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avrora365-my.sharepoint.com/personal/v_belitskyi_avrora_ua/Documents/Documents/bridge_mon/"/>
    </mc:Choice>
  </mc:AlternateContent>
  <xr:revisionPtr revIDLastSave="10" documentId="8_{93C5F7A6-9BBD-4689-B659-7CCEB5D35040}" xr6:coauthVersionLast="47" xr6:coauthVersionMax="47" xr10:uidLastSave="{BFD37FE4-842A-4AC3-9B30-23E435EB4FB8}"/>
  <bookViews>
    <workbookView xWindow="-110" yWindow="-110" windowWidth="19420" windowHeight="11500" firstSheet="1" activeTab="4" xr2:uid="{00000000-000D-0000-FFFF-FFFF00000000}"/>
  </bookViews>
  <sheets>
    <sheet name="00_СТАРТ" sheetId="1" r:id="rId1"/>
    <sheet name="01_Параметри" sheetId="2" r:id="rId2"/>
    <sheet name="07A_Конструктор" sheetId="3" r:id="rId3"/>
    <sheet name="10_Дашборд" sheetId="4" r:id="rId4"/>
    <sheet name="Результат сценарію" sheetId="5" r:id="rId5"/>
    <sheet name="02_РЦ" sheetId="6" state="hidden" r:id="rId6"/>
    <sheet name="03_ТТ" sheetId="7" state="hidden" r:id="rId7"/>
    <sheet name="03B_Призначення_РЦ" sheetId="8" state="hidden" r:id="rId8"/>
    <sheet name="04_Потоки" sheetId="9" state="hidden" r:id="rId9"/>
    <sheet name="05_Переходи" sheetId="10" state="hidden" r:id="rId10"/>
    <sheet name="06_Матриця_маршрутів" sheetId="11" state="hidden" r:id="rId11"/>
    <sheet name="06A_Варіанти" sheetId="12" state="hidden" r:id="rId12"/>
    <sheet name="07_Сценарії" sheetId="13" state="hidden" r:id="rId13"/>
    <sheet name="08_Результати" sheetId="14" state="hidden" r:id="rId14"/>
    <sheet name="08A_Пробіг" sheetId="15" state="hidden" r:id="rId15"/>
    <sheet name="09_Контроль" sheetId="16" state="hidden" r:id="rId16"/>
    <sheet name="03A_РЦК_макси" sheetId="17" state="hidden" r:id="rId17"/>
  </sheets>
  <definedNames>
    <definedName name="_xlnm._FilterDatabase" localSheetId="7" hidden="1">'03B_Призначення_РЦ'!$A$1:$E$1930</definedName>
    <definedName name="_xlnm._FilterDatabase" localSheetId="11" hidden="1">'06A_Варіанти'!$A$1:$T$2444</definedName>
    <definedName name="_xlnm._FilterDatabase" localSheetId="4" hidden="1">'Результат сценарію'!$A$10:$S$2453</definedName>
  </definedNames>
  <calcPr calcId="191028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" i="15" l="1"/>
  <c r="D16" i="15"/>
  <c r="C16" i="15"/>
  <c r="G15" i="15"/>
  <c r="D15" i="15"/>
  <c r="C15" i="15"/>
  <c r="G14" i="15"/>
  <c r="D14" i="15"/>
  <c r="C14" i="15"/>
  <c r="G13" i="15"/>
  <c r="D13" i="15"/>
  <c r="C13" i="15"/>
  <c r="G12" i="15"/>
  <c r="D12" i="15"/>
  <c r="C12" i="15"/>
  <c r="G11" i="15"/>
  <c r="D11" i="15"/>
  <c r="C11" i="15"/>
  <c r="G10" i="15"/>
  <c r="D10" i="15"/>
  <c r="C10" i="15"/>
  <c r="G9" i="15"/>
  <c r="D9" i="15"/>
  <c r="C9" i="15"/>
  <c r="G8" i="15"/>
  <c r="D8" i="15"/>
  <c r="C8" i="15"/>
  <c r="G7" i="15"/>
  <c r="D7" i="15"/>
  <c r="C7" i="15"/>
  <c r="G6" i="15"/>
  <c r="D6" i="15"/>
  <c r="C6" i="15"/>
  <c r="G5" i="15"/>
  <c r="D5" i="15"/>
  <c r="C5" i="15"/>
  <c r="G4" i="15"/>
  <c r="D4" i="15"/>
  <c r="C4" i="15"/>
  <c r="M3" i="14"/>
  <c r="K3" i="14"/>
  <c r="D171" i="13"/>
  <c r="D170" i="13"/>
  <c r="D169" i="13"/>
  <c r="D168" i="13"/>
  <c r="D167" i="13"/>
  <c r="D166" i="13"/>
  <c r="D165" i="13"/>
  <c r="D164" i="13"/>
  <c r="D163" i="13"/>
  <c r="D162" i="13"/>
  <c r="D161" i="13"/>
  <c r="D160" i="13"/>
  <c r="D159" i="13"/>
  <c r="L3" i="11"/>
  <c r="J3" i="11"/>
  <c r="K1931" i="7"/>
  <c r="J1931" i="7"/>
  <c r="K1930" i="7"/>
  <c r="J1930" i="7"/>
  <c r="K1929" i="7"/>
  <c r="J1929" i="7"/>
  <c r="K1928" i="7"/>
  <c r="J1928" i="7"/>
  <c r="K1927" i="7"/>
  <c r="J1927" i="7"/>
  <c r="K1926" i="7"/>
  <c r="J1926" i="7"/>
  <c r="K1925" i="7"/>
  <c r="J1925" i="7"/>
  <c r="K1924" i="7"/>
  <c r="J1924" i="7"/>
  <c r="K1923" i="7"/>
  <c r="J1923" i="7"/>
  <c r="K1922" i="7"/>
  <c r="J1922" i="7"/>
  <c r="K1921" i="7"/>
  <c r="J1921" i="7"/>
  <c r="K1920" i="7"/>
  <c r="J1920" i="7"/>
  <c r="K1919" i="7"/>
  <c r="J1919" i="7"/>
  <c r="K1918" i="7"/>
  <c r="J1918" i="7"/>
  <c r="K1917" i="7"/>
  <c r="J1917" i="7"/>
  <c r="K1916" i="7"/>
  <c r="J1916" i="7"/>
  <c r="K1915" i="7"/>
  <c r="J1915" i="7"/>
  <c r="K1914" i="7"/>
  <c r="J1914" i="7"/>
  <c r="K1913" i="7"/>
  <c r="J1913" i="7"/>
  <c r="K1912" i="7"/>
  <c r="J1912" i="7"/>
  <c r="K1911" i="7"/>
  <c r="J1911" i="7"/>
  <c r="K1910" i="7"/>
  <c r="J1910" i="7"/>
  <c r="K1909" i="7"/>
  <c r="J1909" i="7"/>
  <c r="K1908" i="7"/>
  <c r="J1908" i="7"/>
  <c r="K1907" i="7"/>
  <c r="J1907" i="7"/>
  <c r="K1906" i="7"/>
  <c r="J1906" i="7"/>
  <c r="K1905" i="7"/>
  <c r="J1905" i="7"/>
  <c r="K1904" i="7"/>
  <c r="J1904" i="7"/>
  <c r="K1903" i="7"/>
  <c r="J1903" i="7"/>
  <c r="K1902" i="7"/>
  <c r="J1902" i="7"/>
  <c r="K1901" i="7"/>
  <c r="J1901" i="7"/>
  <c r="K1900" i="7"/>
  <c r="J1900" i="7"/>
  <c r="K1899" i="7"/>
  <c r="J1899" i="7"/>
  <c r="K1898" i="7"/>
  <c r="J1898" i="7"/>
  <c r="K1897" i="7"/>
  <c r="J1897" i="7"/>
  <c r="K1896" i="7"/>
  <c r="J1896" i="7"/>
  <c r="K1895" i="7"/>
  <c r="J1895" i="7"/>
  <c r="K1894" i="7"/>
  <c r="J1894" i="7"/>
  <c r="K1893" i="7"/>
  <c r="J1893" i="7"/>
  <c r="K1892" i="7"/>
  <c r="J1892" i="7"/>
  <c r="K1891" i="7"/>
  <c r="J1891" i="7"/>
  <c r="K1890" i="7"/>
  <c r="J1890" i="7"/>
  <c r="K1889" i="7"/>
  <c r="J1889" i="7"/>
  <c r="K1888" i="7"/>
  <c r="J1888" i="7"/>
  <c r="K1887" i="7"/>
  <c r="J1887" i="7"/>
  <c r="K1886" i="7"/>
  <c r="J1886" i="7"/>
  <c r="K1885" i="7"/>
  <c r="J1885" i="7"/>
  <c r="K1884" i="7"/>
  <c r="J1884" i="7"/>
  <c r="K1883" i="7"/>
  <c r="J1883" i="7"/>
  <c r="K1882" i="7"/>
  <c r="J1882" i="7"/>
  <c r="K1881" i="7"/>
  <c r="J1881" i="7"/>
  <c r="K1880" i="7"/>
  <c r="J1880" i="7"/>
  <c r="K1879" i="7"/>
  <c r="J1879" i="7"/>
  <c r="K1878" i="7"/>
  <c r="J1878" i="7"/>
  <c r="K1877" i="7"/>
  <c r="J1877" i="7"/>
  <c r="K1876" i="7"/>
  <c r="J1876" i="7"/>
  <c r="K1875" i="7"/>
  <c r="J1875" i="7"/>
  <c r="K1874" i="7"/>
  <c r="J1874" i="7"/>
  <c r="K1873" i="7"/>
  <c r="J1873" i="7"/>
  <c r="K1872" i="7"/>
  <c r="J1872" i="7"/>
  <c r="K1871" i="7"/>
  <c r="J1871" i="7"/>
  <c r="K1870" i="7"/>
  <c r="J1870" i="7"/>
  <c r="K1869" i="7"/>
  <c r="J1869" i="7"/>
  <c r="K1868" i="7"/>
  <c r="J1868" i="7"/>
  <c r="K1867" i="7"/>
  <c r="J1867" i="7"/>
  <c r="K1866" i="7"/>
  <c r="J1866" i="7"/>
  <c r="K1865" i="7"/>
  <c r="J1865" i="7"/>
  <c r="K1864" i="7"/>
  <c r="J1864" i="7"/>
  <c r="K1863" i="7"/>
  <c r="J1863" i="7"/>
  <c r="K1862" i="7"/>
  <c r="J1862" i="7"/>
  <c r="K1861" i="7"/>
  <c r="J1861" i="7"/>
  <c r="K1860" i="7"/>
  <c r="J1860" i="7"/>
  <c r="K1859" i="7"/>
  <c r="J1859" i="7"/>
  <c r="K1858" i="7"/>
  <c r="J1858" i="7"/>
  <c r="K1857" i="7"/>
  <c r="J1857" i="7"/>
  <c r="K1856" i="7"/>
  <c r="J1856" i="7"/>
  <c r="K1855" i="7"/>
  <c r="J1855" i="7"/>
  <c r="K1854" i="7"/>
  <c r="J1854" i="7"/>
  <c r="K1853" i="7"/>
  <c r="J1853" i="7"/>
  <c r="K1852" i="7"/>
  <c r="J1852" i="7"/>
  <c r="K1851" i="7"/>
  <c r="J1851" i="7"/>
  <c r="K1850" i="7"/>
  <c r="J1850" i="7"/>
  <c r="K1849" i="7"/>
  <c r="J1849" i="7"/>
  <c r="K1848" i="7"/>
  <c r="J1848" i="7"/>
  <c r="K1847" i="7"/>
  <c r="J1847" i="7"/>
  <c r="K1846" i="7"/>
  <c r="J1846" i="7"/>
  <c r="K1845" i="7"/>
  <c r="J1845" i="7"/>
  <c r="K1844" i="7"/>
  <c r="J1844" i="7"/>
  <c r="K1843" i="7"/>
  <c r="J1843" i="7"/>
  <c r="K1842" i="7"/>
  <c r="J1842" i="7"/>
  <c r="K1841" i="7"/>
  <c r="J1841" i="7"/>
  <c r="K1840" i="7"/>
  <c r="J1840" i="7"/>
  <c r="K1839" i="7"/>
  <c r="J1839" i="7"/>
  <c r="K1838" i="7"/>
  <c r="J1838" i="7"/>
  <c r="K1837" i="7"/>
  <c r="J1837" i="7"/>
  <c r="K1836" i="7"/>
  <c r="J1836" i="7"/>
  <c r="K1835" i="7"/>
  <c r="J1835" i="7"/>
  <c r="K1834" i="7"/>
  <c r="J1834" i="7"/>
  <c r="K1833" i="7"/>
  <c r="J1833" i="7"/>
  <c r="K1832" i="7"/>
  <c r="J1832" i="7"/>
  <c r="K1831" i="7"/>
  <c r="J1831" i="7"/>
  <c r="K1830" i="7"/>
  <c r="J1830" i="7"/>
  <c r="K1829" i="7"/>
  <c r="J1829" i="7"/>
  <c r="K1828" i="7"/>
  <c r="J1828" i="7"/>
  <c r="K1827" i="7"/>
  <c r="J1827" i="7"/>
  <c r="K1826" i="7"/>
  <c r="J1826" i="7"/>
  <c r="K1825" i="7"/>
  <c r="J1825" i="7"/>
  <c r="K1824" i="7"/>
  <c r="J1824" i="7"/>
  <c r="K1823" i="7"/>
  <c r="J1823" i="7"/>
  <c r="K1822" i="7"/>
  <c r="J1822" i="7"/>
  <c r="K1821" i="7"/>
  <c r="J1821" i="7"/>
  <c r="K1820" i="7"/>
  <c r="J1820" i="7"/>
  <c r="K1819" i="7"/>
  <c r="J1819" i="7"/>
  <c r="K1818" i="7"/>
  <c r="J1818" i="7"/>
  <c r="K1817" i="7"/>
  <c r="J1817" i="7"/>
  <c r="K1816" i="7"/>
  <c r="J1816" i="7"/>
  <c r="K1815" i="7"/>
  <c r="J1815" i="7"/>
  <c r="K1814" i="7"/>
  <c r="J1814" i="7"/>
  <c r="K1813" i="7"/>
  <c r="J1813" i="7"/>
  <c r="K1812" i="7"/>
  <c r="J1812" i="7"/>
  <c r="K1811" i="7"/>
  <c r="J1811" i="7"/>
  <c r="K1810" i="7"/>
  <c r="J1810" i="7"/>
  <c r="K1809" i="7"/>
  <c r="J1809" i="7"/>
  <c r="K1808" i="7"/>
  <c r="J1808" i="7"/>
  <c r="K1807" i="7"/>
  <c r="J1807" i="7"/>
  <c r="K1806" i="7"/>
  <c r="J1806" i="7"/>
  <c r="K1805" i="7"/>
  <c r="J1805" i="7"/>
  <c r="K1804" i="7"/>
  <c r="J1804" i="7"/>
  <c r="K1803" i="7"/>
  <c r="J1803" i="7"/>
  <c r="K1802" i="7"/>
  <c r="J1802" i="7"/>
  <c r="K1801" i="7"/>
  <c r="J1801" i="7"/>
  <c r="K1800" i="7"/>
  <c r="J1800" i="7"/>
  <c r="K1799" i="7"/>
  <c r="J1799" i="7"/>
  <c r="K1798" i="7"/>
  <c r="J1798" i="7"/>
  <c r="K1797" i="7"/>
  <c r="J1797" i="7"/>
  <c r="K1796" i="7"/>
  <c r="J1796" i="7"/>
  <c r="K1795" i="7"/>
  <c r="J1795" i="7"/>
  <c r="K1794" i="7"/>
  <c r="J1794" i="7"/>
  <c r="K1793" i="7"/>
  <c r="J1793" i="7"/>
  <c r="K1792" i="7"/>
  <c r="J1792" i="7"/>
  <c r="K1791" i="7"/>
  <c r="J1791" i="7"/>
  <c r="K1790" i="7"/>
  <c r="J1790" i="7"/>
  <c r="K1789" i="7"/>
  <c r="J1789" i="7"/>
  <c r="K1788" i="7"/>
  <c r="J1788" i="7"/>
  <c r="K1787" i="7"/>
  <c r="J1787" i="7"/>
  <c r="K1786" i="7"/>
  <c r="J1786" i="7"/>
  <c r="K1785" i="7"/>
  <c r="J1785" i="7"/>
  <c r="K1784" i="7"/>
  <c r="J1784" i="7"/>
  <c r="K1783" i="7"/>
  <c r="J1783" i="7"/>
  <c r="K1782" i="7"/>
  <c r="J1782" i="7"/>
  <c r="K1781" i="7"/>
  <c r="J1781" i="7"/>
  <c r="K1780" i="7"/>
  <c r="J1780" i="7"/>
  <c r="K1779" i="7"/>
  <c r="J1779" i="7"/>
  <c r="K1778" i="7"/>
  <c r="J1778" i="7"/>
  <c r="K1777" i="7"/>
  <c r="J1777" i="7"/>
  <c r="K1776" i="7"/>
  <c r="J1776" i="7"/>
  <c r="K1775" i="7"/>
  <c r="J1775" i="7"/>
  <c r="K1774" i="7"/>
  <c r="J1774" i="7"/>
  <c r="K1773" i="7"/>
  <c r="J1773" i="7"/>
  <c r="K1772" i="7"/>
  <c r="J1772" i="7"/>
  <c r="K1771" i="7"/>
  <c r="J1771" i="7"/>
  <c r="K1770" i="7"/>
  <c r="J1770" i="7"/>
  <c r="K1769" i="7"/>
  <c r="J1769" i="7"/>
  <c r="K1768" i="7"/>
  <c r="J1768" i="7"/>
  <c r="K1767" i="7"/>
  <c r="J1767" i="7"/>
  <c r="K1766" i="7"/>
  <c r="J1766" i="7"/>
  <c r="K1765" i="7"/>
  <c r="J1765" i="7"/>
  <c r="K1764" i="7"/>
  <c r="J1764" i="7"/>
  <c r="K1763" i="7"/>
  <c r="J1763" i="7"/>
  <c r="K1762" i="7"/>
  <c r="J1762" i="7"/>
  <c r="K1761" i="7"/>
  <c r="J1761" i="7"/>
  <c r="K1760" i="7"/>
  <c r="J1760" i="7"/>
  <c r="K1759" i="7"/>
  <c r="J1759" i="7"/>
  <c r="K1758" i="7"/>
  <c r="J1758" i="7"/>
  <c r="K1757" i="7"/>
  <c r="J1757" i="7"/>
  <c r="K1756" i="7"/>
  <c r="J1756" i="7"/>
  <c r="K1755" i="7"/>
  <c r="J1755" i="7"/>
  <c r="K1754" i="7"/>
  <c r="J1754" i="7"/>
  <c r="K1753" i="7"/>
  <c r="J1753" i="7"/>
  <c r="K1752" i="7"/>
  <c r="J1752" i="7"/>
  <c r="K1751" i="7"/>
  <c r="J1751" i="7"/>
  <c r="K1750" i="7"/>
  <c r="J1750" i="7"/>
  <c r="K1749" i="7"/>
  <c r="J1749" i="7"/>
  <c r="K1748" i="7"/>
  <c r="J1748" i="7"/>
  <c r="K1747" i="7"/>
  <c r="J1747" i="7"/>
  <c r="K1746" i="7"/>
  <c r="J1746" i="7"/>
  <c r="K1745" i="7"/>
  <c r="J1745" i="7"/>
  <c r="K1744" i="7"/>
  <c r="J1744" i="7"/>
  <c r="K1743" i="7"/>
  <c r="J1743" i="7"/>
  <c r="K1742" i="7"/>
  <c r="J1742" i="7"/>
  <c r="K1741" i="7"/>
  <c r="J1741" i="7"/>
  <c r="K1740" i="7"/>
  <c r="J1740" i="7"/>
  <c r="K1739" i="7"/>
  <c r="J1739" i="7"/>
  <c r="K1738" i="7"/>
  <c r="J1738" i="7"/>
  <c r="K1737" i="7"/>
  <c r="J1737" i="7"/>
  <c r="K1736" i="7"/>
  <c r="J1736" i="7"/>
  <c r="K1735" i="7"/>
  <c r="J1735" i="7"/>
  <c r="K1734" i="7"/>
  <c r="J1734" i="7"/>
  <c r="K1733" i="7"/>
  <c r="J1733" i="7"/>
  <c r="K1732" i="7"/>
  <c r="J1732" i="7"/>
  <c r="K1731" i="7"/>
  <c r="J1731" i="7"/>
  <c r="K1730" i="7"/>
  <c r="J1730" i="7"/>
  <c r="K1729" i="7"/>
  <c r="J1729" i="7"/>
  <c r="K1728" i="7"/>
  <c r="J1728" i="7"/>
  <c r="K1727" i="7"/>
  <c r="J1727" i="7"/>
  <c r="K1726" i="7"/>
  <c r="J1726" i="7"/>
  <c r="K1725" i="7"/>
  <c r="J1725" i="7"/>
  <c r="K1724" i="7"/>
  <c r="J1724" i="7"/>
  <c r="K1723" i="7"/>
  <c r="J1723" i="7"/>
  <c r="K1722" i="7"/>
  <c r="J1722" i="7"/>
  <c r="K1721" i="7"/>
  <c r="J1721" i="7"/>
  <c r="K1720" i="7"/>
  <c r="J1720" i="7"/>
  <c r="K1719" i="7"/>
  <c r="J1719" i="7"/>
  <c r="K1718" i="7"/>
  <c r="J1718" i="7"/>
  <c r="K1717" i="7"/>
  <c r="J1717" i="7"/>
  <c r="K1716" i="7"/>
  <c r="J1716" i="7"/>
  <c r="K1715" i="7"/>
  <c r="J1715" i="7"/>
  <c r="K1714" i="7"/>
  <c r="J1714" i="7"/>
  <c r="K1713" i="7"/>
  <c r="J1713" i="7"/>
  <c r="K1712" i="7"/>
  <c r="J1712" i="7"/>
  <c r="K1711" i="7"/>
  <c r="J1711" i="7"/>
  <c r="K1710" i="7"/>
  <c r="J1710" i="7"/>
  <c r="K1709" i="7"/>
  <c r="J1709" i="7"/>
  <c r="K1708" i="7"/>
  <c r="J1708" i="7"/>
  <c r="K1707" i="7"/>
  <c r="J1707" i="7"/>
  <c r="K1706" i="7"/>
  <c r="J1706" i="7"/>
  <c r="K1705" i="7"/>
  <c r="J1705" i="7"/>
  <c r="K1704" i="7"/>
  <c r="J1704" i="7"/>
  <c r="K1703" i="7"/>
  <c r="J1703" i="7"/>
  <c r="K1702" i="7"/>
  <c r="J1702" i="7"/>
  <c r="K1701" i="7"/>
  <c r="J1701" i="7"/>
  <c r="K1700" i="7"/>
  <c r="J1700" i="7"/>
  <c r="K1699" i="7"/>
  <c r="J1699" i="7"/>
  <c r="K1698" i="7"/>
  <c r="J1698" i="7"/>
  <c r="K1697" i="7"/>
  <c r="J1697" i="7"/>
  <c r="K1696" i="7"/>
  <c r="J1696" i="7"/>
  <c r="K1695" i="7"/>
  <c r="J1695" i="7"/>
  <c r="K1694" i="7"/>
  <c r="J1694" i="7"/>
  <c r="K1693" i="7"/>
  <c r="J1693" i="7"/>
  <c r="K1692" i="7"/>
  <c r="J1692" i="7"/>
  <c r="K1691" i="7"/>
  <c r="J1691" i="7"/>
  <c r="K1690" i="7"/>
  <c r="J1690" i="7"/>
  <c r="K1689" i="7"/>
  <c r="J1689" i="7"/>
  <c r="K1688" i="7"/>
  <c r="J1688" i="7"/>
  <c r="K1687" i="7"/>
  <c r="J1687" i="7"/>
  <c r="K1686" i="7"/>
  <c r="J1686" i="7"/>
  <c r="K1685" i="7"/>
  <c r="J1685" i="7"/>
  <c r="K1684" i="7"/>
  <c r="J1684" i="7"/>
  <c r="K1683" i="7"/>
  <c r="J1683" i="7"/>
  <c r="K1682" i="7"/>
  <c r="J1682" i="7"/>
  <c r="K1681" i="7"/>
  <c r="J1681" i="7"/>
  <c r="K1680" i="7"/>
  <c r="J1680" i="7"/>
  <c r="K1679" i="7"/>
  <c r="J1679" i="7"/>
  <c r="K1678" i="7"/>
  <c r="J1678" i="7"/>
  <c r="K1677" i="7"/>
  <c r="J1677" i="7"/>
  <c r="K1676" i="7"/>
  <c r="J1676" i="7"/>
  <c r="K1675" i="7"/>
  <c r="J1675" i="7"/>
  <c r="K1674" i="7"/>
  <c r="J1674" i="7"/>
  <c r="K1673" i="7"/>
  <c r="J1673" i="7"/>
  <c r="K1672" i="7"/>
  <c r="J1672" i="7"/>
  <c r="K1671" i="7"/>
  <c r="J1671" i="7"/>
  <c r="K1670" i="7"/>
  <c r="J1670" i="7"/>
  <c r="K1669" i="7"/>
  <c r="J1669" i="7"/>
  <c r="K1668" i="7"/>
  <c r="J1668" i="7"/>
  <c r="K1667" i="7"/>
  <c r="J1667" i="7"/>
  <c r="K1666" i="7"/>
  <c r="J1666" i="7"/>
  <c r="K1665" i="7"/>
  <c r="J1665" i="7"/>
  <c r="K1664" i="7"/>
  <c r="J1664" i="7"/>
  <c r="K1663" i="7"/>
  <c r="J1663" i="7"/>
  <c r="K1662" i="7"/>
  <c r="J1662" i="7"/>
  <c r="K1661" i="7"/>
  <c r="J1661" i="7"/>
  <c r="K1660" i="7"/>
  <c r="J1660" i="7"/>
  <c r="K1659" i="7"/>
  <c r="J1659" i="7"/>
  <c r="K1658" i="7"/>
  <c r="J1658" i="7"/>
  <c r="K1657" i="7"/>
  <c r="J1657" i="7"/>
  <c r="K1656" i="7"/>
  <c r="J1656" i="7"/>
  <c r="K1655" i="7"/>
  <c r="J1655" i="7"/>
  <c r="K1654" i="7"/>
  <c r="J1654" i="7"/>
  <c r="K1653" i="7"/>
  <c r="J1653" i="7"/>
  <c r="K1652" i="7"/>
  <c r="J1652" i="7"/>
  <c r="K1651" i="7"/>
  <c r="J1651" i="7"/>
  <c r="K1650" i="7"/>
  <c r="J1650" i="7"/>
  <c r="K1649" i="7"/>
  <c r="J1649" i="7"/>
  <c r="K1648" i="7"/>
  <c r="J1648" i="7"/>
  <c r="K1647" i="7"/>
  <c r="J1647" i="7"/>
  <c r="K1646" i="7"/>
  <c r="J1646" i="7"/>
  <c r="K1645" i="7"/>
  <c r="J1645" i="7"/>
  <c r="K1644" i="7"/>
  <c r="J1644" i="7"/>
  <c r="K1643" i="7"/>
  <c r="J1643" i="7"/>
  <c r="K1642" i="7"/>
  <c r="J1642" i="7"/>
  <c r="K1641" i="7"/>
  <c r="J1641" i="7"/>
  <c r="K1640" i="7"/>
  <c r="J1640" i="7"/>
  <c r="K1639" i="7"/>
  <c r="J1639" i="7"/>
  <c r="K1638" i="7"/>
  <c r="J1638" i="7"/>
  <c r="K1637" i="7"/>
  <c r="J1637" i="7"/>
  <c r="K1636" i="7"/>
  <c r="J1636" i="7"/>
  <c r="K1635" i="7"/>
  <c r="J1635" i="7"/>
  <c r="K1634" i="7"/>
  <c r="J1634" i="7"/>
  <c r="K1633" i="7"/>
  <c r="J1633" i="7"/>
  <c r="K1632" i="7"/>
  <c r="J1632" i="7"/>
  <c r="K1631" i="7"/>
  <c r="J1631" i="7"/>
  <c r="K1630" i="7"/>
  <c r="J1630" i="7"/>
  <c r="K1629" i="7"/>
  <c r="J1629" i="7"/>
  <c r="K1628" i="7"/>
  <c r="J1628" i="7"/>
  <c r="K1627" i="7"/>
  <c r="J1627" i="7"/>
  <c r="K1626" i="7"/>
  <c r="J1626" i="7"/>
  <c r="K1625" i="7"/>
  <c r="J1625" i="7"/>
  <c r="K1624" i="7"/>
  <c r="J1624" i="7"/>
  <c r="K1623" i="7"/>
  <c r="J1623" i="7"/>
  <c r="K1622" i="7"/>
  <c r="J1622" i="7"/>
  <c r="K1621" i="7"/>
  <c r="J1621" i="7"/>
  <c r="K1620" i="7"/>
  <c r="J1620" i="7"/>
  <c r="K1619" i="7"/>
  <c r="J1619" i="7"/>
  <c r="K1618" i="7"/>
  <c r="J1618" i="7"/>
  <c r="K1617" i="7"/>
  <c r="J1617" i="7"/>
  <c r="K1616" i="7"/>
  <c r="J1616" i="7"/>
  <c r="K1615" i="7"/>
  <c r="J1615" i="7"/>
  <c r="K1614" i="7"/>
  <c r="J1614" i="7"/>
  <c r="K1613" i="7"/>
  <c r="J1613" i="7"/>
  <c r="K1612" i="7"/>
  <c r="J1612" i="7"/>
  <c r="K1611" i="7"/>
  <c r="J1611" i="7"/>
  <c r="K1610" i="7"/>
  <c r="J1610" i="7"/>
  <c r="K1609" i="7"/>
  <c r="J1609" i="7"/>
  <c r="K1608" i="7"/>
  <c r="J1608" i="7"/>
  <c r="K1607" i="7"/>
  <c r="J1607" i="7"/>
  <c r="K1606" i="7"/>
  <c r="J1606" i="7"/>
  <c r="K1605" i="7"/>
  <c r="J1605" i="7"/>
  <c r="K1604" i="7"/>
  <c r="J1604" i="7"/>
  <c r="K1603" i="7"/>
  <c r="J1603" i="7"/>
  <c r="K1602" i="7"/>
  <c r="J1602" i="7"/>
  <c r="K1601" i="7"/>
  <c r="J1601" i="7"/>
  <c r="K1600" i="7"/>
  <c r="J1600" i="7"/>
  <c r="K1599" i="7"/>
  <c r="J1599" i="7"/>
  <c r="K1598" i="7"/>
  <c r="J1598" i="7"/>
  <c r="K1597" i="7"/>
  <c r="J1597" i="7"/>
  <c r="K1596" i="7"/>
  <c r="J1596" i="7"/>
  <c r="K1595" i="7"/>
  <c r="J1595" i="7"/>
  <c r="K1594" i="7"/>
  <c r="J1594" i="7"/>
  <c r="K1593" i="7"/>
  <c r="J1593" i="7"/>
  <c r="K1592" i="7"/>
  <c r="J1592" i="7"/>
  <c r="K1591" i="7"/>
  <c r="J1591" i="7"/>
  <c r="K1590" i="7"/>
  <c r="J1590" i="7"/>
  <c r="K1589" i="7"/>
  <c r="J1589" i="7"/>
  <c r="K1588" i="7"/>
  <c r="J1588" i="7"/>
  <c r="K1587" i="7"/>
  <c r="J1587" i="7"/>
  <c r="K1586" i="7"/>
  <c r="J1586" i="7"/>
  <c r="K1585" i="7"/>
  <c r="J1585" i="7"/>
  <c r="K1584" i="7"/>
  <c r="J1584" i="7"/>
  <c r="K1583" i="7"/>
  <c r="J1583" i="7"/>
  <c r="K1582" i="7"/>
  <c r="J1582" i="7"/>
  <c r="K1581" i="7"/>
  <c r="J1581" i="7"/>
  <c r="K1580" i="7"/>
  <c r="J1580" i="7"/>
  <c r="K1579" i="7"/>
  <c r="J1579" i="7"/>
  <c r="K1578" i="7"/>
  <c r="J1578" i="7"/>
  <c r="K1577" i="7"/>
  <c r="J1577" i="7"/>
  <c r="K1576" i="7"/>
  <c r="J1576" i="7"/>
  <c r="K1575" i="7"/>
  <c r="J1575" i="7"/>
  <c r="K1574" i="7"/>
  <c r="J1574" i="7"/>
  <c r="K1573" i="7"/>
  <c r="J1573" i="7"/>
  <c r="K1572" i="7"/>
  <c r="J1572" i="7"/>
  <c r="K1571" i="7"/>
  <c r="J1571" i="7"/>
  <c r="K1570" i="7"/>
  <c r="J1570" i="7"/>
  <c r="K1569" i="7"/>
  <c r="J1569" i="7"/>
  <c r="K1568" i="7"/>
  <c r="J1568" i="7"/>
  <c r="K1567" i="7"/>
  <c r="J1567" i="7"/>
  <c r="K1566" i="7"/>
  <c r="J1566" i="7"/>
  <c r="K1565" i="7"/>
  <c r="J1565" i="7"/>
  <c r="K1564" i="7"/>
  <c r="J1564" i="7"/>
  <c r="K1563" i="7"/>
  <c r="J1563" i="7"/>
  <c r="K1562" i="7"/>
  <c r="J1562" i="7"/>
  <c r="K1561" i="7"/>
  <c r="J1561" i="7"/>
  <c r="K1560" i="7"/>
  <c r="J1560" i="7"/>
  <c r="K1559" i="7"/>
  <c r="J1559" i="7"/>
  <c r="K1558" i="7"/>
  <c r="J1558" i="7"/>
  <c r="K1557" i="7"/>
  <c r="J1557" i="7"/>
  <c r="K1556" i="7"/>
  <c r="J1556" i="7"/>
  <c r="K1555" i="7"/>
  <c r="J1555" i="7"/>
  <c r="K1554" i="7"/>
  <c r="J1554" i="7"/>
  <c r="K1553" i="7"/>
  <c r="J1553" i="7"/>
  <c r="K1552" i="7"/>
  <c r="J1552" i="7"/>
  <c r="K1551" i="7"/>
  <c r="J1551" i="7"/>
  <c r="K1550" i="7"/>
  <c r="J1550" i="7"/>
  <c r="K1549" i="7"/>
  <c r="J1549" i="7"/>
  <c r="K1548" i="7"/>
  <c r="J1548" i="7"/>
  <c r="K1547" i="7"/>
  <c r="J1547" i="7"/>
  <c r="K1546" i="7"/>
  <c r="J1546" i="7"/>
  <c r="K1545" i="7"/>
  <c r="J1545" i="7"/>
  <c r="K1544" i="7"/>
  <c r="J1544" i="7"/>
  <c r="K1543" i="7"/>
  <c r="J1543" i="7"/>
  <c r="K1542" i="7"/>
  <c r="J1542" i="7"/>
  <c r="K1541" i="7"/>
  <c r="J1541" i="7"/>
  <c r="K1540" i="7"/>
  <c r="J1540" i="7"/>
  <c r="K1539" i="7"/>
  <c r="J1539" i="7"/>
  <c r="K1538" i="7"/>
  <c r="J1538" i="7"/>
  <c r="K1537" i="7"/>
  <c r="J1537" i="7"/>
  <c r="K1536" i="7"/>
  <c r="J1536" i="7"/>
  <c r="K1535" i="7"/>
  <c r="J1535" i="7"/>
  <c r="K1534" i="7"/>
  <c r="J1534" i="7"/>
  <c r="K1533" i="7"/>
  <c r="J1533" i="7"/>
  <c r="K1532" i="7"/>
  <c r="J1532" i="7"/>
  <c r="K1531" i="7"/>
  <c r="J1531" i="7"/>
  <c r="K1530" i="7"/>
  <c r="J1530" i="7"/>
  <c r="K1529" i="7"/>
  <c r="J1529" i="7"/>
  <c r="K1528" i="7"/>
  <c r="J1528" i="7"/>
  <c r="K1527" i="7"/>
  <c r="J1527" i="7"/>
  <c r="K1526" i="7"/>
  <c r="J1526" i="7"/>
  <c r="K1525" i="7"/>
  <c r="J1525" i="7"/>
  <c r="K1524" i="7"/>
  <c r="J1524" i="7"/>
  <c r="K1523" i="7"/>
  <c r="J1523" i="7"/>
  <c r="K1522" i="7"/>
  <c r="J1522" i="7"/>
  <c r="K1521" i="7"/>
  <c r="J1521" i="7"/>
  <c r="K1520" i="7"/>
  <c r="J1520" i="7"/>
  <c r="K1519" i="7"/>
  <c r="J1519" i="7"/>
  <c r="K1518" i="7"/>
  <c r="J1518" i="7"/>
  <c r="K1517" i="7"/>
  <c r="J1517" i="7"/>
  <c r="K1516" i="7"/>
  <c r="J1516" i="7"/>
  <c r="K1515" i="7"/>
  <c r="J1515" i="7"/>
  <c r="K1514" i="7"/>
  <c r="J1514" i="7"/>
  <c r="K1513" i="7"/>
  <c r="J1513" i="7"/>
  <c r="K1512" i="7"/>
  <c r="J1512" i="7"/>
  <c r="K1511" i="7"/>
  <c r="J1511" i="7"/>
  <c r="K1510" i="7"/>
  <c r="J1510" i="7"/>
  <c r="K1509" i="7"/>
  <c r="J1509" i="7"/>
  <c r="K1508" i="7"/>
  <c r="J1508" i="7"/>
  <c r="K1507" i="7"/>
  <c r="J1507" i="7"/>
  <c r="K1506" i="7"/>
  <c r="J1506" i="7"/>
  <c r="K1505" i="7"/>
  <c r="J1505" i="7"/>
  <c r="K1504" i="7"/>
  <c r="J1504" i="7"/>
  <c r="K1503" i="7"/>
  <c r="J1503" i="7"/>
  <c r="K1502" i="7"/>
  <c r="J1502" i="7"/>
  <c r="K1501" i="7"/>
  <c r="J1501" i="7"/>
  <c r="K1500" i="7"/>
  <c r="J1500" i="7"/>
  <c r="K1499" i="7"/>
  <c r="J1499" i="7"/>
  <c r="K1498" i="7"/>
  <c r="J1498" i="7"/>
  <c r="K1497" i="7"/>
  <c r="J1497" i="7"/>
  <c r="K1496" i="7"/>
  <c r="J1496" i="7"/>
  <c r="K1495" i="7"/>
  <c r="J1495" i="7"/>
  <c r="K1494" i="7"/>
  <c r="J1494" i="7"/>
  <c r="K1493" i="7"/>
  <c r="J1493" i="7"/>
  <c r="K1492" i="7"/>
  <c r="J1492" i="7"/>
  <c r="K1491" i="7"/>
  <c r="J1491" i="7"/>
  <c r="K1490" i="7"/>
  <c r="J1490" i="7"/>
  <c r="K1489" i="7"/>
  <c r="J1489" i="7"/>
  <c r="K1488" i="7"/>
  <c r="J1488" i="7"/>
  <c r="K1487" i="7"/>
  <c r="J1487" i="7"/>
  <c r="K1486" i="7"/>
  <c r="J1486" i="7"/>
  <c r="K1485" i="7"/>
  <c r="J1485" i="7"/>
  <c r="K1484" i="7"/>
  <c r="J1484" i="7"/>
  <c r="K1483" i="7"/>
  <c r="J1483" i="7"/>
  <c r="K1482" i="7"/>
  <c r="J1482" i="7"/>
  <c r="K1481" i="7"/>
  <c r="J1481" i="7"/>
  <c r="K1480" i="7"/>
  <c r="J1480" i="7"/>
  <c r="K1479" i="7"/>
  <c r="J1479" i="7"/>
  <c r="K1478" i="7"/>
  <c r="J1478" i="7"/>
  <c r="K1477" i="7"/>
  <c r="J1477" i="7"/>
  <c r="K1476" i="7"/>
  <c r="J1476" i="7"/>
  <c r="K1475" i="7"/>
  <c r="J1475" i="7"/>
  <c r="K1474" i="7"/>
  <c r="J1474" i="7"/>
  <c r="K1473" i="7"/>
  <c r="J1473" i="7"/>
  <c r="K1472" i="7"/>
  <c r="J1472" i="7"/>
  <c r="K1471" i="7"/>
  <c r="J1471" i="7"/>
  <c r="K1470" i="7"/>
  <c r="J1470" i="7"/>
  <c r="K1469" i="7"/>
  <c r="J1469" i="7"/>
  <c r="K1468" i="7"/>
  <c r="J1468" i="7"/>
  <c r="K1467" i="7"/>
  <c r="J1467" i="7"/>
  <c r="K1466" i="7"/>
  <c r="J1466" i="7"/>
  <c r="K1465" i="7"/>
  <c r="J1465" i="7"/>
  <c r="K1464" i="7"/>
  <c r="J1464" i="7"/>
  <c r="K1463" i="7"/>
  <c r="J1463" i="7"/>
  <c r="K1462" i="7"/>
  <c r="J1462" i="7"/>
  <c r="K1461" i="7"/>
  <c r="J1461" i="7"/>
  <c r="K1460" i="7"/>
  <c r="J1460" i="7"/>
  <c r="K1459" i="7"/>
  <c r="J1459" i="7"/>
  <c r="K1458" i="7"/>
  <c r="J1458" i="7"/>
  <c r="K1457" i="7"/>
  <c r="J1457" i="7"/>
  <c r="K1456" i="7"/>
  <c r="J1456" i="7"/>
  <c r="K1455" i="7"/>
  <c r="J1455" i="7"/>
  <c r="K1454" i="7"/>
  <c r="J1454" i="7"/>
  <c r="K1453" i="7"/>
  <c r="J1453" i="7"/>
  <c r="K1452" i="7"/>
  <c r="J1452" i="7"/>
  <c r="K1451" i="7"/>
  <c r="J1451" i="7"/>
  <c r="K1450" i="7"/>
  <c r="J1450" i="7"/>
  <c r="K1449" i="7"/>
  <c r="J1449" i="7"/>
  <c r="K1448" i="7"/>
  <c r="J1448" i="7"/>
  <c r="K1447" i="7"/>
  <c r="J1447" i="7"/>
  <c r="K1446" i="7"/>
  <c r="J1446" i="7"/>
  <c r="K1445" i="7"/>
  <c r="J1445" i="7"/>
  <c r="K1444" i="7"/>
  <c r="J1444" i="7"/>
  <c r="K1443" i="7"/>
  <c r="J1443" i="7"/>
  <c r="K1442" i="7"/>
  <c r="J1442" i="7"/>
  <c r="K1441" i="7"/>
  <c r="J1441" i="7"/>
  <c r="K1440" i="7"/>
  <c r="J1440" i="7"/>
  <c r="K1439" i="7"/>
  <c r="J1439" i="7"/>
  <c r="K1438" i="7"/>
  <c r="J1438" i="7"/>
  <c r="K1437" i="7"/>
  <c r="J1437" i="7"/>
  <c r="K1436" i="7"/>
  <c r="J1436" i="7"/>
  <c r="K1435" i="7"/>
  <c r="J1435" i="7"/>
  <c r="K1434" i="7"/>
  <c r="J1434" i="7"/>
  <c r="K1433" i="7"/>
  <c r="J1433" i="7"/>
  <c r="K1432" i="7"/>
  <c r="J1432" i="7"/>
  <c r="K1431" i="7"/>
  <c r="J1431" i="7"/>
  <c r="K1430" i="7"/>
  <c r="J1430" i="7"/>
  <c r="K1429" i="7"/>
  <c r="J1429" i="7"/>
  <c r="K1428" i="7"/>
  <c r="J1428" i="7"/>
  <c r="K1427" i="7"/>
  <c r="J1427" i="7"/>
  <c r="K1426" i="7"/>
  <c r="J1426" i="7"/>
  <c r="K1425" i="7"/>
  <c r="J1425" i="7"/>
  <c r="K1424" i="7"/>
  <c r="J1424" i="7"/>
  <c r="K1423" i="7"/>
  <c r="J1423" i="7"/>
  <c r="K1422" i="7"/>
  <c r="J1422" i="7"/>
  <c r="K1421" i="7"/>
  <c r="J1421" i="7"/>
  <c r="K1420" i="7"/>
  <c r="J1420" i="7"/>
  <c r="K1419" i="7"/>
  <c r="J1419" i="7"/>
  <c r="K1418" i="7"/>
  <c r="J1418" i="7"/>
  <c r="K1417" i="7"/>
  <c r="J1417" i="7"/>
  <c r="K1416" i="7"/>
  <c r="J1416" i="7"/>
  <c r="K1415" i="7"/>
  <c r="J1415" i="7"/>
  <c r="K1414" i="7"/>
  <c r="J1414" i="7"/>
  <c r="K1413" i="7"/>
  <c r="J1413" i="7"/>
  <c r="K1412" i="7"/>
  <c r="J1412" i="7"/>
  <c r="K1411" i="7"/>
  <c r="J1411" i="7"/>
  <c r="K1410" i="7"/>
  <c r="J1410" i="7"/>
  <c r="K1409" i="7"/>
  <c r="J1409" i="7"/>
  <c r="K1408" i="7"/>
  <c r="J1408" i="7"/>
  <c r="K1407" i="7"/>
  <c r="J1407" i="7"/>
  <c r="K1406" i="7"/>
  <c r="J1406" i="7"/>
  <c r="K1405" i="7"/>
  <c r="J1405" i="7"/>
  <c r="K1404" i="7"/>
  <c r="J1404" i="7"/>
  <c r="K1403" i="7"/>
  <c r="J1403" i="7"/>
  <c r="K1402" i="7"/>
  <c r="J1402" i="7"/>
  <c r="K1401" i="7"/>
  <c r="J1401" i="7"/>
  <c r="K1400" i="7"/>
  <c r="J1400" i="7"/>
  <c r="K1399" i="7"/>
  <c r="J1399" i="7"/>
  <c r="K1398" i="7"/>
  <c r="J1398" i="7"/>
  <c r="K1397" i="7"/>
  <c r="J1397" i="7"/>
  <c r="K1396" i="7"/>
  <c r="J1396" i="7"/>
  <c r="K1395" i="7"/>
  <c r="J1395" i="7"/>
  <c r="K1394" i="7"/>
  <c r="J1394" i="7"/>
  <c r="K1393" i="7"/>
  <c r="J1393" i="7"/>
  <c r="K1392" i="7"/>
  <c r="J1392" i="7"/>
  <c r="K1391" i="7"/>
  <c r="J1391" i="7"/>
  <c r="K1390" i="7"/>
  <c r="J1390" i="7"/>
  <c r="K1389" i="7"/>
  <c r="J1389" i="7"/>
  <c r="K1388" i="7"/>
  <c r="J1388" i="7"/>
  <c r="K1387" i="7"/>
  <c r="J1387" i="7"/>
  <c r="K1386" i="7"/>
  <c r="J1386" i="7"/>
  <c r="K1385" i="7"/>
  <c r="J1385" i="7"/>
  <c r="K1384" i="7"/>
  <c r="J1384" i="7"/>
  <c r="K1383" i="7"/>
  <c r="J1383" i="7"/>
  <c r="K1382" i="7"/>
  <c r="J1382" i="7"/>
  <c r="K1381" i="7"/>
  <c r="J1381" i="7"/>
  <c r="K1380" i="7"/>
  <c r="J1380" i="7"/>
  <c r="K1379" i="7"/>
  <c r="J1379" i="7"/>
  <c r="K1378" i="7"/>
  <c r="J1378" i="7"/>
  <c r="K1377" i="7"/>
  <c r="J1377" i="7"/>
  <c r="K1376" i="7"/>
  <c r="J1376" i="7"/>
  <c r="K1375" i="7"/>
  <c r="J1375" i="7"/>
  <c r="K1374" i="7"/>
  <c r="J1374" i="7"/>
  <c r="K1373" i="7"/>
  <c r="J1373" i="7"/>
  <c r="K1372" i="7"/>
  <c r="J1372" i="7"/>
  <c r="K1371" i="7"/>
  <c r="J1371" i="7"/>
  <c r="K1370" i="7"/>
  <c r="J1370" i="7"/>
  <c r="K1369" i="7"/>
  <c r="J1369" i="7"/>
  <c r="K1368" i="7"/>
  <c r="J1368" i="7"/>
  <c r="K1367" i="7"/>
  <c r="J1367" i="7"/>
  <c r="K1366" i="7"/>
  <c r="J1366" i="7"/>
  <c r="K1365" i="7"/>
  <c r="J1365" i="7"/>
  <c r="K1364" i="7"/>
  <c r="J1364" i="7"/>
  <c r="K1363" i="7"/>
  <c r="J1363" i="7"/>
  <c r="K1362" i="7"/>
  <c r="J1362" i="7"/>
  <c r="K1361" i="7"/>
  <c r="J1361" i="7"/>
  <c r="K1360" i="7"/>
  <c r="J1360" i="7"/>
  <c r="K1359" i="7"/>
  <c r="J1359" i="7"/>
  <c r="K1358" i="7"/>
  <c r="J1358" i="7"/>
  <c r="K1357" i="7"/>
  <c r="J1357" i="7"/>
  <c r="K1356" i="7"/>
  <c r="J1356" i="7"/>
  <c r="K1355" i="7"/>
  <c r="J1355" i="7"/>
  <c r="K1354" i="7"/>
  <c r="J1354" i="7"/>
  <c r="K1353" i="7"/>
  <c r="J1353" i="7"/>
  <c r="K1352" i="7"/>
  <c r="J1352" i="7"/>
  <c r="K1351" i="7"/>
  <c r="J1351" i="7"/>
  <c r="K1350" i="7"/>
  <c r="J1350" i="7"/>
  <c r="K1349" i="7"/>
  <c r="J1349" i="7"/>
  <c r="K1348" i="7"/>
  <c r="J1348" i="7"/>
  <c r="K1347" i="7"/>
  <c r="J1347" i="7"/>
  <c r="K1346" i="7"/>
  <c r="J1346" i="7"/>
  <c r="K1345" i="7"/>
  <c r="J1345" i="7"/>
  <c r="K1344" i="7"/>
  <c r="J1344" i="7"/>
  <c r="K1343" i="7"/>
  <c r="J1343" i="7"/>
  <c r="K1342" i="7"/>
  <c r="J1342" i="7"/>
  <c r="K1341" i="7"/>
  <c r="J1341" i="7"/>
  <c r="K1340" i="7"/>
  <c r="J1340" i="7"/>
  <c r="K1339" i="7"/>
  <c r="J1339" i="7"/>
  <c r="K1338" i="7"/>
  <c r="J1338" i="7"/>
  <c r="K1337" i="7"/>
  <c r="J1337" i="7"/>
  <c r="K1336" i="7"/>
  <c r="J1336" i="7"/>
  <c r="K1335" i="7"/>
  <c r="J1335" i="7"/>
  <c r="K1334" i="7"/>
  <c r="J1334" i="7"/>
  <c r="K1333" i="7"/>
  <c r="J1333" i="7"/>
  <c r="K1332" i="7"/>
  <c r="J1332" i="7"/>
  <c r="K1331" i="7"/>
  <c r="J1331" i="7"/>
  <c r="K1330" i="7"/>
  <c r="J1330" i="7"/>
  <c r="K1329" i="7"/>
  <c r="J1329" i="7"/>
  <c r="K1328" i="7"/>
  <c r="J1328" i="7"/>
  <c r="K1327" i="7"/>
  <c r="J1327" i="7"/>
  <c r="K1326" i="7"/>
  <c r="J1326" i="7"/>
  <c r="K1325" i="7"/>
  <c r="J1325" i="7"/>
  <c r="K1324" i="7"/>
  <c r="J1324" i="7"/>
  <c r="K1323" i="7"/>
  <c r="J1323" i="7"/>
  <c r="K1322" i="7"/>
  <c r="J1322" i="7"/>
  <c r="K1321" i="7"/>
  <c r="J1321" i="7"/>
  <c r="K1320" i="7"/>
  <c r="J1320" i="7"/>
  <c r="K1319" i="7"/>
  <c r="J1319" i="7"/>
  <c r="K1318" i="7"/>
  <c r="J1318" i="7"/>
  <c r="K1317" i="7"/>
  <c r="J1317" i="7"/>
  <c r="K1316" i="7"/>
  <c r="J1316" i="7"/>
  <c r="K1315" i="7"/>
  <c r="J1315" i="7"/>
  <c r="K1314" i="7"/>
  <c r="J1314" i="7"/>
  <c r="K1313" i="7"/>
  <c r="J1313" i="7"/>
  <c r="K1312" i="7"/>
  <c r="J1312" i="7"/>
  <c r="K1311" i="7"/>
  <c r="J1311" i="7"/>
  <c r="K1310" i="7"/>
  <c r="J1310" i="7"/>
  <c r="K1309" i="7"/>
  <c r="J1309" i="7"/>
  <c r="K1308" i="7"/>
  <c r="J1308" i="7"/>
  <c r="K1307" i="7"/>
  <c r="J1307" i="7"/>
  <c r="K1306" i="7"/>
  <c r="J1306" i="7"/>
  <c r="K1305" i="7"/>
  <c r="J1305" i="7"/>
  <c r="K1304" i="7"/>
  <c r="J1304" i="7"/>
  <c r="K1303" i="7"/>
  <c r="J1303" i="7"/>
  <c r="K1302" i="7"/>
  <c r="J1302" i="7"/>
  <c r="K1301" i="7"/>
  <c r="J1301" i="7"/>
  <c r="K1300" i="7"/>
  <c r="J1300" i="7"/>
  <c r="K1299" i="7"/>
  <c r="J1299" i="7"/>
  <c r="K1298" i="7"/>
  <c r="J1298" i="7"/>
  <c r="K1297" i="7"/>
  <c r="J1297" i="7"/>
  <c r="K1296" i="7"/>
  <c r="J1296" i="7"/>
  <c r="K1295" i="7"/>
  <c r="J1295" i="7"/>
  <c r="K1294" i="7"/>
  <c r="J1294" i="7"/>
  <c r="K1293" i="7"/>
  <c r="J1293" i="7"/>
  <c r="K1292" i="7"/>
  <c r="J1292" i="7"/>
  <c r="K1291" i="7"/>
  <c r="J1291" i="7"/>
  <c r="K1290" i="7"/>
  <c r="J1290" i="7"/>
  <c r="K1289" i="7"/>
  <c r="J1289" i="7"/>
  <c r="K1288" i="7"/>
  <c r="J1288" i="7"/>
  <c r="K1287" i="7"/>
  <c r="J1287" i="7"/>
  <c r="K1286" i="7"/>
  <c r="J1286" i="7"/>
  <c r="K1285" i="7"/>
  <c r="J1285" i="7"/>
  <c r="K1284" i="7"/>
  <c r="J1284" i="7"/>
  <c r="K1283" i="7"/>
  <c r="J1283" i="7"/>
  <c r="K1282" i="7"/>
  <c r="J1282" i="7"/>
  <c r="K1281" i="7"/>
  <c r="J1281" i="7"/>
  <c r="K1280" i="7"/>
  <c r="J1280" i="7"/>
  <c r="K1279" i="7"/>
  <c r="J1279" i="7"/>
  <c r="K1278" i="7"/>
  <c r="J1278" i="7"/>
  <c r="K1277" i="7"/>
  <c r="J1277" i="7"/>
  <c r="K1276" i="7"/>
  <c r="J1276" i="7"/>
  <c r="K1275" i="7"/>
  <c r="J1275" i="7"/>
  <c r="K1274" i="7"/>
  <c r="J1274" i="7"/>
  <c r="K1273" i="7"/>
  <c r="J1273" i="7"/>
  <c r="K1272" i="7"/>
  <c r="J1272" i="7"/>
  <c r="K1271" i="7"/>
  <c r="J1271" i="7"/>
  <c r="K1270" i="7"/>
  <c r="J1270" i="7"/>
  <c r="K1269" i="7"/>
  <c r="J1269" i="7"/>
  <c r="K1268" i="7"/>
  <c r="J1268" i="7"/>
  <c r="K1267" i="7"/>
  <c r="J1267" i="7"/>
  <c r="K1266" i="7"/>
  <c r="J1266" i="7"/>
  <c r="K1265" i="7"/>
  <c r="J1265" i="7"/>
  <c r="K1264" i="7"/>
  <c r="J1264" i="7"/>
  <c r="K1263" i="7"/>
  <c r="J1263" i="7"/>
  <c r="K1262" i="7"/>
  <c r="J1262" i="7"/>
  <c r="K1261" i="7"/>
  <c r="J1261" i="7"/>
  <c r="K1260" i="7"/>
  <c r="J1260" i="7"/>
  <c r="K1259" i="7"/>
  <c r="J1259" i="7"/>
  <c r="K1258" i="7"/>
  <c r="J1258" i="7"/>
  <c r="K1257" i="7"/>
  <c r="J1257" i="7"/>
  <c r="K1256" i="7"/>
  <c r="J1256" i="7"/>
  <c r="K1255" i="7"/>
  <c r="J1255" i="7"/>
  <c r="K1254" i="7"/>
  <c r="J1254" i="7"/>
  <c r="K1253" i="7"/>
  <c r="J1253" i="7"/>
  <c r="K1252" i="7"/>
  <c r="J1252" i="7"/>
  <c r="K1251" i="7"/>
  <c r="J1251" i="7"/>
  <c r="K1250" i="7"/>
  <c r="J1250" i="7"/>
  <c r="K1249" i="7"/>
  <c r="J1249" i="7"/>
  <c r="K1248" i="7"/>
  <c r="J1248" i="7"/>
  <c r="K1247" i="7"/>
  <c r="J1247" i="7"/>
  <c r="K1246" i="7"/>
  <c r="J1246" i="7"/>
  <c r="K1245" i="7"/>
  <c r="J1245" i="7"/>
  <c r="K1244" i="7"/>
  <c r="J1244" i="7"/>
  <c r="K1243" i="7"/>
  <c r="J1243" i="7"/>
  <c r="K1242" i="7"/>
  <c r="J1242" i="7"/>
  <c r="K1241" i="7"/>
  <c r="J1241" i="7"/>
  <c r="K1240" i="7"/>
  <c r="J1240" i="7"/>
  <c r="K1239" i="7"/>
  <c r="J1239" i="7"/>
  <c r="K1238" i="7"/>
  <c r="J1238" i="7"/>
  <c r="K1237" i="7"/>
  <c r="J1237" i="7"/>
  <c r="K1236" i="7"/>
  <c r="J1236" i="7"/>
  <c r="K1235" i="7"/>
  <c r="J1235" i="7"/>
  <c r="K1234" i="7"/>
  <c r="J1234" i="7"/>
  <c r="K1233" i="7"/>
  <c r="J1233" i="7"/>
  <c r="K1232" i="7"/>
  <c r="J1232" i="7"/>
  <c r="K1231" i="7"/>
  <c r="J1231" i="7"/>
  <c r="K1230" i="7"/>
  <c r="J1230" i="7"/>
  <c r="K1229" i="7"/>
  <c r="J1229" i="7"/>
  <c r="K1228" i="7"/>
  <c r="J1228" i="7"/>
  <c r="K1227" i="7"/>
  <c r="J1227" i="7"/>
  <c r="K1226" i="7"/>
  <c r="J1226" i="7"/>
  <c r="K1225" i="7"/>
  <c r="J1225" i="7"/>
  <c r="K1224" i="7"/>
  <c r="J1224" i="7"/>
  <c r="K1223" i="7"/>
  <c r="J1223" i="7"/>
  <c r="K1222" i="7"/>
  <c r="J1222" i="7"/>
  <c r="K1221" i="7"/>
  <c r="J1221" i="7"/>
  <c r="K1220" i="7"/>
  <c r="J1220" i="7"/>
  <c r="K1219" i="7"/>
  <c r="J1219" i="7"/>
  <c r="K1218" i="7"/>
  <c r="J1218" i="7"/>
  <c r="K1217" i="7"/>
  <c r="J1217" i="7"/>
  <c r="K1216" i="7"/>
  <c r="J1216" i="7"/>
  <c r="K1215" i="7"/>
  <c r="J1215" i="7"/>
  <c r="K1214" i="7"/>
  <c r="J1214" i="7"/>
  <c r="K1213" i="7"/>
  <c r="J1213" i="7"/>
  <c r="K1212" i="7"/>
  <c r="J1212" i="7"/>
  <c r="K1211" i="7"/>
  <c r="J1211" i="7"/>
  <c r="K1210" i="7"/>
  <c r="J1210" i="7"/>
  <c r="K1209" i="7"/>
  <c r="J1209" i="7"/>
  <c r="K1208" i="7"/>
  <c r="J1208" i="7"/>
  <c r="K1207" i="7"/>
  <c r="J1207" i="7"/>
  <c r="K1206" i="7"/>
  <c r="J1206" i="7"/>
  <c r="K1205" i="7"/>
  <c r="J1205" i="7"/>
  <c r="K1204" i="7"/>
  <c r="J1204" i="7"/>
  <c r="K1203" i="7"/>
  <c r="J1203" i="7"/>
  <c r="K1202" i="7"/>
  <c r="J1202" i="7"/>
  <c r="K1201" i="7"/>
  <c r="J1201" i="7"/>
  <c r="K1200" i="7"/>
  <c r="J1200" i="7"/>
  <c r="K1199" i="7"/>
  <c r="J1199" i="7"/>
  <c r="K1198" i="7"/>
  <c r="J1198" i="7"/>
  <c r="K1197" i="7"/>
  <c r="J1197" i="7"/>
  <c r="K1196" i="7"/>
  <c r="J1196" i="7"/>
  <c r="K1195" i="7"/>
  <c r="J1195" i="7"/>
  <c r="K1194" i="7"/>
  <c r="J1194" i="7"/>
  <c r="K1193" i="7"/>
  <c r="J1193" i="7"/>
  <c r="K1192" i="7"/>
  <c r="J1192" i="7"/>
  <c r="K1191" i="7"/>
  <c r="J1191" i="7"/>
  <c r="K1190" i="7"/>
  <c r="J1190" i="7"/>
  <c r="K1189" i="7"/>
  <c r="J1189" i="7"/>
  <c r="K1188" i="7"/>
  <c r="J1188" i="7"/>
  <c r="K1187" i="7"/>
  <c r="J1187" i="7"/>
  <c r="K1186" i="7"/>
  <c r="J1186" i="7"/>
  <c r="K1185" i="7"/>
  <c r="J1185" i="7"/>
  <c r="K1184" i="7"/>
  <c r="J1184" i="7"/>
  <c r="K1183" i="7"/>
  <c r="J1183" i="7"/>
  <c r="K1182" i="7"/>
  <c r="J1182" i="7"/>
  <c r="K1181" i="7"/>
  <c r="J1181" i="7"/>
  <c r="K1180" i="7"/>
  <c r="J1180" i="7"/>
  <c r="K1179" i="7"/>
  <c r="J1179" i="7"/>
  <c r="K1178" i="7"/>
  <c r="J1178" i="7"/>
  <c r="K1177" i="7"/>
  <c r="J1177" i="7"/>
  <c r="K1176" i="7"/>
  <c r="J1176" i="7"/>
  <c r="K1175" i="7"/>
  <c r="J1175" i="7"/>
  <c r="K1174" i="7"/>
  <c r="J1174" i="7"/>
  <c r="K1173" i="7"/>
  <c r="J1173" i="7"/>
  <c r="K1172" i="7"/>
  <c r="J1172" i="7"/>
  <c r="K1171" i="7"/>
  <c r="J1171" i="7"/>
  <c r="K1170" i="7"/>
  <c r="J1170" i="7"/>
  <c r="K1169" i="7"/>
  <c r="J1169" i="7"/>
  <c r="K1168" i="7"/>
  <c r="J1168" i="7"/>
  <c r="K1167" i="7"/>
  <c r="J1167" i="7"/>
  <c r="K1166" i="7"/>
  <c r="J1166" i="7"/>
  <c r="K1165" i="7"/>
  <c r="J1165" i="7"/>
  <c r="K1164" i="7"/>
  <c r="J1164" i="7"/>
  <c r="K1163" i="7"/>
  <c r="J1163" i="7"/>
  <c r="K1162" i="7"/>
  <c r="J1162" i="7"/>
  <c r="K1161" i="7"/>
  <c r="J1161" i="7"/>
  <c r="K1160" i="7"/>
  <c r="J1160" i="7"/>
  <c r="K1159" i="7"/>
  <c r="J1159" i="7"/>
  <c r="K1158" i="7"/>
  <c r="J1158" i="7"/>
  <c r="K1157" i="7"/>
  <c r="J1157" i="7"/>
  <c r="K1156" i="7"/>
  <c r="J1156" i="7"/>
  <c r="K1155" i="7"/>
  <c r="J1155" i="7"/>
  <c r="K1154" i="7"/>
  <c r="J1154" i="7"/>
  <c r="K1153" i="7"/>
  <c r="J1153" i="7"/>
  <c r="K1152" i="7"/>
  <c r="J1152" i="7"/>
  <c r="K1151" i="7"/>
  <c r="J1151" i="7"/>
  <c r="K1150" i="7"/>
  <c r="J1150" i="7"/>
  <c r="K1149" i="7"/>
  <c r="J1149" i="7"/>
  <c r="K1148" i="7"/>
  <c r="J1148" i="7"/>
  <c r="K1147" i="7"/>
  <c r="J1147" i="7"/>
  <c r="K1146" i="7"/>
  <c r="J1146" i="7"/>
  <c r="K1145" i="7"/>
  <c r="J1145" i="7"/>
  <c r="K1144" i="7"/>
  <c r="J1144" i="7"/>
  <c r="K1143" i="7"/>
  <c r="J1143" i="7"/>
  <c r="K1142" i="7"/>
  <c r="J1142" i="7"/>
  <c r="K1141" i="7"/>
  <c r="J1141" i="7"/>
  <c r="K1140" i="7"/>
  <c r="J1140" i="7"/>
  <c r="K1139" i="7"/>
  <c r="J1139" i="7"/>
  <c r="K1138" i="7"/>
  <c r="J1138" i="7"/>
  <c r="K1137" i="7"/>
  <c r="J1137" i="7"/>
  <c r="K1136" i="7"/>
  <c r="J1136" i="7"/>
  <c r="K1135" i="7"/>
  <c r="J1135" i="7"/>
  <c r="K1134" i="7"/>
  <c r="J1134" i="7"/>
  <c r="K1133" i="7"/>
  <c r="J1133" i="7"/>
  <c r="K1132" i="7"/>
  <c r="J1132" i="7"/>
  <c r="K1131" i="7"/>
  <c r="J1131" i="7"/>
  <c r="K1130" i="7"/>
  <c r="J1130" i="7"/>
  <c r="K1129" i="7"/>
  <c r="J1129" i="7"/>
  <c r="K1128" i="7"/>
  <c r="J1128" i="7"/>
  <c r="K1127" i="7"/>
  <c r="J1127" i="7"/>
  <c r="K1126" i="7"/>
  <c r="J1126" i="7"/>
  <c r="K1125" i="7"/>
  <c r="J1125" i="7"/>
  <c r="K1124" i="7"/>
  <c r="J1124" i="7"/>
  <c r="K1123" i="7"/>
  <c r="J1123" i="7"/>
  <c r="K1122" i="7"/>
  <c r="J1122" i="7"/>
  <c r="K1121" i="7"/>
  <c r="J1121" i="7"/>
  <c r="K1120" i="7"/>
  <c r="J1120" i="7"/>
  <c r="K1119" i="7"/>
  <c r="J1119" i="7"/>
  <c r="K1118" i="7"/>
  <c r="J1118" i="7"/>
  <c r="K1117" i="7"/>
  <c r="J1117" i="7"/>
  <c r="K1116" i="7"/>
  <c r="J1116" i="7"/>
  <c r="K1115" i="7"/>
  <c r="J1115" i="7"/>
  <c r="K1114" i="7"/>
  <c r="J1114" i="7"/>
  <c r="K1113" i="7"/>
  <c r="J1113" i="7"/>
  <c r="K1112" i="7"/>
  <c r="J1112" i="7"/>
  <c r="K1111" i="7"/>
  <c r="J1111" i="7"/>
  <c r="K1110" i="7"/>
  <c r="J1110" i="7"/>
  <c r="K1109" i="7"/>
  <c r="J1109" i="7"/>
  <c r="K1108" i="7"/>
  <c r="J1108" i="7"/>
  <c r="K1107" i="7"/>
  <c r="J1107" i="7"/>
  <c r="K1106" i="7"/>
  <c r="J1106" i="7"/>
  <c r="K1105" i="7"/>
  <c r="J1105" i="7"/>
  <c r="K1104" i="7"/>
  <c r="J1104" i="7"/>
  <c r="K1103" i="7"/>
  <c r="J1103" i="7"/>
  <c r="K1102" i="7"/>
  <c r="J1102" i="7"/>
  <c r="K1101" i="7"/>
  <c r="J1101" i="7"/>
  <c r="K1100" i="7"/>
  <c r="J1100" i="7"/>
  <c r="K1099" i="7"/>
  <c r="J1099" i="7"/>
  <c r="K1098" i="7"/>
  <c r="J1098" i="7"/>
  <c r="K1097" i="7"/>
  <c r="J1097" i="7"/>
  <c r="K1096" i="7"/>
  <c r="J1096" i="7"/>
  <c r="K1095" i="7"/>
  <c r="J1095" i="7"/>
  <c r="K1094" i="7"/>
  <c r="J1094" i="7"/>
  <c r="K1093" i="7"/>
  <c r="J1093" i="7"/>
  <c r="K1092" i="7"/>
  <c r="J1092" i="7"/>
  <c r="K1091" i="7"/>
  <c r="J1091" i="7"/>
  <c r="K1090" i="7"/>
  <c r="J1090" i="7"/>
  <c r="K1089" i="7"/>
  <c r="J1089" i="7"/>
  <c r="K1088" i="7"/>
  <c r="J1088" i="7"/>
  <c r="K1087" i="7"/>
  <c r="J1087" i="7"/>
  <c r="K1086" i="7"/>
  <c r="J1086" i="7"/>
  <c r="K1085" i="7"/>
  <c r="J1085" i="7"/>
  <c r="K1084" i="7"/>
  <c r="J1084" i="7"/>
  <c r="K1083" i="7"/>
  <c r="J1083" i="7"/>
  <c r="K1082" i="7"/>
  <c r="J1082" i="7"/>
  <c r="K1081" i="7"/>
  <c r="J1081" i="7"/>
  <c r="K1080" i="7"/>
  <c r="J1080" i="7"/>
  <c r="K1079" i="7"/>
  <c r="J1079" i="7"/>
  <c r="K1078" i="7"/>
  <c r="J1078" i="7"/>
  <c r="K1077" i="7"/>
  <c r="J1077" i="7"/>
  <c r="K1076" i="7"/>
  <c r="J1076" i="7"/>
  <c r="K1075" i="7"/>
  <c r="J1075" i="7"/>
  <c r="K1074" i="7"/>
  <c r="J1074" i="7"/>
  <c r="K1073" i="7"/>
  <c r="J1073" i="7"/>
  <c r="K1072" i="7"/>
  <c r="J1072" i="7"/>
  <c r="K1071" i="7"/>
  <c r="J1071" i="7"/>
  <c r="K1070" i="7"/>
  <c r="J1070" i="7"/>
  <c r="K1069" i="7"/>
  <c r="J1069" i="7"/>
  <c r="K1068" i="7"/>
  <c r="J1068" i="7"/>
  <c r="K1067" i="7"/>
  <c r="J1067" i="7"/>
  <c r="K1066" i="7"/>
  <c r="J1066" i="7"/>
  <c r="K1065" i="7"/>
  <c r="J1065" i="7"/>
  <c r="K1064" i="7"/>
  <c r="J1064" i="7"/>
  <c r="K1063" i="7"/>
  <c r="J1063" i="7"/>
  <c r="K1062" i="7"/>
  <c r="J1062" i="7"/>
  <c r="K1061" i="7"/>
  <c r="J1061" i="7"/>
  <c r="K1060" i="7"/>
  <c r="J1060" i="7"/>
  <c r="K1059" i="7"/>
  <c r="J1059" i="7"/>
  <c r="K1058" i="7"/>
  <c r="J1058" i="7"/>
  <c r="K1057" i="7"/>
  <c r="J1057" i="7"/>
  <c r="K1056" i="7"/>
  <c r="J1056" i="7"/>
  <c r="K1055" i="7"/>
  <c r="J1055" i="7"/>
  <c r="K1054" i="7"/>
  <c r="J1054" i="7"/>
  <c r="K1053" i="7"/>
  <c r="J1053" i="7"/>
  <c r="K1052" i="7"/>
  <c r="J1052" i="7"/>
  <c r="K1051" i="7"/>
  <c r="J1051" i="7"/>
  <c r="K1050" i="7"/>
  <c r="J1050" i="7"/>
  <c r="K1049" i="7"/>
  <c r="J1049" i="7"/>
  <c r="K1048" i="7"/>
  <c r="J1048" i="7"/>
  <c r="K1047" i="7"/>
  <c r="J1047" i="7"/>
  <c r="K1046" i="7"/>
  <c r="J1046" i="7"/>
  <c r="K1045" i="7"/>
  <c r="J1045" i="7"/>
  <c r="K1044" i="7"/>
  <c r="J1044" i="7"/>
  <c r="K1043" i="7"/>
  <c r="J1043" i="7"/>
  <c r="K1042" i="7"/>
  <c r="J1042" i="7"/>
  <c r="K1041" i="7"/>
  <c r="J1041" i="7"/>
  <c r="K1040" i="7"/>
  <c r="J1040" i="7"/>
  <c r="K1039" i="7"/>
  <c r="J1039" i="7"/>
  <c r="K1038" i="7"/>
  <c r="J1038" i="7"/>
  <c r="K1037" i="7"/>
  <c r="J1037" i="7"/>
  <c r="K1036" i="7"/>
  <c r="J1036" i="7"/>
  <c r="K1035" i="7"/>
  <c r="J1035" i="7"/>
  <c r="K1034" i="7"/>
  <c r="J1034" i="7"/>
  <c r="K1033" i="7"/>
  <c r="J1033" i="7"/>
  <c r="K1032" i="7"/>
  <c r="J1032" i="7"/>
  <c r="K1031" i="7"/>
  <c r="J1031" i="7"/>
  <c r="K1030" i="7"/>
  <c r="J1030" i="7"/>
  <c r="K1029" i="7"/>
  <c r="J1029" i="7"/>
  <c r="K1028" i="7"/>
  <c r="J1028" i="7"/>
  <c r="K1027" i="7"/>
  <c r="J1027" i="7"/>
  <c r="K1026" i="7"/>
  <c r="J1026" i="7"/>
  <c r="K1025" i="7"/>
  <c r="J1025" i="7"/>
  <c r="K1024" i="7"/>
  <c r="J1024" i="7"/>
  <c r="K1023" i="7"/>
  <c r="J1023" i="7"/>
  <c r="K1022" i="7"/>
  <c r="J1022" i="7"/>
  <c r="K1021" i="7"/>
  <c r="J1021" i="7"/>
  <c r="K1020" i="7"/>
  <c r="J1020" i="7"/>
  <c r="K1019" i="7"/>
  <c r="J1019" i="7"/>
  <c r="K1018" i="7"/>
  <c r="J1018" i="7"/>
  <c r="K1017" i="7"/>
  <c r="J1017" i="7"/>
  <c r="K1016" i="7"/>
  <c r="J1016" i="7"/>
  <c r="K1015" i="7"/>
  <c r="J1015" i="7"/>
  <c r="K1014" i="7"/>
  <c r="J1014" i="7"/>
  <c r="K1013" i="7"/>
  <c r="J1013" i="7"/>
  <c r="K1012" i="7"/>
  <c r="J1012" i="7"/>
  <c r="K1011" i="7"/>
  <c r="J1011" i="7"/>
  <c r="K1010" i="7"/>
  <c r="J1010" i="7"/>
  <c r="K1009" i="7"/>
  <c r="J1009" i="7"/>
  <c r="K1008" i="7"/>
  <c r="J1008" i="7"/>
  <c r="K1007" i="7"/>
  <c r="J1007" i="7"/>
  <c r="K1006" i="7"/>
  <c r="J1006" i="7"/>
  <c r="K1005" i="7"/>
  <c r="J1005" i="7"/>
  <c r="K1004" i="7"/>
  <c r="J1004" i="7"/>
  <c r="K1003" i="7"/>
  <c r="J1003" i="7"/>
  <c r="K1002" i="7"/>
  <c r="J1002" i="7"/>
  <c r="K1001" i="7"/>
  <c r="J1001" i="7"/>
  <c r="K1000" i="7"/>
  <c r="J1000" i="7"/>
  <c r="K999" i="7"/>
  <c r="J999" i="7"/>
  <c r="K998" i="7"/>
  <c r="J998" i="7"/>
  <c r="K997" i="7"/>
  <c r="J997" i="7"/>
  <c r="K996" i="7"/>
  <c r="J996" i="7"/>
  <c r="K995" i="7"/>
  <c r="J995" i="7"/>
  <c r="K994" i="7"/>
  <c r="J994" i="7"/>
  <c r="K993" i="7"/>
  <c r="J993" i="7"/>
  <c r="K992" i="7"/>
  <c r="J992" i="7"/>
  <c r="K991" i="7"/>
  <c r="J991" i="7"/>
  <c r="K990" i="7"/>
  <c r="J990" i="7"/>
  <c r="K989" i="7"/>
  <c r="J989" i="7"/>
  <c r="K988" i="7"/>
  <c r="J988" i="7"/>
  <c r="K987" i="7"/>
  <c r="J987" i="7"/>
  <c r="K986" i="7"/>
  <c r="J986" i="7"/>
  <c r="K985" i="7"/>
  <c r="J985" i="7"/>
  <c r="K984" i="7"/>
  <c r="J984" i="7"/>
  <c r="K983" i="7"/>
  <c r="J983" i="7"/>
  <c r="K982" i="7"/>
  <c r="J982" i="7"/>
  <c r="K981" i="7"/>
  <c r="J981" i="7"/>
  <c r="K980" i="7"/>
  <c r="J980" i="7"/>
  <c r="K979" i="7"/>
  <c r="J979" i="7"/>
  <c r="K978" i="7"/>
  <c r="J978" i="7"/>
  <c r="K977" i="7"/>
  <c r="J977" i="7"/>
  <c r="K976" i="7"/>
  <c r="J976" i="7"/>
  <c r="K975" i="7"/>
  <c r="J975" i="7"/>
  <c r="K974" i="7"/>
  <c r="J974" i="7"/>
  <c r="K973" i="7"/>
  <c r="J973" i="7"/>
  <c r="K972" i="7"/>
  <c r="J972" i="7"/>
  <c r="K971" i="7"/>
  <c r="J971" i="7"/>
  <c r="K970" i="7"/>
  <c r="J970" i="7"/>
  <c r="K969" i="7"/>
  <c r="J969" i="7"/>
  <c r="K968" i="7"/>
  <c r="J968" i="7"/>
  <c r="K967" i="7"/>
  <c r="J967" i="7"/>
  <c r="K966" i="7"/>
  <c r="J966" i="7"/>
  <c r="K965" i="7"/>
  <c r="J965" i="7"/>
  <c r="K964" i="7"/>
  <c r="J964" i="7"/>
  <c r="K963" i="7"/>
  <c r="J963" i="7"/>
  <c r="K962" i="7"/>
  <c r="J962" i="7"/>
  <c r="K961" i="7"/>
  <c r="J961" i="7"/>
  <c r="K960" i="7"/>
  <c r="J960" i="7"/>
  <c r="K959" i="7"/>
  <c r="J959" i="7"/>
  <c r="K958" i="7"/>
  <c r="J958" i="7"/>
  <c r="K957" i="7"/>
  <c r="J957" i="7"/>
  <c r="K956" i="7"/>
  <c r="J956" i="7"/>
  <c r="K955" i="7"/>
  <c r="J955" i="7"/>
  <c r="K954" i="7"/>
  <c r="J954" i="7"/>
  <c r="K953" i="7"/>
  <c r="J953" i="7"/>
  <c r="K952" i="7"/>
  <c r="J952" i="7"/>
  <c r="K951" i="7"/>
  <c r="J951" i="7"/>
  <c r="K950" i="7"/>
  <c r="J950" i="7"/>
  <c r="K949" i="7"/>
  <c r="J949" i="7"/>
  <c r="K948" i="7"/>
  <c r="J948" i="7"/>
  <c r="K947" i="7"/>
  <c r="J947" i="7"/>
  <c r="K946" i="7"/>
  <c r="J946" i="7"/>
  <c r="K945" i="7"/>
  <c r="J945" i="7"/>
  <c r="K944" i="7"/>
  <c r="J944" i="7"/>
  <c r="K943" i="7"/>
  <c r="J943" i="7"/>
  <c r="K942" i="7"/>
  <c r="J942" i="7"/>
  <c r="K941" i="7"/>
  <c r="J941" i="7"/>
  <c r="K940" i="7"/>
  <c r="J940" i="7"/>
  <c r="K939" i="7"/>
  <c r="J939" i="7"/>
  <c r="K938" i="7"/>
  <c r="J938" i="7"/>
  <c r="K937" i="7"/>
  <c r="J937" i="7"/>
  <c r="K936" i="7"/>
  <c r="J936" i="7"/>
  <c r="K935" i="7"/>
  <c r="J935" i="7"/>
  <c r="K934" i="7"/>
  <c r="J934" i="7"/>
  <c r="K933" i="7"/>
  <c r="J933" i="7"/>
  <c r="K932" i="7"/>
  <c r="J932" i="7"/>
  <c r="K931" i="7"/>
  <c r="J931" i="7"/>
  <c r="K930" i="7"/>
  <c r="J930" i="7"/>
  <c r="K929" i="7"/>
  <c r="J929" i="7"/>
  <c r="K928" i="7"/>
  <c r="J928" i="7"/>
  <c r="K927" i="7"/>
  <c r="J927" i="7"/>
  <c r="K926" i="7"/>
  <c r="J926" i="7"/>
  <c r="K925" i="7"/>
  <c r="J925" i="7"/>
  <c r="K924" i="7"/>
  <c r="J924" i="7"/>
  <c r="K923" i="7"/>
  <c r="J923" i="7"/>
  <c r="K922" i="7"/>
  <c r="J922" i="7"/>
  <c r="K921" i="7"/>
  <c r="J921" i="7"/>
  <c r="K920" i="7"/>
  <c r="J920" i="7"/>
  <c r="K919" i="7"/>
  <c r="J919" i="7"/>
  <c r="K918" i="7"/>
  <c r="J918" i="7"/>
  <c r="K917" i="7"/>
  <c r="J917" i="7"/>
  <c r="K916" i="7"/>
  <c r="J916" i="7"/>
  <c r="K915" i="7"/>
  <c r="J915" i="7"/>
  <c r="K914" i="7"/>
  <c r="J914" i="7"/>
  <c r="K913" i="7"/>
  <c r="J913" i="7"/>
  <c r="K912" i="7"/>
  <c r="J912" i="7"/>
  <c r="K911" i="7"/>
  <c r="J911" i="7"/>
  <c r="K910" i="7"/>
  <c r="J910" i="7"/>
  <c r="K909" i="7"/>
  <c r="J909" i="7"/>
  <c r="K908" i="7"/>
  <c r="J908" i="7"/>
  <c r="K907" i="7"/>
  <c r="J907" i="7"/>
  <c r="K906" i="7"/>
  <c r="J906" i="7"/>
  <c r="K905" i="7"/>
  <c r="J905" i="7"/>
  <c r="K904" i="7"/>
  <c r="J904" i="7"/>
  <c r="K903" i="7"/>
  <c r="J903" i="7"/>
  <c r="K902" i="7"/>
  <c r="J902" i="7"/>
  <c r="K901" i="7"/>
  <c r="J901" i="7"/>
  <c r="K900" i="7"/>
  <c r="J900" i="7"/>
  <c r="K899" i="7"/>
  <c r="J899" i="7"/>
  <c r="K898" i="7"/>
  <c r="J898" i="7"/>
  <c r="K897" i="7"/>
  <c r="J897" i="7"/>
  <c r="K896" i="7"/>
  <c r="J896" i="7"/>
  <c r="K895" i="7"/>
  <c r="J895" i="7"/>
  <c r="K894" i="7"/>
  <c r="J894" i="7"/>
  <c r="K893" i="7"/>
  <c r="J893" i="7"/>
  <c r="K892" i="7"/>
  <c r="J892" i="7"/>
  <c r="K891" i="7"/>
  <c r="J891" i="7"/>
  <c r="K890" i="7"/>
  <c r="J890" i="7"/>
  <c r="K889" i="7"/>
  <c r="J889" i="7"/>
  <c r="K888" i="7"/>
  <c r="J888" i="7"/>
  <c r="K887" i="7"/>
  <c r="J887" i="7"/>
  <c r="K886" i="7"/>
  <c r="J886" i="7"/>
  <c r="K885" i="7"/>
  <c r="J885" i="7"/>
  <c r="K884" i="7"/>
  <c r="J884" i="7"/>
  <c r="K883" i="7"/>
  <c r="J883" i="7"/>
  <c r="K882" i="7"/>
  <c r="J882" i="7"/>
  <c r="K881" i="7"/>
  <c r="J881" i="7"/>
  <c r="K880" i="7"/>
  <c r="J880" i="7"/>
  <c r="K879" i="7"/>
  <c r="J879" i="7"/>
  <c r="K878" i="7"/>
  <c r="J878" i="7"/>
  <c r="K877" i="7"/>
  <c r="J877" i="7"/>
  <c r="K876" i="7"/>
  <c r="J876" i="7"/>
  <c r="K875" i="7"/>
  <c r="J875" i="7"/>
  <c r="K874" i="7"/>
  <c r="J874" i="7"/>
  <c r="K873" i="7"/>
  <c r="J873" i="7"/>
  <c r="K872" i="7"/>
  <c r="J872" i="7"/>
  <c r="K871" i="7"/>
  <c r="J871" i="7"/>
  <c r="K870" i="7"/>
  <c r="J870" i="7"/>
  <c r="K869" i="7"/>
  <c r="J869" i="7"/>
  <c r="K868" i="7"/>
  <c r="J868" i="7"/>
  <c r="K867" i="7"/>
  <c r="J867" i="7"/>
  <c r="K866" i="7"/>
  <c r="J866" i="7"/>
  <c r="K865" i="7"/>
  <c r="J865" i="7"/>
  <c r="K864" i="7"/>
  <c r="J864" i="7"/>
  <c r="K863" i="7"/>
  <c r="J863" i="7"/>
  <c r="K862" i="7"/>
  <c r="J862" i="7"/>
  <c r="K861" i="7"/>
  <c r="J861" i="7"/>
  <c r="K860" i="7"/>
  <c r="J860" i="7"/>
  <c r="K859" i="7"/>
  <c r="J859" i="7"/>
  <c r="K858" i="7"/>
  <c r="J858" i="7"/>
  <c r="K857" i="7"/>
  <c r="J857" i="7"/>
  <c r="K856" i="7"/>
  <c r="J856" i="7"/>
  <c r="K855" i="7"/>
  <c r="J855" i="7"/>
  <c r="K854" i="7"/>
  <c r="J854" i="7"/>
  <c r="K853" i="7"/>
  <c r="J853" i="7"/>
  <c r="K852" i="7"/>
  <c r="J852" i="7"/>
  <c r="K851" i="7"/>
  <c r="J851" i="7"/>
  <c r="K850" i="7"/>
  <c r="J850" i="7"/>
  <c r="K849" i="7"/>
  <c r="J849" i="7"/>
  <c r="K848" i="7"/>
  <c r="J848" i="7"/>
  <c r="K847" i="7"/>
  <c r="J847" i="7"/>
  <c r="K846" i="7"/>
  <c r="J846" i="7"/>
  <c r="K845" i="7"/>
  <c r="J845" i="7"/>
  <c r="K844" i="7"/>
  <c r="J844" i="7"/>
  <c r="K843" i="7"/>
  <c r="J843" i="7"/>
  <c r="K842" i="7"/>
  <c r="J842" i="7"/>
  <c r="K841" i="7"/>
  <c r="J841" i="7"/>
  <c r="K840" i="7"/>
  <c r="J840" i="7"/>
  <c r="K839" i="7"/>
  <c r="J839" i="7"/>
  <c r="K838" i="7"/>
  <c r="J838" i="7"/>
  <c r="K837" i="7"/>
  <c r="J837" i="7"/>
  <c r="K836" i="7"/>
  <c r="J836" i="7"/>
  <c r="K835" i="7"/>
  <c r="J835" i="7"/>
  <c r="K834" i="7"/>
  <c r="J834" i="7"/>
  <c r="K833" i="7"/>
  <c r="J833" i="7"/>
  <c r="K832" i="7"/>
  <c r="J832" i="7"/>
  <c r="K831" i="7"/>
  <c r="J831" i="7"/>
  <c r="K830" i="7"/>
  <c r="J830" i="7"/>
  <c r="K829" i="7"/>
  <c r="J829" i="7"/>
  <c r="K828" i="7"/>
  <c r="J828" i="7"/>
  <c r="K827" i="7"/>
  <c r="J827" i="7"/>
  <c r="K826" i="7"/>
  <c r="J826" i="7"/>
  <c r="K825" i="7"/>
  <c r="J825" i="7"/>
  <c r="K824" i="7"/>
  <c r="J824" i="7"/>
  <c r="K823" i="7"/>
  <c r="J823" i="7"/>
  <c r="K822" i="7"/>
  <c r="J822" i="7"/>
  <c r="K821" i="7"/>
  <c r="J821" i="7"/>
  <c r="K820" i="7"/>
  <c r="J820" i="7"/>
  <c r="K819" i="7"/>
  <c r="J819" i="7"/>
  <c r="K818" i="7"/>
  <c r="J818" i="7"/>
  <c r="K817" i="7"/>
  <c r="J817" i="7"/>
  <c r="K816" i="7"/>
  <c r="J816" i="7"/>
  <c r="K815" i="7"/>
  <c r="J815" i="7"/>
  <c r="K814" i="7"/>
  <c r="J814" i="7"/>
  <c r="K813" i="7"/>
  <c r="J813" i="7"/>
  <c r="K812" i="7"/>
  <c r="J812" i="7"/>
  <c r="K811" i="7"/>
  <c r="J811" i="7"/>
  <c r="K810" i="7"/>
  <c r="J810" i="7"/>
  <c r="K809" i="7"/>
  <c r="J809" i="7"/>
  <c r="K808" i="7"/>
  <c r="J808" i="7"/>
  <c r="K807" i="7"/>
  <c r="J807" i="7"/>
  <c r="K806" i="7"/>
  <c r="J806" i="7"/>
  <c r="K805" i="7"/>
  <c r="J805" i="7"/>
  <c r="K804" i="7"/>
  <c r="J804" i="7"/>
  <c r="K803" i="7"/>
  <c r="J803" i="7"/>
  <c r="K802" i="7"/>
  <c r="J802" i="7"/>
  <c r="K801" i="7"/>
  <c r="J801" i="7"/>
  <c r="K800" i="7"/>
  <c r="J800" i="7"/>
  <c r="K799" i="7"/>
  <c r="J799" i="7"/>
  <c r="K798" i="7"/>
  <c r="J798" i="7"/>
  <c r="K797" i="7"/>
  <c r="J797" i="7"/>
  <c r="K796" i="7"/>
  <c r="J796" i="7"/>
  <c r="K795" i="7"/>
  <c r="J795" i="7"/>
  <c r="K794" i="7"/>
  <c r="J794" i="7"/>
  <c r="K793" i="7"/>
  <c r="J793" i="7"/>
  <c r="K792" i="7"/>
  <c r="J792" i="7"/>
  <c r="K791" i="7"/>
  <c r="J791" i="7"/>
  <c r="K790" i="7"/>
  <c r="J790" i="7"/>
  <c r="K789" i="7"/>
  <c r="J789" i="7"/>
  <c r="K788" i="7"/>
  <c r="J788" i="7"/>
  <c r="K787" i="7"/>
  <c r="J787" i="7"/>
  <c r="K786" i="7"/>
  <c r="J786" i="7"/>
  <c r="K785" i="7"/>
  <c r="J785" i="7"/>
  <c r="K784" i="7"/>
  <c r="J784" i="7"/>
  <c r="K783" i="7"/>
  <c r="J783" i="7"/>
  <c r="K782" i="7"/>
  <c r="J782" i="7"/>
  <c r="K781" i="7"/>
  <c r="J781" i="7"/>
  <c r="K780" i="7"/>
  <c r="J780" i="7"/>
  <c r="K779" i="7"/>
  <c r="J779" i="7"/>
  <c r="K778" i="7"/>
  <c r="J778" i="7"/>
  <c r="K777" i="7"/>
  <c r="J777" i="7"/>
  <c r="K776" i="7"/>
  <c r="J776" i="7"/>
  <c r="K775" i="7"/>
  <c r="J775" i="7"/>
  <c r="K774" i="7"/>
  <c r="J774" i="7"/>
  <c r="K773" i="7"/>
  <c r="J773" i="7"/>
  <c r="K772" i="7"/>
  <c r="J772" i="7"/>
  <c r="K771" i="7"/>
  <c r="J771" i="7"/>
  <c r="K770" i="7"/>
  <c r="J770" i="7"/>
  <c r="K769" i="7"/>
  <c r="J769" i="7"/>
  <c r="K768" i="7"/>
  <c r="J768" i="7"/>
  <c r="K767" i="7"/>
  <c r="J767" i="7"/>
  <c r="K766" i="7"/>
  <c r="J766" i="7"/>
  <c r="K765" i="7"/>
  <c r="J765" i="7"/>
  <c r="K764" i="7"/>
  <c r="J764" i="7"/>
  <c r="K763" i="7"/>
  <c r="J763" i="7"/>
  <c r="K762" i="7"/>
  <c r="J762" i="7"/>
  <c r="K761" i="7"/>
  <c r="J761" i="7"/>
  <c r="K760" i="7"/>
  <c r="J760" i="7"/>
  <c r="K759" i="7"/>
  <c r="J759" i="7"/>
  <c r="K758" i="7"/>
  <c r="J758" i="7"/>
  <c r="K757" i="7"/>
  <c r="J757" i="7"/>
  <c r="K756" i="7"/>
  <c r="J756" i="7"/>
  <c r="K755" i="7"/>
  <c r="J755" i="7"/>
  <c r="K754" i="7"/>
  <c r="J754" i="7"/>
  <c r="K753" i="7"/>
  <c r="J753" i="7"/>
  <c r="K752" i="7"/>
  <c r="J752" i="7"/>
  <c r="K751" i="7"/>
  <c r="J751" i="7"/>
  <c r="K750" i="7"/>
  <c r="J750" i="7"/>
  <c r="K749" i="7"/>
  <c r="J749" i="7"/>
  <c r="K748" i="7"/>
  <c r="J748" i="7"/>
  <c r="K747" i="7"/>
  <c r="J747" i="7"/>
  <c r="K746" i="7"/>
  <c r="J746" i="7"/>
  <c r="K745" i="7"/>
  <c r="J745" i="7"/>
  <c r="K744" i="7"/>
  <c r="J744" i="7"/>
  <c r="K743" i="7"/>
  <c r="J743" i="7"/>
  <c r="K742" i="7"/>
  <c r="J742" i="7"/>
  <c r="K741" i="7"/>
  <c r="J741" i="7"/>
  <c r="K740" i="7"/>
  <c r="J740" i="7"/>
  <c r="K739" i="7"/>
  <c r="J739" i="7"/>
  <c r="K738" i="7"/>
  <c r="J738" i="7"/>
  <c r="K737" i="7"/>
  <c r="J737" i="7"/>
  <c r="K736" i="7"/>
  <c r="J736" i="7"/>
  <c r="K735" i="7"/>
  <c r="J735" i="7"/>
  <c r="K734" i="7"/>
  <c r="J734" i="7"/>
  <c r="K733" i="7"/>
  <c r="J733" i="7"/>
  <c r="K732" i="7"/>
  <c r="J732" i="7"/>
  <c r="K731" i="7"/>
  <c r="J731" i="7"/>
  <c r="K730" i="7"/>
  <c r="J730" i="7"/>
  <c r="K729" i="7"/>
  <c r="J729" i="7"/>
  <c r="K728" i="7"/>
  <c r="J728" i="7"/>
  <c r="K727" i="7"/>
  <c r="J727" i="7"/>
  <c r="K726" i="7"/>
  <c r="J726" i="7"/>
  <c r="K725" i="7"/>
  <c r="J725" i="7"/>
  <c r="K724" i="7"/>
  <c r="J724" i="7"/>
  <c r="K723" i="7"/>
  <c r="J723" i="7"/>
  <c r="K722" i="7"/>
  <c r="J722" i="7"/>
  <c r="K721" i="7"/>
  <c r="J721" i="7"/>
  <c r="K720" i="7"/>
  <c r="J720" i="7"/>
  <c r="K719" i="7"/>
  <c r="J719" i="7"/>
  <c r="K718" i="7"/>
  <c r="J718" i="7"/>
  <c r="K717" i="7"/>
  <c r="J717" i="7"/>
  <c r="K716" i="7"/>
  <c r="J716" i="7"/>
  <c r="K715" i="7"/>
  <c r="J715" i="7"/>
  <c r="K714" i="7"/>
  <c r="J714" i="7"/>
  <c r="K713" i="7"/>
  <c r="J713" i="7"/>
  <c r="K712" i="7"/>
  <c r="J712" i="7"/>
  <c r="K711" i="7"/>
  <c r="J711" i="7"/>
  <c r="K710" i="7"/>
  <c r="J710" i="7"/>
  <c r="K709" i="7"/>
  <c r="J709" i="7"/>
  <c r="K708" i="7"/>
  <c r="J708" i="7"/>
  <c r="K707" i="7"/>
  <c r="J707" i="7"/>
  <c r="K706" i="7"/>
  <c r="J706" i="7"/>
  <c r="K705" i="7"/>
  <c r="J705" i="7"/>
  <c r="K704" i="7"/>
  <c r="J704" i="7"/>
  <c r="K703" i="7"/>
  <c r="J703" i="7"/>
  <c r="K702" i="7"/>
  <c r="J702" i="7"/>
  <c r="K701" i="7"/>
  <c r="J701" i="7"/>
  <c r="K700" i="7"/>
  <c r="J700" i="7"/>
  <c r="K699" i="7"/>
  <c r="J699" i="7"/>
  <c r="K698" i="7"/>
  <c r="J698" i="7"/>
  <c r="K697" i="7"/>
  <c r="J697" i="7"/>
  <c r="K696" i="7"/>
  <c r="J696" i="7"/>
  <c r="K695" i="7"/>
  <c r="J695" i="7"/>
  <c r="K694" i="7"/>
  <c r="J694" i="7"/>
  <c r="K693" i="7"/>
  <c r="J693" i="7"/>
  <c r="K692" i="7"/>
  <c r="J692" i="7"/>
  <c r="K691" i="7"/>
  <c r="J691" i="7"/>
  <c r="K690" i="7"/>
  <c r="J690" i="7"/>
  <c r="K689" i="7"/>
  <c r="J689" i="7"/>
  <c r="K688" i="7"/>
  <c r="J688" i="7"/>
  <c r="K687" i="7"/>
  <c r="J687" i="7"/>
  <c r="K686" i="7"/>
  <c r="J686" i="7"/>
  <c r="K685" i="7"/>
  <c r="J685" i="7"/>
  <c r="K684" i="7"/>
  <c r="J684" i="7"/>
  <c r="K683" i="7"/>
  <c r="J683" i="7"/>
  <c r="K682" i="7"/>
  <c r="J682" i="7"/>
  <c r="K681" i="7"/>
  <c r="J681" i="7"/>
  <c r="K680" i="7"/>
  <c r="J680" i="7"/>
  <c r="K679" i="7"/>
  <c r="J679" i="7"/>
  <c r="K678" i="7"/>
  <c r="J678" i="7"/>
  <c r="K677" i="7"/>
  <c r="J677" i="7"/>
  <c r="K676" i="7"/>
  <c r="J676" i="7"/>
  <c r="K675" i="7"/>
  <c r="J675" i="7"/>
  <c r="K674" i="7"/>
  <c r="J674" i="7"/>
  <c r="K673" i="7"/>
  <c r="J673" i="7"/>
  <c r="K672" i="7"/>
  <c r="J672" i="7"/>
  <c r="K671" i="7"/>
  <c r="J671" i="7"/>
  <c r="K670" i="7"/>
  <c r="J670" i="7"/>
  <c r="K669" i="7"/>
  <c r="J669" i="7"/>
  <c r="K668" i="7"/>
  <c r="J668" i="7"/>
  <c r="K667" i="7"/>
  <c r="J667" i="7"/>
  <c r="K666" i="7"/>
  <c r="J666" i="7"/>
  <c r="K665" i="7"/>
  <c r="J665" i="7"/>
  <c r="K664" i="7"/>
  <c r="J664" i="7"/>
  <c r="K663" i="7"/>
  <c r="J663" i="7"/>
  <c r="K662" i="7"/>
  <c r="J662" i="7"/>
  <c r="K661" i="7"/>
  <c r="J661" i="7"/>
  <c r="K660" i="7"/>
  <c r="J660" i="7"/>
  <c r="K659" i="7"/>
  <c r="J659" i="7"/>
  <c r="K658" i="7"/>
  <c r="J658" i="7"/>
  <c r="K657" i="7"/>
  <c r="J657" i="7"/>
  <c r="K656" i="7"/>
  <c r="J656" i="7"/>
  <c r="K655" i="7"/>
  <c r="J655" i="7"/>
  <c r="K654" i="7"/>
  <c r="J654" i="7"/>
  <c r="K653" i="7"/>
  <c r="J653" i="7"/>
  <c r="K652" i="7"/>
  <c r="J652" i="7"/>
  <c r="K651" i="7"/>
  <c r="J651" i="7"/>
  <c r="K650" i="7"/>
  <c r="J650" i="7"/>
  <c r="K649" i="7"/>
  <c r="J649" i="7"/>
  <c r="K648" i="7"/>
  <c r="J648" i="7"/>
  <c r="K647" i="7"/>
  <c r="J647" i="7"/>
  <c r="K646" i="7"/>
  <c r="J646" i="7"/>
  <c r="K645" i="7"/>
  <c r="J645" i="7"/>
  <c r="K644" i="7"/>
  <c r="J644" i="7"/>
  <c r="K643" i="7"/>
  <c r="J643" i="7"/>
  <c r="K642" i="7"/>
  <c r="J642" i="7"/>
  <c r="K641" i="7"/>
  <c r="J641" i="7"/>
  <c r="K640" i="7"/>
  <c r="J640" i="7"/>
  <c r="K639" i="7"/>
  <c r="J639" i="7"/>
  <c r="K638" i="7"/>
  <c r="J638" i="7"/>
  <c r="K637" i="7"/>
  <c r="J637" i="7"/>
  <c r="K636" i="7"/>
  <c r="J636" i="7"/>
  <c r="K635" i="7"/>
  <c r="J635" i="7"/>
  <c r="K634" i="7"/>
  <c r="J634" i="7"/>
  <c r="K633" i="7"/>
  <c r="J633" i="7"/>
  <c r="K632" i="7"/>
  <c r="J632" i="7"/>
  <c r="K631" i="7"/>
  <c r="J631" i="7"/>
  <c r="K630" i="7"/>
  <c r="J630" i="7"/>
  <c r="K629" i="7"/>
  <c r="J629" i="7"/>
  <c r="K628" i="7"/>
  <c r="J628" i="7"/>
  <c r="K627" i="7"/>
  <c r="J627" i="7"/>
  <c r="K626" i="7"/>
  <c r="J626" i="7"/>
  <c r="K625" i="7"/>
  <c r="J625" i="7"/>
  <c r="K624" i="7"/>
  <c r="J624" i="7"/>
  <c r="K623" i="7"/>
  <c r="J623" i="7"/>
  <c r="K622" i="7"/>
  <c r="J622" i="7"/>
  <c r="K621" i="7"/>
  <c r="J621" i="7"/>
  <c r="K620" i="7"/>
  <c r="J620" i="7"/>
  <c r="K619" i="7"/>
  <c r="J619" i="7"/>
  <c r="K618" i="7"/>
  <c r="J618" i="7"/>
  <c r="K617" i="7"/>
  <c r="J617" i="7"/>
  <c r="K616" i="7"/>
  <c r="J616" i="7"/>
  <c r="K615" i="7"/>
  <c r="J615" i="7"/>
  <c r="K614" i="7"/>
  <c r="J614" i="7"/>
  <c r="K613" i="7"/>
  <c r="J613" i="7"/>
  <c r="K612" i="7"/>
  <c r="J612" i="7"/>
  <c r="K611" i="7"/>
  <c r="J611" i="7"/>
  <c r="K610" i="7"/>
  <c r="J610" i="7"/>
  <c r="K609" i="7"/>
  <c r="J609" i="7"/>
  <c r="K608" i="7"/>
  <c r="J608" i="7"/>
  <c r="K607" i="7"/>
  <c r="J607" i="7"/>
  <c r="K606" i="7"/>
  <c r="J606" i="7"/>
  <c r="K605" i="7"/>
  <c r="J605" i="7"/>
  <c r="K604" i="7"/>
  <c r="J604" i="7"/>
  <c r="K603" i="7"/>
  <c r="J603" i="7"/>
  <c r="K602" i="7"/>
  <c r="J602" i="7"/>
  <c r="K601" i="7"/>
  <c r="J601" i="7"/>
  <c r="K600" i="7"/>
  <c r="J600" i="7"/>
  <c r="K599" i="7"/>
  <c r="J599" i="7"/>
  <c r="K598" i="7"/>
  <c r="J598" i="7"/>
  <c r="K597" i="7"/>
  <c r="J597" i="7"/>
  <c r="K596" i="7"/>
  <c r="J596" i="7"/>
  <c r="K595" i="7"/>
  <c r="J595" i="7"/>
  <c r="K594" i="7"/>
  <c r="J594" i="7"/>
  <c r="K593" i="7"/>
  <c r="J593" i="7"/>
  <c r="K592" i="7"/>
  <c r="J592" i="7"/>
  <c r="K591" i="7"/>
  <c r="J591" i="7"/>
  <c r="K590" i="7"/>
  <c r="J590" i="7"/>
  <c r="K589" i="7"/>
  <c r="J589" i="7"/>
  <c r="K588" i="7"/>
  <c r="J588" i="7"/>
  <c r="K587" i="7"/>
  <c r="J587" i="7"/>
  <c r="K586" i="7"/>
  <c r="J586" i="7"/>
  <c r="K585" i="7"/>
  <c r="J585" i="7"/>
  <c r="K584" i="7"/>
  <c r="J584" i="7"/>
  <c r="K583" i="7"/>
  <c r="J583" i="7"/>
  <c r="K582" i="7"/>
  <c r="J582" i="7"/>
  <c r="K581" i="7"/>
  <c r="J581" i="7"/>
  <c r="K580" i="7"/>
  <c r="J580" i="7"/>
  <c r="K579" i="7"/>
  <c r="J579" i="7"/>
  <c r="K578" i="7"/>
  <c r="J578" i="7"/>
  <c r="K577" i="7"/>
  <c r="J577" i="7"/>
  <c r="K576" i="7"/>
  <c r="J576" i="7"/>
  <c r="K575" i="7"/>
  <c r="J575" i="7"/>
  <c r="K574" i="7"/>
  <c r="J574" i="7"/>
  <c r="K573" i="7"/>
  <c r="J573" i="7"/>
  <c r="K572" i="7"/>
  <c r="J572" i="7"/>
  <c r="K571" i="7"/>
  <c r="J571" i="7"/>
  <c r="K570" i="7"/>
  <c r="J570" i="7"/>
  <c r="K569" i="7"/>
  <c r="J569" i="7"/>
  <c r="K568" i="7"/>
  <c r="J568" i="7"/>
  <c r="K567" i="7"/>
  <c r="J567" i="7"/>
  <c r="K566" i="7"/>
  <c r="J566" i="7"/>
  <c r="K565" i="7"/>
  <c r="J565" i="7"/>
  <c r="K564" i="7"/>
  <c r="J564" i="7"/>
  <c r="K563" i="7"/>
  <c r="J563" i="7"/>
  <c r="K562" i="7"/>
  <c r="J562" i="7"/>
  <c r="K561" i="7"/>
  <c r="J561" i="7"/>
  <c r="K560" i="7"/>
  <c r="J560" i="7"/>
  <c r="K559" i="7"/>
  <c r="J559" i="7"/>
  <c r="K558" i="7"/>
  <c r="J558" i="7"/>
  <c r="K557" i="7"/>
  <c r="J557" i="7"/>
  <c r="K556" i="7"/>
  <c r="J556" i="7"/>
  <c r="K555" i="7"/>
  <c r="J555" i="7"/>
  <c r="K554" i="7"/>
  <c r="J554" i="7"/>
  <c r="K553" i="7"/>
  <c r="J553" i="7"/>
  <c r="K552" i="7"/>
  <c r="J552" i="7"/>
  <c r="K551" i="7"/>
  <c r="J551" i="7"/>
  <c r="K550" i="7"/>
  <c r="J550" i="7"/>
  <c r="K549" i="7"/>
  <c r="J549" i="7"/>
  <c r="K548" i="7"/>
  <c r="J548" i="7"/>
  <c r="K547" i="7"/>
  <c r="J547" i="7"/>
  <c r="K546" i="7"/>
  <c r="J546" i="7"/>
  <c r="K545" i="7"/>
  <c r="J545" i="7"/>
  <c r="K544" i="7"/>
  <c r="J544" i="7"/>
  <c r="K543" i="7"/>
  <c r="J543" i="7"/>
  <c r="K542" i="7"/>
  <c r="J542" i="7"/>
  <c r="K541" i="7"/>
  <c r="J541" i="7"/>
  <c r="K540" i="7"/>
  <c r="J540" i="7"/>
  <c r="K539" i="7"/>
  <c r="J539" i="7"/>
  <c r="K538" i="7"/>
  <c r="J538" i="7"/>
  <c r="K537" i="7"/>
  <c r="J537" i="7"/>
  <c r="K536" i="7"/>
  <c r="J536" i="7"/>
  <c r="K535" i="7"/>
  <c r="J535" i="7"/>
  <c r="K534" i="7"/>
  <c r="J534" i="7"/>
  <c r="K533" i="7"/>
  <c r="J533" i="7"/>
  <c r="K532" i="7"/>
  <c r="J532" i="7"/>
  <c r="K531" i="7"/>
  <c r="J531" i="7"/>
  <c r="K530" i="7"/>
  <c r="J530" i="7"/>
  <c r="K529" i="7"/>
  <c r="J529" i="7"/>
  <c r="K528" i="7"/>
  <c r="J528" i="7"/>
  <c r="K527" i="7"/>
  <c r="J527" i="7"/>
  <c r="K526" i="7"/>
  <c r="J526" i="7"/>
  <c r="K525" i="7"/>
  <c r="J525" i="7"/>
  <c r="K524" i="7"/>
  <c r="J524" i="7"/>
  <c r="K523" i="7"/>
  <c r="J523" i="7"/>
  <c r="K522" i="7"/>
  <c r="J522" i="7"/>
  <c r="K521" i="7"/>
  <c r="J521" i="7"/>
  <c r="K520" i="7"/>
  <c r="J520" i="7"/>
  <c r="K519" i="7"/>
  <c r="J519" i="7"/>
  <c r="K518" i="7"/>
  <c r="J518" i="7"/>
  <c r="K517" i="7"/>
  <c r="J517" i="7"/>
  <c r="K516" i="7"/>
  <c r="J516" i="7"/>
  <c r="K515" i="7"/>
  <c r="J515" i="7"/>
  <c r="K514" i="7"/>
  <c r="J514" i="7"/>
  <c r="K513" i="7"/>
  <c r="J513" i="7"/>
  <c r="K512" i="7"/>
  <c r="J512" i="7"/>
  <c r="K511" i="7"/>
  <c r="J511" i="7"/>
  <c r="K510" i="7"/>
  <c r="J510" i="7"/>
  <c r="K509" i="7"/>
  <c r="J509" i="7"/>
  <c r="K508" i="7"/>
  <c r="J508" i="7"/>
  <c r="K507" i="7"/>
  <c r="J507" i="7"/>
  <c r="K506" i="7"/>
  <c r="J506" i="7"/>
  <c r="K505" i="7"/>
  <c r="J505" i="7"/>
  <c r="K504" i="7"/>
  <c r="J504" i="7"/>
  <c r="K503" i="7"/>
  <c r="J503" i="7"/>
  <c r="K502" i="7"/>
  <c r="J502" i="7"/>
  <c r="K501" i="7"/>
  <c r="J501" i="7"/>
  <c r="K500" i="7"/>
  <c r="J500" i="7"/>
  <c r="K499" i="7"/>
  <c r="J499" i="7"/>
  <c r="K498" i="7"/>
  <c r="J498" i="7"/>
  <c r="K497" i="7"/>
  <c r="J497" i="7"/>
  <c r="K496" i="7"/>
  <c r="J496" i="7"/>
  <c r="K495" i="7"/>
  <c r="J495" i="7"/>
  <c r="K494" i="7"/>
  <c r="J494" i="7"/>
  <c r="K493" i="7"/>
  <c r="J493" i="7"/>
  <c r="K492" i="7"/>
  <c r="J492" i="7"/>
  <c r="K491" i="7"/>
  <c r="J491" i="7"/>
  <c r="K490" i="7"/>
  <c r="J490" i="7"/>
  <c r="K489" i="7"/>
  <c r="J489" i="7"/>
  <c r="K488" i="7"/>
  <c r="J488" i="7"/>
  <c r="K487" i="7"/>
  <c r="J487" i="7"/>
  <c r="K486" i="7"/>
  <c r="J486" i="7"/>
  <c r="K485" i="7"/>
  <c r="J485" i="7"/>
  <c r="K484" i="7"/>
  <c r="J484" i="7"/>
  <c r="K483" i="7"/>
  <c r="J483" i="7"/>
  <c r="K482" i="7"/>
  <c r="J482" i="7"/>
  <c r="K481" i="7"/>
  <c r="J481" i="7"/>
  <c r="K480" i="7"/>
  <c r="J480" i="7"/>
  <c r="K479" i="7"/>
  <c r="J479" i="7"/>
  <c r="K478" i="7"/>
  <c r="J478" i="7"/>
  <c r="K477" i="7"/>
  <c r="J477" i="7"/>
  <c r="K476" i="7"/>
  <c r="J476" i="7"/>
  <c r="K475" i="7"/>
  <c r="J475" i="7"/>
  <c r="K474" i="7"/>
  <c r="J474" i="7"/>
  <c r="K473" i="7"/>
  <c r="J473" i="7"/>
  <c r="K472" i="7"/>
  <c r="J472" i="7"/>
  <c r="K471" i="7"/>
  <c r="J471" i="7"/>
  <c r="K470" i="7"/>
  <c r="J470" i="7"/>
  <c r="K469" i="7"/>
  <c r="J469" i="7"/>
  <c r="K468" i="7"/>
  <c r="J468" i="7"/>
  <c r="K467" i="7"/>
  <c r="J467" i="7"/>
  <c r="K466" i="7"/>
  <c r="J466" i="7"/>
  <c r="K465" i="7"/>
  <c r="J465" i="7"/>
  <c r="K464" i="7"/>
  <c r="J464" i="7"/>
  <c r="K463" i="7"/>
  <c r="J463" i="7"/>
  <c r="K462" i="7"/>
  <c r="J462" i="7"/>
  <c r="K461" i="7"/>
  <c r="J461" i="7"/>
  <c r="K460" i="7"/>
  <c r="J460" i="7"/>
  <c r="K459" i="7"/>
  <c r="J459" i="7"/>
  <c r="K458" i="7"/>
  <c r="J458" i="7"/>
  <c r="K457" i="7"/>
  <c r="J457" i="7"/>
  <c r="K456" i="7"/>
  <c r="J456" i="7"/>
  <c r="K455" i="7"/>
  <c r="J455" i="7"/>
  <c r="K454" i="7"/>
  <c r="J454" i="7"/>
  <c r="K453" i="7"/>
  <c r="J453" i="7"/>
  <c r="K452" i="7"/>
  <c r="J452" i="7"/>
  <c r="K451" i="7"/>
  <c r="J451" i="7"/>
  <c r="K450" i="7"/>
  <c r="J450" i="7"/>
  <c r="K449" i="7"/>
  <c r="J449" i="7"/>
  <c r="K448" i="7"/>
  <c r="J448" i="7"/>
  <c r="K447" i="7"/>
  <c r="J447" i="7"/>
  <c r="K446" i="7"/>
  <c r="J446" i="7"/>
  <c r="K445" i="7"/>
  <c r="J445" i="7"/>
  <c r="K444" i="7"/>
  <c r="J444" i="7"/>
  <c r="K443" i="7"/>
  <c r="J443" i="7"/>
  <c r="K442" i="7"/>
  <c r="J442" i="7"/>
  <c r="K441" i="7"/>
  <c r="J441" i="7"/>
  <c r="K440" i="7"/>
  <c r="J440" i="7"/>
  <c r="K439" i="7"/>
  <c r="J439" i="7"/>
  <c r="K438" i="7"/>
  <c r="J438" i="7"/>
  <c r="K437" i="7"/>
  <c r="J437" i="7"/>
  <c r="K436" i="7"/>
  <c r="J436" i="7"/>
  <c r="K435" i="7"/>
  <c r="J435" i="7"/>
  <c r="K434" i="7"/>
  <c r="J434" i="7"/>
  <c r="K433" i="7"/>
  <c r="J433" i="7"/>
  <c r="K432" i="7"/>
  <c r="J432" i="7"/>
  <c r="K431" i="7"/>
  <c r="J431" i="7"/>
  <c r="K430" i="7"/>
  <c r="J430" i="7"/>
  <c r="K429" i="7"/>
  <c r="J429" i="7"/>
  <c r="K428" i="7"/>
  <c r="J428" i="7"/>
  <c r="K427" i="7"/>
  <c r="J427" i="7"/>
  <c r="K426" i="7"/>
  <c r="J426" i="7"/>
  <c r="K425" i="7"/>
  <c r="J425" i="7"/>
  <c r="K424" i="7"/>
  <c r="J424" i="7"/>
  <c r="K423" i="7"/>
  <c r="J423" i="7"/>
  <c r="K422" i="7"/>
  <c r="J422" i="7"/>
  <c r="K421" i="7"/>
  <c r="J421" i="7"/>
  <c r="K420" i="7"/>
  <c r="J420" i="7"/>
  <c r="K419" i="7"/>
  <c r="J419" i="7"/>
  <c r="K418" i="7"/>
  <c r="J418" i="7"/>
  <c r="K417" i="7"/>
  <c r="J417" i="7"/>
  <c r="K416" i="7"/>
  <c r="J416" i="7"/>
  <c r="K415" i="7"/>
  <c r="J415" i="7"/>
  <c r="K414" i="7"/>
  <c r="J414" i="7"/>
  <c r="K413" i="7"/>
  <c r="J413" i="7"/>
  <c r="K412" i="7"/>
  <c r="J412" i="7"/>
  <c r="K411" i="7"/>
  <c r="J411" i="7"/>
  <c r="K410" i="7"/>
  <c r="J410" i="7"/>
  <c r="K409" i="7"/>
  <c r="J409" i="7"/>
  <c r="K408" i="7"/>
  <c r="J408" i="7"/>
  <c r="K407" i="7"/>
  <c r="J407" i="7"/>
  <c r="K406" i="7"/>
  <c r="J406" i="7"/>
  <c r="K405" i="7"/>
  <c r="J405" i="7"/>
  <c r="K404" i="7"/>
  <c r="J404" i="7"/>
  <c r="K403" i="7"/>
  <c r="J403" i="7"/>
  <c r="K402" i="7"/>
  <c r="J402" i="7"/>
  <c r="K401" i="7"/>
  <c r="J401" i="7"/>
  <c r="K400" i="7"/>
  <c r="J400" i="7"/>
  <c r="K399" i="7"/>
  <c r="J399" i="7"/>
  <c r="K398" i="7"/>
  <c r="J398" i="7"/>
  <c r="K397" i="7"/>
  <c r="J397" i="7"/>
  <c r="K396" i="7"/>
  <c r="J396" i="7"/>
  <c r="K395" i="7"/>
  <c r="J395" i="7"/>
  <c r="K394" i="7"/>
  <c r="J394" i="7"/>
  <c r="K393" i="7"/>
  <c r="J393" i="7"/>
  <c r="K392" i="7"/>
  <c r="J392" i="7"/>
  <c r="K391" i="7"/>
  <c r="J391" i="7"/>
  <c r="K390" i="7"/>
  <c r="J390" i="7"/>
  <c r="K389" i="7"/>
  <c r="J389" i="7"/>
  <c r="K388" i="7"/>
  <c r="J388" i="7"/>
  <c r="K387" i="7"/>
  <c r="J387" i="7"/>
  <c r="K386" i="7"/>
  <c r="J386" i="7"/>
  <c r="K385" i="7"/>
  <c r="J385" i="7"/>
  <c r="K384" i="7"/>
  <c r="J384" i="7"/>
  <c r="K383" i="7"/>
  <c r="J383" i="7"/>
  <c r="K382" i="7"/>
  <c r="J382" i="7"/>
  <c r="K381" i="7"/>
  <c r="J381" i="7"/>
  <c r="K380" i="7"/>
  <c r="J380" i="7"/>
  <c r="K379" i="7"/>
  <c r="J379" i="7"/>
  <c r="K378" i="7"/>
  <c r="J378" i="7"/>
  <c r="K377" i="7"/>
  <c r="J377" i="7"/>
  <c r="K376" i="7"/>
  <c r="J376" i="7"/>
  <c r="K375" i="7"/>
  <c r="J375" i="7"/>
  <c r="K374" i="7"/>
  <c r="J374" i="7"/>
  <c r="K373" i="7"/>
  <c r="J373" i="7"/>
  <c r="K372" i="7"/>
  <c r="J372" i="7"/>
  <c r="K371" i="7"/>
  <c r="J371" i="7"/>
  <c r="K370" i="7"/>
  <c r="J370" i="7"/>
  <c r="K369" i="7"/>
  <c r="J369" i="7"/>
  <c r="K368" i="7"/>
  <c r="J368" i="7"/>
  <c r="K367" i="7"/>
  <c r="J367" i="7"/>
  <c r="K366" i="7"/>
  <c r="J366" i="7"/>
  <c r="K365" i="7"/>
  <c r="J365" i="7"/>
  <c r="K364" i="7"/>
  <c r="J364" i="7"/>
  <c r="K363" i="7"/>
  <c r="J363" i="7"/>
  <c r="K362" i="7"/>
  <c r="J362" i="7"/>
  <c r="K361" i="7"/>
  <c r="J361" i="7"/>
  <c r="K360" i="7"/>
  <c r="J360" i="7"/>
  <c r="K359" i="7"/>
  <c r="J359" i="7"/>
  <c r="K358" i="7"/>
  <c r="J358" i="7"/>
  <c r="K357" i="7"/>
  <c r="J357" i="7"/>
  <c r="K356" i="7"/>
  <c r="J356" i="7"/>
  <c r="K355" i="7"/>
  <c r="J355" i="7"/>
  <c r="K354" i="7"/>
  <c r="J354" i="7"/>
  <c r="K353" i="7"/>
  <c r="J353" i="7"/>
  <c r="K352" i="7"/>
  <c r="J352" i="7"/>
  <c r="K351" i="7"/>
  <c r="J351" i="7"/>
  <c r="K350" i="7"/>
  <c r="J350" i="7"/>
  <c r="K349" i="7"/>
  <c r="J349" i="7"/>
  <c r="K348" i="7"/>
  <c r="J348" i="7"/>
  <c r="K347" i="7"/>
  <c r="J347" i="7"/>
  <c r="K346" i="7"/>
  <c r="J346" i="7"/>
  <c r="K345" i="7"/>
  <c r="J345" i="7"/>
  <c r="K344" i="7"/>
  <c r="J344" i="7"/>
  <c r="K343" i="7"/>
  <c r="J343" i="7"/>
  <c r="K342" i="7"/>
  <c r="J342" i="7"/>
  <c r="K341" i="7"/>
  <c r="J341" i="7"/>
  <c r="K340" i="7"/>
  <c r="J340" i="7"/>
  <c r="K339" i="7"/>
  <c r="J339" i="7"/>
  <c r="K338" i="7"/>
  <c r="J338" i="7"/>
  <c r="K337" i="7"/>
  <c r="J337" i="7"/>
  <c r="K336" i="7"/>
  <c r="J336" i="7"/>
  <c r="K335" i="7"/>
  <c r="J335" i="7"/>
  <c r="K334" i="7"/>
  <c r="J334" i="7"/>
  <c r="K333" i="7"/>
  <c r="J333" i="7"/>
  <c r="K332" i="7"/>
  <c r="J332" i="7"/>
  <c r="K331" i="7"/>
  <c r="J331" i="7"/>
  <c r="K330" i="7"/>
  <c r="J330" i="7"/>
  <c r="K329" i="7"/>
  <c r="J329" i="7"/>
  <c r="K328" i="7"/>
  <c r="J328" i="7"/>
  <c r="K327" i="7"/>
  <c r="J327" i="7"/>
  <c r="K326" i="7"/>
  <c r="J326" i="7"/>
  <c r="K325" i="7"/>
  <c r="J325" i="7"/>
  <c r="K324" i="7"/>
  <c r="J324" i="7"/>
  <c r="K323" i="7"/>
  <c r="J323" i="7"/>
  <c r="K322" i="7"/>
  <c r="J322" i="7"/>
  <c r="K321" i="7"/>
  <c r="J321" i="7"/>
  <c r="K320" i="7"/>
  <c r="J320" i="7"/>
  <c r="K319" i="7"/>
  <c r="J319" i="7"/>
  <c r="K318" i="7"/>
  <c r="J318" i="7"/>
  <c r="K317" i="7"/>
  <c r="J317" i="7"/>
  <c r="K316" i="7"/>
  <c r="J316" i="7"/>
  <c r="K315" i="7"/>
  <c r="J315" i="7"/>
  <c r="K314" i="7"/>
  <c r="J314" i="7"/>
  <c r="K313" i="7"/>
  <c r="J313" i="7"/>
  <c r="K312" i="7"/>
  <c r="J312" i="7"/>
  <c r="K311" i="7"/>
  <c r="J311" i="7"/>
  <c r="K310" i="7"/>
  <c r="J310" i="7"/>
  <c r="K309" i="7"/>
  <c r="J309" i="7"/>
  <c r="K308" i="7"/>
  <c r="J308" i="7"/>
  <c r="K307" i="7"/>
  <c r="J307" i="7"/>
  <c r="K306" i="7"/>
  <c r="J306" i="7"/>
  <c r="K305" i="7"/>
  <c r="J305" i="7"/>
  <c r="K304" i="7"/>
  <c r="J304" i="7"/>
  <c r="K303" i="7"/>
  <c r="J303" i="7"/>
  <c r="K302" i="7"/>
  <c r="J302" i="7"/>
  <c r="K301" i="7"/>
  <c r="J301" i="7"/>
  <c r="K300" i="7"/>
  <c r="J300" i="7"/>
  <c r="K299" i="7"/>
  <c r="J299" i="7"/>
  <c r="K298" i="7"/>
  <c r="J298" i="7"/>
  <c r="K297" i="7"/>
  <c r="J297" i="7"/>
  <c r="K296" i="7"/>
  <c r="J296" i="7"/>
  <c r="K295" i="7"/>
  <c r="J295" i="7"/>
  <c r="K294" i="7"/>
  <c r="J294" i="7"/>
  <c r="K293" i="7"/>
  <c r="J293" i="7"/>
  <c r="K292" i="7"/>
  <c r="J292" i="7"/>
  <c r="K291" i="7"/>
  <c r="J291" i="7"/>
  <c r="K290" i="7"/>
  <c r="J290" i="7"/>
  <c r="K289" i="7"/>
  <c r="J289" i="7"/>
  <c r="K288" i="7"/>
  <c r="J288" i="7"/>
  <c r="K287" i="7"/>
  <c r="J287" i="7"/>
  <c r="K286" i="7"/>
  <c r="J286" i="7"/>
  <c r="K285" i="7"/>
  <c r="J285" i="7"/>
  <c r="K284" i="7"/>
  <c r="J284" i="7"/>
  <c r="K283" i="7"/>
  <c r="J283" i="7"/>
  <c r="K282" i="7"/>
  <c r="J282" i="7"/>
  <c r="K281" i="7"/>
  <c r="J281" i="7"/>
  <c r="K280" i="7"/>
  <c r="J280" i="7"/>
  <c r="K279" i="7"/>
  <c r="J279" i="7"/>
  <c r="K278" i="7"/>
  <c r="J278" i="7"/>
  <c r="K277" i="7"/>
  <c r="J277" i="7"/>
  <c r="K276" i="7"/>
  <c r="J276" i="7"/>
  <c r="K275" i="7"/>
  <c r="J275" i="7"/>
  <c r="K274" i="7"/>
  <c r="J274" i="7"/>
  <c r="K273" i="7"/>
  <c r="J273" i="7"/>
  <c r="K272" i="7"/>
  <c r="J272" i="7"/>
  <c r="K271" i="7"/>
  <c r="J271" i="7"/>
  <c r="K270" i="7"/>
  <c r="J270" i="7"/>
  <c r="K269" i="7"/>
  <c r="J269" i="7"/>
  <c r="K268" i="7"/>
  <c r="J268" i="7"/>
  <c r="K267" i="7"/>
  <c r="J267" i="7"/>
  <c r="K266" i="7"/>
  <c r="J266" i="7"/>
  <c r="K265" i="7"/>
  <c r="J265" i="7"/>
  <c r="K264" i="7"/>
  <c r="J264" i="7"/>
  <c r="K263" i="7"/>
  <c r="J263" i="7"/>
  <c r="K262" i="7"/>
  <c r="J262" i="7"/>
  <c r="K261" i="7"/>
  <c r="J261" i="7"/>
  <c r="K260" i="7"/>
  <c r="J260" i="7"/>
  <c r="K259" i="7"/>
  <c r="J259" i="7"/>
  <c r="K258" i="7"/>
  <c r="J258" i="7"/>
  <c r="K257" i="7"/>
  <c r="J257" i="7"/>
  <c r="K256" i="7"/>
  <c r="J256" i="7"/>
  <c r="K255" i="7"/>
  <c r="J255" i="7"/>
  <c r="K254" i="7"/>
  <c r="J254" i="7"/>
  <c r="K253" i="7"/>
  <c r="J253" i="7"/>
  <c r="K252" i="7"/>
  <c r="J252" i="7"/>
  <c r="K251" i="7"/>
  <c r="J251" i="7"/>
  <c r="K250" i="7"/>
  <c r="J250" i="7"/>
  <c r="K249" i="7"/>
  <c r="J249" i="7"/>
  <c r="K248" i="7"/>
  <c r="J248" i="7"/>
  <c r="K247" i="7"/>
  <c r="J247" i="7"/>
  <c r="K246" i="7"/>
  <c r="J246" i="7"/>
  <c r="K245" i="7"/>
  <c r="J245" i="7"/>
  <c r="K244" i="7"/>
  <c r="J244" i="7"/>
  <c r="K243" i="7"/>
  <c r="J243" i="7"/>
  <c r="K242" i="7"/>
  <c r="J242" i="7"/>
  <c r="K241" i="7"/>
  <c r="J241" i="7"/>
  <c r="K240" i="7"/>
  <c r="J240" i="7"/>
  <c r="K239" i="7"/>
  <c r="J239" i="7"/>
  <c r="K238" i="7"/>
  <c r="J238" i="7"/>
  <c r="K237" i="7"/>
  <c r="J237" i="7"/>
  <c r="K236" i="7"/>
  <c r="J236" i="7"/>
  <c r="K235" i="7"/>
  <c r="J235" i="7"/>
  <c r="K234" i="7"/>
  <c r="J234" i="7"/>
  <c r="K233" i="7"/>
  <c r="J233" i="7"/>
  <c r="K232" i="7"/>
  <c r="J232" i="7"/>
  <c r="K231" i="7"/>
  <c r="J231" i="7"/>
  <c r="K230" i="7"/>
  <c r="J230" i="7"/>
  <c r="K229" i="7"/>
  <c r="J229" i="7"/>
  <c r="K228" i="7"/>
  <c r="J228" i="7"/>
  <c r="K227" i="7"/>
  <c r="J227" i="7"/>
  <c r="K226" i="7"/>
  <c r="J226" i="7"/>
  <c r="K225" i="7"/>
  <c r="J225" i="7"/>
  <c r="K224" i="7"/>
  <c r="J224" i="7"/>
  <c r="K223" i="7"/>
  <c r="J223" i="7"/>
  <c r="K222" i="7"/>
  <c r="J222" i="7"/>
  <c r="K221" i="7"/>
  <c r="J221" i="7"/>
  <c r="K220" i="7"/>
  <c r="J220" i="7"/>
  <c r="K219" i="7"/>
  <c r="J219" i="7"/>
  <c r="K218" i="7"/>
  <c r="J218" i="7"/>
  <c r="K217" i="7"/>
  <c r="J217" i="7"/>
  <c r="K216" i="7"/>
  <c r="J216" i="7"/>
  <c r="K215" i="7"/>
  <c r="J215" i="7"/>
  <c r="K214" i="7"/>
  <c r="J214" i="7"/>
  <c r="K213" i="7"/>
  <c r="J213" i="7"/>
  <c r="K212" i="7"/>
  <c r="J212" i="7"/>
  <c r="K211" i="7"/>
  <c r="J211" i="7"/>
  <c r="K210" i="7"/>
  <c r="J210" i="7"/>
  <c r="K209" i="7"/>
  <c r="J209" i="7"/>
  <c r="K208" i="7"/>
  <c r="J208" i="7"/>
  <c r="K207" i="7"/>
  <c r="J207" i="7"/>
  <c r="K206" i="7"/>
  <c r="J206" i="7"/>
  <c r="K205" i="7"/>
  <c r="J205" i="7"/>
  <c r="K204" i="7"/>
  <c r="J204" i="7"/>
  <c r="K203" i="7"/>
  <c r="J203" i="7"/>
  <c r="K202" i="7"/>
  <c r="J202" i="7"/>
  <c r="K201" i="7"/>
  <c r="J201" i="7"/>
  <c r="K200" i="7"/>
  <c r="J200" i="7"/>
  <c r="K199" i="7"/>
  <c r="J199" i="7"/>
  <c r="K198" i="7"/>
  <c r="J198" i="7"/>
  <c r="K197" i="7"/>
  <c r="J197" i="7"/>
  <c r="K196" i="7"/>
  <c r="J196" i="7"/>
  <c r="K195" i="7"/>
  <c r="J195" i="7"/>
  <c r="K194" i="7"/>
  <c r="J194" i="7"/>
  <c r="K193" i="7"/>
  <c r="J193" i="7"/>
  <c r="K192" i="7"/>
  <c r="J192" i="7"/>
  <c r="K191" i="7"/>
  <c r="J191" i="7"/>
  <c r="K190" i="7"/>
  <c r="J190" i="7"/>
  <c r="K189" i="7"/>
  <c r="J189" i="7"/>
  <c r="K188" i="7"/>
  <c r="J188" i="7"/>
  <c r="K187" i="7"/>
  <c r="J187" i="7"/>
  <c r="K186" i="7"/>
  <c r="J186" i="7"/>
  <c r="K185" i="7"/>
  <c r="J185" i="7"/>
  <c r="K184" i="7"/>
  <c r="J184" i="7"/>
  <c r="K183" i="7"/>
  <c r="J183" i="7"/>
  <c r="K182" i="7"/>
  <c r="J182" i="7"/>
  <c r="K181" i="7"/>
  <c r="J181" i="7"/>
  <c r="K180" i="7"/>
  <c r="J180" i="7"/>
  <c r="K179" i="7"/>
  <c r="J179" i="7"/>
  <c r="K178" i="7"/>
  <c r="J178" i="7"/>
  <c r="K177" i="7"/>
  <c r="J177" i="7"/>
  <c r="K176" i="7"/>
  <c r="J176" i="7"/>
  <c r="K175" i="7"/>
  <c r="J175" i="7"/>
  <c r="K174" i="7"/>
  <c r="J174" i="7"/>
  <c r="K173" i="7"/>
  <c r="J173" i="7"/>
  <c r="K172" i="7"/>
  <c r="J172" i="7"/>
  <c r="K171" i="7"/>
  <c r="J171" i="7"/>
  <c r="K170" i="7"/>
  <c r="J170" i="7"/>
  <c r="K169" i="7"/>
  <c r="J169" i="7"/>
  <c r="K168" i="7"/>
  <c r="J168" i="7"/>
  <c r="K167" i="7"/>
  <c r="J167" i="7"/>
  <c r="K166" i="7"/>
  <c r="J166" i="7"/>
  <c r="K165" i="7"/>
  <c r="J165" i="7"/>
  <c r="K164" i="7"/>
  <c r="J164" i="7"/>
  <c r="K163" i="7"/>
  <c r="J163" i="7"/>
  <c r="K162" i="7"/>
  <c r="J162" i="7"/>
  <c r="K161" i="7"/>
  <c r="J161" i="7"/>
  <c r="K160" i="7"/>
  <c r="J160" i="7"/>
  <c r="K159" i="7"/>
  <c r="J159" i="7"/>
  <c r="K158" i="7"/>
  <c r="J158" i="7"/>
  <c r="K157" i="7"/>
  <c r="J157" i="7"/>
  <c r="K156" i="7"/>
  <c r="J156" i="7"/>
  <c r="K155" i="7"/>
  <c r="J155" i="7"/>
  <c r="K154" i="7"/>
  <c r="J154" i="7"/>
  <c r="K153" i="7"/>
  <c r="J153" i="7"/>
  <c r="K152" i="7"/>
  <c r="J152" i="7"/>
  <c r="K151" i="7"/>
  <c r="J151" i="7"/>
  <c r="K150" i="7"/>
  <c r="J150" i="7"/>
  <c r="K149" i="7"/>
  <c r="J149" i="7"/>
  <c r="K148" i="7"/>
  <c r="J148" i="7"/>
  <c r="K147" i="7"/>
  <c r="J147" i="7"/>
  <c r="K146" i="7"/>
  <c r="J146" i="7"/>
  <c r="K145" i="7"/>
  <c r="J145" i="7"/>
  <c r="K144" i="7"/>
  <c r="J144" i="7"/>
  <c r="K143" i="7"/>
  <c r="J143" i="7"/>
  <c r="K142" i="7"/>
  <c r="J142" i="7"/>
  <c r="K141" i="7"/>
  <c r="J141" i="7"/>
  <c r="K140" i="7"/>
  <c r="J140" i="7"/>
  <c r="K139" i="7"/>
  <c r="J139" i="7"/>
  <c r="K138" i="7"/>
  <c r="J138" i="7"/>
  <c r="K137" i="7"/>
  <c r="J137" i="7"/>
  <c r="K136" i="7"/>
  <c r="J136" i="7"/>
  <c r="K135" i="7"/>
  <c r="J135" i="7"/>
  <c r="K134" i="7"/>
  <c r="J134" i="7"/>
  <c r="K133" i="7"/>
  <c r="J133" i="7"/>
  <c r="K132" i="7"/>
  <c r="J132" i="7"/>
  <c r="K131" i="7"/>
  <c r="J131" i="7"/>
  <c r="K130" i="7"/>
  <c r="J130" i="7"/>
  <c r="K129" i="7"/>
  <c r="J129" i="7"/>
  <c r="K128" i="7"/>
  <c r="J128" i="7"/>
  <c r="K127" i="7"/>
  <c r="J127" i="7"/>
  <c r="K126" i="7"/>
  <c r="J126" i="7"/>
  <c r="K125" i="7"/>
  <c r="J125" i="7"/>
  <c r="K124" i="7"/>
  <c r="J124" i="7"/>
  <c r="K123" i="7"/>
  <c r="J123" i="7"/>
  <c r="K122" i="7"/>
  <c r="J122" i="7"/>
  <c r="K121" i="7"/>
  <c r="J121" i="7"/>
  <c r="K120" i="7"/>
  <c r="J120" i="7"/>
  <c r="K119" i="7"/>
  <c r="J119" i="7"/>
  <c r="K118" i="7"/>
  <c r="J118" i="7"/>
  <c r="K117" i="7"/>
  <c r="J117" i="7"/>
  <c r="K116" i="7"/>
  <c r="J116" i="7"/>
  <c r="K115" i="7"/>
  <c r="J115" i="7"/>
  <c r="K114" i="7"/>
  <c r="J114" i="7"/>
  <c r="K113" i="7"/>
  <c r="J113" i="7"/>
  <c r="K112" i="7"/>
  <c r="J112" i="7"/>
  <c r="K111" i="7"/>
  <c r="J111" i="7"/>
  <c r="K110" i="7"/>
  <c r="J110" i="7"/>
  <c r="K109" i="7"/>
  <c r="J109" i="7"/>
  <c r="K108" i="7"/>
  <c r="J108" i="7"/>
  <c r="K107" i="7"/>
  <c r="J107" i="7"/>
  <c r="K106" i="7"/>
  <c r="J106" i="7"/>
  <c r="K105" i="7"/>
  <c r="J105" i="7"/>
  <c r="K104" i="7"/>
  <c r="J104" i="7"/>
  <c r="K103" i="7"/>
  <c r="J103" i="7"/>
  <c r="K102" i="7"/>
  <c r="J102" i="7"/>
  <c r="K101" i="7"/>
  <c r="J101" i="7"/>
  <c r="K100" i="7"/>
  <c r="J100" i="7"/>
  <c r="K99" i="7"/>
  <c r="J99" i="7"/>
  <c r="K98" i="7"/>
  <c r="J98" i="7"/>
  <c r="K97" i="7"/>
  <c r="J97" i="7"/>
  <c r="K96" i="7"/>
  <c r="J96" i="7"/>
  <c r="K95" i="7"/>
  <c r="J95" i="7"/>
  <c r="K94" i="7"/>
  <c r="J94" i="7"/>
  <c r="K93" i="7"/>
  <c r="J93" i="7"/>
  <c r="K92" i="7"/>
  <c r="J92" i="7"/>
  <c r="K91" i="7"/>
  <c r="J91" i="7"/>
  <c r="K90" i="7"/>
  <c r="J90" i="7"/>
  <c r="K89" i="7"/>
  <c r="J89" i="7"/>
  <c r="K88" i="7"/>
  <c r="J88" i="7"/>
  <c r="K87" i="7"/>
  <c r="J87" i="7"/>
  <c r="K86" i="7"/>
  <c r="J86" i="7"/>
  <c r="K85" i="7"/>
  <c r="J85" i="7"/>
  <c r="K84" i="7"/>
  <c r="J84" i="7"/>
  <c r="K83" i="7"/>
  <c r="J83" i="7"/>
  <c r="K82" i="7"/>
  <c r="J82" i="7"/>
  <c r="K81" i="7"/>
  <c r="J81" i="7"/>
  <c r="K80" i="7"/>
  <c r="J80" i="7"/>
  <c r="K79" i="7"/>
  <c r="J79" i="7"/>
  <c r="K78" i="7"/>
  <c r="J78" i="7"/>
  <c r="K77" i="7"/>
  <c r="J77" i="7"/>
  <c r="K76" i="7"/>
  <c r="J76" i="7"/>
  <c r="K75" i="7"/>
  <c r="J75" i="7"/>
  <c r="K74" i="7"/>
  <c r="J74" i="7"/>
  <c r="K73" i="7"/>
  <c r="J73" i="7"/>
  <c r="K72" i="7"/>
  <c r="J72" i="7"/>
  <c r="K71" i="7"/>
  <c r="J71" i="7"/>
  <c r="K70" i="7"/>
  <c r="J70" i="7"/>
  <c r="K69" i="7"/>
  <c r="J69" i="7"/>
  <c r="K68" i="7"/>
  <c r="J68" i="7"/>
  <c r="K67" i="7"/>
  <c r="J67" i="7"/>
  <c r="K66" i="7"/>
  <c r="J66" i="7"/>
  <c r="K65" i="7"/>
  <c r="J65" i="7"/>
  <c r="K64" i="7"/>
  <c r="J64" i="7"/>
  <c r="K63" i="7"/>
  <c r="J63" i="7"/>
  <c r="K62" i="7"/>
  <c r="J62" i="7"/>
  <c r="K61" i="7"/>
  <c r="J61" i="7"/>
  <c r="K60" i="7"/>
  <c r="J60" i="7"/>
  <c r="K59" i="7"/>
  <c r="J59" i="7"/>
  <c r="K58" i="7"/>
  <c r="J58" i="7"/>
  <c r="K57" i="7"/>
  <c r="J57" i="7"/>
  <c r="K56" i="7"/>
  <c r="J56" i="7"/>
  <c r="K55" i="7"/>
  <c r="J55" i="7"/>
  <c r="K54" i="7"/>
  <c r="J54" i="7"/>
  <c r="K53" i="7"/>
  <c r="J53" i="7"/>
  <c r="K52" i="7"/>
  <c r="J52" i="7"/>
  <c r="K51" i="7"/>
  <c r="J51" i="7"/>
  <c r="K50" i="7"/>
  <c r="J50" i="7"/>
  <c r="K49" i="7"/>
  <c r="J49" i="7"/>
  <c r="K48" i="7"/>
  <c r="J48" i="7"/>
  <c r="K47" i="7"/>
  <c r="J47" i="7"/>
  <c r="K46" i="7"/>
  <c r="J46" i="7"/>
  <c r="K45" i="7"/>
  <c r="J45" i="7"/>
  <c r="K44" i="7"/>
  <c r="J44" i="7"/>
  <c r="K43" i="7"/>
  <c r="J43" i="7"/>
  <c r="K42" i="7"/>
  <c r="J42" i="7"/>
  <c r="K41" i="7"/>
  <c r="J41" i="7"/>
  <c r="K40" i="7"/>
  <c r="J40" i="7"/>
  <c r="K39" i="7"/>
  <c r="J39" i="7"/>
  <c r="K38" i="7"/>
  <c r="J38" i="7"/>
  <c r="K37" i="7"/>
  <c r="J37" i="7"/>
  <c r="K36" i="7"/>
  <c r="J36" i="7"/>
  <c r="K35" i="7"/>
  <c r="J35" i="7"/>
  <c r="K34" i="7"/>
  <c r="J34" i="7"/>
  <c r="K33" i="7"/>
  <c r="J33" i="7"/>
  <c r="K32" i="7"/>
  <c r="J32" i="7"/>
  <c r="K31" i="7"/>
  <c r="J31" i="7"/>
  <c r="K30" i="7"/>
  <c r="J30" i="7"/>
  <c r="K29" i="7"/>
  <c r="J29" i="7"/>
  <c r="K28" i="7"/>
  <c r="J28" i="7"/>
  <c r="K27" i="7"/>
  <c r="J27" i="7"/>
  <c r="K26" i="7"/>
  <c r="J26" i="7"/>
  <c r="K25" i="7"/>
  <c r="J25" i="7"/>
  <c r="K24" i="7"/>
  <c r="J24" i="7"/>
  <c r="K23" i="7"/>
  <c r="J23" i="7"/>
  <c r="K22" i="7"/>
  <c r="J22" i="7"/>
  <c r="K21" i="7"/>
  <c r="J21" i="7"/>
  <c r="K20" i="7"/>
  <c r="J20" i="7"/>
  <c r="K19" i="7"/>
  <c r="J19" i="7"/>
  <c r="K18" i="7"/>
  <c r="J18" i="7"/>
  <c r="K17" i="7"/>
  <c r="J17" i="7"/>
  <c r="K16" i="7"/>
  <c r="J16" i="7"/>
  <c r="K15" i="7"/>
  <c r="J15" i="7"/>
  <c r="K14" i="7"/>
  <c r="J14" i="7"/>
  <c r="K13" i="7"/>
  <c r="J13" i="7"/>
  <c r="K12" i="7"/>
  <c r="J12" i="7"/>
  <c r="K11" i="7"/>
  <c r="J11" i="7"/>
  <c r="K10" i="7"/>
  <c r="J10" i="7"/>
  <c r="K9" i="7"/>
  <c r="J9" i="7"/>
  <c r="K8" i="7"/>
  <c r="J8" i="7"/>
  <c r="K7" i="7"/>
  <c r="J7" i="7"/>
  <c r="K6" i="7"/>
  <c r="J6" i="7"/>
  <c r="K5" i="7"/>
  <c r="J5" i="7"/>
  <c r="K4" i="7"/>
  <c r="J4" i="7"/>
  <c r="K3" i="7"/>
  <c r="J3" i="7"/>
  <c r="O2453" i="5"/>
  <c r="F2453" i="5" s="1"/>
  <c r="E2453" i="5"/>
  <c r="D2453" i="5"/>
  <c r="C2453" i="5"/>
  <c r="B2453" i="5"/>
  <c r="A2453" i="5"/>
  <c r="I2453" i="5" s="1"/>
  <c r="J2453" i="5" s="1"/>
  <c r="O2452" i="5"/>
  <c r="F2452" i="5" s="1"/>
  <c r="E2452" i="5"/>
  <c r="D2452" i="5"/>
  <c r="C2452" i="5"/>
  <c r="B2452" i="5"/>
  <c r="A2452" i="5"/>
  <c r="I2452" i="5" s="1"/>
  <c r="J2452" i="5" s="1"/>
  <c r="O2451" i="5"/>
  <c r="F2451" i="5" s="1"/>
  <c r="E2451" i="5"/>
  <c r="D2451" i="5"/>
  <c r="C2451" i="5"/>
  <c r="B2451" i="5"/>
  <c r="A2451" i="5"/>
  <c r="I2451" i="5" s="1"/>
  <c r="J2451" i="5" s="1"/>
  <c r="O2450" i="5"/>
  <c r="F2450" i="5" s="1"/>
  <c r="E2450" i="5"/>
  <c r="D2450" i="5"/>
  <c r="C2450" i="5"/>
  <c r="B2450" i="5"/>
  <c r="A2450" i="5"/>
  <c r="I2450" i="5" s="1"/>
  <c r="J2450" i="5" s="1"/>
  <c r="O2449" i="5"/>
  <c r="F2449" i="5" s="1"/>
  <c r="E2449" i="5"/>
  <c r="D2449" i="5"/>
  <c r="C2449" i="5"/>
  <c r="B2449" i="5"/>
  <c r="A2449" i="5"/>
  <c r="I2449" i="5" s="1"/>
  <c r="J2449" i="5" s="1"/>
  <c r="O2448" i="5"/>
  <c r="F2448" i="5" s="1"/>
  <c r="E2448" i="5"/>
  <c r="D2448" i="5"/>
  <c r="C2448" i="5"/>
  <c r="B2448" i="5"/>
  <c r="A2448" i="5"/>
  <c r="I2448" i="5" s="1"/>
  <c r="J2448" i="5" s="1"/>
  <c r="O2447" i="5"/>
  <c r="F2447" i="5" s="1"/>
  <c r="E2447" i="5"/>
  <c r="D2447" i="5"/>
  <c r="C2447" i="5"/>
  <c r="B2447" i="5"/>
  <c r="A2447" i="5"/>
  <c r="I2447" i="5" s="1"/>
  <c r="J2447" i="5" s="1"/>
  <c r="O2446" i="5"/>
  <c r="F2446" i="5" s="1"/>
  <c r="E2446" i="5"/>
  <c r="D2446" i="5"/>
  <c r="C2446" i="5"/>
  <c r="B2446" i="5"/>
  <c r="A2446" i="5"/>
  <c r="I2446" i="5" s="1"/>
  <c r="J2446" i="5" s="1"/>
  <c r="O2445" i="5"/>
  <c r="F2445" i="5" s="1"/>
  <c r="E2445" i="5"/>
  <c r="D2445" i="5"/>
  <c r="C2445" i="5"/>
  <c r="B2445" i="5"/>
  <c r="A2445" i="5"/>
  <c r="I2445" i="5" s="1"/>
  <c r="J2445" i="5" s="1"/>
  <c r="O2444" i="5"/>
  <c r="F2444" i="5" s="1"/>
  <c r="E2444" i="5"/>
  <c r="D2444" i="5"/>
  <c r="C2444" i="5"/>
  <c r="B2444" i="5"/>
  <c r="A2444" i="5"/>
  <c r="I2444" i="5" s="1"/>
  <c r="J2444" i="5" s="1"/>
  <c r="O2443" i="5"/>
  <c r="F2443" i="5" s="1"/>
  <c r="E2443" i="5"/>
  <c r="D2443" i="5"/>
  <c r="C2443" i="5"/>
  <c r="B2443" i="5"/>
  <c r="A2443" i="5"/>
  <c r="I2443" i="5" s="1"/>
  <c r="J2443" i="5" s="1"/>
  <c r="O2442" i="5"/>
  <c r="F2442" i="5" s="1"/>
  <c r="E2442" i="5"/>
  <c r="D2442" i="5"/>
  <c r="C2442" i="5"/>
  <c r="B2442" i="5"/>
  <c r="A2442" i="5"/>
  <c r="I2442" i="5" s="1"/>
  <c r="J2442" i="5" s="1"/>
  <c r="O2441" i="5"/>
  <c r="F2441" i="5" s="1"/>
  <c r="E2441" i="5"/>
  <c r="D2441" i="5"/>
  <c r="C2441" i="5"/>
  <c r="B2441" i="5"/>
  <c r="A2441" i="5"/>
  <c r="I2441" i="5" s="1"/>
  <c r="J2441" i="5" s="1"/>
  <c r="O2440" i="5"/>
  <c r="F2440" i="5" s="1"/>
  <c r="E2440" i="5"/>
  <c r="D2440" i="5"/>
  <c r="C2440" i="5"/>
  <c r="B2440" i="5"/>
  <c r="A2440" i="5"/>
  <c r="I2440" i="5" s="1"/>
  <c r="J2440" i="5" s="1"/>
  <c r="O2439" i="5"/>
  <c r="F2439" i="5" s="1"/>
  <c r="E2439" i="5"/>
  <c r="D2439" i="5"/>
  <c r="C2439" i="5"/>
  <c r="B2439" i="5"/>
  <c r="A2439" i="5"/>
  <c r="I2439" i="5" s="1"/>
  <c r="J2439" i="5" s="1"/>
  <c r="O2438" i="5"/>
  <c r="F2438" i="5" s="1"/>
  <c r="E2438" i="5"/>
  <c r="D2438" i="5"/>
  <c r="C2438" i="5"/>
  <c r="B2438" i="5"/>
  <c r="A2438" i="5"/>
  <c r="I2438" i="5" s="1"/>
  <c r="J2438" i="5" s="1"/>
  <c r="O2437" i="5"/>
  <c r="F2437" i="5" s="1"/>
  <c r="E2437" i="5"/>
  <c r="D2437" i="5"/>
  <c r="C2437" i="5"/>
  <c r="B2437" i="5"/>
  <c r="A2437" i="5"/>
  <c r="I2437" i="5" s="1"/>
  <c r="J2437" i="5" s="1"/>
  <c r="O2436" i="5"/>
  <c r="F2436" i="5" s="1"/>
  <c r="E2436" i="5"/>
  <c r="D2436" i="5"/>
  <c r="C2436" i="5"/>
  <c r="B2436" i="5"/>
  <c r="A2436" i="5"/>
  <c r="I2436" i="5" s="1"/>
  <c r="J2436" i="5" s="1"/>
  <c r="O2435" i="5"/>
  <c r="F2435" i="5" s="1"/>
  <c r="E2435" i="5"/>
  <c r="D2435" i="5"/>
  <c r="C2435" i="5"/>
  <c r="B2435" i="5"/>
  <c r="A2435" i="5"/>
  <c r="I2435" i="5" s="1"/>
  <c r="J2435" i="5" s="1"/>
  <c r="O2434" i="5"/>
  <c r="F2434" i="5" s="1"/>
  <c r="E2434" i="5"/>
  <c r="D2434" i="5"/>
  <c r="C2434" i="5"/>
  <c r="B2434" i="5"/>
  <c r="A2434" i="5"/>
  <c r="I2434" i="5" s="1"/>
  <c r="J2434" i="5" s="1"/>
  <c r="O2433" i="5"/>
  <c r="F2433" i="5" s="1"/>
  <c r="E2433" i="5"/>
  <c r="D2433" i="5"/>
  <c r="C2433" i="5"/>
  <c r="B2433" i="5"/>
  <c r="A2433" i="5"/>
  <c r="I2433" i="5" s="1"/>
  <c r="J2433" i="5" s="1"/>
  <c r="O2432" i="5"/>
  <c r="F2432" i="5" s="1"/>
  <c r="E2432" i="5"/>
  <c r="D2432" i="5"/>
  <c r="C2432" i="5"/>
  <c r="B2432" i="5"/>
  <c r="A2432" i="5"/>
  <c r="I2432" i="5" s="1"/>
  <c r="J2432" i="5" s="1"/>
  <c r="O2431" i="5"/>
  <c r="F2431" i="5" s="1"/>
  <c r="E2431" i="5"/>
  <c r="D2431" i="5"/>
  <c r="C2431" i="5"/>
  <c r="B2431" i="5"/>
  <c r="A2431" i="5"/>
  <c r="I2431" i="5" s="1"/>
  <c r="J2431" i="5" s="1"/>
  <c r="O2430" i="5"/>
  <c r="F2430" i="5" s="1"/>
  <c r="E2430" i="5"/>
  <c r="D2430" i="5"/>
  <c r="C2430" i="5"/>
  <c r="B2430" i="5"/>
  <c r="A2430" i="5"/>
  <c r="I2430" i="5" s="1"/>
  <c r="J2430" i="5" s="1"/>
  <c r="O2429" i="5"/>
  <c r="F2429" i="5" s="1"/>
  <c r="E2429" i="5"/>
  <c r="D2429" i="5"/>
  <c r="C2429" i="5"/>
  <c r="B2429" i="5"/>
  <c r="A2429" i="5"/>
  <c r="I2429" i="5" s="1"/>
  <c r="J2429" i="5" s="1"/>
  <c r="O2428" i="5"/>
  <c r="F2428" i="5" s="1"/>
  <c r="E2428" i="5"/>
  <c r="D2428" i="5"/>
  <c r="C2428" i="5"/>
  <c r="B2428" i="5"/>
  <c r="A2428" i="5"/>
  <c r="I2428" i="5" s="1"/>
  <c r="J2428" i="5" s="1"/>
  <c r="O2427" i="5"/>
  <c r="F2427" i="5"/>
  <c r="E2427" i="5"/>
  <c r="D2427" i="5"/>
  <c r="C2427" i="5"/>
  <c r="B2427" i="5"/>
  <c r="A2427" i="5"/>
  <c r="I2427" i="5" s="1"/>
  <c r="J2427" i="5" s="1"/>
  <c r="O2426" i="5"/>
  <c r="F2426" i="5" s="1"/>
  <c r="E2426" i="5"/>
  <c r="D2426" i="5"/>
  <c r="C2426" i="5"/>
  <c r="B2426" i="5"/>
  <c r="A2426" i="5"/>
  <c r="I2426" i="5" s="1"/>
  <c r="J2426" i="5" s="1"/>
  <c r="O2425" i="5"/>
  <c r="F2425" i="5" s="1"/>
  <c r="E2425" i="5"/>
  <c r="D2425" i="5"/>
  <c r="C2425" i="5"/>
  <c r="B2425" i="5"/>
  <c r="A2425" i="5"/>
  <c r="I2425" i="5" s="1"/>
  <c r="J2425" i="5" s="1"/>
  <c r="O2424" i="5"/>
  <c r="F2424" i="5" s="1"/>
  <c r="E2424" i="5"/>
  <c r="D2424" i="5"/>
  <c r="C2424" i="5"/>
  <c r="B2424" i="5"/>
  <c r="A2424" i="5"/>
  <c r="I2424" i="5" s="1"/>
  <c r="J2424" i="5" s="1"/>
  <c r="O2423" i="5"/>
  <c r="F2423" i="5" s="1"/>
  <c r="E2423" i="5"/>
  <c r="D2423" i="5"/>
  <c r="C2423" i="5"/>
  <c r="B2423" i="5"/>
  <c r="A2423" i="5"/>
  <c r="I2423" i="5" s="1"/>
  <c r="J2423" i="5" s="1"/>
  <c r="O2422" i="5"/>
  <c r="F2422" i="5"/>
  <c r="E2422" i="5"/>
  <c r="D2422" i="5"/>
  <c r="C2422" i="5"/>
  <c r="B2422" i="5"/>
  <c r="A2422" i="5"/>
  <c r="I2422" i="5" s="1"/>
  <c r="J2422" i="5" s="1"/>
  <c r="O2421" i="5"/>
  <c r="F2421" i="5" s="1"/>
  <c r="E2421" i="5"/>
  <c r="D2421" i="5"/>
  <c r="C2421" i="5"/>
  <c r="B2421" i="5"/>
  <c r="A2421" i="5"/>
  <c r="I2421" i="5" s="1"/>
  <c r="J2421" i="5" s="1"/>
  <c r="O2420" i="5"/>
  <c r="F2420" i="5" s="1"/>
  <c r="E2420" i="5"/>
  <c r="D2420" i="5"/>
  <c r="C2420" i="5"/>
  <c r="B2420" i="5"/>
  <c r="A2420" i="5"/>
  <c r="I2420" i="5" s="1"/>
  <c r="J2420" i="5" s="1"/>
  <c r="O2419" i="5"/>
  <c r="F2419" i="5" s="1"/>
  <c r="E2419" i="5"/>
  <c r="D2419" i="5"/>
  <c r="C2419" i="5"/>
  <c r="B2419" i="5"/>
  <c r="A2419" i="5"/>
  <c r="I2419" i="5" s="1"/>
  <c r="J2419" i="5" s="1"/>
  <c r="O2418" i="5"/>
  <c r="F2418" i="5" s="1"/>
  <c r="E2418" i="5"/>
  <c r="D2418" i="5"/>
  <c r="C2418" i="5"/>
  <c r="B2418" i="5"/>
  <c r="A2418" i="5"/>
  <c r="I2418" i="5" s="1"/>
  <c r="J2418" i="5" s="1"/>
  <c r="O2417" i="5"/>
  <c r="F2417" i="5" s="1"/>
  <c r="E2417" i="5"/>
  <c r="D2417" i="5"/>
  <c r="C2417" i="5"/>
  <c r="B2417" i="5"/>
  <c r="A2417" i="5"/>
  <c r="I2417" i="5" s="1"/>
  <c r="J2417" i="5" s="1"/>
  <c r="O2416" i="5"/>
  <c r="F2416" i="5" s="1"/>
  <c r="E2416" i="5"/>
  <c r="D2416" i="5"/>
  <c r="C2416" i="5"/>
  <c r="B2416" i="5"/>
  <c r="A2416" i="5"/>
  <c r="I2416" i="5" s="1"/>
  <c r="J2416" i="5" s="1"/>
  <c r="O2415" i="5"/>
  <c r="F2415" i="5" s="1"/>
  <c r="E2415" i="5"/>
  <c r="D2415" i="5"/>
  <c r="C2415" i="5"/>
  <c r="B2415" i="5"/>
  <c r="A2415" i="5"/>
  <c r="I2415" i="5" s="1"/>
  <c r="J2415" i="5" s="1"/>
  <c r="O2414" i="5"/>
  <c r="F2414" i="5" s="1"/>
  <c r="E2414" i="5"/>
  <c r="D2414" i="5"/>
  <c r="C2414" i="5"/>
  <c r="B2414" i="5"/>
  <c r="A2414" i="5"/>
  <c r="I2414" i="5" s="1"/>
  <c r="J2414" i="5" s="1"/>
  <c r="O2413" i="5"/>
  <c r="F2413" i="5" s="1"/>
  <c r="E2413" i="5"/>
  <c r="D2413" i="5"/>
  <c r="C2413" i="5"/>
  <c r="B2413" i="5"/>
  <c r="A2413" i="5"/>
  <c r="I2413" i="5" s="1"/>
  <c r="J2413" i="5" s="1"/>
  <c r="O2412" i="5"/>
  <c r="F2412" i="5" s="1"/>
  <c r="E2412" i="5"/>
  <c r="D2412" i="5"/>
  <c r="C2412" i="5"/>
  <c r="B2412" i="5"/>
  <c r="A2412" i="5"/>
  <c r="I2412" i="5" s="1"/>
  <c r="J2412" i="5" s="1"/>
  <c r="O2411" i="5"/>
  <c r="F2411" i="5" s="1"/>
  <c r="E2411" i="5"/>
  <c r="D2411" i="5"/>
  <c r="C2411" i="5"/>
  <c r="B2411" i="5"/>
  <c r="A2411" i="5"/>
  <c r="I2411" i="5" s="1"/>
  <c r="J2411" i="5" s="1"/>
  <c r="O2410" i="5"/>
  <c r="F2410" i="5" s="1"/>
  <c r="E2410" i="5"/>
  <c r="D2410" i="5"/>
  <c r="C2410" i="5"/>
  <c r="B2410" i="5"/>
  <c r="A2410" i="5"/>
  <c r="I2410" i="5" s="1"/>
  <c r="J2410" i="5" s="1"/>
  <c r="O2409" i="5"/>
  <c r="F2409" i="5" s="1"/>
  <c r="E2409" i="5"/>
  <c r="D2409" i="5"/>
  <c r="C2409" i="5"/>
  <c r="B2409" i="5"/>
  <c r="A2409" i="5"/>
  <c r="I2409" i="5" s="1"/>
  <c r="J2409" i="5" s="1"/>
  <c r="O2408" i="5"/>
  <c r="F2408" i="5" s="1"/>
  <c r="E2408" i="5"/>
  <c r="D2408" i="5"/>
  <c r="C2408" i="5"/>
  <c r="B2408" i="5"/>
  <c r="A2408" i="5"/>
  <c r="I2408" i="5" s="1"/>
  <c r="J2408" i="5" s="1"/>
  <c r="O2407" i="5"/>
  <c r="F2407" i="5" s="1"/>
  <c r="E2407" i="5"/>
  <c r="D2407" i="5"/>
  <c r="C2407" i="5"/>
  <c r="B2407" i="5"/>
  <c r="A2407" i="5"/>
  <c r="I2407" i="5" s="1"/>
  <c r="J2407" i="5" s="1"/>
  <c r="O2406" i="5"/>
  <c r="F2406" i="5"/>
  <c r="E2406" i="5"/>
  <c r="D2406" i="5"/>
  <c r="C2406" i="5"/>
  <c r="B2406" i="5"/>
  <c r="A2406" i="5"/>
  <c r="I2406" i="5" s="1"/>
  <c r="J2406" i="5" s="1"/>
  <c r="O2405" i="5"/>
  <c r="F2405" i="5" s="1"/>
  <c r="E2405" i="5"/>
  <c r="D2405" i="5"/>
  <c r="C2405" i="5"/>
  <c r="B2405" i="5"/>
  <c r="A2405" i="5"/>
  <c r="I2405" i="5" s="1"/>
  <c r="J2405" i="5" s="1"/>
  <c r="O2404" i="5"/>
  <c r="F2404" i="5"/>
  <c r="E2404" i="5"/>
  <c r="D2404" i="5"/>
  <c r="C2404" i="5"/>
  <c r="B2404" i="5"/>
  <c r="A2404" i="5"/>
  <c r="I2404" i="5" s="1"/>
  <c r="J2404" i="5" s="1"/>
  <c r="O2403" i="5"/>
  <c r="F2403" i="5"/>
  <c r="E2403" i="5"/>
  <c r="D2403" i="5"/>
  <c r="C2403" i="5"/>
  <c r="B2403" i="5"/>
  <c r="A2403" i="5"/>
  <c r="I2403" i="5" s="1"/>
  <c r="J2403" i="5" s="1"/>
  <c r="O2402" i="5"/>
  <c r="F2402" i="5" s="1"/>
  <c r="E2402" i="5"/>
  <c r="D2402" i="5"/>
  <c r="C2402" i="5"/>
  <c r="B2402" i="5"/>
  <c r="A2402" i="5"/>
  <c r="I2402" i="5" s="1"/>
  <c r="J2402" i="5" s="1"/>
  <c r="O2401" i="5"/>
  <c r="F2401" i="5" s="1"/>
  <c r="E2401" i="5"/>
  <c r="D2401" i="5"/>
  <c r="C2401" i="5"/>
  <c r="B2401" i="5"/>
  <c r="A2401" i="5"/>
  <c r="I2401" i="5" s="1"/>
  <c r="J2401" i="5" s="1"/>
  <c r="O2400" i="5"/>
  <c r="F2400" i="5"/>
  <c r="E2400" i="5"/>
  <c r="D2400" i="5"/>
  <c r="C2400" i="5"/>
  <c r="B2400" i="5"/>
  <c r="A2400" i="5"/>
  <c r="I2400" i="5" s="1"/>
  <c r="J2400" i="5" s="1"/>
  <c r="O2399" i="5"/>
  <c r="F2399" i="5" s="1"/>
  <c r="E2399" i="5"/>
  <c r="D2399" i="5"/>
  <c r="C2399" i="5"/>
  <c r="B2399" i="5"/>
  <c r="A2399" i="5"/>
  <c r="I2399" i="5" s="1"/>
  <c r="J2399" i="5" s="1"/>
  <c r="O2398" i="5"/>
  <c r="F2398" i="5" s="1"/>
  <c r="E2398" i="5"/>
  <c r="D2398" i="5"/>
  <c r="C2398" i="5"/>
  <c r="B2398" i="5"/>
  <c r="A2398" i="5"/>
  <c r="I2398" i="5" s="1"/>
  <c r="J2398" i="5" s="1"/>
  <c r="O2397" i="5"/>
  <c r="F2397" i="5" s="1"/>
  <c r="E2397" i="5"/>
  <c r="D2397" i="5"/>
  <c r="C2397" i="5"/>
  <c r="B2397" i="5"/>
  <c r="A2397" i="5"/>
  <c r="I2397" i="5" s="1"/>
  <c r="J2397" i="5" s="1"/>
  <c r="O2396" i="5"/>
  <c r="F2396" i="5"/>
  <c r="E2396" i="5"/>
  <c r="D2396" i="5"/>
  <c r="C2396" i="5"/>
  <c r="B2396" i="5"/>
  <c r="A2396" i="5"/>
  <c r="I2396" i="5" s="1"/>
  <c r="J2396" i="5" s="1"/>
  <c r="O2395" i="5"/>
  <c r="F2395" i="5" s="1"/>
  <c r="E2395" i="5"/>
  <c r="D2395" i="5"/>
  <c r="C2395" i="5"/>
  <c r="B2395" i="5"/>
  <c r="A2395" i="5"/>
  <c r="I2395" i="5" s="1"/>
  <c r="J2395" i="5" s="1"/>
  <c r="O2394" i="5"/>
  <c r="F2394" i="5" s="1"/>
  <c r="E2394" i="5"/>
  <c r="D2394" i="5"/>
  <c r="C2394" i="5"/>
  <c r="B2394" i="5"/>
  <c r="A2394" i="5"/>
  <c r="I2394" i="5" s="1"/>
  <c r="J2394" i="5" s="1"/>
  <c r="O2393" i="5"/>
  <c r="F2393" i="5" s="1"/>
  <c r="E2393" i="5"/>
  <c r="D2393" i="5"/>
  <c r="C2393" i="5"/>
  <c r="B2393" i="5"/>
  <c r="A2393" i="5"/>
  <c r="I2393" i="5" s="1"/>
  <c r="J2393" i="5" s="1"/>
  <c r="O2392" i="5"/>
  <c r="F2392" i="5" s="1"/>
  <c r="E2392" i="5"/>
  <c r="D2392" i="5"/>
  <c r="C2392" i="5"/>
  <c r="B2392" i="5"/>
  <c r="A2392" i="5"/>
  <c r="I2392" i="5" s="1"/>
  <c r="J2392" i="5" s="1"/>
  <c r="O2391" i="5"/>
  <c r="F2391" i="5" s="1"/>
  <c r="E2391" i="5"/>
  <c r="D2391" i="5"/>
  <c r="C2391" i="5"/>
  <c r="B2391" i="5"/>
  <c r="A2391" i="5"/>
  <c r="I2391" i="5" s="1"/>
  <c r="J2391" i="5" s="1"/>
  <c r="O2390" i="5"/>
  <c r="F2390" i="5" s="1"/>
  <c r="E2390" i="5"/>
  <c r="D2390" i="5"/>
  <c r="C2390" i="5"/>
  <c r="B2390" i="5"/>
  <c r="A2390" i="5"/>
  <c r="I2390" i="5" s="1"/>
  <c r="J2390" i="5" s="1"/>
  <c r="O2389" i="5"/>
  <c r="F2389" i="5" s="1"/>
  <c r="E2389" i="5"/>
  <c r="D2389" i="5"/>
  <c r="C2389" i="5"/>
  <c r="B2389" i="5"/>
  <c r="A2389" i="5"/>
  <c r="I2389" i="5" s="1"/>
  <c r="J2389" i="5" s="1"/>
  <c r="O2388" i="5"/>
  <c r="F2388" i="5" s="1"/>
  <c r="E2388" i="5"/>
  <c r="D2388" i="5"/>
  <c r="C2388" i="5"/>
  <c r="B2388" i="5"/>
  <c r="A2388" i="5"/>
  <c r="I2388" i="5" s="1"/>
  <c r="J2388" i="5" s="1"/>
  <c r="O2387" i="5"/>
  <c r="F2387" i="5" s="1"/>
  <c r="E2387" i="5"/>
  <c r="D2387" i="5"/>
  <c r="C2387" i="5"/>
  <c r="B2387" i="5"/>
  <c r="A2387" i="5"/>
  <c r="I2387" i="5" s="1"/>
  <c r="J2387" i="5" s="1"/>
  <c r="O2386" i="5"/>
  <c r="F2386" i="5" s="1"/>
  <c r="E2386" i="5"/>
  <c r="D2386" i="5"/>
  <c r="C2386" i="5"/>
  <c r="B2386" i="5"/>
  <c r="A2386" i="5"/>
  <c r="I2386" i="5" s="1"/>
  <c r="J2386" i="5" s="1"/>
  <c r="O2385" i="5"/>
  <c r="F2385" i="5" s="1"/>
  <c r="E2385" i="5"/>
  <c r="D2385" i="5"/>
  <c r="C2385" i="5"/>
  <c r="B2385" i="5"/>
  <c r="A2385" i="5"/>
  <c r="I2385" i="5" s="1"/>
  <c r="J2385" i="5" s="1"/>
  <c r="O2384" i="5"/>
  <c r="F2384" i="5" s="1"/>
  <c r="E2384" i="5"/>
  <c r="D2384" i="5"/>
  <c r="C2384" i="5"/>
  <c r="B2384" i="5"/>
  <c r="A2384" i="5"/>
  <c r="I2384" i="5" s="1"/>
  <c r="J2384" i="5" s="1"/>
  <c r="O2383" i="5"/>
  <c r="F2383" i="5" s="1"/>
  <c r="E2383" i="5"/>
  <c r="D2383" i="5"/>
  <c r="C2383" i="5"/>
  <c r="B2383" i="5"/>
  <c r="A2383" i="5"/>
  <c r="I2383" i="5" s="1"/>
  <c r="J2383" i="5" s="1"/>
  <c r="O2382" i="5"/>
  <c r="F2382" i="5" s="1"/>
  <c r="E2382" i="5"/>
  <c r="D2382" i="5"/>
  <c r="C2382" i="5"/>
  <c r="B2382" i="5"/>
  <c r="A2382" i="5"/>
  <c r="I2382" i="5" s="1"/>
  <c r="J2382" i="5" s="1"/>
  <c r="O2381" i="5"/>
  <c r="F2381" i="5" s="1"/>
  <c r="E2381" i="5"/>
  <c r="D2381" i="5"/>
  <c r="C2381" i="5"/>
  <c r="B2381" i="5"/>
  <c r="A2381" i="5"/>
  <c r="I2381" i="5" s="1"/>
  <c r="J2381" i="5" s="1"/>
  <c r="O2380" i="5"/>
  <c r="F2380" i="5" s="1"/>
  <c r="E2380" i="5"/>
  <c r="D2380" i="5"/>
  <c r="C2380" i="5"/>
  <c r="B2380" i="5"/>
  <c r="A2380" i="5"/>
  <c r="I2380" i="5" s="1"/>
  <c r="J2380" i="5" s="1"/>
  <c r="O2379" i="5"/>
  <c r="F2379" i="5" s="1"/>
  <c r="E2379" i="5"/>
  <c r="D2379" i="5"/>
  <c r="C2379" i="5"/>
  <c r="B2379" i="5"/>
  <c r="A2379" i="5"/>
  <c r="I2379" i="5" s="1"/>
  <c r="J2379" i="5" s="1"/>
  <c r="O2378" i="5"/>
  <c r="F2378" i="5" s="1"/>
  <c r="E2378" i="5"/>
  <c r="D2378" i="5"/>
  <c r="C2378" i="5"/>
  <c r="B2378" i="5"/>
  <c r="A2378" i="5"/>
  <c r="I2378" i="5" s="1"/>
  <c r="J2378" i="5" s="1"/>
  <c r="O2377" i="5"/>
  <c r="F2377" i="5" s="1"/>
  <c r="E2377" i="5"/>
  <c r="D2377" i="5"/>
  <c r="C2377" i="5"/>
  <c r="B2377" i="5"/>
  <c r="A2377" i="5"/>
  <c r="I2377" i="5" s="1"/>
  <c r="J2377" i="5" s="1"/>
  <c r="O2376" i="5"/>
  <c r="F2376" i="5" s="1"/>
  <c r="E2376" i="5"/>
  <c r="D2376" i="5"/>
  <c r="C2376" i="5"/>
  <c r="B2376" i="5"/>
  <c r="A2376" i="5"/>
  <c r="I2376" i="5" s="1"/>
  <c r="J2376" i="5" s="1"/>
  <c r="O2375" i="5"/>
  <c r="F2375" i="5" s="1"/>
  <c r="E2375" i="5"/>
  <c r="D2375" i="5"/>
  <c r="C2375" i="5"/>
  <c r="B2375" i="5"/>
  <c r="A2375" i="5"/>
  <c r="I2375" i="5" s="1"/>
  <c r="J2375" i="5" s="1"/>
  <c r="O2374" i="5"/>
  <c r="F2374" i="5" s="1"/>
  <c r="E2374" i="5"/>
  <c r="D2374" i="5"/>
  <c r="C2374" i="5"/>
  <c r="B2374" i="5"/>
  <c r="A2374" i="5"/>
  <c r="I2374" i="5" s="1"/>
  <c r="J2374" i="5" s="1"/>
  <c r="O2373" i="5"/>
  <c r="F2373" i="5" s="1"/>
  <c r="E2373" i="5"/>
  <c r="D2373" i="5"/>
  <c r="C2373" i="5"/>
  <c r="B2373" i="5"/>
  <c r="A2373" i="5"/>
  <c r="I2373" i="5" s="1"/>
  <c r="J2373" i="5" s="1"/>
  <c r="O2372" i="5"/>
  <c r="F2372" i="5" s="1"/>
  <c r="E2372" i="5"/>
  <c r="D2372" i="5"/>
  <c r="C2372" i="5"/>
  <c r="B2372" i="5"/>
  <c r="A2372" i="5"/>
  <c r="I2372" i="5" s="1"/>
  <c r="J2372" i="5" s="1"/>
  <c r="O2371" i="5"/>
  <c r="F2371" i="5" s="1"/>
  <c r="E2371" i="5"/>
  <c r="D2371" i="5"/>
  <c r="C2371" i="5"/>
  <c r="B2371" i="5"/>
  <c r="A2371" i="5"/>
  <c r="I2371" i="5" s="1"/>
  <c r="J2371" i="5" s="1"/>
  <c r="O2370" i="5"/>
  <c r="F2370" i="5" s="1"/>
  <c r="E2370" i="5"/>
  <c r="D2370" i="5"/>
  <c r="C2370" i="5"/>
  <c r="B2370" i="5"/>
  <c r="A2370" i="5"/>
  <c r="I2370" i="5" s="1"/>
  <c r="J2370" i="5" s="1"/>
  <c r="O2369" i="5"/>
  <c r="F2369" i="5" s="1"/>
  <c r="E2369" i="5"/>
  <c r="D2369" i="5"/>
  <c r="C2369" i="5"/>
  <c r="B2369" i="5"/>
  <c r="A2369" i="5"/>
  <c r="I2369" i="5" s="1"/>
  <c r="J2369" i="5" s="1"/>
  <c r="O2368" i="5"/>
  <c r="F2368" i="5" s="1"/>
  <c r="E2368" i="5"/>
  <c r="D2368" i="5"/>
  <c r="C2368" i="5"/>
  <c r="B2368" i="5"/>
  <c r="A2368" i="5"/>
  <c r="I2368" i="5" s="1"/>
  <c r="J2368" i="5" s="1"/>
  <c r="O2367" i="5"/>
  <c r="F2367" i="5" s="1"/>
  <c r="E2367" i="5"/>
  <c r="D2367" i="5"/>
  <c r="C2367" i="5"/>
  <c r="B2367" i="5"/>
  <c r="A2367" i="5"/>
  <c r="I2367" i="5" s="1"/>
  <c r="J2367" i="5" s="1"/>
  <c r="O2366" i="5"/>
  <c r="F2366" i="5" s="1"/>
  <c r="E2366" i="5"/>
  <c r="D2366" i="5"/>
  <c r="C2366" i="5"/>
  <c r="B2366" i="5"/>
  <c r="A2366" i="5"/>
  <c r="I2366" i="5" s="1"/>
  <c r="J2366" i="5" s="1"/>
  <c r="O2365" i="5"/>
  <c r="F2365" i="5" s="1"/>
  <c r="E2365" i="5"/>
  <c r="D2365" i="5"/>
  <c r="C2365" i="5"/>
  <c r="B2365" i="5"/>
  <c r="A2365" i="5"/>
  <c r="I2365" i="5" s="1"/>
  <c r="J2365" i="5" s="1"/>
  <c r="O2364" i="5"/>
  <c r="F2364" i="5" s="1"/>
  <c r="E2364" i="5"/>
  <c r="D2364" i="5"/>
  <c r="C2364" i="5"/>
  <c r="B2364" i="5"/>
  <c r="A2364" i="5"/>
  <c r="I2364" i="5" s="1"/>
  <c r="J2364" i="5" s="1"/>
  <c r="O2363" i="5"/>
  <c r="F2363" i="5" s="1"/>
  <c r="E2363" i="5"/>
  <c r="D2363" i="5"/>
  <c r="C2363" i="5"/>
  <c r="B2363" i="5"/>
  <c r="A2363" i="5"/>
  <c r="I2363" i="5" s="1"/>
  <c r="J2363" i="5" s="1"/>
  <c r="O2362" i="5"/>
  <c r="F2362" i="5" s="1"/>
  <c r="E2362" i="5"/>
  <c r="D2362" i="5"/>
  <c r="C2362" i="5"/>
  <c r="B2362" i="5"/>
  <c r="A2362" i="5"/>
  <c r="I2362" i="5" s="1"/>
  <c r="J2362" i="5" s="1"/>
  <c r="O2361" i="5"/>
  <c r="F2361" i="5" s="1"/>
  <c r="E2361" i="5"/>
  <c r="D2361" i="5"/>
  <c r="C2361" i="5"/>
  <c r="B2361" i="5"/>
  <c r="A2361" i="5"/>
  <c r="I2361" i="5" s="1"/>
  <c r="J2361" i="5" s="1"/>
  <c r="O2360" i="5"/>
  <c r="F2360" i="5" s="1"/>
  <c r="E2360" i="5"/>
  <c r="D2360" i="5"/>
  <c r="C2360" i="5"/>
  <c r="B2360" i="5"/>
  <c r="A2360" i="5"/>
  <c r="I2360" i="5" s="1"/>
  <c r="J2360" i="5" s="1"/>
  <c r="O2359" i="5"/>
  <c r="F2359" i="5" s="1"/>
  <c r="E2359" i="5"/>
  <c r="D2359" i="5"/>
  <c r="C2359" i="5"/>
  <c r="B2359" i="5"/>
  <c r="A2359" i="5"/>
  <c r="I2359" i="5" s="1"/>
  <c r="J2359" i="5" s="1"/>
  <c r="O2358" i="5"/>
  <c r="F2358" i="5" s="1"/>
  <c r="E2358" i="5"/>
  <c r="D2358" i="5"/>
  <c r="C2358" i="5"/>
  <c r="B2358" i="5"/>
  <c r="A2358" i="5"/>
  <c r="I2358" i="5" s="1"/>
  <c r="J2358" i="5" s="1"/>
  <c r="O2357" i="5"/>
  <c r="F2357" i="5" s="1"/>
  <c r="E2357" i="5"/>
  <c r="D2357" i="5"/>
  <c r="C2357" i="5"/>
  <c r="B2357" i="5"/>
  <c r="A2357" i="5"/>
  <c r="I2357" i="5" s="1"/>
  <c r="J2357" i="5" s="1"/>
  <c r="O2356" i="5"/>
  <c r="F2356" i="5" s="1"/>
  <c r="E2356" i="5"/>
  <c r="D2356" i="5"/>
  <c r="C2356" i="5"/>
  <c r="B2356" i="5"/>
  <c r="A2356" i="5"/>
  <c r="I2356" i="5" s="1"/>
  <c r="J2356" i="5" s="1"/>
  <c r="O2355" i="5"/>
  <c r="F2355" i="5" s="1"/>
  <c r="E2355" i="5"/>
  <c r="D2355" i="5"/>
  <c r="C2355" i="5"/>
  <c r="B2355" i="5"/>
  <c r="A2355" i="5"/>
  <c r="I2355" i="5" s="1"/>
  <c r="J2355" i="5" s="1"/>
  <c r="O2354" i="5"/>
  <c r="F2354" i="5" s="1"/>
  <c r="E2354" i="5"/>
  <c r="D2354" i="5"/>
  <c r="C2354" i="5"/>
  <c r="B2354" i="5"/>
  <c r="A2354" i="5"/>
  <c r="I2354" i="5" s="1"/>
  <c r="J2354" i="5" s="1"/>
  <c r="O2353" i="5"/>
  <c r="F2353" i="5" s="1"/>
  <c r="E2353" i="5"/>
  <c r="D2353" i="5"/>
  <c r="C2353" i="5"/>
  <c r="B2353" i="5"/>
  <c r="A2353" i="5"/>
  <c r="I2353" i="5" s="1"/>
  <c r="J2353" i="5" s="1"/>
  <c r="O2352" i="5"/>
  <c r="F2352" i="5" s="1"/>
  <c r="E2352" i="5"/>
  <c r="D2352" i="5"/>
  <c r="C2352" i="5"/>
  <c r="B2352" i="5"/>
  <c r="A2352" i="5"/>
  <c r="I2352" i="5" s="1"/>
  <c r="J2352" i="5" s="1"/>
  <c r="O2351" i="5"/>
  <c r="F2351" i="5"/>
  <c r="E2351" i="5"/>
  <c r="D2351" i="5"/>
  <c r="C2351" i="5"/>
  <c r="B2351" i="5"/>
  <c r="A2351" i="5"/>
  <c r="I2351" i="5" s="1"/>
  <c r="J2351" i="5" s="1"/>
  <c r="O2350" i="5"/>
  <c r="F2350" i="5" s="1"/>
  <c r="E2350" i="5"/>
  <c r="D2350" i="5"/>
  <c r="C2350" i="5"/>
  <c r="B2350" i="5"/>
  <c r="A2350" i="5"/>
  <c r="I2350" i="5" s="1"/>
  <c r="J2350" i="5" s="1"/>
  <c r="O2349" i="5"/>
  <c r="F2349" i="5" s="1"/>
  <c r="E2349" i="5"/>
  <c r="D2349" i="5"/>
  <c r="C2349" i="5"/>
  <c r="B2349" i="5"/>
  <c r="A2349" i="5"/>
  <c r="I2349" i="5" s="1"/>
  <c r="J2349" i="5" s="1"/>
  <c r="O2348" i="5"/>
  <c r="F2348" i="5" s="1"/>
  <c r="E2348" i="5"/>
  <c r="D2348" i="5"/>
  <c r="C2348" i="5"/>
  <c r="B2348" i="5"/>
  <c r="A2348" i="5"/>
  <c r="I2348" i="5" s="1"/>
  <c r="J2348" i="5" s="1"/>
  <c r="O2347" i="5"/>
  <c r="F2347" i="5" s="1"/>
  <c r="E2347" i="5"/>
  <c r="D2347" i="5"/>
  <c r="C2347" i="5"/>
  <c r="B2347" i="5"/>
  <c r="A2347" i="5"/>
  <c r="I2347" i="5" s="1"/>
  <c r="J2347" i="5" s="1"/>
  <c r="O2346" i="5"/>
  <c r="F2346" i="5" s="1"/>
  <c r="E2346" i="5"/>
  <c r="D2346" i="5"/>
  <c r="C2346" i="5"/>
  <c r="B2346" i="5"/>
  <c r="A2346" i="5"/>
  <c r="I2346" i="5" s="1"/>
  <c r="J2346" i="5" s="1"/>
  <c r="O2345" i="5"/>
  <c r="F2345" i="5" s="1"/>
  <c r="E2345" i="5"/>
  <c r="D2345" i="5"/>
  <c r="C2345" i="5"/>
  <c r="B2345" i="5"/>
  <c r="A2345" i="5"/>
  <c r="I2345" i="5" s="1"/>
  <c r="J2345" i="5" s="1"/>
  <c r="O2344" i="5"/>
  <c r="F2344" i="5" s="1"/>
  <c r="E2344" i="5"/>
  <c r="D2344" i="5"/>
  <c r="C2344" i="5"/>
  <c r="B2344" i="5"/>
  <c r="A2344" i="5"/>
  <c r="I2344" i="5" s="1"/>
  <c r="J2344" i="5" s="1"/>
  <c r="O2343" i="5"/>
  <c r="F2343" i="5" s="1"/>
  <c r="E2343" i="5"/>
  <c r="D2343" i="5"/>
  <c r="C2343" i="5"/>
  <c r="B2343" i="5"/>
  <c r="A2343" i="5"/>
  <c r="I2343" i="5" s="1"/>
  <c r="J2343" i="5" s="1"/>
  <c r="O2342" i="5"/>
  <c r="F2342" i="5" s="1"/>
  <c r="E2342" i="5"/>
  <c r="D2342" i="5"/>
  <c r="C2342" i="5"/>
  <c r="B2342" i="5"/>
  <c r="A2342" i="5"/>
  <c r="I2342" i="5" s="1"/>
  <c r="J2342" i="5" s="1"/>
  <c r="O2341" i="5"/>
  <c r="F2341" i="5" s="1"/>
  <c r="E2341" i="5"/>
  <c r="D2341" i="5"/>
  <c r="C2341" i="5"/>
  <c r="B2341" i="5"/>
  <c r="A2341" i="5"/>
  <c r="I2341" i="5" s="1"/>
  <c r="J2341" i="5" s="1"/>
  <c r="O2340" i="5"/>
  <c r="F2340" i="5" s="1"/>
  <c r="E2340" i="5"/>
  <c r="D2340" i="5"/>
  <c r="C2340" i="5"/>
  <c r="B2340" i="5"/>
  <c r="A2340" i="5"/>
  <c r="I2340" i="5" s="1"/>
  <c r="J2340" i="5" s="1"/>
  <c r="O2339" i="5"/>
  <c r="F2339" i="5" s="1"/>
  <c r="E2339" i="5"/>
  <c r="D2339" i="5"/>
  <c r="C2339" i="5"/>
  <c r="B2339" i="5"/>
  <c r="A2339" i="5"/>
  <c r="I2339" i="5" s="1"/>
  <c r="J2339" i="5" s="1"/>
  <c r="O2338" i="5"/>
  <c r="F2338" i="5" s="1"/>
  <c r="E2338" i="5"/>
  <c r="D2338" i="5"/>
  <c r="C2338" i="5"/>
  <c r="B2338" i="5"/>
  <c r="A2338" i="5"/>
  <c r="I2338" i="5" s="1"/>
  <c r="J2338" i="5" s="1"/>
  <c r="O2337" i="5"/>
  <c r="F2337" i="5" s="1"/>
  <c r="E2337" i="5"/>
  <c r="D2337" i="5"/>
  <c r="C2337" i="5"/>
  <c r="B2337" i="5"/>
  <c r="A2337" i="5"/>
  <c r="I2337" i="5" s="1"/>
  <c r="J2337" i="5" s="1"/>
  <c r="O2336" i="5"/>
  <c r="F2336" i="5" s="1"/>
  <c r="E2336" i="5"/>
  <c r="D2336" i="5"/>
  <c r="C2336" i="5"/>
  <c r="B2336" i="5"/>
  <c r="A2336" i="5"/>
  <c r="I2336" i="5" s="1"/>
  <c r="J2336" i="5" s="1"/>
  <c r="O2335" i="5"/>
  <c r="F2335" i="5" s="1"/>
  <c r="E2335" i="5"/>
  <c r="D2335" i="5"/>
  <c r="C2335" i="5"/>
  <c r="B2335" i="5"/>
  <c r="A2335" i="5"/>
  <c r="I2335" i="5" s="1"/>
  <c r="J2335" i="5" s="1"/>
  <c r="O2334" i="5"/>
  <c r="F2334" i="5" s="1"/>
  <c r="E2334" i="5"/>
  <c r="D2334" i="5"/>
  <c r="C2334" i="5"/>
  <c r="B2334" i="5"/>
  <c r="A2334" i="5"/>
  <c r="I2334" i="5" s="1"/>
  <c r="J2334" i="5" s="1"/>
  <c r="O2333" i="5"/>
  <c r="F2333" i="5" s="1"/>
  <c r="E2333" i="5"/>
  <c r="D2333" i="5"/>
  <c r="C2333" i="5"/>
  <c r="B2333" i="5"/>
  <c r="A2333" i="5"/>
  <c r="I2333" i="5" s="1"/>
  <c r="J2333" i="5" s="1"/>
  <c r="O2332" i="5"/>
  <c r="F2332" i="5" s="1"/>
  <c r="E2332" i="5"/>
  <c r="D2332" i="5"/>
  <c r="C2332" i="5"/>
  <c r="B2332" i="5"/>
  <c r="A2332" i="5"/>
  <c r="I2332" i="5" s="1"/>
  <c r="J2332" i="5" s="1"/>
  <c r="O2331" i="5"/>
  <c r="F2331" i="5" s="1"/>
  <c r="E2331" i="5"/>
  <c r="D2331" i="5"/>
  <c r="C2331" i="5"/>
  <c r="B2331" i="5"/>
  <c r="A2331" i="5"/>
  <c r="I2331" i="5" s="1"/>
  <c r="J2331" i="5" s="1"/>
  <c r="O2330" i="5"/>
  <c r="F2330" i="5" s="1"/>
  <c r="E2330" i="5"/>
  <c r="D2330" i="5"/>
  <c r="C2330" i="5"/>
  <c r="B2330" i="5"/>
  <c r="A2330" i="5"/>
  <c r="I2330" i="5" s="1"/>
  <c r="J2330" i="5" s="1"/>
  <c r="O2329" i="5"/>
  <c r="F2329" i="5" s="1"/>
  <c r="E2329" i="5"/>
  <c r="D2329" i="5"/>
  <c r="C2329" i="5"/>
  <c r="B2329" i="5"/>
  <c r="A2329" i="5"/>
  <c r="I2329" i="5" s="1"/>
  <c r="J2329" i="5" s="1"/>
  <c r="O2328" i="5"/>
  <c r="F2328" i="5" s="1"/>
  <c r="E2328" i="5"/>
  <c r="D2328" i="5"/>
  <c r="C2328" i="5"/>
  <c r="B2328" i="5"/>
  <c r="A2328" i="5"/>
  <c r="I2328" i="5" s="1"/>
  <c r="J2328" i="5" s="1"/>
  <c r="O2327" i="5"/>
  <c r="F2327" i="5" s="1"/>
  <c r="E2327" i="5"/>
  <c r="D2327" i="5"/>
  <c r="C2327" i="5"/>
  <c r="B2327" i="5"/>
  <c r="A2327" i="5"/>
  <c r="I2327" i="5" s="1"/>
  <c r="J2327" i="5" s="1"/>
  <c r="O2326" i="5"/>
  <c r="F2326" i="5" s="1"/>
  <c r="E2326" i="5"/>
  <c r="D2326" i="5"/>
  <c r="C2326" i="5"/>
  <c r="B2326" i="5"/>
  <c r="A2326" i="5"/>
  <c r="I2326" i="5" s="1"/>
  <c r="J2326" i="5" s="1"/>
  <c r="O2325" i="5"/>
  <c r="F2325" i="5" s="1"/>
  <c r="E2325" i="5"/>
  <c r="D2325" i="5"/>
  <c r="C2325" i="5"/>
  <c r="B2325" i="5"/>
  <c r="A2325" i="5"/>
  <c r="I2325" i="5" s="1"/>
  <c r="J2325" i="5" s="1"/>
  <c r="O2324" i="5"/>
  <c r="F2324" i="5" s="1"/>
  <c r="E2324" i="5"/>
  <c r="D2324" i="5"/>
  <c r="C2324" i="5"/>
  <c r="B2324" i="5"/>
  <c r="A2324" i="5"/>
  <c r="I2324" i="5" s="1"/>
  <c r="J2324" i="5" s="1"/>
  <c r="O2323" i="5"/>
  <c r="F2323" i="5" s="1"/>
  <c r="E2323" i="5"/>
  <c r="D2323" i="5"/>
  <c r="C2323" i="5"/>
  <c r="B2323" i="5"/>
  <c r="A2323" i="5"/>
  <c r="I2323" i="5" s="1"/>
  <c r="J2323" i="5" s="1"/>
  <c r="O2322" i="5"/>
  <c r="F2322" i="5" s="1"/>
  <c r="E2322" i="5"/>
  <c r="D2322" i="5"/>
  <c r="C2322" i="5"/>
  <c r="B2322" i="5"/>
  <c r="A2322" i="5"/>
  <c r="I2322" i="5" s="1"/>
  <c r="J2322" i="5" s="1"/>
  <c r="O2321" i="5"/>
  <c r="F2321" i="5" s="1"/>
  <c r="E2321" i="5"/>
  <c r="D2321" i="5"/>
  <c r="C2321" i="5"/>
  <c r="B2321" i="5"/>
  <c r="A2321" i="5"/>
  <c r="I2321" i="5" s="1"/>
  <c r="J2321" i="5" s="1"/>
  <c r="O2320" i="5"/>
  <c r="F2320" i="5" s="1"/>
  <c r="E2320" i="5"/>
  <c r="D2320" i="5"/>
  <c r="C2320" i="5"/>
  <c r="B2320" i="5"/>
  <c r="A2320" i="5"/>
  <c r="I2320" i="5" s="1"/>
  <c r="J2320" i="5" s="1"/>
  <c r="O2319" i="5"/>
  <c r="F2319" i="5" s="1"/>
  <c r="E2319" i="5"/>
  <c r="D2319" i="5"/>
  <c r="C2319" i="5"/>
  <c r="B2319" i="5"/>
  <c r="A2319" i="5"/>
  <c r="I2319" i="5" s="1"/>
  <c r="J2319" i="5" s="1"/>
  <c r="O2318" i="5"/>
  <c r="F2318" i="5" s="1"/>
  <c r="E2318" i="5"/>
  <c r="D2318" i="5"/>
  <c r="C2318" i="5"/>
  <c r="B2318" i="5"/>
  <c r="A2318" i="5"/>
  <c r="I2318" i="5" s="1"/>
  <c r="J2318" i="5" s="1"/>
  <c r="O2317" i="5"/>
  <c r="F2317" i="5" s="1"/>
  <c r="E2317" i="5"/>
  <c r="D2317" i="5"/>
  <c r="C2317" i="5"/>
  <c r="B2317" i="5"/>
  <c r="A2317" i="5"/>
  <c r="I2317" i="5" s="1"/>
  <c r="J2317" i="5" s="1"/>
  <c r="O2316" i="5"/>
  <c r="F2316" i="5" s="1"/>
  <c r="E2316" i="5"/>
  <c r="D2316" i="5"/>
  <c r="C2316" i="5"/>
  <c r="B2316" i="5"/>
  <c r="A2316" i="5"/>
  <c r="I2316" i="5" s="1"/>
  <c r="J2316" i="5" s="1"/>
  <c r="O2315" i="5"/>
  <c r="F2315" i="5" s="1"/>
  <c r="E2315" i="5"/>
  <c r="D2315" i="5"/>
  <c r="C2315" i="5"/>
  <c r="B2315" i="5"/>
  <c r="A2315" i="5"/>
  <c r="I2315" i="5" s="1"/>
  <c r="J2315" i="5" s="1"/>
  <c r="O2314" i="5"/>
  <c r="F2314" i="5" s="1"/>
  <c r="E2314" i="5"/>
  <c r="D2314" i="5"/>
  <c r="C2314" i="5"/>
  <c r="B2314" i="5"/>
  <c r="A2314" i="5"/>
  <c r="I2314" i="5" s="1"/>
  <c r="J2314" i="5" s="1"/>
  <c r="O2313" i="5"/>
  <c r="F2313" i="5" s="1"/>
  <c r="E2313" i="5"/>
  <c r="D2313" i="5"/>
  <c r="C2313" i="5"/>
  <c r="B2313" i="5"/>
  <c r="A2313" i="5"/>
  <c r="I2313" i="5" s="1"/>
  <c r="J2313" i="5" s="1"/>
  <c r="O2312" i="5"/>
  <c r="F2312" i="5" s="1"/>
  <c r="E2312" i="5"/>
  <c r="D2312" i="5"/>
  <c r="C2312" i="5"/>
  <c r="B2312" i="5"/>
  <c r="A2312" i="5"/>
  <c r="I2312" i="5" s="1"/>
  <c r="J2312" i="5" s="1"/>
  <c r="O2311" i="5"/>
  <c r="F2311" i="5" s="1"/>
  <c r="E2311" i="5"/>
  <c r="D2311" i="5"/>
  <c r="C2311" i="5"/>
  <c r="B2311" i="5"/>
  <c r="A2311" i="5"/>
  <c r="I2311" i="5" s="1"/>
  <c r="J2311" i="5" s="1"/>
  <c r="O2310" i="5"/>
  <c r="F2310" i="5" s="1"/>
  <c r="E2310" i="5"/>
  <c r="D2310" i="5"/>
  <c r="C2310" i="5"/>
  <c r="B2310" i="5"/>
  <c r="A2310" i="5"/>
  <c r="I2310" i="5" s="1"/>
  <c r="J2310" i="5" s="1"/>
  <c r="O2309" i="5"/>
  <c r="F2309" i="5" s="1"/>
  <c r="E2309" i="5"/>
  <c r="D2309" i="5"/>
  <c r="C2309" i="5"/>
  <c r="B2309" i="5"/>
  <c r="A2309" i="5"/>
  <c r="I2309" i="5" s="1"/>
  <c r="J2309" i="5" s="1"/>
  <c r="O2308" i="5"/>
  <c r="F2308" i="5" s="1"/>
  <c r="E2308" i="5"/>
  <c r="D2308" i="5"/>
  <c r="C2308" i="5"/>
  <c r="B2308" i="5"/>
  <c r="A2308" i="5"/>
  <c r="I2308" i="5" s="1"/>
  <c r="J2308" i="5" s="1"/>
  <c r="O2307" i="5"/>
  <c r="F2307" i="5" s="1"/>
  <c r="E2307" i="5"/>
  <c r="D2307" i="5"/>
  <c r="C2307" i="5"/>
  <c r="B2307" i="5"/>
  <c r="A2307" i="5"/>
  <c r="I2307" i="5" s="1"/>
  <c r="J2307" i="5" s="1"/>
  <c r="O2306" i="5"/>
  <c r="F2306" i="5" s="1"/>
  <c r="E2306" i="5"/>
  <c r="D2306" i="5"/>
  <c r="C2306" i="5"/>
  <c r="B2306" i="5"/>
  <c r="A2306" i="5"/>
  <c r="I2306" i="5" s="1"/>
  <c r="J2306" i="5" s="1"/>
  <c r="O2305" i="5"/>
  <c r="F2305" i="5" s="1"/>
  <c r="E2305" i="5"/>
  <c r="D2305" i="5"/>
  <c r="C2305" i="5"/>
  <c r="B2305" i="5"/>
  <c r="A2305" i="5"/>
  <c r="I2305" i="5" s="1"/>
  <c r="J2305" i="5" s="1"/>
  <c r="O2304" i="5"/>
  <c r="F2304" i="5" s="1"/>
  <c r="E2304" i="5"/>
  <c r="D2304" i="5"/>
  <c r="C2304" i="5"/>
  <c r="B2304" i="5"/>
  <c r="A2304" i="5"/>
  <c r="I2304" i="5" s="1"/>
  <c r="J2304" i="5" s="1"/>
  <c r="O2303" i="5"/>
  <c r="F2303" i="5" s="1"/>
  <c r="E2303" i="5"/>
  <c r="D2303" i="5"/>
  <c r="C2303" i="5"/>
  <c r="B2303" i="5"/>
  <c r="A2303" i="5"/>
  <c r="I2303" i="5" s="1"/>
  <c r="J2303" i="5" s="1"/>
  <c r="O2302" i="5"/>
  <c r="F2302" i="5" s="1"/>
  <c r="E2302" i="5"/>
  <c r="D2302" i="5"/>
  <c r="C2302" i="5"/>
  <c r="B2302" i="5"/>
  <c r="A2302" i="5"/>
  <c r="I2302" i="5" s="1"/>
  <c r="J2302" i="5" s="1"/>
  <c r="O2301" i="5"/>
  <c r="F2301" i="5" s="1"/>
  <c r="E2301" i="5"/>
  <c r="D2301" i="5"/>
  <c r="C2301" i="5"/>
  <c r="B2301" i="5"/>
  <c r="A2301" i="5"/>
  <c r="I2301" i="5" s="1"/>
  <c r="J2301" i="5" s="1"/>
  <c r="O2300" i="5"/>
  <c r="F2300" i="5" s="1"/>
  <c r="E2300" i="5"/>
  <c r="D2300" i="5"/>
  <c r="C2300" i="5"/>
  <c r="B2300" i="5"/>
  <c r="A2300" i="5"/>
  <c r="I2300" i="5" s="1"/>
  <c r="J2300" i="5" s="1"/>
  <c r="O2299" i="5"/>
  <c r="F2299" i="5" s="1"/>
  <c r="E2299" i="5"/>
  <c r="D2299" i="5"/>
  <c r="C2299" i="5"/>
  <c r="B2299" i="5"/>
  <c r="A2299" i="5"/>
  <c r="I2299" i="5" s="1"/>
  <c r="J2299" i="5" s="1"/>
  <c r="O2298" i="5"/>
  <c r="F2298" i="5" s="1"/>
  <c r="E2298" i="5"/>
  <c r="D2298" i="5"/>
  <c r="C2298" i="5"/>
  <c r="B2298" i="5"/>
  <c r="A2298" i="5"/>
  <c r="I2298" i="5" s="1"/>
  <c r="J2298" i="5" s="1"/>
  <c r="O2297" i="5"/>
  <c r="F2297" i="5" s="1"/>
  <c r="E2297" i="5"/>
  <c r="D2297" i="5"/>
  <c r="C2297" i="5"/>
  <c r="B2297" i="5"/>
  <c r="A2297" i="5"/>
  <c r="I2297" i="5" s="1"/>
  <c r="J2297" i="5" s="1"/>
  <c r="O2296" i="5"/>
  <c r="F2296" i="5" s="1"/>
  <c r="E2296" i="5"/>
  <c r="D2296" i="5"/>
  <c r="C2296" i="5"/>
  <c r="B2296" i="5"/>
  <c r="A2296" i="5"/>
  <c r="I2296" i="5" s="1"/>
  <c r="J2296" i="5" s="1"/>
  <c r="O2295" i="5"/>
  <c r="F2295" i="5" s="1"/>
  <c r="E2295" i="5"/>
  <c r="D2295" i="5"/>
  <c r="C2295" i="5"/>
  <c r="B2295" i="5"/>
  <c r="A2295" i="5"/>
  <c r="I2295" i="5" s="1"/>
  <c r="J2295" i="5" s="1"/>
  <c r="O2294" i="5"/>
  <c r="F2294" i="5" s="1"/>
  <c r="E2294" i="5"/>
  <c r="D2294" i="5"/>
  <c r="C2294" i="5"/>
  <c r="B2294" i="5"/>
  <c r="A2294" i="5"/>
  <c r="I2294" i="5" s="1"/>
  <c r="J2294" i="5" s="1"/>
  <c r="O2293" i="5"/>
  <c r="F2293" i="5" s="1"/>
  <c r="E2293" i="5"/>
  <c r="D2293" i="5"/>
  <c r="C2293" i="5"/>
  <c r="B2293" i="5"/>
  <c r="A2293" i="5"/>
  <c r="I2293" i="5" s="1"/>
  <c r="J2293" i="5" s="1"/>
  <c r="O2292" i="5"/>
  <c r="F2292" i="5" s="1"/>
  <c r="E2292" i="5"/>
  <c r="D2292" i="5"/>
  <c r="C2292" i="5"/>
  <c r="B2292" i="5"/>
  <c r="A2292" i="5"/>
  <c r="I2292" i="5" s="1"/>
  <c r="J2292" i="5" s="1"/>
  <c r="O2291" i="5"/>
  <c r="F2291" i="5" s="1"/>
  <c r="E2291" i="5"/>
  <c r="D2291" i="5"/>
  <c r="C2291" i="5"/>
  <c r="B2291" i="5"/>
  <c r="A2291" i="5"/>
  <c r="I2291" i="5" s="1"/>
  <c r="J2291" i="5" s="1"/>
  <c r="O2290" i="5"/>
  <c r="F2290" i="5" s="1"/>
  <c r="E2290" i="5"/>
  <c r="D2290" i="5"/>
  <c r="C2290" i="5"/>
  <c r="B2290" i="5"/>
  <c r="A2290" i="5"/>
  <c r="I2290" i="5" s="1"/>
  <c r="J2290" i="5" s="1"/>
  <c r="O2289" i="5"/>
  <c r="F2289" i="5" s="1"/>
  <c r="E2289" i="5"/>
  <c r="D2289" i="5"/>
  <c r="C2289" i="5"/>
  <c r="B2289" i="5"/>
  <c r="A2289" i="5"/>
  <c r="I2289" i="5" s="1"/>
  <c r="J2289" i="5" s="1"/>
  <c r="O2288" i="5"/>
  <c r="F2288" i="5" s="1"/>
  <c r="E2288" i="5"/>
  <c r="D2288" i="5"/>
  <c r="C2288" i="5"/>
  <c r="B2288" i="5"/>
  <c r="A2288" i="5"/>
  <c r="I2288" i="5" s="1"/>
  <c r="J2288" i="5" s="1"/>
  <c r="O2287" i="5"/>
  <c r="F2287" i="5" s="1"/>
  <c r="E2287" i="5"/>
  <c r="D2287" i="5"/>
  <c r="C2287" i="5"/>
  <c r="B2287" i="5"/>
  <c r="A2287" i="5"/>
  <c r="I2287" i="5" s="1"/>
  <c r="J2287" i="5" s="1"/>
  <c r="O2286" i="5"/>
  <c r="F2286" i="5" s="1"/>
  <c r="E2286" i="5"/>
  <c r="D2286" i="5"/>
  <c r="C2286" i="5"/>
  <c r="B2286" i="5"/>
  <c r="A2286" i="5"/>
  <c r="I2286" i="5" s="1"/>
  <c r="J2286" i="5" s="1"/>
  <c r="O2285" i="5"/>
  <c r="F2285" i="5" s="1"/>
  <c r="E2285" i="5"/>
  <c r="D2285" i="5"/>
  <c r="C2285" i="5"/>
  <c r="B2285" i="5"/>
  <c r="A2285" i="5"/>
  <c r="I2285" i="5" s="1"/>
  <c r="J2285" i="5" s="1"/>
  <c r="O2284" i="5"/>
  <c r="F2284" i="5" s="1"/>
  <c r="E2284" i="5"/>
  <c r="D2284" i="5"/>
  <c r="C2284" i="5"/>
  <c r="B2284" i="5"/>
  <c r="A2284" i="5"/>
  <c r="I2284" i="5" s="1"/>
  <c r="J2284" i="5" s="1"/>
  <c r="O2283" i="5"/>
  <c r="F2283" i="5" s="1"/>
  <c r="E2283" i="5"/>
  <c r="D2283" i="5"/>
  <c r="C2283" i="5"/>
  <c r="B2283" i="5"/>
  <c r="A2283" i="5"/>
  <c r="I2283" i="5" s="1"/>
  <c r="J2283" i="5" s="1"/>
  <c r="O2282" i="5"/>
  <c r="F2282" i="5" s="1"/>
  <c r="E2282" i="5"/>
  <c r="D2282" i="5"/>
  <c r="C2282" i="5"/>
  <c r="B2282" i="5"/>
  <c r="A2282" i="5"/>
  <c r="I2282" i="5" s="1"/>
  <c r="J2282" i="5" s="1"/>
  <c r="O2281" i="5"/>
  <c r="F2281" i="5" s="1"/>
  <c r="E2281" i="5"/>
  <c r="D2281" i="5"/>
  <c r="C2281" i="5"/>
  <c r="B2281" i="5"/>
  <c r="A2281" i="5"/>
  <c r="I2281" i="5" s="1"/>
  <c r="J2281" i="5" s="1"/>
  <c r="O2280" i="5"/>
  <c r="F2280" i="5" s="1"/>
  <c r="E2280" i="5"/>
  <c r="D2280" i="5"/>
  <c r="C2280" i="5"/>
  <c r="B2280" i="5"/>
  <c r="A2280" i="5"/>
  <c r="I2280" i="5" s="1"/>
  <c r="J2280" i="5" s="1"/>
  <c r="O2279" i="5"/>
  <c r="F2279" i="5" s="1"/>
  <c r="E2279" i="5"/>
  <c r="D2279" i="5"/>
  <c r="C2279" i="5"/>
  <c r="B2279" i="5"/>
  <c r="A2279" i="5"/>
  <c r="I2279" i="5" s="1"/>
  <c r="J2279" i="5" s="1"/>
  <c r="O2278" i="5"/>
  <c r="F2278" i="5" s="1"/>
  <c r="E2278" i="5"/>
  <c r="D2278" i="5"/>
  <c r="C2278" i="5"/>
  <c r="B2278" i="5"/>
  <c r="A2278" i="5"/>
  <c r="I2278" i="5" s="1"/>
  <c r="J2278" i="5" s="1"/>
  <c r="O2277" i="5"/>
  <c r="F2277" i="5" s="1"/>
  <c r="E2277" i="5"/>
  <c r="D2277" i="5"/>
  <c r="C2277" i="5"/>
  <c r="B2277" i="5"/>
  <c r="A2277" i="5"/>
  <c r="I2277" i="5" s="1"/>
  <c r="J2277" i="5" s="1"/>
  <c r="O2276" i="5"/>
  <c r="F2276" i="5" s="1"/>
  <c r="E2276" i="5"/>
  <c r="D2276" i="5"/>
  <c r="C2276" i="5"/>
  <c r="B2276" i="5"/>
  <c r="A2276" i="5"/>
  <c r="I2276" i="5" s="1"/>
  <c r="J2276" i="5" s="1"/>
  <c r="O2275" i="5"/>
  <c r="F2275" i="5" s="1"/>
  <c r="E2275" i="5"/>
  <c r="D2275" i="5"/>
  <c r="C2275" i="5"/>
  <c r="B2275" i="5"/>
  <c r="A2275" i="5"/>
  <c r="I2275" i="5" s="1"/>
  <c r="J2275" i="5" s="1"/>
  <c r="O2274" i="5"/>
  <c r="F2274" i="5" s="1"/>
  <c r="E2274" i="5"/>
  <c r="D2274" i="5"/>
  <c r="C2274" i="5"/>
  <c r="B2274" i="5"/>
  <c r="A2274" i="5"/>
  <c r="I2274" i="5" s="1"/>
  <c r="J2274" i="5" s="1"/>
  <c r="O2273" i="5"/>
  <c r="F2273" i="5" s="1"/>
  <c r="E2273" i="5"/>
  <c r="D2273" i="5"/>
  <c r="C2273" i="5"/>
  <c r="B2273" i="5"/>
  <c r="A2273" i="5"/>
  <c r="I2273" i="5" s="1"/>
  <c r="J2273" i="5" s="1"/>
  <c r="O2272" i="5"/>
  <c r="F2272" i="5" s="1"/>
  <c r="E2272" i="5"/>
  <c r="D2272" i="5"/>
  <c r="C2272" i="5"/>
  <c r="B2272" i="5"/>
  <c r="A2272" i="5"/>
  <c r="I2272" i="5" s="1"/>
  <c r="J2272" i="5" s="1"/>
  <c r="O2271" i="5"/>
  <c r="F2271" i="5" s="1"/>
  <c r="E2271" i="5"/>
  <c r="D2271" i="5"/>
  <c r="C2271" i="5"/>
  <c r="B2271" i="5"/>
  <c r="A2271" i="5"/>
  <c r="I2271" i="5" s="1"/>
  <c r="J2271" i="5" s="1"/>
  <c r="O2270" i="5"/>
  <c r="F2270" i="5" s="1"/>
  <c r="E2270" i="5"/>
  <c r="D2270" i="5"/>
  <c r="C2270" i="5"/>
  <c r="B2270" i="5"/>
  <c r="A2270" i="5"/>
  <c r="I2270" i="5" s="1"/>
  <c r="J2270" i="5" s="1"/>
  <c r="O2269" i="5"/>
  <c r="F2269" i="5" s="1"/>
  <c r="E2269" i="5"/>
  <c r="D2269" i="5"/>
  <c r="C2269" i="5"/>
  <c r="B2269" i="5"/>
  <c r="A2269" i="5"/>
  <c r="I2269" i="5" s="1"/>
  <c r="J2269" i="5" s="1"/>
  <c r="O2268" i="5"/>
  <c r="F2268" i="5" s="1"/>
  <c r="E2268" i="5"/>
  <c r="D2268" i="5"/>
  <c r="C2268" i="5"/>
  <c r="B2268" i="5"/>
  <c r="A2268" i="5"/>
  <c r="I2268" i="5" s="1"/>
  <c r="J2268" i="5" s="1"/>
  <c r="O2267" i="5"/>
  <c r="F2267" i="5" s="1"/>
  <c r="E2267" i="5"/>
  <c r="D2267" i="5"/>
  <c r="C2267" i="5"/>
  <c r="B2267" i="5"/>
  <c r="A2267" i="5"/>
  <c r="I2267" i="5" s="1"/>
  <c r="J2267" i="5" s="1"/>
  <c r="O2266" i="5"/>
  <c r="F2266" i="5" s="1"/>
  <c r="E2266" i="5"/>
  <c r="D2266" i="5"/>
  <c r="C2266" i="5"/>
  <c r="B2266" i="5"/>
  <c r="A2266" i="5"/>
  <c r="I2266" i="5" s="1"/>
  <c r="J2266" i="5" s="1"/>
  <c r="O2265" i="5"/>
  <c r="F2265" i="5" s="1"/>
  <c r="E2265" i="5"/>
  <c r="D2265" i="5"/>
  <c r="C2265" i="5"/>
  <c r="B2265" i="5"/>
  <c r="A2265" i="5"/>
  <c r="I2265" i="5" s="1"/>
  <c r="J2265" i="5" s="1"/>
  <c r="O2264" i="5"/>
  <c r="F2264" i="5" s="1"/>
  <c r="E2264" i="5"/>
  <c r="D2264" i="5"/>
  <c r="C2264" i="5"/>
  <c r="B2264" i="5"/>
  <c r="A2264" i="5"/>
  <c r="I2264" i="5" s="1"/>
  <c r="J2264" i="5" s="1"/>
  <c r="O2263" i="5"/>
  <c r="F2263" i="5"/>
  <c r="E2263" i="5"/>
  <c r="D2263" i="5"/>
  <c r="C2263" i="5"/>
  <c r="B2263" i="5"/>
  <c r="A2263" i="5"/>
  <c r="I2263" i="5" s="1"/>
  <c r="J2263" i="5" s="1"/>
  <c r="O2262" i="5"/>
  <c r="F2262" i="5"/>
  <c r="E2262" i="5"/>
  <c r="D2262" i="5"/>
  <c r="C2262" i="5"/>
  <c r="B2262" i="5"/>
  <c r="A2262" i="5"/>
  <c r="I2262" i="5" s="1"/>
  <c r="J2262" i="5" s="1"/>
  <c r="O2261" i="5"/>
  <c r="F2261" i="5"/>
  <c r="E2261" i="5"/>
  <c r="D2261" i="5"/>
  <c r="C2261" i="5"/>
  <c r="B2261" i="5"/>
  <c r="A2261" i="5"/>
  <c r="I2261" i="5" s="1"/>
  <c r="J2261" i="5" s="1"/>
  <c r="O2260" i="5"/>
  <c r="F2260" i="5"/>
  <c r="E2260" i="5"/>
  <c r="D2260" i="5"/>
  <c r="C2260" i="5"/>
  <c r="B2260" i="5"/>
  <c r="A2260" i="5"/>
  <c r="I2260" i="5" s="1"/>
  <c r="J2260" i="5" s="1"/>
  <c r="O2259" i="5"/>
  <c r="F2259" i="5"/>
  <c r="E2259" i="5"/>
  <c r="D2259" i="5"/>
  <c r="C2259" i="5"/>
  <c r="B2259" i="5"/>
  <c r="A2259" i="5"/>
  <c r="I2259" i="5" s="1"/>
  <c r="J2259" i="5" s="1"/>
  <c r="O2258" i="5"/>
  <c r="F2258" i="5"/>
  <c r="E2258" i="5"/>
  <c r="D2258" i="5"/>
  <c r="C2258" i="5"/>
  <c r="B2258" i="5"/>
  <c r="A2258" i="5"/>
  <c r="I2258" i="5" s="1"/>
  <c r="J2258" i="5" s="1"/>
  <c r="O2257" i="5"/>
  <c r="F2257" i="5"/>
  <c r="E2257" i="5"/>
  <c r="D2257" i="5"/>
  <c r="C2257" i="5"/>
  <c r="B2257" i="5"/>
  <c r="A2257" i="5"/>
  <c r="I2257" i="5" s="1"/>
  <c r="J2257" i="5" s="1"/>
  <c r="O2256" i="5"/>
  <c r="F2256" i="5"/>
  <c r="E2256" i="5"/>
  <c r="D2256" i="5"/>
  <c r="C2256" i="5"/>
  <c r="B2256" i="5"/>
  <c r="A2256" i="5"/>
  <c r="I2256" i="5" s="1"/>
  <c r="J2256" i="5" s="1"/>
  <c r="O2255" i="5"/>
  <c r="F2255" i="5"/>
  <c r="E2255" i="5"/>
  <c r="D2255" i="5"/>
  <c r="C2255" i="5"/>
  <c r="B2255" i="5"/>
  <c r="A2255" i="5"/>
  <c r="I2255" i="5" s="1"/>
  <c r="J2255" i="5" s="1"/>
  <c r="O2254" i="5"/>
  <c r="F2254" i="5"/>
  <c r="E2254" i="5"/>
  <c r="D2254" i="5"/>
  <c r="C2254" i="5"/>
  <c r="B2254" i="5"/>
  <c r="A2254" i="5"/>
  <c r="I2254" i="5" s="1"/>
  <c r="J2254" i="5" s="1"/>
  <c r="O2253" i="5"/>
  <c r="F2253" i="5"/>
  <c r="E2253" i="5"/>
  <c r="D2253" i="5"/>
  <c r="C2253" i="5"/>
  <c r="B2253" i="5"/>
  <c r="A2253" i="5"/>
  <c r="I2253" i="5" s="1"/>
  <c r="J2253" i="5" s="1"/>
  <c r="O2252" i="5"/>
  <c r="F2252" i="5"/>
  <c r="E2252" i="5"/>
  <c r="D2252" i="5"/>
  <c r="C2252" i="5"/>
  <c r="B2252" i="5"/>
  <c r="A2252" i="5"/>
  <c r="I2252" i="5" s="1"/>
  <c r="J2252" i="5" s="1"/>
  <c r="O2251" i="5"/>
  <c r="F2251" i="5"/>
  <c r="E2251" i="5"/>
  <c r="D2251" i="5"/>
  <c r="C2251" i="5"/>
  <c r="B2251" i="5"/>
  <c r="A2251" i="5"/>
  <c r="I2251" i="5" s="1"/>
  <c r="J2251" i="5" s="1"/>
  <c r="O2250" i="5"/>
  <c r="F2250" i="5"/>
  <c r="E2250" i="5"/>
  <c r="D2250" i="5"/>
  <c r="C2250" i="5"/>
  <c r="B2250" i="5"/>
  <c r="A2250" i="5"/>
  <c r="I2250" i="5" s="1"/>
  <c r="J2250" i="5" s="1"/>
  <c r="O2249" i="5"/>
  <c r="F2249" i="5"/>
  <c r="E2249" i="5"/>
  <c r="D2249" i="5"/>
  <c r="C2249" i="5"/>
  <c r="B2249" i="5"/>
  <c r="A2249" i="5"/>
  <c r="I2249" i="5" s="1"/>
  <c r="J2249" i="5" s="1"/>
  <c r="O2248" i="5"/>
  <c r="F2248" i="5"/>
  <c r="E2248" i="5"/>
  <c r="D2248" i="5"/>
  <c r="C2248" i="5"/>
  <c r="B2248" i="5"/>
  <c r="A2248" i="5"/>
  <c r="I2248" i="5" s="1"/>
  <c r="J2248" i="5" s="1"/>
  <c r="O2247" i="5"/>
  <c r="F2247" i="5"/>
  <c r="E2247" i="5"/>
  <c r="D2247" i="5"/>
  <c r="C2247" i="5"/>
  <c r="B2247" i="5"/>
  <c r="A2247" i="5"/>
  <c r="I2247" i="5" s="1"/>
  <c r="J2247" i="5" s="1"/>
  <c r="O2246" i="5"/>
  <c r="F2246" i="5" s="1"/>
  <c r="E2246" i="5"/>
  <c r="D2246" i="5"/>
  <c r="C2246" i="5"/>
  <c r="B2246" i="5"/>
  <c r="A2246" i="5"/>
  <c r="I2246" i="5" s="1"/>
  <c r="J2246" i="5" s="1"/>
  <c r="O2245" i="5"/>
  <c r="F2245" i="5"/>
  <c r="E2245" i="5"/>
  <c r="D2245" i="5"/>
  <c r="C2245" i="5"/>
  <c r="B2245" i="5"/>
  <c r="A2245" i="5"/>
  <c r="I2245" i="5" s="1"/>
  <c r="J2245" i="5" s="1"/>
  <c r="O2244" i="5"/>
  <c r="F2244" i="5" s="1"/>
  <c r="E2244" i="5"/>
  <c r="D2244" i="5"/>
  <c r="C2244" i="5"/>
  <c r="B2244" i="5"/>
  <c r="A2244" i="5"/>
  <c r="I2244" i="5" s="1"/>
  <c r="J2244" i="5" s="1"/>
  <c r="O2243" i="5"/>
  <c r="F2243" i="5" s="1"/>
  <c r="E2243" i="5"/>
  <c r="D2243" i="5"/>
  <c r="C2243" i="5"/>
  <c r="B2243" i="5"/>
  <c r="A2243" i="5"/>
  <c r="I2243" i="5" s="1"/>
  <c r="J2243" i="5" s="1"/>
  <c r="O2242" i="5"/>
  <c r="F2242" i="5" s="1"/>
  <c r="E2242" i="5"/>
  <c r="D2242" i="5"/>
  <c r="C2242" i="5"/>
  <c r="B2242" i="5"/>
  <c r="A2242" i="5"/>
  <c r="I2242" i="5" s="1"/>
  <c r="J2242" i="5" s="1"/>
  <c r="O2241" i="5"/>
  <c r="F2241" i="5"/>
  <c r="E2241" i="5"/>
  <c r="D2241" i="5"/>
  <c r="C2241" i="5"/>
  <c r="B2241" i="5"/>
  <c r="A2241" i="5"/>
  <c r="I2241" i="5" s="1"/>
  <c r="J2241" i="5" s="1"/>
  <c r="O2240" i="5"/>
  <c r="F2240" i="5"/>
  <c r="E2240" i="5"/>
  <c r="D2240" i="5"/>
  <c r="C2240" i="5"/>
  <c r="B2240" i="5"/>
  <c r="A2240" i="5"/>
  <c r="I2240" i="5" s="1"/>
  <c r="J2240" i="5" s="1"/>
  <c r="O2239" i="5"/>
  <c r="F2239" i="5"/>
  <c r="E2239" i="5"/>
  <c r="D2239" i="5"/>
  <c r="C2239" i="5"/>
  <c r="B2239" i="5"/>
  <c r="A2239" i="5"/>
  <c r="I2239" i="5" s="1"/>
  <c r="J2239" i="5" s="1"/>
  <c r="O2238" i="5"/>
  <c r="F2238" i="5"/>
  <c r="E2238" i="5"/>
  <c r="D2238" i="5"/>
  <c r="C2238" i="5"/>
  <c r="B2238" i="5"/>
  <c r="A2238" i="5"/>
  <c r="I2238" i="5" s="1"/>
  <c r="J2238" i="5" s="1"/>
  <c r="O2237" i="5"/>
  <c r="F2237" i="5"/>
  <c r="E2237" i="5"/>
  <c r="D2237" i="5"/>
  <c r="C2237" i="5"/>
  <c r="B2237" i="5"/>
  <c r="A2237" i="5"/>
  <c r="I2237" i="5" s="1"/>
  <c r="J2237" i="5" s="1"/>
  <c r="O2236" i="5"/>
  <c r="F2236" i="5"/>
  <c r="E2236" i="5"/>
  <c r="D2236" i="5"/>
  <c r="C2236" i="5"/>
  <c r="B2236" i="5"/>
  <c r="A2236" i="5"/>
  <c r="I2236" i="5" s="1"/>
  <c r="J2236" i="5" s="1"/>
  <c r="O2235" i="5"/>
  <c r="F2235" i="5"/>
  <c r="E2235" i="5"/>
  <c r="D2235" i="5"/>
  <c r="C2235" i="5"/>
  <c r="B2235" i="5"/>
  <c r="A2235" i="5"/>
  <c r="I2235" i="5" s="1"/>
  <c r="J2235" i="5" s="1"/>
  <c r="O2234" i="5"/>
  <c r="F2234" i="5"/>
  <c r="E2234" i="5"/>
  <c r="D2234" i="5"/>
  <c r="C2234" i="5"/>
  <c r="B2234" i="5"/>
  <c r="A2234" i="5"/>
  <c r="I2234" i="5" s="1"/>
  <c r="J2234" i="5" s="1"/>
  <c r="O2233" i="5"/>
  <c r="F2233" i="5"/>
  <c r="E2233" i="5"/>
  <c r="D2233" i="5"/>
  <c r="C2233" i="5"/>
  <c r="B2233" i="5"/>
  <c r="A2233" i="5"/>
  <c r="I2233" i="5" s="1"/>
  <c r="J2233" i="5" s="1"/>
  <c r="O2232" i="5"/>
  <c r="F2232" i="5"/>
  <c r="E2232" i="5"/>
  <c r="D2232" i="5"/>
  <c r="C2232" i="5"/>
  <c r="B2232" i="5"/>
  <c r="A2232" i="5"/>
  <c r="I2232" i="5" s="1"/>
  <c r="J2232" i="5" s="1"/>
  <c r="O2231" i="5"/>
  <c r="F2231" i="5"/>
  <c r="E2231" i="5"/>
  <c r="D2231" i="5"/>
  <c r="C2231" i="5"/>
  <c r="B2231" i="5"/>
  <c r="A2231" i="5"/>
  <c r="I2231" i="5" s="1"/>
  <c r="J2231" i="5" s="1"/>
  <c r="O2230" i="5"/>
  <c r="F2230" i="5" s="1"/>
  <c r="E2230" i="5"/>
  <c r="D2230" i="5"/>
  <c r="C2230" i="5"/>
  <c r="B2230" i="5"/>
  <c r="A2230" i="5"/>
  <c r="I2230" i="5" s="1"/>
  <c r="J2230" i="5" s="1"/>
  <c r="O2229" i="5"/>
  <c r="F2229" i="5"/>
  <c r="E2229" i="5"/>
  <c r="D2229" i="5"/>
  <c r="C2229" i="5"/>
  <c r="B2229" i="5"/>
  <c r="A2229" i="5"/>
  <c r="I2229" i="5" s="1"/>
  <c r="J2229" i="5" s="1"/>
  <c r="O2228" i="5"/>
  <c r="F2228" i="5" s="1"/>
  <c r="E2228" i="5"/>
  <c r="D2228" i="5"/>
  <c r="C2228" i="5"/>
  <c r="B2228" i="5"/>
  <c r="A2228" i="5"/>
  <c r="I2228" i="5" s="1"/>
  <c r="J2228" i="5" s="1"/>
  <c r="O2227" i="5"/>
  <c r="F2227" i="5" s="1"/>
  <c r="E2227" i="5"/>
  <c r="D2227" i="5"/>
  <c r="C2227" i="5"/>
  <c r="B2227" i="5"/>
  <c r="A2227" i="5"/>
  <c r="I2227" i="5" s="1"/>
  <c r="J2227" i="5" s="1"/>
  <c r="O2226" i="5"/>
  <c r="F2226" i="5"/>
  <c r="E2226" i="5"/>
  <c r="D2226" i="5"/>
  <c r="C2226" i="5"/>
  <c r="B2226" i="5"/>
  <c r="A2226" i="5"/>
  <c r="I2226" i="5" s="1"/>
  <c r="J2226" i="5" s="1"/>
  <c r="O2225" i="5"/>
  <c r="F2225" i="5"/>
  <c r="E2225" i="5"/>
  <c r="D2225" i="5"/>
  <c r="C2225" i="5"/>
  <c r="B2225" i="5"/>
  <c r="A2225" i="5"/>
  <c r="I2225" i="5" s="1"/>
  <c r="J2225" i="5" s="1"/>
  <c r="O2224" i="5"/>
  <c r="F2224" i="5"/>
  <c r="E2224" i="5"/>
  <c r="D2224" i="5"/>
  <c r="C2224" i="5"/>
  <c r="B2224" i="5"/>
  <c r="A2224" i="5"/>
  <c r="I2224" i="5" s="1"/>
  <c r="J2224" i="5" s="1"/>
  <c r="O2223" i="5"/>
  <c r="F2223" i="5"/>
  <c r="E2223" i="5"/>
  <c r="D2223" i="5"/>
  <c r="C2223" i="5"/>
  <c r="B2223" i="5"/>
  <c r="A2223" i="5"/>
  <c r="I2223" i="5" s="1"/>
  <c r="J2223" i="5" s="1"/>
  <c r="O2222" i="5"/>
  <c r="F2222" i="5"/>
  <c r="E2222" i="5"/>
  <c r="D2222" i="5"/>
  <c r="C2222" i="5"/>
  <c r="B2222" i="5"/>
  <c r="A2222" i="5"/>
  <c r="I2222" i="5" s="1"/>
  <c r="J2222" i="5" s="1"/>
  <c r="O2221" i="5"/>
  <c r="F2221" i="5" s="1"/>
  <c r="E2221" i="5"/>
  <c r="D2221" i="5"/>
  <c r="C2221" i="5"/>
  <c r="B2221" i="5"/>
  <c r="A2221" i="5"/>
  <c r="I2221" i="5" s="1"/>
  <c r="J2221" i="5" s="1"/>
  <c r="O2220" i="5"/>
  <c r="F2220" i="5" s="1"/>
  <c r="E2220" i="5"/>
  <c r="D2220" i="5"/>
  <c r="C2220" i="5"/>
  <c r="B2220" i="5"/>
  <c r="A2220" i="5"/>
  <c r="I2220" i="5" s="1"/>
  <c r="J2220" i="5" s="1"/>
  <c r="O2219" i="5"/>
  <c r="F2219" i="5" s="1"/>
  <c r="E2219" i="5"/>
  <c r="D2219" i="5"/>
  <c r="C2219" i="5"/>
  <c r="B2219" i="5"/>
  <c r="A2219" i="5"/>
  <c r="I2219" i="5" s="1"/>
  <c r="J2219" i="5" s="1"/>
  <c r="O2218" i="5"/>
  <c r="F2218" i="5" s="1"/>
  <c r="E2218" i="5"/>
  <c r="D2218" i="5"/>
  <c r="C2218" i="5"/>
  <c r="B2218" i="5"/>
  <c r="A2218" i="5"/>
  <c r="I2218" i="5" s="1"/>
  <c r="J2218" i="5" s="1"/>
  <c r="O2217" i="5"/>
  <c r="F2217" i="5" s="1"/>
  <c r="E2217" i="5"/>
  <c r="D2217" i="5"/>
  <c r="C2217" i="5"/>
  <c r="B2217" i="5"/>
  <c r="A2217" i="5"/>
  <c r="I2217" i="5" s="1"/>
  <c r="J2217" i="5" s="1"/>
  <c r="O2216" i="5"/>
  <c r="F2216" i="5" s="1"/>
  <c r="E2216" i="5"/>
  <c r="D2216" i="5"/>
  <c r="C2216" i="5"/>
  <c r="B2216" i="5"/>
  <c r="A2216" i="5"/>
  <c r="I2216" i="5" s="1"/>
  <c r="J2216" i="5" s="1"/>
  <c r="O2215" i="5"/>
  <c r="F2215" i="5" s="1"/>
  <c r="E2215" i="5"/>
  <c r="D2215" i="5"/>
  <c r="C2215" i="5"/>
  <c r="B2215" i="5"/>
  <c r="A2215" i="5"/>
  <c r="I2215" i="5" s="1"/>
  <c r="J2215" i="5" s="1"/>
  <c r="O2214" i="5"/>
  <c r="F2214" i="5" s="1"/>
  <c r="E2214" i="5"/>
  <c r="D2214" i="5"/>
  <c r="C2214" i="5"/>
  <c r="B2214" i="5"/>
  <c r="A2214" i="5"/>
  <c r="I2214" i="5" s="1"/>
  <c r="J2214" i="5" s="1"/>
  <c r="O2213" i="5"/>
  <c r="F2213" i="5" s="1"/>
  <c r="E2213" i="5"/>
  <c r="D2213" i="5"/>
  <c r="C2213" i="5"/>
  <c r="B2213" i="5"/>
  <c r="A2213" i="5"/>
  <c r="I2213" i="5" s="1"/>
  <c r="J2213" i="5" s="1"/>
  <c r="O2212" i="5"/>
  <c r="F2212" i="5" s="1"/>
  <c r="E2212" i="5"/>
  <c r="D2212" i="5"/>
  <c r="C2212" i="5"/>
  <c r="B2212" i="5"/>
  <c r="A2212" i="5"/>
  <c r="I2212" i="5" s="1"/>
  <c r="J2212" i="5" s="1"/>
  <c r="O2211" i="5"/>
  <c r="F2211" i="5" s="1"/>
  <c r="E2211" i="5"/>
  <c r="D2211" i="5"/>
  <c r="C2211" i="5"/>
  <c r="B2211" i="5"/>
  <c r="A2211" i="5"/>
  <c r="I2211" i="5" s="1"/>
  <c r="J2211" i="5" s="1"/>
  <c r="O2210" i="5"/>
  <c r="F2210" i="5" s="1"/>
  <c r="E2210" i="5"/>
  <c r="D2210" i="5"/>
  <c r="C2210" i="5"/>
  <c r="B2210" i="5"/>
  <c r="A2210" i="5"/>
  <c r="I2210" i="5" s="1"/>
  <c r="J2210" i="5" s="1"/>
  <c r="O2209" i="5"/>
  <c r="F2209" i="5" s="1"/>
  <c r="E2209" i="5"/>
  <c r="D2209" i="5"/>
  <c r="C2209" i="5"/>
  <c r="B2209" i="5"/>
  <c r="A2209" i="5"/>
  <c r="I2209" i="5" s="1"/>
  <c r="J2209" i="5" s="1"/>
  <c r="O2208" i="5"/>
  <c r="F2208" i="5" s="1"/>
  <c r="E2208" i="5"/>
  <c r="D2208" i="5"/>
  <c r="C2208" i="5"/>
  <c r="B2208" i="5"/>
  <c r="A2208" i="5"/>
  <c r="I2208" i="5" s="1"/>
  <c r="J2208" i="5" s="1"/>
  <c r="O2207" i="5"/>
  <c r="F2207" i="5" s="1"/>
  <c r="E2207" i="5"/>
  <c r="D2207" i="5"/>
  <c r="C2207" i="5"/>
  <c r="B2207" i="5"/>
  <c r="A2207" i="5"/>
  <c r="I2207" i="5" s="1"/>
  <c r="J2207" i="5" s="1"/>
  <c r="O2206" i="5"/>
  <c r="F2206" i="5" s="1"/>
  <c r="E2206" i="5"/>
  <c r="D2206" i="5"/>
  <c r="C2206" i="5"/>
  <c r="B2206" i="5"/>
  <c r="A2206" i="5"/>
  <c r="I2206" i="5" s="1"/>
  <c r="J2206" i="5" s="1"/>
  <c r="O2205" i="5"/>
  <c r="F2205" i="5" s="1"/>
  <c r="E2205" i="5"/>
  <c r="D2205" i="5"/>
  <c r="C2205" i="5"/>
  <c r="B2205" i="5"/>
  <c r="A2205" i="5"/>
  <c r="I2205" i="5" s="1"/>
  <c r="J2205" i="5" s="1"/>
  <c r="O2204" i="5"/>
  <c r="F2204" i="5" s="1"/>
  <c r="E2204" i="5"/>
  <c r="D2204" i="5"/>
  <c r="C2204" i="5"/>
  <c r="B2204" i="5"/>
  <c r="A2204" i="5"/>
  <c r="I2204" i="5" s="1"/>
  <c r="J2204" i="5" s="1"/>
  <c r="O2203" i="5"/>
  <c r="F2203" i="5" s="1"/>
  <c r="E2203" i="5"/>
  <c r="D2203" i="5"/>
  <c r="C2203" i="5"/>
  <c r="B2203" i="5"/>
  <c r="A2203" i="5"/>
  <c r="I2203" i="5" s="1"/>
  <c r="J2203" i="5" s="1"/>
  <c r="O2202" i="5"/>
  <c r="F2202" i="5" s="1"/>
  <c r="E2202" i="5"/>
  <c r="D2202" i="5"/>
  <c r="C2202" i="5"/>
  <c r="B2202" i="5"/>
  <c r="A2202" i="5"/>
  <c r="I2202" i="5" s="1"/>
  <c r="J2202" i="5" s="1"/>
  <c r="O2201" i="5"/>
  <c r="F2201" i="5" s="1"/>
  <c r="E2201" i="5"/>
  <c r="D2201" i="5"/>
  <c r="C2201" i="5"/>
  <c r="B2201" i="5"/>
  <c r="A2201" i="5"/>
  <c r="I2201" i="5" s="1"/>
  <c r="J2201" i="5" s="1"/>
  <c r="O2200" i="5"/>
  <c r="F2200" i="5" s="1"/>
  <c r="E2200" i="5"/>
  <c r="D2200" i="5"/>
  <c r="C2200" i="5"/>
  <c r="B2200" i="5"/>
  <c r="A2200" i="5"/>
  <c r="I2200" i="5" s="1"/>
  <c r="J2200" i="5" s="1"/>
  <c r="O2199" i="5"/>
  <c r="F2199" i="5" s="1"/>
  <c r="E2199" i="5"/>
  <c r="D2199" i="5"/>
  <c r="C2199" i="5"/>
  <c r="B2199" i="5"/>
  <c r="A2199" i="5"/>
  <c r="I2199" i="5" s="1"/>
  <c r="J2199" i="5" s="1"/>
  <c r="O2198" i="5"/>
  <c r="F2198" i="5" s="1"/>
  <c r="E2198" i="5"/>
  <c r="D2198" i="5"/>
  <c r="C2198" i="5"/>
  <c r="B2198" i="5"/>
  <c r="A2198" i="5"/>
  <c r="I2198" i="5" s="1"/>
  <c r="J2198" i="5" s="1"/>
  <c r="O2197" i="5"/>
  <c r="F2197" i="5" s="1"/>
  <c r="E2197" i="5"/>
  <c r="D2197" i="5"/>
  <c r="C2197" i="5"/>
  <c r="B2197" i="5"/>
  <c r="A2197" i="5"/>
  <c r="I2197" i="5" s="1"/>
  <c r="J2197" i="5" s="1"/>
  <c r="O2196" i="5"/>
  <c r="F2196" i="5" s="1"/>
  <c r="E2196" i="5"/>
  <c r="D2196" i="5"/>
  <c r="C2196" i="5"/>
  <c r="B2196" i="5"/>
  <c r="A2196" i="5"/>
  <c r="I2196" i="5" s="1"/>
  <c r="J2196" i="5" s="1"/>
  <c r="O2195" i="5"/>
  <c r="F2195" i="5" s="1"/>
  <c r="E2195" i="5"/>
  <c r="D2195" i="5"/>
  <c r="C2195" i="5"/>
  <c r="B2195" i="5"/>
  <c r="A2195" i="5"/>
  <c r="I2195" i="5" s="1"/>
  <c r="J2195" i="5" s="1"/>
  <c r="O2194" i="5"/>
  <c r="F2194" i="5" s="1"/>
  <c r="E2194" i="5"/>
  <c r="D2194" i="5"/>
  <c r="C2194" i="5"/>
  <c r="B2194" i="5"/>
  <c r="A2194" i="5"/>
  <c r="I2194" i="5" s="1"/>
  <c r="J2194" i="5" s="1"/>
  <c r="O2193" i="5"/>
  <c r="F2193" i="5" s="1"/>
  <c r="E2193" i="5"/>
  <c r="D2193" i="5"/>
  <c r="C2193" i="5"/>
  <c r="B2193" i="5"/>
  <c r="A2193" i="5"/>
  <c r="I2193" i="5" s="1"/>
  <c r="J2193" i="5" s="1"/>
  <c r="O2192" i="5"/>
  <c r="F2192" i="5" s="1"/>
  <c r="E2192" i="5"/>
  <c r="D2192" i="5"/>
  <c r="C2192" i="5"/>
  <c r="B2192" i="5"/>
  <c r="A2192" i="5"/>
  <c r="I2192" i="5" s="1"/>
  <c r="J2192" i="5" s="1"/>
  <c r="O2191" i="5"/>
  <c r="F2191" i="5" s="1"/>
  <c r="E2191" i="5"/>
  <c r="D2191" i="5"/>
  <c r="C2191" i="5"/>
  <c r="B2191" i="5"/>
  <c r="A2191" i="5"/>
  <c r="I2191" i="5" s="1"/>
  <c r="J2191" i="5" s="1"/>
  <c r="O2190" i="5"/>
  <c r="F2190" i="5" s="1"/>
  <c r="E2190" i="5"/>
  <c r="D2190" i="5"/>
  <c r="C2190" i="5"/>
  <c r="B2190" i="5"/>
  <c r="A2190" i="5"/>
  <c r="I2190" i="5" s="1"/>
  <c r="J2190" i="5" s="1"/>
  <c r="O2189" i="5"/>
  <c r="F2189" i="5" s="1"/>
  <c r="E2189" i="5"/>
  <c r="D2189" i="5"/>
  <c r="C2189" i="5"/>
  <c r="B2189" i="5"/>
  <c r="A2189" i="5"/>
  <c r="I2189" i="5" s="1"/>
  <c r="J2189" i="5" s="1"/>
  <c r="O2188" i="5"/>
  <c r="F2188" i="5" s="1"/>
  <c r="E2188" i="5"/>
  <c r="D2188" i="5"/>
  <c r="C2188" i="5"/>
  <c r="B2188" i="5"/>
  <c r="A2188" i="5"/>
  <c r="I2188" i="5" s="1"/>
  <c r="J2188" i="5" s="1"/>
  <c r="O2187" i="5"/>
  <c r="F2187" i="5" s="1"/>
  <c r="E2187" i="5"/>
  <c r="D2187" i="5"/>
  <c r="C2187" i="5"/>
  <c r="B2187" i="5"/>
  <c r="A2187" i="5"/>
  <c r="I2187" i="5" s="1"/>
  <c r="J2187" i="5" s="1"/>
  <c r="O2186" i="5"/>
  <c r="F2186" i="5" s="1"/>
  <c r="E2186" i="5"/>
  <c r="D2186" i="5"/>
  <c r="C2186" i="5"/>
  <c r="B2186" i="5"/>
  <c r="A2186" i="5"/>
  <c r="I2186" i="5" s="1"/>
  <c r="J2186" i="5" s="1"/>
  <c r="O2185" i="5"/>
  <c r="F2185" i="5" s="1"/>
  <c r="E2185" i="5"/>
  <c r="D2185" i="5"/>
  <c r="C2185" i="5"/>
  <c r="B2185" i="5"/>
  <c r="A2185" i="5"/>
  <c r="I2185" i="5" s="1"/>
  <c r="J2185" i="5" s="1"/>
  <c r="O2184" i="5"/>
  <c r="F2184" i="5" s="1"/>
  <c r="E2184" i="5"/>
  <c r="D2184" i="5"/>
  <c r="C2184" i="5"/>
  <c r="B2184" i="5"/>
  <c r="A2184" i="5"/>
  <c r="I2184" i="5" s="1"/>
  <c r="J2184" i="5" s="1"/>
  <c r="O2183" i="5"/>
  <c r="F2183" i="5" s="1"/>
  <c r="E2183" i="5"/>
  <c r="D2183" i="5"/>
  <c r="C2183" i="5"/>
  <c r="B2183" i="5"/>
  <c r="A2183" i="5"/>
  <c r="I2183" i="5" s="1"/>
  <c r="J2183" i="5" s="1"/>
  <c r="O2182" i="5"/>
  <c r="F2182" i="5" s="1"/>
  <c r="E2182" i="5"/>
  <c r="D2182" i="5"/>
  <c r="C2182" i="5"/>
  <c r="B2182" i="5"/>
  <c r="A2182" i="5"/>
  <c r="I2182" i="5" s="1"/>
  <c r="J2182" i="5" s="1"/>
  <c r="O2181" i="5"/>
  <c r="F2181" i="5" s="1"/>
  <c r="E2181" i="5"/>
  <c r="D2181" i="5"/>
  <c r="C2181" i="5"/>
  <c r="B2181" i="5"/>
  <c r="A2181" i="5"/>
  <c r="I2181" i="5" s="1"/>
  <c r="J2181" i="5" s="1"/>
  <c r="O2180" i="5"/>
  <c r="F2180" i="5" s="1"/>
  <c r="E2180" i="5"/>
  <c r="D2180" i="5"/>
  <c r="C2180" i="5"/>
  <c r="B2180" i="5"/>
  <c r="A2180" i="5"/>
  <c r="I2180" i="5" s="1"/>
  <c r="J2180" i="5" s="1"/>
  <c r="O2179" i="5"/>
  <c r="F2179" i="5" s="1"/>
  <c r="E2179" i="5"/>
  <c r="D2179" i="5"/>
  <c r="C2179" i="5"/>
  <c r="B2179" i="5"/>
  <c r="A2179" i="5"/>
  <c r="I2179" i="5" s="1"/>
  <c r="J2179" i="5" s="1"/>
  <c r="O2178" i="5"/>
  <c r="F2178" i="5" s="1"/>
  <c r="E2178" i="5"/>
  <c r="D2178" i="5"/>
  <c r="C2178" i="5"/>
  <c r="B2178" i="5"/>
  <c r="A2178" i="5"/>
  <c r="I2178" i="5" s="1"/>
  <c r="J2178" i="5" s="1"/>
  <c r="O2177" i="5"/>
  <c r="F2177" i="5" s="1"/>
  <c r="E2177" i="5"/>
  <c r="D2177" i="5"/>
  <c r="C2177" i="5"/>
  <c r="B2177" i="5"/>
  <c r="A2177" i="5"/>
  <c r="I2177" i="5" s="1"/>
  <c r="J2177" i="5" s="1"/>
  <c r="O2176" i="5"/>
  <c r="F2176" i="5" s="1"/>
  <c r="E2176" i="5"/>
  <c r="D2176" i="5"/>
  <c r="C2176" i="5"/>
  <c r="B2176" i="5"/>
  <c r="A2176" i="5"/>
  <c r="I2176" i="5" s="1"/>
  <c r="J2176" i="5" s="1"/>
  <c r="O2175" i="5"/>
  <c r="F2175" i="5" s="1"/>
  <c r="E2175" i="5"/>
  <c r="D2175" i="5"/>
  <c r="C2175" i="5"/>
  <c r="B2175" i="5"/>
  <c r="A2175" i="5"/>
  <c r="I2175" i="5" s="1"/>
  <c r="J2175" i="5" s="1"/>
  <c r="O2174" i="5"/>
  <c r="F2174" i="5" s="1"/>
  <c r="E2174" i="5"/>
  <c r="D2174" i="5"/>
  <c r="C2174" i="5"/>
  <c r="B2174" i="5"/>
  <c r="A2174" i="5"/>
  <c r="I2174" i="5" s="1"/>
  <c r="J2174" i="5" s="1"/>
  <c r="O2173" i="5"/>
  <c r="F2173" i="5" s="1"/>
  <c r="E2173" i="5"/>
  <c r="D2173" i="5"/>
  <c r="C2173" i="5"/>
  <c r="B2173" i="5"/>
  <c r="A2173" i="5"/>
  <c r="I2173" i="5" s="1"/>
  <c r="J2173" i="5" s="1"/>
  <c r="O2172" i="5"/>
  <c r="F2172" i="5" s="1"/>
  <c r="E2172" i="5"/>
  <c r="D2172" i="5"/>
  <c r="C2172" i="5"/>
  <c r="B2172" i="5"/>
  <c r="A2172" i="5"/>
  <c r="I2172" i="5" s="1"/>
  <c r="J2172" i="5" s="1"/>
  <c r="O2171" i="5"/>
  <c r="F2171" i="5" s="1"/>
  <c r="E2171" i="5"/>
  <c r="D2171" i="5"/>
  <c r="C2171" i="5"/>
  <c r="B2171" i="5"/>
  <c r="A2171" i="5"/>
  <c r="I2171" i="5" s="1"/>
  <c r="J2171" i="5" s="1"/>
  <c r="O2170" i="5"/>
  <c r="F2170" i="5" s="1"/>
  <c r="E2170" i="5"/>
  <c r="D2170" i="5"/>
  <c r="C2170" i="5"/>
  <c r="B2170" i="5"/>
  <c r="A2170" i="5"/>
  <c r="I2170" i="5" s="1"/>
  <c r="J2170" i="5" s="1"/>
  <c r="O2169" i="5"/>
  <c r="F2169" i="5" s="1"/>
  <c r="E2169" i="5"/>
  <c r="D2169" i="5"/>
  <c r="C2169" i="5"/>
  <c r="B2169" i="5"/>
  <c r="A2169" i="5"/>
  <c r="I2169" i="5" s="1"/>
  <c r="J2169" i="5" s="1"/>
  <c r="O2168" i="5"/>
  <c r="F2168" i="5" s="1"/>
  <c r="E2168" i="5"/>
  <c r="D2168" i="5"/>
  <c r="C2168" i="5"/>
  <c r="B2168" i="5"/>
  <c r="A2168" i="5"/>
  <c r="I2168" i="5" s="1"/>
  <c r="J2168" i="5" s="1"/>
  <c r="O2167" i="5"/>
  <c r="F2167" i="5" s="1"/>
  <c r="E2167" i="5"/>
  <c r="D2167" i="5"/>
  <c r="C2167" i="5"/>
  <c r="B2167" i="5"/>
  <c r="A2167" i="5"/>
  <c r="I2167" i="5" s="1"/>
  <c r="J2167" i="5" s="1"/>
  <c r="O2166" i="5"/>
  <c r="F2166" i="5" s="1"/>
  <c r="E2166" i="5"/>
  <c r="D2166" i="5"/>
  <c r="C2166" i="5"/>
  <c r="B2166" i="5"/>
  <c r="A2166" i="5"/>
  <c r="I2166" i="5" s="1"/>
  <c r="J2166" i="5" s="1"/>
  <c r="O2165" i="5"/>
  <c r="F2165" i="5" s="1"/>
  <c r="E2165" i="5"/>
  <c r="D2165" i="5"/>
  <c r="C2165" i="5"/>
  <c r="B2165" i="5"/>
  <c r="A2165" i="5"/>
  <c r="I2165" i="5" s="1"/>
  <c r="J2165" i="5" s="1"/>
  <c r="O2164" i="5"/>
  <c r="F2164" i="5" s="1"/>
  <c r="E2164" i="5"/>
  <c r="D2164" i="5"/>
  <c r="C2164" i="5"/>
  <c r="B2164" i="5"/>
  <c r="A2164" i="5"/>
  <c r="I2164" i="5" s="1"/>
  <c r="J2164" i="5" s="1"/>
  <c r="O2163" i="5"/>
  <c r="F2163" i="5" s="1"/>
  <c r="E2163" i="5"/>
  <c r="D2163" i="5"/>
  <c r="C2163" i="5"/>
  <c r="B2163" i="5"/>
  <c r="A2163" i="5"/>
  <c r="I2163" i="5" s="1"/>
  <c r="J2163" i="5" s="1"/>
  <c r="O2162" i="5"/>
  <c r="F2162" i="5" s="1"/>
  <c r="E2162" i="5"/>
  <c r="D2162" i="5"/>
  <c r="C2162" i="5"/>
  <c r="B2162" i="5"/>
  <c r="A2162" i="5"/>
  <c r="I2162" i="5" s="1"/>
  <c r="J2162" i="5" s="1"/>
  <c r="O2161" i="5"/>
  <c r="F2161" i="5" s="1"/>
  <c r="E2161" i="5"/>
  <c r="D2161" i="5"/>
  <c r="C2161" i="5"/>
  <c r="B2161" i="5"/>
  <c r="A2161" i="5"/>
  <c r="I2161" i="5" s="1"/>
  <c r="J2161" i="5" s="1"/>
  <c r="O2160" i="5"/>
  <c r="F2160" i="5" s="1"/>
  <c r="E2160" i="5"/>
  <c r="D2160" i="5"/>
  <c r="C2160" i="5"/>
  <c r="B2160" i="5"/>
  <c r="A2160" i="5"/>
  <c r="I2160" i="5" s="1"/>
  <c r="J2160" i="5" s="1"/>
  <c r="O2159" i="5"/>
  <c r="F2159" i="5" s="1"/>
  <c r="E2159" i="5"/>
  <c r="D2159" i="5"/>
  <c r="C2159" i="5"/>
  <c r="B2159" i="5"/>
  <c r="A2159" i="5"/>
  <c r="I2159" i="5" s="1"/>
  <c r="J2159" i="5" s="1"/>
  <c r="O2158" i="5"/>
  <c r="F2158" i="5" s="1"/>
  <c r="E2158" i="5"/>
  <c r="D2158" i="5"/>
  <c r="C2158" i="5"/>
  <c r="B2158" i="5"/>
  <c r="A2158" i="5"/>
  <c r="I2158" i="5" s="1"/>
  <c r="J2158" i="5" s="1"/>
  <c r="O2157" i="5"/>
  <c r="F2157" i="5" s="1"/>
  <c r="E2157" i="5"/>
  <c r="D2157" i="5"/>
  <c r="C2157" i="5"/>
  <c r="B2157" i="5"/>
  <c r="A2157" i="5"/>
  <c r="I2157" i="5" s="1"/>
  <c r="J2157" i="5" s="1"/>
  <c r="O2156" i="5"/>
  <c r="F2156" i="5" s="1"/>
  <c r="E2156" i="5"/>
  <c r="D2156" i="5"/>
  <c r="C2156" i="5"/>
  <c r="B2156" i="5"/>
  <c r="A2156" i="5"/>
  <c r="I2156" i="5" s="1"/>
  <c r="J2156" i="5" s="1"/>
  <c r="O2155" i="5"/>
  <c r="F2155" i="5" s="1"/>
  <c r="E2155" i="5"/>
  <c r="D2155" i="5"/>
  <c r="C2155" i="5"/>
  <c r="B2155" i="5"/>
  <c r="A2155" i="5"/>
  <c r="I2155" i="5" s="1"/>
  <c r="J2155" i="5" s="1"/>
  <c r="O2154" i="5"/>
  <c r="F2154" i="5" s="1"/>
  <c r="E2154" i="5"/>
  <c r="D2154" i="5"/>
  <c r="C2154" i="5"/>
  <c r="B2154" i="5"/>
  <c r="A2154" i="5"/>
  <c r="I2154" i="5" s="1"/>
  <c r="J2154" i="5" s="1"/>
  <c r="O2153" i="5"/>
  <c r="F2153" i="5" s="1"/>
  <c r="E2153" i="5"/>
  <c r="D2153" i="5"/>
  <c r="C2153" i="5"/>
  <c r="B2153" i="5"/>
  <c r="A2153" i="5"/>
  <c r="I2153" i="5" s="1"/>
  <c r="J2153" i="5" s="1"/>
  <c r="O2152" i="5"/>
  <c r="F2152" i="5" s="1"/>
  <c r="E2152" i="5"/>
  <c r="D2152" i="5"/>
  <c r="C2152" i="5"/>
  <c r="B2152" i="5"/>
  <c r="A2152" i="5"/>
  <c r="I2152" i="5" s="1"/>
  <c r="J2152" i="5" s="1"/>
  <c r="O2151" i="5"/>
  <c r="F2151" i="5" s="1"/>
  <c r="E2151" i="5"/>
  <c r="D2151" i="5"/>
  <c r="C2151" i="5"/>
  <c r="B2151" i="5"/>
  <c r="A2151" i="5"/>
  <c r="I2151" i="5" s="1"/>
  <c r="J2151" i="5" s="1"/>
  <c r="O2150" i="5"/>
  <c r="F2150" i="5" s="1"/>
  <c r="E2150" i="5"/>
  <c r="D2150" i="5"/>
  <c r="C2150" i="5"/>
  <c r="B2150" i="5"/>
  <c r="A2150" i="5"/>
  <c r="I2150" i="5" s="1"/>
  <c r="J2150" i="5" s="1"/>
  <c r="O2149" i="5"/>
  <c r="F2149" i="5" s="1"/>
  <c r="E2149" i="5"/>
  <c r="D2149" i="5"/>
  <c r="C2149" i="5"/>
  <c r="B2149" i="5"/>
  <c r="A2149" i="5"/>
  <c r="I2149" i="5" s="1"/>
  <c r="J2149" i="5" s="1"/>
  <c r="O2148" i="5"/>
  <c r="F2148" i="5" s="1"/>
  <c r="E2148" i="5"/>
  <c r="D2148" i="5"/>
  <c r="C2148" i="5"/>
  <c r="B2148" i="5"/>
  <c r="A2148" i="5"/>
  <c r="I2148" i="5" s="1"/>
  <c r="J2148" i="5" s="1"/>
  <c r="O2147" i="5"/>
  <c r="F2147" i="5" s="1"/>
  <c r="E2147" i="5"/>
  <c r="D2147" i="5"/>
  <c r="C2147" i="5"/>
  <c r="B2147" i="5"/>
  <c r="A2147" i="5"/>
  <c r="I2147" i="5" s="1"/>
  <c r="J2147" i="5" s="1"/>
  <c r="O2146" i="5"/>
  <c r="F2146" i="5" s="1"/>
  <c r="E2146" i="5"/>
  <c r="D2146" i="5"/>
  <c r="C2146" i="5"/>
  <c r="B2146" i="5"/>
  <c r="A2146" i="5"/>
  <c r="I2146" i="5" s="1"/>
  <c r="J2146" i="5" s="1"/>
  <c r="O2145" i="5"/>
  <c r="F2145" i="5" s="1"/>
  <c r="E2145" i="5"/>
  <c r="D2145" i="5"/>
  <c r="C2145" i="5"/>
  <c r="B2145" i="5"/>
  <c r="A2145" i="5"/>
  <c r="I2145" i="5" s="1"/>
  <c r="J2145" i="5" s="1"/>
  <c r="O2144" i="5"/>
  <c r="F2144" i="5" s="1"/>
  <c r="E2144" i="5"/>
  <c r="D2144" i="5"/>
  <c r="C2144" i="5"/>
  <c r="B2144" i="5"/>
  <c r="A2144" i="5"/>
  <c r="I2144" i="5" s="1"/>
  <c r="J2144" i="5" s="1"/>
  <c r="O2143" i="5"/>
  <c r="F2143" i="5" s="1"/>
  <c r="E2143" i="5"/>
  <c r="D2143" i="5"/>
  <c r="C2143" i="5"/>
  <c r="B2143" i="5"/>
  <c r="A2143" i="5"/>
  <c r="I2143" i="5" s="1"/>
  <c r="J2143" i="5" s="1"/>
  <c r="O2142" i="5"/>
  <c r="F2142" i="5" s="1"/>
  <c r="E2142" i="5"/>
  <c r="D2142" i="5"/>
  <c r="C2142" i="5"/>
  <c r="B2142" i="5"/>
  <c r="A2142" i="5"/>
  <c r="I2142" i="5" s="1"/>
  <c r="J2142" i="5" s="1"/>
  <c r="O2141" i="5"/>
  <c r="F2141" i="5" s="1"/>
  <c r="E2141" i="5"/>
  <c r="D2141" i="5"/>
  <c r="C2141" i="5"/>
  <c r="B2141" i="5"/>
  <c r="A2141" i="5"/>
  <c r="I2141" i="5" s="1"/>
  <c r="J2141" i="5" s="1"/>
  <c r="O2140" i="5"/>
  <c r="F2140" i="5" s="1"/>
  <c r="E2140" i="5"/>
  <c r="D2140" i="5"/>
  <c r="C2140" i="5"/>
  <c r="B2140" i="5"/>
  <c r="A2140" i="5"/>
  <c r="I2140" i="5" s="1"/>
  <c r="J2140" i="5" s="1"/>
  <c r="O2139" i="5"/>
  <c r="F2139" i="5" s="1"/>
  <c r="E2139" i="5"/>
  <c r="D2139" i="5"/>
  <c r="C2139" i="5"/>
  <c r="B2139" i="5"/>
  <c r="A2139" i="5"/>
  <c r="I2139" i="5" s="1"/>
  <c r="J2139" i="5" s="1"/>
  <c r="O2138" i="5"/>
  <c r="F2138" i="5" s="1"/>
  <c r="E2138" i="5"/>
  <c r="D2138" i="5"/>
  <c r="C2138" i="5"/>
  <c r="B2138" i="5"/>
  <c r="A2138" i="5"/>
  <c r="I2138" i="5" s="1"/>
  <c r="J2138" i="5" s="1"/>
  <c r="O2137" i="5"/>
  <c r="F2137" i="5" s="1"/>
  <c r="E2137" i="5"/>
  <c r="D2137" i="5"/>
  <c r="C2137" i="5"/>
  <c r="B2137" i="5"/>
  <c r="A2137" i="5"/>
  <c r="I2137" i="5" s="1"/>
  <c r="J2137" i="5" s="1"/>
  <c r="O2136" i="5"/>
  <c r="F2136" i="5" s="1"/>
  <c r="E2136" i="5"/>
  <c r="D2136" i="5"/>
  <c r="C2136" i="5"/>
  <c r="B2136" i="5"/>
  <c r="A2136" i="5"/>
  <c r="I2136" i="5" s="1"/>
  <c r="J2136" i="5" s="1"/>
  <c r="O2135" i="5"/>
  <c r="F2135" i="5" s="1"/>
  <c r="E2135" i="5"/>
  <c r="D2135" i="5"/>
  <c r="C2135" i="5"/>
  <c r="B2135" i="5"/>
  <c r="A2135" i="5"/>
  <c r="I2135" i="5" s="1"/>
  <c r="J2135" i="5" s="1"/>
  <c r="O2134" i="5"/>
  <c r="F2134" i="5" s="1"/>
  <c r="E2134" i="5"/>
  <c r="D2134" i="5"/>
  <c r="C2134" i="5"/>
  <c r="B2134" i="5"/>
  <c r="A2134" i="5"/>
  <c r="I2134" i="5" s="1"/>
  <c r="J2134" i="5" s="1"/>
  <c r="O2133" i="5"/>
  <c r="F2133" i="5" s="1"/>
  <c r="E2133" i="5"/>
  <c r="D2133" i="5"/>
  <c r="C2133" i="5"/>
  <c r="B2133" i="5"/>
  <c r="A2133" i="5"/>
  <c r="I2133" i="5" s="1"/>
  <c r="J2133" i="5" s="1"/>
  <c r="O2132" i="5"/>
  <c r="F2132" i="5" s="1"/>
  <c r="E2132" i="5"/>
  <c r="D2132" i="5"/>
  <c r="C2132" i="5"/>
  <c r="B2132" i="5"/>
  <c r="A2132" i="5"/>
  <c r="I2132" i="5" s="1"/>
  <c r="J2132" i="5" s="1"/>
  <c r="O2131" i="5"/>
  <c r="F2131" i="5" s="1"/>
  <c r="E2131" i="5"/>
  <c r="D2131" i="5"/>
  <c r="C2131" i="5"/>
  <c r="B2131" i="5"/>
  <c r="A2131" i="5"/>
  <c r="I2131" i="5" s="1"/>
  <c r="J2131" i="5" s="1"/>
  <c r="O2130" i="5"/>
  <c r="F2130" i="5" s="1"/>
  <c r="E2130" i="5"/>
  <c r="D2130" i="5"/>
  <c r="C2130" i="5"/>
  <c r="B2130" i="5"/>
  <c r="A2130" i="5"/>
  <c r="I2130" i="5" s="1"/>
  <c r="J2130" i="5" s="1"/>
  <c r="O2129" i="5"/>
  <c r="F2129" i="5" s="1"/>
  <c r="E2129" i="5"/>
  <c r="D2129" i="5"/>
  <c r="C2129" i="5"/>
  <c r="B2129" i="5"/>
  <c r="A2129" i="5"/>
  <c r="I2129" i="5" s="1"/>
  <c r="J2129" i="5" s="1"/>
  <c r="O2128" i="5"/>
  <c r="F2128" i="5" s="1"/>
  <c r="E2128" i="5"/>
  <c r="D2128" i="5"/>
  <c r="C2128" i="5"/>
  <c r="B2128" i="5"/>
  <c r="A2128" i="5"/>
  <c r="I2128" i="5" s="1"/>
  <c r="J2128" i="5" s="1"/>
  <c r="O2127" i="5"/>
  <c r="F2127" i="5" s="1"/>
  <c r="E2127" i="5"/>
  <c r="D2127" i="5"/>
  <c r="C2127" i="5"/>
  <c r="B2127" i="5"/>
  <c r="A2127" i="5"/>
  <c r="I2127" i="5" s="1"/>
  <c r="J2127" i="5" s="1"/>
  <c r="O2126" i="5"/>
  <c r="F2126" i="5" s="1"/>
  <c r="E2126" i="5"/>
  <c r="D2126" i="5"/>
  <c r="C2126" i="5"/>
  <c r="B2126" i="5"/>
  <c r="A2126" i="5"/>
  <c r="I2126" i="5" s="1"/>
  <c r="J2126" i="5" s="1"/>
  <c r="O2125" i="5"/>
  <c r="F2125" i="5" s="1"/>
  <c r="E2125" i="5"/>
  <c r="D2125" i="5"/>
  <c r="C2125" i="5"/>
  <c r="B2125" i="5"/>
  <c r="A2125" i="5"/>
  <c r="I2125" i="5" s="1"/>
  <c r="J2125" i="5" s="1"/>
  <c r="O2124" i="5"/>
  <c r="F2124" i="5" s="1"/>
  <c r="E2124" i="5"/>
  <c r="D2124" i="5"/>
  <c r="C2124" i="5"/>
  <c r="B2124" i="5"/>
  <c r="A2124" i="5"/>
  <c r="I2124" i="5" s="1"/>
  <c r="J2124" i="5" s="1"/>
  <c r="O2123" i="5"/>
  <c r="F2123" i="5" s="1"/>
  <c r="E2123" i="5"/>
  <c r="D2123" i="5"/>
  <c r="C2123" i="5"/>
  <c r="B2123" i="5"/>
  <c r="A2123" i="5"/>
  <c r="I2123" i="5" s="1"/>
  <c r="J2123" i="5" s="1"/>
  <c r="O2122" i="5"/>
  <c r="F2122" i="5" s="1"/>
  <c r="E2122" i="5"/>
  <c r="D2122" i="5"/>
  <c r="C2122" i="5"/>
  <c r="B2122" i="5"/>
  <c r="A2122" i="5"/>
  <c r="I2122" i="5" s="1"/>
  <c r="J2122" i="5" s="1"/>
  <c r="O2121" i="5"/>
  <c r="F2121" i="5" s="1"/>
  <c r="E2121" i="5"/>
  <c r="D2121" i="5"/>
  <c r="C2121" i="5"/>
  <c r="B2121" i="5"/>
  <c r="A2121" i="5"/>
  <c r="I2121" i="5" s="1"/>
  <c r="J2121" i="5" s="1"/>
  <c r="O2120" i="5"/>
  <c r="F2120" i="5" s="1"/>
  <c r="E2120" i="5"/>
  <c r="D2120" i="5"/>
  <c r="C2120" i="5"/>
  <c r="B2120" i="5"/>
  <c r="A2120" i="5"/>
  <c r="I2120" i="5" s="1"/>
  <c r="J2120" i="5" s="1"/>
  <c r="O2119" i="5"/>
  <c r="F2119" i="5" s="1"/>
  <c r="E2119" i="5"/>
  <c r="D2119" i="5"/>
  <c r="C2119" i="5"/>
  <c r="B2119" i="5"/>
  <c r="A2119" i="5"/>
  <c r="I2119" i="5" s="1"/>
  <c r="J2119" i="5" s="1"/>
  <c r="O2118" i="5"/>
  <c r="F2118" i="5" s="1"/>
  <c r="E2118" i="5"/>
  <c r="D2118" i="5"/>
  <c r="C2118" i="5"/>
  <c r="B2118" i="5"/>
  <c r="A2118" i="5"/>
  <c r="I2118" i="5" s="1"/>
  <c r="J2118" i="5" s="1"/>
  <c r="O2117" i="5"/>
  <c r="F2117" i="5" s="1"/>
  <c r="E2117" i="5"/>
  <c r="D2117" i="5"/>
  <c r="C2117" i="5"/>
  <c r="B2117" i="5"/>
  <c r="A2117" i="5"/>
  <c r="I2117" i="5" s="1"/>
  <c r="J2117" i="5" s="1"/>
  <c r="O2116" i="5"/>
  <c r="F2116" i="5" s="1"/>
  <c r="E2116" i="5"/>
  <c r="D2116" i="5"/>
  <c r="C2116" i="5"/>
  <c r="B2116" i="5"/>
  <c r="A2116" i="5"/>
  <c r="I2116" i="5" s="1"/>
  <c r="J2116" i="5" s="1"/>
  <c r="O2115" i="5"/>
  <c r="F2115" i="5" s="1"/>
  <c r="E2115" i="5"/>
  <c r="D2115" i="5"/>
  <c r="C2115" i="5"/>
  <c r="B2115" i="5"/>
  <c r="A2115" i="5"/>
  <c r="I2115" i="5" s="1"/>
  <c r="J2115" i="5" s="1"/>
  <c r="O2114" i="5"/>
  <c r="F2114" i="5" s="1"/>
  <c r="E2114" i="5"/>
  <c r="D2114" i="5"/>
  <c r="C2114" i="5"/>
  <c r="B2114" i="5"/>
  <c r="A2114" i="5"/>
  <c r="I2114" i="5" s="1"/>
  <c r="J2114" i="5" s="1"/>
  <c r="O2113" i="5"/>
  <c r="F2113" i="5" s="1"/>
  <c r="E2113" i="5"/>
  <c r="D2113" i="5"/>
  <c r="C2113" i="5"/>
  <c r="B2113" i="5"/>
  <c r="A2113" i="5"/>
  <c r="I2113" i="5" s="1"/>
  <c r="J2113" i="5" s="1"/>
  <c r="O2112" i="5"/>
  <c r="F2112" i="5" s="1"/>
  <c r="E2112" i="5"/>
  <c r="D2112" i="5"/>
  <c r="C2112" i="5"/>
  <c r="B2112" i="5"/>
  <c r="A2112" i="5"/>
  <c r="I2112" i="5" s="1"/>
  <c r="J2112" i="5" s="1"/>
  <c r="O2111" i="5"/>
  <c r="F2111" i="5" s="1"/>
  <c r="E2111" i="5"/>
  <c r="D2111" i="5"/>
  <c r="C2111" i="5"/>
  <c r="B2111" i="5"/>
  <c r="A2111" i="5"/>
  <c r="I2111" i="5" s="1"/>
  <c r="J2111" i="5" s="1"/>
  <c r="O2110" i="5"/>
  <c r="F2110" i="5" s="1"/>
  <c r="E2110" i="5"/>
  <c r="D2110" i="5"/>
  <c r="C2110" i="5"/>
  <c r="B2110" i="5"/>
  <c r="A2110" i="5"/>
  <c r="I2110" i="5" s="1"/>
  <c r="J2110" i="5" s="1"/>
  <c r="O2109" i="5"/>
  <c r="F2109" i="5" s="1"/>
  <c r="E2109" i="5"/>
  <c r="D2109" i="5"/>
  <c r="C2109" i="5"/>
  <c r="B2109" i="5"/>
  <c r="A2109" i="5"/>
  <c r="I2109" i="5" s="1"/>
  <c r="J2109" i="5" s="1"/>
  <c r="O2108" i="5"/>
  <c r="F2108" i="5" s="1"/>
  <c r="E2108" i="5"/>
  <c r="D2108" i="5"/>
  <c r="C2108" i="5"/>
  <c r="B2108" i="5"/>
  <c r="A2108" i="5"/>
  <c r="I2108" i="5" s="1"/>
  <c r="J2108" i="5" s="1"/>
  <c r="O2107" i="5"/>
  <c r="F2107" i="5" s="1"/>
  <c r="E2107" i="5"/>
  <c r="D2107" i="5"/>
  <c r="C2107" i="5"/>
  <c r="B2107" i="5"/>
  <c r="A2107" i="5"/>
  <c r="I2107" i="5" s="1"/>
  <c r="J2107" i="5" s="1"/>
  <c r="O2106" i="5"/>
  <c r="F2106" i="5" s="1"/>
  <c r="E2106" i="5"/>
  <c r="D2106" i="5"/>
  <c r="C2106" i="5"/>
  <c r="B2106" i="5"/>
  <c r="A2106" i="5"/>
  <c r="I2106" i="5" s="1"/>
  <c r="J2106" i="5" s="1"/>
  <c r="O2105" i="5"/>
  <c r="F2105" i="5" s="1"/>
  <c r="E2105" i="5"/>
  <c r="D2105" i="5"/>
  <c r="C2105" i="5"/>
  <c r="B2105" i="5"/>
  <c r="A2105" i="5"/>
  <c r="I2105" i="5" s="1"/>
  <c r="J2105" i="5" s="1"/>
  <c r="O2104" i="5"/>
  <c r="F2104" i="5" s="1"/>
  <c r="E2104" i="5"/>
  <c r="D2104" i="5"/>
  <c r="C2104" i="5"/>
  <c r="B2104" i="5"/>
  <c r="A2104" i="5"/>
  <c r="I2104" i="5" s="1"/>
  <c r="J2104" i="5" s="1"/>
  <c r="O2103" i="5"/>
  <c r="F2103" i="5" s="1"/>
  <c r="E2103" i="5"/>
  <c r="D2103" i="5"/>
  <c r="C2103" i="5"/>
  <c r="B2103" i="5"/>
  <c r="A2103" i="5"/>
  <c r="I2103" i="5" s="1"/>
  <c r="J2103" i="5" s="1"/>
  <c r="O2102" i="5"/>
  <c r="F2102" i="5" s="1"/>
  <c r="E2102" i="5"/>
  <c r="D2102" i="5"/>
  <c r="C2102" i="5"/>
  <c r="B2102" i="5"/>
  <c r="A2102" i="5"/>
  <c r="I2102" i="5" s="1"/>
  <c r="J2102" i="5" s="1"/>
  <c r="O2101" i="5"/>
  <c r="F2101" i="5" s="1"/>
  <c r="E2101" i="5"/>
  <c r="D2101" i="5"/>
  <c r="C2101" i="5"/>
  <c r="B2101" i="5"/>
  <c r="A2101" i="5"/>
  <c r="I2101" i="5" s="1"/>
  <c r="J2101" i="5" s="1"/>
  <c r="O2100" i="5"/>
  <c r="F2100" i="5" s="1"/>
  <c r="E2100" i="5"/>
  <c r="D2100" i="5"/>
  <c r="C2100" i="5"/>
  <c r="B2100" i="5"/>
  <c r="A2100" i="5"/>
  <c r="I2100" i="5" s="1"/>
  <c r="J2100" i="5" s="1"/>
  <c r="O2099" i="5"/>
  <c r="F2099" i="5" s="1"/>
  <c r="E2099" i="5"/>
  <c r="D2099" i="5"/>
  <c r="C2099" i="5"/>
  <c r="B2099" i="5"/>
  <c r="A2099" i="5"/>
  <c r="I2099" i="5" s="1"/>
  <c r="J2099" i="5" s="1"/>
  <c r="O2098" i="5"/>
  <c r="F2098" i="5" s="1"/>
  <c r="E2098" i="5"/>
  <c r="D2098" i="5"/>
  <c r="C2098" i="5"/>
  <c r="B2098" i="5"/>
  <c r="A2098" i="5"/>
  <c r="I2098" i="5" s="1"/>
  <c r="J2098" i="5" s="1"/>
  <c r="O2097" i="5"/>
  <c r="F2097" i="5" s="1"/>
  <c r="E2097" i="5"/>
  <c r="D2097" i="5"/>
  <c r="C2097" i="5"/>
  <c r="B2097" i="5"/>
  <c r="A2097" i="5"/>
  <c r="I2097" i="5" s="1"/>
  <c r="J2097" i="5" s="1"/>
  <c r="O2096" i="5"/>
  <c r="F2096" i="5" s="1"/>
  <c r="E2096" i="5"/>
  <c r="D2096" i="5"/>
  <c r="C2096" i="5"/>
  <c r="B2096" i="5"/>
  <c r="A2096" i="5"/>
  <c r="I2096" i="5" s="1"/>
  <c r="J2096" i="5" s="1"/>
  <c r="O2095" i="5"/>
  <c r="F2095" i="5" s="1"/>
  <c r="E2095" i="5"/>
  <c r="D2095" i="5"/>
  <c r="C2095" i="5"/>
  <c r="B2095" i="5"/>
  <c r="A2095" i="5"/>
  <c r="I2095" i="5" s="1"/>
  <c r="J2095" i="5" s="1"/>
  <c r="O2094" i="5"/>
  <c r="F2094" i="5" s="1"/>
  <c r="E2094" i="5"/>
  <c r="D2094" i="5"/>
  <c r="C2094" i="5"/>
  <c r="B2094" i="5"/>
  <c r="A2094" i="5"/>
  <c r="I2094" i="5" s="1"/>
  <c r="J2094" i="5" s="1"/>
  <c r="O2093" i="5"/>
  <c r="F2093" i="5" s="1"/>
  <c r="E2093" i="5"/>
  <c r="D2093" i="5"/>
  <c r="C2093" i="5"/>
  <c r="B2093" i="5"/>
  <c r="A2093" i="5"/>
  <c r="I2093" i="5" s="1"/>
  <c r="J2093" i="5" s="1"/>
  <c r="O2092" i="5"/>
  <c r="F2092" i="5" s="1"/>
  <c r="E2092" i="5"/>
  <c r="D2092" i="5"/>
  <c r="C2092" i="5"/>
  <c r="B2092" i="5"/>
  <c r="A2092" i="5"/>
  <c r="I2092" i="5" s="1"/>
  <c r="J2092" i="5" s="1"/>
  <c r="O2091" i="5"/>
  <c r="F2091" i="5" s="1"/>
  <c r="E2091" i="5"/>
  <c r="D2091" i="5"/>
  <c r="C2091" i="5"/>
  <c r="B2091" i="5"/>
  <c r="A2091" i="5"/>
  <c r="I2091" i="5" s="1"/>
  <c r="J2091" i="5" s="1"/>
  <c r="O2090" i="5"/>
  <c r="F2090" i="5" s="1"/>
  <c r="E2090" i="5"/>
  <c r="D2090" i="5"/>
  <c r="C2090" i="5"/>
  <c r="B2090" i="5"/>
  <c r="A2090" i="5"/>
  <c r="I2090" i="5" s="1"/>
  <c r="J2090" i="5" s="1"/>
  <c r="O2089" i="5"/>
  <c r="F2089" i="5" s="1"/>
  <c r="E2089" i="5"/>
  <c r="D2089" i="5"/>
  <c r="C2089" i="5"/>
  <c r="B2089" i="5"/>
  <c r="A2089" i="5"/>
  <c r="I2089" i="5" s="1"/>
  <c r="J2089" i="5" s="1"/>
  <c r="O2088" i="5"/>
  <c r="F2088" i="5" s="1"/>
  <c r="E2088" i="5"/>
  <c r="D2088" i="5"/>
  <c r="C2088" i="5"/>
  <c r="B2088" i="5"/>
  <c r="A2088" i="5"/>
  <c r="I2088" i="5" s="1"/>
  <c r="J2088" i="5" s="1"/>
  <c r="O2087" i="5"/>
  <c r="F2087" i="5" s="1"/>
  <c r="E2087" i="5"/>
  <c r="D2087" i="5"/>
  <c r="C2087" i="5"/>
  <c r="B2087" i="5"/>
  <c r="A2087" i="5"/>
  <c r="I2087" i="5" s="1"/>
  <c r="J2087" i="5" s="1"/>
  <c r="O2086" i="5"/>
  <c r="F2086" i="5" s="1"/>
  <c r="E2086" i="5"/>
  <c r="D2086" i="5"/>
  <c r="C2086" i="5"/>
  <c r="B2086" i="5"/>
  <c r="A2086" i="5"/>
  <c r="I2086" i="5" s="1"/>
  <c r="J2086" i="5" s="1"/>
  <c r="O2085" i="5"/>
  <c r="F2085" i="5" s="1"/>
  <c r="E2085" i="5"/>
  <c r="D2085" i="5"/>
  <c r="C2085" i="5"/>
  <c r="B2085" i="5"/>
  <c r="A2085" i="5"/>
  <c r="I2085" i="5" s="1"/>
  <c r="J2085" i="5" s="1"/>
  <c r="O2084" i="5"/>
  <c r="F2084" i="5" s="1"/>
  <c r="E2084" i="5"/>
  <c r="D2084" i="5"/>
  <c r="C2084" i="5"/>
  <c r="B2084" i="5"/>
  <c r="A2084" i="5"/>
  <c r="I2084" i="5" s="1"/>
  <c r="J2084" i="5" s="1"/>
  <c r="O2083" i="5"/>
  <c r="F2083" i="5" s="1"/>
  <c r="E2083" i="5"/>
  <c r="D2083" i="5"/>
  <c r="C2083" i="5"/>
  <c r="B2083" i="5"/>
  <c r="A2083" i="5"/>
  <c r="I2083" i="5" s="1"/>
  <c r="J2083" i="5" s="1"/>
  <c r="O2082" i="5"/>
  <c r="F2082" i="5" s="1"/>
  <c r="E2082" i="5"/>
  <c r="D2082" i="5"/>
  <c r="C2082" i="5"/>
  <c r="B2082" i="5"/>
  <c r="A2082" i="5"/>
  <c r="I2082" i="5" s="1"/>
  <c r="J2082" i="5" s="1"/>
  <c r="O2081" i="5"/>
  <c r="F2081" i="5" s="1"/>
  <c r="E2081" i="5"/>
  <c r="D2081" i="5"/>
  <c r="C2081" i="5"/>
  <c r="B2081" i="5"/>
  <c r="A2081" i="5"/>
  <c r="I2081" i="5" s="1"/>
  <c r="J2081" i="5" s="1"/>
  <c r="O2080" i="5"/>
  <c r="F2080" i="5" s="1"/>
  <c r="E2080" i="5"/>
  <c r="D2080" i="5"/>
  <c r="C2080" i="5"/>
  <c r="B2080" i="5"/>
  <c r="A2080" i="5"/>
  <c r="I2080" i="5" s="1"/>
  <c r="J2080" i="5" s="1"/>
  <c r="O2079" i="5"/>
  <c r="F2079" i="5" s="1"/>
  <c r="E2079" i="5"/>
  <c r="D2079" i="5"/>
  <c r="C2079" i="5"/>
  <c r="B2079" i="5"/>
  <c r="A2079" i="5"/>
  <c r="I2079" i="5" s="1"/>
  <c r="J2079" i="5" s="1"/>
  <c r="O2078" i="5"/>
  <c r="F2078" i="5" s="1"/>
  <c r="E2078" i="5"/>
  <c r="D2078" i="5"/>
  <c r="C2078" i="5"/>
  <c r="B2078" i="5"/>
  <c r="A2078" i="5"/>
  <c r="I2078" i="5" s="1"/>
  <c r="J2078" i="5" s="1"/>
  <c r="O2077" i="5"/>
  <c r="F2077" i="5" s="1"/>
  <c r="E2077" i="5"/>
  <c r="D2077" i="5"/>
  <c r="C2077" i="5"/>
  <c r="B2077" i="5"/>
  <c r="A2077" i="5"/>
  <c r="I2077" i="5" s="1"/>
  <c r="J2077" i="5" s="1"/>
  <c r="O2076" i="5"/>
  <c r="F2076" i="5" s="1"/>
  <c r="E2076" i="5"/>
  <c r="D2076" i="5"/>
  <c r="C2076" i="5"/>
  <c r="B2076" i="5"/>
  <c r="A2076" i="5"/>
  <c r="I2076" i="5" s="1"/>
  <c r="J2076" i="5" s="1"/>
  <c r="O2075" i="5"/>
  <c r="F2075" i="5" s="1"/>
  <c r="E2075" i="5"/>
  <c r="D2075" i="5"/>
  <c r="C2075" i="5"/>
  <c r="B2075" i="5"/>
  <c r="A2075" i="5"/>
  <c r="I2075" i="5" s="1"/>
  <c r="J2075" i="5" s="1"/>
  <c r="O2074" i="5"/>
  <c r="F2074" i="5" s="1"/>
  <c r="E2074" i="5"/>
  <c r="D2074" i="5"/>
  <c r="C2074" i="5"/>
  <c r="B2074" i="5"/>
  <c r="A2074" i="5"/>
  <c r="I2074" i="5" s="1"/>
  <c r="J2074" i="5" s="1"/>
  <c r="O2073" i="5"/>
  <c r="F2073" i="5" s="1"/>
  <c r="E2073" i="5"/>
  <c r="D2073" i="5"/>
  <c r="C2073" i="5"/>
  <c r="B2073" i="5"/>
  <c r="A2073" i="5"/>
  <c r="I2073" i="5" s="1"/>
  <c r="J2073" i="5" s="1"/>
  <c r="O2072" i="5"/>
  <c r="F2072" i="5" s="1"/>
  <c r="E2072" i="5"/>
  <c r="D2072" i="5"/>
  <c r="C2072" i="5"/>
  <c r="B2072" i="5"/>
  <c r="A2072" i="5"/>
  <c r="I2072" i="5" s="1"/>
  <c r="J2072" i="5" s="1"/>
  <c r="O2071" i="5"/>
  <c r="F2071" i="5" s="1"/>
  <c r="E2071" i="5"/>
  <c r="D2071" i="5"/>
  <c r="C2071" i="5"/>
  <c r="B2071" i="5"/>
  <c r="A2071" i="5"/>
  <c r="I2071" i="5" s="1"/>
  <c r="J2071" i="5" s="1"/>
  <c r="O2070" i="5"/>
  <c r="F2070" i="5" s="1"/>
  <c r="E2070" i="5"/>
  <c r="D2070" i="5"/>
  <c r="C2070" i="5"/>
  <c r="B2070" i="5"/>
  <c r="A2070" i="5"/>
  <c r="I2070" i="5" s="1"/>
  <c r="J2070" i="5" s="1"/>
  <c r="O2069" i="5"/>
  <c r="F2069" i="5" s="1"/>
  <c r="E2069" i="5"/>
  <c r="D2069" i="5"/>
  <c r="C2069" i="5"/>
  <c r="B2069" i="5"/>
  <c r="A2069" i="5"/>
  <c r="I2069" i="5" s="1"/>
  <c r="J2069" i="5" s="1"/>
  <c r="O2068" i="5"/>
  <c r="F2068" i="5" s="1"/>
  <c r="E2068" i="5"/>
  <c r="D2068" i="5"/>
  <c r="C2068" i="5"/>
  <c r="B2068" i="5"/>
  <c r="A2068" i="5"/>
  <c r="I2068" i="5" s="1"/>
  <c r="J2068" i="5" s="1"/>
  <c r="O2067" i="5"/>
  <c r="F2067" i="5" s="1"/>
  <c r="E2067" i="5"/>
  <c r="D2067" i="5"/>
  <c r="C2067" i="5"/>
  <c r="B2067" i="5"/>
  <c r="A2067" i="5"/>
  <c r="I2067" i="5" s="1"/>
  <c r="J2067" i="5" s="1"/>
  <c r="O2066" i="5"/>
  <c r="F2066" i="5" s="1"/>
  <c r="E2066" i="5"/>
  <c r="D2066" i="5"/>
  <c r="C2066" i="5"/>
  <c r="B2066" i="5"/>
  <c r="A2066" i="5"/>
  <c r="I2066" i="5" s="1"/>
  <c r="J2066" i="5" s="1"/>
  <c r="O2065" i="5"/>
  <c r="F2065" i="5" s="1"/>
  <c r="E2065" i="5"/>
  <c r="D2065" i="5"/>
  <c r="C2065" i="5"/>
  <c r="B2065" i="5"/>
  <c r="A2065" i="5"/>
  <c r="I2065" i="5" s="1"/>
  <c r="J2065" i="5" s="1"/>
  <c r="O2064" i="5"/>
  <c r="F2064" i="5" s="1"/>
  <c r="E2064" i="5"/>
  <c r="D2064" i="5"/>
  <c r="C2064" i="5"/>
  <c r="B2064" i="5"/>
  <c r="A2064" i="5"/>
  <c r="I2064" i="5" s="1"/>
  <c r="J2064" i="5" s="1"/>
  <c r="O2063" i="5"/>
  <c r="F2063" i="5" s="1"/>
  <c r="E2063" i="5"/>
  <c r="D2063" i="5"/>
  <c r="C2063" i="5"/>
  <c r="B2063" i="5"/>
  <c r="A2063" i="5"/>
  <c r="I2063" i="5" s="1"/>
  <c r="J2063" i="5" s="1"/>
  <c r="O2062" i="5"/>
  <c r="F2062" i="5" s="1"/>
  <c r="E2062" i="5"/>
  <c r="D2062" i="5"/>
  <c r="C2062" i="5"/>
  <c r="B2062" i="5"/>
  <c r="A2062" i="5"/>
  <c r="I2062" i="5" s="1"/>
  <c r="J2062" i="5" s="1"/>
  <c r="O2061" i="5"/>
  <c r="F2061" i="5" s="1"/>
  <c r="E2061" i="5"/>
  <c r="D2061" i="5"/>
  <c r="C2061" i="5"/>
  <c r="B2061" i="5"/>
  <c r="A2061" i="5"/>
  <c r="I2061" i="5" s="1"/>
  <c r="J2061" i="5" s="1"/>
  <c r="O2060" i="5"/>
  <c r="F2060" i="5" s="1"/>
  <c r="E2060" i="5"/>
  <c r="D2060" i="5"/>
  <c r="C2060" i="5"/>
  <c r="B2060" i="5"/>
  <c r="A2060" i="5"/>
  <c r="I2060" i="5" s="1"/>
  <c r="J2060" i="5" s="1"/>
  <c r="O2059" i="5"/>
  <c r="F2059" i="5" s="1"/>
  <c r="E2059" i="5"/>
  <c r="D2059" i="5"/>
  <c r="C2059" i="5"/>
  <c r="B2059" i="5"/>
  <c r="A2059" i="5"/>
  <c r="I2059" i="5" s="1"/>
  <c r="J2059" i="5" s="1"/>
  <c r="O2058" i="5"/>
  <c r="F2058" i="5" s="1"/>
  <c r="E2058" i="5"/>
  <c r="D2058" i="5"/>
  <c r="C2058" i="5"/>
  <c r="B2058" i="5"/>
  <c r="A2058" i="5"/>
  <c r="I2058" i="5" s="1"/>
  <c r="J2058" i="5" s="1"/>
  <c r="O2057" i="5"/>
  <c r="F2057" i="5" s="1"/>
  <c r="E2057" i="5"/>
  <c r="D2057" i="5"/>
  <c r="C2057" i="5"/>
  <c r="B2057" i="5"/>
  <c r="A2057" i="5"/>
  <c r="I2057" i="5" s="1"/>
  <c r="J2057" i="5" s="1"/>
  <c r="O2056" i="5"/>
  <c r="F2056" i="5" s="1"/>
  <c r="E2056" i="5"/>
  <c r="D2056" i="5"/>
  <c r="C2056" i="5"/>
  <c r="B2056" i="5"/>
  <c r="A2056" i="5"/>
  <c r="I2056" i="5" s="1"/>
  <c r="J2056" i="5" s="1"/>
  <c r="O2055" i="5"/>
  <c r="F2055" i="5" s="1"/>
  <c r="E2055" i="5"/>
  <c r="D2055" i="5"/>
  <c r="C2055" i="5"/>
  <c r="B2055" i="5"/>
  <c r="A2055" i="5"/>
  <c r="I2055" i="5" s="1"/>
  <c r="J2055" i="5" s="1"/>
  <c r="O2054" i="5"/>
  <c r="F2054" i="5" s="1"/>
  <c r="E2054" i="5"/>
  <c r="D2054" i="5"/>
  <c r="C2054" i="5"/>
  <c r="B2054" i="5"/>
  <c r="A2054" i="5"/>
  <c r="I2054" i="5" s="1"/>
  <c r="J2054" i="5" s="1"/>
  <c r="O2053" i="5"/>
  <c r="F2053" i="5" s="1"/>
  <c r="E2053" i="5"/>
  <c r="D2053" i="5"/>
  <c r="C2053" i="5"/>
  <c r="B2053" i="5"/>
  <c r="A2053" i="5"/>
  <c r="I2053" i="5" s="1"/>
  <c r="J2053" i="5" s="1"/>
  <c r="O2052" i="5"/>
  <c r="F2052" i="5" s="1"/>
  <c r="E2052" i="5"/>
  <c r="D2052" i="5"/>
  <c r="C2052" i="5"/>
  <c r="B2052" i="5"/>
  <c r="A2052" i="5"/>
  <c r="I2052" i="5" s="1"/>
  <c r="J2052" i="5" s="1"/>
  <c r="O2051" i="5"/>
  <c r="F2051" i="5" s="1"/>
  <c r="E2051" i="5"/>
  <c r="D2051" i="5"/>
  <c r="C2051" i="5"/>
  <c r="B2051" i="5"/>
  <c r="A2051" i="5"/>
  <c r="I2051" i="5" s="1"/>
  <c r="J2051" i="5" s="1"/>
  <c r="O2050" i="5"/>
  <c r="F2050" i="5" s="1"/>
  <c r="E2050" i="5"/>
  <c r="D2050" i="5"/>
  <c r="C2050" i="5"/>
  <c r="B2050" i="5"/>
  <c r="A2050" i="5"/>
  <c r="I2050" i="5" s="1"/>
  <c r="J2050" i="5" s="1"/>
  <c r="O2049" i="5"/>
  <c r="F2049" i="5" s="1"/>
  <c r="E2049" i="5"/>
  <c r="D2049" i="5"/>
  <c r="C2049" i="5"/>
  <c r="B2049" i="5"/>
  <c r="A2049" i="5"/>
  <c r="I2049" i="5" s="1"/>
  <c r="J2049" i="5" s="1"/>
  <c r="O2048" i="5"/>
  <c r="F2048" i="5" s="1"/>
  <c r="E2048" i="5"/>
  <c r="D2048" i="5"/>
  <c r="C2048" i="5"/>
  <c r="B2048" i="5"/>
  <c r="A2048" i="5"/>
  <c r="I2048" i="5" s="1"/>
  <c r="J2048" i="5" s="1"/>
  <c r="O2047" i="5"/>
  <c r="F2047" i="5" s="1"/>
  <c r="E2047" i="5"/>
  <c r="D2047" i="5"/>
  <c r="C2047" i="5"/>
  <c r="B2047" i="5"/>
  <c r="A2047" i="5"/>
  <c r="I2047" i="5" s="1"/>
  <c r="J2047" i="5" s="1"/>
  <c r="O2046" i="5"/>
  <c r="F2046" i="5" s="1"/>
  <c r="E2046" i="5"/>
  <c r="D2046" i="5"/>
  <c r="C2046" i="5"/>
  <c r="B2046" i="5"/>
  <c r="A2046" i="5"/>
  <c r="I2046" i="5" s="1"/>
  <c r="J2046" i="5" s="1"/>
  <c r="O2045" i="5"/>
  <c r="F2045" i="5" s="1"/>
  <c r="E2045" i="5"/>
  <c r="D2045" i="5"/>
  <c r="C2045" i="5"/>
  <c r="B2045" i="5"/>
  <c r="A2045" i="5"/>
  <c r="I2045" i="5" s="1"/>
  <c r="J2045" i="5" s="1"/>
  <c r="O2044" i="5"/>
  <c r="F2044" i="5" s="1"/>
  <c r="E2044" i="5"/>
  <c r="D2044" i="5"/>
  <c r="C2044" i="5"/>
  <c r="B2044" i="5"/>
  <c r="A2044" i="5"/>
  <c r="I2044" i="5" s="1"/>
  <c r="J2044" i="5" s="1"/>
  <c r="O2043" i="5"/>
  <c r="F2043" i="5" s="1"/>
  <c r="E2043" i="5"/>
  <c r="D2043" i="5"/>
  <c r="C2043" i="5"/>
  <c r="B2043" i="5"/>
  <c r="A2043" i="5"/>
  <c r="I2043" i="5" s="1"/>
  <c r="J2043" i="5" s="1"/>
  <c r="O2042" i="5"/>
  <c r="F2042" i="5" s="1"/>
  <c r="E2042" i="5"/>
  <c r="D2042" i="5"/>
  <c r="C2042" i="5"/>
  <c r="B2042" i="5"/>
  <c r="A2042" i="5"/>
  <c r="I2042" i="5" s="1"/>
  <c r="J2042" i="5" s="1"/>
  <c r="O2041" i="5"/>
  <c r="F2041" i="5" s="1"/>
  <c r="E2041" i="5"/>
  <c r="D2041" i="5"/>
  <c r="C2041" i="5"/>
  <c r="B2041" i="5"/>
  <c r="A2041" i="5"/>
  <c r="I2041" i="5" s="1"/>
  <c r="J2041" i="5" s="1"/>
  <c r="O2040" i="5"/>
  <c r="F2040" i="5" s="1"/>
  <c r="E2040" i="5"/>
  <c r="D2040" i="5"/>
  <c r="C2040" i="5"/>
  <c r="B2040" i="5"/>
  <c r="A2040" i="5"/>
  <c r="I2040" i="5" s="1"/>
  <c r="J2040" i="5" s="1"/>
  <c r="O2039" i="5"/>
  <c r="F2039" i="5" s="1"/>
  <c r="E2039" i="5"/>
  <c r="D2039" i="5"/>
  <c r="C2039" i="5"/>
  <c r="B2039" i="5"/>
  <c r="A2039" i="5"/>
  <c r="I2039" i="5" s="1"/>
  <c r="J2039" i="5" s="1"/>
  <c r="O2038" i="5"/>
  <c r="F2038" i="5" s="1"/>
  <c r="E2038" i="5"/>
  <c r="D2038" i="5"/>
  <c r="C2038" i="5"/>
  <c r="B2038" i="5"/>
  <c r="A2038" i="5"/>
  <c r="I2038" i="5" s="1"/>
  <c r="J2038" i="5" s="1"/>
  <c r="O2037" i="5"/>
  <c r="F2037" i="5" s="1"/>
  <c r="E2037" i="5"/>
  <c r="D2037" i="5"/>
  <c r="C2037" i="5"/>
  <c r="B2037" i="5"/>
  <c r="A2037" i="5"/>
  <c r="I2037" i="5" s="1"/>
  <c r="J2037" i="5" s="1"/>
  <c r="O2036" i="5"/>
  <c r="F2036" i="5" s="1"/>
  <c r="E2036" i="5"/>
  <c r="D2036" i="5"/>
  <c r="C2036" i="5"/>
  <c r="B2036" i="5"/>
  <c r="A2036" i="5"/>
  <c r="I2036" i="5" s="1"/>
  <c r="J2036" i="5" s="1"/>
  <c r="O2035" i="5"/>
  <c r="F2035" i="5" s="1"/>
  <c r="E2035" i="5"/>
  <c r="D2035" i="5"/>
  <c r="C2035" i="5"/>
  <c r="B2035" i="5"/>
  <c r="A2035" i="5"/>
  <c r="I2035" i="5" s="1"/>
  <c r="J2035" i="5" s="1"/>
  <c r="O2034" i="5"/>
  <c r="F2034" i="5" s="1"/>
  <c r="E2034" i="5"/>
  <c r="D2034" i="5"/>
  <c r="C2034" i="5"/>
  <c r="B2034" i="5"/>
  <c r="A2034" i="5"/>
  <c r="I2034" i="5" s="1"/>
  <c r="J2034" i="5" s="1"/>
  <c r="O2033" i="5"/>
  <c r="F2033" i="5" s="1"/>
  <c r="E2033" i="5"/>
  <c r="D2033" i="5"/>
  <c r="C2033" i="5"/>
  <c r="B2033" i="5"/>
  <c r="A2033" i="5"/>
  <c r="I2033" i="5" s="1"/>
  <c r="J2033" i="5" s="1"/>
  <c r="O2032" i="5"/>
  <c r="F2032" i="5" s="1"/>
  <c r="E2032" i="5"/>
  <c r="D2032" i="5"/>
  <c r="C2032" i="5"/>
  <c r="B2032" i="5"/>
  <c r="A2032" i="5"/>
  <c r="I2032" i="5" s="1"/>
  <c r="J2032" i="5" s="1"/>
  <c r="O2031" i="5"/>
  <c r="F2031" i="5" s="1"/>
  <c r="E2031" i="5"/>
  <c r="D2031" i="5"/>
  <c r="C2031" i="5"/>
  <c r="B2031" i="5"/>
  <c r="A2031" i="5"/>
  <c r="I2031" i="5" s="1"/>
  <c r="J2031" i="5" s="1"/>
  <c r="O2030" i="5"/>
  <c r="F2030" i="5" s="1"/>
  <c r="E2030" i="5"/>
  <c r="D2030" i="5"/>
  <c r="C2030" i="5"/>
  <c r="B2030" i="5"/>
  <c r="A2030" i="5"/>
  <c r="I2030" i="5" s="1"/>
  <c r="J2030" i="5" s="1"/>
  <c r="O2029" i="5"/>
  <c r="F2029" i="5" s="1"/>
  <c r="E2029" i="5"/>
  <c r="D2029" i="5"/>
  <c r="C2029" i="5"/>
  <c r="B2029" i="5"/>
  <c r="A2029" i="5"/>
  <c r="I2029" i="5" s="1"/>
  <c r="J2029" i="5" s="1"/>
  <c r="O2028" i="5"/>
  <c r="F2028" i="5" s="1"/>
  <c r="E2028" i="5"/>
  <c r="D2028" i="5"/>
  <c r="C2028" i="5"/>
  <c r="B2028" i="5"/>
  <c r="A2028" i="5"/>
  <c r="I2028" i="5" s="1"/>
  <c r="J2028" i="5" s="1"/>
  <c r="O2027" i="5"/>
  <c r="F2027" i="5" s="1"/>
  <c r="E2027" i="5"/>
  <c r="D2027" i="5"/>
  <c r="C2027" i="5"/>
  <c r="B2027" i="5"/>
  <c r="A2027" i="5"/>
  <c r="I2027" i="5" s="1"/>
  <c r="J2027" i="5" s="1"/>
  <c r="O2026" i="5"/>
  <c r="F2026" i="5" s="1"/>
  <c r="E2026" i="5"/>
  <c r="D2026" i="5"/>
  <c r="C2026" i="5"/>
  <c r="B2026" i="5"/>
  <c r="A2026" i="5"/>
  <c r="I2026" i="5" s="1"/>
  <c r="J2026" i="5" s="1"/>
  <c r="O2025" i="5"/>
  <c r="F2025" i="5" s="1"/>
  <c r="E2025" i="5"/>
  <c r="D2025" i="5"/>
  <c r="C2025" i="5"/>
  <c r="B2025" i="5"/>
  <c r="A2025" i="5"/>
  <c r="I2025" i="5" s="1"/>
  <c r="J2025" i="5" s="1"/>
  <c r="O2024" i="5"/>
  <c r="F2024" i="5" s="1"/>
  <c r="E2024" i="5"/>
  <c r="D2024" i="5"/>
  <c r="C2024" i="5"/>
  <c r="B2024" i="5"/>
  <c r="A2024" i="5"/>
  <c r="I2024" i="5" s="1"/>
  <c r="J2024" i="5" s="1"/>
  <c r="O2023" i="5"/>
  <c r="F2023" i="5" s="1"/>
  <c r="E2023" i="5"/>
  <c r="D2023" i="5"/>
  <c r="C2023" i="5"/>
  <c r="B2023" i="5"/>
  <c r="A2023" i="5"/>
  <c r="I2023" i="5" s="1"/>
  <c r="J2023" i="5" s="1"/>
  <c r="O2022" i="5"/>
  <c r="F2022" i="5" s="1"/>
  <c r="E2022" i="5"/>
  <c r="D2022" i="5"/>
  <c r="C2022" i="5"/>
  <c r="B2022" i="5"/>
  <c r="A2022" i="5"/>
  <c r="I2022" i="5" s="1"/>
  <c r="J2022" i="5" s="1"/>
  <c r="O2021" i="5"/>
  <c r="F2021" i="5" s="1"/>
  <c r="E2021" i="5"/>
  <c r="D2021" i="5"/>
  <c r="C2021" i="5"/>
  <c r="B2021" i="5"/>
  <c r="A2021" i="5"/>
  <c r="I2021" i="5" s="1"/>
  <c r="J2021" i="5" s="1"/>
  <c r="O2020" i="5"/>
  <c r="F2020" i="5" s="1"/>
  <c r="E2020" i="5"/>
  <c r="D2020" i="5"/>
  <c r="C2020" i="5"/>
  <c r="B2020" i="5"/>
  <c r="A2020" i="5"/>
  <c r="I2020" i="5" s="1"/>
  <c r="J2020" i="5" s="1"/>
  <c r="O2019" i="5"/>
  <c r="F2019" i="5" s="1"/>
  <c r="E2019" i="5"/>
  <c r="D2019" i="5"/>
  <c r="C2019" i="5"/>
  <c r="B2019" i="5"/>
  <c r="A2019" i="5"/>
  <c r="I2019" i="5" s="1"/>
  <c r="J2019" i="5" s="1"/>
  <c r="O2018" i="5"/>
  <c r="F2018" i="5" s="1"/>
  <c r="E2018" i="5"/>
  <c r="D2018" i="5"/>
  <c r="C2018" i="5"/>
  <c r="B2018" i="5"/>
  <c r="A2018" i="5"/>
  <c r="I2018" i="5" s="1"/>
  <c r="J2018" i="5" s="1"/>
  <c r="O2017" i="5"/>
  <c r="F2017" i="5" s="1"/>
  <c r="E2017" i="5"/>
  <c r="D2017" i="5"/>
  <c r="C2017" i="5"/>
  <c r="B2017" i="5"/>
  <c r="A2017" i="5"/>
  <c r="I2017" i="5" s="1"/>
  <c r="J2017" i="5" s="1"/>
  <c r="O2016" i="5"/>
  <c r="F2016" i="5" s="1"/>
  <c r="E2016" i="5"/>
  <c r="D2016" i="5"/>
  <c r="C2016" i="5"/>
  <c r="B2016" i="5"/>
  <c r="A2016" i="5"/>
  <c r="I2016" i="5" s="1"/>
  <c r="J2016" i="5" s="1"/>
  <c r="O2015" i="5"/>
  <c r="F2015" i="5" s="1"/>
  <c r="E2015" i="5"/>
  <c r="D2015" i="5"/>
  <c r="C2015" i="5"/>
  <c r="B2015" i="5"/>
  <c r="A2015" i="5"/>
  <c r="I2015" i="5" s="1"/>
  <c r="J2015" i="5" s="1"/>
  <c r="O2014" i="5"/>
  <c r="F2014" i="5" s="1"/>
  <c r="E2014" i="5"/>
  <c r="D2014" i="5"/>
  <c r="C2014" i="5"/>
  <c r="B2014" i="5"/>
  <c r="A2014" i="5"/>
  <c r="I2014" i="5" s="1"/>
  <c r="J2014" i="5" s="1"/>
  <c r="O2013" i="5"/>
  <c r="F2013" i="5" s="1"/>
  <c r="E2013" i="5"/>
  <c r="D2013" i="5"/>
  <c r="C2013" i="5"/>
  <c r="B2013" i="5"/>
  <c r="A2013" i="5"/>
  <c r="I2013" i="5" s="1"/>
  <c r="J2013" i="5" s="1"/>
  <c r="O2012" i="5"/>
  <c r="F2012" i="5" s="1"/>
  <c r="E2012" i="5"/>
  <c r="D2012" i="5"/>
  <c r="C2012" i="5"/>
  <c r="B2012" i="5"/>
  <c r="A2012" i="5"/>
  <c r="I2012" i="5" s="1"/>
  <c r="J2012" i="5" s="1"/>
  <c r="O2011" i="5"/>
  <c r="F2011" i="5" s="1"/>
  <c r="E2011" i="5"/>
  <c r="D2011" i="5"/>
  <c r="C2011" i="5"/>
  <c r="B2011" i="5"/>
  <c r="A2011" i="5"/>
  <c r="I2011" i="5" s="1"/>
  <c r="J2011" i="5" s="1"/>
  <c r="O2010" i="5"/>
  <c r="F2010" i="5" s="1"/>
  <c r="E2010" i="5"/>
  <c r="D2010" i="5"/>
  <c r="C2010" i="5"/>
  <c r="B2010" i="5"/>
  <c r="A2010" i="5"/>
  <c r="I2010" i="5" s="1"/>
  <c r="J2010" i="5" s="1"/>
  <c r="O2009" i="5"/>
  <c r="F2009" i="5" s="1"/>
  <c r="E2009" i="5"/>
  <c r="D2009" i="5"/>
  <c r="C2009" i="5"/>
  <c r="B2009" i="5"/>
  <c r="A2009" i="5"/>
  <c r="I2009" i="5" s="1"/>
  <c r="J2009" i="5" s="1"/>
  <c r="O2008" i="5"/>
  <c r="F2008" i="5" s="1"/>
  <c r="E2008" i="5"/>
  <c r="D2008" i="5"/>
  <c r="C2008" i="5"/>
  <c r="B2008" i="5"/>
  <c r="A2008" i="5"/>
  <c r="I2008" i="5" s="1"/>
  <c r="J2008" i="5" s="1"/>
  <c r="O2007" i="5"/>
  <c r="F2007" i="5" s="1"/>
  <c r="E2007" i="5"/>
  <c r="D2007" i="5"/>
  <c r="C2007" i="5"/>
  <c r="B2007" i="5"/>
  <c r="A2007" i="5"/>
  <c r="I2007" i="5" s="1"/>
  <c r="J2007" i="5" s="1"/>
  <c r="O2006" i="5"/>
  <c r="F2006" i="5" s="1"/>
  <c r="E2006" i="5"/>
  <c r="D2006" i="5"/>
  <c r="C2006" i="5"/>
  <c r="B2006" i="5"/>
  <c r="A2006" i="5"/>
  <c r="I2006" i="5" s="1"/>
  <c r="J2006" i="5" s="1"/>
  <c r="O2005" i="5"/>
  <c r="F2005" i="5" s="1"/>
  <c r="E2005" i="5"/>
  <c r="D2005" i="5"/>
  <c r="C2005" i="5"/>
  <c r="B2005" i="5"/>
  <c r="A2005" i="5"/>
  <c r="I2005" i="5" s="1"/>
  <c r="J2005" i="5" s="1"/>
  <c r="O2004" i="5"/>
  <c r="F2004" i="5" s="1"/>
  <c r="E2004" i="5"/>
  <c r="D2004" i="5"/>
  <c r="C2004" i="5"/>
  <c r="B2004" i="5"/>
  <c r="A2004" i="5"/>
  <c r="I2004" i="5" s="1"/>
  <c r="J2004" i="5" s="1"/>
  <c r="O2003" i="5"/>
  <c r="F2003" i="5" s="1"/>
  <c r="E2003" i="5"/>
  <c r="D2003" i="5"/>
  <c r="C2003" i="5"/>
  <c r="B2003" i="5"/>
  <c r="A2003" i="5"/>
  <c r="I2003" i="5" s="1"/>
  <c r="J2003" i="5" s="1"/>
  <c r="O2002" i="5"/>
  <c r="F2002" i="5" s="1"/>
  <c r="E2002" i="5"/>
  <c r="D2002" i="5"/>
  <c r="C2002" i="5"/>
  <c r="B2002" i="5"/>
  <c r="A2002" i="5"/>
  <c r="I2002" i="5" s="1"/>
  <c r="J2002" i="5" s="1"/>
  <c r="O2001" i="5"/>
  <c r="F2001" i="5" s="1"/>
  <c r="E2001" i="5"/>
  <c r="D2001" i="5"/>
  <c r="C2001" i="5"/>
  <c r="B2001" i="5"/>
  <c r="A2001" i="5"/>
  <c r="I2001" i="5" s="1"/>
  <c r="J2001" i="5" s="1"/>
  <c r="O2000" i="5"/>
  <c r="F2000" i="5" s="1"/>
  <c r="E2000" i="5"/>
  <c r="D2000" i="5"/>
  <c r="C2000" i="5"/>
  <c r="B2000" i="5"/>
  <c r="A2000" i="5"/>
  <c r="I2000" i="5" s="1"/>
  <c r="J2000" i="5" s="1"/>
  <c r="O1999" i="5"/>
  <c r="F1999" i="5" s="1"/>
  <c r="E1999" i="5"/>
  <c r="D1999" i="5"/>
  <c r="C1999" i="5"/>
  <c r="B1999" i="5"/>
  <c r="A1999" i="5"/>
  <c r="I1999" i="5" s="1"/>
  <c r="J1999" i="5" s="1"/>
  <c r="O1998" i="5"/>
  <c r="F1998" i="5" s="1"/>
  <c r="E1998" i="5"/>
  <c r="D1998" i="5"/>
  <c r="C1998" i="5"/>
  <c r="B1998" i="5"/>
  <c r="A1998" i="5"/>
  <c r="I1998" i="5" s="1"/>
  <c r="J1998" i="5" s="1"/>
  <c r="O1997" i="5"/>
  <c r="F1997" i="5" s="1"/>
  <c r="E1997" i="5"/>
  <c r="D1997" i="5"/>
  <c r="C1997" i="5"/>
  <c r="B1997" i="5"/>
  <c r="A1997" i="5"/>
  <c r="I1997" i="5" s="1"/>
  <c r="J1997" i="5" s="1"/>
  <c r="O1996" i="5"/>
  <c r="F1996" i="5" s="1"/>
  <c r="E1996" i="5"/>
  <c r="D1996" i="5"/>
  <c r="C1996" i="5"/>
  <c r="B1996" i="5"/>
  <c r="A1996" i="5"/>
  <c r="I1996" i="5" s="1"/>
  <c r="J1996" i="5" s="1"/>
  <c r="O1995" i="5"/>
  <c r="F1995" i="5" s="1"/>
  <c r="E1995" i="5"/>
  <c r="D1995" i="5"/>
  <c r="C1995" i="5"/>
  <c r="B1995" i="5"/>
  <c r="A1995" i="5"/>
  <c r="I1995" i="5" s="1"/>
  <c r="J1995" i="5" s="1"/>
  <c r="O1994" i="5"/>
  <c r="F1994" i="5" s="1"/>
  <c r="E1994" i="5"/>
  <c r="D1994" i="5"/>
  <c r="C1994" i="5"/>
  <c r="B1994" i="5"/>
  <c r="A1994" i="5"/>
  <c r="I1994" i="5" s="1"/>
  <c r="J1994" i="5" s="1"/>
  <c r="O1993" i="5"/>
  <c r="F1993" i="5" s="1"/>
  <c r="E1993" i="5"/>
  <c r="D1993" i="5"/>
  <c r="C1993" i="5"/>
  <c r="B1993" i="5"/>
  <c r="A1993" i="5"/>
  <c r="I1993" i="5" s="1"/>
  <c r="J1993" i="5" s="1"/>
  <c r="O1992" i="5"/>
  <c r="F1992" i="5" s="1"/>
  <c r="E1992" i="5"/>
  <c r="D1992" i="5"/>
  <c r="C1992" i="5"/>
  <c r="B1992" i="5"/>
  <c r="A1992" i="5"/>
  <c r="I1992" i="5" s="1"/>
  <c r="J1992" i="5" s="1"/>
  <c r="O1991" i="5"/>
  <c r="F1991" i="5" s="1"/>
  <c r="E1991" i="5"/>
  <c r="D1991" i="5"/>
  <c r="C1991" i="5"/>
  <c r="B1991" i="5"/>
  <c r="A1991" i="5"/>
  <c r="I1991" i="5" s="1"/>
  <c r="J1991" i="5" s="1"/>
  <c r="O1990" i="5"/>
  <c r="F1990" i="5" s="1"/>
  <c r="E1990" i="5"/>
  <c r="D1990" i="5"/>
  <c r="C1990" i="5"/>
  <c r="B1990" i="5"/>
  <c r="A1990" i="5"/>
  <c r="I1990" i="5" s="1"/>
  <c r="J1990" i="5" s="1"/>
  <c r="O1989" i="5"/>
  <c r="F1989" i="5" s="1"/>
  <c r="E1989" i="5"/>
  <c r="D1989" i="5"/>
  <c r="C1989" i="5"/>
  <c r="B1989" i="5"/>
  <c r="A1989" i="5"/>
  <c r="I1989" i="5" s="1"/>
  <c r="J1989" i="5" s="1"/>
  <c r="O1988" i="5"/>
  <c r="F1988" i="5" s="1"/>
  <c r="E1988" i="5"/>
  <c r="D1988" i="5"/>
  <c r="C1988" i="5"/>
  <c r="B1988" i="5"/>
  <c r="A1988" i="5"/>
  <c r="I1988" i="5" s="1"/>
  <c r="J1988" i="5" s="1"/>
  <c r="O1987" i="5"/>
  <c r="F1987" i="5" s="1"/>
  <c r="E1987" i="5"/>
  <c r="D1987" i="5"/>
  <c r="C1987" i="5"/>
  <c r="B1987" i="5"/>
  <c r="A1987" i="5"/>
  <c r="I1987" i="5" s="1"/>
  <c r="J1987" i="5" s="1"/>
  <c r="O1986" i="5"/>
  <c r="F1986" i="5" s="1"/>
  <c r="E1986" i="5"/>
  <c r="D1986" i="5"/>
  <c r="C1986" i="5"/>
  <c r="B1986" i="5"/>
  <c r="A1986" i="5"/>
  <c r="I1986" i="5" s="1"/>
  <c r="J1986" i="5" s="1"/>
  <c r="O1985" i="5"/>
  <c r="F1985" i="5" s="1"/>
  <c r="E1985" i="5"/>
  <c r="D1985" i="5"/>
  <c r="C1985" i="5"/>
  <c r="B1985" i="5"/>
  <c r="A1985" i="5"/>
  <c r="I1985" i="5" s="1"/>
  <c r="J1985" i="5" s="1"/>
  <c r="O1984" i="5"/>
  <c r="F1984" i="5" s="1"/>
  <c r="E1984" i="5"/>
  <c r="D1984" i="5"/>
  <c r="C1984" i="5"/>
  <c r="B1984" i="5"/>
  <c r="A1984" i="5"/>
  <c r="I1984" i="5" s="1"/>
  <c r="J1984" i="5" s="1"/>
  <c r="O1983" i="5"/>
  <c r="F1983" i="5" s="1"/>
  <c r="E1983" i="5"/>
  <c r="D1983" i="5"/>
  <c r="C1983" i="5"/>
  <c r="B1983" i="5"/>
  <c r="A1983" i="5"/>
  <c r="I1983" i="5" s="1"/>
  <c r="J1983" i="5" s="1"/>
  <c r="O1982" i="5"/>
  <c r="F1982" i="5" s="1"/>
  <c r="E1982" i="5"/>
  <c r="D1982" i="5"/>
  <c r="C1982" i="5"/>
  <c r="B1982" i="5"/>
  <c r="A1982" i="5"/>
  <c r="I1982" i="5" s="1"/>
  <c r="J1982" i="5" s="1"/>
  <c r="O1981" i="5"/>
  <c r="F1981" i="5" s="1"/>
  <c r="E1981" i="5"/>
  <c r="D1981" i="5"/>
  <c r="C1981" i="5"/>
  <c r="B1981" i="5"/>
  <c r="A1981" i="5"/>
  <c r="I1981" i="5" s="1"/>
  <c r="J1981" i="5" s="1"/>
  <c r="O1980" i="5"/>
  <c r="F1980" i="5" s="1"/>
  <c r="E1980" i="5"/>
  <c r="D1980" i="5"/>
  <c r="C1980" i="5"/>
  <c r="B1980" i="5"/>
  <c r="A1980" i="5"/>
  <c r="I1980" i="5" s="1"/>
  <c r="J1980" i="5" s="1"/>
  <c r="O1979" i="5"/>
  <c r="F1979" i="5" s="1"/>
  <c r="E1979" i="5"/>
  <c r="D1979" i="5"/>
  <c r="C1979" i="5"/>
  <c r="B1979" i="5"/>
  <c r="A1979" i="5"/>
  <c r="I1979" i="5" s="1"/>
  <c r="J1979" i="5" s="1"/>
  <c r="O1978" i="5"/>
  <c r="F1978" i="5" s="1"/>
  <c r="E1978" i="5"/>
  <c r="D1978" i="5"/>
  <c r="C1978" i="5"/>
  <c r="B1978" i="5"/>
  <c r="A1978" i="5"/>
  <c r="I1978" i="5" s="1"/>
  <c r="J1978" i="5" s="1"/>
  <c r="O1977" i="5"/>
  <c r="F1977" i="5" s="1"/>
  <c r="E1977" i="5"/>
  <c r="D1977" i="5"/>
  <c r="C1977" i="5"/>
  <c r="B1977" i="5"/>
  <c r="A1977" i="5"/>
  <c r="I1977" i="5" s="1"/>
  <c r="J1977" i="5" s="1"/>
  <c r="O1976" i="5"/>
  <c r="F1976" i="5" s="1"/>
  <c r="E1976" i="5"/>
  <c r="D1976" i="5"/>
  <c r="C1976" i="5"/>
  <c r="B1976" i="5"/>
  <c r="A1976" i="5"/>
  <c r="I1976" i="5" s="1"/>
  <c r="J1976" i="5" s="1"/>
  <c r="O1975" i="5"/>
  <c r="F1975" i="5" s="1"/>
  <c r="E1975" i="5"/>
  <c r="D1975" i="5"/>
  <c r="C1975" i="5"/>
  <c r="B1975" i="5"/>
  <c r="A1975" i="5"/>
  <c r="I1975" i="5" s="1"/>
  <c r="J1975" i="5" s="1"/>
  <c r="O1974" i="5"/>
  <c r="F1974" i="5" s="1"/>
  <c r="E1974" i="5"/>
  <c r="D1974" i="5"/>
  <c r="C1974" i="5"/>
  <c r="B1974" i="5"/>
  <c r="A1974" i="5"/>
  <c r="I1974" i="5" s="1"/>
  <c r="J1974" i="5" s="1"/>
  <c r="O1973" i="5"/>
  <c r="F1973" i="5" s="1"/>
  <c r="E1973" i="5"/>
  <c r="D1973" i="5"/>
  <c r="C1973" i="5"/>
  <c r="B1973" i="5"/>
  <c r="A1973" i="5"/>
  <c r="I1973" i="5" s="1"/>
  <c r="J1973" i="5" s="1"/>
  <c r="O1972" i="5"/>
  <c r="F1972" i="5" s="1"/>
  <c r="E1972" i="5"/>
  <c r="D1972" i="5"/>
  <c r="C1972" i="5"/>
  <c r="B1972" i="5"/>
  <c r="A1972" i="5"/>
  <c r="I1972" i="5" s="1"/>
  <c r="J1972" i="5" s="1"/>
  <c r="O1971" i="5"/>
  <c r="F1971" i="5" s="1"/>
  <c r="E1971" i="5"/>
  <c r="D1971" i="5"/>
  <c r="C1971" i="5"/>
  <c r="B1971" i="5"/>
  <c r="A1971" i="5"/>
  <c r="I1971" i="5" s="1"/>
  <c r="J1971" i="5" s="1"/>
  <c r="O1970" i="5"/>
  <c r="F1970" i="5" s="1"/>
  <c r="E1970" i="5"/>
  <c r="D1970" i="5"/>
  <c r="C1970" i="5"/>
  <c r="B1970" i="5"/>
  <c r="A1970" i="5"/>
  <c r="I1970" i="5" s="1"/>
  <c r="J1970" i="5" s="1"/>
  <c r="O1969" i="5"/>
  <c r="F1969" i="5" s="1"/>
  <c r="E1969" i="5"/>
  <c r="D1969" i="5"/>
  <c r="C1969" i="5"/>
  <c r="B1969" i="5"/>
  <c r="A1969" i="5"/>
  <c r="I1969" i="5" s="1"/>
  <c r="J1969" i="5" s="1"/>
  <c r="O1968" i="5"/>
  <c r="F1968" i="5" s="1"/>
  <c r="E1968" i="5"/>
  <c r="D1968" i="5"/>
  <c r="C1968" i="5"/>
  <c r="B1968" i="5"/>
  <c r="A1968" i="5"/>
  <c r="I1968" i="5" s="1"/>
  <c r="J1968" i="5" s="1"/>
  <c r="O1967" i="5"/>
  <c r="F1967" i="5" s="1"/>
  <c r="E1967" i="5"/>
  <c r="D1967" i="5"/>
  <c r="C1967" i="5"/>
  <c r="B1967" i="5"/>
  <c r="A1967" i="5"/>
  <c r="I1967" i="5" s="1"/>
  <c r="J1967" i="5" s="1"/>
  <c r="O1966" i="5"/>
  <c r="F1966" i="5" s="1"/>
  <c r="E1966" i="5"/>
  <c r="D1966" i="5"/>
  <c r="C1966" i="5"/>
  <c r="B1966" i="5"/>
  <c r="A1966" i="5"/>
  <c r="I1966" i="5" s="1"/>
  <c r="J1966" i="5" s="1"/>
  <c r="O1965" i="5"/>
  <c r="F1965" i="5" s="1"/>
  <c r="E1965" i="5"/>
  <c r="D1965" i="5"/>
  <c r="C1965" i="5"/>
  <c r="B1965" i="5"/>
  <c r="A1965" i="5"/>
  <c r="I1965" i="5" s="1"/>
  <c r="J1965" i="5" s="1"/>
  <c r="O1964" i="5"/>
  <c r="F1964" i="5" s="1"/>
  <c r="E1964" i="5"/>
  <c r="D1964" i="5"/>
  <c r="C1964" i="5"/>
  <c r="B1964" i="5"/>
  <c r="A1964" i="5"/>
  <c r="I1964" i="5" s="1"/>
  <c r="J1964" i="5" s="1"/>
  <c r="O1963" i="5"/>
  <c r="F1963" i="5" s="1"/>
  <c r="E1963" i="5"/>
  <c r="D1963" i="5"/>
  <c r="C1963" i="5"/>
  <c r="B1963" i="5"/>
  <c r="A1963" i="5"/>
  <c r="I1963" i="5" s="1"/>
  <c r="J1963" i="5" s="1"/>
  <c r="O1962" i="5"/>
  <c r="F1962" i="5" s="1"/>
  <c r="E1962" i="5"/>
  <c r="D1962" i="5"/>
  <c r="C1962" i="5"/>
  <c r="B1962" i="5"/>
  <c r="A1962" i="5"/>
  <c r="I1962" i="5" s="1"/>
  <c r="J1962" i="5" s="1"/>
  <c r="O1961" i="5"/>
  <c r="F1961" i="5" s="1"/>
  <c r="E1961" i="5"/>
  <c r="D1961" i="5"/>
  <c r="C1961" i="5"/>
  <c r="B1961" i="5"/>
  <c r="A1961" i="5"/>
  <c r="I1961" i="5" s="1"/>
  <c r="J1961" i="5" s="1"/>
  <c r="O1960" i="5"/>
  <c r="F1960" i="5" s="1"/>
  <c r="E1960" i="5"/>
  <c r="D1960" i="5"/>
  <c r="C1960" i="5"/>
  <c r="B1960" i="5"/>
  <c r="A1960" i="5"/>
  <c r="I1960" i="5" s="1"/>
  <c r="J1960" i="5" s="1"/>
  <c r="O1959" i="5"/>
  <c r="F1959" i="5" s="1"/>
  <c r="E1959" i="5"/>
  <c r="D1959" i="5"/>
  <c r="C1959" i="5"/>
  <c r="B1959" i="5"/>
  <c r="A1959" i="5"/>
  <c r="I1959" i="5" s="1"/>
  <c r="J1959" i="5" s="1"/>
  <c r="O1958" i="5"/>
  <c r="F1958" i="5" s="1"/>
  <c r="E1958" i="5"/>
  <c r="D1958" i="5"/>
  <c r="C1958" i="5"/>
  <c r="B1958" i="5"/>
  <c r="A1958" i="5"/>
  <c r="I1958" i="5" s="1"/>
  <c r="J1958" i="5" s="1"/>
  <c r="O1957" i="5"/>
  <c r="F1957" i="5" s="1"/>
  <c r="E1957" i="5"/>
  <c r="D1957" i="5"/>
  <c r="C1957" i="5"/>
  <c r="B1957" i="5"/>
  <c r="A1957" i="5"/>
  <c r="I1957" i="5" s="1"/>
  <c r="J1957" i="5" s="1"/>
  <c r="O1956" i="5"/>
  <c r="F1956" i="5" s="1"/>
  <c r="E1956" i="5"/>
  <c r="D1956" i="5"/>
  <c r="C1956" i="5"/>
  <c r="B1956" i="5"/>
  <c r="A1956" i="5"/>
  <c r="I1956" i="5" s="1"/>
  <c r="J1956" i="5" s="1"/>
  <c r="O1955" i="5"/>
  <c r="F1955" i="5" s="1"/>
  <c r="E1955" i="5"/>
  <c r="D1955" i="5"/>
  <c r="C1955" i="5"/>
  <c r="B1955" i="5"/>
  <c r="A1955" i="5"/>
  <c r="I1955" i="5" s="1"/>
  <c r="J1955" i="5" s="1"/>
  <c r="O1954" i="5"/>
  <c r="F1954" i="5" s="1"/>
  <c r="E1954" i="5"/>
  <c r="D1954" i="5"/>
  <c r="C1954" i="5"/>
  <c r="B1954" i="5"/>
  <c r="A1954" i="5"/>
  <c r="I1954" i="5" s="1"/>
  <c r="J1954" i="5" s="1"/>
  <c r="O1953" i="5"/>
  <c r="F1953" i="5" s="1"/>
  <c r="E1953" i="5"/>
  <c r="D1953" i="5"/>
  <c r="C1953" i="5"/>
  <c r="B1953" i="5"/>
  <c r="A1953" i="5"/>
  <c r="I1953" i="5" s="1"/>
  <c r="J1953" i="5" s="1"/>
  <c r="O1952" i="5"/>
  <c r="F1952" i="5" s="1"/>
  <c r="E1952" i="5"/>
  <c r="D1952" i="5"/>
  <c r="C1952" i="5"/>
  <c r="B1952" i="5"/>
  <c r="A1952" i="5"/>
  <c r="I1952" i="5" s="1"/>
  <c r="J1952" i="5" s="1"/>
  <c r="O1951" i="5"/>
  <c r="F1951" i="5" s="1"/>
  <c r="E1951" i="5"/>
  <c r="D1951" i="5"/>
  <c r="C1951" i="5"/>
  <c r="B1951" i="5"/>
  <c r="A1951" i="5"/>
  <c r="I1951" i="5" s="1"/>
  <c r="J1951" i="5" s="1"/>
  <c r="O1950" i="5"/>
  <c r="F1950" i="5" s="1"/>
  <c r="E1950" i="5"/>
  <c r="D1950" i="5"/>
  <c r="C1950" i="5"/>
  <c r="B1950" i="5"/>
  <c r="A1950" i="5"/>
  <c r="I1950" i="5" s="1"/>
  <c r="J1950" i="5" s="1"/>
  <c r="O1949" i="5"/>
  <c r="F1949" i="5" s="1"/>
  <c r="E1949" i="5"/>
  <c r="D1949" i="5"/>
  <c r="C1949" i="5"/>
  <c r="B1949" i="5"/>
  <c r="A1949" i="5"/>
  <c r="I1949" i="5" s="1"/>
  <c r="J1949" i="5" s="1"/>
  <c r="O1948" i="5"/>
  <c r="F1948" i="5" s="1"/>
  <c r="E1948" i="5"/>
  <c r="D1948" i="5"/>
  <c r="C1948" i="5"/>
  <c r="B1948" i="5"/>
  <c r="A1948" i="5"/>
  <c r="I1948" i="5" s="1"/>
  <c r="J1948" i="5" s="1"/>
  <c r="O1947" i="5"/>
  <c r="F1947" i="5" s="1"/>
  <c r="E1947" i="5"/>
  <c r="D1947" i="5"/>
  <c r="C1947" i="5"/>
  <c r="B1947" i="5"/>
  <c r="A1947" i="5"/>
  <c r="I1947" i="5" s="1"/>
  <c r="J1947" i="5" s="1"/>
  <c r="O1946" i="5"/>
  <c r="F1946" i="5" s="1"/>
  <c r="E1946" i="5"/>
  <c r="D1946" i="5"/>
  <c r="C1946" i="5"/>
  <c r="B1946" i="5"/>
  <c r="A1946" i="5"/>
  <c r="I1946" i="5" s="1"/>
  <c r="J1946" i="5" s="1"/>
  <c r="O1945" i="5"/>
  <c r="F1945" i="5" s="1"/>
  <c r="E1945" i="5"/>
  <c r="D1945" i="5"/>
  <c r="C1945" i="5"/>
  <c r="B1945" i="5"/>
  <c r="A1945" i="5"/>
  <c r="I1945" i="5" s="1"/>
  <c r="J1945" i="5" s="1"/>
  <c r="O1944" i="5"/>
  <c r="F1944" i="5" s="1"/>
  <c r="E1944" i="5"/>
  <c r="D1944" i="5"/>
  <c r="C1944" i="5"/>
  <c r="B1944" i="5"/>
  <c r="A1944" i="5"/>
  <c r="I1944" i="5" s="1"/>
  <c r="J1944" i="5" s="1"/>
  <c r="O1943" i="5"/>
  <c r="F1943" i="5" s="1"/>
  <c r="E1943" i="5"/>
  <c r="D1943" i="5"/>
  <c r="C1943" i="5"/>
  <c r="B1943" i="5"/>
  <c r="A1943" i="5"/>
  <c r="I1943" i="5" s="1"/>
  <c r="J1943" i="5" s="1"/>
  <c r="O1942" i="5"/>
  <c r="F1942" i="5" s="1"/>
  <c r="E1942" i="5"/>
  <c r="D1942" i="5"/>
  <c r="C1942" i="5"/>
  <c r="B1942" i="5"/>
  <c r="A1942" i="5"/>
  <c r="I1942" i="5" s="1"/>
  <c r="J1942" i="5" s="1"/>
  <c r="O1941" i="5"/>
  <c r="F1941" i="5" s="1"/>
  <c r="E1941" i="5"/>
  <c r="D1941" i="5"/>
  <c r="C1941" i="5"/>
  <c r="B1941" i="5"/>
  <c r="A1941" i="5"/>
  <c r="I1941" i="5" s="1"/>
  <c r="J1941" i="5" s="1"/>
  <c r="O1940" i="5"/>
  <c r="F1940" i="5" s="1"/>
  <c r="E1940" i="5"/>
  <c r="D1940" i="5"/>
  <c r="C1940" i="5"/>
  <c r="B1940" i="5"/>
  <c r="A1940" i="5"/>
  <c r="I1940" i="5" s="1"/>
  <c r="J1940" i="5" s="1"/>
  <c r="O1939" i="5"/>
  <c r="F1939" i="5" s="1"/>
  <c r="E1939" i="5"/>
  <c r="D1939" i="5"/>
  <c r="C1939" i="5"/>
  <c r="B1939" i="5"/>
  <c r="A1939" i="5"/>
  <c r="I1939" i="5" s="1"/>
  <c r="J1939" i="5" s="1"/>
  <c r="O1938" i="5"/>
  <c r="F1938" i="5" s="1"/>
  <c r="E1938" i="5"/>
  <c r="D1938" i="5"/>
  <c r="C1938" i="5"/>
  <c r="B1938" i="5"/>
  <c r="A1938" i="5"/>
  <c r="I1938" i="5" s="1"/>
  <c r="J1938" i="5" s="1"/>
  <c r="O1937" i="5"/>
  <c r="F1937" i="5" s="1"/>
  <c r="E1937" i="5"/>
  <c r="D1937" i="5"/>
  <c r="C1937" i="5"/>
  <c r="B1937" i="5"/>
  <c r="A1937" i="5"/>
  <c r="I1937" i="5" s="1"/>
  <c r="J1937" i="5" s="1"/>
  <c r="O1936" i="5"/>
  <c r="F1936" i="5" s="1"/>
  <c r="E1936" i="5"/>
  <c r="D1936" i="5"/>
  <c r="C1936" i="5"/>
  <c r="B1936" i="5"/>
  <c r="A1936" i="5"/>
  <c r="I1936" i="5" s="1"/>
  <c r="J1936" i="5" s="1"/>
  <c r="O1935" i="5"/>
  <c r="F1935" i="5" s="1"/>
  <c r="E1935" i="5"/>
  <c r="D1935" i="5"/>
  <c r="C1935" i="5"/>
  <c r="B1935" i="5"/>
  <c r="A1935" i="5"/>
  <c r="I1935" i="5" s="1"/>
  <c r="J1935" i="5" s="1"/>
  <c r="O1934" i="5"/>
  <c r="F1934" i="5" s="1"/>
  <c r="E1934" i="5"/>
  <c r="D1934" i="5"/>
  <c r="C1934" i="5"/>
  <c r="B1934" i="5"/>
  <c r="A1934" i="5"/>
  <c r="I1934" i="5" s="1"/>
  <c r="J1934" i="5" s="1"/>
  <c r="O1933" i="5"/>
  <c r="F1933" i="5" s="1"/>
  <c r="E1933" i="5"/>
  <c r="D1933" i="5"/>
  <c r="C1933" i="5"/>
  <c r="B1933" i="5"/>
  <c r="A1933" i="5"/>
  <c r="I1933" i="5" s="1"/>
  <c r="J1933" i="5" s="1"/>
  <c r="O1932" i="5"/>
  <c r="F1932" i="5" s="1"/>
  <c r="E1932" i="5"/>
  <c r="D1932" i="5"/>
  <c r="C1932" i="5"/>
  <c r="B1932" i="5"/>
  <c r="A1932" i="5"/>
  <c r="I1932" i="5" s="1"/>
  <c r="J1932" i="5" s="1"/>
  <c r="O1931" i="5"/>
  <c r="F1931" i="5" s="1"/>
  <c r="E1931" i="5"/>
  <c r="D1931" i="5"/>
  <c r="C1931" i="5"/>
  <c r="B1931" i="5"/>
  <c r="A1931" i="5"/>
  <c r="I1931" i="5" s="1"/>
  <c r="J1931" i="5" s="1"/>
  <c r="O1930" i="5"/>
  <c r="F1930" i="5" s="1"/>
  <c r="E1930" i="5"/>
  <c r="D1930" i="5"/>
  <c r="C1930" i="5"/>
  <c r="B1930" i="5"/>
  <c r="A1930" i="5"/>
  <c r="I1930" i="5" s="1"/>
  <c r="J1930" i="5" s="1"/>
  <c r="O1929" i="5"/>
  <c r="F1929" i="5" s="1"/>
  <c r="E1929" i="5"/>
  <c r="D1929" i="5"/>
  <c r="C1929" i="5"/>
  <c r="B1929" i="5"/>
  <c r="A1929" i="5"/>
  <c r="I1929" i="5" s="1"/>
  <c r="J1929" i="5" s="1"/>
  <c r="O1928" i="5"/>
  <c r="F1928" i="5" s="1"/>
  <c r="E1928" i="5"/>
  <c r="D1928" i="5"/>
  <c r="C1928" i="5"/>
  <c r="B1928" i="5"/>
  <c r="A1928" i="5"/>
  <c r="I1928" i="5" s="1"/>
  <c r="J1928" i="5" s="1"/>
  <c r="O1927" i="5"/>
  <c r="F1927" i="5" s="1"/>
  <c r="E1927" i="5"/>
  <c r="D1927" i="5"/>
  <c r="C1927" i="5"/>
  <c r="B1927" i="5"/>
  <c r="A1927" i="5"/>
  <c r="I1927" i="5" s="1"/>
  <c r="J1927" i="5" s="1"/>
  <c r="O1926" i="5"/>
  <c r="F1926" i="5" s="1"/>
  <c r="E1926" i="5"/>
  <c r="D1926" i="5"/>
  <c r="C1926" i="5"/>
  <c r="B1926" i="5"/>
  <c r="A1926" i="5"/>
  <c r="I1926" i="5" s="1"/>
  <c r="J1926" i="5" s="1"/>
  <c r="O1925" i="5"/>
  <c r="F1925" i="5" s="1"/>
  <c r="E1925" i="5"/>
  <c r="D1925" i="5"/>
  <c r="C1925" i="5"/>
  <c r="B1925" i="5"/>
  <c r="A1925" i="5"/>
  <c r="I1925" i="5" s="1"/>
  <c r="J1925" i="5" s="1"/>
  <c r="O1924" i="5"/>
  <c r="F1924" i="5" s="1"/>
  <c r="E1924" i="5"/>
  <c r="D1924" i="5"/>
  <c r="C1924" i="5"/>
  <c r="B1924" i="5"/>
  <c r="A1924" i="5"/>
  <c r="I1924" i="5" s="1"/>
  <c r="J1924" i="5" s="1"/>
  <c r="O1923" i="5"/>
  <c r="F1923" i="5" s="1"/>
  <c r="E1923" i="5"/>
  <c r="D1923" i="5"/>
  <c r="C1923" i="5"/>
  <c r="B1923" i="5"/>
  <c r="A1923" i="5"/>
  <c r="I1923" i="5" s="1"/>
  <c r="J1923" i="5" s="1"/>
  <c r="O1922" i="5"/>
  <c r="F1922" i="5" s="1"/>
  <c r="E1922" i="5"/>
  <c r="D1922" i="5"/>
  <c r="C1922" i="5"/>
  <c r="B1922" i="5"/>
  <c r="A1922" i="5"/>
  <c r="I1922" i="5" s="1"/>
  <c r="J1922" i="5" s="1"/>
  <c r="O1921" i="5"/>
  <c r="F1921" i="5" s="1"/>
  <c r="E1921" i="5"/>
  <c r="D1921" i="5"/>
  <c r="C1921" i="5"/>
  <c r="B1921" i="5"/>
  <c r="A1921" i="5"/>
  <c r="I1921" i="5" s="1"/>
  <c r="J1921" i="5" s="1"/>
  <c r="O1920" i="5"/>
  <c r="F1920" i="5" s="1"/>
  <c r="E1920" i="5"/>
  <c r="D1920" i="5"/>
  <c r="C1920" i="5"/>
  <c r="B1920" i="5"/>
  <c r="A1920" i="5"/>
  <c r="I1920" i="5" s="1"/>
  <c r="J1920" i="5" s="1"/>
  <c r="O1919" i="5"/>
  <c r="F1919" i="5" s="1"/>
  <c r="E1919" i="5"/>
  <c r="D1919" i="5"/>
  <c r="C1919" i="5"/>
  <c r="B1919" i="5"/>
  <c r="A1919" i="5"/>
  <c r="I1919" i="5" s="1"/>
  <c r="J1919" i="5" s="1"/>
  <c r="O1918" i="5"/>
  <c r="F1918" i="5" s="1"/>
  <c r="E1918" i="5"/>
  <c r="D1918" i="5"/>
  <c r="C1918" i="5"/>
  <c r="B1918" i="5"/>
  <c r="A1918" i="5"/>
  <c r="I1918" i="5" s="1"/>
  <c r="J1918" i="5" s="1"/>
  <c r="O1917" i="5"/>
  <c r="F1917" i="5" s="1"/>
  <c r="E1917" i="5"/>
  <c r="D1917" i="5"/>
  <c r="C1917" i="5"/>
  <c r="B1917" i="5"/>
  <c r="A1917" i="5"/>
  <c r="I1917" i="5" s="1"/>
  <c r="J1917" i="5" s="1"/>
  <c r="O1916" i="5"/>
  <c r="F1916" i="5" s="1"/>
  <c r="E1916" i="5"/>
  <c r="D1916" i="5"/>
  <c r="C1916" i="5"/>
  <c r="B1916" i="5"/>
  <c r="A1916" i="5"/>
  <c r="I1916" i="5" s="1"/>
  <c r="J1916" i="5" s="1"/>
  <c r="O1915" i="5"/>
  <c r="F1915" i="5" s="1"/>
  <c r="E1915" i="5"/>
  <c r="D1915" i="5"/>
  <c r="C1915" i="5"/>
  <c r="B1915" i="5"/>
  <c r="A1915" i="5"/>
  <c r="I1915" i="5" s="1"/>
  <c r="J1915" i="5" s="1"/>
  <c r="O1914" i="5"/>
  <c r="F1914" i="5" s="1"/>
  <c r="E1914" i="5"/>
  <c r="D1914" i="5"/>
  <c r="C1914" i="5"/>
  <c r="B1914" i="5"/>
  <c r="A1914" i="5"/>
  <c r="I1914" i="5" s="1"/>
  <c r="J1914" i="5" s="1"/>
  <c r="O1913" i="5"/>
  <c r="F1913" i="5" s="1"/>
  <c r="E1913" i="5"/>
  <c r="D1913" i="5"/>
  <c r="C1913" i="5"/>
  <c r="B1913" i="5"/>
  <c r="A1913" i="5"/>
  <c r="I1913" i="5" s="1"/>
  <c r="J1913" i="5" s="1"/>
  <c r="O1912" i="5"/>
  <c r="F1912" i="5" s="1"/>
  <c r="E1912" i="5"/>
  <c r="D1912" i="5"/>
  <c r="C1912" i="5"/>
  <c r="B1912" i="5"/>
  <c r="A1912" i="5"/>
  <c r="I1912" i="5" s="1"/>
  <c r="J1912" i="5" s="1"/>
  <c r="O1911" i="5"/>
  <c r="F1911" i="5" s="1"/>
  <c r="E1911" i="5"/>
  <c r="D1911" i="5"/>
  <c r="C1911" i="5"/>
  <c r="B1911" i="5"/>
  <c r="A1911" i="5"/>
  <c r="I1911" i="5" s="1"/>
  <c r="J1911" i="5" s="1"/>
  <c r="O1910" i="5"/>
  <c r="F1910" i="5" s="1"/>
  <c r="E1910" i="5"/>
  <c r="D1910" i="5"/>
  <c r="C1910" i="5"/>
  <c r="B1910" i="5"/>
  <c r="A1910" i="5"/>
  <c r="I1910" i="5" s="1"/>
  <c r="J1910" i="5" s="1"/>
  <c r="O1909" i="5"/>
  <c r="F1909" i="5" s="1"/>
  <c r="E1909" i="5"/>
  <c r="D1909" i="5"/>
  <c r="C1909" i="5"/>
  <c r="B1909" i="5"/>
  <c r="A1909" i="5"/>
  <c r="I1909" i="5" s="1"/>
  <c r="J1909" i="5" s="1"/>
  <c r="O1908" i="5"/>
  <c r="F1908" i="5" s="1"/>
  <c r="E1908" i="5"/>
  <c r="D1908" i="5"/>
  <c r="C1908" i="5"/>
  <c r="B1908" i="5"/>
  <c r="A1908" i="5"/>
  <c r="I1908" i="5" s="1"/>
  <c r="J1908" i="5" s="1"/>
  <c r="O1907" i="5"/>
  <c r="F1907" i="5" s="1"/>
  <c r="E1907" i="5"/>
  <c r="D1907" i="5"/>
  <c r="C1907" i="5"/>
  <c r="B1907" i="5"/>
  <c r="A1907" i="5"/>
  <c r="I1907" i="5" s="1"/>
  <c r="J1907" i="5" s="1"/>
  <c r="O1906" i="5"/>
  <c r="F1906" i="5" s="1"/>
  <c r="E1906" i="5"/>
  <c r="D1906" i="5"/>
  <c r="C1906" i="5"/>
  <c r="B1906" i="5"/>
  <c r="A1906" i="5"/>
  <c r="I1906" i="5" s="1"/>
  <c r="J1906" i="5" s="1"/>
  <c r="O1905" i="5"/>
  <c r="F1905" i="5" s="1"/>
  <c r="E1905" i="5"/>
  <c r="D1905" i="5"/>
  <c r="C1905" i="5"/>
  <c r="B1905" i="5"/>
  <c r="A1905" i="5"/>
  <c r="I1905" i="5" s="1"/>
  <c r="J1905" i="5" s="1"/>
  <c r="O1904" i="5"/>
  <c r="F1904" i="5" s="1"/>
  <c r="E1904" i="5"/>
  <c r="D1904" i="5"/>
  <c r="C1904" i="5"/>
  <c r="B1904" i="5"/>
  <c r="A1904" i="5"/>
  <c r="I1904" i="5" s="1"/>
  <c r="J1904" i="5" s="1"/>
  <c r="O1903" i="5"/>
  <c r="F1903" i="5" s="1"/>
  <c r="E1903" i="5"/>
  <c r="D1903" i="5"/>
  <c r="C1903" i="5"/>
  <c r="B1903" i="5"/>
  <c r="A1903" i="5"/>
  <c r="I1903" i="5" s="1"/>
  <c r="J1903" i="5" s="1"/>
  <c r="O1902" i="5"/>
  <c r="F1902" i="5" s="1"/>
  <c r="E1902" i="5"/>
  <c r="D1902" i="5"/>
  <c r="C1902" i="5"/>
  <c r="B1902" i="5"/>
  <c r="A1902" i="5"/>
  <c r="I1902" i="5" s="1"/>
  <c r="J1902" i="5" s="1"/>
  <c r="O1901" i="5"/>
  <c r="F1901" i="5" s="1"/>
  <c r="E1901" i="5"/>
  <c r="D1901" i="5"/>
  <c r="C1901" i="5"/>
  <c r="B1901" i="5"/>
  <c r="A1901" i="5"/>
  <c r="I1901" i="5" s="1"/>
  <c r="J1901" i="5" s="1"/>
  <c r="O1900" i="5"/>
  <c r="F1900" i="5" s="1"/>
  <c r="E1900" i="5"/>
  <c r="D1900" i="5"/>
  <c r="C1900" i="5"/>
  <c r="B1900" i="5"/>
  <c r="A1900" i="5"/>
  <c r="I1900" i="5" s="1"/>
  <c r="J1900" i="5" s="1"/>
  <c r="O1899" i="5"/>
  <c r="F1899" i="5" s="1"/>
  <c r="E1899" i="5"/>
  <c r="D1899" i="5"/>
  <c r="C1899" i="5"/>
  <c r="B1899" i="5"/>
  <c r="A1899" i="5"/>
  <c r="I1899" i="5" s="1"/>
  <c r="J1899" i="5" s="1"/>
  <c r="O1898" i="5"/>
  <c r="F1898" i="5" s="1"/>
  <c r="E1898" i="5"/>
  <c r="D1898" i="5"/>
  <c r="C1898" i="5"/>
  <c r="B1898" i="5"/>
  <c r="A1898" i="5"/>
  <c r="I1898" i="5" s="1"/>
  <c r="J1898" i="5" s="1"/>
  <c r="O1897" i="5"/>
  <c r="F1897" i="5" s="1"/>
  <c r="E1897" i="5"/>
  <c r="D1897" i="5"/>
  <c r="C1897" i="5"/>
  <c r="B1897" i="5"/>
  <c r="A1897" i="5"/>
  <c r="I1897" i="5" s="1"/>
  <c r="J1897" i="5" s="1"/>
  <c r="O1896" i="5"/>
  <c r="F1896" i="5" s="1"/>
  <c r="E1896" i="5"/>
  <c r="D1896" i="5"/>
  <c r="C1896" i="5"/>
  <c r="B1896" i="5"/>
  <c r="A1896" i="5"/>
  <c r="I1896" i="5" s="1"/>
  <c r="J1896" i="5" s="1"/>
  <c r="O1895" i="5"/>
  <c r="F1895" i="5" s="1"/>
  <c r="E1895" i="5"/>
  <c r="D1895" i="5"/>
  <c r="C1895" i="5"/>
  <c r="B1895" i="5"/>
  <c r="A1895" i="5"/>
  <c r="I1895" i="5" s="1"/>
  <c r="J1895" i="5" s="1"/>
  <c r="O1894" i="5"/>
  <c r="F1894" i="5" s="1"/>
  <c r="E1894" i="5"/>
  <c r="D1894" i="5"/>
  <c r="C1894" i="5"/>
  <c r="B1894" i="5"/>
  <c r="A1894" i="5"/>
  <c r="I1894" i="5" s="1"/>
  <c r="J1894" i="5" s="1"/>
  <c r="O1893" i="5"/>
  <c r="F1893" i="5" s="1"/>
  <c r="E1893" i="5"/>
  <c r="D1893" i="5"/>
  <c r="C1893" i="5"/>
  <c r="B1893" i="5"/>
  <c r="A1893" i="5"/>
  <c r="I1893" i="5" s="1"/>
  <c r="J1893" i="5" s="1"/>
  <c r="O1892" i="5"/>
  <c r="F1892" i="5" s="1"/>
  <c r="E1892" i="5"/>
  <c r="D1892" i="5"/>
  <c r="C1892" i="5"/>
  <c r="B1892" i="5"/>
  <c r="A1892" i="5"/>
  <c r="I1892" i="5" s="1"/>
  <c r="J1892" i="5" s="1"/>
  <c r="O1891" i="5"/>
  <c r="F1891" i="5" s="1"/>
  <c r="E1891" i="5"/>
  <c r="D1891" i="5"/>
  <c r="C1891" i="5"/>
  <c r="B1891" i="5"/>
  <c r="A1891" i="5"/>
  <c r="I1891" i="5" s="1"/>
  <c r="J1891" i="5" s="1"/>
  <c r="O1890" i="5"/>
  <c r="F1890" i="5" s="1"/>
  <c r="E1890" i="5"/>
  <c r="D1890" i="5"/>
  <c r="C1890" i="5"/>
  <c r="B1890" i="5"/>
  <c r="A1890" i="5"/>
  <c r="I1890" i="5" s="1"/>
  <c r="J1890" i="5" s="1"/>
  <c r="O1889" i="5"/>
  <c r="F1889" i="5" s="1"/>
  <c r="E1889" i="5"/>
  <c r="D1889" i="5"/>
  <c r="C1889" i="5"/>
  <c r="B1889" i="5"/>
  <c r="A1889" i="5"/>
  <c r="I1889" i="5" s="1"/>
  <c r="J1889" i="5" s="1"/>
  <c r="O1888" i="5"/>
  <c r="F1888" i="5" s="1"/>
  <c r="E1888" i="5"/>
  <c r="D1888" i="5"/>
  <c r="C1888" i="5"/>
  <c r="B1888" i="5"/>
  <c r="A1888" i="5"/>
  <c r="I1888" i="5" s="1"/>
  <c r="J1888" i="5" s="1"/>
  <c r="O1887" i="5"/>
  <c r="F1887" i="5" s="1"/>
  <c r="E1887" i="5"/>
  <c r="D1887" i="5"/>
  <c r="C1887" i="5"/>
  <c r="B1887" i="5"/>
  <c r="A1887" i="5"/>
  <c r="I1887" i="5" s="1"/>
  <c r="J1887" i="5" s="1"/>
  <c r="O1886" i="5"/>
  <c r="F1886" i="5" s="1"/>
  <c r="E1886" i="5"/>
  <c r="D1886" i="5"/>
  <c r="C1886" i="5"/>
  <c r="B1886" i="5"/>
  <c r="A1886" i="5"/>
  <c r="I1886" i="5" s="1"/>
  <c r="J1886" i="5" s="1"/>
  <c r="O1885" i="5"/>
  <c r="F1885" i="5" s="1"/>
  <c r="E1885" i="5"/>
  <c r="D1885" i="5"/>
  <c r="C1885" i="5"/>
  <c r="B1885" i="5"/>
  <c r="A1885" i="5"/>
  <c r="I1885" i="5" s="1"/>
  <c r="J1885" i="5" s="1"/>
  <c r="O1884" i="5"/>
  <c r="F1884" i="5" s="1"/>
  <c r="E1884" i="5"/>
  <c r="D1884" i="5"/>
  <c r="C1884" i="5"/>
  <c r="B1884" i="5"/>
  <c r="A1884" i="5"/>
  <c r="I1884" i="5" s="1"/>
  <c r="J1884" i="5" s="1"/>
  <c r="O1883" i="5"/>
  <c r="F1883" i="5" s="1"/>
  <c r="E1883" i="5"/>
  <c r="D1883" i="5"/>
  <c r="C1883" i="5"/>
  <c r="B1883" i="5"/>
  <c r="A1883" i="5"/>
  <c r="I1883" i="5" s="1"/>
  <c r="J1883" i="5" s="1"/>
  <c r="O1882" i="5"/>
  <c r="F1882" i="5" s="1"/>
  <c r="E1882" i="5"/>
  <c r="D1882" i="5"/>
  <c r="C1882" i="5"/>
  <c r="B1882" i="5"/>
  <c r="A1882" i="5"/>
  <c r="I1882" i="5" s="1"/>
  <c r="J1882" i="5" s="1"/>
  <c r="O1881" i="5"/>
  <c r="F1881" i="5" s="1"/>
  <c r="E1881" i="5"/>
  <c r="D1881" i="5"/>
  <c r="C1881" i="5"/>
  <c r="B1881" i="5"/>
  <c r="A1881" i="5"/>
  <c r="I1881" i="5" s="1"/>
  <c r="J1881" i="5" s="1"/>
  <c r="O1880" i="5"/>
  <c r="F1880" i="5" s="1"/>
  <c r="E1880" i="5"/>
  <c r="D1880" i="5"/>
  <c r="C1880" i="5"/>
  <c r="B1880" i="5"/>
  <c r="A1880" i="5"/>
  <c r="I1880" i="5" s="1"/>
  <c r="J1880" i="5" s="1"/>
  <c r="O1879" i="5"/>
  <c r="F1879" i="5" s="1"/>
  <c r="E1879" i="5"/>
  <c r="D1879" i="5"/>
  <c r="C1879" i="5"/>
  <c r="B1879" i="5"/>
  <c r="A1879" i="5"/>
  <c r="I1879" i="5" s="1"/>
  <c r="J1879" i="5" s="1"/>
  <c r="O1878" i="5"/>
  <c r="F1878" i="5" s="1"/>
  <c r="E1878" i="5"/>
  <c r="D1878" i="5"/>
  <c r="C1878" i="5"/>
  <c r="B1878" i="5"/>
  <c r="A1878" i="5"/>
  <c r="I1878" i="5" s="1"/>
  <c r="J1878" i="5" s="1"/>
  <c r="O1877" i="5"/>
  <c r="F1877" i="5" s="1"/>
  <c r="E1877" i="5"/>
  <c r="D1877" i="5"/>
  <c r="C1877" i="5"/>
  <c r="B1877" i="5"/>
  <c r="A1877" i="5"/>
  <c r="I1877" i="5" s="1"/>
  <c r="J1877" i="5" s="1"/>
  <c r="O1876" i="5"/>
  <c r="F1876" i="5" s="1"/>
  <c r="E1876" i="5"/>
  <c r="D1876" i="5"/>
  <c r="C1876" i="5"/>
  <c r="B1876" i="5"/>
  <c r="A1876" i="5"/>
  <c r="I1876" i="5" s="1"/>
  <c r="J1876" i="5" s="1"/>
  <c r="O1875" i="5"/>
  <c r="F1875" i="5" s="1"/>
  <c r="E1875" i="5"/>
  <c r="D1875" i="5"/>
  <c r="C1875" i="5"/>
  <c r="B1875" i="5"/>
  <c r="A1875" i="5"/>
  <c r="I1875" i="5" s="1"/>
  <c r="J1875" i="5" s="1"/>
  <c r="O1874" i="5"/>
  <c r="F1874" i="5" s="1"/>
  <c r="E1874" i="5"/>
  <c r="D1874" i="5"/>
  <c r="C1874" i="5"/>
  <c r="B1874" i="5"/>
  <c r="A1874" i="5"/>
  <c r="I1874" i="5" s="1"/>
  <c r="J1874" i="5" s="1"/>
  <c r="O1873" i="5"/>
  <c r="F1873" i="5" s="1"/>
  <c r="E1873" i="5"/>
  <c r="D1873" i="5"/>
  <c r="C1873" i="5"/>
  <c r="B1873" i="5"/>
  <c r="A1873" i="5"/>
  <c r="I1873" i="5" s="1"/>
  <c r="J1873" i="5" s="1"/>
  <c r="O1872" i="5"/>
  <c r="F1872" i="5" s="1"/>
  <c r="E1872" i="5"/>
  <c r="D1872" i="5"/>
  <c r="C1872" i="5"/>
  <c r="B1872" i="5"/>
  <c r="A1872" i="5"/>
  <c r="I1872" i="5" s="1"/>
  <c r="J1872" i="5" s="1"/>
  <c r="O1871" i="5"/>
  <c r="F1871" i="5" s="1"/>
  <c r="E1871" i="5"/>
  <c r="D1871" i="5"/>
  <c r="C1871" i="5"/>
  <c r="B1871" i="5"/>
  <c r="A1871" i="5"/>
  <c r="I1871" i="5" s="1"/>
  <c r="J1871" i="5" s="1"/>
  <c r="O1870" i="5"/>
  <c r="F1870" i="5" s="1"/>
  <c r="E1870" i="5"/>
  <c r="D1870" i="5"/>
  <c r="C1870" i="5"/>
  <c r="B1870" i="5"/>
  <c r="A1870" i="5"/>
  <c r="I1870" i="5" s="1"/>
  <c r="J1870" i="5" s="1"/>
  <c r="O1869" i="5"/>
  <c r="F1869" i="5" s="1"/>
  <c r="E1869" i="5"/>
  <c r="D1869" i="5"/>
  <c r="C1869" i="5"/>
  <c r="B1869" i="5"/>
  <c r="A1869" i="5"/>
  <c r="I1869" i="5" s="1"/>
  <c r="J1869" i="5" s="1"/>
  <c r="O1868" i="5"/>
  <c r="F1868" i="5" s="1"/>
  <c r="E1868" i="5"/>
  <c r="D1868" i="5"/>
  <c r="C1868" i="5"/>
  <c r="B1868" i="5"/>
  <c r="A1868" i="5"/>
  <c r="I1868" i="5" s="1"/>
  <c r="J1868" i="5" s="1"/>
  <c r="O1867" i="5"/>
  <c r="F1867" i="5" s="1"/>
  <c r="E1867" i="5"/>
  <c r="D1867" i="5"/>
  <c r="C1867" i="5"/>
  <c r="B1867" i="5"/>
  <c r="A1867" i="5"/>
  <c r="I1867" i="5" s="1"/>
  <c r="J1867" i="5" s="1"/>
  <c r="O1866" i="5"/>
  <c r="F1866" i="5" s="1"/>
  <c r="E1866" i="5"/>
  <c r="D1866" i="5"/>
  <c r="C1866" i="5"/>
  <c r="B1866" i="5"/>
  <c r="A1866" i="5"/>
  <c r="I1866" i="5" s="1"/>
  <c r="J1866" i="5" s="1"/>
  <c r="O1865" i="5"/>
  <c r="F1865" i="5" s="1"/>
  <c r="E1865" i="5"/>
  <c r="D1865" i="5"/>
  <c r="C1865" i="5"/>
  <c r="B1865" i="5"/>
  <c r="A1865" i="5"/>
  <c r="I1865" i="5" s="1"/>
  <c r="J1865" i="5" s="1"/>
  <c r="O1864" i="5"/>
  <c r="F1864" i="5" s="1"/>
  <c r="E1864" i="5"/>
  <c r="D1864" i="5"/>
  <c r="C1864" i="5"/>
  <c r="B1864" i="5"/>
  <c r="A1864" i="5"/>
  <c r="I1864" i="5" s="1"/>
  <c r="J1864" i="5" s="1"/>
  <c r="O1863" i="5"/>
  <c r="F1863" i="5" s="1"/>
  <c r="E1863" i="5"/>
  <c r="D1863" i="5"/>
  <c r="C1863" i="5"/>
  <c r="B1863" i="5"/>
  <c r="A1863" i="5"/>
  <c r="I1863" i="5" s="1"/>
  <c r="J1863" i="5" s="1"/>
  <c r="O1862" i="5"/>
  <c r="F1862" i="5" s="1"/>
  <c r="E1862" i="5"/>
  <c r="D1862" i="5"/>
  <c r="C1862" i="5"/>
  <c r="B1862" i="5"/>
  <c r="A1862" i="5"/>
  <c r="I1862" i="5" s="1"/>
  <c r="J1862" i="5" s="1"/>
  <c r="O1861" i="5"/>
  <c r="F1861" i="5" s="1"/>
  <c r="E1861" i="5"/>
  <c r="D1861" i="5"/>
  <c r="C1861" i="5"/>
  <c r="B1861" i="5"/>
  <c r="A1861" i="5"/>
  <c r="I1861" i="5" s="1"/>
  <c r="J1861" i="5" s="1"/>
  <c r="O1860" i="5"/>
  <c r="F1860" i="5" s="1"/>
  <c r="E1860" i="5"/>
  <c r="D1860" i="5"/>
  <c r="C1860" i="5"/>
  <c r="B1860" i="5"/>
  <c r="A1860" i="5"/>
  <c r="I1860" i="5" s="1"/>
  <c r="J1860" i="5" s="1"/>
  <c r="O1859" i="5"/>
  <c r="F1859" i="5" s="1"/>
  <c r="E1859" i="5"/>
  <c r="D1859" i="5"/>
  <c r="C1859" i="5"/>
  <c r="B1859" i="5"/>
  <c r="A1859" i="5"/>
  <c r="I1859" i="5" s="1"/>
  <c r="J1859" i="5" s="1"/>
  <c r="O1858" i="5"/>
  <c r="F1858" i="5" s="1"/>
  <c r="E1858" i="5"/>
  <c r="D1858" i="5"/>
  <c r="C1858" i="5"/>
  <c r="B1858" i="5"/>
  <c r="A1858" i="5"/>
  <c r="I1858" i="5" s="1"/>
  <c r="J1858" i="5" s="1"/>
  <c r="O1857" i="5"/>
  <c r="F1857" i="5" s="1"/>
  <c r="E1857" i="5"/>
  <c r="D1857" i="5"/>
  <c r="C1857" i="5"/>
  <c r="B1857" i="5"/>
  <c r="A1857" i="5"/>
  <c r="I1857" i="5" s="1"/>
  <c r="J1857" i="5" s="1"/>
  <c r="O1856" i="5"/>
  <c r="F1856" i="5" s="1"/>
  <c r="E1856" i="5"/>
  <c r="D1856" i="5"/>
  <c r="C1856" i="5"/>
  <c r="B1856" i="5"/>
  <c r="A1856" i="5"/>
  <c r="I1856" i="5" s="1"/>
  <c r="J1856" i="5" s="1"/>
  <c r="O1855" i="5"/>
  <c r="F1855" i="5" s="1"/>
  <c r="E1855" i="5"/>
  <c r="D1855" i="5"/>
  <c r="C1855" i="5"/>
  <c r="B1855" i="5"/>
  <c r="A1855" i="5"/>
  <c r="I1855" i="5" s="1"/>
  <c r="J1855" i="5" s="1"/>
  <c r="O1854" i="5"/>
  <c r="F1854" i="5" s="1"/>
  <c r="E1854" i="5"/>
  <c r="D1854" i="5"/>
  <c r="C1854" i="5"/>
  <c r="B1854" i="5"/>
  <c r="A1854" i="5"/>
  <c r="I1854" i="5" s="1"/>
  <c r="J1854" i="5" s="1"/>
  <c r="O1853" i="5"/>
  <c r="F1853" i="5" s="1"/>
  <c r="E1853" i="5"/>
  <c r="D1853" i="5"/>
  <c r="C1853" i="5"/>
  <c r="B1853" i="5"/>
  <c r="A1853" i="5"/>
  <c r="I1853" i="5" s="1"/>
  <c r="J1853" i="5" s="1"/>
  <c r="O1852" i="5"/>
  <c r="F1852" i="5" s="1"/>
  <c r="E1852" i="5"/>
  <c r="D1852" i="5"/>
  <c r="C1852" i="5"/>
  <c r="B1852" i="5"/>
  <c r="A1852" i="5"/>
  <c r="I1852" i="5" s="1"/>
  <c r="J1852" i="5" s="1"/>
  <c r="O1851" i="5"/>
  <c r="F1851" i="5" s="1"/>
  <c r="E1851" i="5"/>
  <c r="D1851" i="5"/>
  <c r="C1851" i="5"/>
  <c r="B1851" i="5"/>
  <c r="A1851" i="5"/>
  <c r="I1851" i="5" s="1"/>
  <c r="J1851" i="5" s="1"/>
  <c r="O1850" i="5"/>
  <c r="F1850" i="5" s="1"/>
  <c r="E1850" i="5"/>
  <c r="D1850" i="5"/>
  <c r="C1850" i="5"/>
  <c r="B1850" i="5"/>
  <c r="A1850" i="5"/>
  <c r="I1850" i="5" s="1"/>
  <c r="J1850" i="5" s="1"/>
  <c r="O1849" i="5"/>
  <c r="F1849" i="5" s="1"/>
  <c r="E1849" i="5"/>
  <c r="D1849" i="5"/>
  <c r="C1849" i="5"/>
  <c r="B1849" i="5"/>
  <c r="A1849" i="5"/>
  <c r="I1849" i="5" s="1"/>
  <c r="J1849" i="5" s="1"/>
  <c r="O1848" i="5"/>
  <c r="F1848" i="5" s="1"/>
  <c r="E1848" i="5"/>
  <c r="D1848" i="5"/>
  <c r="C1848" i="5"/>
  <c r="B1848" i="5"/>
  <c r="A1848" i="5"/>
  <c r="I1848" i="5" s="1"/>
  <c r="J1848" i="5" s="1"/>
  <c r="O1847" i="5"/>
  <c r="F1847" i="5" s="1"/>
  <c r="E1847" i="5"/>
  <c r="D1847" i="5"/>
  <c r="C1847" i="5"/>
  <c r="B1847" i="5"/>
  <c r="A1847" i="5"/>
  <c r="I1847" i="5" s="1"/>
  <c r="J1847" i="5" s="1"/>
  <c r="O1846" i="5"/>
  <c r="F1846" i="5" s="1"/>
  <c r="E1846" i="5"/>
  <c r="D1846" i="5"/>
  <c r="C1846" i="5"/>
  <c r="B1846" i="5"/>
  <c r="A1846" i="5"/>
  <c r="I1846" i="5" s="1"/>
  <c r="J1846" i="5" s="1"/>
  <c r="O1845" i="5"/>
  <c r="F1845" i="5" s="1"/>
  <c r="E1845" i="5"/>
  <c r="D1845" i="5"/>
  <c r="C1845" i="5"/>
  <c r="B1845" i="5"/>
  <c r="A1845" i="5"/>
  <c r="I1845" i="5" s="1"/>
  <c r="J1845" i="5" s="1"/>
  <c r="O1844" i="5"/>
  <c r="F1844" i="5" s="1"/>
  <c r="E1844" i="5"/>
  <c r="D1844" i="5"/>
  <c r="C1844" i="5"/>
  <c r="B1844" i="5"/>
  <c r="A1844" i="5"/>
  <c r="I1844" i="5" s="1"/>
  <c r="J1844" i="5" s="1"/>
  <c r="O1843" i="5"/>
  <c r="F1843" i="5" s="1"/>
  <c r="E1843" i="5"/>
  <c r="D1843" i="5"/>
  <c r="C1843" i="5"/>
  <c r="B1843" i="5"/>
  <c r="A1843" i="5"/>
  <c r="I1843" i="5" s="1"/>
  <c r="J1843" i="5" s="1"/>
  <c r="O1842" i="5"/>
  <c r="F1842" i="5" s="1"/>
  <c r="E1842" i="5"/>
  <c r="D1842" i="5"/>
  <c r="C1842" i="5"/>
  <c r="B1842" i="5"/>
  <c r="A1842" i="5"/>
  <c r="I1842" i="5" s="1"/>
  <c r="J1842" i="5" s="1"/>
  <c r="O1841" i="5"/>
  <c r="F1841" i="5" s="1"/>
  <c r="E1841" i="5"/>
  <c r="D1841" i="5"/>
  <c r="C1841" i="5"/>
  <c r="B1841" i="5"/>
  <c r="A1841" i="5"/>
  <c r="I1841" i="5" s="1"/>
  <c r="J1841" i="5" s="1"/>
  <c r="O1840" i="5"/>
  <c r="F1840" i="5" s="1"/>
  <c r="E1840" i="5"/>
  <c r="D1840" i="5"/>
  <c r="C1840" i="5"/>
  <c r="B1840" i="5"/>
  <c r="A1840" i="5"/>
  <c r="I1840" i="5" s="1"/>
  <c r="J1840" i="5" s="1"/>
  <c r="O1839" i="5"/>
  <c r="F1839" i="5" s="1"/>
  <c r="E1839" i="5"/>
  <c r="D1839" i="5"/>
  <c r="C1839" i="5"/>
  <c r="B1839" i="5"/>
  <c r="A1839" i="5"/>
  <c r="I1839" i="5" s="1"/>
  <c r="J1839" i="5" s="1"/>
  <c r="O1838" i="5"/>
  <c r="F1838" i="5" s="1"/>
  <c r="E1838" i="5"/>
  <c r="D1838" i="5"/>
  <c r="C1838" i="5"/>
  <c r="B1838" i="5"/>
  <c r="A1838" i="5"/>
  <c r="I1838" i="5" s="1"/>
  <c r="J1838" i="5" s="1"/>
  <c r="O1837" i="5"/>
  <c r="F1837" i="5" s="1"/>
  <c r="E1837" i="5"/>
  <c r="D1837" i="5"/>
  <c r="C1837" i="5"/>
  <c r="B1837" i="5"/>
  <c r="A1837" i="5"/>
  <c r="I1837" i="5" s="1"/>
  <c r="J1837" i="5" s="1"/>
  <c r="O1836" i="5"/>
  <c r="F1836" i="5" s="1"/>
  <c r="E1836" i="5"/>
  <c r="D1836" i="5"/>
  <c r="C1836" i="5"/>
  <c r="B1836" i="5"/>
  <c r="A1836" i="5"/>
  <c r="I1836" i="5" s="1"/>
  <c r="J1836" i="5" s="1"/>
  <c r="O1835" i="5"/>
  <c r="F1835" i="5" s="1"/>
  <c r="E1835" i="5"/>
  <c r="D1835" i="5"/>
  <c r="C1835" i="5"/>
  <c r="B1835" i="5"/>
  <c r="A1835" i="5"/>
  <c r="I1835" i="5" s="1"/>
  <c r="J1835" i="5" s="1"/>
  <c r="O1834" i="5"/>
  <c r="F1834" i="5" s="1"/>
  <c r="E1834" i="5"/>
  <c r="D1834" i="5"/>
  <c r="C1834" i="5"/>
  <c r="B1834" i="5"/>
  <c r="A1834" i="5"/>
  <c r="I1834" i="5" s="1"/>
  <c r="J1834" i="5" s="1"/>
  <c r="O1833" i="5"/>
  <c r="F1833" i="5" s="1"/>
  <c r="E1833" i="5"/>
  <c r="D1833" i="5"/>
  <c r="C1833" i="5"/>
  <c r="B1833" i="5"/>
  <c r="A1833" i="5"/>
  <c r="I1833" i="5" s="1"/>
  <c r="J1833" i="5" s="1"/>
  <c r="O1832" i="5"/>
  <c r="F1832" i="5" s="1"/>
  <c r="E1832" i="5"/>
  <c r="D1832" i="5"/>
  <c r="C1832" i="5"/>
  <c r="B1832" i="5"/>
  <c r="A1832" i="5"/>
  <c r="I1832" i="5" s="1"/>
  <c r="J1832" i="5" s="1"/>
  <c r="O1831" i="5"/>
  <c r="F1831" i="5" s="1"/>
  <c r="E1831" i="5"/>
  <c r="D1831" i="5"/>
  <c r="C1831" i="5"/>
  <c r="B1831" i="5"/>
  <c r="A1831" i="5"/>
  <c r="I1831" i="5" s="1"/>
  <c r="J1831" i="5" s="1"/>
  <c r="O1830" i="5"/>
  <c r="F1830" i="5" s="1"/>
  <c r="E1830" i="5"/>
  <c r="D1830" i="5"/>
  <c r="C1830" i="5"/>
  <c r="B1830" i="5"/>
  <c r="A1830" i="5"/>
  <c r="I1830" i="5" s="1"/>
  <c r="J1830" i="5" s="1"/>
  <c r="O1829" i="5"/>
  <c r="F1829" i="5" s="1"/>
  <c r="E1829" i="5"/>
  <c r="D1829" i="5"/>
  <c r="C1829" i="5"/>
  <c r="B1829" i="5"/>
  <c r="A1829" i="5"/>
  <c r="I1829" i="5" s="1"/>
  <c r="J1829" i="5" s="1"/>
  <c r="O1828" i="5"/>
  <c r="F1828" i="5" s="1"/>
  <c r="E1828" i="5"/>
  <c r="D1828" i="5"/>
  <c r="C1828" i="5"/>
  <c r="B1828" i="5"/>
  <c r="A1828" i="5"/>
  <c r="I1828" i="5" s="1"/>
  <c r="J1828" i="5" s="1"/>
  <c r="O1827" i="5"/>
  <c r="F1827" i="5" s="1"/>
  <c r="E1827" i="5"/>
  <c r="D1827" i="5"/>
  <c r="C1827" i="5"/>
  <c r="B1827" i="5"/>
  <c r="A1827" i="5"/>
  <c r="I1827" i="5" s="1"/>
  <c r="J1827" i="5" s="1"/>
  <c r="O1826" i="5"/>
  <c r="F1826" i="5" s="1"/>
  <c r="E1826" i="5"/>
  <c r="D1826" i="5"/>
  <c r="C1826" i="5"/>
  <c r="B1826" i="5"/>
  <c r="A1826" i="5"/>
  <c r="I1826" i="5" s="1"/>
  <c r="J1826" i="5" s="1"/>
  <c r="O1825" i="5"/>
  <c r="F1825" i="5" s="1"/>
  <c r="E1825" i="5"/>
  <c r="D1825" i="5"/>
  <c r="C1825" i="5"/>
  <c r="B1825" i="5"/>
  <c r="A1825" i="5"/>
  <c r="I1825" i="5" s="1"/>
  <c r="J1825" i="5" s="1"/>
  <c r="O1824" i="5"/>
  <c r="F1824" i="5" s="1"/>
  <c r="E1824" i="5"/>
  <c r="D1824" i="5"/>
  <c r="C1824" i="5"/>
  <c r="B1824" i="5"/>
  <c r="A1824" i="5"/>
  <c r="I1824" i="5" s="1"/>
  <c r="J1824" i="5" s="1"/>
  <c r="O1823" i="5"/>
  <c r="F1823" i="5" s="1"/>
  <c r="E1823" i="5"/>
  <c r="D1823" i="5"/>
  <c r="C1823" i="5"/>
  <c r="B1823" i="5"/>
  <c r="A1823" i="5"/>
  <c r="I1823" i="5" s="1"/>
  <c r="J1823" i="5" s="1"/>
  <c r="O1822" i="5"/>
  <c r="F1822" i="5" s="1"/>
  <c r="E1822" i="5"/>
  <c r="D1822" i="5"/>
  <c r="C1822" i="5"/>
  <c r="B1822" i="5"/>
  <c r="A1822" i="5"/>
  <c r="I1822" i="5" s="1"/>
  <c r="J1822" i="5" s="1"/>
  <c r="O1821" i="5"/>
  <c r="F1821" i="5" s="1"/>
  <c r="E1821" i="5"/>
  <c r="D1821" i="5"/>
  <c r="C1821" i="5"/>
  <c r="B1821" i="5"/>
  <c r="A1821" i="5"/>
  <c r="I1821" i="5" s="1"/>
  <c r="J1821" i="5" s="1"/>
  <c r="O1820" i="5"/>
  <c r="F1820" i="5" s="1"/>
  <c r="E1820" i="5"/>
  <c r="D1820" i="5"/>
  <c r="C1820" i="5"/>
  <c r="B1820" i="5"/>
  <c r="A1820" i="5"/>
  <c r="I1820" i="5" s="1"/>
  <c r="J1820" i="5" s="1"/>
  <c r="O1819" i="5"/>
  <c r="F1819" i="5" s="1"/>
  <c r="E1819" i="5"/>
  <c r="D1819" i="5"/>
  <c r="C1819" i="5"/>
  <c r="B1819" i="5"/>
  <c r="A1819" i="5"/>
  <c r="I1819" i="5" s="1"/>
  <c r="J1819" i="5" s="1"/>
  <c r="O1818" i="5"/>
  <c r="F1818" i="5" s="1"/>
  <c r="E1818" i="5"/>
  <c r="D1818" i="5"/>
  <c r="C1818" i="5"/>
  <c r="B1818" i="5"/>
  <c r="A1818" i="5"/>
  <c r="I1818" i="5" s="1"/>
  <c r="J1818" i="5" s="1"/>
  <c r="O1817" i="5"/>
  <c r="F1817" i="5" s="1"/>
  <c r="E1817" i="5"/>
  <c r="D1817" i="5"/>
  <c r="C1817" i="5"/>
  <c r="B1817" i="5"/>
  <c r="A1817" i="5"/>
  <c r="I1817" i="5" s="1"/>
  <c r="J1817" i="5" s="1"/>
  <c r="O1816" i="5"/>
  <c r="F1816" i="5" s="1"/>
  <c r="E1816" i="5"/>
  <c r="D1816" i="5"/>
  <c r="C1816" i="5"/>
  <c r="B1816" i="5"/>
  <c r="A1816" i="5"/>
  <c r="I1816" i="5" s="1"/>
  <c r="J1816" i="5" s="1"/>
  <c r="O1815" i="5"/>
  <c r="F1815" i="5" s="1"/>
  <c r="E1815" i="5"/>
  <c r="D1815" i="5"/>
  <c r="C1815" i="5"/>
  <c r="B1815" i="5"/>
  <c r="A1815" i="5"/>
  <c r="I1815" i="5" s="1"/>
  <c r="J1815" i="5" s="1"/>
  <c r="O1814" i="5"/>
  <c r="F1814" i="5" s="1"/>
  <c r="E1814" i="5"/>
  <c r="D1814" i="5"/>
  <c r="C1814" i="5"/>
  <c r="B1814" i="5"/>
  <c r="A1814" i="5"/>
  <c r="I1814" i="5" s="1"/>
  <c r="J1814" i="5" s="1"/>
  <c r="O1813" i="5"/>
  <c r="F1813" i="5" s="1"/>
  <c r="E1813" i="5"/>
  <c r="D1813" i="5"/>
  <c r="C1813" i="5"/>
  <c r="B1813" i="5"/>
  <c r="A1813" i="5"/>
  <c r="I1813" i="5" s="1"/>
  <c r="J1813" i="5" s="1"/>
  <c r="O1812" i="5"/>
  <c r="F1812" i="5" s="1"/>
  <c r="E1812" i="5"/>
  <c r="D1812" i="5"/>
  <c r="C1812" i="5"/>
  <c r="B1812" i="5"/>
  <c r="A1812" i="5"/>
  <c r="I1812" i="5" s="1"/>
  <c r="J1812" i="5" s="1"/>
  <c r="O1811" i="5"/>
  <c r="F1811" i="5" s="1"/>
  <c r="E1811" i="5"/>
  <c r="D1811" i="5"/>
  <c r="C1811" i="5"/>
  <c r="B1811" i="5"/>
  <c r="A1811" i="5"/>
  <c r="I1811" i="5" s="1"/>
  <c r="J1811" i="5" s="1"/>
  <c r="O1810" i="5"/>
  <c r="F1810" i="5" s="1"/>
  <c r="E1810" i="5"/>
  <c r="D1810" i="5"/>
  <c r="C1810" i="5"/>
  <c r="B1810" i="5"/>
  <c r="A1810" i="5"/>
  <c r="I1810" i="5" s="1"/>
  <c r="J1810" i="5" s="1"/>
  <c r="O1809" i="5"/>
  <c r="F1809" i="5" s="1"/>
  <c r="E1809" i="5"/>
  <c r="D1809" i="5"/>
  <c r="C1809" i="5"/>
  <c r="B1809" i="5"/>
  <c r="A1809" i="5"/>
  <c r="I1809" i="5" s="1"/>
  <c r="J1809" i="5" s="1"/>
  <c r="O1808" i="5"/>
  <c r="F1808" i="5" s="1"/>
  <c r="E1808" i="5"/>
  <c r="D1808" i="5"/>
  <c r="C1808" i="5"/>
  <c r="B1808" i="5"/>
  <c r="A1808" i="5"/>
  <c r="I1808" i="5" s="1"/>
  <c r="J1808" i="5" s="1"/>
  <c r="O1807" i="5"/>
  <c r="F1807" i="5" s="1"/>
  <c r="E1807" i="5"/>
  <c r="D1807" i="5"/>
  <c r="C1807" i="5"/>
  <c r="B1807" i="5"/>
  <c r="A1807" i="5"/>
  <c r="I1807" i="5" s="1"/>
  <c r="J1807" i="5" s="1"/>
  <c r="O1806" i="5"/>
  <c r="F1806" i="5" s="1"/>
  <c r="E1806" i="5"/>
  <c r="D1806" i="5"/>
  <c r="C1806" i="5"/>
  <c r="B1806" i="5"/>
  <c r="A1806" i="5"/>
  <c r="I1806" i="5" s="1"/>
  <c r="J1806" i="5" s="1"/>
  <c r="O1805" i="5"/>
  <c r="F1805" i="5" s="1"/>
  <c r="E1805" i="5"/>
  <c r="D1805" i="5"/>
  <c r="C1805" i="5"/>
  <c r="B1805" i="5"/>
  <c r="A1805" i="5"/>
  <c r="I1805" i="5" s="1"/>
  <c r="J1805" i="5" s="1"/>
  <c r="O1804" i="5"/>
  <c r="F1804" i="5" s="1"/>
  <c r="E1804" i="5"/>
  <c r="D1804" i="5"/>
  <c r="C1804" i="5"/>
  <c r="B1804" i="5"/>
  <c r="A1804" i="5"/>
  <c r="I1804" i="5" s="1"/>
  <c r="J1804" i="5" s="1"/>
  <c r="O1803" i="5"/>
  <c r="F1803" i="5" s="1"/>
  <c r="E1803" i="5"/>
  <c r="D1803" i="5"/>
  <c r="C1803" i="5"/>
  <c r="B1803" i="5"/>
  <c r="A1803" i="5"/>
  <c r="I1803" i="5" s="1"/>
  <c r="J1803" i="5" s="1"/>
  <c r="O1802" i="5"/>
  <c r="F1802" i="5" s="1"/>
  <c r="E1802" i="5"/>
  <c r="D1802" i="5"/>
  <c r="C1802" i="5"/>
  <c r="B1802" i="5"/>
  <c r="A1802" i="5"/>
  <c r="I1802" i="5" s="1"/>
  <c r="J1802" i="5" s="1"/>
  <c r="O1801" i="5"/>
  <c r="F1801" i="5" s="1"/>
  <c r="E1801" i="5"/>
  <c r="D1801" i="5"/>
  <c r="C1801" i="5"/>
  <c r="B1801" i="5"/>
  <c r="A1801" i="5"/>
  <c r="I1801" i="5" s="1"/>
  <c r="J1801" i="5" s="1"/>
  <c r="O1800" i="5"/>
  <c r="F1800" i="5" s="1"/>
  <c r="E1800" i="5"/>
  <c r="D1800" i="5"/>
  <c r="C1800" i="5"/>
  <c r="B1800" i="5"/>
  <c r="A1800" i="5"/>
  <c r="I1800" i="5" s="1"/>
  <c r="J1800" i="5" s="1"/>
  <c r="O1799" i="5"/>
  <c r="F1799" i="5" s="1"/>
  <c r="E1799" i="5"/>
  <c r="D1799" i="5"/>
  <c r="C1799" i="5"/>
  <c r="B1799" i="5"/>
  <c r="A1799" i="5"/>
  <c r="I1799" i="5" s="1"/>
  <c r="J1799" i="5" s="1"/>
  <c r="O1798" i="5"/>
  <c r="F1798" i="5" s="1"/>
  <c r="E1798" i="5"/>
  <c r="D1798" i="5"/>
  <c r="C1798" i="5"/>
  <c r="B1798" i="5"/>
  <c r="A1798" i="5"/>
  <c r="I1798" i="5" s="1"/>
  <c r="J1798" i="5" s="1"/>
  <c r="O1797" i="5"/>
  <c r="F1797" i="5" s="1"/>
  <c r="E1797" i="5"/>
  <c r="D1797" i="5"/>
  <c r="C1797" i="5"/>
  <c r="B1797" i="5"/>
  <c r="A1797" i="5"/>
  <c r="I1797" i="5" s="1"/>
  <c r="J1797" i="5" s="1"/>
  <c r="O1796" i="5"/>
  <c r="F1796" i="5" s="1"/>
  <c r="E1796" i="5"/>
  <c r="D1796" i="5"/>
  <c r="C1796" i="5"/>
  <c r="B1796" i="5"/>
  <c r="A1796" i="5"/>
  <c r="I1796" i="5" s="1"/>
  <c r="J1796" i="5" s="1"/>
  <c r="O1795" i="5"/>
  <c r="F1795" i="5" s="1"/>
  <c r="E1795" i="5"/>
  <c r="D1795" i="5"/>
  <c r="C1795" i="5"/>
  <c r="B1795" i="5"/>
  <c r="A1795" i="5"/>
  <c r="I1795" i="5" s="1"/>
  <c r="J1795" i="5" s="1"/>
  <c r="O1794" i="5"/>
  <c r="F1794" i="5" s="1"/>
  <c r="E1794" i="5"/>
  <c r="D1794" i="5"/>
  <c r="C1794" i="5"/>
  <c r="B1794" i="5"/>
  <c r="A1794" i="5"/>
  <c r="I1794" i="5" s="1"/>
  <c r="J1794" i="5" s="1"/>
  <c r="O1793" i="5"/>
  <c r="F1793" i="5" s="1"/>
  <c r="E1793" i="5"/>
  <c r="D1793" i="5"/>
  <c r="C1793" i="5"/>
  <c r="B1793" i="5"/>
  <c r="A1793" i="5"/>
  <c r="I1793" i="5" s="1"/>
  <c r="J1793" i="5" s="1"/>
  <c r="O1792" i="5"/>
  <c r="F1792" i="5" s="1"/>
  <c r="E1792" i="5"/>
  <c r="D1792" i="5"/>
  <c r="C1792" i="5"/>
  <c r="B1792" i="5"/>
  <c r="A1792" i="5"/>
  <c r="I1792" i="5" s="1"/>
  <c r="J1792" i="5" s="1"/>
  <c r="O1791" i="5"/>
  <c r="F1791" i="5" s="1"/>
  <c r="E1791" i="5"/>
  <c r="D1791" i="5"/>
  <c r="C1791" i="5"/>
  <c r="B1791" i="5"/>
  <c r="A1791" i="5"/>
  <c r="I1791" i="5" s="1"/>
  <c r="J1791" i="5" s="1"/>
  <c r="O1790" i="5"/>
  <c r="F1790" i="5" s="1"/>
  <c r="E1790" i="5"/>
  <c r="D1790" i="5"/>
  <c r="C1790" i="5"/>
  <c r="B1790" i="5"/>
  <c r="A1790" i="5"/>
  <c r="I1790" i="5" s="1"/>
  <c r="J1790" i="5" s="1"/>
  <c r="O1789" i="5"/>
  <c r="F1789" i="5" s="1"/>
  <c r="E1789" i="5"/>
  <c r="D1789" i="5"/>
  <c r="C1789" i="5"/>
  <c r="B1789" i="5"/>
  <c r="A1789" i="5"/>
  <c r="I1789" i="5" s="1"/>
  <c r="J1789" i="5" s="1"/>
  <c r="O1788" i="5"/>
  <c r="F1788" i="5" s="1"/>
  <c r="E1788" i="5"/>
  <c r="D1788" i="5"/>
  <c r="C1788" i="5"/>
  <c r="B1788" i="5"/>
  <c r="A1788" i="5"/>
  <c r="I1788" i="5" s="1"/>
  <c r="J1788" i="5" s="1"/>
  <c r="O1787" i="5"/>
  <c r="F1787" i="5" s="1"/>
  <c r="E1787" i="5"/>
  <c r="D1787" i="5"/>
  <c r="C1787" i="5"/>
  <c r="B1787" i="5"/>
  <c r="A1787" i="5"/>
  <c r="I1787" i="5" s="1"/>
  <c r="J1787" i="5" s="1"/>
  <c r="O1786" i="5"/>
  <c r="F1786" i="5" s="1"/>
  <c r="E1786" i="5"/>
  <c r="D1786" i="5"/>
  <c r="C1786" i="5"/>
  <c r="B1786" i="5"/>
  <c r="A1786" i="5"/>
  <c r="I1786" i="5" s="1"/>
  <c r="J1786" i="5" s="1"/>
  <c r="O1785" i="5"/>
  <c r="F1785" i="5" s="1"/>
  <c r="E1785" i="5"/>
  <c r="D1785" i="5"/>
  <c r="C1785" i="5"/>
  <c r="B1785" i="5"/>
  <c r="A1785" i="5"/>
  <c r="I1785" i="5" s="1"/>
  <c r="J1785" i="5" s="1"/>
  <c r="O1784" i="5"/>
  <c r="F1784" i="5" s="1"/>
  <c r="E1784" i="5"/>
  <c r="D1784" i="5"/>
  <c r="C1784" i="5"/>
  <c r="B1784" i="5"/>
  <c r="A1784" i="5"/>
  <c r="I1784" i="5" s="1"/>
  <c r="J1784" i="5" s="1"/>
  <c r="O1783" i="5"/>
  <c r="F1783" i="5" s="1"/>
  <c r="E1783" i="5"/>
  <c r="D1783" i="5"/>
  <c r="C1783" i="5"/>
  <c r="B1783" i="5"/>
  <c r="A1783" i="5"/>
  <c r="I1783" i="5" s="1"/>
  <c r="J1783" i="5" s="1"/>
  <c r="O1782" i="5"/>
  <c r="F1782" i="5" s="1"/>
  <c r="E1782" i="5"/>
  <c r="D1782" i="5"/>
  <c r="C1782" i="5"/>
  <c r="B1782" i="5"/>
  <c r="A1782" i="5"/>
  <c r="I1782" i="5" s="1"/>
  <c r="J1782" i="5" s="1"/>
  <c r="O1781" i="5"/>
  <c r="F1781" i="5" s="1"/>
  <c r="E1781" i="5"/>
  <c r="D1781" i="5"/>
  <c r="C1781" i="5"/>
  <c r="B1781" i="5"/>
  <c r="A1781" i="5"/>
  <c r="I1781" i="5" s="1"/>
  <c r="J1781" i="5" s="1"/>
  <c r="O1780" i="5"/>
  <c r="F1780" i="5" s="1"/>
  <c r="E1780" i="5"/>
  <c r="D1780" i="5"/>
  <c r="C1780" i="5"/>
  <c r="B1780" i="5"/>
  <c r="A1780" i="5"/>
  <c r="I1780" i="5" s="1"/>
  <c r="J1780" i="5" s="1"/>
  <c r="O1779" i="5"/>
  <c r="F1779" i="5" s="1"/>
  <c r="E1779" i="5"/>
  <c r="D1779" i="5"/>
  <c r="C1779" i="5"/>
  <c r="B1779" i="5"/>
  <c r="A1779" i="5"/>
  <c r="I1779" i="5" s="1"/>
  <c r="J1779" i="5" s="1"/>
  <c r="O1778" i="5"/>
  <c r="F1778" i="5" s="1"/>
  <c r="E1778" i="5"/>
  <c r="D1778" i="5"/>
  <c r="C1778" i="5"/>
  <c r="B1778" i="5"/>
  <c r="A1778" i="5"/>
  <c r="I1778" i="5" s="1"/>
  <c r="J1778" i="5" s="1"/>
  <c r="O1777" i="5"/>
  <c r="F1777" i="5" s="1"/>
  <c r="E1777" i="5"/>
  <c r="D1777" i="5"/>
  <c r="C1777" i="5"/>
  <c r="B1777" i="5"/>
  <c r="A1777" i="5"/>
  <c r="I1777" i="5" s="1"/>
  <c r="J1777" i="5" s="1"/>
  <c r="O1776" i="5"/>
  <c r="F1776" i="5" s="1"/>
  <c r="E1776" i="5"/>
  <c r="D1776" i="5"/>
  <c r="C1776" i="5"/>
  <c r="B1776" i="5"/>
  <c r="A1776" i="5"/>
  <c r="I1776" i="5" s="1"/>
  <c r="J1776" i="5" s="1"/>
  <c r="O1775" i="5"/>
  <c r="F1775" i="5" s="1"/>
  <c r="E1775" i="5"/>
  <c r="D1775" i="5"/>
  <c r="C1775" i="5"/>
  <c r="B1775" i="5"/>
  <c r="A1775" i="5"/>
  <c r="I1775" i="5" s="1"/>
  <c r="J1775" i="5" s="1"/>
  <c r="O1774" i="5"/>
  <c r="F1774" i="5" s="1"/>
  <c r="E1774" i="5"/>
  <c r="D1774" i="5"/>
  <c r="C1774" i="5"/>
  <c r="B1774" i="5"/>
  <c r="A1774" i="5"/>
  <c r="I1774" i="5" s="1"/>
  <c r="J1774" i="5" s="1"/>
  <c r="O1773" i="5"/>
  <c r="F1773" i="5" s="1"/>
  <c r="E1773" i="5"/>
  <c r="D1773" i="5"/>
  <c r="C1773" i="5"/>
  <c r="B1773" i="5"/>
  <c r="A1773" i="5"/>
  <c r="I1773" i="5" s="1"/>
  <c r="J1773" i="5" s="1"/>
  <c r="O1772" i="5"/>
  <c r="F1772" i="5" s="1"/>
  <c r="E1772" i="5"/>
  <c r="D1772" i="5"/>
  <c r="C1772" i="5"/>
  <c r="B1772" i="5"/>
  <c r="A1772" i="5"/>
  <c r="I1772" i="5" s="1"/>
  <c r="J1772" i="5" s="1"/>
  <c r="O1771" i="5"/>
  <c r="F1771" i="5" s="1"/>
  <c r="E1771" i="5"/>
  <c r="D1771" i="5"/>
  <c r="C1771" i="5"/>
  <c r="B1771" i="5"/>
  <c r="A1771" i="5"/>
  <c r="I1771" i="5" s="1"/>
  <c r="J1771" i="5" s="1"/>
  <c r="O1770" i="5"/>
  <c r="F1770" i="5" s="1"/>
  <c r="E1770" i="5"/>
  <c r="D1770" i="5"/>
  <c r="C1770" i="5"/>
  <c r="B1770" i="5"/>
  <c r="A1770" i="5"/>
  <c r="I1770" i="5" s="1"/>
  <c r="J1770" i="5" s="1"/>
  <c r="O1769" i="5"/>
  <c r="F1769" i="5" s="1"/>
  <c r="E1769" i="5"/>
  <c r="D1769" i="5"/>
  <c r="C1769" i="5"/>
  <c r="B1769" i="5"/>
  <c r="A1769" i="5"/>
  <c r="I1769" i="5" s="1"/>
  <c r="J1769" i="5" s="1"/>
  <c r="O1768" i="5"/>
  <c r="F1768" i="5" s="1"/>
  <c r="E1768" i="5"/>
  <c r="D1768" i="5"/>
  <c r="C1768" i="5"/>
  <c r="B1768" i="5"/>
  <c r="A1768" i="5"/>
  <c r="I1768" i="5" s="1"/>
  <c r="J1768" i="5" s="1"/>
  <c r="O1767" i="5"/>
  <c r="F1767" i="5" s="1"/>
  <c r="E1767" i="5"/>
  <c r="D1767" i="5"/>
  <c r="C1767" i="5"/>
  <c r="B1767" i="5"/>
  <c r="A1767" i="5"/>
  <c r="I1767" i="5" s="1"/>
  <c r="J1767" i="5" s="1"/>
  <c r="O1766" i="5"/>
  <c r="F1766" i="5" s="1"/>
  <c r="E1766" i="5"/>
  <c r="D1766" i="5"/>
  <c r="C1766" i="5"/>
  <c r="B1766" i="5"/>
  <c r="A1766" i="5"/>
  <c r="I1766" i="5" s="1"/>
  <c r="J1766" i="5" s="1"/>
  <c r="O1765" i="5"/>
  <c r="F1765" i="5" s="1"/>
  <c r="E1765" i="5"/>
  <c r="D1765" i="5"/>
  <c r="C1765" i="5"/>
  <c r="B1765" i="5"/>
  <c r="A1765" i="5"/>
  <c r="I1765" i="5" s="1"/>
  <c r="J1765" i="5" s="1"/>
  <c r="O1764" i="5"/>
  <c r="F1764" i="5" s="1"/>
  <c r="E1764" i="5"/>
  <c r="D1764" i="5"/>
  <c r="C1764" i="5"/>
  <c r="B1764" i="5"/>
  <c r="A1764" i="5"/>
  <c r="I1764" i="5" s="1"/>
  <c r="J1764" i="5" s="1"/>
  <c r="O1763" i="5"/>
  <c r="F1763" i="5" s="1"/>
  <c r="E1763" i="5"/>
  <c r="D1763" i="5"/>
  <c r="C1763" i="5"/>
  <c r="B1763" i="5"/>
  <c r="A1763" i="5"/>
  <c r="I1763" i="5" s="1"/>
  <c r="J1763" i="5" s="1"/>
  <c r="O1762" i="5"/>
  <c r="F1762" i="5" s="1"/>
  <c r="E1762" i="5"/>
  <c r="D1762" i="5"/>
  <c r="C1762" i="5"/>
  <c r="B1762" i="5"/>
  <c r="A1762" i="5"/>
  <c r="I1762" i="5" s="1"/>
  <c r="J1762" i="5" s="1"/>
  <c r="O1761" i="5"/>
  <c r="F1761" i="5" s="1"/>
  <c r="E1761" i="5"/>
  <c r="D1761" i="5"/>
  <c r="C1761" i="5"/>
  <c r="B1761" i="5"/>
  <c r="A1761" i="5"/>
  <c r="I1761" i="5" s="1"/>
  <c r="J1761" i="5" s="1"/>
  <c r="O1760" i="5"/>
  <c r="F1760" i="5" s="1"/>
  <c r="E1760" i="5"/>
  <c r="D1760" i="5"/>
  <c r="C1760" i="5"/>
  <c r="B1760" i="5"/>
  <c r="A1760" i="5"/>
  <c r="I1760" i="5" s="1"/>
  <c r="J1760" i="5" s="1"/>
  <c r="O1759" i="5"/>
  <c r="F1759" i="5" s="1"/>
  <c r="E1759" i="5"/>
  <c r="D1759" i="5"/>
  <c r="C1759" i="5"/>
  <c r="B1759" i="5"/>
  <c r="A1759" i="5"/>
  <c r="I1759" i="5" s="1"/>
  <c r="J1759" i="5" s="1"/>
  <c r="O1758" i="5"/>
  <c r="F1758" i="5" s="1"/>
  <c r="E1758" i="5"/>
  <c r="D1758" i="5"/>
  <c r="C1758" i="5"/>
  <c r="B1758" i="5"/>
  <c r="A1758" i="5"/>
  <c r="I1758" i="5" s="1"/>
  <c r="J1758" i="5" s="1"/>
  <c r="O1757" i="5"/>
  <c r="F1757" i="5" s="1"/>
  <c r="E1757" i="5"/>
  <c r="D1757" i="5"/>
  <c r="C1757" i="5"/>
  <c r="B1757" i="5"/>
  <c r="A1757" i="5"/>
  <c r="I1757" i="5" s="1"/>
  <c r="J1757" i="5" s="1"/>
  <c r="O1756" i="5"/>
  <c r="F1756" i="5" s="1"/>
  <c r="E1756" i="5"/>
  <c r="D1756" i="5"/>
  <c r="C1756" i="5"/>
  <c r="B1756" i="5"/>
  <c r="A1756" i="5"/>
  <c r="I1756" i="5" s="1"/>
  <c r="J1756" i="5" s="1"/>
  <c r="O1755" i="5"/>
  <c r="F1755" i="5" s="1"/>
  <c r="E1755" i="5"/>
  <c r="D1755" i="5"/>
  <c r="C1755" i="5"/>
  <c r="B1755" i="5"/>
  <c r="A1755" i="5"/>
  <c r="I1755" i="5" s="1"/>
  <c r="J1755" i="5" s="1"/>
  <c r="O1754" i="5"/>
  <c r="F1754" i="5" s="1"/>
  <c r="E1754" i="5"/>
  <c r="D1754" i="5"/>
  <c r="C1754" i="5"/>
  <c r="B1754" i="5"/>
  <c r="A1754" i="5"/>
  <c r="I1754" i="5" s="1"/>
  <c r="J1754" i="5" s="1"/>
  <c r="O1753" i="5"/>
  <c r="F1753" i="5" s="1"/>
  <c r="E1753" i="5"/>
  <c r="D1753" i="5"/>
  <c r="C1753" i="5"/>
  <c r="B1753" i="5"/>
  <c r="A1753" i="5"/>
  <c r="I1753" i="5" s="1"/>
  <c r="J1753" i="5" s="1"/>
  <c r="O1752" i="5"/>
  <c r="F1752" i="5" s="1"/>
  <c r="E1752" i="5"/>
  <c r="D1752" i="5"/>
  <c r="C1752" i="5"/>
  <c r="B1752" i="5"/>
  <c r="A1752" i="5"/>
  <c r="I1752" i="5" s="1"/>
  <c r="J1752" i="5" s="1"/>
  <c r="O1751" i="5"/>
  <c r="F1751" i="5" s="1"/>
  <c r="E1751" i="5"/>
  <c r="D1751" i="5"/>
  <c r="C1751" i="5"/>
  <c r="B1751" i="5"/>
  <c r="A1751" i="5"/>
  <c r="I1751" i="5" s="1"/>
  <c r="J1751" i="5" s="1"/>
  <c r="O1750" i="5"/>
  <c r="F1750" i="5" s="1"/>
  <c r="E1750" i="5"/>
  <c r="D1750" i="5"/>
  <c r="C1750" i="5"/>
  <c r="B1750" i="5"/>
  <c r="A1750" i="5"/>
  <c r="I1750" i="5" s="1"/>
  <c r="J1750" i="5" s="1"/>
  <c r="O1749" i="5"/>
  <c r="F1749" i="5" s="1"/>
  <c r="E1749" i="5"/>
  <c r="D1749" i="5"/>
  <c r="C1749" i="5"/>
  <c r="B1749" i="5"/>
  <c r="A1749" i="5"/>
  <c r="I1749" i="5" s="1"/>
  <c r="J1749" i="5" s="1"/>
  <c r="O1748" i="5"/>
  <c r="F1748" i="5" s="1"/>
  <c r="E1748" i="5"/>
  <c r="D1748" i="5"/>
  <c r="C1748" i="5"/>
  <c r="B1748" i="5"/>
  <c r="A1748" i="5"/>
  <c r="I1748" i="5" s="1"/>
  <c r="J1748" i="5" s="1"/>
  <c r="O1747" i="5"/>
  <c r="F1747" i="5" s="1"/>
  <c r="E1747" i="5"/>
  <c r="D1747" i="5"/>
  <c r="C1747" i="5"/>
  <c r="B1747" i="5"/>
  <c r="A1747" i="5"/>
  <c r="I1747" i="5" s="1"/>
  <c r="J1747" i="5" s="1"/>
  <c r="O1746" i="5"/>
  <c r="F1746" i="5" s="1"/>
  <c r="E1746" i="5"/>
  <c r="D1746" i="5"/>
  <c r="C1746" i="5"/>
  <c r="B1746" i="5"/>
  <c r="A1746" i="5"/>
  <c r="I1746" i="5" s="1"/>
  <c r="J1746" i="5" s="1"/>
  <c r="O1745" i="5"/>
  <c r="F1745" i="5" s="1"/>
  <c r="E1745" i="5"/>
  <c r="D1745" i="5"/>
  <c r="C1745" i="5"/>
  <c r="B1745" i="5"/>
  <c r="A1745" i="5"/>
  <c r="I1745" i="5" s="1"/>
  <c r="J1745" i="5" s="1"/>
  <c r="O1744" i="5"/>
  <c r="F1744" i="5" s="1"/>
  <c r="E1744" i="5"/>
  <c r="D1744" i="5"/>
  <c r="C1744" i="5"/>
  <c r="B1744" i="5"/>
  <c r="A1744" i="5"/>
  <c r="I1744" i="5" s="1"/>
  <c r="J1744" i="5" s="1"/>
  <c r="O1743" i="5"/>
  <c r="F1743" i="5" s="1"/>
  <c r="E1743" i="5"/>
  <c r="D1743" i="5"/>
  <c r="C1743" i="5"/>
  <c r="B1743" i="5"/>
  <c r="A1743" i="5"/>
  <c r="I1743" i="5" s="1"/>
  <c r="J1743" i="5" s="1"/>
  <c r="O1742" i="5"/>
  <c r="F1742" i="5" s="1"/>
  <c r="E1742" i="5"/>
  <c r="D1742" i="5"/>
  <c r="C1742" i="5"/>
  <c r="B1742" i="5"/>
  <c r="A1742" i="5"/>
  <c r="I1742" i="5" s="1"/>
  <c r="J1742" i="5" s="1"/>
  <c r="O1741" i="5"/>
  <c r="F1741" i="5" s="1"/>
  <c r="E1741" i="5"/>
  <c r="D1741" i="5"/>
  <c r="C1741" i="5"/>
  <c r="B1741" i="5"/>
  <c r="A1741" i="5"/>
  <c r="I1741" i="5" s="1"/>
  <c r="J1741" i="5" s="1"/>
  <c r="O1740" i="5"/>
  <c r="F1740" i="5" s="1"/>
  <c r="E1740" i="5"/>
  <c r="D1740" i="5"/>
  <c r="C1740" i="5"/>
  <c r="B1740" i="5"/>
  <c r="A1740" i="5"/>
  <c r="I1740" i="5" s="1"/>
  <c r="J1740" i="5" s="1"/>
  <c r="O1739" i="5"/>
  <c r="F1739" i="5" s="1"/>
  <c r="E1739" i="5"/>
  <c r="D1739" i="5"/>
  <c r="C1739" i="5"/>
  <c r="B1739" i="5"/>
  <c r="A1739" i="5"/>
  <c r="I1739" i="5" s="1"/>
  <c r="J1739" i="5" s="1"/>
  <c r="O1738" i="5"/>
  <c r="F1738" i="5" s="1"/>
  <c r="E1738" i="5"/>
  <c r="D1738" i="5"/>
  <c r="C1738" i="5"/>
  <c r="B1738" i="5"/>
  <c r="A1738" i="5"/>
  <c r="I1738" i="5" s="1"/>
  <c r="J1738" i="5" s="1"/>
  <c r="O1737" i="5"/>
  <c r="F1737" i="5" s="1"/>
  <c r="E1737" i="5"/>
  <c r="D1737" i="5"/>
  <c r="C1737" i="5"/>
  <c r="B1737" i="5"/>
  <c r="A1737" i="5"/>
  <c r="I1737" i="5" s="1"/>
  <c r="J1737" i="5" s="1"/>
  <c r="O1736" i="5"/>
  <c r="F1736" i="5" s="1"/>
  <c r="E1736" i="5"/>
  <c r="D1736" i="5"/>
  <c r="C1736" i="5"/>
  <c r="B1736" i="5"/>
  <c r="A1736" i="5"/>
  <c r="I1736" i="5" s="1"/>
  <c r="J1736" i="5" s="1"/>
  <c r="O1735" i="5"/>
  <c r="F1735" i="5" s="1"/>
  <c r="E1735" i="5"/>
  <c r="D1735" i="5"/>
  <c r="C1735" i="5"/>
  <c r="B1735" i="5"/>
  <c r="A1735" i="5"/>
  <c r="I1735" i="5" s="1"/>
  <c r="J1735" i="5" s="1"/>
  <c r="O1734" i="5"/>
  <c r="F1734" i="5" s="1"/>
  <c r="E1734" i="5"/>
  <c r="D1734" i="5"/>
  <c r="C1734" i="5"/>
  <c r="B1734" i="5"/>
  <c r="A1734" i="5"/>
  <c r="I1734" i="5" s="1"/>
  <c r="J1734" i="5" s="1"/>
  <c r="O1733" i="5"/>
  <c r="F1733" i="5" s="1"/>
  <c r="E1733" i="5"/>
  <c r="D1733" i="5"/>
  <c r="C1733" i="5"/>
  <c r="B1733" i="5"/>
  <c r="A1733" i="5"/>
  <c r="I1733" i="5" s="1"/>
  <c r="J1733" i="5" s="1"/>
  <c r="O1732" i="5"/>
  <c r="F1732" i="5" s="1"/>
  <c r="E1732" i="5"/>
  <c r="D1732" i="5"/>
  <c r="C1732" i="5"/>
  <c r="B1732" i="5"/>
  <c r="A1732" i="5"/>
  <c r="I1732" i="5" s="1"/>
  <c r="J1732" i="5" s="1"/>
  <c r="O1731" i="5"/>
  <c r="F1731" i="5" s="1"/>
  <c r="E1731" i="5"/>
  <c r="D1731" i="5"/>
  <c r="C1731" i="5"/>
  <c r="B1731" i="5"/>
  <c r="A1731" i="5"/>
  <c r="I1731" i="5" s="1"/>
  <c r="J1731" i="5" s="1"/>
  <c r="O1730" i="5"/>
  <c r="F1730" i="5" s="1"/>
  <c r="E1730" i="5"/>
  <c r="D1730" i="5"/>
  <c r="C1730" i="5"/>
  <c r="B1730" i="5"/>
  <c r="A1730" i="5"/>
  <c r="I1730" i="5" s="1"/>
  <c r="J1730" i="5" s="1"/>
  <c r="O1729" i="5"/>
  <c r="F1729" i="5" s="1"/>
  <c r="E1729" i="5"/>
  <c r="D1729" i="5"/>
  <c r="C1729" i="5"/>
  <c r="B1729" i="5"/>
  <c r="A1729" i="5"/>
  <c r="I1729" i="5" s="1"/>
  <c r="J1729" i="5" s="1"/>
  <c r="O1728" i="5"/>
  <c r="F1728" i="5" s="1"/>
  <c r="E1728" i="5"/>
  <c r="D1728" i="5"/>
  <c r="C1728" i="5"/>
  <c r="B1728" i="5"/>
  <c r="A1728" i="5"/>
  <c r="I1728" i="5" s="1"/>
  <c r="J1728" i="5" s="1"/>
  <c r="O1727" i="5"/>
  <c r="F1727" i="5" s="1"/>
  <c r="E1727" i="5"/>
  <c r="D1727" i="5"/>
  <c r="C1727" i="5"/>
  <c r="B1727" i="5"/>
  <c r="A1727" i="5"/>
  <c r="I1727" i="5" s="1"/>
  <c r="J1727" i="5" s="1"/>
  <c r="O1726" i="5"/>
  <c r="F1726" i="5" s="1"/>
  <c r="E1726" i="5"/>
  <c r="D1726" i="5"/>
  <c r="C1726" i="5"/>
  <c r="B1726" i="5"/>
  <c r="A1726" i="5"/>
  <c r="I1726" i="5" s="1"/>
  <c r="J1726" i="5" s="1"/>
  <c r="O1725" i="5"/>
  <c r="F1725" i="5" s="1"/>
  <c r="E1725" i="5"/>
  <c r="D1725" i="5"/>
  <c r="C1725" i="5"/>
  <c r="B1725" i="5"/>
  <c r="A1725" i="5"/>
  <c r="I1725" i="5" s="1"/>
  <c r="J1725" i="5" s="1"/>
  <c r="O1724" i="5"/>
  <c r="F1724" i="5" s="1"/>
  <c r="E1724" i="5"/>
  <c r="D1724" i="5"/>
  <c r="C1724" i="5"/>
  <c r="B1724" i="5"/>
  <c r="A1724" i="5"/>
  <c r="I1724" i="5" s="1"/>
  <c r="J1724" i="5" s="1"/>
  <c r="O1723" i="5"/>
  <c r="F1723" i="5" s="1"/>
  <c r="E1723" i="5"/>
  <c r="D1723" i="5"/>
  <c r="C1723" i="5"/>
  <c r="B1723" i="5"/>
  <c r="A1723" i="5"/>
  <c r="I1723" i="5" s="1"/>
  <c r="J1723" i="5" s="1"/>
  <c r="O1722" i="5"/>
  <c r="F1722" i="5" s="1"/>
  <c r="E1722" i="5"/>
  <c r="D1722" i="5"/>
  <c r="C1722" i="5"/>
  <c r="B1722" i="5"/>
  <c r="A1722" i="5"/>
  <c r="I1722" i="5" s="1"/>
  <c r="J1722" i="5" s="1"/>
  <c r="O1721" i="5"/>
  <c r="F1721" i="5" s="1"/>
  <c r="E1721" i="5"/>
  <c r="D1721" i="5"/>
  <c r="C1721" i="5"/>
  <c r="B1721" i="5"/>
  <c r="A1721" i="5"/>
  <c r="I1721" i="5" s="1"/>
  <c r="J1721" i="5" s="1"/>
  <c r="O1720" i="5"/>
  <c r="F1720" i="5" s="1"/>
  <c r="E1720" i="5"/>
  <c r="D1720" i="5"/>
  <c r="C1720" i="5"/>
  <c r="B1720" i="5"/>
  <c r="A1720" i="5"/>
  <c r="I1720" i="5" s="1"/>
  <c r="J1720" i="5" s="1"/>
  <c r="O1719" i="5"/>
  <c r="F1719" i="5" s="1"/>
  <c r="E1719" i="5"/>
  <c r="D1719" i="5"/>
  <c r="C1719" i="5"/>
  <c r="B1719" i="5"/>
  <c r="A1719" i="5"/>
  <c r="I1719" i="5" s="1"/>
  <c r="J1719" i="5" s="1"/>
  <c r="O1718" i="5"/>
  <c r="F1718" i="5" s="1"/>
  <c r="E1718" i="5"/>
  <c r="D1718" i="5"/>
  <c r="C1718" i="5"/>
  <c r="B1718" i="5"/>
  <c r="A1718" i="5"/>
  <c r="I1718" i="5" s="1"/>
  <c r="J1718" i="5" s="1"/>
  <c r="O1717" i="5"/>
  <c r="F1717" i="5" s="1"/>
  <c r="E1717" i="5"/>
  <c r="D1717" i="5"/>
  <c r="C1717" i="5"/>
  <c r="B1717" i="5"/>
  <c r="A1717" i="5"/>
  <c r="I1717" i="5" s="1"/>
  <c r="J1717" i="5" s="1"/>
  <c r="O1716" i="5"/>
  <c r="F1716" i="5" s="1"/>
  <c r="E1716" i="5"/>
  <c r="D1716" i="5"/>
  <c r="C1716" i="5"/>
  <c r="B1716" i="5"/>
  <c r="A1716" i="5"/>
  <c r="I1716" i="5" s="1"/>
  <c r="J1716" i="5" s="1"/>
  <c r="O1715" i="5"/>
  <c r="F1715" i="5" s="1"/>
  <c r="E1715" i="5"/>
  <c r="D1715" i="5"/>
  <c r="C1715" i="5"/>
  <c r="B1715" i="5"/>
  <c r="A1715" i="5"/>
  <c r="I1715" i="5" s="1"/>
  <c r="J1715" i="5" s="1"/>
  <c r="O1714" i="5"/>
  <c r="F1714" i="5" s="1"/>
  <c r="E1714" i="5"/>
  <c r="D1714" i="5"/>
  <c r="C1714" i="5"/>
  <c r="B1714" i="5"/>
  <c r="A1714" i="5"/>
  <c r="I1714" i="5" s="1"/>
  <c r="J1714" i="5" s="1"/>
  <c r="O1713" i="5"/>
  <c r="F1713" i="5" s="1"/>
  <c r="E1713" i="5"/>
  <c r="D1713" i="5"/>
  <c r="C1713" i="5"/>
  <c r="B1713" i="5"/>
  <c r="A1713" i="5"/>
  <c r="I1713" i="5" s="1"/>
  <c r="J1713" i="5" s="1"/>
  <c r="O1712" i="5"/>
  <c r="F1712" i="5" s="1"/>
  <c r="E1712" i="5"/>
  <c r="D1712" i="5"/>
  <c r="C1712" i="5"/>
  <c r="B1712" i="5"/>
  <c r="A1712" i="5"/>
  <c r="I1712" i="5" s="1"/>
  <c r="J1712" i="5" s="1"/>
  <c r="O1711" i="5"/>
  <c r="F1711" i="5" s="1"/>
  <c r="E1711" i="5"/>
  <c r="D1711" i="5"/>
  <c r="C1711" i="5"/>
  <c r="B1711" i="5"/>
  <c r="A1711" i="5"/>
  <c r="I1711" i="5" s="1"/>
  <c r="J1711" i="5" s="1"/>
  <c r="O1710" i="5"/>
  <c r="F1710" i="5" s="1"/>
  <c r="E1710" i="5"/>
  <c r="D1710" i="5"/>
  <c r="C1710" i="5"/>
  <c r="B1710" i="5"/>
  <c r="A1710" i="5"/>
  <c r="I1710" i="5" s="1"/>
  <c r="J1710" i="5" s="1"/>
  <c r="O1709" i="5"/>
  <c r="F1709" i="5" s="1"/>
  <c r="E1709" i="5"/>
  <c r="D1709" i="5"/>
  <c r="C1709" i="5"/>
  <c r="B1709" i="5"/>
  <c r="A1709" i="5"/>
  <c r="I1709" i="5" s="1"/>
  <c r="J1709" i="5" s="1"/>
  <c r="O1708" i="5"/>
  <c r="F1708" i="5" s="1"/>
  <c r="E1708" i="5"/>
  <c r="D1708" i="5"/>
  <c r="C1708" i="5"/>
  <c r="B1708" i="5"/>
  <c r="A1708" i="5"/>
  <c r="I1708" i="5" s="1"/>
  <c r="J1708" i="5" s="1"/>
  <c r="O1707" i="5"/>
  <c r="F1707" i="5" s="1"/>
  <c r="E1707" i="5"/>
  <c r="D1707" i="5"/>
  <c r="C1707" i="5"/>
  <c r="B1707" i="5"/>
  <c r="A1707" i="5"/>
  <c r="I1707" i="5" s="1"/>
  <c r="J1707" i="5" s="1"/>
  <c r="O1706" i="5"/>
  <c r="F1706" i="5" s="1"/>
  <c r="E1706" i="5"/>
  <c r="D1706" i="5"/>
  <c r="C1706" i="5"/>
  <c r="B1706" i="5"/>
  <c r="A1706" i="5"/>
  <c r="I1706" i="5" s="1"/>
  <c r="J1706" i="5" s="1"/>
  <c r="O1705" i="5"/>
  <c r="F1705" i="5" s="1"/>
  <c r="E1705" i="5"/>
  <c r="D1705" i="5"/>
  <c r="C1705" i="5"/>
  <c r="B1705" i="5"/>
  <c r="A1705" i="5"/>
  <c r="I1705" i="5" s="1"/>
  <c r="J1705" i="5" s="1"/>
  <c r="O1704" i="5"/>
  <c r="F1704" i="5" s="1"/>
  <c r="E1704" i="5"/>
  <c r="D1704" i="5"/>
  <c r="C1704" i="5"/>
  <c r="B1704" i="5"/>
  <c r="A1704" i="5"/>
  <c r="I1704" i="5" s="1"/>
  <c r="J1704" i="5" s="1"/>
  <c r="O1703" i="5"/>
  <c r="F1703" i="5" s="1"/>
  <c r="E1703" i="5"/>
  <c r="D1703" i="5"/>
  <c r="C1703" i="5"/>
  <c r="B1703" i="5"/>
  <c r="A1703" i="5"/>
  <c r="I1703" i="5" s="1"/>
  <c r="J1703" i="5" s="1"/>
  <c r="O1702" i="5"/>
  <c r="F1702" i="5" s="1"/>
  <c r="E1702" i="5"/>
  <c r="D1702" i="5"/>
  <c r="C1702" i="5"/>
  <c r="B1702" i="5"/>
  <c r="A1702" i="5"/>
  <c r="I1702" i="5" s="1"/>
  <c r="J1702" i="5" s="1"/>
  <c r="O1701" i="5"/>
  <c r="F1701" i="5" s="1"/>
  <c r="E1701" i="5"/>
  <c r="D1701" i="5"/>
  <c r="C1701" i="5"/>
  <c r="B1701" i="5"/>
  <c r="A1701" i="5"/>
  <c r="I1701" i="5" s="1"/>
  <c r="J1701" i="5" s="1"/>
  <c r="O1700" i="5"/>
  <c r="F1700" i="5" s="1"/>
  <c r="E1700" i="5"/>
  <c r="D1700" i="5"/>
  <c r="C1700" i="5"/>
  <c r="B1700" i="5"/>
  <c r="A1700" i="5"/>
  <c r="I1700" i="5" s="1"/>
  <c r="J1700" i="5" s="1"/>
  <c r="O1699" i="5"/>
  <c r="F1699" i="5" s="1"/>
  <c r="E1699" i="5"/>
  <c r="D1699" i="5"/>
  <c r="C1699" i="5"/>
  <c r="B1699" i="5"/>
  <c r="A1699" i="5"/>
  <c r="I1699" i="5" s="1"/>
  <c r="J1699" i="5" s="1"/>
  <c r="O1698" i="5"/>
  <c r="F1698" i="5" s="1"/>
  <c r="E1698" i="5"/>
  <c r="D1698" i="5"/>
  <c r="C1698" i="5"/>
  <c r="B1698" i="5"/>
  <c r="A1698" i="5"/>
  <c r="I1698" i="5" s="1"/>
  <c r="J1698" i="5" s="1"/>
  <c r="O1697" i="5"/>
  <c r="F1697" i="5" s="1"/>
  <c r="E1697" i="5"/>
  <c r="D1697" i="5"/>
  <c r="C1697" i="5"/>
  <c r="B1697" i="5"/>
  <c r="A1697" i="5"/>
  <c r="I1697" i="5" s="1"/>
  <c r="J1697" i="5" s="1"/>
  <c r="O1696" i="5"/>
  <c r="F1696" i="5" s="1"/>
  <c r="E1696" i="5"/>
  <c r="D1696" i="5"/>
  <c r="C1696" i="5"/>
  <c r="B1696" i="5"/>
  <c r="A1696" i="5"/>
  <c r="I1696" i="5" s="1"/>
  <c r="J1696" i="5" s="1"/>
  <c r="O1695" i="5"/>
  <c r="F1695" i="5" s="1"/>
  <c r="E1695" i="5"/>
  <c r="D1695" i="5"/>
  <c r="C1695" i="5"/>
  <c r="B1695" i="5"/>
  <c r="A1695" i="5"/>
  <c r="I1695" i="5" s="1"/>
  <c r="J1695" i="5" s="1"/>
  <c r="O1694" i="5"/>
  <c r="F1694" i="5" s="1"/>
  <c r="E1694" i="5"/>
  <c r="D1694" i="5"/>
  <c r="C1694" i="5"/>
  <c r="B1694" i="5"/>
  <c r="A1694" i="5"/>
  <c r="I1694" i="5" s="1"/>
  <c r="J1694" i="5" s="1"/>
  <c r="O1693" i="5"/>
  <c r="F1693" i="5" s="1"/>
  <c r="E1693" i="5"/>
  <c r="D1693" i="5"/>
  <c r="C1693" i="5"/>
  <c r="B1693" i="5"/>
  <c r="A1693" i="5"/>
  <c r="I1693" i="5" s="1"/>
  <c r="J1693" i="5" s="1"/>
  <c r="O1692" i="5"/>
  <c r="F1692" i="5" s="1"/>
  <c r="E1692" i="5"/>
  <c r="D1692" i="5"/>
  <c r="C1692" i="5"/>
  <c r="B1692" i="5"/>
  <c r="A1692" i="5"/>
  <c r="I1692" i="5" s="1"/>
  <c r="J1692" i="5" s="1"/>
  <c r="O1691" i="5"/>
  <c r="F1691" i="5" s="1"/>
  <c r="E1691" i="5"/>
  <c r="D1691" i="5"/>
  <c r="C1691" i="5"/>
  <c r="B1691" i="5"/>
  <c r="A1691" i="5"/>
  <c r="I1691" i="5" s="1"/>
  <c r="J1691" i="5" s="1"/>
  <c r="O1690" i="5"/>
  <c r="F1690" i="5" s="1"/>
  <c r="E1690" i="5"/>
  <c r="D1690" i="5"/>
  <c r="C1690" i="5"/>
  <c r="B1690" i="5"/>
  <c r="A1690" i="5"/>
  <c r="I1690" i="5" s="1"/>
  <c r="J1690" i="5" s="1"/>
  <c r="O1689" i="5"/>
  <c r="F1689" i="5" s="1"/>
  <c r="E1689" i="5"/>
  <c r="D1689" i="5"/>
  <c r="C1689" i="5"/>
  <c r="B1689" i="5"/>
  <c r="A1689" i="5"/>
  <c r="I1689" i="5" s="1"/>
  <c r="J1689" i="5" s="1"/>
  <c r="O1688" i="5"/>
  <c r="F1688" i="5" s="1"/>
  <c r="E1688" i="5"/>
  <c r="D1688" i="5"/>
  <c r="C1688" i="5"/>
  <c r="B1688" i="5"/>
  <c r="A1688" i="5"/>
  <c r="I1688" i="5" s="1"/>
  <c r="J1688" i="5" s="1"/>
  <c r="O1687" i="5"/>
  <c r="F1687" i="5" s="1"/>
  <c r="E1687" i="5"/>
  <c r="D1687" i="5"/>
  <c r="C1687" i="5"/>
  <c r="B1687" i="5"/>
  <c r="A1687" i="5"/>
  <c r="I1687" i="5" s="1"/>
  <c r="J1687" i="5" s="1"/>
  <c r="O1686" i="5"/>
  <c r="F1686" i="5" s="1"/>
  <c r="E1686" i="5"/>
  <c r="D1686" i="5"/>
  <c r="C1686" i="5"/>
  <c r="B1686" i="5"/>
  <c r="A1686" i="5"/>
  <c r="I1686" i="5" s="1"/>
  <c r="J1686" i="5" s="1"/>
  <c r="O1685" i="5"/>
  <c r="F1685" i="5" s="1"/>
  <c r="E1685" i="5"/>
  <c r="D1685" i="5"/>
  <c r="C1685" i="5"/>
  <c r="B1685" i="5"/>
  <c r="A1685" i="5"/>
  <c r="I1685" i="5" s="1"/>
  <c r="J1685" i="5" s="1"/>
  <c r="O1684" i="5"/>
  <c r="F1684" i="5" s="1"/>
  <c r="E1684" i="5"/>
  <c r="D1684" i="5"/>
  <c r="C1684" i="5"/>
  <c r="B1684" i="5"/>
  <c r="A1684" i="5"/>
  <c r="I1684" i="5" s="1"/>
  <c r="J1684" i="5" s="1"/>
  <c r="O1683" i="5"/>
  <c r="F1683" i="5" s="1"/>
  <c r="E1683" i="5"/>
  <c r="D1683" i="5"/>
  <c r="C1683" i="5"/>
  <c r="B1683" i="5"/>
  <c r="A1683" i="5"/>
  <c r="I1683" i="5" s="1"/>
  <c r="J1683" i="5" s="1"/>
  <c r="O1682" i="5"/>
  <c r="F1682" i="5" s="1"/>
  <c r="E1682" i="5"/>
  <c r="D1682" i="5"/>
  <c r="C1682" i="5"/>
  <c r="B1682" i="5"/>
  <c r="A1682" i="5"/>
  <c r="I1682" i="5" s="1"/>
  <c r="J1682" i="5" s="1"/>
  <c r="O1681" i="5"/>
  <c r="F1681" i="5" s="1"/>
  <c r="E1681" i="5"/>
  <c r="D1681" i="5"/>
  <c r="C1681" i="5"/>
  <c r="B1681" i="5"/>
  <c r="A1681" i="5"/>
  <c r="I1681" i="5" s="1"/>
  <c r="J1681" i="5" s="1"/>
  <c r="O1680" i="5"/>
  <c r="F1680" i="5" s="1"/>
  <c r="E1680" i="5"/>
  <c r="D1680" i="5"/>
  <c r="C1680" i="5"/>
  <c r="B1680" i="5"/>
  <c r="A1680" i="5"/>
  <c r="I1680" i="5" s="1"/>
  <c r="J1680" i="5" s="1"/>
  <c r="O1679" i="5"/>
  <c r="F1679" i="5" s="1"/>
  <c r="E1679" i="5"/>
  <c r="D1679" i="5"/>
  <c r="C1679" i="5"/>
  <c r="B1679" i="5"/>
  <c r="A1679" i="5"/>
  <c r="I1679" i="5" s="1"/>
  <c r="J1679" i="5" s="1"/>
  <c r="O1678" i="5"/>
  <c r="F1678" i="5" s="1"/>
  <c r="E1678" i="5"/>
  <c r="D1678" i="5"/>
  <c r="C1678" i="5"/>
  <c r="B1678" i="5"/>
  <c r="A1678" i="5"/>
  <c r="I1678" i="5" s="1"/>
  <c r="J1678" i="5" s="1"/>
  <c r="O1677" i="5"/>
  <c r="F1677" i="5" s="1"/>
  <c r="E1677" i="5"/>
  <c r="D1677" i="5"/>
  <c r="C1677" i="5"/>
  <c r="B1677" i="5"/>
  <c r="A1677" i="5"/>
  <c r="I1677" i="5" s="1"/>
  <c r="J1677" i="5" s="1"/>
  <c r="O1676" i="5"/>
  <c r="F1676" i="5" s="1"/>
  <c r="E1676" i="5"/>
  <c r="D1676" i="5"/>
  <c r="C1676" i="5"/>
  <c r="B1676" i="5"/>
  <c r="A1676" i="5"/>
  <c r="I1676" i="5" s="1"/>
  <c r="J1676" i="5" s="1"/>
  <c r="O1675" i="5"/>
  <c r="F1675" i="5" s="1"/>
  <c r="E1675" i="5"/>
  <c r="D1675" i="5"/>
  <c r="C1675" i="5"/>
  <c r="B1675" i="5"/>
  <c r="A1675" i="5"/>
  <c r="I1675" i="5" s="1"/>
  <c r="J1675" i="5" s="1"/>
  <c r="O1674" i="5"/>
  <c r="F1674" i="5" s="1"/>
  <c r="E1674" i="5"/>
  <c r="D1674" i="5"/>
  <c r="C1674" i="5"/>
  <c r="B1674" i="5"/>
  <c r="A1674" i="5"/>
  <c r="I1674" i="5" s="1"/>
  <c r="J1674" i="5" s="1"/>
  <c r="O1673" i="5"/>
  <c r="F1673" i="5" s="1"/>
  <c r="E1673" i="5"/>
  <c r="D1673" i="5"/>
  <c r="C1673" i="5"/>
  <c r="B1673" i="5"/>
  <c r="A1673" i="5"/>
  <c r="I1673" i="5" s="1"/>
  <c r="J1673" i="5" s="1"/>
  <c r="O1672" i="5"/>
  <c r="F1672" i="5" s="1"/>
  <c r="E1672" i="5"/>
  <c r="D1672" i="5"/>
  <c r="C1672" i="5"/>
  <c r="B1672" i="5"/>
  <c r="A1672" i="5"/>
  <c r="I1672" i="5" s="1"/>
  <c r="J1672" i="5" s="1"/>
  <c r="O1671" i="5"/>
  <c r="F1671" i="5" s="1"/>
  <c r="E1671" i="5"/>
  <c r="D1671" i="5"/>
  <c r="C1671" i="5"/>
  <c r="B1671" i="5"/>
  <c r="A1671" i="5"/>
  <c r="I1671" i="5" s="1"/>
  <c r="J1671" i="5" s="1"/>
  <c r="O1670" i="5"/>
  <c r="F1670" i="5" s="1"/>
  <c r="E1670" i="5"/>
  <c r="D1670" i="5"/>
  <c r="C1670" i="5"/>
  <c r="B1670" i="5"/>
  <c r="A1670" i="5"/>
  <c r="I1670" i="5" s="1"/>
  <c r="J1670" i="5" s="1"/>
  <c r="O1669" i="5"/>
  <c r="F1669" i="5" s="1"/>
  <c r="E1669" i="5"/>
  <c r="D1669" i="5"/>
  <c r="C1669" i="5"/>
  <c r="B1669" i="5"/>
  <c r="A1669" i="5"/>
  <c r="I1669" i="5" s="1"/>
  <c r="J1669" i="5" s="1"/>
  <c r="O1668" i="5"/>
  <c r="F1668" i="5" s="1"/>
  <c r="E1668" i="5"/>
  <c r="D1668" i="5"/>
  <c r="C1668" i="5"/>
  <c r="B1668" i="5"/>
  <c r="A1668" i="5"/>
  <c r="I1668" i="5" s="1"/>
  <c r="J1668" i="5" s="1"/>
  <c r="O1667" i="5"/>
  <c r="F1667" i="5" s="1"/>
  <c r="E1667" i="5"/>
  <c r="D1667" i="5"/>
  <c r="C1667" i="5"/>
  <c r="B1667" i="5"/>
  <c r="A1667" i="5"/>
  <c r="I1667" i="5" s="1"/>
  <c r="J1667" i="5" s="1"/>
  <c r="O1666" i="5"/>
  <c r="F1666" i="5" s="1"/>
  <c r="E1666" i="5"/>
  <c r="D1666" i="5"/>
  <c r="C1666" i="5"/>
  <c r="B1666" i="5"/>
  <c r="A1666" i="5"/>
  <c r="I1666" i="5" s="1"/>
  <c r="J1666" i="5" s="1"/>
  <c r="O1665" i="5"/>
  <c r="F1665" i="5" s="1"/>
  <c r="E1665" i="5"/>
  <c r="D1665" i="5"/>
  <c r="C1665" i="5"/>
  <c r="B1665" i="5"/>
  <c r="A1665" i="5"/>
  <c r="I1665" i="5" s="1"/>
  <c r="J1665" i="5" s="1"/>
  <c r="O1664" i="5"/>
  <c r="F1664" i="5" s="1"/>
  <c r="E1664" i="5"/>
  <c r="D1664" i="5"/>
  <c r="C1664" i="5"/>
  <c r="B1664" i="5"/>
  <c r="A1664" i="5"/>
  <c r="I1664" i="5" s="1"/>
  <c r="J1664" i="5" s="1"/>
  <c r="O1663" i="5"/>
  <c r="F1663" i="5" s="1"/>
  <c r="E1663" i="5"/>
  <c r="D1663" i="5"/>
  <c r="C1663" i="5"/>
  <c r="B1663" i="5"/>
  <c r="A1663" i="5"/>
  <c r="I1663" i="5" s="1"/>
  <c r="J1663" i="5" s="1"/>
  <c r="O1662" i="5"/>
  <c r="F1662" i="5" s="1"/>
  <c r="E1662" i="5"/>
  <c r="D1662" i="5"/>
  <c r="C1662" i="5"/>
  <c r="B1662" i="5"/>
  <c r="A1662" i="5"/>
  <c r="I1662" i="5" s="1"/>
  <c r="J1662" i="5" s="1"/>
  <c r="O1661" i="5"/>
  <c r="F1661" i="5" s="1"/>
  <c r="E1661" i="5"/>
  <c r="D1661" i="5"/>
  <c r="C1661" i="5"/>
  <c r="B1661" i="5"/>
  <c r="A1661" i="5"/>
  <c r="I1661" i="5" s="1"/>
  <c r="J1661" i="5" s="1"/>
  <c r="O1660" i="5"/>
  <c r="F1660" i="5" s="1"/>
  <c r="E1660" i="5"/>
  <c r="D1660" i="5"/>
  <c r="C1660" i="5"/>
  <c r="B1660" i="5"/>
  <c r="A1660" i="5"/>
  <c r="I1660" i="5" s="1"/>
  <c r="J1660" i="5" s="1"/>
  <c r="O1659" i="5"/>
  <c r="F1659" i="5" s="1"/>
  <c r="E1659" i="5"/>
  <c r="D1659" i="5"/>
  <c r="C1659" i="5"/>
  <c r="B1659" i="5"/>
  <c r="A1659" i="5"/>
  <c r="I1659" i="5" s="1"/>
  <c r="J1659" i="5" s="1"/>
  <c r="O1658" i="5"/>
  <c r="F1658" i="5" s="1"/>
  <c r="E1658" i="5"/>
  <c r="D1658" i="5"/>
  <c r="C1658" i="5"/>
  <c r="B1658" i="5"/>
  <c r="A1658" i="5"/>
  <c r="I1658" i="5" s="1"/>
  <c r="J1658" i="5" s="1"/>
  <c r="O1657" i="5"/>
  <c r="F1657" i="5" s="1"/>
  <c r="E1657" i="5"/>
  <c r="D1657" i="5"/>
  <c r="C1657" i="5"/>
  <c r="B1657" i="5"/>
  <c r="A1657" i="5"/>
  <c r="I1657" i="5" s="1"/>
  <c r="J1657" i="5" s="1"/>
  <c r="O1656" i="5"/>
  <c r="F1656" i="5" s="1"/>
  <c r="E1656" i="5"/>
  <c r="D1656" i="5"/>
  <c r="C1656" i="5"/>
  <c r="B1656" i="5"/>
  <c r="A1656" i="5"/>
  <c r="I1656" i="5" s="1"/>
  <c r="J1656" i="5" s="1"/>
  <c r="O1655" i="5"/>
  <c r="F1655" i="5" s="1"/>
  <c r="E1655" i="5"/>
  <c r="D1655" i="5"/>
  <c r="C1655" i="5"/>
  <c r="B1655" i="5"/>
  <c r="A1655" i="5"/>
  <c r="I1655" i="5" s="1"/>
  <c r="J1655" i="5" s="1"/>
  <c r="O1654" i="5"/>
  <c r="F1654" i="5" s="1"/>
  <c r="E1654" i="5"/>
  <c r="D1654" i="5"/>
  <c r="C1654" i="5"/>
  <c r="B1654" i="5"/>
  <c r="A1654" i="5"/>
  <c r="I1654" i="5" s="1"/>
  <c r="J1654" i="5" s="1"/>
  <c r="O1653" i="5"/>
  <c r="F1653" i="5" s="1"/>
  <c r="E1653" i="5"/>
  <c r="D1653" i="5"/>
  <c r="C1653" i="5"/>
  <c r="B1653" i="5"/>
  <c r="A1653" i="5"/>
  <c r="I1653" i="5" s="1"/>
  <c r="J1653" i="5" s="1"/>
  <c r="O1652" i="5"/>
  <c r="F1652" i="5" s="1"/>
  <c r="E1652" i="5"/>
  <c r="D1652" i="5"/>
  <c r="C1652" i="5"/>
  <c r="B1652" i="5"/>
  <c r="A1652" i="5"/>
  <c r="I1652" i="5" s="1"/>
  <c r="J1652" i="5" s="1"/>
  <c r="O1651" i="5"/>
  <c r="F1651" i="5" s="1"/>
  <c r="E1651" i="5"/>
  <c r="D1651" i="5"/>
  <c r="C1651" i="5"/>
  <c r="B1651" i="5"/>
  <c r="A1651" i="5"/>
  <c r="I1651" i="5" s="1"/>
  <c r="J1651" i="5" s="1"/>
  <c r="O1650" i="5"/>
  <c r="F1650" i="5" s="1"/>
  <c r="E1650" i="5"/>
  <c r="D1650" i="5"/>
  <c r="C1650" i="5"/>
  <c r="B1650" i="5"/>
  <c r="A1650" i="5"/>
  <c r="I1650" i="5" s="1"/>
  <c r="J1650" i="5" s="1"/>
  <c r="O1649" i="5"/>
  <c r="F1649" i="5" s="1"/>
  <c r="E1649" i="5"/>
  <c r="D1649" i="5"/>
  <c r="C1649" i="5"/>
  <c r="B1649" i="5"/>
  <c r="A1649" i="5"/>
  <c r="I1649" i="5" s="1"/>
  <c r="J1649" i="5" s="1"/>
  <c r="O1648" i="5"/>
  <c r="F1648" i="5" s="1"/>
  <c r="E1648" i="5"/>
  <c r="D1648" i="5"/>
  <c r="C1648" i="5"/>
  <c r="B1648" i="5"/>
  <c r="A1648" i="5"/>
  <c r="I1648" i="5" s="1"/>
  <c r="J1648" i="5" s="1"/>
  <c r="O1647" i="5"/>
  <c r="F1647" i="5" s="1"/>
  <c r="E1647" i="5"/>
  <c r="D1647" i="5"/>
  <c r="C1647" i="5"/>
  <c r="B1647" i="5"/>
  <c r="A1647" i="5"/>
  <c r="I1647" i="5" s="1"/>
  <c r="J1647" i="5" s="1"/>
  <c r="O1646" i="5"/>
  <c r="F1646" i="5" s="1"/>
  <c r="E1646" i="5"/>
  <c r="D1646" i="5"/>
  <c r="C1646" i="5"/>
  <c r="B1646" i="5"/>
  <c r="A1646" i="5"/>
  <c r="I1646" i="5" s="1"/>
  <c r="J1646" i="5" s="1"/>
  <c r="O1645" i="5"/>
  <c r="F1645" i="5" s="1"/>
  <c r="E1645" i="5"/>
  <c r="D1645" i="5"/>
  <c r="C1645" i="5"/>
  <c r="B1645" i="5"/>
  <c r="A1645" i="5"/>
  <c r="I1645" i="5" s="1"/>
  <c r="J1645" i="5" s="1"/>
  <c r="O1644" i="5"/>
  <c r="F1644" i="5" s="1"/>
  <c r="E1644" i="5"/>
  <c r="D1644" i="5"/>
  <c r="C1644" i="5"/>
  <c r="B1644" i="5"/>
  <c r="A1644" i="5"/>
  <c r="I1644" i="5" s="1"/>
  <c r="J1644" i="5" s="1"/>
  <c r="O1643" i="5"/>
  <c r="F1643" i="5" s="1"/>
  <c r="E1643" i="5"/>
  <c r="D1643" i="5"/>
  <c r="C1643" i="5"/>
  <c r="B1643" i="5"/>
  <c r="A1643" i="5"/>
  <c r="I1643" i="5" s="1"/>
  <c r="J1643" i="5" s="1"/>
  <c r="O1642" i="5"/>
  <c r="F1642" i="5" s="1"/>
  <c r="E1642" i="5"/>
  <c r="D1642" i="5"/>
  <c r="C1642" i="5"/>
  <c r="B1642" i="5"/>
  <c r="A1642" i="5"/>
  <c r="I1642" i="5" s="1"/>
  <c r="J1642" i="5" s="1"/>
  <c r="O1641" i="5"/>
  <c r="F1641" i="5" s="1"/>
  <c r="E1641" i="5"/>
  <c r="D1641" i="5"/>
  <c r="C1641" i="5"/>
  <c r="B1641" i="5"/>
  <c r="A1641" i="5"/>
  <c r="I1641" i="5" s="1"/>
  <c r="J1641" i="5" s="1"/>
  <c r="O1640" i="5"/>
  <c r="F1640" i="5" s="1"/>
  <c r="E1640" i="5"/>
  <c r="D1640" i="5"/>
  <c r="C1640" i="5"/>
  <c r="B1640" i="5"/>
  <c r="A1640" i="5"/>
  <c r="I1640" i="5" s="1"/>
  <c r="J1640" i="5" s="1"/>
  <c r="O1639" i="5"/>
  <c r="F1639" i="5" s="1"/>
  <c r="E1639" i="5"/>
  <c r="D1639" i="5"/>
  <c r="C1639" i="5"/>
  <c r="B1639" i="5"/>
  <c r="A1639" i="5"/>
  <c r="I1639" i="5" s="1"/>
  <c r="J1639" i="5" s="1"/>
  <c r="O1638" i="5"/>
  <c r="F1638" i="5" s="1"/>
  <c r="E1638" i="5"/>
  <c r="D1638" i="5"/>
  <c r="C1638" i="5"/>
  <c r="B1638" i="5"/>
  <c r="A1638" i="5"/>
  <c r="I1638" i="5" s="1"/>
  <c r="J1638" i="5" s="1"/>
  <c r="O1637" i="5"/>
  <c r="F1637" i="5" s="1"/>
  <c r="E1637" i="5"/>
  <c r="D1637" i="5"/>
  <c r="C1637" i="5"/>
  <c r="B1637" i="5"/>
  <c r="A1637" i="5"/>
  <c r="I1637" i="5" s="1"/>
  <c r="J1637" i="5" s="1"/>
  <c r="O1636" i="5"/>
  <c r="F1636" i="5" s="1"/>
  <c r="E1636" i="5"/>
  <c r="D1636" i="5"/>
  <c r="C1636" i="5"/>
  <c r="B1636" i="5"/>
  <c r="A1636" i="5"/>
  <c r="I1636" i="5" s="1"/>
  <c r="J1636" i="5" s="1"/>
  <c r="O1635" i="5"/>
  <c r="F1635" i="5" s="1"/>
  <c r="E1635" i="5"/>
  <c r="D1635" i="5"/>
  <c r="C1635" i="5"/>
  <c r="B1635" i="5"/>
  <c r="A1635" i="5"/>
  <c r="I1635" i="5" s="1"/>
  <c r="J1635" i="5" s="1"/>
  <c r="O1634" i="5"/>
  <c r="F1634" i="5" s="1"/>
  <c r="E1634" i="5"/>
  <c r="D1634" i="5"/>
  <c r="C1634" i="5"/>
  <c r="B1634" i="5"/>
  <c r="A1634" i="5"/>
  <c r="I1634" i="5" s="1"/>
  <c r="J1634" i="5" s="1"/>
  <c r="O1633" i="5"/>
  <c r="F1633" i="5" s="1"/>
  <c r="E1633" i="5"/>
  <c r="D1633" i="5"/>
  <c r="C1633" i="5"/>
  <c r="B1633" i="5"/>
  <c r="A1633" i="5"/>
  <c r="I1633" i="5" s="1"/>
  <c r="J1633" i="5" s="1"/>
  <c r="O1632" i="5"/>
  <c r="F1632" i="5" s="1"/>
  <c r="E1632" i="5"/>
  <c r="D1632" i="5"/>
  <c r="C1632" i="5"/>
  <c r="B1632" i="5"/>
  <c r="A1632" i="5"/>
  <c r="I1632" i="5" s="1"/>
  <c r="J1632" i="5" s="1"/>
  <c r="O1631" i="5"/>
  <c r="F1631" i="5" s="1"/>
  <c r="E1631" i="5"/>
  <c r="D1631" i="5"/>
  <c r="C1631" i="5"/>
  <c r="B1631" i="5"/>
  <c r="A1631" i="5"/>
  <c r="I1631" i="5" s="1"/>
  <c r="J1631" i="5" s="1"/>
  <c r="O1630" i="5"/>
  <c r="F1630" i="5" s="1"/>
  <c r="E1630" i="5"/>
  <c r="D1630" i="5"/>
  <c r="C1630" i="5"/>
  <c r="B1630" i="5"/>
  <c r="A1630" i="5"/>
  <c r="I1630" i="5" s="1"/>
  <c r="J1630" i="5" s="1"/>
  <c r="O1629" i="5"/>
  <c r="F1629" i="5" s="1"/>
  <c r="E1629" i="5"/>
  <c r="D1629" i="5"/>
  <c r="C1629" i="5"/>
  <c r="B1629" i="5"/>
  <c r="A1629" i="5"/>
  <c r="I1629" i="5" s="1"/>
  <c r="J1629" i="5" s="1"/>
  <c r="O1628" i="5"/>
  <c r="F1628" i="5" s="1"/>
  <c r="E1628" i="5"/>
  <c r="D1628" i="5"/>
  <c r="C1628" i="5"/>
  <c r="B1628" i="5"/>
  <c r="A1628" i="5"/>
  <c r="I1628" i="5" s="1"/>
  <c r="J1628" i="5" s="1"/>
  <c r="O1627" i="5"/>
  <c r="F1627" i="5" s="1"/>
  <c r="E1627" i="5"/>
  <c r="D1627" i="5"/>
  <c r="C1627" i="5"/>
  <c r="B1627" i="5"/>
  <c r="A1627" i="5"/>
  <c r="I1627" i="5" s="1"/>
  <c r="J1627" i="5" s="1"/>
  <c r="O1626" i="5"/>
  <c r="F1626" i="5" s="1"/>
  <c r="E1626" i="5"/>
  <c r="D1626" i="5"/>
  <c r="C1626" i="5"/>
  <c r="B1626" i="5"/>
  <c r="A1626" i="5"/>
  <c r="I1626" i="5" s="1"/>
  <c r="J1626" i="5" s="1"/>
  <c r="O1625" i="5"/>
  <c r="F1625" i="5" s="1"/>
  <c r="E1625" i="5"/>
  <c r="D1625" i="5"/>
  <c r="C1625" i="5"/>
  <c r="B1625" i="5"/>
  <c r="A1625" i="5"/>
  <c r="I1625" i="5" s="1"/>
  <c r="J1625" i="5" s="1"/>
  <c r="O1624" i="5"/>
  <c r="F1624" i="5" s="1"/>
  <c r="E1624" i="5"/>
  <c r="D1624" i="5"/>
  <c r="C1624" i="5"/>
  <c r="B1624" i="5"/>
  <c r="A1624" i="5"/>
  <c r="I1624" i="5" s="1"/>
  <c r="J1624" i="5" s="1"/>
  <c r="O1623" i="5"/>
  <c r="F1623" i="5" s="1"/>
  <c r="E1623" i="5"/>
  <c r="D1623" i="5"/>
  <c r="C1623" i="5"/>
  <c r="B1623" i="5"/>
  <c r="A1623" i="5"/>
  <c r="I1623" i="5" s="1"/>
  <c r="J1623" i="5" s="1"/>
  <c r="O1622" i="5"/>
  <c r="F1622" i="5" s="1"/>
  <c r="E1622" i="5"/>
  <c r="D1622" i="5"/>
  <c r="C1622" i="5"/>
  <c r="B1622" i="5"/>
  <c r="A1622" i="5"/>
  <c r="I1622" i="5" s="1"/>
  <c r="J1622" i="5" s="1"/>
  <c r="O1621" i="5"/>
  <c r="F1621" i="5" s="1"/>
  <c r="E1621" i="5"/>
  <c r="D1621" i="5"/>
  <c r="C1621" i="5"/>
  <c r="B1621" i="5"/>
  <c r="A1621" i="5"/>
  <c r="I1621" i="5" s="1"/>
  <c r="J1621" i="5" s="1"/>
  <c r="O1620" i="5"/>
  <c r="F1620" i="5" s="1"/>
  <c r="E1620" i="5"/>
  <c r="D1620" i="5"/>
  <c r="C1620" i="5"/>
  <c r="B1620" i="5"/>
  <c r="A1620" i="5"/>
  <c r="I1620" i="5" s="1"/>
  <c r="J1620" i="5" s="1"/>
  <c r="O1619" i="5"/>
  <c r="F1619" i="5" s="1"/>
  <c r="E1619" i="5"/>
  <c r="D1619" i="5"/>
  <c r="C1619" i="5"/>
  <c r="B1619" i="5"/>
  <c r="A1619" i="5"/>
  <c r="I1619" i="5" s="1"/>
  <c r="J1619" i="5" s="1"/>
  <c r="O1618" i="5"/>
  <c r="F1618" i="5" s="1"/>
  <c r="E1618" i="5"/>
  <c r="D1618" i="5"/>
  <c r="C1618" i="5"/>
  <c r="B1618" i="5"/>
  <c r="A1618" i="5"/>
  <c r="I1618" i="5" s="1"/>
  <c r="J1618" i="5" s="1"/>
  <c r="O1617" i="5"/>
  <c r="F1617" i="5" s="1"/>
  <c r="E1617" i="5"/>
  <c r="D1617" i="5"/>
  <c r="C1617" i="5"/>
  <c r="B1617" i="5"/>
  <c r="A1617" i="5"/>
  <c r="I1617" i="5" s="1"/>
  <c r="J1617" i="5" s="1"/>
  <c r="O1616" i="5"/>
  <c r="F1616" i="5" s="1"/>
  <c r="E1616" i="5"/>
  <c r="D1616" i="5"/>
  <c r="C1616" i="5"/>
  <c r="B1616" i="5"/>
  <c r="A1616" i="5"/>
  <c r="I1616" i="5" s="1"/>
  <c r="J1616" i="5" s="1"/>
  <c r="O1615" i="5"/>
  <c r="F1615" i="5" s="1"/>
  <c r="E1615" i="5"/>
  <c r="D1615" i="5"/>
  <c r="C1615" i="5"/>
  <c r="B1615" i="5"/>
  <c r="A1615" i="5"/>
  <c r="I1615" i="5" s="1"/>
  <c r="J1615" i="5" s="1"/>
  <c r="O1614" i="5"/>
  <c r="F1614" i="5" s="1"/>
  <c r="E1614" i="5"/>
  <c r="D1614" i="5"/>
  <c r="C1614" i="5"/>
  <c r="B1614" i="5"/>
  <c r="A1614" i="5"/>
  <c r="I1614" i="5" s="1"/>
  <c r="J1614" i="5" s="1"/>
  <c r="O1613" i="5"/>
  <c r="F1613" i="5" s="1"/>
  <c r="E1613" i="5"/>
  <c r="D1613" i="5"/>
  <c r="C1613" i="5"/>
  <c r="B1613" i="5"/>
  <c r="A1613" i="5"/>
  <c r="I1613" i="5" s="1"/>
  <c r="J1613" i="5" s="1"/>
  <c r="O1612" i="5"/>
  <c r="F1612" i="5" s="1"/>
  <c r="E1612" i="5"/>
  <c r="D1612" i="5"/>
  <c r="C1612" i="5"/>
  <c r="B1612" i="5"/>
  <c r="A1612" i="5"/>
  <c r="I1612" i="5" s="1"/>
  <c r="J1612" i="5" s="1"/>
  <c r="O1611" i="5"/>
  <c r="F1611" i="5" s="1"/>
  <c r="E1611" i="5"/>
  <c r="D1611" i="5"/>
  <c r="C1611" i="5"/>
  <c r="B1611" i="5"/>
  <c r="A1611" i="5"/>
  <c r="I1611" i="5" s="1"/>
  <c r="J1611" i="5" s="1"/>
  <c r="O1610" i="5"/>
  <c r="F1610" i="5" s="1"/>
  <c r="E1610" i="5"/>
  <c r="D1610" i="5"/>
  <c r="C1610" i="5"/>
  <c r="B1610" i="5"/>
  <c r="A1610" i="5"/>
  <c r="I1610" i="5" s="1"/>
  <c r="J1610" i="5" s="1"/>
  <c r="O1609" i="5"/>
  <c r="F1609" i="5" s="1"/>
  <c r="E1609" i="5"/>
  <c r="D1609" i="5"/>
  <c r="C1609" i="5"/>
  <c r="B1609" i="5"/>
  <c r="A1609" i="5"/>
  <c r="I1609" i="5" s="1"/>
  <c r="J1609" i="5" s="1"/>
  <c r="O1608" i="5"/>
  <c r="F1608" i="5" s="1"/>
  <c r="E1608" i="5"/>
  <c r="D1608" i="5"/>
  <c r="C1608" i="5"/>
  <c r="B1608" i="5"/>
  <c r="A1608" i="5"/>
  <c r="I1608" i="5" s="1"/>
  <c r="J1608" i="5" s="1"/>
  <c r="O1607" i="5"/>
  <c r="F1607" i="5" s="1"/>
  <c r="E1607" i="5"/>
  <c r="D1607" i="5"/>
  <c r="C1607" i="5"/>
  <c r="B1607" i="5"/>
  <c r="A1607" i="5"/>
  <c r="I1607" i="5" s="1"/>
  <c r="J1607" i="5" s="1"/>
  <c r="O1606" i="5"/>
  <c r="F1606" i="5" s="1"/>
  <c r="E1606" i="5"/>
  <c r="D1606" i="5"/>
  <c r="C1606" i="5"/>
  <c r="B1606" i="5"/>
  <c r="A1606" i="5"/>
  <c r="I1606" i="5" s="1"/>
  <c r="J1606" i="5" s="1"/>
  <c r="O1605" i="5"/>
  <c r="F1605" i="5" s="1"/>
  <c r="E1605" i="5"/>
  <c r="D1605" i="5"/>
  <c r="C1605" i="5"/>
  <c r="B1605" i="5"/>
  <c r="A1605" i="5"/>
  <c r="I1605" i="5" s="1"/>
  <c r="J1605" i="5" s="1"/>
  <c r="O1604" i="5"/>
  <c r="F1604" i="5" s="1"/>
  <c r="E1604" i="5"/>
  <c r="D1604" i="5"/>
  <c r="C1604" i="5"/>
  <c r="B1604" i="5"/>
  <c r="A1604" i="5"/>
  <c r="I1604" i="5" s="1"/>
  <c r="J1604" i="5" s="1"/>
  <c r="O1603" i="5"/>
  <c r="F1603" i="5" s="1"/>
  <c r="E1603" i="5"/>
  <c r="D1603" i="5"/>
  <c r="C1603" i="5"/>
  <c r="B1603" i="5"/>
  <c r="A1603" i="5"/>
  <c r="I1603" i="5" s="1"/>
  <c r="J1603" i="5" s="1"/>
  <c r="O1602" i="5"/>
  <c r="F1602" i="5" s="1"/>
  <c r="E1602" i="5"/>
  <c r="D1602" i="5"/>
  <c r="C1602" i="5"/>
  <c r="B1602" i="5"/>
  <c r="A1602" i="5"/>
  <c r="I1602" i="5" s="1"/>
  <c r="J1602" i="5" s="1"/>
  <c r="O1601" i="5"/>
  <c r="F1601" i="5" s="1"/>
  <c r="E1601" i="5"/>
  <c r="D1601" i="5"/>
  <c r="C1601" i="5"/>
  <c r="B1601" i="5"/>
  <c r="A1601" i="5"/>
  <c r="I1601" i="5" s="1"/>
  <c r="J1601" i="5" s="1"/>
  <c r="O1600" i="5"/>
  <c r="F1600" i="5" s="1"/>
  <c r="E1600" i="5"/>
  <c r="D1600" i="5"/>
  <c r="C1600" i="5"/>
  <c r="B1600" i="5"/>
  <c r="A1600" i="5"/>
  <c r="I1600" i="5" s="1"/>
  <c r="J1600" i="5" s="1"/>
  <c r="O1599" i="5"/>
  <c r="F1599" i="5" s="1"/>
  <c r="E1599" i="5"/>
  <c r="D1599" i="5"/>
  <c r="C1599" i="5"/>
  <c r="B1599" i="5"/>
  <c r="A1599" i="5"/>
  <c r="I1599" i="5" s="1"/>
  <c r="J1599" i="5" s="1"/>
  <c r="O1598" i="5"/>
  <c r="F1598" i="5" s="1"/>
  <c r="E1598" i="5"/>
  <c r="D1598" i="5"/>
  <c r="C1598" i="5"/>
  <c r="B1598" i="5"/>
  <c r="A1598" i="5"/>
  <c r="I1598" i="5" s="1"/>
  <c r="J1598" i="5" s="1"/>
  <c r="O1597" i="5"/>
  <c r="F1597" i="5" s="1"/>
  <c r="E1597" i="5"/>
  <c r="D1597" i="5"/>
  <c r="C1597" i="5"/>
  <c r="B1597" i="5"/>
  <c r="A1597" i="5"/>
  <c r="I1597" i="5" s="1"/>
  <c r="J1597" i="5" s="1"/>
  <c r="O1596" i="5"/>
  <c r="F1596" i="5" s="1"/>
  <c r="E1596" i="5"/>
  <c r="D1596" i="5"/>
  <c r="C1596" i="5"/>
  <c r="B1596" i="5"/>
  <c r="A1596" i="5"/>
  <c r="I1596" i="5" s="1"/>
  <c r="J1596" i="5" s="1"/>
  <c r="O1595" i="5"/>
  <c r="F1595" i="5" s="1"/>
  <c r="E1595" i="5"/>
  <c r="D1595" i="5"/>
  <c r="C1595" i="5"/>
  <c r="B1595" i="5"/>
  <c r="A1595" i="5"/>
  <c r="I1595" i="5" s="1"/>
  <c r="J1595" i="5" s="1"/>
  <c r="O1594" i="5"/>
  <c r="F1594" i="5" s="1"/>
  <c r="E1594" i="5"/>
  <c r="D1594" i="5"/>
  <c r="C1594" i="5"/>
  <c r="B1594" i="5"/>
  <c r="A1594" i="5"/>
  <c r="I1594" i="5" s="1"/>
  <c r="J1594" i="5" s="1"/>
  <c r="O1593" i="5"/>
  <c r="F1593" i="5" s="1"/>
  <c r="E1593" i="5"/>
  <c r="D1593" i="5"/>
  <c r="C1593" i="5"/>
  <c r="B1593" i="5"/>
  <c r="A1593" i="5"/>
  <c r="I1593" i="5" s="1"/>
  <c r="J1593" i="5" s="1"/>
  <c r="O1592" i="5"/>
  <c r="F1592" i="5" s="1"/>
  <c r="E1592" i="5"/>
  <c r="D1592" i="5"/>
  <c r="C1592" i="5"/>
  <c r="B1592" i="5"/>
  <c r="A1592" i="5"/>
  <c r="I1592" i="5" s="1"/>
  <c r="J1592" i="5" s="1"/>
  <c r="O1591" i="5"/>
  <c r="F1591" i="5" s="1"/>
  <c r="E1591" i="5"/>
  <c r="D1591" i="5"/>
  <c r="C1591" i="5"/>
  <c r="B1591" i="5"/>
  <c r="A1591" i="5"/>
  <c r="I1591" i="5" s="1"/>
  <c r="J1591" i="5" s="1"/>
  <c r="O1590" i="5"/>
  <c r="F1590" i="5" s="1"/>
  <c r="E1590" i="5"/>
  <c r="D1590" i="5"/>
  <c r="C1590" i="5"/>
  <c r="B1590" i="5"/>
  <c r="A1590" i="5"/>
  <c r="I1590" i="5" s="1"/>
  <c r="J1590" i="5" s="1"/>
  <c r="O1589" i="5"/>
  <c r="F1589" i="5" s="1"/>
  <c r="E1589" i="5"/>
  <c r="D1589" i="5"/>
  <c r="C1589" i="5"/>
  <c r="B1589" i="5"/>
  <c r="A1589" i="5"/>
  <c r="I1589" i="5" s="1"/>
  <c r="J1589" i="5" s="1"/>
  <c r="O1588" i="5"/>
  <c r="F1588" i="5" s="1"/>
  <c r="E1588" i="5"/>
  <c r="D1588" i="5"/>
  <c r="C1588" i="5"/>
  <c r="B1588" i="5"/>
  <c r="A1588" i="5"/>
  <c r="I1588" i="5" s="1"/>
  <c r="J1588" i="5" s="1"/>
  <c r="O1587" i="5"/>
  <c r="F1587" i="5" s="1"/>
  <c r="E1587" i="5"/>
  <c r="D1587" i="5"/>
  <c r="C1587" i="5"/>
  <c r="B1587" i="5"/>
  <c r="A1587" i="5"/>
  <c r="I1587" i="5" s="1"/>
  <c r="J1587" i="5" s="1"/>
  <c r="O1586" i="5"/>
  <c r="F1586" i="5" s="1"/>
  <c r="E1586" i="5"/>
  <c r="D1586" i="5"/>
  <c r="C1586" i="5"/>
  <c r="B1586" i="5"/>
  <c r="A1586" i="5"/>
  <c r="I1586" i="5" s="1"/>
  <c r="J1586" i="5" s="1"/>
  <c r="O1585" i="5"/>
  <c r="F1585" i="5" s="1"/>
  <c r="E1585" i="5"/>
  <c r="D1585" i="5"/>
  <c r="C1585" i="5"/>
  <c r="B1585" i="5"/>
  <c r="A1585" i="5"/>
  <c r="I1585" i="5" s="1"/>
  <c r="J1585" i="5" s="1"/>
  <c r="O1584" i="5"/>
  <c r="F1584" i="5" s="1"/>
  <c r="E1584" i="5"/>
  <c r="D1584" i="5"/>
  <c r="C1584" i="5"/>
  <c r="B1584" i="5"/>
  <c r="A1584" i="5"/>
  <c r="I1584" i="5" s="1"/>
  <c r="J1584" i="5" s="1"/>
  <c r="O1583" i="5"/>
  <c r="F1583" i="5" s="1"/>
  <c r="E1583" i="5"/>
  <c r="D1583" i="5"/>
  <c r="C1583" i="5"/>
  <c r="B1583" i="5"/>
  <c r="A1583" i="5"/>
  <c r="I1583" i="5" s="1"/>
  <c r="J1583" i="5" s="1"/>
  <c r="O1582" i="5"/>
  <c r="F1582" i="5" s="1"/>
  <c r="E1582" i="5"/>
  <c r="D1582" i="5"/>
  <c r="C1582" i="5"/>
  <c r="B1582" i="5"/>
  <c r="A1582" i="5"/>
  <c r="I1582" i="5" s="1"/>
  <c r="J1582" i="5" s="1"/>
  <c r="O1581" i="5"/>
  <c r="F1581" i="5" s="1"/>
  <c r="E1581" i="5"/>
  <c r="D1581" i="5"/>
  <c r="C1581" i="5"/>
  <c r="B1581" i="5"/>
  <c r="A1581" i="5"/>
  <c r="I1581" i="5" s="1"/>
  <c r="J1581" i="5" s="1"/>
  <c r="O1580" i="5"/>
  <c r="F1580" i="5" s="1"/>
  <c r="E1580" i="5"/>
  <c r="D1580" i="5"/>
  <c r="C1580" i="5"/>
  <c r="B1580" i="5"/>
  <c r="A1580" i="5"/>
  <c r="I1580" i="5" s="1"/>
  <c r="J1580" i="5" s="1"/>
  <c r="O1579" i="5"/>
  <c r="F1579" i="5" s="1"/>
  <c r="E1579" i="5"/>
  <c r="D1579" i="5"/>
  <c r="C1579" i="5"/>
  <c r="B1579" i="5"/>
  <c r="A1579" i="5"/>
  <c r="I1579" i="5" s="1"/>
  <c r="J1579" i="5" s="1"/>
  <c r="O1578" i="5"/>
  <c r="F1578" i="5" s="1"/>
  <c r="E1578" i="5"/>
  <c r="D1578" i="5"/>
  <c r="C1578" i="5"/>
  <c r="B1578" i="5"/>
  <c r="A1578" i="5"/>
  <c r="I1578" i="5" s="1"/>
  <c r="J1578" i="5" s="1"/>
  <c r="O1577" i="5"/>
  <c r="F1577" i="5" s="1"/>
  <c r="E1577" i="5"/>
  <c r="D1577" i="5"/>
  <c r="C1577" i="5"/>
  <c r="B1577" i="5"/>
  <c r="A1577" i="5"/>
  <c r="I1577" i="5" s="1"/>
  <c r="J1577" i="5" s="1"/>
  <c r="O1576" i="5"/>
  <c r="F1576" i="5" s="1"/>
  <c r="E1576" i="5"/>
  <c r="D1576" i="5"/>
  <c r="C1576" i="5"/>
  <c r="B1576" i="5"/>
  <c r="A1576" i="5"/>
  <c r="I1576" i="5" s="1"/>
  <c r="J1576" i="5" s="1"/>
  <c r="O1575" i="5"/>
  <c r="F1575" i="5" s="1"/>
  <c r="E1575" i="5"/>
  <c r="D1575" i="5"/>
  <c r="C1575" i="5"/>
  <c r="B1575" i="5"/>
  <c r="A1575" i="5"/>
  <c r="I1575" i="5" s="1"/>
  <c r="J1575" i="5" s="1"/>
  <c r="O1574" i="5"/>
  <c r="F1574" i="5" s="1"/>
  <c r="E1574" i="5"/>
  <c r="D1574" i="5"/>
  <c r="C1574" i="5"/>
  <c r="B1574" i="5"/>
  <c r="A1574" i="5"/>
  <c r="I1574" i="5" s="1"/>
  <c r="J1574" i="5" s="1"/>
  <c r="O1573" i="5"/>
  <c r="F1573" i="5" s="1"/>
  <c r="E1573" i="5"/>
  <c r="D1573" i="5"/>
  <c r="C1573" i="5"/>
  <c r="B1573" i="5"/>
  <c r="A1573" i="5"/>
  <c r="I1573" i="5" s="1"/>
  <c r="J1573" i="5" s="1"/>
  <c r="O1572" i="5"/>
  <c r="F1572" i="5" s="1"/>
  <c r="E1572" i="5"/>
  <c r="D1572" i="5"/>
  <c r="C1572" i="5"/>
  <c r="B1572" i="5"/>
  <c r="A1572" i="5"/>
  <c r="I1572" i="5" s="1"/>
  <c r="J1572" i="5" s="1"/>
  <c r="O1571" i="5"/>
  <c r="F1571" i="5" s="1"/>
  <c r="E1571" i="5"/>
  <c r="D1571" i="5"/>
  <c r="C1571" i="5"/>
  <c r="B1571" i="5"/>
  <c r="A1571" i="5"/>
  <c r="I1571" i="5" s="1"/>
  <c r="J1571" i="5" s="1"/>
  <c r="O1570" i="5"/>
  <c r="F1570" i="5" s="1"/>
  <c r="E1570" i="5"/>
  <c r="D1570" i="5"/>
  <c r="C1570" i="5"/>
  <c r="B1570" i="5"/>
  <c r="A1570" i="5"/>
  <c r="I1570" i="5" s="1"/>
  <c r="J1570" i="5" s="1"/>
  <c r="O1569" i="5"/>
  <c r="F1569" i="5" s="1"/>
  <c r="E1569" i="5"/>
  <c r="D1569" i="5"/>
  <c r="C1569" i="5"/>
  <c r="B1569" i="5"/>
  <c r="A1569" i="5"/>
  <c r="I1569" i="5" s="1"/>
  <c r="J1569" i="5" s="1"/>
  <c r="O1568" i="5"/>
  <c r="F1568" i="5" s="1"/>
  <c r="E1568" i="5"/>
  <c r="D1568" i="5"/>
  <c r="C1568" i="5"/>
  <c r="B1568" i="5"/>
  <c r="A1568" i="5"/>
  <c r="I1568" i="5" s="1"/>
  <c r="J1568" i="5" s="1"/>
  <c r="O1567" i="5"/>
  <c r="F1567" i="5" s="1"/>
  <c r="E1567" i="5"/>
  <c r="D1567" i="5"/>
  <c r="C1567" i="5"/>
  <c r="B1567" i="5"/>
  <c r="A1567" i="5"/>
  <c r="I1567" i="5" s="1"/>
  <c r="J1567" i="5" s="1"/>
  <c r="O1566" i="5"/>
  <c r="F1566" i="5" s="1"/>
  <c r="E1566" i="5"/>
  <c r="D1566" i="5"/>
  <c r="C1566" i="5"/>
  <c r="B1566" i="5"/>
  <c r="A1566" i="5"/>
  <c r="I1566" i="5" s="1"/>
  <c r="J1566" i="5" s="1"/>
  <c r="O1565" i="5"/>
  <c r="F1565" i="5" s="1"/>
  <c r="E1565" i="5"/>
  <c r="D1565" i="5"/>
  <c r="C1565" i="5"/>
  <c r="B1565" i="5"/>
  <c r="A1565" i="5"/>
  <c r="I1565" i="5" s="1"/>
  <c r="J1565" i="5" s="1"/>
  <c r="O1564" i="5"/>
  <c r="F1564" i="5" s="1"/>
  <c r="E1564" i="5"/>
  <c r="D1564" i="5"/>
  <c r="C1564" i="5"/>
  <c r="B1564" i="5"/>
  <c r="A1564" i="5"/>
  <c r="I1564" i="5" s="1"/>
  <c r="J1564" i="5" s="1"/>
  <c r="O1563" i="5"/>
  <c r="F1563" i="5" s="1"/>
  <c r="E1563" i="5"/>
  <c r="D1563" i="5"/>
  <c r="C1563" i="5"/>
  <c r="B1563" i="5"/>
  <c r="A1563" i="5"/>
  <c r="I1563" i="5" s="1"/>
  <c r="J1563" i="5" s="1"/>
  <c r="O1562" i="5"/>
  <c r="F1562" i="5" s="1"/>
  <c r="E1562" i="5"/>
  <c r="D1562" i="5"/>
  <c r="C1562" i="5"/>
  <c r="B1562" i="5"/>
  <c r="A1562" i="5"/>
  <c r="I1562" i="5" s="1"/>
  <c r="J1562" i="5" s="1"/>
  <c r="O1561" i="5"/>
  <c r="F1561" i="5" s="1"/>
  <c r="E1561" i="5"/>
  <c r="D1561" i="5"/>
  <c r="C1561" i="5"/>
  <c r="B1561" i="5"/>
  <c r="A1561" i="5"/>
  <c r="I1561" i="5" s="1"/>
  <c r="J1561" i="5" s="1"/>
  <c r="O1560" i="5"/>
  <c r="F1560" i="5" s="1"/>
  <c r="E1560" i="5"/>
  <c r="D1560" i="5"/>
  <c r="C1560" i="5"/>
  <c r="B1560" i="5"/>
  <c r="A1560" i="5"/>
  <c r="I1560" i="5" s="1"/>
  <c r="J1560" i="5" s="1"/>
  <c r="O1559" i="5"/>
  <c r="F1559" i="5" s="1"/>
  <c r="E1559" i="5"/>
  <c r="D1559" i="5"/>
  <c r="C1559" i="5"/>
  <c r="B1559" i="5"/>
  <c r="A1559" i="5"/>
  <c r="I1559" i="5" s="1"/>
  <c r="J1559" i="5" s="1"/>
  <c r="O1558" i="5"/>
  <c r="F1558" i="5" s="1"/>
  <c r="E1558" i="5"/>
  <c r="D1558" i="5"/>
  <c r="C1558" i="5"/>
  <c r="B1558" i="5"/>
  <c r="A1558" i="5"/>
  <c r="I1558" i="5" s="1"/>
  <c r="J1558" i="5" s="1"/>
  <c r="O1557" i="5"/>
  <c r="F1557" i="5" s="1"/>
  <c r="E1557" i="5"/>
  <c r="D1557" i="5"/>
  <c r="C1557" i="5"/>
  <c r="B1557" i="5"/>
  <c r="A1557" i="5"/>
  <c r="I1557" i="5" s="1"/>
  <c r="J1557" i="5" s="1"/>
  <c r="O1556" i="5"/>
  <c r="F1556" i="5" s="1"/>
  <c r="E1556" i="5"/>
  <c r="D1556" i="5"/>
  <c r="C1556" i="5"/>
  <c r="B1556" i="5"/>
  <c r="A1556" i="5"/>
  <c r="I1556" i="5" s="1"/>
  <c r="J1556" i="5" s="1"/>
  <c r="O1555" i="5"/>
  <c r="F1555" i="5" s="1"/>
  <c r="E1555" i="5"/>
  <c r="D1555" i="5"/>
  <c r="C1555" i="5"/>
  <c r="B1555" i="5"/>
  <c r="A1555" i="5"/>
  <c r="I1555" i="5" s="1"/>
  <c r="J1555" i="5" s="1"/>
  <c r="O1554" i="5"/>
  <c r="F1554" i="5" s="1"/>
  <c r="E1554" i="5"/>
  <c r="D1554" i="5"/>
  <c r="C1554" i="5"/>
  <c r="B1554" i="5"/>
  <c r="A1554" i="5"/>
  <c r="I1554" i="5" s="1"/>
  <c r="J1554" i="5" s="1"/>
  <c r="O1553" i="5"/>
  <c r="F1553" i="5" s="1"/>
  <c r="E1553" i="5"/>
  <c r="D1553" i="5"/>
  <c r="C1553" i="5"/>
  <c r="B1553" i="5"/>
  <c r="A1553" i="5"/>
  <c r="I1553" i="5" s="1"/>
  <c r="J1553" i="5" s="1"/>
  <c r="O1552" i="5"/>
  <c r="F1552" i="5" s="1"/>
  <c r="E1552" i="5"/>
  <c r="D1552" i="5"/>
  <c r="C1552" i="5"/>
  <c r="B1552" i="5"/>
  <c r="A1552" i="5"/>
  <c r="I1552" i="5" s="1"/>
  <c r="J1552" i="5" s="1"/>
  <c r="O1551" i="5"/>
  <c r="F1551" i="5" s="1"/>
  <c r="E1551" i="5"/>
  <c r="D1551" i="5"/>
  <c r="C1551" i="5"/>
  <c r="B1551" i="5"/>
  <c r="A1551" i="5"/>
  <c r="I1551" i="5" s="1"/>
  <c r="J1551" i="5" s="1"/>
  <c r="O1550" i="5"/>
  <c r="F1550" i="5" s="1"/>
  <c r="E1550" i="5"/>
  <c r="D1550" i="5"/>
  <c r="C1550" i="5"/>
  <c r="B1550" i="5"/>
  <c r="A1550" i="5"/>
  <c r="I1550" i="5" s="1"/>
  <c r="J1550" i="5" s="1"/>
  <c r="O1549" i="5"/>
  <c r="F1549" i="5" s="1"/>
  <c r="E1549" i="5"/>
  <c r="D1549" i="5"/>
  <c r="C1549" i="5"/>
  <c r="B1549" i="5"/>
  <c r="A1549" i="5"/>
  <c r="I1549" i="5" s="1"/>
  <c r="J1549" i="5" s="1"/>
  <c r="O1548" i="5"/>
  <c r="F1548" i="5" s="1"/>
  <c r="E1548" i="5"/>
  <c r="D1548" i="5"/>
  <c r="C1548" i="5"/>
  <c r="B1548" i="5"/>
  <c r="A1548" i="5"/>
  <c r="I1548" i="5" s="1"/>
  <c r="J1548" i="5" s="1"/>
  <c r="O1547" i="5"/>
  <c r="F1547" i="5" s="1"/>
  <c r="E1547" i="5"/>
  <c r="D1547" i="5"/>
  <c r="C1547" i="5"/>
  <c r="B1547" i="5"/>
  <c r="A1547" i="5"/>
  <c r="I1547" i="5" s="1"/>
  <c r="J1547" i="5" s="1"/>
  <c r="O1546" i="5"/>
  <c r="F1546" i="5" s="1"/>
  <c r="E1546" i="5"/>
  <c r="D1546" i="5"/>
  <c r="C1546" i="5"/>
  <c r="B1546" i="5"/>
  <c r="A1546" i="5"/>
  <c r="I1546" i="5" s="1"/>
  <c r="J1546" i="5" s="1"/>
  <c r="O1545" i="5"/>
  <c r="F1545" i="5" s="1"/>
  <c r="E1545" i="5"/>
  <c r="D1545" i="5"/>
  <c r="C1545" i="5"/>
  <c r="B1545" i="5"/>
  <c r="A1545" i="5"/>
  <c r="I1545" i="5" s="1"/>
  <c r="J1545" i="5" s="1"/>
  <c r="O1544" i="5"/>
  <c r="F1544" i="5" s="1"/>
  <c r="E1544" i="5"/>
  <c r="D1544" i="5"/>
  <c r="C1544" i="5"/>
  <c r="B1544" i="5"/>
  <c r="A1544" i="5"/>
  <c r="I1544" i="5" s="1"/>
  <c r="J1544" i="5" s="1"/>
  <c r="O1543" i="5"/>
  <c r="F1543" i="5" s="1"/>
  <c r="E1543" i="5"/>
  <c r="D1543" i="5"/>
  <c r="C1543" i="5"/>
  <c r="B1543" i="5"/>
  <c r="A1543" i="5"/>
  <c r="I1543" i="5" s="1"/>
  <c r="J1543" i="5" s="1"/>
  <c r="O1542" i="5"/>
  <c r="F1542" i="5" s="1"/>
  <c r="E1542" i="5"/>
  <c r="D1542" i="5"/>
  <c r="C1542" i="5"/>
  <c r="B1542" i="5"/>
  <c r="A1542" i="5"/>
  <c r="I1542" i="5" s="1"/>
  <c r="J1542" i="5" s="1"/>
  <c r="O1541" i="5"/>
  <c r="F1541" i="5" s="1"/>
  <c r="E1541" i="5"/>
  <c r="D1541" i="5"/>
  <c r="C1541" i="5"/>
  <c r="B1541" i="5"/>
  <c r="A1541" i="5"/>
  <c r="I1541" i="5" s="1"/>
  <c r="J1541" i="5" s="1"/>
  <c r="O1540" i="5"/>
  <c r="F1540" i="5" s="1"/>
  <c r="E1540" i="5"/>
  <c r="D1540" i="5"/>
  <c r="C1540" i="5"/>
  <c r="B1540" i="5"/>
  <c r="A1540" i="5"/>
  <c r="I1540" i="5" s="1"/>
  <c r="J1540" i="5" s="1"/>
  <c r="O1539" i="5"/>
  <c r="F1539" i="5" s="1"/>
  <c r="E1539" i="5"/>
  <c r="D1539" i="5"/>
  <c r="C1539" i="5"/>
  <c r="B1539" i="5"/>
  <c r="A1539" i="5"/>
  <c r="I1539" i="5" s="1"/>
  <c r="J1539" i="5" s="1"/>
  <c r="O1538" i="5"/>
  <c r="F1538" i="5" s="1"/>
  <c r="E1538" i="5"/>
  <c r="D1538" i="5"/>
  <c r="C1538" i="5"/>
  <c r="B1538" i="5"/>
  <c r="A1538" i="5"/>
  <c r="I1538" i="5" s="1"/>
  <c r="J1538" i="5" s="1"/>
  <c r="O1537" i="5"/>
  <c r="F1537" i="5" s="1"/>
  <c r="E1537" i="5"/>
  <c r="D1537" i="5"/>
  <c r="C1537" i="5"/>
  <c r="B1537" i="5"/>
  <c r="A1537" i="5"/>
  <c r="I1537" i="5" s="1"/>
  <c r="J1537" i="5" s="1"/>
  <c r="O1536" i="5"/>
  <c r="F1536" i="5" s="1"/>
  <c r="E1536" i="5"/>
  <c r="D1536" i="5"/>
  <c r="C1536" i="5"/>
  <c r="B1536" i="5"/>
  <c r="A1536" i="5"/>
  <c r="I1536" i="5" s="1"/>
  <c r="J1536" i="5" s="1"/>
  <c r="O1535" i="5"/>
  <c r="F1535" i="5" s="1"/>
  <c r="E1535" i="5"/>
  <c r="D1535" i="5"/>
  <c r="C1535" i="5"/>
  <c r="B1535" i="5"/>
  <c r="A1535" i="5"/>
  <c r="I1535" i="5" s="1"/>
  <c r="J1535" i="5" s="1"/>
  <c r="O1534" i="5"/>
  <c r="F1534" i="5" s="1"/>
  <c r="E1534" i="5"/>
  <c r="D1534" i="5"/>
  <c r="C1534" i="5"/>
  <c r="B1534" i="5"/>
  <c r="A1534" i="5"/>
  <c r="I1534" i="5" s="1"/>
  <c r="J1534" i="5" s="1"/>
  <c r="O1533" i="5"/>
  <c r="F1533" i="5" s="1"/>
  <c r="E1533" i="5"/>
  <c r="D1533" i="5"/>
  <c r="C1533" i="5"/>
  <c r="B1533" i="5"/>
  <c r="A1533" i="5"/>
  <c r="I1533" i="5" s="1"/>
  <c r="J1533" i="5" s="1"/>
  <c r="O1532" i="5"/>
  <c r="F1532" i="5" s="1"/>
  <c r="E1532" i="5"/>
  <c r="D1532" i="5"/>
  <c r="C1532" i="5"/>
  <c r="B1532" i="5"/>
  <c r="A1532" i="5"/>
  <c r="I1532" i="5" s="1"/>
  <c r="J1532" i="5" s="1"/>
  <c r="O1531" i="5"/>
  <c r="F1531" i="5" s="1"/>
  <c r="E1531" i="5"/>
  <c r="D1531" i="5"/>
  <c r="C1531" i="5"/>
  <c r="B1531" i="5"/>
  <c r="A1531" i="5"/>
  <c r="I1531" i="5" s="1"/>
  <c r="J1531" i="5" s="1"/>
  <c r="O1530" i="5"/>
  <c r="F1530" i="5" s="1"/>
  <c r="E1530" i="5"/>
  <c r="D1530" i="5"/>
  <c r="C1530" i="5"/>
  <c r="B1530" i="5"/>
  <c r="A1530" i="5"/>
  <c r="I1530" i="5" s="1"/>
  <c r="J1530" i="5" s="1"/>
  <c r="O1529" i="5"/>
  <c r="F1529" i="5" s="1"/>
  <c r="E1529" i="5"/>
  <c r="D1529" i="5"/>
  <c r="C1529" i="5"/>
  <c r="B1529" i="5"/>
  <c r="A1529" i="5"/>
  <c r="I1529" i="5" s="1"/>
  <c r="J1529" i="5" s="1"/>
  <c r="O1528" i="5"/>
  <c r="F1528" i="5" s="1"/>
  <c r="E1528" i="5"/>
  <c r="D1528" i="5"/>
  <c r="C1528" i="5"/>
  <c r="B1528" i="5"/>
  <c r="A1528" i="5"/>
  <c r="I1528" i="5" s="1"/>
  <c r="J1528" i="5" s="1"/>
  <c r="O1527" i="5"/>
  <c r="F1527" i="5" s="1"/>
  <c r="E1527" i="5"/>
  <c r="D1527" i="5"/>
  <c r="C1527" i="5"/>
  <c r="B1527" i="5"/>
  <c r="A1527" i="5"/>
  <c r="I1527" i="5" s="1"/>
  <c r="J1527" i="5" s="1"/>
  <c r="O1526" i="5"/>
  <c r="F1526" i="5" s="1"/>
  <c r="E1526" i="5"/>
  <c r="D1526" i="5"/>
  <c r="C1526" i="5"/>
  <c r="B1526" i="5"/>
  <c r="A1526" i="5"/>
  <c r="I1526" i="5" s="1"/>
  <c r="J1526" i="5" s="1"/>
  <c r="O1525" i="5"/>
  <c r="F1525" i="5" s="1"/>
  <c r="E1525" i="5"/>
  <c r="D1525" i="5"/>
  <c r="C1525" i="5"/>
  <c r="B1525" i="5"/>
  <c r="A1525" i="5"/>
  <c r="I1525" i="5" s="1"/>
  <c r="J1525" i="5" s="1"/>
  <c r="O1524" i="5"/>
  <c r="F1524" i="5" s="1"/>
  <c r="E1524" i="5"/>
  <c r="D1524" i="5"/>
  <c r="C1524" i="5"/>
  <c r="B1524" i="5"/>
  <c r="A1524" i="5"/>
  <c r="I1524" i="5" s="1"/>
  <c r="J1524" i="5" s="1"/>
  <c r="O1523" i="5"/>
  <c r="F1523" i="5" s="1"/>
  <c r="E1523" i="5"/>
  <c r="D1523" i="5"/>
  <c r="C1523" i="5"/>
  <c r="B1523" i="5"/>
  <c r="A1523" i="5"/>
  <c r="I1523" i="5" s="1"/>
  <c r="J1523" i="5" s="1"/>
  <c r="O1522" i="5"/>
  <c r="F1522" i="5" s="1"/>
  <c r="E1522" i="5"/>
  <c r="D1522" i="5"/>
  <c r="C1522" i="5"/>
  <c r="B1522" i="5"/>
  <c r="A1522" i="5"/>
  <c r="I1522" i="5" s="1"/>
  <c r="J1522" i="5" s="1"/>
  <c r="O1521" i="5"/>
  <c r="F1521" i="5" s="1"/>
  <c r="E1521" i="5"/>
  <c r="D1521" i="5"/>
  <c r="C1521" i="5"/>
  <c r="B1521" i="5"/>
  <c r="A1521" i="5"/>
  <c r="I1521" i="5" s="1"/>
  <c r="J1521" i="5" s="1"/>
  <c r="O1520" i="5"/>
  <c r="F1520" i="5" s="1"/>
  <c r="E1520" i="5"/>
  <c r="D1520" i="5"/>
  <c r="C1520" i="5"/>
  <c r="B1520" i="5"/>
  <c r="A1520" i="5"/>
  <c r="I1520" i="5" s="1"/>
  <c r="J1520" i="5" s="1"/>
  <c r="O1519" i="5"/>
  <c r="F1519" i="5" s="1"/>
  <c r="E1519" i="5"/>
  <c r="D1519" i="5"/>
  <c r="C1519" i="5"/>
  <c r="B1519" i="5"/>
  <c r="A1519" i="5"/>
  <c r="I1519" i="5" s="1"/>
  <c r="J1519" i="5" s="1"/>
  <c r="O1518" i="5"/>
  <c r="F1518" i="5" s="1"/>
  <c r="E1518" i="5"/>
  <c r="D1518" i="5"/>
  <c r="C1518" i="5"/>
  <c r="B1518" i="5"/>
  <c r="A1518" i="5"/>
  <c r="I1518" i="5" s="1"/>
  <c r="J1518" i="5" s="1"/>
  <c r="O1517" i="5"/>
  <c r="F1517" i="5" s="1"/>
  <c r="E1517" i="5"/>
  <c r="D1517" i="5"/>
  <c r="C1517" i="5"/>
  <c r="B1517" i="5"/>
  <c r="A1517" i="5"/>
  <c r="I1517" i="5" s="1"/>
  <c r="J1517" i="5" s="1"/>
  <c r="O1516" i="5"/>
  <c r="F1516" i="5" s="1"/>
  <c r="E1516" i="5"/>
  <c r="D1516" i="5"/>
  <c r="C1516" i="5"/>
  <c r="B1516" i="5"/>
  <c r="A1516" i="5"/>
  <c r="I1516" i="5" s="1"/>
  <c r="J1516" i="5" s="1"/>
  <c r="O1515" i="5"/>
  <c r="F1515" i="5" s="1"/>
  <c r="E1515" i="5"/>
  <c r="D1515" i="5"/>
  <c r="C1515" i="5"/>
  <c r="B1515" i="5"/>
  <c r="A1515" i="5"/>
  <c r="I1515" i="5" s="1"/>
  <c r="J1515" i="5" s="1"/>
  <c r="O1514" i="5"/>
  <c r="F1514" i="5" s="1"/>
  <c r="E1514" i="5"/>
  <c r="D1514" i="5"/>
  <c r="C1514" i="5"/>
  <c r="B1514" i="5"/>
  <c r="A1514" i="5"/>
  <c r="I1514" i="5" s="1"/>
  <c r="J1514" i="5" s="1"/>
  <c r="O1513" i="5"/>
  <c r="F1513" i="5" s="1"/>
  <c r="E1513" i="5"/>
  <c r="D1513" i="5"/>
  <c r="C1513" i="5"/>
  <c r="B1513" i="5"/>
  <c r="A1513" i="5"/>
  <c r="I1513" i="5" s="1"/>
  <c r="J1513" i="5" s="1"/>
  <c r="O1512" i="5"/>
  <c r="F1512" i="5" s="1"/>
  <c r="E1512" i="5"/>
  <c r="D1512" i="5"/>
  <c r="C1512" i="5"/>
  <c r="B1512" i="5"/>
  <c r="A1512" i="5"/>
  <c r="I1512" i="5" s="1"/>
  <c r="J1512" i="5" s="1"/>
  <c r="O1511" i="5"/>
  <c r="F1511" i="5" s="1"/>
  <c r="E1511" i="5"/>
  <c r="D1511" i="5"/>
  <c r="C1511" i="5"/>
  <c r="B1511" i="5"/>
  <c r="A1511" i="5"/>
  <c r="I1511" i="5" s="1"/>
  <c r="J1511" i="5" s="1"/>
  <c r="O1510" i="5"/>
  <c r="F1510" i="5" s="1"/>
  <c r="E1510" i="5"/>
  <c r="D1510" i="5"/>
  <c r="C1510" i="5"/>
  <c r="B1510" i="5"/>
  <c r="A1510" i="5"/>
  <c r="I1510" i="5" s="1"/>
  <c r="J1510" i="5" s="1"/>
  <c r="O1509" i="5"/>
  <c r="F1509" i="5" s="1"/>
  <c r="E1509" i="5"/>
  <c r="D1509" i="5"/>
  <c r="C1509" i="5"/>
  <c r="B1509" i="5"/>
  <c r="A1509" i="5"/>
  <c r="I1509" i="5" s="1"/>
  <c r="J1509" i="5" s="1"/>
  <c r="O1508" i="5"/>
  <c r="F1508" i="5" s="1"/>
  <c r="E1508" i="5"/>
  <c r="D1508" i="5"/>
  <c r="C1508" i="5"/>
  <c r="B1508" i="5"/>
  <c r="A1508" i="5"/>
  <c r="I1508" i="5" s="1"/>
  <c r="J1508" i="5" s="1"/>
  <c r="O1507" i="5"/>
  <c r="F1507" i="5" s="1"/>
  <c r="E1507" i="5"/>
  <c r="D1507" i="5"/>
  <c r="C1507" i="5"/>
  <c r="B1507" i="5"/>
  <c r="A1507" i="5"/>
  <c r="I1507" i="5" s="1"/>
  <c r="J1507" i="5" s="1"/>
  <c r="O1506" i="5"/>
  <c r="F1506" i="5" s="1"/>
  <c r="E1506" i="5"/>
  <c r="D1506" i="5"/>
  <c r="C1506" i="5"/>
  <c r="B1506" i="5"/>
  <c r="A1506" i="5"/>
  <c r="I1506" i="5" s="1"/>
  <c r="J1506" i="5" s="1"/>
  <c r="O1505" i="5"/>
  <c r="F1505" i="5" s="1"/>
  <c r="E1505" i="5"/>
  <c r="D1505" i="5"/>
  <c r="C1505" i="5"/>
  <c r="B1505" i="5"/>
  <c r="A1505" i="5"/>
  <c r="I1505" i="5" s="1"/>
  <c r="J1505" i="5" s="1"/>
  <c r="O1504" i="5"/>
  <c r="F1504" i="5" s="1"/>
  <c r="E1504" i="5"/>
  <c r="D1504" i="5"/>
  <c r="C1504" i="5"/>
  <c r="B1504" i="5"/>
  <c r="A1504" i="5"/>
  <c r="I1504" i="5" s="1"/>
  <c r="J1504" i="5" s="1"/>
  <c r="O1503" i="5"/>
  <c r="F1503" i="5" s="1"/>
  <c r="E1503" i="5"/>
  <c r="D1503" i="5"/>
  <c r="C1503" i="5"/>
  <c r="B1503" i="5"/>
  <c r="A1503" i="5"/>
  <c r="I1503" i="5" s="1"/>
  <c r="J1503" i="5" s="1"/>
  <c r="O1502" i="5"/>
  <c r="F1502" i="5" s="1"/>
  <c r="E1502" i="5"/>
  <c r="D1502" i="5"/>
  <c r="C1502" i="5"/>
  <c r="B1502" i="5"/>
  <c r="A1502" i="5"/>
  <c r="I1502" i="5" s="1"/>
  <c r="J1502" i="5" s="1"/>
  <c r="O1501" i="5"/>
  <c r="F1501" i="5" s="1"/>
  <c r="E1501" i="5"/>
  <c r="D1501" i="5"/>
  <c r="C1501" i="5"/>
  <c r="B1501" i="5"/>
  <c r="A1501" i="5"/>
  <c r="I1501" i="5" s="1"/>
  <c r="J1501" i="5" s="1"/>
  <c r="O1500" i="5"/>
  <c r="F1500" i="5" s="1"/>
  <c r="E1500" i="5"/>
  <c r="D1500" i="5"/>
  <c r="C1500" i="5"/>
  <c r="B1500" i="5"/>
  <c r="A1500" i="5"/>
  <c r="I1500" i="5" s="1"/>
  <c r="J1500" i="5" s="1"/>
  <c r="O1499" i="5"/>
  <c r="F1499" i="5" s="1"/>
  <c r="E1499" i="5"/>
  <c r="D1499" i="5"/>
  <c r="C1499" i="5"/>
  <c r="B1499" i="5"/>
  <c r="A1499" i="5"/>
  <c r="I1499" i="5" s="1"/>
  <c r="J1499" i="5" s="1"/>
  <c r="O1498" i="5"/>
  <c r="F1498" i="5" s="1"/>
  <c r="E1498" i="5"/>
  <c r="D1498" i="5"/>
  <c r="C1498" i="5"/>
  <c r="B1498" i="5"/>
  <c r="A1498" i="5"/>
  <c r="I1498" i="5" s="1"/>
  <c r="J1498" i="5" s="1"/>
  <c r="O1497" i="5"/>
  <c r="F1497" i="5" s="1"/>
  <c r="E1497" i="5"/>
  <c r="D1497" i="5"/>
  <c r="C1497" i="5"/>
  <c r="B1497" i="5"/>
  <c r="A1497" i="5"/>
  <c r="I1497" i="5" s="1"/>
  <c r="J1497" i="5" s="1"/>
  <c r="O1496" i="5"/>
  <c r="F1496" i="5" s="1"/>
  <c r="E1496" i="5"/>
  <c r="D1496" i="5"/>
  <c r="C1496" i="5"/>
  <c r="B1496" i="5"/>
  <c r="A1496" i="5"/>
  <c r="I1496" i="5" s="1"/>
  <c r="J1496" i="5" s="1"/>
  <c r="O1495" i="5"/>
  <c r="F1495" i="5" s="1"/>
  <c r="E1495" i="5"/>
  <c r="D1495" i="5"/>
  <c r="C1495" i="5"/>
  <c r="B1495" i="5"/>
  <c r="A1495" i="5"/>
  <c r="I1495" i="5" s="1"/>
  <c r="J1495" i="5" s="1"/>
  <c r="O1494" i="5"/>
  <c r="F1494" i="5" s="1"/>
  <c r="E1494" i="5"/>
  <c r="D1494" i="5"/>
  <c r="C1494" i="5"/>
  <c r="B1494" i="5"/>
  <c r="A1494" i="5"/>
  <c r="I1494" i="5" s="1"/>
  <c r="J1494" i="5" s="1"/>
  <c r="O1493" i="5"/>
  <c r="F1493" i="5" s="1"/>
  <c r="E1493" i="5"/>
  <c r="D1493" i="5"/>
  <c r="C1493" i="5"/>
  <c r="B1493" i="5"/>
  <c r="A1493" i="5"/>
  <c r="I1493" i="5" s="1"/>
  <c r="J1493" i="5" s="1"/>
  <c r="O1492" i="5"/>
  <c r="F1492" i="5" s="1"/>
  <c r="E1492" i="5"/>
  <c r="D1492" i="5"/>
  <c r="C1492" i="5"/>
  <c r="B1492" i="5"/>
  <c r="A1492" i="5"/>
  <c r="I1492" i="5" s="1"/>
  <c r="J1492" i="5" s="1"/>
  <c r="O1491" i="5"/>
  <c r="F1491" i="5" s="1"/>
  <c r="E1491" i="5"/>
  <c r="D1491" i="5"/>
  <c r="C1491" i="5"/>
  <c r="B1491" i="5"/>
  <c r="A1491" i="5"/>
  <c r="I1491" i="5" s="1"/>
  <c r="J1491" i="5" s="1"/>
  <c r="O1490" i="5"/>
  <c r="F1490" i="5" s="1"/>
  <c r="E1490" i="5"/>
  <c r="D1490" i="5"/>
  <c r="C1490" i="5"/>
  <c r="B1490" i="5"/>
  <c r="A1490" i="5"/>
  <c r="I1490" i="5" s="1"/>
  <c r="J1490" i="5" s="1"/>
  <c r="O1489" i="5"/>
  <c r="F1489" i="5" s="1"/>
  <c r="E1489" i="5"/>
  <c r="D1489" i="5"/>
  <c r="C1489" i="5"/>
  <c r="B1489" i="5"/>
  <c r="A1489" i="5"/>
  <c r="I1489" i="5" s="1"/>
  <c r="J1489" i="5" s="1"/>
  <c r="O1488" i="5"/>
  <c r="F1488" i="5" s="1"/>
  <c r="E1488" i="5"/>
  <c r="D1488" i="5"/>
  <c r="C1488" i="5"/>
  <c r="B1488" i="5"/>
  <c r="A1488" i="5"/>
  <c r="I1488" i="5" s="1"/>
  <c r="J1488" i="5" s="1"/>
  <c r="O1487" i="5"/>
  <c r="F1487" i="5" s="1"/>
  <c r="E1487" i="5"/>
  <c r="D1487" i="5"/>
  <c r="C1487" i="5"/>
  <c r="B1487" i="5"/>
  <c r="A1487" i="5"/>
  <c r="I1487" i="5" s="1"/>
  <c r="J1487" i="5" s="1"/>
  <c r="O1486" i="5"/>
  <c r="F1486" i="5" s="1"/>
  <c r="E1486" i="5"/>
  <c r="D1486" i="5"/>
  <c r="C1486" i="5"/>
  <c r="B1486" i="5"/>
  <c r="A1486" i="5"/>
  <c r="I1486" i="5" s="1"/>
  <c r="J1486" i="5" s="1"/>
  <c r="O1485" i="5"/>
  <c r="F1485" i="5" s="1"/>
  <c r="E1485" i="5"/>
  <c r="D1485" i="5"/>
  <c r="C1485" i="5"/>
  <c r="B1485" i="5"/>
  <c r="A1485" i="5"/>
  <c r="I1485" i="5" s="1"/>
  <c r="J1485" i="5" s="1"/>
  <c r="O1484" i="5"/>
  <c r="F1484" i="5" s="1"/>
  <c r="E1484" i="5"/>
  <c r="D1484" i="5"/>
  <c r="C1484" i="5"/>
  <c r="B1484" i="5"/>
  <c r="A1484" i="5"/>
  <c r="I1484" i="5" s="1"/>
  <c r="J1484" i="5" s="1"/>
  <c r="O1483" i="5"/>
  <c r="F1483" i="5" s="1"/>
  <c r="E1483" i="5"/>
  <c r="D1483" i="5"/>
  <c r="C1483" i="5"/>
  <c r="B1483" i="5"/>
  <c r="A1483" i="5"/>
  <c r="I1483" i="5" s="1"/>
  <c r="J1483" i="5" s="1"/>
  <c r="O1482" i="5"/>
  <c r="F1482" i="5" s="1"/>
  <c r="E1482" i="5"/>
  <c r="D1482" i="5"/>
  <c r="C1482" i="5"/>
  <c r="B1482" i="5"/>
  <c r="A1482" i="5"/>
  <c r="I1482" i="5" s="1"/>
  <c r="J1482" i="5" s="1"/>
  <c r="O1481" i="5"/>
  <c r="F1481" i="5" s="1"/>
  <c r="E1481" i="5"/>
  <c r="D1481" i="5"/>
  <c r="C1481" i="5"/>
  <c r="B1481" i="5"/>
  <c r="A1481" i="5"/>
  <c r="I1481" i="5" s="1"/>
  <c r="J1481" i="5" s="1"/>
  <c r="O1480" i="5"/>
  <c r="F1480" i="5" s="1"/>
  <c r="E1480" i="5"/>
  <c r="D1480" i="5"/>
  <c r="C1480" i="5"/>
  <c r="B1480" i="5"/>
  <c r="A1480" i="5"/>
  <c r="I1480" i="5" s="1"/>
  <c r="J1480" i="5" s="1"/>
  <c r="O1479" i="5"/>
  <c r="F1479" i="5" s="1"/>
  <c r="E1479" i="5"/>
  <c r="D1479" i="5"/>
  <c r="C1479" i="5"/>
  <c r="B1479" i="5"/>
  <c r="A1479" i="5"/>
  <c r="I1479" i="5" s="1"/>
  <c r="J1479" i="5" s="1"/>
  <c r="O1478" i="5"/>
  <c r="F1478" i="5" s="1"/>
  <c r="E1478" i="5"/>
  <c r="D1478" i="5"/>
  <c r="C1478" i="5"/>
  <c r="B1478" i="5"/>
  <c r="A1478" i="5"/>
  <c r="I1478" i="5" s="1"/>
  <c r="J1478" i="5" s="1"/>
  <c r="O1477" i="5"/>
  <c r="F1477" i="5" s="1"/>
  <c r="E1477" i="5"/>
  <c r="D1477" i="5"/>
  <c r="C1477" i="5"/>
  <c r="B1477" i="5"/>
  <c r="A1477" i="5"/>
  <c r="I1477" i="5" s="1"/>
  <c r="J1477" i="5" s="1"/>
  <c r="O1476" i="5"/>
  <c r="F1476" i="5" s="1"/>
  <c r="E1476" i="5"/>
  <c r="D1476" i="5"/>
  <c r="C1476" i="5"/>
  <c r="B1476" i="5"/>
  <c r="A1476" i="5"/>
  <c r="I1476" i="5" s="1"/>
  <c r="J1476" i="5" s="1"/>
  <c r="O1475" i="5"/>
  <c r="F1475" i="5" s="1"/>
  <c r="E1475" i="5"/>
  <c r="D1475" i="5"/>
  <c r="C1475" i="5"/>
  <c r="B1475" i="5"/>
  <c r="A1475" i="5"/>
  <c r="I1475" i="5" s="1"/>
  <c r="J1475" i="5" s="1"/>
  <c r="O1474" i="5"/>
  <c r="F1474" i="5" s="1"/>
  <c r="E1474" i="5"/>
  <c r="D1474" i="5"/>
  <c r="C1474" i="5"/>
  <c r="B1474" i="5"/>
  <c r="A1474" i="5"/>
  <c r="I1474" i="5" s="1"/>
  <c r="J1474" i="5" s="1"/>
  <c r="O1473" i="5"/>
  <c r="F1473" i="5" s="1"/>
  <c r="E1473" i="5"/>
  <c r="D1473" i="5"/>
  <c r="C1473" i="5"/>
  <c r="B1473" i="5"/>
  <c r="A1473" i="5"/>
  <c r="I1473" i="5" s="1"/>
  <c r="J1473" i="5" s="1"/>
  <c r="O1472" i="5"/>
  <c r="F1472" i="5" s="1"/>
  <c r="E1472" i="5"/>
  <c r="D1472" i="5"/>
  <c r="C1472" i="5"/>
  <c r="B1472" i="5"/>
  <c r="A1472" i="5"/>
  <c r="I1472" i="5" s="1"/>
  <c r="J1472" i="5" s="1"/>
  <c r="O1471" i="5"/>
  <c r="F1471" i="5" s="1"/>
  <c r="E1471" i="5"/>
  <c r="D1471" i="5"/>
  <c r="C1471" i="5"/>
  <c r="B1471" i="5"/>
  <c r="A1471" i="5"/>
  <c r="I1471" i="5" s="1"/>
  <c r="J1471" i="5" s="1"/>
  <c r="O1470" i="5"/>
  <c r="F1470" i="5" s="1"/>
  <c r="E1470" i="5"/>
  <c r="D1470" i="5"/>
  <c r="C1470" i="5"/>
  <c r="B1470" i="5"/>
  <c r="A1470" i="5"/>
  <c r="I1470" i="5" s="1"/>
  <c r="J1470" i="5" s="1"/>
  <c r="O1469" i="5"/>
  <c r="F1469" i="5" s="1"/>
  <c r="E1469" i="5"/>
  <c r="D1469" i="5"/>
  <c r="C1469" i="5"/>
  <c r="B1469" i="5"/>
  <c r="A1469" i="5"/>
  <c r="I1469" i="5" s="1"/>
  <c r="J1469" i="5" s="1"/>
  <c r="O1468" i="5"/>
  <c r="F1468" i="5" s="1"/>
  <c r="E1468" i="5"/>
  <c r="D1468" i="5"/>
  <c r="C1468" i="5"/>
  <c r="B1468" i="5"/>
  <c r="A1468" i="5"/>
  <c r="I1468" i="5" s="1"/>
  <c r="J1468" i="5" s="1"/>
  <c r="O1467" i="5"/>
  <c r="F1467" i="5" s="1"/>
  <c r="E1467" i="5"/>
  <c r="D1467" i="5"/>
  <c r="C1467" i="5"/>
  <c r="B1467" i="5"/>
  <c r="A1467" i="5"/>
  <c r="I1467" i="5" s="1"/>
  <c r="J1467" i="5" s="1"/>
  <c r="O1466" i="5"/>
  <c r="F1466" i="5" s="1"/>
  <c r="E1466" i="5"/>
  <c r="D1466" i="5"/>
  <c r="C1466" i="5"/>
  <c r="B1466" i="5"/>
  <c r="A1466" i="5"/>
  <c r="I1466" i="5" s="1"/>
  <c r="J1466" i="5" s="1"/>
  <c r="O1465" i="5"/>
  <c r="F1465" i="5" s="1"/>
  <c r="E1465" i="5"/>
  <c r="D1465" i="5"/>
  <c r="C1465" i="5"/>
  <c r="B1465" i="5"/>
  <c r="A1465" i="5"/>
  <c r="I1465" i="5" s="1"/>
  <c r="J1465" i="5" s="1"/>
  <c r="O1464" i="5"/>
  <c r="F1464" i="5" s="1"/>
  <c r="E1464" i="5"/>
  <c r="D1464" i="5"/>
  <c r="C1464" i="5"/>
  <c r="B1464" i="5"/>
  <c r="A1464" i="5"/>
  <c r="I1464" i="5" s="1"/>
  <c r="J1464" i="5" s="1"/>
  <c r="O1463" i="5"/>
  <c r="F1463" i="5" s="1"/>
  <c r="E1463" i="5"/>
  <c r="D1463" i="5"/>
  <c r="C1463" i="5"/>
  <c r="B1463" i="5"/>
  <c r="A1463" i="5"/>
  <c r="I1463" i="5" s="1"/>
  <c r="J1463" i="5" s="1"/>
  <c r="O1462" i="5"/>
  <c r="F1462" i="5" s="1"/>
  <c r="E1462" i="5"/>
  <c r="D1462" i="5"/>
  <c r="C1462" i="5"/>
  <c r="B1462" i="5"/>
  <c r="A1462" i="5"/>
  <c r="I1462" i="5" s="1"/>
  <c r="J1462" i="5" s="1"/>
  <c r="O1461" i="5"/>
  <c r="F1461" i="5" s="1"/>
  <c r="E1461" i="5"/>
  <c r="D1461" i="5"/>
  <c r="C1461" i="5"/>
  <c r="B1461" i="5"/>
  <c r="A1461" i="5"/>
  <c r="I1461" i="5" s="1"/>
  <c r="J1461" i="5" s="1"/>
  <c r="O1460" i="5"/>
  <c r="F1460" i="5" s="1"/>
  <c r="E1460" i="5"/>
  <c r="D1460" i="5"/>
  <c r="C1460" i="5"/>
  <c r="B1460" i="5"/>
  <c r="A1460" i="5"/>
  <c r="I1460" i="5" s="1"/>
  <c r="J1460" i="5" s="1"/>
  <c r="O1459" i="5"/>
  <c r="F1459" i="5" s="1"/>
  <c r="E1459" i="5"/>
  <c r="D1459" i="5"/>
  <c r="C1459" i="5"/>
  <c r="B1459" i="5"/>
  <c r="A1459" i="5"/>
  <c r="I1459" i="5" s="1"/>
  <c r="J1459" i="5" s="1"/>
  <c r="O1458" i="5"/>
  <c r="F1458" i="5" s="1"/>
  <c r="E1458" i="5"/>
  <c r="D1458" i="5"/>
  <c r="C1458" i="5"/>
  <c r="B1458" i="5"/>
  <c r="A1458" i="5"/>
  <c r="I1458" i="5" s="1"/>
  <c r="J1458" i="5" s="1"/>
  <c r="O1457" i="5"/>
  <c r="F1457" i="5" s="1"/>
  <c r="E1457" i="5"/>
  <c r="D1457" i="5"/>
  <c r="C1457" i="5"/>
  <c r="B1457" i="5"/>
  <c r="A1457" i="5"/>
  <c r="I1457" i="5" s="1"/>
  <c r="J1457" i="5" s="1"/>
  <c r="O1456" i="5"/>
  <c r="F1456" i="5" s="1"/>
  <c r="E1456" i="5"/>
  <c r="D1456" i="5"/>
  <c r="C1456" i="5"/>
  <c r="B1456" i="5"/>
  <c r="A1456" i="5"/>
  <c r="I1456" i="5" s="1"/>
  <c r="J1456" i="5" s="1"/>
  <c r="O1455" i="5"/>
  <c r="F1455" i="5" s="1"/>
  <c r="E1455" i="5"/>
  <c r="D1455" i="5"/>
  <c r="C1455" i="5"/>
  <c r="B1455" i="5"/>
  <c r="A1455" i="5"/>
  <c r="I1455" i="5" s="1"/>
  <c r="J1455" i="5" s="1"/>
  <c r="O1454" i="5"/>
  <c r="F1454" i="5" s="1"/>
  <c r="E1454" i="5"/>
  <c r="D1454" i="5"/>
  <c r="C1454" i="5"/>
  <c r="B1454" i="5"/>
  <c r="A1454" i="5"/>
  <c r="I1454" i="5" s="1"/>
  <c r="J1454" i="5" s="1"/>
  <c r="O1453" i="5"/>
  <c r="F1453" i="5" s="1"/>
  <c r="E1453" i="5"/>
  <c r="D1453" i="5"/>
  <c r="C1453" i="5"/>
  <c r="B1453" i="5"/>
  <c r="A1453" i="5"/>
  <c r="I1453" i="5" s="1"/>
  <c r="J1453" i="5" s="1"/>
  <c r="O1452" i="5"/>
  <c r="F1452" i="5" s="1"/>
  <c r="E1452" i="5"/>
  <c r="D1452" i="5"/>
  <c r="C1452" i="5"/>
  <c r="B1452" i="5"/>
  <c r="A1452" i="5"/>
  <c r="I1452" i="5" s="1"/>
  <c r="J1452" i="5" s="1"/>
  <c r="O1451" i="5"/>
  <c r="F1451" i="5" s="1"/>
  <c r="E1451" i="5"/>
  <c r="D1451" i="5"/>
  <c r="C1451" i="5"/>
  <c r="B1451" i="5"/>
  <c r="A1451" i="5"/>
  <c r="I1451" i="5" s="1"/>
  <c r="J1451" i="5" s="1"/>
  <c r="O1450" i="5"/>
  <c r="F1450" i="5" s="1"/>
  <c r="E1450" i="5"/>
  <c r="D1450" i="5"/>
  <c r="C1450" i="5"/>
  <c r="B1450" i="5"/>
  <c r="A1450" i="5"/>
  <c r="I1450" i="5" s="1"/>
  <c r="J1450" i="5" s="1"/>
  <c r="O1449" i="5"/>
  <c r="F1449" i="5" s="1"/>
  <c r="E1449" i="5"/>
  <c r="D1449" i="5"/>
  <c r="C1449" i="5"/>
  <c r="B1449" i="5"/>
  <c r="A1449" i="5"/>
  <c r="I1449" i="5" s="1"/>
  <c r="J1449" i="5" s="1"/>
  <c r="O1448" i="5"/>
  <c r="F1448" i="5" s="1"/>
  <c r="E1448" i="5"/>
  <c r="D1448" i="5"/>
  <c r="C1448" i="5"/>
  <c r="B1448" i="5"/>
  <c r="A1448" i="5"/>
  <c r="I1448" i="5" s="1"/>
  <c r="J1448" i="5" s="1"/>
  <c r="O1447" i="5"/>
  <c r="F1447" i="5" s="1"/>
  <c r="E1447" i="5"/>
  <c r="D1447" i="5"/>
  <c r="C1447" i="5"/>
  <c r="B1447" i="5"/>
  <c r="A1447" i="5"/>
  <c r="I1447" i="5" s="1"/>
  <c r="J1447" i="5" s="1"/>
  <c r="O1446" i="5"/>
  <c r="F1446" i="5" s="1"/>
  <c r="E1446" i="5"/>
  <c r="D1446" i="5"/>
  <c r="C1446" i="5"/>
  <c r="B1446" i="5"/>
  <c r="A1446" i="5"/>
  <c r="I1446" i="5" s="1"/>
  <c r="J1446" i="5" s="1"/>
  <c r="O1445" i="5"/>
  <c r="F1445" i="5" s="1"/>
  <c r="E1445" i="5"/>
  <c r="D1445" i="5"/>
  <c r="C1445" i="5"/>
  <c r="B1445" i="5"/>
  <c r="A1445" i="5"/>
  <c r="I1445" i="5" s="1"/>
  <c r="J1445" i="5" s="1"/>
  <c r="O1444" i="5"/>
  <c r="F1444" i="5" s="1"/>
  <c r="E1444" i="5"/>
  <c r="D1444" i="5"/>
  <c r="C1444" i="5"/>
  <c r="B1444" i="5"/>
  <c r="A1444" i="5"/>
  <c r="I1444" i="5" s="1"/>
  <c r="J1444" i="5" s="1"/>
  <c r="O1443" i="5"/>
  <c r="F1443" i="5" s="1"/>
  <c r="E1443" i="5"/>
  <c r="D1443" i="5"/>
  <c r="C1443" i="5"/>
  <c r="B1443" i="5"/>
  <c r="A1443" i="5"/>
  <c r="I1443" i="5" s="1"/>
  <c r="J1443" i="5" s="1"/>
  <c r="O1442" i="5"/>
  <c r="F1442" i="5" s="1"/>
  <c r="E1442" i="5"/>
  <c r="D1442" i="5"/>
  <c r="C1442" i="5"/>
  <c r="B1442" i="5"/>
  <c r="A1442" i="5"/>
  <c r="I1442" i="5" s="1"/>
  <c r="J1442" i="5" s="1"/>
  <c r="O1441" i="5"/>
  <c r="F1441" i="5" s="1"/>
  <c r="E1441" i="5"/>
  <c r="D1441" i="5"/>
  <c r="C1441" i="5"/>
  <c r="B1441" i="5"/>
  <c r="A1441" i="5"/>
  <c r="I1441" i="5" s="1"/>
  <c r="J1441" i="5" s="1"/>
  <c r="O1440" i="5"/>
  <c r="F1440" i="5" s="1"/>
  <c r="E1440" i="5"/>
  <c r="D1440" i="5"/>
  <c r="C1440" i="5"/>
  <c r="B1440" i="5"/>
  <c r="A1440" i="5"/>
  <c r="I1440" i="5" s="1"/>
  <c r="J1440" i="5" s="1"/>
  <c r="O1439" i="5"/>
  <c r="F1439" i="5" s="1"/>
  <c r="E1439" i="5"/>
  <c r="D1439" i="5"/>
  <c r="C1439" i="5"/>
  <c r="B1439" i="5"/>
  <c r="A1439" i="5"/>
  <c r="I1439" i="5" s="1"/>
  <c r="J1439" i="5" s="1"/>
  <c r="O1438" i="5"/>
  <c r="F1438" i="5" s="1"/>
  <c r="E1438" i="5"/>
  <c r="D1438" i="5"/>
  <c r="C1438" i="5"/>
  <c r="B1438" i="5"/>
  <c r="A1438" i="5"/>
  <c r="I1438" i="5" s="1"/>
  <c r="J1438" i="5" s="1"/>
  <c r="O1437" i="5"/>
  <c r="F1437" i="5" s="1"/>
  <c r="E1437" i="5"/>
  <c r="D1437" i="5"/>
  <c r="C1437" i="5"/>
  <c r="B1437" i="5"/>
  <c r="A1437" i="5"/>
  <c r="I1437" i="5" s="1"/>
  <c r="J1437" i="5" s="1"/>
  <c r="O1436" i="5"/>
  <c r="F1436" i="5" s="1"/>
  <c r="E1436" i="5"/>
  <c r="D1436" i="5"/>
  <c r="C1436" i="5"/>
  <c r="B1436" i="5"/>
  <c r="A1436" i="5"/>
  <c r="I1436" i="5" s="1"/>
  <c r="J1436" i="5" s="1"/>
  <c r="O1435" i="5"/>
  <c r="F1435" i="5" s="1"/>
  <c r="E1435" i="5"/>
  <c r="D1435" i="5"/>
  <c r="C1435" i="5"/>
  <c r="B1435" i="5"/>
  <c r="A1435" i="5"/>
  <c r="I1435" i="5" s="1"/>
  <c r="J1435" i="5" s="1"/>
  <c r="O1434" i="5"/>
  <c r="F1434" i="5" s="1"/>
  <c r="E1434" i="5"/>
  <c r="D1434" i="5"/>
  <c r="C1434" i="5"/>
  <c r="B1434" i="5"/>
  <c r="A1434" i="5"/>
  <c r="I1434" i="5" s="1"/>
  <c r="J1434" i="5" s="1"/>
  <c r="O1433" i="5"/>
  <c r="F1433" i="5" s="1"/>
  <c r="E1433" i="5"/>
  <c r="D1433" i="5"/>
  <c r="C1433" i="5"/>
  <c r="B1433" i="5"/>
  <c r="A1433" i="5"/>
  <c r="I1433" i="5" s="1"/>
  <c r="J1433" i="5" s="1"/>
  <c r="O1432" i="5"/>
  <c r="F1432" i="5" s="1"/>
  <c r="E1432" i="5"/>
  <c r="D1432" i="5"/>
  <c r="C1432" i="5"/>
  <c r="B1432" i="5"/>
  <c r="A1432" i="5"/>
  <c r="I1432" i="5" s="1"/>
  <c r="J1432" i="5" s="1"/>
  <c r="O1431" i="5"/>
  <c r="F1431" i="5" s="1"/>
  <c r="E1431" i="5"/>
  <c r="D1431" i="5"/>
  <c r="C1431" i="5"/>
  <c r="B1431" i="5"/>
  <c r="A1431" i="5"/>
  <c r="I1431" i="5" s="1"/>
  <c r="J1431" i="5" s="1"/>
  <c r="O1430" i="5"/>
  <c r="F1430" i="5" s="1"/>
  <c r="E1430" i="5"/>
  <c r="D1430" i="5"/>
  <c r="C1430" i="5"/>
  <c r="B1430" i="5"/>
  <c r="A1430" i="5"/>
  <c r="I1430" i="5" s="1"/>
  <c r="J1430" i="5" s="1"/>
  <c r="O1429" i="5"/>
  <c r="F1429" i="5" s="1"/>
  <c r="E1429" i="5"/>
  <c r="D1429" i="5"/>
  <c r="C1429" i="5"/>
  <c r="B1429" i="5"/>
  <c r="A1429" i="5"/>
  <c r="I1429" i="5" s="1"/>
  <c r="J1429" i="5" s="1"/>
  <c r="O1428" i="5"/>
  <c r="F1428" i="5" s="1"/>
  <c r="E1428" i="5"/>
  <c r="D1428" i="5"/>
  <c r="C1428" i="5"/>
  <c r="B1428" i="5"/>
  <c r="A1428" i="5"/>
  <c r="I1428" i="5" s="1"/>
  <c r="J1428" i="5" s="1"/>
  <c r="O1427" i="5"/>
  <c r="F1427" i="5" s="1"/>
  <c r="E1427" i="5"/>
  <c r="D1427" i="5"/>
  <c r="C1427" i="5"/>
  <c r="B1427" i="5"/>
  <c r="A1427" i="5"/>
  <c r="I1427" i="5" s="1"/>
  <c r="J1427" i="5" s="1"/>
  <c r="O1426" i="5"/>
  <c r="F1426" i="5" s="1"/>
  <c r="E1426" i="5"/>
  <c r="D1426" i="5"/>
  <c r="C1426" i="5"/>
  <c r="B1426" i="5"/>
  <c r="A1426" i="5"/>
  <c r="I1426" i="5" s="1"/>
  <c r="J1426" i="5" s="1"/>
  <c r="O1425" i="5"/>
  <c r="F1425" i="5" s="1"/>
  <c r="E1425" i="5"/>
  <c r="D1425" i="5"/>
  <c r="C1425" i="5"/>
  <c r="B1425" i="5"/>
  <c r="A1425" i="5"/>
  <c r="I1425" i="5" s="1"/>
  <c r="J1425" i="5" s="1"/>
  <c r="O1424" i="5"/>
  <c r="F1424" i="5" s="1"/>
  <c r="E1424" i="5"/>
  <c r="D1424" i="5"/>
  <c r="C1424" i="5"/>
  <c r="B1424" i="5"/>
  <c r="A1424" i="5"/>
  <c r="I1424" i="5" s="1"/>
  <c r="J1424" i="5" s="1"/>
  <c r="O1423" i="5"/>
  <c r="F1423" i="5" s="1"/>
  <c r="E1423" i="5"/>
  <c r="D1423" i="5"/>
  <c r="C1423" i="5"/>
  <c r="B1423" i="5"/>
  <c r="A1423" i="5"/>
  <c r="I1423" i="5" s="1"/>
  <c r="J1423" i="5" s="1"/>
  <c r="O1422" i="5"/>
  <c r="F1422" i="5" s="1"/>
  <c r="E1422" i="5"/>
  <c r="D1422" i="5"/>
  <c r="C1422" i="5"/>
  <c r="B1422" i="5"/>
  <c r="A1422" i="5"/>
  <c r="I1422" i="5" s="1"/>
  <c r="J1422" i="5" s="1"/>
  <c r="O1421" i="5"/>
  <c r="F1421" i="5" s="1"/>
  <c r="E1421" i="5"/>
  <c r="D1421" i="5"/>
  <c r="C1421" i="5"/>
  <c r="B1421" i="5"/>
  <c r="A1421" i="5"/>
  <c r="I1421" i="5" s="1"/>
  <c r="J1421" i="5" s="1"/>
  <c r="O1420" i="5"/>
  <c r="F1420" i="5" s="1"/>
  <c r="E1420" i="5"/>
  <c r="D1420" i="5"/>
  <c r="C1420" i="5"/>
  <c r="B1420" i="5"/>
  <c r="A1420" i="5"/>
  <c r="I1420" i="5" s="1"/>
  <c r="J1420" i="5" s="1"/>
  <c r="O1419" i="5"/>
  <c r="F1419" i="5" s="1"/>
  <c r="E1419" i="5"/>
  <c r="D1419" i="5"/>
  <c r="C1419" i="5"/>
  <c r="B1419" i="5"/>
  <c r="A1419" i="5"/>
  <c r="I1419" i="5" s="1"/>
  <c r="J1419" i="5" s="1"/>
  <c r="O1418" i="5"/>
  <c r="F1418" i="5" s="1"/>
  <c r="E1418" i="5"/>
  <c r="D1418" i="5"/>
  <c r="C1418" i="5"/>
  <c r="B1418" i="5"/>
  <c r="A1418" i="5"/>
  <c r="I1418" i="5" s="1"/>
  <c r="J1418" i="5" s="1"/>
  <c r="O1417" i="5"/>
  <c r="F1417" i="5" s="1"/>
  <c r="E1417" i="5"/>
  <c r="D1417" i="5"/>
  <c r="C1417" i="5"/>
  <c r="B1417" i="5"/>
  <c r="A1417" i="5"/>
  <c r="I1417" i="5" s="1"/>
  <c r="J1417" i="5" s="1"/>
  <c r="O1416" i="5"/>
  <c r="F1416" i="5" s="1"/>
  <c r="E1416" i="5"/>
  <c r="D1416" i="5"/>
  <c r="C1416" i="5"/>
  <c r="B1416" i="5"/>
  <c r="A1416" i="5"/>
  <c r="I1416" i="5" s="1"/>
  <c r="J1416" i="5" s="1"/>
  <c r="O1415" i="5"/>
  <c r="F1415" i="5" s="1"/>
  <c r="E1415" i="5"/>
  <c r="D1415" i="5"/>
  <c r="C1415" i="5"/>
  <c r="B1415" i="5"/>
  <c r="A1415" i="5"/>
  <c r="I1415" i="5" s="1"/>
  <c r="J1415" i="5" s="1"/>
  <c r="O1414" i="5"/>
  <c r="F1414" i="5" s="1"/>
  <c r="E1414" i="5"/>
  <c r="D1414" i="5"/>
  <c r="C1414" i="5"/>
  <c r="B1414" i="5"/>
  <c r="A1414" i="5"/>
  <c r="I1414" i="5" s="1"/>
  <c r="J1414" i="5" s="1"/>
  <c r="O1413" i="5"/>
  <c r="F1413" i="5" s="1"/>
  <c r="E1413" i="5"/>
  <c r="D1413" i="5"/>
  <c r="C1413" i="5"/>
  <c r="B1413" i="5"/>
  <c r="A1413" i="5"/>
  <c r="I1413" i="5" s="1"/>
  <c r="J1413" i="5" s="1"/>
  <c r="O1412" i="5"/>
  <c r="F1412" i="5" s="1"/>
  <c r="E1412" i="5"/>
  <c r="D1412" i="5"/>
  <c r="C1412" i="5"/>
  <c r="B1412" i="5"/>
  <c r="A1412" i="5"/>
  <c r="I1412" i="5" s="1"/>
  <c r="J1412" i="5" s="1"/>
  <c r="O1411" i="5"/>
  <c r="F1411" i="5" s="1"/>
  <c r="E1411" i="5"/>
  <c r="D1411" i="5"/>
  <c r="C1411" i="5"/>
  <c r="B1411" i="5"/>
  <c r="A1411" i="5"/>
  <c r="I1411" i="5" s="1"/>
  <c r="J1411" i="5" s="1"/>
  <c r="O1410" i="5"/>
  <c r="F1410" i="5" s="1"/>
  <c r="E1410" i="5"/>
  <c r="D1410" i="5"/>
  <c r="C1410" i="5"/>
  <c r="B1410" i="5"/>
  <c r="A1410" i="5"/>
  <c r="I1410" i="5" s="1"/>
  <c r="J1410" i="5" s="1"/>
  <c r="O1409" i="5"/>
  <c r="F1409" i="5" s="1"/>
  <c r="E1409" i="5"/>
  <c r="D1409" i="5"/>
  <c r="C1409" i="5"/>
  <c r="B1409" i="5"/>
  <c r="A1409" i="5"/>
  <c r="I1409" i="5" s="1"/>
  <c r="J1409" i="5" s="1"/>
  <c r="O1408" i="5"/>
  <c r="F1408" i="5" s="1"/>
  <c r="E1408" i="5"/>
  <c r="D1408" i="5"/>
  <c r="C1408" i="5"/>
  <c r="B1408" i="5"/>
  <c r="A1408" i="5"/>
  <c r="I1408" i="5" s="1"/>
  <c r="J1408" i="5" s="1"/>
  <c r="O1407" i="5"/>
  <c r="F1407" i="5" s="1"/>
  <c r="E1407" i="5"/>
  <c r="D1407" i="5"/>
  <c r="C1407" i="5"/>
  <c r="B1407" i="5"/>
  <c r="A1407" i="5"/>
  <c r="I1407" i="5" s="1"/>
  <c r="J1407" i="5" s="1"/>
  <c r="O1406" i="5"/>
  <c r="F1406" i="5" s="1"/>
  <c r="E1406" i="5"/>
  <c r="D1406" i="5"/>
  <c r="C1406" i="5"/>
  <c r="B1406" i="5"/>
  <c r="A1406" i="5"/>
  <c r="I1406" i="5" s="1"/>
  <c r="J1406" i="5" s="1"/>
  <c r="O1405" i="5"/>
  <c r="F1405" i="5" s="1"/>
  <c r="E1405" i="5"/>
  <c r="D1405" i="5"/>
  <c r="C1405" i="5"/>
  <c r="B1405" i="5"/>
  <c r="A1405" i="5"/>
  <c r="I1405" i="5" s="1"/>
  <c r="J1405" i="5" s="1"/>
  <c r="O1404" i="5"/>
  <c r="F1404" i="5" s="1"/>
  <c r="E1404" i="5"/>
  <c r="D1404" i="5"/>
  <c r="C1404" i="5"/>
  <c r="B1404" i="5"/>
  <c r="A1404" i="5"/>
  <c r="I1404" i="5" s="1"/>
  <c r="J1404" i="5" s="1"/>
  <c r="O1403" i="5"/>
  <c r="F1403" i="5" s="1"/>
  <c r="E1403" i="5"/>
  <c r="D1403" i="5"/>
  <c r="C1403" i="5"/>
  <c r="B1403" i="5"/>
  <c r="A1403" i="5"/>
  <c r="I1403" i="5" s="1"/>
  <c r="J1403" i="5" s="1"/>
  <c r="O1402" i="5"/>
  <c r="F1402" i="5" s="1"/>
  <c r="E1402" i="5"/>
  <c r="D1402" i="5"/>
  <c r="C1402" i="5"/>
  <c r="B1402" i="5"/>
  <c r="A1402" i="5"/>
  <c r="I1402" i="5" s="1"/>
  <c r="J1402" i="5" s="1"/>
  <c r="O1401" i="5"/>
  <c r="F1401" i="5" s="1"/>
  <c r="E1401" i="5"/>
  <c r="D1401" i="5"/>
  <c r="C1401" i="5"/>
  <c r="B1401" i="5"/>
  <c r="A1401" i="5"/>
  <c r="I1401" i="5" s="1"/>
  <c r="J1401" i="5" s="1"/>
  <c r="O1400" i="5"/>
  <c r="F1400" i="5" s="1"/>
  <c r="E1400" i="5"/>
  <c r="D1400" i="5"/>
  <c r="C1400" i="5"/>
  <c r="B1400" i="5"/>
  <c r="A1400" i="5"/>
  <c r="I1400" i="5" s="1"/>
  <c r="J1400" i="5" s="1"/>
  <c r="O1399" i="5"/>
  <c r="F1399" i="5" s="1"/>
  <c r="E1399" i="5"/>
  <c r="D1399" i="5"/>
  <c r="C1399" i="5"/>
  <c r="B1399" i="5"/>
  <c r="A1399" i="5"/>
  <c r="I1399" i="5" s="1"/>
  <c r="J1399" i="5" s="1"/>
  <c r="O1398" i="5"/>
  <c r="F1398" i="5" s="1"/>
  <c r="E1398" i="5"/>
  <c r="D1398" i="5"/>
  <c r="C1398" i="5"/>
  <c r="B1398" i="5"/>
  <c r="A1398" i="5"/>
  <c r="I1398" i="5" s="1"/>
  <c r="J1398" i="5" s="1"/>
  <c r="O1397" i="5"/>
  <c r="F1397" i="5" s="1"/>
  <c r="E1397" i="5"/>
  <c r="D1397" i="5"/>
  <c r="C1397" i="5"/>
  <c r="B1397" i="5"/>
  <c r="A1397" i="5"/>
  <c r="I1397" i="5" s="1"/>
  <c r="J1397" i="5" s="1"/>
  <c r="O1396" i="5"/>
  <c r="F1396" i="5" s="1"/>
  <c r="E1396" i="5"/>
  <c r="D1396" i="5"/>
  <c r="C1396" i="5"/>
  <c r="B1396" i="5"/>
  <c r="A1396" i="5"/>
  <c r="I1396" i="5" s="1"/>
  <c r="J1396" i="5" s="1"/>
  <c r="O1395" i="5"/>
  <c r="F1395" i="5" s="1"/>
  <c r="E1395" i="5"/>
  <c r="D1395" i="5"/>
  <c r="C1395" i="5"/>
  <c r="B1395" i="5"/>
  <c r="A1395" i="5"/>
  <c r="I1395" i="5" s="1"/>
  <c r="J1395" i="5" s="1"/>
  <c r="O1394" i="5"/>
  <c r="F1394" i="5" s="1"/>
  <c r="E1394" i="5"/>
  <c r="D1394" i="5"/>
  <c r="C1394" i="5"/>
  <c r="B1394" i="5"/>
  <c r="A1394" i="5"/>
  <c r="I1394" i="5" s="1"/>
  <c r="J1394" i="5" s="1"/>
  <c r="O1393" i="5"/>
  <c r="F1393" i="5" s="1"/>
  <c r="E1393" i="5"/>
  <c r="D1393" i="5"/>
  <c r="C1393" i="5"/>
  <c r="B1393" i="5"/>
  <c r="A1393" i="5"/>
  <c r="I1393" i="5" s="1"/>
  <c r="J1393" i="5" s="1"/>
  <c r="O1392" i="5"/>
  <c r="F1392" i="5" s="1"/>
  <c r="E1392" i="5"/>
  <c r="D1392" i="5"/>
  <c r="C1392" i="5"/>
  <c r="B1392" i="5"/>
  <c r="A1392" i="5"/>
  <c r="I1392" i="5" s="1"/>
  <c r="J1392" i="5" s="1"/>
  <c r="O1391" i="5"/>
  <c r="F1391" i="5" s="1"/>
  <c r="E1391" i="5"/>
  <c r="D1391" i="5"/>
  <c r="C1391" i="5"/>
  <c r="B1391" i="5"/>
  <c r="A1391" i="5"/>
  <c r="I1391" i="5" s="1"/>
  <c r="J1391" i="5" s="1"/>
  <c r="O1390" i="5"/>
  <c r="F1390" i="5" s="1"/>
  <c r="E1390" i="5"/>
  <c r="D1390" i="5"/>
  <c r="C1390" i="5"/>
  <c r="B1390" i="5"/>
  <c r="A1390" i="5"/>
  <c r="I1390" i="5" s="1"/>
  <c r="J1390" i="5" s="1"/>
  <c r="O1389" i="5"/>
  <c r="F1389" i="5" s="1"/>
  <c r="E1389" i="5"/>
  <c r="D1389" i="5"/>
  <c r="C1389" i="5"/>
  <c r="B1389" i="5"/>
  <c r="A1389" i="5"/>
  <c r="I1389" i="5" s="1"/>
  <c r="J1389" i="5" s="1"/>
  <c r="O1388" i="5"/>
  <c r="F1388" i="5" s="1"/>
  <c r="E1388" i="5"/>
  <c r="D1388" i="5"/>
  <c r="C1388" i="5"/>
  <c r="B1388" i="5"/>
  <c r="A1388" i="5"/>
  <c r="I1388" i="5" s="1"/>
  <c r="J1388" i="5" s="1"/>
  <c r="O1387" i="5"/>
  <c r="F1387" i="5" s="1"/>
  <c r="E1387" i="5"/>
  <c r="D1387" i="5"/>
  <c r="C1387" i="5"/>
  <c r="B1387" i="5"/>
  <c r="A1387" i="5"/>
  <c r="I1387" i="5" s="1"/>
  <c r="J1387" i="5" s="1"/>
  <c r="O1386" i="5"/>
  <c r="F1386" i="5" s="1"/>
  <c r="E1386" i="5"/>
  <c r="D1386" i="5"/>
  <c r="C1386" i="5"/>
  <c r="B1386" i="5"/>
  <c r="A1386" i="5"/>
  <c r="I1386" i="5" s="1"/>
  <c r="J1386" i="5" s="1"/>
  <c r="O1385" i="5"/>
  <c r="F1385" i="5" s="1"/>
  <c r="E1385" i="5"/>
  <c r="D1385" i="5"/>
  <c r="C1385" i="5"/>
  <c r="B1385" i="5"/>
  <c r="A1385" i="5"/>
  <c r="I1385" i="5" s="1"/>
  <c r="J1385" i="5" s="1"/>
  <c r="O1384" i="5"/>
  <c r="F1384" i="5" s="1"/>
  <c r="E1384" i="5"/>
  <c r="D1384" i="5"/>
  <c r="C1384" i="5"/>
  <c r="B1384" i="5"/>
  <c r="A1384" i="5"/>
  <c r="I1384" i="5" s="1"/>
  <c r="J1384" i="5" s="1"/>
  <c r="O1383" i="5"/>
  <c r="F1383" i="5" s="1"/>
  <c r="E1383" i="5"/>
  <c r="D1383" i="5"/>
  <c r="C1383" i="5"/>
  <c r="B1383" i="5"/>
  <c r="A1383" i="5"/>
  <c r="I1383" i="5" s="1"/>
  <c r="J1383" i="5" s="1"/>
  <c r="O1382" i="5"/>
  <c r="F1382" i="5" s="1"/>
  <c r="E1382" i="5"/>
  <c r="D1382" i="5"/>
  <c r="C1382" i="5"/>
  <c r="B1382" i="5"/>
  <c r="A1382" i="5"/>
  <c r="I1382" i="5" s="1"/>
  <c r="J1382" i="5" s="1"/>
  <c r="O1381" i="5"/>
  <c r="F1381" i="5" s="1"/>
  <c r="E1381" i="5"/>
  <c r="D1381" i="5"/>
  <c r="C1381" i="5"/>
  <c r="B1381" i="5"/>
  <c r="A1381" i="5"/>
  <c r="I1381" i="5" s="1"/>
  <c r="J1381" i="5" s="1"/>
  <c r="O1380" i="5"/>
  <c r="F1380" i="5" s="1"/>
  <c r="E1380" i="5"/>
  <c r="D1380" i="5"/>
  <c r="C1380" i="5"/>
  <c r="B1380" i="5"/>
  <c r="A1380" i="5"/>
  <c r="I1380" i="5" s="1"/>
  <c r="J1380" i="5" s="1"/>
  <c r="O1379" i="5"/>
  <c r="F1379" i="5" s="1"/>
  <c r="E1379" i="5"/>
  <c r="D1379" i="5"/>
  <c r="C1379" i="5"/>
  <c r="B1379" i="5"/>
  <c r="A1379" i="5"/>
  <c r="I1379" i="5" s="1"/>
  <c r="J1379" i="5" s="1"/>
  <c r="O1378" i="5"/>
  <c r="F1378" i="5" s="1"/>
  <c r="E1378" i="5"/>
  <c r="D1378" i="5"/>
  <c r="C1378" i="5"/>
  <c r="B1378" i="5"/>
  <c r="A1378" i="5"/>
  <c r="I1378" i="5" s="1"/>
  <c r="J1378" i="5" s="1"/>
  <c r="O1377" i="5"/>
  <c r="F1377" i="5" s="1"/>
  <c r="E1377" i="5"/>
  <c r="D1377" i="5"/>
  <c r="C1377" i="5"/>
  <c r="B1377" i="5"/>
  <c r="A1377" i="5"/>
  <c r="I1377" i="5" s="1"/>
  <c r="J1377" i="5" s="1"/>
  <c r="O1376" i="5"/>
  <c r="F1376" i="5" s="1"/>
  <c r="E1376" i="5"/>
  <c r="D1376" i="5"/>
  <c r="C1376" i="5"/>
  <c r="B1376" i="5"/>
  <c r="A1376" i="5"/>
  <c r="I1376" i="5" s="1"/>
  <c r="J1376" i="5" s="1"/>
  <c r="O1375" i="5"/>
  <c r="F1375" i="5" s="1"/>
  <c r="E1375" i="5"/>
  <c r="D1375" i="5"/>
  <c r="C1375" i="5"/>
  <c r="B1375" i="5"/>
  <c r="A1375" i="5"/>
  <c r="I1375" i="5" s="1"/>
  <c r="J1375" i="5" s="1"/>
  <c r="O1374" i="5"/>
  <c r="F1374" i="5" s="1"/>
  <c r="E1374" i="5"/>
  <c r="D1374" i="5"/>
  <c r="C1374" i="5"/>
  <c r="B1374" i="5"/>
  <c r="A1374" i="5"/>
  <c r="I1374" i="5" s="1"/>
  <c r="J1374" i="5" s="1"/>
  <c r="O1373" i="5"/>
  <c r="F1373" i="5" s="1"/>
  <c r="E1373" i="5"/>
  <c r="D1373" i="5"/>
  <c r="C1373" i="5"/>
  <c r="B1373" i="5"/>
  <c r="A1373" i="5"/>
  <c r="I1373" i="5" s="1"/>
  <c r="J1373" i="5" s="1"/>
  <c r="O1372" i="5"/>
  <c r="F1372" i="5" s="1"/>
  <c r="E1372" i="5"/>
  <c r="D1372" i="5"/>
  <c r="C1372" i="5"/>
  <c r="B1372" i="5"/>
  <c r="A1372" i="5"/>
  <c r="I1372" i="5" s="1"/>
  <c r="J1372" i="5" s="1"/>
  <c r="O1371" i="5"/>
  <c r="F1371" i="5" s="1"/>
  <c r="E1371" i="5"/>
  <c r="D1371" i="5"/>
  <c r="C1371" i="5"/>
  <c r="B1371" i="5"/>
  <c r="A1371" i="5"/>
  <c r="I1371" i="5" s="1"/>
  <c r="J1371" i="5" s="1"/>
  <c r="O1370" i="5"/>
  <c r="F1370" i="5" s="1"/>
  <c r="E1370" i="5"/>
  <c r="D1370" i="5"/>
  <c r="C1370" i="5"/>
  <c r="B1370" i="5"/>
  <c r="A1370" i="5"/>
  <c r="I1370" i="5" s="1"/>
  <c r="J1370" i="5" s="1"/>
  <c r="O1369" i="5"/>
  <c r="F1369" i="5" s="1"/>
  <c r="E1369" i="5"/>
  <c r="D1369" i="5"/>
  <c r="C1369" i="5"/>
  <c r="B1369" i="5"/>
  <c r="A1369" i="5"/>
  <c r="I1369" i="5" s="1"/>
  <c r="J1369" i="5" s="1"/>
  <c r="O1368" i="5"/>
  <c r="F1368" i="5" s="1"/>
  <c r="E1368" i="5"/>
  <c r="D1368" i="5"/>
  <c r="C1368" i="5"/>
  <c r="B1368" i="5"/>
  <c r="A1368" i="5"/>
  <c r="I1368" i="5" s="1"/>
  <c r="J1368" i="5" s="1"/>
  <c r="O1367" i="5"/>
  <c r="F1367" i="5" s="1"/>
  <c r="E1367" i="5"/>
  <c r="D1367" i="5"/>
  <c r="C1367" i="5"/>
  <c r="B1367" i="5"/>
  <c r="A1367" i="5"/>
  <c r="I1367" i="5" s="1"/>
  <c r="J1367" i="5" s="1"/>
  <c r="O1366" i="5"/>
  <c r="F1366" i="5" s="1"/>
  <c r="E1366" i="5"/>
  <c r="D1366" i="5"/>
  <c r="C1366" i="5"/>
  <c r="B1366" i="5"/>
  <c r="A1366" i="5"/>
  <c r="I1366" i="5" s="1"/>
  <c r="J1366" i="5" s="1"/>
  <c r="O1365" i="5"/>
  <c r="F1365" i="5" s="1"/>
  <c r="E1365" i="5"/>
  <c r="D1365" i="5"/>
  <c r="C1365" i="5"/>
  <c r="B1365" i="5"/>
  <c r="A1365" i="5"/>
  <c r="I1365" i="5" s="1"/>
  <c r="J1365" i="5" s="1"/>
  <c r="O1364" i="5"/>
  <c r="F1364" i="5" s="1"/>
  <c r="E1364" i="5"/>
  <c r="D1364" i="5"/>
  <c r="C1364" i="5"/>
  <c r="B1364" i="5"/>
  <c r="A1364" i="5"/>
  <c r="I1364" i="5" s="1"/>
  <c r="J1364" i="5" s="1"/>
  <c r="O1363" i="5"/>
  <c r="F1363" i="5" s="1"/>
  <c r="E1363" i="5"/>
  <c r="D1363" i="5"/>
  <c r="C1363" i="5"/>
  <c r="B1363" i="5"/>
  <c r="A1363" i="5"/>
  <c r="I1363" i="5" s="1"/>
  <c r="J1363" i="5" s="1"/>
  <c r="O1362" i="5"/>
  <c r="F1362" i="5" s="1"/>
  <c r="E1362" i="5"/>
  <c r="D1362" i="5"/>
  <c r="C1362" i="5"/>
  <c r="B1362" i="5"/>
  <c r="A1362" i="5"/>
  <c r="I1362" i="5" s="1"/>
  <c r="J1362" i="5" s="1"/>
  <c r="O1361" i="5"/>
  <c r="F1361" i="5" s="1"/>
  <c r="E1361" i="5"/>
  <c r="D1361" i="5"/>
  <c r="C1361" i="5"/>
  <c r="B1361" i="5"/>
  <c r="A1361" i="5"/>
  <c r="I1361" i="5" s="1"/>
  <c r="J1361" i="5" s="1"/>
  <c r="O1360" i="5"/>
  <c r="F1360" i="5" s="1"/>
  <c r="E1360" i="5"/>
  <c r="D1360" i="5"/>
  <c r="C1360" i="5"/>
  <c r="B1360" i="5"/>
  <c r="A1360" i="5"/>
  <c r="I1360" i="5" s="1"/>
  <c r="J1360" i="5" s="1"/>
  <c r="O1359" i="5"/>
  <c r="F1359" i="5" s="1"/>
  <c r="E1359" i="5"/>
  <c r="D1359" i="5"/>
  <c r="C1359" i="5"/>
  <c r="B1359" i="5"/>
  <c r="A1359" i="5"/>
  <c r="I1359" i="5" s="1"/>
  <c r="J1359" i="5" s="1"/>
  <c r="O1358" i="5"/>
  <c r="F1358" i="5" s="1"/>
  <c r="E1358" i="5"/>
  <c r="D1358" i="5"/>
  <c r="C1358" i="5"/>
  <c r="B1358" i="5"/>
  <c r="A1358" i="5"/>
  <c r="I1358" i="5" s="1"/>
  <c r="J1358" i="5" s="1"/>
  <c r="O1357" i="5"/>
  <c r="F1357" i="5" s="1"/>
  <c r="E1357" i="5"/>
  <c r="D1357" i="5"/>
  <c r="C1357" i="5"/>
  <c r="B1357" i="5"/>
  <c r="A1357" i="5"/>
  <c r="I1357" i="5" s="1"/>
  <c r="J1357" i="5" s="1"/>
  <c r="O1356" i="5"/>
  <c r="F1356" i="5" s="1"/>
  <c r="E1356" i="5"/>
  <c r="D1356" i="5"/>
  <c r="C1356" i="5"/>
  <c r="B1356" i="5"/>
  <c r="A1356" i="5"/>
  <c r="I1356" i="5" s="1"/>
  <c r="J1356" i="5" s="1"/>
  <c r="O1355" i="5"/>
  <c r="F1355" i="5" s="1"/>
  <c r="E1355" i="5"/>
  <c r="D1355" i="5"/>
  <c r="C1355" i="5"/>
  <c r="B1355" i="5"/>
  <c r="A1355" i="5"/>
  <c r="I1355" i="5" s="1"/>
  <c r="J1355" i="5" s="1"/>
  <c r="O1354" i="5"/>
  <c r="F1354" i="5" s="1"/>
  <c r="E1354" i="5"/>
  <c r="D1354" i="5"/>
  <c r="C1354" i="5"/>
  <c r="B1354" i="5"/>
  <c r="A1354" i="5"/>
  <c r="I1354" i="5" s="1"/>
  <c r="J1354" i="5" s="1"/>
  <c r="O1353" i="5"/>
  <c r="F1353" i="5" s="1"/>
  <c r="E1353" i="5"/>
  <c r="D1353" i="5"/>
  <c r="C1353" i="5"/>
  <c r="B1353" i="5"/>
  <c r="A1353" i="5"/>
  <c r="I1353" i="5" s="1"/>
  <c r="J1353" i="5" s="1"/>
  <c r="O1352" i="5"/>
  <c r="F1352" i="5" s="1"/>
  <c r="E1352" i="5"/>
  <c r="D1352" i="5"/>
  <c r="C1352" i="5"/>
  <c r="B1352" i="5"/>
  <c r="A1352" i="5"/>
  <c r="I1352" i="5" s="1"/>
  <c r="J1352" i="5" s="1"/>
  <c r="O1351" i="5"/>
  <c r="F1351" i="5" s="1"/>
  <c r="E1351" i="5"/>
  <c r="D1351" i="5"/>
  <c r="C1351" i="5"/>
  <c r="B1351" i="5"/>
  <c r="A1351" i="5"/>
  <c r="I1351" i="5" s="1"/>
  <c r="J1351" i="5" s="1"/>
  <c r="O1350" i="5"/>
  <c r="F1350" i="5" s="1"/>
  <c r="E1350" i="5"/>
  <c r="D1350" i="5"/>
  <c r="C1350" i="5"/>
  <c r="B1350" i="5"/>
  <c r="A1350" i="5"/>
  <c r="I1350" i="5" s="1"/>
  <c r="J1350" i="5" s="1"/>
  <c r="O1349" i="5"/>
  <c r="F1349" i="5" s="1"/>
  <c r="E1349" i="5"/>
  <c r="D1349" i="5"/>
  <c r="C1349" i="5"/>
  <c r="B1349" i="5"/>
  <c r="A1349" i="5"/>
  <c r="I1349" i="5" s="1"/>
  <c r="J1349" i="5" s="1"/>
  <c r="O1348" i="5"/>
  <c r="F1348" i="5" s="1"/>
  <c r="E1348" i="5"/>
  <c r="D1348" i="5"/>
  <c r="C1348" i="5"/>
  <c r="B1348" i="5"/>
  <c r="A1348" i="5"/>
  <c r="I1348" i="5" s="1"/>
  <c r="J1348" i="5" s="1"/>
  <c r="O1347" i="5"/>
  <c r="F1347" i="5" s="1"/>
  <c r="E1347" i="5"/>
  <c r="D1347" i="5"/>
  <c r="C1347" i="5"/>
  <c r="B1347" i="5"/>
  <c r="A1347" i="5"/>
  <c r="I1347" i="5" s="1"/>
  <c r="J1347" i="5" s="1"/>
  <c r="O1346" i="5"/>
  <c r="F1346" i="5" s="1"/>
  <c r="E1346" i="5"/>
  <c r="D1346" i="5"/>
  <c r="C1346" i="5"/>
  <c r="B1346" i="5"/>
  <c r="A1346" i="5"/>
  <c r="I1346" i="5" s="1"/>
  <c r="J1346" i="5" s="1"/>
  <c r="O1345" i="5"/>
  <c r="F1345" i="5" s="1"/>
  <c r="E1345" i="5"/>
  <c r="D1345" i="5"/>
  <c r="C1345" i="5"/>
  <c r="B1345" i="5"/>
  <c r="A1345" i="5"/>
  <c r="I1345" i="5" s="1"/>
  <c r="J1345" i="5" s="1"/>
  <c r="O1344" i="5"/>
  <c r="F1344" i="5" s="1"/>
  <c r="E1344" i="5"/>
  <c r="D1344" i="5"/>
  <c r="C1344" i="5"/>
  <c r="B1344" i="5"/>
  <c r="A1344" i="5"/>
  <c r="I1344" i="5" s="1"/>
  <c r="J1344" i="5" s="1"/>
  <c r="O1343" i="5"/>
  <c r="F1343" i="5" s="1"/>
  <c r="E1343" i="5"/>
  <c r="D1343" i="5"/>
  <c r="C1343" i="5"/>
  <c r="B1343" i="5"/>
  <c r="A1343" i="5"/>
  <c r="I1343" i="5" s="1"/>
  <c r="J1343" i="5" s="1"/>
  <c r="O1342" i="5"/>
  <c r="F1342" i="5" s="1"/>
  <c r="E1342" i="5"/>
  <c r="D1342" i="5"/>
  <c r="C1342" i="5"/>
  <c r="B1342" i="5"/>
  <c r="A1342" i="5"/>
  <c r="I1342" i="5" s="1"/>
  <c r="J1342" i="5" s="1"/>
  <c r="O1341" i="5"/>
  <c r="F1341" i="5" s="1"/>
  <c r="E1341" i="5"/>
  <c r="D1341" i="5"/>
  <c r="C1341" i="5"/>
  <c r="B1341" i="5"/>
  <c r="A1341" i="5"/>
  <c r="I1341" i="5" s="1"/>
  <c r="J1341" i="5" s="1"/>
  <c r="O1340" i="5"/>
  <c r="F1340" i="5" s="1"/>
  <c r="E1340" i="5"/>
  <c r="D1340" i="5"/>
  <c r="C1340" i="5"/>
  <c r="B1340" i="5"/>
  <c r="A1340" i="5"/>
  <c r="I1340" i="5" s="1"/>
  <c r="J1340" i="5" s="1"/>
  <c r="O1339" i="5"/>
  <c r="F1339" i="5" s="1"/>
  <c r="E1339" i="5"/>
  <c r="D1339" i="5"/>
  <c r="C1339" i="5"/>
  <c r="B1339" i="5"/>
  <c r="A1339" i="5"/>
  <c r="I1339" i="5" s="1"/>
  <c r="J1339" i="5" s="1"/>
  <c r="O1338" i="5"/>
  <c r="F1338" i="5" s="1"/>
  <c r="E1338" i="5"/>
  <c r="D1338" i="5"/>
  <c r="C1338" i="5"/>
  <c r="B1338" i="5"/>
  <c r="A1338" i="5"/>
  <c r="I1338" i="5" s="1"/>
  <c r="J1338" i="5" s="1"/>
  <c r="O1337" i="5"/>
  <c r="F1337" i="5" s="1"/>
  <c r="E1337" i="5"/>
  <c r="D1337" i="5"/>
  <c r="C1337" i="5"/>
  <c r="B1337" i="5"/>
  <c r="A1337" i="5"/>
  <c r="I1337" i="5" s="1"/>
  <c r="J1337" i="5" s="1"/>
  <c r="O1336" i="5"/>
  <c r="F1336" i="5" s="1"/>
  <c r="E1336" i="5"/>
  <c r="D1336" i="5"/>
  <c r="C1336" i="5"/>
  <c r="B1336" i="5"/>
  <c r="A1336" i="5"/>
  <c r="I1336" i="5" s="1"/>
  <c r="J1336" i="5" s="1"/>
  <c r="O1335" i="5"/>
  <c r="F1335" i="5" s="1"/>
  <c r="E1335" i="5"/>
  <c r="D1335" i="5"/>
  <c r="C1335" i="5"/>
  <c r="B1335" i="5"/>
  <c r="A1335" i="5"/>
  <c r="I1335" i="5" s="1"/>
  <c r="J1335" i="5" s="1"/>
  <c r="O1334" i="5"/>
  <c r="F1334" i="5" s="1"/>
  <c r="E1334" i="5"/>
  <c r="D1334" i="5"/>
  <c r="C1334" i="5"/>
  <c r="B1334" i="5"/>
  <c r="A1334" i="5"/>
  <c r="I1334" i="5" s="1"/>
  <c r="J1334" i="5" s="1"/>
  <c r="O1333" i="5"/>
  <c r="F1333" i="5" s="1"/>
  <c r="E1333" i="5"/>
  <c r="D1333" i="5"/>
  <c r="C1333" i="5"/>
  <c r="B1333" i="5"/>
  <c r="A1333" i="5"/>
  <c r="I1333" i="5" s="1"/>
  <c r="J1333" i="5" s="1"/>
  <c r="O1332" i="5"/>
  <c r="F1332" i="5" s="1"/>
  <c r="E1332" i="5"/>
  <c r="D1332" i="5"/>
  <c r="C1332" i="5"/>
  <c r="B1332" i="5"/>
  <c r="A1332" i="5"/>
  <c r="I1332" i="5" s="1"/>
  <c r="J1332" i="5" s="1"/>
  <c r="O1331" i="5"/>
  <c r="F1331" i="5" s="1"/>
  <c r="E1331" i="5"/>
  <c r="D1331" i="5"/>
  <c r="C1331" i="5"/>
  <c r="B1331" i="5"/>
  <c r="A1331" i="5"/>
  <c r="I1331" i="5" s="1"/>
  <c r="J1331" i="5" s="1"/>
  <c r="O1330" i="5"/>
  <c r="F1330" i="5" s="1"/>
  <c r="E1330" i="5"/>
  <c r="D1330" i="5"/>
  <c r="C1330" i="5"/>
  <c r="B1330" i="5"/>
  <c r="A1330" i="5"/>
  <c r="I1330" i="5" s="1"/>
  <c r="J1330" i="5" s="1"/>
  <c r="O1329" i="5"/>
  <c r="F1329" i="5" s="1"/>
  <c r="E1329" i="5"/>
  <c r="D1329" i="5"/>
  <c r="C1329" i="5"/>
  <c r="B1329" i="5"/>
  <c r="A1329" i="5"/>
  <c r="I1329" i="5" s="1"/>
  <c r="J1329" i="5" s="1"/>
  <c r="O1328" i="5"/>
  <c r="F1328" i="5" s="1"/>
  <c r="E1328" i="5"/>
  <c r="D1328" i="5"/>
  <c r="C1328" i="5"/>
  <c r="B1328" i="5"/>
  <c r="A1328" i="5"/>
  <c r="I1328" i="5" s="1"/>
  <c r="J1328" i="5" s="1"/>
  <c r="O1327" i="5"/>
  <c r="F1327" i="5" s="1"/>
  <c r="E1327" i="5"/>
  <c r="D1327" i="5"/>
  <c r="C1327" i="5"/>
  <c r="B1327" i="5"/>
  <c r="A1327" i="5"/>
  <c r="I1327" i="5" s="1"/>
  <c r="J1327" i="5" s="1"/>
  <c r="O1326" i="5"/>
  <c r="F1326" i="5" s="1"/>
  <c r="E1326" i="5"/>
  <c r="D1326" i="5"/>
  <c r="C1326" i="5"/>
  <c r="B1326" i="5"/>
  <c r="A1326" i="5"/>
  <c r="I1326" i="5" s="1"/>
  <c r="J1326" i="5" s="1"/>
  <c r="O1325" i="5"/>
  <c r="F1325" i="5" s="1"/>
  <c r="E1325" i="5"/>
  <c r="D1325" i="5"/>
  <c r="C1325" i="5"/>
  <c r="B1325" i="5"/>
  <c r="A1325" i="5"/>
  <c r="I1325" i="5" s="1"/>
  <c r="J1325" i="5" s="1"/>
  <c r="O1324" i="5"/>
  <c r="F1324" i="5" s="1"/>
  <c r="E1324" i="5"/>
  <c r="D1324" i="5"/>
  <c r="C1324" i="5"/>
  <c r="B1324" i="5"/>
  <c r="A1324" i="5"/>
  <c r="I1324" i="5" s="1"/>
  <c r="J1324" i="5" s="1"/>
  <c r="O1323" i="5"/>
  <c r="F1323" i="5" s="1"/>
  <c r="E1323" i="5"/>
  <c r="D1323" i="5"/>
  <c r="C1323" i="5"/>
  <c r="B1323" i="5"/>
  <c r="A1323" i="5"/>
  <c r="I1323" i="5" s="1"/>
  <c r="J1323" i="5" s="1"/>
  <c r="O1322" i="5"/>
  <c r="F1322" i="5" s="1"/>
  <c r="E1322" i="5"/>
  <c r="D1322" i="5"/>
  <c r="C1322" i="5"/>
  <c r="B1322" i="5"/>
  <c r="A1322" i="5"/>
  <c r="I1322" i="5" s="1"/>
  <c r="J1322" i="5" s="1"/>
  <c r="O1321" i="5"/>
  <c r="F1321" i="5" s="1"/>
  <c r="E1321" i="5"/>
  <c r="D1321" i="5"/>
  <c r="C1321" i="5"/>
  <c r="B1321" i="5"/>
  <c r="A1321" i="5"/>
  <c r="I1321" i="5" s="1"/>
  <c r="J1321" i="5" s="1"/>
  <c r="O1320" i="5"/>
  <c r="F1320" i="5" s="1"/>
  <c r="E1320" i="5"/>
  <c r="D1320" i="5"/>
  <c r="C1320" i="5"/>
  <c r="B1320" i="5"/>
  <c r="A1320" i="5"/>
  <c r="I1320" i="5" s="1"/>
  <c r="J1320" i="5" s="1"/>
  <c r="O1319" i="5"/>
  <c r="F1319" i="5" s="1"/>
  <c r="E1319" i="5"/>
  <c r="D1319" i="5"/>
  <c r="C1319" i="5"/>
  <c r="B1319" i="5"/>
  <c r="A1319" i="5"/>
  <c r="I1319" i="5" s="1"/>
  <c r="J1319" i="5" s="1"/>
  <c r="O1318" i="5"/>
  <c r="F1318" i="5" s="1"/>
  <c r="E1318" i="5"/>
  <c r="D1318" i="5"/>
  <c r="C1318" i="5"/>
  <c r="B1318" i="5"/>
  <c r="A1318" i="5"/>
  <c r="I1318" i="5" s="1"/>
  <c r="J1318" i="5" s="1"/>
  <c r="O1317" i="5"/>
  <c r="F1317" i="5" s="1"/>
  <c r="E1317" i="5"/>
  <c r="D1317" i="5"/>
  <c r="C1317" i="5"/>
  <c r="B1317" i="5"/>
  <c r="A1317" i="5"/>
  <c r="I1317" i="5" s="1"/>
  <c r="J1317" i="5" s="1"/>
  <c r="O1316" i="5"/>
  <c r="F1316" i="5" s="1"/>
  <c r="E1316" i="5"/>
  <c r="D1316" i="5"/>
  <c r="C1316" i="5"/>
  <c r="B1316" i="5"/>
  <c r="A1316" i="5"/>
  <c r="I1316" i="5" s="1"/>
  <c r="J1316" i="5" s="1"/>
  <c r="O1315" i="5"/>
  <c r="F1315" i="5" s="1"/>
  <c r="E1315" i="5"/>
  <c r="D1315" i="5"/>
  <c r="C1315" i="5"/>
  <c r="B1315" i="5"/>
  <c r="A1315" i="5"/>
  <c r="I1315" i="5" s="1"/>
  <c r="J1315" i="5" s="1"/>
  <c r="O1314" i="5"/>
  <c r="F1314" i="5" s="1"/>
  <c r="E1314" i="5"/>
  <c r="D1314" i="5"/>
  <c r="C1314" i="5"/>
  <c r="B1314" i="5"/>
  <c r="A1314" i="5"/>
  <c r="I1314" i="5" s="1"/>
  <c r="J1314" i="5" s="1"/>
  <c r="O1313" i="5"/>
  <c r="F1313" i="5" s="1"/>
  <c r="E1313" i="5"/>
  <c r="D1313" i="5"/>
  <c r="C1313" i="5"/>
  <c r="B1313" i="5"/>
  <c r="A1313" i="5"/>
  <c r="I1313" i="5" s="1"/>
  <c r="J1313" i="5" s="1"/>
  <c r="O1312" i="5"/>
  <c r="F1312" i="5" s="1"/>
  <c r="E1312" i="5"/>
  <c r="D1312" i="5"/>
  <c r="C1312" i="5"/>
  <c r="B1312" i="5"/>
  <c r="A1312" i="5"/>
  <c r="I1312" i="5" s="1"/>
  <c r="J1312" i="5" s="1"/>
  <c r="O1311" i="5"/>
  <c r="F1311" i="5" s="1"/>
  <c r="E1311" i="5"/>
  <c r="D1311" i="5"/>
  <c r="C1311" i="5"/>
  <c r="B1311" i="5"/>
  <c r="A1311" i="5"/>
  <c r="I1311" i="5" s="1"/>
  <c r="J1311" i="5" s="1"/>
  <c r="O1310" i="5"/>
  <c r="F1310" i="5" s="1"/>
  <c r="E1310" i="5"/>
  <c r="D1310" i="5"/>
  <c r="C1310" i="5"/>
  <c r="B1310" i="5"/>
  <c r="A1310" i="5"/>
  <c r="I1310" i="5" s="1"/>
  <c r="J1310" i="5" s="1"/>
  <c r="O1309" i="5"/>
  <c r="F1309" i="5" s="1"/>
  <c r="E1309" i="5"/>
  <c r="D1309" i="5"/>
  <c r="C1309" i="5"/>
  <c r="B1309" i="5"/>
  <c r="A1309" i="5"/>
  <c r="I1309" i="5" s="1"/>
  <c r="J1309" i="5" s="1"/>
  <c r="O1308" i="5"/>
  <c r="F1308" i="5" s="1"/>
  <c r="E1308" i="5"/>
  <c r="D1308" i="5"/>
  <c r="C1308" i="5"/>
  <c r="B1308" i="5"/>
  <c r="A1308" i="5"/>
  <c r="I1308" i="5" s="1"/>
  <c r="J1308" i="5" s="1"/>
  <c r="O1307" i="5"/>
  <c r="F1307" i="5" s="1"/>
  <c r="E1307" i="5"/>
  <c r="D1307" i="5"/>
  <c r="C1307" i="5"/>
  <c r="B1307" i="5"/>
  <c r="A1307" i="5"/>
  <c r="I1307" i="5" s="1"/>
  <c r="J1307" i="5" s="1"/>
  <c r="O1306" i="5"/>
  <c r="F1306" i="5" s="1"/>
  <c r="E1306" i="5"/>
  <c r="D1306" i="5"/>
  <c r="C1306" i="5"/>
  <c r="B1306" i="5"/>
  <c r="A1306" i="5"/>
  <c r="I1306" i="5" s="1"/>
  <c r="J1306" i="5" s="1"/>
  <c r="O1305" i="5"/>
  <c r="F1305" i="5" s="1"/>
  <c r="E1305" i="5"/>
  <c r="D1305" i="5"/>
  <c r="C1305" i="5"/>
  <c r="B1305" i="5"/>
  <c r="A1305" i="5"/>
  <c r="I1305" i="5" s="1"/>
  <c r="J1305" i="5" s="1"/>
  <c r="O1304" i="5"/>
  <c r="F1304" i="5" s="1"/>
  <c r="E1304" i="5"/>
  <c r="D1304" i="5"/>
  <c r="C1304" i="5"/>
  <c r="B1304" i="5"/>
  <c r="A1304" i="5"/>
  <c r="I1304" i="5" s="1"/>
  <c r="J1304" i="5" s="1"/>
  <c r="O1303" i="5"/>
  <c r="F1303" i="5" s="1"/>
  <c r="E1303" i="5"/>
  <c r="D1303" i="5"/>
  <c r="C1303" i="5"/>
  <c r="B1303" i="5"/>
  <c r="A1303" i="5"/>
  <c r="I1303" i="5" s="1"/>
  <c r="J1303" i="5" s="1"/>
  <c r="O1302" i="5"/>
  <c r="F1302" i="5" s="1"/>
  <c r="E1302" i="5"/>
  <c r="D1302" i="5"/>
  <c r="C1302" i="5"/>
  <c r="B1302" i="5"/>
  <c r="A1302" i="5"/>
  <c r="I1302" i="5" s="1"/>
  <c r="J1302" i="5" s="1"/>
  <c r="O1301" i="5"/>
  <c r="F1301" i="5" s="1"/>
  <c r="E1301" i="5"/>
  <c r="D1301" i="5"/>
  <c r="C1301" i="5"/>
  <c r="B1301" i="5"/>
  <c r="A1301" i="5"/>
  <c r="I1301" i="5" s="1"/>
  <c r="J1301" i="5" s="1"/>
  <c r="O1300" i="5"/>
  <c r="F1300" i="5" s="1"/>
  <c r="E1300" i="5"/>
  <c r="D1300" i="5"/>
  <c r="C1300" i="5"/>
  <c r="B1300" i="5"/>
  <c r="A1300" i="5"/>
  <c r="I1300" i="5" s="1"/>
  <c r="J1300" i="5" s="1"/>
  <c r="O1299" i="5"/>
  <c r="F1299" i="5" s="1"/>
  <c r="E1299" i="5"/>
  <c r="D1299" i="5"/>
  <c r="C1299" i="5"/>
  <c r="B1299" i="5"/>
  <c r="A1299" i="5"/>
  <c r="I1299" i="5" s="1"/>
  <c r="J1299" i="5" s="1"/>
  <c r="O1298" i="5"/>
  <c r="F1298" i="5" s="1"/>
  <c r="E1298" i="5"/>
  <c r="D1298" i="5"/>
  <c r="C1298" i="5"/>
  <c r="B1298" i="5"/>
  <c r="A1298" i="5"/>
  <c r="I1298" i="5" s="1"/>
  <c r="J1298" i="5" s="1"/>
  <c r="O1297" i="5"/>
  <c r="F1297" i="5" s="1"/>
  <c r="E1297" i="5"/>
  <c r="D1297" i="5"/>
  <c r="C1297" i="5"/>
  <c r="B1297" i="5"/>
  <c r="A1297" i="5"/>
  <c r="I1297" i="5" s="1"/>
  <c r="J1297" i="5" s="1"/>
  <c r="O1296" i="5"/>
  <c r="F1296" i="5" s="1"/>
  <c r="E1296" i="5"/>
  <c r="D1296" i="5"/>
  <c r="C1296" i="5"/>
  <c r="B1296" i="5"/>
  <c r="A1296" i="5"/>
  <c r="I1296" i="5" s="1"/>
  <c r="J1296" i="5" s="1"/>
  <c r="O1295" i="5"/>
  <c r="F1295" i="5" s="1"/>
  <c r="E1295" i="5"/>
  <c r="D1295" i="5"/>
  <c r="C1295" i="5"/>
  <c r="B1295" i="5"/>
  <c r="A1295" i="5"/>
  <c r="I1295" i="5" s="1"/>
  <c r="J1295" i="5" s="1"/>
  <c r="O1294" i="5"/>
  <c r="F1294" i="5" s="1"/>
  <c r="E1294" i="5"/>
  <c r="D1294" i="5"/>
  <c r="C1294" i="5"/>
  <c r="B1294" i="5"/>
  <c r="A1294" i="5"/>
  <c r="I1294" i="5" s="1"/>
  <c r="J1294" i="5" s="1"/>
  <c r="O1293" i="5"/>
  <c r="F1293" i="5" s="1"/>
  <c r="E1293" i="5"/>
  <c r="D1293" i="5"/>
  <c r="C1293" i="5"/>
  <c r="B1293" i="5"/>
  <c r="A1293" i="5"/>
  <c r="I1293" i="5" s="1"/>
  <c r="J1293" i="5" s="1"/>
  <c r="O1292" i="5"/>
  <c r="F1292" i="5" s="1"/>
  <c r="E1292" i="5"/>
  <c r="D1292" i="5"/>
  <c r="C1292" i="5"/>
  <c r="B1292" i="5"/>
  <c r="A1292" i="5"/>
  <c r="I1292" i="5" s="1"/>
  <c r="J1292" i="5" s="1"/>
  <c r="O1291" i="5"/>
  <c r="F1291" i="5" s="1"/>
  <c r="E1291" i="5"/>
  <c r="D1291" i="5"/>
  <c r="C1291" i="5"/>
  <c r="B1291" i="5"/>
  <c r="A1291" i="5"/>
  <c r="I1291" i="5" s="1"/>
  <c r="J1291" i="5" s="1"/>
  <c r="O1290" i="5"/>
  <c r="F1290" i="5" s="1"/>
  <c r="E1290" i="5"/>
  <c r="D1290" i="5"/>
  <c r="C1290" i="5"/>
  <c r="B1290" i="5"/>
  <c r="A1290" i="5"/>
  <c r="I1290" i="5" s="1"/>
  <c r="J1290" i="5" s="1"/>
  <c r="O1289" i="5"/>
  <c r="F1289" i="5" s="1"/>
  <c r="E1289" i="5"/>
  <c r="D1289" i="5"/>
  <c r="C1289" i="5"/>
  <c r="B1289" i="5"/>
  <c r="A1289" i="5"/>
  <c r="I1289" i="5" s="1"/>
  <c r="J1289" i="5" s="1"/>
  <c r="O1288" i="5"/>
  <c r="F1288" i="5" s="1"/>
  <c r="E1288" i="5"/>
  <c r="D1288" i="5"/>
  <c r="C1288" i="5"/>
  <c r="B1288" i="5"/>
  <c r="A1288" i="5"/>
  <c r="I1288" i="5" s="1"/>
  <c r="J1288" i="5" s="1"/>
  <c r="O1287" i="5"/>
  <c r="F1287" i="5" s="1"/>
  <c r="E1287" i="5"/>
  <c r="D1287" i="5"/>
  <c r="C1287" i="5"/>
  <c r="B1287" i="5"/>
  <c r="A1287" i="5"/>
  <c r="I1287" i="5" s="1"/>
  <c r="J1287" i="5" s="1"/>
  <c r="O1286" i="5"/>
  <c r="F1286" i="5" s="1"/>
  <c r="E1286" i="5"/>
  <c r="D1286" i="5"/>
  <c r="C1286" i="5"/>
  <c r="B1286" i="5"/>
  <c r="A1286" i="5"/>
  <c r="I1286" i="5" s="1"/>
  <c r="J1286" i="5" s="1"/>
  <c r="O1285" i="5"/>
  <c r="F1285" i="5" s="1"/>
  <c r="E1285" i="5"/>
  <c r="D1285" i="5"/>
  <c r="C1285" i="5"/>
  <c r="B1285" i="5"/>
  <c r="A1285" i="5"/>
  <c r="I1285" i="5" s="1"/>
  <c r="J1285" i="5" s="1"/>
  <c r="O1284" i="5"/>
  <c r="F1284" i="5" s="1"/>
  <c r="E1284" i="5"/>
  <c r="D1284" i="5"/>
  <c r="C1284" i="5"/>
  <c r="B1284" i="5"/>
  <c r="A1284" i="5"/>
  <c r="I1284" i="5" s="1"/>
  <c r="J1284" i="5" s="1"/>
  <c r="O1283" i="5"/>
  <c r="F1283" i="5" s="1"/>
  <c r="E1283" i="5"/>
  <c r="D1283" i="5"/>
  <c r="C1283" i="5"/>
  <c r="B1283" i="5"/>
  <c r="A1283" i="5"/>
  <c r="I1283" i="5" s="1"/>
  <c r="J1283" i="5" s="1"/>
  <c r="O1282" i="5"/>
  <c r="F1282" i="5" s="1"/>
  <c r="E1282" i="5"/>
  <c r="D1282" i="5"/>
  <c r="C1282" i="5"/>
  <c r="B1282" i="5"/>
  <c r="A1282" i="5"/>
  <c r="I1282" i="5" s="1"/>
  <c r="J1282" i="5" s="1"/>
  <c r="O1281" i="5"/>
  <c r="F1281" i="5" s="1"/>
  <c r="E1281" i="5"/>
  <c r="D1281" i="5"/>
  <c r="C1281" i="5"/>
  <c r="B1281" i="5"/>
  <c r="A1281" i="5"/>
  <c r="I1281" i="5" s="1"/>
  <c r="J1281" i="5" s="1"/>
  <c r="O1280" i="5"/>
  <c r="F1280" i="5" s="1"/>
  <c r="E1280" i="5"/>
  <c r="D1280" i="5"/>
  <c r="C1280" i="5"/>
  <c r="B1280" i="5"/>
  <c r="A1280" i="5"/>
  <c r="I1280" i="5" s="1"/>
  <c r="J1280" i="5" s="1"/>
  <c r="O1279" i="5"/>
  <c r="F1279" i="5" s="1"/>
  <c r="E1279" i="5"/>
  <c r="D1279" i="5"/>
  <c r="C1279" i="5"/>
  <c r="B1279" i="5"/>
  <c r="A1279" i="5"/>
  <c r="I1279" i="5" s="1"/>
  <c r="J1279" i="5" s="1"/>
  <c r="O1278" i="5"/>
  <c r="F1278" i="5" s="1"/>
  <c r="E1278" i="5"/>
  <c r="D1278" i="5"/>
  <c r="C1278" i="5"/>
  <c r="B1278" i="5"/>
  <c r="A1278" i="5"/>
  <c r="I1278" i="5" s="1"/>
  <c r="J1278" i="5" s="1"/>
  <c r="O1277" i="5"/>
  <c r="F1277" i="5" s="1"/>
  <c r="E1277" i="5"/>
  <c r="D1277" i="5"/>
  <c r="C1277" i="5"/>
  <c r="B1277" i="5"/>
  <c r="A1277" i="5"/>
  <c r="I1277" i="5" s="1"/>
  <c r="J1277" i="5" s="1"/>
  <c r="O1276" i="5"/>
  <c r="F1276" i="5" s="1"/>
  <c r="E1276" i="5"/>
  <c r="D1276" i="5"/>
  <c r="C1276" i="5"/>
  <c r="B1276" i="5"/>
  <c r="A1276" i="5"/>
  <c r="I1276" i="5" s="1"/>
  <c r="J1276" i="5" s="1"/>
  <c r="O1275" i="5"/>
  <c r="F1275" i="5" s="1"/>
  <c r="E1275" i="5"/>
  <c r="D1275" i="5"/>
  <c r="C1275" i="5"/>
  <c r="B1275" i="5"/>
  <c r="A1275" i="5"/>
  <c r="I1275" i="5" s="1"/>
  <c r="J1275" i="5" s="1"/>
  <c r="O1274" i="5"/>
  <c r="F1274" i="5" s="1"/>
  <c r="E1274" i="5"/>
  <c r="D1274" i="5"/>
  <c r="C1274" i="5"/>
  <c r="B1274" i="5"/>
  <c r="A1274" i="5"/>
  <c r="I1274" i="5" s="1"/>
  <c r="J1274" i="5" s="1"/>
  <c r="O1273" i="5"/>
  <c r="F1273" i="5" s="1"/>
  <c r="E1273" i="5"/>
  <c r="D1273" i="5"/>
  <c r="C1273" i="5"/>
  <c r="B1273" i="5"/>
  <c r="A1273" i="5"/>
  <c r="I1273" i="5" s="1"/>
  <c r="J1273" i="5" s="1"/>
  <c r="O1272" i="5"/>
  <c r="F1272" i="5" s="1"/>
  <c r="E1272" i="5"/>
  <c r="D1272" i="5"/>
  <c r="C1272" i="5"/>
  <c r="B1272" i="5"/>
  <c r="A1272" i="5"/>
  <c r="I1272" i="5" s="1"/>
  <c r="J1272" i="5" s="1"/>
  <c r="O1271" i="5"/>
  <c r="F1271" i="5" s="1"/>
  <c r="E1271" i="5"/>
  <c r="D1271" i="5"/>
  <c r="C1271" i="5"/>
  <c r="B1271" i="5"/>
  <c r="A1271" i="5"/>
  <c r="I1271" i="5" s="1"/>
  <c r="J1271" i="5" s="1"/>
  <c r="O1270" i="5"/>
  <c r="F1270" i="5" s="1"/>
  <c r="E1270" i="5"/>
  <c r="D1270" i="5"/>
  <c r="C1270" i="5"/>
  <c r="B1270" i="5"/>
  <c r="A1270" i="5"/>
  <c r="I1270" i="5" s="1"/>
  <c r="J1270" i="5" s="1"/>
  <c r="O1269" i="5"/>
  <c r="F1269" i="5" s="1"/>
  <c r="E1269" i="5"/>
  <c r="D1269" i="5"/>
  <c r="C1269" i="5"/>
  <c r="B1269" i="5"/>
  <c r="A1269" i="5"/>
  <c r="I1269" i="5" s="1"/>
  <c r="J1269" i="5" s="1"/>
  <c r="O1268" i="5"/>
  <c r="F1268" i="5" s="1"/>
  <c r="E1268" i="5"/>
  <c r="D1268" i="5"/>
  <c r="C1268" i="5"/>
  <c r="B1268" i="5"/>
  <c r="A1268" i="5"/>
  <c r="I1268" i="5" s="1"/>
  <c r="J1268" i="5" s="1"/>
  <c r="O1267" i="5"/>
  <c r="F1267" i="5" s="1"/>
  <c r="E1267" i="5"/>
  <c r="D1267" i="5"/>
  <c r="C1267" i="5"/>
  <c r="B1267" i="5"/>
  <c r="A1267" i="5"/>
  <c r="I1267" i="5" s="1"/>
  <c r="J1267" i="5" s="1"/>
  <c r="O1266" i="5"/>
  <c r="F1266" i="5" s="1"/>
  <c r="E1266" i="5"/>
  <c r="D1266" i="5"/>
  <c r="C1266" i="5"/>
  <c r="B1266" i="5"/>
  <c r="A1266" i="5"/>
  <c r="I1266" i="5" s="1"/>
  <c r="J1266" i="5" s="1"/>
  <c r="O1265" i="5"/>
  <c r="F1265" i="5" s="1"/>
  <c r="E1265" i="5"/>
  <c r="D1265" i="5"/>
  <c r="C1265" i="5"/>
  <c r="B1265" i="5"/>
  <c r="A1265" i="5"/>
  <c r="I1265" i="5" s="1"/>
  <c r="J1265" i="5" s="1"/>
  <c r="O1264" i="5"/>
  <c r="F1264" i="5" s="1"/>
  <c r="E1264" i="5"/>
  <c r="D1264" i="5"/>
  <c r="C1264" i="5"/>
  <c r="B1264" i="5"/>
  <c r="A1264" i="5"/>
  <c r="I1264" i="5" s="1"/>
  <c r="J1264" i="5" s="1"/>
  <c r="O1263" i="5"/>
  <c r="F1263" i="5" s="1"/>
  <c r="E1263" i="5"/>
  <c r="D1263" i="5"/>
  <c r="C1263" i="5"/>
  <c r="B1263" i="5"/>
  <c r="A1263" i="5"/>
  <c r="I1263" i="5" s="1"/>
  <c r="J1263" i="5" s="1"/>
  <c r="O1262" i="5"/>
  <c r="F1262" i="5" s="1"/>
  <c r="E1262" i="5"/>
  <c r="D1262" i="5"/>
  <c r="C1262" i="5"/>
  <c r="B1262" i="5"/>
  <c r="A1262" i="5"/>
  <c r="I1262" i="5" s="1"/>
  <c r="J1262" i="5" s="1"/>
  <c r="O1261" i="5"/>
  <c r="F1261" i="5" s="1"/>
  <c r="E1261" i="5"/>
  <c r="D1261" i="5"/>
  <c r="C1261" i="5"/>
  <c r="B1261" i="5"/>
  <c r="A1261" i="5"/>
  <c r="I1261" i="5" s="1"/>
  <c r="J1261" i="5" s="1"/>
  <c r="O1260" i="5"/>
  <c r="F1260" i="5" s="1"/>
  <c r="E1260" i="5"/>
  <c r="D1260" i="5"/>
  <c r="C1260" i="5"/>
  <c r="B1260" i="5"/>
  <c r="A1260" i="5"/>
  <c r="I1260" i="5" s="1"/>
  <c r="J1260" i="5" s="1"/>
  <c r="O1259" i="5"/>
  <c r="F1259" i="5" s="1"/>
  <c r="E1259" i="5"/>
  <c r="D1259" i="5"/>
  <c r="C1259" i="5"/>
  <c r="B1259" i="5"/>
  <c r="A1259" i="5"/>
  <c r="I1259" i="5" s="1"/>
  <c r="J1259" i="5" s="1"/>
  <c r="O1258" i="5"/>
  <c r="F1258" i="5" s="1"/>
  <c r="E1258" i="5"/>
  <c r="D1258" i="5"/>
  <c r="C1258" i="5"/>
  <c r="B1258" i="5"/>
  <c r="A1258" i="5"/>
  <c r="I1258" i="5" s="1"/>
  <c r="J1258" i="5" s="1"/>
  <c r="O1257" i="5"/>
  <c r="F1257" i="5" s="1"/>
  <c r="E1257" i="5"/>
  <c r="D1257" i="5"/>
  <c r="C1257" i="5"/>
  <c r="B1257" i="5"/>
  <c r="A1257" i="5"/>
  <c r="I1257" i="5" s="1"/>
  <c r="J1257" i="5" s="1"/>
  <c r="O1256" i="5"/>
  <c r="F1256" i="5" s="1"/>
  <c r="E1256" i="5"/>
  <c r="D1256" i="5"/>
  <c r="C1256" i="5"/>
  <c r="B1256" i="5"/>
  <c r="A1256" i="5"/>
  <c r="I1256" i="5" s="1"/>
  <c r="J1256" i="5" s="1"/>
  <c r="O1255" i="5"/>
  <c r="F1255" i="5" s="1"/>
  <c r="E1255" i="5"/>
  <c r="D1255" i="5"/>
  <c r="C1255" i="5"/>
  <c r="B1255" i="5"/>
  <c r="A1255" i="5"/>
  <c r="I1255" i="5" s="1"/>
  <c r="J1255" i="5" s="1"/>
  <c r="O1254" i="5"/>
  <c r="F1254" i="5" s="1"/>
  <c r="E1254" i="5"/>
  <c r="D1254" i="5"/>
  <c r="C1254" i="5"/>
  <c r="B1254" i="5"/>
  <c r="A1254" i="5"/>
  <c r="I1254" i="5" s="1"/>
  <c r="J1254" i="5" s="1"/>
  <c r="O1253" i="5"/>
  <c r="F1253" i="5" s="1"/>
  <c r="E1253" i="5"/>
  <c r="D1253" i="5"/>
  <c r="C1253" i="5"/>
  <c r="B1253" i="5"/>
  <c r="A1253" i="5"/>
  <c r="I1253" i="5" s="1"/>
  <c r="J1253" i="5" s="1"/>
  <c r="O1252" i="5"/>
  <c r="F1252" i="5" s="1"/>
  <c r="E1252" i="5"/>
  <c r="D1252" i="5"/>
  <c r="C1252" i="5"/>
  <c r="B1252" i="5"/>
  <c r="A1252" i="5"/>
  <c r="I1252" i="5" s="1"/>
  <c r="J1252" i="5" s="1"/>
  <c r="O1251" i="5"/>
  <c r="F1251" i="5" s="1"/>
  <c r="E1251" i="5"/>
  <c r="D1251" i="5"/>
  <c r="C1251" i="5"/>
  <c r="B1251" i="5"/>
  <c r="A1251" i="5"/>
  <c r="I1251" i="5" s="1"/>
  <c r="J1251" i="5" s="1"/>
  <c r="O1250" i="5"/>
  <c r="F1250" i="5" s="1"/>
  <c r="E1250" i="5"/>
  <c r="D1250" i="5"/>
  <c r="C1250" i="5"/>
  <c r="B1250" i="5"/>
  <c r="A1250" i="5"/>
  <c r="I1250" i="5" s="1"/>
  <c r="J1250" i="5" s="1"/>
  <c r="O1249" i="5"/>
  <c r="F1249" i="5" s="1"/>
  <c r="E1249" i="5"/>
  <c r="D1249" i="5"/>
  <c r="C1249" i="5"/>
  <c r="B1249" i="5"/>
  <c r="A1249" i="5"/>
  <c r="I1249" i="5" s="1"/>
  <c r="J1249" i="5" s="1"/>
  <c r="O1248" i="5"/>
  <c r="F1248" i="5" s="1"/>
  <c r="E1248" i="5"/>
  <c r="D1248" i="5"/>
  <c r="C1248" i="5"/>
  <c r="B1248" i="5"/>
  <c r="A1248" i="5"/>
  <c r="I1248" i="5" s="1"/>
  <c r="J1248" i="5" s="1"/>
  <c r="O1247" i="5"/>
  <c r="F1247" i="5" s="1"/>
  <c r="E1247" i="5"/>
  <c r="D1247" i="5"/>
  <c r="C1247" i="5"/>
  <c r="B1247" i="5"/>
  <c r="A1247" i="5"/>
  <c r="I1247" i="5" s="1"/>
  <c r="J1247" i="5" s="1"/>
  <c r="O1246" i="5"/>
  <c r="F1246" i="5" s="1"/>
  <c r="E1246" i="5"/>
  <c r="D1246" i="5"/>
  <c r="C1246" i="5"/>
  <c r="B1246" i="5"/>
  <c r="A1246" i="5"/>
  <c r="I1246" i="5" s="1"/>
  <c r="J1246" i="5" s="1"/>
  <c r="O1245" i="5"/>
  <c r="F1245" i="5" s="1"/>
  <c r="E1245" i="5"/>
  <c r="D1245" i="5"/>
  <c r="C1245" i="5"/>
  <c r="B1245" i="5"/>
  <c r="A1245" i="5"/>
  <c r="I1245" i="5" s="1"/>
  <c r="J1245" i="5" s="1"/>
  <c r="O1244" i="5"/>
  <c r="F1244" i="5" s="1"/>
  <c r="E1244" i="5"/>
  <c r="D1244" i="5"/>
  <c r="C1244" i="5"/>
  <c r="B1244" i="5"/>
  <c r="A1244" i="5"/>
  <c r="I1244" i="5" s="1"/>
  <c r="J1244" i="5" s="1"/>
  <c r="O1243" i="5"/>
  <c r="F1243" i="5" s="1"/>
  <c r="E1243" i="5"/>
  <c r="D1243" i="5"/>
  <c r="C1243" i="5"/>
  <c r="B1243" i="5"/>
  <c r="A1243" i="5"/>
  <c r="I1243" i="5" s="1"/>
  <c r="J1243" i="5" s="1"/>
  <c r="O1242" i="5"/>
  <c r="F1242" i="5" s="1"/>
  <c r="E1242" i="5"/>
  <c r="D1242" i="5"/>
  <c r="C1242" i="5"/>
  <c r="B1242" i="5"/>
  <c r="A1242" i="5"/>
  <c r="I1242" i="5" s="1"/>
  <c r="J1242" i="5" s="1"/>
  <c r="O1241" i="5"/>
  <c r="F1241" i="5" s="1"/>
  <c r="E1241" i="5"/>
  <c r="D1241" i="5"/>
  <c r="C1241" i="5"/>
  <c r="B1241" i="5"/>
  <c r="A1241" i="5"/>
  <c r="I1241" i="5" s="1"/>
  <c r="J1241" i="5" s="1"/>
  <c r="O1240" i="5"/>
  <c r="F1240" i="5" s="1"/>
  <c r="E1240" i="5"/>
  <c r="D1240" i="5"/>
  <c r="C1240" i="5"/>
  <c r="B1240" i="5"/>
  <c r="A1240" i="5"/>
  <c r="I1240" i="5" s="1"/>
  <c r="J1240" i="5" s="1"/>
  <c r="O1239" i="5"/>
  <c r="F1239" i="5" s="1"/>
  <c r="E1239" i="5"/>
  <c r="D1239" i="5"/>
  <c r="C1239" i="5"/>
  <c r="B1239" i="5"/>
  <c r="A1239" i="5"/>
  <c r="I1239" i="5" s="1"/>
  <c r="J1239" i="5" s="1"/>
  <c r="O1238" i="5"/>
  <c r="F1238" i="5" s="1"/>
  <c r="E1238" i="5"/>
  <c r="D1238" i="5"/>
  <c r="C1238" i="5"/>
  <c r="B1238" i="5"/>
  <c r="A1238" i="5"/>
  <c r="I1238" i="5" s="1"/>
  <c r="J1238" i="5" s="1"/>
  <c r="O1237" i="5"/>
  <c r="F1237" i="5" s="1"/>
  <c r="E1237" i="5"/>
  <c r="D1237" i="5"/>
  <c r="C1237" i="5"/>
  <c r="B1237" i="5"/>
  <c r="A1237" i="5"/>
  <c r="I1237" i="5" s="1"/>
  <c r="J1237" i="5" s="1"/>
  <c r="O1236" i="5"/>
  <c r="F1236" i="5" s="1"/>
  <c r="E1236" i="5"/>
  <c r="D1236" i="5"/>
  <c r="C1236" i="5"/>
  <c r="B1236" i="5"/>
  <c r="A1236" i="5"/>
  <c r="I1236" i="5" s="1"/>
  <c r="J1236" i="5" s="1"/>
  <c r="O1235" i="5"/>
  <c r="F1235" i="5" s="1"/>
  <c r="E1235" i="5"/>
  <c r="D1235" i="5"/>
  <c r="C1235" i="5"/>
  <c r="B1235" i="5"/>
  <c r="A1235" i="5"/>
  <c r="I1235" i="5" s="1"/>
  <c r="J1235" i="5" s="1"/>
  <c r="O1234" i="5"/>
  <c r="F1234" i="5" s="1"/>
  <c r="E1234" i="5"/>
  <c r="D1234" i="5"/>
  <c r="C1234" i="5"/>
  <c r="B1234" i="5"/>
  <c r="A1234" i="5"/>
  <c r="I1234" i="5" s="1"/>
  <c r="J1234" i="5" s="1"/>
  <c r="O1233" i="5"/>
  <c r="F1233" i="5" s="1"/>
  <c r="E1233" i="5"/>
  <c r="D1233" i="5"/>
  <c r="C1233" i="5"/>
  <c r="B1233" i="5"/>
  <c r="A1233" i="5"/>
  <c r="I1233" i="5" s="1"/>
  <c r="J1233" i="5" s="1"/>
  <c r="O1232" i="5"/>
  <c r="F1232" i="5" s="1"/>
  <c r="E1232" i="5"/>
  <c r="D1232" i="5"/>
  <c r="C1232" i="5"/>
  <c r="B1232" i="5"/>
  <c r="A1232" i="5"/>
  <c r="I1232" i="5" s="1"/>
  <c r="J1232" i="5" s="1"/>
  <c r="O1231" i="5"/>
  <c r="F1231" i="5" s="1"/>
  <c r="E1231" i="5"/>
  <c r="D1231" i="5"/>
  <c r="C1231" i="5"/>
  <c r="B1231" i="5"/>
  <c r="A1231" i="5"/>
  <c r="I1231" i="5" s="1"/>
  <c r="J1231" i="5" s="1"/>
  <c r="O1230" i="5"/>
  <c r="F1230" i="5" s="1"/>
  <c r="E1230" i="5"/>
  <c r="D1230" i="5"/>
  <c r="C1230" i="5"/>
  <c r="B1230" i="5"/>
  <c r="A1230" i="5"/>
  <c r="I1230" i="5" s="1"/>
  <c r="J1230" i="5" s="1"/>
  <c r="O1229" i="5"/>
  <c r="F1229" i="5" s="1"/>
  <c r="E1229" i="5"/>
  <c r="D1229" i="5"/>
  <c r="C1229" i="5"/>
  <c r="B1229" i="5"/>
  <c r="A1229" i="5"/>
  <c r="I1229" i="5" s="1"/>
  <c r="J1229" i="5" s="1"/>
  <c r="O1228" i="5"/>
  <c r="F1228" i="5" s="1"/>
  <c r="E1228" i="5"/>
  <c r="D1228" i="5"/>
  <c r="C1228" i="5"/>
  <c r="B1228" i="5"/>
  <c r="A1228" i="5"/>
  <c r="I1228" i="5" s="1"/>
  <c r="J1228" i="5" s="1"/>
  <c r="O1227" i="5"/>
  <c r="F1227" i="5" s="1"/>
  <c r="E1227" i="5"/>
  <c r="D1227" i="5"/>
  <c r="C1227" i="5"/>
  <c r="B1227" i="5"/>
  <c r="A1227" i="5"/>
  <c r="I1227" i="5" s="1"/>
  <c r="J1227" i="5" s="1"/>
  <c r="O1226" i="5"/>
  <c r="F1226" i="5" s="1"/>
  <c r="E1226" i="5"/>
  <c r="D1226" i="5"/>
  <c r="C1226" i="5"/>
  <c r="B1226" i="5"/>
  <c r="A1226" i="5"/>
  <c r="I1226" i="5" s="1"/>
  <c r="J1226" i="5" s="1"/>
  <c r="O1225" i="5"/>
  <c r="F1225" i="5" s="1"/>
  <c r="E1225" i="5"/>
  <c r="D1225" i="5"/>
  <c r="C1225" i="5"/>
  <c r="B1225" i="5"/>
  <c r="A1225" i="5"/>
  <c r="I1225" i="5" s="1"/>
  <c r="J1225" i="5" s="1"/>
  <c r="O1224" i="5"/>
  <c r="F1224" i="5" s="1"/>
  <c r="E1224" i="5"/>
  <c r="D1224" i="5"/>
  <c r="C1224" i="5"/>
  <c r="B1224" i="5"/>
  <c r="A1224" i="5"/>
  <c r="I1224" i="5" s="1"/>
  <c r="J1224" i="5" s="1"/>
  <c r="O1223" i="5"/>
  <c r="F1223" i="5" s="1"/>
  <c r="E1223" i="5"/>
  <c r="D1223" i="5"/>
  <c r="C1223" i="5"/>
  <c r="B1223" i="5"/>
  <c r="A1223" i="5"/>
  <c r="I1223" i="5" s="1"/>
  <c r="J1223" i="5" s="1"/>
  <c r="O1222" i="5"/>
  <c r="F1222" i="5" s="1"/>
  <c r="E1222" i="5"/>
  <c r="D1222" i="5"/>
  <c r="C1222" i="5"/>
  <c r="B1222" i="5"/>
  <c r="A1222" i="5"/>
  <c r="I1222" i="5" s="1"/>
  <c r="J1222" i="5" s="1"/>
  <c r="O1221" i="5"/>
  <c r="F1221" i="5" s="1"/>
  <c r="E1221" i="5"/>
  <c r="D1221" i="5"/>
  <c r="C1221" i="5"/>
  <c r="B1221" i="5"/>
  <c r="A1221" i="5"/>
  <c r="I1221" i="5" s="1"/>
  <c r="J1221" i="5" s="1"/>
  <c r="O1220" i="5"/>
  <c r="F1220" i="5" s="1"/>
  <c r="E1220" i="5"/>
  <c r="D1220" i="5"/>
  <c r="C1220" i="5"/>
  <c r="B1220" i="5"/>
  <c r="A1220" i="5"/>
  <c r="I1220" i="5" s="1"/>
  <c r="J1220" i="5" s="1"/>
  <c r="O1219" i="5"/>
  <c r="F1219" i="5" s="1"/>
  <c r="E1219" i="5"/>
  <c r="D1219" i="5"/>
  <c r="C1219" i="5"/>
  <c r="B1219" i="5"/>
  <c r="A1219" i="5"/>
  <c r="I1219" i="5" s="1"/>
  <c r="J1219" i="5" s="1"/>
  <c r="O1218" i="5"/>
  <c r="F1218" i="5" s="1"/>
  <c r="E1218" i="5"/>
  <c r="D1218" i="5"/>
  <c r="C1218" i="5"/>
  <c r="B1218" i="5"/>
  <c r="A1218" i="5"/>
  <c r="I1218" i="5" s="1"/>
  <c r="J1218" i="5" s="1"/>
  <c r="O1217" i="5"/>
  <c r="F1217" i="5" s="1"/>
  <c r="E1217" i="5"/>
  <c r="D1217" i="5"/>
  <c r="C1217" i="5"/>
  <c r="B1217" i="5"/>
  <c r="A1217" i="5"/>
  <c r="I1217" i="5" s="1"/>
  <c r="J1217" i="5" s="1"/>
  <c r="O1216" i="5"/>
  <c r="F1216" i="5" s="1"/>
  <c r="E1216" i="5"/>
  <c r="D1216" i="5"/>
  <c r="C1216" i="5"/>
  <c r="B1216" i="5"/>
  <c r="A1216" i="5"/>
  <c r="I1216" i="5" s="1"/>
  <c r="J1216" i="5" s="1"/>
  <c r="O1215" i="5"/>
  <c r="F1215" i="5" s="1"/>
  <c r="E1215" i="5"/>
  <c r="D1215" i="5"/>
  <c r="C1215" i="5"/>
  <c r="B1215" i="5"/>
  <c r="A1215" i="5"/>
  <c r="I1215" i="5" s="1"/>
  <c r="J1215" i="5" s="1"/>
  <c r="O1214" i="5"/>
  <c r="F1214" i="5" s="1"/>
  <c r="E1214" i="5"/>
  <c r="D1214" i="5"/>
  <c r="C1214" i="5"/>
  <c r="B1214" i="5"/>
  <c r="A1214" i="5"/>
  <c r="I1214" i="5" s="1"/>
  <c r="J1214" i="5" s="1"/>
  <c r="O1213" i="5"/>
  <c r="F1213" i="5" s="1"/>
  <c r="E1213" i="5"/>
  <c r="D1213" i="5"/>
  <c r="C1213" i="5"/>
  <c r="B1213" i="5"/>
  <c r="A1213" i="5"/>
  <c r="I1213" i="5" s="1"/>
  <c r="J1213" i="5" s="1"/>
  <c r="O1212" i="5"/>
  <c r="F1212" i="5" s="1"/>
  <c r="E1212" i="5"/>
  <c r="D1212" i="5"/>
  <c r="C1212" i="5"/>
  <c r="B1212" i="5"/>
  <c r="A1212" i="5"/>
  <c r="I1212" i="5" s="1"/>
  <c r="J1212" i="5" s="1"/>
  <c r="O1211" i="5"/>
  <c r="F1211" i="5" s="1"/>
  <c r="E1211" i="5"/>
  <c r="D1211" i="5"/>
  <c r="C1211" i="5"/>
  <c r="B1211" i="5"/>
  <c r="A1211" i="5"/>
  <c r="I1211" i="5" s="1"/>
  <c r="J1211" i="5" s="1"/>
  <c r="O1210" i="5"/>
  <c r="F1210" i="5" s="1"/>
  <c r="E1210" i="5"/>
  <c r="D1210" i="5"/>
  <c r="C1210" i="5"/>
  <c r="B1210" i="5"/>
  <c r="A1210" i="5"/>
  <c r="I1210" i="5" s="1"/>
  <c r="J1210" i="5" s="1"/>
  <c r="O1209" i="5"/>
  <c r="F1209" i="5" s="1"/>
  <c r="E1209" i="5"/>
  <c r="D1209" i="5"/>
  <c r="C1209" i="5"/>
  <c r="B1209" i="5"/>
  <c r="A1209" i="5"/>
  <c r="I1209" i="5" s="1"/>
  <c r="J1209" i="5" s="1"/>
  <c r="O1208" i="5"/>
  <c r="F1208" i="5" s="1"/>
  <c r="E1208" i="5"/>
  <c r="D1208" i="5"/>
  <c r="C1208" i="5"/>
  <c r="B1208" i="5"/>
  <c r="A1208" i="5"/>
  <c r="I1208" i="5" s="1"/>
  <c r="J1208" i="5" s="1"/>
  <c r="O1207" i="5"/>
  <c r="F1207" i="5" s="1"/>
  <c r="E1207" i="5"/>
  <c r="D1207" i="5"/>
  <c r="C1207" i="5"/>
  <c r="B1207" i="5"/>
  <c r="A1207" i="5"/>
  <c r="I1207" i="5" s="1"/>
  <c r="J1207" i="5" s="1"/>
  <c r="O1206" i="5"/>
  <c r="F1206" i="5" s="1"/>
  <c r="E1206" i="5"/>
  <c r="D1206" i="5"/>
  <c r="C1206" i="5"/>
  <c r="B1206" i="5"/>
  <c r="A1206" i="5"/>
  <c r="I1206" i="5" s="1"/>
  <c r="J1206" i="5" s="1"/>
  <c r="O1205" i="5"/>
  <c r="F1205" i="5" s="1"/>
  <c r="E1205" i="5"/>
  <c r="D1205" i="5"/>
  <c r="C1205" i="5"/>
  <c r="B1205" i="5"/>
  <c r="A1205" i="5"/>
  <c r="I1205" i="5" s="1"/>
  <c r="J1205" i="5" s="1"/>
  <c r="O1204" i="5"/>
  <c r="F1204" i="5" s="1"/>
  <c r="E1204" i="5"/>
  <c r="D1204" i="5"/>
  <c r="C1204" i="5"/>
  <c r="B1204" i="5"/>
  <c r="A1204" i="5"/>
  <c r="I1204" i="5" s="1"/>
  <c r="J1204" i="5" s="1"/>
  <c r="O1203" i="5"/>
  <c r="F1203" i="5" s="1"/>
  <c r="E1203" i="5"/>
  <c r="D1203" i="5"/>
  <c r="C1203" i="5"/>
  <c r="B1203" i="5"/>
  <c r="A1203" i="5"/>
  <c r="I1203" i="5" s="1"/>
  <c r="J1203" i="5" s="1"/>
  <c r="O1202" i="5"/>
  <c r="F1202" i="5" s="1"/>
  <c r="E1202" i="5"/>
  <c r="D1202" i="5"/>
  <c r="C1202" i="5"/>
  <c r="B1202" i="5"/>
  <c r="A1202" i="5"/>
  <c r="I1202" i="5" s="1"/>
  <c r="J1202" i="5" s="1"/>
  <c r="O1201" i="5"/>
  <c r="F1201" i="5" s="1"/>
  <c r="E1201" i="5"/>
  <c r="D1201" i="5"/>
  <c r="C1201" i="5"/>
  <c r="B1201" i="5"/>
  <c r="A1201" i="5"/>
  <c r="I1201" i="5" s="1"/>
  <c r="J1201" i="5" s="1"/>
  <c r="O1200" i="5"/>
  <c r="F1200" i="5" s="1"/>
  <c r="E1200" i="5"/>
  <c r="D1200" i="5"/>
  <c r="C1200" i="5"/>
  <c r="B1200" i="5"/>
  <c r="A1200" i="5"/>
  <c r="I1200" i="5" s="1"/>
  <c r="J1200" i="5" s="1"/>
  <c r="O1199" i="5"/>
  <c r="F1199" i="5" s="1"/>
  <c r="E1199" i="5"/>
  <c r="D1199" i="5"/>
  <c r="C1199" i="5"/>
  <c r="B1199" i="5"/>
  <c r="A1199" i="5"/>
  <c r="I1199" i="5" s="1"/>
  <c r="J1199" i="5" s="1"/>
  <c r="O1198" i="5"/>
  <c r="F1198" i="5" s="1"/>
  <c r="E1198" i="5"/>
  <c r="D1198" i="5"/>
  <c r="C1198" i="5"/>
  <c r="B1198" i="5"/>
  <c r="A1198" i="5"/>
  <c r="I1198" i="5" s="1"/>
  <c r="J1198" i="5" s="1"/>
  <c r="O1197" i="5"/>
  <c r="F1197" i="5" s="1"/>
  <c r="E1197" i="5"/>
  <c r="D1197" i="5"/>
  <c r="C1197" i="5"/>
  <c r="B1197" i="5"/>
  <c r="A1197" i="5"/>
  <c r="I1197" i="5" s="1"/>
  <c r="J1197" i="5" s="1"/>
  <c r="O1196" i="5"/>
  <c r="F1196" i="5" s="1"/>
  <c r="E1196" i="5"/>
  <c r="D1196" i="5"/>
  <c r="C1196" i="5"/>
  <c r="B1196" i="5"/>
  <c r="A1196" i="5"/>
  <c r="I1196" i="5" s="1"/>
  <c r="J1196" i="5" s="1"/>
  <c r="O1195" i="5"/>
  <c r="F1195" i="5" s="1"/>
  <c r="E1195" i="5"/>
  <c r="D1195" i="5"/>
  <c r="C1195" i="5"/>
  <c r="B1195" i="5"/>
  <c r="A1195" i="5"/>
  <c r="I1195" i="5" s="1"/>
  <c r="J1195" i="5" s="1"/>
  <c r="O1194" i="5"/>
  <c r="F1194" i="5" s="1"/>
  <c r="E1194" i="5"/>
  <c r="D1194" i="5"/>
  <c r="C1194" i="5"/>
  <c r="B1194" i="5"/>
  <c r="A1194" i="5"/>
  <c r="I1194" i="5" s="1"/>
  <c r="J1194" i="5" s="1"/>
  <c r="O1193" i="5"/>
  <c r="F1193" i="5" s="1"/>
  <c r="E1193" i="5"/>
  <c r="D1193" i="5"/>
  <c r="C1193" i="5"/>
  <c r="B1193" i="5"/>
  <c r="A1193" i="5"/>
  <c r="I1193" i="5" s="1"/>
  <c r="J1193" i="5" s="1"/>
  <c r="O1192" i="5"/>
  <c r="F1192" i="5" s="1"/>
  <c r="E1192" i="5"/>
  <c r="D1192" i="5"/>
  <c r="C1192" i="5"/>
  <c r="B1192" i="5"/>
  <c r="A1192" i="5"/>
  <c r="I1192" i="5" s="1"/>
  <c r="J1192" i="5" s="1"/>
  <c r="O1191" i="5"/>
  <c r="F1191" i="5" s="1"/>
  <c r="E1191" i="5"/>
  <c r="D1191" i="5"/>
  <c r="C1191" i="5"/>
  <c r="B1191" i="5"/>
  <c r="A1191" i="5"/>
  <c r="I1191" i="5" s="1"/>
  <c r="J1191" i="5" s="1"/>
  <c r="O1190" i="5"/>
  <c r="F1190" i="5" s="1"/>
  <c r="E1190" i="5"/>
  <c r="D1190" i="5"/>
  <c r="C1190" i="5"/>
  <c r="B1190" i="5"/>
  <c r="A1190" i="5"/>
  <c r="I1190" i="5" s="1"/>
  <c r="J1190" i="5" s="1"/>
  <c r="O1189" i="5"/>
  <c r="F1189" i="5" s="1"/>
  <c r="E1189" i="5"/>
  <c r="D1189" i="5"/>
  <c r="C1189" i="5"/>
  <c r="B1189" i="5"/>
  <c r="A1189" i="5"/>
  <c r="I1189" i="5" s="1"/>
  <c r="J1189" i="5" s="1"/>
  <c r="O1188" i="5"/>
  <c r="F1188" i="5" s="1"/>
  <c r="E1188" i="5"/>
  <c r="D1188" i="5"/>
  <c r="C1188" i="5"/>
  <c r="B1188" i="5"/>
  <c r="A1188" i="5"/>
  <c r="I1188" i="5" s="1"/>
  <c r="J1188" i="5" s="1"/>
  <c r="O1187" i="5"/>
  <c r="F1187" i="5" s="1"/>
  <c r="E1187" i="5"/>
  <c r="D1187" i="5"/>
  <c r="C1187" i="5"/>
  <c r="B1187" i="5"/>
  <c r="A1187" i="5"/>
  <c r="I1187" i="5" s="1"/>
  <c r="J1187" i="5" s="1"/>
  <c r="O1186" i="5"/>
  <c r="F1186" i="5" s="1"/>
  <c r="E1186" i="5"/>
  <c r="D1186" i="5"/>
  <c r="C1186" i="5"/>
  <c r="B1186" i="5"/>
  <c r="A1186" i="5"/>
  <c r="I1186" i="5" s="1"/>
  <c r="J1186" i="5" s="1"/>
  <c r="O1185" i="5"/>
  <c r="F1185" i="5" s="1"/>
  <c r="E1185" i="5"/>
  <c r="D1185" i="5"/>
  <c r="C1185" i="5"/>
  <c r="B1185" i="5"/>
  <c r="A1185" i="5"/>
  <c r="I1185" i="5" s="1"/>
  <c r="J1185" i="5" s="1"/>
  <c r="O1184" i="5"/>
  <c r="F1184" i="5" s="1"/>
  <c r="E1184" i="5"/>
  <c r="D1184" i="5"/>
  <c r="C1184" i="5"/>
  <c r="B1184" i="5"/>
  <c r="A1184" i="5"/>
  <c r="I1184" i="5" s="1"/>
  <c r="J1184" i="5" s="1"/>
  <c r="O1183" i="5"/>
  <c r="F1183" i="5" s="1"/>
  <c r="E1183" i="5"/>
  <c r="D1183" i="5"/>
  <c r="C1183" i="5"/>
  <c r="B1183" i="5"/>
  <c r="A1183" i="5"/>
  <c r="I1183" i="5" s="1"/>
  <c r="J1183" i="5" s="1"/>
  <c r="O1182" i="5"/>
  <c r="F1182" i="5" s="1"/>
  <c r="E1182" i="5"/>
  <c r="D1182" i="5"/>
  <c r="C1182" i="5"/>
  <c r="B1182" i="5"/>
  <c r="A1182" i="5"/>
  <c r="I1182" i="5" s="1"/>
  <c r="J1182" i="5" s="1"/>
  <c r="O1181" i="5"/>
  <c r="F1181" i="5" s="1"/>
  <c r="E1181" i="5"/>
  <c r="D1181" i="5"/>
  <c r="C1181" i="5"/>
  <c r="B1181" i="5"/>
  <c r="A1181" i="5"/>
  <c r="I1181" i="5" s="1"/>
  <c r="J1181" i="5" s="1"/>
  <c r="O1180" i="5"/>
  <c r="F1180" i="5" s="1"/>
  <c r="E1180" i="5"/>
  <c r="D1180" i="5"/>
  <c r="C1180" i="5"/>
  <c r="B1180" i="5"/>
  <c r="A1180" i="5"/>
  <c r="I1180" i="5" s="1"/>
  <c r="J1180" i="5" s="1"/>
  <c r="O1179" i="5"/>
  <c r="F1179" i="5" s="1"/>
  <c r="E1179" i="5"/>
  <c r="D1179" i="5"/>
  <c r="C1179" i="5"/>
  <c r="B1179" i="5"/>
  <c r="A1179" i="5"/>
  <c r="I1179" i="5" s="1"/>
  <c r="J1179" i="5" s="1"/>
  <c r="O1178" i="5"/>
  <c r="F1178" i="5" s="1"/>
  <c r="E1178" i="5"/>
  <c r="D1178" i="5"/>
  <c r="C1178" i="5"/>
  <c r="B1178" i="5"/>
  <c r="A1178" i="5"/>
  <c r="I1178" i="5" s="1"/>
  <c r="J1178" i="5" s="1"/>
  <c r="O1177" i="5"/>
  <c r="F1177" i="5" s="1"/>
  <c r="E1177" i="5"/>
  <c r="D1177" i="5"/>
  <c r="C1177" i="5"/>
  <c r="B1177" i="5"/>
  <c r="A1177" i="5"/>
  <c r="I1177" i="5" s="1"/>
  <c r="J1177" i="5" s="1"/>
  <c r="O1176" i="5"/>
  <c r="F1176" i="5" s="1"/>
  <c r="E1176" i="5"/>
  <c r="D1176" i="5"/>
  <c r="C1176" i="5"/>
  <c r="B1176" i="5"/>
  <c r="A1176" i="5"/>
  <c r="I1176" i="5" s="1"/>
  <c r="J1176" i="5" s="1"/>
  <c r="O1175" i="5"/>
  <c r="F1175" i="5" s="1"/>
  <c r="E1175" i="5"/>
  <c r="D1175" i="5"/>
  <c r="C1175" i="5"/>
  <c r="B1175" i="5"/>
  <c r="A1175" i="5"/>
  <c r="I1175" i="5" s="1"/>
  <c r="J1175" i="5" s="1"/>
  <c r="O1174" i="5"/>
  <c r="F1174" i="5" s="1"/>
  <c r="E1174" i="5"/>
  <c r="D1174" i="5"/>
  <c r="C1174" i="5"/>
  <c r="B1174" i="5"/>
  <c r="A1174" i="5"/>
  <c r="I1174" i="5" s="1"/>
  <c r="J1174" i="5" s="1"/>
  <c r="O1173" i="5"/>
  <c r="F1173" i="5" s="1"/>
  <c r="E1173" i="5"/>
  <c r="D1173" i="5"/>
  <c r="C1173" i="5"/>
  <c r="B1173" i="5"/>
  <c r="A1173" i="5"/>
  <c r="I1173" i="5" s="1"/>
  <c r="J1173" i="5" s="1"/>
  <c r="O1172" i="5"/>
  <c r="F1172" i="5" s="1"/>
  <c r="E1172" i="5"/>
  <c r="D1172" i="5"/>
  <c r="C1172" i="5"/>
  <c r="B1172" i="5"/>
  <c r="A1172" i="5"/>
  <c r="I1172" i="5" s="1"/>
  <c r="J1172" i="5" s="1"/>
  <c r="O1171" i="5"/>
  <c r="F1171" i="5" s="1"/>
  <c r="E1171" i="5"/>
  <c r="D1171" i="5"/>
  <c r="C1171" i="5"/>
  <c r="B1171" i="5"/>
  <c r="A1171" i="5"/>
  <c r="I1171" i="5" s="1"/>
  <c r="J1171" i="5" s="1"/>
  <c r="O1170" i="5"/>
  <c r="F1170" i="5" s="1"/>
  <c r="E1170" i="5"/>
  <c r="D1170" i="5"/>
  <c r="C1170" i="5"/>
  <c r="B1170" i="5"/>
  <c r="A1170" i="5"/>
  <c r="I1170" i="5" s="1"/>
  <c r="J1170" i="5" s="1"/>
  <c r="O1169" i="5"/>
  <c r="F1169" i="5" s="1"/>
  <c r="E1169" i="5"/>
  <c r="D1169" i="5"/>
  <c r="C1169" i="5"/>
  <c r="B1169" i="5"/>
  <c r="A1169" i="5"/>
  <c r="I1169" i="5" s="1"/>
  <c r="J1169" i="5" s="1"/>
  <c r="O1168" i="5"/>
  <c r="F1168" i="5" s="1"/>
  <c r="E1168" i="5"/>
  <c r="D1168" i="5"/>
  <c r="C1168" i="5"/>
  <c r="B1168" i="5"/>
  <c r="A1168" i="5"/>
  <c r="I1168" i="5" s="1"/>
  <c r="J1168" i="5" s="1"/>
  <c r="O1167" i="5"/>
  <c r="F1167" i="5" s="1"/>
  <c r="E1167" i="5"/>
  <c r="D1167" i="5"/>
  <c r="C1167" i="5"/>
  <c r="B1167" i="5"/>
  <c r="A1167" i="5"/>
  <c r="I1167" i="5" s="1"/>
  <c r="J1167" i="5" s="1"/>
  <c r="O1166" i="5"/>
  <c r="F1166" i="5" s="1"/>
  <c r="E1166" i="5"/>
  <c r="D1166" i="5"/>
  <c r="C1166" i="5"/>
  <c r="B1166" i="5"/>
  <c r="A1166" i="5"/>
  <c r="I1166" i="5" s="1"/>
  <c r="J1166" i="5" s="1"/>
  <c r="O1165" i="5"/>
  <c r="F1165" i="5" s="1"/>
  <c r="E1165" i="5"/>
  <c r="D1165" i="5"/>
  <c r="C1165" i="5"/>
  <c r="B1165" i="5"/>
  <c r="A1165" i="5"/>
  <c r="I1165" i="5" s="1"/>
  <c r="J1165" i="5" s="1"/>
  <c r="O1164" i="5"/>
  <c r="F1164" i="5" s="1"/>
  <c r="E1164" i="5"/>
  <c r="D1164" i="5"/>
  <c r="C1164" i="5"/>
  <c r="B1164" i="5"/>
  <c r="A1164" i="5"/>
  <c r="I1164" i="5" s="1"/>
  <c r="J1164" i="5" s="1"/>
  <c r="O1163" i="5"/>
  <c r="F1163" i="5" s="1"/>
  <c r="E1163" i="5"/>
  <c r="D1163" i="5"/>
  <c r="C1163" i="5"/>
  <c r="B1163" i="5"/>
  <c r="A1163" i="5"/>
  <c r="I1163" i="5" s="1"/>
  <c r="J1163" i="5" s="1"/>
  <c r="O1162" i="5"/>
  <c r="F1162" i="5" s="1"/>
  <c r="E1162" i="5"/>
  <c r="D1162" i="5"/>
  <c r="C1162" i="5"/>
  <c r="B1162" i="5"/>
  <c r="A1162" i="5"/>
  <c r="I1162" i="5" s="1"/>
  <c r="J1162" i="5" s="1"/>
  <c r="O1161" i="5"/>
  <c r="F1161" i="5" s="1"/>
  <c r="E1161" i="5"/>
  <c r="D1161" i="5"/>
  <c r="C1161" i="5"/>
  <c r="B1161" i="5"/>
  <c r="A1161" i="5"/>
  <c r="I1161" i="5" s="1"/>
  <c r="J1161" i="5" s="1"/>
  <c r="O1160" i="5"/>
  <c r="F1160" i="5" s="1"/>
  <c r="E1160" i="5"/>
  <c r="D1160" i="5"/>
  <c r="C1160" i="5"/>
  <c r="B1160" i="5"/>
  <c r="A1160" i="5"/>
  <c r="I1160" i="5" s="1"/>
  <c r="J1160" i="5" s="1"/>
  <c r="O1159" i="5"/>
  <c r="F1159" i="5" s="1"/>
  <c r="E1159" i="5"/>
  <c r="D1159" i="5"/>
  <c r="C1159" i="5"/>
  <c r="B1159" i="5"/>
  <c r="A1159" i="5"/>
  <c r="I1159" i="5" s="1"/>
  <c r="J1159" i="5" s="1"/>
  <c r="O1158" i="5"/>
  <c r="F1158" i="5" s="1"/>
  <c r="E1158" i="5"/>
  <c r="D1158" i="5"/>
  <c r="C1158" i="5"/>
  <c r="B1158" i="5"/>
  <c r="A1158" i="5"/>
  <c r="I1158" i="5" s="1"/>
  <c r="J1158" i="5" s="1"/>
  <c r="O1157" i="5"/>
  <c r="F1157" i="5" s="1"/>
  <c r="E1157" i="5"/>
  <c r="D1157" i="5"/>
  <c r="C1157" i="5"/>
  <c r="B1157" i="5"/>
  <c r="A1157" i="5"/>
  <c r="I1157" i="5" s="1"/>
  <c r="J1157" i="5" s="1"/>
  <c r="O1156" i="5"/>
  <c r="F1156" i="5" s="1"/>
  <c r="E1156" i="5"/>
  <c r="D1156" i="5"/>
  <c r="C1156" i="5"/>
  <c r="B1156" i="5"/>
  <c r="A1156" i="5"/>
  <c r="I1156" i="5" s="1"/>
  <c r="J1156" i="5" s="1"/>
  <c r="O1155" i="5"/>
  <c r="F1155" i="5" s="1"/>
  <c r="E1155" i="5"/>
  <c r="D1155" i="5"/>
  <c r="C1155" i="5"/>
  <c r="B1155" i="5"/>
  <c r="A1155" i="5"/>
  <c r="I1155" i="5" s="1"/>
  <c r="J1155" i="5" s="1"/>
  <c r="O1154" i="5"/>
  <c r="F1154" i="5" s="1"/>
  <c r="E1154" i="5"/>
  <c r="D1154" i="5"/>
  <c r="C1154" i="5"/>
  <c r="B1154" i="5"/>
  <c r="A1154" i="5"/>
  <c r="I1154" i="5" s="1"/>
  <c r="J1154" i="5" s="1"/>
  <c r="O1153" i="5"/>
  <c r="F1153" i="5" s="1"/>
  <c r="E1153" i="5"/>
  <c r="D1153" i="5"/>
  <c r="C1153" i="5"/>
  <c r="B1153" i="5"/>
  <c r="A1153" i="5"/>
  <c r="I1153" i="5" s="1"/>
  <c r="J1153" i="5" s="1"/>
  <c r="O1152" i="5"/>
  <c r="F1152" i="5" s="1"/>
  <c r="E1152" i="5"/>
  <c r="D1152" i="5"/>
  <c r="C1152" i="5"/>
  <c r="B1152" i="5"/>
  <c r="A1152" i="5"/>
  <c r="I1152" i="5" s="1"/>
  <c r="J1152" i="5" s="1"/>
  <c r="O1151" i="5"/>
  <c r="F1151" i="5" s="1"/>
  <c r="E1151" i="5"/>
  <c r="D1151" i="5"/>
  <c r="C1151" i="5"/>
  <c r="B1151" i="5"/>
  <c r="A1151" i="5"/>
  <c r="I1151" i="5" s="1"/>
  <c r="J1151" i="5" s="1"/>
  <c r="O1150" i="5"/>
  <c r="F1150" i="5" s="1"/>
  <c r="E1150" i="5"/>
  <c r="D1150" i="5"/>
  <c r="C1150" i="5"/>
  <c r="B1150" i="5"/>
  <c r="A1150" i="5"/>
  <c r="I1150" i="5" s="1"/>
  <c r="J1150" i="5" s="1"/>
  <c r="O1149" i="5"/>
  <c r="F1149" i="5" s="1"/>
  <c r="E1149" i="5"/>
  <c r="D1149" i="5"/>
  <c r="C1149" i="5"/>
  <c r="B1149" i="5"/>
  <c r="A1149" i="5"/>
  <c r="I1149" i="5" s="1"/>
  <c r="J1149" i="5" s="1"/>
  <c r="O1148" i="5"/>
  <c r="F1148" i="5" s="1"/>
  <c r="E1148" i="5"/>
  <c r="D1148" i="5"/>
  <c r="C1148" i="5"/>
  <c r="B1148" i="5"/>
  <c r="A1148" i="5"/>
  <c r="I1148" i="5" s="1"/>
  <c r="J1148" i="5" s="1"/>
  <c r="O1147" i="5"/>
  <c r="F1147" i="5" s="1"/>
  <c r="E1147" i="5"/>
  <c r="D1147" i="5"/>
  <c r="C1147" i="5"/>
  <c r="B1147" i="5"/>
  <c r="A1147" i="5"/>
  <c r="I1147" i="5" s="1"/>
  <c r="J1147" i="5" s="1"/>
  <c r="O1146" i="5"/>
  <c r="F1146" i="5" s="1"/>
  <c r="E1146" i="5"/>
  <c r="D1146" i="5"/>
  <c r="C1146" i="5"/>
  <c r="B1146" i="5"/>
  <c r="A1146" i="5"/>
  <c r="I1146" i="5" s="1"/>
  <c r="J1146" i="5" s="1"/>
  <c r="O1145" i="5"/>
  <c r="F1145" i="5" s="1"/>
  <c r="E1145" i="5"/>
  <c r="D1145" i="5"/>
  <c r="C1145" i="5"/>
  <c r="B1145" i="5"/>
  <c r="A1145" i="5"/>
  <c r="I1145" i="5" s="1"/>
  <c r="J1145" i="5" s="1"/>
  <c r="O1144" i="5"/>
  <c r="F1144" i="5" s="1"/>
  <c r="E1144" i="5"/>
  <c r="D1144" i="5"/>
  <c r="C1144" i="5"/>
  <c r="B1144" i="5"/>
  <c r="A1144" i="5"/>
  <c r="I1144" i="5" s="1"/>
  <c r="J1144" i="5" s="1"/>
  <c r="O1143" i="5"/>
  <c r="F1143" i="5" s="1"/>
  <c r="E1143" i="5"/>
  <c r="D1143" i="5"/>
  <c r="C1143" i="5"/>
  <c r="B1143" i="5"/>
  <c r="A1143" i="5"/>
  <c r="I1143" i="5" s="1"/>
  <c r="J1143" i="5" s="1"/>
  <c r="O1142" i="5"/>
  <c r="F1142" i="5" s="1"/>
  <c r="E1142" i="5"/>
  <c r="D1142" i="5"/>
  <c r="C1142" i="5"/>
  <c r="B1142" i="5"/>
  <c r="A1142" i="5"/>
  <c r="I1142" i="5" s="1"/>
  <c r="J1142" i="5" s="1"/>
  <c r="O1141" i="5"/>
  <c r="F1141" i="5" s="1"/>
  <c r="E1141" i="5"/>
  <c r="D1141" i="5"/>
  <c r="C1141" i="5"/>
  <c r="B1141" i="5"/>
  <c r="A1141" i="5"/>
  <c r="I1141" i="5" s="1"/>
  <c r="J1141" i="5" s="1"/>
  <c r="O1140" i="5"/>
  <c r="F1140" i="5" s="1"/>
  <c r="E1140" i="5"/>
  <c r="D1140" i="5"/>
  <c r="C1140" i="5"/>
  <c r="B1140" i="5"/>
  <c r="A1140" i="5"/>
  <c r="I1140" i="5" s="1"/>
  <c r="J1140" i="5" s="1"/>
  <c r="O1139" i="5"/>
  <c r="F1139" i="5" s="1"/>
  <c r="E1139" i="5"/>
  <c r="D1139" i="5"/>
  <c r="C1139" i="5"/>
  <c r="B1139" i="5"/>
  <c r="A1139" i="5"/>
  <c r="I1139" i="5" s="1"/>
  <c r="J1139" i="5" s="1"/>
  <c r="O1138" i="5"/>
  <c r="F1138" i="5" s="1"/>
  <c r="E1138" i="5"/>
  <c r="D1138" i="5"/>
  <c r="C1138" i="5"/>
  <c r="B1138" i="5"/>
  <c r="A1138" i="5"/>
  <c r="I1138" i="5" s="1"/>
  <c r="J1138" i="5" s="1"/>
  <c r="O1137" i="5"/>
  <c r="F1137" i="5" s="1"/>
  <c r="E1137" i="5"/>
  <c r="D1137" i="5"/>
  <c r="C1137" i="5"/>
  <c r="B1137" i="5"/>
  <c r="A1137" i="5"/>
  <c r="I1137" i="5" s="1"/>
  <c r="J1137" i="5" s="1"/>
  <c r="O1136" i="5"/>
  <c r="F1136" i="5" s="1"/>
  <c r="E1136" i="5"/>
  <c r="D1136" i="5"/>
  <c r="C1136" i="5"/>
  <c r="B1136" i="5"/>
  <c r="A1136" i="5"/>
  <c r="I1136" i="5" s="1"/>
  <c r="J1136" i="5" s="1"/>
  <c r="O1135" i="5"/>
  <c r="F1135" i="5" s="1"/>
  <c r="E1135" i="5"/>
  <c r="D1135" i="5"/>
  <c r="C1135" i="5"/>
  <c r="B1135" i="5"/>
  <c r="A1135" i="5"/>
  <c r="I1135" i="5" s="1"/>
  <c r="J1135" i="5" s="1"/>
  <c r="O1134" i="5"/>
  <c r="F1134" i="5" s="1"/>
  <c r="E1134" i="5"/>
  <c r="D1134" i="5"/>
  <c r="C1134" i="5"/>
  <c r="B1134" i="5"/>
  <c r="A1134" i="5"/>
  <c r="I1134" i="5" s="1"/>
  <c r="J1134" i="5" s="1"/>
  <c r="O1133" i="5"/>
  <c r="F1133" i="5" s="1"/>
  <c r="E1133" i="5"/>
  <c r="D1133" i="5"/>
  <c r="C1133" i="5"/>
  <c r="B1133" i="5"/>
  <c r="A1133" i="5"/>
  <c r="I1133" i="5" s="1"/>
  <c r="J1133" i="5" s="1"/>
  <c r="O1132" i="5"/>
  <c r="F1132" i="5" s="1"/>
  <c r="E1132" i="5"/>
  <c r="D1132" i="5"/>
  <c r="C1132" i="5"/>
  <c r="B1132" i="5"/>
  <c r="A1132" i="5"/>
  <c r="I1132" i="5" s="1"/>
  <c r="J1132" i="5" s="1"/>
  <c r="O1131" i="5"/>
  <c r="F1131" i="5" s="1"/>
  <c r="E1131" i="5"/>
  <c r="D1131" i="5"/>
  <c r="C1131" i="5"/>
  <c r="B1131" i="5"/>
  <c r="A1131" i="5"/>
  <c r="I1131" i="5" s="1"/>
  <c r="J1131" i="5" s="1"/>
  <c r="O1130" i="5"/>
  <c r="F1130" i="5" s="1"/>
  <c r="E1130" i="5"/>
  <c r="D1130" i="5"/>
  <c r="C1130" i="5"/>
  <c r="B1130" i="5"/>
  <c r="A1130" i="5"/>
  <c r="I1130" i="5" s="1"/>
  <c r="J1130" i="5" s="1"/>
  <c r="O1129" i="5"/>
  <c r="F1129" i="5" s="1"/>
  <c r="E1129" i="5"/>
  <c r="D1129" i="5"/>
  <c r="C1129" i="5"/>
  <c r="B1129" i="5"/>
  <c r="A1129" i="5"/>
  <c r="I1129" i="5" s="1"/>
  <c r="J1129" i="5" s="1"/>
  <c r="O1128" i="5"/>
  <c r="F1128" i="5" s="1"/>
  <c r="E1128" i="5"/>
  <c r="D1128" i="5"/>
  <c r="C1128" i="5"/>
  <c r="B1128" i="5"/>
  <c r="A1128" i="5"/>
  <c r="I1128" i="5" s="1"/>
  <c r="J1128" i="5" s="1"/>
  <c r="O1127" i="5"/>
  <c r="F1127" i="5" s="1"/>
  <c r="E1127" i="5"/>
  <c r="D1127" i="5"/>
  <c r="C1127" i="5"/>
  <c r="B1127" i="5"/>
  <c r="A1127" i="5"/>
  <c r="I1127" i="5" s="1"/>
  <c r="J1127" i="5" s="1"/>
  <c r="O1126" i="5"/>
  <c r="F1126" i="5" s="1"/>
  <c r="E1126" i="5"/>
  <c r="D1126" i="5"/>
  <c r="C1126" i="5"/>
  <c r="B1126" i="5"/>
  <c r="A1126" i="5"/>
  <c r="I1126" i="5" s="1"/>
  <c r="J1126" i="5" s="1"/>
  <c r="O1125" i="5"/>
  <c r="F1125" i="5" s="1"/>
  <c r="E1125" i="5"/>
  <c r="D1125" i="5"/>
  <c r="C1125" i="5"/>
  <c r="B1125" i="5"/>
  <c r="A1125" i="5"/>
  <c r="I1125" i="5" s="1"/>
  <c r="J1125" i="5" s="1"/>
  <c r="O1124" i="5"/>
  <c r="F1124" i="5" s="1"/>
  <c r="E1124" i="5"/>
  <c r="D1124" i="5"/>
  <c r="C1124" i="5"/>
  <c r="B1124" i="5"/>
  <c r="A1124" i="5"/>
  <c r="I1124" i="5" s="1"/>
  <c r="J1124" i="5" s="1"/>
  <c r="O1123" i="5"/>
  <c r="F1123" i="5" s="1"/>
  <c r="E1123" i="5"/>
  <c r="D1123" i="5"/>
  <c r="C1123" i="5"/>
  <c r="B1123" i="5"/>
  <c r="A1123" i="5"/>
  <c r="I1123" i="5" s="1"/>
  <c r="J1123" i="5" s="1"/>
  <c r="O1122" i="5"/>
  <c r="F1122" i="5" s="1"/>
  <c r="E1122" i="5"/>
  <c r="D1122" i="5"/>
  <c r="C1122" i="5"/>
  <c r="B1122" i="5"/>
  <c r="A1122" i="5"/>
  <c r="I1122" i="5" s="1"/>
  <c r="J1122" i="5" s="1"/>
  <c r="O1121" i="5"/>
  <c r="F1121" i="5" s="1"/>
  <c r="E1121" i="5"/>
  <c r="D1121" i="5"/>
  <c r="C1121" i="5"/>
  <c r="B1121" i="5"/>
  <c r="A1121" i="5"/>
  <c r="I1121" i="5" s="1"/>
  <c r="J1121" i="5" s="1"/>
  <c r="O1120" i="5"/>
  <c r="F1120" i="5" s="1"/>
  <c r="E1120" i="5"/>
  <c r="D1120" i="5"/>
  <c r="C1120" i="5"/>
  <c r="B1120" i="5"/>
  <c r="A1120" i="5"/>
  <c r="I1120" i="5" s="1"/>
  <c r="J1120" i="5" s="1"/>
  <c r="O1119" i="5"/>
  <c r="F1119" i="5" s="1"/>
  <c r="E1119" i="5"/>
  <c r="D1119" i="5"/>
  <c r="C1119" i="5"/>
  <c r="B1119" i="5"/>
  <c r="A1119" i="5"/>
  <c r="I1119" i="5" s="1"/>
  <c r="J1119" i="5" s="1"/>
  <c r="O1118" i="5"/>
  <c r="F1118" i="5" s="1"/>
  <c r="E1118" i="5"/>
  <c r="D1118" i="5"/>
  <c r="C1118" i="5"/>
  <c r="B1118" i="5"/>
  <c r="A1118" i="5"/>
  <c r="I1118" i="5" s="1"/>
  <c r="J1118" i="5" s="1"/>
  <c r="O1117" i="5"/>
  <c r="F1117" i="5" s="1"/>
  <c r="E1117" i="5"/>
  <c r="D1117" i="5"/>
  <c r="C1117" i="5"/>
  <c r="B1117" i="5"/>
  <c r="A1117" i="5"/>
  <c r="I1117" i="5" s="1"/>
  <c r="J1117" i="5" s="1"/>
  <c r="O1116" i="5"/>
  <c r="F1116" i="5" s="1"/>
  <c r="E1116" i="5"/>
  <c r="D1116" i="5"/>
  <c r="C1116" i="5"/>
  <c r="B1116" i="5"/>
  <c r="A1116" i="5"/>
  <c r="I1116" i="5" s="1"/>
  <c r="J1116" i="5" s="1"/>
  <c r="O1115" i="5"/>
  <c r="F1115" i="5" s="1"/>
  <c r="E1115" i="5"/>
  <c r="D1115" i="5"/>
  <c r="C1115" i="5"/>
  <c r="B1115" i="5"/>
  <c r="A1115" i="5"/>
  <c r="I1115" i="5" s="1"/>
  <c r="J1115" i="5" s="1"/>
  <c r="O1114" i="5"/>
  <c r="F1114" i="5" s="1"/>
  <c r="E1114" i="5"/>
  <c r="D1114" i="5"/>
  <c r="C1114" i="5"/>
  <c r="B1114" i="5"/>
  <c r="A1114" i="5"/>
  <c r="I1114" i="5" s="1"/>
  <c r="J1114" i="5" s="1"/>
  <c r="O1113" i="5"/>
  <c r="F1113" i="5" s="1"/>
  <c r="E1113" i="5"/>
  <c r="D1113" i="5"/>
  <c r="C1113" i="5"/>
  <c r="B1113" i="5"/>
  <c r="A1113" i="5"/>
  <c r="I1113" i="5" s="1"/>
  <c r="J1113" i="5" s="1"/>
  <c r="O1112" i="5"/>
  <c r="F1112" i="5" s="1"/>
  <c r="E1112" i="5"/>
  <c r="D1112" i="5"/>
  <c r="C1112" i="5"/>
  <c r="B1112" i="5"/>
  <c r="A1112" i="5"/>
  <c r="I1112" i="5" s="1"/>
  <c r="J1112" i="5" s="1"/>
  <c r="O1111" i="5"/>
  <c r="F1111" i="5" s="1"/>
  <c r="E1111" i="5"/>
  <c r="D1111" i="5"/>
  <c r="C1111" i="5"/>
  <c r="B1111" i="5"/>
  <c r="A1111" i="5"/>
  <c r="I1111" i="5" s="1"/>
  <c r="J1111" i="5" s="1"/>
  <c r="O1110" i="5"/>
  <c r="F1110" i="5" s="1"/>
  <c r="E1110" i="5"/>
  <c r="D1110" i="5"/>
  <c r="C1110" i="5"/>
  <c r="B1110" i="5"/>
  <c r="A1110" i="5"/>
  <c r="I1110" i="5" s="1"/>
  <c r="J1110" i="5" s="1"/>
  <c r="O1109" i="5"/>
  <c r="F1109" i="5" s="1"/>
  <c r="E1109" i="5"/>
  <c r="D1109" i="5"/>
  <c r="C1109" i="5"/>
  <c r="B1109" i="5"/>
  <c r="A1109" i="5"/>
  <c r="I1109" i="5" s="1"/>
  <c r="J1109" i="5" s="1"/>
  <c r="O1108" i="5"/>
  <c r="F1108" i="5" s="1"/>
  <c r="E1108" i="5"/>
  <c r="D1108" i="5"/>
  <c r="C1108" i="5"/>
  <c r="B1108" i="5"/>
  <c r="A1108" i="5"/>
  <c r="I1108" i="5" s="1"/>
  <c r="J1108" i="5" s="1"/>
  <c r="O1107" i="5"/>
  <c r="F1107" i="5" s="1"/>
  <c r="E1107" i="5"/>
  <c r="D1107" i="5"/>
  <c r="C1107" i="5"/>
  <c r="B1107" i="5"/>
  <c r="A1107" i="5"/>
  <c r="I1107" i="5" s="1"/>
  <c r="J1107" i="5" s="1"/>
  <c r="O1106" i="5"/>
  <c r="F1106" i="5" s="1"/>
  <c r="E1106" i="5"/>
  <c r="D1106" i="5"/>
  <c r="C1106" i="5"/>
  <c r="B1106" i="5"/>
  <c r="A1106" i="5"/>
  <c r="I1106" i="5" s="1"/>
  <c r="J1106" i="5" s="1"/>
  <c r="O1105" i="5"/>
  <c r="F1105" i="5" s="1"/>
  <c r="E1105" i="5"/>
  <c r="D1105" i="5"/>
  <c r="C1105" i="5"/>
  <c r="B1105" i="5"/>
  <c r="A1105" i="5"/>
  <c r="I1105" i="5" s="1"/>
  <c r="J1105" i="5" s="1"/>
  <c r="O1104" i="5"/>
  <c r="F1104" i="5" s="1"/>
  <c r="E1104" i="5"/>
  <c r="D1104" i="5"/>
  <c r="C1104" i="5"/>
  <c r="B1104" i="5"/>
  <c r="A1104" i="5"/>
  <c r="I1104" i="5" s="1"/>
  <c r="J1104" i="5" s="1"/>
  <c r="O1103" i="5"/>
  <c r="F1103" i="5" s="1"/>
  <c r="E1103" i="5"/>
  <c r="D1103" i="5"/>
  <c r="C1103" i="5"/>
  <c r="B1103" i="5"/>
  <c r="A1103" i="5"/>
  <c r="I1103" i="5" s="1"/>
  <c r="J1103" i="5" s="1"/>
  <c r="O1102" i="5"/>
  <c r="F1102" i="5" s="1"/>
  <c r="E1102" i="5"/>
  <c r="D1102" i="5"/>
  <c r="C1102" i="5"/>
  <c r="B1102" i="5"/>
  <c r="A1102" i="5"/>
  <c r="I1102" i="5" s="1"/>
  <c r="J1102" i="5" s="1"/>
  <c r="O1101" i="5"/>
  <c r="F1101" i="5" s="1"/>
  <c r="E1101" i="5"/>
  <c r="D1101" i="5"/>
  <c r="C1101" i="5"/>
  <c r="B1101" i="5"/>
  <c r="A1101" i="5"/>
  <c r="I1101" i="5" s="1"/>
  <c r="J1101" i="5" s="1"/>
  <c r="O1100" i="5"/>
  <c r="F1100" i="5" s="1"/>
  <c r="E1100" i="5"/>
  <c r="D1100" i="5"/>
  <c r="C1100" i="5"/>
  <c r="B1100" i="5"/>
  <c r="A1100" i="5"/>
  <c r="I1100" i="5" s="1"/>
  <c r="J1100" i="5" s="1"/>
  <c r="O1099" i="5"/>
  <c r="F1099" i="5" s="1"/>
  <c r="E1099" i="5"/>
  <c r="D1099" i="5"/>
  <c r="C1099" i="5"/>
  <c r="B1099" i="5"/>
  <c r="A1099" i="5"/>
  <c r="I1099" i="5" s="1"/>
  <c r="J1099" i="5" s="1"/>
  <c r="O1098" i="5"/>
  <c r="F1098" i="5" s="1"/>
  <c r="E1098" i="5"/>
  <c r="D1098" i="5"/>
  <c r="C1098" i="5"/>
  <c r="B1098" i="5"/>
  <c r="A1098" i="5"/>
  <c r="I1098" i="5" s="1"/>
  <c r="J1098" i="5" s="1"/>
  <c r="O1097" i="5"/>
  <c r="F1097" i="5" s="1"/>
  <c r="E1097" i="5"/>
  <c r="D1097" i="5"/>
  <c r="C1097" i="5"/>
  <c r="B1097" i="5"/>
  <c r="A1097" i="5"/>
  <c r="I1097" i="5" s="1"/>
  <c r="J1097" i="5" s="1"/>
  <c r="O1096" i="5"/>
  <c r="F1096" i="5" s="1"/>
  <c r="E1096" i="5"/>
  <c r="D1096" i="5"/>
  <c r="C1096" i="5"/>
  <c r="B1096" i="5"/>
  <c r="A1096" i="5"/>
  <c r="I1096" i="5" s="1"/>
  <c r="J1096" i="5" s="1"/>
  <c r="O1095" i="5"/>
  <c r="F1095" i="5" s="1"/>
  <c r="E1095" i="5"/>
  <c r="D1095" i="5"/>
  <c r="C1095" i="5"/>
  <c r="B1095" i="5"/>
  <c r="A1095" i="5"/>
  <c r="I1095" i="5" s="1"/>
  <c r="J1095" i="5" s="1"/>
  <c r="O1094" i="5"/>
  <c r="F1094" i="5" s="1"/>
  <c r="E1094" i="5"/>
  <c r="D1094" i="5"/>
  <c r="C1094" i="5"/>
  <c r="B1094" i="5"/>
  <c r="A1094" i="5"/>
  <c r="I1094" i="5" s="1"/>
  <c r="J1094" i="5" s="1"/>
  <c r="O1093" i="5"/>
  <c r="F1093" i="5" s="1"/>
  <c r="E1093" i="5"/>
  <c r="D1093" i="5"/>
  <c r="C1093" i="5"/>
  <c r="B1093" i="5"/>
  <c r="A1093" i="5"/>
  <c r="I1093" i="5" s="1"/>
  <c r="J1093" i="5" s="1"/>
  <c r="O1092" i="5"/>
  <c r="F1092" i="5" s="1"/>
  <c r="E1092" i="5"/>
  <c r="D1092" i="5"/>
  <c r="C1092" i="5"/>
  <c r="B1092" i="5"/>
  <c r="A1092" i="5"/>
  <c r="I1092" i="5" s="1"/>
  <c r="J1092" i="5" s="1"/>
  <c r="O1091" i="5"/>
  <c r="F1091" i="5" s="1"/>
  <c r="E1091" i="5"/>
  <c r="D1091" i="5"/>
  <c r="C1091" i="5"/>
  <c r="B1091" i="5"/>
  <c r="A1091" i="5"/>
  <c r="I1091" i="5" s="1"/>
  <c r="J1091" i="5" s="1"/>
  <c r="O1090" i="5"/>
  <c r="F1090" i="5" s="1"/>
  <c r="E1090" i="5"/>
  <c r="D1090" i="5"/>
  <c r="C1090" i="5"/>
  <c r="B1090" i="5"/>
  <c r="A1090" i="5"/>
  <c r="I1090" i="5" s="1"/>
  <c r="J1090" i="5" s="1"/>
  <c r="O1089" i="5"/>
  <c r="F1089" i="5" s="1"/>
  <c r="E1089" i="5"/>
  <c r="D1089" i="5"/>
  <c r="C1089" i="5"/>
  <c r="B1089" i="5"/>
  <c r="A1089" i="5"/>
  <c r="I1089" i="5" s="1"/>
  <c r="J1089" i="5" s="1"/>
  <c r="O1088" i="5"/>
  <c r="F1088" i="5" s="1"/>
  <c r="E1088" i="5"/>
  <c r="D1088" i="5"/>
  <c r="C1088" i="5"/>
  <c r="B1088" i="5"/>
  <c r="A1088" i="5"/>
  <c r="I1088" i="5" s="1"/>
  <c r="J1088" i="5" s="1"/>
  <c r="O1087" i="5"/>
  <c r="F1087" i="5" s="1"/>
  <c r="E1087" i="5"/>
  <c r="D1087" i="5"/>
  <c r="C1087" i="5"/>
  <c r="B1087" i="5"/>
  <c r="A1087" i="5"/>
  <c r="I1087" i="5" s="1"/>
  <c r="J1087" i="5" s="1"/>
  <c r="O1086" i="5"/>
  <c r="F1086" i="5" s="1"/>
  <c r="E1086" i="5"/>
  <c r="D1086" i="5"/>
  <c r="C1086" i="5"/>
  <c r="B1086" i="5"/>
  <c r="A1086" i="5"/>
  <c r="I1086" i="5" s="1"/>
  <c r="J1086" i="5" s="1"/>
  <c r="O1085" i="5"/>
  <c r="F1085" i="5" s="1"/>
  <c r="E1085" i="5"/>
  <c r="D1085" i="5"/>
  <c r="C1085" i="5"/>
  <c r="B1085" i="5"/>
  <c r="A1085" i="5"/>
  <c r="I1085" i="5" s="1"/>
  <c r="J1085" i="5" s="1"/>
  <c r="O1084" i="5"/>
  <c r="F1084" i="5" s="1"/>
  <c r="E1084" i="5"/>
  <c r="D1084" i="5"/>
  <c r="C1084" i="5"/>
  <c r="B1084" i="5"/>
  <c r="A1084" i="5"/>
  <c r="I1084" i="5" s="1"/>
  <c r="J1084" i="5" s="1"/>
  <c r="O1083" i="5"/>
  <c r="F1083" i="5" s="1"/>
  <c r="E1083" i="5"/>
  <c r="D1083" i="5"/>
  <c r="C1083" i="5"/>
  <c r="B1083" i="5"/>
  <c r="A1083" i="5"/>
  <c r="I1083" i="5" s="1"/>
  <c r="J1083" i="5" s="1"/>
  <c r="O1082" i="5"/>
  <c r="F1082" i="5" s="1"/>
  <c r="E1082" i="5"/>
  <c r="D1082" i="5"/>
  <c r="C1082" i="5"/>
  <c r="B1082" i="5"/>
  <c r="A1082" i="5"/>
  <c r="I1082" i="5" s="1"/>
  <c r="J1082" i="5" s="1"/>
  <c r="O1081" i="5"/>
  <c r="F1081" i="5" s="1"/>
  <c r="E1081" i="5"/>
  <c r="D1081" i="5"/>
  <c r="C1081" i="5"/>
  <c r="B1081" i="5"/>
  <c r="A1081" i="5"/>
  <c r="I1081" i="5" s="1"/>
  <c r="J1081" i="5" s="1"/>
  <c r="O1080" i="5"/>
  <c r="F1080" i="5" s="1"/>
  <c r="E1080" i="5"/>
  <c r="D1080" i="5"/>
  <c r="C1080" i="5"/>
  <c r="B1080" i="5"/>
  <c r="A1080" i="5"/>
  <c r="I1080" i="5" s="1"/>
  <c r="J1080" i="5" s="1"/>
  <c r="O1079" i="5"/>
  <c r="F1079" i="5" s="1"/>
  <c r="E1079" i="5"/>
  <c r="D1079" i="5"/>
  <c r="C1079" i="5"/>
  <c r="B1079" i="5"/>
  <c r="A1079" i="5"/>
  <c r="I1079" i="5" s="1"/>
  <c r="J1079" i="5" s="1"/>
  <c r="O1078" i="5"/>
  <c r="F1078" i="5" s="1"/>
  <c r="E1078" i="5"/>
  <c r="D1078" i="5"/>
  <c r="C1078" i="5"/>
  <c r="B1078" i="5"/>
  <c r="A1078" i="5"/>
  <c r="I1078" i="5" s="1"/>
  <c r="J1078" i="5" s="1"/>
  <c r="O1077" i="5"/>
  <c r="F1077" i="5" s="1"/>
  <c r="E1077" i="5"/>
  <c r="D1077" i="5"/>
  <c r="C1077" i="5"/>
  <c r="B1077" i="5"/>
  <c r="A1077" i="5"/>
  <c r="I1077" i="5" s="1"/>
  <c r="J1077" i="5" s="1"/>
  <c r="O1076" i="5"/>
  <c r="F1076" i="5" s="1"/>
  <c r="E1076" i="5"/>
  <c r="D1076" i="5"/>
  <c r="C1076" i="5"/>
  <c r="B1076" i="5"/>
  <c r="A1076" i="5"/>
  <c r="I1076" i="5" s="1"/>
  <c r="J1076" i="5" s="1"/>
  <c r="O1075" i="5"/>
  <c r="F1075" i="5" s="1"/>
  <c r="E1075" i="5"/>
  <c r="D1075" i="5"/>
  <c r="C1075" i="5"/>
  <c r="B1075" i="5"/>
  <c r="A1075" i="5"/>
  <c r="I1075" i="5" s="1"/>
  <c r="J1075" i="5" s="1"/>
  <c r="O1074" i="5"/>
  <c r="F1074" i="5" s="1"/>
  <c r="E1074" i="5"/>
  <c r="D1074" i="5"/>
  <c r="C1074" i="5"/>
  <c r="B1074" i="5"/>
  <c r="A1074" i="5"/>
  <c r="I1074" i="5" s="1"/>
  <c r="J1074" i="5" s="1"/>
  <c r="O1073" i="5"/>
  <c r="F1073" i="5" s="1"/>
  <c r="E1073" i="5"/>
  <c r="D1073" i="5"/>
  <c r="C1073" i="5"/>
  <c r="B1073" i="5"/>
  <c r="A1073" i="5"/>
  <c r="I1073" i="5" s="1"/>
  <c r="J1073" i="5" s="1"/>
  <c r="O1072" i="5"/>
  <c r="F1072" i="5" s="1"/>
  <c r="E1072" i="5"/>
  <c r="D1072" i="5"/>
  <c r="C1072" i="5"/>
  <c r="B1072" i="5"/>
  <c r="A1072" i="5"/>
  <c r="I1072" i="5" s="1"/>
  <c r="J1072" i="5" s="1"/>
  <c r="O1071" i="5"/>
  <c r="F1071" i="5" s="1"/>
  <c r="E1071" i="5"/>
  <c r="D1071" i="5"/>
  <c r="C1071" i="5"/>
  <c r="B1071" i="5"/>
  <c r="A1071" i="5"/>
  <c r="I1071" i="5" s="1"/>
  <c r="J1071" i="5" s="1"/>
  <c r="O1070" i="5"/>
  <c r="F1070" i="5" s="1"/>
  <c r="E1070" i="5"/>
  <c r="D1070" i="5"/>
  <c r="C1070" i="5"/>
  <c r="B1070" i="5"/>
  <c r="A1070" i="5"/>
  <c r="I1070" i="5" s="1"/>
  <c r="J1070" i="5" s="1"/>
  <c r="O1069" i="5"/>
  <c r="F1069" i="5" s="1"/>
  <c r="E1069" i="5"/>
  <c r="D1069" i="5"/>
  <c r="C1069" i="5"/>
  <c r="B1069" i="5"/>
  <c r="A1069" i="5"/>
  <c r="I1069" i="5" s="1"/>
  <c r="J1069" i="5" s="1"/>
  <c r="O1068" i="5"/>
  <c r="F1068" i="5" s="1"/>
  <c r="E1068" i="5"/>
  <c r="D1068" i="5"/>
  <c r="C1068" i="5"/>
  <c r="B1068" i="5"/>
  <c r="A1068" i="5"/>
  <c r="I1068" i="5" s="1"/>
  <c r="J1068" i="5" s="1"/>
  <c r="O1067" i="5"/>
  <c r="F1067" i="5" s="1"/>
  <c r="E1067" i="5"/>
  <c r="D1067" i="5"/>
  <c r="C1067" i="5"/>
  <c r="B1067" i="5"/>
  <c r="A1067" i="5"/>
  <c r="I1067" i="5" s="1"/>
  <c r="J1067" i="5" s="1"/>
  <c r="O1066" i="5"/>
  <c r="F1066" i="5" s="1"/>
  <c r="E1066" i="5"/>
  <c r="D1066" i="5"/>
  <c r="C1066" i="5"/>
  <c r="B1066" i="5"/>
  <c r="A1066" i="5"/>
  <c r="I1066" i="5" s="1"/>
  <c r="J1066" i="5" s="1"/>
  <c r="O1065" i="5"/>
  <c r="F1065" i="5" s="1"/>
  <c r="E1065" i="5"/>
  <c r="D1065" i="5"/>
  <c r="C1065" i="5"/>
  <c r="B1065" i="5"/>
  <c r="A1065" i="5"/>
  <c r="I1065" i="5" s="1"/>
  <c r="J1065" i="5" s="1"/>
  <c r="O1064" i="5"/>
  <c r="F1064" i="5" s="1"/>
  <c r="E1064" i="5"/>
  <c r="D1064" i="5"/>
  <c r="C1064" i="5"/>
  <c r="B1064" i="5"/>
  <c r="A1064" i="5"/>
  <c r="I1064" i="5" s="1"/>
  <c r="J1064" i="5" s="1"/>
  <c r="O1063" i="5"/>
  <c r="F1063" i="5" s="1"/>
  <c r="E1063" i="5"/>
  <c r="D1063" i="5"/>
  <c r="C1063" i="5"/>
  <c r="B1063" i="5"/>
  <c r="A1063" i="5"/>
  <c r="I1063" i="5" s="1"/>
  <c r="J1063" i="5" s="1"/>
  <c r="O1062" i="5"/>
  <c r="F1062" i="5" s="1"/>
  <c r="E1062" i="5"/>
  <c r="D1062" i="5"/>
  <c r="C1062" i="5"/>
  <c r="B1062" i="5"/>
  <c r="A1062" i="5"/>
  <c r="I1062" i="5" s="1"/>
  <c r="J1062" i="5" s="1"/>
  <c r="O1061" i="5"/>
  <c r="F1061" i="5" s="1"/>
  <c r="E1061" i="5"/>
  <c r="D1061" i="5"/>
  <c r="C1061" i="5"/>
  <c r="B1061" i="5"/>
  <c r="A1061" i="5"/>
  <c r="I1061" i="5" s="1"/>
  <c r="J1061" i="5" s="1"/>
  <c r="O1060" i="5"/>
  <c r="F1060" i="5" s="1"/>
  <c r="E1060" i="5"/>
  <c r="D1060" i="5"/>
  <c r="C1060" i="5"/>
  <c r="B1060" i="5"/>
  <c r="A1060" i="5"/>
  <c r="I1060" i="5" s="1"/>
  <c r="J1060" i="5" s="1"/>
  <c r="O1059" i="5"/>
  <c r="F1059" i="5" s="1"/>
  <c r="E1059" i="5"/>
  <c r="D1059" i="5"/>
  <c r="C1059" i="5"/>
  <c r="B1059" i="5"/>
  <c r="A1059" i="5"/>
  <c r="I1059" i="5" s="1"/>
  <c r="J1059" i="5" s="1"/>
  <c r="O1058" i="5"/>
  <c r="F1058" i="5" s="1"/>
  <c r="E1058" i="5"/>
  <c r="D1058" i="5"/>
  <c r="C1058" i="5"/>
  <c r="B1058" i="5"/>
  <c r="A1058" i="5"/>
  <c r="I1058" i="5" s="1"/>
  <c r="J1058" i="5" s="1"/>
  <c r="O1057" i="5"/>
  <c r="F1057" i="5" s="1"/>
  <c r="E1057" i="5"/>
  <c r="D1057" i="5"/>
  <c r="C1057" i="5"/>
  <c r="B1057" i="5"/>
  <c r="A1057" i="5"/>
  <c r="I1057" i="5" s="1"/>
  <c r="J1057" i="5" s="1"/>
  <c r="O1056" i="5"/>
  <c r="F1056" i="5" s="1"/>
  <c r="E1056" i="5"/>
  <c r="D1056" i="5"/>
  <c r="C1056" i="5"/>
  <c r="B1056" i="5"/>
  <c r="A1056" i="5"/>
  <c r="I1056" i="5" s="1"/>
  <c r="J1056" i="5" s="1"/>
  <c r="O1055" i="5"/>
  <c r="F1055" i="5" s="1"/>
  <c r="E1055" i="5"/>
  <c r="D1055" i="5"/>
  <c r="C1055" i="5"/>
  <c r="B1055" i="5"/>
  <c r="A1055" i="5"/>
  <c r="I1055" i="5" s="1"/>
  <c r="J1055" i="5" s="1"/>
  <c r="O1054" i="5"/>
  <c r="F1054" i="5" s="1"/>
  <c r="E1054" i="5"/>
  <c r="D1054" i="5"/>
  <c r="C1054" i="5"/>
  <c r="B1054" i="5"/>
  <c r="A1054" i="5"/>
  <c r="I1054" i="5" s="1"/>
  <c r="J1054" i="5" s="1"/>
  <c r="O1053" i="5"/>
  <c r="F1053" i="5" s="1"/>
  <c r="E1053" i="5"/>
  <c r="D1053" i="5"/>
  <c r="C1053" i="5"/>
  <c r="B1053" i="5"/>
  <c r="A1053" i="5"/>
  <c r="I1053" i="5" s="1"/>
  <c r="J1053" i="5" s="1"/>
  <c r="O1052" i="5"/>
  <c r="F1052" i="5" s="1"/>
  <c r="E1052" i="5"/>
  <c r="D1052" i="5"/>
  <c r="C1052" i="5"/>
  <c r="B1052" i="5"/>
  <c r="A1052" i="5"/>
  <c r="I1052" i="5" s="1"/>
  <c r="J1052" i="5" s="1"/>
  <c r="O1051" i="5"/>
  <c r="F1051" i="5" s="1"/>
  <c r="E1051" i="5"/>
  <c r="D1051" i="5"/>
  <c r="C1051" i="5"/>
  <c r="B1051" i="5"/>
  <c r="A1051" i="5"/>
  <c r="I1051" i="5" s="1"/>
  <c r="J1051" i="5" s="1"/>
  <c r="O1050" i="5"/>
  <c r="F1050" i="5" s="1"/>
  <c r="E1050" i="5"/>
  <c r="D1050" i="5"/>
  <c r="C1050" i="5"/>
  <c r="B1050" i="5"/>
  <c r="A1050" i="5"/>
  <c r="I1050" i="5" s="1"/>
  <c r="J1050" i="5" s="1"/>
  <c r="O1049" i="5"/>
  <c r="F1049" i="5" s="1"/>
  <c r="E1049" i="5"/>
  <c r="D1049" i="5"/>
  <c r="C1049" i="5"/>
  <c r="B1049" i="5"/>
  <c r="A1049" i="5"/>
  <c r="I1049" i="5" s="1"/>
  <c r="J1049" i="5" s="1"/>
  <c r="O1048" i="5"/>
  <c r="F1048" i="5" s="1"/>
  <c r="E1048" i="5"/>
  <c r="D1048" i="5"/>
  <c r="C1048" i="5"/>
  <c r="B1048" i="5"/>
  <c r="A1048" i="5"/>
  <c r="I1048" i="5" s="1"/>
  <c r="J1048" i="5" s="1"/>
  <c r="O1047" i="5"/>
  <c r="F1047" i="5" s="1"/>
  <c r="E1047" i="5"/>
  <c r="D1047" i="5"/>
  <c r="C1047" i="5"/>
  <c r="B1047" i="5"/>
  <c r="A1047" i="5"/>
  <c r="I1047" i="5" s="1"/>
  <c r="J1047" i="5" s="1"/>
  <c r="O1046" i="5"/>
  <c r="F1046" i="5" s="1"/>
  <c r="E1046" i="5"/>
  <c r="D1046" i="5"/>
  <c r="C1046" i="5"/>
  <c r="B1046" i="5"/>
  <c r="A1046" i="5"/>
  <c r="I1046" i="5" s="1"/>
  <c r="J1046" i="5" s="1"/>
  <c r="O1045" i="5"/>
  <c r="F1045" i="5" s="1"/>
  <c r="E1045" i="5"/>
  <c r="D1045" i="5"/>
  <c r="C1045" i="5"/>
  <c r="B1045" i="5"/>
  <c r="A1045" i="5"/>
  <c r="I1045" i="5" s="1"/>
  <c r="J1045" i="5" s="1"/>
  <c r="O1044" i="5"/>
  <c r="F1044" i="5" s="1"/>
  <c r="E1044" i="5"/>
  <c r="D1044" i="5"/>
  <c r="C1044" i="5"/>
  <c r="B1044" i="5"/>
  <c r="A1044" i="5"/>
  <c r="I1044" i="5" s="1"/>
  <c r="J1044" i="5" s="1"/>
  <c r="O1043" i="5"/>
  <c r="F1043" i="5" s="1"/>
  <c r="E1043" i="5"/>
  <c r="D1043" i="5"/>
  <c r="C1043" i="5"/>
  <c r="B1043" i="5"/>
  <c r="A1043" i="5"/>
  <c r="I1043" i="5" s="1"/>
  <c r="J1043" i="5" s="1"/>
  <c r="O1042" i="5"/>
  <c r="F1042" i="5" s="1"/>
  <c r="E1042" i="5"/>
  <c r="D1042" i="5"/>
  <c r="C1042" i="5"/>
  <c r="B1042" i="5"/>
  <c r="A1042" i="5"/>
  <c r="I1042" i="5" s="1"/>
  <c r="J1042" i="5" s="1"/>
  <c r="O1041" i="5"/>
  <c r="F1041" i="5" s="1"/>
  <c r="E1041" i="5"/>
  <c r="D1041" i="5"/>
  <c r="C1041" i="5"/>
  <c r="B1041" i="5"/>
  <c r="A1041" i="5"/>
  <c r="I1041" i="5" s="1"/>
  <c r="J1041" i="5" s="1"/>
  <c r="O1040" i="5"/>
  <c r="F1040" i="5" s="1"/>
  <c r="E1040" i="5"/>
  <c r="D1040" i="5"/>
  <c r="C1040" i="5"/>
  <c r="B1040" i="5"/>
  <c r="A1040" i="5"/>
  <c r="I1040" i="5" s="1"/>
  <c r="J1040" i="5" s="1"/>
  <c r="O1039" i="5"/>
  <c r="F1039" i="5" s="1"/>
  <c r="E1039" i="5"/>
  <c r="D1039" i="5"/>
  <c r="C1039" i="5"/>
  <c r="B1039" i="5"/>
  <c r="A1039" i="5"/>
  <c r="I1039" i="5" s="1"/>
  <c r="J1039" i="5" s="1"/>
  <c r="O1038" i="5"/>
  <c r="F1038" i="5" s="1"/>
  <c r="E1038" i="5"/>
  <c r="D1038" i="5"/>
  <c r="C1038" i="5"/>
  <c r="B1038" i="5"/>
  <c r="A1038" i="5"/>
  <c r="I1038" i="5" s="1"/>
  <c r="J1038" i="5" s="1"/>
  <c r="O1037" i="5"/>
  <c r="F1037" i="5" s="1"/>
  <c r="E1037" i="5"/>
  <c r="D1037" i="5"/>
  <c r="C1037" i="5"/>
  <c r="B1037" i="5"/>
  <c r="A1037" i="5"/>
  <c r="I1037" i="5" s="1"/>
  <c r="J1037" i="5" s="1"/>
  <c r="O1036" i="5"/>
  <c r="F1036" i="5" s="1"/>
  <c r="E1036" i="5"/>
  <c r="D1036" i="5"/>
  <c r="C1036" i="5"/>
  <c r="B1036" i="5"/>
  <c r="A1036" i="5"/>
  <c r="I1036" i="5" s="1"/>
  <c r="J1036" i="5" s="1"/>
  <c r="O1035" i="5"/>
  <c r="F1035" i="5" s="1"/>
  <c r="E1035" i="5"/>
  <c r="D1035" i="5"/>
  <c r="C1035" i="5"/>
  <c r="B1035" i="5"/>
  <c r="A1035" i="5"/>
  <c r="I1035" i="5" s="1"/>
  <c r="J1035" i="5" s="1"/>
  <c r="O1034" i="5"/>
  <c r="F1034" i="5" s="1"/>
  <c r="E1034" i="5"/>
  <c r="D1034" i="5"/>
  <c r="C1034" i="5"/>
  <c r="B1034" i="5"/>
  <c r="A1034" i="5"/>
  <c r="I1034" i="5" s="1"/>
  <c r="J1034" i="5" s="1"/>
  <c r="O1033" i="5"/>
  <c r="F1033" i="5" s="1"/>
  <c r="E1033" i="5"/>
  <c r="D1033" i="5"/>
  <c r="C1033" i="5"/>
  <c r="B1033" i="5"/>
  <c r="A1033" i="5"/>
  <c r="I1033" i="5" s="1"/>
  <c r="J1033" i="5" s="1"/>
  <c r="O1032" i="5"/>
  <c r="F1032" i="5" s="1"/>
  <c r="E1032" i="5"/>
  <c r="D1032" i="5"/>
  <c r="C1032" i="5"/>
  <c r="B1032" i="5"/>
  <c r="A1032" i="5"/>
  <c r="I1032" i="5" s="1"/>
  <c r="J1032" i="5" s="1"/>
  <c r="O1031" i="5"/>
  <c r="F1031" i="5" s="1"/>
  <c r="E1031" i="5"/>
  <c r="D1031" i="5"/>
  <c r="C1031" i="5"/>
  <c r="B1031" i="5"/>
  <c r="A1031" i="5"/>
  <c r="I1031" i="5" s="1"/>
  <c r="J1031" i="5" s="1"/>
  <c r="O1030" i="5"/>
  <c r="F1030" i="5" s="1"/>
  <c r="E1030" i="5"/>
  <c r="D1030" i="5"/>
  <c r="C1030" i="5"/>
  <c r="B1030" i="5"/>
  <c r="A1030" i="5"/>
  <c r="I1030" i="5" s="1"/>
  <c r="J1030" i="5" s="1"/>
  <c r="O1029" i="5"/>
  <c r="F1029" i="5" s="1"/>
  <c r="E1029" i="5"/>
  <c r="D1029" i="5"/>
  <c r="C1029" i="5"/>
  <c r="B1029" i="5"/>
  <c r="A1029" i="5"/>
  <c r="I1029" i="5" s="1"/>
  <c r="J1029" i="5" s="1"/>
  <c r="O1028" i="5"/>
  <c r="F1028" i="5" s="1"/>
  <c r="E1028" i="5"/>
  <c r="D1028" i="5"/>
  <c r="C1028" i="5"/>
  <c r="B1028" i="5"/>
  <c r="A1028" i="5"/>
  <c r="I1028" i="5" s="1"/>
  <c r="J1028" i="5" s="1"/>
  <c r="O1027" i="5"/>
  <c r="F1027" i="5" s="1"/>
  <c r="E1027" i="5"/>
  <c r="D1027" i="5"/>
  <c r="C1027" i="5"/>
  <c r="B1027" i="5"/>
  <c r="A1027" i="5"/>
  <c r="I1027" i="5" s="1"/>
  <c r="J1027" i="5" s="1"/>
  <c r="O1026" i="5"/>
  <c r="F1026" i="5" s="1"/>
  <c r="E1026" i="5"/>
  <c r="D1026" i="5"/>
  <c r="C1026" i="5"/>
  <c r="B1026" i="5"/>
  <c r="A1026" i="5"/>
  <c r="I1026" i="5" s="1"/>
  <c r="J1026" i="5" s="1"/>
  <c r="O1025" i="5"/>
  <c r="F1025" i="5" s="1"/>
  <c r="E1025" i="5"/>
  <c r="D1025" i="5"/>
  <c r="C1025" i="5"/>
  <c r="B1025" i="5"/>
  <c r="A1025" i="5"/>
  <c r="I1025" i="5" s="1"/>
  <c r="J1025" i="5" s="1"/>
  <c r="O1024" i="5"/>
  <c r="F1024" i="5" s="1"/>
  <c r="E1024" i="5"/>
  <c r="D1024" i="5"/>
  <c r="C1024" i="5"/>
  <c r="B1024" i="5"/>
  <c r="A1024" i="5"/>
  <c r="I1024" i="5" s="1"/>
  <c r="J1024" i="5" s="1"/>
  <c r="O1023" i="5"/>
  <c r="F1023" i="5" s="1"/>
  <c r="E1023" i="5"/>
  <c r="D1023" i="5"/>
  <c r="C1023" i="5"/>
  <c r="B1023" i="5"/>
  <c r="A1023" i="5"/>
  <c r="I1023" i="5" s="1"/>
  <c r="J1023" i="5" s="1"/>
  <c r="O1022" i="5"/>
  <c r="F1022" i="5" s="1"/>
  <c r="E1022" i="5"/>
  <c r="D1022" i="5"/>
  <c r="C1022" i="5"/>
  <c r="B1022" i="5"/>
  <c r="A1022" i="5"/>
  <c r="I1022" i="5" s="1"/>
  <c r="J1022" i="5" s="1"/>
  <c r="O1021" i="5"/>
  <c r="F1021" i="5" s="1"/>
  <c r="E1021" i="5"/>
  <c r="D1021" i="5"/>
  <c r="C1021" i="5"/>
  <c r="B1021" i="5"/>
  <c r="A1021" i="5"/>
  <c r="I1021" i="5" s="1"/>
  <c r="J1021" i="5" s="1"/>
  <c r="O1020" i="5"/>
  <c r="F1020" i="5" s="1"/>
  <c r="E1020" i="5"/>
  <c r="D1020" i="5"/>
  <c r="C1020" i="5"/>
  <c r="B1020" i="5"/>
  <c r="A1020" i="5"/>
  <c r="I1020" i="5" s="1"/>
  <c r="J1020" i="5" s="1"/>
  <c r="O1019" i="5"/>
  <c r="F1019" i="5" s="1"/>
  <c r="E1019" i="5"/>
  <c r="D1019" i="5"/>
  <c r="C1019" i="5"/>
  <c r="B1019" i="5"/>
  <c r="A1019" i="5"/>
  <c r="I1019" i="5" s="1"/>
  <c r="J1019" i="5" s="1"/>
  <c r="O1018" i="5"/>
  <c r="F1018" i="5" s="1"/>
  <c r="E1018" i="5"/>
  <c r="D1018" i="5"/>
  <c r="C1018" i="5"/>
  <c r="B1018" i="5"/>
  <c r="A1018" i="5"/>
  <c r="I1018" i="5" s="1"/>
  <c r="J1018" i="5" s="1"/>
  <c r="O1017" i="5"/>
  <c r="F1017" i="5" s="1"/>
  <c r="E1017" i="5"/>
  <c r="D1017" i="5"/>
  <c r="C1017" i="5"/>
  <c r="B1017" i="5"/>
  <c r="A1017" i="5"/>
  <c r="I1017" i="5" s="1"/>
  <c r="J1017" i="5" s="1"/>
  <c r="O1016" i="5"/>
  <c r="F1016" i="5" s="1"/>
  <c r="E1016" i="5"/>
  <c r="D1016" i="5"/>
  <c r="C1016" i="5"/>
  <c r="B1016" i="5"/>
  <c r="A1016" i="5"/>
  <c r="I1016" i="5" s="1"/>
  <c r="J1016" i="5" s="1"/>
  <c r="O1015" i="5"/>
  <c r="F1015" i="5" s="1"/>
  <c r="E1015" i="5"/>
  <c r="D1015" i="5"/>
  <c r="C1015" i="5"/>
  <c r="B1015" i="5"/>
  <c r="A1015" i="5"/>
  <c r="I1015" i="5" s="1"/>
  <c r="J1015" i="5" s="1"/>
  <c r="O1014" i="5"/>
  <c r="F1014" i="5" s="1"/>
  <c r="E1014" i="5"/>
  <c r="D1014" i="5"/>
  <c r="C1014" i="5"/>
  <c r="B1014" i="5"/>
  <c r="A1014" i="5"/>
  <c r="I1014" i="5" s="1"/>
  <c r="J1014" i="5" s="1"/>
  <c r="O1013" i="5"/>
  <c r="F1013" i="5" s="1"/>
  <c r="E1013" i="5"/>
  <c r="D1013" i="5"/>
  <c r="C1013" i="5"/>
  <c r="B1013" i="5"/>
  <c r="A1013" i="5"/>
  <c r="I1013" i="5" s="1"/>
  <c r="J1013" i="5" s="1"/>
  <c r="O1012" i="5"/>
  <c r="F1012" i="5" s="1"/>
  <c r="E1012" i="5"/>
  <c r="D1012" i="5"/>
  <c r="C1012" i="5"/>
  <c r="B1012" i="5"/>
  <c r="A1012" i="5"/>
  <c r="I1012" i="5" s="1"/>
  <c r="J1012" i="5" s="1"/>
  <c r="O1011" i="5"/>
  <c r="F1011" i="5" s="1"/>
  <c r="E1011" i="5"/>
  <c r="D1011" i="5"/>
  <c r="C1011" i="5"/>
  <c r="B1011" i="5"/>
  <c r="A1011" i="5"/>
  <c r="I1011" i="5" s="1"/>
  <c r="J1011" i="5" s="1"/>
  <c r="O1010" i="5"/>
  <c r="F1010" i="5" s="1"/>
  <c r="E1010" i="5"/>
  <c r="D1010" i="5"/>
  <c r="C1010" i="5"/>
  <c r="B1010" i="5"/>
  <c r="A1010" i="5"/>
  <c r="I1010" i="5" s="1"/>
  <c r="J1010" i="5" s="1"/>
  <c r="O1009" i="5"/>
  <c r="F1009" i="5" s="1"/>
  <c r="E1009" i="5"/>
  <c r="D1009" i="5"/>
  <c r="C1009" i="5"/>
  <c r="B1009" i="5"/>
  <c r="A1009" i="5"/>
  <c r="I1009" i="5" s="1"/>
  <c r="J1009" i="5" s="1"/>
  <c r="O1008" i="5"/>
  <c r="F1008" i="5" s="1"/>
  <c r="E1008" i="5"/>
  <c r="D1008" i="5"/>
  <c r="C1008" i="5"/>
  <c r="B1008" i="5"/>
  <c r="A1008" i="5"/>
  <c r="I1008" i="5" s="1"/>
  <c r="J1008" i="5" s="1"/>
  <c r="O1007" i="5"/>
  <c r="F1007" i="5" s="1"/>
  <c r="E1007" i="5"/>
  <c r="D1007" i="5"/>
  <c r="C1007" i="5"/>
  <c r="B1007" i="5"/>
  <c r="A1007" i="5"/>
  <c r="I1007" i="5" s="1"/>
  <c r="J1007" i="5" s="1"/>
  <c r="O1006" i="5"/>
  <c r="F1006" i="5" s="1"/>
  <c r="E1006" i="5"/>
  <c r="D1006" i="5"/>
  <c r="C1006" i="5"/>
  <c r="B1006" i="5"/>
  <c r="A1006" i="5"/>
  <c r="I1006" i="5" s="1"/>
  <c r="J1006" i="5" s="1"/>
  <c r="O1005" i="5"/>
  <c r="F1005" i="5" s="1"/>
  <c r="E1005" i="5"/>
  <c r="D1005" i="5"/>
  <c r="C1005" i="5"/>
  <c r="B1005" i="5"/>
  <c r="A1005" i="5"/>
  <c r="I1005" i="5" s="1"/>
  <c r="J1005" i="5" s="1"/>
  <c r="O1004" i="5"/>
  <c r="F1004" i="5" s="1"/>
  <c r="E1004" i="5"/>
  <c r="D1004" i="5"/>
  <c r="C1004" i="5"/>
  <c r="B1004" i="5"/>
  <c r="A1004" i="5"/>
  <c r="I1004" i="5" s="1"/>
  <c r="J1004" i="5" s="1"/>
  <c r="O1003" i="5"/>
  <c r="F1003" i="5" s="1"/>
  <c r="E1003" i="5"/>
  <c r="D1003" i="5"/>
  <c r="C1003" i="5"/>
  <c r="B1003" i="5"/>
  <c r="A1003" i="5"/>
  <c r="I1003" i="5" s="1"/>
  <c r="J1003" i="5" s="1"/>
  <c r="O1002" i="5"/>
  <c r="F1002" i="5" s="1"/>
  <c r="E1002" i="5"/>
  <c r="D1002" i="5"/>
  <c r="C1002" i="5"/>
  <c r="B1002" i="5"/>
  <c r="A1002" i="5"/>
  <c r="I1002" i="5" s="1"/>
  <c r="J1002" i="5" s="1"/>
  <c r="O1001" i="5"/>
  <c r="F1001" i="5" s="1"/>
  <c r="E1001" i="5"/>
  <c r="D1001" i="5"/>
  <c r="C1001" i="5"/>
  <c r="B1001" i="5"/>
  <c r="A1001" i="5"/>
  <c r="I1001" i="5" s="1"/>
  <c r="J1001" i="5" s="1"/>
  <c r="O1000" i="5"/>
  <c r="F1000" i="5" s="1"/>
  <c r="E1000" i="5"/>
  <c r="D1000" i="5"/>
  <c r="C1000" i="5"/>
  <c r="B1000" i="5"/>
  <c r="A1000" i="5"/>
  <c r="I1000" i="5" s="1"/>
  <c r="J1000" i="5" s="1"/>
  <c r="O999" i="5"/>
  <c r="F999" i="5" s="1"/>
  <c r="E999" i="5"/>
  <c r="D999" i="5"/>
  <c r="C999" i="5"/>
  <c r="B999" i="5"/>
  <c r="A999" i="5"/>
  <c r="I999" i="5" s="1"/>
  <c r="J999" i="5" s="1"/>
  <c r="O998" i="5"/>
  <c r="F998" i="5" s="1"/>
  <c r="E998" i="5"/>
  <c r="D998" i="5"/>
  <c r="C998" i="5"/>
  <c r="B998" i="5"/>
  <c r="A998" i="5"/>
  <c r="I998" i="5" s="1"/>
  <c r="J998" i="5" s="1"/>
  <c r="O997" i="5"/>
  <c r="F997" i="5" s="1"/>
  <c r="E997" i="5"/>
  <c r="D997" i="5"/>
  <c r="C997" i="5"/>
  <c r="B997" i="5"/>
  <c r="A997" i="5"/>
  <c r="I997" i="5" s="1"/>
  <c r="J997" i="5" s="1"/>
  <c r="O996" i="5"/>
  <c r="F996" i="5" s="1"/>
  <c r="E996" i="5"/>
  <c r="D996" i="5"/>
  <c r="C996" i="5"/>
  <c r="B996" i="5"/>
  <c r="A996" i="5"/>
  <c r="I996" i="5" s="1"/>
  <c r="J996" i="5" s="1"/>
  <c r="O995" i="5"/>
  <c r="F995" i="5" s="1"/>
  <c r="E995" i="5"/>
  <c r="D995" i="5"/>
  <c r="C995" i="5"/>
  <c r="B995" i="5"/>
  <c r="A995" i="5"/>
  <c r="I995" i="5" s="1"/>
  <c r="J995" i="5" s="1"/>
  <c r="O994" i="5"/>
  <c r="F994" i="5" s="1"/>
  <c r="E994" i="5"/>
  <c r="D994" i="5"/>
  <c r="C994" i="5"/>
  <c r="B994" i="5"/>
  <c r="A994" i="5"/>
  <c r="I994" i="5" s="1"/>
  <c r="J994" i="5" s="1"/>
  <c r="O993" i="5"/>
  <c r="F993" i="5" s="1"/>
  <c r="E993" i="5"/>
  <c r="D993" i="5"/>
  <c r="C993" i="5"/>
  <c r="B993" i="5"/>
  <c r="A993" i="5"/>
  <c r="I993" i="5" s="1"/>
  <c r="J993" i="5" s="1"/>
  <c r="O992" i="5"/>
  <c r="F992" i="5" s="1"/>
  <c r="E992" i="5"/>
  <c r="D992" i="5"/>
  <c r="C992" i="5"/>
  <c r="B992" i="5"/>
  <c r="A992" i="5"/>
  <c r="I992" i="5" s="1"/>
  <c r="J992" i="5" s="1"/>
  <c r="O991" i="5"/>
  <c r="F991" i="5" s="1"/>
  <c r="E991" i="5"/>
  <c r="D991" i="5"/>
  <c r="C991" i="5"/>
  <c r="B991" i="5"/>
  <c r="A991" i="5"/>
  <c r="I991" i="5" s="1"/>
  <c r="J991" i="5" s="1"/>
  <c r="O990" i="5"/>
  <c r="F990" i="5" s="1"/>
  <c r="E990" i="5"/>
  <c r="D990" i="5"/>
  <c r="C990" i="5"/>
  <c r="B990" i="5"/>
  <c r="A990" i="5"/>
  <c r="I990" i="5" s="1"/>
  <c r="J990" i="5" s="1"/>
  <c r="O989" i="5"/>
  <c r="F989" i="5" s="1"/>
  <c r="E989" i="5"/>
  <c r="D989" i="5"/>
  <c r="C989" i="5"/>
  <c r="B989" i="5"/>
  <c r="A989" i="5"/>
  <c r="I989" i="5" s="1"/>
  <c r="J989" i="5" s="1"/>
  <c r="O988" i="5"/>
  <c r="F988" i="5" s="1"/>
  <c r="E988" i="5"/>
  <c r="D988" i="5"/>
  <c r="C988" i="5"/>
  <c r="B988" i="5"/>
  <c r="A988" i="5"/>
  <c r="I988" i="5" s="1"/>
  <c r="J988" i="5" s="1"/>
  <c r="O987" i="5"/>
  <c r="F987" i="5" s="1"/>
  <c r="E987" i="5"/>
  <c r="D987" i="5"/>
  <c r="C987" i="5"/>
  <c r="B987" i="5"/>
  <c r="A987" i="5"/>
  <c r="I987" i="5" s="1"/>
  <c r="J987" i="5" s="1"/>
  <c r="O986" i="5"/>
  <c r="F986" i="5" s="1"/>
  <c r="E986" i="5"/>
  <c r="D986" i="5"/>
  <c r="C986" i="5"/>
  <c r="B986" i="5"/>
  <c r="A986" i="5"/>
  <c r="I986" i="5" s="1"/>
  <c r="J986" i="5" s="1"/>
  <c r="O985" i="5"/>
  <c r="F985" i="5" s="1"/>
  <c r="E985" i="5"/>
  <c r="D985" i="5"/>
  <c r="C985" i="5"/>
  <c r="B985" i="5"/>
  <c r="A985" i="5"/>
  <c r="I985" i="5" s="1"/>
  <c r="J985" i="5" s="1"/>
  <c r="O984" i="5"/>
  <c r="F984" i="5" s="1"/>
  <c r="E984" i="5"/>
  <c r="D984" i="5"/>
  <c r="C984" i="5"/>
  <c r="B984" i="5"/>
  <c r="A984" i="5"/>
  <c r="I984" i="5" s="1"/>
  <c r="J984" i="5" s="1"/>
  <c r="O983" i="5"/>
  <c r="F983" i="5" s="1"/>
  <c r="E983" i="5"/>
  <c r="D983" i="5"/>
  <c r="C983" i="5"/>
  <c r="B983" i="5"/>
  <c r="A983" i="5"/>
  <c r="I983" i="5" s="1"/>
  <c r="J983" i="5" s="1"/>
  <c r="O982" i="5"/>
  <c r="F982" i="5" s="1"/>
  <c r="E982" i="5"/>
  <c r="D982" i="5"/>
  <c r="C982" i="5"/>
  <c r="B982" i="5"/>
  <c r="A982" i="5"/>
  <c r="I982" i="5" s="1"/>
  <c r="J982" i="5" s="1"/>
  <c r="O981" i="5"/>
  <c r="F981" i="5" s="1"/>
  <c r="E981" i="5"/>
  <c r="D981" i="5"/>
  <c r="C981" i="5"/>
  <c r="B981" i="5"/>
  <c r="A981" i="5"/>
  <c r="I981" i="5" s="1"/>
  <c r="J981" i="5" s="1"/>
  <c r="O980" i="5"/>
  <c r="F980" i="5" s="1"/>
  <c r="E980" i="5"/>
  <c r="D980" i="5"/>
  <c r="C980" i="5"/>
  <c r="B980" i="5"/>
  <c r="A980" i="5"/>
  <c r="I980" i="5" s="1"/>
  <c r="J980" i="5" s="1"/>
  <c r="O979" i="5"/>
  <c r="F979" i="5" s="1"/>
  <c r="E979" i="5"/>
  <c r="D979" i="5"/>
  <c r="C979" i="5"/>
  <c r="B979" i="5"/>
  <c r="A979" i="5"/>
  <c r="I979" i="5" s="1"/>
  <c r="J979" i="5" s="1"/>
  <c r="O978" i="5"/>
  <c r="F978" i="5" s="1"/>
  <c r="E978" i="5"/>
  <c r="D978" i="5"/>
  <c r="C978" i="5"/>
  <c r="B978" i="5"/>
  <c r="A978" i="5"/>
  <c r="I978" i="5" s="1"/>
  <c r="J978" i="5" s="1"/>
  <c r="O977" i="5"/>
  <c r="F977" i="5" s="1"/>
  <c r="E977" i="5"/>
  <c r="D977" i="5"/>
  <c r="C977" i="5"/>
  <c r="B977" i="5"/>
  <c r="A977" i="5"/>
  <c r="I977" i="5" s="1"/>
  <c r="J977" i="5" s="1"/>
  <c r="O976" i="5"/>
  <c r="F976" i="5" s="1"/>
  <c r="E976" i="5"/>
  <c r="D976" i="5"/>
  <c r="C976" i="5"/>
  <c r="B976" i="5"/>
  <c r="A976" i="5"/>
  <c r="I976" i="5" s="1"/>
  <c r="J976" i="5" s="1"/>
  <c r="O975" i="5"/>
  <c r="F975" i="5" s="1"/>
  <c r="E975" i="5"/>
  <c r="D975" i="5"/>
  <c r="C975" i="5"/>
  <c r="B975" i="5"/>
  <c r="A975" i="5"/>
  <c r="I975" i="5" s="1"/>
  <c r="J975" i="5" s="1"/>
  <c r="O974" i="5"/>
  <c r="F974" i="5" s="1"/>
  <c r="E974" i="5"/>
  <c r="D974" i="5"/>
  <c r="C974" i="5"/>
  <c r="B974" i="5"/>
  <c r="A974" i="5"/>
  <c r="I974" i="5" s="1"/>
  <c r="J974" i="5" s="1"/>
  <c r="O973" i="5"/>
  <c r="F973" i="5" s="1"/>
  <c r="E973" i="5"/>
  <c r="D973" i="5"/>
  <c r="C973" i="5"/>
  <c r="B973" i="5"/>
  <c r="A973" i="5"/>
  <c r="I973" i="5" s="1"/>
  <c r="J973" i="5" s="1"/>
  <c r="O972" i="5"/>
  <c r="F972" i="5" s="1"/>
  <c r="E972" i="5"/>
  <c r="D972" i="5"/>
  <c r="C972" i="5"/>
  <c r="B972" i="5"/>
  <c r="A972" i="5"/>
  <c r="I972" i="5" s="1"/>
  <c r="J972" i="5" s="1"/>
  <c r="O971" i="5"/>
  <c r="F971" i="5" s="1"/>
  <c r="E971" i="5"/>
  <c r="D971" i="5"/>
  <c r="C971" i="5"/>
  <c r="B971" i="5"/>
  <c r="A971" i="5"/>
  <c r="I971" i="5" s="1"/>
  <c r="J971" i="5" s="1"/>
  <c r="O970" i="5"/>
  <c r="F970" i="5" s="1"/>
  <c r="E970" i="5"/>
  <c r="D970" i="5"/>
  <c r="C970" i="5"/>
  <c r="B970" i="5"/>
  <c r="A970" i="5"/>
  <c r="I970" i="5" s="1"/>
  <c r="J970" i="5" s="1"/>
  <c r="O969" i="5"/>
  <c r="F969" i="5" s="1"/>
  <c r="E969" i="5"/>
  <c r="D969" i="5"/>
  <c r="C969" i="5"/>
  <c r="B969" i="5"/>
  <c r="A969" i="5"/>
  <c r="I969" i="5" s="1"/>
  <c r="J969" i="5" s="1"/>
  <c r="O968" i="5"/>
  <c r="F968" i="5" s="1"/>
  <c r="E968" i="5"/>
  <c r="D968" i="5"/>
  <c r="C968" i="5"/>
  <c r="B968" i="5"/>
  <c r="A968" i="5"/>
  <c r="I968" i="5" s="1"/>
  <c r="J968" i="5" s="1"/>
  <c r="O967" i="5"/>
  <c r="F967" i="5" s="1"/>
  <c r="E967" i="5"/>
  <c r="D967" i="5"/>
  <c r="C967" i="5"/>
  <c r="B967" i="5"/>
  <c r="A967" i="5"/>
  <c r="I967" i="5" s="1"/>
  <c r="J967" i="5" s="1"/>
  <c r="O966" i="5"/>
  <c r="F966" i="5" s="1"/>
  <c r="E966" i="5"/>
  <c r="D966" i="5"/>
  <c r="C966" i="5"/>
  <c r="B966" i="5"/>
  <c r="A966" i="5"/>
  <c r="I966" i="5" s="1"/>
  <c r="J966" i="5" s="1"/>
  <c r="O965" i="5"/>
  <c r="F965" i="5" s="1"/>
  <c r="E965" i="5"/>
  <c r="D965" i="5"/>
  <c r="C965" i="5"/>
  <c r="B965" i="5"/>
  <c r="A965" i="5"/>
  <c r="I965" i="5" s="1"/>
  <c r="J965" i="5" s="1"/>
  <c r="O964" i="5"/>
  <c r="F964" i="5" s="1"/>
  <c r="E964" i="5"/>
  <c r="D964" i="5"/>
  <c r="C964" i="5"/>
  <c r="B964" i="5"/>
  <c r="A964" i="5"/>
  <c r="I964" i="5" s="1"/>
  <c r="J964" i="5" s="1"/>
  <c r="O963" i="5"/>
  <c r="F963" i="5" s="1"/>
  <c r="E963" i="5"/>
  <c r="D963" i="5"/>
  <c r="C963" i="5"/>
  <c r="B963" i="5"/>
  <c r="A963" i="5"/>
  <c r="I963" i="5" s="1"/>
  <c r="J963" i="5" s="1"/>
  <c r="O962" i="5"/>
  <c r="F962" i="5" s="1"/>
  <c r="E962" i="5"/>
  <c r="D962" i="5"/>
  <c r="C962" i="5"/>
  <c r="B962" i="5"/>
  <c r="A962" i="5"/>
  <c r="I962" i="5" s="1"/>
  <c r="J962" i="5" s="1"/>
  <c r="O961" i="5"/>
  <c r="F961" i="5" s="1"/>
  <c r="E961" i="5"/>
  <c r="D961" i="5"/>
  <c r="C961" i="5"/>
  <c r="B961" i="5"/>
  <c r="A961" i="5"/>
  <c r="I961" i="5" s="1"/>
  <c r="J961" i="5" s="1"/>
  <c r="O960" i="5"/>
  <c r="F960" i="5" s="1"/>
  <c r="E960" i="5"/>
  <c r="D960" i="5"/>
  <c r="C960" i="5"/>
  <c r="B960" i="5"/>
  <c r="A960" i="5"/>
  <c r="I960" i="5" s="1"/>
  <c r="J960" i="5" s="1"/>
  <c r="O959" i="5"/>
  <c r="F959" i="5" s="1"/>
  <c r="E959" i="5"/>
  <c r="D959" i="5"/>
  <c r="C959" i="5"/>
  <c r="B959" i="5"/>
  <c r="A959" i="5"/>
  <c r="I959" i="5" s="1"/>
  <c r="J959" i="5" s="1"/>
  <c r="O958" i="5"/>
  <c r="F958" i="5" s="1"/>
  <c r="E958" i="5"/>
  <c r="D958" i="5"/>
  <c r="C958" i="5"/>
  <c r="B958" i="5"/>
  <c r="A958" i="5"/>
  <c r="I958" i="5" s="1"/>
  <c r="J958" i="5" s="1"/>
  <c r="O957" i="5"/>
  <c r="F957" i="5" s="1"/>
  <c r="E957" i="5"/>
  <c r="D957" i="5"/>
  <c r="C957" i="5"/>
  <c r="B957" i="5"/>
  <c r="A957" i="5"/>
  <c r="I957" i="5" s="1"/>
  <c r="J957" i="5" s="1"/>
  <c r="O956" i="5"/>
  <c r="F956" i="5" s="1"/>
  <c r="E956" i="5"/>
  <c r="D956" i="5"/>
  <c r="C956" i="5"/>
  <c r="B956" i="5"/>
  <c r="A956" i="5"/>
  <c r="I956" i="5" s="1"/>
  <c r="J956" i="5" s="1"/>
  <c r="O955" i="5"/>
  <c r="F955" i="5" s="1"/>
  <c r="E955" i="5"/>
  <c r="D955" i="5"/>
  <c r="C955" i="5"/>
  <c r="B955" i="5"/>
  <c r="A955" i="5"/>
  <c r="I955" i="5" s="1"/>
  <c r="J955" i="5" s="1"/>
  <c r="O954" i="5"/>
  <c r="F954" i="5" s="1"/>
  <c r="E954" i="5"/>
  <c r="D954" i="5"/>
  <c r="C954" i="5"/>
  <c r="B954" i="5"/>
  <c r="A954" i="5"/>
  <c r="I954" i="5" s="1"/>
  <c r="J954" i="5" s="1"/>
  <c r="O953" i="5"/>
  <c r="F953" i="5" s="1"/>
  <c r="E953" i="5"/>
  <c r="D953" i="5"/>
  <c r="C953" i="5"/>
  <c r="B953" i="5"/>
  <c r="A953" i="5"/>
  <c r="I953" i="5" s="1"/>
  <c r="J953" i="5" s="1"/>
  <c r="O952" i="5"/>
  <c r="F952" i="5" s="1"/>
  <c r="E952" i="5"/>
  <c r="D952" i="5"/>
  <c r="C952" i="5"/>
  <c r="B952" i="5"/>
  <c r="A952" i="5"/>
  <c r="I952" i="5" s="1"/>
  <c r="J952" i="5" s="1"/>
  <c r="O951" i="5"/>
  <c r="F951" i="5" s="1"/>
  <c r="E951" i="5"/>
  <c r="D951" i="5"/>
  <c r="C951" i="5"/>
  <c r="B951" i="5"/>
  <c r="A951" i="5"/>
  <c r="I951" i="5" s="1"/>
  <c r="J951" i="5" s="1"/>
  <c r="O950" i="5"/>
  <c r="F950" i="5" s="1"/>
  <c r="E950" i="5"/>
  <c r="D950" i="5"/>
  <c r="C950" i="5"/>
  <c r="B950" i="5"/>
  <c r="A950" i="5"/>
  <c r="I950" i="5" s="1"/>
  <c r="J950" i="5" s="1"/>
  <c r="O949" i="5"/>
  <c r="F949" i="5" s="1"/>
  <c r="E949" i="5"/>
  <c r="D949" i="5"/>
  <c r="C949" i="5"/>
  <c r="B949" i="5"/>
  <c r="A949" i="5"/>
  <c r="I949" i="5" s="1"/>
  <c r="J949" i="5" s="1"/>
  <c r="O948" i="5"/>
  <c r="F948" i="5" s="1"/>
  <c r="E948" i="5"/>
  <c r="D948" i="5"/>
  <c r="C948" i="5"/>
  <c r="B948" i="5"/>
  <c r="A948" i="5"/>
  <c r="I948" i="5" s="1"/>
  <c r="J948" i="5" s="1"/>
  <c r="O947" i="5"/>
  <c r="F947" i="5" s="1"/>
  <c r="E947" i="5"/>
  <c r="D947" i="5"/>
  <c r="C947" i="5"/>
  <c r="B947" i="5"/>
  <c r="A947" i="5"/>
  <c r="I947" i="5" s="1"/>
  <c r="J947" i="5" s="1"/>
  <c r="O946" i="5"/>
  <c r="F946" i="5" s="1"/>
  <c r="E946" i="5"/>
  <c r="D946" i="5"/>
  <c r="C946" i="5"/>
  <c r="B946" i="5"/>
  <c r="A946" i="5"/>
  <c r="I946" i="5" s="1"/>
  <c r="J946" i="5" s="1"/>
  <c r="O945" i="5"/>
  <c r="F945" i="5" s="1"/>
  <c r="E945" i="5"/>
  <c r="D945" i="5"/>
  <c r="C945" i="5"/>
  <c r="B945" i="5"/>
  <c r="A945" i="5"/>
  <c r="I945" i="5" s="1"/>
  <c r="J945" i="5" s="1"/>
  <c r="O944" i="5"/>
  <c r="F944" i="5" s="1"/>
  <c r="E944" i="5"/>
  <c r="D944" i="5"/>
  <c r="C944" i="5"/>
  <c r="B944" i="5"/>
  <c r="A944" i="5"/>
  <c r="I944" i="5" s="1"/>
  <c r="J944" i="5" s="1"/>
  <c r="O943" i="5"/>
  <c r="F943" i="5" s="1"/>
  <c r="E943" i="5"/>
  <c r="D943" i="5"/>
  <c r="C943" i="5"/>
  <c r="B943" i="5"/>
  <c r="A943" i="5"/>
  <c r="I943" i="5" s="1"/>
  <c r="J943" i="5" s="1"/>
  <c r="O942" i="5"/>
  <c r="F942" i="5" s="1"/>
  <c r="E942" i="5"/>
  <c r="D942" i="5"/>
  <c r="C942" i="5"/>
  <c r="B942" i="5"/>
  <c r="A942" i="5"/>
  <c r="I942" i="5" s="1"/>
  <c r="J942" i="5" s="1"/>
  <c r="O941" i="5"/>
  <c r="F941" i="5" s="1"/>
  <c r="E941" i="5"/>
  <c r="D941" i="5"/>
  <c r="C941" i="5"/>
  <c r="B941" i="5"/>
  <c r="A941" i="5"/>
  <c r="I941" i="5" s="1"/>
  <c r="J941" i="5" s="1"/>
  <c r="O940" i="5"/>
  <c r="F940" i="5" s="1"/>
  <c r="E940" i="5"/>
  <c r="D940" i="5"/>
  <c r="C940" i="5"/>
  <c r="B940" i="5"/>
  <c r="A940" i="5"/>
  <c r="I940" i="5" s="1"/>
  <c r="J940" i="5" s="1"/>
  <c r="O939" i="5"/>
  <c r="F939" i="5" s="1"/>
  <c r="E939" i="5"/>
  <c r="D939" i="5"/>
  <c r="C939" i="5"/>
  <c r="B939" i="5"/>
  <c r="A939" i="5"/>
  <c r="I939" i="5" s="1"/>
  <c r="J939" i="5" s="1"/>
  <c r="O938" i="5"/>
  <c r="F938" i="5" s="1"/>
  <c r="E938" i="5"/>
  <c r="D938" i="5"/>
  <c r="C938" i="5"/>
  <c r="B938" i="5"/>
  <c r="A938" i="5"/>
  <c r="I938" i="5" s="1"/>
  <c r="J938" i="5" s="1"/>
  <c r="O937" i="5"/>
  <c r="F937" i="5" s="1"/>
  <c r="E937" i="5"/>
  <c r="D937" i="5"/>
  <c r="C937" i="5"/>
  <c r="B937" i="5"/>
  <c r="A937" i="5"/>
  <c r="I937" i="5" s="1"/>
  <c r="J937" i="5" s="1"/>
  <c r="O936" i="5"/>
  <c r="F936" i="5" s="1"/>
  <c r="E936" i="5"/>
  <c r="D936" i="5"/>
  <c r="C936" i="5"/>
  <c r="B936" i="5"/>
  <c r="A936" i="5"/>
  <c r="I936" i="5" s="1"/>
  <c r="J936" i="5" s="1"/>
  <c r="O935" i="5"/>
  <c r="F935" i="5" s="1"/>
  <c r="E935" i="5"/>
  <c r="D935" i="5"/>
  <c r="C935" i="5"/>
  <c r="B935" i="5"/>
  <c r="A935" i="5"/>
  <c r="I935" i="5" s="1"/>
  <c r="J935" i="5" s="1"/>
  <c r="O934" i="5"/>
  <c r="F934" i="5" s="1"/>
  <c r="E934" i="5"/>
  <c r="D934" i="5"/>
  <c r="C934" i="5"/>
  <c r="B934" i="5"/>
  <c r="A934" i="5"/>
  <c r="I934" i="5" s="1"/>
  <c r="J934" i="5" s="1"/>
  <c r="O933" i="5"/>
  <c r="F933" i="5" s="1"/>
  <c r="E933" i="5"/>
  <c r="D933" i="5"/>
  <c r="C933" i="5"/>
  <c r="B933" i="5"/>
  <c r="A933" i="5"/>
  <c r="I933" i="5" s="1"/>
  <c r="J933" i="5" s="1"/>
  <c r="O932" i="5"/>
  <c r="F932" i="5" s="1"/>
  <c r="E932" i="5"/>
  <c r="D932" i="5"/>
  <c r="C932" i="5"/>
  <c r="B932" i="5"/>
  <c r="A932" i="5"/>
  <c r="I932" i="5" s="1"/>
  <c r="J932" i="5" s="1"/>
  <c r="O931" i="5"/>
  <c r="F931" i="5" s="1"/>
  <c r="E931" i="5"/>
  <c r="D931" i="5"/>
  <c r="C931" i="5"/>
  <c r="B931" i="5"/>
  <c r="A931" i="5"/>
  <c r="I931" i="5" s="1"/>
  <c r="J931" i="5" s="1"/>
  <c r="O930" i="5"/>
  <c r="F930" i="5" s="1"/>
  <c r="E930" i="5"/>
  <c r="D930" i="5"/>
  <c r="C930" i="5"/>
  <c r="B930" i="5"/>
  <c r="A930" i="5"/>
  <c r="I930" i="5" s="1"/>
  <c r="J930" i="5" s="1"/>
  <c r="O929" i="5"/>
  <c r="F929" i="5" s="1"/>
  <c r="E929" i="5"/>
  <c r="D929" i="5"/>
  <c r="C929" i="5"/>
  <c r="B929" i="5"/>
  <c r="A929" i="5"/>
  <c r="I929" i="5" s="1"/>
  <c r="J929" i="5" s="1"/>
  <c r="O928" i="5"/>
  <c r="F928" i="5" s="1"/>
  <c r="E928" i="5"/>
  <c r="D928" i="5"/>
  <c r="C928" i="5"/>
  <c r="B928" i="5"/>
  <c r="A928" i="5"/>
  <c r="I928" i="5" s="1"/>
  <c r="J928" i="5" s="1"/>
  <c r="O927" i="5"/>
  <c r="F927" i="5" s="1"/>
  <c r="E927" i="5"/>
  <c r="D927" i="5"/>
  <c r="C927" i="5"/>
  <c r="B927" i="5"/>
  <c r="A927" i="5"/>
  <c r="I927" i="5" s="1"/>
  <c r="J927" i="5" s="1"/>
  <c r="O926" i="5"/>
  <c r="F926" i="5" s="1"/>
  <c r="E926" i="5"/>
  <c r="D926" i="5"/>
  <c r="C926" i="5"/>
  <c r="B926" i="5"/>
  <c r="A926" i="5"/>
  <c r="I926" i="5" s="1"/>
  <c r="J926" i="5" s="1"/>
  <c r="O925" i="5"/>
  <c r="F925" i="5" s="1"/>
  <c r="E925" i="5"/>
  <c r="D925" i="5"/>
  <c r="C925" i="5"/>
  <c r="B925" i="5"/>
  <c r="A925" i="5"/>
  <c r="I925" i="5" s="1"/>
  <c r="J925" i="5" s="1"/>
  <c r="O924" i="5"/>
  <c r="F924" i="5" s="1"/>
  <c r="E924" i="5"/>
  <c r="D924" i="5"/>
  <c r="C924" i="5"/>
  <c r="B924" i="5"/>
  <c r="A924" i="5"/>
  <c r="I924" i="5" s="1"/>
  <c r="J924" i="5" s="1"/>
  <c r="O923" i="5"/>
  <c r="F923" i="5" s="1"/>
  <c r="E923" i="5"/>
  <c r="D923" i="5"/>
  <c r="C923" i="5"/>
  <c r="B923" i="5"/>
  <c r="A923" i="5"/>
  <c r="I923" i="5" s="1"/>
  <c r="J923" i="5" s="1"/>
  <c r="O922" i="5"/>
  <c r="F922" i="5" s="1"/>
  <c r="E922" i="5"/>
  <c r="D922" i="5"/>
  <c r="C922" i="5"/>
  <c r="B922" i="5"/>
  <c r="A922" i="5"/>
  <c r="I922" i="5" s="1"/>
  <c r="J922" i="5" s="1"/>
  <c r="O921" i="5"/>
  <c r="F921" i="5" s="1"/>
  <c r="E921" i="5"/>
  <c r="D921" i="5"/>
  <c r="C921" i="5"/>
  <c r="B921" i="5"/>
  <c r="A921" i="5"/>
  <c r="I921" i="5" s="1"/>
  <c r="J921" i="5" s="1"/>
  <c r="O920" i="5"/>
  <c r="F920" i="5" s="1"/>
  <c r="E920" i="5"/>
  <c r="D920" i="5"/>
  <c r="C920" i="5"/>
  <c r="B920" i="5"/>
  <c r="A920" i="5"/>
  <c r="I920" i="5" s="1"/>
  <c r="J920" i="5" s="1"/>
  <c r="O919" i="5"/>
  <c r="F919" i="5" s="1"/>
  <c r="E919" i="5"/>
  <c r="D919" i="5"/>
  <c r="C919" i="5"/>
  <c r="B919" i="5"/>
  <c r="A919" i="5"/>
  <c r="I919" i="5" s="1"/>
  <c r="J919" i="5" s="1"/>
  <c r="O918" i="5"/>
  <c r="F918" i="5" s="1"/>
  <c r="E918" i="5"/>
  <c r="D918" i="5"/>
  <c r="C918" i="5"/>
  <c r="B918" i="5"/>
  <c r="A918" i="5"/>
  <c r="I918" i="5" s="1"/>
  <c r="J918" i="5" s="1"/>
  <c r="O917" i="5"/>
  <c r="F917" i="5" s="1"/>
  <c r="E917" i="5"/>
  <c r="D917" i="5"/>
  <c r="C917" i="5"/>
  <c r="B917" i="5"/>
  <c r="A917" i="5"/>
  <c r="I917" i="5" s="1"/>
  <c r="J917" i="5" s="1"/>
  <c r="O916" i="5"/>
  <c r="F916" i="5" s="1"/>
  <c r="E916" i="5"/>
  <c r="D916" i="5"/>
  <c r="C916" i="5"/>
  <c r="B916" i="5"/>
  <c r="A916" i="5"/>
  <c r="I916" i="5" s="1"/>
  <c r="J916" i="5" s="1"/>
  <c r="O915" i="5"/>
  <c r="F915" i="5" s="1"/>
  <c r="E915" i="5"/>
  <c r="D915" i="5"/>
  <c r="C915" i="5"/>
  <c r="B915" i="5"/>
  <c r="A915" i="5"/>
  <c r="I915" i="5" s="1"/>
  <c r="J915" i="5" s="1"/>
  <c r="O914" i="5"/>
  <c r="F914" i="5" s="1"/>
  <c r="E914" i="5"/>
  <c r="D914" i="5"/>
  <c r="C914" i="5"/>
  <c r="B914" i="5"/>
  <c r="A914" i="5"/>
  <c r="I914" i="5" s="1"/>
  <c r="J914" i="5" s="1"/>
  <c r="O913" i="5"/>
  <c r="F913" i="5" s="1"/>
  <c r="E913" i="5"/>
  <c r="D913" i="5"/>
  <c r="C913" i="5"/>
  <c r="B913" i="5"/>
  <c r="A913" i="5"/>
  <c r="I913" i="5" s="1"/>
  <c r="J913" i="5" s="1"/>
  <c r="O912" i="5"/>
  <c r="F912" i="5" s="1"/>
  <c r="E912" i="5"/>
  <c r="D912" i="5"/>
  <c r="C912" i="5"/>
  <c r="B912" i="5"/>
  <c r="A912" i="5"/>
  <c r="I912" i="5" s="1"/>
  <c r="J912" i="5" s="1"/>
  <c r="O911" i="5"/>
  <c r="F911" i="5" s="1"/>
  <c r="E911" i="5"/>
  <c r="D911" i="5"/>
  <c r="C911" i="5"/>
  <c r="B911" i="5"/>
  <c r="A911" i="5"/>
  <c r="I911" i="5" s="1"/>
  <c r="J911" i="5" s="1"/>
  <c r="O910" i="5"/>
  <c r="F910" i="5" s="1"/>
  <c r="E910" i="5"/>
  <c r="D910" i="5"/>
  <c r="C910" i="5"/>
  <c r="B910" i="5"/>
  <c r="A910" i="5"/>
  <c r="I910" i="5" s="1"/>
  <c r="J910" i="5" s="1"/>
  <c r="O909" i="5"/>
  <c r="F909" i="5" s="1"/>
  <c r="E909" i="5"/>
  <c r="D909" i="5"/>
  <c r="C909" i="5"/>
  <c r="B909" i="5"/>
  <c r="A909" i="5"/>
  <c r="I909" i="5" s="1"/>
  <c r="J909" i="5" s="1"/>
  <c r="O908" i="5"/>
  <c r="F908" i="5" s="1"/>
  <c r="E908" i="5"/>
  <c r="D908" i="5"/>
  <c r="C908" i="5"/>
  <c r="B908" i="5"/>
  <c r="A908" i="5"/>
  <c r="I908" i="5" s="1"/>
  <c r="J908" i="5" s="1"/>
  <c r="O907" i="5"/>
  <c r="F907" i="5" s="1"/>
  <c r="E907" i="5"/>
  <c r="D907" i="5"/>
  <c r="C907" i="5"/>
  <c r="B907" i="5"/>
  <c r="A907" i="5"/>
  <c r="I907" i="5" s="1"/>
  <c r="J907" i="5" s="1"/>
  <c r="O906" i="5"/>
  <c r="F906" i="5" s="1"/>
  <c r="E906" i="5"/>
  <c r="D906" i="5"/>
  <c r="C906" i="5"/>
  <c r="B906" i="5"/>
  <c r="A906" i="5"/>
  <c r="I906" i="5" s="1"/>
  <c r="J906" i="5" s="1"/>
  <c r="O905" i="5"/>
  <c r="F905" i="5" s="1"/>
  <c r="E905" i="5"/>
  <c r="D905" i="5"/>
  <c r="C905" i="5"/>
  <c r="B905" i="5"/>
  <c r="A905" i="5"/>
  <c r="I905" i="5" s="1"/>
  <c r="J905" i="5" s="1"/>
  <c r="O904" i="5"/>
  <c r="F904" i="5" s="1"/>
  <c r="E904" i="5"/>
  <c r="D904" i="5"/>
  <c r="C904" i="5"/>
  <c r="B904" i="5"/>
  <c r="A904" i="5"/>
  <c r="I904" i="5" s="1"/>
  <c r="J904" i="5" s="1"/>
  <c r="O903" i="5"/>
  <c r="F903" i="5" s="1"/>
  <c r="E903" i="5"/>
  <c r="D903" i="5"/>
  <c r="C903" i="5"/>
  <c r="B903" i="5"/>
  <c r="A903" i="5"/>
  <c r="I903" i="5" s="1"/>
  <c r="J903" i="5" s="1"/>
  <c r="O902" i="5"/>
  <c r="F902" i="5" s="1"/>
  <c r="E902" i="5"/>
  <c r="D902" i="5"/>
  <c r="C902" i="5"/>
  <c r="B902" i="5"/>
  <c r="A902" i="5"/>
  <c r="I902" i="5" s="1"/>
  <c r="J902" i="5" s="1"/>
  <c r="O901" i="5"/>
  <c r="F901" i="5" s="1"/>
  <c r="E901" i="5"/>
  <c r="D901" i="5"/>
  <c r="C901" i="5"/>
  <c r="B901" i="5"/>
  <c r="A901" i="5"/>
  <c r="I901" i="5" s="1"/>
  <c r="J901" i="5" s="1"/>
  <c r="O900" i="5"/>
  <c r="F900" i="5" s="1"/>
  <c r="E900" i="5"/>
  <c r="D900" i="5"/>
  <c r="C900" i="5"/>
  <c r="B900" i="5"/>
  <c r="A900" i="5"/>
  <c r="I900" i="5" s="1"/>
  <c r="J900" i="5" s="1"/>
  <c r="O899" i="5"/>
  <c r="F899" i="5" s="1"/>
  <c r="E899" i="5"/>
  <c r="D899" i="5"/>
  <c r="C899" i="5"/>
  <c r="B899" i="5"/>
  <c r="A899" i="5"/>
  <c r="I899" i="5" s="1"/>
  <c r="J899" i="5" s="1"/>
  <c r="O898" i="5"/>
  <c r="F898" i="5" s="1"/>
  <c r="E898" i="5"/>
  <c r="D898" i="5"/>
  <c r="C898" i="5"/>
  <c r="B898" i="5"/>
  <c r="A898" i="5"/>
  <c r="I898" i="5" s="1"/>
  <c r="J898" i="5" s="1"/>
  <c r="O897" i="5"/>
  <c r="F897" i="5" s="1"/>
  <c r="E897" i="5"/>
  <c r="D897" i="5"/>
  <c r="C897" i="5"/>
  <c r="B897" i="5"/>
  <c r="A897" i="5"/>
  <c r="I897" i="5" s="1"/>
  <c r="J897" i="5" s="1"/>
  <c r="O896" i="5"/>
  <c r="F896" i="5" s="1"/>
  <c r="E896" i="5"/>
  <c r="D896" i="5"/>
  <c r="C896" i="5"/>
  <c r="B896" i="5"/>
  <c r="A896" i="5"/>
  <c r="I896" i="5" s="1"/>
  <c r="J896" i="5" s="1"/>
  <c r="O895" i="5"/>
  <c r="F895" i="5" s="1"/>
  <c r="E895" i="5"/>
  <c r="D895" i="5"/>
  <c r="C895" i="5"/>
  <c r="B895" i="5"/>
  <c r="A895" i="5"/>
  <c r="I895" i="5" s="1"/>
  <c r="J895" i="5" s="1"/>
  <c r="O894" i="5"/>
  <c r="F894" i="5" s="1"/>
  <c r="E894" i="5"/>
  <c r="D894" i="5"/>
  <c r="C894" i="5"/>
  <c r="B894" i="5"/>
  <c r="A894" i="5"/>
  <c r="I894" i="5" s="1"/>
  <c r="J894" i="5" s="1"/>
  <c r="O893" i="5"/>
  <c r="F893" i="5" s="1"/>
  <c r="E893" i="5"/>
  <c r="D893" i="5"/>
  <c r="C893" i="5"/>
  <c r="B893" i="5"/>
  <c r="A893" i="5"/>
  <c r="I893" i="5" s="1"/>
  <c r="J893" i="5" s="1"/>
  <c r="O892" i="5"/>
  <c r="F892" i="5" s="1"/>
  <c r="E892" i="5"/>
  <c r="D892" i="5"/>
  <c r="C892" i="5"/>
  <c r="B892" i="5"/>
  <c r="A892" i="5"/>
  <c r="I892" i="5" s="1"/>
  <c r="J892" i="5" s="1"/>
  <c r="O891" i="5"/>
  <c r="F891" i="5" s="1"/>
  <c r="E891" i="5"/>
  <c r="D891" i="5"/>
  <c r="C891" i="5"/>
  <c r="B891" i="5"/>
  <c r="A891" i="5"/>
  <c r="I891" i="5" s="1"/>
  <c r="J891" i="5" s="1"/>
  <c r="O890" i="5"/>
  <c r="F890" i="5" s="1"/>
  <c r="E890" i="5"/>
  <c r="D890" i="5"/>
  <c r="C890" i="5"/>
  <c r="B890" i="5"/>
  <c r="A890" i="5"/>
  <c r="I890" i="5" s="1"/>
  <c r="J890" i="5" s="1"/>
  <c r="O889" i="5"/>
  <c r="F889" i="5" s="1"/>
  <c r="E889" i="5"/>
  <c r="D889" i="5"/>
  <c r="C889" i="5"/>
  <c r="B889" i="5"/>
  <c r="A889" i="5"/>
  <c r="I889" i="5" s="1"/>
  <c r="J889" i="5" s="1"/>
  <c r="O888" i="5"/>
  <c r="F888" i="5" s="1"/>
  <c r="E888" i="5"/>
  <c r="D888" i="5"/>
  <c r="C888" i="5"/>
  <c r="B888" i="5"/>
  <c r="A888" i="5"/>
  <c r="I888" i="5" s="1"/>
  <c r="J888" i="5" s="1"/>
  <c r="O887" i="5"/>
  <c r="F887" i="5" s="1"/>
  <c r="E887" i="5"/>
  <c r="D887" i="5"/>
  <c r="C887" i="5"/>
  <c r="B887" i="5"/>
  <c r="A887" i="5"/>
  <c r="I887" i="5" s="1"/>
  <c r="J887" i="5" s="1"/>
  <c r="O886" i="5"/>
  <c r="F886" i="5" s="1"/>
  <c r="E886" i="5"/>
  <c r="D886" i="5"/>
  <c r="C886" i="5"/>
  <c r="B886" i="5"/>
  <c r="A886" i="5"/>
  <c r="I886" i="5" s="1"/>
  <c r="J886" i="5" s="1"/>
  <c r="O885" i="5"/>
  <c r="F885" i="5" s="1"/>
  <c r="E885" i="5"/>
  <c r="D885" i="5"/>
  <c r="C885" i="5"/>
  <c r="B885" i="5"/>
  <c r="A885" i="5"/>
  <c r="I885" i="5" s="1"/>
  <c r="J885" i="5" s="1"/>
  <c r="O884" i="5"/>
  <c r="F884" i="5" s="1"/>
  <c r="E884" i="5"/>
  <c r="D884" i="5"/>
  <c r="C884" i="5"/>
  <c r="B884" i="5"/>
  <c r="A884" i="5"/>
  <c r="I884" i="5" s="1"/>
  <c r="J884" i="5" s="1"/>
  <c r="O883" i="5"/>
  <c r="F883" i="5" s="1"/>
  <c r="E883" i="5"/>
  <c r="D883" i="5"/>
  <c r="C883" i="5"/>
  <c r="B883" i="5"/>
  <c r="A883" i="5"/>
  <c r="I883" i="5" s="1"/>
  <c r="J883" i="5" s="1"/>
  <c r="O882" i="5"/>
  <c r="F882" i="5" s="1"/>
  <c r="E882" i="5"/>
  <c r="D882" i="5"/>
  <c r="C882" i="5"/>
  <c r="B882" i="5"/>
  <c r="A882" i="5"/>
  <c r="I882" i="5" s="1"/>
  <c r="J882" i="5" s="1"/>
  <c r="O881" i="5"/>
  <c r="F881" i="5" s="1"/>
  <c r="E881" i="5"/>
  <c r="D881" i="5"/>
  <c r="C881" i="5"/>
  <c r="B881" i="5"/>
  <c r="A881" i="5"/>
  <c r="I881" i="5" s="1"/>
  <c r="J881" i="5" s="1"/>
  <c r="O880" i="5"/>
  <c r="F880" i="5" s="1"/>
  <c r="E880" i="5"/>
  <c r="D880" i="5"/>
  <c r="C880" i="5"/>
  <c r="B880" i="5"/>
  <c r="A880" i="5"/>
  <c r="I880" i="5" s="1"/>
  <c r="J880" i="5" s="1"/>
  <c r="O879" i="5"/>
  <c r="F879" i="5" s="1"/>
  <c r="E879" i="5"/>
  <c r="D879" i="5"/>
  <c r="C879" i="5"/>
  <c r="B879" i="5"/>
  <c r="A879" i="5"/>
  <c r="I879" i="5" s="1"/>
  <c r="J879" i="5" s="1"/>
  <c r="O878" i="5"/>
  <c r="F878" i="5" s="1"/>
  <c r="E878" i="5"/>
  <c r="D878" i="5"/>
  <c r="C878" i="5"/>
  <c r="B878" i="5"/>
  <c r="A878" i="5"/>
  <c r="I878" i="5" s="1"/>
  <c r="J878" i="5" s="1"/>
  <c r="O877" i="5"/>
  <c r="F877" i="5" s="1"/>
  <c r="E877" i="5"/>
  <c r="D877" i="5"/>
  <c r="C877" i="5"/>
  <c r="B877" i="5"/>
  <c r="A877" i="5"/>
  <c r="I877" i="5" s="1"/>
  <c r="J877" i="5" s="1"/>
  <c r="O876" i="5"/>
  <c r="F876" i="5" s="1"/>
  <c r="E876" i="5"/>
  <c r="D876" i="5"/>
  <c r="C876" i="5"/>
  <c r="B876" i="5"/>
  <c r="A876" i="5"/>
  <c r="I876" i="5" s="1"/>
  <c r="J876" i="5" s="1"/>
  <c r="O875" i="5"/>
  <c r="F875" i="5" s="1"/>
  <c r="E875" i="5"/>
  <c r="D875" i="5"/>
  <c r="C875" i="5"/>
  <c r="B875" i="5"/>
  <c r="A875" i="5"/>
  <c r="I875" i="5" s="1"/>
  <c r="J875" i="5" s="1"/>
  <c r="O874" i="5"/>
  <c r="F874" i="5" s="1"/>
  <c r="E874" i="5"/>
  <c r="D874" i="5"/>
  <c r="C874" i="5"/>
  <c r="B874" i="5"/>
  <c r="A874" i="5"/>
  <c r="I874" i="5" s="1"/>
  <c r="J874" i="5" s="1"/>
  <c r="O873" i="5"/>
  <c r="F873" i="5" s="1"/>
  <c r="E873" i="5"/>
  <c r="D873" i="5"/>
  <c r="C873" i="5"/>
  <c r="B873" i="5"/>
  <c r="A873" i="5"/>
  <c r="I873" i="5" s="1"/>
  <c r="J873" i="5" s="1"/>
  <c r="O872" i="5"/>
  <c r="F872" i="5" s="1"/>
  <c r="E872" i="5"/>
  <c r="D872" i="5"/>
  <c r="C872" i="5"/>
  <c r="B872" i="5"/>
  <c r="A872" i="5"/>
  <c r="I872" i="5" s="1"/>
  <c r="J872" i="5" s="1"/>
  <c r="O871" i="5"/>
  <c r="F871" i="5" s="1"/>
  <c r="E871" i="5"/>
  <c r="D871" i="5"/>
  <c r="C871" i="5"/>
  <c r="B871" i="5"/>
  <c r="A871" i="5"/>
  <c r="I871" i="5" s="1"/>
  <c r="J871" i="5" s="1"/>
  <c r="O870" i="5"/>
  <c r="F870" i="5" s="1"/>
  <c r="E870" i="5"/>
  <c r="D870" i="5"/>
  <c r="C870" i="5"/>
  <c r="B870" i="5"/>
  <c r="A870" i="5"/>
  <c r="I870" i="5" s="1"/>
  <c r="J870" i="5" s="1"/>
  <c r="O869" i="5"/>
  <c r="F869" i="5" s="1"/>
  <c r="E869" i="5"/>
  <c r="D869" i="5"/>
  <c r="C869" i="5"/>
  <c r="B869" i="5"/>
  <c r="A869" i="5"/>
  <c r="I869" i="5" s="1"/>
  <c r="J869" i="5" s="1"/>
  <c r="O868" i="5"/>
  <c r="F868" i="5" s="1"/>
  <c r="E868" i="5"/>
  <c r="D868" i="5"/>
  <c r="C868" i="5"/>
  <c r="B868" i="5"/>
  <c r="A868" i="5"/>
  <c r="I868" i="5" s="1"/>
  <c r="J868" i="5" s="1"/>
  <c r="O867" i="5"/>
  <c r="F867" i="5" s="1"/>
  <c r="E867" i="5"/>
  <c r="D867" i="5"/>
  <c r="C867" i="5"/>
  <c r="B867" i="5"/>
  <c r="A867" i="5"/>
  <c r="I867" i="5" s="1"/>
  <c r="J867" i="5" s="1"/>
  <c r="O866" i="5"/>
  <c r="F866" i="5" s="1"/>
  <c r="E866" i="5"/>
  <c r="D866" i="5"/>
  <c r="C866" i="5"/>
  <c r="B866" i="5"/>
  <c r="A866" i="5"/>
  <c r="I866" i="5" s="1"/>
  <c r="J866" i="5" s="1"/>
  <c r="O865" i="5"/>
  <c r="F865" i="5" s="1"/>
  <c r="E865" i="5"/>
  <c r="D865" i="5"/>
  <c r="C865" i="5"/>
  <c r="B865" i="5"/>
  <c r="A865" i="5"/>
  <c r="I865" i="5" s="1"/>
  <c r="J865" i="5" s="1"/>
  <c r="O864" i="5"/>
  <c r="F864" i="5" s="1"/>
  <c r="E864" i="5"/>
  <c r="D864" i="5"/>
  <c r="C864" i="5"/>
  <c r="B864" i="5"/>
  <c r="A864" i="5"/>
  <c r="I864" i="5" s="1"/>
  <c r="J864" i="5" s="1"/>
  <c r="O863" i="5"/>
  <c r="F863" i="5" s="1"/>
  <c r="E863" i="5"/>
  <c r="D863" i="5"/>
  <c r="C863" i="5"/>
  <c r="B863" i="5"/>
  <c r="A863" i="5"/>
  <c r="I863" i="5" s="1"/>
  <c r="J863" i="5" s="1"/>
  <c r="O862" i="5"/>
  <c r="F862" i="5" s="1"/>
  <c r="E862" i="5"/>
  <c r="D862" i="5"/>
  <c r="C862" i="5"/>
  <c r="B862" i="5"/>
  <c r="A862" i="5"/>
  <c r="I862" i="5" s="1"/>
  <c r="J862" i="5" s="1"/>
  <c r="O861" i="5"/>
  <c r="F861" i="5" s="1"/>
  <c r="E861" i="5"/>
  <c r="D861" i="5"/>
  <c r="C861" i="5"/>
  <c r="B861" i="5"/>
  <c r="A861" i="5"/>
  <c r="I861" i="5" s="1"/>
  <c r="J861" i="5" s="1"/>
  <c r="O860" i="5"/>
  <c r="F860" i="5" s="1"/>
  <c r="E860" i="5"/>
  <c r="D860" i="5"/>
  <c r="C860" i="5"/>
  <c r="B860" i="5"/>
  <c r="A860" i="5"/>
  <c r="I860" i="5" s="1"/>
  <c r="J860" i="5" s="1"/>
  <c r="O859" i="5"/>
  <c r="F859" i="5" s="1"/>
  <c r="E859" i="5"/>
  <c r="D859" i="5"/>
  <c r="C859" i="5"/>
  <c r="B859" i="5"/>
  <c r="A859" i="5"/>
  <c r="I859" i="5" s="1"/>
  <c r="J859" i="5" s="1"/>
  <c r="O858" i="5"/>
  <c r="F858" i="5" s="1"/>
  <c r="E858" i="5"/>
  <c r="D858" i="5"/>
  <c r="C858" i="5"/>
  <c r="B858" i="5"/>
  <c r="A858" i="5"/>
  <c r="I858" i="5" s="1"/>
  <c r="J858" i="5" s="1"/>
  <c r="O857" i="5"/>
  <c r="F857" i="5" s="1"/>
  <c r="E857" i="5"/>
  <c r="D857" i="5"/>
  <c r="C857" i="5"/>
  <c r="B857" i="5"/>
  <c r="A857" i="5"/>
  <c r="I857" i="5" s="1"/>
  <c r="J857" i="5" s="1"/>
  <c r="O856" i="5"/>
  <c r="F856" i="5" s="1"/>
  <c r="E856" i="5"/>
  <c r="D856" i="5"/>
  <c r="C856" i="5"/>
  <c r="B856" i="5"/>
  <c r="A856" i="5"/>
  <c r="I856" i="5" s="1"/>
  <c r="J856" i="5" s="1"/>
  <c r="O855" i="5"/>
  <c r="F855" i="5" s="1"/>
  <c r="E855" i="5"/>
  <c r="D855" i="5"/>
  <c r="C855" i="5"/>
  <c r="B855" i="5"/>
  <c r="A855" i="5"/>
  <c r="I855" i="5" s="1"/>
  <c r="J855" i="5" s="1"/>
  <c r="O854" i="5"/>
  <c r="F854" i="5" s="1"/>
  <c r="E854" i="5"/>
  <c r="D854" i="5"/>
  <c r="C854" i="5"/>
  <c r="B854" i="5"/>
  <c r="A854" i="5"/>
  <c r="I854" i="5" s="1"/>
  <c r="J854" i="5" s="1"/>
  <c r="O853" i="5"/>
  <c r="F853" i="5" s="1"/>
  <c r="E853" i="5"/>
  <c r="D853" i="5"/>
  <c r="C853" i="5"/>
  <c r="B853" i="5"/>
  <c r="A853" i="5"/>
  <c r="I853" i="5" s="1"/>
  <c r="J853" i="5" s="1"/>
  <c r="O852" i="5"/>
  <c r="F852" i="5" s="1"/>
  <c r="E852" i="5"/>
  <c r="D852" i="5"/>
  <c r="C852" i="5"/>
  <c r="B852" i="5"/>
  <c r="A852" i="5"/>
  <c r="I852" i="5" s="1"/>
  <c r="J852" i="5" s="1"/>
  <c r="O851" i="5"/>
  <c r="F851" i="5" s="1"/>
  <c r="E851" i="5"/>
  <c r="D851" i="5"/>
  <c r="C851" i="5"/>
  <c r="B851" i="5"/>
  <c r="A851" i="5"/>
  <c r="I851" i="5" s="1"/>
  <c r="J851" i="5" s="1"/>
  <c r="O850" i="5"/>
  <c r="F850" i="5" s="1"/>
  <c r="E850" i="5"/>
  <c r="D850" i="5"/>
  <c r="C850" i="5"/>
  <c r="B850" i="5"/>
  <c r="A850" i="5"/>
  <c r="I850" i="5" s="1"/>
  <c r="J850" i="5" s="1"/>
  <c r="O849" i="5"/>
  <c r="F849" i="5" s="1"/>
  <c r="E849" i="5"/>
  <c r="D849" i="5"/>
  <c r="C849" i="5"/>
  <c r="B849" i="5"/>
  <c r="A849" i="5"/>
  <c r="I849" i="5" s="1"/>
  <c r="J849" i="5" s="1"/>
  <c r="O848" i="5"/>
  <c r="F848" i="5" s="1"/>
  <c r="E848" i="5"/>
  <c r="D848" i="5"/>
  <c r="C848" i="5"/>
  <c r="B848" i="5"/>
  <c r="A848" i="5"/>
  <c r="I848" i="5" s="1"/>
  <c r="J848" i="5" s="1"/>
  <c r="O847" i="5"/>
  <c r="F847" i="5" s="1"/>
  <c r="E847" i="5"/>
  <c r="D847" i="5"/>
  <c r="C847" i="5"/>
  <c r="B847" i="5"/>
  <c r="A847" i="5"/>
  <c r="I847" i="5" s="1"/>
  <c r="J847" i="5" s="1"/>
  <c r="O846" i="5"/>
  <c r="F846" i="5" s="1"/>
  <c r="E846" i="5"/>
  <c r="D846" i="5"/>
  <c r="C846" i="5"/>
  <c r="B846" i="5"/>
  <c r="A846" i="5"/>
  <c r="I846" i="5" s="1"/>
  <c r="J846" i="5" s="1"/>
  <c r="O845" i="5"/>
  <c r="F845" i="5" s="1"/>
  <c r="E845" i="5"/>
  <c r="D845" i="5"/>
  <c r="C845" i="5"/>
  <c r="B845" i="5"/>
  <c r="A845" i="5"/>
  <c r="I845" i="5" s="1"/>
  <c r="J845" i="5" s="1"/>
  <c r="O844" i="5"/>
  <c r="F844" i="5" s="1"/>
  <c r="E844" i="5"/>
  <c r="D844" i="5"/>
  <c r="C844" i="5"/>
  <c r="B844" i="5"/>
  <c r="A844" i="5"/>
  <c r="I844" i="5" s="1"/>
  <c r="J844" i="5" s="1"/>
  <c r="O843" i="5"/>
  <c r="F843" i="5" s="1"/>
  <c r="E843" i="5"/>
  <c r="D843" i="5"/>
  <c r="C843" i="5"/>
  <c r="B843" i="5"/>
  <c r="A843" i="5"/>
  <c r="I843" i="5" s="1"/>
  <c r="J843" i="5" s="1"/>
  <c r="O842" i="5"/>
  <c r="F842" i="5" s="1"/>
  <c r="E842" i="5"/>
  <c r="D842" i="5"/>
  <c r="C842" i="5"/>
  <c r="B842" i="5"/>
  <c r="A842" i="5"/>
  <c r="I842" i="5" s="1"/>
  <c r="J842" i="5" s="1"/>
  <c r="O841" i="5"/>
  <c r="F841" i="5" s="1"/>
  <c r="E841" i="5"/>
  <c r="D841" i="5"/>
  <c r="C841" i="5"/>
  <c r="B841" i="5"/>
  <c r="A841" i="5"/>
  <c r="I841" i="5" s="1"/>
  <c r="J841" i="5" s="1"/>
  <c r="O840" i="5"/>
  <c r="F840" i="5" s="1"/>
  <c r="E840" i="5"/>
  <c r="D840" i="5"/>
  <c r="C840" i="5"/>
  <c r="B840" i="5"/>
  <c r="A840" i="5"/>
  <c r="I840" i="5" s="1"/>
  <c r="J840" i="5" s="1"/>
  <c r="O839" i="5"/>
  <c r="F839" i="5" s="1"/>
  <c r="E839" i="5"/>
  <c r="D839" i="5"/>
  <c r="C839" i="5"/>
  <c r="B839" i="5"/>
  <c r="A839" i="5"/>
  <c r="I839" i="5" s="1"/>
  <c r="J839" i="5" s="1"/>
  <c r="O838" i="5"/>
  <c r="F838" i="5" s="1"/>
  <c r="E838" i="5"/>
  <c r="D838" i="5"/>
  <c r="C838" i="5"/>
  <c r="B838" i="5"/>
  <c r="A838" i="5"/>
  <c r="I838" i="5" s="1"/>
  <c r="J838" i="5" s="1"/>
  <c r="O837" i="5"/>
  <c r="F837" i="5" s="1"/>
  <c r="E837" i="5"/>
  <c r="D837" i="5"/>
  <c r="C837" i="5"/>
  <c r="B837" i="5"/>
  <c r="A837" i="5"/>
  <c r="I837" i="5" s="1"/>
  <c r="J837" i="5" s="1"/>
  <c r="O836" i="5"/>
  <c r="F836" i="5" s="1"/>
  <c r="E836" i="5"/>
  <c r="D836" i="5"/>
  <c r="C836" i="5"/>
  <c r="B836" i="5"/>
  <c r="A836" i="5"/>
  <c r="I836" i="5" s="1"/>
  <c r="J836" i="5" s="1"/>
  <c r="O835" i="5"/>
  <c r="F835" i="5" s="1"/>
  <c r="E835" i="5"/>
  <c r="D835" i="5"/>
  <c r="C835" i="5"/>
  <c r="B835" i="5"/>
  <c r="A835" i="5"/>
  <c r="I835" i="5" s="1"/>
  <c r="J835" i="5" s="1"/>
  <c r="O834" i="5"/>
  <c r="F834" i="5" s="1"/>
  <c r="E834" i="5"/>
  <c r="D834" i="5"/>
  <c r="C834" i="5"/>
  <c r="B834" i="5"/>
  <c r="A834" i="5"/>
  <c r="I834" i="5" s="1"/>
  <c r="J834" i="5" s="1"/>
  <c r="O833" i="5"/>
  <c r="F833" i="5" s="1"/>
  <c r="E833" i="5"/>
  <c r="D833" i="5"/>
  <c r="C833" i="5"/>
  <c r="B833" i="5"/>
  <c r="A833" i="5"/>
  <c r="I833" i="5" s="1"/>
  <c r="J833" i="5" s="1"/>
  <c r="O832" i="5"/>
  <c r="F832" i="5" s="1"/>
  <c r="E832" i="5"/>
  <c r="D832" i="5"/>
  <c r="C832" i="5"/>
  <c r="B832" i="5"/>
  <c r="A832" i="5"/>
  <c r="I832" i="5" s="1"/>
  <c r="J832" i="5" s="1"/>
  <c r="O831" i="5"/>
  <c r="F831" i="5" s="1"/>
  <c r="E831" i="5"/>
  <c r="D831" i="5"/>
  <c r="C831" i="5"/>
  <c r="B831" i="5"/>
  <c r="A831" i="5"/>
  <c r="I831" i="5" s="1"/>
  <c r="J831" i="5" s="1"/>
  <c r="O830" i="5"/>
  <c r="F830" i="5" s="1"/>
  <c r="E830" i="5"/>
  <c r="D830" i="5"/>
  <c r="C830" i="5"/>
  <c r="B830" i="5"/>
  <c r="A830" i="5"/>
  <c r="I830" i="5" s="1"/>
  <c r="J830" i="5" s="1"/>
  <c r="O829" i="5"/>
  <c r="F829" i="5" s="1"/>
  <c r="E829" i="5"/>
  <c r="D829" i="5"/>
  <c r="C829" i="5"/>
  <c r="B829" i="5"/>
  <c r="A829" i="5"/>
  <c r="I829" i="5" s="1"/>
  <c r="J829" i="5" s="1"/>
  <c r="O828" i="5"/>
  <c r="F828" i="5" s="1"/>
  <c r="E828" i="5"/>
  <c r="D828" i="5"/>
  <c r="C828" i="5"/>
  <c r="B828" i="5"/>
  <c r="A828" i="5"/>
  <c r="I828" i="5" s="1"/>
  <c r="J828" i="5" s="1"/>
  <c r="O827" i="5"/>
  <c r="F827" i="5" s="1"/>
  <c r="E827" i="5"/>
  <c r="D827" i="5"/>
  <c r="C827" i="5"/>
  <c r="B827" i="5"/>
  <c r="A827" i="5"/>
  <c r="I827" i="5" s="1"/>
  <c r="J827" i="5" s="1"/>
  <c r="O826" i="5"/>
  <c r="F826" i="5" s="1"/>
  <c r="E826" i="5"/>
  <c r="D826" i="5"/>
  <c r="C826" i="5"/>
  <c r="B826" i="5"/>
  <c r="A826" i="5"/>
  <c r="I826" i="5" s="1"/>
  <c r="J826" i="5" s="1"/>
  <c r="O825" i="5"/>
  <c r="F825" i="5" s="1"/>
  <c r="E825" i="5"/>
  <c r="D825" i="5"/>
  <c r="C825" i="5"/>
  <c r="B825" i="5"/>
  <c r="A825" i="5"/>
  <c r="I825" i="5" s="1"/>
  <c r="J825" i="5" s="1"/>
  <c r="O824" i="5"/>
  <c r="F824" i="5" s="1"/>
  <c r="E824" i="5"/>
  <c r="D824" i="5"/>
  <c r="C824" i="5"/>
  <c r="B824" i="5"/>
  <c r="A824" i="5"/>
  <c r="I824" i="5" s="1"/>
  <c r="J824" i="5" s="1"/>
  <c r="O823" i="5"/>
  <c r="F823" i="5" s="1"/>
  <c r="E823" i="5"/>
  <c r="D823" i="5"/>
  <c r="C823" i="5"/>
  <c r="B823" i="5"/>
  <c r="A823" i="5"/>
  <c r="I823" i="5" s="1"/>
  <c r="J823" i="5" s="1"/>
  <c r="O822" i="5"/>
  <c r="F822" i="5" s="1"/>
  <c r="E822" i="5"/>
  <c r="D822" i="5"/>
  <c r="C822" i="5"/>
  <c r="B822" i="5"/>
  <c r="A822" i="5"/>
  <c r="I822" i="5" s="1"/>
  <c r="J822" i="5" s="1"/>
  <c r="O821" i="5"/>
  <c r="F821" i="5" s="1"/>
  <c r="E821" i="5"/>
  <c r="D821" i="5"/>
  <c r="C821" i="5"/>
  <c r="B821" i="5"/>
  <c r="A821" i="5"/>
  <c r="I821" i="5" s="1"/>
  <c r="J821" i="5" s="1"/>
  <c r="O820" i="5"/>
  <c r="F820" i="5" s="1"/>
  <c r="E820" i="5"/>
  <c r="D820" i="5"/>
  <c r="C820" i="5"/>
  <c r="B820" i="5"/>
  <c r="A820" i="5"/>
  <c r="I820" i="5" s="1"/>
  <c r="J820" i="5" s="1"/>
  <c r="O819" i="5"/>
  <c r="F819" i="5" s="1"/>
  <c r="E819" i="5"/>
  <c r="D819" i="5"/>
  <c r="C819" i="5"/>
  <c r="B819" i="5"/>
  <c r="A819" i="5"/>
  <c r="I819" i="5" s="1"/>
  <c r="J819" i="5" s="1"/>
  <c r="O818" i="5"/>
  <c r="F818" i="5" s="1"/>
  <c r="E818" i="5"/>
  <c r="D818" i="5"/>
  <c r="C818" i="5"/>
  <c r="B818" i="5"/>
  <c r="A818" i="5"/>
  <c r="I818" i="5" s="1"/>
  <c r="J818" i="5" s="1"/>
  <c r="O817" i="5"/>
  <c r="F817" i="5" s="1"/>
  <c r="E817" i="5"/>
  <c r="D817" i="5"/>
  <c r="C817" i="5"/>
  <c r="B817" i="5"/>
  <c r="A817" i="5"/>
  <c r="I817" i="5" s="1"/>
  <c r="J817" i="5" s="1"/>
  <c r="O816" i="5"/>
  <c r="F816" i="5" s="1"/>
  <c r="E816" i="5"/>
  <c r="D816" i="5"/>
  <c r="C816" i="5"/>
  <c r="B816" i="5"/>
  <c r="A816" i="5"/>
  <c r="I816" i="5" s="1"/>
  <c r="J816" i="5" s="1"/>
  <c r="O815" i="5"/>
  <c r="F815" i="5" s="1"/>
  <c r="E815" i="5"/>
  <c r="D815" i="5"/>
  <c r="C815" i="5"/>
  <c r="B815" i="5"/>
  <c r="A815" i="5"/>
  <c r="I815" i="5" s="1"/>
  <c r="J815" i="5" s="1"/>
  <c r="O814" i="5"/>
  <c r="F814" i="5" s="1"/>
  <c r="E814" i="5"/>
  <c r="D814" i="5"/>
  <c r="C814" i="5"/>
  <c r="B814" i="5"/>
  <c r="A814" i="5"/>
  <c r="I814" i="5" s="1"/>
  <c r="J814" i="5" s="1"/>
  <c r="O813" i="5"/>
  <c r="F813" i="5" s="1"/>
  <c r="E813" i="5"/>
  <c r="D813" i="5"/>
  <c r="C813" i="5"/>
  <c r="B813" i="5"/>
  <c r="A813" i="5"/>
  <c r="I813" i="5" s="1"/>
  <c r="J813" i="5" s="1"/>
  <c r="O812" i="5"/>
  <c r="F812" i="5" s="1"/>
  <c r="E812" i="5"/>
  <c r="D812" i="5"/>
  <c r="C812" i="5"/>
  <c r="B812" i="5"/>
  <c r="A812" i="5"/>
  <c r="I812" i="5" s="1"/>
  <c r="J812" i="5" s="1"/>
  <c r="O811" i="5"/>
  <c r="F811" i="5" s="1"/>
  <c r="E811" i="5"/>
  <c r="D811" i="5"/>
  <c r="C811" i="5"/>
  <c r="B811" i="5"/>
  <c r="A811" i="5"/>
  <c r="I811" i="5" s="1"/>
  <c r="J811" i="5" s="1"/>
  <c r="O810" i="5"/>
  <c r="F810" i="5" s="1"/>
  <c r="E810" i="5"/>
  <c r="D810" i="5"/>
  <c r="C810" i="5"/>
  <c r="B810" i="5"/>
  <c r="A810" i="5"/>
  <c r="I810" i="5" s="1"/>
  <c r="J810" i="5" s="1"/>
  <c r="O809" i="5"/>
  <c r="F809" i="5" s="1"/>
  <c r="E809" i="5"/>
  <c r="D809" i="5"/>
  <c r="C809" i="5"/>
  <c r="B809" i="5"/>
  <c r="A809" i="5"/>
  <c r="I809" i="5" s="1"/>
  <c r="J809" i="5" s="1"/>
  <c r="O808" i="5"/>
  <c r="F808" i="5" s="1"/>
  <c r="E808" i="5"/>
  <c r="D808" i="5"/>
  <c r="C808" i="5"/>
  <c r="B808" i="5"/>
  <c r="A808" i="5"/>
  <c r="I808" i="5" s="1"/>
  <c r="J808" i="5" s="1"/>
  <c r="O807" i="5"/>
  <c r="F807" i="5" s="1"/>
  <c r="E807" i="5"/>
  <c r="D807" i="5"/>
  <c r="C807" i="5"/>
  <c r="B807" i="5"/>
  <c r="A807" i="5"/>
  <c r="I807" i="5" s="1"/>
  <c r="J807" i="5" s="1"/>
  <c r="O806" i="5"/>
  <c r="F806" i="5" s="1"/>
  <c r="E806" i="5"/>
  <c r="D806" i="5"/>
  <c r="C806" i="5"/>
  <c r="B806" i="5"/>
  <c r="A806" i="5"/>
  <c r="I806" i="5" s="1"/>
  <c r="J806" i="5" s="1"/>
  <c r="O805" i="5"/>
  <c r="F805" i="5" s="1"/>
  <c r="E805" i="5"/>
  <c r="D805" i="5"/>
  <c r="C805" i="5"/>
  <c r="B805" i="5"/>
  <c r="A805" i="5"/>
  <c r="I805" i="5" s="1"/>
  <c r="J805" i="5" s="1"/>
  <c r="O804" i="5"/>
  <c r="F804" i="5" s="1"/>
  <c r="E804" i="5"/>
  <c r="D804" i="5"/>
  <c r="C804" i="5"/>
  <c r="B804" i="5"/>
  <c r="A804" i="5"/>
  <c r="I804" i="5" s="1"/>
  <c r="J804" i="5" s="1"/>
  <c r="O803" i="5"/>
  <c r="F803" i="5" s="1"/>
  <c r="E803" i="5"/>
  <c r="D803" i="5"/>
  <c r="C803" i="5"/>
  <c r="B803" i="5"/>
  <c r="A803" i="5"/>
  <c r="I803" i="5" s="1"/>
  <c r="J803" i="5" s="1"/>
  <c r="O802" i="5"/>
  <c r="F802" i="5" s="1"/>
  <c r="E802" i="5"/>
  <c r="D802" i="5"/>
  <c r="C802" i="5"/>
  <c r="B802" i="5"/>
  <c r="A802" i="5"/>
  <c r="I802" i="5" s="1"/>
  <c r="J802" i="5" s="1"/>
  <c r="O801" i="5"/>
  <c r="F801" i="5" s="1"/>
  <c r="E801" i="5"/>
  <c r="D801" i="5"/>
  <c r="C801" i="5"/>
  <c r="B801" i="5"/>
  <c r="A801" i="5"/>
  <c r="I801" i="5" s="1"/>
  <c r="J801" i="5" s="1"/>
  <c r="O800" i="5"/>
  <c r="F800" i="5" s="1"/>
  <c r="E800" i="5"/>
  <c r="D800" i="5"/>
  <c r="C800" i="5"/>
  <c r="B800" i="5"/>
  <c r="A800" i="5"/>
  <c r="I800" i="5" s="1"/>
  <c r="J800" i="5" s="1"/>
  <c r="O799" i="5"/>
  <c r="F799" i="5" s="1"/>
  <c r="E799" i="5"/>
  <c r="D799" i="5"/>
  <c r="C799" i="5"/>
  <c r="B799" i="5"/>
  <c r="A799" i="5"/>
  <c r="I799" i="5" s="1"/>
  <c r="J799" i="5" s="1"/>
  <c r="O798" i="5"/>
  <c r="F798" i="5" s="1"/>
  <c r="E798" i="5"/>
  <c r="D798" i="5"/>
  <c r="C798" i="5"/>
  <c r="B798" i="5"/>
  <c r="A798" i="5"/>
  <c r="I798" i="5" s="1"/>
  <c r="J798" i="5" s="1"/>
  <c r="O797" i="5"/>
  <c r="F797" i="5" s="1"/>
  <c r="E797" i="5"/>
  <c r="D797" i="5"/>
  <c r="C797" i="5"/>
  <c r="B797" i="5"/>
  <c r="A797" i="5"/>
  <c r="I797" i="5" s="1"/>
  <c r="J797" i="5" s="1"/>
  <c r="O796" i="5"/>
  <c r="F796" i="5" s="1"/>
  <c r="E796" i="5"/>
  <c r="D796" i="5"/>
  <c r="C796" i="5"/>
  <c r="B796" i="5"/>
  <c r="A796" i="5"/>
  <c r="I796" i="5" s="1"/>
  <c r="J796" i="5" s="1"/>
  <c r="O795" i="5"/>
  <c r="F795" i="5" s="1"/>
  <c r="E795" i="5"/>
  <c r="D795" i="5"/>
  <c r="C795" i="5"/>
  <c r="B795" i="5"/>
  <c r="A795" i="5"/>
  <c r="I795" i="5" s="1"/>
  <c r="J795" i="5" s="1"/>
  <c r="O794" i="5"/>
  <c r="F794" i="5" s="1"/>
  <c r="E794" i="5"/>
  <c r="D794" i="5"/>
  <c r="C794" i="5"/>
  <c r="B794" i="5"/>
  <c r="A794" i="5"/>
  <c r="I794" i="5" s="1"/>
  <c r="J794" i="5" s="1"/>
  <c r="O793" i="5"/>
  <c r="F793" i="5" s="1"/>
  <c r="E793" i="5"/>
  <c r="D793" i="5"/>
  <c r="C793" i="5"/>
  <c r="B793" i="5"/>
  <c r="A793" i="5"/>
  <c r="I793" i="5" s="1"/>
  <c r="J793" i="5" s="1"/>
  <c r="O792" i="5"/>
  <c r="F792" i="5" s="1"/>
  <c r="E792" i="5"/>
  <c r="D792" i="5"/>
  <c r="C792" i="5"/>
  <c r="B792" i="5"/>
  <c r="A792" i="5"/>
  <c r="I792" i="5" s="1"/>
  <c r="J792" i="5" s="1"/>
  <c r="O791" i="5"/>
  <c r="F791" i="5" s="1"/>
  <c r="E791" i="5"/>
  <c r="D791" i="5"/>
  <c r="C791" i="5"/>
  <c r="B791" i="5"/>
  <c r="A791" i="5"/>
  <c r="I791" i="5" s="1"/>
  <c r="J791" i="5" s="1"/>
  <c r="O790" i="5"/>
  <c r="F790" i="5" s="1"/>
  <c r="E790" i="5"/>
  <c r="D790" i="5"/>
  <c r="C790" i="5"/>
  <c r="B790" i="5"/>
  <c r="A790" i="5"/>
  <c r="I790" i="5" s="1"/>
  <c r="J790" i="5" s="1"/>
  <c r="O789" i="5"/>
  <c r="F789" i="5" s="1"/>
  <c r="E789" i="5"/>
  <c r="D789" i="5"/>
  <c r="C789" i="5"/>
  <c r="B789" i="5"/>
  <c r="A789" i="5"/>
  <c r="I789" i="5" s="1"/>
  <c r="J789" i="5" s="1"/>
  <c r="O788" i="5"/>
  <c r="F788" i="5" s="1"/>
  <c r="E788" i="5"/>
  <c r="D788" i="5"/>
  <c r="C788" i="5"/>
  <c r="B788" i="5"/>
  <c r="A788" i="5"/>
  <c r="I788" i="5" s="1"/>
  <c r="J788" i="5" s="1"/>
  <c r="O787" i="5"/>
  <c r="F787" i="5" s="1"/>
  <c r="E787" i="5"/>
  <c r="D787" i="5"/>
  <c r="C787" i="5"/>
  <c r="B787" i="5"/>
  <c r="A787" i="5"/>
  <c r="I787" i="5" s="1"/>
  <c r="J787" i="5" s="1"/>
  <c r="O786" i="5"/>
  <c r="F786" i="5" s="1"/>
  <c r="E786" i="5"/>
  <c r="D786" i="5"/>
  <c r="C786" i="5"/>
  <c r="B786" i="5"/>
  <c r="A786" i="5"/>
  <c r="I786" i="5" s="1"/>
  <c r="J786" i="5" s="1"/>
  <c r="O785" i="5"/>
  <c r="F785" i="5" s="1"/>
  <c r="E785" i="5"/>
  <c r="D785" i="5"/>
  <c r="C785" i="5"/>
  <c r="B785" i="5"/>
  <c r="A785" i="5"/>
  <c r="I785" i="5" s="1"/>
  <c r="J785" i="5" s="1"/>
  <c r="O784" i="5"/>
  <c r="F784" i="5" s="1"/>
  <c r="E784" i="5"/>
  <c r="D784" i="5"/>
  <c r="C784" i="5"/>
  <c r="B784" i="5"/>
  <c r="A784" i="5"/>
  <c r="I784" i="5" s="1"/>
  <c r="J784" i="5" s="1"/>
  <c r="O783" i="5"/>
  <c r="F783" i="5" s="1"/>
  <c r="E783" i="5"/>
  <c r="D783" i="5"/>
  <c r="C783" i="5"/>
  <c r="B783" i="5"/>
  <c r="A783" i="5"/>
  <c r="I783" i="5" s="1"/>
  <c r="J783" i="5" s="1"/>
  <c r="O782" i="5"/>
  <c r="F782" i="5" s="1"/>
  <c r="E782" i="5"/>
  <c r="D782" i="5"/>
  <c r="C782" i="5"/>
  <c r="B782" i="5"/>
  <c r="A782" i="5"/>
  <c r="I782" i="5" s="1"/>
  <c r="J782" i="5" s="1"/>
  <c r="O781" i="5"/>
  <c r="F781" i="5" s="1"/>
  <c r="E781" i="5"/>
  <c r="D781" i="5"/>
  <c r="C781" i="5"/>
  <c r="B781" i="5"/>
  <c r="A781" i="5"/>
  <c r="I781" i="5" s="1"/>
  <c r="J781" i="5" s="1"/>
  <c r="O780" i="5"/>
  <c r="F780" i="5" s="1"/>
  <c r="E780" i="5"/>
  <c r="D780" i="5"/>
  <c r="C780" i="5"/>
  <c r="B780" i="5"/>
  <c r="A780" i="5"/>
  <c r="I780" i="5" s="1"/>
  <c r="J780" i="5" s="1"/>
  <c r="O779" i="5"/>
  <c r="F779" i="5" s="1"/>
  <c r="E779" i="5"/>
  <c r="D779" i="5"/>
  <c r="C779" i="5"/>
  <c r="B779" i="5"/>
  <c r="A779" i="5"/>
  <c r="I779" i="5" s="1"/>
  <c r="J779" i="5" s="1"/>
  <c r="O778" i="5"/>
  <c r="F778" i="5" s="1"/>
  <c r="E778" i="5"/>
  <c r="D778" i="5"/>
  <c r="C778" i="5"/>
  <c r="B778" i="5"/>
  <c r="A778" i="5"/>
  <c r="I778" i="5" s="1"/>
  <c r="J778" i="5" s="1"/>
  <c r="O777" i="5"/>
  <c r="F777" i="5" s="1"/>
  <c r="E777" i="5"/>
  <c r="D777" i="5"/>
  <c r="C777" i="5"/>
  <c r="B777" i="5"/>
  <c r="A777" i="5"/>
  <c r="I777" i="5" s="1"/>
  <c r="J777" i="5" s="1"/>
  <c r="O776" i="5"/>
  <c r="F776" i="5" s="1"/>
  <c r="E776" i="5"/>
  <c r="D776" i="5"/>
  <c r="C776" i="5"/>
  <c r="B776" i="5"/>
  <c r="A776" i="5"/>
  <c r="I776" i="5" s="1"/>
  <c r="J776" i="5" s="1"/>
  <c r="O775" i="5"/>
  <c r="F775" i="5" s="1"/>
  <c r="E775" i="5"/>
  <c r="D775" i="5"/>
  <c r="C775" i="5"/>
  <c r="B775" i="5"/>
  <c r="A775" i="5"/>
  <c r="I775" i="5" s="1"/>
  <c r="J775" i="5" s="1"/>
  <c r="O774" i="5"/>
  <c r="F774" i="5" s="1"/>
  <c r="E774" i="5"/>
  <c r="D774" i="5"/>
  <c r="C774" i="5"/>
  <c r="B774" i="5"/>
  <c r="A774" i="5"/>
  <c r="I774" i="5" s="1"/>
  <c r="J774" i="5" s="1"/>
  <c r="O773" i="5"/>
  <c r="F773" i="5" s="1"/>
  <c r="E773" i="5"/>
  <c r="D773" i="5"/>
  <c r="C773" i="5"/>
  <c r="B773" i="5"/>
  <c r="A773" i="5"/>
  <c r="I773" i="5" s="1"/>
  <c r="J773" i="5" s="1"/>
  <c r="O772" i="5"/>
  <c r="F772" i="5" s="1"/>
  <c r="E772" i="5"/>
  <c r="D772" i="5"/>
  <c r="C772" i="5"/>
  <c r="B772" i="5"/>
  <c r="A772" i="5"/>
  <c r="I772" i="5" s="1"/>
  <c r="J772" i="5" s="1"/>
  <c r="O771" i="5"/>
  <c r="F771" i="5" s="1"/>
  <c r="E771" i="5"/>
  <c r="D771" i="5"/>
  <c r="C771" i="5"/>
  <c r="B771" i="5"/>
  <c r="A771" i="5"/>
  <c r="I771" i="5" s="1"/>
  <c r="J771" i="5" s="1"/>
  <c r="O770" i="5"/>
  <c r="F770" i="5" s="1"/>
  <c r="E770" i="5"/>
  <c r="D770" i="5"/>
  <c r="C770" i="5"/>
  <c r="B770" i="5"/>
  <c r="A770" i="5"/>
  <c r="I770" i="5" s="1"/>
  <c r="J770" i="5" s="1"/>
  <c r="O769" i="5"/>
  <c r="F769" i="5" s="1"/>
  <c r="E769" i="5"/>
  <c r="D769" i="5"/>
  <c r="C769" i="5"/>
  <c r="B769" i="5"/>
  <c r="A769" i="5"/>
  <c r="I769" i="5" s="1"/>
  <c r="J769" i="5" s="1"/>
  <c r="O768" i="5"/>
  <c r="F768" i="5" s="1"/>
  <c r="E768" i="5"/>
  <c r="D768" i="5"/>
  <c r="C768" i="5"/>
  <c r="B768" i="5"/>
  <c r="A768" i="5"/>
  <c r="I768" i="5" s="1"/>
  <c r="J768" i="5" s="1"/>
  <c r="O767" i="5"/>
  <c r="F767" i="5" s="1"/>
  <c r="E767" i="5"/>
  <c r="D767" i="5"/>
  <c r="C767" i="5"/>
  <c r="B767" i="5"/>
  <c r="A767" i="5"/>
  <c r="I767" i="5" s="1"/>
  <c r="J767" i="5" s="1"/>
  <c r="O766" i="5"/>
  <c r="F766" i="5" s="1"/>
  <c r="E766" i="5"/>
  <c r="D766" i="5"/>
  <c r="C766" i="5"/>
  <c r="B766" i="5"/>
  <c r="A766" i="5"/>
  <c r="I766" i="5" s="1"/>
  <c r="J766" i="5" s="1"/>
  <c r="O765" i="5"/>
  <c r="F765" i="5" s="1"/>
  <c r="E765" i="5"/>
  <c r="D765" i="5"/>
  <c r="C765" i="5"/>
  <c r="B765" i="5"/>
  <c r="A765" i="5"/>
  <c r="I765" i="5" s="1"/>
  <c r="J765" i="5" s="1"/>
  <c r="O764" i="5"/>
  <c r="F764" i="5" s="1"/>
  <c r="E764" i="5"/>
  <c r="D764" i="5"/>
  <c r="C764" i="5"/>
  <c r="B764" i="5"/>
  <c r="A764" i="5"/>
  <c r="I764" i="5" s="1"/>
  <c r="J764" i="5" s="1"/>
  <c r="O763" i="5"/>
  <c r="F763" i="5" s="1"/>
  <c r="E763" i="5"/>
  <c r="D763" i="5"/>
  <c r="C763" i="5"/>
  <c r="B763" i="5"/>
  <c r="A763" i="5"/>
  <c r="I763" i="5" s="1"/>
  <c r="J763" i="5" s="1"/>
  <c r="O762" i="5"/>
  <c r="F762" i="5" s="1"/>
  <c r="E762" i="5"/>
  <c r="D762" i="5"/>
  <c r="C762" i="5"/>
  <c r="B762" i="5"/>
  <c r="A762" i="5"/>
  <c r="I762" i="5" s="1"/>
  <c r="J762" i="5" s="1"/>
  <c r="O761" i="5"/>
  <c r="F761" i="5" s="1"/>
  <c r="E761" i="5"/>
  <c r="D761" i="5"/>
  <c r="C761" i="5"/>
  <c r="B761" i="5"/>
  <c r="A761" i="5"/>
  <c r="I761" i="5" s="1"/>
  <c r="J761" i="5" s="1"/>
  <c r="O760" i="5"/>
  <c r="F760" i="5" s="1"/>
  <c r="E760" i="5"/>
  <c r="D760" i="5"/>
  <c r="C760" i="5"/>
  <c r="B760" i="5"/>
  <c r="A760" i="5"/>
  <c r="I760" i="5" s="1"/>
  <c r="J760" i="5" s="1"/>
  <c r="O759" i="5"/>
  <c r="F759" i="5" s="1"/>
  <c r="E759" i="5"/>
  <c r="D759" i="5"/>
  <c r="C759" i="5"/>
  <c r="B759" i="5"/>
  <c r="A759" i="5"/>
  <c r="I759" i="5" s="1"/>
  <c r="J759" i="5" s="1"/>
  <c r="O758" i="5"/>
  <c r="F758" i="5" s="1"/>
  <c r="E758" i="5"/>
  <c r="D758" i="5"/>
  <c r="C758" i="5"/>
  <c r="B758" i="5"/>
  <c r="A758" i="5"/>
  <c r="I758" i="5" s="1"/>
  <c r="J758" i="5" s="1"/>
  <c r="O757" i="5"/>
  <c r="F757" i="5" s="1"/>
  <c r="E757" i="5"/>
  <c r="D757" i="5"/>
  <c r="C757" i="5"/>
  <c r="B757" i="5"/>
  <c r="A757" i="5"/>
  <c r="I757" i="5" s="1"/>
  <c r="J757" i="5" s="1"/>
  <c r="O756" i="5"/>
  <c r="F756" i="5" s="1"/>
  <c r="E756" i="5"/>
  <c r="D756" i="5"/>
  <c r="C756" i="5"/>
  <c r="B756" i="5"/>
  <c r="A756" i="5"/>
  <c r="I756" i="5" s="1"/>
  <c r="J756" i="5" s="1"/>
  <c r="O755" i="5"/>
  <c r="F755" i="5" s="1"/>
  <c r="E755" i="5"/>
  <c r="D755" i="5"/>
  <c r="C755" i="5"/>
  <c r="B755" i="5"/>
  <c r="A755" i="5"/>
  <c r="I755" i="5" s="1"/>
  <c r="J755" i="5" s="1"/>
  <c r="O754" i="5"/>
  <c r="F754" i="5" s="1"/>
  <c r="E754" i="5"/>
  <c r="D754" i="5"/>
  <c r="C754" i="5"/>
  <c r="B754" i="5"/>
  <c r="A754" i="5"/>
  <c r="I754" i="5" s="1"/>
  <c r="J754" i="5" s="1"/>
  <c r="O753" i="5"/>
  <c r="F753" i="5" s="1"/>
  <c r="E753" i="5"/>
  <c r="D753" i="5"/>
  <c r="C753" i="5"/>
  <c r="B753" i="5"/>
  <c r="A753" i="5"/>
  <c r="I753" i="5" s="1"/>
  <c r="J753" i="5" s="1"/>
  <c r="O752" i="5"/>
  <c r="F752" i="5" s="1"/>
  <c r="E752" i="5"/>
  <c r="D752" i="5"/>
  <c r="C752" i="5"/>
  <c r="B752" i="5"/>
  <c r="A752" i="5"/>
  <c r="I752" i="5" s="1"/>
  <c r="J752" i="5" s="1"/>
  <c r="O751" i="5"/>
  <c r="F751" i="5" s="1"/>
  <c r="E751" i="5"/>
  <c r="D751" i="5"/>
  <c r="C751" i="5"/>
  <c r="B751" i="5"/>
  <c r="A751" i="5"/>
  <c r="I751" i="5" s="1"/>
  <c r="J751" i="5" s="1"/>
  <c r="O750" i="5"/>
  <c r="F750" i="5" s="1"/>
  <c r="E750" i="5"/>
  <c r="D750" i="5"/>
  <c r="C750" i="5"/>
  <c r="B750" i="5"/>
  <c r="A750" i="5"/>
  <c r="I750" i="5" s="1"/>
  <c r="J750" i="5" s="1"/>
  <c r="O749" i="5"/>
  <c r="F749" i="5" s="1"/>
  <c r="E749" i="5"/>
  <c r="D749" i="5"/>
  <c r="C749" i="5"/>
  <c r="B749" i="5"/>
  <c r="A749" i="5"/>
  <c r="I749" i="5" s="1"/>
  <c r="J749" i="5" s="1"/>
  <c r="O748" i="5"/>
  <c r="F748" i="5" s="1"/>
  <c r="E748" i="5"/>
  <c r="D748" i="5"/>
  <c r="C748" i="5"/>
  <c r="B748" i="5"/>
  <c r="A748" i="5"/>
  <c r="I748" i="5" s="1"/>
  <c r="J748" i="5" s="1"/>
  <c r="O747" i="5"/>
  <c r="F747" i="5" s="1"/>
  <c r="E747" i="5"/>
  <c r="D747" i="5"/>
  <c r="C747" i="5"/>
  <c r="B747" i="5"/>
  <c r="A747" i="5"/>
  <c r="I747" i="5" s="1"/>
  <c r="J747" i="5" s="1"/>
  <c r="O746" i="5"/>
  <c r="F746" i="5" s="1"/>
  <c r="E746" i="5"/>
  <c r="D746" i="5"/>
  <c r="C746" i="5"/>
  <c r="B746" i="5"/>
  <c r="A746" i="5"/>
  <c r="I746" i="5" s="1"/>
  <c r="J746" i="5" s="1"/>
  <c r="O745" i="5"/>
  <c r="F745" i="5" s="1"/>
  <c r="E745" i="5"/>
  <c r="D745" i="5"/>
  <c r="C745" i="5"/>
  <c r="B745" i="5"/>
  <c r="A745" i="5"/>
  <c r="I745" i="5" s="1"/>
  <c r="J745" i="5" s="1"/>
  <c r="O744" i="5"/>
  <c r="F744" i="5" s="1"/>
  <c r="E744" i="5"/>
  <c r="D744" i="5"/>
  <c r="C744" i="5"/>
  <c r="B744" i="5"/>
  <c r="A744" i="5"/>
  <c r="I744" i="5" s="1"/>
  <c r="J744" i="5" s="1"/>
  <c r="O743" i="5"/>
  <c r="F743" i="5" s="1"/>
  <c r="E743" i="5"/>
  <c r="D743" i="5"/>
  <c r="C743" i="5"/>
  <c r="B743" i="5"/>
  <c r="A743" i="5"/>
  <c r="I743" i="5" s="1"/>
  <c r="J743" i="5" s="1"/>
  <c r="O742" i="5"/>
  <c r="F742" i="5" s="1"/>
  <c r="E742" i="5"/>
  <c r="D742" i="5"/>
  <c r="C742" i="5"/>
  <c r="B742" i="5"/>
  <c r="A742" i="5"/>
  <c r="I742" i="5" s="1"/>
  <c r="J742" i="5" s="1"/>
  <c r="O741" i="5"/>
  <c r="F741" i="5" s="1"/>
  <c r="E741" i="5"/>
  <c r="D741" i="5"/>
  <c r="C741" i="5"/>
  <c r="B741" i="5"/>
  <c r="A741" i="5"/>
  <c r="I741" i="5" s="1"/>
  <c r="J741" i="5" s="1"/>
  <c r="O740" i="5"/>
  <c r="F740" i="5" s="1"/>
  <c r="E740" i="5"/>
  <c r="D740" i="5"/>
  <c r="C740" i="5"/>
  <c r="B740" i="5"/>
  <c r="A740" i="5"/>
  <c r="I740" i="5" s="1"/>
  <c r="J740" i="5" s="1"/>
  <c r="O739" i="5"/>
  <c r="F739" i="5" s="1"/>
  <c r="E739" i="5"/>
  <c r="D739" i="5"/>
  <c r="C739" i="5"/>
  <c r="B739" i="5"/>
  <c r="A739" i="5"/>
  <c r="I739" i="5" s="1"/>
  <c r="J739" i="5" s="1"/>
  <c r="O738" i="5"/>
  <c r="F738" i="5" s="1"/>
  <c r="E738" i="5"/>
  <c r="D738" i="5"/>
  <c r="C738" i="5"/>
  <c r="B738" i="5"/>
  <c r="A738" i="5"/>
  <c r="I738" i="5" s="1"/>
  <c r="J738" i="5" s="1"/>
  <c r="O737" i="5"/>
  <c r="F737" i="5" s="1"/>
  <c r="E737" i="5"/>
  <c r="D737" i="5"/>
  <c r="C737" i="5"/>
  <c r="B737" i="5"/>
  <c r="A737" i="5"/>
  <c r="I737" i="5" s="1"/>
  <c r="J737" i="5" s="1"/>
  <c r="O736" i="5"/>
  <c r="F736" i="5" s="1"/>
  <c r="E736" i="5"/>
  <c r="D736" i="5"/>
  <c r="C736" i="5"/>
  <c r="B736" i="5"/>
  <c r="A736" i="5"/>
  <c r="I736" i="5" s="1"/>
  <c r="J736" i="5" s="1"/>
  <c r="O735" i="5"/>
  <c r="F735" i="5" s="1"/>
  <c r="E735" i="5"/>
  <c r="D735" i="5"/>
  <c r="C735" i="5"/>
  <c r="B735" i="5"/>
  <c r="A735" i="5"/>
  <c r="I735" i="5" s="1"/>
  <c r="J735" i="5" s="1"/>
  <c r="O734" i="5"/>
  <c r="F734" i="5" s="1"/>
  <c r="E734" i="5"/>
  <c r="D734" i="5"/>
  <c r="C734" i="5"/>
  <c r="B734" i="5"/>
  <c r="A734" i="5"/>
  <c r="I734" i="5" s="1"/>
  <c r="J734" i="5" s="1"/>
  <c r="O733" i="5"/>
  <c r="F733" i="5" s="1"/>
  <c r="E733" i="5"/>
  <c r="D733" i="5"/>
  <c r="C733" i="5"/>
  <c r="B733" i="5"/>
  <c r="A733" i="5"/>
  <c r="I733" i="5" s="1"/>
  <c r="J733" i="5" s="1"/>
  <c r="O732" i="5"/>
  <c r="F732" i="5" s="1"/>
  <c r="E732" i="5"/>
  <c r="D732" i="5"/>
  <c r="C732" i="5"/>
  <c r="B732" i="5"/>
  <c r="A732" i="5"/>
  <c r="I732" i="5" s="1"/>
  <c r="J732" i="5" s="1"/>
  <c r="O731" i="5"/>
  <c r="F731" i="5" s="1"/>
  <c r="E731" i="5"/>
  <c r="D731" i="5"/>
  <c r="C731" i="5"/>
  <c r="B731" i="5"/>
  <c r="A731" i="5"/>
  <c r="I731" i="5" s="1"/>
  <c r="J731" i="5" s="1"/>
  <c r="O730" i="5"/>
  <c r="F730" i="5" s="1"/>
  <c r="E730" i="5"/>
  <c r="D730" i="5"/>
  <c r="C730" i="5"/>
  <c r="B730" i="5"/>
  <c r="A730" i="5"/>
  <c r="I730" i="5" s="1"/>
  <c r="J730" i="5" s="1"/>
  <c r="O729" i="5"/>
  <c r="F729" i="5" s="1"/>
  <c r="E729" i="5"/>
  <c r="D729" i="5"/>
  <c r="C729" i="5"/>
  <c r="B729" i="5"/>
  <c r="A729" i="5"/>
  <c r="I729" i="5" s="1"/>
  <c r="J729" i="5" s="1"/>
  <c r="O728" i="5"/>
  <c r="F728" i="5" s="1"/>
  <c r="E728" i="5"/>
  <c r="D728" i="5"/>
  <c r="C728" i="5"/>
  <c r="B728" i="5"/>
  <c r="A728" i="5"/>
  <c r="I728" i="5" s="1"/>
  <c r="J728" i="5" s="1"/>
  <c r="O727" i="5"/>
  <c r="F727" i="5" s="1"/>
  <c r="E727" i="5"/>
  <c r="D727" i="5"/>
  <c r="C727" i="5"/>
  <c r="B727" i="5"/>
  <c r="A727" i="5"/>
  <c r="I727" i="5" s="1"/>
  <c r="J727" i="5" s="1"/>
  <c r="O726" i="5"/>
  <c r="F726" i="5" s="1"/>
  <c r="E726" i="5"/>
  <c r="D726" i="5"/>
  <c r="C726" i="5"/>
  <c r="B726" i="5"/>
  <c r="A726" i="5"/>
  <c r="I726" i="5" s="1"/>
  <c r="J726" i="5" s="1"/>
  <c r="O725" i="5"/>
  <c r="F725" i="5" s="1"/>
  <c r="E725" i="5"/>
  <c r="D725" i="5"/>
  <c r="C725" i="5"/>
  <c r="B725" i="5"/>
  <c r="A725" i="5"/>
  <c r="I725" i="5" s="1"/>
  <c r="J725" i="5" s="1"/>
  <c r="O724" i="5"/>
  <c r="F724" i="5" s="1"/>
  <c r="E724" i="5"/>
  <c r="D724" i="5"/>
  <c r="C724" i="5"/>
  <c r="B724" i="5"/>
  <c r="A724" i="5"/>
  <c r="I724" i="5" s="1"/>
  <c r="J724" i="5" s="1"/>
  <c r="O723" i="5"/>
  <c r="F723" i="5" s="1"/>
  <c r="E723" i="5"/>
  <c r="D723" i="5"/>
  <c r="C723" i="5"/>
  <c r="B723" i="5"/>
  <c r="A723" i="5"/>
  <c r="I723" i="5" s="1"/>
  <c r="J723" i="5" s="1"/>
  <c r="O722" i="5"/>
  <c r="F722" i="5" s="1"/>
  <c r="E722" i="5"/>
  <c r="D722" i="5"/>
  <c r="C722" i="5"/>
  <c r="B722" i="5"/>
  <c r="A722" i="5"/>
  <c r="I722" i="5" s="1"/>
  <c r="J722" i="5" s="1"/>
  <c r="O721" i="5"/>
  <c r="F721" i="5" s="1"/>
  <c r="E721" i="5"/>
  <c r="D721" i="5"/>
  <c r="C721" i="5"/>
  <c r="B721" i="5"/>
  <c r="A721" i="5"/>
  <c r="I721" i="5" s="1"/>
  <c r="J721" i="5" s="1"/>
  <c r="O720" i="5"/>
  <c r="F720" i="5" s="1"/>
  <c r="E720" i="5"/>
  <c r="D720" i="5"/>
  <c r="C720" i="5"/>
  <c r="B720" i="5"/>
  <c r="A720" i="5"/>
  <c r="I720" i="5" s="1"/>
  <c r="J720" i="5" s="1"/>
  <c r="O719" i="5"/>
  <c r="F719" i="5" s="1"/>
  <c r="E719" i="5"/>
  <c r="D719" i="5"/>
  <c r="C719" i="5"/>
  <c r="B719" i="5"/>
  <c r="A719" i="5"/>
  <c r="I719" i="5" s="1"/>
  <c r="J719" i="5" s="1"/>
  <c r="O718" i="5"/>
  <c r="F718" i="5" s="1"/>
  <c r="E718" i="5"/>
  <c r="D718" i="5"/>
  <c r="C718" i="5"/>
  <c r="B718" i="5"/>
  <c r="A718" i="5"/>
  <c r="I718" i="5" s="1"/>
  <c r="J718" i="5" s="1"/>
  <c r="O717" i="5"/>
  <c r="F717" i="5" s="1"/>
  <c r="E717" i="5"/>
  <c r="D717" i="5"/>
  <c r="C717" i="5"/>
  <c r="B717" i="5"/>
  <c r="A717" i="5"/>
  <c r="I717" i="5" s="1"/>
  <c r="J717" i="5" s="1"/>
  <c r="O716" i="5"/>
  <c r="F716" i="5" s="1"/>
  <c r="E716" i="5"/>
  <c r="D716" i="5"/>
  <c r="C716" i="5"/>
  <c r="B716" i="5"/>
  <c r="A716" i="5"/>
  <c r="I716" i="5" s="1"/>
  <c r="J716" i="5" s="1"/>
  <c r="O715" i="5"/>
  <c r="F715" i="5" s="1"/>
  <c r="E715" i="5"/>
  <c r="D715" i="5"/>
  <c r="C715" i="5"/>
  <c r="B715" i="5"/>
  <c r="A715" i="5"/>
  <c r="I715" i="5" s="1"/>
  <c r="J715" i="5" s="1"/>
  <c r="O714" i="5"/>
  <c r="F714" i="5" s="1"/>
  <c r="E714" i="5"/>
  <c r="D714" i="5"/>
  <c r="C714" i="5"/>
  <c r="B714" i="5"/>
  <c r="A714" i="5"/>
  <c r="I714" i="5" s="1"/>
  <c r="J714" i="5" s="1"/>
  <c r="O713" i="5"/>
  <c r="F713" i="5" s="1"/>
  <c r="E713" i="5"/>
  <c r="D713" i="5"/>
  <c r="C713" i="5"/>
  <c r="B713" i="5"/>
  <c r="A713" i="5"/>
  <c r="I713" i="5" s="1"/>
  <c r="J713" i="5" s="1"/>
  <c r="O712" i="5"/>
  <c r="F712" i="5" s="1"/>
  <c r="E712" i="5"/>
  <c r="D712" i="5"/>
  <c r="C712" i="5"/>
  <c r="B712" i="5"/>
  <c r="A712" i="5"/>
  <c r="I712" i="5" s="1"/>
  <c r="J712" i="5" s="1"/>
  <c r="O711" i="5"/>
  <c r="F711" i="5" s="1"/>
  <c r="E711" i="5"/>
  <c r="D711" i="5"/>
  <c r="C711" i="5"/>
  <c r="B711" i="5"/>
  <c r="A711" i="5"/>
  <c r="I711" i="5" s="1"/>
  <c r="J711" i="5" s="1"/>
  <c r="O710" i="5"/>
  <c r="F710" i="5" s="1"/>
  <c r="E710" i="5"/>
  <c r="D710" i="5"/>
  <c r="C710" i="5"/>
  <c r="B710" i="5"/>
  <c r="A710" i="5"/>
  <c r="I710" i="5" s="1"/>
  <c r="J710" i="5" s="1"/>
  <c r="O709" i="5"/>
  <c r="F709" i="5" s="1"/>
  <c r="E709" i="5"/>
  <c r="D709" i="5"/>
  <c r="C709" i="5"/>
  <c r="B709" i="5"/>
  <c r="A709" i="5"/>
  <c r="I709" i="5" s="1"/>
  <c r="J709" i="5" s="1"/>
  <c r="O708" i="5"/>
  <c r="F708" i="5" s="1"/>
  <c r="E708" i="5"/>
  <c r="D708" i="5"/>
  <c r="C708" i="5"/>
  <c r="B708" i="5"/>
  <c r="A708" i="5"/>
  <c r="I708" i="5" s="1"/>
  <c r="J708" i="5" s="1"/>
  <c r="O707" i="5"/>
  <c r="F707" i="5" s="1"/>
  <c r="E707" i="5"/>
  <c r="D707" i="5"/>
  <c r="C707" i="5"/>
  <c r="B707" i="5"/>
  <c r="A707" i="5"/>
  <c r="I707" i="5" s="1"/>
  <c r="J707" i="5" s="1"/>
  <c r="O706" i="5"/>
  <c r="F706" i="5" s="1"/>
  <c r="E706" i="5"/>
  <c r="D706" i="5"/>
  <c r="C706" i="5"/>
  <c r="B706" i="5"/>
  <c r="A706" i="5"/>
  <c r="I706" i="5" s="1"/>
  <c r="J706" i="5" s="1"/>
  <c r="O705" i="5"/>
  <c r="F705" i="5" s="1"/>
  <c r="E705" i="5"/>
  <c r="D705" i="5"/>
  <c r="C705" i="5"/>
  <c r="B705" i="5"/>
  <c r="A705" i="5"/>
  <c r="I705" i="5" s="1"/>
  <c r="J705" i="5" s="1"/>
  <c r="O704" i="5"/>
  <c r="F704" i="5" s="1"/>
  <c r="E704" i="5"/>
  <c r="D704" i="5"/>
  <c r="C704" i="5"/>
  <c r="B704" i="5"/>
  <c r="A704" i="5"/>
  <c r="I704" i="5" s="1"/>
  <c r="J704" i="5" s="1"/>
  <c r="O703" i="5"/>
  <c r="F703" i="5" s="1"/>
  <c r="E703" i="5"/>
  <c r="D703" i="5"/>
  <c r="C703" i="5"/>
  <c r="B703" i="5"/>
  <c r="A703" i="5"/>
  <c r="I703" i="5" s="1"/>
  <c r="J703" i="5" s="1"/>
  <c r="O702" i="5"/>
  <c r="F702" i="5" s="1"/>
  <c r="E702" i="5"/>
  <c r="D702" i="5"/>
  <c r="C702" i="5"/>
  <c r="B702" i="5"/>
  <c r="A702" i="5"/>
  <c r="I702" i="5" s="1"/>
  <c r="J702" i="5" s="1"/>
  <c r="O701" i="5"/>
  <c r="F701" i="5" s="1"/>
  <c r="E701" i="5"/>
  <c r="D701" i="5"/>
  <c r="C701" i="5"/>
  <c r="B701" i="5"/>
  <c r="A701" i="5"/>
  <c r="I701" i="5" s="1"/>
  <c r="J701" i="5" s="1"/>
  <c r="O700" i="5"/>
  <c r="F700" i="5" s="1"/>
  <c r="E700" i="5"/>
  <c r="D700" i="5"/>
  <c r="C700" i="5"/>
  <c r="B700" i="5"/>
  <c r="A700" i="5"/>
  <c r="I700" i="5" s="1"/>
  <c r="J700" i="5" s="1"/>
  <c r="O699" i="5"/>
  <c r="F699" i="5" s="1"/>
  <c r="E699" i="5"/>
  <c r="D699" i="5"/>
  <c r="C699" i="5"/>
  <c r="B699" i="5"/>
  <c r="A699" i="5"/>
  <c r="I699" i="5" s="1"/>
  <c r="J699" i="5" s="1"/>
  <c r="O698" i="5"/>
  <c r="F698" i="5" s="1"/>
  <c r="E698" i="5"/>
  <c r="D698" i="5"/>
  <c r="C698" i="5"/>
  <c r="B698" i="5"/>
  <c r="A698" i="5"/>
  <c r="I698" i="5" s="1"/>
  <c r="J698" i="5" s="1"/>
  <c r="O697" i="5"/>
  <c r="F697" i="5" s="1"/>
  <c r="E697" i="5"/>
  <c r="D697" i="5"/>
  <c r="C697" i="5"/>
  <c r="B697" i="5"/>
  <c r="A697" i="5"/>
  <c r="I697" i="5" s="1"/>
  <c r="J697" i="5" s="1"/>
  <c r="O696" i="5"/>
  <c r="F696" i="5" s="1"/>
  <c r="E696" i="5"/>
  <c r="D696" i="5"/>
  <c r="C696" i="5"/>
  <c r="B696" i="5"/>
  <c r="A696" i="5"/>
  <c r="I696" i="5" s="1"/>
  <c r="J696" i="5" s="1"/>
  <c r="O695" i="5"/>
  <c r="F695" i="5" s="1"/>
  <c r="E695" i="5"/>
  <c r="D695" i="5"/>
  <c r="C695" i="5"/>
  <c r="B695" i="5"/>
  <c r="A695" i="5"/>
  <c r="I695" i="5" s="1"/>
  <c r="J695" i="5" s="1"/>
  <c r="O694" i="5"/>
  <c r="F694" i="5" s="1"/>
  <c r="E694" i="5"/>
  <c r="D694" i="5"/>
  <c r="C694" i="5"/>
  <c r="B694" i="5"/>
  <c r="A694" i="5"/>
  <c r="I694" i="5" s="1"/>
  <c r="J694" i="5" s="1"/>
  <c r="O693" i="5"/>
  <c r="F693" i="5" s="1"/>
  <c r="E693" i="5"/>
  <c r="D693" i="5"/>
  <c r="C693" i="5"/>
  <c r="B693" i="5"/>
  <c r="A693" i="5"/>
  <c r="I693" i="5" s="1"/>
  <c r="J693" i="5" s="1"/>
  <c r="O692" i="5"/>
  <c r="F692" i="5" s="1"/>
  <c r="E692" i="5"/>
  <c r="D692" i="5"/>
  <c r="C692" i="5"/>
  <c r="B692" i="5"/>
  <c r="A692" i="5"/>
  <c r="I692" i="5" s="1"/>
  <c r="J692" i="5" s="1"/>
  <c r="O691" i="5"/>
  <c r="F691" i="5" s="1"/>
  <c r="E691" i="5"/>
  <c r="D691" i="5"/>
  <c r="C691" i="5"/>
  <c r="B691" i="5"/>
  <c r="A691" i="5"/>
  <c r="I691" i="5" s="1"/>
  <c r="J691" i="5" s="1"/>
  <c r="O690" i="5"/>
  <c r="F690" i="5" s="1"/>
  <c r="E690" i="5"/>
  <c r="D690" i="5"/>
  <c r="C690" i="5"/>
  <c r="B690" i="5"/>
  <c r="A690" i="5"/>
  <c r="I690" i="5" s="1"/>
  <c r="J690" i="5" s="1"/>
  <c r="O689" i="5"/>
  <c r="F689" i="5" s="1"/>
  <c r="E689" i="5"/>
  <c r="D689" i="5"/>
  <c r="C689" i="5"/>
  <c r="B689" i="5"/>
  <c r="A689" i="5"/>
  <c r="I689" i="5" s="1"/>
  <c r="J689" i="5" s="1"/>
  <c r="O688" i="5"/>
  <c r="F688" i="5" s="1"/>
  <c r="E688" i="5"/>
  <c r="D688" i="5"/>
  <c r="C688" i="5"/>
  <c r="B688" i="5"/>
  <c r="A688" i="5"/>
  <c r="I688" i="5" s="1"/>
  <c r="J688" i="5" s="1"/>
  <c r="O687" i="5"/>
  <c r="F687" i="5" s="1"/>
  <c r="E687" i="5"/>
  <c r="D687" i="5"/>
  <c r="C687" i="5"/>
  <c r="B687" i="5"/>
  <c r="A687" i="5"/>
  <c r="I687" i="5" s="1"/>
  <c r="J687" i="5" s="1"/>
  <c r="O686" i="5"/>
  <c r="F686" i="5" s="1"/>
  <c r="E686" i="5"/>
  <c r="D686" i="5"/>
  <c r="C686" i="5"/>
  <c r="B686" i="5"/>
  <c r="A686" i="5"/>
  <c r="I686" i="5" s="1"/>
  <c r="J686" i="5" s="1"/>
  <c r="O685" i="5"/>
  <c r="F685" i="5" s="1"/>
  <c r="E685" i="5"/>
  <c r="D685" i="5"/>
  <c r="C685" i="5"/>
  <c r="B685" i="5"/>
  <c r="A685" i="5"/>
  <c r="I685" i="5" s="1"/>
  <c r="J685" i="5" s="1"/>
  <c r="O684" i="5"/>
  <c r="F684" i="5" s="1"/>
  <c r="E684" i="5"/>
  <c r="D684" i="5"/>
  <c r="C684" i="5"/>
  <c r="B684" i="5"/>
  <c r="A684" i="5"/>
  <c r="I684" i="5" s="1"/>
  <c r="J684" i="5" s="1"/>
  <c r="O683" i="5"/>
  <c r="F683" i="5" s="1"/>
  <c r="E683" i="5"/>
  <c r="D683" i="5"/>
  <c r="C683" i="5"/>
  <c r="B683" i="5"/>
  <c r="A683" i="5"/>
  <c r="I683" i="5" s="1"/>
  <c r="J683" i="5" s="1"/>
  <c r="O682" i="5"/>
  <c r="F682" i="5" s="1"/>
  <c r="E682" i="5"/>
  <c r="D682" i="5"/>
  <c r="C682" i="5"/>
  <c r="B682" i="5"/>
  <c r="A682" i="5"/>
  <c r="I682" i="5" s="1"/>
  <c r="J682" i="5" s="1"/>
  <c r="O681" i="5"/>
  <c r="F681" i="5" s="1"/>
  <c r="E681" i="5"/>
  <c r="D681" i="5"/>
  <c r="C681" i="5"/>
  <c r="B681" i="5"/>
  <c r="A681" i="5"/>
  <c r="I681" i="5" s="1"/>
  <c r="J681" i="5" s="1"/>
  <c r="O680" i="5"/>
  <c r="F680" i="5" s="1"/>
  <c r="E680" i="5"/>
  <c r="D680" i="5"/>
  <c r="C680" i="5"/>
  <c r="B680" i="5"/>
  <c r="A680" i="5"/>
  <c r="I680" i="5" s="1"/>
  <c r="J680" i="5" s="1"/>
  <c r="O679" i="5"/>
  <c r="F679" i="5" s="1"/>
  <c r="E679" i="5"/>
  <c r="D679" i="5"/>
  <c r="C679" i="5"/>
  <c r="B679" i="5"/>
  <c r="A679" i="5"/>
  <c r="I679" i="5" s="1"/>
  <c r="J679" i="5" s="1"/>
  <c r="O678" i="5"/>
  <c r="F678" i="5" s="1"/>
  <c r="E678" i="5"/>
  <c r="D678" i="5"/>
  <c r="C678" i="5"/>
  <c r="B678" i="5"/>
  <c r="A678" i="5"/>
  <c r="I678" i="5" s="1"/>
  <c r="J678" i="5" s="1"/>
  <c r="O677" i="5"/>
  <c r="F677" i="5" s="1"/>
  <c r="E677" i="5"/>
  <c r="D677" i="5"/>
  <c r="C677" i="5"/>
  <c r="B677" i="5"/>
  <c r="A677" i="5"/>
  <c r="I677" i="5" s="1"/>
  <c r="J677" i="5" s="1"/>
  <c r="O676" i="5"/>
  <c r="F676" i="5" s="1"/>
  <c r="E676" i="5"/>
  <c r="D676" i="5"/>
  <c r="C676" i="5"/>
  <c r="B676" i="5"/>
  <c r="A676" i="5"/>
  <c r="I676" i="5" s="1"/>
  <c r="J676" i="5" s="1"/>
  <c r="O675" i="5"/>
  <c r="F675" i="5" s="1"/>
  <c r="E675" i="5"/>
  <c r="D675" i="5"/>
  <c r="C675" i="5"/>
  <c r="B675" i="5"/>
  <c r="A675" i="5"/>
  <c r="I675" i="5" s="1"/>
  <c r="J675" i="5" s="1"/>
  <c r="O674" i="5"/>
  <c r="F674" i="5" s="1"/>
  <c r="E674" i="5"/>
  <c r="D674" i="5"/>
  <c r="C674" i="5"/>
  <c r="B674" i="5"/>
  <c r="A674" i="5"/>
  <c r="I674" i="5" s="1"/>
  <c r="J674" i="5" s="1"/>
  <c r="O673" i="5"/>
  <c r="F673" i="5" s="1"/>
  <c r="E673" i="5"/>
  <c r="D673" i="5"/>
  <c r="C673" i="5"/>
  <c r="B673" i="5"/>
  <c r="A673" i="5"/>
  <c r="I673" i="5" s="1"/>
  <c r="J673" i="5" s="1"/>
  <c r="O672" i="5"/>
  <c r="F672" i="5" s="1"/>
  <c r="E672" i="5"/>
  <c r="D672" i="5"/>
  <c r="C672" i="5"/>
  <c r="B672" i="5"/>
  <c r="A672" i="5"/>
  <c r="I672" i="5" s="1"/>
  <c r="J672" i="5" s="1"/>
  <c r="O671" i="5"/>
  <c r="F671" i="5" s="1"/>
  <c r="E671" i="5"/>
  <c r="D671" i="5"/>
  <c r="C671" i="5"/>
  <c r="B671" i="5"/>
  <c r="A671" i="5"/>
  <c r="I671" i="5" s="1"/>
  <c r="J671" i="5" s="1"/>
  <c r="O670" i="5"/>
  <c r="F670" i="5" s="1"/>
  <c r="E670" i="5"/>
  <c r="D670" i="5"/>
  <c r="C670" i="5"/>
  <c r="B670" i="5"/>
  <c r="A670" i="5"/>
  <c r="I670" i="5" s="1"/>
  <c r="J670" i="5" s="1"/>
  <c r="O669" i="5"/>
  <c r="F669" i="5" s="1"/>
  <c r="E669" i="5"/>
  <c r="D669" i="5"/>
  <c r="C669" i="5"/>
  <c r="B669" i="5"/>
  <c r="A669" i="5"/>
  <c r="I669" i="5" s="1"/>
  <c r="J669" i="5" s="1"/>
  <c r="O668" i="5"/>
  <c r="F668" i="5" s="1"/>
  <c r="E668" i="5"/>
  <c r="D668" i="5"/>
  <c r="C668" i="5"/>
  <c r="B668" i="5"/>
  <c r="A668" i="5"/>
  <c r="I668" i="5" s="1"/>
  <c r="J668" i="5" s="1"/>
  <c r="O667" i="5"/>
  <c r="F667" i="5" s="1"/>
  <c r="E667" i="5"/>
  <c r="D667" i="5"/>
  <c r="C667" i="5"/>
  <c r="B667" i="5"/>
  <c r="A667" i="5"/>
  <c r="I667" i="5" s="1"/>
  <c r="J667" i="5" s="1"/>
  <c r="O666" i="5"/>
  <c r="F666" i="5" s="1"/>
  <c r="E666" i="5"/>
  <c r="D666" i="5"/>
  <c r="C666" i="5"/>
  <c r="B666" i="5"/>
  <c r="A666" i="5"/>
  <c r="I666" i="5" s="1"/>
  <c r="J666" i="5" s="1"/>
  <c r="O665" i="5"/>
  <c r="F665" i="5" s="1"/>
  <c r="E665" i="5"/>
  <c r="D665" i="5"/>
  <c r="C665" i="5"/>
  <c r="B665" i="5"/>
  <c r="A665" i="5"/>
  <c r="I665" i="5" s="1"/>
  <c r="J665" i="5" s="1"/>
  <c r="O664" i="5"/>
  <c r="F664" i="5" s="1"/>
  <c r="E664" i="5"/>
  <c r="D664" i="5"/>
  <c r="C664" i="5"/>
  <c r="B664" i="5"/>
  <c r="A664" i="5"/>
  <c r="I664" i="5" s="1"/>
  <c r="J664" i="5" s="1"/>
  <c r="O663" i="5"/>
  <c r="F663" i="5" s="1"/>
  <c r="E663" i="5"/>
  <c r="D663" i="5"/>
  <c r="C663" i="5"/>
  <c r="B663" i="5"/>
  <c r="A663" i="5"/>
  <c r="I663" i="5" s="1"/>
  <c r="J663" i="5" s="1"/>
  <c r="O662" i="5"/>
  <c r="F662" i="5" s="1"/>
  <c r="E662" i="5"/>
  <c r="D662" i="5"/>
  <c r="C662" i="5"/>
  <c r="B662" i="5"/>
  <c r="A662" i="5"/>
  <c r="I662" i="5" s="1"/>
  <c r="J662" i="5" s="1"/>
  <c r="O661" i="5"/>
  <c r="F661" i="5" s="1"/>
  <c r="E661" i="5"/>
  <c r="D661" i="5"/>
  <c r="C661" i="5"/>
  <c r="B661" i="5"/>
  <c r="A661" i="5"/>
  <c r="I661" i="5" s="1"/>
  <c r="J661" i="5" s="1"/>
  <c r="O660" i="5"/>
  <c r="F660" i="5" s="1"/>
  <c r="E660" i="5"/>
  <c r="D660" i="5"/>
  <c r="C660" i="5"/>
  <c r="B660" i="5"/>
  <c r="A660" i="5"/>
  <c r="I660" i="5" s="1"/>
  <c r="J660" i="5" s="1"/>
  <c r="O659" i="5"/>
  <c r="F659" i="5" s="1"/>
  <c r="E659" i="5"/>
  <c r="D659" i="5"/>
  <c r="C659" i="5"/>
  <c r="B659" i="5"/>
  <c r="A659" i="5"/>
  <c r="I659" i="5" s="1"/>
  <c r="J659" i="5" s="1"/>
  <c r="O658" i="5"/>
  <c r="F658" i="5" s="1"/>
  <c r="E658" i="5"/>
  <c r="D658" i="5"/>
  <c r="C658" i="5"/>
  <c r="B658" i="5"/>
  <c r="A658" i="5"/>
  <c r="I658" i="5" s="1"/>
  <c r="J658" i="5" s="1"/>
  <c r="O657" i="5"/>
  <c r="F657" i="5" s="1"/>
  <c r="E657" i="5"/>
  <c r="D657" i="5"/>
  <c r="C657" i="5"/>
  <c r="B657" i="5"/>
  <c r="A657" i="5"/>
  <c r="I657" i="5" s="1"/>
  <c r="J657" i="5" s="1"/>
  <c r="O656" i="5"/>
  <c r="F656" i="5" s="1"/>
  <c r="E656" i="5"/>
  <c r="D656" i="5"/>
  <c r="C656" i="5"/>
  <c r="B656" i="5"/>
  <c r="A656" i="5"/>
  <c r="I656" i="5" s="1"/>
  <c r="J656" i="5" s="1"/>
  <c r="O655" i="5"/>
  <c r="F655" i="5" s="1"/>
  <c r="E655" i="5"/>
  <c r="D655" i="5"/>
  <c r="C655" i="5"/>
  <c r="B655" i="5"/>
  <c r="A655" i="5"/>
  <c r="I655" i="5" s="1"/>
  <c r="J655" i="5" s="1"/>
  <c r="O654" i="5"/>
  <c r="F654" i="5" s="1"/>
  <c r="E654" i="5"/>
  <c r="D654" i="5"/>
  <c r="C654" i="5"/>
  <c r="B654" i="5"/>
  <c r="A654" i="5"/>
  <c r="I654" i="5" s="1"/>
  <c r="J654" i="5" s="1"/>
  <c r="O653" i="5"/>
  <c r="F653" i="5" s="1"/>
  <c r="E653" i="5"/>
  <c r="D653" i="5"/>
  <c r="C653" i="5"/>
  <c r="B653" i="5"/>
  <c r="A653" i="5"/>
  <c r="I653" i="5" s="1"/>
  <c r="J653" i="5" s="1"/>
  <c r="O652" i="5"/>
  <c r="F652" i="5" s="1"/>
  <c r="E652" i="5"/>
  <c r="D652" i="5"/>
  <c r="C652" i="5"/>
  <c r="B652" i="5"/>
  <c r="A652" i="5"/>
  <c r="I652" i="5" s="1"/>
  <c r="J652" i="5" s="1"/>
  <c r="O651" i="5"/>
  <c r="F651" i="5" s="1"/>
  <c r="E651" i="5"/>
  <c r="D651" i="5"/>
  <c r="C651" i="5"/>
  <c r="B651" i="5"/>
  <c r="A651" i="5"/>
  <c r="I651" i="5" s="1"/>
  <c r="J651" i="5" s="1"/>
  <c r="O650" i="5"/>
  <c r="F650" i="5" s="1"/>
  <c r="E650" i="5"/>
  <c r="D650" i="5"/>
  <c r="C650" i="5"/>
  <c r="B650" i="5"/>
  <c r="A650" i="5"/>
  <c r="I650" i="5" s="1"/>
  <c r="J650" i="5" s="1"/>
  <c r="O649" i="5"/>
  <c r="F649" i="5" s="1"/>
  <c r="E649" i="5"/>
  <c r="D649" i="5"/>
  <c r="C649" i="5"/>
  <c r="B649" i="5"/>
  <c r="A649" i="5"/>
  <c r="I649" i="5" s="1"/>
  <c r="J649" i="5" s="1"/>
  <c r="O648" i="5"/>
  <c r="F648" i="5" s="1"/>
  <c r="E648" i="5"/>
  <c r="D648" i="5"/>
  <c r="C648" i="5"/>
  <c r="B648" i="5"/>
  <c r="A648" i="5"/>
  <c r="I648" i="5" s="1"/>
  <c r="J648" i="5" s="1"/>
  <c r="O647" i="5"/>
  <c r="F647" i="5" s="1"/>
  <c r="E647" i="5"/>
  <c r="D647" i="5"/>
  <c r="C647" i="5"/>
  <c r="B647" i="5"/>
  <c r="A647" i="5"/>
  <c r="I647" i="5" s="1"/>
  <c r="J647" i="5" s="1"/>
  <c r="O646" i="5"/>
  <c r="F646" i="5" s="1"/>
  <c r="E646" i="5"/>
  <c r="D646" i="5"/>
  <c r="C646" i="5"/>
  <c r="B646" i="5"/>
  <c r="A646" i="5"/>
  <c r="I646" i="5" s="1"/>
  <c r="J646" i="5" s="1"/>
  <c r="O645" i="5"/>
  <c r="F645" i="5" s="1"/>
  <c r="E645" i="5"/>
  <c r="D645" i="5"/>
  <c r="C645" i="5"/>
  <c r="B645" i="5"/>
  <c r="A645" i="5"/>
  <c r="I645" i="5" s="1"/>
  <c r="J645" i="5" s="1"/>
  <c r="O644" i="5"/>
  <c r="F644" i="5" s="1"/>
  <c r="E644" i="5"/>
  <c r="D644" i="5"/>
  <c r="C644" i="5"/>
  <c r="B644" i="5"/>
  <c r="A644" i="5"/>
  <c r="I644" i="5" s="1"/>
  <c r="J644" i="5" s="1"/>
  <c r="O643" i="5"/>
  <c r="F643" i="5" s="1"/>
  <c r="E643" i="5"/>
  <c r="D643" i="5"/>
  <c r="C643" i="5"/>
  <c r="B643" i="5"/>
  <c r="A643" i="5"/>
  <c r="I643" i="5" s="1"/>
  <c r="J643" i="5" s="1"/>
  <c r="O642" i="5"/>
  <c r="F642" i="5" s="1"/>
  <c r="E642" i="5"/>
  <c r="D642" i="5"/>
  <c r="C642" i="5"/>
  <c r="B642" i="5"/>
  <c r="A642" i="5"/>
  <c r="I642" i="5" s="1"/>
  <c r="J642" i="5" s="1"/>
  <c r="O641" i="5"/>
  <c r="F641" i="5" s="1"/>
  <c r="E641" i="5"/>
  <c r="D641" i="5"/>
  <c r="C641" i="5"/>
  <c r="B641" i="5"/>
  <c r="A641" i="5"/>
  <c r="I641" i="5" s="1"/>
  <c r="J641" i="5" s="1"/>
  <c r="O640" i="5"/>
  <c r="F640" i="5" s="1"/>
  <c r="E640" i="5"/>
  <c r="D640" i="5"/>
  <c r="C640" i="5"/>
  <c r="B640" i="5"/>
  <c r="A640" i="5"/>
  <c r="I640" i="5" s="1"/>
  <c r="J640" i="5" s="1"/>
  <c r="O639" i="5"/>
  <c r="F639" i="5" s="1"/>
  <c r="E639" i="5"/>
  <c r="D639" i="5"/>
  <c r="C639" i="5"/>
  <c r="B639" i="5"/>
  <c r="A639" i="5"/>
  <c r="I639" i="5" s="1"/>
  <c r="J639" i="5" s="1"/>
  <c r="O638" i="5"/>
  <c r="F638" i="5" s="1"/>
  <c r="E638" i="5"/>
  <c r="D638" i="5"/>
  <c r="C638" i="5"/>
  <c r="B638" i="5"/>
  <c r="A638" i="5"/>
  <c r="I638" i="5" s="1"/>
  <c r="J638" i="5" s="1"/>
  <c r="O637" i="5"/>
  <c r="F637" i="5" s="1"/>
  <c r="E637" i="5"/>
  <c r="D637" i="5"/>
  <c r="C637" i="5"/>
  <c r="B637" i="5"/>
  <c r="A637" i="5"/>
  <c r="I637" i="5" s="1"/>
  <c r="J637" i="5" s="1"/>
  <c r="O636" i="5"/>
  <c r="F636" i="5" s="1"/>
  <c r="E636" i="5"/>
  <c r="D636" i="5"/>
  <c r="C636" i="5"/>
  <c r="B636" i="5"/>
  <c r="A636" i="5"/>
  <c r="I636" i="5" s="1"/>
  <c r="J636" i="5" s="1"/>
  <c r="O635" i="5"/>
  <c r="F635" i="5" s="1"/>
  <c r="E635" i="5"/>
  <c r="D635" i="5"/>
  <c r="C635" i="5"/>
  <c r="B635" i="5"/>
  <c r="A635" i="5"/>
  <c r="I635" i="5" s="1"/>
  <c r="J635" i="5" s="1"/>
  <c r="O634" i="5"/>
  <c r="F634" i="5" s="1"/>
  <c r="E634" i="5"/>
  <c r="D634" i="5"/>
  <c r="C634" i="5"/>
  <c r="B634" i="5"/>
  <c r="A634" i="5"/>
  <c r="I634" i="5" s="1"/>
  <c r="J634" i="5" s="1"/>
  <c r="O633" i="5"/>
  <c r="F633" i="5" s="1"/>
  <c r="E633" i="5"/>
  <c r="D633" i="5"/>
  <c r="C633" i="5"/>
  <c r="B633" i="5"/>
  <c r="A633" i="5"/>
  <c r="I633" i="5" s="1"/>
  <c r="J633" i="5" s="1"/>
  <c r="O632" i="5"/>
  <c r="F632" i="5" s="1"/>
  <c r="E632" i="5"/>
  <c r="D632" i="5"/>
  <c r="C632" i="5"/>
  <c r="B632" i="5"/>
  <c r="A632" i="5"/>
  <c r="I632" i="5" s="1"/>
  <c r="J632" i="5" s="1"/>
  <c r="O631" i="5"/>
  <c r="F631" i="5" s="1"/>
  <c r="E631" i="5"/>
  <c r="D631" i="5"/>
  <c r="C631" i="5"/>
  <c r="B631" i="5"/>
  <c r="A631" i="5"/>
  <c r="I631" i="5" s="1"/>
  <c r="J631" i="5" s="1"/>
  <c r="O630" i="5"/>
  <c r="F630" i="5" s="1"/>
  <c r="E630" i="5"/>
  <c r="D630" i="5"/>
  <c r="C630" i="5"/>
  <c r="B630" i="5"/>
  <c r="A630" i="5"/>
  <c r="I630" i="5" s="1"/>
  <c r="J630" i="5" s="1"/>
  <c r="O629" i="5"/>
  <c r="F629" i="5" s="1"/>
  <c r="E629" i="5"/>
  <c r="D629" i="5"/>
  <c r="C629" i="5"/>
  <c r="B629" i="5"/>
  <c r="A629" i="5"/>
  <c r="I629" i="5" s="1"/>
  <c r="J629" i="5" s="1"/>
  <c r="O628" i="5"/>
  <c r="F628" i="5" s="1"/>
  <c r="E628" i="5"/>
  <c r="D628" i="5"/>
  <c r="C628" i="5"/>
  <c r="B628" i="5"/>
  <c r="A628" i="5"/>
  <c r="I628" i="5" s="1"/>
  <c r="J628" i="5" s="1"/>
  <c r="O627" i="5"/>
  <c r="F627" i="5" s="1"/>
  <c r="E627" i="5"/>
  <c r="D627" i="5"/>
  <c r="C627" i="5"/>
  <c r="B627" i="5"/>
  <c r="A627" i="5"/>
  <c r="I627" i="5" s="1"/>
  <c r="J627" i="5" s="1"/>
  <c r="O626" i="5"/>
  <c r="F626" i="5" s="1"/>
  <c r="E626" i="5"/>
  <c r="D626" i="5"/>
  <c r="C626" i="5"/>
  <c r="B626" i="5"/>
  <c r="A626" i="5"/>
  <c r="I626" i="5" s="1"/>
  <c r="J626" i="5" s="1"/>
  <c r="O625" i="5"/>
  <c r="F625" i="5" s="1"/>
  <c r="E625" i="5"/>
  <c r="D625" i="5"/>
  <c r="C625" i="5"/>
  <c r="B625" i="5"/>
  <c r="A625" i="5"/>
  <c r="I625" i="5" s="1"/>
  <c r="J625" i="5" s="1"/>
  <c r="O624" i="5"/>
  <c r="F624" i="5" s="1"/>
  <c r="E624" i="5"/>
  <c r="D624" i="5"/>
  <c r="C624" i="5"/>
  <c r="B624" i="5"/>
  <c r="A624" i="5"/>
  <c r="I624" i="5" s="1"/>
  <c r="J624" i="5" s="1"/>
  <c r="O623" i="5"/>
  <c r="F623" i="5" s="1"/>
  <c r="E623" i="5"/>
  <c r="D623" i="5"/>
  <c r="C623" i="5"/>
  <c r="B623" i="5"/>
  <c r="A623" i="5"/>
  <c r="I623" i="5" s="1"/>
  <c r="J623" i="5" s="1"/>
  <c r="O622" i="5"/>
  <c r="F622" i="5" s="1"/>
  <c r="E622" i="5"/>
  <c r="D622" i="5"/>
  <c r="C622" i="5"/>
  <c r="B622" i="5"/>
  <c r="A622" i="5"/>
  <c r="I622" i="5" s="1"/>
  <c r="J622" i="5" s="1"/>
  <c r="O621" i="5"/>
  <c r="F621" i="5" s="1"/>
  <c r="E621" i="5"/>
  <c r="D621" i="5"/>
  <c r="C621" i="5"/>
  <c r="B621" i="5"/>
  <c r="A621" i="5"/>
  <c r="I621" i="5" s="1"/>
  <c r="J621" i="5" s="1"/>
  <c r="O620" i="5"/>
  <c r="F620" i="5" s="1"/>
  <c r="E620" i="5"/>
  <c r="D620" i="5"/>
  <c r="C620" i="5"/>
  <c r="B620" i="5"/>
  <c r="A620" i="5"/>
  <c r="I620" i="5" s="1"/>
  <c r="J620" i="5" s="1"/>
  <c r="O619" i="5"/>
  <c r="F619" i="5" s="1"/>
  <c r="E619" i="5"/>
  <c r="D619" i="5"/>
  <c r="C619" i="5"/>
  <c r="B619" i="5"/>
  <c r="A619" i="5"/>
  <c r="I619" i="5" s="1"/>
  <c r="J619" i="5" s="1"/>
  <c r="O618" i="5"/>
  <c r="F618" i="5" s="1"/>
  <c r="E618" i="5"/>
  <c r="D618" i="5"/>
  <c r="C618" i="5"/>
  <c r="B618" i="5"/>
  <c r="A618" i="5"/>
  <c r="I618" i="5" s="1"/>
  <c r="J618" i="5" s="1"/>
  <c r="O617" i="5"/>
  <c r="F617" i="5" s="1"/>
  <c r="E617" i="5"/>
  <c r="D617" i="5"/>
  <c r="C617" i="5"/>
  <c r="B617" i="5"/>
  <c r="A617" i="5"/>
  <c r="I617" i="5" s="1"/>
  <c r="J617" i="5" s="1"/>
  <c r="O616" i="5"/>
  <c r="F616" i="5" s="1"/>
  <c r="E616" i="5"/>
  <c r="D616" i="5"/>
  <c r="C616" i="5"/>
  <c r="B616" i="5"/>
  <c r="A616" i="5"/>
  <c r="I616" i="5" s="1"/>
  <c r="J616" i="5" s="1"/>
  <c r="O615" i="5"/>
  <c r="F615" i="5" s="1"/>
  <c r="E615" i="5"/>
  <c r="D615" i="5"/>
  <c r="C615" i="5"/>
  <c r="B615" i="5"/>
  <c r="A615" i="5"/>
  <c r="I615" i="5" s="1"/>
  <c r="J615" i="5" s="1"/>
  <c r="O614" i="5"/>
  <c r="F614" i="5" s="1"/>
  <c r="E614" i="5"/>
  <c r="D614" i="5"/>
  <c r="C614" i="5"/>
  <c r="B614" i="5"/>
  <c r="A614" i="5"/>
  <c r="I614" i="5" s="1"/>
  <c r="J614" i="5" s="1"/>
  <c r="O613" i="5"/>
  <c r="F613" i="5" s="1"/>
  <c r="E613" i="5"/>
  <c r="D613" i="5"/>
  <c r="C613" i="5"/>
  <c r="B613" i="5"/>
  <c r="A613" i="5"/>
  <c r="I613" i="5" s="1"/>
  <c r="J613" i="5" s="1"/>
  <c r="O612" i="5"/>
  <c r="F612" i="5" s="1"/>
  <c r="E612" i="5"/>
  <c r="D612" i="5"/>
  <c r="C612" i="5"/>
  <c r="B612" i="5"/>
  <c r="A612" i="5"/>
  <c r="I612" i="5" s="1"/>
  <c r="J612" i="5" s="1"/>
  <c r="O611" i="5"/>
  <c r="F611" i="5" s="1"/>
  <c r="E611" i="5"/>
  <c r="D611" i="5"/>
  <c r="C611" i="5"/>
  <c r="B611" i="5"/>
  <c r="A611" i="5"/>
  <c r="I611" i="5" s="1"/>
  <c r="J611" i="5" s="1"/>
  <c r="O610" i="5"/>
  <c r="F610" i="5" s="1"/>
  <c r="E610" i="5"/>
  <c r="D610" i="5"/>
  <c r="C610" i="5"/>
  <c r="B610" i="5"/>
  <c r="A610" i="5"/>
  <c r="I610" i="5" s="1"/>
  <c r="J610" i="5" s="1"/>
  <c r="O609" i="5"/>
  <c r="F609" i="5" s="1"/>
  <c r="E609" i="5"/>
  <c r="D609" i="5"/>
  <c r="C609" i="5"/>
  <c r="B609" i="5"/>
  <c r="A609" i="5"/>
  <c r="I609" i="5" s="1"/>
  <c r="J609" i="5" s="1"/>
  <c r="O608" i="5"/>
  <c r="F608" i="5" s="1"/>
  <c r="E608" i="5"/>
  <c r="D608" i="5"/>
  <c r="C608" i="5"/>
  <c r="B608" i="5"/>
  <c r="A608" i="5"/>
  <c r="I608" i="5" s="1"/>
  <c r="J608" i="5" s="1"/>
  <c r="O607" i="5"/>
  <c r="F607" i="5" s="1"/>
  <c r="E607" i="5"/>
  <c r="D607" i="5"/>
  <c r="C607" i="5"/>
  <c r="B607" i="5"/>
  <c r="A607" i="5"/>
  <c r="I607" i="5" s="1"/>
  <c r="J607" i="5" s="1"/>
  <c r="O606" i="5"/>
  <c r="F606" i="5" s="1"/>
  <c r="E606" i="5"/>
  <c r="D606" i="5"/>
  <c r="C606" i="5"/>
  <c r="B606" i="5"/>
  <c r="A606" i="5"/>
  <c r="I606" i="5" s="1"/>
  <c r="J606" i="5" s="1"/>
  <c r="O605" i="5"/>
  <c r="F605" i="5" s="1"/>
  <c r="E605" i="5"/>
  <c r="D605" i="5"/>
  <c r="C605" i="5"/>
  <c r="B605" i="5"/>
  <c r="A605" i="5"/>
  <c r="I605" i="5" s="1"/>
  <c r="J605" i="5" s="1"/>
  <c r="O604" i="5"/>
  <c r="F604" i="5" s="1"/>
  <c r="E604" i="5"/>
  <c r="D604" i="5"/>
  <c r="C604" i="5"/>
  <c r="B604" i="5"/>
  <c r="A604" i="5"/>
  <c r="I604" i="5" s="1"/>
  <c r="J604" i="5" s="1"/>
  <c r="O603" i="5"/>
  <c r="F603" i="5" s="1"/>
  <c r="E603" i="5"/>
  <c r="D603" i="5"/>
  <c r="C603" i="5"/>
  <c r="B603" i="5"/>
  <c r="A603" i="5"/>
  <c r="I603" i="5" s="1"/>
  <c r="J603" i="5" s="1"/>
  <c r="O602" i="5"/>
  <c r="F602" i="5" s="1"/>
  <c r="E602" i="5"/>
  <c r="D602" i="5"/>
  <c r="C602" i="5"/>
  <c r="B602" i="5"/>
  <c r="A602" i="5"/>
  <c r="I602" i="5" s="1"/>
  <c r="J602" i="5" s="1"/>
  <c r="O601" i="5"/>
  <c r="F601" i="5" s="1"/>
  <c r="E601" i="5"/>
  <c r="D601" i="5"/>
  <c r="C601" i="5"/>
  <c r="B601" i="5"/>
  <c r="A601" i="5"/>
  <c r="I601" i="5" s="1"/>
  <c r="J601" i="5" s="1"/>
  <c r="O600" i="5"/>
  <c r="F600" i="5" s="1"/>
  <c r="E600" i="5"/>
  <c r="D600" i="5"/>
  <c r="C600" i="5"/>
  <c r="B600" i="5"/>
  <c r="A600" i="5"/>
  <c r="I600" i="5" s="1"/>
  <c r="J600" i="5" s="1"/>
  <c r="O599" i="5"/>
  <c r="F599" i="5" s="1"/>
  <c r="E599" i="5"/>
  <c r="D599" i="5"/>
  <c r="C599" i="5"/>
  <c r="B599" i="5"/>
  <c r="A599" i="5"/>
  <c r="I599" i="5" s="1"/>
  <c r="J599" i="5" s="1"/>
  <c r="O598" i="5"/>
  <c r="F598" i="5" s="1"/>
  <c r="E598" i="5"/>
  <c r="D598" i="5"/>
  <c r="C598" i="5"/>
  <c r="B598" i="5"/>
  <c r="A598" i="5"/>
  <c r="I598" i="5" s="1"/>
  <c r="J598" i="5" s="1"/>
  <c r="O597" i="5"/>
  <c r="F597" i="5" s="1"/>
  <c r="E597" i="5"/>
  <c r="D597" i="5"/>
  <c r="C597" i="5"/>
  <c r="B597" i="5"/>
  <c r="A597" i="5"/>
  <c r="I597" i="5" s="1"/>
  <c r="J597" i="5" s="1"/>
  <c r="O596" i="5"/>
  <c r="F596" i="5" s="1"/>
  <c r="E596" i="5"/>
  <c r="D596" i="5"/>
  <c r="C596" i="5"/>
  <c r="B596" i="5"/>
  <c r="A596" i="5"/>
  <c r="I596" i="5" s="1"/>
  <c r="J596" i="5" s="1"/>
  <c r="O595" i="5"/>
  <c r="F595" i="5" s="1"/>
  <c r="E595" i="5"/>
  <c r="D595" i="5"/>
  <c r="C595" i="5"/>
  <c r="B595" i="5"/>
  <c r="A595" i="5"/>
  <c r="I595" i="5" s="1"/>
  <c r="J595" i="5" s="1"/>
  <c r="O594" i="5"/>
  <c r="F594" i="5" s="1"/>
  <c r="E594" i="5"/>
  <c r="D594" i="5"/>
  <c r="C594" i="5"/>
  <c r="B594" i="5"/>
  <c r="A594" i="5"/>
  <c r="I594" i="5" s="1"/>
  <c r="J594" i="5" s="1"/>
  <c r="O593" i="5"/>
  <c r="F593" i="5" s="1"/>
  <c r="E593" i="5"/>
  <c r="D593" i="5"/>
  <c r="C593" i="5"/>
  <c r="B593" i="5"/>
  <c r="A593" i="5"/>
  <c r="I593" i="5" s="1"/>
  <c r="J593" i="5" s="1"/>
  <c r="O592" i="5"/>
  <c r="F592" i="5" s="1"/>
  <c r="E592" i="5"/>
  <c r="D592" i="5"/>
  <c r="C592" i="5"/>
  <c r="B592" i="5"/>
  <c r="A592" i="5"/>
  <c r="I592" i="5" s="1"/>
  <c r="J592" i="5" s="1"/>
  <c r="O591" i="5"/>
  <c r="F591" i="5" s="1"/>
  <c r="E591" i="5"/>
  <c r="D591" i="5"/>
  <c r="C591" i="5"/>
  <c r="B591" i="5"/>
  <c r="A591" i="5"/>
  <c r="I591" i="5" s="1"/>
  <c r="J591" i="5" s="1"/>
  <c r="O590" i="5"/>
  <c r="F590" i="5" s="1"/>
  <c r="E590" i="5"/>
  <c r="D590" i="5"/>
  <c r="C590" i="5"/>
  <c r="B590" i="5"/>
  <c r="A590" i="5"/>
  <c r="I590" i="5" s="1"/>
  <c r="J590" i="5" s="1"/>
  <c r="O589" i="5"/>
  <c r="F589" i="5" s="1"/>
  <c r="E589" i="5"/>
  <c r="D589" i="5"/>
  <c r="C589" i="5"/>
  <c r="B589" i="5"/>
  <c r="A589" i="5"/>
  <c r="I589" i="5" s="1"/>
  <c r="J589" i="5" s="1"/>
  <c r="O588" i="5"/>
  <c r="F588" i="5" s="1"/>
  <c r="E588" i="5"/>
  <c r="D588" i="5"/>
  <c r="C588" i="5"/>
  <c r="B588" i="5"/>
  <c r="A588" i="5"/>
  <c r="I588" i="5" s="1"/>
  <c r="J588" i="5" s="1"/>
  <c r="O587" i="5"/>
  <c r="F587" i="5" s="1"/>
  <c r="E587" i="5"/>
  <c r="D587" i="5"/>
  <c r="C587" i="5"/>
  <c r="B587" i="5"/>
  <c r="A587" i="5"/>
  <c r="I587" i="5" s="1"/>
  <c r="J587" i="5" s="1"/>
  <c r="O586" i="5"/>
  <c r="F586" i="5" s="1"/>
  <c r="E586" i="5"/>
  <c r="D586" i="5"/>
  <c r="C586" i="5"/>
  <c r="B586" i="5"/>
  <c r="A586" i="5"/>
  <c r="I586" i="5" s="1"/>
  <c r="J586" i="5" s="1"/>
  <c r="O585" i="5"/>
  <c r="F585" i="5" s="1"/>
  <c r="E585" i="5"/>
  <c r="D585" i="5"/>
  <c r="C585" i="5"/>
  <c r="B585" i="5"/>
  <c r="A585" i="5"/>
  <c r="I585" i="5" s="1"/>
  <c r="J585" i="5" s="1"/>
  <c r="O584" i="5"/>
  <c r="F584" i="5" s="1"/>
  <c r="E584" i="5"/>
  <c r="D584" i="5"/>
  <c r="C584" i="5"/>
  <c r="B584" i="5"/>
  <c r="A584" i="5"/>
  <c r="I584" i="5" s="1"/>
  <c r="J584" i="5" s="1"/>
  <c r="O583" i="5"/>
  <c r="F583" i="5" s="1"/>
  <c r="E583" i="5"/>
  <c r="D583" i="5"/>
  <c r="C583" i="5"/>
  <c r="B583" i="5"/>
  <c r="A583" i="5"/>
  <c r="I583" i="5" s="1"/>
  <c r="J583" i="5" s="1"/>
  <c r="O582" i="5"/>
  <c r="F582" i="5" s="1"/>
  <c r="E582" i="5"/>
  <c r="D582" i="5"/>
  <c r="C582" i="5"/>
  <c r="B582" i="5"/>
  <c r="A582" i="5"/>
  <c r="I582" i="5" s="1"/>
  <c r="J582" i="5" s="1"/>
  <c r="O581" i="5"/>
  <c r="F581" i="5" s="1"/>
  <c r="E581" i="5"/>
  <c r="D581" i="5"/>
  <c r="C581" i="5"/>
  <c r="B581" i="5"/>
  <c r="A581" i="5"/>
  <c r="I581" i="5" s="1"/>
  <c r="J581" i="5" s="1"/>
  <c r="O580" i="5"/>
  <c r="F580" i="5" s="1"/>
  <c r="E580" i="5"/>
  <c r="D580" i="5"/>
  <c r="C580" i="5"/>
  <c r="B580" i="5"/>
  <c r="A580" i="5"/>
  <c r="I580" i="5" s="1"/>
  <c r="J580" i="5" s="1"/>
  <c r="O579" i="5"/>
  <c r="F579" i="5" s="1"/>
  <c r="E579" i="5"/>
  <c r="D579" i="5"/>
  <c r="C579" i="5"/>
  <c r="B579" i="5"/>
  <c r="A579" i="5"/>
  <c r="I579" i="5" s="1"/>
  <c r="J579" i="5" s="1"/>
  <c r="O578" i="5"/>
  <c r="F578" i="5" s="1"/>
  <c r="E578" i="5"/>
  <c r="D578" i="5"/>
  <c r="C578" i="5"/>
  <c r="B578" i="5"/>
  <c r="A578" i="5"/>
  <c r="I578" i="5" s="1"/>
  <c r="J578" i="5" s="1"/>
  <c r="O577" i="5"/>
  <c r="F577" i="5" s="1"/>
  <c r="E577" i="5"/>
  <c r="D577" i="5"/>
  <c r="C577" i="5"/>
  <c r="B577" i="5"/>
  <c r="A577" i="5"/>
  <c r="I577" i="5" s="1"/>
  <c r="J577" i="5" s="1"/>
  <c r="O576" i="5"/>
  <c r="F576" i="5" s="1"/>
  <c r="E576" i="5"/>
  <c r="D576" i="5"/>
  <c r="C576" i="5"/>
  <c r="B576" i="5"/>
  <c r="A576" i="5"/>
  <c r="I576" i="5" s="1"/>
  <c r="J576" i="5" s="1"/>
  <c r="O575" i="5"/>
  <c r="F575" i="5" s="1"/>
  <c r="E575" i="5"/>
  <c r="D575" i="5"/>
  <c r="C575" i="5"/>
  <c r="B575" i="5"/>
  <c r="A575" i="5"/>
  <c r="I575" i="5" s="1"/>
  <c r="J575" i="5" s="1"/>
  <c r="O574" i="5"/>
  <c r="F574" i="5" s="1"/>
  <c r="E574" i="5"/>
  <c r="D574" i="5"/>
  <c r="C574" i="5"/>
  <c r="B574" i="5"/>
  <c r="A574" i="5"/>
  <c r="I574" i="5" s="1"/>
  <c r="J574" i="5" s="1"/>
  <c r="O573" i="5"/>
  <c r="F573" i="5" s="1"/>
  <c r="E573" i="5"/>
  <c r="D573" i="5"/>
  <c r="C573" i="5"/>
  <c r="B573" i="5"/>
  <c r="A573" i="5"/>
  <c r="I573" i="5" s="1"/>
  <c r="J573" i="5" s="1"/>
  <c r="O572" i="5"/>
  <c r="F572" i="5" s="1"/>
  <c r="E572" i="5"/>
  <c r="D572" i="5"/>
  <c r="C572" i="5"/>
  <c r="B572" i="5"/>
  <c r="A572" i="5"/>
  <c r="I572" i="5" s="1"/>
  <c r="J572" i="5" s="1"/>
  <c r="O571" i="5"/>
  <c r="F571" i="5" s="1"/>
  <c r="E571" i="5"/>
  <c r="D571" i="5"/>
  <c r="C571" i="5"/>
  <c r="B571" i="5"/>
  <c r="A571" i="5"/>
  <c r="I571" i="5" s="1"/>
  <c r="J571" i="5" s="1"/>
  <c r="O570" i="5"/>
  <c r="F570" i="5" s="1"/>
  <c r="E570" i="5"/>
  <c r="D570" i="5"/>
  <c r="C570" i="5"/>
  <c r="B570" i="5"/>
  <c r="A570" i="5"/>
  <c r="I570" i="5" s="1"/>
  <c r="J570" i="5" s="1"/>
  <c r="O569" i="5"/>
  <c r="F569" i="5" s="1"/>
  <c r="E569" i="5"/>
  <c r="D569" i="5"/>
  <c r="C569" i="5"/>
  <c r="B569" i="5"/>
  <c r="A569" i="5"/>
  <c r="I569" i="5" s="1"/>
  <c r="J569" i="5" s="1"/>
  <c r="O568" i="5"/>
  <c r="F568" i="5" s="1"/>
  <c r="E568" i="5"/>
  <c r="D568" i="5"/>
  <c r="C568" i="5"/>
  <c r="B568" i="5"/>
  <c r="A568" i="5"/>
  <c r="I568" i="5" s="1"/>
  <c r="J568" i="5" s="1"/>
  <c r="O567" i="5"/>
  <c r="F567" i="5" s="1"/>
  <c r="E567" i="5"/>
  <c r="D567" i="5"/>
  <c r="C567" i="5"/>
  <c r="B567" i="5"/>
  <c r="A567" i="5"/>
  <c r="I567" i="5" s="1"/>
  <c r="J567" i="5" s="1"/>
  <c r="O566" i="5"/>
  <c r="F566" i="5" s="1"/>
  <c r="E566" i="5"/>
  <c r="D566" i="5"/>
  <c r="C566" i="5"/>
  <c r="B566" i="5"/>
  <c r="A566" i="5"/>
  <c r="I566" i="5" s="1"/>
  <c r="J566" i="5" s="1"/>
  <c r="O565" i="5"/>
  <c r="F565" i="5" s="1"/>
  <c r="E565" i="5"/>
  <c r="D565" i="5"/>
  <c r="C565" i="5"/>
  <c r="B565" i="5"/>
  <c r="A565" i="5"/>
  <c r="I565" i="5" s="1"/>
  <c r="J565" i="5" s="1"/>
  <c r="O564" i="5"/>
  <c r="F564" i="5" s="1"/>
  <c r="E564" i="5"/>
  <c r="D564" i="5"/>
  <c r="C564" i="5"/>
  <c r="B564" i="5"/>
  <c r="A564" i="5"/>
  <c r="I564" i="5" s="1"/>
  <c r="J564" i="5" s="1"/>
  <c r="O563" i="5"/>
  <c r="F563" i="5" s="1"/>
  <c r="E563" i="5"/>
  <c r="D563" i="5"/>
  <c r="C563" i="5"/>
  <c r="B563" i="5"/>
  <c r="A563" i="5"/>
  <c r="I563" i="5" s="1"/>
  <c r="J563" i="5" s="1"/>
  <c r="O562" i="5"/>
  <c r="F562" i="5" s="1"/>
  <c r="E562" i="5"/>
  <c r="D562" i="5"/>
  <c r="C562" i="5"/>
  <c r="B562" i="5"/>
  <c r="A562" i="5"/>
  <c r="I562" i="5" s="1"/>
  <c r="J562" i="5" s="1"/>
  <c r="O561" i="5"/>
  <c r="F561" i="5" s="1"/>
  <c r="E561" i="5"/>
  <c r="D561" i="5"/>
  <c r="C561" i="5"/>
  <c r="B561" i="5"/>
  <c r="A561" i="5"/>
  <c r="I561" i="5" s="1"/>
  <c r="J561" i="5" s="1"/>
  <c r="O560" i="5"/>
  <c r="F560" i="5" s="1"/>
  <c r="E560" i="5"/>
  <c r="D560" i="5"/>
  <c r="C560" i="5"/>
  <c r="B560" i="5"/>
  <c r="A560" i="5"/>
  <c r="I560" i="5" s="1"/>
  <c r="J560" i="5" s="1"/>
  <c r="O559" i="5"/>
  <c r="F559" i="5" s="1"/>
  <c r="E559" i="5"/>
  <c r="D559" i="5"/>
  <c r="C559" i="5"/>
  <c r="B559" i="5"/>
  <c r="A559" i="5"/>
  <c r="I559" i="5" s="1"/>
  <c r="J559" i="5" s="1"/>
  <c r="O558" i="5"/>
  <c r="F558" i="5" s="1"/>
  <c r="E558" i="5"/>
  <c r="D558" i="5"/>
  <c r="C558" i="5"/>
  <c r="B558" i="5"/>
  <c r="A558" i="5"/>
  <c r="I558" i="5" s="1"/>
  <c r="J558" i="5" s="1"/>
  <c r="O557" i="5"/>
  <c r="F557" i="5" s="1"/>
  <c r="E557" i="5"/>
  <c r="D557" i="5"/>
  <c r="C557" i="5"/>
  <c r="B557" i="5"/>
  <c r="A557" i="5"/>
  <c r="I557" i="5" s="1"/>
  <c r="J557" i="5" s="1"/>
  <c r="O556" i="5"/>
  <c r="F556" i="5" s="1"/>
  <c r="E556" i="5"/>
  <c r="D556" i="5"/>
  <c r="C556" i="5"/>
  <c r="B556" i="5"/>
  <c r="A556" i="5"/>
  <c r="I556" i="5" s="1"/>
  <c r="J556" i="5" s="1"/>
  <c r="O555" i="5"/>
  <c r="F555" i="5" s="1"/>
  <c r="E555" i="5"/>
  <c r="D555" i="5"/>
  <c r="C555" i="5"/>
  <c r="B555" i="5"/>
  <c r="A555" i="5"/>
  <c r="I555" i="5" s="1"/>
  <c r="J555" i="5" s="1"/>
  <c r="O554" i="5"/>
  <c r="F554" i="5" s="1"/>
  <c r="E554" i="5"/>
  <c r="D554" i="5"/>
  <c r="C554" i="5"/>
  <c r="B554" i="5"/>
  <c r="A554" i="5"/>
  <c r="I554" i="5" s="1"/>
  <c r="J554" i="5" s="1"/>
  <c r="O553" i="5"/>
  <c r="F553" i="5" s="1"/>
  <c r="E553" i="5"/>
  <c r="D553" i="5"/>
  <c r="C553" i="5"/>
  <c r="B553" i="5"/>
  <c r="A553" i="5"/>
  <c r="I553" i="5" s="1"/>
  <c r="J553" i="5" s="1"/>
  <c r="O552" i="5"/>
  <c r="F552" i="5" s="1"/>
  <c r="E552" i="5"/>
  <c r="D552" i="5"/>
  <c r="C552" i="5"/>
  <c r="B552" i="5"/>
  <c r="A552" i="5"/>
  <c r="I552" i="5" s="1"/>
  <c r="J552" i="5" s="1"/>
  <c r="O551" i="5"/>
  <c r="F551" i="5" s="1"/>
  <c r="E551" i="5"/>
  <c r="D551" i="5"/>
  <c r="C551" i="5"/>
  <c r="B551" i="5"/>
  <c r="A551" i="5"/>
  <c r="I551" i="5" s="1"/>
  <c r="J551" i="5" s="1"/>
  <c r="O550" i="5"/>
  <c r="F550" i="5" s="1"/>
  <c r="E550" i="5"/>
  <c r="D550" i="5"/>
  <c r="C550" i="5"/>
  <c r="B550" i="5"/>
  <c r="A550" i="5"/>
  <c r="I550" i="5" s="1"/>
  <c r="J550" i="5" s="1"/>
  <c r="O549" i="5"/>
  <c r="F549" i="5" s="1"/>
  <c r="E549" i="5"/>
  <c r="D549" i="5"/>
  <c r="C549" i="5"/>
  <c r="B549" i="5"/>
  <c r="A549" i="5"/>
  <c r="I549" i="5" s="1"/>
  <c r="J549" i="5" s="1"/>
  <c r="O548" i="5"/>
  <c r="F548" i="5" s="1"/>
  <c r="E548" i="5"/>
  <c r="D548" i="5"/>
  <c r="C548" i="5"/>
  <c r="B548" i="5"/>
  <c r="A548" i="5"/>
  <c r="I548" i="5" s="1"/>
  <c r="J548" i="5" s="1"/>
  <c r="O547" i="5"/>
  <c r="F547" i="5" s="1"/>
  <c r="E547" i="5"/>
  <c r="D547" i="5"/>
  <c r="C547" i="5"/>
  <c r="B547" i="5"/>
  <c r="A547" i="5"/>
  <c r="I547" i="5" s="1"/>
  <c r="J547" i="5" s="1"/>
  <c r="O546" i="5"/>
  <c r="F546" i="5" s="1"/>
  <c r="E546" i="5"/>
  <c r="D546" i="5"/>
  <c r="C546" i="5"/>
  <c r="B546" i="5"/>
  <c r="A546" i="5"/>
  <c r="I546" i="5" s="1"/>
  <c r="J546" i="5" s="1"/>
  <c r="O545" i="5"/>
  <c r="F545" i="5" s="1"/>
  <c r="E545" i="5"/>
  <c r="D545" i="5"/>
  <c r="C545" i="5"/>
  <c r="B545" i="5"/>
  <c r="A545" i="5"/>
  <c r="I545" i="5" s="1"/>
  <c r="J545" i="5" s="1"/>
  <c r="O544" i="5"/>
  <c r="F544" i="5" s="1"/>
  <c r="E544" i="5"/>
  <c r="D544" i="5"/>
  <c r="C544" i="5"/>
  <c r="B544" i="5"/>
  <c r="A544" i="5"/>
  <c r="I544" i="5" s="1"/>
  <c r="J544" i="5" s="1"/>
  <c r="O543" i="5"/>
  <c r="F543" i="5" s="1"/>
  <c r="E543" i="5"/>
  <c r="D543" i="5"/>
  <c r="C543" i="5"/>
  <c r="B543" i="5"/>
  <c r="A543" i="5"/>
  <c r="I543" i="5" s="1"/>
  <c r="J543" i="5" s="1"/>
  <c r="O542" i="5"/>
  <c r="F542" i="5" s="1"/>
  <c r="E542" i="5"/>
  <c r="D542" i="5"/>
  <c r="C542" i="5"/>
  <c r="B542" i="5"/>
  <c r="A542" i="5"/>
  <c r="I542" i="5" s="1"/>
  <c r="J542" i="5" s="1"/>
  <c r="O541" i="5"/>
  <c r="F541" i="5" s="1"/>
  <c r="E541" i="5"/>
  <c r="D541" i="5"/>
  <c r="C541" i="5"/>
  <c r="B541" i="5"/>
  <c r="A541" i="5"/>
  <c r="I541" i="5" s="1"/>
  <c r="J541" i="5" s="1"/>
  <c r="O540" i="5"/>
  <c r="F540" i="5" s="1"/>
  <c r="E540" i="5"/>
  <c r="D540" i="5"/>
  <c r="C540" i="5"/>
  <c r="B540" i="5"/>
  <c r="A540" i="5"/>
  <c r="I540" i="5" s="1"/>
  <c r="J540" i="5" s="1"/>
  <c r="O539" i="5"/>
  <c r="F539" i="5" s="1"/>
  <c r="E539" i="5"/>
  <c r="D539" i="5"/>
  <c r="C539" i="5"/>
  <c r="B539" i="5"/>
  <c r="A539" i="5"/>
  <c r="I539" i="5" s="1"/>
  <c r="J539" i="5" s="1"/>
  <c r="O538" i="5"/>
  <c r="F538" i="5" s="1"/>
  <c r="E538" i="5"/>
  <c r="D538" i="5"/>
  <c r="C538" i="5"/>
  <c r="B538" i="5"/>
  <c r="A538" i="5"/>
  <c r="I538" i="5" s="1"/>
  <c r="J538" i="5" s="1"/>
  <c r="O537" i="5"/>
  <c r="F537" i="5" s="1"/>
  <c r="E537" i="5"/>
  <c r="D537" i="5"/>
  <c r="C537" i="5"/>
  <c r="B537" i="5"/>
  <c r="A537" i="5"/>
  <c r="I537" i="5" s="1"/>
  <c r="J537" i="5" s="1"/>
  <c r="O536" i="5"/>
  <c r="F536" i="5" s="1"/>
  <c r="E536" i="5"/>
  <c r="D536" i="5"/>
  <c r="C536" i="5"/>
  <c r="B536" i="5"/>
  <c r="A536" i="5"/>
  <c r="I536" i="5" s="1"/>
  <c r="J536" i="5" s="1"/>
  <c r="O535" i="5"/>
  <c r="F535" i="5" s="1"/>
  <c r="E535" i="5"/>
  <c r="D535" i="5"/>
  <c r="C535" i="5"/>
  <c r="B535" i="5"/>
  <c r="A535" i="5"/>
  <c r="I535" i="5" s="1"/>
  <c r="J535" i="5" s="1"/>
  <c r="O534" i="5"/>
  <c r="F534" i="5" s="1"/>
  <c r="E534" i="5"/>
  <c r="D534" i="5"/>
  <c r="C534" i="5"/>
  <c r="B534" i="5"/>
  <c r="A534" i="5"/>
  <c r="I534" i="5" s="1"/>
  <c r="J534" i="5" s="1"/>
  <c r="O533" i="5"/>
  <c r="F533" i="5" s="1"/>
  <c r="E533" i="5"/>
  <c r="D533" i="5"/>
  <c r="C533" i="5"/>
  <c r="B533" i="5"/>
  <c r="A533" i="5"/>
  <c r="I533" i="5" s="1"/>
  <c r="J533" i="5" s="1"/>
  <c r="O532" i="5"/>
  <c r="F532" i="5" s="1"/>
  <c r="E532" i="5"/>
  <c r="D532" i="5"/>
  <c r="C532" i="5"/>
  <c r="B532" i="5"/>
  <c r="A532" i="5"/>
  <c r="I532" i="5" s="1"/>
  <c r="J532" i="5" s="1"/>
  <c r="O531" i="5"/>
  <c r="F531" i="5" s="1"/>
  <c r="E531" i="5"/>
  <c r="D531" i="5"/>
  <c r="C531" i="5"/>
  <c r="B531" i="5"/>
  <c r="A531" i="5"/>
  <c r="I531" i="5" s="1"/>
  <c r="J531" i="5" s="1"/>
  <c r="O530" i="5"/>
  <c r="F530" i="5" s="1"/>
  <c r="E530" i="5"/>
  <c r="D530" i="5"/>
  <c r="C530" i="5"/>
  <c r="B530" i="5"/>
  <c r="A530" i="5"/>
  <c r="I530" i="5" s="1"/>
  <c r="J530" i="5" s="1"/>
  <c r="O529" i="5"/>
  <c r="F529" i="5" s="1"/>
  <c r="E529" i="5"/>
  <c r="D529" i="5"/>
  <c r="C529" i="5"/>
  <c r="B529" i="5"/>
  <c r="A529" i="5"/>
  <c r="I529" i="5" s="1"/>
  <c r="J529" i="5" s="1"/>
  <c r="O528" i="5"/>
  <c r="F528" i="5" s="1"/>
  <c r="E528" i="5"/>
  <c r="D528" i="5"/>
  <c r="C528" i="5"/>
  <c r="B528" i="5"/>
  <c r="A528" i="5"/>
  <c r="I528" i="5" s="1"/>
  <c r="J528" i="5" s="1"/>
  <c r="O527" i="5"/>
  <c r="F527" i="5" s="1"/>
  <c r="E527" i="5"/>
  <c r="D527" i="5"/>
  <c r="C527" i="5"/>
  <c r="B527" i="5"/>
  <c r="A527" i="5"/>
  <c r="I527" i="5" s="1"/>
  <c r="J527" i="5" s="1"/>
  <c r="O526" i="5"/>
  <c r="F526" i="5" s="1"/>
  <c r="E526" i="5"/>
  <c r="D526" i="5"/>
  <c r="C526" i="5"/>
  <c r="B526" i="5"/>
  <c r="A526" i="5"/>
  <c r="I526" i="5" s="1"/>
  <c r="J526" i="5" s="1"/>
  <c r="O525" i="5"/>
  <c r="F525" i="5" s="1"/>
  <c r="E525" i="5"/>
  <c r="D525" i="5"/>
  <c r="C525" i="5"/>
  <c r="B525" i="5"/>
  <c r="A525" i="5"/>
  <c r="I525" i="5" s="1"/>
  <c r="J525" i="5" s="1"/>
  <c r="O524" i="5"/>
  <c r="F524" i="5" s="1"/>
  <c r="E524" i="5"/>
  <c r="D524" i="5"/>
  <c r="C524" i="5"/>
  <c r="B524" i="5"/>
  <c r="A524" i="5"/>
  <c r="I524" i="5" s="1"/>
  <c r="J524" i="5" s="1"/>
  <c r="O523" i="5"/>
  <c r="F523" i="5" s="1"/>
  <c r="E523" i="5"/>
  <c r="D523" i="5"/>
  <c r="C523" i="5"/>
  <c r="B523" i="5"/>
  <c r="A523" i="5"/>
  <c r="I523" i="5" s="1"/>
  <c r="J523" i="5" s="1"/>
  <c r="O522" i="5"/>
  <c r="F522" i="5" s="1"/>
  <c r="E522" i="5"/>
  <c r="D522" i="5"/>
  <c r="C522" i="5"/>
  <c r="B522" i="5"/>
  <c r="A522" i="5"/>
  <c r="I522" i="5" s="1"/>
  <c r="J522" i="5" s="1"/>
  <c r="O521" i="5"/>
  <c r="F521" i="5" s="1"/>
  <c r="E521" i="5"/>
  <c r="D521" i="5"/>
  <c r="C521" i="5"/>
  <c r="B521" i="5"/>
  <c r="A521" i="5"/>
  <c r="I521" i="5" s="1"/>
  <c r="J521" i="5" s="1"/>
  <c r="O520" i="5"/>
  <c r="F520" i="5" s="1"/>
  <c r="E520" i="5"/>
  <c r="D520" i="5"/>
  <c r="C520" i="5"/>
  <c r="B520" i="5"/>
  <c r="A520" i="5"/>
  <c r="I520" i="5" s="1"/>
  <c r="J520" i="5" s="1"/>
  <c r="O519" i="5"/>
  <c r="F519" i="5" s="1"/>
  <c r="E519" i="5"/>
  <c r="D519" i="5"/>
  <c r="C519" i="5"/>
  <c r="B519" i="5"/>
  <c r="A519" i="5"/>
  <c r="I519" i="5" s="1"/>
  <c r="J519" i="5" s="1"/>
  <c r="O518" i="5"/>
  <c r="F518" i="5" s="1"/>
  <c r="E518" i="5"/>
  <c r="D518" i="5"/>
  <c r="C518" i="5"/>
  <c r="B518" i="5"/>
  <c r="A518" i="5"/>
  <c r="I518" i="5" s="1"/>
  <c r="J518" i="5" s="1"/>
  <c r="O517" i="5"/>
  <c r="F517" i="5" s="1"/>
  <c r="E517" i="5"/>
  <c r="D517" i="5"/>
  <c r="C517" i="5"/>
  <c r="B517" i="5"/>
  <c r="A517" i="5"/>
  <c r="I517" i="5" s="1"/>
  <c r="J517" i="5" s="1"/>
  <c r="O516" i="5"/>
  <c r="F516" i="5" s="1"/>
  <c r="E516" i="5"/>
  <c r="D516" i="5"/>
  <c r="C516" i="5"/>
  <c r="B516" i="5"/>
  <c r="A516" i="5"/>
  <c r="I516" i="5" s="1"/>
  <c r="J516" i="5" s="1"/>
  <c r="O515" i="5"/>
  <c r="F515" i="5" s="1"/>
  <c r="E515" i="5"/>
  <c r="D515" i="5"/>
  <c r="C515" i="5"/>
  <c r="B515" i="5"/>
  <c r="A515" i="5"/>
  <c r="I515" i="5" s="1"/>
  <c r="J515" i="5" s="1"/>
  <c r="O514" i="5"/>
  <c r="F514" i="5" s="1"/>
  <c r="E514" i="5"/>
  <c r="D514" i="5"/>
  <c r="C514" i="5"/>
  <c r="B514" i="5"/>
  <c r="A514" i="5"/>
  <c r="I514" i="5" s="1"/>
  <c r="J514" i="5" s="1"/>
  <c r="O513" i="5"/>
  <c r="F513" i="5" s="1"/>
  <c r="E513" i="5"/>
  <c r="D513" i="5"/>
  <c r="C513" i="5"/>
  <c r="B513" i="5"/>
  <c r="A513" i="5"/>
  <c r="I513" i="5" s="1"/>
  <c r="J513" i="5" s="1"/>
  <c r="O512" i="5"/>
  <c r="F512" i="5" s="1"/>
  <c r="E512" i="5"/>
  <c r="D512" i="5"/>
  <c r="C512" i="5"/>
  <c r="B512" i="5"/>
  <c r="A512" i="5"/>
  <c r="I512" i="5" s="1"/>
  <c r="J512" i="5" s="1"/>
  <c r="O511" i="5"/>
  <c r="F511" i="5" s="1"/>
  <c r="E511" i="5"/>
  <c r="D511" i="5"/>
  <c r="C511" i="5"/>
  <c r="B511" i="5"/>
  <c r="A511" i="5"/>
  <c r="I511" i="5" s="1"/>
  <c r="J511" i="5" s="1"/>
  <c r="O510" i="5"/>
  <c r="F510" i="5" s="1"/>
  <c r="E510" i="5"/>
  <c r="D510" i="5"/>
  <c r="C510" i="5"/>
  <c r="B510" i="5"/>
  <c r="A510" i="5"/>
  <c r="I510" i="5" s="1"/>
  <c r="J510" i="5" s="1"/>
  <c r="O509" i="5"/>
  <c r="F509" i="5" s="1"/>
  <c r="E509" i="5"/>
  <c r="D509" i="5"/>
  <c r="C509" i="5"/>
  <c r="B509" i="5"/>
  <c r="A509" i="5"/>
  <c r="I509" i="5" s="1"/>
  <c r="J509" i="5" s="1"/>
  <c r="O508" i="5"/>
  <c r="F508" i="5" s="1"/>
  <c r="E508" i="5"/>
  <c r="D508" i="5"/>
  <c r="C508" i="5"/>
  <c r="B508" i="5"/>
  <c r="A508" i="5"/>
  <c r="I508" i="5" s="1"/>
  <c r="J508" i="5" s="1"/>
  <c r="O507" i="5"/>
  <c r="F507" i="5" s="1"/>
  <c r="E507" i="5"/>
  <c r="D507" i="5"/>
  <c r="C507" i="5"/>
  <c r="B507" i="5"/>
  <c r="A507" i="5"/>
  <c r="I507" i="5" s="1"/>
  <c r="J507" i="5" s="1"/>
  <c r="O506" i="5"/>
  <c r="F506" i="5" s="1"/>
  <c r="E506" i="5"/>
  <c r="D506" i="5"/>
  <c r="C506" i="5"/>
  <c r="B506" i="5"/>
  <c r="A506" i="5"/>
  <c r="I506" i="5" s="1"/>
  <c r="J506" i="5" s="1"/>
  <c r="O505" i="5"/>
  <c r="F505" i="5" s="1"/>
  <c r="E505" i="5"/>
  <c r="D505" i="5"/>
  <c r="C505" i="5"/>
  <c r="B505" i="5"/>
  <c r="A505" i="5"/>
  <c r="I505" i="5" s="1"/>
  <c r="J505" i="5" s="1"/>
  <c r="O504" i="5"/>
  <c r="F504" i="5" s="1"/>
  <c r="E504" i="5"/>
  <c r="D504" i="5"/>
  <c r="C504" i="5"/>
  <c r="B504" i="5"/>
  <c r="A504" i="5"/>
  <c r="I504" i="5" s="1"/>
  <c r="J504" i="5" s="1"/>
  <c r="O503" i="5"/>
  <c r="F503" i="5" s="1"/>
  <c r="E503" i="5"/>
  <c r="D503" i="5"/>
  <c r="C503" i="5"/>
  <c r="B503" i="5"/>
  <c r="A503" i="5"/>
  <c r="I503" i="5" s="1"/>
  <c r="J503" i="5" s="1"/>
  <c r="O502" i="5"/>
  <c r="F502" i="5" s="1"/>
  <c r="E502" i="5"/>
  <c r="D502" i="5"/>
  <c r="C502" i="5"/>
  <c r="B502" i="5"/>
  <c r="A502" i="5"/>
  <c r="I502" i="5" s="1"/>
  <c r="J502" i="5" s="1"/>
  <c r="O501" i="5"/>
  <c r="F501" i="5" s="1"/>
  <c r="E501" i="5"/>
  <c r="D501" i="5"/>
  <c r="C501" i="5"/>
  <c r="B501" i="5"/>
  <c r="A501" i="5"/>
  <c r="I501" i="5" s="1"/>
  <c r="J501" i="5" s="1"/>
  <c r="O500" i="5"/>
  <c r="F500" i="5" s="1"/>
  <c r="E500" i="5"/>
  <c r="D500" i="5"/>
  <c r="C500" i="5"/>
  <c r="B500" i="5"/>
  <c r="A500" i="5"/>
  <c r="I500" i="5" s="1"/>
  <c r="J500" i="5" s="1"/>
  <c r="O499" i="5"/>
  <c r="F499" i="5" s="1"/>
  <c r="E499" i="5"/>
  <c r="D499" i="5"/>
  <c r="C499" i="5"/>
  <c r="B499" i="5"/>
  <c r="A499" i="5"/>
  <c r="I499" i="5" s="1"/>
  <c r="J499" i="5" s="1"/>
  <c r="O498" i="5"/>
  <c r="F498" i="5" s="1"/>
  <c r="E498" i="5"/>
  <c r="D498" i="5"/>
  <c r="C498" i="5"/>
  <c r="B498" i="5"/>
  <c r="A498" i="5"/>
  <c r="I498" i="5" s="1"/>
  <c r="J498" i="5" s="1"/>
  <c r="O497" i="5"/>
  <c r="F497" i="5" s="1"/>
  <c r="E497" i="5"/>
  <c r="D497" i="5"/>
  <c r="C497" i="5"/>
  <c r="B497" i="5"/>
  <c r="A497" i="5"/>
  <c r="I497" i="5" s="1"/>
  <c r="J497" i="5" s="1"/>
  <c r="O496" i="5"/>
  <c r="F496" i="5" s="1"/>
  <c r="E496" i="5"/>
  <c r="D496" i="5"/>
  <c r="C496" i="5"/>
  <c r="B496" i="5"/>
  <c r="A496" i="5"/>
  <c r="I496" i="5" s="1"/>
  <c r="J496" i="5" s="1"/>
  <c r="O495" i="5"/>
  <c r="F495" i="5" s="1"/>
  <c r="E495" i="5"/>
  <c r="D495" i="5"/>
  <c r="C495" i="5"/>
  <c r="B495" i="5"/>
  <c r="A495" i="5"/>
  <c r="I495" i="5" s="1"/>
  <c r="J495" i="5" s="1"/>
  <c r="O494" i="5"/>
  <c r="F494" i="5" s="1"/>
  <c r="E494" i="5"/>
  <c r="D494" i="5"/>
  <c r="C494" i="5"/>
  <c r="B494" i="5"/>
  <c r="A494" i="5"/>
  <c r="I494" i="5" s="1"/>
  <c r="J494" i="5" s="1"/>
  <c r="O493" i="5"/>
  <c r="F493" i="5" s="1"/>
  <c r="E493" i="5"/>
  <c r="D493" i="5"/>
  <c r="C493" i="5"/>
  <c r="B493" i="5"/>
  <c r="A493" i="5"/>
  <c r="I493" i="5" s="1"/>
  <c r="J493" i="5" s="1"/>
  <c r="O492" i="5"/>
  <c r="F492" i="5" s="1"/>
  <c r="E492" i="5"/>
  <c r="D492" i="5"/>
  <c r="C492" i="5"/>
  <c r="B492" i="5"/>
  <c r="A492" i="5"/>
  <c r="I492" i="5" s="1"/>
  <c r="J492" i="5" s="1"/>
  <c r="O491" i="5"/>
  <c r="F491" i="5" s="1"/>
  <c r="E491" i="5"/>
  <c r="D491" i="5"/>
  <c r="C491" i="5"/>
  <c r="B491" i="5"/>
  <c r="A491" i="5"/>
  <c r="I491" i="5" s="1"/>
  <c r="J491" i="5" s="1"/>
  <c r="O490" i="5"/>
  <c r="F490" i="5" s="1"/>
  <c r="E490" i="5"/>
  <c r="D490" i="5"/>
  <c r="C490" i="5"/>
  <c r="B490" i="5"/>
  <c r="A490" i="5"/>
  <c r="I490" i="5" s="1"/>
  <c r="J490" i="5" s="1"/>
  <c r="O489" i="5"/>
  <c r="F489" i="5" s="1"/>
  <c r="E489" i="5"/>
  <c r="D489" i="5"/>
  <c r="C489" i="5"/>
  <c r="B489" i="5"/>
  <c r="A489" i="5"/>
  <c r="I489" i="5" s="1"/>
  <c r="J489" i="5" s="1"/>
  <c r="O488" i="5"/>
  <c r="F488" i="5" s="1"/>
  <c r="E488" i="5"/>
  <c r="D488" i="5"/>
  <c r="C488" i="5"/>
  <c r="B488" i="5"/>
  <c r="A488" i="5"/>
  <c r="I488" i="5" s="1"/>
  <c r="J488" i="5" s="1"/>
  <c r="O487" i="5"/>
  <c r="F487" i="5" s="1"/>
  <c r="E487" i="5"/>
  <c r="D487" i="5"/>
  <c r="C487" i="5"/>
  <c r="B487" i="5"/>
  <c r="A487" i="5"/>
  <c r="I487" i="5" s="1"/>
  <c r="J487" i="5" s="1"/>
  <c r="O486" i="5"/>
  <c r="F486" i="5" s="1"/>
  <c r="E486" i="5"/>
  <c r="D486" i="5"/>
  <c r="C486" i="5"/>
  <c r="B486" i="5"/>
  <c r="A486" i="5"/>
  <c r="I486" i="5" s="1"/>
  <c r="J486" i="5" s="1"/>
  <c r="O485" i="5"/>
  <c r="F485" i="5" s="1"/>
  <c r="E485" i="5"/>
  <c r="D485" i="5"/>
  <c r="C485" i="5"/>
  <c r="B485" i="5"/>
  <c r="A485" i="5"/>
  <c r="I485" i="5" s="1"/>
  <c r="J485" i="5" s="1"/>
  <c r="O484" i="5"/>
  <c r="F484" i="5" s="1"/>
  <c r="E484" i="5"/>
  <c r="D484" i="5"/>
  <c r="C484" i="5"/>
  <c r="B484" i="5"/>
  <c r="A484" i="5"/>
  <c r="I484" i="5" s="1"/>
  <c r="J484" i="5" s="1"/>
  <c r="O483" i="5"/>
  <c r="F483" i="5" s="1"/>
  <c r="E483" i="5"/>
  <c r="D483" i="5"/>
  <c r="C483" i="5"/>
  <c r="B483" i="5"/>
  <c r="A483" i="5"/>
  <c r="I483" i="5" s="1"/>
  <c r="J483" i="5" s="1"/>
  <c r="O482" i="5"/>
  <c r="F482" i="5" s="1"/>
  <c r="E482" i="5"/>
  <c r="D482" i="5"/>
  <c r="C482" i="5"/>
  <c r="B482" i="5"/>
  <c r="A482" i="5"/>
  <c r="I482" i="5" s="1"/>
  <c r="J482" i="5" s="1"/>
  <c r="O481" i="5"/>
  <c r="F481" i="5" s="1"/>
  <c r="E481" i="5"/>
  <c r="D481" i="5"/>
  <c r="C481" i="5"/>
  <c r="B481" i="5"/>
  <c r="A481" i="5"/>
  <c r="I481" i="5" s="1"/>
  <c r="J481" i="5" s="1"/>
  <c r="O480" i="5"/>
  <c r="F480" i="5" s="1"/>
  <c r="E480" i="5"/>
  <c r="D480" i="5"/>
  <c r="C480" i="5"/>
  <c r="B480" i="5"/>
  <c r="A480" i="5"/>
  <c r="I480" i="5" s="1"/>
  <c r="J480" i="5" s="1"/>
  <c r="O479" i="5"/>
  <c r="F479" i="5" s="1"/>
  <c r="E479" i="5"/>
  <c r="D479" i="5"/>
  <c r="C479" i="5"/>
  <c r="B479" i="5"/>
  <c r="A479" i="5"/>
  <c r="I479" i="5" s="1"/>
  <c r="J479" i="5" s="1"/>
  <c r="O478" i="5"/>
  <c r="F478" i="5" s="1"/>
  <c r="E478" i="5"/>
  <c r="D478" i="5"/>
  <c r="C478" i="5"/>
  <c r="B478" i="5"/>
  <c r="A478" i="5"/>
  <c r="I478" i="5" s="1"/>
  <c r="J478" i="5" s="1"/>
  <c r="O477" i="5"/>
  <c r="F477" i="5" s="1"/>
  <c r="E477" i="5"/>
  <c r="D477" i="5"/>
  <c r="C477" i="5"/>
  <c r="B477" i="5"/>
  <c r="A477" i="5"/>
  <c r="I477" i="5" s="1"/>
  <c r="J477" i="5" s="1"/>
  <c r="O476" i="5"/>
  <c r="F476" i="5" s="1"/>
  <c r="E476" i="5"/>
  <c r="D476" i="5"/>
  <c r="C476" i="5"/>
  <c r="B476" i="5"/>
  <c r="A476" i="5"/>
  <c r="I476" i="5" s="1"/>
  <c r="J476" i="5" s="1"/>
  <c r="O475" i="5"/>
  <c r="F475" i="5" s="1"/>
  <c r="E475" i="5"/>
  <c r="D475" i="5"/>
  <c r="C475" i="5"/>
  <c r="B475" i="5"/>
  <c r="A475" i="5"/>
  <c r="I475" i="5" s="1"/>
  <c r="J475" i="5" s="1"/>
  <c r="O474" i="5"/>
  <c r="F474" i="5" s="1"/>
  <c r="E474" i="5"/>
  <c r="D474" i="5"/>
  <c r="C474" i="5"/>
  <c r="B474" i="5"/>
  <c r="A474" i="5"/>
  <c r="I474" i="5" s="1"/>
  <c r="J474" i="5" s="1"/>
  <c r="O473" i="5"/>
  <c r="F473" i="5" s="1"/>
  <c r="E473" i="5"/>
  <c r="D473" i="5"/>
  <c r="C473" i="5"/>
  <c r="B473" i="5"/>
  <c r="A473" i="5"/>
  <c r="I473" i="5" s="1"/>
  <c r="J473" i="5" s="1"/>
  <c r="O472" i="5"/>
  <c r="F472" i="5" s="1"/>
  <c r="E472" i="5"/>
  <c r="D472" i="5"/>
  <c r="C472" i="5"/>
  <c r="B472" i="5"/>
  <c r="A472" i="5"/>
  <c r="I472" i="5" s="1"/>
  <c r="J472" i="5" s="1"/>
  <c r="O471" i="5"/>
  <c r="F471" i="5" s="1"/>
  <c r="E471" i="5"/>
  <c r="D471" i="5"/>
  <c r="C471" i="5"/>
  <c r="B471" i="5"/>
  <c r="A471" i="5"/>
  <c r="I471" i="5" s="1"/>
  <c r="J471" i="5" s="1"/>
  <c r="O470" i="5"/>
  <c r="F470" i="5" s="1"/>
  <c r="E470" i="5"/>
  <c r="D470" i="5"/>
  <c r="C470" i="5"/>
  <c r="B470" i="5"/>
  <c r="A470" i="5"/>
  <c r="I470" i="5" s="1"/>
  <c r="J470" i="5" s="1"/>
  <c r="O469" i="5"/>
  <c r="F469" i="5" s="1"/>
  <c r="E469" i="5"/>
  <c r="D469" i="5"/>
  <c r="C469" i="5"/>
  <c r="B469" i="5"/>
  <c r="A469" i="5"/>
  <c r="I469" i="5" s="1"/>
  <c r="J469" i="5" s="1"/>
  <c r="O468" i="5"/>
  <c r="F468" i="5" s="1"/>
  <c r="E468" i="5"/>
  <c r="D468" i="5"/>
  <c r="C468" i="5"/>
  <c r="B468" i="5"/>
  <c r="A468" i="5"/>
  <c r="I468" i="5" s="1"/>
  <c r="J468" i="5" s="1"/>
  <c r="O467" i="5"/>
  <c r="F467" i="5" s="1"/>
  <c r="E467" i="5"/>
  <c r="D467" i="5"/>
  <c r="C467" i="5"/>
  <c r="B467" i="5"/>
  <c r="A467" i="5"/>
  <c r="I467" i="5" s="1"/>
  <c r="J467" i="5" s="1"/>
  <c r="O466" i="5"/>
  <c r="F466" i="5" s="1"/>
  <c r="E466" i="5"/>
  <c r="D466" i="5"/>
  <c r="C466" i="5"/>
  <c r="B466" i="5"/>
  <c r="A466" i="5"/>
  <c r="I466" i="5" s="1"/>
  <c r="J466" i="5" s="1"/>
  <c r="O465" i="5"/>
  <c r="F465" i="5" s="1"/>
  <c r="E465" i="5"/>
  <c r="D465" i="5"/>
  <c r="C465" i="5"/>
  <c r="B465" i="5"/>
  <c r="A465" i="5"/>
  <c r="I465" i="5" s="1"/>
  <c r="J465" i="5" s="1"/>
  <c r="O464" i="5"/>
  <c r="F464" i="5" s="1"/>
  <c r="E464" i="5"/>
  <c r="D464" i="5"/>
  <c r="C464" i="5"/>
  <c r="B464" i="5"/>
  <c r="A464" i="5"/>
  <c r="I464" i="5" s="1"/>
  <c r="J464" i="5" s="1"/>
  <c r="O463" i="5"/>
  <c r="F463" i="5" s="1"/>
  <c r="E463" i="5"/>
  <c r="D463" i="5"/>
  <c r="C463" i="5"/>
  <c r="B463" i="5"/>
  <c r="A463" i="5"/>
  <c r="I463" i="5" s="1"/>
  <c r="J463" i="5" s="1"/>
  <c r="O462" i="5"/>
  <c r="F462" i="5" s="1"/>
  <c r="E462" i="5"/>
  <c r="D462" i="5"/>
  <c r="C462" i="5"/>
  <c r="B462" i="5"/>
  <c r="A462" i="5"/>
  <c r="I462" i="5" s="1"/>
  <c r="J462" i="5" s="1"/>
  <c r="O461" i="5"/>
  <c r="F461" i="5" s="1"/>
  <c r="E461" i="5"/>
  <c r="D461" i="5"/>
  <c r="C461" i="5"/>
  <c r="B461" i="5"/>
  <c r="A461" i="5"/>
  <c r="I461" i="5" s="1"/>
  <c r="J461" i="5" s="1"/>
  <c r="O460" i="5"/>
  <c r="F460" i="5" s="1"/>
  <c r="E460" i="5"/>
  <c r="D460" i="5"/>
  <c r="C460" i="5"/>
  <c r="B460" i="5"/>
  <c r="A460" i="5"/>
  <c r="I460" i="5" s="1"/>
  <c r="J460" i="5" s="1"/>
  <c r="O459" i="5"/>
  <c r="F459" i="5" s="1"/>
  <c r="E459" i="5"/>
  <c r="D459" i="5"/>
  <c r="C459" i="5"/>
  <c r="B459" i="5"/>
  <c r="A459" i="5"/>
  <c r="I459" i="5" s="1"/>
  <c r="J459" i="5" s="1"/>
  <c r="O458" i="5"/>
  <c r="F458" i="5" s="1"/>
  <c r="E458" i="5"/>
  <c r="D458" i="5"/>
  <c r="C458" i="5"/>
  <c r="B458" i="5"/>
  <c r="A458" i="5"/>
  <c r="I458" i="5" s="1"/>
  <c r="J458" i="5" s="1"/>
  <c r="O457" i="5"/>
  <c r="F457" i="5" s="1"/>
  <c r="E457" i="5"/>
  <c r="D457" i="5"/>
  <c r="C457" i="5"/>
  <c r="B457" i="5"/>
  <c r="A457" i="5"/>
  <c r="I457" i="5" s="1"/>
  <c r="J457" i="5" s="1"/>
  <c r="O456" i="5"/>
  <c r="F456" i="5" s="1"/>
  <c r="E456" i="5"/>
  <c r="D456" i="5"/>
  <c r="C456" i="5"/>
  <c r="B456" i="5"/>
  <c r="A456" i="5"/>
  <c r="I456" i="5" s="1"/>
  <c r="J456" i="5" s="1"/>
  <c r="O455" i="5"/>
  <c r="F455" i="5" s="1"/>
  <c r="E455" i="5"/>
  <c r="D455" i="5"/>
  <c r="C455" i="5"/>
  <c r="B455" i="5"/>
  <c r="A455" i="5"/>
  <c r="I455" i="5" s="1"/>
  <c r="J455" i="5" s="1"/>
  <c r="O454" i="5"/>
  <c r="F454" i="5" s="1"/>
  <c r="E454" i="5"/>
  <c r="D454" i="5"/>
  <c r="C454" i="5"/>
  <c r="B454" i="5"/>
  <c r="A454" i="5"/>
  <c r="I454" i="5" s="1"/>
  <c r="J454" i="5" s="1"/>
  <c r="O453" i="5"/>
  <c r="F453" i="5" s="1"/>
  <c r="E453" i="5"/>
  <c r="D453" i="5"/>
  <c r="C453" i="5"/>
  <c r="B453" i="5"/>
  <c r="A453" i="5"/>
  <c r="I453" i="5" s="1"/>
  <c r="J453" i="5" s="1"/>
  <c r="O452" i="5"/>
  <c r="F452" i="5" s="1"/>
  <c r="E452" i="5"/>
  <c r="D452" i="5"/>
  <c r="C452" i="5"/>
  <c r="B452" i="5"/>
  <c r="A452" i="5"/>
  <c r="I452" i="5" s="1"/>
  <c r="J452" i="5" s="1"/>
  <c r="O451" i="5"/>
  <c r="F451" i="5" s="1"/>
  <c r="E451" i="5"/>
  <c r="D451" i="5"/>
  <c r="C451" i="5"/>
  <c r="B451" i="5"/>
  <c r="A451" i="5"/>
  <c r="I451" i="5" s="1"/>
  <c r="J451" i="5" s="1"/>
  <c r="O450" i="5"/>
  <c r="F450" i="5" s="1"/>
  <c r="E450" i="5"/>
  <c r="D450" i="5"/>
  <c r="C450" i="5"/>
  <c r="B450" i="5"/>
  <c r="A450" i="5"/>
  <c r="I450" i="5" s="1"/>
  <c r="J450" i="5" s="1"/>
  <c r="O449" i="5"/>
  <c r="F449" i="5" s="1"/>
  <c r="E449" i="5"/>
  <c r="D449" i="5"/>
  <c r="C449" i="5"/>
  <c r="B449" i="5"/>
  <c r="A449" i="5"/>
  <c r="I449" i="5" s="1"/>
  <c r="J449" i="5" s="1"/>
  <c r="O448" i="5"/>
  <c r="F448" i="5" s="1"/>
  <c r="E448" i="5"/>
  <c r="D448" i="5"/>
  <c r="C448" i="5"/>
  <c r="B448" i="5"/>
  <c r="A448" i="5"/>
  <c r="I448" i="5" s="1"/>
  <c r="J448" i="5" s="1"/>
  <c r="O447" i="5"/>
  <c r="F447" i="5" s="1"/>
  <c r="E447" i="5"/>
  <c r="D447" i="5"/>
  <c r="C447" i="5"/>
  <c r="B447" i="5"/>
  <c r="A447" i="5"/>
  <c r="I447" i="5" s="1"/>
  <c r="J447" i="5" s="1"/>
  <c r="O446" i="5"/>
  <c r="F446" i="5" s="1"/>
  <c r="E446" i="5"/>
  <c r="D446" i="5"/>
  <c r="C446" i="5"/>
  <c r="B446" i="5"/>
  <c r="A446" i="5"/>
  <c r="I446" i="5" s="1"/>
  <c r="J446" i="5" s="1"/>
  <c r="O445" i="5"/>
  <c r="F445" i="5" s="1"/>
  <c r="E445" i="5"/>
  <c r="D445" i="5"/>
  <c r="C445" i="5"/>
  <c r="B445" i="5"/>
  <c r="A445" i="5"/>
  <c r="I445" i="5" s="1"/>
  <c r="J445" i="5" s="1"/>
  <c r="O444" i="5"/>
  <c r="F444" i="5" s="1"/>
  <c r="E444" i="5"/>
  <c r="D444" i="5"/>
  <c r="C444" i="5"/>
  <c r="B444" i="5"/>
  <c r="A444" i="5"/>
  <c r="I444" i="5" s="1"/>
  <c r="J444" i="5" s="1"/>
  <c r="O443" i="5"/>
  <c r="F443" i="5" s="1"/>
  <c r="E443" i="5"/>
  <c r="D443" i="5"/>
  <c r="C443" i="5"/>
  <c r="B443" i="5"/>
  <c r="A443" i="5"/>
  <c r="I443" i="5" s="1"/>
  <c r="J443" i="5" s="1"/>
  <c r="O442" i="5"/>
  <c r="F442" i="5" s="1"/>
  <c r="E442" i="5"/>
  <c r="D442" i="5"/>
  <c r="C442" i="5"/>
  <c r="B442" i="5"/>
  <c r="A442" i="5"/>
  <c r="I442" i="5" s="1"/>
  <c r="J442" i="5" s="1"/>
  <c r="O441" i="5"/>
  <c r="F441" i="5" s="1"/>
  <c r="E441" i="5"/>
  <c r="D441" i="5"/>
  <c r="C441" i="5"/>
  <c r="B441" i="5"/>
  <c r="A441" i="5"/>
  <c r="I441" i="5" s="1"/>
  <c r="J441" i="5" s="1"/>
  <c r="O440" i="5"/>
  <c r="F440" i="5" s="1"/>
  <c r="E440" i="5"/>
  <c r="D440" i="5"/>
  <c r="C440" i="5"/>
  <c r="B440" i="5"/>
  <c r="A440" i="5"/>
  <c r="I440" i="5" s="1"/>
  <c r="J440" i="5" s="1"/>
  <c r="O439" i="5"/>
  <c r="F439" i="5" s="1"/>
  <c r="E439" i="5"/>
  <c r="D439" i="5"/>
  <c r="C439" i="5"/>
  <c r="B439" i="5"/>
  <c r="A439" i="5"/>
  <c r="I439" i="5" s="1"/>
  <c r="J439" i="5" s="1"/>
  <c r="O438" i="5"/>
  <c r="F438" i="5" s="1"/>
  <c r="E438" i="5"/>
  <c r="D438" i="5"/>
  <c r="C438" i="5"/>
  <c r="B438" i="5"/>
  <c r="A438" i="5"/>
  <c r="I438" i="5" s="1"/>
  <c r="J438" i="5" s="1"/>
  <c r="O437" i="5"/>
  <c r="F437" i="5" s="1"/>
  <c r="E437" i="5"/>
  <c r="D437" i="5"/>
  <c r="C437" i="5"/>
  <c r="B437" i="5"/>
  <c r="A437" i="5"/>
  <c r="I437" i="5" s="1"/>
  <c r="J437" i="5" s="1"/>
  <c r="O436" i="5"/>
  <c r="F436" i="5" s="1"/>
  <c r="E436" i="5"/>
  <c r="D436" i="5"/>
  <c r="C436" i="5"/>
  <c r="B436" i="5"/>
  <c r="A436" i="5"/>
  <c r="I436" i="5" s="1"/>
  <c r="J436" i="5" s="1"/>
  <c r="O435" i="5"/>
  <c r="F435" i="5" s="1"/>
  <c r="E435" i="5"/>
  <c r="D435" i="5"/>
  <c r="C435" i="5"/>
  <c r="B435" i="5"/>
  <c r="A435" i="5"/>
  <c r="I435" i="5" s="1"/>
  <c r="J435" i="5" s="1"/>
  <c r="O434" i="5"/>
  <c r="F434" i="5" s="1"/>
  <c r="E434" i="5"/>
  <c r="D434" i="5"/>
  <c r="C434" i="5"/>
  <c r="B434" i="5"/>
  <c r="A434" i="5"/>
  <c r="I434" i="5" s="1"/>
  <c r="J434" i="5" s="1"/>
  <c r="O433" i="5"/>
  <c r="F433" i="5" s="1"/>
  <c r="E433" i="5"/>
  <c r="D433" i="5"/>
  <c r="C433" i="5"/>
  <c r="B433" i="5"/>
  <c r="A433" i="5"/>
  <c r="I433" i="5" s="1"/>
  <c r="J433" i="5" s="1"/>
  <c r="O432" i="5"/>
  <c r="F432" i="5" s="1"/>
  <c r="E432" i="5"/>
  <c r="D432" i="5"/>
  <c r="C432" i="5"/>
  <c r="B432" i="5"/>
  <c r="A432" i="5"/>
  <c r="I432" i="5" s="1"/>
  <c r="J432" i="5" s="1"/>
  <c r="O431" i="5"/>
  <c r="F431" i="5" s="1"/>
  <c r="E431" i="5"/>
  <c r="D431" i="5"/>
  <c r="C431" i="5"/>
  <c r="B431" i="5"/>
  <c r="A431" i="5"/>
  <c r="I431" i="5" s="1"/>
  <c r="J431" i="5" s="1"/>
  <c r="O430" i="5"/>
  <c r="F430" i="5" s="1"/>
  <c r="E430" i="5"/>
  <c r="D430" i="5"/>
  <c r="C430" i="5"/>
  <c r="B430" i="5"/>
  <c r="A430" i="5"/>
  <c r="I430" i="5" s="1"/>
  <c r="J430" i="5" s="1"/>
  <c r="O429" i="5"/>
  <c r="F429" i="5" s="1"/>
  <c r="E429" i="5"/>
  <c r="D429" i="5"/>
  <c r="C429" i="5"/>
  <c r="B429" i="5"/>
  <c r="A429" i="5"/>
  <c r="I429" i="5" s="1"/>
  <c r="J429" i="5" s="1"/>
  <c r="O428" i="5"/>
  <c r="F428" i="5" s="1"/>
  <c r="E428" i="5"/>
  <c r="D428" i="5"/>
  <c r="C428" i="5"/>
  <c r="B428" i="5"/>
  <c r="A428" i="5"/>
  <c r="I428" i="5" s="1"/>
  <c r="J428" i="5" s="1"/>
  <c r="O427" i="5"/>
  <c r="F427" i="5" s="1"/>
  <c r="E427" i="5"/>
  <c r="D427" i="5"/>
  <c r="C427" i="5"/>
  <c r="B427" i="5"/>
  <c r="A427" i="5"/>
  <c r="I427" i="5" s="1"/>
  <c r="J427" i="5" s="1"/>
  <c r="O426" i="5"/>
  <c r="F426" i="5" s="1"/>
  <c r="E426" i="5"/>
  <c r="D426" i="5"/>
  <c r="C426" i="5"/>
  <c r="B426" i="5"/>
  <c r="A426" i="5"/>
  <c r="I426" i="5" s="1"/>
  <c r="J426" i="5" s="1"/>
  <c r="O425" i="5"/>
  <c r="F425" i="5" s="1"/>
  <c r="E425" i="5"/>
  <c r="D425" i="5"/>
  <c r="C425" i="5"/>
  <c r="B425" i="5"/>
  <c r="A425" i="5"/>
  <c r="I425" i="5" s="1"/>
  <c r="J425" i="5" s="1"/>
  <c r="O424" i="5"/>
  <c r="F424" i="5" s="1"/>
  <c r="E424" i="5"/>
  <c r="D424" i="5"/>
  <c r="C424" i="5"/>
  <c r="B424" i="5"/>
  <c r="A424" i="5"/>
  <c r="I424" i="5" s="1"/>
  <c r="J424" i="5" s="1"/>
  <c r="O423" i="5"/>
  <c r="F423" i="5" s="1"/>
  <c r="E423" i="5"/>
  <c r="D423" i="5"/>
  <c r="C423" i="5"/>
  <c r="B423" i="5"/>
  <c r="A423" i="5"/>
  <c r="I423" i="5" s="1"/>
  <c r="J423" i="5" s="1"/>
  <c r="O422" i="5"/>
  <c r="F422" i="5" s="1"/>
  <c r="E422" i="5"/>
  <c r="D422" i="5"/>
  <c r="C422" i="5"/>
  <c r="B422" i="5"/>
  <c r="A422" i="5"/>
  <c r="I422" i="5" s="1"/>
  <c r="J422" i="5" s="1"/>
  <c r="O421" i="5"/>
  <c r="F421" i="5" s="1"/>
  <c r="E421" i="5"/>
  <c r="D421" i="5"/>
  <c r="C421" i="5"/>
  <c r="B421" i="5"/>
  <c r="A421" i="5"/>
  <c r="I421" i="5" s="1"/>
  <c r="J421" i="5" s="1"/>
  <c r="O420" i="5"/>
  <c r="F420" i="5" s="1"/>
  <c r="E420" i="5"/>
  <c r="D420" i="5"/>
  <c r="C420" i="5"/>
  <c r="B420" i="5"/>
  <c r="A420" i="5"/>
  <c r="I420" i="5" s="1"/>
  <c r="J420" i="5" s="1"/>
  <c r="O419" i="5"/>
  <c r="F419" i="5" s="1"/>
  <c r="E419" i="5"/>
  <c r="D419" i="5"/>
  <c r="C419" i="5"/>
  <c r="B419" i="5"/>
  <c r="A419" i="5"/>
  <c r="I419" i="5" s="1"/>
  <c r="J419" i="5" s="1"/>
  <c r="O418" i="5"/>
  <c r="F418" i="5" s="1"/>
  <c r="E418" i="5"/>
  <c r="D418" i="5"/>
  <c r="C418" i="5"/>
  <c r="B418" i="5"/>
  <c r="A418" i="5"/>
  <c r="I418" i="5" s="1"/>
  <c r="J418" i="5" s="1"/>
  <c r="O417" i="5"/>
  <c r="F417" i="5" s="1"/>
  <c r="E417" i="5"/>
  <c r="D417" i="5"/>
  <c r="C417" i="5"/>
  <c r="B417" i="5"/>
  <c r="A417" i="5"/>
  <c r="I417" i="5" s="1"/>
  <c r="J417" i="5" s="1"/>
  <c r="O416" i="5"/>
  <c r="F416" i="5" s="1"/>
  <c r="E416" i="5"/>
  <c r="D416" i="5"/>
  <c r="C416" i="5"/>
  <c r="B416" i="5"/>
  <c r="A416" i="5"/>
  <c r="I416" i="5" s="1"/>
  <c r="J416" i="5" s="1"/>
  <c r="O415" i="5"/>
  <c r="F415" i="5" s="1"/>
  <c r="E415" i="5"/>
  <c r="D415" i="5"/>
  <c r="C415" i="5"/>
  <c r="B415" i="5"/>
  <c r="A415" i="5"/>
  <c r="I415" i="5" s="1"/>
  <c r="J415" i="5" s="1"/>
  <c r="O414" i="5"/>
  <c r="F414" i="5" s="1"/>
  <c r="E414" i="5"/>
  <c r="D414" i="5"/>
  <c r="C414" i="5"/>
  <c r="B414" i="5"/>
  <c r="A414" i="5"/>
  <c r="I414" i="5" s="1"/>
  <c r="J414" i="5" s="1"/>
  <c r="O413" i="5"/>
  <c r="F413" i="5" s="1"/>
  <c r="E413" i="5"/>
  <c r="D413" i="5"/>
  <c r="C413" i="5"/>
  <c r="B413" i="5"/>
  <c r="A413" i="5"/>
  <c r="I413" i="5" s="1"/>
  <c r="J413" i="5" s="1"/>
  <c r="O412" i="5"/>
  <c r="F412" i="5" s="1"/>
  <c r="E412" i="5"/>
  <c r="D412" i="5"/>
  <c r="C412" i="5"/>
  <c r="B412" i="5"/>
  <c r="A412" i="5"/>
  <c r="I412" i="5" s="1"/>
  <c r="J412" i="5" s="1"/>
  <c r="O411" i="5"/>
  <c r="F411" i="5" s="1"/>
  <c r="E411" i="5"/>
  <c r="D411" i="5"/>
  <c r="C411" i="5"/>
  <c r="B411" i="5"/>
  <c r="A411" i="5"/>
  <c r="I411" i="5" s="1"/>
  <c r="J411" i="5" s="1"/>
  <c r="O410" i="5"/>
  <c r="F410" i="5" s="1"/>
  <c r="E410" i="5"/>
  <c r="D410" i="5"/>
  <c r="C410" i="5"/>
  <c r="B410" i="5"/>
  <c r="A410" i="5"/>
  <c r="I410" i="5" s="1"/>
  <c r="J410" i="5" s="1"/>
  <c r="O409" i="5"/>
  <c r="F409" i="5" s="1"/>
  <c r="E409" i="5"/>
  <c r="D409" i="5"/>
  <c r="C409" i="5"/>
  <c r="B409" i="5"/>
  <c r="A409" i="5"/>
  <c r="I409" i="5" s="1"/>
  <c r="J409" i="5" s="1"/>
  <c r="O408" i="5"/>
  <c r="F408" i="5" s="1"/>
  <c r="E408" i="5"/>
  <c r="D408" i="5"/>
  <c r="C408" i="5"/>
  <c r="B408" i="5"/>
  <c r="A408" i="5"/>
  <c r="I408" i="5" s="1"/>
  <c r="J408" i="5" s="1"/>
  <c r="O407" i="5"/>
  <c r="F407" i="5" s="1"/>
  <c r="E407" i="5"/>
  <c r="D407" i="5"/>
  <c r="C407" i="5"/>
  <c r="B407" i="5"/>
  <c r="A407" i="5"/>
  <c r="I407" i="5" s="1"/>
  <c r="J407" i="5" s="1"/>
  <c r="O406" i="5"/>
  <c r="F406" i="5" s="1"/>
  <c r="E406" i="5"/>
  <c r="D406" i="5"/>
  <c r="C406" i="5"/>
  <c r="B406" i="5"/>
  <c r="A406" i="5"/>
  <c r="I406" i="5" s="1"/>
  <c r="J406" i="5" s="1"/>
  <c r="O405" i="5"/>
  <c r="F405" i="5" s="1"/>
  <c r="E405" i="5"/>
  <c r="D405" i="5"/>
  <c r="C405" i="5"/>
  <c r="B405" i="5"/>
  <c r="A405" i="5"/>
  <c r="I405" i="5" s="1"/>
  <c r="J405" i="5" s="1"/>
  <c r="O404" i="5"/>
  <c r="F404" i="5" s="1"/>
  <c r="E404" i="5"/>
  <c r="D404" i="5"/>
  <c r="C404" i="5"/>
  <c r="B404" i="5"/>
  <c r="A404" i="5"/>
  <c r="I404" i="5" s="1"/>
  <c r="J404" i="5" s="1"/>
  <c r="O403" i="5"/>
  <c r="F403" i="5" s="1"/>
  <c r="E403" i="5"/>
  <c r="D403" i="5"/>
  <c r="C403" i="5"/>
  <c r="B403" i="5"/>
  <c r="A403" i="5"/>
  <c r="I403" i="5" s="1"/>
  <c r="J403" i="5" s="1"/>
  <c r="O402" i="5"/>
  <c r="F402" i="5" s="1"/>
  <c r="E402" i="5"/>
  <c r="D402" i="5"/>
  <c r="C402" i="5"/>
  <c r="B402" i="5"/>
  <c r="A402" i="5"/>
  <c r="I402" i="5" s="1"/>
  <c r="J402" i="5" s="1"/>
  <c r="O401" i="5"/>
  <c r="F401" i="5" s="1"/>
  <c r="E401" i="5"/>
  <c r="D401" i="5"/>
  <c r="C401" i="5"/>
  <c r="B401" i="5"/>
  <c r="A401" i="5"/>
  <c r="I401" i="5" s="1"/>
  <c r="J401" i="5" s="1"/>
  <c r="O400" i="5"/>
  <c r="F400" i="5" s="1"/>
  <c r="E400" i="5"/>
  <c r="D400" i="5"/>
  <c r="C400" i="5"/>
  <c r="B400" i="5"/>
  <c r="A400" i="5"/>
  <c r="I400" i="5" s="1"/>
  <c r="J400" i="5" s="1"/>
  <c r="O399" i="5"/>
  <c r="F399" i="5" s="1"/>
  <c r="E399" i="5"/>
  <c r="D399" i="5"/>
  <c r="C399" i="5"/>
  <c r="B399" i="5"/>
  <c r="A399" i="5"/>
  <c r="I399" i="5" s="1"/>
  <c r="J399" i="5" s="1"/>
  <c r="O398" i="5"/>
  <c r="F398" i="5" s="1"/>
  <c r="E398" i="5"/>
  <c r="D398" i="5"/>
  <c r="C398" i="5"/>
  <c r="B398" i="5"/>
  <c r="A398" i="5"/>
  <c r="I398" i="5" s="1"/>
  <c r="J398" i="5" s="1"/>
  <c r="O397" i="5"/>
  <c r="F397" i="5" s="1"/>
  <c r="E397" i="5"/>
  <c r="D397" i="5"/>
  <c r="C397" i="5"/>
  <c r="B397" i="5"/>
  <c r="A397" i="5"/>
  <c r="I397" i="5" s="1"/>
  <c r="J397" i="5" s="1"/>
  <c r="O396" i="5"/>
  <c r="F396" i="5" s="1"/>
  <c r="E396" i="5"/>
  <c r="D396" i="5"/>
  <c r="C396" i="5"/>
  <c r="B396" i="5"/>
  <c r="A396" i="5"/>
  <c r="I396" i="5" s="1"/>
  <c r="J396" i="5" s="1"/>
  <c r="O395" i="5"/>
  <c r="F395" i="5" s="1"/>
  <c r="E395" i="5"/>
  <c r="D395" i="5"/>
  <c r="C395" i="5"/>
  <c r="B395" i="5"/>
  <c r="A395" i="5"/>
  <c r="I395" i="5" s="1"/>
  <c r="J395" i="5" s="1"/>
  <c r="O394" i="5"/>
  <c r="F394" i="5" s="1"/>
  <c r="E394" i="5"/>
  <c r="D394" i="5"/>
  <c r="C394" i="5"/>
  <c r="B394" i="5"/>
  <c r="A394" i="5"/>
  <c r="I394" i="5" s="1"/>
  <c r="J394" i="5" s="1"/>
  <c r="O393" i="5"/>
  <c r="F393" i="5" s="1"/>
  <c r="E393" i="5"/>
  <c r="D393" i="5"/>
  <c r="C393" i="5"/>
  <c r="B393" i="5"/>
  <c r="A393" i="5"/>
  <c r="I393" i="5" s="1"/>
  <c r="J393" i="5" s="1"/>
  <c r="O392" i="5"/>
  <c r="F392" i="5" s="1"/>
  <c r="E392" i="5"/>
  <c r="D392" i="5"/>
  <c r="C392" i="5"/>
  <c r="B392" i="5"/>
  <c r="A392" i="5"/>
  <c r="I392" i="5" s="1"/>
  <c r="J392" i="5" s="1"/>
  <c r="O391" i="5"/>
  <c r="F391" i="5" s="1"/>
  <c r="E391" i="5"/>
  <c r="D391" i="5"/>
  <c r="C391" i="5"/>
  <c r="B391" i="5"/>
  <c r="A391" i="5"/>
  <c r="I391" i="5" s="1"/>
  <c r="J391" i="5" s="1"/>
  <c r="O390" i="5"/>
  <c r="F390" i="5" s="1"/>
  <c r="E390" i="5"/>
  <c r="D390" i="5"/>
  <c r="C390" i="5"/>
  <c r="B390" i="5"/>
  <c r="A390" i="5"/>
  <c r="I390" i="5" s="1"/>
  <c r="J390" i="5" s="1"/>
  <c r="O389" i="5"/>
  <c r="F389" i="5" s="1"/>
  <c r="E389" i="5"/>
  <c r="D389" i="5"/>
  <c r="C389" i="5"/>
  <c r="B389" i="5"/>
  <c r="A389" i="5"/>
  <c r="I389" i="5" s="1"/>
  <c r="J389" i="5" s="1"/>
  <c r="O388" i="5"/>
  <c r="F388" i="5" s="1"/>
  <c r="E388" i="5"/>
  <c r="D388" i="5"/>
  <c r="C388" i="5"/>
  <c r="B388" i="5"/>
  <c r="A388" i="5"/>
  <c r="I388" i="5" s="1"/>
  <c r="J388" i="5" s="1"/>
  <c r="O387" i="5"/>
  <c r="F387" i="5" s="1"/>
  <c r="E387" i="5"/>
  <c r="D387" i="5"/>
  <c r="C387" i="5"/>
  <c r="B387" i="5"/>
  <c r="A387" i="5"/>
  <c r="I387" i="5" s="1"/>
  <c r="J387" i="5" s="1"/>
  <c r="O386" i="5"/>
  <c r="F386" i="5" s="1"/>
  <c r="E386" i="5"/>
  <c r="D386" i="5"/>
  <c r="C386" i="5"/>
  <c r="B386" i="5"/>
  <c r="A386" i="5"/>
  <c r="I386" i="5" s="1"/>
  <c r="J386" i="5" s="1"/>
  <c r="O385" i="5"/>
  <c r="F385" i="5" s="1"/>
  <c r="E385" i="5"/>
  <c r="D385" i="5"/>
  <c r="C385" i="5"/>
  <c r="B385" i="5"/>
  <c r="A385" i="5"/>
  <c r="I385" i="5" s="1"/>
  <c r="J385" i="5" s="1"/>
  <c r="O384" i="5"/>
  <c r="F384" i="5" s="1"/>
  <c r="E384" i="5"/>
  <c r="D384" i="5"/>
  <c r="C384" i="5"/>
  <c r="B384" i="5"/>
  <c r="A384" i="5"/>
  <c r="I384" i="5" s="1"/>
  <c r="J384" i="5" s="1"/>
  <c r="O383" i="5"/>
  <c r="F383" i="5" s="1"/>
  <c r="E383" i="5"/>
  <c r="D383" i="5"/>
  <c r="C383" i="5"/>
  <c r="B383" i="5"/>
  <c r="A383" i="5"/>
  <c r="I383" i="5" s="1"/>
  <c r="J383" i="5" s="1"/>
  <c r="O382" i="5"/>
  <c r="F382" i="5" s="1"/>
  <c r="E382" i="5"/>
  <c r="D382" i="5"/>
  <c r="C382" i="5"/>
  <c r="B382" i="5"/>
  <c r="A382" i="5"/>
  <c r="I382" i="5" s="1"/>
  <c r="J382" i="5" s="1"/>
  <c r="O381" i="5"/>
  <c r="F381" i="5" s="1"/>
  <c r="E381" i="5"/>
  <c r="D381" i="5"/>
  <c r="C381" i="5"/>
  <c r="B381" i="5"/>
  <c r="A381" i="5"/>
  <c r="I381" i="5" s="1"/>
  <c r="J381" i="5" s="1"/>
  <c r="O380" i="5"/>
  <c r="F380" i="5" s="1"/>
  <c r="E380" i="5"/>
  <c r="D380" i="5"/>
  <c r="C380" i="5"/>
  <c r="B380" i="5"/>
  <c r="A380" i="5"/>
  <c r="I380" i="5" s="1"/>
  <c r="J380" i="5" s="1"/>
  <c r="O379" i="5"/>
  <c r="F379" i="5" s="1"/>
  <c r="E379" i="5"/>
  <c r="D379" i="5"/>
  <c r="C379" i="5"/>
  <c r="B379" i="5"/>
  <c r="A379" i="5"/>
  <c r="I379" i="5" s="1"/>
  <c r="J379" i="5" s="1"/>
  <c r="O378" i="5"/>
  <c r="F378" i="5" s="1"/>
  <c r="E378" i="5"/>
  <c r="D378" i="5"/>
  <c r="C378" i="5"/>
  <c r="B378" i="5"/>
  <c r="A378" i="5"/>
  <c r="I378" i="5" s="1"/>
  <c r="J378" i="5" s="1"/>
  <c r="O377" i="5"/>
  <c r="F377" i="5" s="1"/>
  <c r="E377" i="5"/>
  <c r="D377" i="5"/>
  <c r="C377" i="5"/>
  <c r="B377" i="5"/>
  <c r="A377" i="5"/>
  <c r="I377" i="5" s="1"/>
  <c r="J377" i="5" s="1"/>
  <c r="O376" i="5"/>
  <c r="F376" i="5" s="1"/>
  <c r="E376" i="5"/>
  <c r="D376" i="5"/>
  <c r="C376" i="5"/>
  <c r="B376" i="5"/>
  <c r="A376" i="5"/>
  <c r="I376" i="5" s="1"/>
  <c r="J376" i="5" s="1"/>
  <c r="O375" i="5"/>
  <c r="F375" i="5" s="1"/>
  <c r="E375" i="5"/>
  <c r="D375" i="5"/>
  <c r="C375" i="5"/>
  <c r="B375" i="5"/>
  <c r="A375" i="5"/>
  <c r="I375" i="5" s="1"/>
  <c r="J375" i="5" s="1"/>
  <c r="O374" i="5"/>
  <c r="F374" i="5" s="1"/>
  <c r="E374" i="5"/>
  <c r="D374" i="5"/>
  <c r="C374" i="5"/>
  <c r="B374" i="5"/>
  <c r="A374" i="5"/>
  <c r="I374" i="5" s="1"/>
  <c r="J374" i="5" s="1"/>
  <c r="O373" i="5"/>
  <c r="F373" i="5" s="1"/>
  <c r="E373" i="5"/>
  <c r="D373" i="5"/>
  <c r="C373" i="5"/>
  <c r="B373" i="5"/>
  <c r="A373" i="5"/>
  <c r="I373" i="5" s="1"/>
  <c r="J373" i="5" s="1"/>
  <c r="O372" i="5"/>
  <c r="F372" i="5" s="1"/>
  <c r="E372" i="5"/>
  <c r="D372" i="5"/>
  <c r="C372" i="5"/>
  <c r="B372" i="5"/>
  <c r="A372" i="5"/>
  <c r="I372" i="5" s="1"/>
  <c r="J372" i="5" s="1"/>
  <c r="O371" i="5"/>
  <c r="F371" i="5" s="1"/>
  <c r="E371" i="5"/>
  <c r="D371" i="5"/>
  <c r="C371" i="5"/>
  <c r="B371" i="5"/>
  <c r="A371" i="5"/>
  <c r="I371" i="5" s="1"/>
  <c r="J371" i="5" s="1"/>
  <c r="O370" i="5"/>
  <c r="F370" i="5" s="1"/>
  <c r="E370" i="5"/>
  <c r="D370" i="5"/>
  <c r="C370" i="5"/>
  <c r="B370" i="5"/>
  <c r="A370" i="5"/>
  <c r="I370" i="5" s="1"/>
  <c r="J370" i="5" s="1"/>
  <c r="O369" i="5"/>
  <c r="F369" i="5" s="1"/>
  <c r="E369" i="5"/>
  <c r="D369" i="5"/>
  <c r="C369" i="5"/>
  <c r="B369" i="5"/>
  <c r="A369" i="5"/>
  <c r="I369" i="5" s="1"/>
  <c r="J369" i="5" s="1"/>
  <c r="O368" i="5"/>
  <c r="F368" i="5" s="1"/>
  <c r="E368" i="5"/>
  <c r="D368" i="5"/>
  <c r="C368" i="5"/>
  <c r="B368" i="5"/>
  <c r="A368" i="5"/>
  <c r="I368" i="5" s="1"/>
  <c r="J368" i="5" s="1"/>
  <c r="O367" i="5"/>
  <c r="F367" i="5" s="1"/>
  <c r="E367" i="5"/>
  <c r="D367" i="5"/>
  <c r="C367" i="5"/>
  <c r="B367" i="5"/>
  <c r="A367" i="5"/>
  <c r="I367" i="5" s="1"/>
  <c r="J367" i="5" s="1"/>
  <c r="O366" i="5"/>
  <c r="F366" i="5" s="1"/>
  <c r="E366" i="5"/>
  <c r="D366" i="5"/>
  <c r="C366" i="5"/>
  <c r="B366" i="5"/>
  <c r="A366" i="5"/>
  <c r="I366" i="5" s="1"/>
  <c r="J366" i="5" s="1"/>
  <c r="O365" i="5"/>
  <c r="F365" i="5" s="1"/>
  <c r="E365" i="5"/>
  <c r="D365" i="5"/>
  <c r="C365" i="5"/>
  <c r="B365" i="5"/>
  <c r="A365" i="5"/>
  <c r="I365" i="5" s="1"/>
  <c r="J365" i="5" s="1"/>
  <c r="O364" i="5"/>
  <c r="F364" i="5" s="1"/>
  <c r="E364" i="5"/>
  <c r="D364" i="5"/>
  <c r="C364" i="5"/>
  <c r="B364" i="5"/>
  <c r="A364" i="5"/>
  <c r="I364" i="5" s="1"/>
  <c r="J364" i="5" s="1"/>
  <c r="O363" i="5"/>
  <c r="F363" i="5" s="1"/>
  <c r="E363" i="5"/>
  <c r="D363" i="5"/>
  <c r="C363" i="5"/>
  <c r="B363" i="5"/>
  <c r="A363" i="5"/>
  <c r="I363" i="5" s="1"/>
  <c r="J363" i="5" s="1"/>
  <c r="O362" i="5"/>
  <c r="F362" i="5" s="1"/>
  <c r="E362" i="5"/>
  <c r="D362" i="5"/>
  <c r="C362" i="5"/>
  <c r="B362" i="5"/>
  <c r="A362" i="5"/>
  <c r="I362" i="5" s="1"/>
  <c r="J362" i="5" s="1"/>
  <c r="O361" i="5"/>
  <c r="F361" i="5" s="1"/>
  <c r="E361" i="5"/>
  <c r="D361" i="5"/>
  <c r="C361" i="5"/>
  <c r="B361" i="5"/>
  <c r="A361" i="5"/>
  <c r="I361" i="5" s="1"/>
  <c r="J361" i="5" s="1"/>
  <c r="O360" i="5"/>
  <c r="F360" i="5" s="1"/>
  <c r="E360" i="5"/>
  <c r="D360" i="5"/>
  <c r="C360" i="5"/>
  <c r="B360" i="5"/>
  <c r="A360" i="5"/>
  <c r="I360" i="5" s="1"/>
  <c r="J360" i="5" s="1"/>
  <c r="O359" i="5"/>
  <c r="F359" i="5" s="1"/>
  <c r="E359" i="5"/>
  <c r="D359" i="5"/>
  <c r="C359" i="5"/>
  <c r="B359" i="5"/>
  <c r="A359" i="5"/>
  <c r="I359" i="5" s="1"/>
  <c r="J359" i="5" s="1"/>
  <c r="O358" i="5"/>
  <c r="F358" i="5" s="1"/>
  <c r="E358" i="5"/>
  <c r="D358" i="5"/>
  <c r="C358" i="5"/>
  <c r="B358" i="5"/>
  <c r="A358" i="5"/>
  <c r="I358" i="5" s="1"/>
  <c r="J358" i="5" s="1"/>
  <c r="O357" i="5"/>
  <c r="F357" i="5" s="1"/>
  <c r="E357" i="5"/>
  <c r="D357" i="5"/>
  <c r="C357" i="5"/>
  <c r="B357" i="5"/>
  <c r="A357" i="5"/>
  <c r="I357" i="5" s="1"/>
  <c r="J357" i="5" s="1"/>
  <c r="O356" i="5"/>
  <c r="F356" i="5" s="1"/>
  <c r="E356" i="5"/>
  <c r="D356" i="5"/>
  <c r="C356" i="5"/>
  <c r="B356" i="5"/>
  <c r="A356" i="5"/>
  <c r="I356" i="5" s="1"/>
  <c r="J356" i="5" s="1"/>
  <c r="O355" i="5"/>
  <c r="F355" i="5" s="1"/>
  <c r="E355" i="5"/>
  <c r="D355" i="5"/>
  <c r="C355" i="5"/>
  <c r="B355" i="5"/>
  <c r="A355" i="5"/>
  <c r="I355" i="5" s="1"/>
  <c r="J355" i="5" s="1"/>
  <c r="O354" i="5"/>
  <c r="F354" i="5" s="1"/>
  <c r="E354" i="5"/>
  <c r="D354" i="5"/>
  <c r="C354" i="5"/>
  <c r="B354" i="5"/>
  <c r="A354" i="5"/>
  <c r="I354" i="5" s="1"/>
  <c r="J354" i="5" s="1"/>
  <c r="O353" i="5"/>
  <c r="F353" i="5" s="1"/>
  <c r="E353" i="5"/>
  <c r="D353" i="5"/>
  <c r="C353" i="5"/>
  <c r="B353" i="5"/>
  <c r="A353" i="5"/>
  <c r="I353" i="5" s="1"/>
  <c r="J353" i="5" s="1"/>
  <c r="O352" i="5"/>
  <c r="F352" i="5" s="1"/>
  <c r="E352" i="5"/>
  <c r="D352" i="5"/>
  <c r="C352" i="5"/>
  <c r="B352" i="5"/>
  <c r="A352" i="5"/>
  <c r="I352" i="5" s="1"/>
  <c r="J352" i="5" s="1"/>
  <c r="O351" i="5"/>
  <c r="F351" i="5" s="1"/>
  <c r="E351" i="5"/>
  <c r="D351" i="5"/>
  <c r="C351" i="5"/>
  <c r="B351" i="5"/>
  <c r="A351" i="5"/>
  <c r="I351" i="5" s="1"/>
  <c r="J351" i="5" s="1"/>
  <c r="O350" i="5"/>
  <c r="F350" i="5" s="1"/>
  <c r="E350" i="5"/>
  <c r="D350" i="5"/>
  <c r="C350" i="5"/>
  <c r="B350" i="5"/>
  <c r="A350" i="5"/>
  <c r="I350" i="5" s="1"/>
  <c r="J350" i="5" s="1"/>
  <c r="O349" i="5"/>
  <c r="F349" i="5" s="1"/>
  <c r="E349" i="5"/>
  <c r="D349" i="5"/>
  <c r="C349" i="5"/>
  <c r="B349" i="5"/>
  <c r="A349" i="5"/>
  <c r="I349" i="5" s="1"/>
  <c r="J349" i="5" s="1"/>
  <c r="O348" i="5"/>
  <c r="F348" i="5" s="1"/>
  <c r="E348" i="5"/>
  <c r="D348" i="5"/>
  <c r="C348" i="5"/>
  <c r="B348" i="5"/>
  <c r="A348" i="5"/>
  <c r="I348" i="5" s="1"/>
  <c r="J348" i="5" s="1"/>
  <c r="O347" i="5"/>
  <c r="F347" i="5" s="1"/>
  <c r="E347" i="5"/>
  <c r="D347" i="5"/>
  <c r="C347" i="5"/>
  <c r="B347" i="5"/>
  <c r="A347" i="5"/>
  <c r="I347" i="5" s="1"/>
  <c r="J347" i="5" s="1"/>
  <c r="O346" i="5"/>
  <c r="F346" i="5" s="1"/>
  <c r="E346" i="5"/>
  <c r="D346" i="5"/>
  <c r="C346" i="5"/>
  <c r="B346" i="5"/>
  <c r="A346" i="5"/>
  <c r="I346" i="5" s="1"/>
  <c r="J346" i="5" s="1"/>
  <c r="O345" i="5"/>
  <c r="F345" i="5" s="1"/>
  <c r="E345" i="5"/>
  <c r="D345" i="5"/>
  <c r="C345" i="5"/>
  <c r="B345" i="5"/>
  <c r="A345" i="5"/>
  <c r="I345" i="5" s="1"/>
  <c r="J345" i="5" s="1"/>
  <c r="O344" i="5"/>
  <c r="F344" i="5" s="1"/>
  <c r="E344" i="5"/>
  <c r="D344" i="5"/>
  <c r="C344" i="5"/>
  <c r="B344" i="5"/>
  <c r="A344" i="5"/>
  <c r="I344" i="5" s="1"/>
  <c r="J344" i="5" s="1"/>
  <c r="O343" i="5"/>
  <c r="F343" i="5" s="1"/>
  <c r="E343" i="5"/>
  <c r="D343" i="5"/>
  <c r="C343" i="5"/>
  <c r="B343" i="5"/>
  <c r="A343" i="5"/>
  <c r="I343" i="5" s="1"/>
  <c r="J343" i="5" s="1"/>
  <c r="O342" i="5"/>
  <c r="F342" i="5" s="1"/>
  <c r="E342" i="5"/>
  <c r="D342" i="5"/>
  <c r="C342" i="5"/>
  <c r="B342" i="5"/>
  <c r="A342" i="5"/>
  <c r="I342" i="5" s="1"/>
  <c r="J342" i="5" s="1"/>
  <c r="O341" i="5"/>
  <c r="F341" i="5" s="1"/>
  <c r="E341" i="5"/>
  <c r="D341" i="5"/>
  <c r="C341" i="5"/>
  <c r="B341" i="5"/>
  <c r="A341" i="5"/>
  <c r="I341" i="5" s="1"/>
  <c r="J341" i="5" s="1"/>
  <c r="O340" i="5"/>
  <c r="F340" i="5" s="1"/>
  <c r="E340" i="5"/>
  <c r="D340" i="5"/>
  <c r="C340" i="5"/>
  <c r="B340" i="5"/>
  <c r="A340" i="5"/>
  <c r="I340" i="5" s="1"/>
  <c r="J340" i="5" s="1"/>
  <c r="O339" i="5"/>
  <c r="F339" i="5" s="1"/>
  <c r="E339" i="5"/>
  <c r="D339" i="5"/>
  <c r="C339" i="5"/>
  <c r="B339" i="5"/>
  <c r="A339" i="5"/>
  <c r="I339" i="5" s="1"/>
  <c r="J339" i="5" s="1"/>
  <c r="O338" i="5"/>
  <c r="F338" i="5" s="1"/>
  <c r="E338" i="5"/>
  <c r="D338" i="5"/>
  <c r="C338" i="5"/>
  <c r="B338" i="5"/>
  <c r="A338" i="5"/>
  <c r="I338" i="5" s="1"/>
  <c r="J338" i="5" s="1"/>
  <c r="O337" i="5"/>
  <c r="F337" i="5" s="1"/>
  <c r="E337" i="5"/>
  <c r="D337" i="5"/>
  <c r="C337" i="5"/>
  <c r="B337" i="5"/>
  <c r="A337" i="5"/>
  <c r="I337" i="5" s="1"/>
  <c r="J337" i="5" s="1"/>
  <c r="O336" i="5"/>
  <c r="F336" i="5" s="1"/>
  <c r="E336" i="5"/>
  <c r="D336" i="5"/>
  <c r="C336" i="5"/>
  <c r="B336" i="5"/>
  <c r="A336" i="5"/>
  <c r="I336" i="5" s="1"/>
  <c r="J336" i="5" s="1"/>
  <c r="O335" i="5"/>
  <c r="F335" i="5" s="1"/>
  <c r="E335" i="5"/>
  <c r="D335" i="5"/>
  <c r="C335" i="5"/>
  <c r="B335" i="5"/>
  <c r="A335" i="5"/>
  <c r="I335" i="5" s="1"/>
  <c r="J335" i="5" s="1"/>
  <c r="O334" i="5"/>
  <c r="F334" i="5" s="1"/>
  <c r="E334" i="5"/>
  <c r="D334" i="5"/>
  <c r="C334" i="5"/>
  <c r="B334" i="5"/>
  <c r="A334" i="5"/>
  <c r="I334" i="5" s="1"/>
  <c r="J334" i="5" s="1"/>
  <c r="O333" i="5"/>
  <c r="F333" i="5" s="1"/>
  <c r="E333" i="5"/>
  <c r="D333" i="5"/>
  <c r="C333" i="5"/>
  <c r="B333" i="5"/>
  <c r="A333" i="5"/>
  <c r="I333" i="5" s="1"/>
  <c r="J333" i="5" s="1"/>
  <c r="O332" i="5"/>
  <c r="F332" i="5" s="1"/>
  <c r="E332" i="5"/>
  <c r="D332" i="5"/>
  <c r="C332" i="5"/>
  <c r="B332" i="5"/>
  <c r="A332" i="5"/>
  <c r="I332" i="5" s="1"/>
  <c r="J332" i="5" s="1"/>
  <c r="O331" i="5"/>
  <c r="F331" i="5" s="1"/>
  <c r="E331" i="5"/>
  <c r="D331" i="5"/>
  <c r="C331" i="5"/>
  <c r="B331" i="5"/>
  <c r="A331" i="5"/>
  <c r="I331" i="5" s="1"/>
  <c r="J331" i="5" s="1"/>
  <c r="O330" i="5"/>
  <c r="F330" i="5" s="1"/>
  <c r="E330" i="5"/>
  <c r="D330" i="5"/>
  <c r="C330" i="5"/>
  <c r="B330" i="5"/>
  <c r="A330" i="5"/>
  <c r="I330" i="5" s="1"/>
  <c r="J330" i="5" s="1"/>
  <c r="O329" i="5"/>
  <c r="F329" i="5" s="1"/>
  <c r="E329" i="5"/>
  <c r="D329" i="5"/>
  <c r="C329" i="5"/>
  <c r="B329" i="5"/>
  <c r="A329" i="5"/>
  <c r="I329" i="5" s="1"/>
  <c r="J329" i="5" s="1"/>
  <c r="O328" i="5"/>
  <c r="F328" i="5" s="1"/>
  <c r="E328" i="5"/>
  <c r="D328" i="5"/>
  <c r="C328" i="5"/>
  <c r="B328" i="5"/>
  <c r="A328" i="5"/>
  <c r="I328" i="5" s="1"/>
  <c r="J328" i="5" s="1"/>
  <c r="O327" i="5"/>
  <c r="F327" i="5" s="1"/>
  <c r="E327" i="5"/>
  <c r="D327" i="5"/>
  <c r="C327" i="5"/>
  <c r="B327" i="5"/>
  <c r="A327" i="5"/>
  <c r="I327" i="5" s="1"/>
  <c r="J327" i="5" s="1"/>
  <c r="O326" i="5"/>
  <c r="F326" i="5" s="1"/>
  <c r="E326" i="5"/>
  <c r="D326" i="5"/>
  <c r="C326" i="5"/>
  <c r="B326" i="5"/>
  <c r="A326" i="5"/>
  <c r="I326" i="5" s="1"/>
  <c r="J326" i="5" s="1"/>
  <c r="O325" i="5"/>
  <c r="F325" i="5" s="1"/>
  <c r="E325" i="5"/>
  <c r="D325" i="5"/>
  <c r="C325" i="5"/>
  <c r="B325" i="5"/>
  <c r="A325" i="5"/>
  <c r="I325" i="5" s="1"/>
  <c r="J325" i="5" s="1"/>
  <c r="O324" i="5"/>
  <c r="F324" i="5" s="1"/>
  <c r="E324" i="5"/>
  <c r="D324" i="5"/>
  <c r="C324" i="5"/>
  <c r="B324" i="5"/>
  <c r="A324" i="5"/>
  <c r="I324" i="5" s="1"/>
  <c r="J324" i="5" s="1"/>
  <c r="O323" i="5"/>
  <c r="F323" i="5" s="1"/>
  <c r="E323" i="5"/>
  <c r="D323" i="5"/>
  <c r="C323" i="5"/>
  <c r="B323" i="5"/>
  <c r="A323" i="5"/>
  <c r="I323" i="5" s="1"/>
  <c r="J323" i="5" s="1"/>
  <c r="O322" i="5"/>
  <c r="F322" i="5" s="1"/>
  <c r="E322" i="5"/>
  <c r="D322" i="5"/>
  <c r="C322" i="5"/>
  <c r="B322" i="5"/>
  <c r="A322" i="5"/>
  <c r="I322" i="5" s="1"/>
  <c r="J322" i="5" s="1"/>
  <c r="O321" i="5"/>
  <c r="F321" i="5" s="1"/>
  <c r="E321" i="5"/>
  <c r="D321" i="5"/>
  <c r="C321" i="5"/>
  <c r="B321" i="5"/>
  <c r="A321" i="5"/>
  <c r="I321" i="5" s="1"/>
  <c r="J321" i="5" s="1"/>
  <c r="O320" i="5"/>
  <c r="F320" i="5" s="1"/>
  <c r="E320" i="5"/>
  <c r="D320" i="5"/>
  <c r="C320" i="5"/>
  <c r="B320" i="5"/>
  <c r="A320" i="5"/>
  <c r="I320" i="5" s="1"/>
  <c r="J320" i="5" s="1"/>
  <c r="O319" i="5"/>
  <c r="F319" i="5" s="1"/>
  <c r="E319" i="5"/>
  <c r="D319" i="5"/>
  <c r="C319" i="5"/>
  <c r="B319" i="5"/>
  <c r="A319" i="5"/>
  <c r="I319" i="5" s="1"/>
  <c r="J319" i="5" s="1"/>
  <c r="O318" i="5"/>
  <c r="F318" i="5" s="1"/>
  <c r="E318" i="5"/>
  <c r="D318" i="5"/>
  <c r="C318" i="5"/>
  <c r="B318" i="5"/>
  <c r="A318" i="5"/>
  <c r="I318" i="5" s="1"/>
  <c r="J318" i="5" s="1"/>
  <c r="O317" i="5"/>
  <c r="F317" i="5" s="1"/>
  <c r="E317" i="5"/>
  <c r="D317" i="5"/>
  <c r="C317" i="5"/>
  <c r="B317" i="5"/>
  <c r="A317" i="5"/>
  <c r="I317" i="5" s="1"/>
  <c r="J317" i="5" s="1"/>
  <c r="O316" i="5"/>
  <c r="F316" i="5" s="1"/>
  <c r="E316" i="5"/>
  <c r="D316" i="5"/>
  <c r="C316" i="5"/>
  <c r="B316" i="5"/>
  <c r="A316" i="5"/>
  <c r="I316" i="5" s="1"/>
  <c r="J316" i="5" s="1"/>
  <c r="O315" i="5"/>
  <c r="F315" i="5" s="1"/>
  <c r="E315" i="5"/>
  <c r="D315" i="5"/>
  <c r="C315" i="5"/>
  <c r="B315" i="5"/>
  <c r="A315" i="5"/>
  <c r="I315" i="5" s="1"/>
  <c r="J315" i="5" s="1"/>
  <c r="O314" i="5"/>
  <c r="F314" i="5" s="1"/>
  <c r="E314" i="5"/>
  <c r="D314" i="5"/>
  <c r="C314" i="5"/>
  <c r="B314" i="5"/>
  <c r="A314" i="5"/>
  <c r="I314" i="5" s="1"/>
  <c r="J314" i="5" s="1"/>
  <c r="O313" i="5"/>
  <c r="F313" i="5" s="1"/>
  <c r="E313" i="5"/>
  <c r="D313" i="5"/>
  <c r="C313" i="5"/>
  <c r="B313" i="5"/>
  <c r="A313" i="5"/>
  <c r="I313" i="5" s="1"/>
  <c r="J313" i="5" s="1"/>
  <c r="O312" i="5"/>
  <c r="F312" i="5" s="1"/>
  <c r="E312" i="5"/>
  <c r="D312" i="5"/>
  <c r="C312" i="5"/>
  <c r="B312" i="5"/>
  <c r="A312" i="5"/>
  <c r="I312" i="5" s="1"/>
  <c r="J312" i="5" s="1"/>
  <c r="O311" i="5"/>
  <c r="F311" i="5" s="1"/>
  <c r="E311" i="5"/>
  <c r="D311" i="5"/>
  <c r="C311" i="5"/>
  <c r="B311" i="5"/>
  <c r="A311" i="5"/>
  <c r="I311" i="5" s="1"/>
  <c r="J311" i="5" s="1"/>
  <c r="O310" i="5"/>
  <c r="F310" i="5" s="1"/>
  <c r="E310" i="5"/>
  <c r="D310" i="5"/>
  <c r="C310" i="5"/>
  <c r="B310" i="5"/>
  <c r="A310" i="5"/>
  <c r="I310" i="5" s="1"/>
  <c r="J310" i="5" s="1"/>
  <c r="O309" i="5"/>
  <c r="F309" i="5" s="1"/>
  <c r="E309" i="5"/>
  <c r="D309" i="5"/>
  <c r="C309" i="5"/>
  <c r="B309" i="5"/>
  <c r="A309" i="5"/>
  <c r="I309" i="5" s="1"/>
  <c r="J309" i="5" s="1"/>
  <c r="O308" i="5"/>
  <c r="F308" i="5" s="1"/>
  <c r="E308" i="5"/>
  <c r="D308" i="5"/>
  <c r="C308" i="5"/>
  <c r="B308" i="5"/>
  <c r="A308" i="5"/>
  <c r="I308" i="5" s="1"/>
  <c r="J308" i="5" s="1"/>
  <c r="O307" i="5"/>
  <c r="F307" i="5" s="1"/>
  <c r="E307" i="5"/>
  <c r="D307" i="5"/>
  <c r="C307" i="5"/>
  <c r="B307" i="5"/>
  <c r="A307" i="5"/>
  <c r="I307" i="5" s="1"/>
  <c r="J307" i="5" s="1"/>
  <c r="O306" i="5"/>
  <c r="F306" i="5" s="1"/>
  <c r="E306" i="5"/>
  <c r="D306" i="5"/>
  <c r="C306" i="5"/>
  <c r="B306" i="5"/>
  <c r="A306" i="5"/>
  <c r="I306" i="5" s="1"/>
  <c r="J306" i="5" s="1"/>
  <c r="O305" i="5"/>
  <c r="F305" i="5" s="1"/>
  <c r="E305" i="5"/>
  <c r="D305" i="5"/>
  <c r="C305" i="5"/>
  <c r="B305" i="5"/>
  <c r="A305" i="5"/>
  <c r="I305" i="5" s="1"/>
  <c r="J305" i="5" s="1"/>
  <c r="O304" i="5"/>
  <c r="F304" i="5" s="1"/>
  <c r="E304" i="5"/>
  <c r="D304" i="5"/>
  <c r="C304" i="5"/>
  <c r="B304" i="5"/>
  <c r="A304" i="5"/>
  <c r="I304" i="5" s="1"/>
  <c r="J304" i="5" s="1"/>
  <c r="O303" i="5"/>
  <c r="F303" i="5" s="1"/>
  <c r="E303" i="5"/>
  <c r="D303" i="5"/>
  <c r="C303" i="5"/>
  <c r="B303" i="5"/>
  <c r="A303" i="5"/>
  <c r="I303" i="5" s="1"/>
  <c r="J303" i="5" s="1"/>
  <c r="O302" i="5"/>
  <c r="F302" i="5" s="1"/>
  <c r="E302" i="5"/>
  <c r="D302" i="5"/>
  <c r="C302" i="5"/>
  <c r="B302" i="5"/>
  <c r="A302" i="5"/>
  <c r="I302" i="5" s="1"/>
  <c r="J302" i="5" s="1"/>
  <c r="O301" i="5"/>
  <c r="F301" i="5" s="1"/>
  <c r="E301" i="5"/>
  <c r="D301" i="5"/>
  <c r="C301" i="5"/>
  <c r="B301" i="5"/>
  <c r="A301" i="5"/>
  <c r="I301" i="5" s="1"/>
  <c r="J301" i="5" s="1"/>
  <c r="O300" i="5"/>
  <c r="F300" i="5" s="1"/>
  <c r="E300" i="5"/>
  <c r="D300" i="5"/>
  <c r="C300" i="5"/>
  <c r="B300" i="5"/>
  <c r="A300" i="5"/>
  <c r="I300" i="5" s="1"/>
  <c r="J300" i="5" s="1"/>
  <c r="O299" i="5"/>
  <c r="F299" i="5" s="1"/>
  <c r="E299" i="5"/>
  <c r="D299" i="5"/>
  <c r="C299" i="5"/>
  <c r="B299" i="5"/>
  <c r="A299" i="5"/>
  <c r="I299" i="5" s="1"/>
  <c r="J299" i="5" s="1"/>
  <c r="O298" i="5"/>
  <c r="F298" i="5" s="1"/>
  <c r="E298" i="5"/>
  <c r="D298" i="5"/>
  <c r="C298" i="5"/>
  <c r="B298" i="5"/>
  <c r="A298" i="5"/>
  <c r="I298" i="5" s="1"/>
  <c r="J298" i="5" s="1"/>
  <c r="O297" i="5"/>
  <c r="F297" i="5" s="1"/>
  <c r="E297" i="5"/>
  <c r="D297" i="5"/>
  <c r="C297" i="5"/>
  <c r="B297" i="5"/>
  <c r="A297" i="5"/>
  <c r="I297" i="5" s="1"/>
  <c r="J297" i="5" s="1"/>
  <c r="O296" i="5"/>
  <c r="F296" i="5" s="1"/>
  <c r="E296" i="5"/>
  <c r="D296" i="5"/>
  <c r="C296" i="5"/>
  <c r="B296" i="5"/>
  <c r="A296" i="5"/>
  <c r="I296" i="5" s="1"/>
  <c r="J296" i="5" s="1"/>
  <c r="O295" i="5"/>
  <c r="F295" i="5" s="1"/>
  <c r="E295" i="5"/>
  <c r="D295" i="5"/>
  <c r="C295" i="5"/>
  <c r="B295" i="5"/>
  <c r="A295" i="5"/>
  <c r="I295" i="5" s="1"/>
  <c r="J295" i="5" s="1"/>
  <c r="O294" i="5"/>
  <c r="F294" i="5" s="1"/>
  <c r="E294" i="5"/>
  <c r="D294" i="5"/>
  <c r="C294" i="5"/>
  <c r="B294" i="5"/>
  <c r="A294" i="5"/>
  <c r="I294" i="5" s="1"/>
  <c r="J294" i="5" s="1"/>
  <c r="O293" i="5"/>
  <c r="F293" i="5" s="1"/>
  <c r="E293" i="5"/>
  <c r="D293" i="5"/>
  <c r="C293" i="5"/>
  <c r="B293" i="5"/>
  <c r="A293" i="5"/>
  <c r="I293" i="5" s="1"/>
  <c r="J293" i="5" s="1"/>
  <c r="O292" i="5"/>
  <c r="F292" i="5" s="1"/>
  <c r="E292" i="5"/>
  <c r="D292" i="5"/>
  <c r="C292" i="5"/>
  <c r="B292" i="5"/>
  <c r="A292" i="5"/>
  <c r="I292" i="5" s="1"/>
  <c r="J292" i="5" s="1"/>
  <c r="O291" i="5"/>
  <c r="F291" i="5" s="1"/>
  <c r="E291" i="5"/>
  <c r="D291" i="5"/>
  <c r="C291" i="5"/>
  <c r="B291" i="5"/>
  <c r="A291" i="5"/>
  <c r="I291" i="5" s="1"/>
  <c r="J291" i="5" s="1"/>
  <c r="O290" i="5"/>
  <c r="F290" i="5" s="1"/>
  <c r="E290" i="5"/>
  <c r="D290" i="5"/>
  <c r="C290" i="5"/>
  <c r="B290" i="5"/>
  <c r="A290" i="5"/>
  <c r="I290" i="5" s="1"/>
  <c r="J290" i="5" s="1"/>
  <c r="O289" i="5"/>
  <c r="F289" i="5" s="1"/>
  <c r="E289" i="5"/>
  <c r="D289" i="5"/>
  <c r="C289" i="5"/>
  <c r="B289" i="5"/>
  <c r="A289" i="5"/>
  <c r="I289" i="5" s="1"/>
  <c r="J289" i="5" s="1"/>
  <c r="O288" i="5"/>
  <c r="F288" i="5" s="1"/>
  <c r="E288" i="5"/>
  <c r="D288" i="5"/>
  <c r="C288" i="5"/>
  <c r="B288" i="5"/>
  <c r="A288" i="5"/>
  <c r="I288" i="5" s="1"/>
  <c r="J288" i="5" s="1"/>
  <c r="O287" i="5"/>
  <c r="F287" i="5" s="1"/>
  <c r="E287" i="5"/>
  <c r="D287" i="5"/>
  <c r="C287" i="5"/>
  <c r="B287" i="5"/>
  <c r="A287" i="5"/>
  <c r="I287" i="5" s="1"/>
  <c r="J287" i="5" s="1"/>
  <c r="O286" i="5"/>
  <c r="F286" i="5" s="1"/>
  <c r="E286" i="5"/>
  <c r="D286" i="5"/>
  <c r="C286" i="5"/>
  <c r="B286" i="5"/>
  <c r="A286" i="5"/>
  <c r="I286" i="5" s="1"/>
  <c r="J286" i="5" s="1"/>
  <c r="O285" i="5"/>
  <c r="F285" i="5" s="1"/>
  <c r="E285" i="5"/>
  <c r="D285" i="5"/>
  <c r="C285" i="5"/>
  <c r="B285" i="5"/>
  <c r="A285" i="5"/>
  <c r="I285" i="5" s="1"/>
  <c r="J285" i="5" s="1"/>
  <c r="O284" i="5"/>
  <c r="F284" i="5" s="1"/>
  <c r="E284" i="5"/>
  <c r="D284" i="5"/>
  <c r="C284" i="5"/>
  <c r="B284" i="5"/>
  <c r="A284" i="5"/>
  <c r="I284" i="5" s="1"/>
  <c r="J284" i="5" s="1"/>
  <c r="O283" i="5"/>
  <c r="F283" i="5" s="1"/>
  <c r="E283" i="5"/>
  <c r="D283" i="5"/>
  <c r="C283" i="5"/>
  <c r="B283" i="5"/>
  <c r="A283" i="5"/>
  <c r="I283" i="5" s="1"/>
  <c r="J283" i="5" s="1"/>
  <c r="O282" i="5"/>
  <c r="F282" i="5" s="1"/>
  <c r="E282" i="5"/>
  <c r="D282" i="5"/>
  <c r="C282" i="5"/>
  <c r="B282" i="5"/>
  <c r="A282" i="5"/>
  <c r="I282" i="5" s="1"/>
  <c r="J282" i="5" s="1"/>
  <c r="O281" i="5"/>
  <c r="F281" i="5" s="1"/>
  <c r="E281" i="5"/>
  <c r="D281" i="5"/>
  <c r="C281" i="5"/>
  <c r="B281" i="5"/>
  <c r="A281" i="5"/>
  <c r="I281" i="5" s="1"/>
  <c r="J281" i="5" s="1"/>
  <c r="O280" i="5"/>
  <c r="F280" i="5" s="1"/>
  <c r="E280" i="5"/>
  <c r="D280" i="5"/>
  <c r="C280" i="5"/>
  <c r="B280" i="5"/>
  <c r="A280" i="5"/>
  <c r="I280" i="5" s="1"/>
  <c r="J280" i="5" s="1"/>
  <c r="O279" i="5"/>
  <c r="F279" i="5" s="1"/>
  <c r="E279" i="5"/>
  <c r="D279" i="5"/>
  <c r="C279" i="5"/>
  <c r="B279" i="5"/>
  <c r="A279" i="5"/>
  <c r="I279" i="5" s="1"/>
  <c r="J279" i="5" s="1"/>
  <c r="O278" i="5"/>
  <c r="F278" i="5" s="1"/>
  <c r="E278" i="5"/>
  <c r="D278" i="5"/>
  <c r="C278" i="5"/>
  <c r="B278" i="5"/>
  <c r="A278" i="5"/>
  <c r="I278" i="5" s="1"/>
  <c r="J278" i="5" s="1"/>
  <c r="O277" i="5"/>
  <c r="F277" i="5" s="1"/>
  <c r="E277" i="5"/>
  <c r="D277" i="5"/>
  <c r="C277" i="5"/>
  <c r="B277" i="5"/>
  <c r="A277" i="5"/>
  <c r="I277" i="5" s="1"/>
  <c r="J277" i="5" s="1"/>
  <c r="O276" i="5"/>
  <c r="F276" i="5" s="1"/>
  <c r="E276" i="5"/>
  <c r="D276" i="5"/>
  <c r="C276" i="5"/>
  <c r="B276" i="5"/>
  <c r="A276" i="5"/>
  <c r="I276" i="5" s="1"/>
  <c r="J276" i="5" s="1"/>
  <c r="O275" i="5"/>
  <c r="F275" i="5" s="1"/>
  <c r="E275" i="5"/>
  <c r="D275" i="5"/>
  <c r="C275" i="5"/>
  <c r="B275" i="5"/>
  <c r="A275" i="5"/>
  <c r="I275" i="5" s="1"/>
  <c r="J275" i="5" s="1"/>
  <c r="O274" i="5"/>
  <c r="F274" i="5" s="1"/>
  <c r="E274" i="5"/>
  <c r="D274" i="5"/>
  <c r="C274" i="5"/>
  <c r="B274" i="5"/>
  <c r="A274" i="5"/>
  <c r="I274" i="5" s="1"/>
  <c r="J274" i="5" s="1"/>
  <c r="O273" i="5"/>
  <c r="F273" i="5" s="1"/>
  <c r="E273" i="5"/>
  <c r="D273" i="5"/>
  <c r="C273" i="5"/>
  <c r="B273" i="5"/>
  <c r="A273" i="5"/>
  <c r="I273" i="5" s="1"/>
  <c r="J273" i="5" s="1"/>
  <c r="O272" i="5"/>
  <c r="F272" i="5" s="1"/>
  <c r="E272" i="5"/>
  <c r="D272" i="5"/>
  <c r="C272" i="5"/>
  <c r="B272" i="5"/>
  <c r="A272" i="5"/>
  <c r="I272" i="5" s="1"/>
  <c r="J272" i="5" s="1"/>
  <c r="O271" i="5"/>
  <c r="F271" i="5" s="1"/>
  <c r="E271" i="5"/>
  <c r="D271" i="5"/>
  <c r="C271" i="5"/>
  <c r="B271" i="5"/>
  <c r="A271" i="5"/>
  <c r="I271" i="5" s="1"/>
  <c r="J271" i="5" s="1"/>
  <c r="O270" i="5"/>
  <c r="F270" i="5" s="1"/>
  <c r="E270" i="5"/>
  <c r="D270" i="5"/>
  <c r="C270" i="5"/>
  <c r="B270" i="5"/>
  <c r="A270" i="5"/>
  <c r="I270" i="5" s="1"/>
  <c r="J270" i="5" s="1"/>
  <c r="O269" i="5"/>
  <c r="F269" i="5" s="1"/>
  <c r="E269" i="5"/>
  <c r="D269" i="5"/>
  <c r="C269" i="5"/>
  <c r="B269" i="5"/>
  <c r="A269" i="5"/>
  <c r="I269" i="5" s="1"/>
  <c r="J269" i="5" s="1"/>
  <c r="O268" i="5"/>
  <c r="F268" i="5" s="1"/>
  <c r="E268" i="5"/>
  <c r="D268" i="5"/>
  <c r="C268" i="5"/>
  <c r="B268" i="5"/>
  <c r="A268" i="5"/>
  <c r="I268" i="5" s="1"/>
  <c r="J268" i="5" s="1"/>
  <c r="O267" i="5"/>
  <c r="F267" i="5" s="1"/>
  <c r="E267" i="5"/>
  <c r="D267" i="5"/>
  <c r="C267" i="5"/>
  <c r="B267" i="5"/>
  <c r="A267" i="5"/>
  <c r="I267" i="5" s="1"/>
  <c r="J267" i="5" s="1"/>
  <c r="O266" i="5"/>
  <c r="F266" i="5" s="1"/>
  <c r="E266" i="5"/>
  <c r="D266" i="5"/>
  <c r="C266" i="5"/>
  <c r="B266" i="5"/>
  <c r="A266" i="5"/>
  <c r="I266" i="5" s="1"/>
  <c r="J266" i="5" s="1"/>
  <c r="O265" i="5"/>
  <c r="F265" i="5" s="1"/>
  <c r="E265" i="5"/>
  <c r="D265" i="5"/>
  <c r="C265" i="5"/>
  <c r="B265" i="5"/>
  <c r="A265" i="5"/>
  <c r="I265" i="5" s="1"/>
  <c r="J265" i="5" s="1"/>
  <c r="O264" i="5"/>
  <c r="F264" i="5" s="1"/>
  <c r="E264" i="5"/>
  <c r="D264" i="5"/>
  <c r="C264" i="5"/>
  <c r="B264" i="5"/>
  <c r="A264" i="5"/>
  <c r="I264" i="5" s="1"/>
  <c r="J264" i="5" s="1"/>
  <c r="O263" i="5"/>
  <c r="F263" i="5" s="1"/>
  <c r="E263" i="5"/>
  <c r="D263" i="5"/>
  <c r="C263" i="5"/>
  <c r="B263" i="5"/>
  <c r="A263" i="5"/>
  <c r="I263" i="5" s="1"/>
  <c r="J263" i="5" s="1"/>
  <c r="O262" i="5"/>
  <c r="F262" i="5" s="1"/>
  <c r="E262" i="5"/>
  <c r="D262" i="5"/>
  <c r="C262" i="5"/>
  <c r="B262" i="5"/>
  <c r="A262" i="5"/>
  <c r="I262" i="5" s="1"/>
  <c r="J262" i="5" s="1"/>
  <c r="O261" i="5"/>
  <c r="F261" i="5" s="1"/>
  <c r="E261" i="5"/>
  <c r="D261" i="5"/>
  <c r="C261" i="5"/>
  <c r="B261" i="5"/>
  <c r="A261" i="5"/>
  <c r="I261" i="5" s="1"/>
  <c r="J261" i="5" s="1"/>
  <c r="O260" i="5"/>
  <c r="F260" i="5" s="1"/>
  <c r="E260" i="5"/>
  <c r="D260" i="5"/>
  <c r="C260" i="5"/>
  <c r="B260" i="5"/>
  <c r="A260" i="5"/>
  <c r="I260" i="5" s="1"/>
  <c r="J260" i="5" s="1"/>
  <c r="O259" i="5"/>
  <c r="F259" i="5" s="1"/>
  <c r="E259" i="5"/>
  <c r="D259" i="5"/>
  <c r="C259" i="5"/>
  <c r="B259" i="5"/>
  <c r="A259" i="5"/>
  <c r="I259" i="5" s="1"/>
  <c r="J259" i="5" s="1"/>
  <c r="O258" i="5"/>
  <c r="F258" i="5" s="1"/>
  <c r="E258" i="5"/>
  <c r="D258" i="5"/>
  <c r="C258" i="5"/>
  <c r="B258" i="5"/>
  <c r="A258" i="5"/>
  <c r="I258" i="5" s="1"/>
  <c r="J258" i="5" s="1"/>
  <c r="O257" i="5"/>
  <c r="F257" i="5" s="1"/>
  <c r="E257" i="5"/>
  <c r="D257" i="5"/>
  <c r="C257" i="5"/>
  <c r="B257" i="5"/>
  <c r="A257" i="5"/>
  <c r="I257" i="5" s="1"/>
  <c r="J257" i="5" s="1"/>
  <c r="O256" i="5"/>
  <c r="F256" i="5" s="1"/>
  <c r="E256" i="5"/>
  <c r="D256" i="5"/>
  <c r="C256" i="5"/>
  <c r="B256" i="5"/>
  <c r="A256" i="5"/>
  <c r="I256" i="5" s="1"/>
  <c r="J256" i="5" s="1"/>
  <c r="O255" i="5"/>
  <c r="F255" i="5" s="1"/>
  <c r="E255" i="5"/>
  <c r="D255" i="5"/>
  <c r="C255" i="5"/>
  <c r="B255" i="5"/>
  <c r="A255" i="5"/>
  <c r="I255" i="5" s="1"/>
  <c r="J255" i="5" s="1"/>
  <c r="O254" i="5"/>
  <c r="F254" i="5" s="1"/>
  <c r="E254" i="5"/>
  <c r="D254" i="5"/>
  <c r="C254" i="5"/>
  <c r="B254" i="5"/>
  <c r="A254" i="5"/>
  <c r="I254" i="5" s="1"/>
  <c r="J254" i="5" s="1"/>
  <c r="O253" i="5"/>
  <c r="F253" i="5" s="1"/>
  <c r="E253" i="5"/>
  <c r="D253" i="5"/>
  <c r="C253" i="5"/>
  <c r="B253" i="5"/>
  <c r="A253" i="5"/>
  <c r="I253" i="5" s="1"/>
  <c r="J253" i="5" s="1"/>
  <c r="O252" i="5"/>
  <c r="F252" i="5" s="1"/>
  <c r="E252" i="5"/>
  <c r="D252" i="5"/>
  <c r="C252" i="5"/>
  <c r="B252" i="5"/>
  <c r="A252" i="5"/>
  <c r="I252" i="5" s="1"/>
  <c r="J252" i="5" s="1"/>
  <c r="O251" i="5"/>
  <c r="F251" i="5" s="1"/>
  <c r="E251" i="5"/>
  <c r="D251" i="5"/>
  <c r="C251" i="5"/>
  <c r="B251" i="5"/>
  <c r="A251" i="5"/>
  <c r="I251" i="5" s="1"/>
  <c r="J251" i="5" s="1"/>
  <c r="O250" i="5"/>
  <c r="F250" i="5" s="1"/>
  <c r="E250" i="5"/>
  <c r="D250" i="5"/>
  <c r="C250" i="5"/>
  <c r="B250" i="5"/>
  <c r="A250" i="5"/>
  <c r="I250" i="5" s="1"/>
  <c r="J250" i="5" s="1"/>
  <c r="O249" i="5"/>
  <c r="F249" i="5" s="1"/>
  <c r="E249" i="5"/>
  <c r="D249" i="5"/>
  <c r="C249" i="5"/>
  <c r="B249" i="5"/>
  <c r="A249" i="5"/>
  <c r="I249" i="5" s="1"/>
  <c r="J249" i="5" s="1"/>
  <c r="O248" i="5"/>
  <c r="F248" i="5" s="1"/>
  <c r="E248" i="5"/>
  <c r="D248" i="5"/>
  <c r="C248" i="5"/>
  <c r="B248" i="5"/>
  <c r="A248" i="5"/>
  <c r="I248" i="5" s="1"/>
  <c r="J248" i="5" s="1"/>
  <c r="O247" i="5"/>
  <c r="F247" i="5" s="1"/>
  <c r="E247" i="5"/>
  <c r="D247" i="5"/>
  <c r="C247" i="5"/>
  <c r="B247" i="5"/>
  <c r="A247" i="5"/>
  <c r="I247" i="5" s="1"/>
  <c r="J247" i="5" s="1"/>
  <c r="O246" i="5"/>
  <c r="F246" i="5" s="1"/>
  <c r="E246" i="5"/>
  <c r="D246" i="5"/>
  <c r="C246" i="5"/>
  <c r="B246" i="5"/>
  <c r="A246" i="5"/>
  <c r="I246" i="5" s="1"/>
  <c r="J246" i="5" s="1"/>
  <c r="O245" i="5"/>
  <c r="F245" i="5" s="1"/>
  <c r="E245" i="5"/>
  <c r="D245" i="5"/>
  <c r="C245" i="5"/>
  <c r="B245" i="5"/>
  <c r="A245" i="5"/>
  <c r="I245" i="5" s="1"/>
  <c r="J245" i="5" s="1"/>
  <c r="O244" i="5"/>
  <c r="F244" i="5" s="1"/>
  <c r="E244" i="5"/>
  <c r="D244" i="5"/>
  <c r="C244" i="5"/>
  <c r="B244" i="5"/>
  <c r="A244" i="5"/>
  <c r="I244" i="5" s="1"/>
  <c r="J244" i="5" s="1"/>
  <c r="O243" i="5"/>
  <c r="F243" i="5" s="1"/>
  <c r="E243" i="5"/>
  <c r="D243" i="5"/>
  <c r="C243" i="5"/>
  <c r="B243" i="5"/>
  <c r="A243" i="5"/>
  <c r="I243" i="5" s="1"/>
  <c r="J243" i="5" s="1"/>
  <c r="O242" i="5"/>
  <c r="F242" i="5" s="1"/>
  <c r="E242" i="5"/>
  <c r="D242" i="5"/>
  <c r="C242" i="5"/>
  <c r="B242" i="5"/>
  <c r="A242" i="5"/>
  <c r="I242" i="5" s="1"/>
  <c r="J242" i="5" s="1"/>
  <c r="O241" i="5"/>
  <c r="F241" i="5" s="1"/>
  <c r="E241" i="5"/>
  <c r="D241" i="5"/>
  <c r="C241" i="5"/>
  <c r="B241" i="5"/>
  <c r="A241" i="5"/>
  <c r="I241" i="5" s="1"/>
  <c r="J241" i="5" s="1"/>
  <c r="O240" i="5"/>
  <c r="F240" i="5" s="1"/>
  <c r="E240" i="5"/>
  <c r="D240" i="5"/>
  <c r="C240" i="5"/>
  <c r="B240" i="5"/>
  <c r="A240" i="5"/>
  <c r="I240" i="5" s="1"/>
  <c r="J240" i="5" s="1"/>
  <c r="O239" i="5"/>
  <c r="F239" i="5" s="1"/>
  <c r="E239" i="5"/>
  <c r="D239" i="5"/>
  <c r="C239" i="5"/>
  <c r="B239" i="5"/>
  <c r="A239" i="5"/>
  <c r="I239" i="5" s="1"/>
  <c r="J239" i="5" s="1"/>
  <c r="O238" i="5"/>
  <c r="F238" i="5" s="1"/>
  <c r="E238" i="5"/>
  <c r="D238" i="5"/>
  <c r="C238" i="5"/>
  <c r="B238" i="5"/>
  <c r="A238" i="5"/>
  <c r="I238" i="5" s="1"/>
  <c r="J238" i="5" s="1"/>
  <c r="O237" i="5"/>
  <c r="F237" i="5" s="1"/>
  <c r="E237" i="5"/>
  <c r="D237" i="5"/>
  <c r="C237" i="5"/>
  <c r="B237" i="5"/>
  <c r="A237" i="5"/>
  <c r="I237" i="5" s="1"/>
  <c r="J237" i="5" s="1"/>
  <c r="O236" i="5"/>
  <c r="F236" i="5" s="1"/>
  <c r="E236" i="5"/>
  <c r="D236" i="5"/>
  <c r="C236" i="5"/>
  <c r="B236" i="5"/>
  <c r="A236" i="5"/>
  <c r="I236" i="5" s="1"/>
  <c r="J236" i="5" s="1"/>
  <c r="O235" i="5"/>
  <c r="F235" i="5" s="1"/>
  <c r="E235" i="5"/>
  <c r="D235" i="5"/>
  <c r="C235" i="5"/>
  <c r="B235" i="5"/>
  <c r="A235" i="5"/>
  <c r="I235" i="5" s="1"/>
  <c r="J235" i="5" s="1"/>
  <c r="O234" i="5"/>
  <c r="F234" i="5" s="1"/>
  <c r="E234" i="5"/>
  <c r="D234" i="5"/>
  <c r="C234" i="5"/>
  <c r="B234" i="5"/>
  <c r="A234" i="5"/>
  <c r="I234" i="5" s="1"/>
  <c r="J234" i="5" s="1"/>
  <c r="O233" i="5"/>
  <c r="F233" i="5" s="1"/>
  <c r="E233" i="5"/>
  <c r="D233" i="5"/>
  <c r="C233" i="5"/>
  <c r="B233" i="5"/>
  <c r="A233" i="5"/>
  <c r="I233" i="5" s="1"/>
  <c r="J233" i="5" s="1"/>
  <c r="O232" i="5"/>
  <c r="F232" i="5" s="1"/>
  <c r="E232" i="5"/>
  <c r="D232" i="5"/>
  <c r="C232" i="5"/>
  <c r="B232" i="5"/>
  <c r="A232" i="5"/>
  <c r="I232" i="5" s="1"/>
  <c r="J232" i="5" s="1"/>
  <c r="O231" i="5"/>
  <c r="F231" i="5" s="1"/>
  <c r="E231" i="5"/>
  <c r="D231" i="5"/>
  <c r="C231" i="5"/>
  <c r="B231" i="5"/>
  <c r="A231" i="5"/>
  <c r="I231" i="5" s="1"/>
  <c r="J231" i="5" s="1"/>
  <c r="O230" i="5"/>
  <c r="F230" i="5" s="1"/>
  <c r="E230" i="5"/>
  <c r="D230" i="5"/>
  <c r="C230" i="5"/>
  <c r="B230" i="5"/>
  <c r="A230" i="5"/>
  <c r="I230" i="5" s="1"/>
  <c r="J230" i="5" s="1"/>
  <c r="O229" i="5"/>
  <c r="F229" i="5" s="1"/>
  <c r="E229" i="5"/>
  <c r="D229" i="5"/>
  <c r="C229" i="5"/>
  <c r="B229" i="5"/>
  <c r="A229" i="5"/>
  <c r="I229" i="5" s="1"/>
  <c r="J229" i="5" s="1"/>
  <c r="O228" i="5"/>
  <c r="F228" i="5" s="1"/>
  <c r="E228" i="5"/>
  <c r="D228" i="5"/>
  <c r="C228" i="5"/>
  <c r="B228" i="5"/>
  <c r="A228" i="5"/>
  <c r="I228" i="5" s="1"/>
  <c r="J228" i="5" s="1"/>
  <c r="O227" i="5"/>
  <c r="F227" i="5" s="1"/>
  <c r="E227" i="5"/>
  <c r="D227" i="5"/>
  <c r="C227" i="5"/>
  <c r="B227" i="5"/>
  <c r="A227" i="5"/>
  <c r="I227" i="5" s="1"/>
  <c r="J227" i="5" s="1"/>
  <c r="O226" i="5"/>
  <c r="F226" i="5" s="1"/>
  <c r="E226" i="5"/>
  <c r="D226" i="5"/>
  <c r="C226" i="5"/>
  <c r="B226" i="5"/>
  <c r="A226" i="5"/>
  <c r="I226" i="5" s="1"/>
  <c r="J226" i="5" s="1"/>
  <c r="O225" i="5"/>
  <c r="F225" i="5" s="1"/>
  <c r="E225" i="5"/>
  <c r="D225" i="5"/>
  <c r="C225" i="5"/>
  <c r="B225" i="5"/>
  <c r="A225" i="5"/>
  <c r="I225" i="5" s="1"/>
  <c r="J225" i="5" s="1"/>
  <c r="O224" i="5"/>
  <c r="F224" i="5" s="1"/>
  <c r="E224" i="5"/>
  <c r="D224" i="5"/>
  <c r="C224" i="5"/>
  <c r="B224" i="5"/>
  <c r="A224" i="5"/>
  <c r="I224" i="5" s="1"/>
  <c r="J224" i="5" s="1"/>
  <c r="O223" i="5"/>
  <c r="F223" i="5" s="1"/>
  <c r="E223" i="5"/>
  <c r="D223" i="5"/>
  <c r="C223" i="5"/>
  <c r="B223" i="5"/>
  <c r="A223" i="5"/>
  <c r="I223" i="5" s="1"/>
  <c r="J223" i="5" s="1"/>
  <c r="O222" i="5"/>
  <c r="F222" i="5" s="1"/>
  <c r="E222" i="5"/>
  <c r="D222" i="5"/>
  <c r="C222" i="5"/>
  <c r="B222" i="5"/>
  <c r="A222" i="5"/>
  <c r="I222" i="5" s="1"/>
  <c r="J222" i="5" s="1"/>
  <c r="O221" i="5"/>
  <c r="F221" i="5" s="1"/>
  <c r="E221" i="5"/>
  <c r="D221" i="5"/>
  <c r="C221" i="5"/>
  <c r="B221" i="5"/>
  <c r="A221" i="5"/>
  <c r="I221" i="5" s="1"/>
  <c r="J221" i="5" s="1"/>
  <c r="O220" i="5"/>
  <c r="F220" i="5" s="1"/>
  <c r="E220" i="5"/>
  <c r="D220" i="5"/>
  <c r="C220" i="5"/>
  <c r="B220" i="5"/>
  <c r="A220" i="5"/>
  <c r="I220" i="5" s="1"/>
  <c r="J220" i="5" s="1"/>
  <c r="O219" i="5"/>
  <c r="F219" i="5" s="1"/>
  <c r="E219" i="5"/>
  <c r="D219" i="5"/>
  <c r="C219" i="5"/>
  <c r="B219" i="5"/>
  <c r="A219" i="5"/>
  <c r="I219" i="5" s="1"/>
  <c r="J219" i="5" s="1"/>
  <c r="O218" i="5"/>
  <c r="F218" i="5" s="1"/>
  <c r="E218" i="5"/>
  <c r="D218" i="5"/>
  <c r="C218" i="5"/>
  <c r="B218" i="5"/>
  <c r="A218" i="5"/>
  <c r="I218" i="5" s="1"/>
  <c r="J218" i="5" s="1"/>
  <c r="O217" i="5"/>
  <c r="F217" i="5" s="1"/>
  <c r="E217" i="5"/>
  <c r="D217" i="5"/>
  <c r="C217" i="5"/>
  <c r="B217" i="5"/>
  <c r="A217" i="5"/>
  <c r="I217" i="5" s="1"/>
  <c r="J217" i="5" s="1"/>
  <c r="O216" i="5"/>
  <c r="F216" i="5" s="1"/>
  <c r="E216" i="5"/>
  <c r="D216" i="5"/>
  <c r="C216" i="5"/>
  <c r="B216" i="5"/>
  <c r="A216" i="5"/>
  <c r="I216" i="5" s="1"/>
  <c r="J216" i="5" s="1"/>
  <c r="O215" i="5"/>
  <c r="F215" i="5" s="1"/>
  <c r="E215" i="5"/>
  <c r="D215" i="5"/>
  <c r="C215" i="5"/>
  <c r="B215" i="5"/>
  <c r="A215" i="5"/>
  <c r="I215" i="5" s="1"/>
  <c r="J215" i="5" s="1"/>
  <c r="O214" i="5"/>
  <c r="F214" i="5" s="1"/>
  <c r="E214" i="5"/>
  <c r="D214" i="5"/>
  <c r="C214" i="5"/>
  <c r="B214" i="5"/>
  <c r="A214" i="5"/>
  <c r="I214" i="5" s="1"/>
  <c r="J214" i="5" s="1"/>
  <c r="O213" i="5"/>
  <c r="F213" i="5" s="1"/>
  <c r="E213" i="5"/>
  <c r="D213" i="5"/>
  <c r="C213" i="5"/>
  <c r="B213" i="5"/>
  <c r="A213" i="5"/>
  <c r="I213" i="5" s="1"/>
  <c r="J213" i="5" s="1"/>
  <c r="O212" i="5"/>
  <c r="F212" i="5" s="1"/>
  <c r="E212" i="5"/>
  <c r="D212" i="5"/>
  <c r="C212" i="5"/>
  <c r="B212" i="5"/>
  <c r="A212" i="5"/>
  <c r="I212" i="5" s="1"/>
  <c r="J212" i="5" s="1"/>
  <c r="O211" i="5"/>
  <c r="F211" i="5" s="1"/>
  <c r="E211" i="5"/>
  <c r="D211" i="5"/>
  <c r="C211" i="5"/>
  <c r="B211" i="5"/>
  <c r="A211" i="5"/>
  <c r="I211" i="5" s="1"/>
  <c r="J211" i="5" s="1"/>
  <c r="O210" i="5"/>
  <c r="F210" i="5" s="1"/>
  <c r="E210" i="5"/>
  <c r="D210" i="5"/>
  <c r="C210" i="5"/>
  <c r="B210" i="5"/>
  <c r="A210" i="5"/>
  <c r="I210" i="5" s="1"/>
  <c r="J210" i="5" s="1"/>
  <c r="O209" i="5"/>
  <c r="F209" i="5" s="1"/>
  <c r="E209" i="5"/>
  <c r="D209" i="5"/>
  <c r="C209" i="5"/>
  <c r="B209" i="5"/>
  <c r="A209" i="5"/>
  <c r="I209" i="5" s="1"/>
  <c r="J209" i="5" s="1"/>
  <c r="O208" i="5"/>
  <c r="F208" i="5" s="1"/>
  <c r="E208" i="5"/>
  <c r="D208" i="5"/>
  <c r="C208" i="5"/>
  <c r="B208" i="5"/>
  <c r="A208" i="5"/>
  <c r="I208" i="5" s="1"/>
  <c r="J208" i="5" s="1"/>
  <c r="O207" i="5"/>
  <c r="F207" i="5" s="1"/>
  <c r="E207" i="5"/>
  <c r="D207" i="5"/>
  <c r="C207" i="5"/>
  <c r="B207" i="5"/>
  <c r="A207" i="5"/>
  <c r="I207" i="5" s="1"/>
  <c r="J207" i="5" s="1"/>
  <c r="O206" i="5"/>
  <c r="F206" i="5" s="1"/>
  <c r="E206" i="5"/>
  <c r="D206" i="5"/>
  <c r="C206" i="5"/>
  <c r="B206" i="5"/>
  <c r="A206" i="5"/>
  <c r="I206" i="5" s="1"/>
  <c r="J206" i="5" s="1"/>
  <c r="O205" i="5"/>
  <c r="F205" i="5" s="1"/>
  <c r="E205" i="5"/>
  <c r="D205" i="5"/>
  <c r="C205" i="5"/>
  <c r="B205" i="5"/>
  <c r="A205" i="5"/>
  <c r="I205" i="5" s="1"/>
  <c r="J205" i="5" s="1"/>
  <c r="O204" i="5"/>
  <c r="F204" i="5" s="1"/>
  <c r="E204" i="5"/>
  <c r="D204" i="5"/>
  <c r="C204" i="5"/>
  <c r="B204" i="5"/>
  <c r="A204" i="5"/>
  <c r="I204" i="5" s="1"/>
  <c r="J204" i="5" s="1"/>
  <c r="O203" i="5"/>
  <c r="F203" i="5" s="1"/>
  <c r="E203" i="5"/>
  <c r="D203" i="5"/>
  <c r="C203" i="5"/>
  <c r="B203" i="5"/>
  <c r="A203" i="5"/>
  <c r="I203" i="5" s="1"/>
  <c r="J203" i="5" s="1"/>
  <c r="O202" i="5"/>
  <c r="F202" i="5" s="1"/>
  <c r="E202" i="5"/>
  <c r="D202" i="5"/>
  <c r="C202" i="5"/>
  <c r="B202" i="5"/>
  <c r="A202" i="5"/>
  <c r="I202" i="5" s="1"/>
  <c r="J202" i="5" s="1"/>
  <c r="O201" i="5"/>
  <c r="F201" i="5" s="1"/>
  <c r="E201" i="5"/>
  <c r="D201" i="5"/>
  <c r="C201" i="5"/>
  <c r="B201" i="5"/>
  <c r="A201" i="5"/>
  <c r="I201" i="5" s="1"/>
  <c r="J201" i="5" s="1"/>
  <c r="O200" i="5"/>
  <c r="F200" i="5" s="1"/>
  <c r="E200" i="5"/>
  <c r="D200" i="5"/>
  <c r="C200" i="5"/>
  <c r="B200" i="5"/>
  <c r="A200" i="5"/>
  <c r="I200" i="5" s="1"/>
  <c r="J200" i="5" s="1"/>
  <c r="O199" i="5"/>
  <c r="F199" i="5" s="1"/>
  <c r="E199" i="5"/>
  <c r="D199" i="5"/>
  <c r="C199" i="5"/>
  <c r="B199" i="5"/>
  <c r="A199" i="5"/>
  <c r="I199" i="5" s="1"/>
  <c r="J199" i="5" s="1"/>
  <c r="O198" i="5"/>
  <c r="F198" i="5" s="1"/>
  <c r="E198" i="5"/>
  <c r="D198" i="5"/>
  <c r="C198" i="5"/>
  <c r="B198" i="5"/>
  <c r="A198" i="5"/>
  <c r="I198" i="5" s="1"/>
  <c r="J198" i="5" s="1"/>
  <c r="O197" i="5"/>
  <c r="F197" i="5" s="1"/>
  <c r="E197" i="5"/>
  <c r="D197" i="5"/>
  <c r="C197" i="5"/>
  <c r="B197" i="5"/>
  <c r="A197" i="5"/>
  <c r="I197" i="5" s="1"/>
  <c r="J197" i="5" s="1"/>
  <c r="O196" i="5"/>
  <c r="F196" i="5" s="1"/>
  <c r="E196" i="5"/>
  <c r="D196" i="5"/>
  <c r="C196" i="5"/>
  <c r="B196" i="5"/>
  <c r="A196" i="5"/>
  <c r="I196" i="5" s="1"/>
  <c r="J196" i="5" s="1"/>
  <c r="O195" i="5"/>
  <c r="F195" i="5" s="1"/>
  <c r="E195" i="5"/>
  <c r="D195" i="5"/>
  <c r="C195" i="5"/>
  <c r="B195" i="5"/>
  <c r="A195" i="5"/>
  <c r="I195" i="5" s="1"/>
  <c r="J195" i="5" s="1"/>
  <c r="O194" i="5"/>
  <c r="F194" i="5" s="1"/>
  <c r="E194" i="5"/>
  <c r="D194" i="5"/>
  <c r="C194" i="5"/>
  <c r="B194" i="5"/>
  <c r="A194" i="5"/>
  <c r="I194" i="5" s="1"/>
  <c r="J194" i="5" s="1"/>
  <c r="O193" i="5"/>
  <c r="F193" i="5" s="1"/>
  <c r="E193" i="5"/>
  <c r="D193" i="5"/>
  <c r="C193" i="5"/>
  <c r="B193" i="5"/>
  <c r="A193" i="5"/>
  <c r="I193" i="5" s="1"/>
  <c r="J193" i="5" s="1"/>
  <c r="O192" i="5"/>
  <c r="F192" i="5" s="1"/>
  <c r="E192" i="5"/>
  <c r="D192" i="5"/>
  <c r="C192" i="5"/>
  <c r="B192" i="5"/>
  <c r="A192" i="5"/>
  <c r="I192" i="5" s="1"/>
  <c r="J192" i="5" s="1"/>
  <c r="O191" i="5"/>
  <c r="F191" i="5" s="1"/>
  <c r="E191" i="5"/>
  <c r="D191" i="5"/>
  <c r="C191" i="5"/>
  <c r="B191" i="5"/>
  <c r="A191" i="5"/>
  <c r="I191" i="5" s="1"/>
  <c r="J191" i="5" s="1"/>
  <c r="O190" i="5"/>
  <c r="F190" i="5" s="1"/>
  <c r="E190" i="5"/>
  <c r="D190" i="5"/>
  <c r="C190" i="5"/>
  <c r="B190" i="5"/>
  <c r="A190" i="5"/>
  <c r="I190" i="5" s="1"/>
  <c r="J190" i="5" s="1"/>
  <c r="O189" i="5"/>
  <c r="F189" i="5" s="1"/>
  <c r="E189" i="5"/>
  <c r="D189" i="5"/>
  <c r="C189" i="5"/>
  <c r="B189" i="5"/>
  <c r="A189" i="5"/>
  <c r="I189" i="5" s="1"/>
  <c r="J189" i="5" s="1"/>
  <c r="O188" i="5"/>
  <c r="F188" i="5" s="1"/>
  <c r="E188" i="5"/>
  <c r="D188" i="5"/>
  <c r="C188" i="5"/>
  <c r="B188" i="5"/>
  <c r="A188" i="5"/>
  <c r="I188" i="5" s="1"/>
  <c r="J188" i="5" s="1"/>
  <c r="O187" i="5"/>
  <c r="F187" i="5" s="1"/>
  <c r="E187" i="5"/>
  <c r="D187" i="5"/>
  <c r="C187" i="5"/>
  <c r="B187" i="5"/>
  <c r="A187" i="5"/>
  <c r="I187" i="5" s="1"/>
  <c r="J187" i="5" s="1"/>
  <c r="O186" i="5"/>
  <c r="F186" i="5" s="1"/>
  <c r="E186" i="5"/>
  <c r="D186" i="5"/>
  <c r="C186" i="5"/>
  <c r="B186" i="5"/>
  <c r="A186" i="5"/>
  <c r="I186" i="5" s="1"/>
  <c r="J186" i="5" s="1"/>
  <c r="O185" i="5"/>
  <c r="F185" i="5" s="1"/>
  <c r="E185" i="5"/>
  <c r="D185" i="5"/>
  <c r="C185" i="5"/>
  <c r="B185" i="5"/>
  <c r="A185" i="5"/>
  <c r="I185" i="5" s="1"/>
  <c r="J185" i="5" s="1"/>
  <c r="O184" i="5"/>
  <c r="F184" i="5" s="1"/>
  <c r="E184" i="5"/>
  <c r="D184" i="5"/>
  <c r="C184" i="5"/>
  <c r="B184" i="5"/>
  <c r="A184" i="5"/>
  <c r="I184" i="5" s="1"/>
  <c r="J184" i="5" s="1"/>
  <c r="O183" i="5"/>
  <c r="F183" i="5" s="1"/>
  <c r="E183" i="5"/>
  <c r="D183" i="5"/>
  <c r="C183" i="5"/>
  <c r="B183" i="5"/>
  <c r="A183" i="5"/>
  <c r="I183" i="5" s="1"/>
  <c r="J183" i="5" s="1"/>
  <c r="O182" i="5"/>
  <c r="F182" i="5" s="1"/>
  <c r="E182" i="5"/>
  <c r="D182" i="5"/>
  <c r="C182" i="5"/>
  <c r="B182" i="5"/>
  <c r="A182" i="5"/>
  <c r="I182" i="5" s="1"/>
  <c r="J182" i="5" s="1"/>
  <c r="O181" i="5"/>
  <c r="F181" i="5" s="1"/>
  <c r="E181" i="5"/>
  <c r="D181" i="5"/>
  <c r="C181" i="5"/>
  <c r="B181" i="5"/>
  <c r="A181" i="5"/>
  <c r="I181" i="5" s="1"/>
  <c r="J181" i="5" s="1"/>
  <c r="O180" i="5"/>
  <c r="F180" i="5" s="1"/>
  <c r="E180" i="5"/>
  <c r="D180" i="5"/>
  <c r="C180" i="5"/>
  <c r="B180" i="5"/>
  <c r="A180" i="5"/>
  <c r="I180" i="5" s="1"/>
  <c r="J180" i="5" s="1"/>
  <c r="O179" i="5"/>
  <c r="F179" i="5" s="1"/>
  <c r="E179" i="5"/>
  <c r="D179" i="5"/>
  <c r="C179" i="5"/>
  <c r="B179" i="5"/>
  <c r="A179" i="5"/>
  <c r="I179" i="5" s="1"/>
  <c r="J179" i="5" s="1"/>
  <c r="O178" i="5"/>
  <c r="F178" i="5" s="1"/>
  <c r="E178" i="5"/>
  <c r="D178" i="5"/>
  <c r="C178" i="5"/>
  <c r="B178" i="5"/>
  <c r="A178" i="5"/>
  <c r="I178" i="5" s="1"/>
  <c r="J178" i="5" s="1"/>
  <c r="O177" i="5"/>
  <c r="F177" i="5" s="1"/>
  <c r="E177" i="5"/>
  <c r="D177" i="5"/>
  <c r="C177" i="5"/>
  <c r="B177" i="5"/>
  <c r="A177" i="5"/>
  <c r="I177" i="5" s="1"/>
  <c r="J177" i="5" s="1"/>
  <c r="O176" i="5"/>
  <c r="F176" i="5" s="1"/>
  <c r="E176" i="5"/>
  <c r="D176" i="5"/>
  <c r="C176" i="5"/>
  <c r="B176" i="5"/>
  <c r="A176" i="5"/>
  <c r="I176" i="5" s="1"/>
  <c r="J176" i="5" s="1"/>
  <c r="O175" i="5"/>
  <c r="F175" i="5" s="1"/>
  <c r="E175" i="5"/>
  <c r="D175" i="5"/>
  <c r="C175" i="5"/>
  <c r="B175" i="5"/>
  <c r="A175" i="5"/>
  <c r="I175" i="5" s="1"/>
  <c r="J175" i="5" s="1"/>
  <c r="O174" i="5"/>
  <c r="F174" i="5" s="1"/>
  <c r="E174" i="5"/>
  <c r="D174" i="5"/>
  <c r="C174" i="5"/>
  <c r="B174" i="5"/>
  <c r="A174" i="5"/>
  <c r="I174" i="5" s="1"/>
  <c r="J174" i="5" s="1"/>
  <c r="O173" i="5"/>
  <c r="F173" i="5" s="1"/>
  <c r="E173" i="5"/>
  <c r="D173" i="5"/>
  <c r="C173" i="5"/>
  <c r="B173" i="5"/>
  <c r="A173" i="5"/>
  <c r="I173" i="5" s="1"/>
  <c r="J173" i="5" s="1"/>
  <c r="O172" i="5"/>
  <c r="F172" i="5" s="1"/>
  <c r="E172" i="5"/>
  <c r="D172" i="5"/>
  <c r="C172" i="5"/>
  <c r="B172" i="5"/>
  <c r="A172" i="5"/>
  <c r="I172" i="5" s="1"/>
  <c r="J172" i="5" s="1"/>
  <c r="O171" i="5"/>
  <c r="F171" i="5" s="1"/>
  <c r="E171" i="5"/>
  <c r="D171" i="5"/>
  <c r="C171" i="5"/>
  <c r="B171" i="5"/>
  <c r="A171" i="5"/>
  <c r="I171" i="5" s="1"/>
  <c r="J171" i="5" s="1"/>
  <c r="O170" i="5"/>
  <c r="F170" i="5" s="1"/>
  <c r="E170" i="5"/>
  <c r="D170" i="5"/>
  <c r="C170" i="5"/>
  <c r="B170" i="5"/>
  <c r="A170" i="5"/>
  <c r="I170" i="5" s="1"/>
  <c r="J170" i="5" s="1"/>
  <c r="O169" i="5"/>
  <c r="F169" i="5" s="1"/>
  <c r="E169" i="5"/>
  <c r="D169" i="5"/>
  <c r="C169" i="5"/>
  <c r="B169" i="5"/>
  <c r="A169" i="5"/>
  <c r="I169" i="5" s="1"/>
  <c r="J169" i="5" s="1"/>
  <c r="O168" i="5"/>
  <c r="F168" i="5" s="1"/>
  <c r="E168" i="5"/>
  <c r="D168" i="5"/>
  <c r="C168" i="5"/>
  <c r="B168" i="5"/>
  <c r="A168" i="5"/>
  <c r="I168" i="5" s="1"/>
  <c r="J168" i="5" s="1"/>
  <c r="O167" i="5"/>
  <c r="F167" i="5" s="1"/>
  <c r="E167" i="5"/>
  <c r="D167" i="5"/>
  <c r="C167" i="5"/>
  <c r="B167" i="5"/>
  <c r="A167" i="5"/>
  <c r="I167" i="5" s="1"/>
  <c r="J167" i="5" s="1"/>
  <c r="O166" i="5"/>
  <c r="F166" i="5" s="1"/>
  <c r="E166" i="5"/>
  <c r="D166" i="5"/>
  <c r="C166" i="5"/>
  <c r="B166" i="5"/>
  <c r="A166" i="5"/>
  <c r="I166" i="5" s="1"/>
  <c r="J166" i="5" s="1"/>
  <c r="O165" i="5"/>
  <c r="F165" i="5" s="1"/>
  <c r="E165" i="5"/>
  <c r="D165" i="5"/>
  <c r="C165" i="5"/>
  <c r="B165" i="5"/>
  <c r="A165" i="5"/>
  <c r="I165" i="5" s="1"/>
  <c r="J165" i="5" s="1"/>
  <c r="O164" i="5"/>
  <c r="F164" i="5" s="1"/>
  <c r="E164" i="5"/>
  <c r="D164" i="5"/>
  <c r="C164" i="5"/>
  <c r="B164" i="5"/>
  <c r="A164" i="5"/>
  <c r="I164" i="5" s="1"/>
  <c r="J164" i="5" s="1"/>
  <c r="O163" i="5"/>
  <c r="F163" i="5" s="1"/>
  <c r="E163" i="5"/>
  <c r="D163" i="5"/>
  <c r="C163" i="5"/>
  <c r="B163" i="5"/>
  <c r="A163" i="5"/>
  <c r="I163" i="5" s="1"/>
  <c r="J163" i="5" s="1"/>
  <c r="O162" i="5"/>
  <c r="F162" i="5" s="1"/>
  <c r="E162" i="5"/>
  <c r="D162" i="5"/>
  <c r="C162" i="5"/>
  <c r="B162" i="5"/>
  <c r="A162" i="5"/>
  <c r="I162" i="5" s="1"/>
  <c r="J162" i="5" s="1"/>
  <c r="O161" i="5"/>
  <c r="F161" i="5" s="1"/>
  <c r="E161" i="5"/>
  <c r="D161" i="5"/>
  <c r="C161" i="5"/>
  <c r="B161" i="5"/>
  <c r="A161" i="5"/>
  <c r="I161" i="5" s="1"/>
  <c r="J161" i="5" s="1"/>
  <c r="O160" i="5"/>
  <c r="F160" i="5" s="1"/>
  <c r="E160" i="5"/>
  <c r="D160" i="5"/>
  <c r="C160" i="5"/>
  <c r="B160" i="5"/>
  <c r="A160" i="5"/>
  <c r="I160" i="5" s="1"/>
  <c r="J160" i="5" s="1"/>
  <c r="O159" i="5"/>
  <c r="F159" i="5" s="1"/>
  <c r="E159" i="5"/>
  <c r="D159" i="5"/>
  <c r="C159" i="5"/>
  <c r="B159" i="5"/>
  <c r="A159" i="5"/>
  <c r="I159" i="5" s="1"/>
  <c r="J159" i="5" s="1"/>
  <c r="O158" i="5"/>
  <c r="F158" i="5" s="1"/>
  <c r="E158" i="5"/>
  <c r="D158" i="5"/>
  <c r="C158" i="5"/>
  <c r="B158" i="5"/>
  <c r="A158" i="5"/>
  <c r="I158" i="5" s="1"/>
  <c r="J158" i="5" s="1"/>
  <c r="O157" i="5"/>
  <c r="F157" i="5" s="1"/>
  <c r="E157" i="5"/>
  <c r="D157" i="5"/>
  <c r="C157" i="5"/>
  <c r="B157" i="5"/>
  <c r="A157" i="5"/>
  <c r="I157" i="5" s="1"/>
  <c r="J157" i="5" s="1"/>
  <c r="O156" i="5"/>
  <c r="F156" i="5" s="1"/>
  <c r="E156" i="5"/>
  <c r="D156" i="5"/>
  <c r="C156" i="5"/>
  <c r="B156" i="5"/>
  <c r="A156" i="5"/>
  <c r="I156" i="5" s="1"/>
  <c r="J156" i="5" s="1"/>
  <c r="O155" i="5"/>
  <c r="F155" i="5" s="1"/>
  <c r="E155" i="5"/>
  <c r="D155" i="5"/>
  <c r="C155" i="5"/>
  <c r="B155" i="5"/>
  <c r="A155" i="5"/>
  <c r="I155" i="5" s="1"/>
  <c r="J155" i="5" s="1"/>
  <c r="O154" i="5"/>
  <c r="F154" i="5" s="1"/>
  <c r="E154" i="5"/>
  <c r="D154" i="5"/>
  <c r="C154" i="5"/>
  <c r="B154" i="5"/>
  <c r="A154" i="5"/>
  <c r="I154" i="5" s="1"/>
  <c r="J154" i="5" s="1"/>
  <c r="O153" i="5"/>
  <c r="F153" i="5" s="1"/>
  <c r="E153" i="5"/>
  <c r="D153" i="5"/>
  <c r="C153" i="5"/>
  <c r="B153" i="5"/>
  <c r="A153" i="5"/>
  <c r="I153" i="5" s="1"/>
  <c r="J153" i="5" s="1"/>
  <c r="O152" i="5"/>
  <c r="F152" i="5" s="1"/>
  <c r="E152" i="5"/>
  <c r="D152" i="5"/>
  <c r="C152" i="5"/>
  <c r="B152" i="5"/>
  <c r="A152" i="5"/>
  <c r="I152" i="5" s="1"/>
  <c r="J152" i="5" s="1"/>
  <c r="O151" i="5"/>
  <c r="F151" i="5" s="1"/>
  <c r="E151" i="5"/>
  <c r="D151" i="5"/>
  <c r="C151" i="5"/>
  <c r="B151" i="5"/>
  <c r="A151" i="5"/>
  <c r="I151" i="5" s="1"/>
  <c r="J151" i="5" s="1"/>
  <c r="O150" i="5"/>
  <c r="F150" i="5" s="1"/>
  <c r="E150" i="5"/>
  <c r="D150" i="5"/>
  <c r="C150" i="5"/>
  <c r="B150" i="5"/>
  <c r="A150" i="5"/>
  <c r="I150" i="5" s="1"/>
  <c r="J150" i="5" s="1"/>
  <c r="O149" i="5"/>
  <c r="F149" i="5" s="1"/>
  <c r="E149" i="5"/>
  <c r="D149" i="5"/>
  <c r="C149" i="5"/>
  <c r="B149" i="5"/>
  <c r="A149" i="5"/>
  <c r="I149" i="5" s="1"/>
  <c r="J149" i="5" s="1"/>
  <c r="O148" i="5"/>
  <c r="F148" i="5" s="1"/>
  <c r="E148" i="5"/>
  <c r="D148" i="5"/>
  <c r="C148" i="5"/>
  <c r="B148" i="5"/>
  <c r="A148" i="5"/>
  <c r="I148" i="5" s="1"/>
  <c r="J148" i="5" s="1"/>
  <c r="O147" i="5"/>
  <c r="F147" i="5" s="1"/>
  <c r="E147" i="5"/>
  <c r="D147" i="5"/>
  <c r="C147" i="5"/>
  <c r="B147" i="5"/>
  <c r="A147" i="5"/>
  <c r="I147" i="5" s="1"/>
  <c r="J147" i="5" s="1"/>
  <c r="O146" i="5"/>
  <c r="F146" i="5" s="1"/>
  <c r="E146" i="5"/>
  <c r="D146" i="5"/>
  <c r="C146" i="5"/>
  <c r="B146" i="5"/>
  <c r="A146" i="5"/>
  <c r="I146" i="5" s="1"/>
  <c r="J146" i="5" s="1"/>
  <c r="O145" i="5"/>
  <c r="F145" i="5" s="1"/>
  <c r="E145" i="5"/>
  <c r="D145" i="5"/>
  <c r="C145" i="5"/>
  <c r="B145" i="5"/>
  <c r="A145" i="5"/>
  <c r="I145" i="5" s="1"/>
  <c r="J145" i="5" s="1"/>
  <c r="O144" i="5"/>
  <c r="F144" i="5" s="1"/>
  <c r="E144" i="5"/>
  <c r="D144" i="5"/>
  <c r="C144" i="5"/>
  <c r="B144" i="5"/>
  <c r="A144" i="5"/>
  <c r="I144" i="5" s="1"/>
  <c r="J144" i="5" s="1"/>
  <c r="O143" i="5"/>
  <c r="F143" i="5" s="1"/>
  <c r="E143" i="5"/>
  <c r="D143" i="5"/>
  <c r="C143" i="5"/>
  <c r="B143" i="5"/>
  <c r="A143" i="5"/>
  <c r="I143" i="5" s="1"/>
  <c r="J143" i="5" s="1"/>
  <c r="O142" i="5"/>
  <c r="F142" i="5" s="1"/>
  <c r="E142" i="5"/>
  <c r="D142" i="5"/>
  <c r="C142" i="5"/>
  <c r="B142" i="5"/>
  <c r="A142" i="5"/>
  <c r="I142" i="5" s="1"/>
  <c r="J142" i="5" s="1"/>
  <c r="O141" i="5"/>
  <c r="F141" i="5" s="1"/>
  <c r="E141" i="5"/>
  <c r="D141" i="5"/>
  <c r="C141" i="5"/>
  <c r="B141" i="5"/>
  <c r="A141" i="5"/>
  <c r="I141" i="5" s="1"/>
  <c r="J141" i="5" s="1"/>
  <c r="O140" i="5"/>
  <c r="F140" i="5" s="1"/>
  <c r="E140" i="5"/>
  <c r="D140" i="5"/>
  <c r="C140" i="5"/>
  <c r="B140" i="5"/>
  <c r="A140" i="5"/>
  <c r="I140" i="5" s="1"/>
  <c r="J140" i="5" s="1"/>
  <c r="O139" i="5"/>
  <c r="F139" i="5" s="1"/>
  <c r="E139" i="5"/>
  <c r="D139" i="5"/>
  <c r="C139" i="5"/>
  <c r="B139" i="5"/>
  <c r="A139" i="5"/>
  <c r="I139" i="5" s="1"/>
  <c r="J139" i="5" s="1"/>
  <c r="O138" i="5"/>
  <c r="F138" i="5" s="1"/>
  <c r="E138" i="5"/>
  <c r="D138" i="5"/>
  <c r="C138" i="5"/>
  <c r="B138" i="5"/>
  <c r="A138" i="5"/>
  <c r="I138" i="5" s="1"/>
  <c r="J138" i="5" s="1"/>
  <c r="O137" i="5"/>
  <c r="F137" i="5" s="1"/>
  <c r="E137" i="5"/>
  <c r="D137" i="5"/>
  <c r="C137" i="5"/>
  <c r="B137" i="5"/>
  <c r="A137" i="5"/>
  <c r="I137" i="5" s="1"/>
  <c r="J137" i="5" s="1"/>
  <c r="O136" i="5"/>
  <c r="F136" i="5" s="1"/>
  <c r="E136" i="5"/>
  <c r="D136" i="5"/>
  <c r="C136" i="5"/>
  <c r="B136" i="5"/>
  <c r="A136" i="5"/>
  <c r="I136" i="5" s="1"/>
  <c r="J136" i="5" s="1"/>
  <c r="O135" i="5"/>
  <c r="F135" i="5" s="1"/>
  <c r="E135" i="5"/>
  <c r="D135" i="5"/>
  <c r="C135" i="5"/>
  <c r="B135" i="5"/>
  <c r="A135" i="5"/>
  <c r="I135" i="5" s="1"/>
  <c r="J135" i="5" s="1"/>
  <c r="O134" i="5"/>
  <c r="F134" i="5" s="1"/>
  <c r="E134" i="5"/>
  <c r="D134" i="5"/>
  <c r="C134" i="5"/>
  <c r="B134" i="5"/>
  <c r="A134" i="5"/>
  <c r="I134" i="5" s="1"/>
  <c r="J134" i="5" s="1"/>
  <c r="O133" i="5"/>
  <c r="F133" i="5" s="1"/>
  <c r="E133" i="5"/>
  <c r="D133" i="5"/>
  <c r="C133" i="5"/>
  <c r="B133" i="5"/>
  <c r="A133" i="5"/>
  <c r="I133" i="5" s="1"/>
  <c r="J133" i="5" s="1"/>
  <c r="O132" i="5"/>
  <c r="F132" i="5" s="1"/>
  <c r="E132" i="5"/>
  <c r="D132" i="5"/>
  <c r="C132" i="5"/>
  <c r="B132" i="5"/>
  <c r="A132" i="5"/>
  <c r="I132" i="5" s="1"/>
  <c r="J132" i="5" s="1"/>
  <c r="O131" i="5"/>
  <c r="F131" i="5" s="1"/>
  <c r="E131" i="5"/>
  <c r="D131" i="5"/>
  <c r="C131" i="5"/>
  <c r="B131" i="5"/>
  <c r="A131" i="5"/>
  <c r="I131" i="5" s="1"/>
  <c r="J131" i="5" s="1"/>
  <c r="O130" i="5"/>
  <c r="F130" i="5" s="1"/>
  <c r="E130" i="5"/>
  <c r="D130" i="5"/>
  <c r="C130" i="5"/>
  <c r="B130" i="5"/>
  <c r="A130" i="5"/>
  <c r="I130" i="5" s="1"/>
  <c r="J130" i="5" s="1"/>
  <c r="O129" i="5"/>
  <c r="F129" i="5" s="1"/>
  <c r="E129" i="5"/>
  <c r="D129" i="5"/>
  <c r="C129" i="5"/>
  <c r="B129" i="5"/>
  <c r="A129" i="5"/>
  <c r="I129" i="5" s="1"/>
  <c r="J129" i="5" s="1"/>
  <c r="O128" i="5"/>
  <c r="F128" i="5" s="1"/>
  <c r="E128" i="5"/>
  <c r="D128" i="5"/>
  <c r="C128" i="5"/>
  <c r="B128" i="5"/>
  <c r="A128" i="5"/>
  <c r="I128" i="5" s="1"/>
  <c r="J128" i="5" s="1"/>
  <c r="O127" i="5"/>
  <c r="F127" i="5" s="1"/>
  <c r="E127" i="5"/>
  <c r="D127" i="5"/>
  <c r="C127" i="5"/>
  <c r="B127" i="5"/>
  <c r="A127" i="5"/>
  <c r="I127" i="5" s="1"/>
  <c r="J127" i="5" s="1"/>
  <c r="O126" i="5"/>
  <c r="F126" i="5" s="1"/>
  <c r="E126" i="5"/>
  <c r="D126" i="5"/>
  <c r="C126" i="5"/>
  <c r="B126" i="5"/>
  <c r="A126" i="5"/>
  <c r="I126" i="5" s="1"/>
  <c r="J126" i="5" s="1"/>
  <c r="O125" i="5"/>
  <c r="F125" i="5" s="1"/>
  <c r="E125" i="5"/>
  <c r="D125" i="5"/>
  <c r="C125" i="5"/>
  <c r="B125" i="5"/>
  <c r="A125" i="5"/>
  <c r="I125" i="5" s="1"/>
  <c r="J125" i="5" s="1"/>
  <c r="O124" i="5"/>
  <c r="F124" i="5" s="1"/>
  <c r="E124" i="5"/>
  <c r="D124" i="5"/>
  <c r="C124" i="5"/>
  <c r="B124" i="5"/>
  <c r="A124" i="5"/>
  <c r="I124" i="5" s="1"/>
  <c r="J124" i="5" s="1"/>
  <c r="O123" i="5"/>
  <c r="F123" i="5" s="1"/>
  <c r="E123" i="5"/>
  <c r="D123" i="5"/>
  <c r="C123" i="5"/>
  <c r="B123" i="5"/>
  <c r="A123" i="5"/>
  <c r="I123" i="5" s="1"/>
  <c r="J123" i="5" s="1"/>
  <c r="O122" i="5"/>
  <c r="F122" i="5" s="1"/>
  <c r="E122" i="5"/>
  <c r="D122" i="5"/>
  <c r="C122" i="5"/>
  <c r="B122" i="5"/>
  <c r="A122" i="5"/>
  <c r="I122" i="5" s="1"/>
  <c r="J122" i="5" s="1"/>
  <c r="O121" i="5"/>
  <c r="F121" i="5" s="1"/>
  <c r="E121" i="5"/>
  <c r="D121" i="5"/>
  <c r="C121" i="5"/>
  <c r="B121" i="5"/>
  <c r="A121" i="5"/>
  <c r="I121" i="5" s="1"/>
  <c r="J121" i="5" s="1"/>
  <c r="O120" i="5"/>
  <c r="F120" i="5" s="1"/>
  <c r="E120" i="5"/>
  <c r="D120" i="5"/>
  <c r="C120" i="5"/>
  <c r="B120" i="5"/>
  <c r="A120" i="5"/>
  <c r="I120" i="5" s="1"/>
  <c r="J120" i="5" s="1"/>
  <c r="O119" i="5"/>
  <c r="F119" i="5" s="1"/>
  <c r="E119" i="5"/>
  <c r="D119" i="5"/>
  <c r="C119" i="5"/>
  <c r="B119" i="5"/>
  <c r="A119" i="5"/>
  <c r="I119" i="5" s="1"/>
  <c r="J119" i="5" s="1"/>
  <c r="O118" i="5"/>
  <c r="F118" i="5" s="1"/>
  <c r="E118" i="5"/>
  <c r="D118" i="5"/>
  <c r="C118" i="5"/>
  <c r="B118" i="5"/>
  <c r="A118" i="5"/>
  <c r="I118" i="5" s="1"/>
  <c r="J118" i="5" s="1"/>
  <c r="O117" i="5"/>
  <c r="F117" i="5" s="1"/>
  <c r="E117" i="5"/>
  <c r="D117" i="5"/>
  <c r="C117" i="5"/>
  <c r="B117" i="5"/>
  <c r="A117" i="5"/>
  <c r="I117" i="5" s="1"/>
  <c r="J117" i="5" s="1"/>
  <c r="O116" i="5"/>
  <c r="F116" i="5" s="1"/>
  <c r="E116" i="5"/>
  <c r="D116" i="5"/>
  <c r="C116" i="5"/>
  <c r="B116" i="5"/>
  <c r="A116" i="5"/>
  <c r="I116" i="5" s="1"/>
  <c r="J116" i="5" s="1"/>
  <c r="O115" i="5"/>
  <c r="F115" i="5" s="1"/>
  <c r="E115" i="5"/>
  <c r="D115" i="5"/>
  <c r="C115" i="5"/>
  <c r="B115" i="5"/>
  <c r="A115" i="5"/>
  <c r="I115" i="5" s="1"/>
  <c r="J115" i="5" s="1"/>
  <c r="O114" i="5"/>
  <c r="F114" i="5" s="1"/>
  <c r="E114" i="5"/>
  <c r="D114" i="5"/>
  <c r="C114" i="5"/>
  <c r="B114" i="5"/>
  <c r="A114" i="5"/>
  <c r="I114" i="5" s="1"/>
  <c r="J114" i="5" s="1"/>
  <c r="O113" i="5"/>
  <c r="F113" i="5" s="1"/>
  <c r="E113" i="5"/>
  <c r="D113" i="5"/>
  <c r="C113" i="5"/>
  <c r="B113" i="5"/>
  <c r="A113" i="5"/>
  <c r="I113" i="5" s="1"/>
  <c r="J113" i="5" s="1"/>
  <c r="O112" i="5"/>
  <c r="F112" i="5" s="1"/>
  <c r="E112" i="5"/>
  <c r="D112" i="5"/>
  <c r="C112" i="5"/>
  <c r="B112" i="5"/>
  <c r="A112" i="5"/>
  <c r="I112" i="5" s="1"/>
  <c r="J112" i="5" s="1"/>
  <c r="O111" i="5"/>
  <c r="F111" i="5" s="1"/>
  <c r="E111" i="5"/>
  <c r="D111" i="5"/>
  <c r="C111" i="5"/>
  <c r="B111" i="5"/>
  <c r="A111" i="5"/>
  <c r="I111" i="5" s="1"/>
  <c r="J111" i="5" s="1"/>
  <c r="O110" i="5"/>
  <c r="F110" i="5" s="1"/>
  <c r="E110" i="5"/>
  <c r="D110" i="5"/>
  <c r="C110" i="5"/>
  <c r="B110" i="5"/>
  <c r="A110" i="5"/>
  <c r="I110" i="5" s="1"/>
  <c r="J110" i="5" s="1"/>
  <c r="O109" i="5"/>
  <c r="F109" i="5" s="1"/>
  <c r="E109" i="5"/>
  <c r="D109" i="5"/>
  <c r="C109" i="5"/>
  <c r="B109" i="5"/>
  <c r="A109" i="5"/>
  <c r="I109" i="5" s="1"/>
  <c r="J109" i="5" s="1"/>
  <c r="O108" i="5"/>
  <c r="F108" i="5" s="1"/>
  <c r="E108" i="5"/>
  <c r="D108" i="5"/>
  <c r="C108" i="5"/>
  <c r="B108" i="5"/>
  <c r="A108" i="5"/>
  <c r="I108" i="5" s="1"/>
  <c r="J108" i="5" s="1"/>
  <c r="O107" i="5"/>
  <c r="F107" i="5" s="1"/>
  <c r="E107" i="5"/>
  <c r="D107" i="5"/>
  <c r="C107" i="5"/>
  <c r="B107" i="5"/>
  <c r="A107" i="5"/>
  <c r="I107" i="5" s="1"/>
  <c r="J107" i="5" s="1"/>
  <c r="O106" i="5"/>
  <c r="F106" i="5" s="1"/>
  <c r="E106" i="5"/>
  <c r="D106" i="5"/>
  <c r="C106" i="5"/>
  <c r="B106" i="5"/>
  <c r="A106" i="5"/>
  <c r="I106" i="5" s="1"/>
  <c r="J106" i="5" s="1"/>
  <c r="O105" i="5"/>
  <c r="F105" i="5" s="1"/>
  <c r="E105" i="5"/>
  <c r="D105" i="5"/>
  <c r="C105" i="5"/>
  <c r="B105" i="5"/>
  <c r="A105" i="5"/>
  <c r="I105" i="5" s="1"/>
  <c r="J105" i="5" s="1"/>
  <c r="O104" i="5"/>
  <c r="F104" i="5" s="1"/>
  <c r="E104" i="5"/>
  <c r="D104" i="5"/>
  <c r="C104" i="5"/>
  <c r="B104" i="5"/>
  <c r="A104" i="5"/>
  <c r="I104" i="5" s="1"/>
  <c r="J104" i="5" s="1"/>
  <c r="O103" i="5"/>
  <c r="F103" i="5" s="1"/>
  <c r="E103" i="5"/>
  <c r="D103" i="5"/>
  <c r="C103" i="5"/>
  <c r="B103" i="5"/>
  <c r="A103" i="5"/>
  <c r="I103" i="5" s="1"/>
  <c r="J103" i="5" s="1"/>
  <c r="O102" i="5"/>
  <c r="F102" i="5" s="1"/>
  <c r="E102" i="5"/>
  <c r="D102" i="5"/>
  <c r="C102" i="5"/>
  <c r="B102" i="5"/>
  <c r="A102" i="5"/>
  <c r="I102" i="5" s="1"/>
  <c r="J102" i="5" s="1"/>
  <c r="O101" i="5"/>
  <c r="F101" i="5" s="1"/>
  <c r="E101" i="5"/>
  <c r="D101" i="5"/>
  <c r="C101" i="5"/>
  <c r="B101" i="5"/>
  <c r="A101" i="5"/>
  <c r="I101" i="5" s="1"/>
  <c r="J101" i="5" s="1"/>
  <c r="O100" i="5"/>
  <c r="F100" i="5" s="1"/>
  <c r="E100" i="5"/>
  <c r="D100" i="5"/>
  <c r="C100" i="5"/>
  <c r="B100" i="5"/>
  <c r="A100" i="5"/>
  <c r="I100" i="5" s="1"/>
  <c r="J100" i="5" s="1"/>
  <c r="O99" i="5"/>
  <c r="F99" i="5" s="1"/>
  <c r="E99" i="5"/>
  <c r="D99" i="5"/>
  <c r="C99" i="5"/>
  <c r="B99" i="5"/>
  <c r="A99" i="5"/>
  <c r="I99" i="5" s="1"/>
  <c r="J99" i="5" s="1"/>
  <c r="O98" i="5"/>
  <c r="F98" i="5" s="1"/>
  <c r="E98" i="5"/>
  <c r="D98" i="5"/>
  <c r="C98" i="5"/>
  <c r="B98" i="5"/>
  <c r="A98" i="5"/>
  <c r="I98" i="5" s="1"/>
  <c r="J98" i="5" s="1"/>
  <c r="O97" i="5"/>
  <c r="F97" i="5" s="1"/>
  <c r="E97" i="5"/>
  <c r="D97" i="5"/>
  <c r="C97" i="5"/>
  <c r="B97" i="5"/>
  <c r="A97" i="5"/>
  <c r="I97" i="5" s="1"/>
  <c r="J97" i="5" s="1"/>
  <c r="O96" i="5"/>
  <c r="F96" i="5" s="1"/>
  <c r="E96" i="5"/>
  <c r="D96" i="5"/>
  <c r="C96" i="5"/>
  <c r="B96" i="5"/>
  <c r="A96" i="5"/>
  <c r="I96" i="5" s="1"/>
  <c r="J96" i="5" s="1"/>
  <c r="O95" i="5"/>
  <c r="F95" i="5" s="1"/>
  <c r="E95" i="5"/>
  <c r="D95" i="5"/>
  <c r="C95" i="5"/>
  <c r="B95" i="5"/>
  <c r="A95" i="5"/>
  <c r="I95" i="5" s="1"/>
  <c r="J95" i="5" s="1"/>
  <c r="O94" i="5"/>
  <c r="F94" i="5" s="1"/>
  <c r="E94" i="5"/>
  <c r="D94" i="5"/>
  <c r="C94" i="5"/>
  <c r="B94" i="5"/>
  <c r="A94" i="5"/>
  <c r="I94" i="5" s="1"/>
  <c r="J94" i="5" s="1"/>
  <c r="O93" i="5"/>
  <c r="F93" i="5" s="1"/>
  <c r="E93" i="5"/>
  <c r="D93" i="5"/>
  <c r="C93" i="5"/>
  <c r="B93" i="5"/>
  <c r="A93" i="5"/>
  <c r="I93" i="5" s="1"/>
  <c r="J93" i="5" s="1"/>
  <c r="O92" i="5"/>
  <c r="F92" i="5" s="1"/>
  <c r="E92" i="5"/>
  <c r="D92" i="5"/>
  <c r="C92" i="5"/>
  <c r="B92" i="5"/>
  <c r="A92" i="5"/>
  <c r="I92" i="5" s="1"/>
  <c r="J92" i="5" s="1"/>
  <c r="O91" i="5"/>
  <c r="F91" i="5" s="1"/>
  <c r="E91" i="5"/>
  <c r="D91" i="5"/>
  <c r="C91" i="5"/>
  <c r="B91" i="5"/>
  <c r="A91" i="5"/>
  <c r="I91" i="5" s="1"/>
  <c r="J91" i="5" s="1"/>
  <c r="O90" i="5"/>
  <c r="F90" i="5" s="1"/>
  <c r="E90" i="5"/>
  <c r="D90" i="5"/>
  <c r="C90" i="5"/>
  <c r="B90" i="5"/>
  <c r="A90" i="5"/>
  <c r="I90" i="5" s="1"/>
  <c r="J90" i="5" s="1"/>
  <c r="O89" i="5"/>
  <c r="F89" i="5" s="1"/>
  <c r="E89" i="5"/>
  <c r="D89" i="5"/>
  <c r="C89" i="5"/>
  <c r="B89" i="5"/>
  <c r="A89" i="5"/>
  <c r="I89" i="5" s="1"/>
  <c r="J89" i="5" s="1"/>
  <c r="O88" i="5"/>
  <c r="F88" i="5" s="1"/>
  <c r="E88" i="5"/>
  <c r="D88" i="5"/>
  <c r="C88" i="5"/>
  <c r="B88" i="5"/>
  <c r="A88" i="5"/>
  <c r="I88" i="5" s="1"/>
  <c r="J88" i="5" s="1"/>
  <c r="O87" i="5"/>
  <c r="F87" i="5" s="1"/>
  <c r="E87" i="5"/>
  <c r="D87" i="5"/>
  <c r="C87" i="5"/>
  <c r="B87" i="5"/>
  <c r="A87" i="5"/>
  <c r="I87" i="5" s="1"/>
  <c r="J87" i="5" s="1"/>
  <c r="O86" i="5"/>
  <c r="F86" i="5" s="1"/>
  <c r="E86" i="5"/>
  <c r="D86" i="5"/>
  <c r="C86" i="5"/>
  <c r="B86" i="5"/>
  <c r="A86" i="5"/>
  <c r="I86" i="5" s="1"/>
  <c r="J86" i="5" s="1"/>
  <c r="O85" i="5"/>
  <c r="F85" i="5" s="1"/>
  <c r="E85" i="5"/>
  <c r="D85" i="5"/>
  <c r="C85" i="5"/>
  <c r="B85" i="5"/>
  <c r="A85" i="5"/>
  <c r="I85" i="5" s="1"/>
  <c r="J85" i="5" s="1"/>
  <c r="O84" i="5"/>
  <c r="F84" i="5" s="1"/>
  <c r="E84" i="5"/>
  <c r="D84" i="5"/>
  <c r="C84" i="5"/>
  <c r="B84" i="5"/>
  <c r="A84" i="5"/>
  <c r="I84" i="5" s="1"/>
  <c r="J84" i="5" s="1"/>
  <c r="O83" i="5"/>
  <c r="F83" i="5" s="1"/>
  <c r="E83" i="5"/>
  <c r="D83" i="5"/>
  <c r="C83" i="5"/>
  <c r="B83" i="5"/>
  <c r="A83" i="5"/>
  <c r="I83" i="5" s="1"/>
  <c r="J83" i="5" s="1"/>
  <c r="O82" i="5"/>
  <c r="F82" i="5" s="1"/>
  <c r="E82" i="5"/>
  <c r="D82" i="5"/>
  <c r="C82" i="5"/>
  <c r="B82" i="5"/>
  <c r="A82" i="5"/>
  <c r="I82" i="5" s="1"/>
  <c r="J82" i="5" s="1"/>
  <c r="O81" i="5"/>
  <c r="F81" i="5" s="1"/>
  <c r="E81" i="5"/>
  <c r="D81" i="5"/>
  <c r="C81" i="5"/>
  <c r="B81" i="5"/>
  <c r="A81" i="5"/>
  <c r="I81" i="5" s="1"/>
  <c r="J81" i="5" s="1"/>
  <c r="O80" i="5"/>
  <c r="F80" i="5" s="1"/>
  <c r="E80" i="5"/>
  <c r="D80" i="5"/>
  <c r="C80" i="5"/>
  <c r="B80" i="5"/>
  <c r="A80" i="5"/>
  <c r="I80" i="5" s="1"/>
  <c r="J80" i="5" s="1"/>
  <c r="O79" i="5"/>
  <c r="F79" i="5" s="1"/>
  <c r="E79" i="5"/>
  <c r="D79" i="5"/>
  <c r="C79" i="5"/>
  <c r="B79" i="5"/>
  <c r="A79" i="5"/>
  <c r="I79" i="5" s="1"/>
  <c r="J79" i="5" s="1"/>
  <c r="O78" i="5"/>
  <c r="F78" i="5" s="1"/>
  <c r="E78" i="5"/>
  <c r="D78" i="5"/>
  <c r="C78" i="5"/>
  <c r="B78" i="5"/>
  <c r="A78" i="5"/>
  <c r="I78" i="5" s="1"/>
  <c r="J78" i="5" s="1"/>
  <c r="O77" i="5"/>
  <c r="F77" i="5" s="1"/>
  <c r="E77" i="5"/>
  <c r="D77" i="5"/>
  <c r="C77" i="5"/>
  <c r="B77" i="5"/>
  <c r="A77" i="5"/>
  <c r="I77" i="5" s="1"/>
  <c r="J77" i="5" s="1"/>
  <c r="O76" i="5"/>
  <c r="F76" i="5" s="1"/>
  <c r="E76" i="5"/>
  <c r="D76" i="5"/>
  <c r="C76" i="5"/>
  <c r="B76" i="5"/>
  <c r="A76" i="5"/>
  <c r="I76" i="5" s="1"/>
  <c r="J76" i="5" s="1"/>
  <c r="O75" i="5"/>
  <c r="F75" i="5" s="1"/>
  <c r="E75" i="5"/>
  <c r="D75" i="5"/>
  <c r="C75" i="5"/>
  <c r="B75" i="5"/>
  <c r="A75" i="5"/>
  <c r="I75" i="5" s="1"/>
  <c r="J75" i="5" s="1"/>
  <c r="O74" i="5"/>
  <c r="F74" i="5" s="1"/>
  <c r="E74" i="5"/>
  <c r="D74" i="5"/>
  <c r="C74" i="5"/>
  <c r="B74" i="5"/>
  <c r="A74" i="5"/>
  <c r="I74" i="5" s="1"/>
  <c r="J74" i="5" s="1"/>
  <c r="O73" i="5"/>
  <c r="F73" i="5" s="1"/>
  <c r="E73" i="5"/>
  <c r="D73" i="5"/>
  <c r="C73" i="5"/>
  <c r="B73" i="5"/>
  <c r="A73" i="5"/>
  <c r="I73" i="5" s="1"/>
  <c r="J73" i="5" s="1"/>
  <c r="O72" i="5"/>
  <c r="F72" i="5" s="1"/>
  <c r="E72" i="5"/>
  <c r="D72" i="5"/>
  <c r="C72" i="5"/>
  <c r="B72" i="5"/>
  <c r="A72" i="5"/>
  <c r="I72" i="5" s="1"/>
  <c r="J72" i="5" s="1"/>
  <c r="O71" i="5"/>
  <c r="F71" i="5" s="1"/>
  <c r="E71" i="5"/>
  <c r="D71" i="5"/>
  <c r="C71" i="5"/>
  <c r="B71" i="5"/>
  <c r="A71" i="5"/>
  <c r="I71" i="5" s="1"/>
  <c r="J71" i="5" s="1"/>
  <c r="O70" i="5"/>
  <c r="F70" i="5" s="1"/>
  <c r="E70" i="5"/>
  <c r="D70" i="5"/>
  <c r="C70" i="5"/>
  <c r="B70" i="5"/>
  <c r="A70" i="5"/>
  <c r="I70" i="5" s="1"/>
  <c r="J70" i="5" s="1"/>
  <c r="O69" i="5"/>
  <c r="F69" i="5" s="1"/>
  <c r="E69" i="5"/>
  <c r="D69" i="5"/>
  <c r="C69" i="5"/>
  <c r="B69" i="5"/>
  <c r="A69" i="5"/>
  <c r="I69" i="5" s="1"/>
  <c r="J69" i="5" s="1"/>
  <c r="O68" i="5"/>
  <c r="F68" i="5" s="1"/>
  <c r="E68" i="5"/>
  <c r="D68" i="5"/>
  <c r="C68" i="5"/>
  <c r="B68" i="5"/>
  <c r="A68" i="5"/>
  <c r="I68" i="5" s="1"/>
  <c r="J68" i="5" s="1"/>
  <c r="O67" i="5"/>
  <c r="F67" i="5" s="1"/>
  <c r="E67" i="5"/>
  <c r="D67" i="5"/>
  <c r="C67" i="5"/>
  <c r="B67" i="5"/>
  <c r="A67" i="5"/>
  <c r="I67" i="5" s="1"/>
  <c r="J67" i="5" s="1"/>
  <c r="O66" i="5"/>
  <c r="F66" i="5" s="1"/>
  <c r="E66" i="5"/>
  <c r="D66" i="5"/>
  <c r="C66" i="5"/>
  <c r="B66" i="5"/>
  <c r="A66" i="5"/>
  <c r="I66" i="5" s="1"/>
  <c r="J66" i="5" s="1"/>
  <c r="O65" i="5"/>
  <c r="F65" i="5" s="1"/>
  <c r="E65" i="5"/>
  <c r="D65" i="5"/>
  <c r="C65" i="5"/>
  <c r="B65" i="5"/>
  <c r="A65" i="5"/>
  <c r="I65" i="5" s="1"/>
  <c r="J65" i="5" s="1"/>
  <c r="O64" i="5"/>
  <c r="F64" i="5" s="1"/>
  <c r="E64" i="5"/>
  <c r="D64" i="5"/>
  <c r="C64" i="5"/>
  <c r="B64" i="5"/>
  <c r="A64" i="5"/>
  <c r="I64" i="5" s="1"/>
  <c r="J64" i="5" s="1"/>
  <c r="O63" i="5"/>
  <c r="F63" i="5" s="1"/>
  <c r="E63" i="5"/>
  <c r="D63" i="5"/>
  <c r="C63" i="5"/>
  <c r="B63" i="5"/>
  <c r="A63" i="5"/>
  <c r="I63" i="5" s="1"/>
  <c r="J63" i="5" s="1"/>
  <c r="O62" i="5"/>
  <c r="F62" i="5" s="1"/>
  <c r="E62" i="5"/>
  <c r="D62" i="5"/>
  <c r="C62" i="5"/>
  <c r="B62" i="5"/>
  <c r="A62" i="5"/>
  <c r="I62" i="5" s="1"/>
  <c r="J62" i="5" s="1"/>
  <c r="O61" i="5"/>
  <c r="F61" i="5" s="1"/>
  <c r="E61" i="5"/>
  <c r="D61" i="5"/>
  <c r="C61" i="5"/>
  <c r="B61" i="5"/>
  <c r="A61" i="5"/>
  <c r="I61" i="5" s="1"/>
  <c r="J61" i="5" s="1"/>
  <c r="O60" i="5"/>
  <c r="F60" i="5" s="1"/>
  <c r="E60" i="5"/>
  <c r="D60" i="5"/>
  <c r="C60" i="5"/>
  <c r="B60" i="5"/>
  <c r="A60" i="5"/>
  <c r="I60" i="5" s="1"/>
  <c r="J60" i="5" s="1"/>
  <c r="O59" i="5"/>
  <c r="F59" i="5" s="1"/>
  <c r="E59" i="5"/>
  <c r="D59" i="5"/>
  <c r="C59" i="5"/>
  <c r="B59" i="5"/>
  <c r="A59" i="5"/>
  <c r="I59" i="5" s="1"/>
  <c r="J59" i="5" s="1"/>
  <c r="O58" i="5"/>
  <c r="F58" i="5" s="1"/>
  <c r="E58" i="5"/>
  <c r="D58" i="5"/>
  <c r="C58" i="5"/>
  <c r="B58" i="5"/>
  <c r="A58" i="5"/>
  <c r="I58" i="5" s="1"/>
  <c r="J58" i="5" s="1"/>
  <c r="O57" i="5"/>
  <c r="F57" i="5" s="1"/>
  <c r="E57" i="5"/>
  <c r="D57" i="5"/>
  <c r="C57" i="5"/>
  <c r="B57" i="5"/>
  <c r="A57" i="5"/>
  <c r="I57" i="5" s="1"/>
  <c r="J57" i="5" s="1"/>
  <c r="O56" i="5"/>
  <c r="F56" i="5" s="1"/>
  <c r="E56" i="5"/>
  <c r="D56" i="5"/>
  <c r="C56" i="5"/>
  <c r="B56" i="5"/>
  <c r="A56" i="5"/>
  <c r="I56" i="5" s="1"/>
  <c r="J56" i="5" s="1"/>
  <c r="O55" i="5"/>
  <c r="F55" i="5" s="1"/>
  <c r="E55" i="5"/>
  <c r="D55" i="5"/>
  <c r="C55" i="5"/>
  <c r="B55" i="5"/>
  <c r="A55" i="5"/>
  <c r="I55" i="5" s="1"/>
  <c r="J55" i="5" s="1"/>
  <c r="O54" i="5"/>
  <c r="F54" i="5" s="1"/>
  <c r="E54" i="5"/>
  <c r="D54" i="5"/>
  <c r="C54" i="5"/>
  <c r="B54" i="5"/>
  <c r="A54" i="5"/>
  <c r="I54" i="5" s="1"/>
  <c r="J54" i="5" s="1"/>
  <c r="O53" i="5"/>
  <c r="F53" i="5" s="1"/>
  <c r="E53" i="5"/>
  <c r="D53" i="5"/>
  <c r="C53" i="5"/>
  <c r="B53" i="5"/>
  <c r="A53" i="5"/>
  <c r="I53" i="5" s="1"/>
  <c r="J53" i="5" s="1"/>
  <c r="O52" i="5"/>
  <c r="F52" i="5" s="1"/>
  <c r="E52" i="5"/>
  <c r="D52" i="5"/>
  <c r="C52" i="5"/>
  <c r="B52" i="5"/>
  <c r="A52" i="5"/>
  <c r="I52" i="5" s="1"/>
  <c r="J52" i="5" s="1"/>
  <c r="O51" i="5"/>
  <c r="F51" i="5" s="1"/>
  <c r="E51" i="5"/>
  <c r="D51" i="5"/>
  <c r="C51" i="5"/>
  <c r="B51" i="5"/>
  <c r="A51" i="5"/>
  <c r="I51" i="5" s="1"/>
  <c r="J51" i="5" s="1"/>
  <c r="O50" i="5"/>
  <c r="F50" i="5" s="1"/>
  <c r="E50" i="5"/>
  <c r="D50" i="5"/>
  <c r="C50" i="5"/>
  <c r="B50" i="5"/>
  <c r="A50" i="5"/>
  <c r="I50" i="5" s="1"/>
  <c r="J50" i="5" s="1"/>
  <c r="O49" i="5"/>
  <c r="F49" i="5" s="1"/>
  <c r="E49" i="5"/>
  <c r="D49" i="5"/>
  <c r="C49" i="5"/>
  <c r="B49" i="5"/>
  <c r="A49" i="5"/>
  <c r="I49" i="5" s="1"/>
  <c r="J49" i="5" s="1"/>
  <c r="O48" i="5"/>
  <c r="F48" i="5" s="1"/>
  <c r="E48" i="5"/>
  <c r="D48" i="5"/>
  <c r="C48" i="5"/>
  <c r="B48" i="5"/>
  <c r="A48" i="5"/>
  <c r="I48" i="5" s="1"/>
  <c r="J48" i="5" s="1"/>
  <c r="O47" i="5"/>
  <c r="F47" i="5" s="1"/>
  <c r="E47" i="5"/>
  <c r="D47" i="5"/>
  <c r="C47" i="5"/>
  <c r="B47" i="5"/>
  <c r="A47" i="5"/>
  <c r="I47" i="5" s="1"/>
  <c r="J47" i="5" s="1"/>
  <c r="O46" i="5"/>
  <c r="F46" i="5" s="1"/>
  <c r="E46" i="5"/>
  <c r="D46" i="5"/>
  <c r="C46" i="5"/>
  <c r="B46" i="5"/>
  <c r="A46" i="5"/>
  <c r="I46" i="5" s="1"/>
  <c r="J46" i="5" s="1"/>
  <c r="O45" i="5"/>
  <c r="F45" i="5" s="1"/>
  <c r="E45" i="5"/>
  <c r="D45" i="5"/>
  <c r="C45" i="5"/>
  <c r="B45" i="5"/>
  <c r="A45" i="5"/>
  <c r="I45" i="5" s="1"/>
  <c r="J45" i="5" s="1"/>
  <c r="O44" i="5"/>
  <c r="F44" i="5" s="1"/>
  <c r="E44" i="5"/>
  <c r="D44" i="5"/>
  <c r="C44" i="5"/>
  <c r="B44" i="5"/>
  <c r="A44" i="5"/>
  <c r="I44" i="5" s="1"/>
  <c r="J44" i="5" s="1"/>
  <c r="O43" i="5"/>
  <c r="F43" i="5" s="1"/>
  <c r="E43" i="5"/>
  <c r="D43" i="5"/>
  <c r="C43" i="5"/>
  <c r="B43" i="5"/>
  <c r="A43" i="5"/>
  <c r="I43" i="5" s="1"/>
  <c r="J43" i="5" s="1"/>
  <c r="O42" i="5"/>
  <c r="F42" i="5" s="1"/>
  <c r="E42" i="5"/>
  <c r="D42" i="5"/>
  <c r="C42" i="5"/>
  <c r="B42" i="5"/>
  <c r="A42" i="5"/>
  <c r="I42" i="5" s="1"/>
  <c r="J42" i="5" s="1"/>
  <c r="O41" i="5"/>
  <c r="F41" i="5" s="1"/>
  <c r="E41" i="5"/>
  <c r="D41" i="5"/>
  <c r="C41" i="5"/>
  <c r="B41" i="5"/>
  <c r="A41" i="5"/>
  <c r="I41" i="5" s="1"/>
  <c r="J41" i="5" s="1"/>
  <c r="O40" i="5"/>
  <c r="F40" i="5" s="1"/>
  <c r="E40" i="5"/>
  <c r="D40" i="5"/>
  <c r="C40" i="5"/>
  <c r="B40" i="5"/>
  <c r="A40" i="5"/>
  <c r="I40" i="5" s="1"/>
  <c r="J40" i="5" s="1"/>
  <c r="O39" i="5"/>
  <c r="F39" i="5" s="1"/>
  <c r="E39" i="5"/>
  <c r="D39" i="5"/>
  <c r="C39" i="5"/>
  <c r="B39" i="5"/>
  <c r="A39" i="5"/>
  <c r="I39" i="5" s="1"/>
  <c r="J39" i="5" s="1"/>
  <c r="O38" i="5"/>
  <c r="F38" i="5" s="1"/>
  <c r="E38" i="5"/>
  <c r="D38" i="5"/>
  <c r="C38" i="5"/>
  <c r="B38" i="5"/>
  <c r="A38" i="5"/>
  <c r="I38" i="5" s="1"/>
  <c r="J38" i="5" s="1"/>
  <c r="O37" i="5"/>
  <c r="F37" i="5" s="1"/>
  <c r="E37" i="5"/>
  <c r="D37" i="5"/>
  <c r="C37" i="5"/>
  <c r="B37" i="5"/>
  <c r="A37" i="5"/>
  <c r="I37" i="5" s="1"/>
  <c r="J37" i="5" s="1"/>
  <c r="O36" i="5"/>
  <c r="F36" i="5" s="1"/>
  <c r="E36" i="5"/>
  <c r="D36" i="5"/>
  <c r="C36" i="5"/>
  <c r="B36" i="5"/>
  <c r="A36" i="5"/>
  <c r="I36" i="5" s="1"/>
  <c r="J36" i="5" s="1"/>
  <c r="O35" i="5"/>
  <c r="F35" i="5" s="1"/>
  <c r="E35" i="5"/>
  <c r="D35" i="5"/>
  <c r="C35" i="5"/>
  <c r="B35" i="5"/>
  <c r="A35" i="5"/>
  <c r="I35" i="5" s="1"/>
  <c r="J35" i="5" s="1"/>
  <c r="O34" i="5"/>
  <c r="F34" i="5" s="1"/>
  <c r="E34" i="5"/>
  <c r="D34" i="5"/>
  <c r="C34" i="5"/>
  <c r="B34" i="5"/>
  <c r="A34" i="5"/>
  <c r="I34" i="5" s="1"/>
  <c r="J34" i="5" s="1"/>
  <c r="O33" i="5"/>
  <c r="F33" i="5" s="1"/>
  <c r="E33" i="5"/>
  <c r="D33" i="5"/>
  <c r="C33" i="5"/>
  <c r="B33" i="5"/>
  <c r="A33" i="5"/>
  <c r="I33" i="5" s="1"/>
  <c r="J33" i="5" s="1"/>
  <c r="O32" i="5"/>
  <c r="F32" i="5" s="1"/>
  <c r="E32" i="5"/>
  <c r="D32" i="5"/>
  <c r="C32" i="5"/>
  <c r="B32" i="5"/>
  <c r="A32" i="5"/>
  <c r="I32" i="5" s="1"/>
  <c r="J32" i="5" s="1"/>
  <c r="O31" i="5"/>
  <c r="F31" i="5" s="1"/>
  <c r="E31" i="5"/>
  <c r="D31" i="5"/>
  <c r="C31" i="5"/>
  <c r="B31" i="5"/>
  <c r="A31" i="5"/>
  <c r="I31" i="5" s="1"/>
  <c r="J31" i="5" s="1"/>
  <c r="O30" i="5"/>
  <c r="F30" i="5" s="1"/>
  <c r="E30" i="5"/>
  <c r="D30" i="5"/>
  <c r="C30" i="5"/>
  <c r="B30" i="5"/>
  <c r="A30" i="5"/>
  <c r="I30" i="5" s="1"/>
  <c r="J30" i="5" s="1"/>
  <c r="O29" i="5"/>
  <c r="F29" i="5" s="1"/>
  <c r="E29" i="5"/>
  <c r="D29" i="5"/>
  <c r="C29" i="5"/>
  <c r="B29" i="5"/>
  <c r="A29" i="5"/>
  <c r="I29" i="5" s="1"/>
  <c r="J29" i="5" s="1"/>
  <c r="O28" i="5"/>
  <c r="F28" i="5" s="1"/>
  <c r="E28" i="5"/>
  <c r="D28" i="5"/>
  <c r="C28" i="5"/>
  <c r="B28" i="5"/>
  <c r="A28" i="5"/>
  <c r="I28" i="5" s="1"/>
  <c r="J28" i="5" s="1"/>
  <c r="O27" i="5"/>
  <c r="F27" i="5" s="1"/>
  <c r="E27" i="5"/>
  <c r="D27" i="5"/>
  <c r="C27" i="5"/>
  <c r="B27" i="5"/>
  <c r="A27" i="5"/>
  <c r="I27" i="5" s="1"/>
  <c r="J27" i="5" s="1"/>
  <c r="O26" i="5"/>
  <c r="F26" i="5" s="1"/>
  <c r="E26" i="5"/>
  <c r="D26" i="5"/>
  <c r="C26" i="5"/>
  <c r="B26" i="5"/>
  <c r="A26" i="5"/>
  <c r="I26" i="5" s="1"/>
  <c r="J26" i="5" s="1"/>
  <c r="O25" i="5"/>
  <c r="F25" i="5" s="1"/>
  <c r="E25" i="5"/>
  <c r="D25" i="5"/>
  <c r="C25" i="5"/>
  <c r="B25" i="5"/>
  <c r="A25" i="5"/>
  <c r="I25" i="5" s="1"/>
  <c r="J25" i="5" s="1"/>
  <c r="O24" i="5"/>
  <c r="F24" i="5" s="1"/>
  <c r="E24" i="5"/>
  <c r="D24" i="5"/>
  <c r="C24" i="5"/>
  <c r="B24" i="5"/>
  <c r="A24" i="5"/>
  <c r="I24" i="5" s="1"/>
  <c r="J24" i="5" s="1"/>
  <c r="O23" i="5"/>
  <c r="F23" i="5" s="1"/>
  <c r="E23" i="5"/>
  <c r="D23" i="5"/>
  <c r="C23" i="5"/>
  <c r="B23" i="5"/>
  <c r="A23" i="5"/>
  <c r="I23" i="5" s="1"/>
  <c r="J23" i="5" s="1"/>
  <c r="O22" i="5"/>
  <c r="F22" i="5" s="1"/>
  <c r="E22" i="5"/>
  <c r="D22" i="5"/>
  <c r="C22" i="5"/>
  <c r="B22" i="5"/>
  <c r="A22" i="5"/>
  <c r="I22" i="5" s="1"/>
  <c r="J22" i="5" s="1"/>
  <c r="O21" i="5"/>
  <c r="F21" i="5" s="1"/>
  <c r="E21" i="5"/>
  <c r="D21" i="5"/>
  <c r="C21" i="5"/>
  <c r="B21" i="5"/>
  <c r="A21" i="5"/>
  <c r="I21" i="5" s="1"/>
  <c r="J21" i="5" s="1"/>
  <c r="O20" i="5"/>
  <c r="F20" i="5" s="1"/>
  <c r="E20" i="5"/>
  <c r="D20" i="5"/>
  <c r="C20" i="5"/>
  <c r="B20" i="5"/>
  <c r="A20" i="5"/>
  <c r="I20" i="5" s="1"/>
  <c r="J20" i="5" s="1"/>
  <c r="O19" i="5"/>
  <c r="F19" i="5" s="1"/>
  <c r="E19" i="5"/>
  <c r="D19" i="5"/>
  <c r="C19" i="5"/>
  <c r="B19" i="5"/>
  <c r="A19" i="5"/>
  <c r="I19" i="5" s="1"/>
  <c r="J19" i="5" s="1"/>
  <c r="O18" i="5"/>
  <c r="F18" i="5" s="1"/>
  <c r="E18" i="5"/>
  <c r="D18" i="5"/>
  <c r="C18" i="5"/>
  <c r="B18" i="5"/>
  <c r="A18" i="5"/>
  <c r="I18" i="5" s="1"/>
  <c r="J18" i="5" s="1"/>
  <c r="O17" i="5"/>
  <c r="F17" i="5" s="1"/>
  <c r="E17" i="5"/>
  <c r="D17" i="5"/>
  <c r="C17" i="5"/>
  <c r="B17" i="5"/>
  <c r="A17" i="5"/>
  <c r="I17" i="5" s="1"/>
  <c r="J17" i="5" s="1"/>
  <c r="O16" i="5"/>
  <c r="F16" i="5" s="1"/>
  <c r="E16" i="5"/>
  <c r="D16" i="5"/>
  <c r="C16" i="5"/>
  <c r="B16" i="5"/>
  <c r="A16" i="5"/>
  <c r="I16" i="5" s="1"/>
  <c r="J16" i="5" s="1"/>
  <c r="O15" i="5"/>
  <c r="F15" i="5" s="1"/>
  <c r="E15" i="5"/>
  <c r="D15" i="5"/>
  <c r="C15" i="5"/>
  <c r="B15" i="5"/>
  <c r="A15" i="5"/>
  <c r="I15" i="5" s="1"/>
  <c r="J15" i="5" s="1"/>
  <c r="O14" i="5"/>
  <c r="F14" i="5" s="1"/>
  <c r="E14" i="5"/>
  <c r="D14" i="5"/>
  <c r="C14" i="5"/>
  <c r="B14" i="5"/>
  <c r="A14" i="5"/>
  <c r="I14" i="5" s="1"/>
  <c r="J14" i="5" s="1"/>
  <c r="O13" i="5"/>
  <c r="F13" i="5" s="1"/>
  <c r="E13" i="5"/>
  <c r="D13" i="5"/>
  <c r="C13" i="5"/>
  <c r="B13" i="5"/>
  <c r="A13" i="5"/>
  <c r="I13" i="5" s="1"/>
  <c r="J13" i="5" s="1"/>
  <c r="O12" i="5"/>
  <c r="F12" i="5" s="1"/>
  <c r="E12" i="5"/>
  <c r="D12" i="5"/>
  <c r="C12" i="5"/>
  <c r="B12" i="5"/>
  <c r="A12" i="5"/>
  <c r="I12" i="5" s="1"/>
  <c r="J12" i="5" s="1"/>
  <c r="O11" i="5"/>
  <c r="F11" i="5" s="1"/>
  <c r="E11" i="5"/>
  <c r="D11" i="5"/>
  <c r="C11" i="5"/>
  <c r="B11" i="5"/>
  <c r="A11" i="5"/>
  <c r="I11" i="5" s="1"/>
  <c r="J11" i="5" s="1"/>
  <c r="H7" i="5"/>
  <c r="E10" i="4" s="1"/>
  <c r="E5" i="5"/>
  <c r="A1" i="5"/>
  <c r="J10" i="4"/>
  <c r="I10" i="4"/>
  <c r="H10" i="4"/>
  <c r="G10" i="4"/>
  <c r="J9" i="4"/>
  <c r="I9" i="4"/>
  <c r="H9" i="4"/>
  <c r="G9" i="4"/>
  <c r="F9" i="4"/>
  <c r="J8" i="4"/>
  <c r="I8" i="4"/>
  <c r="H8" i="4"/>
  <c r="G8" i="4"/>
  <c r="F8" i="4"/>
  <c r="J7" i="4"/>
  <c r="I7" i="4"/>
  <c r="H7" i="4"/>
  <c r="G7" i="4"/>
  <c r="F7" i="4"/>
  <c r="J6" i="4"/>
  <c r="I6" i="4"/>
  <c r="H6" i="4"/>
  <c r="G6" i="4"/>
  <c r="F6" i="4"/>
  <c r="F5" i="4"/>
  <c r="E5" i="4"/>
  <c r="I17" i="3"/>
  <c r="E17" i="3"/>
  <c r="I16" i="3"/>
  <c r="E16" i="3"/>
  <c r="E15" i="3"/>
  <c r="E14" i="3"/>
  <c r="E13" i="3"/>
  <c r="E12" i="3"/>
  <c r="E11" i="3"/>
  <c r="E10" i="3"/>
  <c r="E9" i="3"/>
  <c r="E8" i="3"/>
  <c r="I7" i="3"/>
  <c r="E7" i="3"/>
  <c r="I6" i="3"/>
  <c r="H5" i="5" s="1"/>
  <c r="E6" i="3"/>
  <c r="E5" i="3"/>
  <c r="G815" i="5" l="1"/>
  <c r="G1193" i="5"/>
  <c r="G1095" i="5"/>
  <c r="G1094" i="5"/>
  <c r="G1093" i="5"/>
  <c r="G1092" i="5"/>
  <c r="G1091" i="5"/>
  <c r="G1090" i="5"/>
  <c r="G1089" i="5"/>
  <c r="G1087" i="5"/>
  <c r="G1086" i="5"/>
  <c r="G1085" i="5"/>
  <c r="G1083" i="5"/>
  <c r="G1081" i="5"/>
  <c r="G1080" i="5"/>
  <c r="G1079" i="5"/>
  <c r="G1078" i="5"/>
  <c r="G1077" i="5"/>
  <c r="G1076" i="5"/>
  <c r="G1075" i="5"/>
  <c r="G1073" i="5"/>
  <c r="G1072" i="5"/>
  <c r="G1071" i="5"/>
  <c r="G1070" i="5"/>
  <c r="G1069" i="5"/>
  <c r="G1068" i="5"/>
  <c r="G1067" i="5"/>
  <c r="G1066" i="5"/>
  <c r="G1064" i="5"/>
  <c r="G1062" i="5"/>
  <c r="G1060" i="5"/>
  <c r="G1058" i="5"/>
  <c r="G1057" i="5"/>
  <c r="G1056" i="5"/>
  <c r="G1055" i="5"/>
  <c r="G1054" i="5"/>
  <c r="G1053" i="5"/>
  <c r="G1052" i="5"/>
  <c r="G1051" i="5"/>
  <c r="G1050" i="5"/>
  <c r="G1048" i="5"/>
  <c r="G1047" i="5"/>
  <c r="G1046" i="5"/>
  <c r="G1045" i="5"/>
  <c r="G1044" i="5"/>
  <c r="G1043" i="5"/>
  <c r="G1042" i="5"/>
  <c r="G1041" i="5"/>
  <c r="G1040" i="5"/>
  <c r="G1039" i="5"/>
  <c r="G1037" i="5"/>
  <c r="G1035" i="5"/>
  <c r="G1033" i="5"/>
  <c r="G1032" i="5"/>
  <c r="G1031" i="5"/>
  <c r="G1029" i="5"/>
  <c r="G1027" i="5"/>
  <c r="G1025" i="5"/>
  <c r="G1024" i="5"/>
  <c r="G1023" i="5"/>
  <c r="G1022" i="5"/>
  <c r="G1021" i="5"/>
  <c r="G1019" i="5"/>
  <c r="G1017" i="5"/>
  <c r="G1016" i="5"/>
  <c r="G1015" i="5"/>
  <c r="G1014" i="5"/>
  <c r="G1013" i="5"/>
  <c r="G1011" i="5"/>
  <c r="G1010" i="5"/>
  <c r="G975" i="5"/>
  <c r="H975" i="5" s="1"/>
  <c r="G974" i="5"/>
  <c r="H974" i="5" s="1"/>
  <c r="G972" i="5"/>
  <c r="H972" i="5" s="1"/>
  <c r="G970" i="5"/>
  <c r="H970" i="5" s="1"/>
  <c r="G969" i="5"/>
  <c r="H969" i="5" s="1"/>
  <c r="G968" i="5"/>
  <c r="H968" i="5" s="1"/>
  <c r="G967" i="5"/>
  <c r="H967" i="5" s="1"/>
  <c r="G966" i="5"/>
  <c r="H966" i="5" s="1"/>
  <c r="G965" i="5"/>
  <c r="H965" i="5" s="1"/>
  <c r="G964" i="5"/>
  <c r="H964" i="5" s="1"/>
  <c r="G962" i="5"/>
  <c r="H962" i="5" s="1"/>
  <c r="G960" i="5"/>
  <c r="H960" i="5" s="1"/>
  <c r="G959" i="5"/>
  <c r="H959" i="5" s="1"/>
  <c r="G958" i="5"/>
  <c r="H958" i="5" s="1"/>
  <c r="G957" i="5"/>
  <c r="H957" i="5" s="1"/>
  <c r="G956" i="5"/>
  <c r="H956" i="5" s="1"/>
  <c r="G955" i="5"/>
  <c r="H955" i="5" s="1"/>
  <c r="G954" i="5"/>
  <c r="H954" i="5" s="1"/>
  <c r="G953" i="5"/>
  <c r="H953" i="5" s="1"/>
  <c r="G951" i="5"/>
  <c r="H951" i="5" s="1"/>
  <c r="G950" i="5"/>
  <c r="H950" i="5" s="1"/>
  <c r="G949" i="5"/>
  <c r="H949" i="5" s="1"/>
  <c r="G948" i="5"/>
  <c r="H948" i="5" s="1"/>
  <c r="G946" i="5"/>
  <c r="H946" i="5" s="1"/>
  <c r="G944" i="5"/>
  <c r="H944" i="5" s="1"/>
  <c r="G943" i="5"/>
  <c r="H943" i="5" s="1"/>
  <c r="G942" i="5"/>
  <c r="H942" i="5" s="1"/>
  <c r="G941" i="5"/>
  <c r="H941" i="5" s="1"/>
  <c r="G940" i="5"/>
  <c r="H940" i="5" s="1"/>
  <c r="G938" i="5"/>
  <c r="H938" i="5" s="1"/>
  <c r="G937" i="5"/>
  <c r="H937" i="5" s="1"/>
  <c r="G935" i="5"/>
  <c r="H935" i="5" s="1"/>
  <c r="G934" i="5"/>
  <c r="H934" i="5" s="1"/>
  <c r="G933" i="5"/>
  <c r="H933" i="5" s="1"/>
  <c r="G932" i="5"/>
  <c r="H932" i="5" s="1"/>
  <c r="G931" i="5"/>
  <c r="H931" i="5" s="1"/>
  <c r="G930" i="5"/>
  <c r="H930" i="5" s="1"/>
  <c r="G929" i="5"/>
  <c r="H929" i="5" s="1"/>
  <c r="G928" i="5"/>
  <c r="H928" i="5" s="1"/>
  <c r="G927" i="5"/>
  <c r="H927" i="5" s="1"/>
  <c r="G926" i="5"/>
  <c r="H926" i="5" s="1"/>
  <c r="G924" i="5"/>
  <c r="H924" i="5" s="1"/>
  <c r="G923" i="5"/>
  <c r="H923" i="5" s="1"/>
  <c r="G922" i="5"/>
  <c r="H922" i="5" s="1"/>
  <c r="G921" i="5"/>
  <c r="H921" i="5" s="1"/>
  <c r="G920" i="5"/>
  <c r="H920" i="5" s="1"/>
  <c r="G919" i="5"/>
  <c r="H919" i="5" s="1"/>
  <c r="G918" i="5"/>
  <c r="H918" i="5" s="1"/>
  <c r="G917" i="5"/>
  <c r="H917" i="5" s="1"/>
  <c r="G916" i="5"/>
  <c r="H916" i="5" s="1"/>
  <c r="G914" i="5"/>
  <c r="H914" i="5" s="1"/>
  <c r="G912" i="5"/>
  <c r="H912" i="5" s="1"/>
  <c r="G910" i="5"/>
  <c r="G909" i="5"/>
  <c r="G908" i="5"/>
  <c r="G907" i="5"/>
  <c r="G906" i="5"/>
  <c r="G905" i="5"/>
  <c r="G904" i="5"/>
  <c r="G903" i="5"/>
  <c r="G902" i="5"/>
  <c r="G900" i="5"/>
  <c r="G899" i="5"/>
  <c r="G898" i="5"/>
  <c r="G897" i="5"/>
  <c r="G896" i="5"/>
  <c r="G895" i="5"/>
  <c r="G894" i="5"/>
  <c r="G893" i="5"/>
  <c r="G892" i="5"/>
  <c r="G891" i="5"/>
  <c r="G890" i="5"/>
  <c r="G889" i="5"/>
  <c r="G888" i="5"/>
  <c r="G886" i="5"/>
  <c r="G884" i="5"/>
  <c r="G882" i="5"/>
  <c r="G881" i="5"/>
  <c r="G880" i="5"/>
  <c r="G879" i="5"/>
  <c r="G878" i="5"/>
  <c r="G877" i="5"/>
  <c r="G875" i="5"/>
  <c r="G873" i="5"/>
  <c r="G872" i="5"/>
  <c r="G871" i="5"/>
  <c r="G870" i="5"/>
  <c r="G869" i="5"/>
  <c r="G868" i="5"/>
  <c r="G867" i="5"/>
  <c r="G865" i="5"/>
  <c r="G863" i="5"/>
  <c r="G862" i="5"/>
  <c r="G861" i="5"/>
  <c r="G860" i="5"/>
  <c r="G859" i="5"/>
  <c r="G858" i="5"/>
  <c r="G856" i="5"/>
  <c r="G854" i="5"/>
  <c r="G853" i="5"/>
  <c r="G852" i="5"/>
  <c r="G851" i="5"/>
  <c r="G850" i="5"/>
  <c r="G848" i="5"/>
  <c r="G847" i="5"/>
  <c r="G846" i="5"/>
  <c r="G845" i="5"/>
  <c r="G844" i="5"/>
  <c r="G843" i="5"/>
  <c r="G842" i="5"/>
  <c r="G841" i="5"/>
  <c r="G839" i="5"/>
  <c r="G837" i="5"/>
  <c r="G836" i="5"/>
  <c r="G835" i="5"/>
  <c r="G834" i="5"/>
  <c r="G833" i="5"/>
  <c r="G831" i="5"/>
  <c r="G829" i="5"/>
  <c r="G828" i="5"/>
  <c r="G827" i="5"/>
  <c r="G826" i="5"/>
  <c r="G821" i="5"/>
  <c r="G820" i="5"/>
  <c r="G819" i="5"/>
  <c r="G818" i="5"/>
  <c r="G817" i="5"/>
  <c r="G816" i="5"/>
  <c r="G813" i="5"/>
  <c r="G811" i="5"/>
  <c r="G810" i="5"/>
  <c r="G809" i="5"/>
  <c r="G808" i="5"/>
  <c r="G807" i="5"/>
  <c r="G806" i="5"/>
  <c r="G804" i="5"/>
  <c r="G802" i="5"/>
  <c r="G800" i="5"/>
  <c r="G799" i="5"/>
  <c r="G798" i="5"/>
  <c r="G797" i="5"/>
  <c r="G796" i="5"/>
  <c r="G795" i="5"/>
  <c r="G794" i="5"/>
  <c r="G793" i="5"/>
  <c r="G792" i="5"/>
  <c r="G789" i="5"/>
  <c r="G1365" i="5"/>
  <c r="H1365" i="5" s="1"/>
  <c r="G1364" i="5"/>
  <c r="H1364" i="5" s="1"/>
  <c r="G1363" i="5"/>
  <c r="H1363" i="5" s="1"/>
  <c r="G1362" i="5"/>
  <c r="H1362" i="5" s="1"/>
  <c r="G1361" i="5"/>
  <c r="H1361" i="5" s="1"/>
  <c r="G1360" i="5"/>
  <c r="H1360" i="5" s="1"/>
  <c r="G1358" i="5"/>
  <c r="H1358" i="5" s="1"/>
  <c r="G1357" i="5"/>
  <c r="H1357" i="5" s="1"/>
  <c r="G1356" i="5"/>
  <c r="H1356" i="5" s="1"/>
  <c r="G1354" i="5"/>
  <c r="H1354" i="5" s="1"/>
  <c r="G1352" i="5"/>
  <c r="H1352" i="5" s="1"/>
  <c r="G1351" i="5"/>
  <c r="H1351" i="5" s="1"/>
  <c r="G1350" i="5"/>
  <c r="H1350" i="5" s="1"/>
  <c r="G1349" i="5"/>
  <c r="H1349" i="5" s="1"/>
  <c r="G1347" i="5"/>
  <c r="H1347" i="5" s="1"/>
  <c r="G1346" i="5"/>
  <c r="H1346" i="5" s="1"/>
  <c r="G1345" i="5"/>
  <c r="H1345" i="5" s="1"/>
  <c r="G1344" i="5"/>
  <c r="H1344" i="5" s="1"/>
  <c r="G1343" i="5"/>
  <c r="H1343" i="5" s="1"/>
  <c r="G1342" i="5"/>
  <c r="H1342" i="5" s="1"/>
  <c r="G1340" i="5"/>
  <c r="H1340" i="5" s="1"/>
  <c r="G1338" i="5"/>
  <c r="H1338" i="5" s="1"/>
  <c r="G1336" i="5"/>
  <c r="H1336" i="5" s="1"/>
  <c r="G1335" i="5"/>
  <c r="H1335" i="5" s="1"/>
  <c r="G1334" i="5"/>
  <c r="H1334" i="5" s="1"/>
  <c r="G1333" i="5"/>
  <c r="G1332" i="5"/>
  <c r="G1331" i="5"/>
  <c r="G1330" i="5"/>
  <c r="G1328" i="5"/>
  <c r="G1326" i="5"/>
  <c r="G1324" i="5"/>
  <c r="G1323" i="5"/>
  <c r="G1322" i="5"/>
  <c r="G1310" i="5"/>
  <c r="G1309" i="5"/>
  <c r="G1308" i="5"/>
  <c r="G1306" i="5"/>
  <c r="G1304" i="5"/>
  <c r="G1302" i="5"/>
  <c r="G1301" i="5"/>
  <c r="G1300" i="5"/>
  <c r="G1299" i="5"/>
  <c r="G1298" i="5"/>
  <c r="G1296" i="5"/>
  <c r="G1294" i="5"/>
  <c r="G1292" i="5"/>
  <c r="G1290" i="5"/>
  <c r="G1289" i="5"/>
  <c r="G1288" i="5"/>
  <c r="G1287" i="5"/>
  <c r="G1286" i="5"/>
  <c r="G1284" i="5"/>
  <c r="G1282" i="5"/>
  <c r="G1280" i="5"/>
  <c r="G1279" i="5"/>
  <c r="G1278" i="5"/>
  <c r="G1277" i="5"/>
  <c r="G1276" i="5"/>
  <c r="G1275" i="5"/>
  <c r="G1273" i="5"/>
  <c r="G1271" i="5"/>
  <c r="G1270" i="5"/>
  <c r="G1269" i="5"/>
  <c r="G1268" i="5"/>
  <c r="G1266" i="5"/>
  <c r="G1264" i="5"/>
  <c r="G1263" i="5"/>
  <c r="G1257" i="5"/>
  <c r="G1256" i="5"/>
  <c r="G1255" i="5"/>
  <c r="G1254" i="5"/>
  <c r="G1252" i="5"/>
  <c r="G1251" i="5"/>
  <c r="G1250" i="5"/>
  <c r="G1248" i="5"/>
  <c r="G1247" i="5"/>
  <c r="G1246" i="5"/>
  <c r="G1245" i="5"/>
  <c r="G1244" i="5"/>
  <c r="G1242" i="5"/>
  <c r="G1240" i="5"/>
  <c r="G1238" i="5"/>
  <c r="G1232" i="5"/>
  <c r="G1231" i="5"/>
  <c r="G1230" i="5"/>
  <c r="G1229" i="5"/>
  <c r="G1227" i="5"/>
  <c r="G1225" i="5"/>
  <c r="G1223" i="5"/>
  <c r="G1221" i="5"/>
  <c r="G1217" i="5"/>
  <c r="G1214" i="5"/>
  <c r="G1210" i="5"/>
  <c r="G1209" i="5"/>
  <c r="G1208" i="5"/>
  <c r="G1207" i="5"/>
  <c r="G1206" i="5"/>
  <c r="G1205" i="5"/>
  <c r="G1203" i="5"/>
  <c r="G1201" i="5"/>
  <c r="G1200" i="5"/>
  <c r="G1199" i="5"/>
  <c r="G1198" i="5"/>
  <c r="G1197" i="5"/>
  <c r="G1196" i="5"/>
  <c r="G1195" i="5"/>
  <c r="G1191" i="5"/>
  <c r="G1189" i="5"/>
  <c r="G1187" i="5"/>
  <c r="G1185" i="5"/>
  <c r="G1184" i="5"/>
  <c r="G1183" i="5"/>
  <c r="G1182" i="5"/>
  <c r="G1181" i="5"/>
  <c r="G1180" i="5"/>
  <c r="G1179" i="5"/>
  <c r="G1177" i="5"/>
  <c r="G1176" i="5"/>
  <c r="G1175" i="5"/>
  <c r="G1174" i="5"/>
  <c r="G1173" i="5"/>
  <c r="G1172" i="5"/>
  <c r="G1171" i="5"/>
  <c r="G1168" i="5"/>
  <c r="G1167" i="5"/>
  <c r="G1166" i="5"/>
  <c r="G1165" i="5"/>
  <c r="G1164" i="5"/>
  <c r="G1163" i="5"/>
  <c r="G1161" i="5"/>
  <c r="G1159" i="5"/>
  <c r="G1158" i="5"/>
  <c r="G1157" i="5"/>
  <c r="G1156" i="5"/>
  <c r="G1155" i="5"/>
  <c r="G1154" i="5"/>
  <c r="G1153" i="5"/>
  <c r="G1152" i="5"/>
  <c r="G1151" i="5"/>
  <c r="G1150" i="5"/>
  <c r="G1149" i="5"/>
  <c r="G1148" i="5"/>
  <c r="G1147" i="5"/>
  <c r="G1146" i="5"/>
  <c r="G1145" i="5"/>
  <c r="G1144" i="5"/>
  <c r="G1143" i="5"/>
  <c r="G1140" i="5"/>
  <c r="G1139" i="5"/>
  <c r="G1138" i="5"/>
  <c r="G1137" i="5"/>
  <c r="G1136" i="5"/>
  <c r="G1135" i="5"/>
  <c r="G1133" i="5"/>
  <c r="G1130" i="5"/>
  <c r="G1129" i="5"/>
  <c r="G1128" i="5"/>
  <c r="G1127" i="5"/>
  <c r="G1126" i="5"/>
  <c r="G1124" i="5"/>
  <c r="G1122" i="5"/>
  <c r="G1121" i="5"/>
  <c r="G1120" i="5"/>
  <c r="G1119" i="5"/>
  <c r="G1118" i="5"/>
  <c r="G1117" i="5"/>
  <c r="G1116" i="5"/>
  <c r="G1114" i="5"/>
  <c r="G1112" i="5"/>
  <c r="G1110" i="5"/>
  <c r="G1109" i="5"/>
  <c r="G1108" i="5"/>
  <c r="G1106" i="5"/>
  <c r="G1105" i="5"/>
  <c r="G1104" i="5"/>
  <c r="G1103" i="5"/>
  <c r="G1102" i="5"/>
  <c r="G1101" i="5"/>
  <c r="G1100" i="5"/>
  <c r="G1099" i="5"/>
  <c r="G1097" i="5"/>
  <c r="G1096" i="5"/>
  <c r="G1009" i="5"/>
  <c r="G1007" i="5"/>
  <c r="G1005" i="5"/>
  <c r="G1003" i="5"/>
  <c r="G1002" i="5"/>
  <c r="G1001" i="5"/>
  <c r="G1000" i="5"/>
  <c r="G999" i="5"/>
  <c r="G997" i="5"/>
  <c r="G995" i="5"/>
  <c r="G994" i="5"/>
  <c r="G993" i="5"/>
  <c r="G992" i="5"/>
  <c r="G991" i="5"/>
  <c r="G824" i="5"/>
  <c r="G822" i="5"/>
  <c r="G1359" i="5"/>
  <c r="H1359" i="5" s="1"/>
  <c r="G1355" i="5"/>
  <c r="H1355" i="5" s="1"/>
  <c r="G1353" i="5"/>
  <c r="H1353" i="5" s="1"/>
  <c r="G1348" i="5"/>
  <c r="H1348" i="5" s="1"/>
  <c r="G1341" i="5"/>
  <c r="H1341" i="5" s="1"/>
  <c r="G1339" i="5"/>
  <c r="H1339" i="5" s="1"/>
  <c r="G1337" i="5"/>
  <c r="H1337" i="5" s="1"/>
  <c r="G1329" i="5"/>
  <c r="G1327" i="5"/>
  <c r="G1325" i="5"/>
  <c r="G1307" i="5"/>
  <c r="G1305" i="5"/>
  <c r="G1303" i="5"/>
  <c r="G1297" i="5"/>
  <c r="G1295" i="5"/>
  <c r="G1293" i="5"/>
  <c r="G1291" i="5"/>
  <c r="G1285" i="5"/>
  <c r="G1283" i="5"/>
  <c r="G1281" i="5"/>
  <c r="G1274" i="5"/>
  <c r="G1272" i="5"/>
  <c r="G1267" i="5"/>
  <c r="G1265" i="5"/>
  <c r="G1253" i="5"/>
  <c r="G1243" i="5"/>
  <c r="G1241" i="5"/>
  <c r="G1239" i="5"/>
  <c r="G1237" i="5"/>
  <c r="G1228" i="5"/>
  <c r="G1226" i="5"/>
  <c r="G1224" i="5"/>
  <c r="G1220" i="5"/>
  <c r="G1204" i="5"/>
  <c r="G1202" i="5"/>
  <c r="G1194" i="5"/>
  <c r="G1192" i="5"/>
  <c r="G1190" i="5"/>
  <c r="G1188" i="5"/>
  <c r="G1186" i="5"/>
  <c r="G1178" i="5"/>
  <c r="G1170" i="5"/>
  <c r="G1162" i="5"/>
  <c r="G1160" i="5"/>
  <c r="G1142" i="5"/>
  <c r="G1141" i="5"/>
  <c r="G1134" i="5"/>
  <c r="G1132" i="5"/>
  <c r="G1125" i="5"/>
  <c r="G1123" i="5"/>
  <c r="G1115" i="5"/>
  <c r="G1113" i="5"/>
  <c r="G1111" i="5"/>
  <c r="G1107" i="5"/>
  <c r="G1098" i="5"/>
  <c r="G1088" i="5"/>
  <c r="G1084" i="5"/>
  <c r="G1082" i="5"/>
  <c r="G1074" i="5"/>
  <c r="G1065" i="5"/>
  <c r="G1063" i="5"/>
  <c r="G1061" i="5"/>
  <c r="G1059" i="5"/>
  <c r="G1049" i="5"/>
  <c r="G1038" i="5"/>
  <c r="G1036" i="5"/>
  <c r="G1034" i="5"/>
  <c r="G1030" i="5"/>
  <c r="G1028" i="5"/>
  <c r="G1026" i="5"/>
  <c r="G1020" i="5"/>
  <c r="G1018" i="5"/>
  <c r="G1012" i="5"/>
  <c r="G1008" i="5"/>
  <c r="G1006" i="5"/>
  <c r="G1004" i="5"/>
  <c r="G998" i="5"/>
  <c r="G996" i="5"/>
  <c r="G973" i="5"/>
  <c r="G971" i="5"/>
  <c r="G963" i="5"/>
  <c r="G961" i="5"/>
  <c r="G952" i="5"/>
  <c r="G947" i="5"/>
  <c r="G945" i="5"/>
  <c r="G939" i="5"/>
  <c r="G936" i="5"/>
  <c r="G925" i="5"/>
  <c r="G915" i="5"/>
  <c r="G913" i="5"/>
  <c r="G911" i="5"/>
  <c r="G901" i="5"/>
  <c r="G887" i="5"/>
  <c r="G885" i="5"/>
  <c r="G883" i="5"/>
  <c r="G876" i="5"/>
  <c r="G874" i="5"/>
  <c r="G866" i="5"/>
  <c r="G864" i="5"/>
  <c r="G857" i="5"/>
  <c r="G855" i="5"/>
  <c r="G849" i="5"/>
  <c r="G840" i="5"/>
  <c r="G838" i="5"/>
  <c r="G832" i="5"/>
  <c r="G825" i="5"/>
  <c r="G823" i="5"/>
  <c r="G814" i="5"/>
  <c r="G812" i="5"/>
  <c r="G805" i="5"/>
  <c r="G803" i="5"/>
  <c r="G801" i="5"/>
  <c r="G791" i="5"/>
  <c r="G790" i="5"/>
  <c r="G2453" i="5"/>
  <c r="G1321" i="5"/>
  <c r="G1320" i="5"/>
  <c r="G1319" i="5"/>
  <c r="G1318" i="5"/>
  <c r="G1317" i="5"/>
  <c r="G1316" i="5"/>
  <c r="G1315" i="5"/>
  <c r="G1314" i="5"/>
  <c r="G1313" i="5"/>
  <c r="G1312" i="5"/>
  <c r="G1311" i="5"/>
  <c r="G1262" i="5"/>
  <c r="G1261" i="5"/>
  <c r="G1260" i="5"/>
  <c r="G1259" i="5"/>
  <c r="G1258" i="5"/>
  <c r="G1249" i="5"/>
  <c r="G1236" i="5"/>
  <c r="G1235" i="5"/>
  <c r="G1234" i="5"/>
  <c r="G1233" i="5"/>
  <c r="G1169" i="5"/>
  <c r="G830" i="5"/>
  <c r="G586" i="5"/>
  <c r="G226" i="5"/>
  <c r="G225" i="5"/>
  <c r="G224" i="5"/>
  <c r="G222" i="5"/>
  <c r="G221" i="5"/>
  <c r="G220" i="5"/>
  <c r="G219" i="5"/>
  <c r="G218" i="5"/>
  <c r="G215" i="5"/>
  <c r="G213" i="5"/>
  <c r="G210" i="5"/>
  <c r="G209" i="5"/>
  <c r="G207" i="5"/>
  <c r="G205" i="5"/>
  <c r="G204" i="5"/>
  <c r="G202" i="5"/>
  <c r="G199" i="5"/>
  <c r="G197" i="5"/>
  <c r="G196" i="5"/>
  <c r="G195" i="5"/>
  <c r="G189" i="5"/>
  <c r="G187" i="5"/>
  <c r="G184" i="5"/>
  <c r="G182" i="5"/>
  <c r="E16" i="15"/>
  <c r="F16" i="15" s="1"/>
  <c r="E15" i="15"/>
  <c r="F15" i="15" s="1"/>
  <c r="E14" i="15"/>
  <c r="F14" i="15" s="1"/>
  <c r="E11" i="15"/>
  <c r="F11" i="15" s="1"/>
  <c r="E9" i="15"/>
  <c r="F9" i="15" s="1"/>
  <c r="G2452" i="5"/>
  <c r="G2451" i="5"/>
  <c r="G2450" i="5"/>
  <c r="G2449" i="5"/>
  <c r="G2448" i="5"/>
  <c r="G2447" i="5"/>
  <c r="G2446" i="5"/>
  <c r="G2445" i="5"/>
  <c r="G2444" i="5"/>
  <c r="G2440" i="5"/>
  <c r="G2439" i="5"/>
  <c r="G2438" i="5"/>
  <c r="G2432" i="5"/>
  <c r="G2431" i="5"/>
  <c r="G2430" i="5"/>
  <c r="G2429" i="5"/>
  <c r="G2427" i="5"/>
  <c r="G2426" i="5"/>
  <c r="G2425" i="5"/>
  <c r="G2424" i="5"/>
  <c r="G2423" i="5"/>
  <c r="G2421" i="5"/>
  <c r="G2420" i="5"/>
  <c r="G2419" i="5"/>
  <c r="G2415" i="5"/>
  <c r="G2413" i="5"/>
  <c r="G2412" i="5"/>
  <c r="G2411" i="5"/>
  <c r="G2410" i="5"/>
  <c r="G2409" i="5"/>
  <c r="G2408" i="5"/>
  <c r="G2407" i="5"/>
  <c r="G1211" i="5"/>
  <c r="G1131" i="5"/>
  <c r="G1222" i="5"/>
  <c r="G1219" i="5"/>
  <c r="G1218" i="5"/>
  <c r="G1216" i="5"/>
  <c r="G1215" i="5"/>
  <c r="G1213" i="5"/>
  <c r="G1212" i="5"/>
  <c r="G1800" i="5"/>
  <c r="I13" i="3"/>
  <c r="E6" i="4"/>
  <c r="G2406" i="5"/>
  <c r="G2405" i="5"/>
  <c r="G2404" i="5"/>
  <c r="G2403" i="5"/>
  <c r="G2402" i="5"/>
  <c r="G2401" i="5"/>
  <c r="G2400" i="5"/>
  <c r="G2399" i="5"/>
  <c r="G2398" i="5"/>
  <c r="G2397" i="5"/>
  <c r="G2396" i="5"/>
  <c r="G2395" i="5"/>
  <c r="G2394" i="5"/>
  <c r="G2393" i="5"/>
  <c r="G2392" i="5"/>
  <c r="G2391" i="5"/>
  <c r="G2390" i="5"/>
  <c r="G2389" i="5"/>
  <c r="G2388" i="5"/>
  <c r="G2387" i="5"/>
  <c r="G2386" i="5"/>
  <c r="G2385" i="5"/>
  <c r="G2384" i="5"/>
  <c r="G2383" i="5"/>
  <c r="G2382" i="5"/>
  <c r="G2381" i="5"/>
  <c r="G2380" i="5"/>
  <c r="G2379" i="5"/>
  <c r="G2378" i="5"/>
  <c r="G2377" i="5"/>
  <c r="G2376" i="5"/>
  <c r="G2375" i="5"/>
  <c r="G2374" i="5"/>
  <c r="G2373" i="5"/>
  <c r="G2372" i="5"/>
  <c r="G2371" i="5"/>
  <c r="G2370" i="5"/>
  <c r="G2369" i="5"/>
  <c r="G2368" i="5"/>
  <c r="G2367" i="5"/>
  <c r="G2366" i="5"/>
  <c r="G2365" i="5"/>
  <c r="G2364" i="5"/>
  <c r="G2363" i="5"/>
  <c r="G2362" i="5"/>
  <c r="G2361" i="5"/>
  <c r="G2360" i="5"/>
  <c r="G2359" i="5"/>
  <c r="G2358" i="5"/>
  <c r="G2357" i="5"/>
  <c r="G2356" i="5"/>
  <c r="G2355" i="5"/>
  <c r="G2354" i="5"/>
  <c r="G2353" i="5"/>
  <c r="G2352" i="5"/>
  <c r="G2351" i="5"/>
  <c r="G2350" i="5"/>
  <c r="G2349" i="5"/>
  <c r="G2348" i="5"/>
  <c r="G2347" i="5"/>
  <c r="G2346" i="5"/>
  <c r="G2345" i="5"/>
  <c r="G2344" i="5"/>
  <c r="G2343" i="5"/>
  <c r="G2342" i="5"/>
  <c r="G2341" i="5"/>
  <c r="G2340" i="5"/>
  <c r="G2339" i="5"/>
  <c r="G2338" i="5"/>
  <c r="G2337" i="5"/>
  <c r="G2336" i="5"/>
  <c r="G2335" i="5"/>
  <c r="G2334" i="5"/>
  <c r="G2333" i="5"/>
  <c r="G2332" i="5"/>
  <c r="G2331" i="5"/>
  <c r="G2330" i="5"/>
  <c r="G2329" i="5"/>
  <c r="G2328" i="5"/>
  <c r="G2327" i="5"/>
  <c r="G2326" i="5"/>
  <c r="G2325" i="5"/>
  <c r="G2324" i="5"/>
  <c r="G2323" i="5"/>
  <c r="G2322" i="5"/>
  <c r="G2321" i="5"/>
  <c r="G2320" i="5"/>
  <c r="G2319" i="5"/>
  <c r="G2318" i="5"/>
  <c r="G2317" i="5"/>
  <c r="G2316" i="5"/>
  <c r="G2315" i="5"/>
  <c r="G2314" i="5"/>
  <c r="G2313" i="5"/>
  <c r="G2312" i="5"/>
  <c r="G2311" i="5"/>
  <c r="G2310" i="5"/>
  <c r="G2309" i="5"/>
  <c r="G2308" i="5"/>
  <c r="G2307" i="5"/>
  <c r="G2306" i="5"/>
  <c r="G2305" i="5"/>
  <c r="G2304" i="5"/>
  <c r="G2303" i="5"/>
  <c r="G2302" i="5"/>
  <c r="G2301" i="5"/>
  <c r="G2300" i="5"/>
  <c r="G2299" i="5"/>
  <c r="G2298" i="5"/>
  <c r="G2297" i="5"/>
  <c r="G2296" i="5"/>
  <c r="G2295" i="5"/>
  <c r="G2294" i="5"/>
  <c r="G2293" i="5"/>
  <c r="G2292" i="5"/>
  <c r="G2291" i="5"/>
  <c r="G2290" i="5"/>
  <c r="G2289" i="5"/>
  <c r="G2288" i="5"/>
  <c r="G2287" i="5"/>
  <c r="G2286" i="5"/>
  <c r="H2286" i="5" s="1"/>
  <c r="G2285" i="5"/>
  <c r="H2285" i="5" s="1"/>
  <c r="G2284" i="5"/>
  <c r="H2284" i="5" s="1"/>
  <c r="G2283" i="5"/>
  <c r="H2283" i="5" s="1"/>
  <c r="G2282" i="5"/>
  <c r="H2282" i="5" s="1"/>
  <c r="G2281" i="5"/>
  <c r="H2281" i="5" s="1"/>
  <c r="G2280" i="5"/>
  <c r="H2280" i="5" s="1"/>
  <c r="G2279" i="5"/>
  <c r="H2279" i="5" s="1"/>
  <c r="G2278" i="5"/>
  <c r="H2278" i="5" s="1"/>
  <c r="G2277" i="5"/>
  <c r="H2277" i="5" s="1"/>
  <c r="G2276" i="5"/>
  <c r="H2276" i="5" s="1"/>
  <c r="G2275" i="5"/>
  <c r="H2275" i="5" s="1"/>
  <c r="G2274" i="5"/>
  <c r="H2274" i="5" s="1"/>
  <c r="G2273" i="5"/>
  <c r="H2273" i="5" s="1"/>
  <c r="G2272" i="5"/>
  <c r="H2272" i="5" s="1"/>
  <c r="G2271" i="5"/>
  <c r="H2271" i="5" s="1"/>
  <c r="G2270" i="5"/>
  <c r="H2270" i="5" s="1"/>
  <c r="G2269" i="5"/>
  <c r="H2269" i="5" s="1"/>
  <c r="G2268" i="5"/>
  <c r="H2268" i="5" s="1"/>
  <c r="G2267" i="5"/>
  <c r="H2267" i="5" s="1"/>
  <c r="G2266" i="5"/>
  <c r="H2266" i="5" s="1"/>
  <c r="G2265" i="5"/>
  <c r="H2265" i="5" s="1"/>
  <c r="G2264" i="5"/>
  <c r="H2264" i="5" s="1"/>
  <c r="G2263" i="5"/>
  <c r="H2263" i="5" s="1"/>
  <c r="G2262" i="5"/>
  <c r="H2262" i="5" s="1"/>
  <c r="G2261" i="5"/>
  <c r="H2261" i="5" s="1"/>
  <c r="G2260" i="5"/>
  <c r="H2260" i="5" s="1"/>
  <c r="G2259" i="5"/>
  <c r="H2259" i="5" s="1"/>
  <c r="G2258" i="5"/>
  <c r="H2258" i="5" s="1"/>
  <c r="G2257" i="5"/>
  <c r="H2257" i="5" s="1"/>
  <c r="G2256" i="5"/>
  <c r="H2256" i="5" s="1"/>
  <c r="G2255" i="5"/>
  <c r="H2255" i="5" s="1"/>
  <c r="G2254" i="5"/>
  <c r="H2254" i="5" s="1"/>
  <c r="G2253" i="5"/>
  <c r="H2253" i="5" s="1"/>
  <c r="G2252" i="5"/>
  <c r="H2252" i="5" s="1"/>
  <c r="G2251" i="5"/>
  <c r="H2251" i="5" s="1"/>
  <c r="G2250" i="5"/>
  <c r="H2250" i="5" s="1"/>
  <c r="G2249" i="5"/>
  <c r="H2249" i="5" s="1"/>
  <c r="G2248" i="5"/>
  <c r="H2248" i="5" s="1"/>
  <c r="G2247" i="5"/>
  <c r="H2247" i="5" s="1"/>
  <c r="G2246" i="5"/>
  <c r="H2246" i="5" s="1"/>
  <c r="G2245" i="5"/>
  <c r="H2245" i="5" s="1"/>
  <c r="G2244" i="5"/>
  <c r="H2244" i="5" s="1"/>
  <c r="G2243" i="5"/>
  <c r="H2243" i="5" s="1"/>
  <c r="G2242" i="5"/>
  <c r="H2242" i="5" s="1"/>
  <c r="G2241" i="5"/>
  <c r="H2241" i="5" s="1"/>
  <c r="G2240" i="5"/>
  <c r="H2240" i="5" s="1"/>
  <c r="G2239" i="5"/>
  <c r="H2239" i="5" s="1"/>
  <c r="G2238" i="5"/>
  <c r="H2238" i="5" s="1"/>
  <c r="G2237" i="5"/>
  <c r="H2237" i="5" s="1"/>
  <c r="G2236" i="5"/>
  <c r="H2236" i="5" s="1"/>
  <c r="G2235" i="5"/>
  <c r="H2235" i="5" s="1"/>
  <c r="G2234" i="5"/>
  <c r="H2234" i="5" s="1"/>
  <c r="G2233" i="5"/>
  <c r="H2233" i="5" s="1"/>
  <c r="G2232" i="5"/>
  <c r="H2232" i="5" s="1"/>
  <c r="G2231" i="5"/>
  <c r="H2231" i="5" s="1"/>
  <c r="G2230" i="5"/>
  <c r="H2230" i="5" s="1"/>
  <c r="G2229" i="5"/>
  <c r="H2229" i="5" s="1"/>
  <c r="G2228" i="5"/>
  <c r="H2228" i="5" s="1"/>
  <c r="G2227" i="5"/>
  <c r="H2227" i="5" s="1"/>
  <c r="G2226" i="5"/>
  <c r="H2226" i="5" s="1"/>
  <c r="G2225" i="5"/>
  <c r="H2225" i="5" s="1"/>
  <c r="G2224" i="5"/>
  <c r="H2224" i="5" s="1"/>
  <c r="G2223" i="5"/>
  <c r="H2223" i="5" s="1"/>
  <c r="G2222" i="5"/>
  <c r="H2222" i="5" s="1"/>
  <c r="G2221" i="5"/>
  <c r="H2221" i="5" s="1"/>
  <c r="G2220" i="5"/>
  <c r="H2220" i="5" s="1"/>
  <c r="G2219" i="5"/>
  <c r="H2219" i="5" s="1"/>
  <c r="G2218" i="5"/>
  <c r="H2218" i="5" s="1"/>
  <c r="G2217" i="5"/>
  <c r="H2217" i="5" s="1"/>
  <c r="G2216" i="5"/>
  <c r="H2216" i="5" s="1"/>
  <c r="G2215" i="5"/>
  <c r="H2215" i="5" s="1"/>
  <c r="G2214" i="5"/>
  <c r="H2214" i="5" s="1"/>
  <c r="G2213" i="5"/>
  <c r="H2213" i="5" s="1"/>
  <c r="G2212" i="5"/>
  <c r="H2212" i="5" s="1"/>
  <c r="G2211" i="5"/>
  <c r="H2211" i="5" s="1"/>
  <c r="G2210" i="5"/>
  <c r="H2210" i="5" s="1"/>
  <c r="G2209" i="5"/>
  <c r="H2209" i="5" s="1"/>
  <c r="G2208" i="5"/>
  <c r="H2208" i="5" s="1"/>
  <c r="G2207" i="5"/>
  <c r="H2207" i="5" s="1"/>
  <c r="G2206" i="5"/>
  <c r="H2206" i="5" s="1"/>
  <c r="G2205" i="5"/>
  <c r="H2205" i="5" s="1"/>
  <c r="G2443" i="5"/>
  <c r="G2442" i="5"/>
  <c r="G2441" i="5"/>
  <c r="G2437" i="5"/>
  <c r="G2436" i="5"/>
  <c r="G2435" i="5"/>
  <c r="G2434" i="5"/>
  <c r="G2433" i="5"/>
  <c r="G2428" i="5"/>
  <c r="G2422" i="5"/>
  <c r="G2418" i="5"/>
  <c r="G2417" i="5"/>
  <c r="G2416" i="5"/>
  <c r="G2414" i="5"/>
  <c r="G2204" i="5"/>
  <c r="H2204" i="5" s="1"/>
  <c r="G2203" i="5"/>
  <c r="H2203" i="5" s="1"/>
  <c r="G2202" i="5"/>
  <c r="H2202" i="5" s="1"/>
  <c r="G2201" i="5"/>
  <c r="H2201" i="5" s="1"/>
  <c r="G2200" i="5"/>
  <c r="H2200" i="5" s="1"/>
  <c r="G2199" i="5"/>
  <c r="H2199" i="5" s="1"/>
  <c r="G2198" i="5"/>
  <c r="H2198" i="5" s="1"/>
  <c r="G2197" i="5"/>
  <c r="H2197" i="5" s="1"/>
  <c r="G2196" i="5"/>
  <c r="H2196" i="5" s="1"/>
  <c r="G2195" i="5"/>
  <c r="H2195" i="5" s="1"/>
  <c r="G2194" i="5"/>
  <c r="H2194" i="5" s="1"/>
  <c r="G2193" i="5"/>
  <c r="H2193" i="5" s="1"/>
  <c r="G2192" i="5"/>
  <c r="H2192" i="5" s="1"/>
  <c r="G2191" i="5"/>
  <c r="H2191" i="5" s="1"/>
  <c r="G2190" i="5"/>
  <c r="H2190" i="5" s="1"/>
  <c r="G2189" i="5"/>
  <c r="H2189" i="5" s="1"/>
  <c r="G2188" i="5"/>
  <c r="H2188" i="5" s="1"/>
  <c r="G2187" i="5"/>
  <c r="H2187" i="5" s="1"/>
  <c r="G2186" i="5"/>
  <c r="H2186" i="5" s="1"/>
  <c r="G2185" i="5"/>
  <c r="H2185" i="5" s="1"/>
  <c r="G2184" i="5"/>
  <c r="H2184" i="5" s="1"/>
  <c r="G2183" i="5"/>
  <c r="H2183" i="5" s="1"/>
  <c r="G2182" i="5"/>
  <c r="H2182" i="5" s="1"/>
  <c r="G2181" i="5"/>
  <c r="H2181" i="5" s="1"/>
  <c r="G2180" i="5"/>
  <c r="H2180" i="5" s="1"/>
  <c r="G2179" i="5"/>
  <c r="H2179" i="5" s="1"/>
  <c r="G2178" i="5"/>
  <c r="H2178" i="5" s="1"/>
  <c r="G2177" i="5"/>
  <c r="H2177" i="5" s="1"/>
  <c r="G2176" i="5"/>
  <c r="H2176" i="5" s="1"/>
  <c r="G2175" i="5"/>
  <c r="H2175" i="5" s="1"/>
  <c r="G2174" i="5"/>
  <c r="H2174" i="5" s="1"/>
  <c r="G2173" i="5"/>
  <c r="H2173" i="5" s="1"/>
  <c r="G2172" i="5"/>
  <c r="H2172" i="5" s="1"/>
  <c r="G2171" i="5"/>
  <c r="H2171" i="5" s="1"/>
  <c r="G2170" i="5"/>
  <c r="H2170" i="5" s="1"/>
  <c r="G2169" i="5"/>
  <c r="H2169" i="5" s="1"/>
  <c r="G2168" i="5"/>
  <c r="H2168" i="5" s="1"/>
  <c r="G2167" i="5"/>
  <c r="H2167" i="5" s="1"/>
  <c r="G2166" i="5"/>
  <c r="H2166" i="5" s="1"/>
  <c r="G2165" i="5"/>
  <c r="H2165" i="5" s="1"/>
  <c r="G2164" i="5"/>
  <c r="H2164" i="5" s="1"/>
  <c r="G2163" i="5"/>
  <c r="H2163" i="5" s="1"/>
  <c r="G2162" i="5"/>
  <c r="H2162" i="5" s="1"/>
  <c r="G2161" i="5"/>
  <c r="H2161" i="5" s="1"/>
  <c r="G2160" i="5"/>
  <c r="H2160" i="5" s="1"/>
  <c r="G2159" i="5"/>
  <c r="H2159" i="5" s="1"/>
  <c r="G2158" i="5"/>
  <c r="H2158" i="5" s="1"/>
  <c r="G2157" i="5"/>
  <c r="H2157" i="5" s="1"/>
  <c r="G2156" i="5"/>
  <c r="H2156" i="5" s="1"/>
  <c r="G2155" i="5"/>
  <c r="H2155" i="5" s="1"/>
  <c r="G2154" i="5"/>
  <c r="H2154" i="5" s="1"/>
  <c r="G2153" i="5"/>
  <c r="H2153" i="5" s="1"/>
  <c r="G2152" i="5"/>
  <c r="H2152" i="5" s="1"/>
  <c r="G2151" i="5"/>
  <c r="H2151" i="5" s="1"/>
  <c r="G2150" i="5"/>
  <c r="H2150" i="5" s="1"/>
  <c r="G2149" i="5"/>
  <c r="H2149" i="5" s="1"/>
  <c r="G2148" i="5"/>
  <c r="H2148" i="5" s="1"/>
  <c r="G2147" i="5"/>
  <c r="H2147" i="5" s="1"/>
  <c r="G2146" i="5"/>
  <c r="H2146" i="5" s="1"/>
  <c r="G2145" i="5"/>
  <c r="H2145" i="5" s="1"/>
  <c r="G2144" i="5"/>
  <c r="H2144" i="5" s="1"/>
  <c r="G2143" i="5"/>
  <c r="H2143" i="5" s="1"/>
  <c r="G2142" i="5"/>
  <c r="H2142" i="5" s="1"/>
  <c r="G2141" i="5"/>
  <c r="H2141" i="5" s="1"/>
  <c r="G2140" i="5"/>
  <c r="H2140" i="5" s="1"/>
  <c r="G2139" i="5"/>
  <c r="H2139" i="5" s="1"/>
  <c r="G2138" i="5"/>
  <c r="H2138" i="5" s="1"/>
  <c r="G2137" i="5"/>
  <c r="H2137" i="5" s="1"/>
  <c r="G2136" i="5"/>
  <c r="H2136" i="5" s="1"/>
  <c r="G2135" i="5"/>
  <c r="H2135" i="5" s="1"/>
  <c r="G2134" i="5"/>
  <c r="H2134" i="5" s="1"/>
  <c r="G2133" i="5"/>
  <c r="H2133" i="5" s="1"/>
  <c r="G2132" i="5"/>
  <c r="H2132" i="5" s="1"/>
  <c r="G2131" i="5"/>
  <c r="H2131" i="5" s="1"/>
  <c r="G2130" i="5"/>
  <c r="H2130" i="5" s="1"/>
  <c r="G2129" i="5"/>
  <c r="H2129" i="5" s="1"/>
  <c r="G2128" i="5"/>
  <c r="H2128" i="5" s="1"/>
  <c r="G2127" i="5"/>
  <c r="H2127" i="5" s="1"/>
  <c r="G2126" i="5"/>
  <c r="H2126" i="5" s="1"/>
  <c r="G2125" i="5"/>
  <c r="H2125" i="5" s="1"/>
  <c r="G2124" i="5"/>
  <c r="H2124" i="5" s="1"/>
  <c r="G2123" i="5"/>
  <c r="H2123" i="5" s="1"/>
  <c r="G2122" i="5"/>
  <c r="H2122" i="5" s="1"/>
  <c r="G2121" i="5"/>
  <c r="H2121" i="5" s="1"/>
  <c r="G2120" i="5"/>
  <c r="H2120" i="5" s="1"/>
  <c r="G2119" i="5"/>
  <c r="H2119" i="5" s="1"/>
  <c r="G2118" i="5"/>
  <c r="H2118" i="5" s="1"/>
  <c r="G2117" i="5"/>
  <c r="H2117" i="5" s="1"/>
  <c r="G2116" i="5"/>
  <c r="H2116" i="5" s="1"/>
  <c r="G2115" i="5"/>
  <c r="H2115" i="5" s="1"/>
  <c r="G2114" i="5"/>
  <c r="H2114" i="5" s="1"/>
  <c r="G2113" i="5"/>
  <c r="H2113" i="5" s="1"/>
  <c r="G2112" i="5"/>
  <c r="H2112" i="5" s="1"/>
  <c r="G2111" i="5"/>
  <c r="H2111" i="5" s="1"/>
  <c r="G2110" i="5"/>
  <c r="H2110" i="5" s="1"/>
  <c r="G2109" i="5"/>
  <c r="H2109" i="5" s="1"/>
  <c r="G2108" i="5"/>
  <c r="H2108" i="5" s="1"/>
  <c r="G2107" i="5"/>
  <c r="H2107" i="5" s="1"/>
  <c r="G2106" i="5"/>
  <c r="H2106" i="5" s="1"/>
  <c r="G2105" i="5"/>
  <c r="H2105" i="5" s="1"/>
  <c r="G2104" i="5"/>
  <c r="H2104" i="5" s="1"/>
  <c r="G2103" i="5"/>
  <c r="H2103" i="5" s="1"/>
  <c r="G2102" i="5"/>
  <c r="H2102" i="5" s="1"/>
  <c r="G2101" i="5"/>
  <c r="H2101" i="5" s="1"/>
  <c r="G2100" i="5"/>
  <c r="H2100" i="5" s="1"/>
  <c r="G2099" i="5"/>
  <c r="H2099" i="5" s="1"/>
  <c r="G2098" i="5"/>
  <c r="H2098" i="5" s="1"/>
  <c r="G2097" i="5"/>
  <c r="H2097" i="5" s="1"/>
  <c r="G2096" i="5"/>
  <c r="H2096" i="5" s="1"/>
  <c r="G2095" i="5"/>
  <c r="H2095" i="5" s="1"/>
  <c r="G2094" i="5"/>
  <c r="H2094" i="5" s="1"/>
  <c r="G2093" i="5"/>
  <c r="H2093" i="5" s="1"/>
  <c r="G2092" i="5"/>
  <c r="H2092" i="5" s="1"/>
  <c r="G2091" i="5"/>
  <c r="H2091" i="5" s="1"/>
  <c r="G2090" i="5"/>
  <c r="H2090" i="5" s="1"/>
  <c r="G2089" i="5"/>
  <c r="H2089" i="5" s="1"/>
  <c r="G2088" i="5"/>
  <c r="H2088" i="5" s="1"/>
  <c r="G2087" i="5"/>
  <c r="H2087" i="5" s="1"/>
  <c r="G2086" i="5"/>
  <c r="H2086" i="5" s="1"/>
  <c r="G2085" i="5"/>
  <c r="H2085" i="5" s="1"/>
  <c r="G2084" i="5"/>
  <c r="H2084" i="5" s="1"/>
  <c r="G2083" i="5"/>
  <c r="H2083" i="5" s="1"/>
  <c r="G2082" i="5"/>
  <c r="H2082" i="5" s="1"/>
  <c r="G2081" i="5"/>
  <c r="H2081" i="5" s="1"/>
  <c r="G2080" i="5"/>
  <c r="H2080" i="5" s="1"/>
  <c r="G2079" i="5"/>
  <c r="H2079" i="5" s="1"/>
  <c r="G2078" i="5"/>
  <c r="H2078" i="5" s="1"/>
  <c r="G2077" i="5"/>
  <c r="H2077" i="5" s="1"/>
  <c r="G2076" i="5"/>
  <c r="H2076" i="5" s="1"/>
  <c r="G2075" i="5"/>
  <c r="H2075" i="5" s="1"/>
  <c r="G2074" i="5"/>
  <c r="H2074" i="5" s="1"/>
  <c r="G2073" i="5"/>
  <c r="H2073" i="5" s="1"/>
  <c r="G2072" i="5"/>
  <c r="H2072" i="5" s="1"/>
  <c r="G2071" i="5"/>
  <c r="H2071" i="5" s="1"/>
  <c r="G2070" i="5"/>
  <c r="H2070" i="5" s="1"/>
  <c r="G2069" i="5"/>
  <c r="H2069" i="5" s="1"/>
  <c r="G2068" i="5"/>
  <c r="H2068" i="5" s="1"/>
  <c r="G2067" i="5"/>
  <c r="H2067" i="5" s="1"/>
  <c r="G2066" i="5"/>
  <c r="H2066" i="5" s="1"/>
  <c r="G2065" i="5"/>
  <c r="H2065" i="5" s="1"/>
  <c r="G2064" i="5"/>
  <c r="H2064" i="5" s="1"/>
  <c r="G2063" i="5"/>
  <c r="H2063" i="5" s="1"/>
  <c r="G2062" i="5"/>
  <c r="H2062" i="5" s="1"/>
  <c r="G2061" i="5"/>
  <c r="H2061" i="5" s="1"/>
  <c r="G2060" i="5"/>
  <c r="H2060" i="5" s="1"/>
  <c r="G2059" i="5"/>
  <c r="H2059" i="5" s="1"/>
  <c r="G2058" i="5"/>
  <c r="H2058" i="5" s="1"/>
  <c r="G2057" i="5"/>
  <c r="H2057" i="5" s="1"/>
  <c r="G2056" i="5"/>
  <c r="H2056" i="5" s="1"/>
  <c r="G2055" i="5"/>
  <c r="H2055" i="5" s="1"/>
  <c r="G2054" i="5"/>
  <c r="H2054" i="5" s="1"/>
  <c r="G2053" i="5"/>
  <c r="H2053" i="5" s="1"/>
  <c r="G2052" i="5"/>
  <c r="H2052" i="5" s="1"/>
  <c r="G2051" i="5"/>
  <c r="H2051" i="5" s="1"/>
  <c r="G2050" i="5"/>
  <c r="H2050" i="5" s="1"/>
  <c r="G2049" i="5"/>
  <c r="H2049" i="5" s="1"/>
  <c r="G2048" i="5"/>
  <c r="H2048" i="5" s="1"/>
  <c r="G2047" i="5"/>
  <c r="H2047" i="5" s="1"/>
  <c r="G2046" i="5"/>
  <c r="H2046" i="5" s="1"/>
  <c r="G2045" i="5"/>
  <c r="H2045" i="5" s="1"/>
  <c r="G2044" i="5"/>
  <c r="H2044" i="5" s="1"/>
  <c r="G2043" i="5"/>
  <c r="H2043" i="5" s="1"/>
  <c r="G2042" i="5"/>
  <c r="H2042" i="5" s="1"/>
  <c r="G2041" i="5"/>
  <c r="H2041" i="5" s="1"/>
  <c r="G2040" i="5"/>
  <c r="H2040" i="5" s="1"/>
  <c r="G2039" i="5"/>
  <c r="H2039" i="5" s="1"/>
  <c r="G2038" i="5"/>
  <c r="H2038" i="5" s="1"/>
  <c r="G2037" i="5"/>
  <c r="H2037" i="5" s="1"/>
  <c r="G2036" i="5"/>
  <c r="H2036" i="5" s="1"/>
  <c r="G2035" i="5"/>
  <c r="H2035" i="5" s="1"/>
  <c r="G2034" i="5"/>
  <c r="H2034" i="5" s="1"/>
  <c r="G2033" i="5"/>
  <c r="H2033" i="5" s="1"/>
  <c r="G2032" i="5"/>
  <c r="H2032" i="5" s="1"/>
  <c r="G2031" i="5"/>
  <c r="H2031" i="5" s="1"/>
  <c r="G2030" i="5"/>
  <c r="H2030" i="5" s="1"/>
  <c r="G2029" i="5"/>
  <c r="H2029" i="5" s="1"/>
  <c r="G2028" i="5"/>
  <c r="H2028" i="5" s="1"/>
  <c r="G2027" i="5"/>
  <c r="H2027" i="5" s="1"/>
  <c r="G2026" i="5"/>
  <c r="H2026" i="5" s="1"/>
  <c r="G2025" i="5"/>
  <c r="H2025" i="5" s="1"/>
  <c r="G2024" i="5"/>
  <c r="H2024" i="5" s="1"/>
  <c r="G2023" i="5"/>
  <c r="H2023" i="5" s="1"/>
  <c r="G2022" i="5"/>
  <c r="H2022" i="5" s="1"/>
  <c r="G2021" i="5"/>
  <c r="H2021" i="5" s="1"/>
  <c r="G2020" i="5"/>
  <c r="H2020" i="5" s="1"/>
  <c r="G2019" i="5"/>
  <c r="H2019" i="5" s="1"/>
  <c r="G2018" i="5"/>
  <c r="H2018" i="5" s="1"/>
  <c r="G2017" i="5"/>
  <c r="H2017" i="5" s="1"/>
  <c r="G2016" i="5"/>
  <c r="H2016" i="5" s="1"/>
  <c r="G2015" i="5"/>
  <c r="H2015" i="5" s="1"/>
  <c r="G2014" i="5"/>
  <c r="H2014" i="5" s="1"/>
  <c r="G2013" i="5"/>
  <c r="H2013" i="5" s="1"/>
  <c r="G2012" i="5"/>
  <c r="H2012" i="5" s="1"/>
  <c r="G2011" i="5"/>
  <c r="H2011" i="5" s="1"/>
  <c r="G2010" i="5"/>
  <c r="H2010" i="5" s="1"/>
  <c r="G2009" i="5"/>
  <c r="H2009" i="5" s="1"/>
  <c r="G2008" i="5"/>
  <c r="H2008" i="5" s="1"/>
  <c r="G2007" i="5"/>
  <c r="H2007" i="5" s="1"/>
  <c r="G2006" i="5"/>
  <c r="H2006" i="5" s="1"/>
  <c r="G2005" i="5"/>
  <c r="H2005" i="5" s="1"/>
  <c r="G2004" i="5"/>
  <c r="H2004" i="5" s="1"/>
  <c r="G2003" i="5"/>
  <c r="H2003" i="5" s="1"/>
  <c r="G2002" i="5"/>
  <c r="H2002" i="5" s="1"/>
  <c r="G2001" i="5"/>
  <c r="H2001" i="5" s="1"/>
  <c r="G2000" i="5"/>
  <c r="H2000" i="5" s="1"/>
  <c r="G1999" i="5"/>
  <c r="H1999" i="5" s="1"/>
  <c r="G1998" i="5"/>
  <c r="H1998" i="5" s="1"/>
  <c r="G1997" i="5"/>
  <c r="H1997" i="5" s="1"/>
  <c r="G1996" i="5"/>
  <c r="H1996" i="5" s="1"/>
  <c r="G1995" i="5"/>
  <c r="H1995" i="5" s="1"/>
  <c r="G1994" i="5"/>
  <c r="H1994" i="5" s="1"/>
  <c r="G1993" i="5"/>
  <c r="H1993" i="5" s="1"/>
  <c r="G1992" i="5"/>
  <c r="H1992" i="5" s="1"/>
  <c r="G1991" i="5"/>
  <c r="H1991" i="5" s="1"/>
  <c r="G1990" i="5"/>
  <c r="H1990" i="5" s="1"/>
  <c r="G1989" i="5"/>
  <c r="H1989" i="5" s="1"/>
  <c r="G1988" i="5"/>
  <c r="H1988" i="5" s="1"/>
  <c r="G1987" i="5"/>
  <c r="H1987" i="5" s="1"/>
  <c r="G1986" i="5"/>
  <c r="H1986" i="5" s="1"/>
  <c r="G1985" i="5"/>
  <c r="H1985" i="5" s="1"/>
  <c r="G1984" i="5"/>
  <c r="H1984" i="5" s="1"/>
  <c r="G1983" i="5"/>
  <c r="H1983" i="5" s="1"/>
  <c r="G1982" i="5"/>
  <c r="H1982" i="5" s="1"/>
  <c r="G1981" i="5"/>
  <c r="H1981" i="5" s="1"/>
  <c r="G1980" i="5"/>
  <c r="H1980" i="5" s="1"/>
  <c r="G1979" i="5"/>
  <c r="H1979" i="5" s="1"/>
  <c r="G1978" i="5"/>
  <c r="H1978" i="5" s="1"/>
  <c r="G1977" i="5"/>
  <c r="H1977" i="5" s="1"/>
  <c r="G1976" i="5"/>
  <c r="H1976" i="5" s="1"/>
  <c r="G1975" i="5"/>
  <c r="H1975" i="5" s="1"/>
  <c r="G1974" i="5"/>
  <c r="H1974" i="5" s="1"/>
  <c r="G1973" i="5"/>
  <c r="H1973" i="5" s="1"/>
  <c r="G1972" i="5"/>
  <c r="H1972" i="5" s="1"/>
  <c r="G1971" i="5"/>
  <c r="H1971" i="5" s="1"/>
  <c r="G1970" i="5"/>
  <c r="H1970" i="5" s="1"/>
  <c r="G1969" i="5"/>
  <c r="H1969" i="5" s="1"/>
  <c r="G1968" i="5"/>
  <c r="H1968" i="5" s="1"/>
  <c r="G1967" i="5"/>
  <c r="H1967" i="5" s="1"/>
  <c r="G1966" i="5"/>
  <c r="H1966" i="5" s="1"/>
  <c r="G1965" i="5"/>
  <c r="H1965" i="5" s="1"/>
  <c r="G1964" i="5"/>
  <c r="H1964" i="5" s="1"/>
  <c r="G1963" i="5"/>
  <c r="H1963" i="5" s="1"/>
  <c r="G1962" i="5"/>
  <c r="H1962" i="5" s="1"/>
  <c r="G1961" i="5"/>
  <c r="H1961" i="5" s="1"/>
  <c r="G1960" i="5"/>
  <c r="H1960" i="5" s="1"/>
  <c r="G1959" i="5"/>
  <c r="H1959" i="5" s="1"/>
  <c r="G1958" i="5"/>
  <c r="H1958" i="5" s="1"/>
  <c r="G1957" i="5"/>
  <c r="H1957" i="5" s="1"/>
  <c r="G1956" i="5"/>
  <c r="H1956" i="5" s="1"/>
  <c r="G1955" i="5"/>
  <c r="H1955" i="5" s="1"/>
  <c r="G1954" i="5"/>
  <c r="H1954" i="5" s="1"/>
  <c r="G1953" i="5"/>
  <c r="H1953" i="5" s="1"/>
  <c r="G1952" i="5"/>
  <c r="H1952" i="5" s="1"/>
  <c r="G1951" i="5"/>
  <c r="H1951" i="5" s="1"/>
  <c r="G1950" i="5"/>
  <c r="H1950" i="5" s="1"/>
  <c r="G1949" i="5"/>
  <c r="H1949" i="5" s="1"/>
  <c r="G1948" i="5"/>
  <c r="H1948" i="5" s="1"/>
  <c r="G1947" i="5"/>
  <c r="H1947" i="5" s="1"/>
  <c r="G1946" i="5"/>
  <c r="H1946" i="5" s="1"/>
  <c r="G1945" i="5"/>
  <c r="H1945" i="5" s="1"/>
  <c r="G1944" i="5"/>
  <c r="H1944" i="5" s="1"/>
  <c r="G1943" i="5"/>
  <c r="H1943" i="5" s="1"/>
  <c r="G1942" i="5"/>
  <c r="H1942" i="5" s="1"/>
  <c r="G1941" i="5"/>
  <c r="H1941" i="5" s="1"/>
  <c r="G1940" i="5"/>
  <c r="H1940" i="5" s="1"/>
  <c r="G1939" i="5"/>
  <c r="G1938" i="5"/>
  <c r="G1937" i="5"/>
  <c r="G1936" i="5"/>
  <c r="G1935" i="5"/>
  <c r="G1934" i="5"/>
  <c r="G1933" i="5"/>
  <c r="G1932" i="5"/>
  <c r="G1931" i="5"/>
  <c r="G1930" i="5"/>
  <c r="G1929" i="5"/>
  <c r="G1928" i="5"/>
  <c r="G1927" i="5"/>
  <c r="G1926" i="5"/>
  <c r="G1925" i="5"/>
  <c r="G1924" i="5"/>
  <c r="G1923" i="5"/>
  <c r="G1922" i="5"/>
  <c r="G1921" i="5"/>
  <c r="G1920" i="5"/>
  <c r="G1919" i="5"/>
  <c r="G1918" i="5"/>
  <c r="G1917" i="5"/>
  <c r="G1916" i="5"/>
  <c r="G1915" i="5"/>
  <c r="G1914" i="5"/>
  <c r="G1913" i="5"/>
  <c r="G1912" i="5"/>
  <c r="G1911" i="5"/>
  <c r="G1910" i="5"/>
  <c r="G1909" i="5"/>
  <c r="G1908" i="5"/>
  <c r="G1907" i="5"/>
  <c r="G1906" i="5"/>
  <c r="G1905" i="5"/>
  <c r="G1904" i="5"/>
  <c r="G1903" i="5"/>
  <c r="G1902" i="5"/>
  <c r="G1901" i="5"/>
  <c r="G1900" i="5"/>
  <c r="G1899" i="5"/>
  <c r="G1898" i="5"/>
  <c r="G1897" i="5"/>
  <c r="G1896" i="5"/>
  <c r="G1895" i="5"/>
  <c r="G1894" i="5"/>
  <c r="G1893" i="5"/>
  <c r="G1892" i="5"/>
  <c r="G1891" i="5"/>
  <c r="G1890" i="5"/>
  <c r="G1889" i="5"/>
  <c r="G1888" i="5"/>
  <c r="G1887" i="5"/>
  <c r="G1886" i="5"/>
  <c r="G1885" i="5"/>
  <c r="G1884" i="5"/>
  <c r="G1883" i="5"/>
  <c r="G1882" i="5"/>
  <c r="G1881" i="5"/>
  <c r="G1880" i="5"/>
  <c r="G1879" i="5"/>
  <c r="G1878" i="5"/>
  <c r="G1877" i="5"/>
  <c r="G1876" i="5"/>
  <c r="G1875" i="5"/>
  <c r="G1874" i="5"/>
  <c r="G1873" i="5"/>
  <c r="G1872" i="5"/>
  <c r="G1871" i="5"/>
  <c r="G1870" i="5"/>
  <c r="G1869" i="5"/>
  <c r="G1868" i="5"/>
  <c r="G1867" i="5"/>
  <c r="G1866" i="5"/>
  <c r="G1865" i="5"/>
  <c r="G1864" i="5"/>
  <c r="G1863" i="5"/>
  <c r="G1862" i="5"/>
  <c r="G1861" i="5"/>
  <c r="G1860" i="5"/>
  <c r="G1859" i="5"/>
  <c r="G1858" i="5"/>
  <c r="G1857" i="5"/>
  <c r="G1856" i="5"/>
  <c r="G1855" i="5"/>
  <c r="G1854" i="5"/>
  <c r="G1853" i="5"/>
  <c r="G1852" i="5"/>
  <c r="G1851" i="5"/>
  <c r="G1850" i="5"/>
  <c r="G1849" i="5"/>
  <c r="G1848" i="5"/>
  <c r="G1847" i="5"/>
  <c r="G1846" i="5"/>
  <c r="G1845" i="5"/>
  <c r="G1844" i="5"/>
  <c r="G1843" i="5"/>
  <c r="G1842" i="5"/>
  <c r="G1841" i="5"/>
  <c r="G1840" i="5"/>
  <c r="G1839" i="5"/>
  <c r="G1838" i="5"/>
  <c r="G1837" i="5"/>
  <c r="G1836" i="5"/>
  <c r="G1835" i="5"/>
  <c r="G1834" i="5"/>
  <c r="G1833" i="5"/>
  <c r="G1832" i="5"/>
  <c r="G1831" i="5"/>
  <c r="G1830" i="5"/>
  <c r="G1829" i="5"/>
  <c r="G1828" i="5"/>
  <c r="G1827" i="5"/>
  <c r="G1826" i="5"/>
  <c r="G1825" i="5"/>
  <c r="G1824" i="5"/>
  <c r="G1823" i="5"/>
  <c r="G1822" i="5"/>
  <c r="G1821" i="5"/>
  <c r="G1820" i="5"/>
  <c r="G1819" i="5"/>
  <c r="G1818" i="5"/>
  <c r="G1817" i="5"/>
  <c r="G1816" i="5"/>
  <c r="G1815" i="5"/>
  <c r="G1814" i="5"/>
  <c r="G1813" i="5"/>
  <c r="G1812" i="5"/>
  <c r="G1811" i="5"/>
  <c r="G1810" i="5"/>
  <c r="G1809" i="5"/>
  <c r="G1808" i="5"/>
  <c r="G1807" i="5"/>
  <c r="G1806" i="5"/>
  <c r="G1805" i="5"/>
  <c r="G1804" i="5"/>
  <c r="G1803" i="5"/>
  <c r="G1802" i="5"/>
  <c r="G1801" i="5"/>
  <c r="G1799" i="5"/>
  <c r="G1798" i="5"/>
  <c r="G1797" i="5"/>
  <c r="G1796" i="5"/>
  <c r="G1795" i="5"/>
  <c r="G1794" i="5"/>
  <c r="G1793" i="5"/>
  <c r="G1792" i="5"/>
  <c r="G1791" i="5"/>
  <c r="G1790" i="5"/>
  <c r="G1789" i="5"/>
  <c r="G1788" i="5"/>
  <c r="G1787" i="5"/>
  <c r="G1786" i="5"/>
  <c r="G1785" i="5"/>
  <c r="G1784" i="5"/>
  <c r="G1783" i="5"/>
  <c r="G1782" i="5"/>
  <c r="G1781" i="5"/>
  <c r="G1780" i="5"/>
  <c r="G1779" i="5"/>
  <c r="G1778" i="5"/>
  <c r="G1777" i="5"/>
  <c r="G1776" i="5"/>
  <c r="G1775" i="5"/>
  <c r="G1774" i="5"/>
  <c r="G1773" i="5"/>
  <c r="G1772" i="5"/>
  <c r="G1771" i="5"/>
  <c r="G1770" i="5"/>
  <c r="G1769" i="5"/>
  <c r="G1768" i="5"/>
  <c r="G1767" i="5"/>
  <c r="G1766" i="5"/>
  <c r="G1765" i="5"/>
  <c r="G1764" i="5"/>
  <c r="G1763" i="5"/>
  <c r="G1762" i="5"/>
  <c r="G1761" i="5"/>
  <c r="G1760" i="5"/>
  <c r="G1759" i="5"/>
  <c r="G1758" i="5"/>
  <c r="G1757" i="5"/>
  <c r="G1756" i="5"/>
  <c r="G1755" i="5"/>
  <c r="G1754" i="5"/>
  <c r="G1753" i="5"/>
  <c r="G1752" i="5"/>
  <c r="G1751" i="5"/>
  <c r="G1750" i="5"/>
  <c r="G1749" i="5"/>
  <c r="G1748" i="5"/>
  <c r="G1747" i="5"/>
  <c r="G1746" i="5"/>
  <c r="G1745" i="5"/>
  <c r="G1744" i="5"/>
  <c r="G1743" i="5"/>
  <c r="G1742" i="5"/>
  <c r="G1741" i="5"/>
  <c r="G1740" i="5"/>
  <c r="G1739" i="5"/>
  <c r="G1738" i="5"/>
  <c r="G1737" i="5"/>
  <c r="G1736" i="5"/>
  <c r="G1735" i="5"/>
  <c r="G1734" i="5"/>
  <c r="G1733" i="5"/>
  <c r="G1732" i="5"/>
  <c r="G1731" i="5"/>
  <c r="G1730" i="5"/>
  <c r="G1729" i="5"/>
  <c r="G1728" i="5"/>
  <c r="G1727" i="5"/>
  <c r="G1726" i="5"/>
  <c r="G1725" i="5"/>
  <c r="G1724" i="5"/>
  <c r="G1723" i="5"/>
  <c r="G1722" i="5"/>
  <c r="G1721" i="5"/>
  <c r="G1720" i="5"/>
  <c r="G1719" i="5"/>
  <c r="G1718" i="5"/>
  <c r="G1717" i="5"/>
  <c r="G1716" i="5"/>
  <c r="G1715" i="5"/>
  <c r="G1714" i="5"/>
  <c r="G1713" i="5"/>
  <c r="G1712" i="5"/>
  <c r="G1711" i="5"/>
  <c r="G1710" i="5"/>
  <c r="G1709" i="5"/>
  <c r="G1708" i="5"/>
  <c r="G1707" i="5"/>
  <c r="G1706" i="5"/>
  <c r="G1705" i="5"/>
  <c r="G1704" i="5"/>
  <c r="G1703" i="5"/>
  <c r="G1702" i="5"/>
  <c r="G1701" i="5"/>
  <c r="G1700" i="5"/>
  <c r="G1699" i="5"/>
  <c r="G1698" i="5"/>
  <c r="G1697" i="5"/>
  <c r="G1696" i="5"/>
  <c r="G1695" i="5"/>
  <c r="G1694" i="5"/>
  <c r="G1693" i="5"/>
  <c r="G1692" i="5"/>
  <c r="G1691" i="5"/>
  <c r="G1690" i="5"/>
  <c r="G1689" i="5"/>
  <c r="G1688" i="5"/>
  <c r="G1687" i="5"/>
  <c r="G1686" i="5"/>
  <c r="G1685" i="5"/>
  <c r="G1684" i="5"/>
  <c r="G1683" i="5"/>
  <c r="G1682" i="5"/>
  <c r="G1681" i="5"/>
  <c r="G1680" i="5"/>
  <c r="G1679" i="5"/>
  <c r="G1678" i="5"/>
  <c r="G1677" i="5"/>
  <c r="G1676" i="5"/>
  <c r="G1675" i="5"/>
  <c r="G1674" i="5"/>
  <c r="G1673" i="5"/>
  <c r="G1672" i="5"/>
  <c r="G1671" i="5"/>
  <c r="G1670" i="5"/>
  <c r="G1669" i="5"/>
  <c r="G1668" i="5"/>
  <c r="G1667" i="5"/>
  <c r="G1666" i="5"/>
  <c r="G1665" i="5"/>
  <c r="G1664" i="5"/>
  <c r="G1663" i="5"/>
  <c r="G1662" i="5"/>
  <c r="G1661" i="5"/>
  <c r="G1660" i="5"/>
  <c r="G1659" i="5"/>
  <c r="G1658" i="5"/>
  <c r="G1657" i="5"/>
  <c r="G1656" i="5"/>
  <c r="G1655" i="5"/>
  <c r="G1654" i="5"/>
  <c r="G1653" i="5"/>
  <c r="G1652" i="5"/>
  <c r="G1651" i="5"/>
  <c r="G1650" i="5"/>
  <c r="G1649" i="5"/>
  <c r="G1648" i="5"/>
  <c r="G1647" i="5"/>
  <c r="G1646" i="5"/>
  <c r="G1645" i="5"/>
  <c r="G1644" i="5"/>
  <c r="G1643" i="5"/>
  <c r="G1642" i="5"/>
  <c r="G1641" i="5"/>
  <c r="G1640" i="5"/>
  <c r="G1639" i="5"/>
  <c r="G1638" i="5"/>
  <c r="G1637" i="5"/>
  <c r="G1636" i="5"/>
  <c r="G1635" i="5"/>
  <c r="G1634" i="5"/>
  <c r="G1633" i="5"/>
  <c r="G1632" i="5"/>
  <c r="G1631" i="5"/>
  <c r="G1630" i="5"/>
  <c r="G1629" i="5"/>
  <c r="G1628" i="5"/>
  <c r="G1627" i="5"/>
  <c r="G1626" i="5"/>
  <c r="G1625" i="5"/>
  <c r="G1624" i="5"/>
  <c r="G1623" i="5"/>
  <c r="G1622" i="5"/>
  <c r="G1621" i="5"/>
  <c r="G1620" i="5"/>
  <c r="G1619" i="5"/>
  <c r="G1618" i="5"/>
  <c r="G1617" i="5"/>
  <c r="G1616" i="5"/>
  <c r="G1615" i="5"/>
  <c r="G1614" i="5"/>
  <c r="G1613" i="5"/>
  <c r="G1612" i="5"/>
  <c r="G1611" i="5"/>
  <c r="G1610" i="5"/>
  <c r="G1609" i="5"/>
  <c r="G1608" i="5"/>
  <c r="G1607" i="5"/>
  <c r="G1606" i="5"/>
  <c r="G1605" i="5"/>
  <c r="G1604" i="5"/>
  <c r="G1603" i="5"/>
  <c r="G1602" i="5"/>
  <c r="G1601" i="5"/>
  <c r="G1600" i="5"/>
  <c r="G1599" i="5"/>
  <c r="G1598" i="5"/>
  <c r="G1366" i="5"/>
  <c r="G1597" i="5"/>
  <c r="G1596" i="5"/>
  <c r="G1595" i="5"/>
  <c r="G1594" i="5"/>
  <c r="G1593" i="5"/>
  <c r="G1592" i="5"/>
  <c r="G1591" i="5"/>
  <c r="G1590" i="5"/>
  <c r="G1589" i="5"/>
  <c r="G1588" i="5"/>
  <c r="G1587" i="5"/>
  <c r="G1586" i="5"/>
  <c r="G1585" i="5"/>
  <c r="G1584" i="5"/>
  <c r="G1583" i="5"/>
  <c r="G1582" i="5"/>
  <c r="G1581" i="5"/>
  <c r="G1580" i="5"/>
  <c r="G1579" i="5"/>
  <c r="G1578" i="5"/>
  <c r="G1577" i="5"/>
  <c r="G1576" i="5"/>
  <c r="G1575" i="5"/>
  <c r="G1574" i="5"/>
  <c r="G1573" i="5"/>
  <c r="G1572" i="5"/>
  <c r="G1571" i="5"/>
  <c r="G1570" i="5"/>
  <c r="G1569" i="5"/>
  <c r="G1568" i="5"/>
  <c r="G1567" i="5"/>
  <c r="G1566" i="5"/>
  <c r="G1565" i="5"/>
  <c r="G1564" i="5"/>
  <c r="G1563" i="5"/>
  <c r="G1562" i="5"/>
  <c r="G1561" i="5"/>
  <c r="G1560" i="5"/>
  <c r="G1559" i="5"/>
  <c r="G1558" i="5"/>
  <c r="G1557" i="5"/>
  <c r="G1556" i="5"/>
  <c r="G1555" i="5"/>
  <c r="G1554" i="5"/>
  <c r="G1553" i="5"/>
  <c r="G1552" i="5"/>
  <c r="G1551" i="5"/>
  <c r="G1550" i="5"/>
  <c r="G1549" i="5"/>
  <c r="G1548" i="5"/>
  <c r="G1547" i="5"/>
  <c r="G1546" i="5"/>
  <c r="G1545" i="5"/>
  <c r="G1544" i="5"/>
  <c r="G1543" i="5"/>
  <c r="G1542" i="5"/>
  <c r="G1541" i="5"/>
  <c r="G1540" i="5"/>
  <c r="G1539" i="5"/>
  <c r="G1538" i="5"/>
  <c r="G1537" i="5"/>
  <c r="G1536" i="5"/>
  <c r="G1535" i="5"/>
  <c r="G1534" i="5"/>
  <c r="G1533" i="5"/>
  <c r="G1532" i="5"/>
  <c r="G1531" i="5"/>
  <c r="G1530" i="5"/>
  <c r="G1529" i="5"/>
  <c r="G1528" i="5"/>
  <c r="G1527" i="5"/>
  <c r="G1526" i="5"/>
  <c r="G1525" i="5"/>
  <c r="G1524" i="5"/>
  <c r="G1523" i="5"/>
  <c r="G1522" i="5"/>
  <c r="G1521" i="5"/>
  <c r="G1520" i="5"/>
  <c r="G1519" i="5"/>
  <c r="G1518" i="5"/>
  <c r="G1517" i="5"/>
  <c r="G1516" i="5"/>
  <c r="G1515" i="5"/>
  <c r="G1514" i="5"/>
  <c r="G1513" i="5"/>
  <c r="G1512" i="5"/>
  <c r="G1511" i="5"/>
  <c r="G1510" i="5"/>
  <c r="G1509" i="5"/>
  <c r="G1508" i="5"/>
  <c r="G1507" i="5"/>
  <c r="G1506" i="5"/>
  <c r="G1505" i="5"/>
  <c r="G1504" i="5"/>
  <c r="G1503" i="5"/>
  <c r="G1502" i="5"/>
  <c r="G1501" i="5"/>
  <c r="G1500" i="5"/>
  <c r="G1499" i="5"/>
  <c r="G1498" i="5"/>
  <c r="G1497" i="5"/>
  <c r="G1496" i="5"/>
  <c r="G1495" i="5"/>
  <c r="G1494" i="5"/>
  <c r="G1493" i="5"/>
  <c r="G1492" i="5"/>
  <c r="G1491" i="5"/>
  <c r="G1490" i="5"/>
  <c r="G1489" i="5"/>
  <c r="G1488" i="5"/>
  <c r="G1487" i="5"/>
  <c r="G1486" i="5"/>
  <c r="G1485" i="5"/>
  <c r="G1484" i="5"/>
  <c r="G1483" i="5"/>
  <c r="G1482" i="5"/>
  <c r="G1481" i="5"/>
  <c r="G1480" i="5"/>
  <c r="G1479" i="5"/>
  <c r="G1478" i="5"/>
  <c r="G1477" i="5"/>
  <c r="G1476" i="5"/>
  <c r="G1475" i="5"/>
  <c r="G1474" i="5"/>
  <c r="G1473" i="5"/>
  <c r="G1472" i="5"/>
  <c r="G1471" i="5"/>
  <c r="G1470" i="5"/>
  <c r="G1469" i="5"/>
  <c r="G1468" i="5"/>
  <c r="G1467" i="5"/>
  <c r="G1466" i="5"/>
  <c r="G1465" i="5"/>
  <c r="G1464" i="5"/>
  <c r="G1463" i="5"/>
  <c r="G1462" i="5"/>
  <c r="G1461" i="5"/>
  <c r="G1460" i="5"/>
  <c r="G1459" i="5"/>
  <c r="G1458" i="5"/>
  <c r="G1457" i="5"/>
  <c r="G1456" i="5"/>
  <c r="G1455" i="5"/>
  <c r="G1454" i="5"/>
  <c r="G1453" i="5"/>
  <c r="G1452" i="5"/>
  <c r="G1451" i="5"/>
  <c r="G1450" i="5"/>
  <c r="G1449" i="5"/>
  <c r="G1448" i="5"/>
  <c r="G1447" i="5"/>
  <c r="G1446" i="5"/>
  <c r="G1445" i="5"/>
  <c r="G1444" i="5"/>
  <c r="G1443" i="5"/>
  <c r="G1442" i="5"/>
  <c r="G1441" i="5"/>
  <c r="G1440" i="5"/>
  <c r="G1439" i="5"/>
  <c r="G1438" i="5"/>
  <c r="G1437" i="5"/>
  <c r="G1436" i="5"/>
  <c r="G1435" i="5"/>
  <c r="G1434" i="5"/>
  <c r="G1433" i="5"/>
  <c r="G1432" i="5"/>
  <c r="G1431" i="5"/>
  <c r="G1430" i="5"/>
  <c r="G1429" i="5"/>
  <c r="G1428" i="5"/>
  <c r="G1427" i="5"/>
  <c r="G1426" i="5"/>
  <c r="G1425" i="5"/>
  <c r="G1424" i="5"/>
  <c r="G1423" i="5"/>
  <c r="G1422" i="5"/>
  <c r="G1421" i="5"/>
  <c r="G1420" i="5"/>
  <c r="G1419" i="5"/>
  <c r="G1418" i="5"/>
  <c r="G1417" i="5"/>
  <c r="G1416" i="5"/>
  <c r="G1415" i="5"/>
  <c r="G1414" i="5"/>
  <c r="G1413" i="5"/>
  <c r="G1412" i="5"/>
  <c r="G1411" i="5"/>
  <c r="G1410" i="5"/>
  <c r="G1409" i="5"/>
  <c r="G1408" i="5"/>
  <c r="G1407" i="5"/>
  <c r="G1406" i="5"/>
  <c r="G1405" i="5"/>
  <c r="G1404" i="5"/>
  <c r="G1403" i="5"/>
  <c r="G1402" i="5"/>
  <c r="G1401" i="5"/>
  <c r="G1400" i="5"/>
  <c r="G1399" i="5"/>
  <c r="G1398" i="5"/>
  <c r="G1397" i="5"/>
  <c r="G1396" i="5"/>
  <c r="G1394" i="5"/>
  <c r="G1393" i="5"/>
  <c r="G1392" i="5"/>
  <c r="G1391" i="5"/>
  <c r="G1390" i="5"/>
  <c r="G1389" i="5"/>
  <c r="G1388" i="5"/>
  <c r="G1387" i="5"/>
  <c r="G1386" i="5"/>
  <c r="G1385" i="5"/>
  <c r="G1384" i="5"/>
  <c r="G1383" i="5"/>
  <c r="G1382" i="5"/>
  <c r="G1381" i="5"/>
  <c r="G1380" i="5"/>
  <c r="G1379" i="5"/>
  <c r="G1378" i="5"/>
  <c r="G1377" i="5"/>
  <c r="G1376" i="5"/>
  <c r="G1375" i="5"/>
  <c r="G1374" i="5"/>
  <c r="G1373" i="5"/>
  <c r="G1372" i="5"/>
  <c r="G1371" i="5"/>
  <c r="G1370" i="5"/>
  <c r="G1369" i="5"/>
  <c r="G1368" i="5"/>
  <c r="G1367" i="5"/>
  <c r="G1395" i="5"/>
  <c r="G990" i="5"/>
  <c r="G989" i="5"/>
  <c r="G988" i="5"/>
  <c r="G987" i="5"/>
  <c r="G986" i="5"/>
  <c r="G985" i="5"/>
  <c r="G984" i="5"/>
  <c r="G983" i="5"/>
  <c r="G982" i="5"/>
  <c r="G981" i="5"/>
  <c r="G980" i="5"/>
  <c r="G979" i="5"/>
  <c r="G978" i="5"/>
  <c r="G977" i="5"/>
  <c r="G976" i="5"/>
  <c r="G788" i="5"/>
  <c r="G787" i="5"/>
  <c r="G786" i="5"/>
  <c r="G785" i="5"/>
  <c r="G784" i="5"/>
  <c r="G783" i="5"/>
  <c r="G782" i="5"/>
  <c r="G781" i="5"/>
  <c r="G780" i="5"/>
  <c r="G779" i="5"/>
  <c r="G778" i="5"/>
  <c r="G777" i="5"/>
  <c r="G776" i="5"/>
  <c r="G775" i="5"/>
  <c r="G774" i="5"/>
  <c r="G773" i="5"/>
  <c r="G772" i="5"/>
  <c r="G771" i="5"/>
  <c r="G770" i="5"/>
  <c r="G769" i="5"/>
  <c r="G768" i="5"/>
  <c r="G767" i="5"/>
  <c r="G766" i="5"/>
  <c r="G765" i="5"/>
  <c r="G764" i="5"/>
  <c r="G763" i="5"/>
  <c r="G762" i="5"/>
  <c r="G761" i="5"/>
  <c r="G760" i="5"/>
  <c r="G759" i="5"/>
  <c r="G758" i="5"/>
  <c r="G757" i="5"/>
  <c r="G756" i="5"/>
  <c r="G755" i="5"/>
  <c r="G754" i="5"/>
  <c r="G753" i="5"/>
  <c r="G752" i="5"/>
  <c r="G751" i="5"/>
  <c r="G750" i="5"/>
  <c r="G749" i="5"/>
  <c r="G748" i="5"/>
  <c r="G747" i="5"/>
  <c r="G746" i="5"/>
  <c r="G745" i="5"/>
  <c r="G744" i="5"/>
  <c r="G743" i="5"/>
  <c r="G742" i="5"/>
  <c r="G741" i="5"/>
  <c r="G740" i="5"/>
  <c r="G739" i="5"/>
  <c r="G738" i="5"/>
  <c r="G737" i="5"/>
  <c r="G736" i="5"/>
  <c r="G735" i="5"/>
  <c r="G734" i="5"/>
  <c r="G733" i="5"/>
  <c r="G732" i="5"/>
  <c r="G731" i="5"/>
  <c r="G730" i="5"/>
  <c r="G729" i="5"/>
  <c r="G728" i="5"/>
  <c r="G727" i="5"/>
  <c r="G726" i="5"/>
  <c r="G725" i="5"/>
  <c r="G724" i="5"/>
  <c r="G723" i="5"/>
  <c r="G722" i="5"/>
  <c r="G721" i="5"/>
  <c r="G720" i="5"/>
  <c r="G719" i="5"/>
  <c r="G718" i="5"/>
  <c r="G717" i="5"/>
  <c r="G716" i="5"/>
  <c r="G715" i="5"/>
  <c r="G714" i="5"/>
  <c r="G713" i="5"/>
  <c r="G712" i="5"/>
  <c r="G711" i="5"/>
  <c r="G710" i="5"/>
  <c r="G709" i="5"/>
  <c r="G708" i="5"/>
  <c r="G707" i="5"/>
  <c r="G706" i="5"/>
  <c r="G705" i="5"/>
  <c r="G704" i="5"/>
  <c r="G703" i="5"/>
  <c r="G702" i="5"/>
  <c r="G701" i="5"/>
  <c r="G700" i="5"/>
  <c r="G699" i="5"/>
  <c r="G698" i="5"/>
  <c r="G697" i="5"/>
  <c r="G696" i="5"/>
  <c r="G695" i="5"/>
  <c r="G694" i="5"/>
  <c r="G693" i="5"/>
  <c r="G692" i="5"/>
  <c r="G691" i="5"/>
  <c r="G690" i="5"/>
  <c r="G689" i="5"/>
  <c r="G688" i="5"/>
  <c r="G687" i="5"/>
  <c r="G686" i="5"/>
  <c r="G685" i="5"/>
  <c r="G684" i="5"/>
  <c r="G683" i="5"/>
  <c r="G682" i="5"/>
  <c r="G681" i="5"/>
  <c r="G680" i="5"/>
  <c r="G679" i="5"/>
  <c r="G678" i="5"/>
  <c r="G677" i="5"/>
  <c r="G676" i="5"/>
  <c r="G675" i="5"/>
  <c r="G674" i="5"/>
  <c r="G673" i="5"/>
  <c r="G672" i="5"/>
  <c r="G671" i="5"/>
  <c r="G670" i="5"/>
  <c r="G669" i="5"/>
  <c r="G668" i="5"/>
  <c r="G667" i="5"/>
  <c r="G666" i="5"/>
  <c r="G665" i="5"/>
  <c r="G664" i="5"/>
  <c r="G663" i="5"/>
  <c r="G662" i="5"/>
  <c r="G661" i="5"/>
  <c r="G660" i="5"/>
  <c r="G659" i="5"/>
  <c r="G658" i="5"/>
  <c r="G657" i="5"/>
  <c r="G656" i="5"/>
  <c r="G655" i="5"/>
  <c r="G654" i="5"/>
  <c r="G653" i="5"/>
  <c r="G652" i="5"/>
  <c r="G651" i="5"/>
  <c r="G650" i="5"/>
  <c r="G649" i="5"/>
  <c r="G648" i="5"/>
  <c r="G647" i="5"/>
  <c r="G646" i="5"/>
  <c r="G645" i="5"/>
  <c r="G644" i="5"/>
  <c r="G643" i="5"/>
  <c r="G642" i="5"/>
  <c r="G641" i="5"/>
  <c r="G640" i="5"/>
  <c r="G639" i="5"/>
  <c r="G638" i="5"/>
  <c r="G637" i="5"/>
  <c r="G636" i="5"/>
  <c r="G635" i="5"/>
  <c r="G634" i="5"/>
  <c r="G633" i="5"/>
  <c r="G632" i="5"/>
  <c r="G631" i="5"/>
  <c r="G630" i="5"/>
  <c r="G629" i="5"/>
  <c r="G628" i="5"/>
  <c r="G627" i="5"/>
  <c r="G626" i="5"/>
  <c r="G625" i="5"/>
  <c r="G624" i="5"/>
  <c r="G623" i="5"/>
  <c r="G622" i="5"/>
  <c r="G621" i="5"/>
  <c r="G620" i="5"/>
  <c r="G619" i="5"/>
  <c r="G618" i="5"/>
  <c r="G617" i="5"/>
  <c r="G616" i="5"/>
  <c r="G615" i="5"/>
  <c r="G614" i="5"/>
  <c r="G613" i="5"/>
  <c r="G612" i="5"/>
  <c r="G611" i="5"/>
  <c r="G610" i="5"/>
  <c r="G609" i="5"/>
  <c r="G608" i="5"/>
  <c r="G607" i="5"/>
  <c r="G606" i="5"/>
  <c r="G605" i="5"/>
  <c r="G604" i="5"/>
  <c r="G603" i="5"/>
  <c r="G602" i="5"/>
  <c r="G601" i="5"/>
  <c r="G600" i="5"/>
  <c r="G599" i="5"/>
  <c r="G598" i="5"/>
  <c r="G597" i="5"/>
  <c r="G596" i="5"/>
  <c r="G595" i="5"/>
  <c r="G594" i="5"/>
  <c r="G593" i="5"/>
  <c r="G592" i="5"/>
  <c r="G591" i="5"/>
  <c r="G590" i="5"/>
  <c r="G589" i="5"/>
  <c r="G588" i="5"/>
  <c r="G587" i="5"/>
  <c r="E8" i="15"/>
  <c r="F8" i="15" s="1"/>
  <c r="E4" i="15"/>
  <c r="F4" i="15" s="1"/>
  <c r="G585" i="5"/>
  <c r="G584" i="5"/>
  <c r="G583" i="5"/>
  <c r="G582" i="5"/>
  <c r="G581" i="5"/>
  <c r="G580" i="5"/>
  <c r="G579" i="5"/>
  <c r="G578" i="5"/>
  <c r="G577" i="5"/>
  <c r="G576" i="5"/>
  <c r="G575" i="5"/>
  <c r="G574" i="5"/>
  <c r="G573" i="5"/>
  <c r="G572" i="5"/>
  <c r="G571" i="5"/>
  <c r="G570" i="5"/>
  <c r="G569" i="5"/>
  <c r="G568" i="5"/>
  <c r="G567" i="5"/>
  <c r="G566" i="5"/>
  <c r="G565" i="5"/>
  <c r="G564" i="5"/>
  <c r="G563" i="5"/>
  <c r="G562" i="5"/>
  <c r="G561" i="5"/>
  <c r="G560" i="5"/>
  <c r="G559" i="5"/>
  <c r="G558" i="5"/>
  <c r="G557" i="5"/>
  <c r="G556" i="5"/>
  <c r="G555" i="5"/>
  <c r="G554" i="5"/>
  <c r="G553" i="5"/>
  <c r="G552" i="5"/>
  <c r="G551" i="5"/>
  <c r="G550" i="5"/>
  <c r="G549" i="5"/>
  <c r="G548" i="5"/>
  <c r="G547" i="5"/>
  <c r="G546" i="5"/>
  <c r="G545" i="5"/>
  <c r="G544" i="5"/>
  <c r="G543" i="5"/>
  <c r="G542" i="5"/>
  <c r="G541" i="5"/>
  <c r="G540" i="5"/>
  <c r="G539" i="5"/>
  <c r="G538" i="5"/>
  <c r="G537" i="5"/>
  <c r="G536" i="5"/>
  <c r="G535" i="5"/>
  <c r="G534" i="5"/>
  <c r="G533" i="5"/>
  <c r="G532" i="5"/>
  <c r="G531" i="5"/>
  <c r="G530" i="5"/>
  <c r="G529" i="5"/>
  <c r="G528" i="5"/>
  <c r="G527" i="5"/>
  <c r="G526" i="5"/>
  <c r="G525" i="5"/>
  <c r="G524" i="5"/>
  <c r="G523" i="5"/>
  <c r="G522" i="5"/>
  <c r="G521" i="5"/>
  <c r="G520" i="5"/>
  <c r="G519" i="5"/>
  <c r="G518" i="5"/>
  <c r="G517" i="5"/>
  <c r="G516" i="5"/>
  <c r="G515" i="5"/>
  <c r="G514" i="5"/>
  <c r="G513" i="5"/>
  <c r="G512" i="5"/>
  <c r="G511" i="5"/>
  <c r="G510" i="5"/>
  <c r="G509" i="5"/>
  <c r="G508" i="5"/>
  <c r="G507" i="5"/>
  <c r="G506" i="5"/>
  <c r="G505" i="5"/>
  <c r="G504" i="5"/>
  <c r="G503" i="5"/>
  <c r="G502" i="5"/>
  <c r="G501" i="5"/>
  <c r="G500" i="5"/>
  <c r="G499" i="5"/>
  <c r="G498" i="5"/>
  <c r="G497" i="5"/>
  <c r="G496" i="5"/>
  <c r="G495" i="5"/>
  <c r="G494" i="5"/>
  <c r="G493" i="5"/>
  <c r="G492" i="5"/>
  <c r="G491" i="5"/>
  <c r="G490" i="5"/>
  <c r="G489" i="5"/>
  <c r="G488" i="5"/>
  <c r="G487" i="5"/>
  <c r="G486" i="5"/>
  <c r="G485" i="5"/>
  <c r="G484" i="5"/>
  <c r="G483" i="5"/>
  <c r="G482" i="5"/>
  <c r="G481" i="5"/>
  <c r="G480" i="5"/>
  <c r="G479" i="5"/>
  <c r="G478" i="5"/>
  <c r="G477" i="5"/>
  <c r="G476" i="5"/>
  <c r="G475" i="5"/>
  <c r="G474" i="5"/>
  <c r="G473" i="5"/>
  <c r="G472" i="5"/>
  <c r="G471" i="5"/>
  <c r="G470" i="5"/>
  <c r="G469" i="5"/>
  <c r="G468" i="5"/>
  <c r="G467" i="5"/>
  <c r="G466" i="5"/>
  <c r="G465" i="5"/>
  <c r="G464" i="5"/>
  <c r="G463" i="5"/>
  <c r="G462" i="5"/>
  <c r="G461" i="5"/>
  <c r="G460" i="5"/>
  <c r="G459" i="5"/>
  <c r="G458" i="5"/>
  <c r="G457" i="5"/>
  <c r="G456" i="5"/>
  <c r="G455" i="5"/>
  <c r="G454" i="5"/>
  <c r="G453" i="5"/>
  <c r="G452" i="5"/>
  <c r="G451" i="5"/>
  <c r="G450" i="5"/>
  <c r="G449" i="5"/>
  <c r="G448" i="5"/>
  <c r="G447" i="5"/>
  <c r="G446" i="5"/>
  <c r="G445" i="5"/>
  <c r="G444" i="5"/>
  <c r="G443" i="5"/>
  <c r="G442" i="5"/>
  <c r="G441" i="5"/>
  <c r="G440" i="5"/>
  <c r="G439" i="5"/>
  <c r="G438" i="5"/>
  <c r="G437" i="5"/>
  <c r="G436" i="5"/>
  <c r="G435" i="5"/>
  <c r="G434" i="5"/>
  <c r="G433" i="5"/>
  <c r="G432" i="5"/>
  <c r="G431" i="5"/>
  <c r="G430" i="5"/>
  <c r="G429" i="5"/>
  <c r="G428" i="5"/>
  <c r="G427" i="5"/>
  <c r="G426" i="5"/>
  <c r="G425" i="5"/>
  <c r="G424" i="5"/>
  <c r="G423" i="5"/>
  <c r="G422" i="5"/>
  <c r="G421" i="5"/>
  <c r="G420" i="5"/>
  <c r="G419" i="5"/>
  <c r="G418" i="5"/>
  <c r="G417" i="5"/>
  <c r="G416" i="5"/>
  <c r="G415" i="5"/>
  <c r="G414" i="5"/>
  <c r="G413" i="5"/>
  <c r="G412" i="5"/>
  <c r="G411" i="5"/>
  <c r="G410" i="5"/>
  <c r="G409" i="5"/>
  <c r="G408" i="5"/>
  <c r="G407" i="5"/>
  <c r="G406" i="5"/>
  <c r="G405" i="5"/>
  <c r="G404" i="5"/>
  <c r="G403" i="5"/>
  <c r="G402" i="5"/>
  <c r="G401" i="5"/>
  <c r="G400" i="5"/>
  <c r="G399" i="5"/>
  <c r="G398" i="5"/>
  <c r="G397" i="5"/>
  <c r="G396" i="5"/>
  <c r="G395" i="5"/>
  <c r="G394" i="5"/>
  <c r="G393" i="5"/>
  <c r="G392" i="5"/>
  <c r="G391" i="5"/>
  <c r="G390" i="5"/>
  <c r="G389" i="5"/>
  <c r="G388" i="5"/>
  <c r="G387" i="5"/>
  <c r="G386" i="5"/>
  <c r="G385" i="5"/>
  <c r="G384" i="5"/>
  <c r="G227" i="5"/>
  <c r="G223" i="5"/>
  <c r="G217" i="5"/>
  <c r="G216" i="5"/>
  <c r="G214" i="5"/>
  <c r="G212" i="5"/>
  <c r="G211" i="5"/>
  <c r="G208" i="5"/>
  <c r="G206" i="5"/>
  <c r="G203" i="5"/>
  <c r="G201" i="5"/>
  <c r="G200" i="5"/>
  <c r="G198" i="5"/>
  <c r="G194" i="5"/>
  <c r="G193" i="5"/>
  <c r="G192" i="5"/>
  <c r="G191" i="5"/>
  <c r="G190" i="5"/>
  <c r="G188" i="5"/>
  <c r="G186" i="5"/>
  <c r="G185" i="5"/>
  <c r="G183" i="5"/>
  <c r="E13" i="15"/>
  <c r="F13" i="15" s="1"/>
  <c r="E7" i="15"/>
  <c r="F7" i="15" s="1"/>
  <c r="G383" i="5"/>
  <c r="G382" i="5"/>
  <c r="G381" i="5"/>
  <c r="G380" i="5"/>
  <c r="G379" i="5"/>
  <c r="G378" i="5"/>
  <c r="G377" i="5"/>
  <c r="G376" i="5"/>
  <c r="G375" i="5"/>
  <c r="G374" i="5"/>
  <c r="G373" i="5"/>
  <c r="G372" i="5"/>
  <c r="G371" i="5"/>
  <c r="G370" i="5"/>
  <c r="G369" i="5"/>
  <c r="G368" i="5"/>
  <c r="G367" i="5"/>
  <c r="G366" i="5"/>
  <c r="G365" i="5"/>
  <c r="G364" i="5"/>
  <c r="G363" i="5"/>
  <c r="G362" i="5"/>
  <c r="G361" i="5"/>
  <c r="G360" i="5"/>
  <c r="G359" i="5"/>
  <c r="G358" i="5"/>
  <c r="G357" i="5"/>
  <c r="G356" i="5"/>
  <c r="G355" i="5"/>
  <c r="G354" i="5"/>
  <c r="G353" i="5"/>
  <c r="G352" i="5"/>
  <c r="G351" i="5"/>
  <c r="G350" i="5"/>
  <c r="G349" i="5"/>
  <c r="G348" i="5"/>
  <c r="G347" i="5"/>
  <c r="G346" i="5"/>
  <c r="G345" i="5"/>
  <c r="G344" i="5"/>
  <c r="G343" i="5"/>
  <c r="G342" i="5"/>
  <c r="G341" i="5"/>
  <c r="G340" i="5"/>
  <c r="G339" i="5"/>
  <c r="G338" i="5"/>
  <c r="G337" i="5"/>
  <c r="G336" i="5"/>
  <c r="G335" i="5"/>
  <c r="G334" i="5"/>
  <c r="G333" i="5"/>
  <c r="G332" i="5"/>
  <c r="G331" i="5"/>
  <c r="G330" i="5"/>
  <c r="G329" i="5"/>
  <c r="G328" i="5"/>
  <c r="G327" i="5"/>
  <c r="G326" i="5"/>
  <c r="G325" i="5"/>
  <c r="G324" i="5"/>
  <c r="G323" i="5"/>
  <c r="G322" i="5"/>
  <c r="G321" i="5"/>
  <c r="G320" i="5"/>
  <c r="G319" i="5"/>
  <c r="G318" i="5"/>
  <c r="G317" i="5"/>
  <c r="G316" i="5"/>
  <c r="G315" i="5"/>
  <c r="G314" i="5"/>
  <c r="G313" i="5"/>
  <c r="G312" i="5"/>
  <c r="G311" i="5"/>
  <c r="G310" i="5"/>
  <c r="G309" i="5"/>
  <c r="G308" i="5"/>
  <c r="G307" i="5"/>
  <c r="G306" i="5"/>
  <c r="G305" i="5"/>
  <c r="G304" i="5"/>
  <c r="G303" i="5"/>
  <c r="G302" i="5"/>
  <c r="G301" i="5"/>
  <c r="G300" i="5"/>
  <c r="G299" i="5"/>
  <c r="G298" i="5"/>
  <c r="G297" i="5"/>
  <c r="G296" i="5"/>
  <c r="G295" i="5"/>
  <c r="G294" i="5"/>
  <c r="G293" i="5"/>
  <c r="G292" i="5"/>
  <c r="G291" i="5"/>
  <c r="G290" i="5"/>
  <c r="G289" i="5"/>
  <c r="G288" i="5"/>
  <c r="G287" i="5"/>
  <c r="G286" i="5"/>
  <c r="G285" i="5"/>
  <c r="G284" i="5"/>
  <c r="G283" i="5"/>
  <c r="G282" i="5"/>
  <c r="G281" i="5"/>
  <c r="G280" i="5"/>
  <c r="G279" i="5"/>
  <c r="G278" i="5"/>
  <c r="G277" i="5"/>
  <c r="G276" i="5"/>
  <c r="G275" i="5"/>
  <c r="G274" i="5"/>
  <c r="G273" i="5"/>
  <c r="G272" i="5"/>
  <c r="G271" i="5"/>
  <c r="G270" i="5"/>
  <c r="G269" i="5"/>
  <c r="G268" i="5"/>
  <c r="G267" i="5"/>
  <c r="G266" i="5"/>
  <c r="G265" i="5"/>
  <c r="G264" i="5"/>
  <c r="G263" i="5"/>
  <c r="G262" i="5"/>
  <c r="G261" i="5"/>
  <c r="G260" i="5"/>
  <c r="G259" i="5"/>
  <c r="G258" i="5"/>
  <c r="G257" i="5"/>
  <c r="G256" i="5"/>
  <c r="G255" i="5"/>
  <c r="G254" i="5"/>
  <c r="G253" i="5"/>
  <c r="G252" i="5"/>
  <c r="G251" i="5"/>
  <c r="G250" i="5"/>
  <c r="G249" i="5"/>
  <c r="G248" i="5"/>
  <c r="G247" i="5"/>
  <c r="G246" i="5"/>
  <c r="G245" i="5"/>
  <c r="G244" i="5"/>
  <c r="G243" i="5"/>
  <c r="G242" i="5"/>
  <c r="G241" i="5"/>
  <c r="G240" i="5"/>
  <c r="G239" i="5"/>
  <c r="G238" i="5"/>
  <c r="G237" i="5"/>
  <c r="G236" i="5"/>
  <c r="G235" i="5"/>
  <c r="G234" i="5"/>
  <c r="G233" i="5"/>
  <c r="G232" i="5"/>
  <c r="G231" i="5"/>
  <c r="G230" i="5"/>
  <c r="G229" i="5"/>
  <c r="G228" i="5"/>
  <c r="E12" i="15"/>
  <c r="F12" i="15" s="1"/>
  <c r="E6" i="15"/>
  <c r="F6" i="15" s="1"/>
  <c r="G181" i="5"/>
  <c r="G180" i="5"/>
  <c r="G179" i="5"/>
  <c r="G178" i="5"/>
  <c r="G177" i="5"/>
  <c r="G176" i="5"/>
  <c r="G175" i="5"/>
  <c r="G174" i="5"/>
  <c r="G173" i="5"/>
  <c r="G172" i="5"/>
  <c r="G171" i="5"/>
  <c r="G170" i="5"/>
  <c r="G169" i="5"/>
  <c r="G168" i="5"/>
  <c r="G167" i="5"/>
  <c r="G166" i="5"/>
  <c r="G165" i="5"/>
  <c r="G164" i="5"/>
  <c r="G163" i="5"/>
  <c r="G162" i="5"/>
  <c r="G161" i="5"/>
  <c r="G160" i="5"/>
  <c r="G159" i="5"/>
  <c r="G158" i="5"/>
  <c r="G157" i="5"/>
  <c r="G156" i="5"/>
  <c r="G155" i="5"/>
  <c r="G154" i="5"/>
  <c r="G153" i="5"/>
  <c r="G152" i="5"/>
  <c r="G151" i="5"/>
  <c r="G150" i="5"/>
  <c r="G149" i="5"/>
  <c r="G148" i="5"/>
  <c r="G147" i="5"/>
  <c r="G146" i="5"/>
  <c r="G145" i="5"/>
  <c r="G144" i="5"/>
  <c r="G143" i="5"/>
  <c r="G142" i="5"/>
  <c r="G141" i="5"/>
  <c r="G140" i="5"/>
  <c r="G139" i="5"/>
  <c r="G138" i="5"/>
  <c r="G137" i="5"/>
  <c r="G136" i="5"/>
  <c r="G135" i="5"/>
  <c r="G134" i="5"/>
  <c r="G133" i="5"/>
  <c r="G132" i="5"/>
  <c r="G131" i="5"/>
  <c r="G130" i="5"/>
  <c r="G129" i="5"/>
  <c r="G128" i="5"/>
  <c r="G127" i="5"/>
  <c r="G126" i="5"/>
  <c r="G125" i="5"/>
  <c r="G124" i="5"/>
  <c r="G123" i="5"/>
  <c r="G122" i="5"/>
  <c r="G121" i="5"/>
  <c r="G120" i="5"/>
  <c r="G119" i="5"/>
  <c r="G118" i="5"/>
  <c r="G117" i="5"/>
  <c r="G116" i="5"/>
  <c r="G115" i="5"/>
  <c r="G114" i="5"/>
  <c r="G113" i="5"/>
  <c r="G112" i="5"/>
  <c r="G111" i="5"/>
  <c r="G110" i="5"/>
  <c r="G109" i="5"/>
  <c r="G108" i="5"/>
  <c r="G107" i="5"/>
  <c r="G106" i="5"/>
  <c r="G105" i="5"/>
  <c r="G104" i="5"/>
  <c r="G103" i="5"/>
  <c r="G102" i="5"/>
  <c r="G101" i="5"/>
  <c r="G100" i="5"/>
  <c r="G99" i="5"/>
  <c r="G98" i="5"/>
  <c r="G97" i="5"/>
  <c r="G96" i="5"/>
  <c r="G95" i="5"/>
  <c r="G94" i="5"/>
  <c r="G93" i="5"/>
  <c r="G92" i="5"/>
  <c r="G91" i="5"/>
  <c r="G90" i="5"/>
  <c r="G89" i="5"/>
  <c r="G88" i="5"/>
  <c r="G87" i="5"/>
  <c r="G86" i="5"/>
  <c r="G85" i="5"/>
  <c r="G84" i="5"/>
  <c r="G83" i="5"/>
  <c r="G82" i="5"/>
  <c r="G81" i="5"/>
  <c r="G80" i="5"/>
  <c r="G79" i="5"/>
  <c r="G78" i="5"/>
  <c r="G77" i="5"/>
  <c r="G76" i="5"/>
  <c r="G75" i="5"/>
  <c r="G74" i="5"/>
  <c r="G73" i="5"/>
  <c r="G72" i="5"/>
  <c r="G71" i="5"/>
  <c r="G70" i="5"/>
  <c r="G69" i="5"/>
  <c r="G68" i="5"/>
  <c r="G67" i="5"/>
  <c r="G66" i="5"/>
  <c r="G65" i="5"/>
  <c r="G64" i="5"/>
  <c r="G63" i="5"/>
  <c r="G62" i="5"/>
  <c r="G61" i="5"/>
  <c r="G60" i="5"/>
  <c r="G59" i="5"/>
  <c r="G58" i="5"/>
  <c r="G57" i="5"/>
  <c r="G56" i="5"/>
  <c r="G55" i="5"/>
  <c r="G54" i="5"/>
  <c r="G53" i="5"/>
  <c r="G52" i="5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8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E10" i="15"/>
  <c r="F10" i="15" s="1"/>
  <c r="E5" i="15"/>
  <c r="F5" i="15" s="1"/>
  <c r="S2453" i="5"/>
  <c r="R2453" i="5"/>
  <c r="P2453" i="5"/>
  <c r="Q2453" i="5" s="1"/>
  <c r="K2453" i="5"/>
  <c r="S2452" i="5"/>
  <c r="R2452" i="5"/>
  <c r="P2452" i="5"/>
  <c r="Q2452" i="5" s="1"/>
  <c r="K2452" i="5"/>
  <c r="R2451" i="5"/>
  <c r="P2451" i="5"/>
  <c r="Q2451" i="5" s="1"/>
  <c r="K2451" i="5"/>
  <c r="S2451" i="5"/>
  <c r="S2450" i="5"/>
  <c r="R2450" i="5"/>
  <c r="P2450" i="5"/>
  <c r="Q2450" i="5" s="1"/>
  <c r="K2450" i="5"/>
  <c r="S2449" i="5"/>
  <c r="R2449" i="5"/>
  <c r="P2449" i="5"/>
  <c r="Q2449" i="5" s="1"/>
  <c r="K2449" i="5"/>
  <c r="S2448" i="5"/>
  <c r="R2448" i="5"/>
  <c r="P2448" i="5"/>
  <c r="Q2448" i="5" s="1"/>
  <c r="K2448" i="5"/>
  <c r="S2447" i="5"/>
  <c r="R2447" i="5"/>
  <c r="P2447" i="5"/>
  <c r="Q2447" i="5" s="1"/>
  <c r="K2447" i="5"/>
  <c r="R2446" i="5"/>
  <c r="P2446" i="5"/>
  <c r="Q2446" i="5" s="1"/>
  <c r="K2446" i="5"/>
  <c r="S2446" i="5"/>
  <c r="S2445" i="5"/>
  <c r="R2445" i="5"/>
  <c r="P2445" i="5"/>
  <c r="Q2445" i="5" s="1"/>
  <c r="K2445" i="5"/>
  <c r="S2444" i="5"/>
  <c r="R2444" i="5"/>
  <c r="P2444" i="5"/>
  <c r="Q2444" i="5" s="1"/>
  <c r="K2444" i="5"/>
  <c r="S2443" i="5"/>
  <c r="R2443" i="5"/>
  <c r="P2443" i="5"/>
  <c r="Q2443" i="5" s="1"/>
  <c r="K2443" i="5"/>
  <c r="S2442" i="5"/>
  <c r="R2442" i="5"/>
  <c r="P2442" i="5"/>
  <c r="Q2442" i="5" s="1"/>
  <c r="K2442" i="5"/>
  <c r="R2441" i="5"/>
  <c r="P2441" i="5"/>
  <c r="Q2441" i="5" s="1"/>
  <c r="K2441" i="5"/>
  <c r="S2441" i="5"/>
  <c r="S2440" i="5"/>
  <c r="R2440" i="5"/>
  <c r="P2440" i="5"/>
  <c r="Q2440" i="5" s="1"/>
  <c r="K2440" i="5"/>
  <c r="S2439" i="5"/>
  <c r="R2439" i="5"/>
  <c r="P2439" i="5"/>
  <c r="Q2439" i="5" s="1"/>
  <c r="K2439" i="5"/>
  <c r="S2438" i="5"/>
  <c r="R2438" i="5"/>
  <c r="P2438" i="5"/>
  <c r="Q2438" i="5" s="1"/>
  <c r="K2438" i="5"/>
  <c r="S2437" i="5"/>
  <c r="R2437" i="5"/>
  <c r="P2437" i="5"/>
  <c r="Q2437" i="5" s="1"/>
  <c r="K2437" i="5"/>
  <c r="R2436" i="5"/>
  <c r="P2436" i="5"/>
  <c r="Q2436" i="5" s="1"/>
  <c r="K2436" i="5"/>
  <c r="S2436" i="5"/>
  <c r="S2435" i="5"/>
  <c r="R2435" i="5"/>
  <c r="P2435" i="5"/>
  <c r="Q2435" i="5" s="1"/>
  <c r="K2435" i="5"/>
  <c r="S2434" i="5"/>
  <c r="R2434" i="5"/>
  <c r="P2434" i="5"/>
  <c r="Q2434" i="5" s="1"/>
  <c r="K2434" i="5"/>
  <c r="S2433" i="5"/>
  <c r="R2433" i="5"/>
  <c r="P2433" i="5"/>
  <c r="Q2433" i="5" s="1"/>
  <c r="K2433" i="5"/>
  <c r="S2432" i="5"/>
  <c r="R2432" i="5"/>
  <c r="P2432" i="5"/>
  <c r="Q2432" i="5" s="1"/>
  <c r="K2432" i="5"/>
  <c r="R2431" i="5"/>
  <c r="P2431" i="5"/>
  <c r="Q2431" i="5" s="1"/>
  <c r="K2431" i="5"/>
  <c r="S2431" i="5"/>
  <c r="S2430" i="5"/>
  <c r="R2430" i="5"/>
  <c r="P2430" i="5"/>
  <c r="Q2430" i="5" s="1"/>
  <c r="K2430" i="5"/>
  <c r="S2429" i="5"/>
  <c r="R2429" i="5"/>
  <c r="P2429" i="5"/>
  <c r="Q2429" i="5" s="1"/>
  <c r="K2429" i="5"/>
  <c r="S2428" i="5"/>
  <c r="R2428" i="5"/>
  <c r="P2428" i="5"/>
  <c r="Q2428" i="5" s="1"/>
  <c r="K2428" i="5"/>
  <c r="S2427" i="5"/>
  <c r="R2427" i="5"/>
  <c r="P2427" i="5"/>
  <c r="Q2427" i="5" s="1"/>
  <c r="K2427" i="5"/>
  <c r="R2426" i="5"/>
  <c r="P2426" i="5"/>
  <c r="Q2426" i="5" s="1"/>
  <c r="K2426" i="5"/>
  <c r="S2426" i="5"/>
  <c r="S2425" i="5"/>
  <c r="R2425" i="5"/>
  <c r="P2425" i="5"/>
  <c r="Q2425" i="5" s="1"/>
  <c r="K2425" i="5"/>
  <c r="S2424" i="5"/>
  <c r="R2424" i="5"/>
  <c r="P2424" i="5"/>
  <c r="Q2424" i="5" s="1"/>
  <c r="K2424" i="5"/>
  <c r="S2423" i="5"/>
  <c r="R2423" i="5"/>
  <c r="P2423" i="5"/>
  <c r="Q2423" i="5" s="1"/>
  <c r="K2423" i="5"/>
  <c r="S2422" i="5"/>
  <c r="R2422" i="5"/>
  <c r="P2422" i="5"/>
  <c r="Q2422" i="5" s="1"/>
  <c r="K2422" i="5"/>
  <c r="R2421" i="5"/>
  <c r="P2421" i="5"/>
  <c r="Q2421" i="5" s="1"/>
  <c r="K2421" i="5"/>
  <c r="S2421" i="5"/>
  <c r="S2420" i="5"/>
  <c r="R2420" i="5"/>
  <c r="P2420" i="5"/>
  <c r="Q2420" i="5" s="1"/>
  <c r="K2420" i="5"/>
  <c r="S2419" i="5"/>
  <c r="R2419" i="5"/>
  <c r="P2419" i="5"/>
  <c r="Q2419" i="5" s="1"/>
  <c r="K2419" i="5"/>
  <c r="S2418" i="5"/>
  <c r="R2418" i="5"/>
  <c r="P2418" i="5"/>
  <c r="Q2418" i="5" s="1"/>
  <c r="K2418" i="5"/>
  <c r="R2417" i="5"/>
  <c r="P2417" i="5"/>
  <c r="Q2417" i="5" s="1"/>
  <c r="K2417" i="5"/>
  <c r="S2417" i="5"/>
  <c r="S2416" i="5"/>
  <c r="R2416" i="5"/>
  <c r="P2416" i="5"/>
  <c r="Q2416" i="5" s="1"/>
  <c r="K2416" i="5"/>
  <c r="S2415" i="5"/>
  <c r="R2415" i="5"/>
  <c r="P2415" i="5"/>
  <c r="Q2415" i="5" s="1"/>
  <c r="K2415" i="5"/>
  <c r="S2414" i="5"/>
  <c r="R2414" i="5"/>
  <c r="P2414" i="5"/>
  <c r="Q2414" i="5" s="1"/>
  <c r="K2414" i="5"/>
  <c r="S2413" i="5"/>
  <c r="R2413" i="5"/>
  <c r="P2413" i="5"/>
  <c r="Q2413" i="5" s="1"/>
  <c r="K2413" i="5"/>
  <c r="R2412" i="5"/>
  <c r="P2412" i="5"/>
  <c r="Q2412" i="5" s="1"/>
  <c r="K2412" i="5"/>
  <c r="S2412" i="5"/>
  <c r="S2411" i="5"/>
  <c r="R2411" i="5"/>
  <c r="P2411" i="5"/>
  <c r="Q2411" i="5" s="1"/>
  <c r="K2411" i="5"/>
  <c r="S2410" i="5"/>
  <c r="R2410" i="5"/>
  <c r="P2410" i="5"/>
  <c r="Q2410" i="5" s="1"/>
  <c r="K2410" i="5"/>
  <c r="S2409" i="5"/>
  <c r="R2409" i="5"/>
  <c r="P2409" i="5"/>
  <c r="Q2409" i="5" s="1"/>
  <c r="K2409" i="5"/>
  <c r="S2408" i="5"/>
  <c r="R2408" i="5"/>
  <c r="P2408" i="5"/>
  <c r="Q2408" i="5" s="1"/>
  <c r="K2408" i="5"/>
  <c r="R2407" i="5"/>
  <c r="P2407" i="5"/>
  <c r="Q2407" i="5" s="1"/>
  <c r="K2407" i="5"/>
  <c r="S2407" i="5"/>
  <c r="S2406" i="5"/>
  <c r="R2406" i="5"/>
  <c r="P2406" i="5"/>
  <c r="Q2406" i="5" s="1"/>
  <c r="K2406" i="5"/>
  <c r="S2405" i="5"/>
  <c r="R2405" i="5"/>
  <c r="P2405" i="5"/>
  <c r="Q2405" i="5" s="1"/>
  <c r="K2405" i="5"/>
  <c r="S2404" i="5"/>
  <c r="R2404" i="5"/>
  <c r="P2404" i="5"/>
  <c r="Q2404" i="5" s="1"/>
  <c r="K2404" i="5"/>
  <c r="S2403" i="5"/>
  <c r="R2403" i="5"/>
  <c r="P2403" i="5"/>
  <c r="Q2403" i="5" s="1"/>
  <c r="K2403" i="5"/>
  <c r="R2402" i="5"/>
  <c r="P2402" i="5"/>
  <c r="Q2402" i="5" s="1"/>
  <c r="K2402" i="5"/>
  <c r="S2402" i="5"/>
  <c r="S2401" i="5"/>
  <c r="R2401" i="5"/>
  <c r="P2401" i="5"/>
  <c r="Q2401" i="5" s="1"/>
  <c r="K2401" i="5"/>
  <c r="S2400" i="5"/>
  <c r="R2400" i="5"/>
  <c r="P2400" i="5"/>
  <c r="Q2400" i="5" s="1"/>
  <c r="K2400" i="5"/>
  <c r="S2399" i="5"/>
  <c r="R2399" i="5"/>
  <c r="P2399" i="5"/>
  <c r="Q2399" i="5" s="1"/>
  <c r="K2399" i="5"/>
  <c r="R2398" i="5"/>
  <c r="P2398" i="5"/>
  <c r="Q2398" i="5" s="1"/>
  <c r="K2398" i="5"/>
  <c r="S2398" i="5"/>
  <c r="S2397" i="5"/>
  <c r="R2397" i="5"/>
  <c r="P2397" i="5"/>
  <c r="Q2397" i="5" s="1"/>
  <c r="K2397" i="5"/>
  <c r="S2396" i="5"/>
  <c r="R2396" i="5"/>
  <c r="P2396" i="5"/>
  <c r="Q2396" i="5" s="1"/>
  <c r="K2396" i="5"/>
  <c r="S2395" i="5"/>
  <c r="R2395" i="5"/>
  <c r="P2395" i="5"/>
  <c r="Q2395" i="5" s="1"/>
  <c r="K2395" i="5"/>
  <c r="S2394" i="5"/>
  <c r="R2394" i="5"/>
  <c r="P2394" i="5"/>
  <c r="Q2394" i="5" s="1"/>
  <c r="K2394" i="5"/>
  <c r="R2393" i="5"/>
  <c r="P2393" i="5"/>
  <c r="Q2393" i="5" s="1"/>
  <c r="K2393" i="5"/>
  <c r="S2393" i="5"/>
  <c r="S2392" i="5"/>
  <c r="R2392" i="5"/>
  <c r="P2392" i="5"/>
  <c r="Q2392" i="5" s="1"/>
  <c r="K2392" i="5"/>
  <c r="S2391" i="5"/>
  <c r="R2391" i="5"/>
  <c r="P2391" i="5"/>
  <c r="Q2391" i="5" s="1"/>
  <c r="K2391" i="5"/>
  <c r="S2390" i="5"/>
  <c r="R2390" i="5"/>
  <c r="P2390" i="5"/>
  <c r="Q2390" i="5" s="1"/>
  <c r="K2390" i="5"/>
  <c r="S2389" i="5"/>
  <c r="R2389" i="5"/>
  <c r="P2389" i="5"/>
  <c r="Q2389" i="5" s="1"/>
  <c r="K2389" i="5"/>
  <c r="R2388" i="5"/>
  <c r="P2388" i="5"/>
  <c r="Q2388" i="5" s="1"/>
  <c r="K2388" i="5"/>
  <c r="S2388" i="5"/>
  <c r="S2387" i="5"/>
  <c r="R2387" i="5"/>
  <c r="P2387" i="5"/>
  <c r="Q2387" i="5" s="1"/>
  <c r="K2387" i="5"/>
  <c r="S2386" i="5"/>
  <c r="R2386" i="5"/>
  <c r="P2386" i="5"/>
  <c r="Q2386" i="5" s="1"/>
  <c r="K2386" i="5"/>
  <c r="S2385" i="5"/>
  <c r="R2385" i="5"/>
  <c r="P2385" i="5"/>
  <c r="Q2385" i="5" s="1"/>
  <c r="K2385" i="5"/>
  <c r="S2384" i="5"/>
  <c r="R2384" i="5"/>
  <c r="P2384" i="5"/>
  <c r="Q2384" i="5" s="1"/>
  <c r="K2384" i="5"/>
  <c r="R2383" i="5"/>
  <c r="P2383" i="5"/>
  <c r="Q2383" i="5" s="1"/>
  <c r="K2383" i="5"/>
  <c r="S2383" i="5"/>
  <c r="S2382" i="5"/>
  <c r="R2382" i="5"/>
  <c r="P2382" i="5"/>
  <c r="Q2382" i="5" s="1"/>
  <c r="K2382" i="5"/>
  <c r="S2381" i="5"/>
  <c r="R2381" i="5"/>
  <c r="P2381" i="5"/>
  <c r="Q2381" i="5" s="1"/>
  <c r="K2381" i="5"/>
  <c r="S2380" i="5"/>
  <c r="R2380" i="5"/>
  <c r="P2380" i="5"/>
  <c r="Q2380" i="5" s="1"/>
  <c r="K2380" i="5"/>
  <c r="R2379" i="5"/>
  <c r="P2379" i="5"/>
  <c r="Q2379" i="5" s="1"/>
  <c r="K2379" i="5"/>
  <c r="S2379" i="5"/>
  <c r="S2378" i="5"/>
  <c r="R2378" i="5"/>
  <c r="P2378" i="5"/>
  <c r="Q2378" i="5" s="1"/>
  <c r="K2378" i="5"/>
  <c r="S2377" i="5"/>
  <c r="R2377" i="5"/>
  <c r="P2377" i="5"/>
  <c r="Q2377" i="5" s="1"/>
  <c r="K2377" i="5"/>
  <c r="S2376" i="5"/>
  <c r="R2376" i="5"/>
  <c r="P2376" i="5"/>
  <c r="Q2376" i="5" s="1"/>
  <c r="K2376" i="5"/>
  <c r="S2375" i="5"/>
  <c r="R2375" i="5"/>
  <c r="P2375" i="5"/>
  <c r="Q2375" i="5" s="1"/>
  <c r="K2375" i="5"/>
  <c r="R2374" i="5"/>
  <c r="P2374" i="5"/>
  <c r="Q2374" i="5" s="1"/>
  <c r="K2374" i="5"/>
  <c r="S2374" i="5"/>
  <c r="S2373" i="5"/>
  <c r="R2373" i="5"/>
  <c r="P2373" i="5"/>
  <c r="Q2373" i="5" s="1"/>
  <c r="K2373" i="5"/>
  <c r="S2372" i="5"/>
  <c r="R2372" i="5"/>
  <c r="P2372" i="5"/>
  <c r="Q2372" i="5" s="1"/>
  <c r="K2372" i="5"/>
  <c r="S2371" i="5"/>
  <c r="R2371" i="5"/>
  <c r="P2371" i="5"/>
  <c r="Q2371" i="5" s="1"/>
  <c r="K2371" i="5"/>
  <c r="S2370" i="5"/>
  <c r="R2370" i="5"/>
  <c r="P2370" i="5"/>
  <c r="Q2370" i="5" s="1"/>
  <c r="K2370" i="5"/>
  <c r="R2369" i="5"/>
  <c r="P2369" i="5"/>
  <c r="Q2369" i="5" s="1"/>
  <c r="K2369" i="5"/>
  <c r="S2369" i="5"/>
  <c r="S2368" i="5"/>
  <c r="R2368" i="5"/>
  <c r="P2368" i="5"/>
  <c r="Q2368" i="5" s="1"/>
  <c r="K2368" i="5"/>
  <c r="S2367" i="5"/>
  <c r="R2367" i="5"/>
  <c r="P2367" i="5"/>
  <c r="Q2367" i="5" s="1"/>
  <c r="K2367" i="5"/>
  <c r="S2366" i="5"/>
  <c r="R2366" i="5"/>
  <c r="P2366" i="5"/>
  <c r="Q2366" i="5" s="1"/>
  <c r="K2366" i="5"/>
  <c r="S2365" i="5"/>
  <c r="R2365" i="5"/>
  <c r="P2365" i="5"/>
  <c r="Q2365" i="5" s="1"/>
  <c r="K2365" i="5"/>
  <c r="R2364" i="5"/>
  <c r="P2364" i="5"/>
  <c r="Q2364" i="5" s="1"/>
  <c r="K2364" i="5"/>
  <c r="S2364" i="5"/>
  <c r="S2363" i="5"/>
  <c r="R2363" i="5"/>
  <c r="P2363" i="5"/>
  <c r="Q2363" i="5" s="1"/>
  <c r="K2363" i="5"/>
  <c r="S2362" i="5"/>
  <c r="R2362" i="5"/>
  <c r="P2362" i="5"/>
  <c r="Q2362" i="5" s="1"/>
  <c r="K2362" i="5"/>
  <c r="S2361" i="5"/>
  <c r="R2361" i="5"/>
  <c r="P2361" i="5"/>
  <c r="Q2361" i="5" s="1"/>
  <c r="K2361" i="5"/>
  <c r="R2360" i="5"/>
  <c r="P2360" i="5"/>
  <c r="Q2360" i="5" s="1"/>
  <c r="K2360" i="5"/>
  <c r="S2360" i="5"/>
  <c r="S2359" i="5"/>
  <c r="R2359" i="5"/>
  <c r="P2359" i="5"/>
  <c r="Q2359" i="5" s="1"/>
  <c r="K2359" i="5"/>
  <c r="S2358" i="5"/>
  <c r="R2358" i="5"/>
  <c r="P2358" i="5"/>
  <c r="Q2358" i="5" s="1"/>
  <c r="K2358" i="5"/>
  <c r="S2357" i="5"/>
  <c r="R2357" i="5"/>
  <c r="P2357" i="5"/>
  <c r="Q2357" i="5" s="1"/>
  <c r="K2357" i="5"/>
  <c r="S2356" i="5"/>
  <c r="R2356" i="5"/>
  <c r="P2356" i="5"/>
  <c r="Q2356" i="5" s="1"/>
  <c r="K2356" i="5"/>
  <c r="R2355" i="5"/>
  <c r="P2355" i="5"/>
  <c r="Q2355" i="5" s="1"/>
  <c r="K2355" i="5"/>
  <c r="S2355" i="5"/>
  <c r="S2354" i="5"/>
  <c r="R2354" i="5"/>
  <c r="P2354" i="5"/>
  <c r="Q2354" i="5" s="1"/>
  <c r="K2354" i="5"/>
  <c r="S2353" i="5"/>
  <c r="R2353" i="5"/>
  <c r="P2353" i="5"/>
  <c r="Q2353" i="5" s="1"/>
  <c r="K2353" i="5"/>
  <c r="S2352" i="5"/>
  <c r="R2352" i="5"/>
  <c r="P2352" i="5"/>
  <c r="Q2352" i="5" s="1"/>
  <c r="K2352" i="5"/>
  <c r="S2351" i="5"/>
  <c r="R2351" i="5"/>
  <c r="P2351" i="5"/>
  <c r="Q2351" i="5" s="1"/>
  <c r="K2351" i="5"/>
  <c r="R2350" i="5"/>
  <c r="P2350" i="5"/>
  <c r="Q2350" i="5" s="1"/>
  <c r="K2350" i="5"/>
  <c r="S2350" i="5"/>
  <c r="S2349" i="5"/>
  <c r="R2349" i="5"/>
  <c r="P2349" i="5"/>
  <c r="Q2349" i="5" s="1"/>
  <c r="K2349" i="5"/>
  <c r="S2348" i="5"/>
  <c r="R2348" i="5"/>
  <c r="P2348" i="5"/>
  <c r="Q2348" i="5" s="1"/>
  <c r="K2348" i="5"/>
  <c r="S2347" i="5"/>
  <c r="R2347" i="5"/>
  <c r="P2347" i="5"/>
  <c r="Q2347" i="5" s="1"/>
  <c r="K2347" i="5"/>
  <c r="S2346" i="5"/>
  <c r="R2346" i="5"/>
  <c r="P2346" i="5"/>
  <c r="Q2346" i="5" s="1"/>
  <c r="K2346" i="5"/>
  <c r="R2345" i="5"/>
  <c r="P2345" i="5"/>
  <c r="Q2345" i="5" s="1"/>
  <c r="K2345" i="5"/>
  <c r="S2345" i="5"/>
  <c r="S2344" i="5"/>
  <c r="R2344" i="5"/>
  <c r="P2344" i="5"/>
  <c r="Q2344" i="5" s="1"/>
  <c r="K2344" i="5"/>
  <c r="S2343" i="5"/>
  <c r="R2343" i="5"/>
  <c r="P2343" i="5"/>
  <c r="Q2343" i="5" s="1"/>
  <c r="K2343" i="5"/>
  <c r="S2342" i="5"/>
  <c r="R2342" i="5"/>
  <c r="P2342" i="5"/>
  <c r="Q2342" i="5" s="1"/>
  <c r="K2342" i="5"/>
  <c r="R2341" i="5"/>
  <c r="P2341" i="5"/>
  <c r="Q2341" i="5" s="1"/>
  <c r="K2341" i="5"/>
  <c r="S2341" i="5"/>
  <c r="S2340" i="5"/>
  <c r="R2340" i="5"/>
  <c r="P2340" i="5"/>
  <c r="Q2340" i="5" s="1"/>
  <c r="K2340" i="5"/>
  <c r="S2339" i="5"/>
  <c r="R2339" i="5"/>
  <c r="P2339" i="5"/>
  <c r="Q2339" i="5" s="1"/>
  <c r="K2339" i="5"/>
  <c r="S2338" i="5"/>
  <c r="R2338" i="5"/>
  <c r="P2338" i="5"/>
  <c r="Q2338" i="5" s="1"/>
  <c r="K2338" i="5"/>
  <c r="S2337" i="5"/>
  <c r="R2337" i="5"/>
  <c r="P2337" i="5"/>
  <c r="Q2337" i="5" s="1"/>
  <c r="K2337" i="5"/>
  <c r="R2336" i="5"/>
  <c r="P2336" i="5"/>
  <c r="Q2336" i="5" s="1"/>
  <c r="K2336" i="5"/>
  <c r="S2336" i="5"/>
  <c r="S2335" i="5"/>
  <c r="R2335" i="5"/>
  <c r="P2335" i="5"/>
  <c r="Q2335" i="5" s="1"/>
  <c r="K2335" i="5"/>
  <c r="S2334" i="5"/>
  <c r="R2334" i="5"/>
  <c r="P2334" i="5"/>
  <c r="Q2334" i="5" s="1"/>
  <c r="K2334" i="5"/>
  <c r="S2333" i="5"/>
  <c r="R2333" i="5"/>
  <c r="P2333" i="5"/>
  <c r="Q2333" i="5" s="1"/>
  <c r="K2333" i="5"/>
  <c r="S2332" i="5"/>
  <c r="R2332" i="5"/>
  <c r="P2332" i="5"/>
  <c r="Q2332" i="5" s="1"/>
  <c r="K2332" i="5"/>
  <c r="R2331" i="5"/>
  <c r="P2331" i="5"/>
  <c r="Q2331" i="5" s="1"/>
  <c r="K2331" i="5"/>
  <c r="S2331" i="5"/>
  <c r="S2330" i="5"/>
  <c r="R2330" i="5"/>
  <c r="P2330" i="5"/>
  <c r="Q2330" i="5" s="1"/>
  <c r="K2330" i="5"/>
  <c r="S2329" i="5"/>
  <c r="R2329" i="5"/>
  <c r="P2329" i="5"/>
  <c r="Q2329" i="5" s="1"/>
  <c r="K2329" i="5"/>
  <c r="S2328" i="5"/>
  <c r="R2328" i="5"/>
  <c r="P2328" i="5"/>
  <c r="Q2328" i="5" s="1"/>
  <c r="K2328" i="5"/>
  <c r="S2327" i="5"/>
  <c r="R2327" i="5"/>
  <c r="P2327" i="5"/>
  <c r="Q2327" i="5" s="1"/>
  <c r="K2327" i="5"/>
  <c r="R2326" i="5"/>
  <c r="P2326" i="5"/>
  <c r="Q2326" i="5" s="1"/>
  <c r="K2326" i="5"/>
  <c r="S2326" i="5"/>
  <c r="S2325" i="5"/>
  <c r="R2325" i="5"/>
  <c r="P2325" i="5"/>
  <c r="Q2325" i="5" s="1"/>
  <c r="K2325" i="5"/>
  <c r="S2324" i="5"/>
  <c r="R2324" i="5"/>
  <c r="P2324" i="5"/>
  <c r="Q2324" i="5" s="1"/>
  <c r="K2324" i="5"/>
  <c r="S2323" i="5"/>
  <c r="R2323" i="5"/>
  <c r="P2323" i="5"/>
  <c r="Q2323" i="5" s="1"/>
  <c r="K2323" i="5"/>
  <c r="R2322" i="5"/>
  <c r="P2322" i="5"/>
  <c r="Q2322" i="5" s="1"/>
  <c r="K2322" i="5"/>
  <c r="S2322" i="5"/>
  <c r="S2321" i="5"/>
  <c r="R2321" i="5"/>
  <c r="P2321" i="5"/>
  <c r="Q2321" i="5" s="1"/>
  <c r="K2321" i="5"/>
  <c r="S2320" i="5"/>
  <c r="R2320" i="5"/>
  <c r="P2320" i="5"/>
  <c r="Q2320" i="5" s="1"/>
  <c r="K2320" i="5"/>
  <c r="S2319" i="5"/>
  <c r="R2319" i="5"/>
  <c r="P2319" i="5"/>
  <c r="Q2319" i="5" s="1"/>
  <c r="K2319" i="5"/>
  <c r="S2318" i="5"/>
  <c r="R2318" i="5"/>
  <c r="P2318" i="5"/>
  <c r="Q2318" i="5" s="1"/>
  <c r="K2318" i="5"/>
  <c r="R2317" i="5"/>
  <c r="P2317" i="5"/>
  <c r="Q2317" i="5" s="1"/>
  <c r="K2317" i="5"/>
  <c r="S2317" i="5"/>
  <c r="S2316" i="5"/>
  <c r="R2316" i="5"/>
  <c r="P2316" i="5"/>
  <c r="Q2316" i="5" s="1"/>
  <c r="K2316" i="5"/>
  <c r="S2315" i="5"/>
  <c r="R2315" i="5"/>
  <c r="P2315" i="5"/>
  <c r="Q2315" i="5" s="1"/>
  <c r="K2315" i="5"/>
  <c r="S2314" i="5"/>
  <c r="R2314" i="5"/>
  <c r="P2314" i="5"/>
  <c r="Q2314" i="5" s="1"/>
  <c r="K2314" i="5"/>
  <c r="S2313" i="5"/>
  <c r="R2313" i="5"/>
  <c r="P2313" i="5"/>
  <c r="Q2313" i="5" s="1"/>
  <c r="K2313" i="5"/>
  <c r="R2312" i="5"/>
  <c r="P2312" i="5"/>
  <c r="Q2312" i="5" s="1"/>
  <c r="K2312" i="5"/>
  <c r="S2312" i="5"/>
  <c r="S2311" i="5"/>
  <c r="R2311" i="5"/>
  <c r="P2311" i="5"/>
  <c r="Q2311" i="5" s="1"/>
  <c r="K2311" i="5"/>
  <c r="S2310" i="5"/>
  <c r="R2310" i="5"/>
  <c r="P2310" i="5"/>
  <c r="Q2310" i="5" s="1"/>
  <c r="K2310" i="5"/>
  <c r="S2309" i="5"/>
  <c r="R2309" i="5"/>
  <c r="P2309" i="5"/>
  <c r="Q2309" i="5" s="1"/>
  <c r="K2309" i="5"/>
  <c r="S2308" i="5"/>
  <c r="R2308" i="5"/>
  <c r="P2308" i="5"/>
  <c r="Q2308" i="5" s="1"/>
  <c r="K2308" i="5"/>
  <c r="R2307" i="5"/>
  <c r="P2307" i="5"/>
  <c r="Q2307" i="5" s="1"/>
  <c r="K2307" i="5"/>
  <c r="S2307" i="5"/>
  <c r="S2306" i="5"/>
  <c r="R2306" i="5"/>
  <c r="P2306" i="5"/>
  <c r="Q2306" i="5" s="1"/>
  <c r="K2306" i="5"/>
  <c r="S2305" i="5"/>
  <c r="R2305" i="5"/>
  <c r="P2305" i="5"/>
  <c r="Q2305" i="5" s="1"/>
  <c r="K2305" i="5"/>
  <c r="S2304" i="5"/>
  <c r="R2304" i="5"/>
  <c r="P2304" i="5"/>
  <c r="Q2304" i="5" s="1"/>
  <c r="K2304" i="5"/>
  <c r="R2303" i="5"/>
  <c r="P2303" i="5"/>
  <c r="Q2303" i="5" s="1"/>
  <c r="K2303" i="5"/>
  <c r="S2303" i="5"/>
  <c r="S2302" i="5"/>
  <c r="R2302" i="5"/>
  <c r="P2302" i="5"/>
  <c r="Q2302" i="5" s="1"/>
  <c r="K2302" i="5"/>
  <c r="S2301" i="5"/>
  <c r="R2301" i="5"/>
  <c r="P2301" i="5"/>
  <c r="Q2301" i="5" s="1"/>
  <c r="K2301" i="5"/>
  <c r="S2300" i="5"/>
  <c r="R2300" i="5"/>
  <c r="P2300" i="5"/>
  <c r="Q2300" i="5" s="1"/>
  <c r="K2300" i="5"/>
  <c r="S2299" i="5"/>
  <c r="R2299" i="5"/>
  <c r="P2299" i="5"/>
  <c r="Q2299" i="5" s="1"/>
  <c r="K2299" i="5"/>
  <c r="R2298" i="5"/>
  <c r="P2298" i="5"/>
  <c r="Q2298" i="5" s="1"/>
  <c r="K2298" i="5"/>
  <c r="S2298" i="5"/>
  <c r="S2297" i="5"/>
  <c r="R2297" i="5"/>
  <c r="P2297" i="5"/>
  <c r="Q2297" i="5" s="1"/>
  <c r="K2297" i="5"/>
  <c r="S2296" i="5"/>
  <c r="R2296" i="5"/>
  <c r="P2296" i="5"/>
  <c r="Q2296" i="5" s="1"/>
  <c r="K2296" i="5"/>
  <c r="S2295" i="5"/>
  <c r="R2295" i="5"/>
  <c r="P2295" i="5"/>
  <c r="Q2295" i="5" s="1"/>
  <c r="K2295" i="5"/>
  <c r="S2294" i="5"/>
  <c r="R2294" i="5"/>
  <c r="P2294" i="5"/>
  <c r="Q2294" i="5" s="1"/>
  <c r="K2294" i="5"/>
  <c r="R2293" i="5"/>
  <c r="P2293" i="5"/>
  <c r="Q2293" i="5" s="1"/>
  <c r="K2293" i="5"/>
  <c r="S2293" i="5"/>
  <c r="S2292" i="5"/>
  <c r="R2292" i="5"/>
  <c r="P2292" i="5"/>
  <c r="Q2292" i="5" s="1"/>
  <c r="K2292" i="5"/>
  <c r="S2291" i="5"/>
  <c r="R2291" i="5"/>
  <c r="P2291" i="5"/>
  <c r="Q2291" i="5" s="1"/>
  <c r="K2291" i="5"/>
  <c r="S2290" i="5"/>
  <c r="R2290" i="5"/>
  <c r="P2290" i="5"/>
  <c r="Q2290" i="5" s="1"/>
  <c r="K2290" i="5"/>
  <c r="S2289" i="5"/>
  <c r="R2289" i="5"/>
  <c r="P2289" i="5"/>
  <c r="Q2289" i="5" s="1"/>
  <c r="K2289" i="5"/>
  <c r="R2288" i="5"/>
  <c r="P2288" i="5"/>
  <c r="Q2288" i="5" s="1"/>
  <c r="K2288" i="5"/>
  <c r="S2288" i="5"/>
  <c r="S2287" i="5"/>
  <c r="R2287" i="5"/>
  <c r="P2287" i="5"/>
  <c r="Q2287" i="5" s="1"/>
  <c r="K2287" i="5"/>
  <c r="S2286" i="5"/>
  <c r="R2286" i="5"/>
  <c r="P2286" i="5"/>
  <c r="Q2286" i="5" s="1"/>
  <c r="L2286" i="5"/>
  <c r="K2286" i="5"/>
  <c r="S2285" i="5"/>
  <c r="R2285" i="5"/>
  <c r="P2285" i="5"/>
  <c r="Q2285" i="5" s="1"/>
  <c r="L2285" i="5"/>
  <c r="K2285" i="5"/>
  <c r="S2284" i="5"/>
  <c r="R2284" i="5"/>
  <c r="P2284" i="5"/>
  <c r="Q2284" i="5" s="1"/>
  <c r="L2284" i="5"/>
  <c r="K2284" i="5"/>
  <c r="R2283" i="5"/>
  <c r="P2283" i="5"/>
  <c r="Q2283" i="5" s="1"/>
  <c r="L2283" i="5"/>
  <c r="K2283" i="5"/>
  <c r="S2283" i="5"/>
  <c r="S2282" i="5"/>
  <c r="R2282" i="5"/>
  <c r="P2282" i="5"/>
  <c r="Q2282" i="5" s="1"/>
  <c r="L2282" i="5"/>
  <c r="K2282" i="5"/>
  <c r="S2281" i="5"/>
  <c r="R2281" i="5"/>
  <c r="P2281" i="5"/>
  <c r="Q2281" i="5" s="1"/>
  <c r="L2281" i="5"/>
  <c r="K2281" i="5"/>
  <c r="S2280" i="5"/>
  <c r="R2280" i="5"/>
  <c r="P2280" i="5"/>
  <c r="Q2280" i="5" s="1"/>
  <c r="L2280" i="5"/>
  <c r="K2280" i="5"/>
  <c r="S2279" i="5"/>
  <c r="R2279" i="5"/>
  <c r="P2279" i="5"/>
  <c r="Q2279" i="5" s="1"/>
  <c r="L2279" i="5"/>
  <c r="K2279" i="5"/>
  <c r="R2278" i="5"/>
  <c r="P2278" i="5"/>
  <c r="Q2278" i="5" s="1"/>
  <c r="L2278" i="5"/>
  <c r="K2278" i="5"/>
  <c r="S2278" i="5"/>
  <c r="S2277" i="5"/>
  <c r="R2277" i="5"/>
  <c r="P2277" i="5"/>
  <c r="Q2277" i="5" s="1"/>
  <c r="L2277" i="5"/>
  <c r="K2277" i="5"/>
  <c r="S2276" i="5"/>
  <c r="R2276" i="5"/>
  <c r="P2276" i="5"/>
  <c r="Q2276" i="5" s="1"/>
  <c r="L2276" i="5"/>
  <c r="K2276" i="5"/>
  <c r="S2275" i="5"/>
  <c r="R2275" i="5"/>
  <c r="P2275" i="5"/>
  <c r="Q2275" i="5" s="1"/>
  <c r="L2275" i="5"/>
  <c r="K2275" i="5"/>
  <c r="S2274" i="5"/>
  <c r="R2274" i="5"/>
  <c r="P2274" i="5"/>
  <c r="Q2274" i="5" s="1"/>
  <c r="L2274" i="5"/>
  <c r="K2274" i="5"/>
  <c r="R2273" i="5"/>
  <c r="P2273" i="5"/>
  <c r="Q2273" i="5" s="1"/>
  <c r="L2273" i="5"/>
  <c r="K2273" i="5"/>
  <c r="S2273" i="5"/>
  <c r="S2272" i="5"/>
  <c r="R2272" i="5"/>
  <c r="P2272" i="5"/>
  <c r="Q2272" i="5" s="1"/>
  <c r="L2272" i="5"/>
  <c r="K2272" i="5"/>
  <c r="S2271" i="5"/>
  <c r="R2271" i="5"/>
  <c r="P2271" i="5"/>
  <c r="Q2271" i="5" s="1"/>
  <c r="L2271" i="5"/>
  <c r="K2271" i="5"/>
  <c r="S2270" i="5"/>
  <c r="R2270" i="5"/>
  <c r="P2270" i="5"/>
  <c r="Q2270" i="5" s="1"/>
  <c r="L2270" i="5"/>
  <c r="K2270" i="5"/>
  <c r="S2269" i="5"/>
  <c r="R2269" i="5"/>
  <c r="P2269" i="5"/>
  <c r="Q2269" i="5" s="1"/>
  <c r="L2269" i="5"/>
  <c r="K2269" i="5"/>
  <c r="R2268" i="5"/>
  <c r="P2268" i="5"/>
  <c r="Q2268" i="5" s="1"/>
  <c r="L2268" i="5"/>
  <c r="K2268" i="5"/>
  <c r="S2268" i="5"/>
  <c r="S2267" i="5"/>
  <c r="R2267" i="5"/>
  <c r="P2267" i="5"/>
  <c r="Q2267" i="5" s="1"/>
  <c r="L2267" i="5"/>
  <c r="K2267" i="5"/>
  <c r="S2266" i="5"/>
  <c r="R2266" i="5"/>
  <c r="P2266" i="5"/>
  <c r="Q2266" i="5" s="1"/>
  <c r="L2266" i="5"/>
  <c r="K2266" i="5"/>
  <c r="S2265" i="5"/>
  <c r="R2265" i="5"/>
  <c r="P2265" i="5"/>
  <c r="Q2265" i="5" s="1"/>
  <c r="L2265" i="5"/>
  <c r="K2265" i="5"/>
  <c r="R2264" i="5"/>
  <c r="P2264" i="5"/>
  <c r="Q2264" i="5" s="1"/>
  <c r="L2264" i="5"/>
  <c r="K2264" i="5"/>
  <c r="S2264" i="5"/>
  <c r="S2263" i="5"/>
  <c r="R2263" i="5"/>
  <c r="P2263" i="5"/>
  <c r="Q2263" i="5" s="1"/>
  <c r="L2263" i="5"/>
  <c r="K2263" i="5"/>
  <c r="S2262" i="5"/>
  <c r="R2262" i="5"/>
  <c r="P2262" i="5"/>
  <c r="Q2262" i="5" s="1"/>
  <c r="L2262" i="5"/>
  <c r="K2262" i="5"/>
  <c r="S2261" i="5"/>
  <c r="R2261" i="5"/>
  <c r="P2261" i="5"/>
  <c r="Q2261" i="5" s="1"/>
  <c r="L2261" i="5"/>
  <c r="K2261" i="5"/>
  <c r="S2260" i="5"/>
  <c r="R2260" i="5"/>
  <c r="P2260" i="5"/>
  <c r="Q2260" i="5" s="1"/>
  <c r="L2260" i="5"/>
  <c r="K2260" i="5"/>
  <c r="R2259" i="5"/>
  <c r="P2259" i="5"/>
  <c r="Q2259" i="5" s="1"/>
  <c r="L2259" i="5"/>
  <c r="K2259" i="5"/>
  <c r="S2259" i="5"/>
  <c r="S2258" i="5"/>
  <c r="R2258" i="5"/>
  <c r="P2258" i="5"/>
  <c r="Q2258" i="5" s="1"/>
  <c r="L2258" i="5"/>
  <c r="K2258" i="5"/>
  <c r="S2257" i="5"/>
  <c r="R2257" i="5"/>
  <c r="P2257" i="5"/>
  <c r="Q2257" i="5" s="1"/>
  <c r="L2257" i="5"/>
  <c r="K2257" i="5"/>
  <c r="S2256" i="5"/>
  <c r="R2256" i="5"/>
  <c r="P2256" i="5"/>
  <c r="Q2256" i="5" s="1"/>
  <c r="L2256" i="5"/>
  <c r="K2256" i="5"/>
  <c r="S2255" i="5"/>
  <c r="R2255" i="5"/>
  <c r="P2255" i="5"/>
  <c r="Q2255" i="5" s="1"/>
  <c r="L2255" i="5"/>
  <c r="K2255" i="5"/>
  <c r="R2254" i="5"/>
  <c r="P2254" i="5"/>
  <c r="Q2254" i="5" s="1"/>
  <c r="L2254" i="5"/>
  <c r="K2254" i="5"/>
  <c r="S2254" i="5"/>
  <c r="S2253" i="5"/>
  <c r="R2253" i="5"/>
  <c r="P2253" i="5"/>
  <c r="Q2253" i="5" s="1"/>
  <c r="L2253" i="5"/>
  <c r="K2253" i="5"/>
  <c r="S2252" i="5"/>
  <c r="R2252" i="5"/>
  <c r="P2252" i="5"/>
  <c r="Q2252" i="5" s="1"/>
  <c r="L2252" i="5"/>
  <c r="K2252" i="5"/>
  <c r="S2251" i="5"/>
  <c r="R2251" i="5"/>
  <c r="P2251" i="5"/>
  <c r="Q2251" i="5" s="1"/>
  <c r="L2251" i="5"/>
  <c r="K2251" i="5"/>
  <c r="S2250" i="5"/>
  <c r="R2250" i="5"/>
  <c r="P2250" i="5"/>
  <c r="Q2250" i="5" s="1"/>
  <c r="L2250" i="5"/>
  <c r="K2250" i="5"/>
  <c r="R2249" i="5"/>
  <c r="P2249" i="5"/>
  <c r="Q2249" i="5" s="1"/>
  <c r="L2249" i="5"/>
  <c r="K2249" i="5"/>
  <c r="S2249" i="5"/>
  <c r="S2248" i="5"/>
  <c r="R2248" i="5"/>
  <c r="P2248" i="5"/>
  <c r="Q2248" i="5" s="1"/>
  <c r="L2248" i="5"/>
  <c r="K2248" i="5"/>
  <c r="S2247" i="5"/>
  <c r="R2247" i="5"/>
  <c r="P2247" i="5"/>
  <c r="Q2247" i="5" s="1"/>
  <c r="L2247" i="5"/>
  <c r="K2247" i="5"/>
  <c r="S2246" i="5"/>
  <c r="R2246" i="5"/>
  <c r="P2246" i="5"/>
  <c r="Q2246" i="5" s="1"/>
  <c r="L2246" i="5"/>
  <c r="K2246" i="5"/>
  <c r="R2245" i="5"/>
  <c r="P2245" i="5"/>
  <c r="Q2245" i="5" s="1"/>
  <c r="L2245" i="5"/>
  <c r="K2245" i="5"/>
  <c r="S2245" i="5"/>
  <c r="S2244" i="5"/>
  <c r="R2244" i="5"/>
  <c r="P2244" i="5"/>
  <c r="Q2244" i="5" s="1"/>
  <c r="L2244" i="5"/>
  <c r="K2244" i="5"/>
  <c r="S2243" i="5"/>
  <c r="R2243" i="5"/>
  <c r="P2243" i="5"/>
  <c r="Q2243" i="5" s="1"/>
  <c r="L2243" i="5"/>
  <c r="K2243" i="5"/>
  <c r="S2242" i="5"/>
  <c r="R2242" i="5"/>
  <c r="P2242" i="5"/>
  <c r="Q2242" i="5" s="1"/>
  <c r="L2242" i="5"/>
  <c r="K2242" i="5"/>
  <c r="S2241" i="5"/>
  <c r="R2241" i="5"/>
  <c r="P2241" i="5"/>
  <c r="Q2241" i="5" s="1"/>
  <c r="L2241" i="5"/>
  <c r="K2241" i="5"/>
  <c r="R2240" i="5"/>
  <c r="P2240" i="5"/>
  <c r="Q2240" i="5" s="1"/>
  <c r="L2240" i="5"/>
  <c r="K2240" i="5"/>
  <c r="S2240" i="5"/>
  <c r="S2239" i="5"/>
  <c r="R2239" i="5"/>
  <c r="P2239" i="5"/>
  <c r="Q2239" i="5" s="1"/>
  <c r="L2239" i="5"/>
  <c r="K2239" i="5"/>
  <c r="S2238" i="5"/>
  <c r="R2238" i="5"/>
  <c r="P2238" i="5"/>
  <c r="Q2238" i="5" s="1"/>
  <c r="L2238" i="5"/>
  <c r="K2238" i="5"/>
  <c r="S2237" i="5"/>
  <c r="R2237" i="5"/>
  <c r="P2237" i="5"/>
  <c r="Q2237" i="5" s="1"/>
  <c r="L2237" i="5"/>
  <c r="K2237" i="5"/>
  <c r="S2236" i="5"/>
  <c r="R2236" i="5"/>
  <c r="P2236" i="5"/>
  <c r="Q2236" i="5" s="1"/>
  <c r="L2236" i="5"/>
  <c r="K2236" i="5"/>
  <c r="R2235" i="5"/>
  <c r="P2235" i="5"/>
  <c r="Q2235" i="5" s="1"/>
  <c r="L2235" i="5"/>
  <c r="K2235" i="5"/>
  <c r="S2235" i="5"/>
  <c r="S2234" i="5"/>
  <c r="R2234" i="5"/>
  <c r="P2234" i="5"/>
  <c r="Q2234" i="5" s="1"/>
  <c r="L2234" i="5"/>
  <c r="K2234" i="5"/>
  <c r="S2233" i="5"/>
  <c r="R2233" i="5"/>
  <c r="P2233" i="5"/>
  <c r="Q2233" i="5" s="1"/>
  <c r="L2233" i="5"/>
  <c r="K2233" i="5"/>
  <c r="S2232" i="5"/>
  <c r="R2232" i="5"/>
  <c r="P2232" i="5"/>
  <c r="Q2232" i="5" s="1"/>
  <c r="L2232" i="5"/>
  <c r="K2232" i="5"/>
  <c r="S2231" i="5"/>
  <c r="R2231" i="5"/>
  <c r="P2231" i="5"/>
  <c r="Q2231" i="5" s="1"/>
  <c r="L2231" i="5"/>
  <c r="K2231" i="5"/>
  <c r="R2230" i="5"/>
  <c r="P2230" i="5"/>
  <c r="Q2230" i="5" s="1"/>
  <c r="L2230" i="5"/>
  <c r="K2230" i="5"/>
  <c r="S2230" i="5"/>
  <c r="S2229" i="5"/>
  <c r="R2229" i="5"/>
  <c r="P2229" i="5"/>
  <c r="Q2229" i="5" s="1"/>
  <c r="L2229" i="5"/>
  <c r="K2229" i="5"/>
  <c r="S2228" i="5"/>
  <c r="R2228" i="5"/>
  <c r="P2228" i="5"/>
  <c r="Q2228" i="5" s="1"/>
  <c r="L2228" i="5"/>
  <c r="K2228" i="5"/>
  <c r="S2227" i="5"/>
  <c r="R2227" i="5"/>
  <c r="P2227" i="5"/>
  <c r="Q2227" i="5" s="1"/>
  <c r="L2227" i="5"/>
  <c r="K2227" i="5"/>
  <c r="R2226" i="5"/>
  <c r="P2226" i="5"/>
  <c r="Q2226" i="5" s="1"/>
  <c r="L2226" i="5"/>
  <c r="K2226" i="5"/>
  <c r="S2226" i="5"/>
  <c r="S2225" i="5"/>
  <c r="R2225" i="5"/>
  <c r="P2225" i="5"/>
  <c r="Q2225" i="5" s="1"/>
  <c r="L2225" i="5"/>
  <c r="K2225" i="5"/>
  <c r="S2224" i="5"/>
  <c r="R2224" i="5"/>
  <c r="P2224" i="5"/>
  <c r="Q2224" i="5" s="1"/>
  <c r="L2224" i="5"/>
  <c r="K2224" i="5"/>
  <c r="S2223" i="5"/>
  <c r="R2223" i="5"/>
  <c r="P2223" i="5"/>
  <c r="Q2223" i="5" s="1"/>
  <c r="L2223" i="5"/>
  <c r="K2223" i="5"/>
  <c r="S2222" i="5"/>
  <c r="R2222" i="5"/>
  <c r="P2222" i="5"/>
  <c r="Q2222" i="5" s="1"/>
  <c r="L2222" i="5"/>
  <c r="K2222" i="5"/>
  <c r="R2221" i="5"/>
  <c r="P2221" i="5"/>
  <c r="Q2221" i="5" s="1"/>
  <c r="L2221" i="5"/>
  <c r="K2221" i="5"/>
  <c r="S2221" i="5"/>
  <c r="S2220" i="5"/>
  <c r="R2220" i="5"/>
  <c r="P2220" i="5"/>
  <c r="Q2220" i="5" s="1"/>
  <c r="L2220" i="5"/>
  <c r="K2220" i="5"/>
  <c r="S2219" i="5"/>
  <c r="R2219" i="5"/>
  <c r="P2219" i="5"/>
  <c r="Q2219" i="5" s="1"/>
  <c r="L2219" i="5"/>
  <c r="K2219" i="5"/>
  <c r="S2218" i="5"/>
  <c r="R2218" i="5"/>
  <c r="P2218" i="5"/>
  <c r="Q2218" i="5" s="1"/>
  <c r="L2218" i="5"/>
  <c r="K2218" i="5"/>
  <c r="S2217" i="5"/>
  <c r="R2217" i="5"/>
  <c r="P2217" i="5"/>
  <c r="Q2217" i="5" s="1"/>
  <c r="L2217" i="5"/>
  <c r="K2217" i="5"/>
  <c r="R2216" i="5"/>
  <c r="P2216" i="5"/>
  <c r="Q2216" i="5" s="1"/>
  <c r="L2216" i="5"/>
  <c r="K2216" i="5"/>
  <c r="S2216" i="5"/>
  <c r="S2215" i="5"/>
  <c r="R2215" i="5"/>
  <c r="P2215" i="5"/>
  <c r="Q2215" i="5" s="1"/>
  <c r="L2215" i="5"/>
  <c r="K2215" i="5"/>
  <c r="S2214" i="5"/>
  <c r="R2214" i="5"/>
  <c r="P2214" i="5"/>
  <c r="Q2214" i="5" s="1"/>
  <c r="L2214" i="5"/>
  <c r="K2214" i="5"/>
  <c r="S2213" i="5"/>
  <c r="R2213" i="5"/>
  <c r="P2213" i="5"/>
  <c r="Q2213" i="5" s="1"/>
  <c r="L2213" i="5"/>
  <c r="K2213" i="5"/>
  <c r="S2212" i="5"/>
  <c r="R2212" i="5"/>
  <c r="P2212" i="5"/>
  <c r="Q2212" i="5" s="1"/>
  <c r="L2212" i="5"/>
  <c r="K2212" i="5"/>
  <c r="R2211" i="5"/>
  <c r="P2211" i="5"/>
  <c r="Q2211" i="5" s="1"/>
  <c r="L2211" i="5"/>
  <c r="K2211" i="5"/>
  <c r="S2211" i="5"/>
  <c r="S2210" i="5"/>
  <c r="R2210" i="5"/>
  <c r="P2210" i="5"/>
  <c r="Q2210" i="5" s="1"/>
  <c r="L2210" i="5"/>
  <c r="K2210" i="5"/>
  <c r="S2209" i="5"/>
  <c r="R2209" i="5"/>
  <c r="P2209" i="5"/>
  <c r="Q2209" i="5" s="1"/>
  <c r="L2209" i="5"/>
  <c r="K2209" i="5"/>
  <c r="S2208" i="5"/>
  <c r="R2208" i="5"/>
  <c r="P2208" i="5"/>
  <c r="Q2208" i="5" s="1"/>
  <c r="L2208" i="5"/>
  <c r="K2208" i="5"/>
  <c r="R2207" i="5"/>
  <c r="P2207" i="5"/>
  <c r="Q2207" i="5" s="1"/>
  <c r="L2207" i="5"/>
  <c r="K2207" i="5"/>
  <c r="S2207" i="5"/>
  <c r="S2206" i="5"/>
  <c r="R2206" i="5"/>
  <c r="P2206" i="5"/>
  <c r="Q2206" i="5" s="1"/>
  <c r="L2206" i="5"/>
  <c r="K2206" i="5"/>
  <c r="S2205" i="5"/>
  <c r="R2205" i="5"/>
  <c r="P2205" i="5"/>
  <c r="Q2205" i="5" s="1"/>
  <c r="L2205" i="5"/>
  <c r="K2205" i="5"/>
  <c r="S2204" i="5"/>
  <c r="R2204" i="5"/>
  <c r="P2204" i="5"/>
  <c r="Q2204" i="5" s="1"/>
  <c r="L2204" i="5"/>
  <c r="K2204" i="5"/>
  <c r="S2203" i="5"/>
  <c r="R2203" i="5"/>
  <c r="P2203" i="5"/>
  <c r="Q2203" i="5" s="1"/>
  <c r="L2203" i="5"/>
  <c r="K2203" i="5"/>
  <c r="R2202" i="5"/>
  <c r="P2202" i="5"/>
  <c r="Q2202" i="5" s="1"/>
  <c r="L2202" i="5"/>
  <c r="K2202" i="5"/>
  <c r="S2202" i="5"/>
  <c r="S2201" i="5"/>
  <c r="R2201" i="5"/>
  <c r="P2201" i="5"/>
  <c r="Q2201" i="5" s="1"/>
  <c r="L2201" i="5"/>
  <c r="K2201" i="5"/>
  <c r="S2200" i="5"/>
  <c r="R2200" i="5"/>
  <c r="P2200" i="5"/>
  <c r="Q2200" i="5" s="1"/>
  <c r="L2200" i="5"/>
  <c r="K2200" i="5"/>
  <c r="S2199" i="5"/>
  <c r="R2199" i="5"/>
  <c r="P2199" i="5"/>
  <c r="Q2199" i="5" s="1"/>
  <c r="L2199" i="5"/>
  <c r="K2199" i="5"/>
  <c r="S2198" i="5"/>
  <c r="R2198" i="5"/>
  <c r="P2198" i="5"/>
  <c r="Q2198" i="5" s="1"/>
  <c r="L2198" i="5"/>
  <c r="K2198" i="5"/>
  <c r="R2197" i="5"/>
  <c r="P2197" i="5"/>
  <c r="Q2197" i="5" s="1"/>
  <c r="L2197" i="5"/>
  <c r="K2197" i="5"/>
  <c r="S2197" i="5"/>
  <c r="S2196" i="5"/>
  <c r="R2196" i="5"/>
  <c r="P2196" i="5"/>
  <c r="Q2196" i="5" s="1"/>
  <c r="L2196" i="5"/>
  <c r="K2196" i="5"/>
  <c r="S2195" i="5"/>
  <c r="R2195" i="5"/>
  <c r="P2195" i="5"/>
  <c r="Q2195" i="5" s="1"/>
  <c r="L2195" i="5"/>
  <c r="K2195" i="5"/>
  <c r="S2194" i="5"/>
  <c r="R2194" i="5"/>
  <c r="P2194" i="5"/>
  <c r="Q2194" i="5" s="1"/>
  <c r="L2194" i="5"/>
  <c r="K2194" i="5"/>
  <c r="S2193" i="5"/>
  <c r="R2193" i="5"/>
  <c r="P2193" i="5"/>
  <c r="Q2193" i="5" s="1"/>
  <c r="L2193" i="5"/>
  <c r="K2193" i="5"/>
  <c r="R2192" i="5"/>
  <c r="P2192" i="5"/>
  <c r="Q2192" i="5" s="1"/>
  <c r="L2192" i="5"/>
  <c r="K2192" i="5"/>
  <c r="S2192" i="5"/>
  <c r="S2191" i="5"/>
  <c r="R2191" i="5"/>
  <c r="P2191" i="5"/>
  <c r="Q2191" i="5" s="1"/>
  <c r="L2191" i="5"/>
  <c r="K2191" i="5"/>
  <c r="S2190" i="5"/>
  <c r="R2190" i="5"/>
  <c r="P2190" i="5"/>
  <c r="Q2190" i="5" s="1"/>
  <c r="L2190" i="5"/>
  <c r="K2190" i="5"/>
  <c r="S2189" i="5"/>
  <c r="R2189" i="5"/>
  <c r="P2189" i="5"/>
  <c r="Q2189" i="5" s="1"/>
  <c r="L2189" i="5"/>
  <c r="K2189" i="5"/>
  <c r="R2188" i="5"/>
  <c r="P2188" i="5"/>
  <c r="Q2188" i="5" s="1"/>
  <c r="L2188" i="5"/>
  <c r="K2188" i="5"/>
  <c r="S2188" i="5"/>
  <c r="S2187" i="5"/>
  <c r="R2187" i="5"/>
  <c r="P2187" i="5"/>
  <c r="Q2187" i="5" s="1"/>
  <c r="L2187" i="5"/>
  <c r="K2187" i="5"/>
  <c r="S2186" i="5"/>
  <c r="R2186" i="5"/>
  <c r="P2186" i="5"/>
  <c r="Q2186" i="5" s="1"/>
  <c r="L2186" i="5"/>
  <c r="K2186" i="5"/>
  <c r="S2185" i="5"/>
  <c r="R2185" i="5"/>
  <c r="P2185" i="5"/>
  <c r="Q2185" i="5" s="1"/>
  <c r="L2185" i="5"/>
  <c r="K2185" i="5"/>
  <c r="S2184" i="5"/>
  <c r="R2184" i="5"/>
  <c r="P2184" i="5"/>
  <c r="Q2184" i="5" s="1"/>
  <c r="L2184" i="5"/>
  <c r="K2184" i="5"/>
  <c r="R2183" i="5"/>
  <c r="P2183" i="5"/>
  <c r="Q2183" i="5" s="1"/>
  <c r="L2183" i="5"/>
  <c r="K2183" i="5"/>
  <c r="S2183" i="5"/>
  <c r="S2182" i="5"/>
  <c r="R2182" i="5"/>
  <c r="P2182" i="5"/>
  <c r="Q2182" i="5" s="1"/>
  <c r="L2182" i="5"/>
  <c r="K2182" i="5"/>
  <c r="S2181" i="5"/>
  <c r="R2181" i="5"/>
  <c r="P2181" i="5"/>
  <c r="Q2181" i="5" s="1"/>
  <c r="L2181" i="5"/>
  <c r="K2181" i="5"/>
  <c r="S2180" i="5"/>
  <c r="R2180" i="5"/>
  <c r="P2180" i="5"/>
  <c r="Q2180" i="5" s="1"/>
  <c r="L2180" i="5"/>
  <c r="K2180" i="5"/>
  <c r="S2179" i="5"/>
  <c r="R2179" i="5"/>
  <c r="P2179" i="5"/>
  <c r="Q2179" i="5" s="1"/>
  <c r="L2179" i="5"/>
  <c r="K2179" i="5"/>
  <c r="R2178" i="5"/>
  <c r="P2178" i="5"/>
  <c r="Q2178" i="5" s="1"/>
  <c r="L2178" i="5"/>
  <c r="K2178" i="5"/>
  <c r="S2178" i="5"/>
  <c r="S2177" i="5"/>
  <c r="R2177" i="5"/>
  <c r="P2177" i="5"/>
  <c r="Q2177" i="5" s="1"/>
  <c r="L2177" i="5"/>
  <c r="K2177" i="5"/>
  <c r="S2176" i="5"/>
  <c r="R2176" i="5"/>
  <c r="P2176" i="5"/>
  <c r="Q2176" i="5" s="1"/>
  <c r="L2176" i="5"/>
  <c r="K2176" i="5"/>
  <c r="S2175" i="5"/>
  <c r="R2175" i="5"/>
  <c r="P2175" i="5"/>
  <c r="Q2175" i="5" s="1"/>
  <c r="L2175" i="5"/>
  <c r="K2175" i="5"/>
  <c r="S2174" i="5"/>
  <c r="R2174" i="5"/>
  <c r="P2174" i="5"/>
  <c r="Q2174" i="5" s="1"/>
  <c r="L2174" i="5"/>
  <c r="K2174" i="5"/>
  <c r="R2173" i="5"/>
  <c r="P2173" i="5"/>
  <c r="Q2173" i="5" s="1"/>
  <c r="L2173" i="5"/>
  <c r="K2173" i="5"/>
  <c r="S2173" i="5"/>
  <c r="S2172" i="5"/>
  <c r="R2172" i="5"/>
  <c r="P2172" i="5"/>
  <c r="Q2172" i="5" s="1"/>
  <c r="L2172" i="5"/>
  <c r="K2172" i="5"/>
  <c r="S2171" i="5"/>
  <c r="R2171" i="5"/>
  <c r="P2171" i="5"/>
  <c r="Q2171" i="5" s="1"/>
  <c r="L2171" i="5"/>
  <c r="K2171" i="5"/>
  <c r="S2170" i="5"/>
  <c r="R2170" i="5"/>
  <c r="P2170" i="5"/>
  <c r="Q2170" i="5" s="1"/>
  <c r="L2170" i="5"/>
  <c r="K2170" i="5"/>
  <c r="R2169" i="5"/>
  <c r="P2169" i="5"/>
  <c r="Q2169" i="5" s="1"/>
  <c r="L2169" i="5"/>
  <c r="K2169" i="5"/>
  <c r="S2169" i="5"/>
  <c r="S2168" i="5"/>
  <c r="R2168" i="5"/>
  <c r="P2168" i="5"/>
  <c r="Q2168" i="5" s="1"/>
  <c r="L2168" i="5"/>
  <c r="K2168" i="5"/>
  <c r="S2167" i="5"/>
  <c r="R2167" i="5"/>
  <c r="P2167" i="5"/>
  <c r="Q2167" i="5" s="1"/>
  <c r="L2167" i="5"/>
  <c r="K2167" i="5"/>
  <c r="S2166" i="5"/>
  <c r="R2166" i="5"/>
  <c r="P2166" i="5"/>
  <c r="Q2166" i="5" s="1"/>
  <c r="L2166" i="5"/>
  <c r="K2166" i="5"/>
  <c r="S2165" i="5"/>
  <c r="R2165" i="5"/>
  <c r="P2165" i="5"/>
  <c r="Q2165" i="5" s="1"/>
  <c r="L2165" i="5"/>
  <c r="K2165" i="5"/>
  <c r="R2164" i="5"/>
  <c r="P2164" i="5"/>
  <c r="Q2164" i="5" s="1"/>
  <c r="L2164" i="5"/>
  <c r="K2164" i="5"/>
  <c r="S2164" i="5"/>
  <c r="S2163" i="5"/>
  <c r="R2163" i="5"/>
  <c r="P2163" i="5"/>
  <c r="Q2163" i="5" s="1"/>
  <c r="L2163" i="5"/>
  <c r="K2163" i="5"/>
  <c r="S2162" i="5"/>
  <c r="R2162" i="5"/>
  <c r="P2162" i="5"/>
  <c r="Q2162" i="5" s="1"/>
  <c r="L2162" i="5"/>
  <c r="K2162" i="5"/>
  <c r="S2161" i="5"/>
  <c r="R2161" i="5"/>
  <c r="P2161" i="5"/>
  <c r="Q2161" i="5" s="1"/>
  <c r="L2161" i="5"/>
  <c r="K2161" i="5"/>
  <c r="S2160" i="5"/>
  <c r="R2160" i="5"/>
  <c r="P2160" i="5"/>
  <c r="Q2160" i="5" s="1"/>
  <c r="L2160" i="5"/>
  <c r="K2160" i="5"/>
  <c r="R2159" i="5"/>
  <c r="P2159" i="5"/>
  <c r="Q2159" i="5" s="1"/>
  <c r="L2159" i="5"/>
  <c r="K2159" i="5"/>
  <c r="S2159" i="5"/>
  <c r="S2158" i="5"/>
  <c r="R2158" i="5"/>
  <c r="P2158" i="5"/>
  <c r="Q2158" i="5" s="1"/>
  <c r="L2158" i="5"/>
  <c r="K2158" i="5"/>
  <c r="S2157" i="5"/>
  <c r="R2157" i="5"/>
  <c r="P2157" i="5"/>
  <c r="Q2157" i="5" s="1"/>
  <c r="L2157" i="5"/>
  <c r="K2157" i="5"/>
  <c r="S2156" i="5"/>
  <c r="R2156" i="5"/>
  <c r="P2156" i="5"/>
  <c r="Q2156" i="5" s="1"/>
  <c r="L2156" i="5"/>
  <c r="K2156" i="5"/>
  <c r="S2155" i="5"/>
  <c r="R2155" i="5"/>
  <c r="P2155" i="5"/>
  <c r="Q2155" i="5" s="1"/>
  <c r="L2155" i="5"/>
  <c r="K2155" i="5"/>
  <c r="R2154" i="5"/>
  <c r="P2154" i="5"/>
  <c r="Q2154" i="5" s="1"/>
  <c r="L2154" i="5"/>
  <c r="K2154" i="5"/>
  <c r="S2154" i="5"/>
  <c r="S2153" i="5"/>
  <c r="R2153" i="5"/>
  <c r="P2153" i="5"/>
  <c r="Q2153" i="5" s="1"/>
  <c r="L2153" i="5"/>
  <c r="K2153" i="5"/>
  <c r="S2152" i="5"/>
  <c r="R2152" i="5"/>
  <c r="P2152" i="5"/>
  <c r="Q2152" i="5" s="1"/>
  <c r="L2152" i="5"/>
  <c r="K2152" i="5"/>
  <c r="S2151" i="5"/>
  <c r="R2151" i="5"/>
  <c r="P2151" i="5"/>
  <c r="Q2151" i="5" s="1"/>
  <c r="L2151" i="5"/>
  <c r="K2151" i="5"/>
  <c r="R2150" i="5"/>
  <c r="P2150" i="5"/>
  <c r="Q2150" i="5" s="1"/>
  <c r="L2150" i="5"/>
  <c r="K2150" i="5"/>
  <c r="S2150" i="5"/>
  <c r="S2149" i="5"/>
  <c r="R2149" i="5"/>
  <c r="P2149" i="5"/>
  <c r="Q2149" i="5" s="1"/>
  <c r="L2149" i="5"/>
  <c r="K2149" i="5"/>
  <c r="S2148" i="5"/>
  <c r="R2148" i="5"/>
  <c r="P2148" i="5"/>
  <c r="Q2148" i="5" s="1"/>
  <c r="L2148" i="5"/>
  <c r="K2148" i="5"/>
  <c r="S2147" i="5"/>
  <c r="R2147" i="5"/>
  <c r="P2147" i="5"/>
  <c r="Q2147" i="5" s="1"/>
  <c r="L2147" i="5"/>
  <c r="K2147" i="5"/>
  <c r="S2146" i="5"/>
  <c r="R2146" i="5"/>
  <c r="P2146" i="5"/>
  <c r="Q2146" i="5" s="1"/>
  <c r="L2146" i="5"/>
  <c r="K2146" i="5"/>
  <c r="R2145" i="5"/>
  <c r="P2145" i="5"/>
  <c r="Q2145" i="5" s="1"/>
  <c r="L2145" i="5"/>
  <c r="K2145" i="5"/>
  <c r="S2145" i="5"/>
  <c r="S2144" i="5"/>
  <c r="R2144" i="5"/>
  <c r="P2144" i="5"/>
  <c r="Q2144" i="5" s="1"/>
  <c r="L2144" i="5"/>
  <c r="K2144" i="5"/>
  <c r="S2143" i="5"/>
  <c r="R2143" i="5"/>
  <c r="P2143" i="5"/>
  <c r="Q2143" i="5" s="1"/>
  <c r="L2143" i="5"/>
  <c r="K2143" i="5"/>
  <c r="S2142" i="5"/>
  <c r="R2142" i="5"/>
  <c r="P2142" i="5"/>
  <c r="Q2142" i="5" s="1"/>
  <c r="L2142" i="5"/>
  <c r="K2142" i="5"/>
  <c r="S2141" i="5"/>
  <c r="R2141" i="5"/>
  <c r="P2141" i="5"/>
  <c r="Q2141" i="5" s="1"/>
  <c r="L2141" i="5"/>
  <c r="K2141" i="5"/>
  <c r="R2140" i="5"/>
  <c r="P2140" i="5"/>
  <c r="Q2140" i="5" s="1"/>
  <c r="L2140" i="5"/>
  <c r="K2140" i="5"/>
  <c r="S2140" i="5"/>
  <c r="S2139" i="5"/>
  <c r="R2139" i="5"/>
  <c r="P2139" i="5"/>
  <c r="Q2139" i="5" s="1"/>
  <c r="L2139" i="5"/>
  <c r="K2139" i="5"/>
  <c r="S2138" i="5"/>
  <c r="R2138" i="5"/>
  <c r="P2138" i="5"/>
  <c r="Q2138" i="5" s="1"/>
  <c r="L2138" i="5"/>
  <c r="K2138" i="5"/>
  <c r="S2137" i="5"/>
  <c r="R2137" i="5"/>
  <c r="P2137" i="5"/>
  <c r="Q2137" i="5" s="1"/>
  <c r="L2137" i="5"/>
  <c r="K2137" i="5"/>
  <c r="S2136" i="5"/>
  <c r="R2136" i="5"/>
  <c r="P2136" i="5"/>
  <c r="Q2136" i="5" s="1"/>
  <c r="L2136" i="5"/>
  <c r="K2136" i="5"/>
  <c r="R2135" i="5"/>
  <c r="P2135" i="5"/>
  <c r="Q2135" i="5" s="1"/>
  <c r="L2135" i="5"/>
  <c r="K2135" i="5"/>
  <c r="S2135" i="5"/>
  <c r="S2134" i="5"/>
  <c r="R2134" i="5"/>
  <c r="P2134" i="5"/>
  <c r="Q2134" i="5" s="1"/>
  <c r="L2134" i="5"/>
  <c r="K2134" i="5"/>
  <c r="S2133" i="5"/>
  <c r="R2133" i="5"/>
  <c r="P2133" i="5"/>
  <c r="Q2133" i="5" s="1"/>
  <c r="L2133" i="5"/>
  <c r="K2133" i="5"/>
  <c r="S2132" i="5"/>
  <c r="R2132" i="5"/>
  <c r="P2132" i="5"/>
  <c r="Q2132" i="5" s="1"/>
  <c r="L2132" i="5"/>
  <c r="K2132" i="5"/>
  <c r="S2131" i="5"/>
  <c r="R2131" i="5"/>
  <c r="P2131" i="5"/>
  <c r="Q2131" i="5" s="1"/>
  <c r="L2131" i="5"/>
  <c r="K2131" i="5"/>
  <c r="R2130" i="5"/>
  <c r="P2130" i="5"/>
  <c r="Q2130" i="5" s="1"/>
  <c r="L2130" i="5"/>
  <c r="K2130" i="5"/>
  <c r="S2130" i="5"/>
  <c r="S2129" i="5"/>
  <c r="R2129" i="5"/>
  <c r="P2129" i="5"/>
  <c r="Q2129" i="5" s="1"/>
  <c r="L2129" i="5"/>
  <c r="K2129" i="5"/>
  <c r="S2128" i="5"/>
  <c r="R2128" i="5"/>
  <c r="P2128" i="5"/>
  <c r="Q2128" i="5" s="1"/>
  <c r="L2128" i="5"/>
  <c r="K2128" i="5"/>
  <c r="S2127" i="5"/>
  <c r="R2127" i="5"/>
  <c r="P2127" i="5"/>
  <c r="Q2127" i="5" s="1"/>
  <c r="L2127" i="5"/>
  <c r="K2127" i="5"/>
  <c r="S2126" i="5"/>
  <c r="R2126" i="5"/>
  <c r="P2126" i="5"/>
  <c r="Q2126" i="5" s="1"/>
  <c r="L2126" i="5"/>
  <c r="K2126" i="5"/>
  <c r="R2125" i="5"/>
  <c r="P2125" i="5"/>
  <c r="Q2125" i="5" s="1"/>
  <c r="L2125" i="5"/>
  <c r="K2125" i="5"/>
  <c r="S2125" i="5"/>
  <c r="S2124" i="5"/>
  <c r="R2124" i="5"/>
  <c r="P2124" i="5"/>
  <c r="Q2124" i="5" s="1"/>
  <c r="L2124" i="5"/>
  <c r="K2124" i="5"/>
  <c r="S2123" i="5"/>
  <c r="R2123" i="5"/>
  <c r="P2123" i="5"/>
  <c r="Q2123" i="5" s="1"/>
  <c r="L2123" i="5"/>
  <c r="K2123" i="5"/>
  <c r="S2122" i="5"/>
  <c r="R2122" i="5"/>
  <c r="P2122" i="5"/>
  <c r="Q2122" i="5" s="1"/>
  <c r="L2122" i="5"/>
  <c r="K2122" i="5"/>
  <c r="S2121" i="5"/>
  <c r="R2121" i="5"/>
  <c r="P2121" i="5"/>
  <c r="Q2121" i="5" s="1"/>
  <c r="L2121" i="5"/>
  <c r="K2121" i="5"/>
  <c r="R2120" i="5"/>
  <c r="P2120" i="5"/>
  <c r="Q2120" i="5" s="1"/>
  <c r="L2120" i="5"/>
  <c r="K2120" i="5"/>
  <c r="S2120" i="5"/>
  <c r="S2119" i="5"/>
  <c r="R2119" i="5"/>
  <c r="P2119" i="5"/>
  <c r="Q2119" i="5" s="1"/>
  <c r="L2119" i="5"/>
  <c r="K2119" i="5"/>
  <c r="S2118" i="5"/>
  <c r="R2118" i="5"/>
  <c r="P2118" i="5"/>
  <c r="Q2118" i="5" s="1"/>
  <c r="L2118" i="5"/>
  <c r="K2118" i="5"/>
  <c r="S2117" i="5"/>
  <c r="R2117" i="5"/>
  <c r="P2117" i="5"/>
  <c r="Q2117" i="5" s="1"/>
  <c r="L2117" i="5"/>
  <c r="K2117" i="5"/>
  <c r="S2116" i="5"/>
  <c r="R2116" i="5"/>
  <c r="P2116" i="5"/>
  <c r="Q2116" i="5" s="1"/>
  <c r="L2116" i="5"/>
  <c r="K2116" i="5"/>
  <c r="R2115" i="5"/>
  <c r="P2115" i="5"/>
  <c r="Q2115" i="5" s="1"/>
  <c r="L2115" i="5"/>
  <c r="K2115" i="5"/>
  <c r="S2115" i="5"/>
  <c r="S2114" i="5"/>
  <c r="R2114" i="5"/>
  <c r="P2114" i="5"/>
  <c r="Q2114" i="5" s="1"/>
  <c r="L2114" i="5"/>
  <c r="K2114" i="5"/>
  <c r="S2113" i="5"/>
  <c r="R2113" i="5"/>
  <c r="P2113" i="5"/>
  <c r="Q2113" i="5" s="1"/>
  <c r="L2113" i="5"/>
  <c r="K2113" i="5"/>
  <c r="S2112" i="5"/>
  <c r="R2112" i="5"/>
  <c r="P2112" i="5"/>
  <c r="Q2112" i="5" s="1"/>
  <c r="L2112" i="5"/>
  <c r="K2112" i="5"/>
  <c r="R2111" i="5"/>
  <c r="P2111" i="5"/>
  <c r="Q2111" i="5" s="1"/>
  <c r="L2111" i="5"/>
  <c r="K2111" i="5"/>
  <c r="S2111" i="5"/>
  <c r="S2110" i="5"/>
  <c r="R2110" i="5"/>
  <c r="P2110" i="5"/>
  <c r="Q2110" i="5" s="1"/>
  <c r="L2110" i="5"/>
  <c r="K2110" i="5"/>
  <c r="S2109" i="5"/>
  <c r="R2109" i="5"/>
  <c r="P2109" i="5"/>
  <c r="Q2109" i="5" s="1"/>
  <c r="L2109" i="5"/>
  <c r="K2109" i="5"/>
  <c r="S2108" i="5"/>
  <c r="R2108" i="5"/>
  <c r="P2108" i="5"/>
  <c r="Q2108" i="5" s="1"/>
  <c r="L2108" i="5"/>
  <c r="K2108" i="5"/>
  <c r="S2107" i="5"/>
  <c r="R2107" i="5"/>
  <c r="P2107" i="5"/>
  <c r="Q2107" i="5" s="1"/>
  <c r="L2107" i="5"/>
  <c r="K2107" i="5"/>
  <c r="R2106" i="5"/>
  <c r="P2106" i="5"/>
  <c r="Q2106" i="5" s="1"/>
  <c r="L2106" i="5"/>
  <c r="K2106" i="5"/>
  <c r="S2106" i="5"/>
  <c r="S2105" i="5"/>
  <c r="R2105" i="5"/>
  <c r="P2105" i="5"/>
  <c r="Q2105" i="5" s="1"/>
  <c r="L2105" i="5"/>
  <c r="K2105" i="5"/>
  <c r="S2104" i="5"/>
  <c r="R2104" i="5"/>
  <c r="P2104" i="5"/>
  <c r="Q2104" i="5" s="1"/>
  <c r="L2104" i="5"/>
  <c r="K2104" i="5"/>
  <c r="S2103" i="5"/>
  <c r="R2103" i="5"/>
  <c r="P2103" i="5"/>
  <c r="Q2103" i="5" s="1"/>
  <c r="L2103" i="5"/>
  <c r="K2103" i="5"/>
  <c r="S2102" i="5"/>
  <c r="R2102" i="5"/>
  <c r="P2102" i="5"/>
  <c r="Q2102" i="5" s="1"/>
  <c r="L2102" i="5"/>
  <c r="K2102" i="5"/>
  <c r="R2101" i="5"/>
  <c r="P2101" i="5"/>
  <c r="Q2101" i="5" s="1"/>
  <c r="L2101" i="5"/>
  <c r="K2101" i="5"/>
  <c r="S2101" i="5"/>
  <c r="S2100" i="5"/>
  <c r="R2100" i="5"/>
  <c r="P2100" i="5"/>
  <c r="Q2100" i="5" s="1"/>
  <c r="L2100" i="5"/>
  <c r="K2100" i="5"/>
  <c r="S2099" i="5"/>
  <c r="R2099" i="5"/>
  <c r="P2099" i="5"/>
  <c r="Q2099" i="5" s="1"/>
  <c r="L2099" i="5"/>
  <c r="K2099" i="5"/>
  <c r="S2098" i="5"/>
  <c r="R2098" i="5"/>
  <c r="P2098" i="5"/>
  <c r="Q2098" i="5" s="1"/>
  <c r="L2098" i="5"/>
  <c r="K2098" i="5"/>
  <c r="S2097" i="5"/>
  <c r="R2097" i="5"/>
  <c r="P2097" i="5"/>
  <c r="Q2097" i="5" s="1"/>
  <c r="L2097" i="5"/>
  <c r="K2097" i="5"/>
  <c r="R2096" i="5"/>
  <c r="P2096" i="5"/>
  <c r="Q2096" i="5" s="1"/>
  <c r="L2096" i="5"/>
  <c r="K2096" i="5"/>
  <c r="S2096" i="5"/>
  <c r="S2095" i="5"/>
  <c r="R2095" i="5"/>
  <c r="P2095" i="5"/>
  <c r="Q2095" i="5" s="1"/>
  <c r="L2095" i="5"/>
  <c r="K2095" i="5"/>
  <c r="S2094" i="5"/>
  <c r="R2094" i="5"/>
  <c r="P2094" i="5"/>
  <c r="Q2094" i="5" s="1"/>
  <c r="L2094" i="5"/>
  <c r="K2094" i="5"/>
  <c r="S2093" i="5"/>
  <c r="R2093" i="5"/>
  <c r="P2093" i="5"/>
  <c r="Q2093" i="5" s="1"/>
  <c r="L2093" i="5"/>
  <c r="K2093" i="5"/>
  <c r="R2092" i="5"/>
  <c r="P2092" i="5"/>
  <c r="Q2092" i="5" s="1"/>
  <c r="L2092" i="5"/>
  <c r="K2092" i="5"/>
  <c r="S2092" i="5"/>
  <c r="S2091" i="5"/>
  <c r="R2091" i="5"/>
  <c r="P2091" i="5"/>
  <c r="Q2091" i="5" s="1"/>
  <c r="L2091" i="5"/>
  <c r="K2091" i="5"/>
  <c r="S2090" i="5"/>
  <c r="R2090" i="5"/>
  <c r="P2090" i="5"/>
  <c r="Q2090" i="5" s="1"/>
  <c r="L2090" i="5"/>
  <c r="K2090" i="5"/>
  <c r="S2089" i="5"/>
  <c r="R2089" i="5"/>
  <c r="P2089" i="5"/>
  <c r="Q2089" i="5" s="1"/>
  <c r="L2089" i="5"/>
  <c r="K2089" i="5"/>
  <c r="S2088" i="5"/>
  <c r="R2088" i="5"/>
  <c r="P2088" i="5"/>
  <c r="Q2088" i="5" s="1"/>
  <c r="L2088" i="5"/>
  <c r="K2088" i="5"/>
  <c r="R2087" i="5"/>
  <c r="P2087" i="5"/>
  <c r="Q2087" i="5" s="1"/>
  <c r="L2087" i="5"/>
  <c r="K2087" i="5"/>
  <c r="S2087" i="5"/>
  <c r="S2086" i="5"/>
  <c r="R2086" i="5"/>
  <c r="P2086" i="5"/>
  <c r="Q2086" i="5" s="1"/>
  <c r="L2086" i="5"/>
  <c r="K2086" i="5"/>
  <c r="S2085" i="5"/>
  <c r="R2085" i="5"/>
  <c r="P2085" i="5"/>
  <c r="Q2085" i="5" s="1"/>
  <c r="L2085" i="5"/>
  <c r="K2085" i="5"/>
  <c r="S2084" i="5"/>
  <c r="R2084" i="5"/>
  <c r="P2084" i="5"/>
  <c r="Q2084" i="5" s="1"/>
  <c r="L2084" i="5"/>
  <c r="K2084" i="5"/>
  <c r="S2083" i="5"/>
  <c r="R2083" i="5"/>
  <c r="P2083" i="5"/>
  <c r="Q2083" i="5" s="1"/>
  <c r="L2083" i="5"/>
  <c r="K2083" i="5"/>
  <c r="R2082" i="5"/>
  <c r="P2082" i="5"/>
  <c r="Q2082" i="5" s="1"/>
  <c r="L2082" i="5"/>
  <c r="K2082" i="5"/>
  <c r="S2082" i="5"/>
  <c r="S2081" i="5"/>
  <c r="R2081" i="5"/>
  <c r="P2081" i="5"/>
  <c r="Q2081" i="5" s="1"/>
  <c r="L2081" i="5"/>
  <c r="K2081" i="5"/>
  <c r="S2080" i="5"/>
  <c r="R2080" i="5"/>
  <c r="P2080" i="5"/>
  <c r="Q2080" i="5" s="1"/>
  <c r="L2080" i="5"/>
  <c r="K2080" i="5"/>
  <c r="S2079" i="5"/>
  <c r="R2079" i="5"/>
  <c r="P2079" i="5"/>
  <c r="Q2079" i="5" s="1"/>
  <c r="L2079" i="5"/>
  <c r="K2079" i="5"/>
  <c r="S2078" i="5"/>
  <c r="R2078" i="5"/>
  <c r="P2078" i="5"/>
  <c r="Q2078" i="5" s="1"/>
  <c r="L2078" i="5"/>
  <c r="K2078" i="5"/>
  <c r="R2077" i="5"/>
  <c r="P2077" i="5"/>
  <c r="Q2077" i="5" s="1"/>
  <c r="L2077" i="5"/>
  <c r="K2077" i="5"/>
  <c r="S2077" i="5"/>
  <c r="S2076" i="5"/>
  <c r="R2076" i="5"/>
  <c r="P2076" i="5"/>
  <c r="Q2076" i="5" s="1"/>
  <c r="L2076" i="5"/>
  <c r="K2076" i="5"/>
  <c r="S2075" i="5"/>
  <c r="R2075" i="5"/>
  <c r="P2075" i="5"/>
  <c r="Q2075" i="5" s="1"/>
  <c r="L2075" i="5"/>
  <c r="K2075" i="5"/>
  <c r="S2074" i="5"/>
  <c r="R2074" i="5"/>
  <c r="P2074" i="5"/>
  <c r="Q2074" i="5" s="1"/>
  <c r="L2074" i="5"/>
  <c r="K2074" i="5"/>
  <c r="R2073" i="5"/>
  <c r="P2073" i="5"/>
  <c r="Q2073" i="5" s="1"/>
  <c r="L2073" i="5"/>
  <c r="K2073" i="5"/>
  <c r="S2073" i="5"/>
  <c r="S2072" i="5"/>
  <c r="R2072" i="5"/>
  <c r="P2072" i="5"/>
  <c r="Q2072" i="5" s="1"/>
  <c r="L2072" i="5"/>
  <c r="K2072" i="5"/>
  <c r="S2071" i="5"/>
  <c r="R2071" i="5"/>
  <c r="P2071" i="5"/>
  <c r="Q2071" i="5" s="1"/>
  <c r="L2071" i="5"/>
  <c r="K2071" i="5"/>
  <c r="S2070" i="5"/>
  <c r="R2070" i="5"/>
  <c r="P2070" i="5"/>
  <c r="Q2070" i="5" s="1"/>
  <c r="L2070" i="5"/>
  <c r="K2070" i="5"/>
  <c r="S2069" i="5"/>
  <c r="R2069" i="5"/>
  <c r="P2069" i="5"/>
  <c r="Q2069" i="5" s="1"/>
  <c r="L2069" i="5"/>
  <c r="K2069" i="5"/>
  <c r="R2068" i="5"/>
  <c r="P2068" i="5"/>
  <c r="Q2068" i="5" s="1"/>
  <c r="L2068" i="5"/>
  <c r="K2068" i="5"/>
  <c r="S2068" i="5"/>
  <c r="S2067" i="5"/>
  <c r="R2067" i="5"/>
  <c r="P2067" i="5"/>
  <c r="Q2067" i="5" s="1"/>
  <c r="L2067" i="5"/>
  <c r="K2067" i="5"/>
  <c r="S2066" i="5"/>
  <c r="R2066" i="5"/>
  <c r="P2066" i="5"/>
  <c r="Q2066" i="5" s="1"/>
  <c r="L2066" i="5"/>
  <c r="K2066" i="5"/>
  <c r="S2065" i="5"/>
  <c r="R2065" i="5"/>
  <c r="P2065" i="5"/>
  <c r="Q2065" i="5" s="1"/>
  <c r="L2065" i="5"/>
  <c r="K2065" i="5"/>
  <c r="S2064" i="5"/>
  <c r="R2064" i="5"/>
  <c r="P2064" i="5"/>
  <c r="Q2064" i="5" s="1"/>
  <c r="L2064" i="5"/>
  <c r="K2064" i="5"/>
  <c r="R2063" i="5"/>
  <c r="P2063" i="5"/>
  <c r="Q2063" i="5" s="1"/>
  <c r="L2063" i="5"/>
  <c r="K2063" i="5"/>
  <c r="S2063" i="5"/>
  <c r="S2062" i="5"/>
  <c r="R2062" i="5"/>
  <c r="P2062" i="5"/>
  <c r="Q2062" i="5" s="1"/>
  <c r="L2062" i="5"/>
  <c r="K2062" i="5"/>
  <c r="S2061" i="5"/>
  <c r="R2061" i="5"/>
  <c r="P2061" i="5"/>
  <c r="Q2061" i="5" s="1"/>
  <c r="L2061" i="5"/>
  <c r="K2061" i="5"/>
  <c r="S2060" i="5"/>
  <c r="R2060" i="5"/>
  <c r="P2060" i="5"/>
  <c r="Q2060" i="5" s="1"/>
  <c r="L2060" i="5"/>
  <c r="K2060" i="5"/>
  <c r="S2059" i="5"/>
  <c r="R2059" i="5"/>
  <c r="P2059" i="5"/>
  <c r="Q2059" i="5" s="1"/>
  <c r="L2059" i="5"/>
  <c r="K2059" i="5"/>
  <c r="R2058" i="5"/>
  <c r="P2058" i="5"/>
  <c r="Q2058" i="5" s="1"/>
  <c r="L2058" i="5"/>
  <c r="K2058" i="5"/>
  <c r="S2058" i="5"/>
  <c r="S2057" i="5"/>
  <c r="R2057" i="5"/>
  <c r="P2057" i="5"/>
  <c r="Q2057" i="5" s="1"/>
  <c r="L2057" i="5"/>
  <c r="K2057" i="5"/>
  <c r="S2056" i="5"/>
  <c r="R2056" i="5"/>
  <c r="P2056" i="5"/>
  <c r="Q2056" i="5" s="1"/>
  <c r="L2056" i="5"/>
  <c r="K2056" i="5"/>
  <c r="S2055" i="5"/>
  <c r="R2055" i="5"/>
  <c r="P2055" i="5"/>
  <c r="Q2055" i="5" s="1"/>
  <c r="L2055" i="5"/>
  <c r="K2055" i="5"/>
  <c r="R2054" i="5"/>
  <c r="P2054" i="5"/>
  <c r="Q2054" i="5" s="1"/>
  <c r="L2054" i="5"/>
  <c r="K2054" i="5"/>
  <c r="S2054" i="5"/>
  <c r="S2053" i="5"/>
  <c r="R2053" i="5"/>
  <c r="P2053" i="5"/>
  <c r="Q2053" i="5" s="1"/>
  <c r="L2053" i="5"/>
  <c r="K2053" i="5"/>
  <c r="S2052" i="5"/>
  <c r="R2052" i="5"/>
  <c r="P2052" i="5"/>
  <c r="Q2052" i="5" s="1"/>
  <c r="L2052" i="5"/>
  <c r="K2052" i="5"/>
  <c r="S2051" i="5"/>
  <c r="R2051" i="5"/>
  <c r="P2051" i="5"/>
  <c r="Q2051" i="5" s="1"/>
  <c r="L2051" i="5"/>
  <c r="K2051" i="5"/>
  <c r="S2050" i="5"/>
  <c r="R2050" i="5"/>
  <c r="P2050" i="5"/>
  <c r="Q2050" i="5" s="1"/>
  <c r="L2050" i="5"/>
  <c r="K2050" i="5"/>
  <c r="R2049" i="5"/>
  <c r="P2049" i="5"/>
  <c r="Q2049" i="5" s="1"/>
  <c r="L2049" i="5"/>
  <c r="K2049" i="5"/>
  <c r="S2049" i="5"/>
  <c r="S2048" i="5"/>
  <c r="R2048" i="5"/>
  <c r="P2048" i="5"/>
  <c r="Q2048" i="5" s="1"/>
  <c r="L2048" i="5"/>
  <c r="K2048" i="5"/>
  <c r="S2047" i="5"/>
  <c r="R2047" i="5"/>
  <c r="P2047" i="5"/>
  <c r="Q2047" i="5" s="1"/>
  <c r="L2047" i="5"/>
  <c r="K2047" i="5"/>
  <c r="S2046" i="5"/>
  <c r="R2046" i="5"/>
  <c r="P2046" i="5"/>
  <c r="Q2046" i="5" s="1"/>
  <c r="L2046" i="5"/>
  <c r="K2046" i="5"/>
  <c r="S2045" i="5"/>
  <c r="R2045" i="5"/>
  <c r="P2045" i="5"/>
  <c r="Q2045" i="5" s="1"/>
  <c r="L2045" i="5"/>
  <c r="K2045" i="5"/>
  <c r="R2044" i="5"/>
  <c r="P2044" i="5"/>
  <c r="Q2044" i="5" s="1"/>
  <c r="L2044" i="5"/>
  <c r="K2044" i="5"/>
  <c r="S2044" i="5"/>
  <c r="S2043" i="5"/>
  <c r="R2043" i="5"/>
  <c r="P2043" i="5"/>
  <c r="Q2043" i="5" s="1"/>
  <c r="L2043" i="5"/>
  <c r="K2043" i="5"/>
  <c r="S2042" i="5"/>
  <c r="R2042" i="5"/>
  <c r="P2042" i="5"/>
  <c r="Q2042" i="5" s="1"/>
  <c r="L2042" i="5"/>
  <c r="K2042" i="5"/>
  <c r="S2041" i="5"/>
  <c r="R2041" i="5"/>
  <c r="P2041" i="5"/>
  <c r="Q2041" i="5" s="1"/>
  <c r="L2041" i="5"/>
  <c r="K2041" i="5"/>
  <c r="S2040" i="5"/>
  <c r="R2040" i="5"/>
  <c r="P2040" i="5"/>
  <c r="Q2040" i="5" s="1"/>
  <c r="L2040" i="5"/>
  <c r="K2040" i="5"/>
  <c r="R2039" i="5"/>
  <c r="P2039" i="5"/>
  <c r="Q2039" i="5" s="1"/>
  <c r="L2039" i="5"/>
  <c r="K2039" i="5"/>
  <c r="S2039" i="5"/>
  <c r="S2038" i="5"/>
  <c r="R2038" i="5"/>
  <c r="P2038" i="5"/>
  <c r="Q2038" i="5" s="1"/>
  <c r="L2038" i="5"/>
  <c r="K2038" i="5"/>
  <c r="S2037" i="5"/>
  <c r="R2037" i="5"/>
  <c r="P2037" i="5"/>
  <c r="Q2037" i="5" s="1"/>
  <c r="L2037" i="5"/>
  <c r="K2037" i="5"/>
  <c r="S2036" i="5"/>
  <c r="R2036" i="5"/>
  <c r="P2036" i="5"/>
  <c r="Q2036" i="5" s="1"/>
  <c r="L2036" i="5"/>
  <c r="K2036" i="5"/>
  <c r="R2035" i="5"/>
  <c r="P2035" i="5"/>
  <c r="Q2035" i="5" s="1"/>
  <c r="L2035" i="5"/>
  <c r="K2035" i="5"/>
  <c r="S2035" i="5"/>
  <c r="S2034" i="5"/>
  <c r="R2034" i="5"/>
  <c r="P2034" i="5"/>
  <c r="Q2034" i="5" s="1"/>
  <c r="L2034" i="5"/>
  <c r="K2034" i="5"/>
  <c r="S2033" i="5"/>
  <c r="R2033" i="5"/>
  <c r="P2033" i="5"/>
  <c r="Q2033" i="5" s="1"/>
  <c r="L2033" i="5"/>
  <c r="K2033" i="5"/>
  <c r="S2032" i="5"/>
  <c r="R2032" i="5"/>
  <c r="P2032" i="5"/>
  <c r="Q2032" i="5" s="1"/>
  <c r="L2032" i="5"/>
  <c r="K2032" i="5"/>
  <c r="S2031" i="5"/>
  <c r="R2031" i="5"/>
  <c r="P2031" i="5"/>
  <c r="Q2031" i="5" s="1"/>
  <c r="L2031" i="5"/>
  <c r="K2031" i="5"/>
  <c r="R2030" i="5"/>
  <c r="P2030" i="5"/>
  <c r="Q2030" i="5" s="1"/>
  <c r="L2030" i="5"/>
  <c r="K2030" i="5"/>
  <c r="S2030" i="5"/>
  <c r="S2029" i="5"/>
  <c r="R2029" i="5"/>
  <c r="P2029" i="5"/>
  <c r="Q2029" i="5" s="1"/>
  <c r="L2029" i="5"/>
  <c r="K2029" i="5"/>
  <c r="S2028" i="5"/>
  <c r="R2028" i="5"/>
  <c r="P2028" i="5"/>
  <c r="Q2028" i="5" s="1"/>
  <c r="L2028" i="5"/>
  <c r="K2028" i="5"/>
  <c r="S2027" i="5"/>
  <c r="R2027" i="5"/>
  <c r="P2027" i="5"/>
  <c r="Q2027" i="5" s="1"/>
  <c r="L2027" i="5"/>
  <c r="K2027" i="5"/>
  <c r="S2026" i="5"/>
  <c r="R2026" i="5"/>
  <c r="P2026" i="5"/>
  <c r="Q2026" i="5" s="1"/>
  <c r="L2026" i="5"/>
  <c r="K2026" i="5"/>
  <c r="R2025" i="5"/>
  <c r="P2025" i="5"/>
  <c r="Q2025" i="5" s="1"/>
  <c r="L2025" i="5"/>
  <c r="K2025" i="5"/>
  <c r="S2025" i="5"/>
  <c r="S2024" i="5"/>
  <c r="R2024" i="5"/>
  <c r="P2024" i="5"/>
  <c r="Q2024" i="5" s="1"/>
  <c r="L2024" i="5"/>
  <c r="K2024" i="5"/>
  <c r="S2023" i="5"/>
  <c r="R2023" i="5"/>
  <c r="P2023" i="5"/>
  <c r="Q2023" i="5" s="1"/>
  <c r="L2023" i="5"/>
  <c r="K2023" i="5"/>
  <c r="S2022" i="5"/>
  <c r="R2022" i="5"/>
  <c r="P2022" i="5"/>
  <c r="Q2022" i="5" s="1"/>
  <c r="L2022" i="5"/>
  <c r="K2022" i="5"/>
  <c r="S2021" i="5"/>
  <c r="R2021" i="5"/>
  <c r="P2021" i="5"/>
  <c r="Q2021" i="5" s="1"/>
  <c r="L2021" i="5"/>
  <c r="K2021" i="5"/>
  <c r="R2020" i="5"/>
  <c r="P2020" i="5"/>
  <c r="Q2020" i="5" s="1"/>
  <c r="L2020" i="5"/>
  <c r="K2020" i="5"/>
  <c r="S2020" i="5"/>
  <c r="S2019" i="5"/>
  <c r="R2019" i="5"/>
  <c r="P2019" i="5"/>
  <c r="Q2019" i="5" s="1"/>
  <c r="L2019" i="5"/>
  <c r="K2019" i="5"/>
  <c r="S2018" i="5"/>
  <c r="R2018" i="5"/>
  <c r="P2018" i="5"/>
  <c r="Q2018" i="5" s="1"/>
  <c r="L2018" i="5"/>
  <c r="K2018" i="5"/>
  <c r="S2017" i="5"/>
  <c r="R2017" i="5"/>
  <c r="P2017" i="5"/>
  <c r="Q2017" i="5" s="1"/>
  <c r="L2017" i="5"/>
  <c r="K2017" i="5"/>
  <c r="R2016" i="5"/>
  <c r="P2016" i="5"/>
  <c r="Q2016" i="5" s="1"/>
  <c r="L2016" i="5"/>
  <c r="K2016" i="5"/>
  <c r="S2016" i="5"/>
  <c r="S2015" i="5"/>
  <c r="R2015" i="5"/>
  <c r="P2015" i="5"/>
  <c r="Q2015" i="5" s="1"/>
  <c r="L2015" i="5"/>
  <c r="K2015" i="5"/>
  <c r="S2014" i="5"/>
  <c r="R2014" i="5"/>
  <c r="P2014" i="5"/>
  <c r="Q2014" i="5" s="1"/>
  <c r="L2014" i="5"/>
  <c r="K2014" i="5"/>
  <c r="S2013" i="5"/>
  <c r="R2013" i="5"/>
  <c r="P2013" i="5"/>
  <c r="Q2013" i="5" s="1"/>
  <c r="L2013" i="5"/>
  <c r="K2013" i="5"/>
  <c r="S2012" i="5"/>
  <c r="R2012" i="5"/>
  <c r="P2012" i="5"/>
  <c r="Q2012" i="5" s="1"/>
  <c r="L2012" i="5"/>
  <c r="K2012" i="5"/>
  <c r="R2011" i="5"/>
  <c r="P2011" i="5"/>
  <c r="Q2011" i="5" s="1"/>
  <c r="L2011" i="5"/>
  <c r="K2011" i="5"/>
  <c r="S2011" i="5"/>
  <c r="S2010" i="5"/>
  <c r="R2010" i="5"/>
  <c r="P2010" i="5"/>
  <c r="Q2010" i="5" s="1"/>
  <c r="L2010" i="5"/>
  <c r="K2010" i="5"/>
  <c r="S2009" i="5"/>
  <c r="R2009" i="5"/>
  <c r="P2009" i="5"/>
  <c r="Q2009" i="5" s="1"/>
  <c r="L2009" i="5"/>
  <c r="K2009" i="5"/>
  <c r="S2008" i="5"/>
  <c r="R2008" i="5"/>
  <c r="P2008" i="5"/>
  <c r="Q2008" i="5" s="1"/>
  <c r="L2008" i="5"/>
  <c r="K2008" i="5"/>
  <c r="S2007" i="5"/>
  <c r="R2007" i="5"/>
  <c r="P2007" i="5"/>
  <c r="Q2007" i="5" s="1"/>
  <c r="L2007" i="5"/>
  <c r="K2007" i="5"/>
  <c r="R2006" i="5"/>
  <c r="P2006" i="5"/>
  <c r="Q2006" i="5" s="1"/>
  <c r="L2006" i="5"/>
  <c r="K2006" i="5"/>
  <c r="S2006" i="5"/>
  <c r="S2005" i="5"/>
  <c r="R2005" i="5"/>
  <c r="P2005" i="5"/>
  <c r="Q2005" i="5" s="1"/>
  <c r="L2005" i="5"/>
  <c r="K2005" i="5"/>
  <c r="S2004" i="5"/>
  <c r="R2004" i="5"/>
  <c r="P2004" i="5"/>
  <c r="Q2004" i="5" s="1"/>
  <c r="L2004" i="5"/>
  <c r="K2004" i="5"/>
  <c r="S2003" i="5"/>
  <c r="R2003" i="5"/>
  <c r="P2003" i="5"/>
  <c r="Q2003" i="5" s="1"/>
  <c r="L2003" i="5"/>
  <c r="K2003" i="5"/>
  <c r="S2002" i="5"/>
  <c r="R2002" i="5"/>
  <c r="P2002" i="5"/>
  <c r="Q2002" i="5" s="1"/>
  <c r="L2002" i="5"/>
  <c r="K2002" i="5"/>
  <c r="R2001" i="5"/>
  <c r="P2001" i="5"/>
  <c r="Q2001" i="5" s="1"/>
  <c r="L2001" i="5"/>
  <c r="K2001" i="5"/>
  <c r="S2001" i="5"/>
  <c r="S2000" i="5"/>
  <c r="R2000" i="5"/>
  <c r="P2000" i="5"/>
  <c r="Q2000" i="5" s="1"/>
  <c r="L2000" i="5"/>
  <c r="K2000" i="5"/>
  <c r="S1999" i="5"/>
  <c r="R1999" i="5"/>
  <c r="P1999" i="5"/>
  <c r="Q1999" i="5" s="1"/>
  <c r="L1999" i="5"/>
  <c r="K1999" i="5"/>
  <c r="S1998" i="5"/>
  <c r="R1998" i="5"/>
  <c r="P1998" i="5"/>
  <c r="Q1998" i="5" s="1"/>
  <c r="L1998" i="5"/>
  <c r="K1998" i="5"/>
  <c r="R1997" i="5"/>
  <c r="P1997" i="5"/>
  <c r="Q1997" i="5" s="1"/>
  <c r="L1997" i="5"/>
  <c r="K1997" i="5"/>
  <c r="S1997" i="5"/>
  <c r="S1996" i="5"/>
  <c r="R1996" i="5"/>
  <c r="P1996" i="5"/>
  <c r="Q1996" i="5" s="1"/>
  <c r="L1996" i="5"/>
  <c r="K1996" i="5"/>
  <c r="S1995" i="5"/>
  <c r="R1995" i="5"/>
  <c r="P1995" i="5"/>
  <c r="Q1995" i="5" s="1"/>
  <c r="L1995" i="5"/>
  <c r="K1995" i="5"/>
  <c r="S1994" i="5"/>
  <c r="R1994" i="5"/>
  <c r="P1994" i="5"/>
  <c r="Q1994" i="5" s="1"/>
  <c r="L1994" i="5"/>
  <c r="K1994" i="5"/>
  <c r="S1993" i="5"/>
  <c r="R1993" i="5"/>
  <c r="P1993" i="5"/>
  <c r="Q1993" i="5" s="1"/>
  <c r="L1993" i="5"/>
  <c r="K1993" i="5"/>
  <c r="R1992" i="5"/>
  <c r="P1992" i="5"/>
  <c r="Q1992" i="5" s="1"/>
  <c r="L1992" i="5"/>
  <c r="K1992" i="5"/>
  <c r="S1992" i="5"/>
  <c r="S1991" i="5"/>
  <c r="R1991" i="5"/>
  <c r="P1991" i="5"/>
  <c r="Q1991" i="5" s="1"/>
  <c r="L1991" i="5"/>
  <c r="K1991" i="5"/>
  <c r="S1990" i="5"/>
  <c r="R1990" i="5"/>
  <c r="P1990" i="5"/>
  <c r="Q1990" i="5" s="1"/>
  <c r="L1990" i="5"/>
  <c r="K1990" i="5"/>
  <c r="S1989" i="5"/>
  <c r="R1989" i="5"/>
  <c r="P1989" i="5"/>
  <c r="Q1989" i="5" s="1"/>
  <c r="L1989" i="5"/>
  <c r="K1989" i="5"/>
  <c r="S1988" i="5"/>
  <c r="R1988" i="5"/>
  <c r="P1988" i="5"/>
  <c r="Q1988" i="5" s="1"/>
  <c r="L1988" i="5"/>
  <c r="K1988" i="5"/>
  <c r="R1987" i="5"/>
  <c r="P1987" i="5"/>
  <c r="Q1987" i="5" s="1"/>
  <c r="L1987" i="5"/>
  <c r="K1987" i="5"/>
  <c r="S1987" i="5"/>
  <c r="S1986" i="5"/>
  <c r="R1986" i="5"/>
  <c r="P1986" i="5"/>
  <c r="Q1986" i="5" s="1"/>
  <c r="L1986" i="5"/>
  <c r="K1986" i="5"/>
  <c r="S1985" i="5"/>
  <c r="R1985" i="5"/>
  <c r="P1985" i="5"/>
  <c r="Q1985" i="5" s="1"/>
  <c r="L1985" i="5"/>
  <c r="K1985" i="5"/>
  <c r="S1984" i="5"/>
  <c r="R1984" i="5"/>
  <c r="P1984" i="5"/>
  <c r="Q1984" i="5" s="1"/>
  <c r="L1984" i="5"/>
  <c r="K1984" i="5"/>
  <c r="S1983" i="5"/>
  <c r="R1983" i="5"/>
  <c r="P1983" i="5"/>
  <c r="Q1983" i="5" s="1"/>
  <c r="L1983" i="5"/>
  <c r="K1983" i="5"/>
  <c r="R1982" i="5"/>
  <c r="P1982" i="5"/>
  <c r="Q1982" i="5" s="1"/>
  <c r="L1982" i="5"/>
  <c r="K1982" i="5"/>
  <c r="S1982" i="5"/>
  <c r="S1981" i="5"/>
  <c r="R1981" i="5"/>
  <c r="P1981" i="5"/>
  <c r="Q1981" i="5" s="1"/>
  <c r="L1981" i="5"/>
  <c r="K1981" i="5"/>
  <c r="S1980" i="5"/>
  <c r="R1980" i="5"/>
  <c r="P1980" i="5"/>
  <c r="Q1980" i="5" s="1"/>
  <c r="L1980" i="5"/>
  <c r="K1980" i="5"/>
  <c r="S1979" i="5"/>
  <c r="R1979" i="5"/>
  <c r="P1979" i="5"/>
  <c r="Q1979" i="5" s="1"/>
  <c r="L1979" i="5"/>
  <c r="K1979" i="5"/>
  <c r="S1978" i="5"/>
  <c r="R1978" i="5"/>
  <c r="P1978" i="5"/>
  <c r="Q1978" i="5" s="1"/>
  <c r="L1978" i="5"/>
  <c r="K1978" i="5"/>
  <c r="R1977" i="5"/>
  <c r="P1977" i="5"/>
  <c r="Q1977" i="5" s="1"/>
  <c r="L1977" i="5"/>
  <c r="K1977" i="5"/>
  <c r="S1977" i="5"/>
  <c r="S1976" i="5"/>
  <c r="R1976" i="5"/>
  <c r="P1976" i="5"/>
  <c r="Q1976" i="5" s="1"/>
  <c r="L1976" i="5"/>
  <c r="K1976" i="5"/>
  <c r="S1975" i="5"/>
  <c r="R1975" i="5"/>
  <c r="P1975" i="5"/>
  <c r="Q1975" i="5" s="1"/>
  <c r="L1975" i="5"/>
  <c r="K1975" i="5"/>
  <c r="S1974" i="5"/>
  <c r="R1974" i="5"/>
  <c r="P1974" i="5"/>
  <c r="Q1974" i="5" s="1"/>
  <c r="L1974" i="5"/>
  <c r="K1974" i="5"/>
  <c r="S1973" i="5"/>
  <c r="R1973" i="5"/>
  <c r="P1973" i="5"/>
  <c r="Q1973" i="5" s="1"/>
  <c r="L1973" i="5"/>
  <c r="K1973" i="5"/>
  <c r="R1972" i="5"/>
  <c r="P1972" i="5"/>
  <c r="Q1972" i="5" s="1"/>
  <c r="L1972" i="5"/>
  <c r="K1972" i="5"/>
  <c r="S1972" i="5"/>
  <c r="S1971" i="5"/>
  <c r="R1971" i="5"/>
  <c r="P1971" i="5"/>
  <c r="Q1971" i="5" s="1"/>
  <c r="L1971" i="5"/>
  <c r="K1971" i="5"/>
  <c r="S1970" i="5"/>
  <c r="R1970" i="5"/>
  <c r="P1970" i="5"/>
  <c r="Q1970" i="5" s="1"/>
  <c r="L1970" i="5"/>
  <c r="K1970" i="5"/>
  <c r="S1969" i="5"/>
  <c r="R1969" i="5"/>
  <c r="P1969" i="5"/>
  <c r="Q1969" i="5" s="1"/>
  <c r="L1969" i="5"/>
  <c r="K1969" i="5"/>
  <c r="S1968" i="5"/>
  <c r="R1968" i="5"/>
  <c r="P1968" i="5"/>
  <c r="Q1968" i="5" s="1"/>
  <c r="L1968" i="5"/>
  <c r="K1968" i="5"/>
  <c r="R1967" i="5"/>
  <c r="P1967" i="5"/>
  <c r="Q1967" i="5" s="1"/>
  <c r="L1967" i="5"/>
  <c r="K1967" i="5"/>
  <c r="S1967" i="5"/>
  <c r="S1966" i="5"/>
  <c r="R1966" i="5"/>
  <c r="P1966" i="5"/>
  <c r="Q1966" i="5" s="1"/>
  <c r="L1966" i="5"/>
  <c r="K1966" i="5"/>
  <c r="S1965" i="5"/>
  <c r="R1965" i="5"/>
  <c r="P1965" i="5"/>
  <c r="Q1965" i="5" s="1"/>
  <c r="L1965" i="5"/>
  <c r="K1965" i="5"/>
  <c r="S1964" i="5"/>
  <c r="R1964" i="5"/>
  <c r="P1964" i="5"/>
  <c r="Q1964" i="5" s="1"/>
  <c r="L1964" i="5"/>
  <c r="K1964" i="5"/>
  <c r="S1963" i="5"/>
  <c r="R1963" i="5"/>
  <c r="P1963" i="5"/>
  <c r="Q1963" i="5" s="1"/>
  <c r="L1963" i="5"/>
  <c r="K1963" i="5"/>
  <c r="R1962" i="5"/>
  <c r="P1962" i="5"/>
  <c r="Q1962" i="5" s="1"/>
  <c r="L1962" i="5"/>
  <c r="K1962" i="5"/>
  <c r="S1962" i="5"/>
  <c r="S1961" i="5"/>
  <c r="R1961" i="5"/>
  <c r="P1961" i="5"/>
  <c r="Q1961" i="5" s="1"/>
  <c r="L1961" i="5"/>
  <c r="K1961" i="5"/>
  <c r="S1960" i="5"/>
  <c r="R1960" i="5"/>
  <c r="P1960" i="5"/>
  <c r="Q1960" i="5" s="1"/>
  <c r="L1960" i="5"/>
  <c r="K1960" i="5"/>
  <c r="S1959" i="5"/>
  <c r="R1959" i="5"/>
  <c r="P1959" i="5"/>
  <c r="Q1959" i="5" s="1"/>
  <c r="L1959" i="5"/>
  <c r="K1959" i="5"/>
  <c r="R1958" i="5"/>
  <c r="P1958" i="5"/>
  <c r="Q1958" i="5" s="1"/>
  <c r="L1958" i="5"/>
  <c r="K1958" i="5"/>
  <c r="S1958" i="5"/>
  <c r="S1957" i="5"/>
  <c r="R1957" i="5"/>
  <c r="P1957" i="5"/>
  <c r="Q1957" i="5" s="1"/>
  <c r="L1957" i="5"/>
  <c r="K1957" i="5"/>
  <c r="S1956" i="5"/>
  <c r="R1956" i="5"/>
  <c r="P1956" i="5"/>
  <c r="Q1956" i="5" s="1"/>
  <c r="L1956" i="5"/>
  <c r="K1956" i="5"/>
  <c r="S1955" i="5"/>
  <c r="R1955" i="5"/>
  <c r="P1955" i="5"/>
  <c r="Q1955" i="5" s="1"/>
  <c r="L1955" i="5"/>
  <c r="K1955" i="5"/>
  <c r="S1954" i="5"/>
  <c r="R1954" i="5"/>
  <c r="P1954" i="5"/>
  <c r="Q1954" i="5" s="1"/>
  <c r="L1954" i="5"/>
  <c r="K1954" i="5"/>
  <c r="R1953" i="5"/>
  <c r="P1953" i="5"/>
  <c r="Q1953" i="5" s="1"/>
  <c r="L1953" i="5"/>
  <c r="K1953" i="5"/>
  <c r="S1953" i="5"/>
  <c r="S1952" i="5"/>
  <c r="R1952" i="5"/>
  <c r="P1952" i="5"/>
  <c r="Q1952" i="5" s="1"/>
  <c r="L1952" i="5"/>
  <c r="K1952" i="5"/>
  <c r="S1951" i="5"/>
  <c r="R1951" i="5"/>
  <c r="P1951" i="5"/>
  <c r="Q1951" i="5" s="1"/>
  <c r="L1951" i="5"/>
  <c r="K1951" i="5"/>
  <c r="S1950" i="5"/>
  <c r="R1950" i="5"/>
  <c r="P1950" i="5"/>
  <c r="Q1950" i="5" s="1"/>
  <c r="L1950" i="5"/>
  <c r="K1950" i="5"/>
  <c r="S1949" i="5"/>
  <c r="R1949" i="5"/>
  <c r="P1949" i="5"/>
  <c r="Q1949" i="5" s="1"/>
  <c r="L1949" i="5"/>
  <c r="K1949" i="5"/>
  <c r="R1948" i="5"/>
  <c r="P1948" i="5"/>
  <c r="Q1948" i="5" s="1"/>
  <c r="L1948" i="5"/>
  <c r="K1948" i="5"/>
  <c r="S1948" i="5"/>
  <c r="S1947" i="5"/>
  <c r="R1947" i="5"/>
  <c r="P1947" i="5"/>
  <c r="Q1947" i="5" s="1"/>
  <c r="L1947" i="5"/>
  <c r="K1947" i="5"/>
  <c r="S1946" i="5"/>
  <c r="R1946" i="5"/>
  <c r="P1946" i="5"/>
  <c r="Q1946" i="5" s="1"/>
  <c r="L1946" i="5"/>
  <c r="K1946" i="5"/>
  <c r="S1945" i="5"/>
  <c r="R1945" i="5"/>
  <c r="P1945" i="5"/>
  <c r="Q1945" i="5" s="1"/>
  <c r="L1945" i="5"/>
  <c r="K1945" i="5"/>
  <c r="S1944" i="5"/>
  <c r="R1944" i="5"/>
  <c r="P1944" i="5"/>
  <c r="Q1944" i="5" s="1"/>
  <c r="L1944" i="5"/>
  <c r="K1944" i="5"/>
  <c r="R1943" i="5"/>
  <c r="P1943" i="5"/>
  <c r="Q1943" i="5" s="1"/>
  <c r="L1943" i="5"/>
  <c r="K1943" i="5"/>
  <c r="S1943" i="5"/>
  <c r="S1942" i="5"/>
  <c r="R1942" i="5"/>
  <c r="P1942" i="5"/>
  <c r="Q1942" i="5" s="1"/>
  <c r="L1942" i="5"/>
  <c r="K1942" i="5"/>
  <c r="S1941" i="5"/>
  <c r="R1941" i="5"/>
  <c r="P1941" i="5"/>
  <c r="Q1941" i="5" s="1"/>
  <c r="L1941" i="5"/>
  <c r="K1941" i="5"/>
  <c r="S1940" i="5"/>
  <c r="R1940" i="5"/>
  <c r="P1940" i="5"/>
  <c r="Q1940" i="5" s="1"/>
  <c r="L1940" i="5"/>
  <c r="K1940" i="5"/>
  <c r="R1939" i="5"/>
  <c r="P1939" i="5"/>
  <c r="Q1939" i="5" s="1"/>
  <c r="K1939" i="5"/>
  <c r="S1939" i="5"/>
  <c r="S1938" i="5"/>
  <c r="R1938" i="5"/>
  <c r="P1938" i="5"/>
  <c r="Q1938" i="5" s="1"/>
  <c r="K1938" i="5"/>
  <c r="S1937" i="5"/>
  <c r="R1937" i="5"/>
  <c r="P1937" i="5"/>
  <c r="Q1937" i="5" s="1"/>
  <c r="K1937" i="5"/>
  <c r="S1936" i="5"/>
  <c r="R1936" i="5"/>
  <c r="P1936" i="5"/>
  <c r="Q1936" i="5" s="1"/>
  <c r="K1936" i="5"/>
  <c r="S1935" i="5"/>
  <c r="R1935" i="5"/>
  <c r="P1935" i="5"/>
  <c r="Q1935" i="5" s="1"/>
  <c r="K1935" i="5"/>
  <c r="R1934" i="5"/>
  <c r="P1934" i="5"/>
  <c r="Q1934" i="5" s="1"/>
  <c r="K1934" i="5"/>
  <c r="S1934" i="5"/>
  <c r="S1933" i="5"/>
  <c r="R1933" i="5"/>
  <c r="P1933" i="5"/>
  <c r="Q1933" i="5" s="1"/>
  <c r="K1933" i="5"/>
  <c r="S1932" i="5"/>
  <c r="R1932" i="5"/>
  <c r="P1932" i="5"/>
  <c r="Q1932" i="5" s="1"/>
  <c r="K1932" i="5"/>
  <c r="S1931" i="5"/>
  <c r="R1931" i="5"/>
  <c r="P1931" i="5"/>
  <c r="Q1931" i="5" s="1"/>
  <c r="K1931" i="5"/>
  <c r="S1930" i="5"/>
  <c r="R1930" i="5"/>
  <c r="P1930" i="5"/>
  <c r="Q1930" i="5" s="1"/>
  <c r="K1930" i="5"/>
  <c r="R1929" i="5"/>
  <c r="P1929" i="5"/>
  <c r="Q1929" i="5" s="1"/>
  <c r="K1929" i="5"/>
  <c r="S1929" i="5"/>
  <c r="S1928" i="5"/>
  <c r="R1928" i="5"/>
  <c r="P1928" i="5"/>
  <c r="Q1928" i="5" s="1"/>
  <c r="K1928" i="5"/>
  <c r="S1927" i="5"/>
  <c r="R1927" i="5"/>
  <c r="P1927" i="5"/>
  <c r="Q1927" i="5" s="1"/>
  <c r="K1927" i="5"/>
  <c r="S1926" i="5"/>
  <c r="R1926" i="5"/>
  <c r="P1926" i="5"/>
  <c r="Q1926" i="5" s="1"/>
  <c r="K1926" i="5"/>
  <c r="S1925" i="5"/>
  <c r="R1925" i="5"/>
  <c r="P1925" i="5"/>
  <c r="Q1925" i="5" s="1"/>
  <c r="K1925" i="5"/>
  <c r="R1924" i="5"/>
  <c r="P1924" i="5"/>
  <c r="Q1924" i="5" s="1"/>
  <c r="K1924" i="5"/>
  <c r="S1924" i="5"/>
  <c r="S1923" i="5"/>
  <c r="R1923" i="5"/>
  <c r="P1923" i="5"/>
  <c r="Q1923" i="5" s="1"/>
  <c r="K1923" i="5"/>
  <c r="S1922" i="5"/>
  <c r="R1922" i="5"/>
  <c r="P1922" i="5"/>
  <c r="Q1922" i="5" s="1"/>
  <c r="K1922" i="5"/>
  <c r="S1921" i="5"/>
  <c r="R1921" i="5"/>
  <c r="P1921" i="5"/>
  <c r="Q1921" i="5" s="1"/>
  <c r="K1921" i="5"/>
  <c r="R1920" i="5"/>
  <c r="P1920" i="5"/>
  <c r="Q1920" i="5" s="1"/>
  <c r="K1920" i="5"/>
  <c r="S1920" i="5"/>
  <c r="S1919" i="5"/>
  <c r="R1919" i="5"/>
  <c r="P1919" i="5"/>
  <c r="Q1919" i="5" s="1"/>
  <c r="K1919" i="5"/>
  <c r="S1918" i="5"/>
  <c r="R1918" i="5"/>
  <c r="P1918" i="5"/>
  <c r="Q1918" i="5" s="1"/>
  <c r="K1918" i="5"/>
  <c r="S1917" i="5"/>
  <c r="R1917" i="5"/>
  <c r="P1917" i="5"/>
  <c r="Q1917" i="5" s="1"/>
  <c r="K1917" i="5"/>
  <c r="S1916" i="5"/>
  <c r="R1916" i="5"/>
  <c r="P1916" i="5"/>
  <c r="Q1916" i="5" s="1"/>
  <c r="K1916" i="5"/>
  <c r="R1915" i="5"/>
  <c r="P1915" i="5"/>
  <c r="Q1915" i="5" s="1"/>
  <c r="K1915" i="5"/>
  <c r="S1915" i="5"/>
  <c r="S1914" i="5"/>
  <c r="R1914" i="5"/>
  <c r="P1914" i="5"/>
  <c r="Q1914" i="5" s="1"/>
  <c r="K1914" i="5"/>
  <c r="S1913" i="5"/>
  <c r="R1913" i="5"/>
  <c r="P1913" i="5"/>
  <c r="Q1913" i="5" s="1"/>
  <c r="K1913" i="5"/>
  <c r="S1912" i="5"/>
  <c r="R1912" i="5"/>
  <c r="P1912" i="5"/>
  <c r="Q1912" i="5" s="1"/>
  <c r="K1912" i="5"/>
  <c r="S1911" i="5"/>
  <c r="R1911" i="5"/>
  <c r="P1911" i="5"/>
  <c r="Q1911" i="5" s="1"/>
  <c r="K1911" i="5"/>
  <c r="R1910" i="5"/>
  <c r="P1910" i="5"/>
  <c r="Q1910" i="5" s="1"/>
  <c r="K1910" i="5"/>
  <c r="S1910" i="5"/>
  <c r="S1909" i="5"/>
  <c r="R1909" i="5"/>
  <c r="P1909" i="5"/>
  <c r="Q1909" i="5" s="1"/>
  <c r="K1909" i="5"/>
  <c r="S1908" i="5"/>
  <c r="R1908" i="5"/>
  <c r="P1908" i="5"/>
  <c r="Q1908" i="5" s="1"/>
  <c r="K1908" i="5"/>
  <c r="S1907" i="5"/>
  <c r="R1907" i="5"/>
  <c r="P1907" i="5"/>
  <c r="Q1907" i="5" s="1"/>
  <c r="K1907" i="5"/>
  <c r="S1906" i="5"/>
  <c r="R1906" i="5"/>
  <c r="P1906" i="5"/>
  <c r="Q1906" i="5" s="1"/>
  <c r="K1906" i="5"/>
  <c r="R1905" i="5"/>
  <c r="P1905" i="5"/>
  <c r="Q1905" i="5" s="1"/>
  <c r="K1905" i="5"/>
  <c r="S1905" i="5"/>
  <c r="S1904" i="5"/>
  <c r="R1904" i="5"/>
  <c r="P1904" i="5"/>
  <c r="Q1904" i="5" s="1"/>
  <c r="K1904" i="5"/>
  <c r="S1903" i="5"/>
  <c r="R1903" i="5"/>
  <c r="P1903" i="5"/>
  <c r="Q1903" i="5" s="1"/>
  <c r="K1903" i="5"/>
  <c r="S1902" i="5"/>
  <c r="R1902" i="5"/>
  <c r="P1902" i="5"/>
  <c r="Q1902" i="5" s="1"/>
  <c r="K1902" i="5"/>
  <c r="R1901" i="5"/>
  <c r="P1901" i="5"/>
  <c r="Q1901" i="5" s="1"/>
  <c r="K1901" i="5"/>
  <c r="S1901" i="5"/>
  <c r="S1900" i="5"/>
  <c r="R1900" i="5"/>
  <c r="P1900" i="5"/>
  <c r="Q1900" i="5" s="1"/>
  <c r="K1900" i="5"/>
  <c r="S1899" i="5"/>
  <c r="R1899" i="5"/>
  <c r="P1899" i="5"/>
  <c r="Q1899" i="5" s="1"/>
  <c r="K1899" i="5"/>
  <c r="S1898" i="5"/>
  <c r="R1898" i="5"/>
  <c r="P1898" i="5"/>
  <c r="Q1898" i="5" s="1"/>
  <c r="K1898" i="5"/>
  <c r="S1897" i="5"/>
  <c r="R1897" i="5"/>
  <c r="P1897" i="5"/>
  <c r="Q1897" i="5" s="1"/>
  <c r="K1897" i="5"/>
  <c r="R1896" i="5"/>
  <c r="P1896" i="5"/>
  <c r="Q1896" i="5" s="1"/>
  <c r="K1896" i="5"/>
  <c r="S1896" i="5"/>
  <c r="S1895" i="5"/>
  <c r="R1895" i="5"/>
  <c r="P1895" i="5"/>
  <c r="Q1895" i="5" s="1"/>
  <c r="K1895" i="5"/>
  <c r="S1894" i="5"/>
  <c r="R1894" i="5"/>
  <c r="P1894" i="5"/>
  <c r="Q1894" i="5" s="1"/>
  <c r="K1894" i="5"/>
  <c r="S1893" i="5"/>
  <c r="R1893" i="5"/>
  <c r="P1893" i="5"/>
  <c r="Q1893" i="5" s="1"/>
  <c r="K1893" i="5"/>
  <c r="S1892" i="5"/>
  <c r="R1892" i="5"/>
  <c r="P1892" i="5"/>
  <c r="Q1892" i="5" s="1"/>
  <c r="K1892" i="5"/>
  <c r="R1891" i="5"/>
  <c r="P1891" i="5"/>
  <c r="Q1891" i="5" s="1"/>
  <c r="K1891" i="5"/>
  <c r="S1891" i="5"/>
  <c r="S1890" i="5"/>
  <c r="R1890" i="5"/>
  <c r="P1890" i="5"/>
  <c r="Q1890" i="5" s="1"/>
  <c r="K1890" i="5"/>
  <c r="S1889" i="5"/>
  <c r="R1889" i="5"/>
  <c r="P1889" i="5"/>
  <c r="Q1889" i="5" s="1"/>
  <c r="K1889" i="5"/>
  <c r="S1888" i="5"/>
  <c r="R1888" i="5"/>
  <c r="P1888" i="5"/>
  <c r="Q1888" i="5" s="1"/>
  <c r="K1888" i="5"/>
  <c r="S1887" i="5"/>
  <c r="R1887" i="5"/>
  <c r="P1887" i="5"/>
  <c r="Q1887" i="5" s="1"/>
  <c r="K1887" i="5"/>
  <c r="R1886" i="5"/>
  <c r="P1886" i="5"/>
  <c r="Q1886" i="5" s="1"/>
  <c r="K1886" i="5"/>
  <c r="S1886" i="5"/>
  <c r="S1885" i="5"/>
  <c r="R1885" i="5"/>
  <c r="P1885" i="5"/>
  <c r="Q1885" i="5" s="1"/>
  <c r="K1885" i="5"/>
  <c r="S1884" i="5"/>
  <c r="R1884" i="5"/>
  <c r="P1884" i="5"/>
  <c r="Q1884" i="5" s="1"/>
  <c r="K1884" i="5"/>
  <c r="S1883" i="5"/>
  <c r="R1883" i="5"/>
  <c r="P1883" i="5"/>
  <c r="Q1883" i="5" s="1"/>
  <c r="K1883" i="5"/>
  <c r="R1882" i="5"/>
  <c r="P1882" i="5"/>
  <c r="Q1882" i="5" s="1"/>
  <c r="K1882" i="5"/>
  <c r="S1882" i="5"/>
  <c r="S1881" i="5"/>
  <c r="R1881" i="5"/>
  <c r="P1881" i="5"/>
  <c r="Q1881" i="5" s="1"/>
  <c r="K1881" i="5"/>
  <c r="S1880" i="5"/>
  <c r="R1880" i="5"/>
  <c r="P1880" i="5"/>
  <c r="Q1880" i="5" s="1"/>
  <c r="K1880" i="5"/>
  <c r="S1879" i="5"/>
  <c r="R1879" i="5"/>
  <c r="P1879" i="5"/>
  <c r="Q1879" i="5" s="1"/>
  <c r="K1879" i="5"/>
  <c r="S1878" i="5"/>
  <c r="R1878" i="5"/>
  <c r="P1878" i="5"/>
  <c r="Q1878" i="5" s="1"/>
  <c r="K1878" i="5"/>
  <c r="R1877" i="5"/>
  <c r="P1877" i="5"/>
  <c r="Q1877" i="5" s="1"/>
  <c r="K1877" i="5"/>
  <c r="S1877" i="5"/>
  <c r="S1876" i="5"/>
  <c r="R1876" i="5"/>
  <c r="P1876" i="5"/>
  <c r="Q1876" i="5" s="1"/>
  <c r="K1876" i="5"/>
  <c r="S1875" i="5"/>
  <c r="R1875" i="5"/>
  <c r="P1875" i="5"/>
  <c r="Q1875" i="5" s="1"/>
  <c r="K1875" i="5"/>
  <c r="S1874" i="5"/>
  <c r="R1874" i="5"/>
  <c r="P1874" i="5"/>
  <c r="Q1874" i="5" s="1"/>
  <c r="K1874" i="5"/>
  <c r="S1873" i="5"/>
  <c r="R1873" i="5"/>
  <c r="P1873" i="5"/>
  <c r="Q1873" i="5" s="1"/>
  <c r="K1873" i="5"/>
  <c r="R1872" i="5"/>
  <c r="P1872" i="5"/>
  <c r="Q1872" i="5" s="1"/>
  <c r="K1872" i="5"/>
  <c r="S1872" i="5"/>
  <c r="S1871" i="5"/>
  <c r="R1871" i="5"/>
  <c r="P1871" i="5"/>
  <c r="Q1871" i="5" s="1"/>
  <c r="K1871" i="5"/>
  <c r="S1870" i="5"/>
  <c r="R1870" i="5"/>
  <c r="P1870" i="5"/>
  <c r="Q1870" i="5" s="1"/>
  <c r="K1870" i="5"/>
  <c r="S1869" i="5"/>
  <c r="R1869" i="5"/>
  <c r="P1869" i="5"/>
  <c r="Q1869" i="5" s="1"/>
  <c r="K1869" i="5"/>
  <c r="S1868" i="5"/>
  <c r="R1868" i="5"/>
  <c r="P1868" i="5"/>
  <c r="Q1868" i="5" s="1"/>
  <c r="K1868" i="5"/>
  <c r="R1867" i="5"/>
  <c r="P1867" i="5"/>
  <c r="Q1867" i="5" s="1"/>
  <c r="K1867" i="5"/>
  <c r="S1867" i="5"/>
  <c r="S1866" i="5"/>
  <c r="R1866" i="5"/>
  <c r="P1866" i="5"/>
  <c r="Q1866" i="5" s="1"/>
  <c r="K1866" i="5"/>
  <c r="S1865" i="5"/>
  <c r="R1865" i="5"/>
  <c r="P1865" i="5"/>
  <c r="Q1865" i="5" s="1"/>
  <c r="K1865" i="5"/>
  <c r="S1864" i="5"/>
  <c r="R1864" i="5"/>
  <c r="P1864" i="5"/>
  <c r="Q1864" i="5" s="1"/>
  <c r="K1864" i="5"/>
  <c r="R1863" i="5"/>
  <c r="P1863" i="5"/>
  <c r="Q1863" i="5" s="1"/>
  <c r="K1863" i="5"/>
  <c r="S1863" i="5"/>
  <c r="S1862" i="5"/>
  <c r="R1862" i="5"/>
  <c r="P1862" i="5"/>
  <c r="Q1862" i="5" s="1"/>
  <c r="K1862" i="5"/>
  <c r="S1861" i="5"/>
  <c r="R1861" i="5"/>
  <c r="P1861" i="5"/>
  <c r="Q1861" i="5" s="1"/>
  <c r="K1861" i="5"/>
  <c r="S1860" i="5"/>
  <c r="R1860" i="5"/>
  <c r="P1860" i="5"/>
  <c r="Q1860" i="5" s="1"/>
  <c r="K1860" i="5"/>
  <c r="S1859" i="5"/>
  <c r="R1859" i="5"/>
  <c r="P1859" i="5"/>
  <c r="Q1859" i="5" s="1"/>
  <c r="K1859" i="5"/>
  <c r="R1858" i="5"/>
  <c r="P1858" i="5"/>
  <c r="Q1858" i="5" s="1"/>
  <c r="K1858" i="5"/>
  <c r="S1858" i="5"/>
  <c r="S1857" i="5"/>
  <c r="R1857" i="5"/>
  <c r="P1857" i="5"/>
  <c r="Q1857" i="5" s="1"/>
  <c r="K1857" i="5"/>
  <c r="S1856" i="5"/>
  <c r="R1856" i="5"/>
  <c r="P1856" i="5"/>
  <c r="Q1856" i="5" s="1"/>
  <c r="K1856" i="5"/>
  <c r="S1855" i="5"/>
  <c r="R1855" i="5"/>
  <c r="P1855" i="5"/>
  <c r="Q1855" i="5" s="1"/>
  <c r="K1855" i="5"/>
  <c r="S1854" i="5"/>
  <c r="R1854" i="5"/>
  <c r="P1854" i="5"/>
  <c r="Q1854" i="5" s="1"/>
  <c r="K1854" i="5"/>
  <c r="R1853" i="5"/>
  <c r="P1853" i="5"/>
  <c r="Q1853" i="5" s="1"/>
  <c r="K1853" i="5"/>
  <c r="S1853" i="5"/>
  <c r="S1852" i="5"/>
  <c r="R1852" i="5"/>
  <c r="P1852" i="5"/>
  <c r="Q1852" i="5" s="1"/>
  <c r="K1852" i="5"/>
  <c r="S1851" i="5"/>
  <c r="R1851" i="5"/>
  <c r="P1851" i="5"/>
  <c r="Q1851" i="5" s="1"/>
  <c r="K1851" i="5"/>
  <c r="S1850" i="5"/>
  <c r="R1850" i="5"/>
  <c r="P1850" i="5"/>
  <c r="Q1850" i="5" s="1"/>
  <c r="K1850" i="5"/>
  <c r="S1849" i="5"/>
  <c r="R1849" i="5"/>
  <c r="P1849" i="5"/>
  <c r="Q1849" i="5" s="1"/>
  <c r="K1849" i="5"/>
  <c r="R1848" i="5"/>
  <c r="P1848" i="5"/>
  <c r="Q1848" i="5" s="1"/>
  <c r="K1848" i="5"/>
  <c r="S1848" i="5"/>
  <c r="S1847" i="5"/>
  <c r="R1847" i="5"/>
  <c r="P1847" i="5"/>
  <c r="Q1847" i="5" s="1"/>
  <c r="K1847" i="5"/>
  <c r="S1846" i="5"/>
  <c r="R1846" i="5"/>
  <c r="P1846" i="5"/>
  <c r="Q1846" i="5" s="1"/>
  <c r="K1846" i="5"/>
  <c r="S1845" i="5"/>
  <c r="R1845" i="5"/>
  <c r="P1845" i="5"/>
  <c r="Q1845" i="5" s="1"/>
  <c r="K1845" i="5"/>
  <c r="R1844" i="5"/>
  <c r="P1844" i="5"/>
  <c r="Q1844" i="5" s="1"/>
  <c r="K1844" i="5"/>
  <c r="S1844" i="5"/>
  <c r="S1843" i="5"/>
  <c r="R1843" i="5"/>
  <c r="P1843" i="5"/>
  <c r="Q1843" i="5" s="1"/>
  <c r="K1843" i="5"/>
  <c r="S1842" i="5"/>
  <c r="R1842" i="5"/>
  <c r="P1842" i="5"/>
  <c r="Q1842" i="5" s="1"/>
  <c r="K1842" i="5"/>
  <c r="S1841" i="5"/>
  <c r="R1841" i="5"/>
  <c r="P1841" i="5"/>
  <c r="Q1841" i="5" s="1"/>
  <c r="K1841" i="5"/>
  <c r="S1840" i="5"/>
  <c r="R1840" i="5"/>
  <c r="P1840" i="5"/>
  <c r="Q1840" i="5" s="1"/>
  <c r="K1840" i="5"/>
  <c r="R1839" i="5"/>
  <c r="P1839" i="5"/>
  <c r="Q1839" i="5" s="1"/>
  <c r="K1839" i="5"/>
  <c r="S1839" i="5"/>
  <c r="S1838" i="5"/>
  <c r="R1838" i="5"/>
  <c r="P1838" i="5"/>
  <c r="Q1838" i="5" s="1"/>
  <c r="K1838" i="5"/>
  <c r="S1837" i="5"/>
  <c r="R1837" i="5"/>
  <c r="P1837" i="5"/>
  <c r="Q1837" i="5" s="1"/>
  <c r="K1837" i="5"/>
  <c r="S1836" i="5"/>
  <c r="R1836" i="5"/>
  <c r="P1836" i="5"/>
  <c r="Q1836" i="5" s="1"/>
  <c r="K1836" i="5"/>
  <c r="S1835" i="5"/>
  <c r="R1835" i="5"/>
  <c r="P1835" i="5"/>
  <c r="Q1835" i="5" s="1"/>
  <c r="K1835" i="5"/>
  <c r="R1834" i="5"/>
  <c r="P1834" i="5"/>
  <c r="Q1834" i="5" s="1"/>
  <c r="K1834" i="5"/>
  <c r="S1834" i="5"/>
  <c r="S1833" i="5"/>
  <c r="R1833" i="5"/>
  <c r="P1833" i="5"/>
  <c r="Q1833" i="5" s="1"/>
  <c r="K1833" i="5"/>
  <c r="S1832" i="5"/>
  <c r="R1832" i="5"/>
  <c r="P1832" i="5"/>
  <c r="Q1832" i="5" s="1"/>
  <c r="K1832" i="5"/>
  <c r="S1831" i="5"/>
  <c r="R1831" i="5"/>
  <c r="P1831" i="5"/>
  <c r="Q1831" i="5" s="1"/>
  <c r="K1831" i="5"/>
  <c r="S1830" i="5"/>
  <c r="R1830" i="5"/>
  <c r="P1830" i="5"/>
  <c r="Q1830" i="5" s="1"/>
  <c r="K1830" i="5"/>
  <c r="R1829" i="5"/>
  <c r="P1829" i="5"/>
  <c r="Q1829" i="5" s="1"/>
  <c r="K1829" i="5"/>
  <c r="S1829" i="5"/>
  <c r="S1828" i="5"/>
  <c r="R1828" i="5"/>
  <c r="P1828" i="5"/>
  <c r="Q1828" i="5" s="1"/>
  <c r="K1828" i="5"/>
  <c r="S1827" i="5"/>
  <c r="R1827" i="5"/>
  <c r="P1827" i="5"/>
  <c r="Q1827" i="5" s="1"/>
  <c r="K1827" i="5"/>
  <c r="S1826" i="5"/>
  <c r="R1826" i="5"/>
  <c r="P1826" i="5"/>
  <c r="Q1826" i="5" s="1"/>
  <c r="K1826" i="5"/>
  <c r="S1825" i="5"/>
  <c r="R1825" i="5"/>
  <c r="P1825" i="5"/>
  <c r="Q1825" i="5" s="1"/>
  <c r="K1825" i="5"/>
  <c r="R1824" i="5"/>
  <c r="P1824" i="5"/>
  <c r="Q1824" i="5" s="1"/>
  <c r="K1824" i="5"/>
  <c r="S1824" i="5"/>
  <c r="S1823" i="5"/>
  <c r="R1823" i="5"/>
  <c r="P1823" i="5"/>
  <c r="Q1823" i="5" s="1"/>
  <c r="K1823" i="5"/>
  <c r="S1822" i="5"/>
  <c r="R1822" i="5"/>
  <c r="P1822" i="5"/>
  <c r="Q1822" i="5" s="1"/>
  <c r="K1822" i="5"/>
  <c r="S1821" i="5"/>
  <c r="R1821" i="5"/>
  <c r="P1821" i="5"/>
  <c r="Q1821" i="5" s="1"/>
  <c r="K1821" i="5"/>
  <c r="S1820" i="5"/>
  <c r="R1820" i="5"/>
  <c r="P1820" i="5"/>
  <c r="Q1820" i="5" s="1"/>
  <c r="K1820" i="5"/>
  <c r="R1819" i="5"/>
  <c r="P1819" i="5"/>
  <c r="Q1819" i="5" s="1"/>
  <c r="K1819" i="5"/>
  <c r="S1819" i="5"/>
  <c r="S1818" i="5"/>
  <c r="R1818" i="5"/>
  <c r="P1818" i="5"/>
  <c r="Q1818" i="5" s="1"/>
  <c r="K1818" i="5"/>
  <c r="S1817" i="5"/>
  <c r="R1817" i="5"/>
  <c r="P1817" i="5"/>
  <c r="Q1817" i="5" s="1"/>
  <c r="K1817" i="5"/>
  <c r="S1816" i="5"/>
  <c r="R1816" i="5"/>
  <c r="P1816" i="5"/>
  <c r="Q1816" i="5" s="1"/>
  <c r="K1816" i="5"/>
  <c r="S1815" i="5"/>
  <c r="R1815" i="5"/>
  <c r="P1815" i="5"/>
  <c r="Q1815" i="5" s="1"/>
  <c r="K1815" i="5"/>
  <c r="R1814" i="5"/>
  <c r="P1814" i="5"/>
  <c r="Q1814" i="5" s="1"/>
  <c r="K1814" i="5"/>
  <c r="S1814" i="5"/>
  <c r="S1813" i="5"/>
  <c r="R1813" i="5"/>
  <c r="P1813" i="5"/>
  <c r="Q1813" i="5" s="1"/>
  <c r="K1813" i="5"/>
  <c r="S1812" i="5"/>
  <c r="R1812" i="5"/>
  <c r="P1812" i="5"/>
  <c r="Q1812" i="5" s="1"/>
  <c r="K1812" i="5"/>
  <c r="S1811" i="5"/>
  <c r="R1811" i="5"/>
  <c r="P1811" i="5"/>
  <c r="Q1811" i="5" s="1"/>
  <c r="K1811" i="5"/>
  <c r="S1810" i="5"/>
  <c r="R1810" i="5"/>
  <c r="P1810" i="5"/>
  <c r="Q1810" i="5" s="1"/>
  <c r="K1810" i="5"/>
  <c r="R1809" i="5"/>
  <c r="P1809" i="5"/>
  <c r="Q1809" i="5" s="1"/>
  <c r="K1809" i="5"/>
  <c r="S1809" i="5"/>
  <c r="S1808" i="5"/>
  <c r="R1808" i="5"/>
  <c r="P1808" i="5"/>
  <c r="Q1808" i="5" s="1"/>
  <c r="K1808" i="5"/>
  <c r="S1807" i="5"/>
  <c r="R1807" i="5"/>
  <c r="P1807" i="5"/>
  <c r="Q1807" i="5" s="1"/>
  <c r="K1807" i="5"/>
  <c r="S1806" i="5"/>
  <c r="R1806" i="5"/>
  <c r="P1806" i="5"/>
  <c r="Q1806" i="5" s="1"/>
  <c r="K1806" i="5"/>
  <c r="R1805" i="5"/>
  <c r="P1805" i="5"/>
  <c r="Q1805" i="5" s="1"/>
  <c r="K1805" i="5"/>
  <c r="S1805" i="5"/>
  <c r="S1804" i="5"/>
  <c r="R1804" i="5"/>
  <c r="P1804" i="5"/>
  <c r="Q1804" i="5" s="1"/>
  <c r="K1804" i="5"/>
  <c r="S1803" i="5"/>
  <c r="R1803" i="5"/>
  <c r="P1803" i="5"/>
  <c r="Q1803" i="5" s="1"/>
  <c r="K1803" i="5"/>
  <c r="S1802" i="5"/>
  <c r="R1802" i="5"/>
  <c r="P1802" i="5"/>
  <c r="Q1802" i="5" s="1"/>
  <c r="K1802" i="5"/>
  <c r="S1801" i="5"/>
  <c r="R1801" i="5"/>
  <c r="P1801" i="5"/>
  <c r="Q1801" i="5" s="1"/>
  <c r="K1801" i="5"/>
  <c r="R1800" i="5"/>
  <c r="P1800" i="5"/>
  <c r="Q1800" i="5" s="1"/>
  <c r="K1800" i="5"/>
  <c r="S1800" i="5"/>
  <c r="S1799" i="5"/>
  <c r="R1799" i="5"/>
  <c r="P1799" i="5"/>
  <c r="Q1799" i="5" s="1"/>
  <c r="K1799" i="5"/>
  <c r="S1798" i="5"/>
  <c r="R1798" i="5"/>
  <c r="P1798" i="5"/>
  <c r="Q1798" i="5" s="1"/>
  <c r="K1798" i="5"/>
  <c r="S1797" i="5"/>
  <c r="R1797" i="5"/>
  <c r="P1797" i="5"/>
  <c r="Q1797" i="5" s="1"/>
  <c r="K1797" i="5"/>
  <c r="S1796" i="5"/>
  <c r="R1796" i="5"/>
  <c r="P1796" i="5"/>
  <c r="Q1796" i="5" s="1"/>
  <c r="K1796" i="5"/>
  <c r="R1795" i="5"/>
  <c r="P1795" i="5"/>
  <c r="Q1795" i="5" s="1"/>
  <c r="K1795" i="5"/>
  <c r="S1795" i="5"/>
  <c r="S1794" i="5"/>
  <c r="R1794" i="5"/>
  <c r="P1794" i="5"/>
  <c r="Q1794" i="5" s="1"/>
  <c r="K1794" i="5"/>
  <c r="S1793" i="5"/>
  <c r="R1793" i="5"/>
  <c r="P1793" i="5"/>
  <c r="Q1793" i="5" s="1"/>
  <c r="K1793" i="5"/>
  <c r="S1792" i="5"/>
  <c r="R1792" i="5"/>
  <c r="P1792" i="5"/>
  <c r="Q1792" i="5" s="1"/>
  <c r="K1792" i="5"/>
  <c r="S1791" i="5"/>
  <c r="R1791" i="5"/>
  <c r="P1791" i="5"/>
  <c r="Q1791" i="5" s="1"/>
  <c r="K1791" i="5"/>
  <c r="R1790" i="5"/>
  <c r="P1790" i="5"/>
  <c r="Q1790" i="5" s="1"/>
  <c r="K1790" i="5"/>
  <c r="S1790" i="5"/>
  <c r="S1789" i="5"/>
  <c r="R1789" i="5"/>
  <c r="P1789" i="5"/>
  <c r="Q1789" i="5" s="1"/>
  <c r="K1789" i="5"/>
  <c r="S1788" i="5"/>
  <c r="R1788" i="5"/>
  <c r="P1788" i="5"/>
  <c r="Q1788" i="5" s="1"/>
  <c r="K1788" i="5"/>
  <c r="S1787" i="5"/>
  <c r="R1787" i="5"/>
  <c r="P1787" i="5"/>
  <c r="Q1787" i="5" s="1"/>
  <c r="K1787" i="5"/>
  <c r="R1786" i="5"/>
  <c r="P1786" i="5"/>
  <c r="Q1786" i="5" s="1"/>
  <c r="K1786" i="5"/>
  <c r="S1786" i="5"/>
  <c r="S1785" i="5"/>
  <c r="R1785" i="5"/>
  <c r="P1785" i="5"/>
  <c r="Q1785" i="5" s="1"/>
  <c r="K1785" i="5"/>
  <c r="S1784" i="5"/>
  <c r="R1784" i="5"/>
  <c r="P1784" i="5"/>
  <c r="Q1784" i="5" s="1"/>
  <c r="K1784" i="5"/>
  <c r="S1783" i="5"/>
  <c r="R1783" i="5"/>
  <c r="P1783" i="5"/>
  <c r="Q1783" i="5" s="1"/>
  <c r="K1783" i="5"/>
  <c r="S1782" i="5"/>
  <c r="R1782" i="5"/>
  <c r="P1782" i="5"/>
  <c r="Q1782" i="5" s="1"/>
  <c r="K1782" i="5"/>
  <c r="R1781" i="5"/>
  <c r="P1781" i="5"/>
  <c r="Q1781" i="5" s="1"/>
  <c r="K1781" i="5"/>
  <c r="S1781" i="5"/>
  <c r="S1780" i="5"/>
  <c r="R1780" i="5"/>
  <c r="P1780" i="5"/>
  <c r="Q1780" i="5" s="1"/>
  <c r="K1780" i="5"/>
  <c r="S1779" i="5"/>
  <c r="R1779" i="5"/>
  <c r="P1779" i="5"/>
  <c r="Q1779" i="5" s="1"/>
  <c r="K1779" i="5"/>
  <c r="S1778" i="5"/>
  <c r="R1778" i="5"/>
  <c r="P1778" i="5"/>
  <c r="Q1778" i="5" s="1"/>
  <c r="K1778" i="5"/>
  <c r="S1777" i="5"/>
  <c r="R1777" i="5"/>
  <c r="P1777" i="5"/>
  <c r="Q1777" i="5" s="1"/>
  <c r="K1777" i="5"/>
  <c r="R1776" i="5"/>
  <c r="P1776" i="5"/>
  <c r="Q1776" i="5" s="1"/>
  <c r="K1776" i="5"/>
  <c r="S1776" i="5"/>
  <c r="S1775" i="5"/>
  <c r="R1775" i="5"/>
  <c r="P1775" i="5"/>
  <c r="Q1775" i="5" s="1"/>
  <c r="K1775" i="5"/>
  <c r="S1774" i="5"/>
  <c r="R1774" i="5"/>
  <c r="P1774" i="5"/>
  <c r="Q1774" i="5" s="1"/>
  <c r="K1774" i="5"/>
  <c r="S1773" i="5"/>
  <c r="R1773" i="5"/>
  <c r="P1773" i="5"/>
  <c r="Q1773" i="5" s="1"/>
  <c r="K1773" i="5"/>
  <c r="S1772" i="5"/>
  <c r="R1772" i="5"/>
  <c r="P1772" i="5"/>
  <c r="Q1772" i="5" s="1"/>
  <c r="K1772" i="5"/>
  <c r="R1771" i="5"/>
  <c r="P1771" i="5"/>
  <c r="Q1771" i="5" s="1"/>
  <c r="K1771" i="5"/>
  <c r="S1771" i="5"/>
  <c r="S1770" i="5"/>
  <c r="R1770" i="5"/>
  <c r="P1770" i="5"/>
  <c r="Q1770" i="5" s="1"/>
  <c r="K1770" i="5"/>
  <c r="S1769" i="5"/>
  <c r="R1769" i="5"/>
  <c r="P1769" i="5"/>
  <c r="Q1769" i="5" s="1"/>
  <c r="K1769" i="5"/>
  <c r="S1768" i="5"/>
  <c r="R1768" i="5"/>
  <c r="P1768" i="5"/>
  <c r="Q1768" i="5" s="1"/>
  <c r="K1768" i="5"/>
  <c r="R1767" i="5"/>
  <c r="P1767" i="5"/>
  <c r="Q1767" i="5" s="1"/>
  <c r="K1767" i="5"/>
  <c r="S1767" i="5"/>
  <c r="S1766" i="5"/>
  <c r="R1766" i="5"/>
  <c r="P1766" i="5"/>
  <c r="Q1766" i="5" s="1"/>
  <c r="K1766" i="5"/>
  <c r="S1765" i="5"/>
  <c r="R1765" i="5"/>
  <c r="P1765" i="5"/>
  <c r="Q1765" i="5" s="1"/>
  <c r="K1765" i="5"/>
  <c r="S1764" i="5"/>
  <c r="R1764" i="5"/>
  <c r="P1764" i="5"/>
  <c r="Q1764" i="5" s="1"/>
  <c r="K1764" i="5"/>
  <c r="S1763" i="5"/>
  <c r="R1763" i="5"/>
  <c r="P1763" i="5"/>
  <c r="Q1763" i="5" s="1"/>
  <c r="K1763" i="5"/>
  <c r="R1762" i="5"/>
  <c r="P1762" i="5"/>
  <c r="Q1762" i="5" s="1"/>
  <c r="K1762" i="5"/>
  <c r="S1762" i="5"/>
  <c r="S1761" i="5"/>
  <c r="R1761" i="5"/>
  <c r="P1761" i="5"/>
  <c r="Q1761" i="5" s="1"/>
  <c r="K1761" i="5"/>
  <c r="S1760" i="5"/>
  <c r="R1760" i="5"/>
  <c r="P1760" i="5"/>
  <c r="Q1760" i="5" s="1"/>
  <c r="K1760" i="5"/>
  <c r="S1759" i="5"/>
  <c r="R1759" i="5"/>
  <c r="P1759" i="5"/>
  <c r="Q1759" i="5" s="1"/>
  <c r="K1759" i="5"/>
  <c r="S1758" i="5"/>
  <c r="R1758" i="5"/>
  <c r="P1758" i="5"/>
  <c r="Q1758" i="5" s="1"/>
  <c r="K1758" i="5"/>
  <c r="R1757" i="5"/>
  <c r="P1757" i="5"/>
  <c r="Q1757" i="5" s="1"/>
  <c r="K1757" i="5"/>
  <c r="S1757" i="5"/>
  <c r="S1756" i="5"/>
  <c r="R1756" i="5"/>
  <c r="P1756" i="5"/>
  <c r="Q1756" i="5" s="1"/>
  <c r="K1756" i="5"/>
  <c r="S1755" i="5"/>
  <c r="R1755" i="5"/>
  <c r="P1755" i="5"/>
  <c r="Q1755" i="5" s="1"/>
  <c r="K1755" i="5"/>
  <c r="S1754" i="5"/>
  <c r="R1754" i="5"/>
  <c r="P1754" i="5"/>
  <c r="Q1754" i="5" s="1"/>
  <c r="K1754" i="5"/>
  <c r="S1753" i="5"/>
  <c r="R1753" i="5"/>
  <c r="P1753" i="5"/>
  <c r="Q1753" i="5" s="1"/>
  <c r="K1753" i="5"/>
  <c r="R1752" i="5"/>
  <c r="P1752" i="5"/>
  <c r="Q1752" i="5" s="1"/>
  <c r="K1752" i="5"/>
  <c r="S1752" i="5"/>
  <c r="S1751" i="5"/>
  <c r="R1751" i="5"/>
  <c r="P1751" i="5"/>
  <c r="Q1751" i="5" s="1"/>
  <c r="K1751" i="5"/>
  <c r="S1750" i="5"/>
  <c r="R1750" i="5"/>
  <c r="P1750" i="5"/>
  <c r="Q1750" i="5" s="1"/>
  <c r="K1750" i="5"/>
  <c r="S1749" i="5"/>
  <c r="R1749" i="5"/>
  <c r="P1749" i="5"/>
  <c r="Q1749" i="5" s="1"/>
  <c r="K1749" i="5"/>
  <c r="R1748" i="5"/>
  <c r="P1748" i="5"/>
  <c r="Q1748" i="5" s="1"/>
  <c r="K1748" i="5"/>
  <c r="S1748" i="5"/>
  <c r="S1747" i="5"/>
  <c r="R1747" i="5"/>
  <c r="P1747" i="5"/>
  <c r="Q1747" i="5" s="1"/>
  <c r="K1747" i="5"/>
  <c r="S1746" i="5"/>
  <c r="R1746" i="5"/>
  <c r="P1746" i="5"/>
  <c r="Q1746" i="5" s="1"/>
  <c r="K1746" i="5"/>
  <c r="S1745" i="5"/>
  <c r="R1745" i="5"/>
  <c r="P1745" i="5"/>
  <c r="Q1745" i="5" s="1"/>
  <c r="K1745" i="5"/>
  <c r="S1744" i="5"/>
  <c r="R1744" i="5"/>
  <c r="P1744" i="5"/>
  <c r="Q1744" i="5" s="1"/>
  <c r="K1744" i="5"/>
  <c r="R1743" i="5"/>
  <c r="P1743" i="5"/>
  <c r="Q1743" i="5" s="1"/>
  <c r="K1743" i="5"/>
  <c r="S1743" i="5"/>
  <c r="S1742" i="5"/>
  <c r="R1742" i="5"/>
  <c r="P1742" i="5"/>
  <c r="Q1742" i="5" s="1"/>
  <c r="K1742" i="5"/>
  <c r="S1741" i="5"/>
  <c r="R1741" i="5"/>
  <c r="P1741" i="5"/>
  <c r="Q1741" i="5" s="1"/>
  <c r="K1741" i="5"/>
  <c r="S1740" i="5"/>
  <c r="R1740" i="5"/>
  <c r="P1740" i="5"/>
  <c r="Q1740" i="5" s="1"/>
  <c r="K1740" i="5"/>
  <c r="S1739" i="5"/>
  <c r="R1739" i="5"/>
  <c r="P1739" i="5"/>
  <c r="Q1739" i="5" s="1"/>
  <c r="K1739" i="5"/>
  <c r="R1738" i="5"/>
  <c r="P1738" i="5"/>
  <c r="Q1738" i="5" s="1"/>
  <c r="K1738" i="5"/>
  <c r="S1738" i="5"/>
  <c r="S1737" i="5"/>
  <c r="R1737" i="5"/>
  <c r="P1737" i="5"/>
  <c r="Q1737" i="5" s="1"/>
  <c r="K1737" i="5"/>
  <c r="S1736" i="5"/>
  <c r="R1736" i="5"/>
  <c r="P1736" i="5"/>
  <c r="Q1736" i="5" s="1"/>
  <c r="K1736" i="5"/>
  <c r="S1735" i="5"/>
  <c r="R1735" i="5"/>
  <c r="P1735" i="5"/>
  <c r="Q1735" i="5" s="1"/>
  <c r="K1735" i="5"/>
  <c r="S1734" i="5"/>
  <c r="R1734" i="5"/>
  <c r="P1734" i="5"/>
  <c r="Q1734" i="5" s="1"/>
  <c r="K1734" i="5"/>
  <c r="R1733" i="5"/>
  <c r="P1733" i="5"/>
  <c r="Q1733" i="5" s="1"/>
  <c r="K1733" i="5"/>
  <c r="S1733" i="5"/>
  <c r="S1732" i="5"/>
  <c r="R1732" i="5"/>
  <c r="P1732" i="5"/>
  <c r="Q1732" i="5" s="1"/>
  <c r="K1732" i="5"/>
  <c r="S1731" i="5"/>
  <c r="R1731" i="5"/>
  <c r="P1731" i="5"/>
  <c r="Q1731" i="5" s="1"/>
  <c r="K1731" i="5"/>
  <c r="S1730" i="5"/>
  <c r="R1730" i="5"/>
  <c r="P1730" i="5"/>
  <c r="Q1730" i="5" s="1"/>
  <c r="K1730" i="5"/>
  <c r="R1729" i="5"/>
  <c r="P1729" i="5"/>
  <c r="Q1729" i="5" s="1"/>
  <c r="K1729" i="5"/>
  <c r="S1729" i="5"/>
  <c r="S1728" i="5"/>
  <c r="R1728" i="5"/>
  <c r="P1728" i="5"/>
  <c r="Q1728" i="5" s="1"/>
  <c r="K1728" i="5"/>
  <c r="S1727" i="5"/>
  <c r="R1727" i="5"/>
  <c r="P1727" i="5"/>
  <c r="Q1727" i="5" s="1"/>
  <c r="K1727" i="5"/>
  <c r="S1726" i="5"/>
  <c r="R1726" i="5"/>
  <c r="P1726" i="5"/>
  <c r="Q1726" i="5" s="1"/>
  <c r="K1726" i="5"/>
  <c r="S1725" i="5"/>
  <c r="R1725" i="5"/>
  <c r="P1725" i="5"/>
  <c r="Q1725" i="5" s="1"/>
  <c r="K1725" i="5"/>
  <c r="R1724" i="5"/>
  <c r="P1724" i="5"/>
  <c r="Q1724" i="5" s="1"/>
  <c r="K1724" i="5"/>
  <c r="S1724" i="5"/>
  <c r="S1723" i="5"/>
  <c r="R1723" i="5"/>
  <c r="P1723" i="5"/>
  <c r="Q1723" i="5" s="1"/>
  <c r="K1723" i="5"/>
  <c r="S1722" i="5"/>
  <c r="R1722" i="5"/>
  <c r="P1722" i="5"/>
  <c r="Q1722" i="5" s="1"/>
  <c r="K1722" i="5"/>
  <c r="S1721" i="5"/>
  <c r="R1721" i="5"/>
  <c r="P1721" i="5"/>
  <c r="Q1721" i="5" s="1"/>
  <c r="K1721" i="5"/>
  <c r="S1720" i="5"/>
  <c r="R1720" i="5"/>
  <c r="P1720" i="5"/>
  <c r="Q1720" i="5" s="1"/>
  <c r="K1720" i="5"/>
  <c r="R1719" i="5"/>
  <c r="P1719" i="5"/>
  <c r="Q1719" i="5" s="1"/>
  <c r="K1719" i="5"/>
  <c r="S1719" i="5"/>
  <c r="S1718" i="5"/>
  <c r="R1718" i="5"/>
  <c r="P1718" i="5"/>
  <c r="Q1718" i="5" s="1"/>
  <c r="K1718" i="5"/>
  <c r="S1717" i="5"/>
  <c r="R1717" i="5"/>
  <c r="P1717" i="5"/>
  <c r="Q1717" i="5" s="1"/>
  <c r="K1717" i="5"/>
  <c r="S1716" i="5"/>
  <c r="R1716" i="5"/>
  <c r="P1716" i="5"/>
  <c r="Q1716" i="5" s="1"/>
  <c r="K1716" i="5"/>
  <c r="S1715" i="5"/>
  <c r="R1715" i="5"/>
  <c r="P1715" i="5"/>
  <c r="Q1715" i="5" s="1"/>
  <c r="K1715" i="5"/>
  <c r="R1714" i="5"/>
  <c r="P1714" i="5"/>
  <c r="Q1714" i="5" s="1"/>
  <c r="K1714" i="5"/>
  <c r="S1714" i="5"/>
  <c r="S1713" i="5"/>
  <c r="R1713" i="5"/>
  <c r="P1713" i="5"/>
  <c r="Q1713" i="5" s="1"/>
  <c r="K1713" i="5"/>
  <c r="S1712" i="5"/>
  <c r="R1712" i="5"/>
  <c r="P1712" i="5"/>
  <c r="Q1712" i="5" s="1"/>
  <c r="K1712" i="5"/>
  <c r="S1711" i="5"/>
  <c r="R1711" i="5"/>
  <c r="P1711" i="5"/>
  <c r="Q1711" i="5" s="1"/>
  <c r="K1711" i="5"/>
  <c r="R1710" i="5"/>
  <c r="P1710" i="5"/>
  <c r="Q1710" i="5" s="1"/>
  <c r="K1710" i="5"/>
  <c r="S1710" i="5"/>
  <c r="S1709" i="5"/>
  <c r="R1709" i="5"/>
  <c r="P1709" i="5"/>
  <c r="Q1709" i="5" s="1"/>
  <c r="K1709" i="5"/>
  <c r="S1708" i="5"/>
  <c r="R1708" i="5"/>
  <c r="P1708" i="5"/>
  <c r="Q1708" i="5" s="1"/>
  <c r="K1708" i="5"/>
  <c r="S1707" i="5"/>
  <c r="R1707" i="5"/>
  <c r="P1707" i="5"/>
  <c r="Q1707" i="5" s="1"/>
  <c r="K1707" i="5"/>
  <c r="S1706" i="5"/>
  <c r="R1706" i="5"/>
  <c r="P1706" i="5"/>
  <c r="Q1706" i="5" s="1"/>
  <c r="K1706" i="5"/>
  <c r="R1705" i="5"/>
  <c r="P1705" i="5"/>
  <c r="Q1705" i="5" s="1"/>
  <c r="K1705" i="5"/>
  <c r="S1705" i="5"/>
  <c r="S1704" i="5"/>
  <c r="R1704" i="5"/>
  <c r="P1704" i="5"/>
  <c r="Q1704" i="5" s="1"/>
  <c r="K1704" i="5"/>
  <c r="S1703" i="5"/>
  <c r="R1703" i="5"/>
  <c r="P1703" i="5"/>
  <c r="Q1703" i="5" s="1"/>
  <c r="K1703" i="5"/>
  <c r="S1702" i="5"/>
  <c r="R1702" i="5"/>
  <c r="P1702" i="5"/>
  <c r="Q1702" i="5" s="1"/>
  <c r="K1702" i="5"/>
  <c r="S1701" i="5"/>
  <c r="R1701" i="5"/>
  <c r="P1701" i="5"/>
  <c r="Q1701" i="5" s="1"/>
  <c r="K1701" i="5"/>
  <c r="R1700" i="5"/>
  <c r="P1700" i="5"/>
  <c r="Q1700" i="5" s="1"/>
  <c r="K1700" i="5"/>
  <c r="S1700" i="5"/>
  <c r="S1699" i="5"/>
  <c r="R1699" i="5"/>
  <c r="P1699" i="5"/>
  <c r="Q1699" i="5" s="1"/>
  <c r="K1699" i="5"/>
  <c r="S1698" i="5"/>
  <c r="R1698" i="5"/>
  <c r="P1698" i="5"/>
  <c r="Q1698" i="5" s="1"/>
  <c r="K1698" i="5"/>
  <c r="S1697" i="5"/>
  <c r="R1697" i="5"/>
  <c r="P1697" i="5"/>
  <c r="Q1697" i="5" s="1"/>
  <c r="K1697" i="5"/>
  <c r="S1696" i="5"/>
  <c r="R1696" i="5"/>
  <c r="P1696" i="5"/>
  <c r="Q1696" i="5" s="1"/>
  <c r="K1696" i="5"/>
  <c r="R1695" i="5"/>
  <c r="P1695" i="5"/>
  <c r="Q1695" i="5" s="1"/>
  <c r="K1695" i="5"/>
  <c r="S1695" i="5"/>
  <c r="S1694" i="5"/>
  <c r="R1694" i="5"/>
  <c r="P1694" i="5"/>
  <c r="Q1694" i="5" s="1"/>
  <c r="K1694" i="5"/>
  <c r="S1693" i="5"/>
  <c r="R1693" i="5"/>
  <c r="P1693" i="5"/>
  <c r="Q1693" i="5" s="1"/>
  <c r="K1693" i="5"/>
  <c r="S1692" i="5"/>
  <c r="R1692" i="5"/>
  <c r="P1692" i="5"/>
  <c r="Q1692" i="5" s="1"/>
  <c r="K1692" i="5"/>
  <c r="R1691" i="5"/>
  <c r="P1691" i="5"/>
  <c r="Q1691" i="5" s="1"/>
  <c r="K1691" i="5"/>
  <c r="S1691" i="5"/>
  <c r="S1690" i="5"/>
  <c r="R1690" i="5"/>
  <c r="P1690" i="5"/>
  <c r="Q1690" i="5" s="1"/>
  <c r="K1690" i="5"/>
  <c r="S1689" i="5"/>
  <c r="R1689" i="5"/>
  <c r="P1689" i="5"/>
  <c r="Q1689" i="5" s="1"/>
  <c r="K1689" i="5"/>
  <c r="S1688" i="5"/>
  <c r="R1688" i="5"/>
  <c r="P1688" i="5"/>
  <c r="Q1688" i="5" s="1"/>
  <c r="K1688" i="5"/>
  <c r="S1687" i="5"/>
  <c r="R1687" i="5"/>
  <c r="P1687" i="5"/>
  <c r="Q1687" i="5" s="1"/>
  <c r="K1687" i="5"/>
  <c r="R1686" i="5"/>
  <c r="P1686" i="5"/>
  <c r="Q1686" i="5" s="1"/>
  <c r="K1686" i="5"/>
  <c r="S1686" i="5"/>
  <c r="S1685" i="5"/>
  <c r="R1685" i="5"/>
  <c r="P1685" i="5"/>
  <c r="Q1685" i="5" s="1"/>
  <c r="K1685" i="5"/>
  <c r="S1684" i="5"/>
  <c r="R1684" i="5"/>
  <c r="P1684" i="5"/>
  <c r="Q1684" i="5" s="1"/>
  <c r="K1684" i="5"/>
  <c r="S1683" i="5"/>
  <c r="R1683" i="5"/>
  <c r="P1683" i="5"/>
  <c r="Q1683" i="5" s="1"/>
  <c r="K1683" i="5"/>
  <c r="S1682" i="5"/>
  <c r="R1682" i="5"/>
  <c r="P1682" i="5"/>
  <c r="Q1682" i="5" s="1"/>
  <c r="K1682" i="5"/>
  <c r="R1681" i="5"/>
  <c r="P1681" i="5"/>
  <c r="Q1681" i="5" s="1"/>
  <c r="K1681" i="5"/>
  <c r="S1681" i="5"/>
  <c r="S1680" i="5"/>
  <c r="R1680" i="5"/>
  <c r="P1680" i="5"/>
  <c r="Q1680" i="5" s="1"/>
  <c r="K1680" i="5"/>
  <c r="S1679" i="5"/>
  <c r="R1679" i="5"/>
  <c r="P1679" i="5"/>
  <c r="Q1679" i="5" s="1"/>
  <c r="K1679" i="5"/>
  <c r="S1678" i="5"/>
  <c r="R1678" i="5"/>
  <c r="P1678" i="5"/>
  <c r="Q1678" i="5" s="1"/>
  <c r="K1678" i="5"/>
  <c r="S1677" i="5"/>
  <c r="R1677" i="5"/>
  <c r="P1677" i="5"/>
  <c r="Q1677" i="5" s="1"/>
  <c r="K1677" i="5"/>
  <c r="R1676" i="5"/>
  <c r="P1676" i="5"/>
  <c r="Q1676" i="5" s="1"/>
  <c r="K1676" i="5"/>
  <c r="S1676" i="5"/>
  <c r="S1675" i="5"/>
  <c r="R1675" i="5"/>
  <c r="P1675" i="5"/>
  <c r="Q1675" i="5" s="1"/>
  <c r="K1675" i="5"/>
  <c r="S1674" i="5"/>
  <c r="R1674" i="5"/>
  <c r="P1674" i="5"/>
  <c r="Q1674" i="5" s="1"/>
  <c r="K1674" i="5"/>
  <c r="S1673" i="5"/>
  <c r="R1673" i="5"/>
  <c r="P1673" i="5"/>
  <c r="Q1673" i="5" s="1"/>
  <c r="K1673" i="5"/>
  <c r="S1672" i="5"/>
  <c r="R1672" i="5"/>
  <c r="P1672" i="5"/>
  <c r="Q1672" i="5" s="1"/>
  <c r="K1672" i="5"/>
  <c r="R1671" i="5"/>
  <c r="P1671" i="5"/>
  <c r="Q1671" i="5" s="1"/>
  <c r="K1671" i="5"/>
  <c r="S1671" i="5"/>
  <c r="S1670" i="5"/>
  <c r="R1670" i="5"/>
  <c r="P1670" i="5"/>
  <c r="Q1670" i="5" s="1"/>
  <c r="K1670" i="5"/>
  <c r="S1669" i="5"/>
  <c r="R1669" i="5"/>
  <c r="P1669" i="5"/>
  <c r="Q1669" i="5" s="1"/>
  <c r="K1669" i="5"/>
  <c r="S1668" i="5"/>
  <c r="R1668" i="5"/>
  <c r="P1668" i="5"/>
  <c r="Q1668" i="5" s="1"/>
  <c r="K1668" i="5"/>
  <c r="S1667" i="5"/>
  <c r="R1667" i="5"/>
  <c r="P1667" i="5"/>
  <c r="Q1667" i="5" s="1"/>
  <c r="K1667" i="5"/>
  <c r="R1666" i="5"/>
  <c r="P1666" i="5"/>
  <c r="Q1666" i="5" s="1"/>
  <c r="K1666" i="5"/>
  <c r="S1666" i="5"/>
  <c r="S1665" i="5"/>
  <c r="R1665" i="5"/>
  <c r="P1665" i="5"/>
  <c r="Q1665" i="5" s="1"/>
  <c r="K1665" i="5"/>
  <c r="S1664" i="5"/>
  <c r="R1664" i="5"/>
  <c r="P1664" i="5"/>
  <c r="Q1664" i="5" s="1"/>
  <c r="K1664" i="5"/>
  <c r="S1663" i="5"/>
  <c r="R1663" i="5"/>
  <c r="P1663" i="5"/>
  <c r="Q1663" i="5" s="1"/>
  <c r="K1663" i="5"/>
  <c r="S1662" i="5"/>
  <c r="R1662" i="5"/>
  <c r="P1662" i="5"/>
  <c r="Q1662" i="5" s="1"/>
  <c r="K1662" i="5"/>
  <c r="R1661" i="5"/>
  <c r="P1661" i="5"/>
  <c r="Q1661" i="5" s="1"/>
  <c r="K1661" i="5"/>
  <c r="S1661" i="5"/>
  <c r="S1660" i="5"/>
  <c r="R1660" i="5"/>
  <c r="P1660" i="5"/>
  <c r="Q1660" i="5" s="1"/>
  <c r="K1660" i="5"/>
  <c r="S1659" i="5"/>
  <c r="R1659" i="5"/>
  <c r="P1659" i="5"/>
  <c r="Q1659" i="5" s="1"/>
  <c r="K1659" i="5"/>
  <c r="S1658" i="5"/>
  <c r="R1658" i="5"/>
  <c r="P1658" i="5"/>
  <c r="Q1658" i="5" s="1"/>
  <c r="K1658" i="5"/>
  <c r="S1657" i="5"/>
  <c r="R1657" i="5"/>
  <c r="P1657" i="5"/>
  <c r="Q1657" i="5" s="1"/>
  <c r="K1657" i="5"/>
  <c r="R1656" i="5"/>
  <c r="P1656" i="5"/>
  <c r="Q1656" i="5" s="1"/>
  <c r="K1656" i="5"/>
  <c r="S1656" i="5"/>
  <c r="S1655" i="5"/>
  <c r="R1655" i="5"/>
  <c r="P1655" i="5"/>
  <c r="Q1655" i="5" s="1"/>
  <c r="K1655" i="5"/>
  <c r="S1654" i="5"/>
  <c r="R1654" i="5"/>
  <c r="P1654" i="5"/>
  <c r="Q1654" i="5" s="1"/>
  <c r="K1654" i="5"/>
  <c r="S1653" i="5"/>
  <c r="R1653" i="5"/>
  <c r="P1653" i="5"/>
  <c r="Q1653" i="5" s="1"/>
  <c r="K1653" i="5"/>
  <c r="R1652" i="5"/>
  <c r="P1652" i="5"/>
  <c r="Q1652" i="5" s="1"/>
  <c r="K1652" i="5"/>
  <c r="S1652" i="5"/>
  <c r="S1651" i="5"/>
  <c r="R1651" i="5"/>
  <c r="P1651" i="5"/>
  <c r="Q1651" i="5" s="1"/>
  <c r="K1651" i="5"/>
  <c r="S1650" i="5"/>
  <c r="R1650" i="5"/>
  <c r="P1650" i="5"/>
  <c r="Q1650" i="5" s="1"/>
  <c r="K1650" i="5"/>
  <c r="S1649" i="5"/>
  <c r="R1649" i="5"/>
  <c r="P1649" i="5"/>
  <c r="Q1649" i="5" s="1"/>
  <c r="K1649" i="5"/>
  <c r="S1648" i="5"/>
  <c r="R1648" i="5"/>
  <c r="P1648" i="5"/>
  <c r="Q1648" i="5" s="1"/>
  <c r="K1648" i="5"/>
  <c r="R1647" i="5"/>
  <c r="P1647" i="5"/>
  <c r="Q1647" i="5" s="1"/>
  <c r="K1647" i="5"/>
  <c r="S1647" i="5"/>
  <c r="S1646" i="5"/>
  <c r="R1646" i="5"/>
  <c r="P1646" i="5"/>
  <c r="Q1646" i="5" s="1"/>
  <c r="K1646" i="5"/>
  <c r="S1645" i="5"/>
  <c r="R1645" i="5"/>
  <c r="P1645" i="5"/>
  <c r="Q1645" i="5" s="1"/>
  <c r="K1645" i="5"/>
  <c r="S1644" i="5"/>
  <c r="R1644" i="5"/>
  <c r="P1644" i="5"/>
  <c r="Q1644" i="5" s="1"/>
  <c r="K1644" i="5"/>
  <c r="S1643" i="5"/>
  <c r="R1643" i="5"/>
  <c r="P1643" i="5"/>
  <c r="Q1643" i="5" s="1"/>
  <c r="K1643" i="5"/>
  <c r="R1642" i="5"/>
  <c r="P1642" i="5"/>
  <c r="Q1642" i="5" s="1"/>
  <c r="K1642" i="5"/>
  <c r="S1642" i="5"/>
  <c r="S1641" i="5"/>
  <c r="R1641" i="5"/>
  <c r="P1641" i="5"/>
  <c r="Q1641" i="5" s="1"/>
  <c r="K1641" i="5"/>
  <c r="S1640" i="5"/>
  <c r="R1640" i="5"/>
  <c r="P1640" i="5"/>
  <c r="Q1640" i="5" s="1"/>
  <c r="K1640" i="5"/>
  <c r="S1639" i="5"/>
  <c r="R1639" i="5"/>
  <c r="P1639" i="5"/>
  <c r="Q1639" i="5" s="1"/>
  <c r="K1639" i="5"/>
  <c r="S1638" i="5"/>
  <c r="R1638" i="5"/>
  <c r="P1638" i="5"/>
  <c r="Q1638" i="5" s="1"/>
  <c r="K1638" i="5"/>
  <c r="R1637" i="5"/>
  <c r="P1637" i="5"/>
  <c r="Q1637" i="5" s="1"/>
  <c r="K1637" i="5"/>
  <c r="S1637" i="5"/>
  <c r="S1636" i="5"/>
  <c r="R1636" i="5"/>
  <c r="P1636" i="5"/>
  <c r="Q1636" i="5" s="1"/>
  <c r="K1636" i="5"/>
  <c r="S1635" i="5"/>
  <c r="R1635" i="5"/>
  <c r="P1635" i="5"/>
  <c r="Q1635" i="5" s="1"/>
  <c r="K1635" i="5"/>
  <c r="S1634" i="5"/>
  <c r="R1634" i="5"/>
  <c r="P1634" i="5"/>
  <c r="Q1634" i="5" s="1"/>
  <c r="K1634" i="5"/>
  <c r="R1633" i="5"/>
  <c r="P1633" i="5"/>
  <c r="Q1633" i="5" s="1"/>
  <c r="K1633" i="5"/>
  <c r="S1633" i="5"/>
  <c r="S1632" i="5"/>
  <c r="R1632" i="5"/>
  <c r="P1632" i="5"/>
  <c r="Q1632" i="5" s="1"/>
  <c r="K1632" i="5"/>
  <c r="S1631" i="5"/>
  <c r="R1631" i="5"/>
  <c r="P1631" i="5"/>
  <c r="Q1631" i="5" s="1"/>
  <c r="K1631" i="5"/>
  <c r="S1630" i="5"/>
  <c r="R1630" i="5"/>
  <c r="P1630" i="5"/>
  <c r="Q1630" i="5" s="1"/>
  <c r="K1630" i="5"/>
  <c r="S1629" i="5"/>
  <c r="R1629" i="5"/>
  <c r="P1629" i="5"/>
  <c r="Q1629" i="5" s="1"/>
  <c r="K1629" i="5"/>
  <c r="R1628" i="5"/>
  <c r="P1628" i="5"/>
  <c r="Q1628" i="5" s="1"/>
  <c r="K1628" i="5"/>
  <c r="S1628" i="5"/>
  <c r="S1627" i="5"/>
  <c r="R1627" i="5"/>
  <c r="P1627" i="5"/>
  <c r="Q1627" i="5" s="1"/>
  <c r="K1627" i="5"/>
  <c r="S1626" i="5"/>
  <c r="R1626" i="5"/>
  <c r="P1626" i="5"/>
  <c r="Q1626" i="5" s="1"/>
  <c r="K1626" i="5"/>
  <c r="S1625" i="5"/>
  <c r="R1625" i="5"/>
  <c r="P1625" i="5"/>
  <c r="Q1625" i="5" s="1"/>
  <c r="K1625" i="5"/>
  <c r="S1624" i="5"/>
  <c r="R1624" i="5"/>
  <c r="P1624" i="5"/>
  <c r="Q1624" i="5" s="1"/>
  <c r="K1624" i="5"/>
  <c r="R1623" i="5"/>
  <c r="P1623" i="5"/>
  <c r="Q1623" i="5" s="1"/>
  <c r="K1623" i="5"/>
  <c r="S1623" i="5"/>
  <c r="S1622" i="5"/>
  <c r="R1622" i="5"/>
  <c r="P1622" i="5"/>
  <c r="Q1622" i="5" s="1"/>
  <c r="K1622" i="5"/>
  <c r="S1621" i="5"/>
  <c r="R1621" i="5"/>
  <c r="P1621" i="5"/>
  <c r="Q1621" i="5" s="1"/>
  <c r="K1621" i="5"/>
  <c r="S1620" i="5"/>
  <c r="R1620" i="5"/>
  <c r="P1620" i="5"/>
  <c r="Q1620" i="5" s="1"/>
  <c r="K1620" i="5"/>
  <c r="S1619" i="5"/>
  <c r="R1619" i="5"/>
  <c r="P1619" i="5"/>
  <c r="Q1619" i="5" s="1"/>
  <c r="K1619" i="5"/>
  <c r="R1618" i="5"/>
  <c r="P1618" i="5"/>
  <c r="Q1618" i="5" s="1"/>
  <c r="K1618" i="5"/>
  <c r="S1618" i="5"/>
  <c r="S1617" i="5"/>
  <c r="R1617" i="5"/>
  <c r="P1617" i="5"/>
  <c r="Q1617" i="5" s="1"/>
  <c r="K1617" i="5"/>
  <c r="S1616" i="5"/>
  <c r="R1616" i="5"/>
  <c r="P1616" i="5"/>
  <c r="Q1616" i="5" s="1"/>
  <c r="K1616" i="5"/>
  <c r="S1615" i="5"/>
  <c r="R1615" i="5"/>
  <c r="P1615" i="5"/>
  <c r="Q1615" i="5" s="1"/>
  <c r="K1615" i="5"/>
  <c r="R1614" i="5"/>
  <c r="P1614" i="5"/>
  <c r="Q1614" i="5" s="1"/>
  <c r="K1614" i="5"/>
  <c r="S1614" i="5"/>
  <c r="S1613" i="5"/>
  <c r="R1613" i="5"/>
  <c r="P1613" i="5"/>
  <c r="Q1613" i="5" s="1"/>
  <c r="K1613" i="5"/>
  <c r="S1612" i="5"/>
  <c r="R1612" i="5"/>
  <c r="P1612" i="5"/>
  <c r="Q1612" i="5" s="1"/>
  <c r="K1612" i="5"/>
  <c r="S1611" i="5"/>
  <c r="R1611" i="5"/>
  <c r="P1611" i="5"/>
  <c r="Q1611" i="5" s="1"/>
  <c r="K1611" i="5"/>
  <c r="S1610" i="5"/>
  <c r="R1610" i="5"/>
  <c r="P1610" i="5"/>
  <c r="Q1610" i="5" s="1"/>
  <c r="K1610" i="5"/>
  <c r="R1609" i="5"/>
  <c r="P1609" i="5"/>
  <c r="Q1609" i="5" s="1"/>
  <c r="K1609" i="5"/>
  <c r="S1609" i="5"/>
  <c r="S1608" i="5"/>
  <c r="R1608" i="5"/>
  <c r="P1608" i="5"/>
  <c r="Q1608" i="5" s="1"/>
  <c r="K1608" i="5"/>
  <c r="S1607" i="5"/>
  <c r="R1607" i="5"/>
  <c r="P1607" i="5"/>
  <c r="Q1607" i="5" s="1"/>
  <c r="K1607" i="5"/>
  <c r="S1606" i="5"/>
  <c r="R1606" i="5"/>
  <c r="P1606" i="5"/>
  <c r="Q1606" i="5" s="1"/>
  <c r="K1606" i="5"/>
  <c r="S1605" i="5"/>
  <c r="R1605" i="5"/>
  <c r="P1605" i="5"/>
  <c r="Q1605" i="5" s="1"/>
  <c r="K1605" i="5"/>
  <c r="R1604" i="5"/>
  <c r="P1604" i="5"/>
  <c r="Q1604" i="5" s="1"/>
  <c r="K1604" i="5"/>
  <c r="S1604" i="5"/>
  <c r="S1603" i="5"/>
  <c r="R1603" i="5"/>
  <c r="P1603" i="5"/>
  <c r="Q1603" i="5" s="1"/>
  <c r="K1603" i="5"/>
  <c r="S1602" i="5"/>
  <c r="R1602" i="5"/>
  <c r="P1602" i="5"/>
  <c r="Q1602" i="5" s="1"/>
  <c r="K1602" i="5"/>
  <c r="S1601" i="5"/>
  <c r="R1601" i="5"/>
  <c r="P1601" i="5"/>
  <c r="Q1601" i="5" s="1"/>
  <c r="K1601" i="5"/>
  <c r="S1600" i="5"/>
  <c r="R1600" i="5"/>
  <c r="P1600" i="5"/>
  <c r="Q1600" i="5" s="1"/>
  <c r="K1600" i="5"/>
  <c r="R1599" i="5"/>
  <c r="P1599" i="5"/>
  <c r="Q1599" i="5" s="1"/>
  <c r="K1599" i="5"/>
  <c r="S1599" i="5"/>
  <c r="S1598" i="5"/>
  <c r="R1598" i="5"/>
  <c r="P1598" i="5"/>
  <c r="Q1598" i="5" s="1"/>
  <c r="K1598" i="5"/>
  <c r="S1597" i="5"/>
  <c r="R1597" i="5"/>
  <c r="P1597" i="5"/>
  <c r="Q1597" i="5" s="1"/>
  <c r="K1597" i="5"/>
  <c r="S1596" i="5"/>
  <c r="R1596" i="5"/>
  <c r="P1596" i="5"/>
  <c r="Q1596" i="5" s="1"/>
  <c r="K1596" i="5"/>
  <c r="R1595" i="5"/>
  <c r="P1595" i="5"/>
  <c r="Q1595" i="5" s="1"/>
  <c r="K1595" i="5"/>
  <c r="S1595" i="5"/>
  <c r="S1594" i="5"/>
  <c r="R1594" i="5"/>
  <c r="P1594" i="5"/>
  <c r="Q1594" i="5" s="1"/>
  <c r="K1594" i="5"/>
  <c r="S1593" i="5"/>
  <c r="R1593" i="5"/>
  <c r="P1593" i="5"/>
  <c r="Q1593" i="5" s="1"/>
  <c r="K1593" i="5"/>
  <c r="S1592" i="5"/>
  <c r="R1592" i="5"/>
  <c r="P1592" i="5"/>
  <c r="Q1592" i="5" s="1"/>
  <c r="K1592" i="5"/>
  <c r="S1591" i="5"/>
  <c r="R1591" i="5"/>
  <c r="P1591" i="5"/>
  <c r="Q1591" i="5" s="1"/>
  <c r="K1591" i="5"/>
  <c r="R1590" i="5"/>
  <c r="P1590" i="5"/>
  <c r="Q1590" i="5" s="1"/>
  <c r="K1590" i="5"/>
  <c r="S1590" i="5"/>
  <c r="S1589" i="5"/>
  <c r="R1589" i="5"/>
  <c r="P1589" i="5"/>
  <c r="Q1589" i="5" s="1"/>
  <c r="K1589" i="5"/>
  <c r="S1588" i="5"/>
  <c r="R1588" i="5"/>
  <c r="P1588" i="5"/>
  <c r="Q1588" i="5" s="1"/>
  <c r="K1588" i="5"/>
  <c r="S1587" i="5"/>
  <c r="R1587" i="5"/>
  <c r="P1587" i="5"/>
  <c r="Q1587" i="5" s="1"/>
  <c r="K1587" i="5"/>
  <c r="S1586" i="5"/>
  <c r="R1586" i="5"/>
  <c r="P1586" i="5"/>
  <c r="Q1586" i="5" s="1"/>
  <c r="K1586" i="5"/>
  <c r="R1585" i="5"/>
  <c r="P1585" i="5"/>
  <c r="Q1585" i="5" s="1"/>
  <c r="K1585" i="5"/>
  <c r="S1585" i="5"/>
  <c r="S1584" i="5"/>
  <c r="R1584" i="5"/>
  <c r="P1584" i="5"/>
  <c r="Q1584" i="5" s="1"/>
  <c r="K1584" i="5"/>
  <c r="S1583" i="5"/>
  <c r="R1583" i="5"/>
  <c r="P1583" i="5"/>
  <c r="Q1583" i="5" s="1"/>
  <c r="K1583" i="5"/>
  <c r="S1582" i="5"/>
  <c r="R1582" i="5"/>
  <c r="P1582" i="5"/>
  <c r="Q1582" i="5" s="1"/>
  <c r="K1582" i="5"/>
  <c r="S1581" i="5"/>
  <c r="R1581" i="5"/>
  <c r="P1581" i="5"/>
  <c r="Q1581" i="5" s="1"/>
  <c r="K1581" i="5"/>
  <c r="R1580" i="5"/>
  <c r="P1580" i="5"/>
  <c r="Q1580" i="5" s="1"/>
  <c r="K1580" i="5"/>
  <c r="S1580" i="5"/>
  <c r="S1579" i="5"/>
  <c r="R1579" i="5"/>
  <c r="P1579" i="5"/>
  <c r="Q1579" i="5" s="1"/>
  <c r="K1579" i="5"/>
  <c r="S1578" i="5"/>
  <c r="R1578" i="5"/>
  <c r="P1578" i="5"/>
  <c r="Q1578" i="5" s="1"/>
  <c r="K1578" i="5"/>
  <c r="S1577" i="5"/>
  <c r="R1577" i="5"/>
  <c r="P1577" i="5"/>
  <c r="Q1577" i="5" s="1"/>
  <c r="K1577" i="5"/>
  <c r="R1576" i="5"/>
  <c r="P1576" i="5"/>
  <c r="Q1576" i="5" s="1"/>
  <c r="K1576" i="5"/>
  <c r="S1576" i="5"/>
  <c r="S1575" i="5"/>
  <c r="R1575" i="5"/>
  <c r="P1575" i="5"/>
  <c r="Q1575" i="5" s="1"/>
  <c r="K1575" i="5"/>
  <c r="S1574" i="5"/>
  <c r="R1574" i="5"/>
  <c r="P1574" i="5"/>
  <c r="Q1574" i="5" s="1"/>
  <c r="K1574" i="5"/>
  <c r="S1573" i="5"/>
  <c r="R1573" i="5"/>
  <c r="P1573" i="5"/>
  <c r="Q1573" i="5" s="1"/>
  <c r="K1573" i="5"/>
  <c r="S1572" i="5"/>
  <c r="R1572" i="5"/>
  <c r="P1572" i="5"/>
  <c r="Q1572" i="5" s="1"/>
  <c r="K1572" i="5"/>
  <c r="R1571" i="5"/>
  <c r="P1571" i="5"/>
  <c r="Q1571" i="5" s="1"/>
  <c r="K1571" i="5"/>
  <c r="S1571" i="5"/>
  <c r="S1570" i="5"/>
  <c r="R1570" i="5"/>
  <c r="P1570" i="5"/>
  <c r="Q1570" i="5" s="1"/>
  <c r="K1570" i="5"/>
  <c r="S1569" i="5"/>
  <c r="R1569" i="5"/>
  <c r="P1569" i="5"/>
  <c r="Q1569" i="5" s="1"/>
  <c r="K1569" i="5"/>
  <c r="S1568" i="5"/>
  <c r="R1568" i="5"/>
  <c r="P1568" i="5"/>
  <c r="Q1568" i="5" s="1"/>
  <c r="K1568" i="5"/>
  <c r="S1567" i="5"/>
  <c r="R1567" i="5"/>
  <c r="P1567" i="5"/>
  <c r="Q1567" i="5" s="1"/>
  <c r="K1567" i="5"/>
  <c r="R1566" i="5"/>
  <c r="P1566" i="5"/>
  <c r="Q1566" i="5" s="1"/>
  <c r="K1566" i="5"/>
  <c r="S1566" i="5"/>
  <c r="S1565" i="5"/>
  <c r="R1565" i="5"/>
  <c r="P1565" i="5"/>
  <c r="Q1565" i="5" s="1"/>
  <c r="K1565" i="5"/>
  <c r="S1564" i="5"/>
  <c r="R1564" i="5"/>
  <c r="P1564" i="5"/>
  <c r="Q1564" i="5" s="1"/>
  <c r="K1564" i="5"/>
  <c r="S1563" i="5"/>
  <c r="R1563" i="5"/>
  <c r="P1563" i="5"/>
  <c r="Q1563" i="5" s="1"/>
  <c r="K1563" i="5"/>
  <c r="S1562" i="5"/>
  <c r="R1562" i="5"/>
  <c r="P1562" i="5"/>
  <c r="Q1562" i="5" s="1"/>
  <c r="K1562" i="5"/>
  <c r="R1561" i="5"/>
  <c r="P1561" i="5"/>
  <c r="Q1561" i="5" s="1"/>
  <c r="K1561" i="5"/>
  <c r="S1561" i="5"/>
  <c r="S1560" i="5"/>
  <c r="R1560" i="5"/>
  <c r="P1560" i="5"/>
  <c r="Q1560" i="5" s="1"/>
  <c r="K1560" i="5"/>
  <c r="S1559" i="5"/>
  <c r="R1559" i="5"/>
  <c r="P1559" i="5"/>
  <c r="Q1559" i="5" s="1"/>
  <c r="K1559" i="5"/>
  <c r="S1558" i="5"/>
  <c r="R1558" i="5"/>
  <c r="P1558" i="5"/>
  <c r="Q1558" i="5" s="1"/>
  <c r="K1558" i="5"/>
  <c r="R1557" i="5"/>
  <c r="P1557" i="5"/>
  <c r="Q1557" i="5" s="1"/>
  <c r="K1557" i="5"/>
  <c r="S1557" i="5"/>
  <c r="S1556" i="5"/>
  <c r="R1556" i="5"/>
  <c r="P1556" i="5"/>
  <c r="Q1556" i="5" s="1"/>
  <c r="K1556" i="5"/>
  <c r="S1555" i="5"/>
  <c r="R1555" i="5"/>
  <c r="P1555" i="5"/>
  <c r="Q1555" i="5" s="1"/>
  <c r="K1555" i="5"/>
  <c r="S1554" i="5"/>
  <c r="R1554" i="5"/>
  <c r="P1554" i="5"/>
  <c r="Q1554" i="5" s="1"/>
  <c r="K1554" i="5"/>
  <c r="S1553" i="5"/>
  <c r="R1553" i="5"/>
  <c r="P1553" i="5"/>
  <c r="Q1553" i="5" s="1"/>
  <c r="K1553" i="5"/>
  <c r="R1552" i="5"/>
  <c r="P1552" i="5"/>
  <c r="Q1552" i="5" s="1"/>
  <c r="K1552" i="5"/>
  <c r="S1552" i="5"/>
  <c r="S1551" i="5"/>
  <c r="R1551" i="5"/>
  <c r="P1551" i="5"/>
  <c r="Q1551" i="5" s="1"/>
  <c r="K1551" i="5"/>
  <c r="S1550" i="5"/>
  <c r="R1550" i="5"/>
  <c r="P1550" i="5"/>
  <c r="Q1550" i="5" s="1"/>
  <c r="K1550" i="5"/>
  <c r="S1549" i="5"/>
  <c r="R1549" i="5"/>
  <c r="P1549" i="5"/>
  <c r="Q1549" i="5" s="1"/>
  <c r="K1549" i="5"/>
  <c r="S1548" i="5"/>
  <c r="R1548" i="5"/>
  <c r="P1548" i="5"/>
  <c r="Q1548" i="5" s="1"/>
  <c r="K1548" i="5"/>
  <c r="R1547" i="5"/>
  <c r="P1547" i="5"/>
  <c r="Q1547" i="5" s="1"/>
  <c r="K1547" i="5"/>
  <c r="S1547" i="5"/>
  <c r="S1546" i="5"/>
  <c r="R1546" i="5"/>
  <c r="P1546" i="5"/>
  <c r="Q1546" i="5" s="1"/>
  <c r="K1546" i="5"/>
  <c r="S1545" i="5"/>
  <c r="R1545" i="5"/>
  <c r="P1545" i="5"/>
  <c r="Q1545" i="5" s="1"/>
  <c r="K1545" i="5"/>
  <c r="S1544" i="5"/>
  <c r="R1544" i="5"/>
  <c r="P1544" i="5"/>
  <c r="Q1544" i="5" s="1"/>
  <c r="K1544" i="5"/>
  <c r="S1543" i="5"/>
  <c r="R1543" i="5"/>
  <c r="P1543" i="5"/>
  <c r="Q1543" i="5" s="1"/>
  <c r="K1543" i="5"/>
  <c r="R1542" i="5"/>
  <c r="P1542" i="5"/>
  <c r="Q1542" i="5" s="1"/>
  <c r="K1542" i="5"/>
  <c r="S1542" i="5"/>
  <c r="S1541" i="5"/>
  <c r="R1541" i="5"/>
  <c r="P1541" i="5"/>
  <c r="Q1541" i="5" s="1"/>
  <c r="K1541" i="5"/>
  <c r="S1540" i="5"/>
  <c r="R1540" i="5"/>
  <c r="P1540" i="5"/>
  <c r="Q1540" i="5" s="1"/>
  <c r="K1540" i="5"/>
  <c r="S1539" i="5"/>
  <c r="R1539" i="5"/>
  <c r="P1539" i="5"/>
  <c r="Q1539" i="5" s="1"/>
  <c r="K1539" i="5"/>
  <c r="R1538" i="5"/>
  <c r="P1538" i="5"/>
  <c r="Q1538" i="5" s="1"/>
  <c r="K1538" i="5"/>
  <c r="S1538" i="5"/>
  <c r="S1537" i="5"/>
  <c r="R1537" i="5"/>
  <c r="P1537" i="5"/>
  <c r="Q1537" i="5" s="1"/>
  <c r="K1537" i="5"/>
  <c r="S1536" i="5"/>
  <c r="R1536" i="5"/>
  <c r="P1536" i="5"/>
  <c r="Q1536" i="5" s="1"/>
  <c r="K1536" i="5"/>
  <c r="S1535" i="5"/>
  <c r="R1535" i="5"/>
  <c r="P1535" i="5"/>
  <c r="Q1535" i="5" s="1"/>
  <c r="K1535" i="5"/>
  <c r="S1534" i="5"/>
  <c r="R1534" i="5"/>
  <c r="P1534" i="5"/>
  <c r="Q1534" i="5" s="1"/>
  <c r="K1534" i="5"/>
  <c r="R1533" i="5"/>
  <c r="P1533" i="5"/>
  <c r="Q1533" i="5" s="1"/>
  <c r="K1533" i="5"/>
  <c r="S1533" i="5"/>
  <c r="S1532" i="5"/>
  <c r="R1532" i="5"/>
  <c r="P1532" i="5"/>
  <c r="Q1532" i="5" s="1"/>
  <c r="K1532" i="5"/>
  <c r="S1531" i="5"/>
  <c r="R1531" i="5"/>
  <c r="P1531" i="5"/>
  <c r="Q1531" i="5" s="1"/>
  <c r="K1531" i="5"/>
  <c r="S1530" i="5"/>
  <c r="R1530" i="5"/>
  <c r="P1530" i="5"/>
  <c r="Q1530" i="5" s="1"/>
  <c r="K1530" i="5"/>
  <c r="S1529" i="5"/>
  <c r="R1529" i="5"/>
  <c r="P1529" i="5"/>
  <c r="Q1529" i="5" s="1"/>
  <c r="K1529" i="5"/>
  <c r="R1528" i="5"/>
  <c r="P1528" i="5"/>
  <c r="Q1528" i="5" s="1"/>
  <c r="K1528" i="5"/>
  <c r="S1528" i="5"/>
  <c r="S1527" i="5"/>
  <c r="R1527" i="5"/>
  <c r="P1527" i="5"/>
  <c r="Q1527" i="5" s="1"/>
  <c r="K1527" i="5"/>
  <c r="S1526" i="5"/>
  <c r="R1526" i="5"/>
  <c r="P1526" i="5"/>
  <c r="Q1526" i="5" s="1"/>
  <c r="K1526" i="5"/>
  <c r="S1525" i="5"/>
  <c r="R1525" i="5"/>
  <c r="P1525" i="5"/>
  <c r="Q1525" i="5" s="1"/>
  <c r="K1525" i="5"/>
  <c r="S1524" i="5"/>
  <c r="R1524" i="5"/>
  <c r="P1524" i="5"/>
  <c r="Q1524" i="5" s="1"/>
  <c r="K1524" i="5"/>
  <c r="R1523" i="5"/>
  <c r="P1523" i="5"/>
  <c r="Q1523" i="5" s="1"/>
  <c r="K1523" i="5"/>
  <c r="S1523" i="5"/>
  <c r="S1522" i="5"/>
  <c r="R1522" i="5"/>
  <c r="P1522" i="5"/>
  <c r="Q1522" i="5" s="1"/>
  <c r="K1522" i="5"/>
  <c r="S1521" i="5"/>
  <c r="R1521" i="5"/>
  <c r="P1521" i="5"/>
  <c r="Q1521" i="5" s="1"/>
  <c r="K1521" i="5"/>
  <c r="S1520" i="5"/>
  <c r="R1520" i="5"/>
  <c r="P1520" i="5"/>
  <c r="Q1520" i="5" s="1"/>
  <c r="K1520" i="5"/>
  <c r="S1519" i="5"/>
  <c r="R1519" i="5"/>
  <c r="P1519" i="5"/>
  <c r="Q1519" i="5" s="1"/>
  <c r="K1519" i="5"/>
  <c r="R1518" i="5"/>
  <c r="P1518" i="5"/>
  <c r="Q1518" i="5" s="1"/>
  <c r="K1518" i="5"/>
  <c r="S1518" i="5"/>
  <c r="S1517" i="5"/>
  <c r="R1517" i="5"/>
  <c r="P1517" i="5"/>
  <c r="Q1517" i="5" s="1"/>
  <c r="K1517" i="5"/>
  <c r="S1516" i="5"/>
  <c r="R1516" i="5"/>
  <c r="P1516" i="5"/>
  <c r="Q1516" i="5" s="1"/>
  <c r="K1516" i="5"/>
  <c r="S1515" i="5"/>
  <c r="R1515" i="5"/>
  <c r="P1515" i="5"/>
  <c r="Q1515" i="5" s="1"/>
  <c r="K1515" i="5"/>
  <c r="S1514" i="5"/>
  <c r="R1514" i="5"/>
  <c r="P1514" i="5"/>
  <c r="Q1514" i="5" s="1"/>
  <c r="K1514" i="5"/>
  <c r="R1513" i="5"/>
  <c r="P1513" i="5"/>
  <c r="Q1513" i="5" s="1"/>
  <c r="K1513" i="5"/>
  <c r="S1513" i="5"/>
  <c r="S1512" i="5"/>
  <c r="R1512" i="5"/>
  <c r="P1512" i="5"/>
  <c r="Q1512" i="5" s="1"/>
  <c r="K1512" i="5"/>
  <c r="S1511" i="5"/>
  <c r="R1511" i="5"/>
  <c r="P1511" i="5"/>
  <c r="Q1511" i="5" s="1"/>
  <c r="K1511" i="5"/>
  <c r="S1510" i="5"/>
  <c r="R1510" i="5"/>
  <c r="P1510" i="5"/>
  <c r="Q1510" i="5" s="1"/>
  <c r="K1510" i="5"/>
  <c r="S1509" i="5"/>
  <c r="R1509" i="5"/>
  <c r="P1509" i="5"/>
  <c r="Q1509" i="5" s="1"/>
  <c r="K1509" i="5"/>
  <c r="R1508" i="5"/>
  <c r="P1508" i="5"/>
  <c r="Q1508" i="5" s="1"/>
  <c r="K1508" i="5"/>
  <c r="S1508" i="5"/>
  <c r="S1507" i="5"/>
  <c r="R1507" i="5"/>
  <c r="P1507" i="5"/>
  <c r="Q1507" i="5" s="1"/>
  <c r="K1507" i="5"/>
  <c r="S1506" i="5"/>
  <c r="R1506" i="5"/>
  <c r="P1506" i="5"/>
  <c r="Q1506" i="5" s="1"/>
  <c r="K1506" i="5"/>
  <c r="S1505" i="5"/>
  <c r="R1505" i="5"/>
  <c r="P1505" i="5"/>
  <c r="Q1505" i="5" s="1"/>
  <c r="K1505" i="5"/>
  <c r="S1504" i="5"/>
  <c r="R1504" i="5"/>
  <c r="P1504" i="5"/>
  <c r="Q1504" i="5" s="1"/>
  <c r="K1504" i="5"/>
  <c r="R1503" i="5"/>
  <c r="P1503" i="5"/>
  <c r="Q1503" i="5" s="1"/>
  <c r="K1503" i="5"/>
  <c r="S1503" i="5"/>
  <c r="S1502" i="5"/>
  <c r="R1502" i="5"/>
  <c r="P1502" i="5"/>
  <c r="Q1502" i="5" s="1"/>
  <c r="K1502" i="5"/>
  <c r="S1501" i="5"/>
  <c r="R1501" i="5"/>
  <c r="P1501" i="5"/>
  <c r="Q1501" i="5" s="1"/>
  <c r="K1501" i="5"/>
  <c r="S1500" i="5"/>
  <c r="R1500" i="5"/>
  <c r="P1500" i="5"/>
  <c r="Q1500" i="5" s="1"/>
  <c r="K1500" i="5"/>
  <c r="R1499" i="5"/>
  <c r="P1499" i="5"/>
  <c r="Q1499" i="5" s="1"/>
  <c r="K1499" i="5"/>
  <c r="S1499" i="5"/>
  <c r="S1498" i="5"/>
  <c r="R1498" i="5"/>
  <c r="P1498" i="5"/>
  <c r="Q1498" i="5" s="1"/>
  <c r="K1498" i="5"/>
  <c r="S1497" i="5"/>
  <c r="R1497" i="5"/>
  <c r="P1497" i="5"/>
  <c r="Q1497" i="5" s="1"/>
  <c r="K1497" i="5"/>
  <c r="S1496" i="5"/>
  <c r="R1496" i="5"/>
  <c r="P1496" i="5"/>
  <c r="Q1496" i="5" s="1"/>
  <c r="K1496" i="5"/>
  <c r="S1495" i="5"/>
  <c r="R1495" i="5"/>
  <c r="P1495" i="5"/>
  <c r="Q1495" i="5" s="1"/>
  <c r="K1495" i="5"/>
  <c r="R1494" i="5"/>
  <c r="P1494" i="5"/>
  <c r="Q1494" i="5" s="1"/>
  <c r="K1494" i="5"/>
  <c r="S1494" i="5"/>
  <c r="S1493" i="5"/>
  <c r="R1493" i="5"/>
  <c r="P1493" i="5"/>
  <c r="Q1493" i="5" s="1"/>
  <c r="K1493" i="5"/>
  <c r="S1492" i="5"/>
  <c r="R1492" i="5"/>
  <c r="P1492" i="5"/>
  <c r="Q1492" i="5" s="1"/>
  <c r="K1492" i="5"/>
  <c r="S1491" i="5"/>
  <c r="R1491" i="5"/>
  <c r="P1491" i="5"/>
  <c r="Q1491" i="5" s="1"/>
  <c r="K1491" i="5"/>
  <c r="S1490" i="5"/>
  <c r="R1490" i="5"/>
  <c r="P1490" i="5"/>
  <c r="Q1490" i="5" s="1"/>
  <c r="K1490" i="5"/>
  <c r="R1489" i="5"/>
  <c r="P1489" i="5"/>
  <c r="Q1489" i="5" s="1"/>
  <c r="K1489" i="5"/>
  <c r="S1489" i="5"/>
  <c r="S1488" i="5"/>
  <c r="R1488" i="5"/>
  <c r="P1488" i="5"/>
  <c r="Q1488" i="5" s="1"/>
  <c r="K1488" i="5"/>
  <c r="S1487" i="5"/>
  <c r="R1487" i="5"/>
  <c r="P1487" i="5"/>
  <c r="Q1487" i="5" s="1"/>
  <c r="K1487" i="5"/>
  <c r="S1486" i="5"/>
  <c r="R1486" i="5"/>
  <c r="P1486" i="5"/>
  <c r="Q1486" i="5" s="1"/>
  <c r="K1486" i="5"/>
  <c r="S1485" i="5"/>
  <c r="R1485" i="5"/>
  <c r="P1485" i="5"/>
  <c r="Q1485" i="5" s="1"/>
  <c r="K1485" i="5"/>
  <c r="R1484" i="5"/>
  <c r="P1484" i="5"/>
  <c r="Q1484" i="5" s="1"/>
  <c r="K1484" i="5"/>
  <c r="S1484" i="5"/>
  <c r="S1483" i="5"/>
  <c r="R1483" i="5"/>
  <c r="P1483" i="5"/>
  <c r="Q1483" i="5" s="1"/>
  <c r="K1483" i="5"/>
  <c r="S1482" i="5"/>
  <c r="R1482" i="5"/>
  <c r="P1482" i="5"/>
  <c r="Q1482" i="5" s="1"/>
  <c r="K1482" i="5"/>
  <c r="S1481" i="5"/>
  <c r="R1481" i="5"/>
  <c r="P1481" i="5"/>
  <c r="Q1481" i="5" s="1"/>
  <c r="K1481" i="5"/>
  <c r="R1480" i="5"/>
  <c r="P1480" i="5"/>
  <c r="Q1480" i="5" s="1"/>
  <c r="K1480" i="5"/>
  <c r="S1480" i="5"/>
  <c r="S1479" i="5"/>
  <c r="R1479" i="5"/>
  <c r="P1479" i="5"/>
  <c r="Q1479" i="5" s="1"/>
  <c r="K1479" i="5"/>
  <c r="S1478" i="5"/>
  <c r="R1478" i="5"/>
  <c r="P1478" i="5"/>
  <c r="Q1478" i="5" s="1"/>
  <c r="K1478" i="5"/>
  <c r="S1477" i="5"/>
  <c r="R1477" i="5"/>
  <c r="P1477" i="5"/>
  <c r="Q1477" i="5" s="1"/>
  <c r="K1477" i="5"/>
  <c r="S1476" i="5"/>
  <c r="R1476" i="5"/>
  <c r="P1476" i="5"/>
  <c r="Q1476" i="5" s="1"/>
  <c r="K1476" i="5"/>
  <c r="R1475" i="5"/>
  <c r="P1475" i="5"/>
  <c r="Q1475" i="5" s="1"/>
  <c r="K1475" i="5"/>
  <c r="S1475" i="5"/>
  <c r="S1474" i="5"/>
  <c r="R1474" i="5"/>
  <c r="P1474" i="5"/>
  <c r="Q1474" i="5" s="1"/>
  <c r="K1474" i="5"/>
  <c r="S1473" i="5"/>
  <c r="R1473" i="5"/>
  <c r="P1473" i="5"/>
  <c r="Q1473" i="5" s="1"/>
  <c r="K1473" i="5"/>
  <c r="S1472" i="5"/>
  <c r="R1472" i="5"/>
  <c r="P1472" i="5"/>
  <c r="Q1472" i="5" s="1"/>
  <c r="K1472" i="5"/>
  <c r="S1471" i="5"/>
  <c r="R1471" i="5"/>
  <c r="P1471" i="5"/>
  <c r="Q1471" i="5" s="1"/>
  <c r="K1471" i="5"/>
  <c r="R1470" i="5"/>
  <c r="P1470" i="5"/>
  <c r="Q1470" i="5" s="1"/>
  <c r="K1470" i="5"/>
  <c r="S1470" i="5"/>
  <c r="S1469" i="5"/>
  <c r="R1469" i="5"/>
  <c r="P1469" i="5"/>
  <c r="Q1469" i="5" s="1"/>
  <c r="K1469" i="5"/>
  <c r="S1468" i="5"/>
  <c r="R1468" i="5"/>
  <c r="P1468" i="5"/>
  <c r="Q1468" i="5" s="1"/>
  <c r="K1468" i="5"/>
  <c r="S1467" i="5"/>
  <c r="R1467" i="5"/>
  <c r="P1467" i="5"/>
  <c r="Q1467" i="5" s="1"/>
  <c r="K1467" i="5"/>
  <c r="S1466" i="5"/>
  <c r="R1466" i="5"/>
  <c r="P1466" i="5"/>
  <c r="Q1466" i="5" s="1"/>
  <c r="K1466" i="5"/>
  <c r="R1465" i="5"/>
  <c r="P1465" i="5"/>
  <c r="Q1465" i="5" s="1"/>
  <c r="K1465" i="5"/>
  <c r="S1465" i="5"/>
  <c r="S1464" i="5"/>
  <c r="R1464" i="5"/>
  <c r="P1464" i="5"/>
  <c r="Q1464" i="5" s="1"/>
  <c r="K1464" i="5"/>
  <c r="S1463" i="5"/>
  <c r="R1463" i="5"/>
  <c r="P1463" i="5"/>
  <c r="Q1463" i="5" s="1"/>
  <c r="K1463" i="5"/>
  <c r="S1462" i="5"/>
  <c r="R1462" i="5"/>
  <c r="P1462" i="5"/>
  <c r="Q1462" i="5" s="1"/>
  <c r="K1462" i="5"/>
  <c r="R1461" i="5"/>
  <c r="P1461" i="5"/>
  <c r="Q1461" i="5" s="1"/>
  <c r="K1461" i="5"/>
  <c r="S1461" i="5"/>
  <c r="S1460" i="5"/>
  <c r="R1460" i="5"/>
  <c r="P1460" i="5"/>
  <c r="Q1460" i="5" s="1"/>
  <c r="K1460" i="5"/>
  <c r="S1459" i="5"/>
  <c r="R1459" i="5"/>
  <c r="P1459" i="5"/>
  <c r="Q1459" i="5" s="1"/>
  <c r="K1459" i="5"/>
  <c r="S1458" i="5"/>
  <c r="R1458" i="5"/>
  <c r="P1458" i="5"/>
  <c r="Q1458" i="5" s="1"/>
  <c r="K1458" i="5"/>
  <c r="S1457" i="5"/>
  <c r="R1457" i="5"/>
  <c r="P1457" i="5"/>
  <c r="Q1457" i="5" s="1"/>
  <c r="K1457" i="5"/>
  <c r="R1456" i="5"/>
  <c r="P1456" i="5"/>
  <c r="Q1456" i="5" s="1"/>
  <c r="K1456" i="5"/>
  <c r="S1456" i="5"/>
  <c r="S1455" i="5"/>
  <c r="R1455" i="5"/>
  <c r="P1455" i="5"/>
  <c r="Q1455" i="5" s="1"/>
  <c r="K1455" i="5"/>
  <c r="S1454" i="5"/>
  <c r="R1454" i="5"/>
  <c r="P1454" i="5"/>
  <c r="Q1454" i="5" s="1"/>
  <c r="K1454" i="5"/>
  <c r="S1453" i="5"/>
  <c r="R1453" i="5"/>
  <c r="P1453" i="5"/>
  <c r="Q1453" i="5" s="1"/>
  <c r="K1453" i="5"/>
  <c r="S1452" i="5"/>
  <c r="R1452" i="5"/>
  <c r="P1452" i="5"/>
  <c r="Q1452" i="5" s="1"/>
  <c r="K1452" i="5"/>
  <c r="R1451" i="5"/>
  <c r="P1451" i="5"/>
  <c r="Q1451" i="5" s="1"/>
  <c r="K1451" i="5"/>
  <c r="S1451" i="5"/>
  <c r="S1450" i="5"/>
  <c r="R1450" i="5"/>
  <c r="P1450" i="5"/>
  <c r="Q1450" i="5" s="1"/>
  <c r="K1450" i="5"/>
  <c r="S1449" i="5"/>
  <c r="R1449" i="5"/>
  <c r="P1449" i="5"/>
  <c r="Q1449" i="5" s="1"/>
  <c r="K1449" i="5"/>
  <c r="S1448" i="5"/>
  <c r="R1448" i="5"/>
  <c r="P1448" i="5"/>
  <c r="Q1448" i="5" s="1"/>
  <c r="K1448" i="5"/>
  <c r="S1447" i="5"/>
  <c r="R1447" i="5"/>
  <c r="P1447" i="5"/>
  <c r="Q1447" i="5" s="1"/>
  <c r="K1447" i="5"/>
  <c r="R1446" i="5"/>
  <c r="P1446" i="5"/>
  <c r="Q1446" i="5" s="1"/>
  <c r="K1446" i="5"/>
  <c r="S1446" i="5"/>
  <c r="S1445" i="5"/>
  <c r="R1445" i="5"/>
  <c r="P1445" i="5"/>
  <c r="Q1445" i="5" s="1"/>
  <c r="K1445" i="5"/>
  <c r="S1444" i="5"/>
  <c r="R1444" i="5"/>
  <c r="P1444" i="5"/>
  <c r="Q1444" i="5" s="1"/>
  <c r="K1444" i="5"/>
  <c r="S1443" i="5"/>
  <c r="R1443" i="5"/>
  <c r="P1443" i="5"/>
  <c r="Q1443" i="5" s="1"/>
  <c r="K1443" i="5"/>
  <c r="R1442" i="5"/>
  <c r="P1442" i="5"/>
  <c r="Q1442" i="5" s="1"/>
  <c r="K1442" i="5"/>
  <c r="S1442" i="5"/>
  <c r="S1441" i="5"/>
  <c r="R1441" i="5"/>
  <c r="P1441" i="5"/>
  <c r="Q1441" i="5" s="1"/>
  <c r="K1441" i="5"/>
  <c r="S1440" i="5"/>
  <c r="R1440" i="5"/>
  <c r="P1440" i="5"/>
  <c r="Q1440" i="5" s="1"/>
  <c r="K1440" i="5"/>
  <c r="S1439" i="5"/>
  <c r="R1439" i="5"/>
  <c r="P1439" i="5"/>
  <c r="Q1439" i="5" s="1"/>
  <c r="K1439" i="5"/>
  <c r="S1438" i="5"/>
  <c r="R1438" i="5"/>
  <c r="P1438" i="5"/>
  <c r="Q1438" i="5" s="1"/>
  <c r="K1438" i="5"/>
  <c r="R1437" i="5"/>
  <c r="P1437" i="5"/>
  <c r="Q1437" i="5" s="1"/>
  <c r="K1437" i="5"/>
  <c r="S1437" i="5"/>
  <c r="S1436" i="5"/>
  <c r="R1436" i="5"/>
  <c r="P1436" i="5"/>
  <c r="Q1436" i="5" s="1"/>
  <c r="K1436" i="5"/>
  <c r="S1435" i="5"/>
  <c r="R1435" i="5"/>
  <c r="P1435" i="5"/>
  <c r="Q1435" i="5" s="1"/>
  <c r="K1435" i="5"/>
  <c r="S1434" i="5"/>
  <c r="R1434" i="5"/>
  <c r="P1434" i="5"/>
  <c r="Q1434" i="5" s="1"/>
  <c r="K1434" i="5"/>
  <c r="S1433" i="5"/>
  <c r="R1433" i="5"/>
  <c r="P1433" i="5"/>
  <c r="Q1433" i="5" s="1"/>
  <c r="K1433" i="5"/>
  <c r="R1432" i="5"/>
  <c r="P1432" i="5"/>
  <c r="Q1432" i="5" s="1"/>
  <c r="K1432" i="5"/>
  <c r="S1432" i="5"/>
  <c r="S1431" i="5"/>
  <c r="R1431" i="5"/>
  <c r="P1431" i="5"/>
  <c r="Q1431" i="5" s="1"/>
  <c r="K1431" i="5"/>
  <c r="S1430" i="5"/>
  <c r="R1430" i="5"/>
  <c r="P1430" i="5"/>
  <c r="Q1430" i="5" s="1"/>
  <c r="K1430" i="5"/>
  <c r="S1429" i="5"/>
  <c r="R1429" i="5"/>
  <c r="P1429" i="5"/>
  <c r="Q1429" i="5" s="1"/>
  <c r="K1429" i="5"/>
  <c r="S1428" i="5"/>
  <c r="R1428" i="5"/>
  <c r="P1428" i="5"/>
  <c r="Q1428" i="5" s="1"/>
  <c r="K1428" i="5"/>
  <c r="R1427" i="5"/>
  <c r="P1427" i="5"/>
  <c r="Q1427" i="5" s="1"/>
  <c r="K1427" i="5"/>
  <c r="S1427" i="5"/>
  <c r="S1426" i="5"/>
  <c r="R1426" i="5"/>
  <c r="P1426" i="5"/>
  <c r="Q1426" i="5" s="1"/>
  <c r="K1426" i="5"/>
  <c r="S1425" i="5"/>
  <c r="R1425" i="5"/>
  <c r="P1425" i="5"/>
  <c r="Q1425" i="5" s="1"/>
  <c r="K1425" i="5"/>
  <c r="S1424" i="5"/>
  <c r="R1424" i="5"/>
  <c r="P1424" i="5"/>
  <c r="Q1424" i="5" s="1"/>
  <c r="K1424" i="5"/>
  <c r="R1423" i="5"/>
  <c r="P1423" i="5"/>
  <c r="Q1423" i="5" s="1"/>
  <c r="K1423" i="5"/>
  <c r="S1423" i="5"/>
  <c r="S1422" i="5"/>
  <c r="R1422" i="5"/>
  <c r="P1422" i="5"/>
  <c r="Q1422" i="5" s="1"/>
  <c r="K1422" i="5"/>
  <c r="S1421" i="5"/>
  <c r="R1421" i="5"/>
  <c r="P1421" i="5"/>
  <c r="Q1421" i="5" s="1"/>
  <c r="K1421" i="5"/>
  <c r="S1420" i="5"/>
  <c r="R1420" i="5"/>
  <c r="P1420" i="5"/>
  <c r="Q1420" i="5" s="1"/>
  <c r="K1420" i="5"/>
  <c r="S1419" i="5"/>
  <c r="R1419" i="5"/>
  <c r="P1419" i="5"/>
  <c r="Q1419" i="5" s="1"/>
  <c r="K1419" i="5"/>
  <c r="R1418" i="5"/>
  <c r="P1418" i="5"/>
  <c r="Q1418" i="5" s="1"/>
  <c r="K1418" i="5"/>
  <c r="S1418" i="5"/>
  <c r="S1417" i="5"/>
  <c r="R1417" i="5"/>
  <c r="P1417" i="5"/>
  <c r="Q1417" i="5" s="1"/>
  <c r="K1417" i="5"/>
  <c r="S1416" i="5"/>
  <c r="R1416" i="5"/>
  <c r="P1416" i="5"/>
  <c r="Q1416" i="5" s="1"/>
  <c r="K1416" i="5"/>
  <c r="S1415" i="5"/>
  <c r="R1415" i="5"/>
  <c r="P1415" i="5"/>
  <c r="Q1415" i="5" s="1"/>
  <c r="K1415" i="5"/>
  <c r="S1414" i="5"/>
  <c r="R1414" i="5"/>
  <c r="P1414" i="5"/>
  <c r="Q1414" i="5" s="1"/>
  <c r="K1414" i="5"/>
  <c r="R1413" i="5"/>
  <c r="P1413" i="5"/>
  <c r="Q1413" i="5" s="1"/>
  <c r="K1413" i="5"/>
  <c r="S1413" i="5"/>
  <c r="S1412" i="5"/>
  <c r="R1412" i="5"/>
  <c r="P1412" i="5"/>
  <c r="Q1412" i="5" s="1"/>
  <c r="K1412" i="5"/>
  <c r="S1411" i="5"/>
  <c r="R1411" i="5"/>
  <c r="P1411" i="5"/>
  <c r="Q1411" i="5" s="1"/>
  <c r="K1411" i="5"/>
  <c r="S1410" i="5"/>
  <c r="R1410" i="5"/>
  <c r="P1410" i="5"/>
  <c r="Q1410" i="5" s="1"/>
  <c r="K1410" i="5"/>
  <c r="S1409" i="5"/>
  <c r="R1409" i="5"/>
  <c r="P1409" i="5"/>
  <c r="Q1409" i="5" s="1"/>
  <c r="K1409" i="5"/>
  <c r="R1408" i="5"/>
  <c r="P1408" i="5"/>
  <c r="Q1408" i="5" s="1"/>
  <c r="K1408" i="5"/>
  <c r="S1408" i="5"/>
  <c r="S1407" i="5"/>
  <c r="R1407" i="5"/>
  <c r="P1407" i="5"/>
  <c r="Q1407" i="5" s="1"/>
  <c r="K1407" i="5"/>
  <c r="S1406" i="5"/>
  <c r="R1406" i="5"/>
  <c r="P1406" i="5"/>
  <c r="Q1406" i="5" s="1"/>
  <c r="K1406" i="5"/>
  <c r="S1405" i="5"/>
  <c r="R1405" i="5"/>
  <c r="P1405" i="5"/>
  <c r="Q1405" i="5" s="1"/>
  <c r="K1405" i="5"/>
  <c r="R1404" i="5"/>
  <c r="P1404" i="5"/>
  <c r="Q1404" i="5" s="1"/>
  <c r="K1404" i="5"/>
  <c r="S1404" i="5"/>
  <c r="S1403" i="5"/>
  <c r="R1403" i="5"/>
  <c r="P1403" i="5"/>
  <c r="Q1403" i="5" s="1"/>
  <c r="K1403" i="5"/>
  <c r="S1402" i="5"/>
  <c r="R1402" i="5"/>
  <c r="P1402" i="5"/>
  <c r="Q1402" i="5" s="1"/>
  <c r="K1402" i="5"/>
  <c r="S1401" i="5"/>
  <c r="R1401" i="5"/>
  <c r="P1401" i="5"/>
  <c r="Q1401" i="5" s="1"/>
  <c r="K1401" i="5"/>
  <c r="S1400" i="5"/>
  <c r="R1400" i="5"/>
  <c r="P1400" i="5"/>
  <c r="Q1400" i="5" s="1"/>
  <c r="K1400" i="5"/>
  <c r="R1399" i="5"/>
  <c r="P1399" i="5"/>
  <c r="Q1399" i="5" s="1"/>
  <c r="K1399" i="5"/>
  <c r="S1399" i="5"/>
  <c r="S1398" i="5"/>
  <c r="R1398" i="5"/>
  <c r="P1398" i="5"/>
  <c r="Q1398" i="5" s="1"/>
  <c r="K1398" i="5"/>
  <c r="S1397" i="5"/>
  <c r="R1397" i="5"/>
  <c r="P1397" i="5"/>
  <c r="Q1397" i="5" s="1"/>
  <c r="K1397" i="5"/>
  <c r="S1396" i="5"/>
  <c r="R1396" i="5"/>
  <c r="P1396" i="5"/>
  <c r="Q1396" i="5" s="1"/>
  <c r="K1396" i="5"/>
  <c r="S1395" i="5"/>
  <c r="R1395" i="5"/>
  <c r="P1395" i="5"/>
  <c r="Q1395" i="5" s="1"/>
  <c r="K1395" i="5"/>
  <c r="R1394" i="5"/>
  <c r="P1394" i="5"/>
  <c r="Q1394" i="5" s="1"/>
  <c r="K1394" i="5"/>
  <c r="S1394" i="5"/>
  <c r="S1393" i="5"/>
  <c r="R1393" i="5"/>
  <c r="P1393" i="5"/>
  <c r="Q1393" i="5" s="1"/>
  <c r="K1393" i="5"/>
  <c r="S1392" i="5"/>
  <c r="R1392" i="5"/>
  <c r="P1392" i="5"/>
  <c r="Q1392" i="5" s="1"/>
  <c r="K1392" i="5"/>
  <c r="S1391" i="5"/>
  <c r="R1391" i="5"/>
  <c r="P1391" i="5"/>
  <c r="Q1391" i="5" s="1"/>
  <c r="K1391" i="5"/>
  <c r="S1390" i="5"/>
  <c r="R1390" i="5"/>
  <c r="P1390" i="5"/>
  <c r="Q1390" i="5" s="1"/>
  <c r="K1390" i="5"/>
  <c r="R1389" i="5"/>
  <c r="P1389" i="5"/>
  <c r="Q1389" i="5" s="1"/>
  <c r="K1389" i="5"/>
  <c r="S1389" i="5"/>
  <c r="S1388" i="5"/>
  <c r="R1388" i="5"/>
  <c r="P1388" i="5"/>
  <c r="Q1388" i="5" s="1"/>
  <c r="K1388" i="5"/>
  <c r="S1387" i="5"/>
  <c r="R1387" i="5"/>
  <c r="P1387" i="5"/>
  <c r="Q1387" i="5" s="1"/>
  <c r="K1387" i="5"/>
  <c r="S1386" i="5"/>
  <c r="R1386" i="5"/>
  <c r="P1386" i="5"/>
  <c r="Q1386" i="5" s="1"/>
  <c r="K1386" i="5"/>
  <c r="R1385" i="5"/>
  <c r="P1385" i="5"/>
  <c r="Q1385" i="5" s="1"/>
  <c r="K1385" i="5"/>
  <c r="S1385" i="5"/>
  <c r="S1384" i="5"/>
  <c r="R1384" i="5"/>
  <c r="P1384" i="5"/>
  <c r="Q1384" i="5" s="1"/>
  <c r="K1384" i="5"/>
  <c r="S1383" i="5"/>
  <c r="R1383" i="5"/>
  <c r="P1383" i="5"/>
  <c r="Q1383" i="5" s="1"/>
  <c r="K1383" i="5"/>
  <c r="S1382" i="5"/>
  <c r="R1382" i="5"/>
  <c r="P1382" i="5"/>
  <c r="Q1382" i="5" s="1"/>
  <c r="K1382" i="5"/>
  <c r="S1381" i="5"/>
  <c r="R1381" i="5"/>
  <c r="P1381" i="5"/>
  <c r="Q1381" i="5" s="1"/>
  <c r="K1381" i="5"/>
  <c r="R1380" i="5"/>
  <c r="P1380" i="5"/>
  <c r="Q1380" i="5" s="1"/>
  <c r="K1380" i="5"/>
  <c r="S1380" i="5"/>
  <c r="S1379" i="5"/>
  <c r="R1379" i="5"/>
  <c r="P1379" i="5"/>
  <c r="Q1379" i="5" s="1"/>
  <c r="K1379" i="5"/>
  <c r="S1378" i="5"/>
  <c r="R1378" i="5"/>
  <c r="P1378" i="5"/>
  <c r="Q1378" i="5" s="1"/>
  <c r="K1378" i="5"/>
  <c r="S1377" i="5"/>
  <c r="R1377" i="5"/>
  <c r="P1377" i="5"/>
  <c r="Q1377" i="5" s="1"/>
  <c r="K1377" i="5"/>
  <c r="S1376" i="5"/>
  <c r="R1376" i="5"/>
  <c r="P1376" i="5"/>
  <c r="Q1376" i="5" s="1"/>
  <c r="K1376" i="5"/>
  <c r="R1375" i="5"/>
  <c r="P1375" i="5"/>
  <c r="Q1375" i="5" s="1"/>
  <c r="K1375" i="5"/>
  <c r="S1375" i="5"/>
  <c r="S1374" i="5"/>
  <c r="R1374" i="5"/>
  <c r="P1374" i="5"/>
  <c r="Q1374" i="5" s="1"/>
  <c r="K1374" i="5"/>
  <c r="S1373" i="5"/>
  <c r="R1373" i="5"/>
  <c r="P1373" i="5"/>
  <c r="Q1373" i="5" s="1"/>
  <c r="K1373" i="5"/>
  <c r="S1372" i="5"/>
  <c r="R1372" i="5"/>
  <c r="P1372" i="5"/>
  <c r="Q1372" i="5" s="1"/>
  <c r="K1372" i="5"/>
  <c r="S1371" i="5"/>
  <c r="R1371" i="5"/>
  <c r="P1371" i="5"/>
  <c r="Q1371" i="5" s="1"/>
  <c r="K1371" i="5"/>
  <c r="R1370" i="5"/>
  <c r="P1370" i="5"/>
  <c r="Q1370" i="5" s="1"/>
  <c r="K1370" i="5"/>
  <c r="S1370" i="5"/>
  <c r="S1369" i="5"/>
  <c r="R1369" i="5"/>
  <c r="P1369" i="5"/>
  <c r="Q1369" i="5" s="1"/>
  <c r="K1369" i="5"/>
  <c r="S1368" i="5"/>
  <c r="R1368" i="5"/>
  <c r="P1368" i="5"/>
  <c r="Q1368" i="5" s="1"/>
  <c r="K1368" i="5"/>
  <c r="S1367" i="5"/>
  <c r="R1367" i="5"/>
  <c r="P1367" i="5"/>
  <c r="Q1367" i="5" s="1"/>
  <c r="K1367" i="5"/>
  <c r="R1366" i="5"/>
  <c r="P1366" i="5"/>
  <c r="Q1366" i="5" s="1"/>
  <c r="K1366" i="5"/>
  <c r="S1366" i="5"/>
  <c r="S1365" i="5"/>
  <c r="R1365" i="5"/>
  <c r="P1365" i="5"/>
  <c r="Q1365" i="5" s="1"/>
  <c r="L1365" i="5"/>
  <c r="K1365" i="5"/>
  <c r="S1364" i="5"/>
  <c r="R1364" i="5"/>
  <c r="P1364" i="5"/>
  <c r="Q1364" i="5" s="1"/>
  <c r="L1364" i="5"/>
  <c r="K1364" i="5"/>
  <c r="S1363" i="5"/>
  <c r="R1363" i="5"/>
  <c r="P1363" i="5"/>
  <c r="Q1363" i="5" s="1"/>
  <c r="L1363" i="5"/>
  <c r="K1363" i="5"/>
  <c r="S1362" i="5"/>
  <c r="R1362" i="5"/>
  <c r="P1362" i="5"/>
  <c r="Q1362" i="5" s="1"/>
  <c r="L1362" i="5"/>
  <c r="K1362" i="5"/>
  <c r="R1361" i="5"/>
  <c r="P1361" i="5"/>
  <c r="Q1361" i="5" s="1"/>
  <c r="L1361" i="5"/>
  <c r="K1361" i="5"/>
  <c r="S1361" i="5"/>
  <c r="S1360" i="5"/>
  <c r="R1360" i="5"/>
  <c r="P1360" i="5"/>
  <c r="Q1360" i="5" s="1"/>
  <c r="L1360" i="5"/>
  <c r="K1360" i="5"/>
  <c r="S1359" i="5"/>
  <c r="R1359" i="5"/>
  <c r="P1359" i="5"/>
  <c r="Q1359" i="5" s="1"/>
  <c r="L1359" i="5"/>
  <c r="K1359" i="5"/>
  <c r="S1358" i="5"/>
  <c r="R1358" i="5"/>
  <c r="P1358" i="5"/>
  <c r="Q1358" i="5" s="1"/>
  <c r="L1358" i="5"/>
  <c r="K1358" i="5"/>
  <c r="S1357" i="5"/>
  <c r="R1357" i="5"/>
  <c r="P1357" i="5"/>
  <c r="Q1357" i="5" s="1"/>
  <c r="L1357" i="5"/>
  <c r="K1357" i="5"/>
  <c r="R1356" i="5"/>
  <c r="P1356" i="5"/>
  <c r="Q1356" i="5" s="1"/>
  <c r="L1356" i="5"/>
  <c r="K1356" i="5"/>
  <c r="S1356" i="5"/>
  <c r="S1355" i="5"/>
  <c r="R1355" i="5"/>
  <c r="P1355" i="5"/>
  <c r="Q1355" i="5" s="1"/>
  <c r="L1355" i="5"/>
  <c r="K1355" i="5"/>
  <c r="S1354" i="5"/>
  <c r="R1354" i="5"/>
  <c r="P1354" i="5"/>
  <c r="Q1354" i="5" s="1"/>
  <c r="L1354" i="5"/>
  <c r="K1354" i="5"/>
  <c r="S1353" i="5"/>
  <c r="R1353" i="5"/>
  <c r="P1353" i="5"/>
  <c r="Q1353" i="5" s="1"/>
  <c r="L1353" i="5"/>
  <c r="K1353" i="5"/>
  <c r="S1352" i="5"/>
  <c r="R1352" i="5"/>
  <c r="P1352" i="5"/>
  <c r="Q1352" i="5" s="1"/>
  <c r="L1352" i="5"/>
  <c r="K1352" i="5"/>
  <c r="R1351" i="5"/>
  <c r="P1351" i="5"/>
  <c r="Q1351" i="5" s="1"/>
  <c r="L1351" i="5"/>
  <c r="K1351" i="5"/>
  <c r="S1351" i="5"/>
  <c r="S1350" i="5"/>
  <c r="R1350" i="5"/>
  <c r="P1350" i="5"/>
  <c r="Q1350" i="5" s="1"/>
  <c r="L1350" i="5"/>
  <c r="K1350" i="5"/>
  <c r="S1349" i="5"/>
  <c r="R1349" i="5"/>
  <c r="P1349" i="5"/>
  <c r="Q1349" i="5" s="1"/>
  <c r="L1349" i="5"/>
  <c r="K1349" i="5"/>
  <c r="S1348" i="5"/>
  <c r="R1348" i="5"/>
  <c r="P1348" i="5"/>
  <c r="Q1348" i="5" s="1"/>
  <c r="L1348" i="5"/>
  <c r="K1348" i="5"/>
  <c r="R1347" i="5"/>
  <c r="P1347" i="5"/>
  <c r="Q1347" i="5" s="1"/>
  <c r="L1347" i="5"/>
  <c r="K1347" i="5"/>
  <c r="S1347" i="5"/>
  <c r="S1346" i="5"/>
  <c r="R1346" i="5"/>
  <c r="P1346" i="5"/>
  <c r="Q1346" i="5" s="1"/>
  <c r="L1346" i="5"/>
  <c r="K1346" i="5"/>
  <c r="S1345" i="5"/>
  <c r="R1345" i="5"/>
  <c r="P1345" i="5"/>
  <c r="Q1345" i="5" s="1"/>
  <c r="L1345" i="5"/>
  <c r="K1345" i="5"/>
  <c r="S1344" i="5"/>
  <c r="R1344" i="5"/>
  <c r="P1344" i="5"/>
  <c r="Q1344" i="5" s="1"/>
  <c r="L1344" i="5"/>
  <c r="K1344" i="5"/>
  <c r="S1343" i="5"/>
  <c r="R1343" i="5"/>
  <c r="P1343" i="5"/>
  <c r="Q1343" i="5" s="1"/>
  <c r="L1343" i="5"/>
  <c r="K1343" i="5"/>
  <c r="R1342" i="5"/>
  <c r="P1342" i="5"/>
  <c r="Q1342" i="5" s="1"/>
  <c r="L1342" i="5"/>
  <c r="K1342" i="5"/>
  <c r="S1342" i="5"/>
  <c r="S1341" i="5"/>
  <c r="R1341" i="5"/>
  <c r="P1341" i="5"/>
  <c r="Q1341" i="5" s="1"/>
  <c r="L1341" i="5"/>
  <c r="K1341" i="5"/>
  <c r="S1340" i="5"/>
  <c r="R1340" i="5"/>
  <c r="P1340" i="5"/>
  <c r="Q1340" i="5" s="1"/>
  <c r="L1340" i="5"/>
  <c r="K1340" i="5"/>
  <c r="S1339" i="5"/>
  <c r="R1339" i="5"/>
  <c r="P1339" i="5"/>
  <c r="Q1339" i="5" s="1"/>
  <c r="L1339" i="5"/>
  <c r="K1339" i="5"/>
  <c r="S1338" i="5"/>
  <c r="R1338" i="5"/>
  <c r="P1338" i="5"/>
  <c r="Q1338" i="5" s="1"/>
  <c r="L1338" i="5"/>
  <c r="K1338" i="5"/>
  <c r="R1337" i="5"/>
  <c r="P1337" i="5"/>
  <c r="Q1337" i="5" s="1"/>
  <c r="L1337" i="5"/>
  <c r="K1337" i="5"/>
  <c r="S1337" i="5"/>
  <c r="S1336" i="5"/>
  <c r="R1336" i="5"/>
  <c r="P1336" i="5"/>
  <c r="Q1336" i="5" s="1"/>
  <c r="L1336" i="5"/>
  <c r="K1336" i="5"/>
  <c r="S1335" i="5"/>
  <c r="R1335" i="5"/>
  <c r="P1335" i="5"/>
  <c r="Q1335" i="5" s="1"/>
  <c r="L1335" i="5"/>
  <c r="K1335" i="5"/>
  <c r="S1334" i="5"/>
  <c r="R1334" i="5"/>
  <c r="P1334" i="5"/>
  <c r="Q1334" i="5" s="1"/>
  <c r="L1334" i="5"/>
  <c r="K1334" i="5"/>
  <c r="S1333" i="5"/>
  <c r="R1333" i="5"/>
  <c r="P1333" i="5"/>
  <c r="Q1333" i="5" s="1"/>
  <c r="K1333" i="5"/>
  <c r="R1332" i="5"/>
  <c r="P1332" i="5"/>
  <c r="Q1332" i="5" s="1"/>
  <c r="K1332" i="5"/>
  <c r="S1332" i="5"/>
  <c r="S1331" i="5"/>
  <c r="R1331" i="5"/>
  <c r="P1331" i="5"/>
  <c r="Q1331" i="5" s="1"/>
  <c r="K1331" i="5"/>
  <c r="S1330" i="5"/>
  <c r="R1330" i="5"/>
  <c r="P1330" i="5"/>
  <c r="Q1330" i="5" s="1"/>
  <c r="K1330" i="5"/>
  <c r="S1329" i="5"/>
  <c r="R1329" i="5"/>
  <c r="P1329" i="5"/>
  <c r="Q1329" i="5" s="1"/>
  <c r="K1329" i="5"/>
  <c r="R1328" i="5"/>
  <c r="P1328" i="5"/>
  <c r="Q1328" i="5" s="1"/>
  <c r="K1328" i="5"/>
  <c r="S1328" i="5"/>
  <c r="S1327" i="5"/>
  <c r="R1327" i="5"/>
  <c r="P1327" i="5"/>
  <c r="Q1327" i="5" s="1"/>
  <c r="K1327" i="5"/>
  <c r="S1326" i="5"/>
  <c r="R1326" i="5"/>
  <c r="P1326" i="5"/>
  <c r="Q1326" i="5" s="1"/>
  <c r="K1326" i="5"/>
  <c r="S1325" i="5"/>
  <c r="R1325" i="5"/>
  <c r="P1325" i="5"/>
  <c r="Q1325" i="5" s="1"/>
  <c r="K1325" i="5"/>
  <c r="S1324" i="5"/>
  <c r="R1324" i="5"/>
  <c r="P1324" i="5"/>
  <c r="Q1324" i="5" s="1"/>
  <c r="K1324" i="5"/>
  <c r="S1323" i="5"/>
  <c r="R1323" i="5"/>
  <c r="P1323" i="5"/>
  <c r="Q1323" i="5" s="1"/>
  <c r="K1323" i="5"/>
  <c r="R1322" i="5"/>
  <c r="P1322" i="5"/>
  <c r="Q1322" i="5" s="1"/>
  <c r="K1322" i="5"/>
  <c r="S1322" i="5"/>
  <c r="S1321" i="5"/>
  <c r="R1321" i="5"/>
  <c r="P1321" i="5"/>
  <c r="Q1321" i="5" s="1"/>
  <c r="K1321" i="5"/>
  <c r="S1320" i="5"/>
  <c r="R1320" i="5"/>
  <c r="P1320" i="5"/>
  <c r="Q1320" i="5" s="1"/>
  <c r="K1320" i="5"/>
  <c r="S1319" i="5"/>
  <c r="R1319" i="5"/>
  <c r="P1319" i="5"/>
  <c r="Q1319" i="5" s="1"/>
  <c r="K1319" i="5"/>
  <c r="S1318" i="5"/>
  <c r="R1318" i="5"/>
  <c r="P1318" i="5"/>
  <c r="Q1318" i="5" s="1"/>
  <c r="K1318" i="5"/>
  <c r="R1317" i="5"/>
  <c r="P1317" i="5"/>
  <c r="Q1317" i="5" s="1"/>
  <c r="K1317" i="5"/>
  <c r="S1317" i="5"/>
  <c r="S1316" i="5"/>
  <c r="R1316" i="5"/>
  <c r="P1316" i="5"/>
  <c r="Q1316" i="5" s="1"/>
  <c r="K1316" i="5"/>
  <c r="S1315" i="5"/>
  <c r="R1315" i="5"/>
  <c r="P1315" i="5"/>
  <c r="Q1315" i="5" s="1"/>
  <c r="K1315" i="5"/>
  <c r="R1314" i="5"/>
  <c r="P1314" i="5"/>
  <c r="Q1314" i="5" s="1"/>
  <c r="K1314" i="5"/>
  <c r="S1314" i="5"/>
  <c r="S1313" i="5"/>
  <c r="R1313" i="5"/>
  <c r="P1313" i="5"/>
  <c r="Q1313" i="5" s="1"/>
  <c r="K1313" i="5"/>
  <c r="S1312" i="5"/>
  <c r="R1312" i="5"/>
  <c r="P1312" i="5"/>
  <c r="Q1312" i="5" s="1"/>
  <c r="K1312" i="5"/>
  <c r="S1311" i="5"/>
  <c r="R1311" i="5"/>
  <c r="P1311" i="5"/>
  <c r="Q1311" i="5" s="1"/>
  <c r="K1311" i="5"/>
  <c r="S1310" i="5"/>
  <c r="R1310" i="5"/>
  <c r="P1310" i="5"/>
  <c r="Q1310" i="5" s="1"/>
  <c r="K1310" i="5"/>
  <c r="S1309" i="5"/>
  <c r="R1309" i="5"/>
  <c r="P1309" i="5"/>
  <c r="Q1309" i="5" s="1"/>
  <c r="K1309" i="5"/>
  <c r="S1308" i="5"/>
  <c r="R1308" i="5"/>
  <c r="P1308" i="5"/>
  <c r="Q1308" i="5" s="1"/>
  <c r="K1308" i="5"/>
  <c r="S1307" i="5"/>
  <c r="R1307" i="5"/>
  <c r="P1307" i="5"/>
  <c r="Q1307" i="5" s="1"/>
  <c r="K1307" i="5"/>
  <c r="S1306" i="5"/>
  <c r="R1306" i="5"/>
  <c r="P1306" i="5"/>
  <c r="Q1306" i="5" s="1"/>
  <c r="K1306" i="5"/>
  <c r="R1305" i="5"/>
  <c r="P1305" i="5"/>
  <c r="Q1305" i="5" s="1"/>
  <c r="K1305" i="5"/>
  <c r="S1305" i="5"/>
  <c r="S1304" i="5"/>
  <c r="R1304" i="5"/>
  <c r="P1304" i="5"/>
  <c r="Q1304" i="5" s="1"/>
  <c r="K1304" i="5"/>
  <c r="S1303" i="5"/>
  <c r="R1303" i="5"/>
  <c r="P1303" i="5"/>
  <c r="Q1303" i="5" s="1"/>
  <c r="K1303" i="5"/>
  <c r="S1302" i="5"/>
  <c r="R1302" i="5"/>
  <c r="P1302" i="5"/>
  <c r="Q1302" i="5" s="1"/>
  <c r="K1302" i="5"/>
  <c r="S1301" i="5"/>
  <c r="R1301" i="5"/>
  <c r="P1301" i="5"/>
  <c r="Q1301" i="5" s="1"/>
  <c r="K1301" i="5"/>
  <c r="R1300" i="5"/>
  <c r="P1300" i="5"/>
  <c r="Q1300" i="5" s="1"/>
  <c r="K1300" i="5"/>
  <c r="S1300" i="5"/>
  <c r="S1299" i="5"/>
  <c r="R1299" i="5"/>
  <c r="P1299" i="5"/>
  <c r="Q1299" i="5" s="1"/>
  <c r="K1299" i="5"/>
  <c r="S1298" i="5"/>
  <c r="R1298" i="5"/>
  <c r="P1298" i="5"/>
  <c r="Q1298" i="5" s="1"/>
  <c r="K1298" i="5"/>
  <c r="S1297" i="5"/>
  <c r="R1297" i="5"/>
  <c r="P1297" i="5"/>
  <c r="Q1297" i="5" s="1"/>
  <c r="K1297" i="5"/>
  <c r="S1296" i="5"/>
  <c r="R1296" i="5"/>
  <c r="P1296" i="5"/>
  <c r="Q1296" i="5" s="1"/>
  <c r="K1296" i="5"/>
  <c r="R1295" i="5"/>
  <c r="P1295" i="5"/>
  <c r="Q1295" i="5" s="1"/>
  <c r="K1295" i="5"/>
  <c r="S1295" i="5"/>
  <c r="S1294" i="5"/>
  <c r="R1294" i="5"/>
  <c r="P1294" i="5"/>
  <c r="Q1294" i="5" s="1"/>
  <c r="K1294" i="5"/>
  <c r="S1293" i="5"/>
  <c r="R1293" i="5"/>
  <c r="P1293" i="5"/>
  <c r="Q1293" i="5" s="1"/>
  <c r="K1293" i="5"/>
  <c r="S1292" i="5"/>
  <c r="R1292" i="5"/>
  <c r="P1292" i="5"/>
  <c r="Q1292" i="5" s="1"/>
  <c r="K1292" i="5"/>
  <c r="S1291" i="5"/>
  <c r="R1291" i="5"/>
  <c r="P1291" i="5"/>
  <c r="Q1291" i="5" s="1"/>
  <c r="K1291" i="5"/>
  <c r="R1290" i="5"/>
  <c r="P1290" i="5"/>
  <c r="Q1290" i="5" s="1"/>
  <c r="K1290" i="5"/>
  <c r="S1290" i="5"/>
  <c r="S1289" i="5"/>
  <c r="R1289" i="5"/>
  <c r="P1289" i="5"/>
  <c r="Q1289" i="5" s="1"/>
  <c r="K1289" i="5"/>
  <c r="S1288" i="5"/>
  <c r="R1288" i="5"/>
  <c r="P1288" i="5"/>
  <c r="Q1288" i="5" s="1"/>
  <c r="K1288" i="5"/>
  <c r="S1287" i="5"/>
  <c r="R1287" i="5"/>
  <c r="P1287" i="5"/>
  <c r="Q1287" i="5" s="1"/>
  <c r="K1287" i="5"/>
  <c r="S1286" i="5"/>
  <c r="R1286" i="5"/>
  <c r="P1286" i="5"/>
  <c r="Q1286" i="5" s="1"/>
  <c r="K1286" i="5"/>
  <c r="R1285" i="5"/>
  <c r="P1285" i="5"/>
  <c r="Q1285" i="5" s="1"/>
  <c r="K1285" i="5"/>
  <c r="S1285" i="5"/>
  <c r="S1284" i="5"/>
  <c r="R1284" i="5"/>
  <c r="P1284" i="5"/>
  <c r="Q1284" i="5" s="1"/>
  <c r="K1284" i="5"/>
  <c r="S1283" i="5"/>
  <c r="R1283" i="5"/>
  <c r="P1283" i="5"/>
  <c r="Q1283" i="5" s="1"/>
  <c r="K1283" i="5"/>
  <c r="S1282" i="5"/>
  <c r="R1282" i="5"/>
  <c r="P1282" i="5"/>
  <c r="Q1282" i="5" s="1"/>
  <c r="K1282" i="5"/>
  <c r="S1281" i="5"/>
  <c r="R1281" i="5"/>
  <c r="P1281" i="5"/>
  <c r="Q1281" i="5" s="1"/>
  <c r="K1281" i="5"/>
  <c r="R1280" i="5"/>
  <c r="P1280" i="5"/>
  <c r="Q1280" i="5" s="1"/>
  <c r="K1280" i="5"/>
  <c r="S1280" i="5"/>
  <c r="S1279" i="5"/>
  <c r="R1279" i="5"/>
  <c r="P1279" i="5"/>
  <c r="Q1279" i="5" s="1"/>
  <c r="K1279" i="5"/>
  <c r="S1278" i="5"/>
  <c r="R1278" i="5"/>
  <c r="P1278" i="5"/>
  <c r="Q1278" i="5" s="1"/>
  <c r="K1278" i="5"/>
  <c r="S1277" i="5"/>
  <c r="R1277" i="5"/>
  <c r="P1277" i="5"/>
  <c r="Q1277" i="5" s="1"/>
  <c r="K1277" i="5"/>
  <c r="S1276" i="5"/>
  <c r="R1276" i="5"/>
  <c r="P1276" i="5"/>
  <c r="Q1276" i="5" s="1"/>
  <c r="K1276" i="5"/>
  <c r="R1275" i="5"/>
  <c r="P1275" i="5"/>
  <c r="Q1275" i="5" s="1"/>
  <c r="K1275" i="5"/>
  <c r="S1275" i="5"/>
  <c r="S1274" i="5"/>
  <c r="R1274" i="5"/>
  <c r="P1274" i="5"/>
  <c r="Q1274" i="5" s="1"/>
  <c r="K1274" i="5"/>
  <c r="S1273" i="5"/>
  <c r="R1273" i="5"/>
  <c r="P1273" i="5"/>
  <c r="Q1273" i="5" s="1"/>
  <c r="K1273" i="5"/>
  <c r="S1272" i="5"/>
  <c r="R1272" i="5"/>
  <c r="P1272" i="5"/>
  <c r="Q1272" i="5" s="1"/>
  <c r="K1272" i="5"/>
  <c r="R1271" i="5"/>
  <c r="P1271" i="5"/>
  <c r="Q1271" i="5" s="1"/>
  <c r="K1271" i="5"/>
  <c r="S1271" i="5"/>
  <c r="S1270" i="5"/>
  <c r="R1270" i="5"/>
  <c r="P1270" i="5"/>
  <c r="Q1270" i="5" s="1"/>
  <c r="K1270" i="5"/>
  <c r="S1269" i="5"/>
  <c r="R1269" i="5"/>
  <c r="P1269" i="5"/>
  <c r="Q1269" i="5" s="1"/>
  <c r="K1269" i="5"/>
  <c r="S1268" i="5"/>
  <c r="R1268" i="5"/>
  <c r="P1268" i="5"/>
  <c r="Q1268" i="5" s="1"/>
  <c r="K1268" i="5"/>
  <c r="S1267" i="5"/>
  <c r="R1267" i="5"/>
  <c r="P1267" i="5"/>
  <c r="Q1267" i="5" s="1"/>
  <c r="K1267" i="5"/>
  <c r="S1266" i="5"/>
  <c r="R1266" i="5"/>
  <c r="P1266" i="5"/>
  <c r="Q1266" i="5" s="1"/>
  <c r="K1266" i="5"/>
  <c r="R1265" i="5"/>
  <c r="P1265" i="5"/>
  <c r="Q1265" i="5" s="1"/>
  <c r="K1265" i="5"/>
  <c r="S1265" i="5"/>
  <c r="S1264" i="5"/>
  <c r="R1264" i="5"/>
  <c r="P1264" i="5"/>
  <c r="Q1264" i="5" s="1"/>
  <c r="K1264" i="5"/>
  <c r="S1263" i="5"/>
  <c r="R1263" i="5"/>
  <c r="P1263" i="5"/>
  <c r="Q1263" i="5" s="1"/>
  <c r="K1263" i="5"/>
  <c r="S1262" i="5"/>
  <c r="R1262" i="5"/>
  <c r="P1262" i="5"/>
  <c r="Q1262" i="5" s="1"/>
  <c r="K1262" i="5"/>
  <c r="S1261" i="5"/>
  <c r="R1261" i="5"/>
  <c r="P1261" i="5"/>
  <c r="Q1261" i="5" s="1"/>
  <c r="K1261" i="5"/>
  <c r="R1260" i="5"/>
  <c r="P1260" i="5"/>
  <c r="Q1260" i="5" s="1"/>
  <c r="K1260" i="5"/>
  <c r="S1260" i="5"/>
  <c r="S1259" i="5"/>
  <c r="R1259" i="5"/>
  <c r="P1259" i="5"/>
  <c r="Q1259" i="5" s="1"/>
  <c r="K1259" i="5"/>
  <c r="S1258" i="5"/>
  <c r="R1258" i="5"/>
  <c r="P1258" i="5"/>
  <c r="Q1258" i="5" s="1"/>
  <c r="K1258" i="5"/>
  <c r="R1257" i="5"/>
  <c r="P1257" i="5"/>
  <c r="Q1257" i="5" s="1"/>
  <c r="K1257" i="5"/>
  <c r="S1257" i="5"/>
  <c r="S1256" i="5"/>
  <c r="R1256" i="5"/>
  <c r="P1256" i="5"/>
  <c r="Q1256" i="5" s="1"/>
  <c r="K1256" i="5"/>
  <c r="S1255" i="5"/>
  <c r="R1255" i="5"/>
  <c r="P1255" i="5"/>
  <c r="Q1255" i="5" s="1"/>
  <c r="K1255" i="5"/>
  <c r="S1254" i="5"/>
  <c r="R1254" i="5"/>
  <c r="P1254" i="5"/>
  <c r="Q1254" i="5" s="1"/>
  <c r="K1254" i="5"/>
  <c r="S1253" i="5"/>
  <c r="R1253" i="5"/>
  <c r="P1253" i="5"/>
  <c r="Q1253" i="5" s="1"/>
  <c r="K1253" i="5"/>
  <c r="S1252" i="5"/>
  <c r="R1252" i="5"/>
  <c r="P1252" i="5"/>
  <c r="Q1252" i="5" s="1"/>
  <c r="K1252" i="5"/>
  <c r="S1251" i="5"/>
  <c r="R1251" i="5"/>
  <c r="P1251" i="5"/>
  <c r="Q1251" i="5" s="1"/>
  <c r="K1251" i="5"/>
  <c r="R1250" i="5"/>
  <c r="P1250" i="5"/>
  <c r="Q1250" i="5" s="1"/>
  <c r="K1250" i="5"/>
  <c r="S1250" i="5"/>
  <c r="S1249" i="5"/>
  <c r="R1249" i="5"/>
  <c r="P1249" i="5"/>
  <c r="Q1249" i="5" s="1"/>
  <c r="K1249" i="5"/>
  <c r="S1248" i="5"/>
  <c r="R1248" i="5"/>
  <c r="P1248" i="5"/>
  <c r="Q1248" i="5" s="1"/>
  <c r="K1248" i="5"/>
  <c r="R1247" i="5"/>
  <c r="P1247" i="5"/>
  <c r="Q1247" i="5" s="1"/>
  <c r="K1247" i="5"/>
  <c r="S1247" i="5"/>
  <c r="S1246" i="5"/>
  <c r="R1246" i="5"/>
  <c r="P1246" i="5"/>
  <c r="Q1246" i="5" s="1"/>
  <c r="K1246" i="5"/>
  <c r="S1245" i="5"/>
  <c r="R1245" i="5"/>
  <c r="P1245" i="5"/>
  <c r="Q1245" i="5" s="1"/>
  <c r="K1245" i="5"/>
  <c r="S1244" i="5"/>
  <c r="R1244" i="5"/>
  <c r="P1244" i="5"/>
  <c r="Q1244" i="5" s="1"/>
  <c r="K1244" i="5"/>
  <c r="S1243" i="5"/>
  <c r="R1243" i="5"/>
  <c r="P1243" i="5"/>
  <c r="Q1243" i="5" s="1"/>
  <c r="K1243" i="5"/>
  <c r="R1242" i="5"/>
  <c r="P1242" i="5"/>
  <c r="Q1242" i="5" s="1"/>
  <c r="K1242" i="5"/>
  <c r="S1242" i="5"/>
  <c r="S1241" i="5"/>
  <c r="R1241" i="5"/>
  <c r="P1241" i="5"/>
  <c r="Q1241" i="5" s="1"/>
  <c r="K1241" i="5"/>
  <c r="S1240" i="5"/>
  <c r="R1240" i="5"/>
  <c r="P1240" i="5"/>
  <c r="Q1240" i="5" s="1"/>
  <c r="K1240" i="5"/>
  <c r="S1239" i="5"/>
  <c r="R1239" i="5"/>
  <c r="P1239" i="5"/>
  <c r="Q1239" i="5" s="1"/>
  <c r="K1239" i="5"/>
  <c r="S1238" i="5"/>
  <c r="R1238" i="5"/>
  <c r="P1238" i="5"/>
  <c r="Q1238" i="5" s="1"/>
  <c r="K1238" i="5"/>
  <c r="R1237" i="5"/>
  <c r="P1237" i="5"/>
  <c r="Q1237" i="5" s="1"/>
  <c r="K1237" i="5"/>
  <c r="S1237" i="5"/>
  <c r="S1236" i="5"/>
  <c r="R1236" i="5"/>
  <c r="P1236" i="5"/>
  <c r="Q1236" i="5" s="1"/>
  <c r="K1236" i="5"/>
  <c r="S1235" i="5"/>
  <c r="R1235" i="5"/>
  <c r="P1235" i="5"/>
  <c r="Q1235" i="5" s="1"/>
  <c r="K1235" i="5"/>
  <c r="S1234" i="5"/>
  <c r="R1234" i="5"/>
  <c r="P1234" i="5"/>
  <c r="Q1234" i="5" s="1"/>
  <c r="K1234" i="5"/>
  <c r="S1233" i="5"/>
  <c r="R1233" i="5"/>
  <c r="P1233" i="5"/>
  <c r="Q1233" i="5" s="1"/>
  <c r="K1233" i="5"/>
  <c r="S1232" i="5"/>
  <c r="R1232" i="5"/>
  <c r="P1232" i="5"/>
  <c r="Q1232" i="5" s="1"/>
  <c r="K1232" i="5"/>
  <c r="S1231" i="5"/>
  <c r="R1231" i="5"/>
  <c r="P1231" i="5"/>
  <c r="Q1231" i="5" s="1"/>
  <c r="K1231" i="5"/>
  <c r="S1230" i="5"/>
  <c r="R1230" i="5"/>
  <c r="P1230" i="5"/>
  <c r="Q1230" i="5" s="1"/>
  <c r="K1230" i="5"/>
  <c r="S1229" i="5"/>
  <c r="R1229" i="5"/>
  <c r="P1229" i="5"/>
  <c r="Q1229" i="5" s="1"/>
  <c r="K1229" i="5"/>
  <c r="R1228" i="5"/>
  <c r="P1228" i="5"/>
  <c r="Q1228" i="5" s="1"/>
  <c r="K1228" i="5"/>
  <c r="S1228" i="5"/>
  <c r="S1227" i="5"/>
  <c r="R1227" i="5"/>
  <c r="P1227" i="5"/>
  <c r="Q1227" i="5" s="1"/>
  <c r="K1227" i="5"/>
  <c r="S1226" i="5"/>
  <c r="R1226" i="5"/>
  <c r="P1226" i="5"/>
  <c r="Q1226" i="5" s="1"/>
  <c r="K1226" i="5"/>
  <c r="S1225" i="5"/>
  <c r="R1225" i="5"/>
  <c r="P1225" i="5"/>
  <c r="Q1225" i="5" s="1"/>
  <c r="K1225" i="5"/>
  <c r="S1224" i="5"/>
  <c r="R1224" i="5"/>
  <c r="P1224" i="5"/>
  <c r="Q1224" i="5" s="1"/>
  <c r="K1224" i="5"/>
  <c r="R1223" i="5"/>
  <c r="P1223" i="5"/>
  <c r="Q1223" i="5" s="1"/>
  <c r="K1223" i="5"/>
  <c r="S1223" i="5"/>
  <c r="S1222" i="5"/>
  <c r="R1222" i="5"/>
  <c r="P1222" i="5"/>
  <c r="Q1222" i="5" s="1"/>
  <c r="K1222" i="5"/>
  <c r="S1221" i="5"/>
  <c r="R1221" i="5"/>
  <c r="P1221" i="5"/>
  <c r="Q1221" i="5" s="1"/>
  <c r="K1221" i="5"/>
  <c r="S1220" i="5"/>
  <c r="R1220" i="5"/>
  <c r="P1220" i="5"/>
  <c r="Q1220" i="5" s="1"/>
  <c r="K1220" i="5"/>
  <c r="S1219" i="5"/>
  <c r="R1219" i="5"/>
  <c r="P1219" i="5"/>
  <c r="Q1219" i="5" s="1"/>
  <c r="K1219" i="5"/>
  <c r="R1218" i="5"/>
  <c r="P1218" i="5"/>
  <c r="Q1218" i="5" s="1"/>
  <c r="K1218" i="5"/>
  <c r="S1218" i="5"/>
  <c r="S1217" i="5"/>
  <c r="R1217" i="5"/>
  <c r="P1217" i="5"/>
  <c r="Q1217" i="5" s="1"/>
  <c r="K1217" i="5"/>
  <c r="S1216" i="5"/>
  <c r="R1216" i="5"/>
  <c r="P1216" i="5"/>
  <c r="Q1216" i="5" s="1"/>
  <c r="K1216" i="5"/>
  <c r="S1215" i="5"/>
  <c r="R1215" i="5"/>
  <c r="P1215" i="5"/>
  <c r="Q1215" i="5" s="1"/>
  <c r="K1215" i="5"/>
  <c r="S1214" i="5"/>
  <c r="R1214" i="5"/>
  <c r="P1214" i="5"/>
  <c r="Q1214" i="5" s="1"/>
  <c r="K1214" i="5"/>
  <c r="R1213" i="5"/>
  <c r="P1213" i="5"/>
  <c r="Q1213" i="5" s="1"/>
  <c r="K1213" i="5"/>
  <c r="S1213" i="5"/>
  <c r="S1212" i="5"/>
  <c r="R1212" i="5"/>
  <c r="P1212" i="5"/>
  <c r="Q1212" i="5" s="1"/>
  <c r="K1212" i="5"/>
  <c r="S1211" i="5"/>
  <c r="R1211" i="5"/>
  <c r="P1211" i="5"/>
  <c r="Q1211" i="5" s="1"/>
  <c r="K1211" i="5"/>
  <c r="S1210" i="5"/>
  <c r="R1210" i="5"/>
  <c r="P1210" i="5"/>
  <c r="Q1210" i="5" s="1"/>
  <c r="K1210" i="5"/>
  <c r="S1209" i="5"/>
  <c r="R1209" i="5"/>
  <c r="P1209" i="5"/>
  <c r="Q1209" i="5" s="1"/>
  <c r="K1209" i="5"/>
  <c r="R1208" i="5"/>
  <c r="P1208" i="5"/>
  <c r="Q1208" i="5" s="1"/>
  <c r="K1208" i="5"/>
  <c r="S1208" i="5"/>
  <c r="S1207" i="5"/>
  <c r="R1207" i="5"/>
  <c r="P1207" i="5"/>
  <c r="Q1207" i="5" s="1"/>
  <c r="K1207" i="5"/>
  <c r="S1206" i="5"/>
  <c r="R1206" i="5"/>
  <c r="P1206" i="5"/>
  <c r="Q1206" i="5" s="1"/>
  <c r="K1206" i="5"/>
  <c r="S1205" i="5"/>
  <c r="R1205" i="5"/>
  <c r="P1205" i="5"/>
  <c r="Q1205" i="5" s="1"/>
  <c r="K1205" i="5"/>
  <c r="S1204" i="5"/>
  <c r="R1204" i="5"/>
  <c r="P1204" i="5"/>
  <c r="Q1204" i="5" s="1"/>
  <c r="K1204" i="5"/>
  <c r="R1203" i="5"/>
  <c r="P1203" i="5"/>
  <c r="Q1203" i="5" s="1"/>
  <c r="K1203" i="5"/>
  <c r="S1203" i="5"/>
  <c r="S1202" i="5"/>
  <c r="R1202" i="5"/>
  <c r="P1202" i="5"/>
  <c r="Q1202" i="5" s="1"/>
  <c r="K1202" i="5"/>
  <c r="S1201" i="5"/>
  <c r="R1201" i="5"/>
  <c r="P1201" i="5"/>
  <c r="Q1201" i="5" s="1"/>
  <c r="K1201" i="5"/>
  <c r="S1200" i="5"/>
  <c r="R1200" i="5"/>
  <c r="P1200" i="5"/>
  <c r="Q1200" i="5" s="1"/>
  <c r="K1200" i="5"/>
  <c r="S1199" i="5"/>
  <c r="R1199" i="5"/>
  <c r="P1199" i="5"/>
  <c r="Q1199" i="5" s="1"/>
  <c r="K1199" i="5"/>
  <c r="R1198" i="5"/>
  <c r="P1198" i="5"/>
  <c r="Q1198" i="5" s="1"/>
  <c r="K1198" i="5"/>
  <c r="S1198" i="5"/>
  <c r="S1197" i="5"/>
  <c r="R1197" i="5"/>
  <c r="P1197" i="5"/>
  <c r="Q1197" i="5" s="1"/>
  <c r="K1197" i="5"/>
  <c r="S1196" i="5"/>
  <c r="R1196" i="5"/>
  <c r="P1196" i="5"/>
  <c r="Q1196" i="5" s="1"/>
  <c r="K1196" i="5"/>
  <c r="S1195" i="5"/>
  <c r="R1195" i="5"/>
  <c r="P1195" i="5"/>
  <c r="Q1195" i="5" s="1"/>
  <c r="K1195" i="5"/>
  <c r="R1194" i="5"/>
  <c r="P1194" i="5"/>
  <c r="Q1194" i="5" s="1"/>
  <c r="K1194" i="5"/>
  <c r="S1194" i="5"/>
  <c r="S1193" i="5"/>
  <c r="R1193" i="5"/>
  <c r="P1193" i="5"/>
  <c r="Q1193" i="5" s="1"/>
  <c r="K1193" i="5"/>
  <c r="S1192" i="5"/>
  <c r="R1192" i="5"/>
  <c r="P1192" i="5"/>
  <c r="Q1192" i="5" s="1"/>
  <c r="K1192" i="5"/>
  <c r="S1191" i="5"/>
  <c r="R1191" i="5"/>
  <c r="P1191" i="5"/>
  <c r="Q1191" i="5" s="1"/>
  <c r="K1191" i="5"/>
  <c r="S1190" i="5"/>
  <c r="R1190" i="5"/>
  <c r="P1190" i="5"/>
  <c r="Q1190" i="5" s="1"/>
  <c r="K1190" i="5"/>
  <c r="R1189" i="5"/>
  <c r="P1189" i="5"/>
  <c r="Q1189" i="5" s="1"/>
  <c r="K1189" i="5"/>
  <c r="S1189" i="5"/>
  <c r="S1188" i="5"/>
  <c r="R1188" i="5"/>
  <c r="P1188" i="5"/>
  <c r="Q1188" i="5" s="1"/>
  <c r="K1188" i="5"/>
  <c r="S1187" i="5"/>
  <c r="R1187" i="5"/>
  <c r="P1187" i="5"/>
  <c r="Q1187" i="5" s="1"/>
  <c r="K1187" i="5"/>
  <c r="S1186" i="5"/>
  <c r="R1186" i="5"/>
  <c r="P1186" i="5"/>
  <c r="Q1186" i="5" s="1"/>
  <c r="K1186" i="5"/>
  <c r="S1185" i="5"/>
  <c r="R1185" i="5"/>
  <c r="P1185" i="5"/>
  <c r="Q1185" i="5" s="1"/>
  <c r="K1185" i="5"/>
  <c r="R1184" i="5"/>
  <c r="P1184" i="5"/>
  <c r="Q1184" i="5" s="1"/>
  <c r="K1184" i="5"/>
  <c r="S1184" i="5"/>
  <c r="S1183" i="5"/>
  <c r="R1183" i="5"/>
  <c r="P1183" i="5"/>
  <c r="Q1183" i="5" s="1"/>
  <c r="K1183" i="5"/>
  <c r="S1182" i="5"/>
  <c r="R1182" i="5"/>
  <c r="P1182" i="5"/>
  <c r="Q1182" i="5" s="1"/>
  <c r="K1182" i="5"/>
  <c r="S1181" i="5"/>
  <c r="R1181" i="5"/>
  <c r="P1181" i="5"/>
  <c r="Q1181" i="5" s="1"/>
  <c r="K1181" i="5"/>
  <c r="S1180" i="5"/>
  <c r="R1180" i="5"/>
  <c r="P1180" i="5"/>
  <c r="Q1180" i="5" s="1"/>
  <c r="K1180" i="5"/>
  <c r="R1179" i="5"/>
  <c r="P1179" i="5"/>
  <c r="Q1179" i="5" s="1"/>
  <c r="K1179" i="5"/>
  <c r="S1179" i="5"/>
  <c r="S1178" i="5"/>
  <c r="R1178" i="5"/>
  <c r="P1178" i="5"/>
  <c r="Q1178" i="5" s="1"/>
  <c r="K1178" i="5"/>
  <c r="S1177" i="5"/>
  <c r="R1177" i="5"/>
  <c r="P1177" i="5"/>
  <c r="Q1177" i="5" s="1"/>
  <c r="K1177" i="5"/>
  <c r="S1176" i="5"/>
  <c r="R1176" i="5"/>
  <c r="P1176" i="5"/>
  <c r="Q1176" i="5" s="1"/>
  <c r="K1176" i="5"/>
  <c r="R1175" i="5"/>
  <c r="P1175" i="5"/>
  <c r="Q1175" i="5" s="1"/>
  <c r="K1175" i="5"/>
  <c r="S1175" i="5"/>
  <c r="S1174" i="5"/>
  <c r="R1174" i="5"/>
  <c r="P1174" i="5"/>
  <c r="Q1174" i="5" s="1"/>
  <c r="K1174" i="5"/>
  <c r="S1173" i="5"/>
  <c r="R1173" i="5"/>
  <c r="P1173" i="5"/>
  <c r="Q1173" i="5" s="1"/>
  <c r="K1173" i="5"/>
  <c r="S1172" i="5"/>
  <c r="R1172" i="5"/>
  <c r="P1172" i="5"/>
  <c r="Q1172" i="5" s="1"/>
  <c r="K1172" i="5"/>
  <c r="S1171" i="5"/>
  <c r="R1171" i="5"/>
  <c r="P1171" i="5"/>
  <c r="Q1171" i="5" s="1"/>
  <c r="K1171" i="5"/>
  <c r="R1170" i="5"/>
  <c r="P1170" i="5"/>
  <c r="Q1170" i="5" s="1"/>
  <c r="K1170" i="5"/>
  <c r="S1170" i="5"/>
  <c r="S1169" i="5"/>
  <c r="R1169" i="5"/>
  <c r="P1169" i="5"/>
  <c r="Q1169" i="5" s="1"/>
  <c r="K1169" i="5"/>
  <c r="S1168" i="5"/>
  <c r="R1168" i="5"/>
  <c r="P1168" i="5"/>
  <c r="Q1168" i="5" s="1"/>
  <c r="K1168" i="5"/>
  <c r="S1167" i="5"/>
  <c r="R1167" i="5"/>
  <c r="P1167" i="5"/>
  <c r="Q1167" i="5" s="1"/>
  <c r="K1167" i="5"/>
  <c r="S1166" i="5"/>
  <c r="R1166" i="5"/>
  <c r="P1166" i="5"/>
  <c r="Q1166" i="5" s="1"/>
  <c r="K1166" i="5"/>
  <c r="R1165" i="5"/>
  <c r="P1165" i="5"/>
  <c r="Q1165" i="5" s="1"/>
  <c r="K1165" i="5"/>
  <c r="S1165" i="5"/>
  <c r="S1164" i="5"/>
  <c r="R1164" i="5"/>
  <c r="P1164" i="5"/>
  <c r="Q1164" i="5" s="1"/>
  <c r="K1164" i="5"/>
  <c r="S1163" i="5"/>
  <c r="R1163" i="5"/>
  <c r="P1163" i="5"/>
  <c r="Q1163" i="5" s="1"/>
  <c r="K1163" i="5"/>
  <c r="S1162" i="5"/>
  <c r="R1162" i="5"/>
  <c r="P1162" i="5"/>
  <c r="Q1162" i="5" s="1"/>
  <c r="K1162" i="5"/>
  <c r="S1161" i="5"/>
  <c r="R1161" i="5"/>
  <c r="P1161" i="5"/>
  <c r="Q1161" i="5" s="1"/>
  <c r="K1161" i="5"/>
  <c r="R1160" i="5"/>
  <c r="P1160" i="5"/>
  <c r="Q1160" i="5" s="1"/>
  <c r="K1160" i="5"/>
  <c r="S1160" i="5"/>
  <c r="S1159" i="5"/>
  <c r="R1159" i="5"/>
  <c r="P1159" i="5"/>
  <c r="Q1159" i="5" s="1"/>
  <c r="K1159" i="5"/>
  <c r="S1158" i="5"/>
  <c r="R1158" i="5"/>
  <c r="P1158" i="5"/>
  <c r="Q1158" i="5" s="1"/>
  <c r="K1158" i="5"/>
  <c r="S1157" i="5"/>
  <c r="R1157" i="5"/>
  <c r="P1157" i="5"/>
  <c r="Q1157" i="5" s="1"/>
  <c r="K1157" i="5"/>
  <c r="R1156" i="5"/>
  <c r="P1156" i="5"/>
  <c r="Q1156" i="5" s="1"/>
  <c r="K1156" i="5"/>
  <c r="S1156" i="5"/>
  <c r="S1155" i="5"/>
  <c r="R1155" i="5"/>
  <c r="P1155" i="5"/>
  <c r="Q1155" i="5" s="1"/>
  <c r="K1155" i="5"/>
  <c r="S1154" i="5"/>
  <c r="R1154" i="5"/>
  <c r="P1154" i="5"/>
  <c r="Q1154" i="5" s="1"/>
  <c r="K1154" i="5"/>
  <c r="S1153" i="5"/>
  <c r="R1153" i="5"/>
  <c r="P1153" i="5"/>
  <c r="Q1153" i="5" s="1"/>
  <c r="K1153" i="5"/>
  <c r="S1152" i="5"/>
  <c r="R1152" i="5"/>
  <c r="P1152" i="5"/>
  <c r="Q1152" i="5" s="1"/>
  <c r="K1152" i="5"/>
  <c r="R1151" i="5"/>
  <c r="P1151" i="5"/>
  <c r="Q1151" i="5" s="1"/>
  <c r="K1151" i="5"/>
  <c r="S1151" i="5"/>
  <c r="S1150" i="5"/>
  <c r="R1150" i="5"/>
  <c r="P1150" i="5"/>
  <c r="Q1150" i="5" s="1"/>
  <c r="K1150" i="5"/>
  <c r="S1149" i="5"/>
  <c r="R1149" i="5"/>
  <c r="P1149" i="5"/>
  <c r="Q1149" i="5" s="1"/>
  <c r="K1149" i="5"/>
  <c r="S1148" i="5"/>
  <c r="R1148" i="5"/>
  <c r="P1148" i="5"/>
  <c r="Q1148" i="5" s="1"/>
  <c r="K1148" i="5"/>
  <c r="S1147" i="5"/>
  <c r="R1147" i="5"/>
  <c r="P1147" i="5"/>
  <c r="Q1147" i="5" s="1"/>
  <c r="K1147" i="5"/>
  <c r="R1146" i="5"/>
  <c r="P1146" i="5"/>
  <c r="Q1146" i="5" s="1"/>
  <c r="K1146" i="5"/>
  <c r="S1146" i="5"/>
  <c r="S1145" i="5"/>
  <c r="R1145" i="5"/>
  <c r="P1145" i="5"/>
  <c r="Q1145" i="5" s="1"/>
  <c r="K1145" i="5"/>
  <c r="S1144" i="5"/>
  <c r="R1144" i="5"/>
  <c r="P1144" i="5"/>
  <c r="Q1144" i="5" s="1"/>
  <c r="K1144" i="5"/>
  <c r="S1143" i="5"/>
  <c r="R1143" i="5"/>
  <c r="P1143" i="5"/>
  <c r="Q1143" i="5" s="1"/>
  <c r="K1143" i="5"/>
  <c r="S1142" i="5"/>
  <c r="R1142" i="5"/>
  <c r="P1142" i="5"/>
  <c r="Q1142" i="5" s="1"/>
  <c r="K1142" i="5"/>
  <c r="R1141" i="5"/>
  <c r="P1141" i="5"/>
  <c r="Q1141" i="5" s="1"/>
  <c r="K1141" i="5"/>
  <c r="S1141" i="5"/>
  <c r="S1140" i="5"/>
  <c r="R1140" i="5"/>
  <c r="P1140" i="5"/>
  <c r="Q1140" i="5" s="1"/>
  <c r="K1140" i="5"/>
  <c r="S1139" i="5"/>
  <c r="R1139" i="5"/>
  <c r="P1139" i="5"/>
  <c r="Q1139" i="5" s="1"/>
  <c r="K1139" i="5"/>
  <c r="S1138" i="5"/>
  <c r="R1138" i="5"/>
  <c r="P1138" i="5"/>
  <c r="Q1138" i="5" s="1"/>
  <c r="K1138" i="5"/>
  <c r="R1137" i="5"/>
  <c r="P1137" i="5"/>
  <c r="Q1137" i="5" s="1"/>
  <c r="K1137" i="5"/>
  <c r="S1137" i="5"/>
  <c r="S1136" i="5"/>
  <c r="R1136" i="5"/>
  <c r="P1136" i="5"/>
  <c r="Q1136" i="5" s="1"/>
  <c r="K1136" i="5"/>
  <c r="S1135" i="5"/>
  <c r="R1135" i="5"/>
  <c r="P1135" i="5"/>
  <c r="Q1135" i="5" s="1"/>
  <c r="K1135" i="5"/>
  <c r="S1134" i="5"/>
  <c r="R1134" i="5"/>
  <c r="P1134" i="5"/>
  <c r="Q1134" i="5" s="1"/>
  <c r="K1134" i="5"/>
  <c r="S1133" i="5"/>
  <c r="R1133" i="5"/>
  <c r="P1133" i="5"/>
  <c r="Q1133" i="5" s="1"/>
  <c r="K1133" i="5"/>
  <c r="R1132" i="5"/>
  <c r="P1132" i="5"/>
  <c r="Q1132" i="5" s="1"/>
  <c r="K1132" i="5"/>
  <c r="S1132" i="5"/>
  <c r="S1131" i="5"/>
  <c r="R1131" i="5"/>
  <c r="P1131" i="5"/>
  <c r="Q1131" i="5" s="1"/>
  <c r="K1131" i="5"/>
  <c r="S1130" i="5"/>
  <c r="R1130" i="5"/>
  <c r="P1130" i="5"/>
  <c r="Q1130" i="5" s="1"/>
  <c r="K1130" i="5"/>
  <c r="S1129" i="5"/>
  <c r="R1129" i="5"/>
  <c r="P1129" i="5"/>
  <c r="Q1129" i="5" s="1"/>
  <c r="K1129" i="5"/>
  <c r="S1128" i="5"/>
  <c r="R1128" i="5"/>
  <c r="P1128" i="5"/>
  <c r="Q1128" i="5" s="1"/>
  <c r="K1128" i="5"/>
  <c r="R1127" i="5"/>
  <c r="P1127" i="5"/>
  <c r="Q1127" i="5" s="1"/>
  <c r="K1127" i="5"/>
  <c r="S1127" i="5"/>
  <c r="S1126" i="5"/>
  <c r="R1126" i="5"/>
  <c r="P1126" i="5"/>
  <c r="Q1126" i="5" s="1"/>
  <c r="K1126" i="5"/>
  <c r="S1125" i="5"/>
  <c r="R1125" i="5"/>
  <c r="P1125" i="5"/>
  <c r="Q1125" i="5" s="1"/>
  <c r="K1125" i="5"/>
  <c r="S1124" i="5"/>
  <c r="R1124" i="5"/>
  <c r="P1124" i="5"/>
  <c r="Q1124" i="5" s="1"/>
  <c r="K1124" i="5"/>
  <c r="S1123" i="5"/>
  <c r="R1123" i="5"/>
  <c r="P1123" i="5"/>
  <c r="Q1123" i="5" s="1"/>
  <c r="K1123" i="5"/>
  <c r="R1122" i="5"/>
  <c r="P1122" i="5"/>
  <c r="Q1122" i="5" s="1"/>
  <c r="K1122" i="5"/>
  <c r="S1122" i="5"/>
  <c r="S1121" i="5"/>
  <c r="R1121" i="5"/>
  <c r="P1121" i="5"/>
  <c r="Q1121" i="5" s="1"/>
  <c r="K1121" i="5"/>
  <c r="S1120" i="5"/>
  <c r="R1120" i="5"/>
  <c r="P1120" i="5"/>
  <c r="Q1120" i="5" s="1"/>
  <c r="K1120" i="5"/>
  <c r="S1119" i="5"/>
  <c r="R1119" i="5"/>
  <c r="P1119" i="5"/>
  <c r="Q1119" i="5" s="1"/>
  <c r="K1119" i="5"/>
  <c r="R1118" i="5"/>
  <c r="P1118" i="5"/>
  <c r="Q1118" i="5" s="1"/>
  <c r="K1118" i="5"/>
  <c r="S1118" i="5"/>
  <c r="S1117" i="5"/>
  <c r="R1117" i="5"/>
  <c r="P1117" i="5"/>
  <c r="Q1117" i="5" s="1"/>
  <c r="K1117" i="5"/>
  <c r="S1116" i="5"/>
  <c r="R1116" i="5"/>
  <c r="P1116" i="5"/>
  <c r="Q1116" i="5" s="1"/>
  <c r="K1116" i="5"/>
  <c r="S1115" i="5"/>
  <c r="R1115" i="5"/>
  <c r="P1115" i="5"/>
  <c r="Q1115" i="5" s="1"/>
  <c r="K1115" i="5"/>
  <c r="S1114" i="5"/>
  <c r="R1114" i="5"/>
  <c r="P1114" i="5"/>
  <c r="Q1114" i="5" s="1"/>
  <c r="K1114" i="5"/>
  <c r="R1113" i="5"/>
  <c r="P1113" i="5"/>
  <c r="Q1113" i="5" s="1"/>
  <c r="K1113" i="5"/>
  <c r="S1113" i="5"/>
  <c r="S1112" i="5"/>
  <c r="R1112" i="5"/>
  <c r="P1112" i="5"/>
  <c r="Q1112" i="5" s="1"/>
  <c r="K1112" i="5"/>
  <c r="S1111" i="5"/>
  <c r="R1111" i="5"/>
  <c r="P1111" i="5"/>
  <c r="Q1111" i="5" s="1"/>
  <c r="K1111" i="5"/>
  <c r="S1110" i="5"/>
  <c r="R1110" i="5"/>
  <c r="P1110" i="5"/>
  <c r="Q1110" i="5" s="1"/>
  <c r="K1110" i="5"/>
  <c r="S1109" i="5"/>
  <c r="R1109" i="5"/>
  <c r="P1109" i="5"/>
  <c r="Q1109" i="5" s="1"/>
  <c r="K1109" i="5"/>
  <c r="R1108" i="5"/>
  <c r="P1108" i="5"/>
  <c r="Q1108" i="5" s="1"/>
  <c r="K1108" i="5"/>
  <c r="S1108" i="5"/>
  <c r="S1107" i="5"/>
  <c r="R1107" i="5"/>
  <c r="P1107" i="5"/>
  <c r="Q1107" i="5" s="1"/>
  <c r="K1107" i="5"/>
  <c r="S1106" i="5"/>
  <c r="R1106" i="5"/>
  <c r="P1106" i="5"/>
  <c r="Q1106" i="5" s="1"/>
  <c r="K1106" i="5"/>
  <c r="S1105" i="5"/>
  <c r="R1105" i="5"/>
  <c r="P1105" i="5"/>
  <c r="Q1105" i="5" s="1"/>
  <c r="K1105" i="5"/>
  <c r="S1104" i="5"/>
  <c r="R1104" i="5"/>
  <c r="P1104" i="5"/>
  <c r="Q1104" i="5" s="1"/>
  <c r="K1104" i="5"/>
  <c r="R1103" i="5"/>
  <c r="P1103" i="5"/>
  <c r="Q1103" i="5" s="1"/>
  <c r="K1103" i="5"/>
  <c r="S1103" i="5"/>
  <c r="S1102" i="5"/>
  <c r="R1102" i="5"/>
  <c r="P1102" i="5"/>
  <c r="Q1102" i="5" s="1"/>
  <c r="K1102" i="5"/>
  <c r="S1101" i="5"/>
  <c r="R1101" i="5"/>
  <c r="P1101" i="5"/>
  <c r="Q1101" i="5" s="1"/>
  <c r="K1101" i="5"/>
  <c r="S1100" i="5"/>
  <c r="R1100" i="5"/>
  <c r="P1100" i="5"/>
  <c r="Q1100" i="5" s="1"/>
  <c r="K1100" i="5"/>
  <c r="R1099" i="5"/>
  <c r="P1099" i="5"/>
  <c r="Q1099" i="5" s="1"/>
  <c r="K1099" i="5"/>
  <c r="S1099" i="5"/>
  <c r="S1098" i="5"/>
  <c r="R1098" i="5"/>
  <c r="P1098" i="5"/>
  <c r="Q1098" i="5" s="1"/>
  <c r="K1098" i="5"/>
  <c r="S1097" i="5"/>
  <c r="R1097" i="5"/>
  <c r="P1097" i="5"/>
  <c r="Q1097" i="5" s="1"/>
  <c r="K1097" i="5"/>
  <c r="S1096" i="5"/>
  <c r="R1096" i="5"/>
  <c r="P1096" i="5"/>
  <c r="Q1096" i="5" s="1"/>
  <c r="K1096" i="5"/>
  <c r="S1095" i="5"/>
  <c r="R1095" i="5"/>
  <c r="P1095" i="5"/>
  <c r="Q1095" i="5" s="1"/>
  <c r="K1095" i="5"/>
  <c r="R1094" i="5"/>
  <c r="P1094" i="5"/>
  <c r="Q1094" i="5" s="1"/>
  <c r="K1094" i="5"/>
  <c r="S1094" i="5"/>
  <c r="S1093" i="5"/>
  <c r="R1093" i="5"/>
  <c r="P1093" i="5"/>
  <c r="Q1093" i="5" s="1"/>
  <c r="K1093" i="5"/>
  <c r="S1092" i="5"/>
  <c r="R1092" i="5"/>
  <c r="P1092" i="5"/>
  <c r="Q1092" i="5" s="1"/>
  <c r="K1092" i="5"/>
  <c r="S1091" i="5"/>
  <c r="R1091" i="5"/>
  <c r="P1091" i="5"/>
  <c r="Q1091" i="5" s="1"/>
  <c r="K1091" i="5"/>
  <c r="S1090" i="5"/>
  <c r="R1090" i="5"/>
  <c r="P1090" i="5"/>
  <c r="Q1090" i="5" s="1"/>
  <c r="K1090" i="5"/>
  <c r="R1089" i="5"/>
  <c r="P1089" i="5"/>
  <c r="Q1089" i="5" s="1"/>
  <c r="K1089" i="5"/>
  <c r="S1089" i="5"/>
  <c r="S1088" i="5"/>
  <c r="R1088" i="5"/>
  <c r="P1088" i="5"/>
  <c r="Q1088" i="5" s="1"/>
  <c r="K1088" i="5"/>
  <c r="S1087" i="5"/>
  <c r="R1087" i="5"/>
  <c r="P1087" i="5"/>
  <c r="Q1087" i="5" s="1"/>
  <c r="K1087" i="5"/>
  <c r="S1086" i="5"/>
  <c r="R1086" i="5"/>
  <c r="P1086" i="5"/>
  <c r="Q1086" i="5" s="1"/>
  <c r="K1086" i="5"/>
  <c r="S1085" i="5"/>
  <c r="R1085" i="5"/>
  <c r="P1085" i="5"/>
  <c r="Q1085" i="5" s="1"/>
  <c r="K1085" i="5"/>
  <c r="R1084" i="5"/>
  <c r="P1084" i="5"/>
  <c r="Q1084" i="5" s="1"/>
  <c r="K1084" i="5"/>
  <c r="S1084" i="5"/>
  <c r="S1083" i="5"/>
  <c r="R1083" i="5"/>
  <c r="P1083" i="5"/>
  <c r="Q1083" i="5" s="1"/>
  <c r="K1083" i="5"/>
  <c r="S1082" i="5"/>
  <c r="R1082" i="5"/>
  <c r="P1082" i="5"/>
  <c r="Q1082" i="5" s="1"/>
  <c r="K1082" i="5"/>
  <c r="S1081" i="5"/>
  <c r="R1081" i="5"/>
  <c r="P1081" i="5"/>
  <c r="Q1081" i="5" s="1"/>
  <c r="K1081" i="5"/>
  <c r="R1080" i="5"/>
  <c r="P1080" i="5"/>
  <c r="Q1080" i="5" s="1"/>
  <c r="K1080" i="5"/>
  <c r="S1080" i="5"/>
  <c r="S1079" i="5"/>
  <c r="R1079" i="5"/>
  <c r="P1079" i="5"/>
  <c r="Q1079" i="5" s="1"/>
  <c r="K1079" i="5"/>
  <c r="S1078" i="5"/>
  <c r="R1078" i="5"/>
  <c r="P1078" i="5"/>
  <c r="Q1078" i="5" s="1"/>
  <c r="K1078" i="5"/>
  <c r="S1077" i="5"/>
  <c r="R1077" i="5"/>
  <c r="P1077" i="5"/>
  <c r="Q1077" i="5" s="1"/>
  <c r="K1077" i="5"/>
  <c r="S1076" i="5"/>
  <c r="R1076" i="5"/>
  <c r="P1076" i="5"/>
  <c r="Q1076" i="5" s="1"/>
  <c r="K1076" i="5"/>
  <c r="R1075" i="5"/>
  <c r="P1075" i="5"/>
  <c r="Q1075" i="5" s="1"/>
  <c r="K1075" i="5"/>
  <c r="S1075" i="5"/>
  <c r="S1074" i="5"/>
  <c r="R1074" i="5"/>
  <c r="P1074" i="5"/>
  <c r="Q1074" i="5" s="1"/>
  <c r="K1074" i="5"/>
  <c r="S1073" i="5"/>
  <c r="R1073" i="5"/>
  <c r="P1073" i="5"/>
  <c r="Q1073" i="5" s="1"/>
  <c r="K1073" i="5"/>
  <c r="S1072" i="5"/>
  <c r="R1072" i="5"/>
  <c r="P1072" i="5"/>
  <c r="Q1072" i="5" s="1"/>
  <c r="K1072" i="5"/>
  <c r="S1071" i="5"/>
  <c r="R1071" i="5"/>
  <c r="P1071" i="5"/>
  <c r="Q1071" i="5" s="1"/>
  <c r="K1071" i="5"/>
  <c r="R1070" i="5"/>
  <c r="P1070" i="5"/>
  <c r="Q1070" i="5" s="1"/>
  <c r="K1070" i="5"/>
  <c r="S1070" i="5"/>
  <c r="S1069" i="5"/>
  <c r="R1069" i="5"/>
  <c r="P1069" i="5"/>
  <c r="Q1069" i="5" s="1"/>
  <c r="K1069" i="5"/>
  <c r="S1068" i="5"/>
  <c r="R1068" i="5"/>
  <c r="P1068" i="5"/>
  <c r="Q1068" i="5" s="1"/>
  <c r="K1068" i="5"/>
  <c r="S1067" i="5"/>
  <c r="R1067" i="5"/>
  <c r="P1067" i="5"/>
  <c r="Q1067" i="5" s="1"/>
  <c r="K1067" i="5"/>
  <c r="S1066" i="5"/>
  <c r="R1066" i="5"/>
  <c r="P1066" i="5"/>
  <c r="Q1066" i="5" s="1"/>
  <c r="K1066" i="5"/>
  <c r="R1065" i="5"/>
  <c r="P1065" i="5"/>
  <c r="Q1065" i="5" s="1"/>
  <c r="K1065" i="5"/>
  <c r="S1065" i="5"/>
  <c r="S1064" i="5"/>
  <c r="R1064" i="5"/>
  <c r="P1064" i="5"/>
  <c r="Q1064" i="5" s="1"/>
  <c r="K1064" i="5"/>
  <c r="S1063" i="5"/>
  <c r="R1063" i="5"/>
  <c r="P1063" i="5"/>
  <c r="Q1063" i="5" s="1"/>
  <c r="K1063" i="5"/>
  <c r="S1062" i="5"/>
  <c r="R1062" i="5"/>
  <c r="P1062" i="5"/>
  <c r="Q1062" i="5" s="1"/>
  <c r="K1062" i="5"/>
  <c r="S1061" i="5"/>
  <c r="R1061" i="5"/>
  <c r="P1061" i="5"/>
  <c r="Q1061" i="5" s="1"/>
  <c r="K1061" i="5"/>
  <c r="R1060" i="5"/>
  <c r="P1060" i="5"/>
  <c r="Q1060" i="5" s="1"/>
  <c r="K1060" i="5"/>
  <c r="S1060" i="5"/>
  <c r="S1059" i="5"/>
  <c r="R1059" i="5"/>
  <c r="P1059" i="5"/>
  <c r="Q1059" i="5" s="1"/>
  <c r="K1059" i="5"/>
  <c r="S1058" i="5"/>
  <c r="R1058" i="5"/>
  <c r="P1058" i="5"/>
  <c r="Q1058" i="5" s="1"/>
  <c r="K1058" i="5"/>
  <c r="S1057" i="5"/>
  <c r="R1057" i="5"/>
  <c r="P1057" i="5"/>
  <c r="Q1057" i="5" s="1"/>
  <c r="K1057" i="5"/>
  <c r="S1056" i="5"/>
  <c r="R1056" i="5"/>
  <c r="P1056" i="5"/>
  <c r="Q1056" i="5" s="1"/>
  <c r="K1056" i="5"/>
  <c r="R1055" i="5"/>
  <c r="P1055" i="5"/>
  <c r="Q1055" i="5" s="1"/>
  <c r="K1055" i="5"/>
  <c r="S1055" i="5"/>
  <c r="S1054" i="5"/>
  <c r="R1054" i="5"/>
  <c r="P1054" i="5"/>
  <c r="Q1054" i="5" s="1"/>
  <c r="K1054" i="5"/>
  <c r="S1053" i="5"/>
  <c r="R1053" i="5"/>
  <c r="P1053" i="5"/>
  <c r="Q1053" i="5" s="1"/>
  <c r="K1053" i="5"/>
  <c r="S1052" i="5"/>
  <c r="R1052" i="5"/>
  <c r="P1052" i="5"/>
  <c r="Q1052" i="5" s="1"/>
  <c r="K1052" i="5"/>
  <c r="S1051" i="5"/>
  <c r="R1051" i="5"/>
  <c r="P1051" i="5"/>
  <c r="Q1051" i="5" s="1"/>
  <c r="K1051" i="5"/>
  <c r="R1050" i="5"/>
  <c r="P1050" i="5"/>
  <c r="Q1050" i="5" s="1"/>
  <c r="K1050" i="5"/>
  <c r="S1050" i="5"/>
  <c r="S1049" i="5"/>
  <c r="R1049" i="5"/>
  <c r="P1049" i="5"/>
  <c r="Q1049" i="5" s="1"/>
  <c r="K1049" i="5"/>
  <c r="S1048" i="5"/>
  <c r="R1048" i="5"/>
  <c r="P1048" i="5"/>
  <c r="Q1048" i="5" s="1"/>
  <c r="K1048" i="5"/>
  <c r="S1047" i="5"/>
  <c r="R1047" i="5"/>
  <c r="P1047" i="5"/>
  <c r="Q1047" i="5" s="1"/>
  <c r="K1047" i="5"/>
  <c r="S1046" i="5"/>
  <c r="R1046" i="5"/>
  <c r="P1046" i="5"/>
  <c r="Q1046" i="5" s="1"/>
  <c r="K1046" i="5"/>
  <c r="R1045" i="5"/>
  <c r="P1045" i="5"/>
  <c r="Q1045" i="5" s="1"/>
  <c r="K1045" i="5"/>
  <c r="S1045" i="5"/>
  <c r="S1044" i="5"/>
  <c r="R1044" i="5"/>
  <c r="P1044" i="5"/>
  <c r="Q1044" i="5" s="1"/>
  <c r="K1044" i="5"/>
  <c r="S1043" i="5"/>
  <c r="R1043" i="5"/>
  <c r="P1043" i="5"/>
  <c r="Q1043" i="5" s="1"/>
  <c r="K1043" i="5"/>
  <c r="S1042" i="5"/>
  <c r="R1042" i="5"/>
  <c r="P1042" i="5"/>
  <c r="Q1042" i="5" s="1"/>
  <c r="K1042" i="5"/>
  <c r="R1041" i="5"/>
  <c r="P1041" i="5"/>
  <c r="Q1041" i="5" s="1"/>
  <c r="K1041" i="5"/>
  <c r="S1041" i="5"/>
  <c r="S1040" i="5"/>
  <c r="R1040" i="5"/>
  <c r="P1040" i="5"/>
  <c r="Q1040" i="5" s="1"/>
  <c r="K1040" i="5"/>
  <c r="S1039" i="5"/>
  <c r="R1039" i="5"/>
  <c r="P1039" i="5"/>
  <c r="Q1039" i="5" s="1"/>
  <c r="K1039" i="5"/>
  <c r="S1038" i="5"/>
  <c r="R1038" i="5"/>
  <c r="P1038" i="5"/>
  <c r="Q1038" i="5" s="1"/>
  <c r="K1038" i="5"/>
  <c r="S1037" i="5"/>
  <c r="R1037" i="5"/>
  <c r="P1037" i="5"/>
  <c r="Q1037" i="5" s="1"/>
  <c r="K1037" i="5"/>
  <c r="R1036" i="5"/>
  <c r="P1036" i="5"/>
  <c r="Q1036" i="5" s="1"/>
  <c r="K1036" i="5"/>
  <c r="S1036" i="5"/>
  <c r="S1035" i="5"/>
  <c r="R1035" i="5"/>
  <c r="P1035" i="5"/>
  <c r="Q1035" i="5" s="1"/>
  <c r="K1035" i="5"/>
  <c r="S1034" i="5"/>
  <c r="R1034" i="5"/>
  <c r="P1034" i="5"/>
  <c r="Q1034" i="5" s="1"/>
  <c r="K1034" i="5"/>
  <c r="S1033" i="5"/>
  <c r="R1033" i="5"/>
  <c r="P1033" i="5"/>
  <c r="Q1033" i="5" s="1"/>
  <c r="K1033" i="5"/>
  <c r="S1032" i="5"/>
  <c r="R1032" i="5"/>
  <c r="P1032" i="5"/>
  <c r="Q1032" i="5" s="1"/>
  <c r="K1032" i="5"/>
  <c r="R1031" i="5"/>
  <c r="P1031" i="5"/>
  <c r="Q1031" i="5" s="1"/>
  <c r="K1031" i="5"/>
  <c r="S1031" i="5"/>
  <c r="S1030" i="5"/>
  <c r="R1030" i="5"/>
  <c r="P1030" i="5"/>
  <c r="Q1030" i="5" s="1"/>
  <c r="K1030" i="5"/>
  <c r="S1029" i="5"/>
  <c r="R1029" i="5"/>
  <c r="P1029" i="5"/>
  <c r="Q1029" i="5" s="1"/>
  <c r="K1029" i="5"/>
  <c r="S1028" i="5"/>
  <c r="R1028" i="5"/>
  <c r="P1028" i="5"/>
  <c r="Q1028" i="5" s="1"/>
  <c r="K1028" i="5"/>
  <c r="S1027" i="5"/>
  <c r="R1027" i="5"/>
  <c r="P1027" i="5"/>
  <c r="Q1027" i="5" s="1"/>
  <c r="K1027" i="5"/>
  <c r="R1026" i="5"/>
  <c r="P1026" i="5"/>
  <c r="Q1026" i="5" s="1"/>
  <c r="K1026" i="5"/>
  <c r="S1026" i="5"/>
  <c r="S1025" i="5"/>
  <c r="R1025" i="5"/>
  <c r="P1025" i="5"/>
  <c r="Q1025" i="5" s="1"/>
  <c r="K1025" i="5"/>
  <c r="S1024" i="5"/>
  <c r="R1024" i="5"/>
  <c r="P1024" i="5"/>
  <c r="Q1024" i="5" s="1"/>
  <c r="K1024" i="5"/>
  <c r="S1023" i="5"/>
  <c r="R1023" i="5"/>
  <c r="P1023" i="5"/>
  <c r="Q1023" i="5" s="1"/>
  <c r="K1023" i="5"/>
  <c r="R1022" i="5"/>
  <c r="P1022" i="5"/>
  <c r="Q1022" i="5" s="1"/>
  <c r="K1022" i="5"/>
  <c r="S1022" i="5"/>
  <c r="S1021" i="5"/>
  <c r="R1021" i="5"/>
  <c r="P1021" i="5"/>
  <c r="Q1021" i="5" s="1"/>
  <c r="K1021" i="5"/>
  <c r="S1020" i="5"/>
  <c r="R1020" i="5"/>
  <c r="P1020" i="5"/>
  <c r="Q1020" i="5" s="1"/>
  <c r="K1020" i="5"/>
  <c r="S1019" i="5"/>
  <c r="R1019" i="5"/>
  <c r="P1019" i="5"/>
  <c r="Q1019" i="5" s="1"/>
  <c r="K1019" i="5"/>
  <c r="S1018" i="5"/>
  <c r="R1018" i="5"/>
  <c r="P1018" i="5"/>
  <c r="Q1018" i="5" s="1"/>
  <c r="K1018" i="5"/>
  <c r="R1017" i="5"/>
  <c r="P1017" i="5"/>
  <c r="Q1017" i="5" s="1"/>
  <c r="K1017" i="5"/>
  <c r="S1017" i="5"/>
  <c r="S1016" i="5"/>
  <c r="R1016" i="5"/>
  <c r="P1016" i="5"/>
  <c r="Q1016" i="5" s="1"/>
  <c r="K1016" i="5"/>
  <c r="S1015" i="5"/>
  <c r="R1015" i="5"/>
  <c r="P1015" i="5"/>
  <c r="Q1015" i="5" s="1"/>
  <c r="K1015" i="5"/>
  <c r="S1014" i="5"/>
  <c r="R1014" i="5"/>
  <c r="P1014" i="5"/>
  <c r="Q1014" i="5" s="1"/>
  <c r="K1014" i="5"/>
  <c r="S1013" i="5"/>
  <c r="R1013" i="5"/>
  <c r="P1013" i="5"/>
  <c r="Q1013" i="5" s="1"/>
  <c r="K1013" i="5"/>
  <c r="R1012" i="5"/>
  <c r="P1012" i="5"/>
  <c r="Q1012" i="5" s="1"/>
  <c r="K1012" i="5"/>
  <c r="S1012" i="5"/>
  <c r="S1011" i="5"/>
  <c r="R1011" i="5"/>
  <c r="P1011" i="5"/>
  <c r="Q1011" i="5" s="1"/>
  <c r="K1011" i="5"/>
  <c r="S1010" i="5"/>
  <c r="R1010" i="5"/>
  <c r="P1010" i="5"/>
  <c r="Q1010" i="5" s="1"/>
  <c r="K1010" i="5"/>
  <c r="S1009" i="5"/>
  <c r="R1009" i="5"/>
  <c r="P1009" i="5"/>
  <c r="Q1009" i="5" s="1"/>
  <c r="K1009" i="5"/>
  <c r="S1008" i="5"/>
  <c r="R1008" i="5"/>
  <c r="P1008" i="5"/>
  <c r="Q1008" i="5" s="1"/>
  <c r="K1008" i="5"/>
  <c r="R1007" i="5"/>
  <c r="P1007" i="5"/>
  <c r="Q1007" i="5" s="1"/>
  <c r="K1007" i="5"/>
  <c r="S1007" i="5"/>
  <c r="S1006" i="5"/>
  <c r="R1006" i="5"/>
  <c r="P1006" i="5"/>
  <c r="Q1006" i="5" s="1"/>
  <c r="K1006" i="5"/>
  <c r="S1005" i="5"/>
  <c r="R1005" i="5"/>
  <c r="P1005" i="5"/>
  <c r="Q1005" i="5" s="1"/>
  <c r="K1005" i="5"/>
  <c r="S1004" i="5"/>
  <c r="R1004" i="5"/>
  <c r="P1004" i="5"/>
  <c r="Q1004" i="5" s="1"/>
  <c r="K1004" i="5"/>
  <c r="R1003" i="5"/>
  <c r="P1003" i="5"/>
  <c r="Q1003" i="5" s="1"/>
  <c r="K1003" i="5"/>
  <c r="S1003" i="5"/>
  <c r="S1002" i="5"/>
  <c r="R1002" i="5"/>
  <c r="P1002" i="5"/>
  <c r="Q1002" i="5" s="1"/>
  <c r="K1002" i="5"/>
  <c r="S1001" i="5"/>
  <c r="R1001" i="5"/>
  <c r="P1001" i="5"/>
  <c r="Q1001" i="5" s="1"/>
  <c r="K1001" i="5"/>
  <c r="S1000" i="5"/>
  <c r="R1000" i="5"/>
  <c r="P1000" i="5"/>
  <c r="Q1000" i="5" s="1"/>
  <c r="K1000" i="5"/>
  <c r="S999" i="5"/>
  <c r="R999" i="5"/>
  <c r="P999" i="5"/>
  <c r="Q999" i="5" s="1"/>
  <c r="K999" i="5"/>
  <c r="R998" i="5"/>
  <c r="P998" i="5"/>
  <c r="Q998" i="5" s="1"/>
  <c r="K998" i="5"/>
  <c r="S998" i="5"/>
  <c r="S997" i="5"/>
  <c r="R997" i="5"/>
  <c r="P997" i="5"/>
  <c r="Q997" i="5" s="1"/>
  <c r="K997" i="5"/>
  <c r="S996" i="5"/>
  <c r="R996" i="5"/>
  <c r="P996" i="5"/>
  <c r="Q996" i="5" s="1"/>
  <c r="K996" i="5"/>
  <c r="S995" i="5"/>
  <c r="R995" i="5"/>
  <c r="P995" i="5"/>
  <c r="Q995" i="5" s="1"/>
  <c r="K995" i="5"/>
  <c r="S994" i="5"/>
  <c r="R994" i="5"/>
  <c r="P994" i="5"/>
  <c r="Q994" i="5" s="1"/>
  <c r="K994" i="5"/>
  <c r="R993" i="5"/>
  <c r="P993" i="5"/>
  <c r="Q993" i="5" s="1"/>
  <c r="K993" i="5"/>
  <c r="S993" i="5"/>
  <c r="S992" i="5"/>
  <c r="R992" i="5"/>
  <c r="P992" i="5"/>
  <c r="Q992" i="5" s="1"/>
  <c r="K992" i="5"/>
  <c r="S991" i="5"/>
  <c r="R991" i="5"/>
  <c r="P991" i="5"/>
  <c r="Q991" i="5" s="1"/>
  <c r="K991" i="5"/>
  <c r="S990" i="5"/>
  <c r="R990" i="5"/>
  <c r="P990" i="5"/>
  <c r="Q990" i="5" s="1"/>
  <c r="K990" i="5"/>
  <c r="S989" i="5"/>
  <c r="R989" i="5"/>
  <c r="P989" i="5"/>
  <c r="Q989" i="5" s="1"/>
  <c r="K989" i="5"/>
  <c r="R988" i="5"/>
  <c r="P988" i="5"/>
  <c r="Q988" i="5" s="1"/>
  <c r="K988" i="5"/>
  <c r="S988" i="5"/>
  <c r="S987" i="5"/>
  <c r="R987" i="5"/>
  <c r="P987" i="5"/>
  <c r="Q987" i="5" s="1"/>
  <c r="K987" i="5"/>
  <c r="S986" i="5"/>
  <c r="R986" i="5"/>
  <c r="P986" i="5"/>
  <c r="Q986" i="5" s="1"/>
  <c r="K986" i="5"/>
  <c r="S985" i="5"/>
  <c r="R985" i="5"/>
  <c r="P985" i="5"/>
  <c r="Q985" i="5" s="1"/>
  <c r="K985" i="5"/>
  <c r="R984" i="5"/>
  <c r="P984" i="5"/>
  <c r="Q984" i="5" s="1"/>
  <c r="K984" i="5"/>
  <c r="S984" i="5"/>
  <c r="S983" i="5"/>
  <c r="R983" i="5"/>
  <c r="P983" i="5"/>
  <c r="Q983" i="5" s="1"/>
  <c r="K983" i="5"/>
  <c r="S982" i="5"/>
  <c r="R982" i="5"/>
  <c r="P982" i="5"/>
  <c r="Q982" i="5" s="1"/>
  <c r="K982" i="5"/>
  <c r="S981" i="5"/>
  <c r="R981" i="5"/>
  <c r="P981" i="5"/>
  <c r="Q981" i="5" s="1"/>
  <c r="K981" i="5"/>
  <c r="S980" i="5"/>
  <c r="R980" i="5"/>
  <c r="P980" i="5"/>
  <c r="Q980" i="5" s="1"/>
  <c r="K980" i="5"/>
  <c r="R979" i="5"/>
  <c r="P979" i="5"/>
  <c r="Q979" i="5" s="1"/>
  <c r="K979" i="5"/>
  <c r="S979" i="5"/>
  <c r="S978" i="5"/>
  <c r="R978" i="5"/>
  <c r="P978" i="5"/>
  <c r="Q978" i="5" s="1"/>
  <c r="K978" i="5"/>
  <c r="S977" i="5"/>
  <c r="R977" i="5"/>
  <c r="P977" i="5"/>
  <c r="Q977" i="5" s="1"/>
  <c r="K977" i="5"/>
  <c r="S976" i="5"/>
  <c r="R976" i="5"/>
  <c r="P976" i="5"/>
  <c r="Q976" i="5" s="1"/>
  <c r="K976" i="5"/>
  <c r="S975" i="5"/>
  <c r="R975" i="5"/>
  <c r="P975" i="5"/>
  <c r="Q975" i="5" s="1"/>
  <c r="L975" i="5"/>
  <c r="K975" i="5"/>
  <c r="R974" i="5"/>
  <c r="P974" i="5"/>
  <c r="Q974" i="5" s="1"/>
  <c r="L974" i="5"/>
  <c r="K974" i="5"/>
  <c r="S974" i="5"/>
  <c r="S973" i="5"/>
  <c r="R973" i="5"/>
  <c r="P973" i="5"/>
  <c r="Q973" i="5" s="1"/>
  <c r="K973" i="5"/>
  <c r="S972" i="5"/>
  <c r="R972" i="5"/>
  <c r="P972" i="5"/>
  <c r="Q972" i="5" s="1"/>
  <c r="L972" i="5"/>
  <c r="K972" i="5"/>
  <c r="S971" i="5"/>
  <c r="R971" i="5"/>
  <c r="P971" i="5"/>
  <c r="Q971" i="5" s="1"/>
  <c r="K971" i="5"/>
  <c r="S970" i="5"/>
  <c r="R970" i="5"/>
  <c r="P970" i="5"/>
  <c r="Q970" i="5" s="1"/>
  <c r="L970" i="5"/>
  <c r="K970" i="5"/>
  <c r="R969" i="5"/>
  <c r="P969" i="5"/>
  <c r="Q969" i="5" s="1"/>
  <c r="L969" i="5"/>
  <c r="K969" i="5"/>
  <c r="S969" i="5"/>
  <c r="S968" i="5"/>
  <c r="R968" i="5"/>
  <c r="P968" i="5"/>
  <c r="Q968" i="5" s="1"/>
  <c r="L968" i="5"/>
  <c r="K968" i="5"/>
  <c r="S967" i="5"/>
  <c r="R967" i="5"/>
  <c r="P967" i="5"/>
  <c r="Q967" i="5" s="1"/>
  <c r="L967" i="5"/>
  <c r="K967" i="5"/>
  <c r="S966" i="5"/>
  <c r="R966" i="5"/>
  <c r="P966" i="5"/>
  <c r="Q966" i="5" s="1"/>
  <c r="L966" i="5"/>
  <c r="K966" i="5"/>
  <c r="R965" i="5"/>
  <c r="P965" i="5"/>
  <c r="Q965" i="5" s="1"/>
  <c r="L965" i="5"/>
  <c r="K965" i="5"/>
  <c r="S965" i="5"/>
  <c r="S964" i="5"/>
  <c r="R964" i="5"/>
  <c r="P964" i="5"/>
  <c r="Q964" i="5" s="1"/>
  <c r="L964" i="5"/>
  <c r="K964" i="5"/>
  <c r="S963" i="5"/>
  <c r="R963" i="5"/>
  <c r="P963" i="5"/>
  <c r="Q963" i="5" s="1"/>
  <c r="K963" i="5"/>
  <c r="S962" i="5"/>
  <c r="R962" i="5"/>
  <c r="P962" i="5"/>
  <c r="Q962" i="5" s="1"/>
  <c r="L962" i="5"/>
  <c r="K962" i="5"/>
  <c r="S961" i="5"/>
  <c r="R961" i="5"/>
  <c r="P961" i="5"/>
  <c r="Q961" i="5" s="1"/>
  <c r="K961" i="5"/>
  <c r="R960" i="5"/>
  <c r="P960" i="5"/>
  <c r="Q960" i="5" s="1"/>
  <c r="L960" i="5"/>
  <c r="K960" i="5"/>
  <c r="S960" i="5"/>
  <c r="S959" i="5"/>
  <c r="R959" i="5"/>
  <c r="P959" i="5"/>
  <c r="Q959" i="5" s="1"/>
  <c r="L959" i="5"/>
  <c r="K959" i="5"/>
  <c r="S958" i="5"/>
  <c r="R958" i="5"/>
  <c r="P958" i="5"/>
  <c r="Q958" i="5" s="1"/>
  <c r="L958" i="5"/>
  <c r="K958" i="5"/>
  <c r="S957" i="5"/>
  <c r="R957" i="5"/>
  <c r="P957" i="5"/>
  <c r="Q957" i="5" s="1"/>
  <c r="L957" i="5"/>
  <c r="K957" i="5"/>
  <c r="S956" i="5"/>
  <c r="R956" i="5"/>
  <c r="P956" i="5"/>
  <c r="Q956" i="5" s="1"/>
  <c r="L956" i="5"/>
  <c r="K956" i="5"/>
  <c r="R955" i="5"/>
  <c r="P955" i="5"/>
  <c r="Q955" i="5" s="1"/>
  <c r="L955" i="5"/>
  <c r="K955" i="5"/>
  <c r="S955" i="5"/>
  <c r="S954" i="5"/>
  <c r="R954" i="5"/>
  <c r="P954" i="5"/>
  <c r="Q954" i="5" s="1"/>
  <c r="L954" i="5"/>
  <c r="K954" i="5"/>
  <c r="S953" i="5"/>
  <c r="R953" i="5"/>
  <c r="P953" i="5"/>
  <c r="Q953" i="5" s="1"/>
  <c r="L953" i="5"/>
  <c r="K953" i="5"/>
  <c r="S952" i="5"/>
  <c r="R952" i="5"/>
  <c r="P952" i="5"/>
  <c r="Q952" i="5" s="1"/>
  <c r="K952" i="5"/>
  <c r="S951" i="5"/>
  <c r="R951" i="5"/>
  <c r="P951" i="5"/>
  <c r="Q951" i="5" s="1"/>
  <c r="L951" i="5"/>
  <c r="K951" i="5"/>
  <c r="R950" i="5"/>
  <c r="P950" i="5"/>
  <c r="Q950" i="5" s="1"/>
  <c r="L950" i="5"/>
  <c r="K950" i="5"/>
  <c r="S950" i="5"/>
  <c r="S949" i="5"/>
  <c r="R949" i="5"/>
  <c r="P949" i="5"/>
  <c r="Q949" i="5" s="1"/>
  <c r="L949" i="5"/>
  <c r="K949" i="5"/>
  <c r="S948" i="5"/>
  <c r="R948" i="5"/>
  <c r="P948" i="5"/>
  <c r="Q948" i="5" s="1"/>
  <c r="L948" i="5"/>
  <c r="K948" i="5"/>
  <c r="S947" i="5"/>
  <c r="R947" i="5"/>
  <c r="P947" i="5"/>
  <c r="Q947" i="5" s="1"/>
  <c r="K947" i="5"/>
  <c r="R946" i="5"/>
  <c r="P946" i="5"/>
  <c r="Q946" i="5" s="1"/>
  <c r="L946" i="5"/>
  <c r="K946" i="5"/>
  <c r="S946" i="5"/>
  <c r="S945" i="5"/>
  <c r="R945" i="5"/>
  <c r="P945" i="5"/>
  <c r="Q945" i="5" s="1"/>
  <c r="K945" i="5"/>
  <c r="S944" i="5"/>
  <c r="R944" i="5"/>
  <c r="P944" i="5"/>
  <c r="Q944" i="5" s="1"/>
  <c r="L944" i="5"/>
  <c r="K944" i="5"/>
  <c r="S943" i="5"/>
  <c r="R943" i="5"/>
  <c r="P943" i="5"/>
  <c r="Q943" i="5" s="1"/>
  <c r="L943" i="5"/>
  <c r="K943" i="5"/>
  <c r="S942" i="5"/>
  <c r="R942" i="5"/>
  <c r="P942" i="5"/>
  <c r="Q942" i="5" s="1"/>
  <c r="L942" i="5"/>
  <c r="K942" i="5"/>
  <c r="R941" i="5"/>
  <c r="P941" i="5"/>
  <c r="Q941" i="5" s="1"/>
  <c r="L941" i="5"/>
  <c r="K941" i="5"/>
  <c r="S941" i="5"/>
  <c r="S940" i="5"/>
  <c r="R940" i="5"/>
  <c r="P940" i="5"/>
  <c r="Q940" i="5" s="1"/>
  <c r="L940" i="5"/>
  <c r="K940" i="5"/>
  <c r="S939" i="5"/>
  <c r="R939" i="5"/>
  <c r="P939" i="5"/>
  <c r="Q939" i="5" s="1"/>
  <c r="K939" i="5"/>
  <c r="S938" i="5"/>
  <c r="R938" i="5"/>
  <c r="P938" i="5"/>
  <c r="Q938" i="5" s="1"/>
  <c r="L938" i="5"/>
  <c r="K938" i="5"/>
  <c r="S937" i="5"/>
  <c r="R937" i="5"/>
  <c r="P937" i="5"/>
  <c r="Q937" i="5" s="1"/>
  <c r="L937" i="5"/>
  <c r="K937" i="5"/>
  <c r="R936" i="5"/>
  <c r="P936" i="5"/>
  <c r="Q936" i="5" s="1"/>
  <c r="K936" i="5"/>
  <c r="S936" i="5"/>
  <c r="S935" i="5"/>
  <c r="R935" i="5"/>
  <c r="P935" i="5"/>
  <c r="Q935" i="5" s="1"/>
  <c r="L935" i="5"/>
  <c r="K935" i="5"/>
  <c r="S934" i="5"/>
  <c r="R934" i="5"/>
  <c r="P934" i="5"/>
  <c r="Q934" i="5" s="1"/>
  <c r="L934" i="5"/>
  <c r="K934" i="5"/>
  <c r="S933" i="5"/>
  <c r="R933" i="5"/>
  <c r="P933" i="5"/>
  <c r="Q933" i="5" s="1"/>
  <c r="L933" i="5"/>
  <c r="K933" i="5"/>
  <c r="S932" i="5"/>
  <c r="R932" i="5"/>
  <c r="P932" i="5"/>
  <c r="Q932" i="5" s="1"/>
  <c r="L932" i="5"/>
  <c r="K932" i="5"/>
  <c r="R931" i="5"/>
  <c r="P931" i="5"/>
  <c r="Q931" i="5" s="1"/>
  <c r="L931" i="5"/>
  <c r="K931" i="5"/>
  <c r="S931" i="5"/>
  <c r="S930" i="5"/>
  <c r="R930" i="5"/>
  <c r="P930" i="5"/>
  <c r="Q930" i="5" s="1"/>
  <c r="L930" i="5"/>
  <c r="K930" i="5"/>
  <c r="S929" i="5"/>
  <c r="R929" i="5"/>
  <c r="P929" i="5"/>
  <c r="Q929" i="5" s="1"/>
  <c r="L929" i="5"/>
  <c r="K929" i="5"/>
  <c r="S928" i="5"/>
  <c r="R928" i="5"/>
  <c r="P928" i="5"/>
  <c r="Q928" i="5" s="1"/>
  <c r="L928" i="5"/>
  <c r="K928" i="5"/>
  <c r="R927" i="5"/>
  <c r="P927" i="5"/>
  <c r="Q927" i="5" s="1"/>
  <c r="L927" i="5"/>
  <c r="K927" i="5"/>
  <c r="S927" i="5"/>
  <c r="S926" i="5"/>
  <c r="R926" i="5"/>
  <c r="P926" i="5"/>
  <c r="Q926" i="5" s="1"/>
  <c r="L926" i="5"/>
  <c r="K926" i="5"/>
  <c r="S925" i="5"/>
  <c r="R925" i="5"/>
  <c r="P925" i="5"/>
  <c r="Q925" i="5" s="1"/>
  <c r="K925" i="5"/>
  <c r="S924" i="5"/>
  <c r="R924" i="5"/>
  <c r="P924" i="5"/>
  <c r="Q924" i="5" s="1"/>
  <c r="L924" i="5"/>
  <c r="K924" i="5"/>
  <c r="S923" i="5"/>
  <c r="R923" i="5"/>
  <c r="P923" i="5"/>
  <c r="Q923" i="5" s="1"/>
  <c r="L923" i="5"/>
  <c r="K923" i="5"/>
  <c r="R922" i="5"/>
  <c r="P922" i="5"/>
  <c r="Q922" i="5" s="1"/>
  <c r="L922" i="5"/>
  <c r="K922" i="5"/>
  <c r="S922" i="5"/>
  <c r="S921" i="5"/>
  <c r="R921" i="5"/>
  <c r="P921" i="5"/>
  <c r="Q921" i="5" s="1"/>
  <c r="L921" i="5"/>
  <c r="K921" i="5"/>
  <c r="S920" i="5"/>
  <c r="R920" i="5"/>
  <c r="P920" i="5"/>
  <c r="Q920" i="5" s="1"/>
  <c r="L920" i="5"/>
  <c r="K920" i="5"/>
  <c r="S919" i="5"/>
  <c r="R919" i="5"/>
  <c r="P919" i="5"/>
  <c r="Q919" i="5" s="1"/>
  <c r="L919" i="5"/>
  <c r="K919" i="5"/>
  <c r="S918" i="5"/>
  <c r="R918" i="5"/>
  <c r="P918" i="5"/>
  <c r="Q918" i="5" s="1"/>
  <c r="L918" i="5"/>
  <c r="K918" i="5"/>
  <c r="R917" i="5"/>
  <c r="P917" i="5"/>
  <c r="Q917" i="5" s="1"/>
  <c r="L917" i="5"/>
  <c r="K917" i="5"/>
  <c r="S917" i="5"/>
  <c r="S916" i="5"/>
  <c r="R916" i="5"/>
  <c r="P916" i="5"/>
  <c r="Q916" i="5" s="1"/>
  <c r="L916" i="5"/>
  <c r="K916" i="5"/>
  <c r="S915" i="5"/>
  <c r="R915" i="5"/>
  <c r="P915" i="5"/>
  <c r="Q915" i="5" s="1"/>
  <c r="K915" i="5"/>
  <c r="S914" i="5"/>
  <c r="R914" i="5"/>
  <c r="P914" i="5"/>
  <c r="Q914" i="5" s="1"/>
  <c r="L914" i="5"/>
  <c r="K914" i="5"/>
  <c r="S913" i="5"/>
  <c r="R913" i="5"/>
  <c r="P913" i="5"/>
  <c r="Q913" i="5" s="1"/>
  <c r="K913" i="5"/>
  <c r="R912" i="5"/>
  <c r="P912" i="5"/>
  <c r="Q912" i="5" s="1"/>
  <c r="L912" i="5"/>
  <c r="K912" i="5"/>
  <c r="S912" i="5"/>
  <c r="S911" i="5"/>
  <c r="R911" i="5"/>
  <c r="P911" i="5"/>
  <c r="Q911" i="5" s="1"/>
  <c r="K911" i="5"/>
  <c r="S910" i="5"/>
  <c r="R910" i="5"/>
  <c r="P910" i="5"/>
  <c r="Q910" i="5" s="1"/>
  <c r="K910" i="5"/>
  <c r="S909" i="5"/>
  <c r="R909" i="5"/>
  <c r="P909" i="5"/>
  <c r="Q909" i="5" s="1"/>
  <c r="K909" i="5"/>
  <c r="S908" i="5"/>
  <c r="R908" i="5"/>
  <c r="P908" i="5"/>
  <c r="Q908" i="5" s="1"/>
  <c r="K908" i="5"/>
  <c r="R907" i="5"/>
  <c r="P907" i="5"/>
  <c r="Q907" i="5" s="1"/>
  <c r="K907" i="5"/>
  <c r="S907" i="5"/>
  <c r="S906" i="5"/>
  <c r="R906" i="5"/>
  <c r="P906" i="5"/>
  <c r="Q906" i="5" s="1"/>
  <c r="K906" i="5"/>
  <c r="S905" i="5"/>
  <c r="R905" i="5"/>
  <c r="P905" i="5"/>
  <c r="Q905" i="5" s="1"/>
  <c r="K905" i="5"/>
  <c r="S904" i="5"/>
  <c r="R904" i="5"/>
  <c r="P904" i="5"/>
  <c r="Q904" i="5" s="1"/>
  <c r="K904" i="5"/>
  <c r="S903" i="5"/>
  <c r="R903" i="5"/>
  <c r="P903" i="5"/>
  <c r="Q903" i="5" s="1"/>
  <c r="K903" i="5"/>
  <c r="R902" i="5"/>
  <c r="P902" i="5"/>
  <c r="Q902" i="5" s="1"/>
  <c r="K902" i="5"/>
  <c r="S902" i="5"/>
  <c r="S901" i="5"/>
  <c r="R901" i="5"/>
  <c r="P901" i="5"/>
  <c r="Q901" i="5" s="1"/>
  <c r="K901" i="5"/>
  <c r="S900" i="5"/>
  <c r="R900" i="5"/>
  <c r="P900" i="5"/>
  <c r="Q900" i="5" s="1"/>
  <c r="K900" i="5"/>
  <c r="S899" i="5"/>
  <c r="R899" i="5"/>
  <c r="P899" i="5"/>
  <c r="Q899" i="5" s="1"/>
  <c r="K899" i="5"/>
  <c r="S898" i="5"/>
  <c r="R898" i="5"/>
  <c r="P898" i="5"/>
  <c r="Q898" i="5" s="1"/>
  <c r="K898" i="5"/>
  <c r="R897" i="5"/>
  <c r="P897" i="5"/>
  <c r="Q897" i="5" s="1"/>
  <c r="K897" i="5"/>
  <c r="S897" i="5"/>
  <c r="S896" i="5"/>
  <c r="R896" i="5"/>
  <c r="P896" i="5"/>
  <c r="Q896" i="5" s="1"/>
  <c r="K896" i="5"/>
  <c r="S895" i="5"/>
  <c r="R895" i="5"/>
  <c r="P895" i="5"/>
  <c r="Q895" i="5" s="1"/>
  <c r="K895" i="5"/>
  <c r="S894" i="5"/>
  <c r="R894" i="5"/>
  <c r="P894" i="5"/>
  <c r="Q894" i="5" s="1"/>
  <c r="K894" i="5"/>
  <c r="S893" i="5"/>
  <c r="R893" i="5"/>
  <c r="P893" i="5"/>
  <c r="Q893" i="5" s="1"/>
  <c r="K893" i="5"/>
  <c r="R892" i="5"/>
  <c r="P892" i="5"/>
  <c r="Q892" i="5" s="1"/>
  <c r="K892" i="5"/>
  <c r="S892" i="5"/>
  <c r="S891" i="5"/>
  <c r="R891" i="5"/>
  <c r="P891" i="5"/>
  <c r="Q891" i="5" s="1"/>
  <c r="K891" i="5"/>
  <c r="S890" i="5"/>
  <c r="R890" i="5"/>
  <c r="P890" i="5"/>
  <c r="Q890" i="5" s="1"/>
  <c r="K890" i="5"/>
  <c r="S889" i="5"/>
  <c r="R889" i="5"/>
  <c r="P889" i="5"/>
  <c r="Q889" i="5" s="1"/>
  <c r="K889" i="5"/>
  <c r="R888" i="5"/>
  <c r="P888" i="5"/>
  <c r="Q888" i="5" s="1"/>
  <c r="K888" i="5"/>
  <c r="S888" i="5"/>
  <c r="S887" i="5"/>
  <c r="R887" i="5"/>
  <c r="P887" i="5"/>
  <c r="Q887" i="5" s="1"/>
  <c r="K887" i="5"/>
  <c r="S886" i="5"/>
  <c r="R886" i="5"/>
  <c r="P886" i="5"/>
  <c r="Q886" i="5" s="1"/>
  <c r="K886" i="5"/>
  <c r="S885" i="5"/>
  <c r="R885" i="5"/>
  <c r="P885" i="5"/>
  <c r="Q885" i="5" s="1"/>
  <c r="K885" i="5"/>
  <c r="S884" i="5"/>
  <c r="R884" i="5"/>
  <c r="P884" i="5"/>
  <c r="Q884" i="5" s="1"/>
  <c r="K884" i="5"/>
  <c r="R883" i="5"/>
  <c r="P883" i="5"/>
  <c r="Q883" i="5" s="1"/>
  <c r="K883" i="5"/>
  <c r="S883" i="5"/>
  <c r="S882" i="5"/>
  <c r="R882" i="5"/>
  <c r="P882" i="5"/>
  <c r="Q882" i="5" s="1"/>
  <c r="K882" i="5"/>
  <c r="S881" i="5"/>
  <c r="R881" i="5"/>
  <c r="P881" i="5"/>
  <c r="Q881" i="5" s="1"/>
  <c r="K881" i="5"/>
  <c r="S880" i="5"/>
  <c r="R880" i="5"/>
  <c r="P880" i="5"/>
  <c r="Q880" i="5" s="1"/>
  <c r="K880" i="5"/>
  <c r="S879" i="5"/>
  <c r="R879" i="5"/>
  <c r="P879" i="5"/>
  <c r="Q879" i="5" s="1"/>
  <c r="K879" i="5"/>
  <c r="R878" i="5"/>
  <c r="P878" i="5"/>
  <c r="Q878" i="5" s="1"/>
  <c r="K878" i="5"/>
  <c r="S878" i="5"/>
  <c r="S877" i="5"/>
  <c r="R877" i="5"/>
  <c r="P877" i="5"/>
  <c r="Q877" i="5" s="1"/>
  <c r="K877" i="5"/>
  <c r="S876" i="5"/>
  <c r="R876" i="5"/>
  <c r="P876" i="5"/>
  <c r="Q876" i="5" s="1"/>
  <c r="K876" i="5"/>
  <c r="S875" i="5"/>
  <c r="R875" i="5"/>
  <c r="P875" i="5"/>
  <c r="Q875" i="5" s="1"/>
  <c r="K875" i="5"/>
  <c r="S874" i="5"/>
  <c r="R874" i="5"/>
  <c r="P874" i="5"/>
  <c r="Q874" i="5" s="1"/>
  <c r="K874" i="5"/>
  <c r="R873" i="5"/>
  <c r="P873" i="5"/>
  <c r="Q873" i="5" s="1"/>
  <c r="K873" i="5"/>
  <c r="S873" i="5"/>
  <c r="S872" i="5"/>
  <c r="R872" i="5"/>
  <c r="P872" i="5"/>
  <c r="Q872" i="5" s="1"/>
  <c r="K872" i="5"/>
  <c r="S871" i="5"/>
  <c r="R871" i="5"/>
  <c r="P871" i="5"/>
  <c r="Q871" i="5" s="1"/>
  <c r="K871" i="5"/>
  <c r="S870" i="5"/>
  <c r="R870" i="5"/>
  <c r="P870" i="5"/>
  <c r="Q870" i="5" s="1"/>
  <c r="K870" i="5"/>
  <c r="R869" i="5"/>
  <c r="P869" i="5"/>
  <c r="Q869" i="5" s="1"/>
  <c r="K869" i="5"/>
  <c r="S869" i="5"/>
  <c r="S868" i="5"/>
  <c r="R868" i="5"/>
  <c r="P868" i="5"/>
  <c r="Q868" i="5" s="1"/>
  <c r="K868" i="5"/>
  <c r="S867" i="5"/>
  <c r="R867" i="5"/>
  <c r="P867" i="5"/>
  <c r="Q867" i="5" s="1"/>
  <c r="K867" i="5"/>
  <c r="S866" i="5"/>
  <c r="R866" i="5"/>
  <c r="P866" i="5"/>
  <c r="Q866" i="5" s="1"/>
  <c r="K866" i="5"/>
  <c r="S865" i="5"/>
  <c r="R865" i="5"/>
  <c r="P865" i="5"/>
  <c r="Q865" i="5" s="1"/>
  <c r="K865" i="5"/>
  <c r="R864" i="5"/>
  <c r="P864" i="5"/>
  <c r="Q864" i="5" s="1"/>
  <c r="K864" i="5"/>
  <c r="S864" i="5"/>
  <c r="S863" i="5"/>
  <c r="R863" i="5"/>
  <c r="P863" i="5"/>
  <c r="Q863" i="5" s="1"/>
  <c r="K863" i="5"/>
  <c r="S862" i="5"/>
  <c r="R862" i="5"/>
  <c r="P862" i="5"/>
  <c r="Q862" i="5" s="1"/>
  <c r="K862" i="5"/>
  <c r="S861" i="5"/>
  <c r="R861" i="5"/>
  <c r="P861" i="5"/>
  <c r="Q861" i="5" s="1"/>
  <c r="K861" i="5"/>
  <c r="S860" i="5"/>
  <c r="R860" i="5"/>
  <c r="P860" i="5"/>
  <c r="Q860" i="5" s="1"/>
  <c r="K860" i="5"/>
  <c r="R859" i="5"/>
  <c r="P859" i="5"/>
  <c r="Q859" i="5" s="1"/>
  <c r="K859" i="5"/>
  <c r="S859" i="5"/>
  <c r="S858" i="5"/>
  <c r="R858" i="5"/>
  <c r="P858" i="5"/>
  <c r="Q858" i="5" s="1"/>
  <c r="K858" i="5"/>
  <c r="S857" i="5"/>
  <c r="R857" i="5"/>
  <c r="P857" i="5"/>
  <c r="Q857" i="5" s="1"/>
  <c r="K857" i="5"/>
  <c r="S856" i="5"/>
  <c r="R856" i="5"/>
  <c r="P856" i="5"/>
  <c r="Q856" i="5" s="1"/>
  <c r="K856" i="5"/>
  <c r="S855" i="5"/>
  <c r="R855" i="5"/>
  <c r="P855" i="5"/>
  <c r="Q855" i="5" s="1"/>
  <c r="K855" i="5"/>
  <c r="R854" i="5"/>
  <c r="P854" i="5"/>
  <c r="Q854" i="5" s="1"/>
  <c r="K854" i="5"/>
  <c r="S854" i="5"/>
  <c r="S853" i="5"/>
  <c r="R853" i="5"/>
  <c r="P853" i="5"/>
  <c r="Q853" i="5" s="1"/>
  <c r="K853" i="5"/>
  <c r="S852" i="5"/>
  <c r="R852" i="5"/>
  <c r="P852" i="5"/>
  <c r="Q852" i="5" s="1"/>
  <c r="K852" i="5"/>
  <c r="S851" i="5"/>
  <c r="R851" i="5"/>
  <c r="P851" i="5"/>
  <c r="Q851" i="5" s="1"/>
  <c r="K851" i="5"/>
  <c r="R850" i="5"/>
  <c r="P850" i="5"/>
  <c r="Q850" i="5" s="1"/>
  <c r="K850" i="5"/>
  <c r="S850" i="5"/>
  <c r="S849" i="5"/>
  <c r="R849" i="5"/>
  <c r="P849" i="5"/>
  <c r="Q849" i="5" s="1"/>
  <c r="K849" i="5"/>
  <c r="S848" i="5"/>
  <c r="R848" i="5"/>
  <c r="P848" i="5"/>
  <c r="Q848" i="5" s="1"/>
  <c r="K848" i="5"/>
  <c r="S847" i="5"/>
  <c r="R847" i="5"/>
  <c r="P847" i="5"/>
  <c r="Q847" i="5" s="1"/>
  <c r="K847" i="5"/>
  <c r="S846" i="5"/>
  <c r="R846" i="5"/>
  <c r="P846" i="5"/>
  <c r="Q846" i="5" s="1"/>
  <c r="K846" i="5"/>
  <c r="R845" i="5"/>
  <c r="P845" i="5"/>
  <c r="Q845" i="5" s="1"/>
  <c r="K845" i="5"/>
  <c r="S845" i="5"/>
  <c r="S844" i="5"/>
  <c r="R844" i="5"/>
  <c r="P844" i="5"/>
  <c r="Q844" i="5" s="1"/>
  <c r="K844" i="5"/>
  <c r="S843" i="5"/>
  <c r="R843" i="5"/>
  <c r="P843" i="5"/>
  <c r="Q843" i="5" s="1"/>
  <c r="K843" i="5"/>
  <c r="S842" i="5"/>
  <c r="R842" i="5"/>
  <c r="P842" i="5"/>
  <c r="Q842" i="5" s="1"/>
  <c r="K842" i="5"/>
  <c r="S841" i="5"/>
  <c r="R841" i="5"/>
  <c r="P841" i="5"/>
  <c r="Q841" i="5" s="1"/>
  <c r="K841" i="5"/>
  <c r="R840" i="5"/>
  <c r="P840" i="5"/>
  <c r="Q840" i="5" s="1"/>
  <c r="K840" i="5"/>
  <c r="S840" i="5"/>
  <c r="S839" i="5"/>
  <c r="R839" i="5"/>
  <c r="P839" i="5"/>
  <c r="Q839" i="5" s="1"/>
  <c r="K839" i="5"/>
  <c r="S838" i="5"/>
  <c r="R838" i="5"/>
  <c r="P838" i="5"/>
  <c r="Q838" i="5" s="1"/>
  <c r="K838" i="5"/>
  <c r="S837" i="5"/>
  <c r="R837" i="5"/>
  <c r="P837" i="5"/>
  <c r="Q837" i="5" s="1"/>
  <c r="K837" i="5"/>
  <c r="S836" i="5"/>
  <c r="R836" i="5"/>
  <c r="P836" i="5"/>
  <c r="Q836" i="5" s="1"/>
  <c r="K836" i="5"/>
  <c r="R835" i="5"/>
  <c r="P835" i="5"/>
  <c r="Q835" i="5" s="1"/>
  <c r="K835" i="5"/>
  <c r="S835" i="5"/>
  <c r="S834" i="5"/>
  <c r="R834" i="5"/>
  <c r="P834" i="5"/>
  <c r="Q834" i="5" s="1"/>
  <c r="K834" i="5"/>
  <c r="S833" i="5"/>
  <c r="R833" i="5"/>
  <c r="P833" i="5"/>
  <c r="Q833" i="5" s="1"/>
  <c r="K833" i="5"/>
  <c r="S832" i="5"/>
  <c r="R832" i="5"/>
  <c r="P832" i="5"/>
  <c r="Q832" i="5" s="1"/>
  <c r="K832" i="5"/>
  <c r="R831" i="5"/>
  <c r="P831" i="5"/>
  <c r="Q831" i="5" s="1"/>
  <c r="K831" i="5"/>
  <c r="S831" i="5"/>
  <c r="S830" i="5"/>
  <c r="R830" i="5"/>
  <c r="P830" i="5"/>
  <c r="Q830" i="5" s="1"/>
  <c r="K830" i="5"/>
  <c r="S829" i="5"/>
  <c r="R829" i="5"/>
  <c r="P829" i="5"/>
  <c r="Q829" i="5" s="1"/>
  <c r="K829" i="5"/>
  <c r="S828" i="5"/>
  <c r="R828" i="5"/>
  <c r="P828" i="5"/>
  <c r="Q828" i="5" s="1"/>
  <c r="K828" i="5"/>
  <c r="S827" i="5"/>
  <c r="R827" i="5"/>
  <c r="P827" i="5"/>
  <c r="Q827" i="5" s="1"/>
  <c r="K827" i="5"/>
  <c r="R826" i="5"/>
  <c r="P826" i="5"/>
  <c r="Q826" i="5" s="1"/>
  <c r="K826" i="5"/>
  <c r="S826" i="5"/>
  <c r="S825" i="5"/>
  <c r="R825" i="5"/>
  <c r="P825" i="5"/>
  <c r="Q825" i="5" s="1"/>
  <c r="K825" i="5"/>
  <c r="S824" i="5"/>
  <c r="R824" i="5"/>
  <c r="P824" i="5"/>
  <c r="Q824" i="5" s="1"/>
  <c r="K824" i="5"/>
  <c r="S823" i="5"/>
  <c r="R823" i="5"/>
  <c r="P823" i="5"/>
  <c r="Q823" i="5" s="1"/>
  <c r="K823" i="5"/>
  <c r="S822" i="5"/>
  <c r="R822" i="5"/>
  <c r="P822" i="5"/>
  <c r="Q822" i="5" s="1"/>
  <c r="K822" i="5"/>
  <c r="R821" i="5"/>
  <c r="P821" i="5"/>
  <c r="Q821" i="5" s="1"/>
  <c r="K821" i="5"/>
  <c r="S821" i="5"/>
  <c r="S820" i="5"/>
  <c r="R820" i="5"/>
  <c r="P820" i="5"/>
  <c r="Q820" i="5" s="1"/>
  <c r="K820" i="5"/>
  <c r="S819" i="5"/>
  <c r="R819" i="5"/>
  <c r="P819" i="5"/>
  <c r="Q819" i="5" s="1"/>
  <c r="K819" i="5"/>
  <c r="S818" i="5"/>
  <c r="R818" i="5"/>
  <c r="P818" i="5"/>
  <c r="Q818" i="5" s="1"/>
  <c r="K818" i="5"/>
  <c r="S817" i="5"/>
  <c r="R817" i="5"/>
  <c r="P817" i="5"/>
  <c r="Q817" i="5" s="1"/>
  <c r="K817" i="5"/>
  <c r="R816" i="5"/>
  <c r="P816" i="5"/>
  <c r="Q816" i="5" s="1"/>
  <c r="K816" i="5"/>
  <c r="S816" i="5"/>
  <c r="S815" i="5"/>
  <c r="R815" i="5"/>
  <c r="P815" i="5"/>
  <c r="Q815" i="5" s="1"/>
  <c r="K815" i="5"/>
  <c r="S814" i="5"/>
  <c r="R814" i="5"/>
  <c r="P814" i="5"/>
  <c r="Q814" i="5" s="1"/>
  <c r="K814" i="5"/>
  <c r="S813" i="5"/>
  <c r="R813" i="5"/>
  <c r="P813" i="5"/>
  <c r="Q813" i="5" s="1"/>
  <c r="K813" i="5"/>
  <c r="R812" i="5"/>
  <c r="P812" i="5"/>
  <c r="Q812" i="5" s="1"/>
  <c r="K812" i="5"/>
  <c r="S812" i="5"/>
  <c r="S811" i="5"/>
  <c r="R811" i="5"/>
  <c r="P811" i="5"/>
  <c r="Q811" i="5" s="1"/>
  <c r="K811" i="5"/>
  <c r="S810" i="5"/>
  <c r="R810" i="5"/>
  <c r="P810" i="5"/>
  <c r="Q810" i="5" s="1"/>
  <c r="K810" i="5"/>
  <c r="S809" i="5"/>
  <c r="R809" i="5"/>
  <c r="P809" i="5"/>
  <c r="Q809" i="5" s="1"/>
  <c r="K809" i="5"/>
  <c r="S808" i="5"/>
  <c r="R808" i="5"/>
  <c r="P808" i="5"/>
  <c r="Q808" i="5" s="1"/>
  <c r="K808" i="5"/>
  <c r="R807" i="5"/>
  <c r="P807" i="5"/>
  <c r="Q807" i="5" s="1"/>
  <c r="K807" i="5"/>
  <c r="S807" i="5"/>
  <c r="S806" i="5"/>
  <c r="R806" i="5"/>
  <c r="P806" i="5"/>
  <c r="Q806" i="5" s="1"/>
  <c r="K806" i="5"/>
  <c r="S805" i="5"/>
  <c r="R805" i="5"/>
  <c r="P805" i="5"/>
  <c r="Q805" i="5" s="1"/>
  <c r="K805" i="5"/>
  <c r="S804" i="5"/>
  <c r="R804" i="5"/>
  <c r="P804" i="5"/>
  <c r="Q804" i="5" s="1"/>
  <c r="K804" i="5"/>
  <c r="S803" i="5"/>
  <c r="R803" i="5"/>
  <c r="P803" i="5"/>
  <c r="Q803" i="5" s="1"/>
  <c r="K803" i="5"/>
  <c r="R802" i="5"/>
  <c r="P802" i="5"/>
  <c r="Q802" i="5" s="1"/>
  <c r="K802" i="5"/>
  <c r="S802" i="5"/>
  <c r="S801" i="5"/>
  <c r="R801" i="5"/>
  <c r="P801" i="5"/>
  <c r="Q801" i="5" s="1"/>
  <c r="K801" i="5"/>
  <c r="S800" i="5"/>
  <c r="R800" i="5"/>
  <c r="P800" i="5"/>
  <c r="Q800" i="5" s="1"/>
  <c r="K800" i="5"/>
  <c r="S799" i="5"/>
  <c r="R799" i="5"/>
  <c r="P799" i="5"/>
  <c r="Q799" i="5" s="1"/>
  <c r="K799" i="5"/>
  <c r="S798" i="5"/>
  <c r="R798" i="5"/>
  <c r="P798" i="5"/>
  <c r="Q798" i="5" s="1"/>
  <c r="K798" i="5"/>
  <c r="R797" i="5"/>
  <c r="P797" i="5"/>
  <c r="Q797" i="5" s="1"/>
  <c r="K797" i="5"/>
  <c r="S797" i="5"/>
  <c r="S796" i="5"/>
  <c r="R796" i="5"/>
  <c r="P796" i="5"/>
  <c r="Q796" i="5" s="1"/>
  <c r="K796" i="5"/>
  <c r="S795" i="5"/>
  <c r="R795" i="5"/>
  <c r="P795" i="5"/>
  <c r="Q795" i="5" s="1"/>
  <c r="K795" i="5"/>
  <c r="S794" i="5"/>
  <c r="R794" i="5"/>
  <c r="P794" i="5"/>
  <c r="Q794" i="5" s="1"/>
  <c r="K794" i="5"/>
  <c r="R793" i="5"/>
  <c r="P793" i="5"/>
  <c r="Q793" i="5" s="1"/>
  <c r="K793" i="5"/>
  <c r="S793" i="5"/>
  <c r="S792" i="5"/>
  <c r="R792" i="5"/>
  <c r="P792" i="5"/>
  <c r="Q792" i="5" s="1"/>
  <c r="K792" i="5"/>
  <c r="S791" i="5"/>
  <c r="R791" i="5"/>
  <c r="P791" i="5"/>
  <c r="Q791" i="5" s="1"/>
  <c r="K791" i="5"/>
  <c r="S790" i="5"/>
  <c r="R790" i="5"/>
  <c r="P790" i="5"/>
  <c r="Q790" i="5" s="1"/>
  <c r="K790" i="5"/>
  <c r="S789" i="5"/>
  <c r="R789" i="5"/>
  <c r="P789" i="5"/>
  <c r="Q789" i="5" s="1"/>
  <c r="K789" i="5"/>
  <c r="R788" i="5"/>
  <c r="P788" i="5"/>
  <c r="Q788" i="5" s="1"/>
  <c r="K788" i="5"/>
  <c r="S788" i="5"/>
  <c r="S787" i="5"/>
  <c r="R787" i="5"/>
  <c r="P787" i="5"/>
  <c r="Q787" i="5" s="1"/>
  <c r="K787" i="5"/>
  <c r="S786" i="5"/>
  <c r="R786" i="5"/>
  <c r="P786" i="5"/>
  <c r="Q786" i="5" s="1"/>
  <c r="K786" i="5"/>
  <c r="S785" i="5"/>
  <c r="R785" i="5"/>
  <c r="P785" i="5"/>
  <c r="Q785" i="5" s="1"/>
  <c r="K785" i="5"/>
  <c r="S784" i="5"/>
  <c r="R784" i="5"/>
  <c r="P784" i="5"/>
  <c r="Q784" i="5" s="1"/>
  <c r="K784" i="5"/>
  <c r="R783" i="5"/>
  <c r="P783" i="5"/>
  <c r="Q783" i="5" s="1"/>
  <c r="K783" i="5"/>
  <c r="S783" i="5"/>
  <c r="S782" i="5"/>
  <c r="R782" i="5"/>
  <c r="P782" i="5"/>
  <c r="Q782" i="5" s="1"/>
  <c r="K782" i="5"/>
  <c r="S781" i="5"/>
  <c r="R781" i="5"/>
  <c r="P781" i="5"/>
  <c r="Q781" i="5" s="1"/>
  <c r="K781" i="5"/>
  <c r="S780" i="5"/>
  <c r="R780" i="5"/>
  <c r="P780" i="5"/>
  <c r="Q780" i="5" s="1"/>
  <c r="K780" i="5"/>
  <c r="S779" i="5"/>
  <c r="R779" i="5"/>
  <c r="P779" i="5"/>
  <c r="Q779" i="5" s="1"/>
  <c r="K779" i="5"/>
  <c r="R778" i="5"/>
  <c r="P778" i="5"/>
  <c r="Q778" i="5" s="1"/>
  <c r="K778" i="5"/>
  <c r="S778" i="5"/>
  <c r="S777" i="5"/>
  <c r="R777" i="5"/>
  <c r="P777" i="5"/>
  <c r="Q777" i="5" s="1"/>
  <c r="K777" i="5"/>
  <c r="S776" i="5"/>
  <c r="R776" i="5"/>
  <c r="P776" i="5"/>
  <c r="Q776" i="5" s="1"/>
  <c r="K776" i="5"/>
  <c r="S775" i="5"/>
  <c r="R775" i="5"/>
  <c r="P775" i="5"/>
  <c r="Q775" i="5" s="1"/>
  <c r="K775" i="5"/>
  <c r="R774" i="5"/>
  <c r="P774" i="5"/>
  <c r="Q774" i="5" s="1"/>
  <c r="K774" i="5"/>
  <c r="S774" i="5"/>
  <c r="S773" i="5"/>
  <c r="R773" i="5"/>
  <c r="P773" i="5"/>
  <c r="Q773" i="5" s="1"/>
  <c r="K773" i="5"/>
  <c r="S772" i="5"/>
  <c r="R772" i="5"/>
  <c r="P772" i="5"/>
  <c r="Q772" i="5" s="1"/>
  <c r="K772" i="5"/>
  <c r="S771" i="5"/>
  <c r="R771" i="5"/>
  <c r="P771" i="5"/>
  <c r="Q771" i="5" s="1"/>
  <c r="K771" i="5"/>
  <c r="S770" i="5"/>
  <c r="R770" i="5"/>
  <c r="P770" i="5"/>
  <c r="Q770" i="5" s="1"/>
  <c r="K770" i="5"/>
  <c r="R769" i="5"/>
  <c r="P769" i="5"/>
  <c r="Q769" i="5" s="1"/>
  <c r="K769" i="5"/>
  <c r="S769" i="5"/>
  <c r="S768" i="5"/>
  <c r="R768" i="5"/>
  <c r="P768" i="5"/>
  <c r="Q768" i="5" s="1"/>
  <c r="K768" i="5"/>
  <c r="S767" i="5"/>
  <c r="R767" i="5"/>
  <c r="P767" i="5"/>
  <c r="Q767" i="5" s="1"/>
  <c r="K767" i="5"/>
  <c r="S766" i="5"/>
  <c r="R766" i="5"/>
  <c r="P766" i="5"/>
  <c r="Q766" i="5" s="1"/>
  <c r="K766" i="5"/>
  <c r="S765" i="5"/>
  <c r="R765" i="5"/>
  <c r="P765" i="5"/>
  <c r="Q765" i="5" s="1"/>
  <c r="K765" i="5"/>
  <c r="R764" i="5"/>
  <c r="P764" i="5"/>
  <c r="Q764" i="5" s="1"/>
  <c r="K764" i="5"/>
  <c r="S764" i="5"/>
  <c r="S763" i="5"/>
  <c r="R763" i="5"/>
  <c r="P763" i="5"/>
  <c r="Q763" i="5" s="1"/>
  <c r="K763" i="5"/>
  <c r="S762" i="5"/>
  <c r="R762" i="5"/>
  <c r="P762" i="5"/>
  <c r="Q762" i="5" s="1"/>
  <c r="K762" i="5"/>
  <c r="S761" i="5"/>
  <c r="R761" i="5"/>
  <c r="P761" i="5"/>
  <c r="Q761" i="5" s="1"/>
  <c r="K761" i="5"/>
  <c r="S760" i="5"/>
  <c r="R760" i="5"/>
  <c r="P760" i="5"/>
  <c r="Q760" i="5" s="1"/>
  <c r="K760" i="5"/>
  <c r="R759" i="5"/>
  <c r="P759" i="5"/>
  <c r="Q759" i="5" s="1"/>
  <c r="K759" i="5"/>
  <c r="S759" i="5"/>
  <c r="S758" i="5"/>
  <c r="R758" i="5"/>
  <c r="P758" i="5"/>
  <c r="Q758" i="5" s="1"/>
  <c r="K758" i="5"/>
  <c r="S757" i="5"/>
  <c r="R757" i="5"/>
  <c r="P757" i="5"/>
  <c r="Q757" i="5" s="1"/>
  <c r="K757" i="5"/>
  <c r="S756" i="5"/>
  <c r="R756" i="5"/>
  <c r="P756" i="5"/>
  <c r="Q756" i="5" s="1"/>
  <c r="K756" i="5"/>
  <c r="S755" i="5"/>
  <c r="R755" i="5"/>
  <c r="P755" i="5"/>
  <c r="Q755" i="5" s="1"/>
  <c r="K755" i="5"/>
  <c r="R754" i="5"/>
  <c r="P754" i="5"/>
  <c r="Q754" i="5" s="1"/>
  <c r="K754" i="5"/>
  <c r="S754" i="5"/>
  <c r="S753" i="5"/>
  <c r="R753" i="5"/>
  <c r="P753" i="5"/>
  <c r="Q753" i="5" s="1"/>
  <c r="K753" i="5"/>
  <c r="S752" i="5"/>
  <c r="R752" i="5"/>
  <c r="P752" i="5"/>
  <c r="Q752" i="5" s="1"/>
  <c r="K752" i="5"/>
  <c r="S751" i="5"/>
  <c r="R751" i="5"/>
  <c r="P751" i="5"/>
  <c r="Q751" i="5" s="1"/>
  <c r="K751" i="5"/>
  <c r="S750" i="5"/>
  <c r="R750" i="5"/>
  <c r="P750" i="5"/>
  <c r="Q750" i="5" s="1"/>
  <c r="K750" i="5"/>
  <c r="R749" i="5"/>
  <c r="P749" i="5"/>
  <c r="Q749" i="5" s="1"/>
  <c r="K749" i="5"/>
  <c r="S749" i="5"/>
  <c r="S748" i="5"/>
  <c r="R748" i="5"/>
  <c r="P748" i="5"/>
  <c r="Q748" i="5" s="1"/>
  <c r="K748" i="5"/>
  <c r="S747" i="5"/>
  <c r="R747" i="5"/>
  <c r="P747" i="5"/>
  <c r="Q747" i="5" s="1"/>
  <c r="K747" i="5"/>
  <c r="S746" i="5"/>
  <c r="R746" i="5"/>
  <c r="P746" i="5"/>
  <c r="Q746" i="5" s="1"/>
  <c r="K746" i="5"/>
  <c r="S745" i="5"/>
  <c r="R745" i="5"/>
  <c r="P745" i="5"/>
  <c r="Q745" i="5" s="1"/>
  <c r="K745" i="5"/>
  <c r="R744" i="5"/>
  <c r="P744" i="5"/>
  <c r="Q744" i="5" s="1"/>
  <c r="K744" i="5"/>
  <c r="S744" i="5"/>
  <c r="S743" i="5"/>
  <c r="R743" i="5"/>
  <c r="P743" i="5"/>
  <c r="Q743" i="5" s="1"/>
  <c r="K743" i="5"/>
  <c r="S742" i="5"/>
  <c r="R742" i="5"/>
  <c r="P742" i="5"/>
  <c r="Q742" i="5" s="1"/>
  <c r="K742" i="5"/>
  <c r="S741" i="5"/>
  <c r="R741" i="5"/>
  <c r="P741" i="5"/>
  <c r="Q741" i="5" s="1"/>
  <c r="K741" i="5"/>
  <c r="S740" i="5"/>
  <c r="R740" i="5"/>
  <c r="P740" i="5"/>
  <c r="Q740" i="5" s="1"/>
  <c r="K740" i="5"/>
  <c r="R739" i="5"/>
  <c r="P739" i="5"/>
  <c r="Q739" i="5" s="1"/>
  <c r="K739" i="5"/>
  <c r="S739" i="5"/>
  <c r="S738" i="5"/>
  <c r="R738" i="5"/>
  <c r="P738" i="5"/>
  <c r="Q738" i="5" s="1"/>
  <c r="K738" i="5"/>
  <c r="S737" i="5"/>
  <c r="R737" i="5"/>
  <c r="P737" i="5"/>
  <c r="Q737" i="5" s="1"/>
  <c r="K737" i="5"/>
  <c r="S736" i="5"/>
  <c r="R736" i="5"/>
  <c r="P736" i="5"/>
  <c r="Q736" i="5" s="1"/>
  <c r="K736" i="5"/>
  <c r="R735" i="5"/>
  <c r="P735" i="5"/>
  <c r="Q735" i="5" s="1"/>
  <c r="K735" i="5"/>
  <c r="S735" i="5"/>
  <c r="S734" i="5"/>
  <c r="R734" i="5"/>
  <c r="P734" i="5"/>
  <c r="Q734" i="5" s="1"/>
  <c r="K734" i="5"/>
  <c r="S733" i="5"/>
  <c r="R733" i="5"/>
  <c r="P733" i="5"/>
  <c r="Q733" i="5" s="1"/>
  <c r="K733" i="5"/>
  <c r="S732" i="5"/>
  <c r="R732" i="5"/>
  <c r="P732" i="5"/>
  <c r="Q732" i="5" s="1"/>
  <c r="K732" i="5"/>
  <c r="S731" i="5"/>
  <c r="R731" i="5"/>
  <c r="P731" i="5"/>
  <c r="Q731" i="5" s="1"/>
  <c r="K731" i="5"/>
  <c r="R730" i="5"/>
  <c r="P730" i="5"/>
  <c r="Q730" i="5" s="1"/>
  <c r="K730" i="5"/>
  <c r="S730" i="5"/>
  <c r="S729" i="5"/>
  <c r="R729" i="5"/>
  <c r="P729" i="5"/>
  <c r="Q729" i="5" s="1"/>
  <c r="K729" i="5"/>
  <c r="S728" i="5"/>
  <c r="R728" i="5"/>
  <c r="P728" i="5"/>
  <c r="Q728" i="5" s="1"/>
  <c r="K728" i="5"/>
  <c r="S727" i="5"/>
  <c r="R727" i="5"/>
  <c r="P727" i="5"/>
  <c r="Q727" i="5" s="1"/>
  <c r="K727" i="5"/>
  <c r="S726" i="5"/>
  <c r="R726" i="5"/>
  <c r="P726" i="5"/>
  <c r="Q726" i="5" s="1"/>
  <c r="K726" i="5"/>
  <c r="R725" i="5"/>
  <c r="P725" i="5"/>
  <c r="Q725" i="5" s="1"/>
  <c r="K725" i="5"/>
  <c r="S725" i="5"/>
  <c r="S724" i="5"/>
  <c r="R724" i="5"/>
  <c r="P724" i="5"/>
  <c r="Q724" i="5" s="1"/>
  <c r="K724" i="5"/>
  <c r="S723" i="5"/>
  <c r="R723" i="5"/>
  <c r="P723" i="5"/>
  <c r="Q723" i="5" s="1"/>
  <c r="K723" i="5"/>
  <c r="S722" i="5"/>
  <c r="R722" i="5"/>
  <c r="P722" i="5"/>
  <c r="Q722" i="5" s="1"/>
  <c r="K722" i="5"/>
  <c r="S721" i="5"/>
  <c r="R721" i="5"/>
  <c r="P721" i="5"/>
  <c r="Q721" i="5" s="1"/>
  <c r="K721" i="5"/>
  <c r="R720" i="5"/>
  <c r="P720" i="5"/>
  <c r="Q720" i="5" s="1"/>
  <c r="K720" i="5"/>
  <c r="S720" i="5"/>
  <c r="S719" i="5"/>
  <c r="R719" i="5"/>
  <c r="P719" i="5"/>
  <c r="Q719" i="5" s="1"/>
  <c r="K719" i="5"/>
  <c r="S718" i="5"/>
  <c r="R718" i="5"/>
  <c r="P718" i="5"/>
  <c r="Q718" i="5" s="1"/>
  <c r="K718" i="5"/>
  <c r="S717" i="5"/>
  <c r="R717" i="5"/>
  <c r="P717" i="5"/>
  <c r="Q717" i="5" s="1"/>
  <c r="K717" i="5"/>
  <c r="R716" i="5"/>
  <c r="P716" i="5"/>
  <c r="Q716" i="5" s="1"/>
  <c r="K716" i="5"/>
  <c r="S716" i="5"/>
  <c r="S715" i="5"/>
  <c r="R715" i="5"/>
  <c r="P715" i="5"/>
  <c r="Q715" i="5" s="1"/>
  <c r="K715" i="5"/>
  <c r="S714" i="5"/>
  <c r="R714" i="5"/>
  <c r="P714" i="5"/>
  <c r="Q714" i="5" s="1"/>
  <c r="K714" i="5"/>
  <c r="S713" i="5"/>
  <c r="R713" i="5"/>
  <c r="P713" i="5"/>
  <c r="Q713" i="5" s="1"/>
  <c r="K713" i="5"/>
  <c r="S712" i="5"/>
  <c r="R712" i="5"/>
  <c r="P712" i="5"/>
  <c r="Q712" i="5" s="1"/>
  <c r="K712" i="5"/>
  <c r="R711" i="5"/>
  <c r="P711" i="5"/>
  <c r="Q711" i="5" s="1"/>
  <c r="K711" i="5"/>
  <c r="S711" i="5"/>
  <c r="S710" i="5"/>
  <c r="R710" i="5"/>
  <c r="P710" i="5"/>
  <c r="Q710" i="5" s="1"/>
  <c r="K710" i="5"/>
  <c r="S709" i="5"/>
  <c r="R709" i="5"/>
  <c r="P709" i="5"/>
  <c r="Q709" i="5" s="1"/>
  <c r="K709" i="5"/>
  <c r="S708" i="5"/>
  <c r="R708" i="5"/>
  <c r="P708" i="5"/>
  <c r="Q708" i="5" s="1"/>
  <c r="K708" i="5"/>
  <c r="S707" i="5"/>
  <c r="R707" i="5"/>
  <c r="P707" i="5"/>
  <c r="Q707" i="5" s="1"/>
  <c r="K707" i="5"/>
  <c r="R706" i="5"/>
  <c r="P706" i="5"/>
  <c r="Q706" i="5" s="1"/>
  <c r="K706" i="5"/>
  <c r="S706" i="5"/>
  <c r="S705" i="5"/>
  <c r="R705" i="5"/>
  <c r="P705" i="5"/>
  <c r="Q705" i="5" s="1"/>
  <c r="K705" i="5"/>
  <c r="S704" i="5"/>
  <c r="R704" i="5"/>
  <c r="P704" i="5"/>
  <c r="Q704" i="5" s="1"/>
  <c r="K704" i="5"/>
  <c r="S703" i="5"/>
  <c r="R703" i="5"/>
  <c r="P703" i="5"/>
  <c r="Q703" i="5" s="1"/>
  <c r="K703" i="5"/>
  <c r="S702" i="5"/>
  <c r="R702" i="5"/>
  <c r="P702" i="5"/>
  <c r="Q702" i="5" s="1"/>
  <c r="K702" i="5"/>
  <c r="R701" i="5"/>
  <c r="P701" i="5"/>
  <c r="Q701" i="5" s="1"/>
  <c r="K701" i="5"/>
  <c r="S701" i="5"/>
  <c r="S700" i="5"/>
  <c r="R700" i="5"/>
  <c r="P700" i="5"/>
  <c r="Q700" i="5" s="1"/>
  <c r="K700" i="5"/>
  <c r="S699" i="5"/>
  <c r="R699" i="5"/>
  <c r="P699" i="5"/>
  <c r="Q699" i="5" s="1"/>
  <c r="K699" i="5"/>
  <c r="S698" i="5"/>
  <c r="R698" i="5"/>
  <c r="P698" i="5"/>
  <c r="Q698" i="5" s="1"/>
  <c r="K698" i="5"/>
  <c r="R697" i="5"/>
  <c r="P697" i="5"/>
  <c r="Q697" i="5" s="1"/>
  <c r="K697" i="5"/>
  <c r="S697" i="5"/>
  <c r="S696" i="5"/>
  <c r="R696" i="5"/>
  <c r="P696" i="5"/>
  <c r="Q696" i="5" s="1"/>
  <c r="K696" i="5"/>
  <c r="S695" i="5"/>
  <c r="R695" i="5"/>
  <c r="P695" i="5"/>
  <c r="Q695" i="5" s="1"/>
  <c r="K695" i="5"/>
  <c r="S694" i="5"/>
  <c r="R694" i="5"/>
  <c r="P694" i="5"/>
  <c r="Q694" i="5" s="1"/>
  <c r="K694" i="5"/>
  <c r="S693" i="5"/>
  <c r="R693" i="5"/>
  <c r="P693" i="5"/>
  <c r="Q693" i="5" s="1"/>
  <c r="K693" i="5"/>
  <c r="R692" i="5"/>
  <c r="P692" i="5"/>
  <c r="Q692" i="5" s="1"/>
  <c r="K692" i="5"/>
  <c r="S692" i="5"/>
  <c r="S691" i="5"/>
  <c r="R691" i="5"/>
  <c r="P691" i="5"/>
  <c r="Q691" i="5" s="1"/>
  <c r="K691" i="5"/>
  <c r="S690" i="5"/>
  <c r="R690" i="5"/>
  <c r="P690" i="5"/>
  <c r="Q690" i="5" s="1"/>
  <c r="K690" i="5"/>
  <c r="S689" i="5"/>
  <c r="R689" i="5"/>
  <c r="P689" i="5"/>
  <c r="Q689" i="5" s="1"/>
  <c r="K689" i="5"/>
  <c r="S688" i="5"/>
  <c r="R688" i="5"/>
  <c r="P688" i="5"/>
  <c r="Q688" i="5" s="1"/>
  <c r="K688" i="5"/>
  <c r="R687" i="5"/>
  <c r="P687" i="5"/>
  <c r="Q687" i="5" s="1"/>
  <c r="K687" i="5"/>
  <c r="S687" i="5"/>
  <c r="S686" i="5"/>
  <c r="R686" i="5"/>
  <c r="P686" i="5"/>
  <c r="Q686" i="5" s="1"/>
  <c r="K686" i="5"/>
  <c r="S685" i="5"/>
  <c r="R685" i="5"/>
  <c r="P685" i="5"/>
  <c r="Q685" i="5" s="1"/>
  <c r="K685" i="5"/>
  <c r="S684" i="5"/>
  <c r="R684" i="5"/>
  <c r="P684" i="5"/>
  <c r="Q684" i="5" s="1"/>
  <c r="K684" i="5"/>
  <c r="S683" i="5"/>
  <c r="R683" i="5"/>
  <c r="P683" i="5"/>
  <c r="Q683" i="5" s="1"/>
  <c r="K683" i="5"/>
  <c r="R682" i="5"/>
  <c r="P682" i="5"/>
  <c r="Q682" i="5" s="1"/>
  <c r="K682" i="5"/>
  <c r="S682" i="5"/>
  <c r="S681" i="5"/>
  <c r="R681" i="5"/>
  <c r="P681" i="5"/>
  <c r="Q681" i="5" s="1"/>
  <c r="K681" i="5"/>
  <c r="S680" i="5"/>
  <c r="R680" i="5"/>
  <c r="P680" i="5"/>
  <c r="Q680" i="5" s="1"/>
  <c r="K680" i="5"/>
  <c r="S679" i="5"/>
  <c r="R679" i="5"/>
  <c r="P679" i="5"/>
  <c r="Q679" i="5" s="1"/>
  <c r="K679" i="5"/>
  <c r="R678" i="5"/>
  <c r="P678" i="5"/>
  <c r="Q678" i="5" s="1"/>
  <c r="K678" i="5"/>
  <c r="S678" i="5"/>
  <c r="S677" i="5"/>
  <c r="R677" i="5"/>
  <c r="P677" i="5"/>
  <c r="Q677" i="5" s="1"/>
  <c r="K677" i="5"/>
  <c r="S676" i="5"/>
  <c r="R676" i="5"/>
  <c r="P676" i="5"/>
  <c r="Q676" i="5" s="1"/>
  <c r="K676" i="5"/>
  <c r="S675" i="5"/>
  <c r="R675" i="5"/>
  <c r="P675" i="5"/>
  <c r="Q675" i="5" s="1"/>
  <c r="K675" i="5"/>
  <c r="S674" i="5"/>
  <c r="R674" i="5"/>
  <c r="P674" i="5"/>
  <c r="Q674" i="5" s="1"/>
  <c r="K674" i="5"/>
  <c r="R673" i="5"/>
  <c r="P673" i="5"/>
  <c r="Q673" i="5" s="1"/>
  <c r="K673" i="5"/>
  <c r="S673" i="5"/>
  <c r="S672" i="5"/>
  <c r="R672" i="5"/>
  <c r="P672" i="5"/>
  <c r="Q672" i="5" s="1"/>
  <c r="K672" i="5"/>
  <c r="S671" i="5"/>
  <c r="R671" i="5"/>
  <c r="P671" i="5"/>
  <c r="Q671" i="5" s="1"/>
  <c r="K671" i="5"/>
  <c r="S670" i="5"/>
  <c r="R670" i="5"/>
  <c r="P670" i="5"/>
  <c r="Q670" i="5" s="1"/>
  <c r="K670" i="5"/>
  <c r="S669" i="5"/>
  <c r="R669" i="5"/>
  <c r="P669" i="5"/>
  <c r="Q669" i="5" s="1"/>
  <c r="K669" i="5"/>
  <c r="R668" i="5"/>
  <c r="P668" i="5"/>
  <c r="Q668" i="5" s="1"/>
  <c r="K668" i="5"/>
  <c r="S668" i="5"/>
  <c r="S667" i="5"/>
  <c r="R667" i="5"/>
  <c r="P667" i="5"/>
  <c r="Q667" i="5" s="1"/>
  <c r="K667" i="5"/>
  <c r="S666" i="5"/>
  <c r="R666" i="5"/>
  <c r="P666" i="5"/>
  <c r="Q666" i="5" s="1"/>
  <c r="K666" i="5"/>
  <c r="S665" i="5"/>
  <c r="R665" i="5"/>
  <c r="P665" i="5"/>
  <c r="Q665" i="5" s="1"/>
  <c r="K665" i="5"/>
  <c r="S664" i="5"/>
  <c r="R664" i="5"/>
  <c r="P664" i="5"/>
  <c r="Q664" i="5" s="1"/>
  <c r="K664" i="5"/>
  <c r="R663" i="5"/>
  <c r="P663" i="5"/>
  <c r="Q663" i="5" s="1"/>
  <c r="K663" i="5"/>
  <c r="S663" i="5"/>
  <c r="S662" i="5"/>
  <c r="R662" i="5"/>
  <c r="P662" i="5"/>
  <c r="Q662" i="5" s="1"/>
  <c r="K662" i="5"/>
  <c r="S661" i="5"/>
  <c r="R661" i="5"/>
  <c r="P661" i="5"/>
  <c r="Q661" i="5" s="1"/>
  <c r="K661" i="5"/>
  <c r="S660" i="5"/>
  <c r="R660" i="5"/>
  <c r="P660" i="5"/>
  <c r="Q660" i="5" s="1"/>
  <c r="K660" i="5"/>
  <c r="R659" i="5"/>
  <c r="P659" i="5"/>
  <c r="Q659" i="5" s="1"/>
  <c r="K659" i="5"/>
  <c r="S659" i="5"/>
  <c r="S658" i="5"/>
  <c r="R658" i="5"/>
  <c r="P658" i="5"/>
  <c r="Q658" i="5" s="1"/>
  <c r="K658" i="5"/>
  <c r="S657" i="5"/>
  <c r="R657" i="5"/>
  <c r="P657" i="5"/>
  <c r="Q657" i="5" s="1"/>
  <c r="K657" i="5"/>
  <c r="S656" i="5"/>
  <c r="R656" i="5"/>
  <c r="P656" i="5"/>
  <c r="Q656" i="5" s="1"/>
  <c r="K656" i="5"/>
  <c r="S655" i="5"/>
  <c r="R655" i="5"/>
  <c r="P655" i="5"/>
  <c r="Q655" i="5" s="1"/>
  <c r="K655" i="5"/>
  <c r="R654" i="5"/>
  <c r="P654" i="5"/>
  <c r="Q654" i="5" s="1"/>
  <c r="K654" i="5"/>
  <c r="S654" i="5"/>
  <c r="S653" i="5"/>
  <c r="R653" i="5"/>
  <c r="P653" i="5"/>
  <c r="Q653" i="5" s="1"/>
  <c r="K653" i="5"/>
  <c r="S652" i="5"/>
  <c r="R652" i="5"/>
  <c r="P652" i="5"/>
  <c r="Q652" i="5" s="1"/>
  <c r="K652" i="5"/>
  <c r="S651" i="5"/>
  <c r="R651" i="5"/>
  <c r="P651" i="5"/>
  <c r="Q651" i="5" s="1"/>
  <c r="K651" i="5"/>
  <c r="S650" i="5"/>
  <c r="R650" i="5"/>
  <c r="P650" i="5"/>
  <c r="Q650" i="5" s="1"/>
  <c r="K650" i="5"/>
  <c r="R649" i="5"/>
  <c r="P649" i="5"/>
  <c r="Q649" i="5" s="1"/>
  <c r="K649" i="5"/>
  <c r="S649" i="5"/>
  <c r="S648" i="5"/>
  <c r="R648" i="5"/>
  <c r="P648" i="5"/>
  <c r="Q648" i="5" s="1"/>
  <c r="K648" i="5"/>
  <c r="S647" i="5"/>
  <c r="R647" i="5"/>
  <c r="P647" i="5"/>
  <c r="Q647" i="5" s="1"/>
  <c r="K647" i="5"/>
  <c r="S646" i="5"/>
  <c r="R646" i="5"/>
  <c r="P646" i="5"/>
  <c r="Q646" i="5" s="1"/>
  <c r="K646" i="5"/>
  <c r="S645" i="5"/>
  <c r="R645" i="5"/>
  <c r="P645" i="5"/>
  <c r="Q645" i="5" s="1"/>
  <c r="K645" i="5"/>
  <c r="R644" i="5"/>
  <c r="P644" i="5"/>
  <c r="Q644" i="5" s="1"/>
  <c r="K644" i="5"/>
  <c r="S644" i="5"/>
  <c r="S643" i="5"/>
  <c r="R643" i="5"/>
  <c r="P643" i="5"/>
  <c r="Q643" i="5" s="1"/>
  <c r="K643" i="5"/>
  <c r="S642" i="5"/>
  <c r="R642" i="5"/>
  <c r="P642" i="5"/>
  <c r="Q642" i="5" s="1"/>
  <c r="K642" i="5"/>
  <c r="S641" i="5"/>
  <c r="R641" i="5"/>
  <c r="P641" i="5"/>
  <c r="Q641" i="5" s="1"/>
  <c r="K641" i="5"/>
  <c r="R640" i="5"/>
  <c r="P640" i="5"/>
  <c r="Q640" i="5" s="1"/>
  <c r="K640" i="5"/>
  <c r="S640" i="5"/>
  <c r="S639" i="5"/>
  <c r="R639" i="5"/>
  <c r="P639" i="5"/>
  <c r="Q639" i="5" s="1"/>
  <c r="K639" i="5"/>
  <c r="S638" i="5"/>
  <c r="R638" i="5"/>
  <c r="P638" i="5"/>
  <c r="Q638" i="5" s="1"/>
  <c r="K638" i="5"/>
  <c r="S637" i="5"/>
  <c r="R637" i="5"/>
  <c r="P637" i="5"/>
  <c r="Q637" i="5" s="1"/>
  <c r="K637" i="5"/>
  <c r="S636" i="5"/>
  <c r="R636" i="5"/>
  <c r="P636" i="5"/>
  <c r="Q636" i="5" s="1"/>
  <c r="K636" i="5"/>
  <c r="R635" i="5"/>
  <c r="P635" i="5"/>
  <c r="Q635" i="5" s="1"/>
  <c r="K635" i="5"/>
  <c r="S635" i="5"/>
  <c r="S634" i="5"/>
  <c r="R634" i="5"/>
  <c r="P634" i="5"/>
  <c r="Q634" i="5" s="1"/>
  <c r="K634" i="5"/>
  <c r="S633" i="5"/>
  <c r="R633" i="5"/>
  <c r="P633" i="5"/>
  <c r="Q633" i="5" s="1"/>
  <c r="K633" i="5"/>
  <c r="S632" i="5"/>
  <c r="R632" i="5"/>
  <c r="P632" i="5"/>
  <c r="Q632" i="5" s="1"/>
  <c r="K632" i="5"/>
  <c r="S631" i="5"/>
  <c r="R631" i="5"/>
  <c r="P631" i="5"/>
  <c r="Q631" i="5" s="1"/>
  <c r="K631" i="5"/>
  <c r="R630" i="5"/>
  <c r="P630" i="5"/>
  <c r="Q630" i="5" s="1"/>
  <c r="K630" i="5"/>
  <c r="S630" i="5"/>
  <c r="S629" i="5"/>
  <c r="R629" i="5"/>
  <c r="P629" i="5"/>
  <c r="Q629" i="5" s="1"/>
  <c r="K629" i="5"/>
  <c r="S628" i="5"/>
  <c r="R628" i="5"/>
  <c r="P628" i="5"/>
  <c r="Q628" i="5" s="1"/>
  <c r="K628" i="5"/>
  <c r="S627" i="5"/>
  <c r="R627" i="5"/>
  <c r="P627" i="5"/>
  <c r="Q627" i="5" s="1"/>
  <c r="K627" i="5"/>
  <c r="S626" i="5"/>
  <c r="R626" i="5"/>
  <c r="P626" i="5"/>
  <c r="Q626" i="5" s="1"/>
  <c r="K626" i="5"/>
  <c r="R625" i="5"/>
  <c r="P625" i="5"/>
  <c r="Q625" i="5" s="1"/>
  <c r="K625" i="5"/>
  <c r="S625" i="5"/>
  <c r="S624" i="5"/>
  <c r="R624" i="5"/>
  <c r="P624" i="5"/>
  <c r="Q624" i="5" s="1"/>
  <c r="K624" i="5"/>
  <c r="S623" i="5"/>
  <c r="R623" i="5"/>
  <c r="P623" i="5"/>
  <c r="Q623" i="5" s="1"/>
  <c r="K623" i="5"/>
  <c r="S622" i="5"/>
  <c r="R622" i="5"/>
  <c r="P622" i="5"/>
  <c r="Q622" i="5" s="1"/>
  <c r="K622" i="5"/>
  <c r="R621" i="5"/>
  <c r="P621" i="5"/>
  <c r="Q621" i="5" s="1"/>
  <c r="K621" i="5"/>
  <c r="S621" i="5"/>
  <c r="S620" i="5"/>
  <c r="R620" i="5"/>
  <c r="P620" i="5"/>
  <c r="Q620" i="5" s="1"/>
  <c r="K620" i="5"/>
  <c r="S619" i="5"/>
  <c r="R619" i="5"/>
  <c r="P619" i="5"/>
  <c r="Q619" i="5" s="1"/>
  <c r="K619" i="5"/>
  <c r="S618" i="5"/>
  <c r="R618" i="5"/>
  <c r="P618" i="5"/>
  <c r="Q618" i="5" s="1"/>
  <c r="K618" i="5"/>
  <c r="S617" i="5"/>
  <c r="R617" i="5"/>
  <c r="P617" i="5"/>
  <c r="Q617" i="5" s="1"/>
  <c r="K617" i="5"/>
  <c r="R616" i="5"/>
  <c r="P616" i="5"/>
  <c r="Q616" i="5" s="1"/>
  <c r="K616" i="5"/>
  <c r="S616" i="5"/>
  <c r="S615" i="5"/>
  <c r="R615" i="5"/>
  <c r="P615" i="5"/>
  <c r="Q615" i="5" s="1"/>
  <c r="K615" i="5"/>
  <c r="S614" i="5"/>
  <c r="R614" i="5"/>
  <c r="P614" i="5"/>
  <c r="Q614" i="5" s="1"/>
  <c r="K614" i="5"/>
  <c r="S613" i="5"/>
  <c r="R613" i="5"/>
  <c r="P613" i="5"/>
  <c r="Q613" i="5" s="1"/>
  <c r="K613" i="5"/>
  <c r="S612" i="5"/>
  <c r="R612" i="5"/>
  <c r="P612" i="5"/>
  <c r="Q612" i="5" s="1"/>
  <c r="K612" i="5"/>
  <c r="R611" i="5"/>
  <c r="P611" i="5"/>
  <c r="Q611" i="5" s="1"/>
  <c r="K611" i="5"/>
  <c r="S611" i="5"/>
  <c r="S610" i="5"/>
  <c r="R610" i="5"/>
  <c r="P610" i="5"/>
  <c r="Q610" i="5" s="1"/>
  <c r="K610" i="5"/>
  <c r="S609" i="5"/>
  <c r="R609" i="5"/>
  <c r="P609" i="5"/>
  <c r="Q609" i="5" s="1"/>
  <c r="K609" i="5"/>
  <c r="S608" i="5"/>
  <c r="R608" i="5"/>
  <c r="P608" i="5"/>
  <c r="Q608" i="5" s="1"/>
  <c r="K608" i="5"/>
  <c r="S607" i="5"/>
  <c r="R607" i="5"/>
  <c r="P607" i="5"/>
  <c r="Q607" i="5" s="1"/>
  <c r="K607" i="5"/>
  <c r="R606" i="5"/>
  <c r="P606" i="5"/>
  <c r="Q606" i="5" s="1"/>
  <c r="K606" i="5"/>
  <c r="S606" i="5"/>
  <c r="S605" i="5"/>
  <c r="R605" i="5"/>
  <c r="P605" i="5"/>
  <c r="Q605" i="5" s="1"/>
  <c r="K605" i="5"/>
  <c r="S604" i="5"/>
  <c r="R604" i="5"/>
  <c r="P604" i="5"/>
  <c r="Q604" i="5" s="1"/>
  <c r="K604" i="5"/>
  <c r="S603" i="5"/>
  <c r="R603" i="5"/>
  <c r="P603" i="5"/>
  <c r="Q603" i="5" s="1"/>
  <c r="K603" i="5"/>
  <c r="S602" i="5"/>
  <c r="R602" i="5"/>
  <c r="P602" i="5"/>
  <c r="Q602" i="5" s="1"/>
  <c r="K602" i="5"/>
  <c r="R601" i="5"/>
  <c r="P601" i="5"/>
  <c r="Q601" i="5" s="1"/>
  <c r="K601" i="5"/>
  <c r="S601" i="5"/>
  <c r="S600" i="5"/>
  <c r="R600" i="5"/>
  <c r="P600" i="5"/>
  <c r="Q600" i="5" s="1"/>
  <c r="K600" i="5"/>
  <c r="S599" i="5"/>
  <c r="R599" i="5"/>
  <c r="P599" i="5"/>
  <c r="Q599" i="5" s="1"/>
  <c r="K599" i="5"/>
  <c r="S598" i="5"/>
  <c r="R598" i="5"/>
  <c r="P598" i="5"/>
  <c r="Q598" i="5" s="1"/>
  <c r="K598" i="5"/>
  <c r="S597" i="5"/>
  <c r="R597" i="5"/>
  <c r="P597" i="5"/>
  <c r="Q597" i="5" s="1"/>
  <c r="K597" i="5"/>
  <c r="R596" i="5"/>
  <c r="P596" i="5"/>
  <c r="Q596" i="5" s="1"/>
  <c r="K596" i="5"/>
  <c r="S596" i="5"/>
  <c r="S595" i="5"/>
  <c r="R595" i="5"/>
  <c r="P595" i="5"/>
  <c r="Q595" i="5" s="1"/>
  <c r="K595" i="5"/>
  <c r="S594" i="5"/>
  <c r="R594" i="5"/>
  <c r="P594" i="5"/>
  <c r="Q594" i="5" s="1"/>
  <c r="K594" i="5"/>
  <c r="S593" i="5"/>
  <c r="R593" i="5"/>
  <c r="P593" i="5"/>
  <c r="Q593" i="5" s="1"/>
  <c r="K593" i="5"/>
  <c r="S592" i="5"/>
  <c r="R592" i="5"/>
  <c r="P592" i="5"/>
  <c r="Q592" i="5" s="1"/>
  <c r="K592" i="5"/>
  <c r="R591" i="5"/>
  <c r="P591" i="5"/>
  <c r="Q591" i="5" s="1"/>
  <c r="K591" i="5"/>
  <c r="S591" i="5"/>
  <c r="S590" i="5"/>
  <c r="R590" i="5"/>
  <c r="P590" i="5"/>
  <c r="Q590" i="5" s="1"/>
  <c r="K590" i="5"/>
  <c r="S589" i="5"/>
  <c r="R589" i="5"/>
  <c r="P589" i="5"/>
  <c r="Q589" i="5" s="1"/>
  <c r="K589" i="5"/>
  <c r="S588" i="5"/>
  <c r="R588" i="5"/>
  <c r="P588" i="5"/>
  <c r="Q588" i="5" s="1"/>
  <c r="K588" i="5"/>
  <c r="S587" i="5"/>
  <c r="R587" i="5"/>
  <c r="P587" i="5"/>
  <c r="Q587" i="5" s="1"/>
  <c r="K587" i="5"/>
  <c r="R586" i="5"/>
  <c r="P586" i="5"/>
  <c r="Q586" i="5" s="1"/>
  <c r="K586" i="5"/>
  <c r="S586" i="5"/>
  <c r="S585" i="5"/>
  <c r="R585" i="5"/>
  <c r="P585" i="5"/>
  <c r="Q585" i="5" s="1"/>
  <c r="K585" i="5"/>
  <c r="S584" i="5"/>
  <c r="R584" i="5"/>
  <c r="P584" i="5"/>
  <c r="Q584" i="5" s="1"/>
  <c r="K584" i="5"/>
  <c r="S583" i="5"/>
  <c r="R583" i="5"/>
  <c r="P583" i="5"/>
  <c r="Q583" i="5" s="1"/>
  <c r="K583" i="5"/>
  <c r="R582" i="5"/>
  <c r="P582" i="5"/>
  <c r="Q582" i="5" s="1"/>
  <c r="K582" i="5"/>
  <c r="S582" i="5"/>
  <c r="S581" i="5"/>
  <c r="R581" i="5"/>
  <c r="P581" i="5"/>
  <c r="Q581" i="5" s="1"/>
  <c r="K581" i="5"/>
  <c r="S580" i="5"/>
  <c r="R580" i="5"/>
  <c r="P580" i="5"/>
  <c r="Q580" i="5" s="1"/>
  <c r="K580" i="5"/>
  <c r="S579" i="5"/>
  <c r="R579" i="5"/>
  <c r="P579" i="5"/>
  <c r="Q579" i="5" s="1"/>
  <c r="K579" i="5"/>
  <c r="S578" i="5"/>
  <c r="R578" i="5"/>
  <c r="P578" i="5"/>
  <c r="Q578" i="5" s="1"/>
  <c r="K578" i="5"/>
  <c r="R577" i="5"/>
  <c r="P577" i="5"/>
  <c r="Q577" i="5" s="1"/>
  <c r="K577" i="5"/>
  <c r="S577" i="5"/>
  <c r="S576" i="5"/>
  <c r="R576" i="5"/>
  <c r="P576" i="5"/>
  <c r="Q576" i="5" s="1"/>
  <c r="K576" i="5"/>
  <c r="S575" i="5"/>
  <c r="R575" i="5"/>
  <c r="P575" i="5"/>
  <c r="Q575" i="5" s="1"/>
  <c r="K575" i="5"/>
  <c r="S574" i="5"/>
  <c r="R574" i="5"/>
  <c r="P574" i="5"/>
  <c r="Q574" i="5" s="1"/>
  <c r="K574" i="5"/>
  <c r="S573" i="5"/>
  <c r="R573" i="5"/>
  <c r="P573" i="5"/>
  <c r="Q573" i="5" s="1"/>
  <c r="K573" i="5"/>
  <c r="R572" i="5"/>
  <c r="P572" i="5"/>
  <c r="Q572" i="5" s="1"/>
  <c r="K572" i="5"/>
  <c r="S572" i="5"/>
  <c r="S571" i="5"/>
  <c r="R571" i="5"/>
  <c r="P571" i="5"/>
  <c r="Q571" i="5" s="1"/>
  <c r="K571" i="5"/>
  <c r="S570" i="5"/>
  <c r="R570" i="5"/>
  <c r="P570" i="5"/>
  <c r="Q570" i="5" s="1"/>
  <c r="K570" i="5"/>
  <c r="S569" i="5"/>
  <c r="R569" i="5"/>
  <c r="P569" i="5"/>
  <c r="Q569" i="5" s="1"/>
  <c r="K569" i="5"/>
  <c r="S568" i="5"/>
  <c r="R568" i="5"/>
  <c r="P568" i="5"/>
  <c r="Q568" i="5" s="1"/>
  <c r="K568" i="5"/>
  <c r="R567" i="5"/>
  <c r="P567" i="5"/>
  <c r="Q567" i="5" s="1"/>
  <c r="K567" i="5"/>
  <c r="S567" i="5"/>
  <c r="S566" i="5"/>
  <c r="R566" i="5"/>
  <c r="P566" i="5"/>
  <c r="Q566" i="5" s="1"/>
  <c r="K566" i="5"/>
  <c r="S565" i="5"/>
  <c r="R565" i="5"/>
  <c r="P565" i="5"/>
  <c r="Q565" i="5" s="1"/>
  <c r="K565" i="5"/>
  <c r="S564" i="5"/>
  <c r="R564" i="5"/>
  <c r="P564" i="5"/>
  <c r="Q564" i="5" s="1"/>
  <c r="K564" i="5"/>
  <c r="R563" i="5"/>
  <c r="P563" i="5"/>
  <c r="Q563" i="5" s="1"/>
  <c r="K563" i="5"/>
  <c r="S563" i="5"/>
  <c r="S562" i="5"/>
  <c r="R562" i="5"/>
  <c r="P562" i="5"/>
  <c r="Q562" i="5" s="1"/>
  <c r="K562" i="5"/>
  <c r="S561" i="5"/>
  <c r="R561" i="5"/>
  <c r="P561" i="5"/>
  <c r="Q561" i="5" s="1"/>
  <c r="K561" i="5"/>
  <c r="S560" i="5"/>
  <c r="R560" i="5"/>
  <c r="P560" i="5"/>
  <c r="Q560" i="5" s="1"/>
  <c r="K560" i="5"/>
  <c r="S559" i="5"/>
  <c r="R559" i="5"/>
  <c r="P559" i="5"/>
  <c r="Q559" i="5" s="1"/>
  <c r="K559" i="5"/>
  <c r="R558" i="5"/>
  <c r="P558" i="5"/>
  <c r="Q558" i="5" s="1"/>
  <c r="K558" i="5"/>
  <c r="S558" i="5"/>
  <c r="S557" i="5"/>
  <c r="R557" i="5"/>
  <c r="P557" i="5"/>
  <c r="Q557" i="5" s="1"/>
  <c r="K557" i="5"/>
  <c r="S556" i="5"/>
  <c r="R556" i="5"/>
  <c r="P556" i="5"/>
  <c r="Q556" i="5" s="1"/>
  <c r="K556" i="5"/>
  <c r="S555" i="5"/>
  <c r="R555" i="5"/>
  <c r="P555" i="5"/>
  <c r="Q555" i="5" s="1"/>
  <c r="K555" i="5"/>
  <c r="S554" i="5"/>
  <c r="R554" i="5"/>
  <c r="P554" i="5"/>
  <c r="Q554" i="5" s="1"/>
  <c r="K554" i="5"/>
  <c r="R553" i="5"/>
  <c r="P553" i="5"/>
  <c r="Q553" i="5" s="1"/>
  <c r="K553" i="5"/>
  <c r="S553" i="5"/>
  <c r="S552" i="5"/>
  <c r="R552" i="5"/>
  <c r="P552" i="5"/>
  <c r="Q552" i="5" s="1"/>
  <c r="K552" i="5"/>
  <c r="S551" i="5"/>
  <c r="R551" i="5"/>
  <c r="P551" i="5"/>
  <c r="Q551" i="5" s="1"/>
  <c r="K551" i="5"/>
  <c r="S550" i="5"/>
  <c r="R550" i="5"/>
  <c r="P550" i="5"/>
  <c r="Q550" i="5" s="1"/>
  <c r="K550" i="5"/>
  <c r="S549" i="5"/>
  <c r="R549" i="5"/>
  <c r="P549" i="5"/>
  <c r="Q549" i="5" s="1"/>
  <c r="K549" i="5"/>
  <c r="R548" i="5"/>
  <c r="P548" i="5"/>
  <c r="Q548" i="5" s="1"/>
  <c r="K548" i="5"/>
  <c r="S548" i="5"/>
  <c r="S547" i="5"/>
  <c r="R547" i="5"/>
  <c r="P547" i="5"/>
  <c r="Q547" i="5" s="1"/>
  <c r="K547" i="5"/>
  <c r="S546" i="5"/>
  <c r="R546" i="5"/>
  <c r="P546" i="5"/>
  <c r="Q546" i="5" s="1"/>
  <c r="K546" i="5"/>
  <c r="S545" i="5"/>
  <c r="R545" i="5"/>
  <c r="P545" i="5"/>
  <c r="Q545" i="5" s="1"/>
  <c r="K545" i="5"/>
  <c r="R544" i="5"/>
  <c r="P544" i="5"/>
  <c r="Q544" i="5" s="1"/>
  <c r="K544" i="5"/>
  <c r="S544" i="5"/>
  <c r="S543" i="5"/>
  <c r="R543" i="5"/>
  <c r="P543" i="5"/>
  <c r="Q543" i="5" s="1"/>
  <c r="K543" i="5"/>
  <c r="S542" i="5"/>
  <c r="R542" i="5"/>
  <c r="P542" i="5"/>
  <c r="Q542" i="5" s="1"/>
  <c r="K542" i="5"/>
  <c r="S541" i="5"/>
  <c r="R541" i="5"/>
  <c r="P541" i="5"/>
  <c r="Q541" i="5" s="1"/>
  <c r="K541" i="5"/>
  <c r="S540" i="5"/>
  <c r="R540" i="5"/>
  <c r="P540" i="5"/>
  <c r="Q540" i="5" s="1"/>
  <c r="K540" i="5"/>
  <c r="R539" i="5"/>
  <c r="P539" i="5"/>
  <c r="Q539" i="5" s="1"/>
  <c r="K539" i="5"/>
  <c r="S539" i="5"/>
  <c r="S538" i="5"/>
  <c r="R538" i="5"/>
  <c r="P538" i="5"/>
  <c r="Q538" i="5" s="1"/>
  <c r="K538" i="5"/>
  <c r="S537" i="5"/>
  <c r="R537" i="5"/>
  <c r="P537" i="5"/>
  <c r="Q537" i="5" s="1"/>
  <c r="K537" i="5"/>
  <c r="S536" i="5"/>
  <c r="R536" i="5"/>
  <c r="P536" i="5"/>
  <c r="Q536" i="5" s="1"/>
  <c r="K536" i="5"/>
  <c r="S535" i="5"/>
  <c r="R535" i="5"/>
  <c r="P535" i="5"/>
  <c r="Q535" i="5" s="1"/>
  <c r="K535" i="5"/>
  <c r="R534" i="5"/>
  <c r="P534" i="5"/>
  <c r="Q534" i="5" s="1"/>
  <c r="K534" i="5"/>
  <c r="S534" i="5"/>
  <c r="S533" i="5"/>
  <c r="R533" i="5"/>
  <c r="P533" i="5"/>
  <c r="Q533" i="5" s="1"/>
  <c r="K533" i="5"/>
  <c r="S532" i="5"/>
  <c r="R532" i="5"/>
  <c r="P532" i="5"/>
  <c r="Q532" i="5" s="1"/>
  <c r="K532" i="5"/>
  <c r="S531" i="5"/>
  <c r="R531" i="5"/>
  <c r="P531" i="5"/>
  <c r="Q531" i="5" s="1"/>
  <c r="K531" i="5"/>
  <c r="S530" i="5"/>
  <c r="R530" i="5"/>
  <c r="P530" i="5"/>
  <c r="Q530" i="5" s="1"/>
  <c r="K530" i="5"/>
  <c r="R529" i="5"/>
  <c r="P529" i="5"/>
  <c r="Q529" i="5" s="1"/>
  <c r="K529" i="5"/>
  <c r="S529" i="5"/>
  <c r="S528" i="5"/>
  <c r="R528" i="5"/>
  <c r="P528" i="5"/>
  <c r="Q528" i="5" s="1"/>
  <c r="K528" i="5"/>
  <c r="S527" i="5"/>
  <c r="R527" i="5"/>
  <c r="P527" i="5"/>
  <c r="Q527" i="5" s="1"/>
  <c r="K527" i="5"/>
  <c r="S526" i="5"/>
  <c r="R526" i="5"/>
  <c r="P526" i="5"/>
  <c r="Q526" i="5" s="1"/>
  <c r="K526" i="5"/>
  <c r="R525" i="5"/>
  <c r="P525" i="5"/>
  <c r="Q525" i="5" s="1"/>
  <c r="K525" i="5"/>
  <c r="S525" i="5"/>
  <c r="S524" i="5"/>
  <c r="R524" i="5"/>
  <c r="P524" i="5"/>
  <c r="Q524" i="5" s="1"/>
  <c r="K524" i="5"/>
  <c r="S523" i="5"/>
  <c r="R523" i="5"/>
  <c r="P523" i="5"/>
  <c r="Q523" i="5" s="1"/>
  <c r="K523" i="5"/>
  <c r="S522" i="5"/>
  <c r="R522" i="5"/>
  <c r="P522" i="5"/>
  <c r="Q522" i="5" s="1"/>
  <c r="K522" i="5"/>
  <c r="S521" i="5"/>
  <c r="R521" i="5"/>
  <c r="P521" i="5"/>
  <c r="Q521" i="5" s="1"/>
  <c r="K521" i="5"/>
  <c r="R520" i="5"/>
  <c r="P520" i="5"/>
  <c r="Q520" i="5" s="1"/>
  <c r="K520" i="5"/>
  <c r="S520" i="5"/>
  <c r="S519" i="5"/>
  <c r="R519" i="5"/>
  <c r="P519" i="5"/>
  <c r="Q519" i="5" s="1"/>
  <c r="K519" i="5"/>
  <c r="S518" i="5"/>
  <c r="R518" i="5"/>
  <c r="P518" i="5"/>
  <c r="Q518" i="5" s="1"/>
  <c r="K518" i="5"/>
  <c r="S517" i="5"/>
  <c r="R517" i="5"/>
  <c r="P517" i="5"/>
  <c r="Q517" i="5" s="1"/>
  <c r="K517" i="5"/>
  <c r="S516" i="5"/>
  <c r="R516" i="5"/>
  <c r="P516" i="5"/>
  <c r="Q516" i="5" s="1"/>
  <c r="K516" i="5"/>
  <c r="R515" i="5"/>
  <c r="P515" i="5"/>
  <c r="Q515" i="5" s="1"/>
  <c r="K515" i="5"/>
  <c r="S515" i="5"/>
  <c r="S514" i="5"/>
  <c r="R514" i="5"/>
  <c r="P514" i="5"/>
  <c r="Q514" i="5" s="1"/>
  <c r="K514" i="5"/>
  <c r="S513" i="5"/>
  <c r="R513" i="5"/>
  <c r="P513" i="5"/>
  <c r="Q513" i="5" s="1"/>
  <c r="K513" i="5"/>
  <c r="S512" i="5"/>
  <c r="R512" i="5"/>
  <c r="P512" i="5"/>
  <c r="Q512" i="5" s="1"/>
  <c r="K512" i="5"/>
  <c r="S511" i="5"/>
  <c r="R511" i="5"/>
  <c r="P511" i="5"/>
  <c r="Q511" i="5" s="1"/>
  <c r="K511" i="5"/>
  <c r="R510" i="5"/>
  <c r="P510" i="5"/>
  <c r="Q510" i="5" s="1"/>
  <c r="K510" i="5"/>
  <c r="S510" i="5"/>
  <c r="S509" i="5"/>
  <c r="R509" i="5"/>
  <c r="P509" i="5"/>
  <c r="Q509" i="5" s="1"/>
  <c r="K509" i="5"/>
  <c r="S508" i="5"/>
  <c r="R508" i="5"/>
  <c r="P508" i="5"/>
  <c r="Q508" i="5" s="1"/>
  <c r="K508" i="5"/>
  <c r="S507" i="5"/>
  <c r="R507" i="5"/>
  <c r="P507" i="5"/>
  <c r="Q507" i="5" s="1"/>
  <c r="K507" i="5"/>
  <c r="R506" i="5"/>
  <c r="P506" i="5"/>
  <c r="Q506" i="5" s="1"/>
  <c r="K506" i="5"/>
  <c r="S506" i="5"/>
  <c r="S505" i="5"/>
  <c r="R505" i="5"/>
  <c r="P505" i="5"/>
  <c r="Q505" i="5" s="1"/>
  <c r="K505" i="5"/>
  <c r="S504" i="5"/>
  <c r="R504" i="5"/>
  <c r="P504" i="5"/>
  <c r="Q504" i="5" s="1"/>
  <c r="K504" i="5"/>
  <c r="S503" i="5"/>
  <c r="R503" i="5"/>
  <c r="P503" i="5"/>
  <c r="Q503" i="5" s="1"/>
  <c r="K503" i="5"/>
  <c r="S502" i="5"/>
  <c r="R502" i="5"/>
  <c r="P502" i="5"/>
  <c r="Q502" i="5" s="1"/>
  <c r="K502" i="5"/>
  <c r="R501" i="5"/>
  <c r="P501" i="5"/>
  <c r="Q501" i="5" s="1"/>
  <c r="K501" i="5"/>
  <c r="S501" i="5"/>
  <c r="S500" i="5"/>
  <c r="R500" i="5"/>
  <c r="P500" i="5"/>
  <c r="Q500" i="5" s="1"/>
  <c r="K500" i="5"/>
  <c r="S499" i="5"/>
  <c r="R499" i="5"/>
  <c r="P499" i="5"/>
  <c r="Q499" i="5" s="1"/>
  <c r="K499" i="5"/>
  <c r="S498" i="5"/>
  <c r="R498" i="5"/>
  <c r="P498" i="5"/>
  <c r="Q498" i="5" s="1"/>
  <c r="K498" i="5"/>
  <c r="S497" i="5"/>
  <c r="R497" i="5"/>
  <c r="P497" i="5"/>
  <c r="Q497" i="5" s="1"/>
  <c r="K497" i="5"/>
  <c r="R496" i="5"/>
  <c r="P496" i="5"/>
  <c r="Q496" i="5" s="1"/>
  <c r="K496" i="5"/>
  <c r="S496" i="5"/>
  <c r="S495" i="5"/>
  <c r="R495" i="5"/>
  <c r="P495" i="5"/>
  <c r="Q495" i="5" s="1"/>
  <c r="K495" i="5"/>
  <c r="S494" i="5"/>
  <c r="R494" i="5"/>
  <c r="P494" i="5"/>
  <c r="Q494" i="5" s="1"/>
  <c r="K494" i="5"/>
  <c r="S493" i="5"/>
  <c r="R493" i="5"/>
  <c r="P493" i="5"/>
  <c r="Q493" i="5" s="1"/>
  <c r="K493" i="5"/>
  <c r="S492" i="5"/>
  <c r="R492" i="5"/>
  <c r="P492" i="5"/>
  <c r="Q492" i="5" s="1"/>
  <c r="K492" i="5"/>
  <c r="R491" i="5"/>
  <c r="P491" i="5"/>
  <c r="Q491" i="5" s="1"/>
  <c r="K491" i="5"/>
  <c r="S491" i="5"/>
  <c r="S490" i="5"/>
  <c r="R490" i="5"/>
  <c r="P490" i="5"/>
  <c r="Q490" i="5" s="1"/>
  <c r="K490" i="5"/>
  <c r="S489" i="5"/>
  <c r="R489" i="5"/>
  <c r="P489" i="5"/>
  <c r="Q489" i="5" s="1"/>
  <c r="K489" i="5"/>
  <c r="S488" i="5"/>
  <c r="R488" i="5"/>
  <c r="P488" i="5"/>
  <c r="Q488" i="5" s="1"/>
  <c r="K488" i="5"/>
  <c r="R487" i="5"/>
  <c r="P487" i="5"/>
  <c r="Q487" i="5" s="1"/>
  <c r="K487" i="5"/>
  <c r="S487" i="5"/>
  <c r="S486" i="5"/>
  <c r="R486" i="5"/>
  <c r="P486" i="5"/>
  <c r="Q486" i="5" s="1"/>
  <c r="K486" i="5"/>
  <c r="S485" i="5"/>
  <c r="R485" i="5"/>
  <c r="P485" i="5"/>
  <c r="Q485" i="5" s="1"/>
  <c r="K485" i="5"/>
  <c r="S484" i="5"/>
  <c r="R484" i="5"/>
  <c r="P484" i="5"/>
  <c r="Q484" i="5" s="1"/>
  <c r="K484" i="5"/>
  <c r="S483" i="5"/>
  <c r="R483" i="5"/>
  <c r="P483" i="5"/>
  <c r="Q483" i="5" s="1"/>
  <c r="K483" i="5"/>
  <c r="R482" i="5"/>
  <c r="P482" i="5"/>
  <c r="Q482" i="5" s="1"/>
  <c r="K482" i="5"/>
  <c r="S482" i="5"/>
  <c r="S481" i="5"/>
  <c r="R481" i="5"/>
  <c r="P481" i="5"/>
  <c r="Q481" i="5" s="1"/>
  <c r="K481" i="5"/>
  <c r="S480" i="5"/>
  <c r="R480" i="5"/>
  <c r="P480" i="5"/>
  <c r="Q480" i="5" s="1"/>
  <c r="K480" i="5"/>
  <c r="S479" i="5"/>
  <c r="R479" i="5"/>
  <c r="P479" i="5"/>
  <c r="Q479" i="5" s="1"/>
  <c r="K479" i="5"/>
  <c r="S478" i="5"/>
  <c r="R478" i="5"/>
  <c r="P478" i="5"/>
  <c r="Q478" i="5" s="1"/>
  <c r="K478" i="5"/>
  <c r="R477" i="5"/>
  <c r="P477" i="5"/>
  <c r="Q477" i="5" s="1"/>
  <c r="K477" i="5"/>
  <c r="S477" i="5"/>
  <c r="S476" i="5"/>
  <c r="R476" i="5"/>
  <c r="P476" i="5"/>
  <c r="Q476" i="5" s="1"/>
  <c r="K476" i="5"/>
  <c r="S475" i="5"/>
  <c r="R475" i="5"/>
  <c r="P475" i="5"/>
  <c r="Q475" i="5" s="1"/>
  <c r="K475" i="5"/>
  <c r="S474" i="5"/>
  <c r="R474" i="5"/>
  <c r="P474" i="5"/>
  <c r="Q474" i="5" s="1"/>
  <c r="K474" i="5"/>
  <c r="S473" i="5"/>
  <c r="R473" i="5"/>
  <c r="P473" i="5"/>
  <c r="Q473" i="5" s="1"/>
  <c r="K473" i="5"/>
  <c r="R472" i="5"/>
  <c r="P472" i="5"/>
  <c r="Q472" i="5" s="1"/>
  <c r="K472" i="5"/>
  <c r="S472" i="5"/>
  <c r="S471" i="5"/>
  <c r="R471" i="5"/>
  <c r="P471" i="5"/>
  <c r="Q471" i="5" s="1"/>
  <c r="K471" i="5"/>
  <c r="S470" i="5"/>
  <c r="R470" i="5"/>
  <c r="P470" i="5"/>
  <c r="Q470" i="5" s="1"/>
  <c r="K470" i="5"/>
  <c r="S469" i="5"/>
  <c r="R469" i="5"/>
  <c r="P469" i="5"/>
  <c r="Q469" i="5" s="1"/>
  <c r="K469" i="5"/>
  <c r="R468" i="5"/>
  <c r="P468" i="5"/>
  <c r="Q468" i="5" s="1"/>
  <c r="K468" i="5"/>
  <c r="S468" i="5"/>
  <c r="S467" i="5"/>
  <c r="R467" i="5"/>
  <c r="P467" i="5"/>
  <c r="Q467" i="5" s="1"/>
  <c r="K467" i="5"/>
  <c r="S466" i="5"/>
  <c r="R466" i="5"/>
  <c r="P466" i="5"/>
  <c r="Q466" i="5" s="1"/>
  <c r="K466" i="5"/>
  <c r="S465" i="5"/>
  <c r="R465" i="5"/>
  <c r="P465" i="5"/>
  <c r="Q465" i="5" s="1"/>
  <c r="K465" i="5"/>
  <c r="S464" i="5"/>
  <c r="R464" i="5"/>
  <c r="P464" i="5"/>
  <c r="Q464" i="5" s="1"/>
  <c r="K464" i="5"/>
  <c r="R463" i="5"/>
  <c r="P463" i="5"/>
  <c r="Q463" i="5" s="1"/>
  <c r="K463" i="5"/>
  <c r="S463" i="5"/>
  <c r="S462" i="5"/>
  <c r="R462" i="5"/>
  <c r="P462" i="5"/>
  <c r="Q462" i="5" s="1"/>
  <c r="K462" i="5"/>
  <c r="S461" i="5"/>
  <c r="R461" i="5"/>
  <c r="P461" i="5"/>
  <c r="Q461" i="5" s="1"/>
  <c r="K461" i="5"/>
  <c r="S460" i="5"/>
  <c r="R460" i="5"/>
  <c r="P460" i="5"/>
  <c r="Q460" i="5" s="1"/>
  <c r="K460" i="5"/>
  <c r="S459" i="5"/>
  <c r="R459" i="5"/>
  <c r="P459" i="5"/>
  <c r="Q459" i="5" s="1"/>
  <c r="K459" i="5"/>
  <c r="R458" i="5"/>
  <c r="P458" i="5"/>
  <c r="Q458" i="5" s="1"/>
  <c r="K458" i="5"/>
  <c r="S458" i="5"/>
  <c r="S457" i="5"/>
  <c r="R457" i="5"/>
  <c r="P457" i="5"/>
  <c r="Q457" i="5" s="1"/>
  <c r="K457" i="5"/>
  <c r="S456" i="5"/>
  <c r="R456" i="5"/>
  <c r="P456" i="5"/>
  <c r="Q456" i="5" s="1"/>
  <c r="K456" i="5"/>
  <c r="S455" i="5"/>
  <c r="R455" i="5"/>
  <c r="P455" i="5"/>
  <c r="Q455" i="5" s="1"/>
  <c r="K455" i="5"/>
  <c r="S454" i="5"/>
  <c r="R454" i="5"/>
  <c r="P454" i="5"/>
  <c r="Q454" i="5" s="1"/>
  <c r="K454" i="5"/>
  <c r="R453" i="5"/>
  <c r="P453" i="5"/>
  <c r="Q453" i="5" s="1"/>
  <c r="K453" i="5"/>
  <c r="S453" i="5"/>
  <c r="S452" i="5"/>
  <c r="R452" i="5"/>
  <c r="P452" i="5"/>
  <c r="Q452" i="5" s="1"/>
  <c r="K452" i="5"/>
  <c r="S451" i="5"/>
  <c r="R451" i="5"/>
  <c r="P451" i="5"/>
  <c r="Q451" i="5" s="1"/>
  <c r="K451" i="5"/>
  <c r="S450" i="5"/>
  <c r="R450" i="5"/>
  <c r="P450" i="5"/>
  <c r="Q450" i="5" s="1"/>
  <c r="K450" i="5"/>
  <c r="S449" i="5"/>
  <c r="R449" i="5"/>
  <c r="P449" i="5"/>
  <c r="Q449" i="5" s="1"/>
  <c r="K449" i="5"/>
  <c r="R448" i="5"/>
  <c r="P448" i="5"/>
  <c r="Q448" i="5" s="1"/>
  <c r="K448" i="5"/>
  <c r="S448" i="5"/>
  <c r="S447" i="5"/>
  <c r="R447" i="5"/>
  <c r="P447" i="5"/>
  <c r="Q447" i="5" s="1"/>
  <c r="K447" i="5"/>
  <c r="S446" i="5"/>
  <c r="R446" i="5"/>
  <c r="P446" i="5"/>
  <c r="Q446" i="5" s="1"/>
  <c r="K446" i="5"/>
  <c r="S445" i="5"/>
  <c r="R445" i="5"/>
  <c r="P445" i="5"/>
  <c r="Q445" i="5" s="1"/>
  <c r="K445" i="5"/>
  <c r="S444" i="5"/>
  <c r="R444" i="5"/>
  <c r="P444" i="5"/>
  <c r="Q444" i="5" s="1"/>
  <c r="K444" i="5"/>
  <c r="R443" i="5"/>
  <c r="P443" i="5"/>
  <c r="Q443" i="5" s="1"/>
  <c r="K443" i="5"/>
  <c r="S443" i="5"/>
  <c r="S442" i="5"/>
  <c r="R442" i="5"/>
  <c r="P442" i="5"/>
  <c r="Q442" i="5" s="1"/>
  <c r="K442" i="5"/>
  <c r="S441" i="5"/>
  <c r="R441" i="5"/>
  <c r="P441" i="5"/>
  <c r="Q441" i="5" s="1"/>
  <c r="K441" i="5"/>
  <c r="S440" i="5"/>
  <c r="R440" i="5"/>
  <c r="P440" i="5"/>
  <c r="Q440" i="5" s="1"/>
  <c r="K440" i="5"/>
  <c r="S439" i="5"/>
  <c r="R439" i="5"/>
  <c r="P439" i="5"/>
  <c r="Q439" i="5" s="1"/>
  <c r="K439" i="5"/>
  <c r="R438" i="5"/>
  <c r="P438" i="5"/>
  <c r="Q438" i="5" s="1"/>
  <c r="K438" i="5"/>
  <c r="S438" i="5"/>
  <c r="S437" i="5"/>
  <c r="R437" i="5"/>
  <c r="P437" i="5"/>
  <c r="Q437" i="5" s="1"/>
  <c r="K437" i="5"/>
  <c r="S436" i="5"/>
  <c r="R436" i="5"/>
  <c r="P436" i="5"/>
  <c r="Q436" i="5" s="1"/>
  <c r="K436" i="5"/>
  <c r="S435" i="5"/>
  <c r="R435" i="5"/>
  <c r="P435" i="5"/>
  <c r="Q435" i="5" s="1"/>
  <c r="K435" i="5"/>
  <c r="S434" i="5"/>
  <c r="R434" i="5"/>
  <c r="P434" i="5"/>
  <c r="Q434" i="5" s="1"/>
  <c r="K434" i="5"/>
  <c r="R433" i="5"/>
  <c r="P433" i="5"/>
  <c r="Q433" i="5" s="1"/>
  <c r="K433" i="5"/>
  <c r="S433" i="5"/>
  <c r="S432" i="5"/>
  <c r="R432" i="5"/>
  <c r="P432" i="5"/>
  <c r="Q432" i="5" s="1"/>
  <c r="K432" i="5"/>
  <c r="S431" i="5"/>
  <c r="R431" i="5"/>
  <c r="P431" i="5"/>
  <c r="Q431" i="5" s="1"/>
  <c r="K431" i="5"/>
  <c r="S430" i="5"/>
  <c r="R430" i="5"/>
  <c r="P430" i="5"/>
  <c r="Q430" i="5" s="1"/>
  <c r="K430" i="5"/>
  <c r="R429" i="5"/>
  <c r="P429" i="5"/>
  <c r="Q429" i="5" s="1"/>
  <c r="K429" i="5"/>
  <c r="S429" i="5"/>
  <c r="S428" i="5"/>
  <c r="R428" i="5"/>
  <c r="P428" i="5"/>
  <c r="Q428" i="5" s="1"/>
  <c r="K428" i="5"/>
  <c r="S427" i="5"/>
  <c r="R427" i="5"/>
  <c r="P427" i="5"/>
  <c r="Q427" i="5" s="1"/>
  <c r="K427" i="5"/>
  <c r="S426" i="5"/>
  <c r="R426" i="5"/>
  <c r="P426" i="5"/>
  <c r="Q426" i="5" s="1"/>
  <c r="K426" i="5"/>
  <c r="S425" i="5"/>
  <c r="R425" i="5"/>
  <c r="P425" i="5"/>
  <c r="Q425" i="5" s="1"/>
  <c r="K425" i="5"/>
  <c r="R424" i="5"/>
  <c r="P424" i="5"/>
  <c r="Q424" i="5" s="1"/>
  <c r="K424" i="5"/>
  <c r="S424" i="5"/>
  <c r="S423" i="5"/>
  <c r="R423" i="5"/>
  <c r="P423" i="5"/>
  <c r="Q423" i="5" s="1"/>
  <c r="K423" i="5"/>
  <c r="S422" i="5"/>
  <c r="R422" i="5"/>
  <c r="P422" i="5"/>
  <c r="Q422" i="5" s="1"/>
  <c r="K422" i="5"/>
  <c r="S421" i="5"/>
  <c r="R421" i="5"/>
  <c r="P421" i="5"/>
  <c r="Q421" i="5" s="1"/>
  <c r="K421" i="5"/>
  <c r="S420" i="5"/>
  <c r="R420" i="5"/>
  <c r="P420" i="5"/>
  <c r="Q420" i="5" s="1"/>
  <c r="K420" i="5"/>
  <c r="R419" i="5"/>
  <c r="P419" i="5"/>
  <c r="Q419" i="5" s="1"/>
  <c r="K419" i="5"/>
  <c r="S419" i="5"/>
  <c r="S418" i="5"/>
  <c r="R418" i="5"/>
  <c r="P418" i="5"/>
  <c r="Q418" i="5" s="1"/>
  <c r="K418" i="5"/>
  <c r="S417" i="5"/>
  <c r="R417" i="5"/>
  <c r="P417" i="5"/>
  <c r="Q417" i="5" s="1"/>
  <c r="K417" i="5"/>
  <c r="S416" i="5"/>
  <c r="R416" i="5"/>
  <c r="P416" i="5"/>
  <c r="Q416" i="5" s="1"/>
  <c r="K416" i="5"/>
  <c r="S415" i="5"/>
  <c r="R415" i="5"/>
  <c r="P415" i="5"/>
  <c r="Q415" i="5" s="1"/>
  <c r="K415" i="5"/>
  <c r="R414" i="5"/>
  <c r="P414" i="5"/>
  <c r="Q414" i="5" s="1"/>
  <c r="K414" i="5"/>
  <c r="S414" i="5"/>
  <c r="S413" i="5"/>
  <c r="R413" i="5"/>
  <c r="P413" i="5"/>
  <c r="Q413" i="5" s="1"/>
  <c r="K413" i="5"/>
  <c r="S412" i="5"/>
  <c r="R412" i="5"/>
  <c r="P412" i="5"/>
  <c r="Q412" i="5" s="1"/>
  <c r="K412" i="5"/>
  <c r="S411" i="5"/>
  <c r="R411" i="5"/>
  <c r="P411" i="5"/>
  <c r="Q411" i="5" s="1"/>
  <c r="K411" i="5"/>
  <c r="R410" i="5"/>
  <c r="P410" i="5"/>
  <c r="Q410" i="5" s="1"/>
  <c r="K410" i="5"/>
  <c r="S410" i="5"/>
  <c r="S409" i="5"/>
  <c r="R409" i="5"/>
  <c r="P409" i="5"/>
  <c r="Q409" i="5" s="1"/>
  <c r="K409" i="5"/>
  <c r="S408" i="5"/>
  <c r="R408" i="5"/>
  <c r="P408" i="5"/>
  <c r="Q408" i="5" s="1"/>
  <c r="K408" i="5"/>
  <c r="S407" i="5"/>
  <c r="R407" i="5"/>
  <c r="P407" i="5"/>
  <c r="Q407" i="5" s="1"/>
  <c r="K407" i="5"/>
  <c r="S406" i="5"/>
  <c r="R406" i="5"/>
  <c r="P406" i="5"/>
  <c r="Q406" i="5" s="1"/>
  <c r="K406" i="5"/>
  <c r="R405" i="5"/>
  <c r="P405" i="5"/>
  <c r="Q405" i="5" s="1"/>
  <c r="K405" i="5"/>
  <c r="S405" i="5"/>
  <c r="S404" i="5"/>
  <c r="R404" i="5"/>
  <c r="P404" i="5"/>
  <c r="Q404" i="5" s="1"/>
  <c r="K404" i="5"/>
  <c r="S403" i="5"/>
  <c r="R403" i="5"/>
  <c r="P403" i="5"/>
  <c r="Q403" i="5" s="1"/>
  <c r="K403" i="5"/>
  <c r="S402" i="5"/>
  <c r="R402" i="5"/>
  <c r="P402" i="5"/>
  <c r="Q402" i="5" s="1"/>
  <c r="K402" i="5"/>
  <c r="S401" i="5"/>
  <c r="R401" i="5"/>
  <c r="P401" i="5"/>
  <c r="Q401" i="5" s="1"/>
  <c r="K401" i="5"/>
  <c r="R400" i="5"/>
  <c r="P400" i="5"/>
  <c r="Q400" i="5" s="1"/>
  <c r="K400" i="5"/>
  <c r="S400" i="5"/>
  <c r="S399" i="5"/>
  <c r="R399" i="5"/>
  <c r="P399" i="5"/>
  <c r="Q399" i="5" s="1"/>
  <c r="K399" i="5"/>
  <c r="S398" i="5"/>
  <c r="R398" i="5"/>
  <c r="P398" i="5"/>
  <c r="Q398" i="5" s="1"/>
  <c r="K398" i="5"/>
  <c r="S397" i="5"/>
  <c r="R397" i="5"/>
  <c r="P397" i="5"/>
  <c r="Q397" i="5" s="1"/>
  <c r="K397" i="5"/>
  <c r="S396" i="5"/>
  <c r="R396" i="5"/>
  <c r="P396" i="5"/>
  <c r="Q396" i="5" s="1"/>
  <c r="K396" i="5"/>
  <c r="R395" i="5"/>
  <c r="P395" i="5"/>
  <c r="Q395" i="5" s="1"/>
  <c r="K395" i="5"/>
  <c r="S395" i="5"/>
  <c r="S394" i="5"/>
  <c r="R394" i="5"/>
  <c r="P394" i="5"/>
  <c r="Q394" i="5" s="1"/>
  <c r="K394" i="5"/>
  <c r="S393" i="5"/>
  <c r="R393" i="5"/>
  <c r="P393" i="5"/>
  <c r="Q393" i="5" s="1"/>
  <c r="K393" i="5"/>
  <c r="S392" i="5"/>
  <c r="R392" i="5"/>
  <c r="P392" i="5"/>
  <c r="Q392" i="5" s="1"/>
  <c r="K392" i="5"/>
  <c r="R391" i="5"/>
  <c r="P391" i="5"/>
  <c r="Q391" i="5" s="1"/>
  <c r="K391" i="5"/>
  <c r="S391" i="5"/>
  <c r="S390" i="5"/>
  <c r="R390" i="5"/>
  <c r="P390" i="5"/>
  <c r="Q390" i="5" s="1"/>
  <c r="K390" i="5"/>
  <c r="S389" i="5"/>
  <c r="R389" i="5"/>
  <c r="P389" i="5"/>
  <c r="Q389" i="5" s="1"/>
  <c r="K389" i="5"/>
  <c r="S388" i="5"/>
  <c r="R388" i="5"/>
  <c r="P388" i="5"/>
  <c r="Q388" i="5" s="1"/>
  <c r="K388" i="5"/>
  <c r="S387" i="5"/>
  <c r="R387" i="5"/>
  <c r="P387" i="5"/>
  <c r="Q387" i="5" s="1"/>
  <c r="K387" i="5"/>
  <c r="R386" i="5"/>
  <c r="P386" i="5"/>
  <c r="Q386" i="5" s="1"/>
  <c r="K386" i="5"/>
  <c r="S386" i="5"/>
  <c r="S385" i="5"/>
  <c r="R385" i="5"/>
  <c r="P385" i="5"/>
  <c r="Q385" i="5" s="1"/>
  <c r="K385" i="5"/>
  <c r="S384" i="5"/>
  <c r="R384" i="5"/>
  <c r="P384" i="5"/>
  <c r="Q384" i="5" s="1"/>
  <c r="K384" i="5"/>
  <c r="S383" i="5"/>
  <c r="R383" i="5"/>
  <c r="P383" i="5"/>
  <c r="Q383" i="5" s="1"/>
  <c r="K383" i="5"/>
  <c r="S382" i="5"/>
  <c r="R382" i="5"/>
  <c r="P382" i="5"/>
  <c r="Q382" i="5" s="1"/>
  <c r="K382" i="5"/>
  <c r="R381" i="5"/>
  <c r="P381" i="5"/>
  <c r="Q381" i="5" s="1"/>
  <c r="K381" i="5"/>
  <c r="S381" i="5"/>
  <c r="S380" i="5"/>
  <c r="R380" i="5"/>
  <c r="P380" i="5"/>
  <c r="Q380" i="5" s="1"/>
  <c r="K380" i="5"/>
  <c r="S379" i="5"/>
  <c r="R379" i="5"/>
  <c r="P379" i="5"/>
  <c r="Q379" i="5" s="1"/>
  <c r="K379" i="5"/>
  <c r="S378" i="5"/>
  <c r="R378" i="5"/>
  <c r="P378" i="5"/>
  <c r="Q378" i="5" s="1"/>
  <c r="K378" i="5"/>
  <c r="S377" i="5"/>
  <c r="R377" i="5"/>
  <c r="P377" i="5"/>
  <c r="Q377" i="5" s="1"/>
  <c r="K377" i="5"/>
  <c r="R376" i="5"/>
  <c r="P376" i="5"/>
  <c r="Q376" i="5" s="1"/>
  <c r="K376" i="5"/>
  <c r="S376" i="5"/>
  <c r="S375" i="5"/>
  <c r="R375" i="5"/>
  <c r="P375" i="5"/>
  <c r="Q375" i="5" s="1"/>
  <c r="K375" i="5"/>
  <c r="S374" i="5"/>
  <c r="R374" i="5"/>
  <c r="P374" i="5"/>
  <c r="Q374" i="5" s="1"/>
  <c r="K374" i="5"/>
  <c r="S373" i="5"/>
  <c r="R373" i="5"/>
  <c r="P373" i="5"/>
  <c r="Q373" i="5" s="1"/>
  <c r="K373" i="5"/>
  <c r="R372" i="5"/>
  <c r="P372" i="5"/>
  <c r="Q372" i="5" s="1"/>
  <c r="K372" i="5"/>
  <c r="S372" i="5"/>
  <c r="S371" i="5"/>
  <c r="R371" i="5"/>
  <c r="P371" i="5"/>
  <c r="Q371" i="5" s="1"/>
  <c r="K371" i="5"/>
  <c r="S370" i="5"/>
  <c r="R370" i="5"/>
  <c r="P370" i="5"/>
  <c r="Q370" i="5" s="1"/>
  <c r="K370" i="5"/>
  <c r="S369" i="5"/>
  <c r="R369" i="5"/>
  <c r="P369" i="5"/>
  <c r="Q369" i="5" s="1"/>
  <c r="K369" i="5"/>
  <c r="S368" i="5"/>
  <c r="R368" i="5"/>
  <c r="P368" i="5"/>
  <c r="Q368" i="5" s="1"/>
  <c r="K368" i="5"/>
  <c r="R367" i="5"/>
  <c r="P367" i="5"/>
  <c r="Q367" i="5" s="1"/>
  <c r="K367" i="5"/>
  <c r="S367" i="5"/>
  <c r="S366" i="5"/>
  <c r="R366" i="5"/>
  <c r="P366" i="5"/>
  <c r="Q366" i="5" s="1"/>
  <c r="K366" i="5"/>
  <c r="S365" i="5"/>
  <c r="R365" i="5"/>
  <c r="P365" i="5"/>
  <c r="Q365" i="5" s="1"/>
  <c r="K365" i="5"/>
  <c r="S364" i="5"/>
  <c r="R364" i="5"/>
  <c r="P364" i="5"/>
  <c r="Q364" i="5" s="1"/>
  <c r="K364" i="5"/>
  <c r="S363" i="5"/>
  <c r="R363" i="5"/>
  <c r="P363" i="5"/>
  <c r="Q363" i="5" s="1"/>
  <c r="K363" i="5"/>
  <c r="R362" i="5"/>
  <c r="P362" i="5"/>
  <c r="Q362" i="5" s="1"/>
  <c r="K362" i="5"/>
  <c r="S362" i="5"/>
  <c r="S361" i="5"/>
  <c r="R361" i="5"/>
  <c r="P361" i="5"/>
  <c r="Q361" i="5" s="1"/>
  <c r="K361" i="5"/>
  <c r="S360" i="5"/>
  <c r="R360" i="5"/>
  <c r="P360" i="5"/>
  <c r="Q360" i="5" s="1"/>
  <c r="K360" i="5"/>
  <c r="S359" i="5"/>
  <c r="R359" i="5"/>
  <c r="P359" i="5"/>
  <c r="Q359" i="5" s="1"/>
  <c r="K359" i="5"/>
  <c r="S358" i="5"/>
  <c r="R358" i="5"/>
  <c r="P358" i="5"/>
  <c r="Q358" i="5" s="1"/>
  <c r="K358" i="5"/>
  <c r="R357" i="5"/>
  <c r="P357" i="5"/>
  <c r="Q357" i="5" s="1"/>
  <c r="K357" i="5"/>
  <c r="S357" i="5"/>
  <c r="S356" i="5"/>
  <c r="R356" i="5"/>
  <c r="P356" i="5"/>
  <c r="Q356" i="5" s="1"/>
  <c r="K356" i="5"/>
  <c r="S355" i="5"/>
  <c r="R355" i="5"/>
  <c r="P355" i="5"/>
  <c r="Q355" i="5" s="1"/>
  <c r="K355" i="5"/>
  <c r="S354" i="5"/>
  <c r="R354" i="5"/>
  <c r="P354" i="5"/>
  <c r="Q354" i="5" s="1"/>
  <c r="K354" i="5"/>
  <c r="R353" i="5"/>
  <c r="P353" i="5"/>
  <c r="Q353" i="5" s="1"/>
  <c r="K353" i="5"/>
  <c r="S353" i="5"/>
  <c r="S352" i="5"/>
  <c r="R352" i="5"/>
  <c r="P352" i="5"/>
  <c r="Q352" i="5" s="1"/>
  <c r="K352" i="5"/>
  <c r="S351" i="5"/>
  <c r="R351" i="5"/>
  <c r="P351" i="5"/>
  <c r="Q351" i="5" s="1"/>
  <c r="K351" i="5"/>
  <c r="S350" i="5"/>
  <c r="R350" i="5"/>
  <c r="P350" i="5"/>
  <c r="Q350" i="5" s="1"/>
  <c r="K350" i="5"/>
  <c r="S349" i="5"/>
  <c r="R349" i="5"/>
  <c r="P349" i="5"/>
  <c r="Q349" i="5" s="1"/>
  <c r="K349" i="5"/>
  <c r="R348" i="5"/>
  <c r="P348" i="5"/>
  <c r="Q348" i="5" s="1"/>
  <c r="K348" i="5"/>
  <c r="S348" i="5"/>
  <c r="S347" i="5"/>
  <c r="R347" i="5"/>
  <c r="P347" i="5"/>
  <c r="Q347" i="5" s="1"/>
  <c r="K347" i="5"/>
  <c r="S346" i="5"/>
  <c r="R346" i="5"/>
  <c r="P346" i="5"/>
  <c r="Q346" i="5" s="1"/>
  <c r="K346" i="5"/>
  <c r="S345" i="5"/>
  <c r="R345" i="5"/>
  <c r="P345" i="5"/>
  <c r="Q345" i="5" s="1"/>
  <c r="K345" i="5"/>
  <c r="S344" i="5"/>
  <c r="R344" i="5"/>
  <c r="P344" i="5"/>
  <c r="Q344" i="5" s="1"/>
  <c r="K344" i="5"/>
  <c r="R343" i="5"/>
  <c r="P343" i="5"/>
  <c r="Q343" i="5" s="1"/>
  <c r="K343" i="5"/>
  <c r="S343" i="5"/>
  <c r="S342" i="5"/>
  <c r="R342" i="5"/>
  <c r="P342" i="5"/>
  <c r="Q342" i="5" s="1"/>
  <c r="K342" i="5"/>
  <c r="S341" i="5"/>
  <c r="R341" i="5"/>
  <c r="P341" i="5"/>
  <c r="Q341" i="5" s="1"/>
  <c r="K341" i="5"/>
  <c r="S340" i="5"/>
  <c r="R340" i="5"/>
  <c r="P340" i="5"/>
  <c r="Q340" i="5" s="1"/>
  <c r="K340" i="5"/>
  <c r="S339" i="5"/>
  <c r="R339" i="5"/>
  <c r="P339" i="5"/>
  <c r="Q339" i="5" s="1"/>
  <c r="K339" i="5"/>
  <c r="R338" i="5"/>
  <c r="P338" i="5"/>
  <c r="Q338" i="5" s="1"/>
  <c r="K338" i="5"/>
  <c r="S338" i="5"/>
  <c r="S337" i="5"/>
  <c r="R337" i="5"/>
  <c r="P337" i="5"/>
  <c r="Q337" i="5" s="1"/>
  <c r="K337" i="5"/>
  <c r="S336" i="5"/>
  <c r="R336" i="5"/>
  <c r="P336" i="5"/>
  <c r="Q336" i="5" s="1"/>
  <c r="K336" i="5"/>
  <c r="S335" i="5"/>
  <c r="R335" i="5"/>
  <c r="P335" i="5"/>
  <c r="Q335" i="5" s="1"/>
  <c r="K335" i="5"/>
  <c r="R334" i="5"/>
  <c r="P334" i="5"/>
  <c r="Q334" i="5" s="1"/>
  <c r="K334" i="5"/>
  <c r="S334" i="5"/>
  <c r="S333" i="5"/>
  <c r="R333" i="5"/>
  <c r="P333" i="5"/>
  <c r="Q333" i="5" s="1"/>
  <c r="K333" i="5"/>
  <c r="S332" i="5"/>
  <c r="R332" i="5"/>
  <c r="P332" i="5"/>
  <c r="Q332" i="5" s="1"/>
  <c r="K332" i="5"/>
  <c r="S331" i="5"/>
  <c r="R331" i="5"/>
  <c r="P331" i="5"/>
  <c r="Q331" i="5" s="1"/>
  <c r="K331" i="5"/>
  <c r="S330" i="5"/>
  <c r="R330" i="5"/>
  <c r="P330" i="5"/>
  <c r="Q330" i="5" s="1"/>
  <c r="K330" i="5"/>
  <c r="R329" i="5"/>
  <c r="P329" i="5"/>
  <c r="Q329" i="5" s="1"/>
  <c r="K329" i="5"/>
  <c r="S329" i="5"/>
  <c r="S328" i="5"/>
  <c r="R328" i="5"/>
  <c r="P328" i="5"/>
  <c r="Q328" i="5" s="1"/>
  <c r="K328" i="5"/>
  <c r="S327" i="5"/>
  <c r="R327" i="5"/>
  <c r="P327" i="5"/>
  <c r="Q327" i="5" s="1"/>
  <c r="K327" i="5"/>
  <c r="S326" i="5"/>
  <c r="R326" i="5"/>
  <c r="P326" i="5"/>
  <c r="Q326" i="5" s="1"/>
  <c r="K326" i="5"/>
  <c r="S325" i="5"/>
  <c r="R325" i="5"/>
  <c r="P325" i="5"/>
  <c r="Q325" i="5" s="1"/>
  <c r="K325" i="5"/>
  <c r="R324" i="5"/>
  <c r="P324" i="5"/>
  <c r="Q324" i="5" s="1"/>
  <c r="K324" i="5"/>
  <c r="S324" i="5"/>
  <c r="S323" i="5"/>
  <c r="R323" i="5"/>
  <c r="P323" i="5"/>
  <c r="Q323" i="5" s="1"/>
  <c r="K323" i="5"/>
  <c r="S322" i="5"/>
  <c r="R322" i="5"/>
  <c r="P322" i="5"/>
  <c r="Q322" i="5" s="1"/>
  <c r="K322" i="5"/>
  <c r="S321" i="5"/>
  <c r="R321" i="5"/>
  <c r="P321" i="5"/>
  <c r="Q321" i="5" s="1"/>
  <c r="K321" i="5"/>
  <c r="S320" i="5"/>
  <c r="R320" i="5"/>
  <c r="P320" i="5"/>
  <c r="Q320" i="5" s="1"/>
  <c r="K320" i="5"/>
  <c r="R319" i="5"/>
  <c r="P319" i="5"/>
  <c r="Q319" i="5" s="1"/>
  <c r="K319" i="5"/>
  <c r="S319" i="5"/>
  <c r="S318" i="5"/>
  <c r="R318" i="5"/>
  <c r="P318" i="5"/>
  <c r="Q318" i="5" s="1"/>
  <c r="K318" i="5"/>
  <c r="S317" i="5"/>
  <c r="R317" i="5"/>
  <c r="P317" i="5"/>
  <c r="Q317" i="5" s="1"/>
  <c r="K317" i="5"/>
  <c r="S316" i="5"/>
  <c r="R316" i="5"/>
  <c r="P316" i="5"/>
  <c r="Q316" i="5" s="1"/>
  <c r="K316" i="5"/>
  <c r="R315" i="5"/>
  <c r="P315" i="5"/>
  <c r="Q315" i="5" s="1"/>
  <c r="K315" i="5"/>
  <c r="S315" i="5"/>
  <c r="S314" i="5"/>
  <c r="R314" i="5"/>
  <c r="P314" i="5"/>
  <c r="Q314" i="5" s="1"/>
  <c r="K314" i="5"/>
  <c r="S313" i="5"/>
  <c r="R313" i="5"/>
  <c r="P313" i="5"/>
  <c r="Q313" i="5" s="1"/>
  <c r="K313" i="5"/>
  <c r="S312" i="5"/>
  <c r="R312" i="5"/>
  <c r="P312" i="5"/>
  <c r="Q312" i="5" s="1"/>
  <c r="K312" i="5"/>
  <c r="S311" i="5"/>
  <c r="R311" i="5"/>
  <c r="P311" i="5"/>
  <c r="Q311" i="5" s="1"/>
  <c r="K311" i="5"/>
  <c r="R310" i="5"/>
  <c r="P310" i="5"/>
  <c r="Q310" i="5" s="1"/>
  <c r="K310" i="5"/>
  <c r="S310" i="5"/>
  <c r="S309" i="5"/>
  <c r="R309" i="5"/>
  <c r="P309" i="5"/>
  <c r="Q309" i="5" s="1"/>
  <c r="K309" i="5"/>
  <c r="S308" i="5"/>
  <c r="R308" i="5"/>
  <c r="P308" i="5"/>
  <c r="Q308" i="5" s="1"/>
  <c r="K308" i="5"/>
  <c r="S307" i="5"/>
  <c r="R307" i="5"/>
  <c r="P307" i="5"/>
  <c r="Q307" i="5" s="1"/>
  <c r="K307" i="5"/>
  <c r="S306" i="5"/>
  <c r="R306" i="5"/>
  <c r="P306" i="5"/>
  <c r="Q306" i="5" s="1"/>
  <c r="K306" i="5"/>
  <c r="R305" i="5"/>
  <c r="P305" i="5"/>
  <c r="Q305" i="5" s="1"/>
  <c r="K305" i="5"/>
  <c r="S305" i="5"/>
  <c r="S304" i="5"/>
  <c r="R304" i="5"/>
  <c r="P304" i="5"/>
  <c r="Q304" i="5" s="1"/>
  <c r="K304" i="5"/>
  <c r="S303" i="5"/>
  <c r="R303" i="5"/>
  <c r="P303" i="5"/>
  <c r="Q303" i="5" s="1"/>
  <c r="K303" i="5"/>
  <c r="S302" i="5"/>
  <c r="R302" i="5"/>
  <c r="P302" i="5"/>
  <c r="Q302" i="5" s="1"/>
  <c r="K302" i="5"/>
  <c r="S301" i="5"/>
  <c r="R301" i="5"/>
  <c r="P301" i="5"/>
  <c r="Q301" i="5" s="1"/>
  <c r="K301" i="5"/>
  <c r="R300" i="5"/>
  <c r="P300" i="5"/>
  <c r="Q300" i="5" s="1"/>
  <c r="K300" i="5"/>
  <c r="S300" i="5"/>
  <c r="S299" i="5"/>
  <c r="R299" i="5"/>
  <c r="P299" i="5"/>
  <c r="Q299" i="5" s="1"/>
  <c r="K299" i="5"/>
  <c r="S298" i="5"/>
  <c r="R298" i="5"/>
  <c r="P298" i="5"/>
  <c r="Q298" i="5" s="1"/>
  <c r="K298" i="5"/>
  <c r="S297" i="5"/>
  <c r="R297" i="5"/>
  <c r="P297" i="5"/>
  <c r="Q297" i="5" s="1"/>
  <c r="K297" i="5"/>
  <c r="S296" i="5"/>
  <c r="R296" i="5"/>
  <c r="P296" i="5"/>
  <c r="Q296" i="5" s="1"/>
  <c r="K296" i="5"/>
  <c r="R295" i="5"/>
  <c r="P295" i="5"/>
  <c r="Q295" i="5" s="1"/>
  <c r="K295" i="5"/>
  <c r="S295" i="5"/>
  <c r="S294" i="5"/>
  <c r="R294" i="5"/>
  <c r="P294" i="5"/>
  <c r="Q294" i="5" s="1"/>
  <c r="K294" i="5"/>
  <c r="S293" i="5"/>
  <c r="R293" i="5"/>
  <c r="P293" i="5"/>
  <c r="Q293" i="5" s="1"/>
  <c r="K293" i="5"/>
  <c r="S292" i="5"/>
  <c r="R292" i="5"/>
  <c r="P292" i="5"/>
  <c r="Q292" i="5" s="1"/>
  <c r="K292" i="5"/>
  <c r="S291" i="5"/>
  <c r="R291" i="5"/>
  <c r="P291" i="5"/>
  <c r="Q291" i="5" s="1"/>
  <c r="K291" i="5"/>
  <c r="R290" i="5"/>
  <c r="P290" i="5"/>
  <c r="Q290" i="5" s="1"/>
  <c r="K290" i="5"/>
  <c r="S290" i="5"/>
  <c r="S289" i="5"/>
  <c r="R289" i="5"/>
  <c r="P289" i="5"/>
  <c r="Q289" i="5" s="1"/>
  <c r="K289" i="5"/>
  <c r="S288" i="5"/>
  <c r="R288" i="5"/>
  <c r="P288" i="5"/>
  <c r="Q288" i="5" s="1"/>
  <c r="K288" i="5"/>
  <c r="S287" i="5"/>
  <c r="R287" i="5"/>
  <c r="P287" i="5"/>
  <c r="Q287" i="5" s="1"/>
  <c r="K287" i="5"/>
  <c r="S286" i="5"/>
  <c r="R286" i="5"/>
  <c r="P286" i="5"/>
  <c r="Q286" i="5" s="1"/>
  <c r="K286" i="5"/>
  <c r="R285" i="5"/>
  <c r="P285" i="5"/>
  <c r="Q285" i="5" s="1"/>
  <c r="K285" i="5"/>
  <c r="S285" i="5"/>
  <c r="S284" i="5"/>
  <c r="R284" i="5"/>
  <c r="P284" i="5"/>
  <c r="Q284" i="5" s="1"/>
  <c r="K284" i="5"/>
  <c r="S283" i="5"/>
  <c r="R283" i="5"/>
  <c r="P283" i="5"/>
  <c r="Q283" i="5" s="1"/>
  <c r="K283" i="5"/>
  <c r="S282" i="5"/>
  <c r="R282" i="5"/>
  <c r="P282" i="5"/>
  <c r="Q282" i="5" s="1"/>
  <c r="K282" i="5"/>
  <c r="S281" i="5"/>
  <c r="R281" i="5"/>
  <c r="P281" i="5"/>
  <c r="Q281" i="5" s="1"/>
  <c r="K281" i="5"/>
  <c r="R280" i="5"/>
  <c r="P280" i="5"/>
  <c r="Q280" i="5" s="1"/>
  <c r="K280" i="5"/>
  <c r="S280" i="5"/>
  <c r="S279" i="5"/>
  <c r="R279" i="5"/>
  <c r="P279" i="5"/>
  <c r="Q279" i="5" s="1"/>
  <c r="K279" i="5"/>
  <c r="S278" i="5"/>
  <c r="R278" i="5"/>
  <c r="P278" i="5"/>
  <c r="Q278" i="5" s="1"/>
  <c r="K278" i="5"/>
  <c r="S277" i="5"/>
  <c r="R277" i="5"/>
  <c r="P277" i="5"/>
  <c r="Q277" i="5" s="1"/>
  <c r="K277" i="5"/>
  <c r="R276" i="5"/>
  <c r="P276" i="5"/>
  <c r="Q276" i="5" s="1"/>
  <c r="K276" i="5"/>
  <c r="S276" i="5"/>
  <c r="S275" i="5"/>
  <c r="R275" i="5"/>
  <c r="P275" i="5"/>
  <c r="Q275" i="5" s="1"/>
  <c r="K275" i="5"/>
  <c r="S274" i="5"/>
  <c r="R274" i="5"/>
  <c r="P274" i="5"/>
  <c r="Q274" i="5" s="1"/>
  <c r="K274" i="5"/>
  <c r="S273" i="5"/>
  <c r="R273" i="5"/>
  <c r="P273" i="5"/>
  <c r="Q273" i="5" s="1"/>
  <c r="K273" i="5"/>
  <c r="S272" i="5"/>
  <c r="R272" i="5"/>
  <c r="P272" i="5"/>
  <c r="Q272" i="5" s="1"/>
  <c r="K272" i="5"/>
  <c r="R271" i="5"/>
  <c r="P271" i="5"/>
  <c r="Q271" i="5" s="1"/>
  <c r="K271" i="5"/>
  <c r="S271" i="5"/>
  <c r="S270" i="5"/>
  <c r="R270" i="5"/>
  <c r="P270" i="5"/>
  <c r="Q270" i="5" s="1"/>
  <c r="K270" i="5"/>
  <c r="S269" i="5"/>
  <c r="R269" i="5"/>
  <c r="P269" i="5"/>
  <c r="Q269" i="5" s="1"/>
  <c r="K269" i="5"/>
  <c r="S268" i="5"/>
  <c r="R268" i="5"/>
  <c r="P268" i="5"/>
  <c r="Q268" i="5" s="1"/>
  <c r="K268" i="5"/>
  <c r="S267" i="5"/>
  <c r="R267" i="5"/>
  <c r="P267" i="5"/>
  <c r="Q267" i="5" s="1"/>
  <c r="K267" i="5"/>
  <c r="R266" i="5"/>
  <c r="P266" i="5"/>
  <c r="Q266" i="5" s="1"/>
  <c r="K266" i="5"/>
  <c r="S266" i="5"/>
  <c r="S265" i="5"/>
  <c r="R265" i="5"/>
  <c r="P265" i="5"/>
  <c r="Q265" i="5" s="1"/>
  <c r="K265" i="5"/>
  <c r="S264" i="5"/>
  <c r="R264" i="5"/>
  <c r="P264" i="5"/>
  <c r="Q264" i="5" s="1"/>
  <c r="K264" i="5"/>
  <c r="S263" i="5"/>
  <c r="R263" i="5"/>
  <c r="P263" i="5"/>
  <c r="Q263" i="5" s="1"/>
  <c r="K263" i="5"/>
  <c r="S262" i="5"/>
  <c r="R262" i="5"/>
  <c r="P262" i="5"/>
  <c r="Q262" i="5" s="1"/>
  <c r="K262" i="5"/>
  <c r="R261" i="5"/>
  <c r="P261" i="5"/>
  <c r="Q261" i="5" s="1"/>
  <c r="K261" i="5"/>
  <c r="S261" i="5"/>
  <c r="S260" i="5"/>
  <c r="R260" i="5"/>
  <c r="P260" i="5"/>
  <c r="Q260" i="5" s="1"/>
  <c r="K260" i="5"/>
  <c r="S259" i="5"/>
  <c r="R259" i="5"/>
  <c r="P259" i="5"/>
  <c r="Q259" i="5" s="1"/>
  <c r="K259" i="5"/>
  <c r="S258" i="5"/>
  <c r="R258" i="5"/>
  <c r="P258" i="5"/>
  <c r="Q258" i="5" s="1"/>
  <c r="K258" i="5"/>
  <c r="R257" i="5"/>
  <c r="P257" i="5"/>
  <c r="Q257" i="5" s="1"/>
  <c r="K257" i="5"/>
  <c r="S257" i="5"/>
  <c r="S256" i="5"/>
  <c r="R256" i="5"/>
  <c r="P256" i="5"/>
  <c r="Q256" i="5" s="1"/>
  <c r="K256" i="5"/>
  <c r="S255" i="5"/>
  <c r="R255" i="5"/>
  <c r="P255" i="5"/>
  <c r="Q255" i="5" s="1"/>
  <c r="K255" i="5"/>
  <c r="S254" i="5"/>
  <c r="R254" i="5"/>
  <c r="P254" i="5"/>
  <c r="Q254" i="5" s="1"/>
  <c r="K254" i="5"/>
  <c r="S253" i="5"/>
  <c r="R253" i="5"/>
  <c r="P253" i="5"/>
  <c r="Q253" i="5" s="1"/>
  <c r="K253" i="5"/>
  <c r="R252" i="5"/>
  <c r="P252" i="5"/>
  <c r="Q252" i="5" s="1"/>
  <c r="K252" i="5"/>
  <c r="S252" i="5"/>
  <c r="S251" i="5"/>
  <c r="R251" i="5"/>
  <c r="P251" i="5"/>
  <c r="Q251" i="5" s="1"/>
  <c r="K251" i="5"/>
  <c r="S250" i="5"/>
  <c r="R250" i="5"/>
  <c r="P250" i="5"/>
  <c r="Q250" i="5" s="1"/>
  <c r="K250" i="5"/>
  <c r="S249" i="5"/>
  <c r="R249" i="5"/>
  <c r="P249" i="5"/>
  <c r="Q249" i="5" s="1"/>
  <c r="K249" i="5"/>
  <c r="S248" i="5"/>
  <c r="R248" i="5"/>
  <c r="P248" i="5"/>
  <c r="Q248" i="5" s="1"/>
  <c r="K248" i="5"/>
  <c r="R247" i="5"/>
  <c r="P247" i="5"/>
  <c r="Q247" i="5" s="1"/>
  <c r="K247" i="5"/>
  <c r="S247" i="5"/>
  <c r="S246" i="5"/>
  <c r="R246" i="5"/>
  <c r="P246" i="5"/>
  <c r="Q246" i="5" s="1"/>
  <c r="K246" i="5"/>
  <c r="S245" i="5"/>
  <c r="R245" i="5"/>
  <c r="P245" i="5"/>
  <c r="Q245" i="5" s="1"/>
  <c r="K245" i="5"/>
  <c r="S244" i="5"/>
  <c r="R244" i="5"/>
  <c r="P244" i="5"/>
  <c r="Q244" i="5" s="1"/>
  <c r="K244" i="5"/>
  <c r="S243" i="5"/>
  <c r="R243" i="5"/>
  <c r="P243" i="5"/>
  <c r="Q243" i="5" s="1"/>
  <c r="K243" i="5"/>
  <c r="R242" i="5"/>
  <c r="P242" i="5"/>
  <c r="Q242" i="5" s="1"/>
  <c r="K242" i="5"/>
  <c r="S242" i="5"/>
  <c r="S241" i="5"/>
  <c r="R241" i="5"/>
  <c r="P241" i="5"/>
  <c r="Q241" i="5" s="1"/>
  <c r="K241" i="5"/>
  <c r="S240" i="5"/>
  <c r="R240" i="5"/>
  <c r="P240" i="5"/>
  <c r="Q240" i="5" s="1"/>
  <c r="K240" i="5"/>
  <c r="S239" i="5"/>
  <c r="R239" i="5"/>
  <c r="P239" i="5"/>
  <c r="Q239" i="5" s="1"/>
  <c r="K239" i="5"/>
  <c r="R238" i="5"/>
  <c r="P238" i="5"/>
  <c r="Q238" i="5" s="1"/>
  <c r="K238" i="5"/>
  <c r="S238" i="5"/>
  <c r="S237" i="5"/>
  <c r="R237" i="5"/>
  <c r="P237" i="5"/>
  <c r="Q237" i="5" s="1"/>
  <c r="K237" i="5"/>
  <c r="S236" i="5"/>
  <c r="R236" i="5"/>
  <c r="P236" i="5"/>
  <c r="Q236" i="5" s="1"/>
  <c r="K236" i="5"/>
  <c r="S235" i="5"/>
  <c r="R235" i="5"/>
  <c r="P235" i="5"/>
  <c r="Q235" i="5" s="1"/>
  <c r="K235" i="5"/>
  <c r="S234" i="5"/>
  <c r="R234" i="5"/>
  <c r="P234" i="5"/>
  <c r="Q234" i="5" s="1"/>
  <c r="K234" i="5"/>
  <c r="R233" i="5"/>
  <c r="P233" i="5"/>
  <c r="Q233" i="5" s="1"/>
  <c r="K233" i="5"/>
  <c r="S233" i="5"/>
  <c r="S232" i="5"/>
  <c r="R232" i="5"/>
  <c r="P232" i="5"/>
  <c r="Q232" i="5" s="1"/>
  <c r="K232" i="5"/>
  <c r="S231" i="5"/>
  <c r="R231" i="5"/>
  <c r="P231" i="5"/>
  <c r="Q231" i="5" s="1"/>
  <c r="K231" i="5"/>
  <c r="S230" i="5"/>
  <c r="R230" i="5"/>
  <c r="P230" i="5"/>
  <c r="Q230" i="5" s="1"/>
  <c r="K230" i="5"/>
  <c r="S229" i="5"/>
  <c r="R229" i="5"/>
  <c r="P229" i="5"/>
  <c r="Q229" i="5" s="1"/>
  <c r="K229" i="5"/>
  <c r="R228" i="5"/>
  <c r="P228" i="5"/>
  <c r="Q228" i="5" s="1"/>
  <c r="K228" i="5"/>
  <c r="S228" i="5"/>
  <c r="S227" i="5"/>
  <c r="R227" i="5"/>
  <c r="P227" i="5"/>
  <c r="Q227" i="5" s="1"/>
  <c r="K227" i="5"/>
  <c r="S226" i="5"/>
  <c r="R226" i="5"/>
  <c r="P226" i="5"/>
  <c r="Q226" i="5" s="1"/>
  <c r="K226" i="5"/>
  <c r="S225" i="5"/>
  <c r="R225" i="5"/>
  <c r="P225" i="5"/>
  <c r="Q225" i="5" s="1"/>
  <c r="K225" i="5"/>
  <c r="S224" i="5"/>
  <c r="R224" i="5"/>
  <c r="P224" i="5"/>
  <c r="Q224" i="5" s="1"/>
  <c r="K224" i="5"/>
  <c r="R223" i="5"/>
  <c r="P223" i="5"/>
  <c r="Q223" i="5" s="1"/>
  <c r="K223" i="5"/>
  <c r="S223" i="5"/>
  <c r="S222" i="5"/>
  <c r="R222" i="5"/>
  <c r="P222" i="5"/>
  <c r="Q222" i="5" s="1"/>
  <c r="K222" i="5"/>
  <c r="S221" i="5"/>
  <c r="R221" i="5"/>
  <c r="P221" i="5"/>
  <c r="Q221" i="5" s="1"/>
  <c r="K221" i="5"/>
  <c r="S220" i="5"/>
  <c r="R220" i="5"/>
  <c r="P220" i="5"/>
  <c r="Q220" i="5" s="1"/>
  <c r="K220" i="5"/>
  <c r="R219" i="5"/>
  <c r="P219" i="5"/>
  <c r="Q219" i="5" s="1"/>
  <c r="K219" i="5"/>
  <c r="S219" i="5"/>
  <c r="S218" i="5"/>
  <c r="R218" i="5"/>
  <c r="P218" i="5"/>
  <c r="Q218" i="5" s="1"/>
  <c r="K218" i="5"/>
  <c r="S217" i="5"/>
  <c r="R217" i="5"/>
  <c r="P217" i="5"/>
  <c r="Q217" i="5" s="1"/>
  <c r="K217" i="5"/>
  <c r="S216" i="5"/>
  <c r="R216" i="5"/>
  <c r="P216" i="5"/>
  <c r="Q216" i="5" s="1"/>
  <c r="K216" i="5"/>
  <c r="S215" i="5"/>
  <c r="R215" i="5"/>
  <c r="P215" i="5"/>
  <c r="Q215" i="5" s="1"/>
  <c r="K215" i="5"/>
  <c r="R214" i="5"/>
  <c r="P214" i="5"/>
  <c r="Q214" i="5" s="1"/>
  <c r="K214" i="5"/>
  <c r="S214" i="5"/>
  <c r="S213" i="5"/>
  <c r="R213" i="5"/>
  <c r="P213" i="5"/>
  <c r="Q213" i="5" s="1"/>
  <c r="K213" i="5"/>
  <c r="S212" i="5"/>
  <c r="R212" i="5"/>
  <c r="P212" i="5"/>
  <c r="Q212" i="5" s="1"/>
  <c r="K212" i="5"/>
  <c r="S211" i="5"/>
  <c r="R211" i="5"/>
  <c r="P211" i="5"/>
  <c r="Q211" i="5" s="1"/>
  <c r="K211" i="5"/>
  <c r="S210" i="5"/>
  <c r="R210" i="5"/>
  <c r="P210" i="5"/>
  <c r="Q210" i="5" s="1"/>
  <c r="K210" i="5"/>
  <c r="R209" i="5"/>
  <c r="P209" i="5"/>
  <c r="Q209" i="5" s="1"/>
  <c r="K209" i="5"/>
  <c r="S209" i="5"/>
  <c r="S208" i="5"/>
  <c r="R208" i="5"/>
  <c r="P208" i="5"/>
  <c r="Q208" i="5" s="1"/>
  <c r="K208" i="5"/>
  <c r="S207" i="5"/>
  <c r="R207" i="5"/>
  <c r="P207" i="5"/>
  <c r="Q207" i="5" s="1"/>
  <c r="K207" i="5"/>
  <c r="S206" i="5"/>
  <c r="R206" i="5"/>
  <c r="P206" i="5"/>
  <c r="Q206" i="5" s="1"/>
  <c r="K206" i="5"/>
  <c r="S205" i="5"/>
  <c r="R205" i="5"/>
  <c r="P205" i="5"/>
  <c r="Q205" i="5" s="1"/>
  <c r="K205" i="5"/>
  <c r="R204" i="5"/>
  <c r="P204" i="5"/>
  <c r="Q204" i="5" s="1"/>
  <c r="K204" i="5"/>
  <c r="S204" i="5"/>
  <c r="S203" i="5"/>
  <c r="R203" i="5"/>
  <c r="P203" i="5"/>
  <c r="Q203" i="5" s="1"/>
  <c r="K203" i="5"/>
  <c r="S202" i="5"/>
  <c r="R202" i="5"/>
  <c r="P202" i="5"/>
  <c r="Q202" i="5" s="1"/>
  <c r="K202" i="5"/>
  <c r="S201" i="5"/>
  <c r="R201" i="5"/>
  <c r="P201" i="5"/>
  <c r="Q201" i="5" s="1"/>
  <c r="K201" i="5"/>
  <c r="R200" i="5"/>
  <c r="P200" i="5"/>
  <c r="Q200" i="5" s="1"/>
  <c r="K200" i="5"/>
  <c r="S200" i="5"/>
  <c r="S199" i="5"/>
  <c r="R199" i="5"/>
  <c r="P199" i="5"/>
  <c r="Q199" i="5" s="1"/>
  <c r="K199" i="5"/>
  <c r="S198" i="5"/>
  <c r="R198" i="5"/>
  <c r="P198" i="5"/>
  <c r="Q198" i="5" s="1"/>
  <c r="K198" i="5"/>
  <c r="S197" i="5"/>
  <c r="R197" i="5"/>
  <c r="P197" i="5"/>
  <c r="Q197" i="5" s="1"/>
  <c r="K197" i="5"/>
  <c r="S196" i="5"/>
  <c r="R196" i="5"/>
  <c r="P196" i="5"/>
  <c r="Q196" i="5" s="1"/>
  <c r="K196" i="5"/>
  <c r="R195" i="5"/>
  <c r="P195" i="5"/>
  <c r="Q195" i="5" s="1"/>
  <c r="K195" i="5"/>
  <c r="S195" i="5"/>
  <c r="S194" i="5"/>
  <c r="R194" i="5"/>
  <c r="P194" i="5"/>
  <c r="Q194" i="5" s="1"/>
  <c r="K194" i="5"/>
  <c r="S193" i="5"/>
  <c r="R193" i="5"/>
  <c r="P193" i="5"/>
  <c r="Q193" i="5" s="1"/>
  <c r="K193" i="5"/>
  <c r="S192" i="5"/>
  <c r="R192" i="5"/>
  <c r="P192" i="5"/>
  <c r="Q192" i="5" s="1"/>
  <c r="K192" i="5"/>
  <c r="S191" i="5"/>
  <c r="R191" i="5"/>
  <c r="P191" i="5"/>
  <c r="Q191" i="5" s="1"/>
  <c r="K191" i="5"/>
  <c r="R190" i="5"/>
  <c r="P190" i="5"/>
  <c r="Q190" i="5" s="1"/>
  <c r="K190" i="5"/>
  <c r="S190" i="5"/>
  <c r="S189" i="5"/>
  <c r="R189" i="5"/>
  <c r="P189" i="5"/>
  <c r="Q189" i="5" s="1"/>
  <c r="K189" i="5"/>
  <c r="S188" i="5"/>
  <c r="R188" i="5"/>
  <c r="P188" i="5"/>
  <c r="Q188" i="5" s="1"/>
  <c r="K188" i="5"/>
  <c r="S187" i="5"/>
  <c r="R187" i="5"/>
  <c r="P187" i="5"/>
  <c r="Q187" i="5" s="1"/>
  <c r="K187" i="5"/>
  <c r="S186" i="5"/>
  <c r="R186" i="5"/>
  <c r="P186" i="5"/>
  <c r="Q186" i="5" s="1"/>
  <c r="K186" i="5"/>
  <c r="R185" i="5"/>
  <c r="P185" i="5"/>
  <c r="Q185" i="5" s="1"/>
  <c r="K185" i="5"/>
  <c r="S185" i="5"/>
  <c r="S184" i="5"/>
  <c r="R184" i="5"/>
  <c r="P184" i="5"/>
  <c r="Q184" i="5" s="1"/>
  <c r="K184" i="5"/>
  <c r="S183" i="5"/>
  <c r="R183" i="5"/>
  <c r="P183" i="5"/>
  <c r="Q183" i="5" s="1"/>
  <c r="K183" i="5"/>
  <c r="S182" i="5"/>
  <c r="R182" i="5"/>
  <c r="P182" i="5"/>
  <c r="Q182" i="5" s="1"/>
  <c r="K182" i="5"/>
  <c r="R181" i="5"/>
  <c r="P181" i="5"/>
  <c r="Q181" i="5" s="1"/>
  <c r="K181" i="5"/>
  <c r="S181" i="5"/>
  <c r="S180" i="5"/>
  <c r="R180" i="5"/>
  <c r="P180" i="5"/>
  <c r="Q180" i="5" s="1"/>
  <c r="K180" i="5"/>
  <c r="S179" i="5"/>
  <c r="R179" i="5"/>
  <c r="P179" i="5"/>
  <c r="Q179" i="5" s="1"/>
  <c r="K179" i="5"/>
  <c r="S178" i="5"/>
  <c r="R178" i="5"/>
  <c r="P178" i="5"/>
  <c r="Q178" i="5" s="1"/>
  <c r="K178" i="5"/>
  <c r="S177" i="5"/>
  <c r="R177" i="5"/>
  <c r="P177" i="5"/>
  <c r="Q177" i="5" s="1"/>
  <c r="K177" i="5"/>
  <c r="R176" i="5"/>
  <c r="P176" i="5"/>
  <c r="Q176" i="5" s="1"/>
  <c r="K176" i="5"/>
  <c r="S176" i="5"/>
  <c r="S175" i="5"/>
  <c r="R175" i="5"/>
  <c r="P175" i="5"/>
  <c r="Q175" i="5" s="1"/>
  <c r="K175" i="5"/>
  <c r="S174" i="5"/>
  <c r="R174" i="5"/>
  <c r="P174" i="5"/>
  <c r="Q174" i="5" s="1"/>
  <c r="K174" i="5"/>
  <c r="S173" i="5"/>
  <c r="R173" i="5"/>
  <c r="P173" i="5"/>
  <c r="Q173" i="5" s="1"/>
  <c r="K173" i="5"/>
  <c r="S172" i="5"/>
  <c r="R172" i="5"/>
  <c r="P172" i="5"/>
  <c r="Q172" i="5" s="1"/>
  <c r="K172" i="5"/>
  <c r="R171" i="5"/>
  <c r="P171" i="5"/>
  <c r="Q171" i="5" s="1"/>
  <c r="K171" i="5"/>
  <c r="S171" i="5"/>
  <c r="S170" i="5"/>
  <c r="R170" i="5"/>
  <c r="P170" i="5"/>
  <c r="Q170" i="5" s="1"/>
  <c r="K170" i="5"/>
  <c r="S169" i="5"/>
  <c r="R169" i="5"/>
  <c r="P169" i="5"/>
  <c r="Q169" i="5" s="1"/>
  <c r="K169" i="5"/>
  <c r="S168" i="5"/>
  <c r="R168" i="5"/>
  <c r="P168" i="5"/>
  <c r="Q168" i="5" s="1"/>
  <c r="K168" i="5"/>
  <c r="S167" i="5"/>
  <c r="R167" i="5"/>
  <c r="P167" i="5"/>
  <c r="Q167" i="5" s="1"/>
  <c r="K167" i="5"/>
  <c r="R166" i="5"/>
  <c r="P166" i="5"/>
  <c r="Q166" i="5" s="1"/>
  <c r="K166" i="5"/>
  <c r="S166" i="5"/>
  <c r="S165" i="5"/>
  <c r="R165" i="5"/>
  <c r="P165" i="5"/>
  <c r="Q165" i="5" s="1"/>
  <c r="K165" i="5"/>
  <c r="S164" i="5"/>
  <c r="R164" i="5"/>
  <c r="P164" i="5"/>
  <c r="Q164" i="5" s="1"/>
  <c r="K164" i="5"/>
  <c r="S163" i="5"/>
  <c r="R163" i="5"/>
  <c r="P163" i="5"/>
  <c r="Q163" i="5" s="1"/>
  <c r="K163" i="5"/>
  <c r="R162" i="5"/>
  <c r="P162" i="5"/>
  <c r="Q162" i="5" s="1"/>
  <c r="K162" i="5"/>
  <c r="S162" i="5"/>
  <c r="S161" i="5"/>
  <c r="R161" i="5"/>
  <c r="P161" i="5"/>
  <c r="Q161" i="5" s="1"/>
  <c r="K161" i="5"/>
  <c r="S160" i="5"/>
  <c r="R160" i="5"/>
  <c r="P160" i="5"/>
  <c r="Q160" i="5" s="1"/>
  <c r="K160" i="5"/>
  <c r="S159" i="5"/>
  <c r="R159" i="5"/>
  <c r="P159" i="5"/>
  <c r="Q159" i="5" s="1"/>
  <c r="K159" i="5"/>
  <c r="S158" i="5"/>
  <c r="R158" i="5"/>
  <c r="P158" i="5"/>
  <c r="Q158" i="5" s="1"/>
  <c r="K158" i="5"/>
  <c r="R157" i="5"/>
  <c r="P157" i="5"/>
  <c r="Q157" i="5" s="1"/>
  <c r="K157" i="5"/>
  <c r="S157" i="5"/>
  <c r="S156" i="5"/>
  <c r="R156" i="5"/>
  <c r="P156" i="5"/>
  <c r="Q156" i="5" s="1"/>
  <c r="K156" i="5"/>
  <c r="S155" i="5"/>
  <c r="R155" i="5"/>
  <c r="P155" i="5"/>
  <c r="Q155" i="5" s="1"/>
  <c r="K155" i="5"/>
  <c r="S154" i="5"/>
  <c r="R154" i="5"/>
  <c r="P154" i="5"/>
  <c r="Q154" i="5" s="1"/>
  <c r="K154" i="5"/>
  <c r="S153" i="5"/>
  <c r="R153" i="5"/>
  <c r="P153" i="5"/>
  <c r="Q153" i="5" s="1"/>
  <c r="K153" i="5"/>
  <c r="R152" i="5"/>
  <c r="P152" i="5"/>
  <c r="Q152" i="5" s="1"/>
  <c r="K152" i="5"/>
  <c r="S152" i="5"/>
  <c r="S151" i="5"/>
  <c r="R151" i="5"/>
  <c r="P151" i="5"/>
  <c r="Q151" i="5" s="1"/>
  <c r="K151" i="5"/>
  <c r="S150" i="5"/>
  <c r="R150" i="5"/>
  <c r="P150" i="5"/>
  <c r="Q150" i="5" s="1"/>
  <c r="K150" i="5"/>
  <c r="S149" i="5"/>
  <c r="R149" i="5"/>
  <c r="P149" i="5"/>
  <c r="Q149" i="5" s="1"/>
  <c r="K149" i="5"/>
  <c r="S148" i="5"/>
  <c r="R148" i="5"/>
  <c r="P148" i="5"/>
  <c r="Q148" i="5" s="1"/>
  <c r="K148" i="5"/>
  <c r="R147" i="5"/>
  <c r="P147" i="5"/>
  <c r="Q147" i="5" s="1"/>
  <c r="K147" i="5"/>
  <c r="S147" i="5"/>
  <c r="S146" i="5"/>
  <c r="R146" i="5"/>
  <c r="P146" i="5"/>
  <c r="Q146" i="5" s="1"/>
  <c r="K146" i="5"/>
  <c r="S145" i="5"/>
  <c r="R145" i="5"/>
  <c r="P145" i="5"/>
  <c r="Q145" i="5" s="1"/>
  <c r="K145" i="5"/>
  <c r="S144" i="5"/>
  <c r="R144" i="5"/>
  <c r="P144" i="5"/>
  <c r="Q144" i="5" s="1"/>
  <c r="K144" i="5"/>
  <c r="R143" i="5"/>
  <c r="P143" i="5"/>
  <c r="Q143" i="5" s="1"/>
  <c r="K143" i="5"/>
  <c r="S143" i="5"/>
  <c r="S142" i="5"/>
  <c r="R142" i="5"/>
  <c r="P142" i="5"/>
  <c r="Q142" i="5" s="1"/>
  <c r="K142" i="5"/>
  <c r="S141" i="5"/>
  <c r="R141" i="5"/>
  <c r="P141" i="5"/>
  <c r="Q141" i="5" s="1"/>
  <c r="K141" i="5"/>
  <c r="S140" i="5"/>
  <c r="R140" i="5"/>
  <c r="P140" i="5"/>
  <c r="Q140" i="5" s="1"/>
  <c r="K140" i="5"/>
  <c r="S139" i="5"/>
  <c r="R139" i="5"/>
  <c r="P139" i="5"/>
  <c r="Q139" i="5" s="1"/>
  <c r="K139" i="5"/>
  <c r="R138" i="5"/>
  <c r="P138" i="5"/>
  <c r="Q138" i="5" s="1"/>
  <c r="K138" i="5"/>
  <c r="S138" i="5"/>
  <c r="S137" i="5"/>
  <c r="R137" i="5"/>
  <c r="P137" i="5"/>
  <c r="Q137" i="5" s="1"/>
  <c r="K137" i="5"/>
  <c r="S136" i="5"/>
  <c r="R136" i="5"/>
  <c r="P136" i="5"/>
  <c r="Q136" i="5" s="1"/>
  <c r="K136" i="5"/>
  <c r="S135" i="5"/>
  <c r="R135" i="5"/>
  <c r="P135" i="5"/>
  <c r="Q135" i="5" s="1"/>
  <c r="K135" i="5"/>
  <c r="S134" i="5"/>
  <c r="R134" i="5"/>
  <c r="P134" i="5"/>
  <c r="Q134" i="5" s="1"/>
  <c r="K134" i="5"/>
  <c r="R133" i="5"/>
  <c r="P133" i="5"/>
  <c r="Q133" i="5" s="1"/>
  <c r="K133" i="5"/>
  <c r="S133" i="5"/>
  <c r="S132" i="5"/>
  <c r="R132" i="5"/>
  <c r="P132" i="5"/>
  <c r="Q132" i="5" s="1"/>
  <c r="K132" i="5"/>
  <c r="S131" i="5"/>
  <c r="R131" i="5"/>
  <c r="P131" i="5"/>
  <c r="Q131" i="5" s="1"/>
  <c r="K131" i="5"/>
  <c r="S130" i="5"/>
  <c r="R130" i="5"/>
  <c r="P130" i="5"/>
  <c r="Q130" i="5" s="1"/>
  <c r="K130" i="5"/>
  <c r="S129" i="5"/>
  <c r="R129" i="5"/>
  <c r="P129" i="5"/>
  <c r="Q129" i="5" s="1"/>
  <c r="K129" i="5"/>
  <c r="R128" i="5"/>
  <c r="P128" i="5"/>
  <c r="Q128" i="5" s="1"/>
  <c r="K128" i="5"/>
  <c r="S128" i="5"/>
  <c r="S127" i="5"/>
  <c r="R127" i="5"/>
  <c r="P127" i="5"/>
  <c r="Q127" i="5" s="1"/>
  <c r="K127" i="5"/>
  <c r="S126" i="5"/>
  <c r="R126" i="5"/>
  <c r="P126" i="5"/>
  <c r="Q126" i="5" s="1"/>
  <c r="K126" i="5"/>
  <c r="S125" i="5"/>
  <c r="R125" i="5"/>
  <c r="P125" i="5"/>
  <c r="Q125" i="5" s="1"/>
  <c r="K125" i="5"/>
  <c r="R124" i="5"/>
  <c r="P124" i="5"/>
  <c r="Q124" i="5" s="1"/>
  <c r="K124" i="5"/>
  <c r="S124" i="5"/>
  <c r="S123" i="5"/>
  <c r="R123" i="5"/>
  <c r="P123" i="5"/>
  <c r="Q123" i="5" s="1"/>
  <c r="K123" i="5"/>
  <c r="S122" i="5"/>
  <c r="R122" i="5"/>
  <c r="P122" i="5"/>
  <c r="Q122" i="5" s="1"/>
  <c r="K122" i="5"/>
  <c r="S121" i="5"/>
  <c r="R121" i="5"/>
  <c r="P121" i="5"/>
  <c r="Q121" i="5" s="1"/>
  <c r="K121" i="5"/>
  <c r="S120" i="5"/>
  <c r="R120" i="5"/>
  <c r="P120" i="5"/>
  <c r="Q120" i="5" s="1"/>
  <c r="K120" i="5"/>
  <c r="R119" i="5"/>
  <c r="P119" i="5"/>
  <c r="Q119" i="5" s="1"/>
  <c r="K119" i="5"/>
  <c r="S119" i="5"/>
  <c r="S118" i="5"/>
  <c r="R118" i="5"/>
  <c r="P118" i="5"/>
  <c r="Q118" i="5" s="1"/>
  <c r="K118" i="5"/>
  <c r="S117" i="5"/>
  <c r="R117" i="5"/>
  <c r="P117" i="5"/>
  <c r="Q117" i="5" s="1"/>
  <c r="K117" i="5"/>
  <c r="S116" i="5"/>
  <c r="R116" i="5"/>
  <c r="P116" i="5"/>
  <c r="Q116" i="5" s="1"/>
  <c r="K116" i="5"/>
  <c r="S115" i="5"/>
  <c r="R115" i="5"/>
  <c r="P115" i="5"/>
  <c r="Q115" i="5" s="1"/>
  <c r="K115" i="5"/>
  <c r="R114" i="5"/>
  <c r="P114" i="5"/>
  <c r="Q114" i="5" s="1"/>
  <c r="K114" i="5"/>
  <c r="S114" i="5"/>
  <c r="S113" i="5"/>
  <c r="R113" i="5"/>
  <c r="P113" i="5"/>
  <c r="Q113" i="5" s="1"/>
  <c r="K113" i="5"/>
  <c r="S112" i="5"/>
  <c r="R112" i="5"/>
  <c r="P112" i="5"/>
  <c r="Q112" i="5" s="1"/>
  <c r="K112" i="5"/>
  <c r="S111" i="5"/>
  <c r="R111" i="5"/>
  <c r="P111" i="5"/>
  <c r="Q111" i="5" s="1"/>
  <c r="K111" i="5"/>
  <c r="S110" i="5"/>
  <c r="R110" i="5"/>
  <c r="P110" i="5"/>
  <c r="Q110" i="5" s="1"/>
  <c r="K110" i="5"/>
  <c r="R109" i="5"/>
  <c r="P109" i="5"/>
  <c r="Q109" i="5" s="1"/>
  <c r="K109" i="5"/>
  <c r="S109" i="5"/>
  <c r="S108" i="5"/>
  <c r="R108" i="5"/>
  <c r="P108" i="5"/>
  <c r="Q108" i="5" s="1"/>
  <c r="K108" i="5"/>
  <c r="S107" i="5"/>
  <c r="R107" i="5"/>
  <c r="P107" i="5"/>
  <c r="Q107" i="5" s="1"/>
  <c r="K107" i="5"/>
  <c r="S106" i="5"/>
  <c r="R106" i="5"/>
  <c r="P106" i="5"/>
  <c r="Q106" i="5" s="1"/>
  <c r="K106" i="5"/>
  <c r="R105" i="5"/>
  <c r="P105" i="5"/>
  <c r="Q105" i="5" s="1"/>
  <c r="K105" i="5"/>
  <c r="S105" i="5"/>
  <c r="S104" i="5"/>
  <c r="R104" i="5"/>
  <c r="P104" i="5"/>
  <c r="Q104" i="5" s="1"/>
  <c r="K104" i="5"/>
  <c r="S103" i="5"/>
  <c r="R103" i="5"/>
  <c r="P103" i="5"/>
  <c r="Q103" i="5" s="1"/>
  <c r="K103" i="5"/>
  <c r="S102" i="5"/>
  <c r="R102" i="5"/>
  <c r="P102" i="5"/>
  <c r="Q102" i="5" s="1"/>
  <c r="K102" i="5"/>
  <c r="S101" i="5"/>
  <c r="R101" i="5"/>
  <c r="P101" i="5"/>
  <c r="Q101" i="5" s="1"/>
  <c r="K101" i="5"/>
  <c r="R100" i="5"/>
  <c r="P100" i="5"/>
  <c r="Q100" i="5" s="1"/>
  <c r="K100" i="5"/>
  <c r="S100" i="5"/>
  <c r="S99" i="5"/>
  <c r="R99" i="5"/>
  <c r="P99" i="5"/>
  <c r="Q99" i="5" s="1"/>
  <c r="K99" i="5"/>
  <c r="S98" i="5"/>
  <c r="R98" i="5"/>
  <c r="P98" i="5"/>
  <c r="Q98" i="5" s="1"/>
  <c r="K98" i="5"/>
  <c r="S97" i="5"/>
  <c r="R97" i="5"/>
  <c r="P97" i="5"/>
  <c r="Q97" i="5" s="1"/>
  <c r="K97" i="5"/>
  <c r="S96" i="5"/>
  <c r="R96" i="5"/>
  <c r="P96" i="5"/>
  <c r="Q96" i="5" s="1"/>
  <c r="K96" i="5"/>
  <c r="R95" i="5"/>
  <c r="P95" i="5"/>
  <c r="Q95" i="5" s="1"/>
  <c r="K95" i="5"/>
  <c r="S95" i="5"/>
  <c r="S94" i="5"/>
  <c r="R94" i="5"/>
  <c r="P94" i="5"/>
  <c r="Q94" i="5" s="1"/>
  <c r="K94" i="5"/>
  <c r="S93" i="5"/>
  <c r="R93" i="5"/>
  <c r="P93" i="5"/>
  <c r="Q93" i="5" s="1"/>
  <c r="K93" i="5"/>
  <c r="S92" i="5"/>
  <c r="R92" i="5"/>
  <c r="P92" i="5"/>
  <c r="Q92" i="5" s="1"/>
  <c r="K92" i="5"/>
  <c r="S91" i="5"/>
  <c r="R91" i="5"/>
  <c r="P91" i="5"/>
  <c r="Q91" i="5" s="1"/>
  <c r="K91" i="5"/>
  <c r="R90" i="5"/>
  <c r="P90" i="5"/>
  <c r="Q90" i="5" s="1"/>
  <c r="K90" i="5"/>
  <c r="S90" i="5"/>
  <c r="S89" i="5"/>
  <c r="R89" i="5"/>
  <c r="P89" i="5"/>
  <c r="Q89" i="5" s="1"/>
  <c r="K89" i="5"/>
  <c r="S88" i="5"/>
  <c r="R88" i="5"/>
  <c r="P88" i="5"/>
  <c r="Q88" i="5" s="1"/>
  <c r="K88" i="5"/>
  <c r="S87" i="5"/>
  <c r="R87" i="5"/>
  <c r="P87" i="5"/>
  <c r="Q87" i="5" s="1"/>
  <c r="K87" i="5"/>
  <c r="R86" i="5"/>
  <c r="P86" i="5"/>
  <c r="Q86" i="5" s="1"/>
  <c r="K86" i="5"/>
  <c r="S86" i="5"/>
  <c r="S85" i="5"/>
  <c r="R85" i="5"/>
  <c r="P85" i="5"/>
  <c r="Q85" i="5" s="1"/>
  <c r="K85" i="5"/>
  <c r="S84" i="5"/>
  <c r="R84" i="5"/>
  <c r="P84" i="5"/>
  <c r="Q84" i="5" s="1"/>
  <c r="K84" i="5"/>
  <c r="S83" i="5"/>
  <c r="R83" i="5"/>
  <c r="P83" i="5"/>
  <c r="Q83" i="5" s="1"/>
  <c r="K83" i="5"/>
  <c r="S82" i="5"/>
  <c r="R82" i="5"/>
  <c r="P82" i="5"/>
  <c r="Q82" i="5" s="1"/>
  <c r="K82" i="5"/>
  <c r="R81" i="5"/>
  <c r="P81" i="5"/>
  <c r="Q81" i="5" s="1"/>
  <c r="K81" i="5"/>
  <c r="S81" i="5"/>
  <c r="S80" i="5"/>
  <c r="R80" i="5"/>
  <c r="P80" i="5"/>
  <c r="Q80" i="5" s="1"/>
  <c r="K80" i="5"/>
  <c r="S79" i="5"/>
  <c r="R79" i="5"/>
  <c r="P79" i="5"/>
  <c r="Q79" i="5" s="1"/>
  <c r="K79" i="5"/>
  <c r="S78" i="5"/>
  <c r="R78" i="5"/>
  <c r="P78" i="5"/>
  <c r="Q78" i="5" s="1"/>
  <c r="K78" i="5"/>
  <c r="S77" i="5"/>
  <c r="R77" i="5"/>
  <c r="P77" i="5"/>
  <c r="Q77" i="5" s="1"/>
  <c r="K77" i="5"/>
  <c r="R76" i="5"/>
  <c r="P76" i="5"/>
  <c r="Q76" i="5" s="1"/>
  <c r="K76" i="5"/>
  <c r="S76" i="5"/>
  <c r="S75" i="5"/>
  <c r="R75" i="5"/>
  <c r="P75" i="5"/>
  <c r="Q75" i="5" s="1"/>
  <c r="K75" i="5"/>
  <c r="S74" i="5"/>
  <c r="R74" i="5"/>
  <c r="P74" i="5"/>
  <c r="Q74" i="5" s="1"/>
  <c r="K74" i="5"/>
  <c r="S73" i="5"/>
  <c r="R73" i="5"/>
  <c r="P73" i="5"/>
  <c r="Q73" i="5" s="1"/>
  <c r="K73" i="5"/>
  <c r="S72" i="5"/>
  <c r="R72" i="5"/>
  <c r="P72" i="5"/>
  <c r="Q72" i="5" s="1"/>
  <c r="K72" i="5"/>
  <c r="R71" i="5"/>
  <c r="P71" i="5"/>
  <c r="Q71" i="5" s="1"/>
  <c r="K71" i="5"/>
  <c r="S71" i="5"/>
  <c r="S70" i="5"/>
  <c r="R70" i="5"/>
  <c r="P70" i="5"/>
  <c r="Q70" i="5" s="1"/>
  <c r="K70" i="5"/>
  <c r="S69" i="5"/>
  <c r="R69" i="5"/>
  <c r="P69" i="5"/>
  <c r="Q69" i="5" s="1"/>
  <c r="K69" i="5"/>
  <c r="S68" i="5"/>
  <c r="R68" i="5"/>
  <c r="P68" i="5"/>
  <c r="Q68" i="5" s="1"/>
  <c r="K68" i="5"/>
  <c r="R67" i="5"/>
  <c r="P67" i="5"/>
  <c r="Q67" i="5" s="1"/>
  <c r="K67" i="5"/>
  <c r="S67" i="5"/>
  <c r="S66" i="5"/>
  <c r="R66" i="5"/>
  <c r="P66" i="5"/>
  <c r="Q66" i="5" s="1"/>
  <c r="K66" i="5"/>
  <c r="S65" i="5"/>
  <c r="R65" i="5"/>
  <c r="P65" i="5"/>
  <c r="Q65" i="5" s="1"/>
  <c r="K65" i="5"/>
  <c r="S64" i="5"/>
  <c r="R64" i="5"/>
  <c r="P64" i="5"/>
  <c r="Q64" i="5" s="1"/>
  <c r="K64" i="5"/>
  <c r="S63" i="5"/>
  <c r="R63" i="5"/>
  <c r="P63" i="5"/>
  <c r="Q63" i="5" s="1"/>
  <c r="K63" i="5"/>
  <c r="R62" i="5"/>
  <c r="P62" i="5"/>
  <c r="Q62" i="5" s="1"/>
  <c r="K62" i="5"/>
  <c r="S62" i="5"/>
  <c r="S61" i="5"/>
  <c r="R61" i="5"/>
  <c r="P61" i="5"/>
  <c r="Q61" i="5" s="1"/>
  <c r="K61" i="5"/>
  <c r="S60" i="5"/>
  <c r="R60" i="5"/>
  <c r="P60" i="5"/>
  <c r="Q60" i="5" s="1"/>
  <c r="K60" i="5"/>
  <c r="S59" i="5"/>
  <c r="R59" i="5"/>
  <c r="P59" i="5"/>
  <c r="Q59" i="5" s="1"/>
  <c r="K59" i="5"/>
  <c r="S58" i="5"/>
  <c r="R58" i="5"/>
  <c r="P58" i="5"/>
  <c r="Q58" i="5" s="1"/>
  <c r="K58" i="5"/>
  <c r="R57" i="5"/>
  <c r="P57" i="5"/>
  <c r="Q57" i="5" s="1"/>
  <c r="K57" i="5"/>
  <c r="S57" i="5"/>
  <c r="S56" i="5"/>
  <c r="R56" i="5"/>
  <c r="P56" i="5"/>
  <c r="Q56" i="5" s="1"/>
  <c r="K56" i="5"/>
  <c r="S55" i="5"/>
  <c r="R55" i="5"/>
  <c r="P55" i="5"/>
  <c r="Q55" i="5" s="1"/>
  <c r="K55" i="5"/>
  <c r="S54" i="5"/>
  <c r="R54" i="5"/>
  <c r="P54" i="5"/>
  <c r="Q54" i="5" s="1"/>
  <c r="K54" i="5"/>
  <c r="S53" i="5"/>
  <c r="R53" i="5"/>
  <c r="P53" i="5"/>
  <c r="Q53" i="5" s="1"/>
  <c r="K53" i="5"/>
  <c r="R52" i="5"/>
  <c r="P52" i="5"/>
  <c r="Q52" i="5" s="1"/>
  <c r="K52" i="5"/>
  <c r="S52" i="5"/>
  <c r="S51" i="5"/>
  <c r="R51" i="5"/>
  <c r="P51" i="5"/>
  <c r="Q51" i="5" s="1"/>
  <c r="K51" i="5"/>
  <c r="S50" i="5"/>
  <c r="R50" i="5"/>
  <c r="P50" i="5"/>
  <c r="Q50" i="5" s="1"/>
  <c r="K50" i="5"/>
  <c r="S49" i="5"/>
  <c r="R49" i="5"/>
  <c r="P49" i="5"/>
  <c r="Q49" i="5" s="1"/>
  <c r="K49" i="5"/>
  <c r="R48" i="5"/>
  <c r="P48" i="5"/>
  <c r="Q48" i="5" s="1"/>
  <c r="K48" i="5"/>
  <c r="S48" i="5"/>
  <c r="S47" i="5"/>
  <c r="R47" i="5"/>
  <c r="P47" i="5"/>
  <c r="Q47" i="5" s="1"/>
  <c r="K47" i="5"/>
  <c r="S46" i="5"/>
  <c r="R46" i="5"/>
  <c r="P46" i="5"/>
  <c r="Q46" i="5" s="1"/>
  <c r="K46" i="5"/>
  <c r="S45" i="5"/>
  <c r="R45" i="5"/>
  <c r="P45" i="5"/>
  <c r="Q45" i="5" s="1"/>
  <c r="K45" i="5"/>
  <c r="S44" i="5"/>
  <c r="R44" i="5"/>
  <c r="P44" i="5"/>
  <c r="Q44" i="5" s="1"/>
  <c r="K44" i="5"/>
  <c r="R43" i="5"/>
  <c r="P43" i="5"/>
  <c r="Q43" i="5" s="1"/>
  <c r="K43" i="5"/>
  <c r="S43" i="5"/>
  <c r="S42" i="5"/>
  <c r="R42" i="5"/>
  <c r="P42" i="5"/>
  <c r="Q42" i="5" s="1"/>
  <c r="K42" i="5"/>
  <c r="S41" i="5"/>
  <c r="R41" i="5"/>
  <c r="P41" i="5"/>
  <c r="Q41" i="5" s="1"/>
  <c r="K41" i="5"/>
  <c r="S40" i="5"/>
  <c r="R40" i="5"/>
  <c r="P40" i="5"/>
  <c r="Q40" i="5" s="1"/>
  <c r="K40" i="5"/>
  <c r="S39" i="5"/>
  <c r="R39" i="5"/>
  <c r="P39" i="5"/>
  <c r="Q39" i="5" s="1"/>
  <c r="K39" i="5"/>
  <c r="R38" i="5"/>
  <c r="P38" i="5"/>
  <c r="Q38" i="5" s="1"/>
  <c r="K38" i="5"/>
  <c r="S38" i="5"/>
  <c r="S37" i="5"/>
  <c r="R37" i="5"/>
  <c r="P37" i="5"/>
  <c r="Q37" i="5" s="1"/>
  <c r="K37" i="5"/>
  <c r="S36" i="5"/>
  <c r="R36" i="5"/>
  <c r="P36" i="5"/>
  <c r="Q36" i="5" s="1"/>
  <c r="K36" i="5"/>
  <c r="S35" i="5"/>
  <c r="R35" i="5"/>
  <c r="P35" i="5"/>
  <c r="Q35" i="5" s="1"/>
  <c r="K35" i="5"/>
  <c r="S34" i="5"/>
  <c r="R34" i="5"/>
  <c r="P34" i="5"/>
  <c r="Q34" i="5" s="1"/>
  <c r="K34" i="5"/>
  <c r="R33" i="5"/>
  <c r="P33" i="5"/>
  <c r="Q33" i="5" s="1"/>
  <c r="K33" i="5"/>
  <c r="S33" i="5"/>
  <c r="S32" i="5"/>
  <c r="R32" i="5"/>
  <c r="P32" i="5"/>
  <c r="Q32" i="5" s="1"/>
  <c r="K32" i="5"/>
  <c r="S31" i="5"/>
  <c r="R31" i="5"/>
  <c r="P31" i="5"/>
  <c r="Q31" i="5" s="1"/>
  <c r="K31" i="5"/>
  <c r="S30" i="5"/>
  <c r="R30" i="5"/>
  <c r="P30" i="5"/>
  <c r="Q30" i="5" s="1"/>
  <c r="K30" i="5"/>
  <c r="R29" i="5"/>
  <c r="P29" i="5"/>
  <c r="Q29" i="5" s="1"/>
  <c r="K29" i="5"/>
  <c r="S29" i="5"/>
  <c r="S28" i="5"/>
  <c r="R28" i="5"/>
  <c r="P28" i="5"/>
  <c r="Q28" i="5" s="1"/>
  <c r="K28" i="5"/>
  <c r="S27" i="5"/>
  <c r="R27" i="5"/>
  <c r="P27" i="5"/>
  <c r="Q27" i="5" s="1"/>
  <c r="K27" i="5"/>
  <c r="S26" i="5"/>
  <c r="R26" i="5"/>
  <c r="P26" i="5"/>
  <c r="Q26" i="5" s="1"/>
  <c r="K26" i="5"/>
  <c r="S25" i="5"/>
  <c r="R25" i="5"/>
  <c r="P25" i="5"/>
  <c r="Q25" i="5" s="1"/>
  <c r="K25" i="5"/>
  <c r="R24" i="5"/>
  <c r="P24" i="5"/>
  <c r="Q24" i="5" s="1"/>
  <c r="K24" i="5"/>
  <c r="S24" i="5"/>
  <c r="S23" i="5"/>
  <c r="R23" i="5"/>
  <c r="P23" i="5"/>
  <c r="Q23" i="5" s="1"/>
  <c r="K23" i="5"/>
  <c r="S22" i="5"/>
  <c r="R22" i="5"/>
  <c r="P22" i="5"/>
  <c r="Q22" i="5" s="1"/>
  <c r="K22" i="5"/>
  <c r="S21" i="5"/>
  <c r="R21" i="5"/>
  <c r="P21" i="5"/>
  <c r="Q21" i="5" s="1"/>
  <c r="K21" i="5"/>
  <c r="S20" i="5"/>
  <c r="R20" i="5"/>
  <c r="P20" i="5"/>
  <c r="Q20" i="5" s="1"/>
  <c r="K20" i="5"/>
  <c r="R19" i="5"/>
  <c r="P19" i="5"/>
  <c r="Q19" i="5" s="1"/>
  <c r="K19" i="5"/>
  <c r="S19" i="5"/>
  <c r="S18" i="5"/>
  <c r="R18" i="5"/>
  <c r="P18" i="5"/>
  <c r="Q18" i="5" s="1"/>
  <c r="K18" i="5"/>
  <c r="S17" i="5"/>
  <c r="R17" i="5"/>
  <c r="P17" i="5"/>
  <c r="Q17" i="5" s="1"/>
  <c r="K17" i="5"/>
  <c r="S16" i="5"/>
  <c r="R16" i="5"/>
  <c r="P16" i="5"/>
  <c r="Q16" i="5" s="1"/>
  <c r="K16" i="5"/>
  <c r="S15" i="5"/>
  <c r="R15" i="5"/>
  <c r="P15" i="5"/>
  <c r="Q15" i="5" s="1"/>
  <c r="K15" i="5"/>
  <c r="R14" i="5"/>
  <c r="P14" i="5"/>
  <c r="Q14" i="5" s="1"/>
  <c r="K14" i="5"/>
  <c r="S14" i="5"/>
  <c r="S13" i="5"/>
  <c r="R13" i="5"/>
  <c r="P13" i="5"/>
  <c r="Q13" i="5" s="1"/>
  <c r="K13" i="5"/>
  <c r="S12" i="5"/>
  <c r="R12" i="5"/>
  <c r="P12" i="5"/>
  <c r="Q12" i="5" s="1"/>
  <c r="K12" i="5"/>
  <c r="S11" i="5"/>
  <c r="R11" i="5"/>
  <c r="P11" i="5"/>
  <c r="Q11" i="5" s="1"/>
  <c r="K11" i="5"/>
  <c r="H6" i="5"/>
  <c r="I8" i="3"/>
  <c r="H1333" i="5" l="1"/>
  <c r="L1333" i="5"/>
  <c r="M1333" i="5" s="1"/>
  <c r="N1333" i="5" s="1"/>
  <c r="H1332" i="5"/>
  <c r="L1332" i="5"/>
  <c r="M1332" i="5" s="1"/>
  <c r="N1332" i="5" s="1"/>
  <c r="H815" i="5"/>
  <c r="L815" i="5"/>
  <c r="M815" i="5" s="1"/>
  <c r="N815" i="5" s="1"/>
  <c r="H1193" i="5"/>
  <c r="L1193" i="5"/>
  <c r="M1193" i="5" s="1"/>
  <c r="N1193" i="5" s="1"/>
  <c r="H1095" i="5"/>
  <c r="L1095" i="5"/>
  <c r="M1095" i="5" s="1"/>
  <c r="N1095" i="5" s="1"/>
  <c r="H1094" i="5"/>
  <c r="L1094" i="5"/>
  <c r="M1094" i="5" s="1"/>
  <c r="N1094" i="5" s="1"/>
  <c r="H1093" i="5"/>
  <c r="L1093" i="5"/>
  <c r="M1093" i="5" s="1"/>
  <c r="N1093" i="5" s="1"/>
  <c r="H1092" i="5"/>
  <c r="L1092" i="5"/>
  <c r="M1092" i="5" s="1"/>
  <c r="N1092" i="5" s="1"/>
  <c r="H1091" i="5"/>
  <c r="L1091" i="5"/>
  <c r="M1091" i="5" s="1"/>
  <c r="N1091" i="5" s="1"/>
  <c r="H1090" i="5"/>
  <c r="L1090" i="5"/>
  <c r="M1090" i="5" s="1"/>
  <c r="N1090" i="5" s="1"/>
  <c r="H1089" i="5"/>
  <c r="L1089" i="5"/>
  <c r="M1089" i="5" s="1"/>
  <c r="N1089" i="5" s="1"/>
  <c r="H1087" i="5"/>
  <c r="L1087" i="5"/>
  <c r="M1087" i="5" s="1"/>
  <c r="N1087" i="5" s="1"/>
  <c r="H1086" i="5"/>
  <c r="L1086" i="5"/>
  <c r="M1086" i="5" s="1"/>
  <c r="N1086" i="5" s="1"/>
  <c r="H1085" i="5"/>
  <c r="L1085" i="5"/>
  <c r="M1085" i="5" s="1"/>
  <c r="N1085" i="5" s="1"/>
  <c r="H1083" i="5"/>
  <c r="L1083" i="5"/>
  <c r="M1083" i="5" s="1"/>
  <c r="N1083" i="5" s="1"/>
  <c r="H1081" i="5"/>
  <c r="L1081" i="5"/>
  <c r="M1081" i="5" s="1"/>
  <c r="N1081" i="5" s="1"/>
  <c r="H1080" i="5"/>
  <c r="L1080" i="5"/>
  <c r="M1080" i="5" s="1"/>
  <c r="N1080" i="5" s="1"/>
  <c r="H1079" i="5"/>
  <c r="L1079" i="5"/>
  <c r="M1079" i="5" s="1"/>
  <c r="N1079" i="5" s="1"/>
  <c r="H1078" i="5"/>
  <c r="L1078" i="5"/>
  <c r="M1078" i="5" s="1"/>
  <c r="N1078" i="5" s="1"/>
  <c r="H1077" i="5"/>
  <c r="L1077" i="5"/>
  <c r="M1077" i="5" s="1"/>
  <c r="N1077" i="5" s="1"/>
  <c r="H1076" i="5"/>
  <c r="L1076" i="5"/>
  <c r="M1076" i="5" s="1"/>
  <c r="N1076" i="5" s="1"/>
  <c r="H1075" i="5"/>
  <c r="L1075" i="5"/>
  <c r="M1075" i="5" s="1"/>
  <c r="N1075" i="5" s="1"/>
  <c r="H1073" i="5"/>
  <c r="L1073" i="5"/>
  <c r="M1073" i="5" s="1"/>
  <c r="N1073" i="5" s="1"/>
  <c r="H1072" i="5"/>
  <c r="L1072" i="5"/>
  <c r="M1072" i="5" s="1"/>
  <c r="N1072" i="5" s="1"/>
  <c r="H1071" i="5"/>
  <c r="L1071" i="5"/>
  <c r="M1071" i="5" s="1"/>
  <c r="N1071" i="5" s="1"/>
  <c r="H1070" i="5"/>
  <c r="L1070" i="5"/>
  <c r="M1070" i="5" s="1"/>
  <c r="N1070" i="5" s="1"/>
  <c r="H1069" i="5"/>
  <c r="L1069" i="5"/>
  <c r="M1069" i="5" s="1"/>
  <c r="N1069" i="5" s="1"/>
  <c r="H1068" i="5"/>
  <c r="L1068" i="5"/>
  <c r="M1068" i="5" s="1"/>
  <c r="N1068" i="5" s="1"/>
  <c r="H1067" i="5"/>
  <c r="L1067" i="5"/>
  <c r="M1067" i="5" s="1"/>
  <c r="N1067" i="5" s="1"/>
  <c r="H1066" i="5"/>
  <c r="L1066" i="5"/>
  <c r="M1066" i="5" s="1"/>
  <c r="N1066" i="5" s="1"/>
  <c r="H1064" i="5"/>
  <c r="L1064" i="5"/>
  <c r="M1064" i="5" s="1"/>
  <c r="N1064" i="5" s="1"/>
  <c r="H1062" i="5"/>
  <c r="L1062" i="5"/>
  <c r="M1062" i="5" s="1"/>
  <c r="N1062" i="5" s="1"/>
  <c r="H1060" i="5"/>
  <c r="L1060" i="5"/>
  <c r="M1060" i="5" s="1"/>
  <c r="N1060" i="5" s="1"/>
  <c r="H1058" i="5"/>
  <c r="L1058" i="5"/>
  <c r="M1058" i="5" s="1"/>
  <c r="N1058" i="5" s="1"/>
  <c r="H1057" i="5"/>
  <c r="L1057" i="5"/>
  <c r="M1057" i="5" s="1"/>
  <c r="N1057" i="5" s="1"/>
  <c r="H1056" i="5"/>
  <c r="L1056" i="5"/>
  <c r="M1056" i="5" s="1"/>
  <c r="N1056" i="5" s="1"/>
  <c r="H1055" i="5"/>
  <c r="L1055" i="5"/>
  <c r="M1055" i="5" s="1"/>
  <c r="N1055" i="5" s="1"/>
  <c r="H1054" i="5"/>
  <c r="L1054" i="5"/>
  <c r="M1054" i="5" s="1"/>
  <c r="N1054" i="5" s="1"/>
  <c r="H1053" i="5"/>
  <c r="L1053" i="5"/>
  <c r="M1053" i="5" s="1"/>
  <c r="N1053" i="5" s="1"/>
  <c r="H1052" i="5"/>
  <c r="L1052" i="5"/>
  <c r="M1052" i="5" s="1"/>
  <c r="N1052" i="5" s="1"/>
  <c r="H1051" i="5"/>
  <c r="L1051" i="5"/>
  <c r="M1051" i="5" s="1"/>
  <c r="N1051" i="5" s="1"/>
  <c r="H1050" i="5"/>
  <c r="L1050" i="5"/>
  <c r="M1050" i="5" s="1"/>
  <c r="N1050" i="5" s="1"/>
  <c r="H1048" i="5"/>
  <c r="L1048" i="5"/>
  <c r="M1048" i="5" s="1"/>
  <c r="N1048" i="5" s="1"/>
  <c r="H1047" i="5"/>
  <c r="L1047" i="5"/>
  <c r="M1047" i="5" s="1"/>
  <c r="N1047" i="5" s="1"/>
  <c r="H1046" i="5"/>
  <c r="L1046" i="5"/>
  <c r="M1046" i="5" s="1"/>
  <c r="N1046" i="5" s="1"/>
  <c r="H1045" i="5"/>
  <c r="L1045" i="5"/>
  <c r="M1045" i="5" s="1"/>
  <c r="N1045" i="5" s="1"/>
  <c r="H1044" i="5"/>
  <c r="L1044" i="5"/>
  <c r="M1044" i="5" s="1"/>
  <c r="N1044" i="5" s="1"/>
  <c r="H1043" i="5"/>
  <c r="L1043" i="5"/>
  <c r="M1043" i="5" s="1"/>
  <c r="N1043" i="5" s="1"/>
  <c r="H1042" i="5"/>
  <c r="L1042" i="5"/>
  <c r="M1042" i="5" s="1"/>
  <c r="N1042" i="5" s="1"/>
  <c r="H1041" i="5"/>
  <c r="L1041" i="5"/>
  <c r="M1041" i="5" s="1"/>
  <c r="N1041" i="5" s="1"/>
  <c r="H1040" i="5"/>
  <c r="L1040" i="5"/>
  <c r="M1040" i="5" s="1"/>
  <c r="N1040" i="5" s="1"/>
  <c r="H1039" i="5"/>
  <c r="L1039" i="5"/>
  <c r="M1039" i="5" s="1"/>
  <c r="N1039" i="5" s="1"/>
  <c r="H1037" i="5"/>
  <c r="L1037" i="5"/>
  <c r="M1037" i="5" s="1"/>
  <c r="N1037" i="5" s="1"/>
  <c r="H1035" i="5"/>
  <c r="L1035" i="5"/>
  <c r="M1035" i="5" s="1"/>
  <c r="N1035" i="5" s="1"/>
  <c r="H1033" i="5"/>
  <c r="L1033" i="5"/>
  <c r="M1033" i="5" s="1"/>
  <c r="N1033" i="5" s="1"/>
  <c r="H1032" i="5"/>
  <c r="L1032" i="5"/>
  <c r="M1032" i="5" s="1"/>
  <c r="N1032" i="5" s="1"/>
  <c r="H1031" i="5"/>
  <c r="L1031" i="5"/>
  <c r="M1031" i="5" s="1"/>
  <c r="N1031" i="5" s="1"/>
  <c r="H1029" i="5"/>
  <c r="L1029" i="5"/>
  <c r="M1029" i="5" s="1"/>
  <c r="N1029" i="5" s="1"/>
  <c r="H1027" i="5"/>
  <c r="L1027" i="5"/>
  <c r="M1027" i="5" s="1"/>
  <c r="N1027" i="5" s="1"/>
  <c r="H1025" i="5"/>
  <c r="L1025" i="5"/>
  <c r="M1025" i="5" s="1"/>
  <c r="N1025" i="5" s="1"/>
  <c r="H1024" i="5"/>
  <c r="L1024" i="5"/>
  <c r="M1024" i="5" s="1"/>
  <c r="N1024" i="5" s="1"/>
  <c r="H1023" i="5"/>
  <c r="L1023" i="5"/>
  <c r="M1023" i="5" s="1"/>
  <c r="N1023" i="5" s="1"/>
  <c r="H1022" i="5"/>
  <c r="L1022" i="5"/>
  <c r="M1022" i="5" s="1"/>
  <c r="N1022" i="5" s="1"/>
  <c r="H1021" i="5"/>
  <c r="L1021" i="5"/>
  <c r="M1021" i="5" s="1"/>
  <c r="N1021" i="5" s="1"/>
  <c r="H1019" i="5"/>
  <c r="L1019" i="5"/>
  <c r="M1019" i="5" s="1"/>
  <c r="N1019" i="5" s="1"/>
  <c r="H1017" i="5"/>
  <c r="L1017" i="5"/>
  <c r="M1017" i="5" s="1"/>
  <c r="N1017" i="5" s="1"/>
  <c r="H1016" i="5"/>
  <c r="L1016" i="5"/>
  <c r="M1016" i="5" s="1"/>
  <c r="N1016" i="5" s="1"/>
  <c r="H1015" i="5"/>
  <c r="L1015" i="5"/>
  <c r="M1015" i="5" s="1"/>
  <c r="N1015" i="5" s="1"/>
  <c r="H1014" i="5"/>
  <c r="L1014" i="5"/>
  <c r="M1014" i="5" s="1"/>
  <c r="N1014" i="5" s="1"/>
  <c r="H1013" i="5"/>
  <c r="L1013" i="5"/>
  <c r="M1013" i="5" s="1"/>
  <c r="N1013" i="5" s="1"/>
  <c r="H1011" i="5"/>
  <c r="L1011" i="5"/>
  <c r="M1011" i="5" s="1"/>
  <c r="N1011" i="5" s="1"/>
  <c r="H1010" i="5"/>
  <c r="L1010" i="5"/>
  <c r="M1010" i="5" s="1"/>
  <c r="N1010" i="5" s="1"/>
  <c r="H1331" i="5"/>
  <c r="L1331" i="5"/>
  <c r="M1331" i="5" s="1"/>
  <c r="N1331" i="5" s="1"/>
  <c r="H910" i="5"/>
  <c r="L910" i="5"/>
  <c r="M910" i="5" s="1"/>
  <c r="N910" i="5" s="1"/>
  <c r="H909" i="5"/>
  <c r="L909" i="5"/>
  <c r="M909" i="5" s="1"/>
  <c r="N909" i="5" s="1"/>
  <c r="H908" i="5"/>
  <c r="L908" i="5"/>
  <c r="M908" i="5" s="1"/>
  <c r="N908" i="5" s="1"/>
  <c r="H907" i="5"/>
  <c r="L907" i="5"/>
  <c r="M907" i="5" s="1"/>
  <c r="N907" i="5" s="1"/>
  <c r="H906" i="5"/>
  <c r="L906" i="5"/>
  <c r="M906" i="5" s="1"/>
  <c r="N906" i="5" s="1"/>
  <c r="H905" i="5"/>
  <c r="L905" i="5"/>
  <c r="M905" i="5" s="1"/>
  <c r="N905" i="5" s="1"/>
  <c r="H904" i="5"/>
  <c r="L904" i="5"/>
  <c r="M904" i="5" s="1"/>
  <c r="N904" i="5" s="1"/>
  <c r="H1330" i="5"/>
  <c r="L1330" i="5"/>
  <c r="M1330" i="5" s="1"/>
  <c r="N1330" i="5" s="1"/>
  <c r="H1328" i="5"/>
  <c r="L1328" i="5"/>
  <c r="M1328" i="5" s="1"/>
  <c r="N1328" i="5" s="1"/>
  <c r="H1326" i="5"/>
  <c r="L1326" i="5"/>
  <c r="M1326" i="5" s="1"/>
  <c r="N1326" i="5" s="1"/>
  <c r="H1324" i="5"/>
  <c r="L1324" i="5"/>
  <c r="M1324" i="5" s="1"/>
  <c r="N1324" i="5" s="1"/>
  <c r="H1323" i="5"/>
  <c r="L1323" i="5"/>
  <c r="M1323" i="5" s="1"/>
  <c r="N1323" i="5" s="1"/>
  <c r="H1322" i="5"/>
  <c r="L1322" i="5"/>
  <c r="M1322" i="5" s="1"/>
  <c r="N1322" i="5" s="1"/>
  <c r="H1310" i="5"/>
  <c r="L1310" i="5"/>
  <c r="M1310" i="5" s="1"/>
  <c r="N1310" i="5" s="1"/>
  <c r="H1309" i="5"/>
  <c r="L1309" i="5"/>
  <c r="M1309" i="5" s="1"/>
  <c r="N1309" i="5" s="1"/>
  <c r="H1308" i="5"/>
  <c r="L1308" i="5"/>
  <c r="M1308" i="5" s="1"/>
  <c r="N1308" i="5" s="1"/>
  <c r="H1306" i="5"/>
  <c r="L1306" i="5"/>
  <c r="M1306" i="5" s="1"/>
  <c r="N1306" i="5" s="1"/>
  <c r="H1304" i="5"/>
  <c r="L1304" i="5"/>
  <c r="M1304" i="5" s="1"/>
  <c r="N1304" i="5" s="1"/>
  <c r="H1302" i="5"/>
  <c r="L1302" i="5"/>
  <c r="M1302" i="5" s="1"/>
  <c r="N1302" i="5" s="1"/>
  <c r="H1301" i="5"/>
  <c r="L1301" i="5"/>
  <c r="M1301" i="5" s="1"/>
  <c r="N1301" i="5" s="1"/>
  <c r="H1300" i="5"/>
  <c r="L1300" i="5"/>
  <c r="M1300" i="5" s="1"/>
  <c r="N1300" i="5" s="1"/>
  <c r="H1299" i="5"/>
  <c r="L1299" i="5"/>
  <c r="M1299" i="5" s="1"/>
  <c r="N1299" i="5" s="1"/>
  <c r="H1298" i="5"/>
  <c r="L1298" i="5"/>
  <c r="M1298" i="5" s="1"/>
  <c r="N1298" i="5" s="1"/>
  <c r="H1296" i="5"/>
  <c r="L1296" i="5"/>
  <c r="M1296" i="5" s="1"/>
  <c r="N1296" i="5" s="1"/>
  <c r="H1294" i="5"/>
  <c r="L1294" i="5"/>
  <c r="M1294" i="5" s="1"/>
  <c r="N1294" i="5" s="1"/>
  <c r="H1292" i="5"/>
  <c r="L1292" i="5"/>
  <c r="M1292" i="5" s="1"/>
  <c r="N1292" i="5" s="1"/>
  <c r="H1290" i="5"/>
  <c r="L1290" i="5"/>
  <c r="M1290" i="5" s="1"/>
  <c r="N1290" i="5" s="1"/>
  <c r="H1329" i="5"/>
  <c r="L1329" i="5"/>
  <c r="M1329" i="5" s="1"/>
  <c r="N1329" i="5" s="1"/>
  <c r="H1327" i="5"/>
  <c r="L1327" i="5"/>
  <c r="M1327" i="5" s="1"/>
  <c r="N1327" i="5" s="1"/>
  <c r="H1325" i="5"/>
  <c r="L1325" i="5"/>
  <c r="M1325" i="5" s="1"/>
  <c r="N1325" i="5" s="1"/>
  <c r="H1307" i="5"/>
  <c r="L1307" i="5"/>
  <c r="M1307" i="5" s="1"/>
  <c r="N1307" i="5" s="1"/>
  <c r="H1305" i="5"/>
  <c r="L1305" i="5"/>
  <c r="M1305" i="5" s="1"/>
  <c r="N1305" i="5" s="1"/>
  <c r="H1303" i="5"/>
  <c r="L1303" i="5"/>
  <c r="M1303" i="5" s="1"/>
  <c r="N1303" i="5" s="1"/>
  <c r="H1297" i="5"/>
  <c r="L1297" i="5"/>
  <c r="M1297" i="5" s="1"/>
  <c r="N1297" i="5" s="1"/>
  <c r="H1295" i="5"/>
  <c r="L1295" i="5"/>
  <c r="M1295" i="5" s="1"/>
  <c r="N1295" i="5" s="1"/>
  <c r="H1293" i="5"/>
  <c r="L1293" i="5"/>
  <c r="M1293" i="5" s="1"/>
  <c r="N1293" i="5" s="1"/>
  <c r="H1291" i="5"/>
  <c r="L1291" i="5"/>
  <c r="M1291" i="5" s="1"/>
  <c r="N1291" i="5" s="1"/>
  <c r="H903" i="5"/>
  <c r="L903" i="5"/>
  <c r="M903" i="5" s="1"/>
  <c r="N903" i="5" s="1"/>
  <c r="H902" i="5"/>
  <c r="L902" i="5"/>
  <c r="M902" i="5" s="1"/>
  <c r="N902" i="5" s="1"/>
  <c r="H900" i="5"/>
  <c r="L900" i="5"/>
  <c r="M900" i="5" s="1"/>
  <c r="N900" i="5" s="1"/>
  <c r="H899" i="5"/>
  <c r="L899" i="5"/>
  <c r="M899" i="5" s="1"/>
  <c r="N899" i="5" s="1"/>
  <c r="H898" i="5"/>
  <c r="L898" i="5"/>
  <c r="M898" i="5" s="1"/>
  <c r="N898" i="5" s="1"/>
  <c r="H897" i="5"/>
  <c r="L897" i="5"/>
  <c r="M897" i="5" s="1"/>
  <c r="N897" i="5" s="1"/>
  <c r="H896" i="5"/>
  <c r="L896" i="5"/>
  <c r="M896" i="5" s="1"/>
  <c r="N896" i="5" s="1"/>
  <c r="H895" i="5"/>
  <c r="L895" i="5"/>
  <c r="M895" i="5" s="1"/>
  <c r="N895" i="5" s="1"/>
  <c r="H894" i="5"/>
  <c r="L894" i="5"/>
  <c r="M894" i="5" s="1"/>
  <c r="N894" i="5" s="1"/>
  <c r="H893" i="5"/>
  <c r="L893" i="5"/>
  <c r="M893" i="5" s="1"/>
  <c r="N893" i="5" s="1"/>
  <c r="H892" i="5"/>
  <c r="L892" i="5"/>
  <c r="M892" i="5" s="1"/>
  <c r="N892" i="5" s="1"/>
  <c r="H891" i="5"/>
  <c r="L891" i="5"/>
  <c r="M891" i="5" s="1"/>
  <c r="N891" i="5" s="1"/>
  <c r="H890" i="5"/>
  <c r="L890" i="5"/>
  <c r="M890" i="5" s="1"/>
  <c r="N890" i="5" s="1"/>
  <c r="H889" i="5"/>
  <c r="L889" i="5"/>
  <c r="M889" i="5" s="1"/>
  <c r="N889" i="5" s="1"/>
  <c r="H888" i="5"/>
  <c r="L888" i="5"/>
  <c r="M888" i="5" s="1"/>
  <c r="N888" i="5" s="1"/>
  <c r="H886" i="5"/>
  <c r="L886" i="5"/>
  <c r="M886" i="5" s="1"/>
  <c r="N886" i="5" s="1"/>
  <c r="H884" i="5"/>
  <c r="L884" i="5"/>
  <c r="M884" i="5" s="1"/>
  <c r="N884" i="5" s="1"/>
  <c r="H882" i="5"/>
  <c r="L882" i="5"/>
  <c r="M882" i="5" s="1"/>
  <c r="N882" i="5" s="1"/>
  <c r="H881" i="5"/>
  <c r="L881" i="5"/>
  <c r="M881" i="5" s="1"/>
  <c r="N881" i="5" s="1"/>
  <c r="H880" i="5"/>
  <c r="L880" i="5"/>
  <c r="M880" i="5" s="1"/>
  <c r="N880" i="5" s="1"/>
  <c r="H879" i="5"/>
  <c r="L879" i="5"/>
  <c r="M879" i="5" s="1"/>
  <c r="N879" i="5" s="1"/>
  <c r="H878" i="5"/>
  <c r="L878" i="5"/>
  <c r="M878" i="5" s="1"/>
  <c r="N878" i="5" s="1"/>
  <c r="H877" i="5"/>
  <c r="L877" i="5"/>
  <c r="M877" i="5" s="1"/>
  <c r="N877" i="5" s="1"/>
  <c r="H875" i="5"/>
  <c r="L875" i="5"/>
  <c r="M875" i="5" s="1"/>
  <c r="N875" i="5" s="1"/>
  <c r="H873" i="5"/>
  <c r="L873" i="5"/>
  <c r="M873" i="5" s="1"/>
  <c r="N873" i="5" s="1"/>
  <c r="H872" i="5"/>
  <c r="L872" i="5"/>
  <c r="M872" i="5" s="1"/>
  <c r="N872" i="5" s="1"/>
  <c r="H871" i="5"/>
  <c r="L871" i="5"/>
  <c r="M871" i="5" s="1"/>
  <c r="N871" i="5" s="1"/>
  <c r="H870" i="5"/>
  <c r="L870" i="5"/>
  <c r="M870" i="5" s="1"/>
  <c r="N870" i="5" s="1"/>
  <c r="H869" i="5"/>
  <c r="L869" i="5"/>
  <c r="M869" i="5" s="1"/>
  <c r="N869" i="5" s="1"/>
  <c r="H868" i="5"/>
  <c r="L868" i="5"/>
  <c r="M868" i="5" s="1"/>
  <c r="N868" i="5" s="1"/>
  <c r="H867" i="5"/>
  <c r="L867" i="5"/>
  <c r="M867" i="5" s="1"/>
  <c r="N867" i="5" s="1"/>
  <c r="H865" i="5"/>
  <c r="L865" i="5"/>
  <c r="M865" i="5" s="1"/>
  <c r="N865" i="5" s="1"/>
  <c r="H863" i="5"/>
  <c r="L863" i="5"/>
  <c r="M863" i="5" s="1"/>
  <c r="N863" i="5" s="1"/>
  <c r="H862" i="5"/>
  <c r="L862" i="5"/>
  <c r="M862" i="5" s="1"/>
  <c r="N862" i="5" s="1"/>
  <c r="H861" i="5"/>
  <c r="L861" i="5"/>
  <c r="M861" i="5" s="1"/>
  <c r="N861" i="5" s="1"/>
  <c r="H860" i="5"/>
  <c r="L860" i="5"/>
  <c r="M860" i="5" s="1"/>
  <c r="N860" i="5" s="1"/>
  <c r="H859" i="5"/>
  <c r="L859" i="5"/>
  <c r="M859" i="5" s="1"/>
  <c r="N859" i="5" s="1"/>
  <c r="H858" i="5"/>
  <c r="L858" i="5"/>
  <c r="M858" i="5" s="1"/>
  <c r="N858" i="5" s="1"/>
  <c r="H856" i="5"/>
  <c r="L856" i="5"/>
  <c r="M856" i="5" s="1"/>
  <c r="N856" i="5" s="1"/>
  <c r="H854" i="5"/>
  <c r="L854" i="5"/>
  <c r="M854" i="5" s="1"/>
  <c r="N854" i="5" s="1"/>
  <c r="H853" i="5"/>
  <c r="L853" i="5"/>
  <c r="M853" i="5" s="1"/>
  <c r="N853" i="5" s="1"/>
  <c r="H852" i="5"/>
  <c r="L852" i="5"/>
  <c r="M852" i="5" s="1"/>
  <c r="N852" i="5" s="1"/>
  <c r="H851" i="5"/>
  <c r="L851" i="5"/>
  <c r="M851" i="5" s="1"/>
  <c r="N851" i="5" s="1"/>
  <c r="H850" i="5"/>
  <c r="L850" i="5"/>
  <c r="M850" i="5" s="1"/>
  <c r="N850" i="5" s="1"/>
  <c r="H848" i="5"/>
  <c r="L848" i="5"/>
  <c r="M848" i="5" s="1"/>
  <c r="N848" i="5" s="1"/>
  <c r="H847" i="5"/>
  <c r="L847" i="5"/>
  <c r="M847" i="5" s="1"/>
  <c r="N847" i="5" s="1"/>
  <c r="H846" i="5"/>
  <c r="L846" i="5"/>
  <c r="M846" i="5" s="1"/>
  <c r="N846" i="5" s="1"/>
  <c r="H845" i="5"/>
  <c r="L845" i="5"/>
  <c r="M845" i="5" s="1"/>
  <c r="N845" i="5" s="1"/>
  <c r="H844" i="5"/>
  <c r="L844" i="5"/>
  <c r="M844" i="5" s="1"/>
  <c r="N844" i="5" s="1"/>
  <c r="H843" i="5"/>
  <c r="L843" i="5"/>
  <c r="M843" i="5" s="1"/>
  <c r="N843" i="5" s="1"/>
  <c r="H842" i="5"/>
  <c r="L842" i="5"/>
  <c r="M842" i="5" s="1"/>
  <c r="N842" i="5" s="1"/>
  <c r="H841" i="5"/>
  <c r="L841" i="5"/>
  <c r="M841" i="5" s="1"/>
  <c r="N841" i="5" s="1"/>
  <c r="H839" i="5"/>
  <c r="L839" i="5"/>
  <c r="M839" i="5" s="1"/>
  <c r="N839" i="5" s="1"/>
  <c r="H837" i="5"/>
  <c r="L837" i="5"/>
  <c r="M837" i="5" s="1"/>
  <c r="N837" i="5" s="1"/>
  <c r="H836" i="5"/>
  <c r="L836" i="5"/>
  <c r="M836" i="5" s="1"/>
  <c r="N836" i="5" s="1"/>
  <c r="H835" i="5"/>
  <c r="L835" i="5"/>
  <c r="M835" i="5" s="1"/>
  <c r="N835" i="5" s="1"/>
  <c r="H834" i="5"/>
  <c r="L834" i="5"/>
  <c r="M834" i="5" s="1"/>
  <c r="N834" i="5" s="1"/>
  <c r="H833" i="5"/>
  <c r="L833" i="5"/>
  <c r="M833" i="5" s="1"/>
  <c r="N833" i="5" s="1"/>
  <c r="H831" i="5"/>
  <c r="L831" i="5"/>
  <c r="M831" i="5" s="1"/>
  <c r="N831" i="5" s="1"/>
  <c r="H829" i="5"/>
  <c r="L829" i="5"/>
  <c r="M829" i="5" s="1"/>
  <c r="N829" i="5" s="1"/>
  <c r="H828" i="5"/>
  <c r="L828" i="5"/>
  <c r="M828" i="5" s="1"/>
  <c r="N828" i="5" s="1"/>
  <c r="H827" i="5"/>
  <c r="L827" i="5"/>
  <c r="M827" i="5" s="1"/>
  <c r="N827" i="5" s="1"/>
  <c r="H826" i="5"/>
  <c r="L826" i="5"/>
  <c r="M826" i="5" s="1"/>
  <c r="N826" i="5" s="1"/>
  <c r="H821" i="5"/>
  <c r="L821" i="5"/>
  <c r="M821" i="5" s="1"/>
  <c r="N821" i="5" s="1"/>
  <c r="H820" i="5"/>
  <c r="L820" i="5"/>
  <c r="M820" i="5" s="1"/>
  <c r="N820" i="5" s="1"/>
  <c r="H819" i="5"/>
  <c r="L819" i="5"/>
  <c r="M819" i="5" s="1"/>
  <c r="N819" i="5" s="1"/>
  <c r="H818" i="5"/>
  <c r="L818" i="5"/>
  <c r="M818" i="5" s="1"/>
  <c r="N818" i="5" s="1"/>
  <c r="H817" i="5"/>
  <c r="L817" i="5"/>
  <c r="M817" i="5" s="1"/>
  <c r="N817" i="5" s="1"/>
  <c r="H816" i="5"/>
  <c r="L816" i="5"/>
  <c r="M816" i="5" s="1"/>
  <c r="N816" i="5" s="1"/>
  <c r="H813" i="5"/>
  <c r="L813" i="5"/>
  <c r="M813" i="5" s="1"/>
  <c r="N813" i="5" s="1"/>
  <c r="H811" i="5"/>
  <c r="L811" i="5"/>
  <c r="M811" i="5" s="1"/>
  <c r="N811" i="5" s="1"/>
  <c r="H810" i="5"/>
  <c r="L810" i="5"/>
  <c r="M810" i="5" s="1"/>
  <c r="N810" i="5" s="1"/>
  <c r="H809" i="5"/>
  <c r="L809" i="5"/>
  <c r="M809" i="5" s="1"/>
  <c r="N809" i="5" s="1"/>
  <c r="H808" i="5"/>
  <c r="L808" i="5"/>
  <c r="M808" i="5" s="1"/>
  <c r="N808" i="5" s="1"/>
  <c r="H807" i="5"/>
  <c r="L807" i="5"/>
  <c r="M807" i="5" s="1"/>
  <c r="N807" i="5" s="1"/>
  <c r="H806" i="5"/>
  <c r="L806" i="5"/>
  <c r="M806" i="5" s="1"/>
  <c r="N806" i="5" s="1"/>
  <c r="H804" i="5"/>
  <c r="L804" i="5"/>
  <c r="M804" i="5" s="1"/>
  <c r="N804" i="5" s="1"/>
  <c r="H802" i="5"/>
  <c r="L802" i="5"/>
  <c r="M802" i="5" s="1"/>
  <c r="N802" i="5" s="1"/>
  <c r="H800" i="5"/>
  <c r="L800" i="5"/>
  <c r="M800" i="5" s="1"/>
  <c r="N800" i="5" s="1"/>
  <c r="H799" i="5"/>
  <c r="L799" i="5"/>
  <c r="M799" i="5" s="1"/>
  <c r="N799" i="5" s="1"/>
  <c r="H798" i="5"/>
  <c r="L798" i="5"/>
  <c r="M798" i="5" s="1"/>
  <c r="N798" i="5" s="1"/>
  <c r="H797" i="5"/>
  <c r="L797" i="5"/>
  <c r="M797" i="5" s="1"/>
  <c r="N797" i="5" s="1"/>
  <c r="H796" i="5"/>
  <c r="L796" i="5"/>
  <c r="M796" i="5" s="1"/>
  <c r="N796" i="5" s="1"/>
  <c r="H795" i="5"/>
  <c r="L795" i="5"/>
  <c r="M795" i="5" s="1"/>
  <c r="N795" i="5" s="1"/>
  <c r="H794" i="5"/>
  <c r="L794" i="5"/>
  <c r="M794" i="5" s="1"/>
  <c r="N794" i="5" s="1"/>
  <c r="H793" i="5"/>
  <c r="L793" i="5"/>
  <c r="M793" i="5" s="1"/>
  <c r="N793" i="5" s="1"/>
  <c r="H792" i="5"/>
  <c r="L792" i="5"/>
  <c r="M792" i="5" s="1"/>
  <c r="N792" i="5" s="1"/>
  <c r="H789" i="5"/>
  <c r="L789" i="5"/>
  <c r="M789" i="5" s="1"/>
  <c r="N789" i="5" s="1"/>
  <c r="H1289" i="5"/>
  <c r="L1289" i="5"/>
  <c r="M1289" i="5" s="1"/>
  <c r="N1289" i="5" s="1"/>
  <c r="H1288" i="5"/>
  <c r="L1288" i="5"/>
  <c r="M1288" i="5" s="1"/>
  <c r="N1288" i="5" s="1"/>
  <c r="H1287" i="5"/>
  <c r="L1287" i="5"/>
  <c r="M1287" i="5" s="1"/>
  <c r="N1287" i="5" s="1"/>
  <c r="H1286" i="5"/>
  <c r="L1286" i="5"/>
  <c r="M1286" i="5" s="1"/>
  <c r="N1286" i="5" s="1"/>
  <c r="H1284" i="5"/>
  <c r="L1284" i="5"/>
  <c r="M1284" i="5" s="1"/>
  <c r="N1284" i="5" s="1"/>
  <c r="H1282" i="5"/>
  <c r="L1282" i="5"/>
  <c r="M1282" i="5" s="1"/>
  <c r="N1282" i="5" s="1"/>
  <c r="H1280" i="5"/>
  <c r="L1280" i="5"/>
  <c r="M1280" i="5" s="1"/>
  <c r="N1280" i="5" s="1"/>
  <c r="H1279" i="5"/>
  <c r="L1279" i="5"/>
  <c r="M1279" i="5" s="1"/>
  <c r="N1279" i="5" s="1"/>
  <c r="H1278" i="5"/>
  <c r="L1278" i="5"/>
  <c r="M1278" i="5" s="1"/>
  <c r="N1278" i="5" s="1"/>
  <c r="H1277" i="5"/>
  <c r="L1277" i="5"/>
  <c r="M1277" i="5" s="1"/>
  <c r="N1277" i="5" s="1"/>
  <c r="H1276" i="5"/>
  <c r="L1276" i="5"/>
  <c r="M1276" i="5" s="1"/>
  <c r="N1276" i="5" s="1"/>
  <c r="H1275" i="5"/>
  <c r="L1275" i="5"/>
  <c r="M1275" i="5" s="1"/>
  <c r="N1275" i="5" s="1"/>
  <c r="H1273" i="5"/>
  <c r="L1273" i="5"/>
  <c r="M1273" i="5" s="1"/>
  <c r="N1273" i="5" s="1"/>
  <c r="H1271" i="5"/>
  <c r="L1271" i="5"/>
  <c r="M1271" i="5" s="1"/>
  <c r="N1271" i="5" s="1"/>
  <c r="H1270" i="5"/>
  <c r="L1270" i="5"/>
  <c r="M1270" i="5" s="1"/>
  <c r="N1270" i="5" s="1"/>
  <c r="H1269" i="5"/>
  <c r="L1269" i="5"/>
  <c r="M1269" i="5" s="1"/>
  <c r="N1269" i="5" s="1"/>
  <c r="H1268" i="5"/>
  <c r="L1268" i="5"/>
  <c r="M1268" i="5" s="1"/>
  <c r="N1268" i="5" s="1"/>
  <c r="H1266" i="5"/>
  <c r="L1266" i="5"/>
  <c r="M1266" i="5" s="1"/>
  <c r="N1266" i="5" s="1"/>
  <c r="H1264" i="5"/>
  <c r="L1264" i="5"/>
  <c r="M1264" i="5" s="1"/>
  <c r="N1264" i="5" s="1"/>
  <c r="H1263" i="5"/>
  <c r="L1263" i="5"/>
  <c r="M1263" i="5" s="1"/>
  <c r="N1263" i="5" s="1"/>
  <c r="H1257" i="5"/>
  <c r="L1257" i="5"/>
  <c r="M1257" i="5" s="1"/>
  <c r="N1257" i="5" s="1"/>
  <c r="H1256" i="5"/>
  <c r="L1256" i="5"/>
  <c r="M1256" i="5" s="1"/>
  <c r="N1256" i="5" s="1"/>
  <c r="H1255" i="5"/>
  <c r="L1255" i="5"/>
  <c r="M1255" i="5" s="1"/>
  <c r="N1255" i="5" s="1"/>
  <c r="H1254" i="5"/>
  <c r="L1254" i="5"/>
  <c r="M1254" i="5" s="1"/>
  <c r="N1254" i="5" s="1"/>
  <c r="H1252" i="5"/>
  <c r="L1252" i="5"/>
  <c r="M1252" i="5" s="1"/>
  <c r="N1252" i="5" s="1"/>
  <c r="H1251" i="5"/>
  <c r="L1251" i="5"/>
  <c r="M1251" i="5" s="1"/>
  <c r="N1251" i="5" s="1"/>
  <c r="H1250" i="5"/>
  <c r="L1250" i="5"/>
  <c r="M1250" i="5" s="1"/>
  <c r="N1250" i="5" s="1"/>
  <c r="H1248" i="5"/>
  <c r="L1248" i="5"/>
  <c r="M1248" i="5" s="1"/>
  <c r="N1248" i="5" s="1"/>
  <c r="H1247" i="5"/>
  <c r="L1247" i="5"/>
  <c r="M1247" i="5" s="1"/>
  <c r="N1247" i="5" s="1"/>
  <c r="H1246" i="5"/>
  <c r="L1246" i="5"/>
  <c r="M1246" i="5" s="1"/>
  <c r="N1246" i="5" s="1"/>
  <c r="H1245" i="5"/>
  <c r="L1245" i="5"/>
  <c r="M1245" i="5" s="1"/>
  <c r="N1245" i="5" s="1"/>
  <c r="H1244" i="5"/>
  <c r="L1244" i="5"/>
  <c r="M1244" i="5" s="1"/>
  <c r="N1244" i="5" s="1"/>
  <c r="H1242" i="5"/>
  <c r="L1242" i="5"/>
  <c r="M1242" i="5" s="1"/>
  <c r="N1242" i="5" s="1"/>
  <c r="H1240" i="5"/>
  <c r="L1240" i="5"/>
  <c r="M1240" i="5" s="1"/>
  <c r="N1240" i="5" s="1"/>
  <c r="H1238" i="5"/>
  <c r="L1238" i="5"/>
  <c r="M1238" i="5" s="1"/>
  <c r="N1238" i="5" s="1"/>
  <c r="H1232" i="5"/>
  <c r="L1232" i="5"/>
  <c r="M1232" i="5" s="1"/>
  <c r="N1232" i="5" s="1"/>
  <c r="H1231" i="5"/>
  <c r="L1231" i="5"/>
  <c r="M1231" i="5" s="1"/>
  <c r="N1231" i="5" s="1"/>
  <c r="H1230" i="5"/>
  <c r="L1230" i="5"/>
  <c r="M1230" i="5" s="1"/>
  <c r="N1230" i="5" s="1"/>
  <c r="H1229" i="5"/>
  <c r="L1229" i="5"/>
  <c r="M1229" i="5" s="1"/>
  <c r="N1229" i="5" s="1"/>
  <c r="H1227" i="5"/>
  <c r="L1227" i="5"/>
  <c r="M1227" i="5" s="1"/>
  <c r="N1227" i="5" s="1"/>
  <c r="H1225" i="5"/>
  <c r="L1225" i="5"/>
  <c r="M1225" i="5" s="1"/>
  <c r="N1225" i="5" s="1"/>
  <c r="H1223" i="5"/>
  <c r="L1223" i="5"/>
  <c r="M1223" i="5" s="1"/>
  <c r="N1223" i="5" s="1"/>
  <c r="H1221" i="5"/>
  <c r="L1221" i="5"/>
  <c r="M1221" i="5" s="1"/>
  <c r="N1221" i="5" s="1"/>
  <c r="H1217" i="5"/>
  <c r="L1217" i="5"/>
  <c r="M1217" i="5" s="1"/>
  <c r="N1217" i="5" s="1"/>
  <c r="H1214" i="5"/>
  <c r="L1214" i="5"/>
  <c r="M1214" i="5" s="1"/>
  <c r="N1214" i="5" s="1"/>
  <c r="H1210" i="5"/>
  <c r="L1210" i="5"/>
  <c r="M1210" i="5" s="1"/>
  <c r="N1210" i="5" s="1"/>
  <c r="H1209" i="5"/>
  <c r="L1209" i="5"/>
  <c r="M1209" i="5" s="1"/>
  <c r="N1209" i="5" s="1"/>
  <c r="H1208" i="5"/>
  <c r="L1208" i="5"/>
  <c r="M1208" i="5" s="1"/>
  <c r="N1208" i="5" s="1"/>
  <c r="H1207" i="5"/>
  <c r="L1207" i="5"/>
  <c r="M1207" i="5" s="1"/>
  <c r="N1207" i="5" s="1"/>
  <c r="H1206" i="5"/>
  <c r="L1206" i="5"/>
  <c r="M1206" i="5" s="1"/>
  <c r="N1206" i="5" s="1"/>
  <c r="H1205" i="5"/>
  <c r="L1205" i="5"/>
  <c r="M1205" i="5" s="1"/>
  <c r="N1205" i="5" s="1"/>
  <c r="H1203" i="5"/>
  <c r="L1203" i="5"/>
  <c r="M1203" i="5" s="1"/>
  <c r="N1203" i="5" s="1"/>
  <c r="H1201" i="5"/>
  <c r="L1201" i="5"/>
  <c r="M1201" i="5" s="1"/>
  <c r="N1201" i="5" s="1"/>
  <c r="H1200" i="5"/>
  <c r="L1200" i="5"/>
  <c r="M1200" i="5" s="1"/>
  <c r="N1200" i="5" s="1"/>
  <c r="H1199" i="5"/>
  <c r="L1199" i="5"/>
  <c r="M1199" i="5" s="1"/>
  <c r="N1199" i="5" s="1"/>
  <c r="H1198" i="5"/>
  <c r="L1198" i="5"/>
  <c r="M1198" i="5" s="1"/>
  <c r="N1198" i="5" s="1"/>
  <c r="H1197" i="5"/>
  <c r="L1197" i="5"/>
  <c r="M1197" i="5" s="1"/>
  <c r="N1197" i="5" s="1"/>
  <c r="H1196" i="5"/>
  <c r="L1196" i="5"/>
  <c r="M1196" i="5" s="1"/>
  <c r="N1196" i="5" s="1"/>
  <c r="H1195" i="5"/>
  <c r="L1195" i="5"/>
  <c r="M1195" i="5" s="1"/>
  <c r="N1195" i="5" s="1"/>
  <c r="H1191" i="5"/>
  <c r="L1191" i="5"/>
  <c r="M1191" i="5" s="1"/>
  <c r="N1191" i="5" s="1"/>
  <c r="H1189" i="5"/>
  <c r="L1189" i="5"/>
  <c r="M1189" i="5" s="1"/>
  <c r="N1189" i="5" s="1"/>
  <c r="H1187" i="5"/>
  <c r="L1187" i="5"/>
  <c r="M1187" i="5" s="1"/>
  <c r="N1187" i="5" s="1"/>
  <c r="H1185" i="5"/>
  <c r="L1185" i="5"/>
  <c r="M1185" i="5" s="1"/>
  <c r="N1185" i="5" s="1"/>
  <c r="H1184" i="5"/>
  <c r="L1184" i="5"/>
  <c r="M1184" i="5" s="1"/>
  <c r="N1184" i="5" s="1"/>
  <c r="H1183" i="5"/>
  <c r="L1183" i="5"/>
  <c r="M1183" i="5" s="1"/>
  <c r="N1183" i="5" s="1"/>
  <c r="H1182" i="5"/>
  <c r="L1182" i="5"/>
  <c r="M1182" i="5" s="1"/>
  <c r="N1182" i="5" s="1"/>
  <c r="H1181" i="5"/>
  <c r="L1181" i="5"/>
  <c r="M1181" i="5" s="1"/>
  <c r="N1181" i="5" s="1"/>
  <c r="H1180" i="5"/>
  <c r="L1180" i="5"/>
  <c r="M1180" i="5" s="1"/>
  <c r="N1180" i="5" s="1"/>
  <c r="H1179" i="5"/>
  <c r="L1179" i="5"/>
  <c r="M1179" i="5" s="1"/>
  <c r="N1179" i="5" s="1"/>
  <c r="H1177" i="5"/>
  <c r="L1177" i="5"/>
  <c r="M1177" i="5" s="1"/>
  <c r="N1177" i="5" s="1"/>
  <c r="H1176" i="5"/>
  <c r="L1176" i="5"/>
  <c r="M1176" i="5" s="1"/>
  <c r="N1176" i="5" s="1"/>
  <c r="H1175" i="5"/>
  <c r="L1175" i="5"/>
  <c r="M1175" i="5" s="1"/>
  <c r="N1175" i="5" s="1"/>
  <c r="H1174" i="5"/>
  <c r="L1174" i="5"/>
  <c r="M1174" i="5" s="1"/>
  <c r="N1174" i="5" s="1"/>
  <c r="H1173" i="5"/>
  <c r="L1173" i="5"/>
  <c r="M1173" i="5" s="1"/>
  <c r="N1173" i="5" s="1"/>
  <c r="H1172" i="5"/>
  <c r="L1172" i="5"/>
  <c r="M1172" i="5" s="1"/>
  <c r="N1172" i="5" s="1"/>
  <c r="H1171" i="5"/>
  <c r="L1171" i="5"/>
  <c r="M1171" i="5" s="1"/>
  <c r="N1171" i="5" s="1"/>
  <c r="H1168" i="5"/>
  <c r="L1168" i="5"/>
  <c r="M1168" i="5" s="1"/>
  <c r="N1168" i="5" s="1"/>
  <c r="H1167" i="5"/>
  <c r="L1167" i="5"/>
  <c r="M1167" i="5" s="1"/>
  <c r="N1167" i="5" s="1"/>
  <c r="H1166" i="5"/>
  <c r="L1166" i="5"/>
  <c r="M1166" i="5" s="1"/>
  <c r="N1166" i="5" s="1"/>
  <c r="H1165" i="5"/>
  <c r="L1165" i="5"/>
  <c r="M1165" i="5" s="1"/>
  <c r="N1165" i="5" s="1"/>
  <c r="H1164" i="5"/>
  <c r="L1164" i="5"/>
  <c r="M1164" i="5" s="1"/>
  <c r="N1164" i="5" s="1"/>
  <c r="H1163" i="5"/>
  <c r="L1163" i="5"/>
  <c r="M1163" i="5" s="1"/>
  <c r="N1163" i="5" s="1"/>
  <c r="H1161" i="5"/>
  <c r="L1161" i="5"/>
  <c r="M1161" i="5" s="1"/>
  <c r="N1161" i="5" s="1"/>
  <c r="H1159" i="5"/>
  <c r="L1159" i="5"/>
  <c r="M1159" i="5" s="1"/>
  <c r="N1159" i="5" s="1"/>
  <c r="H1158" i="5"/>
  <c r="L1158" i="5"/>
  <c r="M1158" i="5" s="1"/>
  <c r="N1158" i="5" s="1"/>
  <c r="H1157" i="5"/>
  <c r="L1157" i="5"/>
  <c r="M1157" i="5" s="1"/>
  <c r="N1157" i="5" s="1"/>
  <c r="H1156" i="5"/>
  <c r="L1156" i="5"/>
  <c r="M1156" i="5" s="1"/>
  <c r="N1156" i="5" s="1"/>
  <c r="H1155" i="5"/>
  <c r="L1155" i="5"/>
  <c r="M1155" i="5" s="1"/>
  <c r="N1155" i="5" s="1"/>
  <c r="H1154" i="5"/>
  <c r="L1154" i="5"/>
  <c r="M1154" i="5" s="1"/>
  <c r="N1154" i="5" s="1"/>
  <c r="H1153" i="5"/>
  <c r="L1153" i="5"/>
  <c r="M1153" i="5" s="1"/>
  <c r="N1153" i="5" s="1"/>
  <c r="H1152" i="5"/>
  <c r="L1152" i="5"/>
  <c r="M1152" i="5" s="1"/>
  <c r="N1152" i="5" s="1"/>
  <c r="H1151" i="5"/>
  <c r="L1151" i="5"/>
  <c r="M1151" i="5" s="1"/>
  <c r="N1151" i="5" s="1"/>
  <c r="H1150" i="5"/>
  <c r="L1150" i="5"/>
  <c r="M1150" i="5" s="1"/>
  <c r="N1150" i="5" s="1"/>
  <c r="H1149" i="5"/>
  <c r="L1149" i="5"/>
  <c r="M1149" i="5" s="1"/>
  <c r="N1149" i="5" s="1"/>
  <c r="H1148" i="5"/>
  <c r="L1148" i="5"/>
  <c r="M1148" i="5" s="1"/>
  <c r="N1148" i="5" s="1"/>
  <c r="H1147" i="5"/>
  <c r="L1147" i="5"/>
  <c r="M1147" i="5" s="1"/>
  <c r="N1147" i="5" s="1"/>
  <c r="H1146" i="5"/>
  <c r="L1146" i="5"/>
  <c r="M1146" i="5" s="1"/>
  <c r="N1146" i="5" s="1"/>
  <c r="H1145" i="5"/>
  <c r="L1145" i="5"/>
  <c r="M1145" i="5" s="1"/>
  <c r="N1145" i="5" s="1"/>
  <c r="H1144" i="5"/>
  <c r="L1144" i="5"/>
  <c r="M1144" i="5" s="1"/>
  <c r="N1144" i="5" s="1"/>
  <c r="H1143" i="5"/>
  <c r="L1143" i="5"/>
  <c r="M1143" i="5" s="1"/>
  <c r="N1143" i="5" s="1"/>
  <c r="H1140" i="5"/>
  <c r="L1140" i="5"/>
  <c r="M1140" i="5" s="1"/>
  <c r="N1140" i="5" s="1"/>
  <c r="H1139" i="5"/>
  <c r="L1139" i="5"/>
  <c r="M1139" i="5" s="1"/>
  <c r="N1139" i="5" s="1"/>
  <c r="H1138" i="5"/>
  <c r="L1138" i="5"/>
  <c r="M1138" i="5" s="1"/>
  <c r="N1138" i="5" s="1"/>
  <c r="H1137" i="5"/>
  <c r="L1137" i="5"/>
  <c r="M1137" i="5" s="1"/>
  <c r="N1137" i="5" s="1"/>
  <c r="H1136" i="5"/>
  <c r="L1136" i="5"/>
  <c r="M1136" i="5" s="1"/>
  <c r="N1136" i="5" s="1"/>
  <c r="H1135" i="5"/>
  <c r="L1135" i="5"/>
  <c r="M1135" i="5" s="1"/>
  <c r="N1135" i="5" s="1"/>
  <c r="H1133" i="5"/>
  <c r="L1133" i="5"/>
  <c r="M1133" i="5" s="1"/>
  <c r="N1133" i="5" s="1"/>
  <c r="H1130" i="5"/>
  <c r="L1130" i="5"/>
  <c r="M1130" i="5" s="1"/>
  <c r="N1130" i="5" s="1"/>
  <c r="H1129" i="5"/>
  <c r="L1129" i="5"/>
  <c r="M1129" i="5" s="1"/>
  <c r="N1129" i="5" s="1"/>
  <c r="H1128" i="5"/>
  <c r="L1128" i="5"/>
  <c r="M1128" i="5" s="1"/>
  <c r="N1128" i="5" s="1"/>
  <c r="H1127" i="5"/>
  <c r="L1127" i="5"/>
  <c r="M1127" i="5" s="1"/>
  <c r="N1127" i="5" s="1"/>
  <c r="H1126" i="5"/>
  <c r="L1126" i="5"/>
  <c r="M1126" i="5" s="1"/>
  <c r="N1126" i="5" s="1"/>
  <c r="H1124" i="5"/>
  <c r="L1124" i="5"/>
  <c r="M1124" i="5" s="1"/>
  <c r="N1124" i="5" s="1"/>
  <c r="H1122" i="5"/>
  <c r="L1122" i="5"/>
  <c r="M1122" i="5" s="1"/>
  <c r="N1122" i="5" s="1"/>
  <c r="H1121" i="5"/>
  <c r="L1121" i="5"/>
  <c r="M1121" i="5" s="1"/>
  <c r="N1121" i="5" s="1"/>
  <c r="H1120" i="5"/>
  <c r="L1120" i="5"/>
  <c r="M1120" i="5" s="1"/>
  <c r="N1120" i="5" s="1"/>
  <c r="H1119" i="5"/>
  <c r="L1119" i="5"/>
  <c r="M1119" i="5" s="1"/>
  <c r="N1119" i="5" s="1"/>
  <c r="H1118" i="5"/>
  <c r="L1118" i="5"/>
  <c r="M1118" i="5" s="1"/>
  <c r="N1118" i="5" s="1"/>
  <c r="H1117" i="5"/>
  <c r="L1117" i="5"/>
  <c r="M1117" i="5" s="1"/>
  <c r="N1117" i="5" s="1"/>
  <c r="H1116" i="5"/>
  <c r="L1116" i="5"/>
  <c r="M1116" i="5" s="1"/>
  <c r="N1116" i="5" s="1"/>
  <c r="H1114" i="5"/>
  <c r="L1114" i="5"/>
  <c r="M1114" i="5" s="1"/>
  <c r="N1114" i="5" s="1"/>
  <c r="H1112" i="5"/>
  <c r="L1112" i="5"/>
  <c r="M1112" i="5" s="1"/>
  <c r="N1112" i="5" s="1"/>
  <c r="H1110" i="5"/>
  <c r="L1110" i="5"/>
  <c r="M1110" i="5" s="1"/>
  <c r="N1110" i="5" s="1"/>
  <c r="H1109" i="5"/>
  <c r="L1109" i="5"/>
  <c r="M1109" i="5" s="1"/>
  <c r="N1109" i="5" s="1"/>
  <c r="H1108" i="5"/>
  <c r="L1108" i="5"/>
  <c r="M1108" i="5" s="1"/>
  <c r="N1108" i="5" s="1"/>
  <c r="H1106" i="5"/>
  <c r="L1106" i="5"/>
  <c r="M1106" i="5" s="1"/>
  <c r="N1106" i="5" s="1"/>
  <c r="H1105" i="5"/>
  <c r="L1105" i="5"/>
  <c r="M1105" i="5" s="1"/>
  <c r="N1105" i="5" s="1"/>
  <c r="H1104" i="5"/>
  <c r="L1104" i="5"/>
  <c r="M1104" i="5" s="1"/>
  <c r="N1104" i="5" s="1"/>
  <c r="H1103" i="5"/>
  <c r="L1103" i="5"/>
  <c r="M1103" i="5" s="1"/>
  <c r="N1103" i="5" s="1"/>
  <c r="H1102" i="5"/>
  <c r="L1102" i="5"/>
  <c r="M1102" i="5" s="1"/>
  <c r="N1102" i="5" s="1"/>
  <c r="H1101" i="5"/>
  <c r="L1101" i="5"/>
  <c r="M1101" i="5" s="1"/>
  <c r="N1101" i="5" s="1"/>
  <c r="H1100" i="5"/>
  <c r="L1100" i="5"/>
  <c r="M1100" i="5" s="1"/>
  <c r="N1100" i="5" s="1"/>
  <c r="H1099" i="5"/>
  <c r="L1099" i="5"/>
  <c r="M1099" i="5" s="1"/>
  <c r="N1099" i="5" s="1"/>
  <c r="H1097" i="5"/>
  <c r="L1097" i="5"/>
  <c r="M1097" i="5" s="1"/>
  <c r="N1097" i="5" s="1"/>
  <c r="H1096" i="5"/>
  <c r="L1096" i="5"/>
  <c r="M1096" i="5" s="1"/>
  <c r="N1096" i="5" s="1"/>
  <c r="H1009" i="5"/>
  <c r="L1009" i="5"/>
  <c r="M1009" i="5" s="1"/>
  <c r="N1009" i="5" s="1"/>
  <c r="H1007" i="5"/>
  <c r="L1007" i="5"/>
  <c r="M1007" i="5" s="1"/>
  <c r="N1007" i="5" s="1"/>
  <c r="H1005" i="5"/>
  <c r="L1005" i="5"/>
  <c r="M1005" i="5" s="1"/>
  <c r="N1005" i="5" s="1"/>
  <c r="H1003" i="5"/>
  <c r="L1003" i="5"/>
  <c r="M1003" i="5" s="1"/>
  <c r="N1003" i="5" s="1"/>
  <c r="H1002" i="5"/>
  <c r="L1002" i="5"/>
  <c r="M1002" i="5" s="1"/>
  <c r="N1002" i="5" s="1"/>
  <c r="H1001" i="5"/>
  <c r="L1001" i="5"/>
  <c r="M1001" i="5" s="1"/>
  <c r="N1001" i="5" s="1"/>
  <c r="H1000" i="5"/>
  <c r="L1000" i="5"/>
  <c r="M1000" i="5" s="1"/>
  <c r="N1000" i="5" s="1"/>
  <c r="H999" i="5"/>
  <c r="L999" i="5"/>
  <c r="M999" i="5" s="1"/>
  <c r="N999" i="5" s="1"/>
  <c r="H997" i="5"/>
  <c r="L997" i="5"/>
  <c r="M997" i="5" s="1"/>
  <c r="N997" i="5" s="1"/>
  <c r="H995" i="5"/>
  <c r="L995" i="5"/>
  <c r="M995" i="5" s="1"/>
  <c r="N995" i="5" s="1"/>
  <c r="H994" i="5"/>
  <c r="L994" i="5"/>
  <c r="M994" i="5" s="1"/>
  <c r="N994" i="5" s="1"/>
  <c r="H993" i="5"/>
  <c r="L993" i="5"/>
  <c r="M993" i="5" s="1"/>
  <c r="N993" i="5" s="1"/>
  <c r="H992" i="5"/>
  <c r="L992" i="5"/>
  <c r="M992" i="5" s="1"/>
  <c r="N992" i="5" s="1"/>
  <c r="H991" i="5"/>
  <c r="L991" i="5"/>
  <c r="M991" i="5" s="1"/>
  <c r="N991" i="5" s="1"/>
  <c r="H824" i="5"/>
  <c r="L824" i="5"/>
  <c r="M824" i="5" s="1"/>
  <c r="N824" i="5" s="1"/>
  <c r="H822" i="5"/>
  <c r="L822" i="5"/>
  <c r="M822" i="5" s="1"/>
  <c r="N822" i="5" s="1"/>
  <c r="H1285" i="5"/>
  <c r="L1285" i="5"/>
  <c r="M1285" i="5" s="1"/>
  <c r="N1285" i="5" s="1"/>
  <c r="H1283" i="5"/>
  <c r="L1283" i="5"/>
  <c r="M1283" i="5" s="1"/>
  <c r="N1283" i="5" s="1"/>
  <c r="H1281" i="5"/>
  <c r="L1281" i="5"/>
  <c r="M1281" i="5" s="1"/>
  <c r="N1281" i="5" s="1"/>
  <c r="H1274" i="5"/>
  <c r="L1274" i="5"/>
  <c r="M1274" i="5" s="1"/>
  <c r="N1274" i="5" s="1"/>
  <c r="H1272" i="5"/>
  <c r="L1272" i="5"/>
  <c r="M1272" i="5" s="1"/>
  <c r="N1272" i="5" s="1"/>
  <c r="H1267" i="5"/>
  <c r="L1267" i="5"/>
  <c r="M1267" i="5" s="1"/>
  <c r="N1267" i="5" s="1"/>
  <c r="H1265" i="5"/>
  <c r="L1265" i="5"/>
  <c r="M1265" i="5" s="1"/>
  <c r="N1265" i="5" s="1"/>
  <c r="H1134" i="5"/>
  <c r="L1134" i="5"/>
  <c r="M1134" i="5" s="1"/>
  <c r="N1134" i="5" s="1"/>
  <c r="H1132" i="5"/>
  <c r="L1132" i="5"/>
  <c r="M1132" i="5" s="1"/>
  <c r="N1132" i="5" s="1"/>
  <c r="H1125" i="5"/>
  <c r="L1125" i="5"/>
  <c r="M1125" i="5" s="1"/>
  <c r="N1125" i="5" s="1"/>
  <c r="H1123" i="5"/>
  <c r="L1123" i="5"/>
  <c r="M1123" i="5" s="1"/>
  <c r="N1123" i="5" s="1"/>
  <c r="H1115" i="5"/>
  <c r="L1115" i="5"/>
  <c r="M1115" i="5" s="1"/>
  <c r="N1115" i="5" s="1"/>
  <c r="H1113" i="5"/>
  <c r="L1113" i="5"/>
  <c r="M1113" i="5" s="1"/>
  <c r="N1113" i="5" s="1"/>
  <c r="H1111" i="5"/>
  <c r="L1111" i="5"/>
  <c r="M1111" i="5" s="1"/>
  <c r="N1111" i="5" s="1"/>
  <c r="H1107" i="5"/>
  <c r="L1107" i="5"/>
  <c r="M1107" i="5" s="1"/>
  <c r="N1107" i="5" s="1"/>
  <c r="H1098" i="5"/>
  <c r="L1098" i="5"/>
  <c r="M1098" i="5" s="1"/>
  <c r="N1098" i="5" s="1"/>
  <c r="H1088" i="5"/>
  <c r="L1088" i="5"/>
  <c r="M1088" i="5" s="1"/>
  <c r="N1088" i="5" s="1"/>
  <c r="H1084" i="5"/>
  <c r="L1084" i="5"/>
  <c r="M1084" i="5" s="1"/>
  <c r="N1084" i="5" s="1"/>
  <c r="H1082" i="5"/>
  <c r="L1082" i="5"/>
  <c r="M1082" i="5" s="1"/>
  <c r="N1082" i="5" s="1"/>
  <c r="H1074" i="5"/>
  <c r="L1074" i="5"/>
  <c r="M1074" i="5" s="1"/>
  <c r="N1074" i="5" s="1"/>
  <c r="H1065" i="5"/>
  <c r="L1065" i="5"/>
  <c r="M1065" i="5" s="1"/>
  <c r="N1065" i="5" s="1"/>
  <c r="H1063" i="5"/>
  <c r="L1063" i="5"/>
  <c r="M1063" i="5" s="1"/>
  <c r="N1063" i="5" s="1"/>
  <c r="H1061" i="5"/>
  <c r="L1061" i="5"/>
  <c r="M1061" i="5" s="1"/>
  <c r="N1061" i="5" s="1"/>
  <c r="H1059" i="5"/>
  <c r="L1059" i="5"/>
  <c r="M1059" i="5" s="1"/>
  <c r="N1059" i="5" s="1"/>
  <c r="H1049" i="5"/>
  <c r="L1049" i="5"/>
  <c r="M1049" i="5" s="1"/>
  <c r="N1049" i="5" s="1"/>
  <c r="H1038" i="5"/>
  <c r="L1038" i="5"/>
  <c r="M1038" i="5" s="1"/>
  <c r="N1038" i="5" s="1"/>
  <c r="H1036" i="5"/>
  <c r="L1036" i="5"/>
  <c r="M1036" i="5" s="1"/>
  <c r="N1036" i="5" s="1"/>
  <c r="H1034" i="5"/>
  <c r="L1034" i="5"/>
  <c r="M1034" i="5" s="1"/>
  <c r="N1034" i="5" s="1"/>
  <c r="H1030" i="5"/>
  <c r="L1030" i="5"/>
  <c r="M1030" i="5" s="1"/>
  <c r="N1030" i="5" s="1"/>
  <c r="H1028" i="5"/>
  <c r="L1028" i="5"/>
  <c r="M1028" i="5" s="1"/>
  <c r="N1028" i="5" s="1"/>
  <c r="H1026" i="5"/>
  <c r="L1026" i="5"/>
  <c r="M1026" i="5" s="1"/>
  <c r="N1026" i="5" s="1"/>
  <c r="H1020" i="5"/>
  <c r="L1020" i="5"/>
  <c r="M1020" i="5" s="1"/>
  <c r="N1020" i="5" s="1"/>
  <c r="H1018" i="5"/>
  <c r="L1018" i="5"/>
  <c r="M1018" i="5" s="1"/>
  <c r="N1018" i="5" s="1"/>
  <c r="H1012" i="5"/>
  <c r="L1012" i="5"/>
  <c r="M1012" i="5" s="1"/>
  <c r="N1012" i="5" s="1"/>
  <c r="H1008" i="5"/>
  <c r="L1008" i="5"/>
  <c r="M1008" i="5" s="1"/>
  <c r="N1008" i="5" s="1"/>
  <c r="H1006" i="5"/>
  <c r="L1006" i="5"/>
  <c r="M1006" i="5" s="1"/>
  <c r="N1006" i="5" s="1"/>
  <c r="H1004" i="5"/>
  <c r="L1004" i="5"/>
  <c r="M1004" i="5" s="1"/>
  <c r="N1004" i="5" s="1"/>
  <c r="H998" i="5"/>
  <c r="L998" i="5"/>
  <c r="M998" i="5" s="1"/>
  <c r="N998" i="5" s="1"/>
  <c r="H996" i="5"/>
  <c r="L996" i="5"/>
  <c r="M996" i="5" s="1"/>
  <c r="N996" i="5" s="1"/>
  <c r="H973" i="5"/>
  <c r="L973" i="5"/>
  <c r="M973" i="5" s="1"/>
  <c r="N973" i="5" s="1"/>
  <c r="H971" i="5"/>
  <c r="L971" i="5"/>
  <c r="M971" i="5" s="1"/>
  <c r="N971" i="5" s="1"/>
  <c r="H963" i="5"/>
  <c r="L963" i="5"/>
  <c r="M963" i="5" s="1"/>
  <c r="N963" i="5" s="1"/>
  <c r="H961" i="5"/>
  <c r="L961" i="5"/>
  <c r="M961" i="5" s="1"/>
  <c r="N961" i="5" s="1"/>
  <c r="H952" i="5"/>
  <c r="L952" i="5"/>
  <c r="M952" i="5" s="1"/>
  <c r="N952" i="5" s="1"/>
  <c r="H947" i="5"/>
  <c r="L947" i="5"/>
  <c r="M947" i="5" s="1"/>
  <c r="N947" i="5" s="1"/>
  <c r="H945" i="5"/>
  <c r="L945" i="5"/>
  <c r="M945" i="5" s="1"/>
  <c r="N945" i="5" s="1"/>
  <c r="H939" i="5"/>
  <c r="L939" i="5"/>
  <c r="M939" i="5" s="1"/>
  <c r="N939" i="5" s="1"/>
  <c r="H936" i="5"/>
  <c r="L936" i="5"/>
  <c r="M936" i="5" s="1"/>
  <c r="N936" i="5" s="1"/>
  <c r="H925" i="5"/>
  <c r="L925" i="5"/>
  <c r="M925" i="5" s="1"/>
  <c r="N925" i="5" s="1"/>
  <c r="H915" i="5"/>
  <c r="L915" i="5"/>
  <c r="M915" i="5" s="1"/>
  <c r="N915" i="5" s="1"/>
  <c r="H913" i="5"/>
  <c r="L913" i="5"/>
  <c r="M913" i="5" s="1"/>
  <c r="N913" i="5" s="1"/>
  <c r="H911" i="5"/>
  <c r="L911" i="5"/>
  <c r="M911" i="5" s="1"/>
  <c r="N911" i="5" s="1"/>
  <c r="H901" i="5"/>
  <c r="L901" i="5"/>
  <c r="M901" i="5" s="1"/>
  <c r="N901" i="5" s="1"/>
  <c r="H887" i="5"/>
  <c r="L887" i="5"/>
  <c r="M887" i="5" s="1"/>
  <c r="N887" i="5" s="1"/>
  <c r="H885" i="5"/>
  <c r="L885" i="5"/>
  <c r="M885" i="5" s="1"/>
  <c r="N885" i="5" s="1"/>
  <c r="H883" i="5"/>
  <c r="L883" i="5"/>
  <c r="M883" i="5" s="1"/>
  <c r="N883" i="5" s="1"/>
  <c r="H876" i="5"/>
  <c r="L876" i="5"/>
  <c r="M876" i="5" s="1"/>
  <c r="N876" i="5" s="1"/>
  <c r="H874" i="5"/>
  <c r="L874" i="5"/>
  <c r="M874" i="5" s="1"/>
  <c r="N874" i="5" s="1"/>
  <c r="H866" i="5"/>
  <c r="L866" i="5"/>
  <c r="M866" i="5" s="1"/>
  <c r="N866" i="5" s="1"/>
  <c r="H864" i="5"/>
  <c r="L864" i="5"/>
  <c r="M864" i="5" s="1"/>
  <c r="N864" i="5" s="1"/>
  <c r="H857" i="5"/>
  <c r="L857" i="5"/>
  <c r="M857" i="5" s="1"/>
  <c r="N857" i="5" s="1"/>
  <c r="H855" i="5"/>
  <c r="L855" i="5"/>
  <c r="M855" i="5" s="1"/>
  <c r="N855" i="5" s="1"/>
  <c r="H849" i="5"/>
  <c r="L849" i="5"/>
  <c r="M849" i="5" s="1"/>
  <c r="N849" i="5" s="1"/>
  <c r="H840" i="5"/>
  <c r="L840" i="5"/>
  <c r="M840" i="5" s="1"/>
  <c r="N840" i="5" s="1"/>
  <c r="H838" i="5"/>
  <c r="L838" i="5"/>
  <c r="M838" i="5" s="1"/>
  <c r="N838" i="5" s="1"/>
  <c r="H832" i="5"/>
  <c r="L832" i="5"/>
  <c r="M832" i="5" s="1"/>
  <c r="N832" i="5" s="1"/>
  <c r="H825" i="5"/>
  <c r="L825" i="5"/>
  <c r="M825" i="5" s="1"/>
  <c r="N825" i="5" s="1"/>
  <c r="H823" i="5"/>
  <c r="L823" i="5"/>
  <c r="M823" i="5" s="1"/>
  <c r="N823" i="5" s="1"/>
  <c r="H814" i="5"/>
  <c r="L814" i="5"/>
  <c r="M814" i="5" s="1"/>
  <c r="N814" i="5" s="1"/>
  <c r="H812" i="5"/>
  <c r="L812" i="5"/>
  <c r="M812" i="5" s="1"/>
  <c r="N812" i="5" s="1"/>
  <c r="H805" i="5"/>
  <c r="L805" i="5"/>
  <c r="M805" i="5" s="1"/>
  <c r="N805" i="5" s="1"/>
  <c r="H803" i="5"/>
  <c r="L803" i="5"/>
  <c r="M803" i="5" s="1"/>
  <c r="N803" i="5" s="1"/>
  <c r="H801" i="5"/>
  <c r="L801" i="5"/>
  <c r="M801" i="5" s="1"/>
  <c r="N801" i="5" s="1"/>
  <c r="H791" i="5"/>
  <c r="L791" i="5"/>
  <c r="M791" i="5" s="1"/>
  <c r="N791" i="5" s="1"/>
  <c r="H790" i="5"/>
  <c r="L790" i="5"/>
  <c r="M790" i="5" s="1"/>
  <c r="N790" i="5" s="1"/>
  <c r="H830" i="5"/>
  <c r="L830" i="5"/>
  <c r="M830" i="5" s="1"/>
  <c r="N830" i="5" s="1"/>
  <c r="H586" i="5"/>
  <c r="L586" i="5"/>
  <c r="M586" i="5" s="1"/>
  <c r="N586" i="5" s="1"/>
  <c r="H1253" i="5"/>
  <c r="L1253" i="5"/>
  <c r="M1253" i="5" s="1"/>
  <c r="N1253" i="5" s="1"/>
  <c r="H1243" i="5"/>
  <c r="L1243" i="5"/>
  <c r="M1243" i="5" s="1"/>
  <c r="N1243" i="5" s="1"/>
  <c r="H1241" i="5"/>
  <c r="L1241" i="5"/>
  <c r="M1241" i="5" s="1"/>
  <c r="N1241" i="5" s="1"/>
  <c r="H1239" i="5"/>
  <c r="L1239" i="5"/>
  <c r="M1239" i="5" s="1"/>
  <c r="N1239" i="5" s="1"/>
  <c r="H1237" i="5"/>
  <c r="L1237" i="5"/>
  <c r="M1237" i="5" s="1"/>
  <c r="N1237" i="5" s="1"/>
  <c r="H1228" i="5"/>
  <c r="L1228" i="5"/>
  <c r="M1228" i="5" s="1"/>
  <c r="N1228" i="5" s="1"/>
  <c r="H1226" i="5"/>
  <c r="L1226" i="5"/>
  <c r="M1226" i="5" s="1"/>
  <c r="N1226" i="5" s="1"/>
  <c r="H1224" i="5"/>
  <c r="L1224" i="5"/>
  <c r="M1224" i="5" s="1"/>
  <c r="N1224" i="5" s="1"/>
  <c r="H1220" i="5"/>
  <c r="L1220" i="5"/>
  <c r="M1220" i="5" s="1"/>
  <c r="N1220" i="5" s="1"/>
  <c r="H1204" i="5"/>
  <c r="L1204" i="5"/>
  <c r="M1204" i="5" s="1"/>
  <c r="N1204" i="5" s="1"/>
  <c r="H1202" i="5"/>
  <c r="L1202" i="5"/>
  <c r="M1202" i="5" s="1"/>
  <c r="N1202" i="5" s="1"/>
  <c r="H1194" i="5"/>
  <c r="L1194" i="5"/>
  <c r="M1194" i="5" s="1"/>
  <c r="N1194" i="5" s="1"/>
  <c r="H1192" i="5"/>
  <c r="L1192" i="5"/>
  <c r="M1192" i="5" s="1"/>
  <c r="N1192" i="5" s="1"/>
  <c r="H1190" i="5"/>
  <c r="L1190" i="5"/>
  <c r="M1190" i="5" s="1"/>
  <c r="N1190" i="5" s="1"/>
  <c r="H1188" i="5"/>
  <c r="L1188" i="5"/>
  <c r="M1188" i="5" s="1"/>
  <c r="N1188" i="5" s="1"/>
  <c r="H1186" i="5"/>
  <c r="L1186" i="5"/>
  <c r="M1186" i="5" s="1"/>
  <c r="N1186" i="5" s="1"/>
  <c r="H1178" i="5"/>
  <c r="L1178" i="5"/>
  <c r="M1178" i="5" s="1"/>
  <c r="N1178" i="5" s="1"/>
  <c r="H1170" i="5"/>
  <c r="L1170" i="5"/>
  <c r="M1170" i="5" s="1"/>
  <c r="N1170" i="5" s="1"/>
  <c r="H1162" i="5"/>
  <c r="L1162" i="5"/>
  <c r="M1162" i="5" s="1"/>
  <c r="N1162" i="5" s="1"/>
  <c r="H1160" i="5"/>
  <c r="L1160" i="5"/>
  <c r="M1160" i="5" s="1"/>
  <c r="N1160" i="5" s="1"/>
  <c r="H1142" i="5"/>
  <c r="L1142" i="5"/>
  <c r="M1142" i="5" s="1"/>
  <c r="N1142" i="5" s="1"/>
  <c r="H1141" i="5"/>
  <c r="L1141" i="5"/>
  <c r="M1141" i="5" s="1"/>
  <c r="N1141" i="5" s="1"/>
  <c r="H1169" i="5"/>
  <c r="L1169" i="5"/>
  <c r="M1169" i="5" s="1"/>
  <c r="N1169" i="5" s="1"/>
  <c r="H2453" i="5"/>
  <c r="L2453" i="5"/>
  <c r="M2453" i="5" s="1"/>
  <c r="N2453" i="5" s="1"/>
  <c r="H1321" i="5"/>
  <c r="L1321" i="5"/>
  <c r="M1321" i="5" s="1"/>
  <c r="N1321" i="5" s="1"/>
  <c r="H1320" i="5"/>
  <c r="L1320" i="5"/>
  <c r="M1320" i="5" s="1"/>
  <c r="N1320" i="5" s="1"/>
  <c r="H1319" i="5"/>
  <c r="L1319" i="5"/>
  <c r="M1319" i="5" s="1"/>
  <c r="N1319" i="5" s="1"/>
  <c r="H1318" i="5"/>
  <c r="L1318" i="5"/>
  <c r="M1318" i="5" s="1"/>
  <c r="N1318" i="5" s="1"/>
  <c r="H1317" i="5"/>
  <c r="L1317" i="5"/>
  <c r="M1317" i="5" s="1"/>
  <c r="N1317" i="5" s="1"/>
  <c r="H1316" i="5"/>
  <c r="L1316" i="5"/>
  <c r="M1316" i="5" s="1"/>
  <c r="N1316" i="5" s="1"/>
  <c r="H1315" i="5"/>
  <c r="L1315" i="5"/>
  <c r="M1315" i="5" s="1"/>
  <c r="N1315" i="5" s="1"/>
  <c r="H1314" i="5"/>
  <c r="L1314" i="5"/>
  <c r="M1314" i="5" s="1"/>
  <c r="N1314" i="5" s="1"/>
  <c r="H1313" i="5"/>
  <c r="L1313" i="5"/>
  <c r="M1313" i="5" s="1"/>
  <c r="N1313" i="5" s="1"/>
  <c r="H1312" i="5"/>
  <c r="L1312" i="5"/>
  <c r="M1312" i="5" s="1"/>
  <c r="N1312" i="5" s="1"/>
  <c r="H1311" i="5"/>
  <c r="L1311" i="5"/>
  <c r="M1311" i="5" s="1"/>
  <c r="N1311" i="5" s="1"/>
  <c r="H1262" i="5"/>
  <c r="L1262" i="5"/>
  <c r="M1262" i="5" s="1"/>
  <c r="N1262" i="5" s="1"/>
  <c r="H1261" i="5"/>
  <c r="L1261" i="5"/>
  <c r="M1261" i="5" s="1"/>
  <c r="N1261" i="5" s="1"/>
  <c r="H1260" i="5"/>
  <c r="L1260" i="5"/>
  <c r="M1260" i="5" s="1"/>
  <c r="N1260" i="5" s="1"/>
  <c r="H1259" i="5"/>
  <c r="L1259" i="5"/>
  <c r="M1259" i="5" s="1"/>
  <c r="N1259" i="5" s="1"/>
  <c r="H1258" i="5"/>
  <c r="L1258" i="5"/>
  <c r="M1258" i="5" s="1"/>
  <c r="N1258" i="5" s="1"/>
  <c r="H1249" i="5"/>
  <c r="L1249" i="5"/>
  <c r="M1249" i="5" s="1"/>
  <c r="N1249" i="5" s="1"/>
  <c r="H1236" i="5"/>
  <c r="L1236" i="5"/>
  <c r="M1236" i="5" s="1"/>
  <c r="N1236" i="5" s="1"/>
  <c r="H1235" i="5"/>
  <c r="L1235" i="5"/>
  <c r="M1235" i="5" s="1"/>
  <c r="N1235" i="5" s="1"/>
  <c r="H1234" i="5"/>
  <c r="L1234" i="5"/>
  <c r="M1234" i="5" s="1"/>
  <c r="N1234" i="5" s="1"/>
  <c r="H1233" i="5"/>
  <c r="L1233" i="5"/>
  <c r="M1233" i="5" s="1"/>
  <c r="N1233" i="5" s="1"/>
  <c r="H226" i="5"/>
  <c r="L226" i="5"/>
  <c r="M226" i="5" s="1"/>
  <c r="N226" i="5" s="1"/>
  <c r="H225" i="5"/>
  <c r="L225" i="5"/>
  <c r="M225" i="5" s="1"/>
  <c r="N225" i="5" s="1"/>
  <c r="H224" i="5"/>
  <c r="L224" i="5"/>
  <c r="M224" i="5" s="1"/>
  <c r="N224" i="5" s="1"/>
  <c r="H222" i="5"/>
  <c r="L222" i="5"/>
  <c r="M222" i="5" s="1"/>
  <c r="N222" i="5" s="1"/>
  <c r="H221" i="5"/>
  <c r="L221" i="5"/>
  <c r="M221" i="5" s="1"/>
  <c r="N221" i="5" s="1"/>
  <c r="H220" i="5"/>
  <c r="L220" i="5"/>
  <c r="M220" i="5" s="1"/>
  <c r="N220" i="5" s="1"/>
  <c r="H219" i="5"/>
  <c r="L219" i="5"/>
  <c r="M219" i="5" s="1"/>
  <c r="N219" i="5" s="1"/>
  <c r="H218" i="5"/>
  <c r="L218" i="5"/>
  <c r="M218" i="5" s="1"/>
  <c r="N218" i="5" s="1"/>
  <c r="H215" i="5"/>
  <c r="L215" i="5"/>
  <c r="M215" i="5" s="1"/>
  <c r="N215" i="5" s="1"/>
  <c r="H213" i="5"/>
  <c r="L213" i="5"/>
  <c r="M213" i="5" s="1"/>
  <c r="N213" i="5" s="1"/>
  <c r="H210" i="5"/>
  <c r="L210" i="5"/>
  <c r="M210" i="5" s="1"/>
  <c r="N210" i="5" s="1"/>
  <c r="H209" i="5"/>
  <c r="L209" i="5"/>
  <c r="M209" i="5" s="1"/>
  <c r="N209" i="5" s="1"/>
  <c r="H207" i="5"/>
  <c r="L207" i="5"/>
  <c r="M207" i="5" s="1"/>
  <c r="N207" i="5" s="1"/>
  <c r="H205" i="5"/>
  <c r="L205" i="5"/>
  <c r="M205" i="5" s="1"/>
  <c r="N205" i="5" s="1"/>
  <c r="H204" i="5"/>
  <c r="L204" i="5"/>
  <c r="M204" i="5" s="1"/>
  <c r="N204" i="5" s="1"/>
  <c r="H202" i="5"/>
  <c r="L202" i="5"/>
  <c r="M202" i="5" s="1"/>
  <c r="N202" i="5" s="1"/>
  <c r="H199" i="5"/>
  <c r="L199" i="5"/>
  <c r="M199" i="5" s="1"/>
  <c r="N199" i="5" s="1"/>
  <c r="H197" i="5"/>
  <c r="L197" i="5"/>
  <c r="M197" i="5" s="1"/>
  <c r="N197" i="5" s="1"/>
  <c r="H196" i="5"/>
  <c r="L196" i="5"/>
  <c r="M196" i="5" s="1"/>
  <c r="N196" i="5" s="1"/>
  <c r="H195" i="5"/>
  <c r="L195" i="5"/>
  <c r="M195" i="5" s="1"/>
  <c r="N195" i="5" s="1"/>
  <c r="H189" i="5"/>
  <c r="L189" i="5"/>
  <c r="M189" i="5" s="1"/>
  <c r="N189" i="5" s="1"/>
  <c r="H187" i="5"/>
  <c r="L187" i="5"/>
  <c r="M187" i="5" s="1"/>
  <c r="N187" i="5" s="1"/>
  <c r="H184" i="5"/>
  <c r="L184" i="5"/>
  <c r="M184" i="5" s="1"/>
  <c r="N184" i="5" s="1"/>
  <c r="H182" i="5"/>
  <c r="L182" i="5"/>
  <c r="M182" i="5" s="1"/>
  <c r="N182" i="5" s="1"/>
  <c r="H2452" i="5"/>
  <c r="L2452" i="5"/>
  <c r="M2452" i="5" s="1"/>
  <c r="N2452" i="5" s="1"/>
  <c r="H2451" i="5"/>
  <c r="L2451" i="5"/>
  <c r="M2451" i="5" s="1"/>
  <c r="N2451" i="5" s="1"/>
  <c r="H2450" i="5"/>
  <c r="L2450" i="5"/>
  <c r="M2450" i="5" s="1"/>
  <c r="N2450" i="5" s="1"/>
  <c r="H2449" i="5"/>
  <c r="L2449" i="5"/>
  <c r="M2449" i="5" s="1"/>
  <c r="N2449" i="5" s="1"/>
  <c r="H2448" i="5"/>
  <c r="L2448" i="5"/>
  <c r="M2448" i="5" s="1"/>
  <c r="N2448" i="5" s="1"/>
  <c r="H2447" i="5"/>
  <c r="L2447" i="5"/>
  <c r="M2447" i="5" s="1"/>
  <c r="N2447" i="5" s="1"/>
  <c r="H2446" i="5"/>
  <c r="L2446" i="5"/>
  <c r="M2446" i="5" s="1"/>
  <c r="N2446" i="5" s="1"/>
  <c r="H2445" i="5"/>
  <c r="L2445" i="5"/>
  <c r="M2445" i="5" s="1"/>
  <c r="N2445" i="5" s="1"/>
  <c r="H2444" i="5"/>
  <c r="L2444" i="5"/>
  <c r="M2444" i="5" s="1"/>
  <c r="N2444" i="5" s="1"/>
  <c r="H2440" i="5"/>
  <c r="L2440" i="5"/>
  <c r="M2440" i="5" s="1"/>
  <c r="N2440" i="5" s="1"/>
  <c r="H2439" i="5"/>
  <c r="L2439" i="5"/>
  <c r="M2439" i="5" s="1"/>
  <c r="N2439" i="5" s="1"/>
  <c r="H2438" i="5"/>
  <c r="L2438" i="5"/>
  <c r="M2438" i="5" s="1"/>
  <c r="N2438" i="5" s="1"/>
  <c r="H2432" i="5"/>
  <c r="L2432" i="5"/>
  <c r="M2432" i="5" s="1"/>
  <c r="N2432" i="5" s="1"/>
  <c r="H2431" i="5"/>
  <c r="L2431" i="5"/>
  <c r="M2431" i="5" s="1"/>
  <c r="N2431" i="5" s="1"/>
  <c r="H2430" i="5"/>
  <c r="L2430" i="5"/>
  <c r="M2430" i="5" s="1"/>
  <c r="N2430" i="5" s="1"/>
  <c r="H2429" i="5"/>
  <c r="L2429" i="5"/>
  <c r="M2429" i="5" s="1"/>
  <c r="N2429" i="5" s="1"/>
  <c r="H2427" i="5"/>
  <c r="L2427" i="5"/>
  <c r="M2427" i="5" s="1"/>
  <c r="N2427" i="5" s="1"/>
  <c r="H2426" i="5"/>
  <c r="L2426" i="5"/>
  <c r="M2426" i="5" s="1"/>
  <c r="N2426" i="5" s="1"/>
  <c r="H2425" i="5"/>
  <c r="L2425" i="5"/>
  <c r="M2425" i="5" s="1"/>
  <c r="N2425" i="5" s="1"/>
  <c r="H2424" i="5"/>
  <c r="L2424" i="5"/>
  <c r="M2424" i="5" s="1"/>
  <c r="N2424" i="5" s="1"/>
  <c r="H2423" i="5"/>
  <c r="L2423" i="5"/>
  <c r="M2423" i="5" s="1"/>
  <c r="N2423" i="5" s="1"/>
  <c r="H2421" i="5"/>
  <c r="L2421" i="5"/>
  <c r="M2421" i="5" s="1"/>
  <c r="N2421" i="5" s="1"/>
  <c r="H2420" i="5"/>
  <c r="L2420" i="5"/>
  <c r="M2420" i="5" s="1"/>
  <c r="N2420" i="5" s="1"/>
  <c r="H2419" i="5"/>
  <c r="L2419" i="5"/>
  <c r="M2419" i="5" s="1"/>
  <c r="N2419" i="5" s="1"/>
  <c r="H2415" i="5"/>
  <c r="L2415" i="5"/>
  <c r="M2415" i="5" s="1"/>
  <c r="N2415" i="5" s="1"/>
  <c r="H2413" i="5"/>
  <c r="L2413" i="5"/>
  <c r="M2413" i="5" s="1"/>
  <c r="N2413" i="5" s="1"/>
  <c r="H2412" i="5"/>
  <c r="L2412" i="5"/>
  <c r="M2412" i="5" s="1"/>
  <c r="N2412" i="5" s="1"/>
  <c r="H2411" i="5"/>
  <c r="L2411" i="5"/>
  <c r="M2411" i="5" s="1"/>
  <c r="N2411" i="5" s="1"/>
  <c r="H2410" i="5"/>
  <c r="L2410" i="5"/>
  <c r="M2410" i="5" s="1"/>
  <c r="N2410" i="5" s="1"/>
  <c r="H2409" i="5"/>
  <c r="L2409" i="5"/>
  <c r="M2409" i="5" s="1"/>
  <c r="N2409" i="5" s="1"/>
  <c r="H2408" i="5"/>
  <c r="L2408" i="5"/>
  <c r="M2408" i="5" s="1"/>
  <c r="N2408" i="5" s="1"/>
  <c r="H2407" i="5"/>
  <c r="L2407" i="5"/>
  <c r="M2407" i="5" s="1"/>
  <c r="N2407" i="5" s="1"/>
  <c r="H2406" i="5"/>
  <c r="L2406" i="5"/>
  <c r="M2406" i="5" s="1"/>
  <c r="N2406" i="5" s="1"/>
  <c r="H2443" i="5"/>
  <c r="L2443" i="5"/>
  <c r="M2443" i="5" s="1"/>
  <c r="N2443" i="5" s="1"/>
  <c r="H2442" i="5"/>
  <c r="L2442" i="5"/>
  <c r="M2442" i="5" s="1"/>
  <c r="N2442" i="5" s="1"/>
  <c r="H2441" i="5"/>
  <c r="L2441" i="5"/>
  <c r="M2441" i="5" s="1"/>
  <c r="N2441" i="5" s="1"/>
  <c r="H2437" i="5"/>
  <c r="L2437" i="5"/>
  <c r="M2437" i="5" s="1"/>
  <c r="N2437" i="5" s="1"/>
  <c r="H2436" i="5"/>
  <c r="L2436" i="5"/>
  <c r="M2436" i="5" s="1"/>
  <c r="N2436" i="5" s="1"/>
  <c r="H2435" i="5"/>
  <c r="L2435" i="5"/>
  <c r="M2435" i="5" s="1"/>
  <c r="N2435" i="5" s="1"/>
  <c r="H2434" i="5"/>
  <c r="L2434" i="5"/>
  <c r="M2434" i="5" s="1"/>
  <c r="N2434" i="5" s="1"/>
  <c r="H2433" i="5"/>
  <c r="L2433" i="5"/>
  <c r="M2433" i="5" s="1"/>
  <c r="N2433" i="5" s="1"/>
  <c r="H2428" i="5"/>
  <c r="L2428" i="5"/>
  <c r="M2428" i="5" s="1"/>
  <c r="N2428" i="5" s="1"/>
  <c r="H2422" i="5"/>
  <c r="L2422" i="5"/>
  <c r="M2422" i="5" s="1"/>
  <c r="N2422" i="5" s="1"/>
  <c r="H2418" i="5"/>
  <c r="L2418" i="5"/>
  <c r="M2418" i="5" s="1"/>
  <c r="N2418" i="5" s="1"/>
  <c r="H2417" i="5"/>
  <c r="L2417" i="5"/>
  <c r="M2417" i="5" s="1"/>
  <c r="N2417" i="5" s="1"/>
  <c r="H2416" i="5"/>
  <c r="L2416" i="5"/>
  <c r="M2416" i="5" s="1"/>
  <c r="N2416" i="5" s="1"/>
  <c r="H2414" i="5"/>
  <c r="L2414" i="5"/>
  <c r="M2414" i="5" s="1"/>
  <c r="N2414" i="5" s="1"/>
  <c r="M927" i="5"/>
  <c r="N927" i="5" s="1"/>
  <c r="M916" i="5"/>
  <c r="N916" i="5" s="1"/>
  <c r="H1211" i="5"/>
  <c r="L1211" i="5"/>
  <c r="M1211" i="5" s="1"/>
  <c r="N1211" i="5" s="1"/>
  <c r="H1131" i="5"/>
  <c r="L1131" i="5"/>
  <c r="M1131" i="5" s="1"/>
  <c r="N1131" i="5" s="1"/>
  <c r="H1222" i="5"/>
  <c r="L1222" i="5"/>
  <c r="M1222" i="5" s="1"/>
  <c r="N1222" i="5" s="1"/>
  <c r="H1219" i="5"/>
  <c r="L1219" i="5"/>
  <c r="M1219" i="5" s="1"/>
  <c r="N1219" i="5" s="1"/>
  <c r="H1218" i="5"/>
  <c r="L1218" i="5"/>
  <c r="M1218" i="5" s="1"/>
  <c r="N1218" i="5" s="1"/>
  <c r="H1216" i="5"/>
  <c r="L1216" i="5"/>
  <c r="M1216" i="5" s="1"/>
  <c r="N1216" i="5" s="1"/>
  <c r="H1215" i="5"/>
  <c r="L1215" i="5"/>
  <c r="M1215" i="5" s="1"/>
  <c r="N1215" i="5" s="1"/>
  <c r="H1213" i="5"/>
  <c r="L1213" i="5"/>
  <c r="M1213" i="5" s="1"/>
  <c r="N1213" i="5" s="1"/>
  <c r="H1212" i="5"/>
  <c r="L1212" i="5"/>
  <c r="M1212" i="5" s="1"/>
  <c r="N1212" i="5" s="1"/>
  <c r="H1800" i="5"/>
  <c r="L1800" i="5"/>
  <c r="M1800" i="5" s="1"/>
  <c r="N1800" i="5" s="1"/>
  <c r="H1766" i="5"/>
  <c r="L1766" i="5"/>
  <c r="M1766" i="5" s="1"/>
  <c r="N1766" i="5" s="1"/>
  <c r="H1765" i="5"/>
  <c r="L1765" i="5"/>
  <c r="M1765" i="5" s="1"/>
  <c r="N1765" i="5" s="1"/>
  <c r="H1764" i="5"/>
  <c r="L1764" i="5"/>
  <c r="M1764" i="5" s="1"/>
  <c r="N1764" i="5" s="1"/>
  <c r="H1763" i="5"/>
  <c r="L1763" i="5"/>
  <c r="M1763" i="5" s="1"/>
  <c r="N1763" i="5" s="1"/>
  <c r="H1762" i="5"/>
  <c r="L1762" i="5"/>
  <c r="M1762" i="5" s="1"/>
  <c r="N1762" i="5" s="1"/>
  <c r="H1761" i="5"/>
  <c r="L1761" i="5"/>
  <c r="M1761" i="5" s="1"/>
  <c r="N1761" i="5" s="1"/>
  <c r="H1760" i="5"/>
  <c r="L1760" i="5"/>
  <c r="M1760" i="5" s="1"/>
  <c r="N1760" i="5" s="1"/>
  <c r="H1759" i="5"/>
  <c r="L1759" i="5"/>
  <c r="M1759" i="5" s="1"/>
  <c r="N1759" i="5" s="1"/>
  <c r="H1758" i="5"/>
  <c r="L1758" i="5"/>
  <c r="M1758" i="5" s="1"/>
  <c r="N1758" i="5" s="1"/>
  <c r="H1757" i="5"/>
  <c r="L1757" i="5"/>
  <c r="M1757" i="5" s="1"/>
  <c r="N1757" i="5" s="1"/>
  <c r="H1756" i="5"/>
  <c r="L1756" i="5"/>
  <c r="M1756" i="5" s="1"/>
  <c r="N1756" i="5" s="1"/>
  <c r="H1755" i="5"/>
  <c r="L1755" i="5"/>
  <c r="M1755" i="5" s="1"/>
  <c r="N1755" i="5" s="1"/>
  <c r="H1754" i="5"/>
  <c r="L1754" i="5"/>
  <c r="M1754" i="5" s="1"/>
  <c r="N1754" i="5" s="1"/>
  <c r="H1753" i="5"/>
  <c r="L1753" i="5"/>
  <c r="M1753" i="5" s="1"/>
  <c r="N1753" i="5" s="1"/>
  <c r="H1752" i="5"/>
  <c r="L1752" i="5"/>
  <c r="M1752" i="5" s="1"/>
  <c r="N1752" i="5" s="1"/>
  <c r="H1751" i="5"/>
  <c r="L1751" i="5"/>
  <c r="M1751" i="5" s="1"/>
  <c r="N1751" i="5" s="1"/>
  <c r="H1750" i="5"/>
  <c r="L1750" i="5"/>
  <c r="M1750" i="5" s="1"/>
  <c r="N1750" i="5" s="1"/>
  <c r="H1749" i="5"/>
  <c r="L1749" i="5"/>
  <c r="M1749" i="5" s="1"/>
  <c r="N1749" i="5" s="1"/>
  <c r="H1748" i="5"/>
  <c r="L1748" i="5"/>
  <c r="M1748" i="5" s="1"/>
  <c r="N1748" i="5" s="1"/>
  <c r="H1641" i="5"/>
  <c r="L1641" i="5"/>
  <c r="M1641" i="5" s="1"/>
  <c r="N1641" i="5" s="1"/>
  <c r="H1640" i="5"/>
  <c r="L1640" i="5"/>
  <c r="M1640" i="5" s="1"/>
  <c r="N1640" i="5" s="1"/>
  <c r="H1639" i="5"/>
  <c r="L1639" i="5"/>
  <c r="M1639" i="5" s="1"/>
  <c r="N1639" i="5" s="1"/>
  <c r="H1638" i="5"/>
  <c r="L1638" i="5"/>
  <c r="M1638" i="5" s="1"/>
  <c r="N1638" i="5" s="1"/>
  <c r="H1637" i="5"/>
  <c r="L1637" i="5"/>
  <c r="M1637" i="5" s="1"/>
  <c r="N1637" i="5" s="1"/>
  <c r="H1636" i="5"/>
  <c r="L1636" i="5"/>
  <c r="M1636" i="5" s="1"/>
  <c r="N1636" i="5" s="1"/>
  <c r="H1635" i="5"/>
  <c r="L1635" i="5"/>
  <c r="M1635" i="5" s="1"/>
  <c r="N1635" i="5" s="1"/>
  <c r="H1634" i="5"/>
  <c r="L1634" i="5"/>
  <c r="M1634" i="5" s="1"/>
  <c r="N1634" i="5" s="1"/>
  <c r="H1633" i="5"/>
  <c r="L1633" i="5"/>
  <c r="M1633" i="5" s="1"/>
  <c r="N1633" i="5" s="1"/>
  <c r="H1632" i="5"/>
  <c r="L1632" i="5"/>
  <c r="M1632" i="5" s="1"/>
  <c r="N1632" i="5" s="1"/>
  <c r="H1631" i="5"/>
  <c r="L1631" i="5"/>
  <c r="M1631" i="5" s="1"/>
  <c r="N1631" i="5" s="1"/>
  <c r="H1630" i="5"/>
  <c r="L1630" i="5"/>
  <c r="M1630" i="5" s="1"/>
  <c r="N1630" i="5" s="1"/>
  <c r="H1629" i="5"/>
  <c r="L1629" i="5"/>
  <c r="M1629" i="5" s="1"/>
  <c r="N1629" i="5" s="1"/>
  <c r="H1628" i="5"/>
  <c r="L1628" i="5"/>
  <c r="M1628" i="5" s="1"/>
  <c r="N1628" i="5" s="1"/>
  <c r="H1627" i="5"/>
  <c r="L1627" i="5"/>
  <c r="M1627" i="5" s="1"/>
  <c r="N1627" i="5" s="1"/>
  <c r="H1626" i="5"/>
  <c r="L1626" i="5"/>
  <c r="M1626" i="5" s="1"/>
  <c r="N1626" i="5" s="1"/>
  <c r="H1625" i="5"/>
  <c r="L1625" i="5"/>
  <c r="M1625" i="5" s="1"/>
  <c r="N1625" i="5" s="1"/>
  <c r="H1624" i="5"/>
  <c r="L1624" i="5"/>
  <c r="M1624" i="5" s="1"/>
  <c r="N1624" i="5" s="1"/>
  <c r="H1623" i="5"/>
  <c r="L1623" i="5"/>
  <c r="M1623" i="5" s="1"/>
  <c r="N1623" i="5" s="1"/>
  <c r="H1622" i="5"/>
  <c r="L1622" i="5"/>
  <c r="M1622" i="5" s="1"/>
  <c r="N1622" i="5" s="1"/>
  <c r="H1621" i="5"/>
  <c r="L1621" i="5"/>
  <c r="M1621" i="5" s="1"/>
  <c r="N1621" i="5" s="1"/>
  <c r="H1620" i="5"/>
  <c r="L1620" i="5"/>
  <c r="M1620" i="5" s="1"/>
  <c r="N1620" i="5" s="1"/>
  <c r="H1619" i="5"/>
  <c r="L1619" i="5"/>
  <c r="M1619" i="5" s="1"/>
  <c r="N1619" i="5" s="1"/>
  <c r="H1618" i="5"/>
  <c r="L1618" i="5"/>
  <c r="M1618" i="5" s="1"/>
  <c r="N1618" i="5" s="1"/>
  <c r="H1617" i="5"/>
  <c r="L1617" i="5"/>
  <c r="M1617" i="5" s="1"/>
  <c r="N1617" i="5" s="1"/>
  <c r="H1616" i="5"/>
  <c r="L1616" i="5"/>
  <c r="M1616" i="5" s="1"/>
  <c r="N1616" i="5" s="1"/>
  <c r="H1615" i="5"/>
  <c r="L1615" i="5"/>
  <c r="M1615" i="5" s="1"/>
  <c r="N1615" i="5" s="1"/>
  <c r="H1614" i="5"/>
  <c r="L1614" i="5"/>
  <c r="M1614" i="5" s="1"/>
  <c r="N1614" i="5" s="1"/>
  <c r="H1613" i="5"/>
  <c r="L1613" i="5"/>
  <c r="M1613" i="5" s="1"/>
  <c r="N1613" i="5" s="1"/>
  <c r="H1612" i="5"/>
  <c r="L1612" i="5"/>
  <c r="M1612" i="5" s="1"/>
  <c r="N1612" i="5" s="1"/>
  <c r="H1611" i="5"/>
  <c r="L1611" i="5"/>
  <c r="M1611" i="5" s="1"/>
  <c r="N1611" i="5" s="1"/>
  <c r="H1610" i="5"/>
  <c r="L1610" i="5"/>
  <c r="M1610" i="5" s="1"/>
  <c r="N1610" i="5" s="1"/>
  <c r="H1609" i="5"/>
  <c r="L1609" i="5"/>
  <c r="M1609" i="5" s="1"/>
  <c r="N1609" i="5" s="1"/>
  <c r="H1608" i="5"/>
  <c r="L1608" i="5"/>
  <c r="M1608" i="5" s="1"/>
  <c r="N1608" i="5" s="1"/>
  <c r="H1607" i="5"/>
  <c r="L1607" i="5"/>
  <c r="M1607" i="5" s="1"/>
  <c r="N1607" i="5" s="1"/>
  <c r="H1606" i="5"/>
  <c r="L1606" i="5"/>
  <c r="M1606" i="5" s="1"/>
  <c r="N1606" i="5" s="1"/>
  <c r="H1605" i="5"/>
  <c r="L1605" i="5"/>
  <c r="M1605" i="5" s="1"/>
  <c r="N1605" i="5" s="1"/>
  <c r="H1604" i="5"/>
  <c r="L1604" i="5"/>
  <c r="M1604" i="5" s="1"/>
  <c r="N1604" i="5" s="1"/>
  <c r="H1603" i="5"/>
  <c r="L1603" i="5"/>
  <c r="M1603" i="5" s="1"/>
  <c r="N1603" i="5" s="1"/>
  <c r="H1602" i="5"/>
  <c r="L1602" i="5"/>
  <c r="M1602" i="5" s="1"/>
  <c r="N1602" i="5" s="1"/>
  <c r="H1601" i="5"/>
  <c r="L1601" i="5"/>
  <c r="M1601" i="5" s="1"/>
  <c r="N1601" i="5" s="1"/>
  <c r="H1600" i="5"/>
  <c r="L1600" i="5"/>
  <c r="M1600" i="5" s="1"/>
  <c r="N1600" i="5" s="1"/>
  <c r="H1599" i="5"/>
  <c r="L1599" i="5"/>
  <c r="M1599" i="5" s="1"/>
  <c r="N1599" i="5" s="1"/>
  <c r="H1598" i="5"/>
  <c r="L1598" i="5"/>
  <c r="M1598" i="5" s="1"/>
  <c r="N1598" i="5" s="1"/>
  <c r="H1366" i="5"/>
  <c r="L1366" i="5"/>
  <c r="M1366" i="5" s="1"/>
  <c r="N1366" i="5" s="1"/>
  <c r="H1597" i="5"/>
  <c r="L1597" i="5"/>
  <c r="M1597" i="5" s="1"/>
  <c r="N1597" i="5" s="1"/>
  <c r="H1596" i="5"/>
  <c r="L1596" i="5"/>
  <c r="M1596" i="5" s="1"/>
  <c r="N1596" i="5" s="1"/>
  <c r="H1595" i="5"/>
  <c r="L1595" i="5"/>
  <c r="M1595" i="5" s="1"/>
  <c r="N1595" i="5" s="1"/>
  <c r="H1594" i="5"/>
  <c r="L1594" i="5"/>
  <c r="M1594" i="5" s="1"/>
  <c r="N1594" i="5" s="1"/>
  <c r="H1593" i="5"/>
  <c r="L1593" i="5"/>
  <c r="M1593" i="5" s="1"/>
  <c r="N1593" i="5" s="1"/>
  <c r="H1592" i="5"/>
  <c r="L1592" i="5"/>
  <c r="M1592" i="5" s="1"/>
  <c r="N1592" i="5" s="1"/>
  <c r="H1591" i="5"/>
  <c r="L1591" i="5"/>
  <c r="M1591" i="5" s="1"/>
  <c r="N1591" i="5" s="1"/>
  <c r="H1590" i="5"/>
  <c r="L1590" i="5"/>
  <c r="M1590" i="5" s="1"/>
  <c r="N1590" i="5" s="1"/>
  <c r="H1589" i="5"/>
  <c r="L1589" i="5"/>
  <c r="M1589" i="5" s="1"/>
  <c r="N1589" i="5" s="1"/>
  <c r="H1588" i="5"/>
  <c r="L1588" i="5"/>
  <c r="M1588" i="5" s="1"/>
  <c r="N1588" i="5" s="1"/>
  <c r="H1587" i="5"/>
  <c r="L1587" i="5"/>
  <c r="M1587" i="5" s="1"/>
  <c r="N1587" i="5" s="1"/>
  <c r="H1586" i="5"/>
  <c r="L1586" i="5"/>
  <c r="M1586" i="5" s="1"/>
  <c r="N1586" i="5" s="1"/>
  <c r="H1585" i="5"/>
  <c r="L1585" i="5"/>
  <c r="M1585" i="5" s="1"/>
  <c r="N1585" i="5" s="1"/>
  <c r="H1584" i="5"/>
  <c r="L1584" i="5"/>
  <c r="M1584" i="5" s="1"/>
  <c r="N1584" i="5" s="1"/>
  <c r="H1583" i="5"/>
  <c r="L1583" i="5"/>
  <c r="M1583" i="5" s="1"/>
  <c r="N1583" i="5" s="1"/>
  <c r="H1582" i="5"/>
  <c r="L1582" i="5"/>
  <c r="M1582" i="5" s="1"/>
  <c r="N1582" i="5" s="1"/>
  <c r="H1581" i="5"/>
  <c r="L1581" i="5"/>
  <c r="M1581" i="5" s="1"/>
  <c r="N1581" i="5" s="1"/>
  <c r="H1580" i="5"/>
  <c r="L1580" i="5"/>
  <c r="M1580" i="5" s="1"/>
  <c r="N1580" i="5" s="1"/>
  <c r="H1579" i="5"/>
  <c r="L1579" i="5"/>
  <c r="M1579" i="5" s="1"/>
  <c r="N1579" i="5" s="1"/>
  <c r="H1578" i="5"/>
  <c r="L1578" i="5"/>
  <c r="M1578" i="5" s="1"/>
  <c r="N1578" i="5" s="1"/>
  <c r="H1577" i="5"/>
  <c r="L1577" i="5"/>
  <c r="M1577" i="5" s="1"/>
  <c r="N1577" i="5" s="1"/>
  <c r="H1576" i="5"/>
  <c r="L1576" i="5"/>
  <c r="M1576" i="5" s="1"/>
  <c r="N1576" i="5" s="1"/>
  <c r="H1575" i="5"/>
  <c r="L1575" i="5"/>
  <c r="M1575" i="5" s="1"/>
  <c r="N1575" i="5" s="1"/>
  <c r="H1574" i="5"/>
  <c r="L1574" i="5"/>
  <c r="M1574" i="5" s="1"/>
  <c r="N1574" i="5" s="1"/>
  <c r="H1573" i="5"/>
  <c r="L1573" i="5"/>
  <c r="M1573" i="5" s="1"/>
  <c r="N1573" i="5" s="1"/>
  <c r="H1572" i="5"/>
  <c r="L1572" i="5"/>
  <c r="M1572" i="5" s="1"/>
  <c r="N1572" i="5" s="1"/>
  <c r="H1571" i="5"/>
  <c r="L1571" i="5"/>
  <c r="M1571" i="5" s="1"/>
  <c r="N1571" i="5" s="1"/>
  <c r="H1570" i="5"/>
  <c r="L1570" i="5"/>
  <c r="M1570" i="5" s="1"/>
  <c r="N1570" i="5" s="1"/>
  <c r="H1569" i="5"/>
  <c r="L1569" i="5"/>
  <c r="M1569" i="5" s="1"/>
  <c r="N1569" i="5" s="1"/>
  <c r="H1568" i="5"/>
  <c r="L1568" i="5"/>
  <c r="M1568" i="5" s="1"/>
  <c r="N1568" i="5" s="1"/>
  <c r="H1567" i="5"/>
  <c r="L1567" i="5"/>
  <c r="M1567" i="5" s="1"/>
  <c r="N1567" i="5" s="1"/>
  <c r="H1566" i="5"/>
  <c r="L1566" i="5"/>
  <c r="M1566" i="5" s="1"/>
  <c r="N1566" i="5" s="1"/>
  <c r="H1565" i="5"/>
  <c r="L1565" i="5"/>
  <c r="M1565" i="5" s="1"/>
  <c r="N1565" i="5" s="1"/>
  <c r="H1564" i="5"/>
  <c r="L1564" i="5"/>
  <c r="M1564" i="5" s="1"/>
  <c r="N1564" i="5" s="1"/>
  <c r="H1563" i="5"/>
  <c r="L1563" i="5"/>
  <c r="M1563" i="5" s="1"/>
  <c r="N1563" i="5" s="1"/>
  <c r="H1562" i="5"/>
  <c r="L1562" i="5"/>
  <c r="M1562" i="5" s="1"/>
  <c r="N1562" i="5" s="1"/>
  <c r="H1561" i="5"/>
  <c r="L1561" i="5"/>
  <c r="M1561" i="5" s="1"/>
  <c r="N1561" i="5" s="1"/>
  <c r="H1560" i="5"/>
  <c r="L1560" i="5"/>
  <c r="M1560" i="5" s="1"/>
  <c r="N1560" i="5" s="1"/>
  <c r="H1559" i="5"/>
  <c r="L1559" i="5"/>
  <c r="M1559" i="5" s="1"/>
  <c r="N1559" i="5" s="1"/>
  <c r="H1558" i="5"/>
  <c r="L1558" i="5"/>
  <c r="M1558" i="5" s="1"/>
  <c r="N1558" i="5" s="1"/>
  <c r="H1557" i="5"/>
  <c r="L1557" i="5"/>
  <c r="M1557" i="5" s="1"/>
  <c r="N1557" i="5" s="1"/>
  <c r="H1556" i="5"/>
  <c r="L1556" i="5"/>
  <c r="M1556" i="5" s="1"/>
  <c r="N1556" i="5" s="1"/>
  <c r="H1555" i="5"/>
  <c r="L1555" i="5"/>
  <c r="M1555" i="5" s="1"/>
  <c r="N1555" i="5" s="1"/>
  <c r="H1554" i="5"/>
  <c r="L1554" i="5"/>
  <c r="M1554" i="5" s="1"/>
  <c r="N1554" i="5" s="1"/>
  <c r="H1553" i="5"/>
  <c r="L1553" i="5"/>
  <c r="M1553" i="5" s="1"/>
  <c r="N1553" i="5" s="1"/>
  <c r="H1552" i="5"/>
  <c r="L1552" i="5"/>
  <c r="M1552" i="5" s="1"/>
  <c r="N1552" i="5" s="1"/>
  <c r="H1551" i="5"/>
  <c r="L1551" i="5"/>
  <c r="M1551" i="5" s="1"/>
  <c r="N1551" i="5" s="1"/>
  <c r="H1550" i="5"/>
  <c r="L1550" i="5"/>
  <c r="M1550" i="5" s="1"/>
  <c r="N1550" i="5" s="1"/>
  <c r="H1549" i="5"/>
  <c r="L1549" i="5"/>
  <c r="M1549" i="5" s="1"/>
  <c r="N1549" i="5" s="1"/>
  <c r="H1548" i="5"/>
  <c r="L1548" i="5"/>
  <c r="M1548" i="5" s="1"/>
  <c r="N1548" i="5" s="1"/>
  <c r="H1547" i="5"/>
  <c r="L1547" i="5"/>
  <c r="M1547" i="5" s="1"/>
  <c r="N1547" i="5" s="1"/>
  <c r="H1546" i="5"/>
  <c r="L1546" i="5"/>
  <c r="M1546" i="5" s="1"/>
  <c r="N1546" i="5" s="1"/>
  <c r="H1545" i="5"/>
  <c r="L1545" i="5"/>
  <c r="M1545" i="5" s="1"/>
  <c r="N1545" i="5" s="1"/>
  <c r="H1544" i="5"/>
  <c r="L1544" i="5"/>
  <c r="M1544" i="5" s="1"/>
  <c r="N1544" i="5" s="1"/>
  <c r="H1543" i="5"/>
  <c r="L1543" i="5"/>
  <c r="M1543" i="5" s="1"/>
  <c r="N1543" i="5" s="1"/>
  <c r="H1542" i="5"/>
  <c r="L1542" i="5"/>
  <c r="M1542" i="5" s="1"/>
  <c r="N1542" i="5" s="1"/>
  <c r="H1541" i="5"/>
  <c r="L1541" i="5"/>
  <c r="M1541" i="5" s="1"/>
  <c r="N1541" i="5" s="1"/>
  <c r="H1540" i="5"/>
  <c r="L1540" i="5"/>
  <c r="M1540" i="5" s="1"/>
  <c r="N1540" i="5" s="1"/>
  <c r="H1539" i="5"/>
  <c r="L1539" i="5"/>
  <c r="M1539" i="5" s="1"/>
  <c r="N1539" i="5" s="1"/>
  <c r="H1538" i="5"/>
  <c r="L1538" i="5"/>
  <c r="M1538" i="5" s="1"/>
  <c r="N1538" i="5" s="1"/>
  <c r="H1537" i="5"/>
  <c r="L1537" i="5"/>
  <c r="M1537" i="5" s="1"/>
  <c r="N1537" i="5" s="1"/>
  <c r="H1536" i="5"/>
  <c r="L1536" i="5"/>
  <c r="M1536" i="5" s="1"/>
  <c r="N1536" i="5" s="1"/>
  <c r="H1535" i="5"/>
  <c r="L1535" i="5"/>
  <c r="M1535" i="5" s="1"/>
  <c r="N1535" i="5" s="1"/>
  <c r="H1534" i="5"/>
  <c r="L1534" i="5"/>
  <c r="M1534" i="5" s="1"/>
  <c r="N1534" i="5" s="1"/>
  <c r="H1533" i="5"/>
  <c r="L1533" i="5"/>
  <c r="M1533" i="5" s="1"/>
  <c r="N1533" i="5" s="1"/>
  <c r="H1532" i="5"/>
  <c r="L1532" i="5"/>
  <c r="M1532" i="5" s="1"/>
  <c r="N1532" i="5" s="1"/>
  <c r="H1531" i="5"/>
  <c r="L1531" i="5"/>
  <c r="M1531" i="5" s="1"/>
  <c r="N1531" i="5" s="1"/>
  <c r="H1530" i="5"/>
  <c r="L1530" i="5"/>
  <c r="M1530" i="5" s="1"/>
  <c r="N1530" i="5" s="1"/>
  <c r="H1529" i="5"/>
  <c r="L1529" i="5"/>
  <c r="M1529" i="5" s="1"/>
  <c r="N1529" i="5" s="1"/>
  <c r="H1528" i="5"/>
  <c r="L1528" i="5"/>
  <c r="M1528" i="5" s="1"/>
  <c r="N1528" i="5" s="1"/>
  <c r="H1527" i="5"/>
  <c r="L1527" i="5"/>
  <c r="M1527" i="5" s="1"/>
  <c r="N1527" i="5" s="1"/>
  <c r="H1526" i="5"/>
  <c r="L1526" i="5"/>
  <c r="M1526" i="5" s="1"/>
  <c r="N1526" i="5" s="1"/>
  <c r="H1525" i="5"/>
  <c r="L1525" i="5"/>
  <c r="M1525" i="5" s="1"/>
  <c r="N1525" i="5" s="1"/>
  <c r="H1524" i="5"/>
  <c r="L1524" i="5"/>
  <c r="M1524" i="5" s="1"/>
  <c r="N1524" i="5" s="1"/>
  <c r="H1523" i="5"/>
  <c r="L1523" i="5"/>
  <c r="M1523" i="5" s="1"/>
  <c r="N1523" i="5" s="1"/>
  <c r="H1522" i="5"/>
  <c r="L1522" i="5"/>
  <c r="M1522" i="5" s="1"/>
  <c r="N1522" i="5" s="1"/>
  <c r="H1521" i="5"/>
  <c r="L1521" i="5"/>
  <c r="M1521" i="5" s="1"/>
  <c r="N1521" i="5" s="1"/>
  <c r="H1520" i="5"/>
  <c r="L1520" i="5"/>
  <c r="M1520" i="5" s="1"/>
  <c r="N1520" i="5" s="1"/>
  <c r="H1519" i="5"/>
  <c r="L1519" i="5"/>
  <c r="M1519" i="5" s="1"/>
  <c r="N1519" i="5" s="1"/>
  <c r="H1518" i="5"/>
  <c r="L1518" i="5"/>
  <c r="M1518" i="5" s="1"/>
  <c r="N1518" i="5" s="1"/>
  <c r="H1517" i="5"/>
  <c r="L1517" i="5"/>
  <c r="M1517" i="5" s="1"/>
  <c r="N1517" i="5" s="1"/>
  <c r="H1516" i="5"/>
  <c r="L1516" i="5"/>
  <c r="M1516" i="5" s="1"/>
  <c r="N1516" i="5" s="1"/>
  <c r="H1515" i="5"/>
  <c r="L1515" i="5"/>
  <c r="M1515" i="5" s="1"/>
  <c r="N1515" i="5" s="1"/>
  <c r="H1514" i="5"/>
  <c r="L1514" i="5"/>
  <c r="M1514" i="5" s="1"/>
  <c r="N1514" i="5" s="1"/>
  <c r="H1513" i="5"/>
  <c r="L1513" i="5"/>
  <c r="M1513" i="5" s="1"/>
  <c r="N1513" i="5" s="1"/>
  <c r="H1512" i="5"/>
  <c r="L1512" i="5"/>
  <c r="M1512" i="5" s="1"/>
  <c r="N1512" i="5" s="1"/>
  <c r="H1511" i="5"/>
  <c r="L1511" i="5"/>
  <c r="M1511" i="5" s="1"/>
  <c r="N1511" i="5" s="1"/>
  <c r="H1510" i="5"/>
  <c r="L1510" i="5"/>
  <c r="M1510" i="5" s="1"/>
  <c r="N1510" i="5" s="1"/>
  <c r="H1509" i="5"/>
  <c r="L1509" i="5"/>
  <c r="M1509" i="5" s="1"/>
  <c r="N1509" i="5" s="1"/>
  <c r="H1508" i="5"/>
  <c r="L1508" i="5"/>
  <c r="M1508" i="5" s="1"/>
  <c r="N1508" i="5" s="1"/>
  <c r="H1507" i="5"/>
  <c r="L1507" i="5"/>
  <c r="M1507" i="5" s="1"/>
  <c r="N1507" i="5" s="1"/>
  <c r="H1506" i="5"/>
  <c r="L1506" i="5"/>
  <c r="M1506" i="5" s="1"/>
  <c r="N1506" i="5" s="1"/>
  <c r="H1505" i="5"/>
  <c r="L1505" i="5"/>
  <c r="M1505" i="5" s="1"/>
  <c r="N1505" i="5" s="1"/>
  <c r="H1504" i="5"/>
  <c r="L1504" i="5"/>
  <c r="M1504" i="5" s="1"/>
  <c r="N1504" i="5" s="1"/>
  <c r="H1503" i="5"/>
  <c r="L1503" i="5"/>
  <c r="M1503" i="5" s="1"/>
  <c r="N1503" i="5" s="1"/>
  <c r="H1502" i="5"/>
  <c r="L1502" i="5"/>
  <c r="M1502" i="5" s="1"/>
  <c r="N1502" i="5" s="1"/>
  <c r="H1501" i="5"/>
  <c r="L1501" i="5"/>
  <c r="M1501" i="5" s="1"/>
  <c r="N1501" i="5" s="1"/>
  <c r="H1500" i="5"/>
  <c r="L1500" i="5"/>
  <c r="M1500" i="5" s="1"/>
  <c r="N1500" i="5" s="1"/>
  <c r="H1499" i="5"/>
  <c r="L1499" i="5"/>
  <c r="M1499" i="5" s="1"/>
  <c r="N1499" i="5" s="1"/>
  <c r="H1498" i="5"/>
  <c r="L1498" i="5"/>
  <c r="M1498" i="5" s="1"/>
  <c r="N1498" i="5" s="1"/>
  <c r="H1497" i="5"/>
  <c r="L1497" i="5"/>
  <c r="M1497" i="5" s="1"/>
  <c r="N1497" i="5" s="1"/>
  <c r="H1496" i="5"/>
  <c r="L1496" i="5"/>
  <c r="M1496" i="5" s="1"/>
  <c r="N1496" i="5" s="1"/>
  <c r="H1495" i="5"/>
  <c r="L1495" i="5"/>
  <c r="M1495" i="5" s="1"/>
  <c r="N1495" i="5" s="1"/>
  <c r="H1494" i="5"/>
  <c r="L1494" i="5"/>
  <c r="M1494" i="5" s="1"/>
  <c r="N1494" i="5" s="1"/>
  <c r="H1493" i="5"/>
  <c r="L1493" i="5"/>
  <c r="M1493" i="5" s="1"/>
  <c r="N1493" i="5" s="1"/>
  <c r="H1492" i="5"/>
  <c r="L1492" i="5"/>
  <c r="M1492" i="5" s="1"/>
  <c r="N1492" i="5" s="1"/>
  <c r="H1491" i="5"/>
  <c r="L1491" i="5"/>
  <c r="M1491" i="5" s="1"/>
  <c r="N1491" i="5" s="1"/>
  <c r="H1490" i="5"/>
  <c r="L1490" i="5"/>
  <c r="M1490" i="5" s="1"/>
  <c r="N1490" i="5" s="1"/>
  <c r="H1489" i="5"/>
  <c r="L1489" i="5"/>
  <c r="M1489" i="5" s="1"/>
  <c r="N1489" i="5" s="1"/>
  <c r="H1488" i="5"/>
  <c r="L1488" i="5"/>
  <c r="M1488" i="5" s="1"/>
  <c r="N1488" i="5" s="1"/>
  <c r="H1487" i="5"/>
  <c r="L1487" i="5"/>
  <c r="M1487" i="5" s="1"/>
  <c r="N1487" i="5" s="1"/>
  <c r="H1486" i="5"/>
  <c r="L1486" i="5"/>
  <c r="M1486" i="5" s="1"/>
  <c r="N1486" i="5" s="1"/>
  <c r="H1485" i="5"/>
  <c r="L1485" i="5"/>
  <c r="M1485" i="5" s="1"/>
  <c r="N1485" i="5" s="1"/>
  <c r="H1484" i="5"/>
  <c r="L1484" i="5"/>
  <c r="M1484" i="5" s="1"/>
  <c r="N1484" i="5" s="1"/>
  <c r="H1483" i="5"/>
  <c r="L1483" i="5"/>
  <c r="M1483" i="5" s="1"/>
  <c r="N1483" i="5" s="1"/>
  <c r="H1482" i="5"/>
  <c r="L1482" i="5"/>
  <c r="M1482" i="5" s="1"/>
  <c r="N1482" i="5" s="1"/>
  <c r="H1481" i="5"/>
  <c r="L1481" i="5"/>
  <c r="M1481" i="5" s="1"/>
  <c r="N1481" i="5" s="1"/>
  <c r="H1480" i="5"/>
  <c r="L1480" i="5"/>
  <c r="M1480" i="5" s="1"/>
  <c r="N1480" i="5" s="1"/>
  <c r="H1479" i="5"/>
  <c r="L1479" i="5"/>
  <c r="M1479" i="5" s="1"/>
  <c r="N1479" i="5" s="1"/>
  <c r="H1478" i="5"/>
  <c r="L1478" i="5"/>
  <c r="M1478" i="5" s="1"/>
  <c r="N1478" i="5" s="1"/>
  <c r="H1477" i="5"/>
  <c r="L1477" i="5"/>
  <c r="M1477" i="5" s="1"/>
  <c r="N1477" i="5" s="1"/>
  <c r="H1476" i="5"/>
  <c r="L1476" i="5"/>
  <c r="M1476" i="5" s="1"/>
  <c r="N1476" i="5" s="1"/>
  <c r="H1475" i="5"/>
  <c r="L1475" i="5"/>
  <c r="M1475" i="5" s="1"/>
  <c r="N1475" i="5" s="1"/>
  <c r="H1474" i="5"/>
  <c r="L1474" i="5"/>
  <c r="M1474" i="5" s="1"/>
  <c r="N1474" i="5" s="1"/>
  <c r="H1473" i="5"/>
  <c r="L1473" i="5"/>
  <c r="M1473" i="5" s="1"/>
  <c r="N1473" i="5" s="1"/>
  <c r="H1472" i="5"/>
  <c r="L1472" i="5"/>
  <c r="M1472" i="5" s="1"/>
  <c r="N1472" i="5" s="1"/>
  <c r="H1471" i="5"/>
  <c r="L1471" i="5"/>
  <c r="M1471" i="5" s="1"/>
  <c r="N1471" i="5" s="1"/>
  <c r="H1470" i="5"/>
  <c r="L1470" i="5"/>
  <c r="M1470" i="5" s="1"/>
  <c r="N1470" i="5" s="1"/>
  <c r="H1469" i="5"/>
  <c r="L1469" i="5"/>
  <c r="M1469" i="5" s="1"/>
  <c r="N1469" i="5" s="1"/>
  <c r="H1468" i="5"/>
  <c r="L1468" i="5"/>
  <c r="M1468" i="5" s="1"/>
  <c r="N1468" i="5" s="1"/>
  <c r="H1467" i="5"/>
  <c r="L1467" i="5"/>
  <c r="M1467" i="5" s="1"/>
  <c r="N1467" i="5" s="1"/>
  <c r="H1466" i="5"/>
  <c r="L1466" i="5"/>
  <c r="M1466" i="5" s="1"/>
  <c r="N1466" i="5" s="1"/>
  <c r="H1465" i="5"/>
  <c r="L1465" i="5"/>
  <c r="M1465" i="5" s="1"/>
  <c r="N1465" i="5" s="1"/>
  <c r="H1464" i="5"/>
  <c r="L1464" i="5"/>
  <c r="M1464" i="5" s="1"/>
  <c r="N1464" i="5" s="1"/>
  <c r="H1463" i="5"/>
  <c r="L1463" i="5"/>
  <c r="M1463" i="5" s="1"/>
  <c r="N1463" i="5" s="1"/>
  <c r="H1462" i="5"/>
  <c r="L1462" i="5"/>
  <c r="M1462" i="5" s="1"/>
  <c r="N1462" i="5" s="1"/>
  <c r="H1461" i="5"/>
  <c r="L1461" i="5"/>
  <c r="M1461" i="5" s="1"/>
  <c r="N1461" i="5" s="1"/>
  <c r="H1460" i="5"/>
  <c r="L1460" i="5"/>
  <c r="M1460" i="5" s="1"/>
  <c r="N1460" i="5" s="1"/>
  <c r="H1459" i="5"/>
  <c r="L1459" i="5"/>
  <c r="M1459" i="5" s="1"/>
  <c r="N1459" i="5" s="1"/>
  <c r="H1458" i="5"/>
  <c r="L1458" i="5"/>
  <c r="M1458" i="5" s="1"/>
  <c r="N1458" i="5" s="1"/>
  <c r="H1457" i="5"/>
  <c r="L1457" i="5"/>
  <c r="M1457" i="5" s="1"/>
  <c r="N1457" i="5" s="1"/>
  <c r="H1456" i="5"/>
  <c r="L1456" i="5"/>
  <c r="M1456" i="5" s="1"/>
  <c r="N1456" i="5" s="1"/>
  <c r="H1455" i="5"/>
  <c r="L1455" i="5"/>
  <c r="M1455" i="5" s="1"/>
  <c r="N1455" i="5" s="1"/>
  <c r="H1454" i="5"/>
  <c r="L1454" i="5"/>
  <c r="M1454" i="5" s="1"/>
  <c r="N1454" i="5" s="1"/>
  <c r="H1453" i="5"/>
  <c r="L1453" i="5"/>
  <c r="M1453" i="5" s="1"/>
  <c r="N1453" i="5" s="1"/>
  <c r="H1452" i="5"/>
  <c r="L1452" i="5"/>
  <c r="M1452" i="5" s="1"/>
  <c r="N1452" i="5" s="1"/>
  <c r="H1451" i="5"/>
  <c r="L1451" i="5"/>
  <c r="M1451" i="5" s="1"/>
  <c r="N1451" i="5" s="1"/>
  <c r="H1450" i="5"/>
  <c r="L1450" i="5"/>
  <c r="M1450" i="5" s="1"/>
  <c r="N1450" i="5" s="1"/>
  <c r="H1449" i="5"/>
  <c r="L1449" i="5"/>
  <c r="M1449" i="5" s="1"/>
  <c r="N1449" i="5" s="1"/>
  <c r="H1448" i="5"/>
  <c r="L1448" i="5"/>
  <c r="M1448" i="5" s="1"/>
  <c r="N1448" i="5" s="1"/>
  <c r="H1447" i="5"/>
  <c r="L1447" i="5"/>
  <c r="M1447" i="5" s="1"/>
  <c r="N1447" i="5" s="1"/>
  <c r="H1446" i="5"/>
  <c r="L1446" i="5"/>
  <c r="M1446" i="5" s="1"/>
  <c r="N1446" i="5" s="1"/>
  <c r="H1445" i="5"/>
  <c r="L1445" i="5"/>
  <c r="M1445" i="5" s="1"/>
  <c r="N1445" i="5" s="1"/>
  <c r="H1444" i="5"/>
  <c r="L1444" i="5"/>
  <c r="M1444" i="5" s="1"/>
  <c r="N1444" i="5" s="1"/>
  <c r="H1443" i="5"/>
  <c r="L1443" i="5"/>
  <c r="M1443" i="5" s="1"/>
  <c r="N1443" i="5" s="1"/>
  <c r="H1442" i="5"/>
  <c r="L1442" i="5"/>
  <c r="M1442" i="5" s="1"/>
  <c r="N1442" i="5" s="1"/>
  <c r="H1441" i="5"/>
  <c r="L1441" i="5"/>
  <c r="M1441" i="5" s="1"/>
  <c r="N1441" i="5" s="1"/>
  <c r="H1440" i="5"/>
  <c r="L1440" i="5"/>
  <c r="M1440" i="5" s="1"/>
  <c r="N1440" i="5" s="1"/>
  <c r="H1439" i="5"/>
  <c r="L1439" i="5"/>
  <c r="M1439" i="5" s="1"/>
  <c r="N1439" i="5" s="1"/>
  <c r="H1438" i="5"/>
  <c r="L1438" i="5"/>
  <c r="M1438" i="5" s="1"/>
  <c r="N1438" i="5" s="1"/>
  <c r="H1437" i="5"/>
  <c r="L1437" i="5"/>
  <c r="M1437" i="5" s="1"/>
  <c r="N1437" i="5" s="1"/>
  <c r="H1436" i="5"/>
  <c r="L1436" i="5"/>
  <c r="M1436" i="5" s="1"/>
  <c r="N1436" i="5" s="1"/>
  <c r="H1435" i="5"/>
  <c r="L1435" i="5"/>
  <c r="M1435" i="5" s="1"/>
  <c r="N1435" i="5" s="1"/>
  <c r="H1434" i="5"/>
  <c r="L1434" i="5"/>
  <c r="M1434" i="5" s="1"/>
  <c r="N1434" i="5" s="1"/>
  <c r="H1433" i="5"/>
  <c r="L1433" i="5"/>
  <c r="M1433" i="5" s="1"/>
  <c r="N1433" i="5" s="1"/>
  <c r="H1432" i="5"/>
  <c r="L1432" i="5"/>
  <c r="M1432" i="5" s="1"/>
  <c r="N1432" i="5" s="1"/>
  <c r="H1431" i="5"/>
  <c r="L1431" i="5"/>
  <c r="M1431" i="5" s="1"/>
  <c r="N1431" i="5" s="1"/>
  <c r="H1430" i="5"/>
  <c r="L1430" i="5"/>
  <c r="M1430" i="5" s="1"/>
  <c r="N1430" i="5" s="1"/>
  <c r="H1429" i="5"/>
  <c r="L1429" i="5"/>
  <c r="M1429" i="5" s="1"/>
  <c r="N1429" i="5" s="1"/>
  <c r="H1428" i="5"/>
  <c r="L1428" i="5"/>
  <c r="M1428" i="5" s="1"/>
  <c r="N1428" i="5" s="1"/>
  <c r="H1427" i="5"/>
  <c r="L1427" i="5"/>
  <c r="M1427" i="5" s="1"/>
  <c r="N1427" i="5" s="1"/>
  <c r="H1426" i="5"/>
  <c r="L1426" i="5"/>
  <c r="M1426" i="5" s="1"/>
  <c r="N1426" i="5" s="1"/>
  <c r="H1425" i="5"/>
  <c r="L1425" i="5"/>
  <c r="M1425" i="5" s="1"/>
  <c r="N1425" i="5" s="1"/>
  <c r="H1424" i="5"/>
  <c r="L1424" i="5"/>
  <c r="M1424" i="5" s="1"/>
  <c r="N1424" i="5" s="1"/>
  <c r="H1423" i="5"/>
  <c r="L1423" i="5"/>
  <c r="M1423" i="5" s="1"/>
  <c r="N1423" i="5" s="1"/>
  <c r="H1422" i="5"/>
  <c r="L1422" i="5"/>
  <c r="M1422" i="5" s="1"/>
  <c r="N1422" i="5" s="1"/>
  <c r="H1421" i="5"/>
  <c r="L1421" i="5"/>
  <c r="M1421" i="5" s="1"/>
  <c r="N1421" i="5" s="1"/>
  <c r="H1420" i="5"/>
  <c r="L1420" i="5"/>
  <c r="M1420" i="5" s="1"/>
  <c r="N1420" i="5" s="1"/>
  <c r="H1419" i="5"/>
  <c r="L1419" i="5"/>
  <c r="M1419" i="5" s="1"/>
  <c r="N1419" i="5" s="1"/>
  <c r="H1418" i="5"/>
  <c r="L1418" i="5"/>
  <c r="M1418" i="5" s="1"/>
  <c r="N1418" i="5" s="1"/>
  <c r="H1417" i="5"/>
  <c r="L1417" i="5"/>
  <c r="M1417" i="5" s="1"/>
  <c r="N1417" i="5" s="1"/>
  <c r="H1416" i="5"/>
  <c r="L1416" i="5"/>
  <c r="M1416" i="5" s="1"/>
  <c r="N1416" i="5" s="1"/>
  <c r="H1415" i="5"/>
  <c r="L1415" i="5"/>
  <c r="M1415" i="5" s="1"/>
  <c r="N1415" i="5" s="1"/>
  <c r="H1414" i="5"/>
  <c r="L1414" i="5"/>
  <c r="M1414" i="5" s="1"/>
  <c r="N1414" i="5" s="1"/>
  <c r="H1413" i="5"/>
  <c r="L1413" i="5"/>
  <c r="M1413" i="5" s="1"/>
  <c r="N1413" i="5" s="1"/>
  <c r="H1412" i="5"/>
  <c r="L1412" i="5"/>
  <c r="M1412" i="5" s="1"/>
  <c r="N1412" i="5" s="1"/>
  <c r="H1411" i="5"/>
  <c r="L1411" i="5"/>
  <c r="M1411" i="5" s="1"/>
  <c r="N1411" i="5" s="1"/>
  <c r="H1410" i="5"/>
  <c r="L1410" i="5"/>
  <c r="M1410" i="5" s="1"/>
  <c r="N1410" i="5" s="1"/>
  <c r="H1409" i="5"/>
  <c r="L1409" i="5"/>
  <c r="M1409" i="5" s="1"/>
  <c r="N1409" i="5" s="1"/>
  <c r="H1408" i="5"/>
  <c r="L1408" i="5"/>
  <c r="M1408" i="5" s="1"/>
  <c r="N1408" i="5" s="1"/>
  <c r="H1407" i="5"/>
  <c r="L1407" i="5"/>
  <c r="M1407" i="5" s="1"/>
  <c r="N1407" i="5" s="1"/>
  <c r="H1406" i="5"/>
  <c r="L1406" i="5"/>
  <c r="M1406" i="5" s="1"/>
  <c r="N1406" i="5" s="1"/>
  <c r="H1405" i="5"/>
  <c r="L1405" i="5"/>
  <c r="M1405" i="5" s="1"/>
  <c r="N1405" i="5" s="1"/>
  <c r="H1404" i="5"/>
  <c r="L1404" i="5"/>
  <c r="M1404" i="5" s="1"/>
  <c r="N1404" i="5" s="1"/>
  <c r="H1403" i="5"/>
  <c r="L1403" i="5"/>
  <c r="M1403" i="5" s="1"/>
  <c r="N1403" i="5" s="1"/>
  <c r="H1402" i="5"/>
  <c r="L1402" i="5"/>
  <c r="M1402" i="5" s="1"/>
  <c r="N1402" i="5" s="1"/>
  <c r="H1401" i="5"/>
  <c r="L1401" i="5"/>
  <c r="M1401" i="5" s="1"/>
  <c r="N1401" i="5" s="1"/>
  <c r="H1400" i="5"/>
  <c r="L1400" i="5"/>
  <c r="M1400" i="5" s="1"/>
  <c r="N1400" i="5" s="1"/>
  <c r="H1399" i="5"/>
  <c r="L1399" i="5"/>
  <c r="M1399" i="5" s="1"/>
  <c r="N1399" i="5" s="1"/>
  <c r="H1398" i="5"/>
  <c r="L1398" i="5"/>
  <c r="M1398" i="5" s="1"/>
  <c r="N1398" i="5" s="1"/>
  <c r="H1397" i="5"/>
  <c r="L1397" i="5"/>
  <c r="M1397" i="5" s="1"/>
  <c r="N1397" i="5" s="1"/>
  <c r="H1396" i="5"/>
  <c r="L1396" i="5"/>
  <c r="M1396" i="5" s="1"/>
  <c r="N1396" i="5" s="1"/>
  <c r="H1394" i="5"/>
  <c r="L1394" i="5"/>
  <c r="M1394" i="5" s="1"/>
  <c r="N1394" i="5" s="1"/>
  <c r="H1393" i="5"/>
  <c r="L1393" i="5"/>
  <c r="M1393" i="5" s="1"/>
  <c r="N1393" i="5" s="1"/>
  <c r="H1392" i="5"/>
  <c r="L1392" i="5"/>
  <c r="M1392" i="5" s="1"/>
  <c r="N1392" i="5" s="1"/>
  <c r="H1391" i="5"/>
  <c r="L1391" i="5"/>
  <c r="M1391" i="5" s="1"/>
  <c r="N1391" i="5" s="1"/>
  <c r="H1390" i="5"/>
  <c r="L1390" i="5"/>
  <c r="M1390" i="5" s="1"/>
  <c r="N1390" i="5" s="1"/>
  <c r="H1389" i="5"/>
  <c r="L1389" i="5"/>
  <c r="M1389" i="5" s="1"/>
  <c r="N1389" i="5" s="1"/>
  <c r="H1388" i="5"/>
  <c r="L1388" i="5"/>
  <c r="M1388" i="5" s="1"/>
  <c r="N1388" i="5" s="1"/>
  <c r="H1387" i="5"/>
  <c r="L1387" i="5"/>
  <c r="M1387" i="5" s="1"/>
  <c r="N1387" i="5" s="1"/>
  <c r="H1386" i="5"/>
  <c r="L1386" i="5"/>
  <c r="M1386" i="5" s="1"/>
  <c r="N1386" i="5" s="1"/>
  <c r="H1385" i="5"/>
  <c r="L1385" i="5"/>
  <c r="M1385" i="5" s="1"/>
  <c r="N1385" i="5" s="1"/>
  <c r="H1384" i="5"/>
  <c r="L1384" i="5"/>
  <c r="M1384" i="5" s="1"/>
  <c r="N1384" i="5" s="1"/>
  <c r="H1383" i="5"/>
  <c r="L1383" i="5"/>
  <c r="M1383" i="5" s="1"/>
  <c r="N1383" i="5" s="1"/>
  <c r="H1382" i="5"/>
  <c r="L1382" i="5"/>
  <c r="M1382" i="5" s="1"/>
  <c r="N1382" i="5" s="1"/>
  <c r="H1381" i="5"/>
  <c r="L1381" i="5"/>
  <c r="M1381" i="5" s="1"/>
  <c r="N1381" i="5" s="1"/>
  <c r="H1380" i="5"/>
  <c r="L1380" i="5"/>
  <c r="M1380" i="5" s="1"/>
  <c r="N1380" i="5" s="1"/>
  <c r="H1379" i="5"/>
  <c r="L1379" i="5"/>
  <c r="M1379" i="5" s="1"/>
  <c r="N1379" i="5" s="1"/>
  <c r="H1378" i="5"/>
  <c r="L1378" i="5"/>
  <c r="M1378" i="5" s="1"/>
  <c r="N1378" i="5" s="1"/>
  <c r="H1377" i="5"/>
  <c r="L1377" i="5"/>
  <c r="M1377" i="5" s="1"/>
  <c r="N1377" i="5" s="1"/>
  <c r="H1376" i="5"/>
  <c r="L1376" i="5"/>
  <c r="M1376" i="5" s="1"/>
  <c r="N1376" i="5" s="1"/>
  <c r="H1375" i="5"/>
  <c r="L1375" i="5"/>
  <c r="M1375" i="5" s="1"/>
  <c r="N1375" i="5" s="1"/>
  <c r="H1374" i="5"/>
  <c r="L1374" i="5"/>
  <c r="M1374" i="5" s="1"/>
  <c r="N1374" i="5" s="1"/>
  <c r="H1373" i="5"/>
  <c r="L1373" i="5"/>
  <c r="M1373" i="5" s="1"/>
  <c r="N1373" i="5" s="1"/>
  <c r="H1372" i="5"/>
  <c r="L1372" i="5"/>
  <c r="M1372" i="5" s="1"/>
  <c r="N1372" i="5" s="1"/>
  <c r="H1371" i="5"/>
  <c r="L1371" i="5"/>
  <c r="M1371" i="5" s="1"/>
  <c r="N1371" i="5" s="1"/>
  <c r="H1370" i="5"/>
  <c r="L1370" i="5"/>
  <c r="M1370" i="5" s="1"/>
  <c r="N1370" i="5" s="1"/>
  <c r="H1369" i="5"/>
  <c r="L1369" i="5"/>
  <c r="M1369" i="5" s="1"/>
  <c r="N1369" i="5" s="1"/>
  <c r="H1368" i="5"/>
  <c r="L1368" i="5"/>
  <c r="M1368" i="5" s="1"/>
  <c r="N1368" i="5" s="1"/>
  <c r="H1367" i="5"/>
  <c r="L1367" i="5"/>
  <c r="M1367" i="5" s="1"/>
  <c r="N1367" i="5" s="1"/>
  <c r="H1395" i="5"/>
  <c r="L1395" i="5"/>
  <c r="M1395" i="5" s="1"/>
  <c r="N1395" i="5" s="1"/>
  <c r="H990" i="5"/>
  <c r="L990" i="5"/>
  <c r="M990" i="5" s="1"/>
  <c r="N990" i="5" s="1"/>
  <c r="H989" i="5"/>
  <c r="L989" i="5"/>
  <c r="M989" i="5" s="1"/>
  <c r="N989" i="5" s="1"/>
  <c r="H988" i="5"/>
  <c r="L988" i="5"/>
  <c r="M988" i="5" s="1"/>
  <c r="N988" i="5" s="1"/>
  <c r="H987" i="5"/>
  <c r="L987" i="5"/>
  <c r="M987" i="5" s="1"/>
  <c r="N987" i="5" s="1"/>
  <c r="H986" i="5"/>
  <c r="L986" i="5"/>
  <c r="M986" i="5" s="1"/>
  <c r="N986" i="5" s="1"/>
  <c r="H985" i="5"/>
  <c r="L985" i="5"/>
  <c r="M985" i="5" s="1"/>
  <c r="N985" i="5" s="1"/>
  <c r="H984" i="5"/>
  <c r="L984" i="5"/>
  <c r="M984" i="5" s="1"/>
  <c r="N984" i="5" s="1"/>
  <c r="H983" i="5"/>
  <c r="L983" i="5"/>
  <c r="M983" i="5" s="1"/>
  <c r="N983" i="5" s="1"/>
  <c r="H982" i="5"/>
  <c r="L982" i="5"/>
  <c r="M982" i="5" s="1"/>
  <c r="N982" i="5" s="1"/>
  <c r="H981" i="5"/>
  <c r="L981" i="5"/>
  <c r="M981" i="5" s="1"/>
  <c r="N981" i="5" s="1"/>
  <c r="H980" i="5"/>
  <c r="L980" i="5"/>
  <c r="M980" i="5" s="1"/>
  <c r="N980" i="5" s="1"/>
  <c r="H979" i="5"/>
  <c r="L979" i="5"/>
  <c r="M979" i="5" s="1"/>
  <c r="N979" i="5" s="1"/>
  <c r="H978" i="5"/>
  <c r="L978" i="5"/>
  <c r="M978" i="5" s="1"/>
  <c r="N978" i="5" s="1"/>
  <c r="H977" i="5"/>
  <c r="L977" i="5"/>
  <c r="M977" i="5" s="1"/>
  <c r="N977" i="5" s="1"/>
  <c r="H976" i="5"/>
  <c r="L976" i="5"/>
  <c r="M976" i="5" s="1"/>
  <c r="N976" i="5" s="1"/>
  <c r="H788" i="5"/>
  <c r="L788" i="5"/>
  <c r="M788" i="5" s="1"/>
  <c r="N788" i="5" s="1"/>
  <c r="H787" i="5"/>
  <c r="L787" i="5"/>
  <c r="M787" i="5" s="1"/>
  <c r="N787" i="5" s="1"/>
  <c r="H786" i="5"/>
  <c r="L786" i="5"/>
  <c r="M786" i="5" s="1"/>
  <c r="N786" i="5" s="1"/>
  <c r="H785" i="5"/>
  <c r="L785" i="5"/>
  <c r="M785" i="5" s="1"/>
  <c r="N785" i="5" s="1"/>
  <c r="H784" i="5"/>
  <c r="L784" i="5"/>
  <c r="M784" i="5" s="1"/>
  <c r="N784" i="5" s="1"/>
  <c r="H783" i="5"/>
  <c r="L783" i="5"/>
  <c r="M783" i="5" s="1"/>
  <c r="N783" i="5" s="1"/>
  <c r="H782" i="5"/>
  <c r="L782" i="5"/>
  <c r="M782" i="5" s="1"/>
  <c r="N782" i="5" s="1"/>
  <c r="H781" i="5"/>
  <c r="L781" i="5"/>
  <c r="M781" i="5" s="1"/>
  <c r="N781" i="5" s="1"/>
  <c r="H780" i="5"/>
  <c r="L780" i="5"/>
  <c r="M780" i="5" s="1"/>
  <c r="N780" i="5" s="1"/>
  <c r="H779" i="5"/>
  <c r="L779" i="5"/>
  <c r="M779" i="5" s="1"/>
  <c r="N779" i="5" s="1"/>
  <c r="H778" i="5"/>
  <c r="L778" i="5"/>
  <c r="M778" i="5" s="1"/>
  <c r="N778" i="5" s="1"/>
  <c r="H777" i="5"/>
  <c r="L777" i="5"/>
  <c r="M777" i="5" s="1"/>
  <c r="N777" i="5" s="1"/>
  <c r="H776" i="5"/>
  <c r="L776" i="5"/>
  <c r="M776" i="5" s="1"/>
  <c r="N776" i="5" s="1"/>
  <c r="H775" i="5"/>
  <c r="L775" i="5"/>
  <c r="M775" i="5" s="1"/>
  <c r="N775" i="5" s="1"/>
  <c r="H774" i="5"/>
  <c r="L774" i="5"/>
  <c r="M774" i="5" s="1"/>
  <c r="N774" i="5" s="1"/>
  <c r="H773" i="5"/>
  <c r="L773" i="5"/>
  <c r="M773" i="5" s="1"/>
  <c r="N773" i="5" s="1"/>
  <c r="H772" i="5"/>
  <c r="L772" i="5"/>
  <c r="M772" i="5" s="1"/>
  <c r="N772" i="5" s="1"/>
  <c r="H771" i="5"/>
  <c r="L771" i="5"/>
  <c r="M771" i="5" s="1"/>
  <c r="N771" i="5" s="1"/>
  <c r="H770" i="5"/>
  <c r="L770" i="5"/>
  <c r="M770" i="5" s="1"/>
  <c r="N770" i="5" s="1"/>
  <c r="H769" i="5"/>
  <c r="L769" i="5"/>
  <c r="M769" i="5" s="1"/>
  <c r="N769" i="5" s="1"/>
  <c r="H768" i="5"/>
  <c r="L768" i="5"/>
  <c r="M768" i="5" s="1"/>
  <c r="N768" i="5" s="1"/>
  <c r="H767" i="5"/>
  <c r="L767" i="5"/>
  <c r="M767" i="5" s="1"/>
  <c r="N767" i="5" s="1"/>
  <c r="H766" i="5"/>
  <c r="L766" i="5"/>
  <c r="M766" i="5" s="1"/>
  <c r="N766" i="5" s="1"/>
  <c r="H765" i="5"/>
  <c r="L765" i="5"/>
  <c r="M765" i="5" s="1"/>
  <c r="N765" i="5" s="1"/>
  <c r="H764" i="5"/>
  <c r="L764" i="5"/>
  <c r="M764" i="5" s="1"/>
  <c r="N764" i="5" s="1"/>
  <c r="H763" i="5"/>
  <c r="L763" i="5"/>
  <c r="M763" i="5" s="1"/>
  <c r="N763" i="5" s="1"/>
  <c r="H762" i="5"/>
  <c r="L762" i="5"/>
  <c r="M762" i="5" s="1"/>
  <c r="N762" i="5" s="1"/>
  <c r="H761" i="5"/>
  <c r="L761" i="5"/>
  <c r="M761" i="5" s="1"/>
  <c r="N761" i="5" s="1"/>
  <c r="H760" i="5"/>
  <c r="L760" i="5"/>
  <c r="M760" i="5" s="1"/>
  <c r="N760" i="5" s="1"/>
  <c r="H759" i="5"/>
  <c r="L759" i="5"/>
  <c r="M759" i="5" s="1"/>
  <c r="N759" i="5" s="1"/>
  <c r="H758" i="5"/>
  <c r="L758" i="5"/>
  <c r="M758" i="5" s="1"/>
  <c r="N758" i="5" s="1"/>
  <c r="H757" i="5"/>
  <c r="L757" i="5"/>
  <c r="M757" i="5" s="1"/>
  <c r="N757" i="5" s="1"/>
  <c r="H756" i="5"/>
  <c r="L756" i="5"/>
  <c r="M756" i="5" s="1"/>
  <c r="N756" i="5" s="1"/>
  <c r="H755" i="5"/>
  <c r="L755" i="5"/>
  <c r="M755" i="5" s="1"/>
  <c r="N755" i="5" s="1"/>
  <c r="H754" i="5"/>
  <c r="L754" i="5"/>
  <c r="M754" i="5" s="1"/>
  <c r="N754" i="5" s="1"/>
  <c r="H753" i="5"/>
  <c r="L753" i="5"/>
  <c r="M753" i="5" s="1"/>
  <c r="N753" i="5" s="1"/>
  <c r="H752" i="5"/>
  <c r="L752" i="5"/>
  <c r="M752" i="5" s="1"/>
  <c r="N752" i="5" s="1"/>
  <c r="H751" i="5"/>
  <c r="L751" i="5"/>
  <c r="M751" i="5" s="1"/>
  <c r="N751" i="5" s="1"/>
  <c r="H750" i="5"/>
  <c r="L750" i="5"/>
  <c r="M750" i="5" s="1"/>
  <c r="N750" i="5" s="1"/>
  <c r="H749" i="5"/>
  <c r="L749" i="5"/>
  <c r="M749" i="5" s="1"/>
  <c r="N749" i="5" s="1"/>
  <c r="H748" i="5"/>
  <c r="L748" i="5"/>
  <c r="M748" i="5" s="1"/>
  <c r="N748" i="5" s="1"/>
  <c r="H747" i="5"/>
  <c r="L747" i="5"/>
  <c r="M747" i="5" s="1"/>
  <c r="N747" i="5" s="1"/>
  <c r="H746" i="5"/>
  <c r="L746" i="5"/>
  <c r="M746" i="5" s="1"/>
  <c r="N746" i="5" s="1"/>
  <c r="H745" i="5"/>
  <c r="L745" i="5"/>
  <c r="M745" i="5" s="1"/>
  <c r="N745" i="5" s="1"/>
  <c r="H744" i="5"/>
  <c r="L744" i="5"/>
  <c r="M744" i="5" s="1"/>
  <c r="N744" i="5" s="1"/>
  <c r="H743" i="5"/>
  <c r="L743" i="5"/>
  <c r="M743" i="5" s="1"/>
  <c r="N743" i="5" s="1"/>
  <c r="H742" i="5"/>
  <c r="L742" i="5"/>
  <c r="M742" i="5" s="1"/>
  <c r="N742" i="5" s="1"/>
  <c r="H741" i="5"/>
  <c r="L741" i="5"/>
  <c r="M741" i="5" s="1"/>
  <c r="N741" i="5" s="1"/>
  <c r="H740" i="5"/>
  <c r="L740" i="5"/>
  <c r="M740" i="5" s="1"/>
  <c r="N740" i="5" s="1"/>
  <c r="H739" i="5"/>
  <c r="L739" i="5"/>
  <c r="M739" i="5" s="1"/>
  <c r="N739" i="5" s="1"/>
  <c r="H738" i="5"/>
  <c r="L738" i="5"/>
  <c r="M738" i="5" s="1"/>
  <c r="N738" i="5" s="1"/>
  <c r="H737" i="5"/>
  <c r="L737" i="5"/>
  <c r="M737" i="5" s="1"/>
  <c r="N737" i="5" s="1"/>
  <c r="H736" i="5"/>
  <c r="L736" i="5"/>
  <c r="M736" i="5" s="1"/>
  <c r="N736" i="5" s="1"/>
  <c r="H735" i="5"/>
  <c r="L735" i="5"/>
  <c r="M735" i="5" s="1"/>
  <c r="N735" i="5" s="1"/>
  <c r="H734" i="5"/>
  <c r="L734" i="5"/>
  <c r="M734" i="5" s="1"/>
  <c r="N734" i="5" s="1"/>
  <c r="H733" i="5"/>
  <c r="L733" i="5"/>
  <c r="M733" i="5" s="1"/>
  <c r="N733" i="5" s="1"/>
  <c r="H732" i="5"/>
  <c r="L732" i="5"/>
  <c r="M732" i="5" s="1"/>
  <c r="N732" i="5" s="1"/>
  <c r="H731" i="5"/>
  <c r="L731" i="5"/>
  <c r="M731" i="5" s="1"/>
  <c r="N731" i="5" s="1"/>
  <c r="H730" i="5"/>
  <c r="L730" i="5"/>
  <c r="M730" i="5" s="1"/>
  <c r="N730" i="5" s="1"/>
  <c r="H729" i="5"/>
  <c r="L729" i="5"/>
  <c r="M729" i="5" s="1"/>
  <c r="N729" i="5" s="1"/>
  <c r="H728" i="5"/>
  <c r="L728" i="5"/>
  <c r="M728" i="5" s="1"/>
  <c r="N728" i="5" s="1"/>
  <c r="H727" i="5"/>
  <c r="L727" i="5"/>
  <c r="M727" i="5" s="1"/>
  <c r="N727" i="5" s="1"/>
  <c r="H726" i="5"/>
  <c r="L726" i="5"/>
  <c r="M726" i="5" s="1"/>
  <c r="N726" i="5" s="1"/>
  <c r="H725" i="5"/>
  <c r="L725" i="5"/>
  <c r="M725" i="5" s="1"/>
  <c r="N725" i="5" s="1"/>
  <c r="H724" i="5"/>
  <c r="L724" i="5"/>
  <c r="M724" i="5" s="1"/>
  <c r="N724" i="5" s="1"/>
  <c r="H723" i="5"/>
  <c r="L723" i="5"/>
  <c r="M723" i="5" s="1"/>
  <c r="N723" i="5" s="1"/>
  <c r="H722" i="5"/>
  <c r="L722" i="5"/>
  <c r="M722" i="5" s="1"/>
  <c r="N722" i="5" s="1"/>
  <c r="H721" i="5"/>
  <c r="L721" i="5"/>
  <c r="M721" i="5" s="1"/>
  <c r="N721" i="5" s="1"/>
  <c r="H720" i="5"/>
  <c r="L720" i="5"/>
  <c r="M720" i="5" s="1"/>
  <c r="N720" i="5" s="1"/>
  <c r="H719" i="5"/>
  <c r="L719" i="5"/>
  <c r="M719" i="5" s="1"/>
  <c r="N719" i="5" s="1"/>
  <c r="H718" i="5"/>
  <c r="L718" i="5"/>
  <c r="M718" i="5" s="1"/>
  <c r="N718" i="5" s="1"/>
  <c r="H717" i="5"/>
  <c r="L717" i="5"/>
  <c r="M717" i="5" s="1"/>
  <c r="N717" i="5" s="1"/>
  <c r="H716" i="5"/>
  <c r="L716" i="5"/>
  <c r="M716" i="5" s="1"/>
  <c r="N716" i="5" s="1"/>
  <c r="H715" i="5"/>
  <c r="L715" i="5"/>
  <c r="M715" i="5" s="1"/>
  <c r="N715" i="5" s="1"/>
  <c r="H714" i="5"/>
  <c r="L714" i="5"/>
  <c r="M714" i="5" s="1"/>
  <c r="N714" i="5" s="1"/>
  <c r="H713" i="5"/>
  <c r="L713" i="5"/>
  <c r="M713" i="5" s="1"/>
  <c r="N713" i="5" s="1"/>
  <c r="H712" i="5"/>
  <c r="L712" i="5"/>
  <c r="M712" i="5" s="1"/>
  <c r="N712" i="5" s="1"/>
  <c r="H711" i="5"/>
  <c r="L711" i="5"/>
  <c r="M711" i="5" s="1"/>
  <c r="N711" i="5" s="1"/>
  <c r="H710" i="5"/>
  <c r="L710" i="5"/>
  <c r="M710" i="5" s="1"/>
  <c r="N710" i="5" s="1"/>
  <c r="H709" i="5"/>
  <c r="L709" i="5"/>
  <c r="M709" i="5" s="1"/>
  <c r="N709" i="5" s="1"/>
  <c r="H708" i="5"/>
  <c r="L708" i="5"/>
  <c r="M708" i="5" s="1"/>
  <c r="N708" i="5" s="1"/>
  <c r="H707" i="5"/>
  <c r="L707" i="5"/>
  <c r="M707" i="5" s="1"/>
  <c r="N707" i="5" s="1"/>
  <c r="H706" i="5"/>
  <c r="L706" i="5"/>
  <c r="M706" i="5" s="1"/>
  <c r="N706" i="5" s="1"/>
  <c r="H705" i="5"/>
  <c r="L705" i="5"/>
  <c r="M705" i="5" s="1"/>
  <c r="N705" i="5" s="1"/>
  <c r="H704" i="5"/>
  <c r="L704" i="5"/>
  <c r="M704" i="5" s="1"/>
  <c r="N704" i="5" s="1"/>
  <c r="H703" i="5"/>
  <c r="L703" i="5"/>
  <c r="M703" i="5" s="1"/>
  <c r="N703" i="5" s="1"/>
  <c r="H702" i="5"/>
  <c r="L702" i="5"/>
  <c r="M702" i="5" s="1"/>
  <c r="N702" i="5" s="1"/>
  <c r="H701" i="5"/>
  <c r="L701" i="5"/>
  <c r="M701" i="5" s="1"/>
  <c r="N701" i="5" s="1"/>
  <c r="H700" i="5"/>
  <c r="L700" i="5"/>
  <c r="M700" i="5" s="1"/>
  <c r="N700" i="5" s="1"/>
  <c r="H699" i="5"/>
  <c r="L699" i="5"/>
  <c r="M699" i="5" s="1"/>
  <c r="N699" i="5" s="1"/>
  <c r="H698" i="5"/>
  <c r="L698" i="5"/>
  <c r="M698" i="5" s="1"/>
  <c r="N698" i="5" s="1"/>
  <c r="H697" i="5"/>
  <c r="L697" i="5"/>
  <c r="M697" i="5" s="1"/>
  <c r="N697" i="5" s="1"/>
  <c r="H696" i="5"/>
  <c r="L696" i="5"/>
  <c r="M696" i="5" s="1"/>
  <c r="N696" i="5" s="1"/>
  <c r="H695" i="5"/>
  <c r="L695" i="5"/>
  <c r="M695" i="5" s="1"/>
  <c r="N695" i="5" s="1"/>
  <c r="H694" i="5"/>
  <c r="L694" i="5"/>
  <c r="M694" i="5" s="1"/>
  <c r="N694" i="5" s="1"/>
  <c r="H693" i="5"/>
  <c r="L693" i="5"/>
  <c r="M693" i="5" s="1"/>
  <c r="N693" i="5" s="1"/>
  <c r="H692" i="5"/>
  <c r="L692" i="5"/>
  <c r="M692" i="5" s="1"/>
  <c r="N692" i="5" s="1"/>
  <c r="H691" i="5"/>
  <c r="L691" i="5"/>
  <c r="M691" i="5" s="1"/>
  <c r="N691" i="5" s="1"/>
  <c r="H690" i="5"/>
  <c r="L690" i="5"/>
  <c r="M690" i="5" s="1"/>
  <c r="N690" i="5" s="1"/>
  <c r="H689" i="5"/>
  <c r="L689" i="5"/>
  <c r="M689" i="5" s="1"/>
  <c r="N689" i="5" s="1"/>
  <c r="H688" i="5"/>
  <c r="L688" i="5"/>
  <c r="M688" i="5" s="1"/>
  <c r="N688" i="5" s="1"/>
  <c r="H687" i="5"/>
  <c r="L687" i="5"/>
  <c r="M687" i="5" s="1"/>
  <c r="N687" i="5" s="1"/>
  <c r="H686" i="5"/>
  <c r="L686" i="5"/>
  <c r="M686" i="5" s="1"/>
  <c r="N686" i="5" s="1"/>
  <c r="H685" i="5"/>
  <c r="L685" i="5"/>
  <c r="M685" i="5" s="1"/>
  <c r="N685" i="5" s="1"/>
  <c r="H684" i="5"/>
  <c r="L684" i="5"/>
  <c r="M684" i="5" s="1"/>
  <c r="N684" i="5" s="1"/>
  <c r="H683" i="5"/>
  <c r="L683" i="5"/>
  <c r="M683" i="5" s="1"/>
  <c r="N683" i="5" s="1"/>
  <c r="H682" i="5"/>
  <c r="L682" i="5"/>
  <c r="M682" i="5" s="1"/>
  <c r="N682" i="5" s="1"/>
  <c r="H681" i="5"/>
  <c r="L681" i="5"/>
  <c r="M681" i="5" s="1"/>
  <c r="N681" i="5" s="1"/>
  <c r="H680" i="5"/>
  <c r="L680" i="5"/>
  <c r="M680" i="5" s="1"/>
  <c r="N680" i="5" s="1"/>
  <c r="H679" i="5"/>
  <c r="L679" i="5"/>
  <c r="M679" i="5" s="1"/>
  <c r="N679" i="5" s="1"/>
  <c r="H678" i="5"/>
  <c r="L678" i="5"/>
  <c r="M678" i="5" s="1"/>
  <c r="N678" i="5" s="1"/>
  <c r="H677" i="5"/>
  <c r="L677" i="5"/>
  <c r="M677" i="5" s="1"/>
  <c r="N677" i="5" s="1"/>
  <c r="H676" i="5"/>
  <c r="L676" i="5"/>
  <c r="M676" i="5" s="1"/>
  <c r="N676" i="5" s="1"/>
  <c r="H675" i="5"/>
  <c r="L675" i="5"/>
  <c r="M675" i="5" s="1"/>
  <c r="N675" i="5" s="1"/>
  <c r="H674" i="5"/>
  <c r="L674" i="5"/>
  <c r="M674" i="5" s="1"/>
  <c r="N674" i="5" s="1"/>
  <c r="H673" i="5"/>
  <c r="L673" i="5"/>
  <c r="M673" i="5" s="1"/>
  <c r="N673" i="5" s="1"/>
  <c r="H672" i="5"/>
  <c r="L672" i="5"/>
  <c r="M672" i="5" s="1"/>
  <c r="N672" i="5" s="1"/>
  <c r="H671" i="5"/>
  <c r="L671" i="5"/>
  <c r="M671" i="5" s="1"/>
  <c r="N671" i="5" s="1"/>
  <c r="H670" i="5"/>
  <c r="L670" i="5"/>
  <c r="M670" i="5" s="1"/>
  <c r="N670" i="5" s="1"/>
  <c r="H669" i="5"/>
  <c r="L669" i="5"/>
  <c r="M669" i="5" s="1"/>
  <c r="N669" i="5" s="1"/>
  <c r="H668" i="5"/>
  <c r="L668" i="5"/>
  <c r="M668" i="5" s="1"/>
  <c r="N668" i="5" s="1"/>
  <c r="H667" i="5"/>
  <c r="L667" i="5"/>
  <c r="M667" i="5" s="1"/>
  <c r="N667" i="5" s="1"/>
  <c r="H666" i="5"/>
  <c r="L666" i="5"/>
  <c r="M666" i="5" s="1"/>
  <c r="N666" i="5" s="1"/>
  <c r="H665" i="5"/>
  <c r="L665" i="5"/>
  <c r="M665" i="5" s="1"/>
  <c r="N665" i="5" s="1"/>
  <c r="H664" i="5"/>
  <c r="L664" i="5"/>
  <c r="M664" i="5" s="1"/>
  <c r="N664" i="5" s="1"/>
  <c r="H663" i="5"/>
  <c r="L663" i="5"/>
  <c r="M663" i="5" s="1"/>
  <c r="N663" i="5" s="1"/>
  <c r="H662" i="5"/>
  <c r="L662" i="5"/>
  <c r="M662" i="5" s="1"/>
  <c r="N662" i="5" s="1"/>
  <c r="M975" i="5"/>
  <c r="N975" i="5" s="1"/>
  <c r="M972" i="5"/>
  <c r="N972" i="5" s="1"/>
  <c r="M964" i="5"/>
  <c r="N964" i="5" s="1"/>
  <c r="M958" i="5"/>
  <c r="N958" i="5" s="1"/>
  <c r="M956" i="5"/>
  <c r="N956" i="5" s="1"/>
  <c r="M951" i="5"/>
  <c r="N951" i="5" s="1"/>
  <c r="B5" i="5"/>
  <c r="I9" i="3" s="1"/>
  <c r="M946" i="5"/>
  <c r="N946" i="5" s="1"/>
  <c r="H2405" i="5"/>
  <c r="L2405" i="5"/>
  <c r="M2405" i="5" s="1"/>
  <c r="N2405" i="5" s="1"/>
  <c r="H2404" i="5"/>
  <c r="L2404" i="5"/>
  <c r="M2404" i="5" s="1"/>
  <c r="N2404" i="5" s="1"/>
  <c r="H2403" i="5"/>
  <c r="L2403" i="5"/>
  <c r="M2403" i="5" s="1"/>
  <c r="N2403" i="5" s="1"/>
  <c r="H2402" i="5"/>
  <c r="L2402" i="5"/>
  <c r="M2402" i="5" s="1"/>
  <c r="N2402" i="5" s="1"/>
  <c r="H2401" i="5"/>
  <c r="L2401" i="5"/>
  <c r="M2401" i="5" s="1"/>
  <c r="N2401" i="5" s="1"/>
  <c r="H2400" i="5"/>
  <c r="L2400" i="5"/>
  <c r="M2400" i="5" s="1"/>
  <c r="N2400" i="5" s="1"/>
  <c r="H2399" i="5"/>
  <c r="L2399" i="5"/>
  <c r="M2399" i="5" s="1"/>
  <c r="N2399" i="5" s="1"/>
  <c r="H2398" i="5"/>
  <c r="L2398" i="5"/>
  <c r="M2398" i="5" s="1"/>
  <c r="N2398" i="5" s="1"/>
  <c r="H2397" i="5"/>
  <c r="L2397" i="5"/>
  <c r="M2397" i="5" s="1"/>
  <c r="N2397" i="5" s="1"/>
  <c r="H2396" i="5"/>
  <c r="L2396" i="5"/>
  <c r="M2396" i="5" s="1"/>
  <c r="N2396" i="5" s="1"/>
  <c r="H2395" i="5"/>
  <c r="L2395" i="5"/>
  <c r="M2395" i="5" s="1"/>
  <c r="N2395" i="5" s="1"/>
  <c r="H2394" i="5"/>
  <c r="L2394" i="5"/>
  <c r="M2394" i="5" s="1"/>
  <c r="N2394" i="5" s="1"/>
  <c r="H2393" i="5"/>
  <c r="L2393" i="5"/>
  <c r="M2393" i="5" s="1"/>
  <c r="N2393" i="5" s="1"/>
  <c r="H2392" i="5"/>
  <c r="L2392" i="5"/>
  <c r="M2392" i="5" s="1"/>
  <c r="N2392" i="5" s="1"/>
  <c r="H2391" i="5"/>
  <c r="L2391" i="5"/>
  <c r="M2391" i="5" s="1"/>
  <c r="N2391" i="5" s="1"/>
  <c r="H2390" i="5"/>
  <c r="L2390" i="5"/>
  <c r="M2390" i="5" s="1"/>
  <c r="N2390" i="5" s="1"/>
  <c r="H2389" i="5"/>
  <c r="L2389" i="5"/>
  <c r="M2389" i="5" s="1"/>
  <c r="N2389" i="5" s="1"/>
  <c r="H2388" i="5"/>
  <c r="L2388" i="5"/>
  <c r="M2388" i="5" s="1"/>
  <c r="N2388" i="5" s="1"/>
  <c r="H2387" i="5"/>
  <c r="L2387" i="5"/>
  <c r="M2387" i="5" s="1"/>
  <c r="N2387" i="5" s="1"/>
  <c r="H2386" i="5"/>
  <c r="L2386" i="5"/>
  <c r="M2386" i="5" s="1"/>
  <c r="N2386" i="5" s="1"/>
  <c r="H2385" i="5"/>
  <c r="L2385" i="5"/>
  <c r="M2385" i="5" s="1"/>
  <c r="N2385" i="5" s="1"/>
  <c r="H2384" i="5"/>
  <c r="L2384" i="5"/>
  <c r="M2384" i="5" s="1"/>
  <c r="N2384" i="5" s="1"/>
  <c r="H2383" i="5"/>
  <c r="L2383" i="5"/>
  <c r="M2383" i="5" s="1"/>
  <c r="N2383" i="5" s="1"/>
  <c r="H2382" i="5"/>
  <c r="L2382" i="5"/>
  <c r="M2382" i="5" s="1"/>
  <c r="N2382" i="5" s="1"/>
  <c r="H2381" i="5"/>
  <c r="L2381" i="5"/>
  <c r="M2381" i="5" s="1"/>
  <c r="N2381" i="5" s="1"/>
  <c r="H2380" i="5"/>
  <c r="L2380" i="5"/>
  <c r="M2380" i="5" s="1"/>
  <c r="N2380" i="5" s="1"/>
  <c r="H2379" i="5"/>
  <c r="L2379" i="5"/>
  <c r="M2379" i="5" s="1"/>
  <c r="N2379" i="5" s="1"/>
  <c r="H2378" i="5"/>
  <c r="L2378" i="5"/>
  <c r="M2378" i="5" s="1"/>
  <c r="N2378" i="5" s="1"/>
  <c r="H2377" i="5"/>
  <c r="L2377" i="5"/>
  <c r="M2377" i="5" s="1"/>
  <c r="N2377" i="5" s="1"/>
  <c r="H2376" i="5"/>
  <c r="L2376" i="5"/>
  <c r="M2376" i="5" s="1"/>
  <c r="N2376" i="5" s="1"/>
  <c r="H2375" i="5"/>
  <c r="L2375" i="5"/>
  <c r="M2375" i="5" s="1"/>
  <c r="N2375" i="5" s="1"/>
  <c r="H2374" i="5"/>
  <c r="L2374" i="5"/>
  <c r="M2374" i="5" s="1"/>
  <c r="N2374" i="5" s="1"/>
  <c r="H2373" i="5"/>
  <c r="L2373" i="5"/>
  <c r="M2373" i="5" s="1"/>
  <c r="N2373" i="5" s="1"/>
  <c r="H2372" i="5"/>
  <c r="L2372" i="5"/>
  <c r="M2372" i="5" s="1"/>
  <c r="N2372" i="5" s="1"/>
  <c r="H2371" i="5"/>
  <c r="L2371" i="5"/>
  <c r="M2371" i="5" s="1"/>
  <c r="N2371" i="5" s="1"/>
  <c r="H2370" i="5"/>
  <c r="L2370" i="5"/>
  <c r="M2370" i="5" s="1"/>
  <c r="N2370" i="5" s="1"/>
  <c r="H2369" i="5"/>
  <c r="L2369" i="5"/>
  <c r="M2369" i="5" s="1"/>
  <c r="N2369" i="5" s="1"/>
  <c r="H2368" i="5"/>
  <c r="L2368" i="5"/>
  <c r="M2368" i="5" s="1"/>
  <c r="N2368" i="5" s="1"/>
  <c r="H2367" i="5"/>
  <c r="L2367" i="5"/>
  <c r="M2367" i="5" s="1"/>
  <c r="N2367" i="5" s="1"/>
  <c r="H2366" i="5"/>
  <c r="L2366" i="5"/>
  <c r="M2366" i="5" s="1"/>
  <c r="N2366" i="5" s="1"/>
  <c r="H2365" i="5"/>
  <c r="L2365" i="5"/>
  <c r="M2365" i="5" s="1"/>
  <c r="N2365" i="5" s="1"/>
  <c r="H2364" i="5"/>
  <c r="L2364" i="5"/>
  <c r="M2364" i="5" s="1"/>
  <c r="N2364" i="5" s="1"/>
  <c r="H2363" i="5"/>
  <c r="L2363" i="5"/>
  <c r="M2363" i="5" s="1"/>
  <c r="N2363" i="5" s="1"/>
  <c r="H2362" i="5"/>
  <c r="L2362" i="5"/>
  <c r="M2362" i="5" s="1"/>
  <c r="N2362" i="5" s="1"/>
  <c r="H2361" i="5"/>
  <c r="L2361" i="5"/>
  <c r="M2361" i="5" s="1"/>
  <c r="N2361" i="5" s="1"/>
  <c r="H2360" i="5"/>
  <c r="L2360" i="5"/>
  <c r="M2360" i="5" s="1"/>
  <c r="N2360" i="5" s="1"/>
  <c r="H2359" i="5"/>
  <c r="L2359" i="5"/>
  <c r="M2359" i="5" s="1"/>
  <c r="N2359" i="5" s="1"/>
  <c r="H2358" i="5"/>
  <c r="L2358" i="5"/>
  <c r="M2358" i="5" s="1"/>
  <c r="N2358" i="5" s="1"/>
  <c r="H2357" i="5"/>
  <c r="L2357" i="5"/>
  <c r="M2357" i="5" s="1"/>
  <c r="N2357" i="5" s="1"/>
  <c r="H2356" i="5"/>
  <c r="L2356" i="5"/>
  <c r="M2356" i="5" s="1"/>
  <c r="N2356" i="5" s="1"/>
  <c r="H2355" i="5"/>
  <c r="L2355" i="5"/>
  <c r="M2355" i="5" s="1"/>
  <c r="N2355" i="5" s="1"/>
  <c r="H2354" i="5"/>
  <c r="L2354" i="5"/>
  <c r="M2354" i="5" s="1"/>
  <c r="N2354" i="5" s="1"/>
  <c r="H2353" i="5"/>
  <c r="L2353" i="5"/>
  <c r="M2353" i="5" s="1"/>
  <c r="N2353" i="5" s="1"/>
  <c r="H2352" i="5"/>
  <c r="L2352" i="5"/>
  <c r="M2352" i="5" s="1"/>
  <c r="N2352" i="5" s="1"/>
  <c r="H2351" i="5"/>
  <c r="L2351" i="5"/>
  <c r="M2351" i="5" s="1"/>
  <c r="N2351" i="5" s="1"/>
  <c r="H2350" i="5"/>
  <c r="L2350" i="5"/>
  <c r="M2350" i="5" s="1"/>
  <c r="N2350" i="5" s="1"/>
  <c r="H2349" i="5"/>
  <c r="L2349" i="5"/>
  <c r="M2349" i="5" s="1"/>
  <c r="N2349" i="5" s="1"/>
  <c r="H2348" i="5"/>
  <c r="L2348" i="5"/>
  <c r="M2348" i="5" s="1"/>
  <c r="N2348" i="5" s="1"/>
  <c r="H2347" i="5"/>
  <c r="L2347" i="5"/>
  <c r="M2347" i="5" s="1"/>
  <c r="N2347" i="5" s="1"/>
  <c r="H2346" i="5"/>
  <c r="L2346" i="5"/>
  <c r="M2346" i="5" s="1"/>
  <c r="N2346" i="5" s="1"/>
  <c r="H2345" i="5"/>
  <c r="L2345" i="5"/>
  <c r="M2345" i="5" s="1"/>
  <c r="N2345" i="5" s="1"/>
  <c r="H2344" i="5"/>
  <c r="L2344" i="5"/>
  <c r="M2344" i="5" s="1"/>
  <c r="N2344" i="5" s="1"/>
  <c r="H2343" i="5"/>
  <c r="L2343" i="5"/>
  <c r="M2343" i="5" s="1"/>
  <c r="N2343" i="5" s="1"/>
  <c r="H2342" i="5"/>
  <c r="L2342" i="5"/>
  <c r="M2342" i="5" s="1"/>
  <c r="N2342" i="5" s="1"/>
  <c r="H2341" i="5"/>
  <c r="L2341" i="5"/>
  <c r="M2341" i="5" s="1"/>
  <c r="N2341" i="5" s="1"/>
  <c r="H2340" i="5"/>
  <c r="L2340" i="5"/>
  <c r="M2340" i="5" s="1"/>
  <c r="N2340" i="5" s="1"/>
  <c r="H2339" i="5"/>
  <c r="L2339" i="5"/>
  <c r="M2339" i="5" s="1"/>
  <c r="N2339" i="5" s="1"/>
  <c r="H2338" i="5"/>
  <c r="L2338" i="5"/>
  <c r="M2338" i="5" s="1"/>
  <c r="N2338" i="5" s="1"/>
  <c r="H2337" i="5"/>
  <c r="L2337" i="5"/>
  <c r="M2337" i="5" s="1"/>
  <c r="N2337" i="5" s="1"/>
  <c r="H2336" i="5"/>
  <c r="L2336" i="5"/>
  <c r="M2336" i="5" s="1"/>
  <c r="N2336" i="5" s="1"/>
  <c r="H2335" i="5"/>
  <c r="L2335" i="5"/>
  <c r="M2335" i="5" s="1"/>
  <c r="N2335" i="5" s="1"/>
  <c r="H2334" i="5"/>
  <c r="L2334" i="5"/>
  <c r="M2334" i="5" s="1"/>
  <c r="N2334" i="5" s="1"/>
  <c r="H2333" i="5"/>
  <c r="L2333" i="5"/>
  <c r="M2333" i="5" s="1"/>
  <c r="N2333" i="5" s="1"/>
  <c r="H2332" i="5"/>
  <c r="L2332" i="5"/>
  <c r="M2332" i="5" s="1"/>
  <c r="N2332" i="5" s="1"/>
  <c r="H2331" i="5"/>
  <c r="L2331" i="5"/>
  <c r="M2331" i="5" s="1"/>
  <c r="N2331" i="5" s="1"/>
  <c r="H2330" i="5"/>
  <c r="L2330" i="5"/>
  <c r="M2330" i="5" s="1"/>
  <c r="N2330" i="5" s="1"/>
  <c r="H2329" i="5"/>
  <c r="L2329" i="5"/>
  <c r="M2329" i="5" s="1"/>
  <c r="N2329" i="5" s="1"/>
  <c r="H2328" i="5"/>
  <c r="L2328" i="5"/>
  <c r="M2328" i="5" s="1"/>
  <c r="N2328" i="5" s="1"/>
  <c r="H2327" i="5"/>
  <c r="L2327" i="5"/>
  <c r="M2327" i="5" s="1"/>
  <c r="N2327" i="5" s="1"/>
  <c r="H2326" i="5"/>
  <c r="L2326" i="5"/>
  <c r="M2326" i="5" s="1"/>
  <c r="N2326" i="5" s="1"/>
  <c r="H2325" i="5"/>
  <c r="L2325" i="5"/>
  <c r="M2325" i="5" s="1"/>
  <c r="N2325" i="5" s="1"/>
  <c r="H2324" i="5"/>
  <c r="L2324" i="5"/>
  <c r="M2324" i="5" s="1"/>
  <c r="N2324" i="5" s="1"/>
  <c r="H2323" i="5"/>
  <c r="L2323" i="5"/>
  <c r="M2323" i="5" s="1"/>
  <c r="N2323" i="5" s="1"/>
  <c r="H2322" i="5"/>
  <c r="L2322" i="5"/>
  <c r="M2322" i="5" s="1"/>
  <c r="N2322" i="5" s="1"/>
  <c r="H2321" i="5"/>
  <c r="L2321" i="5"/>
  <c r="M2321" i="5" s="1"/>
  <c r="N2321" i="5" s="1"/>
  <c r="H2320" i="5"/>
  <c r="L2320" i="5"/>
  <c r="M2320" i="5" s="1"/>
  <c r="N2320" i="5" s="1"/>
  <c r="H2319" i="5"/>
  <c r="L2319" i="5"/>
  <c r="M2319" i="5" s="1"/>
  <c r="N2319" i="5" s="1"/>
  <c r="H2318" i="5"/>
  <c r="L2318" i="5"/>
  <c r="M2318" i="5" s="1"/>
  <c r="N2318" i="5" s="1"/>
  <c r="H2317" i="5"/>
  <c r="L2317" i="5"/>
  <c r="M2317" i="5" s="1"/>
  <c r="N2317" i="5" s="1"/>
  <c r="H2316" i="5"/>
  <c r="L2316" i="5"/>
  <c r="M2316" i="5" s="1"/>
  <c r="N2316" i="5" s="1"/>
  <c r="H2315" i="5"/>
  <c r="L2315" i="5"/>
  <c r="M2315" i="5" s="1"/>
  <c r="N2315" i="5" s="1"/>
  <c r="H2314" i="5"/>
  <c r="L2314" i="5"/>
  <c r="M2314" i="5" s="1"/>
  <c r="N2314" i="5" s="1"/>
  <c r="H2313" i="5"/>
  <c r="L2313" i="5"/>
  <c r="M2313" i="5" s="1"/>
  <c r="N2313" i="5" s="1"/>
  <c r="H2312" i="5"/>
  <c r="L2312" i="5"/>
  <c r="M2312" i="5" s="1"/>
  <c r="N2312" i="5" s="1"/>
  <c r="H2311" i="5"/>
  <c r="L2311" i="5"/>
  <c r="M2311" i="5" s="1"/>
  <c r="N2311" i="5" s="1"/>
  <c r="H2310" i="5"/>
  <c r="L2310" i="5"/>
  <c r="M2310" i="5" s="1"/>
  <c r="N2310" i="5" s="1"/>
  <c r="H2309" i="5"/>
  <c r="L2309" i="5"/>
  <c r="M2309" i="5" s="1"/>
  <c r="N2309" i="5" s="1"/>
  <c r="H2308" i="5"/>
  <c r="L2308" i="5"/>
  <c r="M2308" i="5" s="1"/>
  <c r="N2308" i="5" s="1"/>
  <c r="H2307" i="5"/>
  <c r="L2307" i="5"/>
  <c r="M2307" i="5" s="1"/>
  <c r="N2307" i="5" s="1"/>
  <c r="H2306" i="5"/>
  <c r="L2306" i="5"/>
  <c r="M2306" i="5" s="1"/>
  <c r="N2306" i="5" s="1"/>
  <c r="H2305" i="5"/>
  <c r="L2305" i="5"/>
  <c r="M2305" i="5" s="1"/>
  <c r="N2305" i="5" s="1"/>
  <c r="H2304" i="5"/>
  <c r="L2304" i="5"/>
  <c r="M2304" i="5" s="1"/>
  <c r="N2304" i="5" s="1"/>
  <c r="H2303" i="5"/>
  <c r="L2303" i="5"/>
  <c r="M2303" i="5" s="1"/>
  <c r="N2303" i="5" s="1"/>
  <c r="H2302" i="5"/>
  <c r="L2302" i="5"/>
  <c r="M2302" i="5" s="1"/>
  <c r="N2302" i="5" s="1"/>
  <c r="H2301" i="5"/>
  <c r="L2301" i="5"/>
  <c r="M2301" i="5" s="1"/>
  <c r="N2301" i="5" s="1"/>
  <c r="H2300" i="5"/>
  <c r="L2300" i="5"/>
  <c r="M2300" i="5" s="1"/>
  <c r="N2300" i="5" s="1"/>
  <c r="H2299" i="5"/>
  <c r="L2299" i="5"/>
  <c r="M2299" i="5" s="1"/>
  <c r="N2299" i="5" s="1"/>
  <c r="H2298" i="5"/>
  <c r="L2298" i="5"/>
  <c r="M2298" i="5" s="1"/>
  <c r="N2298" i="5" s="1"/>
  <c r="H2297" i="5"/>
  <c r="L2297" i="5"/>
  <c r="M2297" i="5" s="1"/>
  <c r="N2297" i="5" s="1"/>
  <c r="H2296" i="5"/>
  <c r="L2296" i="5"/>
  <c r="M2296" i="5" s="1"/>
  <c r="N2296" i="5" s="1"/>
  <c r="H2295" i="5"/>
  <c r="L2295" i="5"/>
  <c r="M2295" i="5" s="1"/>
  <c r="N2295" i="5" s="1"/>
  <c r="H2294" i="5"/>
  <c r="L2294" i="5"/>
  <c r="M2294" i="5" s="1"/>
  <c r="N2294" i="5" s="1"/>
  <c r="H2293" i="5"/>
  <c r="L2293" i="5"/>
  <c r="M2293" i="5" s="1"/>
  <c r="N2293" i="5" s="1"/>
  <c r="H2292" i="5"/>
  <c r="L2292" i="5"/>
  <c r="M2292" i="5" s="1"/>
  <c r="N2292" i="5" s="1"/>
  <c r="H2291" i="5"/>
  <c r="L2291" i="5"/>
  <c r="M2291" i="5" s="1"/>
  <c r="N2291" i="5" s="1"/>
  <c r="H2290" i="5"/>
  <c r="L2290" i="5"/>
  <c r="M2290" i="5" s="1"/>
  <c r="N2290" i="5" s="1"/>
  <c r="H2289" i="5"/>
  <c r="L2289" i="5"/>
  <c r="M2289" i="5" s="1"/>
  <c r="N2289" i="5" s="1"/>
  <c r="H2288" i="5"/>
  <c r="L2288" i="5"/>
  <c r="M2288" i="5" s="1"/>
  <c r="N2288" i="5" s="1"/>
  <c r="H2287" i="5"/>
  <c r="L2287" i="5"/>
  <c r="M2287" i="5" s="1"/>
  <c r="N2287" i="5" s="1"/>
  <c r="H1939" i="5"/>
  <c r="L1939" i="5"/>
  <c r="M1939" i="5" s="1"/>
  <c r="N1939" i="5" s="1"/>
  <c r="H1938" i="5"/>
  <c r="L1938" i="5"/>
  <c r="M1938" i="5" s="1"/>
  <c r="N1938" i="5" s="1"/>
  <c r="H1937" i="5"/>
  <c r="L1937" i="5"/>
  <c r="M1937" i="5" s="1"/>
  <c r="N1937" i="5" s="1"/>
  <c r="H1936" i="5"/>
  <c r="L1936" i="5"/>
  <c r="M1936" i="5" s="1"/>
  <c r="N1936" i="5" s="1"/>
  <c r="H1935" i="5"/>
  <c r="L1935" i="5"/>
  <c r="M1935" i="5" s="1"/>
  <c r="N1935" i="5" s="1"/>
  <c r="H1934" i="5"/>
  <c r="L1934" i="5"/>
  <c r="M1934" i="5" s="1"/>
  <c r="N1934" i="5" s="1"/>
  <c r="H1933" i="5"/>
  <c r="L1933" i="5"/>
  <c r="M1933" i="5" s="1"/>
  <c r="N1933" i="5" s="1"/>
  <c r="H1932" i="5"/>
  <c r="L1932" i="5"/>
  <c r="M1932" i="5" s="1"/>
  <c r="N1932" i="5" s="1"/>
  <c r="H1931" i="5"/>
  <c r="L1931" i="5"/>
  <c r="M1931" i="5" s="1"/>
  <c r="N1931" i="5" s="1"/>
  <c r="H1930" i="5"/>
  <c r="L1930" i="5"/>
  <c r="M1930" i="5" s="1"/>
  <c r="N1930" i="5" s="1"/>
  <c r="H1929" i="5"/>
  <c r="L1929" i="5"/>
  <c r="M1929" i="5" s="1"/>
  <c r="N1929" i="5" s="1"/>
  <c r="H1928" i="5"/>
  <c r="L1928" i="5"/>
  <c r="M1928" i="5" s="1"/>
  <c r="N1928" i="5" s="1"/>
  <c r="H1927" i="5"/>
  <c r="L1927" i="5"/>
  <c r="M1927" i="5" s="1"/>
  <c r="N1927" i="5" s="1"/>
  <c r="H1926" i="5"/>
  <c r="L1926" i="5"/>
  <c r="M1926" i="5" s="1"/>
  <c r="N1926" i="5" s="1"/>
  <c r="H1925" i="5"/>
  <c r="L1925" i="5"/>
  <c r="M1925" i="5" s="1"/>
  <c r="N1925" i="5" s="1"/>
  <c r="H1924" i="5"/>
  <c r="L1924" i="5"/>
  <c r="M1924" i="5" s="1"/>
  <c r="N1924" i="5" s="1"/>
  <c r="H1923" i="5"/>
  <c r="L1923" i="5"/>
  <c r="M1923" i="5" s="1"/>
  <c r="N1923" i="5" s="1"/>
  <c r="H1922" i="5"/>
  <c r="L1922" i="5"/>
  <c r="M1922" i="5" s="1"/>
  <c r="N1922" i="5" s="1"/>
  <c r="H1921" i="5"/>
  <c r="L1921" i="5"/>
  <c r="M1921" i="5" s="1"/>
  <c r="N1921" i="5" s="1"/>
  <c r="H1920" i="5"/>
  <c r="L1920" i="5"/>
  <c r="M1920" i="5" s="1"/>
  <c r="N1920" i="5" s="1"/>
  <c r="H1919" i="5"/>
  <c r="L1919" i="5"/>
  <c r="M1919" i="5" s="1"/>
  <c r="N1919" i="5" s="1"/>
  <c r="H1918" i="5"/>
  <c r="L1918" i="5"/>
  <c r="M1918" i="5" s="1"/>
  <c r="N1918" i="5" s="1"/>
  <c r="H1917" i="5"/>
  <c r="L1917" i="5"/>
  <c r="M1917" i="5" s="1"/>
  <c r="N1917" i="5" s="1"/>
  <c r="H1916" i="5"/>
  <c r="L1916" i="5"/>
  <c r="M1916" i="5" s="1"/>
  <c r="N1916" i="5" s="1"/>
  <c r="H1915" i="5"/>
  <c r="L1915" i="5"/>
  <c r="M1915" i="5" s="1"/>
  <c r="N1915" i="5" s="1"/>
  <c r="H1914" i="5"/>
  <c r="L1914" i="5"/>
  <c r="M1914" i="5" s="1"/>
  <c r="N1914" i="5" s="1"/>
  <c r="H1913" i="5"/>
  <c r="L1913" i="5"/>
  <c r="M1913" i="5" s="1"/>
  <c r="N1913" i="5" s="1"/>
  <c r="H1912" i="5"/>
  <c r="L1912" i="5"/>
  <c r="M1912" i="5" s="1"/>
  <c r="N1912" i="5" s="1"/>
  <c r="H1911" i="5"/>
  <c r="L1911" i="5"/>
  <c r="M1911" i="5" s="1"/>
  <c r="N1911" i="5" s="1"/>
  <c r="H1910" i="5"/>
  <c r="L1910" i="5"/>
  <c r="M1910" i="5" s="1"/>
  <c r="N1910" i="5" s="1"/>
  <c r="H1909" i="5"/>
  <c r="L1909" i="5"/>
  <c r="M1909" i="5" s="1"/>
  <c r="N1909" i="5" s="1"/>
  <c r="H1908" i="5"/>
  <c r="L1908" i="5"/>
  <c r="M1908" i="5" s="1"/>
  <c r="N1908" i="5" s="1"/>
  <c r="H1907" i="5"/>
  <c r="L1907" i="5"/>
  <c r="M1907" i="5" s="1"/>
  <c r="N1907" i="5" s="1"/>
  <c r="H1906" i="5"/>
  <c r="L1906" i="5"/>
  <c r="M1906" i="5" s="1"/>
  <c r="N1906" i="5" s="1"/>
  <c r="H1905" i="5"/>
  <c r="L1905" i="5"/>
  <c r="M1905" i="5" s="1"/>
  <c r="N1905" i="5" s="1"/>
  <c r="H1904" i="5"/>
  <c r="L1904" i="5"/>
  <c r="M1904" i="5" s="1"/>
  <c r="N1904" i="5" s="1"/>
  <c r="H1903" i="5"/>
  <c r="L1903" i="5"/>
  <c r="M1903" i="5" s="1"/>
  <c r="N1903" i="5" s="1"/>
  <c r="H1902" i="5"/>
  <c r="L1902" i="5"/>
  <c r="M1902" i="5" s="1"/>
  <c r="N1902" i="5" s="1"/>
  <c r="H1901" i="5"/>
  <c r="L1901" i="5"/>
  <c r="M1901" i="5" s="1"/>
  <c r="N1901" i="5" s="1"/>
  <c r="H1900" i="5"/>
  <c r="L1900" i="5"/>
  <c r="M1900" i="5" s="1"/>
  <c r="N1900" i="5" s="1"/>
  <c r="H1899" i="5"/>
  <c r="L1899" i="5"/>
  <c r="M1899" i="5" s="1"/>
  <c r="N1899" i="5" s="1"/>
  <c r="H1898" i="5"/>
  <c r="L1898" i="5"/>
  <c r="M1898" i="5" s="1"/>
  <c r="N1898" i="5" s="1"/>
  <c r="H1897" i="5"/>
  <c r="L1897" i="5"/>
  <c r="M1897" i="5" s="1"/>
  <c r="N1897" i="5" s="1"/>
  <c r="H1896" i="5"/>
  <c r="L1896" i="5"/>
  <c r="M1896" i="5" s="1"/>
  <c r="N1896" i="5" s="1"/>
  <c r="H1895" i="5"/>
  <c r="L1895" i="5"/>
  <c r="M1895" i="5" s="1"/>
  <c r="N1895" i="5" s="1"/>
  <c r="H1894" i="5"/>
  <c r="L1894" i="5"/>
  <c r="M1894" i="5" s="1"/>
  <c r="N1894" i="5" s="1"/>
  <c r="H1893" i="5"/>
  <c r="L1893" i="5"/>
  <c r="M1893" i="5" s="1"/>
  <c r="N1893" i="5" s="1"/>
  <c r="H1892" i="5"/>
  <c r="L1892" i="5"/>
  <c r="M1892" i="5" s="1"/>
  <c r="N1892" i="5" s="1"/>
  <c r="H1891" i="5"/>
  <c r="L1891" i="5"/>
  <c r="M1891" i="5" s="1"/>
  <c r="N1891" i="5" s="1"/>
  <c r="H1890" i="5"/>
  <c r="L1890" i="5"/>
  <c r="M1890" i="5" s="1"/>
  <c r="N1890" i="5" s="1"/>
  <c r="H1889" i="5"/>
  <c r="L1889" i="5"/>
  <c r="M1889" i="5" s="1"/>
  <c r="N1889" i="5" s="1"/>
  <c r="H1888" i="5"/>
  <c r="L1888" i="5"/>
  <c r="M1888" i="5" s="1"/>
  <c r="N1888" i="5" s="1"/>
  <c r="H1887" i="5"/>
  <c r="L1887" i="5"/>
  <c r="M1887" i="5" s="1"/>
  <c r="N1887" i="5" s="1"/>
  <c r="H1886" i="5"/>
  <c r="L1886" i="5"/>
  <c r="M1886" i="5" s="1"/>
  <c r="N1886" i="5" s="1"/>
  <c r="H1885" i="5"/>
  <c r="L1885" i="5"/>
  <c r="M1885" i="5" s="1"/>
  <c r="N1885" i="5" s="1"/>
  <c r="H1884" i="5"/>
  <c r="L1884" i="5"/>
  <c r="M1884" i="5" s="1"/>
  <c r="N1884" i="5" s="1"/>
  <c r="H1883" i="5"/>
  <c r="L1883" i="5"/>
  <c r="M1883" i="5" s="1"/>
  <c r="N1883" i="5" s="1"/>
  <c r="H1882" i="5"/>
  <c r="L1882" i="5"/>
  <c r="M1882" i="5" s="1"/>
  <c r="N1882" i="5" s="1"/>
  <c r="H1881" i="5"/>
  <c r="L1881" i="5"/>
  <c r="M1881" i="5" s="1"/>
  <c r="N1881" i="5" s="1"/>
  <c r="H1880" i="5"/>
  <c r="L1880" i="5"/>
  <c r="M1880" i="5" s="1"/>
  <c r="N1880" i="5" s="1"/>
  <c r="H1879" i="5"/>
  <c r="L1879" i="5"/>
  <c r="M1879" i="5" s="1"/>
  <c r="N1879" i="5" s="1"/>
  <c r="H1878" i="5"/>
  <c r="L1878" i="5"/>
  <c r="M1878" i="5" s="1"/>
  <c r="N1878" i="5" s="1"/>
  <c r="H1877" i="5"/>
  <c r="L1877" i="5"/>
  <c r="M1877" i="5" s="1"/>
  <c r="N1877" i="5" s="1"/>
  <c r="H1876" i="5"/>
  <c r="L1876" i="5"/>
  <c r="M1876" i="5" s="1"/>
  <c r="N1876" i="5" s="1"/>
  <c r="H1875" i="5"/>
  <c r="L1875" i="5"/>
  <c r="M1875" i="5" s="1"/>
  <c r="N1875" i="5" s="1"/>
  <c r="H1874" i="5"/>
  <c r="L1874" i="5"/>
  <c r="M1874" i="5" s="1"/>
  <c r="N1874" i="5" s="1"/>
  <c r="H1873" i="5"/>
  <c r="L1873" i="5"/>
  <c r="M1873" i="5" s="1"/>
  <c r="N1873" i="5" s="1"/>
  <c r="H1872" i="5"/>
  <c r="L1872" i="5"/>
  <c r="M1872" i="5" s="1"/>
  <c r="N1872" i="5" s="1"/>
  <c r="H1871" i="5"/>
  <c r="L1871" i="5"/>
  <c r="M1871" i="5" s="1"/>
  <c r="N1871" i="5" s="1"/>
  <c r="H1870" i="5"/>
  <c r="L1870" i="5"/>
  <c r="M1870" i="5" s="1"/>
  <c r="N1870" i="5" s="1"/>
  <c r="H1869" i="5"/>
  <c r="L1869" i="5"/>
  <c r="M1869" i="5" s="1"/>
  <c r="N1869" i="5" s="1"/>
  <c r="H1868" i="5"/>
  <c r="L1868" i="5"/>
  <c r="M1868" i="5" s="1"/>
  <c r="N1868" i="5" s="1"/>
  <c r="H1867" i="5"/>
  <c r="L1867" i="5"/>
  <c r="M1867" i="5" s="1"/>
  <c r="N1867" i="5" s="1"/>
  <c r="H1866" i="5"/>
  <c r="L1866" i="5"/>
  <c r="M1866" i="5" s="1"/>
  <c r="N1866" i="5" s="1"/>
  <c r="H1865" i="5"/>
  <c r="L1865" i="5"/>
  <c r="M1865" i="5" s="1"/>
  <c r="N1865" i="5" s="1"/>
  <c r="H1864" i="5"/>
  <c r="L1864" i="5"/>
  <c r="M1864" i="5" s="1"/>
  <c r="N1864" i="5" s="1"/>
  <c r="H1863" i="5"/>
  <c r="L1863" i="5"/>
  <c r="M1863" i="5" s="1"/>
  <c r="N1863" i="5" s="1"/>
  <c r="H1862" i="5"/>
  <c r="L1862" i="5"/>
  <c r="M1862" i="5" s="1"/>
  <c r="N1862" i="5" s="1"/>
  <c r="H1861" i="5"/>
  <c r="L1861" i="5"/>
  <c r="M1861" i="5" s="1"/>
  <c r="N1861" i="5" s="1"/>
  <c r="H1860" i="5"/>
  <c r="L1860" i="5"/>
  <c r="M1860" i="5" s="1"/>
  <c r="N1860" i="5" s="1"/>
  <c r="H1859" i="5"/>
  <c r="L1859" i="5"/>
  <c r="M1859" i="5" s="1"/>
  <c r="N1859" i="5" s="1"/>
  <c r="H1858" i="5"/>
  <c r="L1858" i="5"/>
  <c r="M1858" i="5" s="1"/>
  <c r="N1858" i="5" s="1"/>
  <c r="H1857" i="5"/>
  <c r="L1857" i="5"/>
  <c r="M1857" i="5" s="1"/>
  <c r="N1857" i="5" s="1"/>
  <c r="H1856" i="5"/>
  <c r="L1856" i="5"/>
  <c r="M1856" i="5" s="1"/>
  <c r="N1856" i="5" s="1"/>
  <c r="H1855" i="5"/>
  <c r="L1855" i="5"/>
  <c r="M1855" i="5" s="1"/>
  <c r="N1855" i="5" s="1"/>
  <c r="H1854" i="5"/>
  <c r="L1854" i="5"/>
  <c r="M1854" i="5" s="1"/>
  <c r="N1854" i="5" s="1"/>
  <c r="H1853" i="5"/>
  <c r="L1853" i="5"/>
  <c r="M1853" i="5" s="1"/>
  <c r="N1853" i="5" s="1"/>
  <c r="H1852" i="5"/>
  <c r="L1852" i="5"/>
  <c r="M1852" i="5" s="1"/>
  <c r="N1852" i="5" s="1"/>
  <c r="H1851" i="5"/>
  <c r="L1851" i="5"/>
  <c r="M1851" i="5" s="1"/>
  <c r="N1851" i="5" s="1"/>
  <c r="H1850" i="5"/>
  <c r="L1850" i="5"/>
  <c r="M1850" i="5" s="1"/>
  <c r="N1850" i="5" s="1"/>
  <c r="H1849" i="5"/>
  <c r="L1849" i="5"/>
  <c r="M1849" i="5" s="1"/>
  <c r="N1849" i="5" s="1"/>
  <c r="H1848" i="5"/>
  <c r="L1848" i="5"/>
  <c r="M1848" i="5" s="1"/>
  <c r="N1848" i="5" s="1"/>
  <c r="H1847" i="5"/>
  <c r="L1847" i="5"/>
  <c r="M1847" i="5" s="1"/>
  <c r="N1847" i="5" s="1"/>
  <c r="H1846" i="5"/>
  <c r="L1846" i="5"/>
  <c r="M1846" i="5" s="1"/>
  <c r="N1846" i="5" s="1"/>
  <c r="H1845" i="5"/>
  <c r="L1845" i="5"/>
  <c r="M1845" i="5" s="1"/>
  <c r="N1845" i="5" s="1"/>
  <c r="H1844" i="5"/>
  <c r="L1844" i="5"/>
  <c r="M1844" i="5" s="1"/>
  <c r="N1844" i="5" s="1"/>
  <c r="H1843" i="5"/>
  <c r="L1843" i="5"/>
  <c r="M1843" i="5" s="1"/>
  <c r="N1843" i="5" s="1"/>
  <c r="H1842" i="5"/>
  <c r="L1842" i="5"/>
  <c r="M1842" i="5" s="1"/>
  <c r="N1842" i="5" s="1"/>
  <c r="H1841" i="5"/>
  <c r="L1841" i="5"/>
  <c r="M1841" i="5" s="1"/>
  <c r="N1841" i="5" s="1"/>
  <c r="H1840" i="5"/>
  <c r="L1840" i="5"/>
  <c r="M1840" i="5" s="1"/>
  <c r="N1840" i="5" s="1"/>
  <c r="H1839" i="5"/>
  <c r="L1839" i="5"/>
  <c r="M1839" i="5" s="1"/>
  <c r="N1839" i="5" s="1"/>
  <c r="H1838" i="5"/>
  <c r="L1838" i="5"/>
  <c r="M1838" i="5" s="1"/>
  <c r="N1838" i="5" s="1"/>
  <c r="H1837" i="5"/>
  <c r="L1837" i="5"/>
  <c r="M1837" i="5" s="1"/>
  <c r="N1837" i="5" s="1"/>
  <c r="H1836" i="5"/>
  <c r="L1836" i="5"/>
  <c r="M1836" i="5" s="1"/>
  <c r="N1836" i="5" s="1"/>
  <c r="H1835" i="5"/>
  <c r="L1835" i="5"/>
  <c r="M1835" i="5" s="1"/>
  <c r="N1835" i="5" s="1"/>
  <c r="H1834" i="5"/>
  <c r="L1834" i="5"/>
  <c r="M1834" i="5" s="1"/>
  <c r="N1834" i="5" s="1"/>
  <c r="H1833" i="5"/>
  <c r="L1833" i="5"/>
  <c r="M1833" i="5" s="1"/>
  <c r="N1833" i="5" s="1"/>
  <c r="H1832" i="5"/>
  <c r="L1832" i="5"/>
  <c r="M1832" i="5" s="1"/>
  <c r="N1832" i="5" s="1"/>
  <c r="H1831" i="5"/>
  <c r="L1831" i="5"/>
  <c r="M1831" i="5" s="1"/>
  <c r="N1831" i="5" s="1"/>
  <c r="H1830" i="5"/>
  <c r="L1830" i="5"/>
  <c r="M1830" i="5" s="1"/>
  <c r="N1830" i="5" s="1"/>
  <c r="H1829" i="5"/>
  <c r="L1829" i="5"/>
  <c r="M1829" i="5" s="1"/>
  <c r="N1829" i="5" s="1"/>
  <c r="H1828" i="5"/>
  <c r="L1828" i="5"/>
  <c r="M1828" i="5" s="1"/>
  <c r="N1828" i="5" s="1"/>
  <c r="H1827" i="5"/>
  <c r="L1827" i="5"/>
  <c r="M1827" i="5" s="1"/>
  <c r="N1827" i="5" s="1"/>
  <c r="H1826" i="5"/>
  <c r="L1826" i="5"/>
  <c r="M1826" i="5" s="1"/>
  <c r="N1826" i="5" s="1"/>
  <c r="H1825" i="5"/>
  <c r="L1825" i="5"/>
  <c r="M1825" i="5" s="1"/>
  <c r="N1825" i="5" s="1"/>
  <c r="H1824" i="5"/>
  <c r="L1824" i="5"/>
  <c r="M1824" i="5" s="1"/>
  <c r="N1824" i="5" s="1"/>
  <c r="H1823" i="5"/>
  <c r="L1823" i="5"/>
  <c r="M1823" i="5" s="1"/>
  <c r="N1823" i="5" s="1"/>
  <c r="H1822" i="5"/>
  <c r="L1822" i="5"/>
  <c r="M1822" i="5" s="1"/>
  <c r="N1822" i="5" s="1"/>
  <c r="H1821" i="5"/>
  <c r="L1821" i="5"/>
  <c r="M1821" i="5" s="1"/>
  <c r="N1821" i="5" s="1"/>
  <c r="H1820" i="5"/>
  <c r="L1820" i="5"/>
  <c r="H1819" i="5"/>
  <c r="L1819" i="5"/>
  <c r="M1819" i="5" s="1"/>
  <c r="N1819" i="5" s="1"/>
  <c r="H1818" i="5"/>
  <c r="L1818" i="5"/>
  <c r="M1818" i="5" s="1"/>
  <c r="N1818" i="5" s="1"/>
  <c r="H1817" i="5"/>
  <c r="L1817" i="5"/>
  <c r="M1817" i="5" s="1"/>
  <c r="N1817" i="5" s="1"/>
  <c r="H1816" i="5"/>
  <c r="L1816" i="5"/>
  <c r="M1816" i="5" s="1"/>
  <c r="N1816" i="5" s="1"/>
  <c r="H1815" i="5"/>
  <c r="L1815" i="5"/>
  <c r="M1815" i="5" s="1"/>
  <c r="N1815" i="5" s="1"/>
  <c r="H1814" i="5"/>
  <c r="L1814" i="5"/>
  <c r="M1814" i="5" s="1"/>
  <c r="N1814" i="5" s="1"/>
  <c r="H1813" i="5"/>
  <c r="L1813" i="5"/>
  <c r="M1813" i="5" s="1"/>
  <c r="N1813" i="5" s="1"/>
  <c r="H1812" i="5"/>
  <c r="L1812" i="5"/>
  <c r="M1812" i="5" s="1"/>
  <c r="N1812" i="5" s="1"/>
  <c r="H1811" i="5"/>
  <c r="L1811" i="5"/>
  <c r="M1811" i="5" s="1"/>
  <c r="N1811" i="5" s="1"/>
  <c r="H1810" i="5"/>
  <c r="L1810" i="5"/>
  <c r="M1810" i="5" s="1"/>
  <c r="N1810" i="5" s="1"/>
  <c r="H1809" i="5"/>
  <c r="L1809" i="5"/>
  <c r="M1809" i="5" s="1"/>
  <c r="N1809" i="5" s="1"/>
  <c r="H1808" i="5"/>
  <c r="L1808" i="5"/>
  <c r="M1808" i="5" s="1"/>
  <c r="N1808" i="5" s="1"/>
  <c r="H1807" i="5"/>
  <c r="L1807" i="5"/>
  <c r="M1807" i="5" s="1"/>
  <c r="N1807" i="5" s="1"/>
  <c r="H1806" i="5"/>
  <c r="L1806" i="5"/>
  <c r="M1806" i="5" s="1"/>
  <c r="N1806" i="5" s="1"/>
  <c r="H1805" i="5"/>
  <c r="L1805" i="5"/>
  <c r="M1805" i="5" s="1"/>
  <c r="N1805" i="5" s="1"/>
  <c r="H1804" i="5"/>
  <c r="L1804" i="5"/>
  <c r="M1804" i="5" s="1"/>
  <c r="N1804" i="5" s="1"/>
  <c r="H1803" i="5"/>
  <c r="L1803" i="5"/>
  <c r="M1803" i="5" s="1"/>
  <c r="N1803" i="5" s="1"/>
  <c r="H1802" i="5"/>
  <c r="L1802" i="5"/>
  <c r="M1802" i="5" s="1"/>
  <c r="N1802" i="5" s="1"/>
  <c r="H1801" i="5"/>
  <c r="L1801" i="5"/>
  <c r="M1801" i="5" s="1"/>
  <c r="N1801" i="5" s="1"/>
  <c r="H1799" i="5"/>
  <c r="L1799" i="5"/>
  <c r="M1799" i="5" s="1"/>
  <c r="N1799" i="5" s="1"/>
  <c r="H1798" i="5"/>
  <c r="L1798" i="5"/>
  <c r="M1798" i="5" s="1"/>
  <c r="N1798" i="5" s="1"/>
  <c r="H1797" i="5"/>
  <c r="L1797" i="5"/>
  <c r="M1797" i="5" s="1"/>
  <c r="N1797" i="5" s="1"/>
  <c r="H1796" i="5"/>
  <c r="L1796" i="5"/>
  <c r="M1796" i="5" s="1"/>
  <c r="N1796" i="5" s="1"/>
  <c r="H1795" i="5"/>
  <c r="L1795" i="5"/>
  <c r="M1795" i="5" s="1"/>
  <c r="N1795" i="5" s="1"/>
  <c r="H1794" i="5"/>
  <c r="L1794" i="5"/>
  <c r="M1794" i="5" s="1"/>
  <c r="N1794" i="5" s="1"/>
  <c r="H1793" i="5"/>
  <c r="L1793" i="5"/>
  <c r="M1793" i="5" s="1"/>
  <c r="N1793" i="5" s="1"/>
  <c r="H1792" i="5"/>
  <c r="L1792" i="5"/>
  <c r="M1792" i="5" s="1"/>
  <c r="N1792" i="5" s="1"/>
  <c r="H1791" i="5"/>
  <c r="L1791" i="5"/>
  <c r="M1791" i="5" s="1"/>
  <c r="N1791" i="5" s="1"/>
  <c r="H1790" i="5"/>
  <c r="L1790" i="5"/>
  <c r="M1790" i="5" s="1"/>
  <c r="N1790" i="5" s="1"/>
  <c r="H1789" i="5"/>
  <c r="L1789" i="5"/>
  <c r="M1789" i="5" s="1"/>
  <c r="N1789" i="5" s="1"/>
  <c r="H1788" i="5"/>
  <c r="L1788" i="5"/>
  <c r="M1788" i="5" s="1"/>
  <c r="N1788" i="5" s="1"/>
  <c r="H1787" i="5"/>
  <c r="L1787" i="5"/>
  <c r="M1787" i="5" s="1"/>
  <c r="N1787" i="5" s="1"/>
  <c r="H1786" i="5"/>
  <c r="L1786" i="5"/>
  <c r="M1786" i="5" s="1"/>
  <c r="N1786" i="5" s="1"/>
  <c r="H1785" i="5"/>
  <c r="L1785" i="5"/>
  <c r="M1785" i="5" s="1"/>
  <c r="N1785" i="5" s="1"/>
  <c r="H1784" i="5"/>
  <c r="L1784" i="5"/>
  <c r="M1784" i="5" s="1"/>
  <c r="N1784" i="5" s="1"/>
  <c r="H1783" i="5"/>
  <c r="L1783" i="5"/>
  <c r="M1783" i="5" s="1"/>
  <c r="N1783" i="5" s="1"/>
  <c r="H1782" i="5"/>
  <c r="L1782" i="5"/>
  <c r="M1782" i="5" s="1"/>
  <c r="N1782" i="5" s="1"/>
  <c r="H1781" i="5"/>
  <c r="L1781" i="5"/>
  <c r="M1781" i="5" s="1"/>
  <c r="N1781" i="5" s="1"/>
  <c r="H1780" i="5"/>
  <c r="L1780" i="5"/>
  <c r="M1780" i="5" s="1"/>
  <c r="N1780" i="5" s="1"/>
  <c r="H1779" i="5"/>
  <c r="L1779" i="5"/>
  <c r="M1779" i="5" s="1"/>
  <c r="N1779" i="5" s="1"/>
  <c r="H1778" i="5"/>
  <c r="L1778" i="5"/>
  <c r="M1778" i="5" s="1"/>
  <c r="N1778" i="5" s="1"/>
  <c r="H1777" i="5"/>
  <c r="L1777" i="5"/>
  <c r="M1777" i="5" s="1"/>
  <c r="N1777" i="5" s="1"/>
  <c r="H1776" i="5"/>
  <c r="L1776" i="5"/>
  <c r="M1776" i="5" s="1"/>
  <c r="N1776" i="5" s="1"/>
  <c r="H1775" i="5"/>
  <c r="L1775" i="5"/>
  <c r="M1775" i="5" s="1"/>
  <c r="N1775" i="5" s="1"/>
  <c r="H1774" i="5"/>
  <c r="L1774" i="5"/>
  <c r="M1774" i="5" s="1"/>
  <c r="N1774" i="5" s="1"/>
  <c r="H1773" i="5"/>
  <c r="L1773" i="5"/>
  <c r="M1773" i="5" s="1"/>
  <c r="N1773" i="5" s="1"/>
  <c r="H1772" i="5"/>
  <c r="L1772" i="5"/>
  <c r="M1772" i="5" s="1"/>
  <c r="N1772" i="5" s="1"/>
  <c r="H1771" i="5"/>
  <c r="L1771" i="5"/>
  <c r="M1771" i="5" s="1"/>
  <c r="N1771" i="5" s="1"/>
  <c r="H1770" i="5"/>
  <c r="L1770" i="5"/>
  <c r="M1770" i="5" s="1"/>
  <c r="N1770" i="5" s="1"/>
  <c r="H1769" i="5"/>
  <c r="L1769" i="5"/>
  <c r="M1769" i="5" s="1"/>
  <c r="N1769" i="5" s="1"/>
  <c r="H1768" i="5"/>
  <c r="L1768" i="5"/>
  <c r="M1768" i="5" s="1"/>
  <c r="N1768" i="5" s="1"/>
  <c r="H1767" i="5"/>
  <c r="L1767" i="5"/>
  <c r="M1767" i="5" s="1"/>
  <c r="N1767" i="5" s="1"/>
  <c r="H1747" i="5"/>
  <c r="L1747" i="5"/>
  <c r="M1747" i="5" s="1"/>
  <c r="N1747" i="5" s="1"/>
  <c r="H1746" i="5"/>
  <c r="L1746" i="5"/>
  <c r="M1746" i="5" s="1"/>
  <c r="N1746" i="5" s="1"/>
  <c r="H1745" i="5"/>
  <c r="L1745" i="5"/>
  <c r="M1745" i="5" s="1"/>
  <c r="N1745" i="5" s="1"/>
  <c r="H1744" i="5"/>
  <c r="L1744" i="5"/>
  <c r="M1744" i="5" s="1"/>
  <c r="N1744" i="5" s="1"/>
  <c r="H1743" i="5"/>
  <c r="L1743" i="5"/>
  <c r="M1743" i="5" s="1"/>
  <c r="N1743" i="5" s="1"/>
  <c r="H1742" i="5"/>
  <c r="L1742" i="5"/>
  <c r="M1742" i="5" s="1"/>
  <c r="N1742" i="5" s="1"/>
  <c r="H1741" i="5"/>
  <c r="L1741" i="5"/>
  <c r="M1741" i="5" s="1"/>
  <c r="N1741" i="5" s="1"/>
  <c r="H1740" i="5"/>
  <c r="L1740" i="5"/>
  <c r="M1740" i="5" s="1"/>
  <c r="N1740" i="5" s="1"/>
  <c r="H1739" i="5"/>
  <c r="L1739" i="5"/>
  <c r="M1739" i="5" s="1"/>
  <c r="N1739" i="5" s="1"/>
  <c r="H1738" i="5"/>
  <c r="L1738" i="5"/>
  <c r="M1738" i="5" s="1"/>
  <c r="N1738" i="5" s="1"/>
  <c r="H1737" i="5"/>
  <c r="L1737" i="5"/>
  <c r="M1737" i="5" s="1"/>
  <c r="N1737" i="5" s="1"/>
  <c r="H1736" i="5"/>
  <c r="L1736" i="5"/>
  <c r="M1736" i="5" s="1"/>
  <c r="N1736" i="5" s="1"/>
  <c r="H1735" i="5"/>
  <c r="L1735" i="5"/>
  <c r="M1735" i="5" s="1"/>
  <c r="N1735" i="5" s="1"/>
  <c r="H1734" i="5"/>
  <c r="L1734" i="5"/>
  <c r="M1734" i="5" s="1"/>
  <c r="N1734" i="5" s="1"/>
  <c r="H1733" i="5"/>
  <c r="L1733" i="5"/>
  <c r="M1733" i="5" s="1"/>
  <c r="N1733" i="5" s="1"/>
  <c r="H1732" i="5"/>
  <c r="L1732" i="5"/>
  <c r="M1732" i="5" s="1"/>
  <c r="N1732" i="5" s="1"/>
  <c r="H1731" i="5"/>
  <c r="L1731" i="5"/>
  <c r="M1731" i="5" s="1"/>
  <c r="N1731" i="5" s="1"/>
  <c r="H1730" i="5"/>
  <c r="L1730" i="5"/>
  <c r="M1730" i="5" s="1"/>
  <c r="N1730" i="5" s="1"/>
  <c r="H1729" i="5"/>
  <c r="L1729" i="5"/>
  <c r="M1729" i="5" s="1"/>
  <c r="N1729" i="5" s="1"/>
  <c r="H1728" i="5"/>
  <c r="L1728" i="5"/>
  <c r="M1728" i="5" s="1"/>
  <c r="N1728" i="5" s="1"/>
  <c r="H1727" i="5"/>
  <c r="L1727" i="5"/>
  <c r="M1727" i="5" s="1"/>
  <c r="N1727" i="5" s="1"/>
  <c r="H1726" i="5"/>
  <c r="L1726" i="5"/>
  <c r="M1726" i="5" s="1"/>
  <c r="N1726" i="5" s="1"/>
  <c r="H1725" i="5"/>
  <c r="L1725" i="5"/>
  <c r="M1725" i="5" s="1"/>
  <c r="N1725" i="5" s="1"/>
  <c r="H1724" i="5"/>
  <c r="L1724" i="5"/>
  <c r="M1724" i="5" s="1"/>
  <c r="N1724" i="5" s="1"/>
  <c r="H1723" i="5"/>
  <c r="L1723" i="5"/>
  <c r="M1723" i="5" s="1"/>
  <c r="N1723" i="5" s="1"/>
  <c r="H1722" i="5"/>
  <c r="L1722" i="5"/>
  <c r="M1722" i="5" s="1"/>
  <c r="N1722" i="5" s="1"/>
  <c r="H1721" i="5"/>
  <c r="L1721" i="5"/>
  <c r="M1721" i="5" s="1"/>
  <c r="N1721" i="5" s="1"/>
  <c r="H1720" i="5"/>
  <c r="L1720" i="5"/>
  <c r="M1720" i="5" s="1"/>
  <c r="N1720" i="5" s="1"/>
  <c r="H1719" i="5"/>
  <c r="L1719" i="5"/>
  <c r="M1719" i="5" s="1"/>
  <c r="N1719" i="5" s="1"/>
  <c r="H1718" i="5"/>
  <c r="L1718" i="5"/>
  <c r="M1718" i="5" s="1"/>
  <c r="N1718" i="5" s="1"/>
  <c r="H1717" i="5"/>
  <c r="L1717" i="5"/>
  <c r="M1717" i="5" s="1"/>
  <c r="N1717" i="5" s="1"/>
  <c r="H1716" i="5"/>
  <c r="L1716" i="5"/>
  <c r="M1716" i="5" s="1"/>
  <c r="N1716" i="5" s="1"/>
  <c r="H1715" i="5"/>
  <c r="L1715" i="5"/>
  <c r="M1715" i="5" s="1"/>
  <c r="N1715" i="5" s="1"/>
  <c r="H1714" i="5"/>
  <c r="L1714" i="5"/>
  <c r="M1714" i="5" s="1"/>
  <c r="N1714" i="5" s="1"/>
  <c r="H1713" i="5"/>
  <c r="L1713" i="5"/>
  <c r="M1713" i="5" s="1"/>
  <c r="N1713" i="5" s="1"/>
  <c r="H1712" i="5"/>
  <c r="L1712" i="5"/>
  <c r="M1712" i="5" s="1"/>
  <c r="N1712" i="5" s="1"/>
  <c r="H1711" i="5"/>
  <c r="L1711" i="5"/>
  <c r="M1711" i="5" s="1"/>
  <c r="N1711" i="5" s="1"/>
  <c r="H1710" i="5"/>
  <c r="L1710" i="5"/>
  <c r="M1710" i="5" s="1"/>
  <c r="N1710" i="5" s="1"/>
  <c r="H1709" i="5"/>
  <c r="L1709" i="5"/>
  <c r="M1709" i="5" s="1"/>
  <c r="N1709" i="5" s="1"/>
  <c r="H1708" i="5"/>
  <c r="L1708" i="5"/>
  <c r="M1708" i="5" s="1"/>
  <c r="N1708" i="5" s="1"/>
  <c r="H1707" i="5"/>
  <c r="L1707" i="5"/>
  <c r="M1707" i="5" s="1"/>
  <c r="N1707" i="5" s="1"/>
  <c r="H1706" i="5"/>
  <c r="L1706" i="5"/>
  <c r="M1706" i="5" s="1"/>
  <c r="N1706" i="5" s="1"/>
  <c r="H1705" i="5"/>
  <c r="L1705" i="5"/>
  <c r="M1705" i="5" s="1"/>
  <c r="N1705" i="5" s="1"/>
  <c r="H1704" i="5"/>
  <c r="L1704" i="5"/>
  <c r="M1704" i="5" s="1"/>
  <c r="N1704" i="5" s="1"/>
  <c r="H1703" i="5"/>
  <c r="L1703" i="5"/>
  <c r="M1703" i="5" s="1"/>
  <c r="N1703" i="5" s="1"/>
  <c r="H1702" i="5"/>
  <c r="L1702" i="5"/>
  <c r="M1702" i="5" s="1"/>
  <c r="N1702" i="5" s="1"/>
  <c r="H1701" i="5"/>
  <c r="L1701" i="5"/>
  <c r="M1701" i="5" s="1"/>
  <c r="N1701" i="5" s="1"/>
  <c r="H1700" i="5"/>
  <c r="L1700" i="5"/>
  <c r="M1700" i="5" s="1"/>
  <c r="N1700" i="5" s="1"/>
  <c r="H1699" i="5"/>
  <c r="L1699" i="5"/>
  <c r="M1699" i="5" s="1"/>
  <c r="N1699" i="5" s="1"/>
  <c r="H1698" i="5"/>
  <c r="L1698" i="5"/>
  <c r="M1698" i="5" s="1"/>
  <c r="N1698" i="5" s="1"/>
  <c r="H1697" i="5"/>
  <c r="L1697" i="5"/>
  <c r="M1697" i="5" s="1"/>
  <c r="N1697" i="5" s="1"/>
  <c r="H1696" i="5"/>
  <c r="L1696" i="5"/>
  <c r="M1696" i="5" s="1"/>
  <c r="N1696" i="5" s="1"/>
  <c r="H1695" i="5"/>
  <c r="L1695" i="5"/>
  <c r="M1695" i="5" s="1"/>
  <c r="N1695" i="5" s="1"/>
  <c r="H1694" i="5"/>
  <c r="L1694" i="5"/>
  <c r="M1694" i="5" s="1"/>
  <c r="N1694" i="5" s="1"/>
  <c r="H1693" i="5"/>
  <c r="L1693" i="5"/>
  <c r="M1693" i="5" s="1"/>
  <c r="N1693" i="5" s="1"/>
  <c r="H1692" i="5"/>
  <c r="L1692" i="5"/>
  <c r="M1692" i="5" s="1"/>
  <c r="N1692" i="5" s="1"/>
  <c r="H1691" i="5"/>
  <c r="L1691" i="5"/>
  <c r="M1691" i="5" s="1"/>
  <c r="N1691" i="5" s="1"/>
  <c r="H1690" i="5"/>
  <c r="L1690" i="5"/>
  <c r="M1690" i="5" s="1"/>
  <c r="N1690" i="5" s="1"/>
  <c r="H1689" i="5"/>
  <c r="L1689" i="5"/>
  <c r="M1689" i="5" s="1"/>
  <c r="N1689" i="5" s="1"/>
  <c r="H1688" i="5"/>
  <c r="L1688" i="5"/>
  <c r="M1688" i="5" s="1"/>
  <c r="N1688" i="5" s="1"/>
  <c r="H1687" i="5"/>
  <c r="L1687" i="5"/>
  <c r="M1687" i="5" s="1"/>
  <c r="N1687" i="5" s="1"/>
  <c r="H1686" i="5"/>
  <c r="L1686" i="5"/>
  <c r="M1686" i="5" s="1"/>
  <c r="N1686" i="5" s="1"/>
  <c r="H1685" i="5"/>
  <c r="L1685" i="5"/>
  <c r="M1685" i="5" s="1"/>
  <c r="N1685" i="5" s="1"/>
  <c r="H1684" i="5"/>
  <c r="L1684" i="5"/>
  <c r="M1684" i="5" s="1"/>
  <c r="N1684" i="5" s="1"/>
  <c r="H1683" i="5"/>
  <c r="L1683" i="5"/>
  <c r="M1683" i="5" s="1"/>
  <c r="N1683" i="5" s="1"/>
  <c r="H1682" i="5"/>
  <c r="L1682" i="5"/>
  <c r="M1682" i="5" s="1"/>
  <c r="N1682" i="5" s="1"/>
  <c r="H1681" i="5"/>
  <c r="L1681" i="5"/>
  <c r="M1681" i="5" s="1"/>
  <c r="N1681" i="5" s="1"/>
  <c r="H1680" i="5"/>
  <c r="L1680" i="5"/>
  <c r="M1680" i="5" s="1"/>
  <c r="N1680" i="5" s="1"/>
  <c r="H1679" i="5"/>
  <c r="L1679" i="5"/>
  <c r="M1679" i="5" s="1"/>
  <c r="N1679" i="5" s="1"/>
  <c r="H1678" i="5"/>
  <c r="L1678" i="5"/>
  <c r="M1678" i="5" s="1"/>
  <c r="N1678" i="5" s="1"/>
  <c r="H1677" i="5"/>
  <c r="L1677" i="5"/>
  <c r="M1677" i="5" s="1"/>
  <c r="N1677" i="5" s="1"/>
  <c r="H1676" i="5"/>
  <c r="L1676" i="5"/>
  <c r="M1676" i="5" s="1"/>
  <c r="N1676" i="5" s="1"/>
  <c r="H1675" i="5"/>
  <c r="L1675" i="5"/>
  <c r="M1675" i="5" s="1"/>
  <c r="N1675" i="5" s="1"/>
  <c r="H1674" i="5"/>
  <c r="L1674" i="5"/>
  <c r="M1674" i="5" s="1"/>
  <c r="N1674" i="5" s="1"/>
  <c r="H1673" i="5"/>
  <c r="L1673" i="5"/>
  <c r="M1673" i="5" s="1"/>
  <c r="N1673" i="5" s="1"/>
  <c r="H1672" i="5"/>
  <c r="L1672" i="5"/>
  <c r="M1672" i="5" s="1"/>
  <c r="N1672" i="5" s="1"/>
  <c r="H1671" i="5"/>
  <c r="L1671" i="5"/>
  <c r="M1671" i="5" s="1"/>
  <c r="N1671" i="5" s="1"/>
  <c r="H1670" i="5"/>
  <c r="L1670" i="5"/>
  <c r="M1670" i="5" s="1"/>
  <c r="N1670" i="5" s="1"/>
  <c r="H1669" i="5"/>
  <c r="L1669" i="5"/>
  <c r="M1669" i="5" s="1"/>
  <c r="N1669" i="5" s="1"/>
  <c r="H1668" i="5"/>
  <c r="L1668" i="5"/>
  <c r="M1668" i="5" s="1"/>
  <c r="N1668" i="5" s="1"/>
  <c r="H1667" i="5"/>
  <c r="L1667" i="5"/>
  <c r="M1667" i="5" s="1"/>
  <c r="N1667" i="5" s="1"/>
  <c r="H1666" i="5"/>
  <c r="L1666" i="5"/>
  <c r="M1666" i="5" s="1"/>
  <c r="N1666" i="5" s="1"/>
  <c r="H1665" i="5"/>
  <c r="L1665" i="5"/>
  <c r="M1665" i="5" s="1"/>
  <c r="N1665" i="5" s="1"/>
  <c r="H1664" i="5"/>
  <c r="L1664" i="5"/>
  <c r="M1664" i="5" s="1"/>
  <c r="N1664" i="5" s="1"/>
  <c r="H1663" i="5"/>
  <c r="L1663" i="5"/>
  <c r="M1663" i="5" s="1"/>
  <c r="N1663" i="5" s="1"/>
  <c r="H1662" i="5"/>
  <c r="L1662" i="5"/>
  <c r="M1662" i="5" s="1"/>
  <c r="N1662" i="5" s="1"/>
  <c r="H1661" i="5"/>
  <c r="L1661" i="5"/>
  <c r="M1661" i="5" s="1"/>
  <c r="N1661" i="5" s="1"/>
  <c r="H1660" i="5"/>
  <c r="L1660" i="5"/>
  <c r="M1660" i="5" s="1"/>
  <c r="N1660" i="5" s="1"/>
  <c r="H1659" i="5"/>
  <c r="L1659" i="5"/>
  <c r="M1659" i="5" s="1"/>
  <c r="N1659" i="5" s="1"/>
  <c r="H1658" i="5"/>
  <c r="L1658" i="5"/>
  <c r="M1658" i="5" s="1"/>
  <c r="N1658" i="5" s="1"/>
  <c r="H1657" i="5"/>
  <c r="L1657" i="5"/>
  <c r="M1657" i="5" s="1"/>
  <c r="N1657" i="5" s="1"/>
  <c r="H1656" i="5"/>
  <c r="L1656" i="5"/>
  <c r="M1656" i="5" s="1"/>
  <c r="N1656" i="5" s="1"/>
  <c r="H1655" i="5"/>
  <c r="L1655" i="5"/>
  <c r="M1655" i="5" s="1"/>
  <c r="N1655" i="5" s="1"/>
  <c r="H1654" i="5"/>
  <c r="L1654" i="5"/>
  <c r="M1654" i="5" s="1"/>
  <c r="N1654" i="5" s="1"/>
  <c r="H1653" i="5"/>
  <c r="L1653" i="5"/>
  <c r="M1653" i="5" s="1"/>
  <c r="N1653" i="5" s="1"/>
  <c r="H1652" i="5"/>
  <c r="L1652" i="5"/>
  <c r="M1652" i="5" s="1"/>
  <c r="N1652" i="5" s="1"/>
  <c r="H1651" i="5"/>
  <c r="L1651" i="5"/>
  <c r="M1651" i="5" s="1"/>
  <c r="N1651" i="5" s="1"/>
  <c r="H1650" i="5"/>
  <c r="L1650" i="5"/>
  <c r="M1650" i="5" s="1"/>
  <c r="N1650" i="5" s="1"/>
  <c r="H1649" i="5"/>
  <c r="L1649" i="5"/>
  <c r="M1649" i="5" s="1"/>
  <c r="N1649" i="5" s="1"/>
  <c r="H1648" i="5"/>
  <c r="L1648" i="5"/>
  <c r="M1648" i="5" s="1"/>
  <c r="N1648" i="5" s="1"/>
  <c r="H1647" i="5"/>
  <c r="L1647" i="5"/>
  <c r="M1647" i="5" s="1"/>
  <c r="N1647" i="5" s="1"/>
  <c r="H1646" i="5"/>
  <c r="L1646" i="5"/>
  <c r="M1646" i="5" s="1"/>
  <c r="N1646" i="5" s="1"/>
  <c r="H1645" i="5"/>
  <c r="L1645" i="5"/>
  <c r="M1645" i="5" s="1"/>
  <c r="N1645" i="5" s="1"/>
  <c r="H1644" i="5"/>
  <c r="L1644" i="5"/>
  <c r="M1644" i="5" s="1"/>
  <c r="N1644" i="5" s="1"/>
  <c r="H1643" i="5"/>
  <c r="L1643" i="5"/>
  <c r="M1643" i="5" s="1"/>
  <c r="N1643" i="5" s="1"/>
  <c r="H1642" i="5"/>
  <c r="L1642" i="5"/>
  <c r="M1642" i="5" s="1"/>
  <c r="N1642" i="5" s="1"/>
  <c r="H661" i="5"/>
  <c r="L661" i="5"/>
  <c r="M661" i="5" s="1"/>
  <c r="N661" i="5" s="1"/>
  <c r="H660" i="5"/>
  <c r="L660" i="5"/>
  <c r="M660" i="5" s="1"/>
  <c r="N660" i="5" s="1"/>
  <c r="H659" i="5"/>
  <c r="L659" i="5"/>
  <c r="M659" i="5" s="1"/>
  <c r="N659" i="5" s="1"/>
  <c r="H658" i="5"/>
  <c r="L658" i="5"/>
  <c r="M658" i="5" s="1"/>
  <c r="N658" i="5" s="1"/>
  <c r="H657" i="5"/>
  <c r="L657" i="5"/>
  <c r="M657" i="5" s="1"/>
  <c r="N657" i="5" s="1"/>
  <c r="H656" i="5"/>
  <c r="L656" i="5"/>
  <c r="M656" i="5" s="1"/>
  <c r="N656" i="5" s="1"/>
  <c r="H655" i="5"/>
  <c r="L655" i="5"/>
  <c r="M655" i="5" s="1"/>
  <c r="N655" i="5" s="1"/>
  <c r="H654" i="5"/>
  <c r="L654" i="5"/>
  <c r="M654" i="5" s="1"/>
  <c r="N654" i="5" s="1"/>
  <c r="H653" i="5"/>
  <c r="L653" i="5"/>
  <c r="M653" i="5" s="1"/>
  <c r="N653" i="5" s="1"/>
  <c r="H652" i="5"/>
  <c r="L652" i="5"/>
  <c r="M652" i="5" s="1"/>
  <c r="N652" i="5" s="1"/>
  <c r="H651" i="5"/>
  <c r="L651" i="5"/>
  <c r="M651" i="5" s="1"/>
  <c r="N651" i="5" s="1"/>
  <c r="H650" i="5"/>
  <c r="L650" i="5"/>
  <c r="M650" i="5" s="1"/>
  <c r="N650" i="5" s="1"/>
  <c r="H649" i="5"/>
  <c r="L649" i="5"/>
  <c r="M649" i="5" s="1"/>
  <c r="N649" i="5" s="1"/>
  <c r="H648" i="5"/>
  <c r="L648" i="5"/>
  <c r="M648" i="5" s="1"/>
  <c r="N648" i="5" s="1"/>
  <c r="H647" i="5"/>
  <c r="L647" i="5"/>
  <c r="M647" i="5" s="1"/>
  <c r="N647" i="5" s="1"/>
  <c r="H646" i="5"/>
  <c r="L646" i="5"/>
  <c r="M646" i="5" s="1"/>
  <c r="N646" i="5" s="1"/>
  <c r="H645" i="5"/>
  <c r="L645" i="5"/>
  <c r="M645" i="5" s="1"/>
  <c r="N645" i="5" s="1"/>
  <c r="H644" i="5"/>
  <c r="L644" i="5"/>
  <c r="M644" i="5" s="1"/>
  <c r="N644" i="5" s="1"/>
  <c r="H643" i="5"/>
  <c r="L643" i="5"/>
  <c r="M643" i="5" s="1"/>
  <c r="N643" i="5" s="1"/>
  <c r="H642" i="5"/>
  <c r="L642" i="5"/>
  <c r="M642" i="5" s="1"/>
  <c r="N642" i="5" s="1"/>
  <c r="H641" i="5"/>
  <c r="L641" i="5"/>
  <c r="M641" i="5" s="1"/>
  <c r="N641" i="5" s="1"/>
  <c r="H640" i="5"/>
  <c r="L640" i="5"/>
  <c r="M640" i="5" s="1"/>
  <c r="N640" i="5" s="1"/>
  <c r="H639" i="5"/>
  <c r="L639" i="5"/>
  <c r="M639" i="5" s="1"/>
  <c r="N639" i="5" s="1"/>
  <c r="H638" i="5"/>
  <c r="L638" i="5"/>
  <c r="M638" i="5" s="1"/>
  <c r="N638" i="5" s="1"/>
  <c r="H637" i="5"/>
  <c r="L637" i="5"/>
  <c r="M637" i="5" s="1"/>
  <c r="N637" i="5" s="1"/>
  <c r="H636" i="5"/>
  <c r="L636" i="5"/>
  <c r="M636" i="5" s="1"/>
  <c r="N636" i="5" s="1"/>
  <c r="H635" i="5"/>
  <c r="L635" i="5"/>
  <c r="M635" i="5" s="1"/>
  <c r="N635" i="5" s="1"/>
  <c r="H634" i="5"/>
  <c r="L634" i="5"/>
  <c r="M634" i="5" s="1"/>
  <c r="N634" i="5" s="1"/>
  <c r="H633" i="5"/>
  <c r="L633" i="5"/>
  <c r="M633" i="5" s="1"/>
  <c r="N633" i="5" s="1"/>
  <c r="H632" i="5"/>
  <c r="L632" i="5"/>
  <c r="M632" i="5" s="1"/>
  <c r="N632" i="5" s="1"/>
  <c r="H631" i="5"/>
  <c r="L631" i="5"/>
  <c r="M631" i="5" s="1"/>
  <c r="N631" i="5" s="1"/>
  <c r="H630" i="5"/>
  <c r="L630" i="5"/>
  <c r="M630" i="5" s="1"/>
  <c r="N630" i="5" s="1"/>
  <c r="H629" i="5"/>
  <c r="L629" i="5"/>
  <c r="M629" i="5" s="1"/>
  <c r="N629" i="5" s="1"/>
  <c r="H628" i="5"/>
  <c r="L628" i="5"/>
  <c r="M628" i="5" s="1"/>
  <c r="N628" i="5" s="1"/>
  <c r="H627" i="5"/>
  <c r="L627" i="5"/>
  <c r="M627" i="5" s="1"/>
  <c r="N627" i="5" s="1"/>
  <c r="H626" i="5"/>
  <c r="L626" i="5"/>
  <c r="M626" i="5" s="1"/>
  <c r="N626" i="5" s="1"/>
  <c r="H625" i="5"/>
  <c r="L625" i="5"/>
  <c r="M625" i="5" s="1"/>
  <c r="N625" i="5" s="1"/>
  <c r="H624" i="5"/>
  <c r="L624" i="5"/>
  <c r="M624" i="5" s="1"/>
  <c r="N624" i="5" s="1"/>
  <c r="H623" i="5"/>
  <c r="L623" i="5"/>
  <c r="M623" i="5" s="1"/>
  <c r="N623" i="5" s="1"/>
  <c r="H622" i="5"/>
  <c r="L622" i="5"/>
  <c r="M622" i="5" s="1"/>
  <c r="N622" i="5" s="1"/>
  <c r="H621" i="5"/>
  <c r="L621" i="5"/>
  <c r="M621" i="5" s="1"/>
  <c r="N621" i="5" s="1"/>
  <c r="H620" i="5"/>
  <c r="L620" i="5"/>
  <c r="M620" i="5" s="1"/>
  <c r="N620" i="5" s="1"/>
  <c r="H619" i="5"/>
  <c r="L619" i="5"/>
  <c r="M619" i="5" s="1"/>
  <c r="N619" i="5" s="1"/>
  <c r="H618" i="5"/>
  <c r="L618" i="5"/>
  <c r="M618" i="5" s="1"/>
  <c r="N618" i="5" s="1"/>
  <c r="H617" i="5"/>
  <c r="L617" i="5"/>
  <c r="M617" i="5" s="1"/>
  <c r="N617" i="5" s="1"/>
  <c r="H616" i="5"/>
  <c r="L616" i="5"/>
  <c r="M616" i="5" s="1"/>
  <c r="N616" i="5" s="1"/>
  <c r="H615" i="5"/>
  <c r="L615" i="5"/>
  <c r="M615" i="5" s="1"/>
  <c r="N615" i="5" s="1"/>
  <c r="H614" i="5"/>
  <c r="L614" i="5"/>
  <c r="M614" i="5" s="1"/>
  <c r="N614" i="5" s="1"/>
  <c r="H613" i="5"/>
  <c r="L613" i="5"/>
  <c r="M613" i="5" s="1"/>
  <c r="N613" i="5" s="1"/>
  <c r="H612" i="5"/>
  <c r="L612" i="5"/>
  <c r="M612" i="5" s="1"/>
  <c r="N612" i="5" s="1"/>
  <c r="H611" i="5"/>
  <c r="L611" i="5"/>
  <c r="M611" i="5" s="1"/>
  <c r="N611" i="5" s="1"/>
  <c r="H610" i="5"/>
  <c r="L610" i="5"/>
  <c r="M610" i="5" s="1"/>
  <c r="N610" i="5" s="1"/>
  <c r="H609" i="5"/>
  <c r="L609" i="5"/>
  <c r="M609" i="5" s="1"/>
  <c r="N609" i="5" s="1"/>
  <c r="H608" i="5"/>
  <c r="L608" i="5"/>
  <c r="M608" i="5" s="1"/>
  <c r="N608" i="5" s="1"/>
  <c r="H607" i="5"/>
  <c r="L607" i="5"/>
  <c r="M607" i="5" s="1"/>
  <c r="N607" i="5" s="1"/>
  <c r="H606" i="5"/>
  <c r="L606" i="5"/>
  <c r="M606" i="5" s="1"/>
  <c r="N606" i="5" s="1"/>
  <c r="H605" i="5"/>
  <c r="L605" i="5"/>
  <c r="M605" i="5" s="1"/>
  <c r="N605" i="5" s="1"/>
  <c r="H604" i="5"/>
  <c r="L604" i="5"/>
  <c r="M604" i="5" s="1"/>
  <c r="N604" i="5" s="1"/>
  <c r="H603" i="5"/>
  <c r="L603" i="5"/>
  <c r="M603" i="5" s="1"/>
  <c r="N603" i="5" s="1"/>
  <c r="H602" i="5"/>
  <c r="L602" i="5"/>
  <c r="M602" i="5" s="1"/>
  <c r="N602" i="5" s="1"/>
  <c r="H601" i="5"/>
  <c r="L601" i="5"/>
  <c r="M601" i="5" s="1"/>
  <c r="N601" i="5" s="1"/>
  <c r="H600" i="5"/>
  <c r="L600" i="5"/>
  <c r="M600" i="5" s="1"/>
  <c r="N600" i="5" s="1"/>
  <c r="H599" i="5"/>
  <c r="L599" i="5"/>
  <c r="M599" i="5" s="1"/>
  <c r="N599" i="5" s="1"/>
  <c r="H598" i="5"/>
  <c r="L598" i="5"/>
  <c r="M598" i="5" s="1"/>
  <c r="N598" i="5" s="1"/>
  <c r="H597" i="5"/>
  <c r="L597" i="5"/>
  <c r="M597" i="5" s="1"/>
  <c r="N597" i="5" s="1"/>
  <c r="H596" i="5"/>
  <c r="L596" i="5"/>
  <c r="M596" i="5" s="1"/>
  <c r="N596" i="5" s="1"/>
  <c r="H595" i="5"/>
  <c r="L595" i="5"/>
  <c r="M595" i="5" s="1"/>
  <c r="N595" i="5" s="1"/>
  <c r="H594" i="5"/>
  <c r="L594" i="5"/>
  <c r="M594" i="5" s="1"/>
  <c r="N594" i="5" s="1"/>
  <c r="H593" i="5"/>
  <c r="L593" i="5"/>
  <c r="M593" i="5" s="1"/>
  <c r="N593" i="5" s="1"/>
  <c r="H592" i="5"/>
  <c r="L592" i="5"/>
  <c r="M592" i="5" s="1"/>
  <c r="N592" i="5" s="1"/>
  <c r="H591" i="5"/>
  <c r="L591" i="5"/>
  <c r="M591" i="5" s="1"/>
  <c r="N591" i="5" s="1"/>
  <c r="H590" i="5"/>
  <c r="L590" i="5"/>
  <c r="M590" i="5" s="1"/>
  <c r="N590" i="5" s="1"/>
  <c r="H589" i="5"/>
  <c r="L589" i="5"/>
  <c r="M589" i="5" s="1"/>
  <c r="N589" i="5" s="1"/>
  <c r="H588" i="5"/>
  <c r="L588" i="5"/>
  <c r="M588" i="5" s="1"/>
  <c r="N588" i="5" s="1"/>
  <c r="H587" i="5"/>
  <c r="L587" i="5"/>
  <c r="M587" i="5" s="1"/>
  <c r="N587" i="5" s="1"/>
  <c r="H585" i="5"/>
  <c r="L585" i="5"/>
  <c r="M585" i="5" s="1"/>
  <c r="N585" i="5" s="1"/>
  <c r="H584" i="5"/>
  <c r="L584" i="5"/>
  <c r="M584" i="5" s="1"/>
  <c r="N584" i="5" s="1"/>
  <c r="H583" i="5"/>
  <c r="L583" i="5"/>
  <c r="M583" i="5" s="1"/>
  <c r="N583" i="5" s="1"/>
  <c r="H582" i="5"/>
  <c r="L582" i="5"/>
  <c r="M582" i="5" s="1"/>
  <c r="N582" i="5" s="1"/>
  <c r="H581" i="5"/>
  <c r="L581" i="5"/>
  <c r="M581" i="5" s="1"/>
  <c r="N581" i="5" s="1"/>
  <c r="H580" i="5"/>
  <c r="L580" i="5"/>
  <c r="M580" i="5" s="1"/>
  <c r="N580" i="5" s="1"/>
  <c r="H579" i="5"/>
  <c r="L579" i="5"/>
  <c r="M579" i="5" s="1"/>
  <c r="N579" i="5" s="1"/>
  <c r="H578" i="5"/>
  <c r="L578" i="5"/>
  <c r="M578" i="5" s="1"/>
  <c r="N578" i="5" s="1"/>
  <c r="H577" i="5"/>
  <c r="L577" i="5"/>
  <c r="M577" i="5" s="1"/>
  <c r="N577" i="5" s="1"/>
  <c r="H576" i="5"/>
  <c r="L576" i="5"/>
  <c r="M576" i="5" s="1"/>
  <c r="N576" i="5" s="1"/>
  <c r="H575" i="5"/>
  <c r="L575" i="5"/>
  <c r="M575" i="5" s="1"/>
  <c r="N575" i="5" s="1"/>
  <c r="H574" i="5"/>
  <c r="L574" i="5"/>
  <c r="M574" i="5" s="1"/>
  <c r="N574" i="5" s="1"/>
  <c r="H573" i="5"/>
  <c r="L573" i="5"/>
  <c r="M573" i="5" s="1"/>
  <c r="N573" i="5" s="1"/>
  <c r="H572" i="5"/>
  <c r="L572" i="5"/>
  <c r="M572" i="5" s="1"/>
  <c r="N572" i="5" s="1"/>
  <c r="H571" i="5"/>
  <c r="L571" i="5"/>
  <c r="M571" i="5" s="1"/>
  <c r="N571" i="5" s="1"/>
  <c r="H570" i="5"/>
  <c r="L570" i="5"/>
  <c r="M570" i="5" s="1"/>
  <c r="N570" i="5" s="1"/>
  <c r="H569" i="5"/>
  <c r="L569" i="5"/>
  <c r="M569" i="5" s="1"/>
  <c r="N569" i="5" s="1"/>
  <c r="H568" i="5"/>
  <c r="L568" i="5"/>
  <c r="M568" i="5" s="1"/>
  <c r="N568" i="5" s="1"/>
  <c r="H567" i="5"/>
  <c r="L567" i="5"/>
  <c r="M567" i="5" s="1"/>
  <c r="N567" i="5" s="1"/>
  <c r="H566" i="5"/>
  <c r="L566" i="5"/>
  <c r="M566" i="5" s="1"/>
  <c r="N566" i="5" s="1"/>
  <c r="H565" i="5"/>
  <c r="L565" i="5"/>
  <c r="M565" i="5" s="1"/>
  <c r="N565" i="5" s="1"/>
  <c r="H564" i="5"/>
  <c r="L564" i="5"/>
  <c r="M564" i="5" s="1"/>
  <c r="N564" i="5" s="1"/>
  <c r="H563" i="5"/>
  <c r="L563" i="5"/>
  <c r="M563" i="5" s="1"/>
  <c r="N563" i="5" s="1"/>
  <c r="H562" i="5"/>
  <c r="L562" i="5"/>
  <c r="M562" i="5" s="1"/>
  <c r="N562" i="5" s="1"/>
  <c r="H561" i="5"/>
  <c r="L561" i="5"/>
  <c r="M561" i="5" s="1"/>
  <c r="N561" i="5" s="1"/>
  <c r="H560" i="5"/>
  <c r="L560" i="5"/>
  <c r="M560" i="5" s="1"/>
  <c r="N560" i="5" s="1"/>
  <c r="H559" i="5"/>
  <c r="L559" i="5"/>
  <c r="M559" i="5" s="1"/>
  <c r="N559" i="5" s="1"/>
  <c r="H558" i="5"/>
  <c r="L558" i="5"/>
  <c r="M558" i="5" s="1"/>
  <c r="N558" i="5" s="1"/>
  <c r="H557" i="5"/>
  <c r="L557" i="5"/>
  <c r="M557" i="5" s="1"/>
  <c r="N557" i="5" s="1"/>
  <c r="H556" i="5"/>
  <c r="L556" i="5"/>
  <c r="M556" i="5" s="1"/>
  <c r="N556" i="5" s="1"/>
  <c r="H555" i="5"/>
  <c r="L555" i="5"/>
  <c r="M555" i="5" s="1"/>
  <c r="N555" i="5" s="1"/>
  <c r="H554" i="5"/>
  <c r="L554" i="5"/>
  <c r="M554" i="5" s="1"/>
  <c r="N554" i="5" s="1"/>
  <c r="H553" i="5"/>
  <c r="L553" i="5"/>
  <c r="M553" i="5" s="1"/>
  <c r="N553" i="5" s="1"/>
  <c r="H552" i="5"/>
  <c r="L552" i="5"/>
  <c r="M552" i="5" s="1"/>
  <c r="N552" i="5" s="1"/>
  <c r="H551" i="5"/>
  <c r="L551" i="5"/>
  <c r="M551" i="5" s="1"/>
  <c r="N551" i="5" s="1"/>
  <c r="H550" i="5"/>
  <c r="L550" i="5"/>
  <c r="M550" i="5" s="1"/>
  <c r="N550" i="5" s="1"/>
  <c r="H549" i="5"/>
  <c r="L549" i="5"/>
  <c r="M549" i="5" s="1"/>
  <c r="N549" i="5" s="1"/>
  <c r="H548" i="5"/>
  <c r="L548" i="5"/>
  <c r="M548" i="5" s="1"/>
  <c r="N548" i="5" s="1"/>
  <c r="H547" i="5"/>
  <c r="L547" i="5"/>
  <c r="M547" i="5" s="1"/>
  <c r="N547" i="5" s="1"/>
  <c r="H546" i="5"/>
  <c r="L546" i="5"/>
  <c r="M546" i="5" s="1"/>
  <c r="N546" i="5" s="1"/>
  <c r="H545" i="5"/>
  <c r="L545" i="5"/>
  <c r="M545" i="5" s="1"/>
  <c r="N545" i="5" s="1"/>
  <c r="H544" i="5"/>
  <c r="L544" i="5"/>
  <c r="M544" i="5" s="1"/>
  <c r="N544" i="5" s="1"/>
  <c r="H543" i="5"/>
  <c r="L543" i="5"/>
  <c r="M543" i="5" s="1"/>
  <c r="N543" i="5" s="1"/>
  <c r="H542" i="5"/>
  <c r="L542" i="5"/>
  <c r="M542" i="5" s="1"/>
  <c r="N542" i="5" s="1"/>
  <c r="H541" i="5"/>
  <c r="L541" i="5"/>
  <c r="M541" i="5" s="1"/>
  <c r="N541" i="5" s="1"/>
  <c r="H540" i="5"/>
  <c r="L540" i="5"/>
  <c r="M540" i="5" s="1"/>
  <c r="N540" i="5" s="1"/>
  <c r="H539" i="5"/>
  <c r="L539" i="5"/>
  <c r="M539" i="5" s="1"/>
  <c r="N539" i="5" s="1"/>
  <c r="H538" i="5"/>
  <c r="L538" i="5"/>
  <c r="M538" i="5" s="1"/>
  <c r="N538" i="5" s="1"/>
  <c r="H537" i="5"/>
  <c r="L537" i="5"/>
  <c r="M537" i="5" s="1"/>
  <c r="N537" i="5" s="1"/>
  <c r="H536" i="5"/>
  <c r="L536" i="5"/>
  <c r="M536" i="5" s="1"/>
  <c r="N536" i="5" s="1"/>
  <c r="H535" i="5"/>
  <c r="L535" i="5"/>
  <c r="M535" i="5" s="1"/>
  <c r="N535" i="5" s="1"/>
  <c r="H534" i="5"/>
  <c r="L534" i="5"/>
  <c r="M534" i="5" s="1"/>
  <c r="N534" i="5" s="1"/>
  <c r="H533" i="5"/>
  <c r="L533" i="5"/>
  <c r="M533" i="5" s="1"/>
  <c r="N533" i="5" s="1"/>
  <c r="H532" i="5"/>
  <c r="L532" i="5"/>
  <c r="M532" i="5" s="1"/>
  <c r="N532" i="5" s="1"/>
  <c r="H531" i="5"/>
  <c r="L531" i="5"/>
  <c r="M531" i="5" s="1"/>
  <c r="N531" i="5" s="1"/>
  <c r="H530" i="5"/>
  <c r="L530" i="5"/>
  <c r="M530" i="5" s="1"/>
  <c r="N530" i="5" s="1"/>
  <c r="H529" i="5"/>
  <c r="L529" i="5"/>
  <c r="M529" i="5" s="1"/>
  <c r="N529" i="5" s="1"/>
  <c r="H528" i="5"/>
  <c r="L528" i="5"/>
  <c r="M528" i="5" s="1"/>
  <c r="N528" i="5" s="1"/>
  <c r="H527" i="5"/>
  <c r="L527" i="5"/>
  <c r="M527" i="5" s="1"/>
  <c r="N527" i="5" s="1"/>
  <c r="H526" i="5"/>
  <c r="L526" i="5"/>
  <c r="M526" i="5" s="1"/>
  <c r="N526" i="5" s="1"/>
  <c r="H525" i="5"/>
  <c r="L525" i="5"/>
  <c r="M525" i="5" s="1"/>
  <c r="N525" i="5" s="1"/>
  <c r="H524" i="5"/>
  <c r="L524" i="5"/>
  <c r="M524" i="5" s="1"/>
  <c r="N524" i="5" s="1"/>
  <c r="H523" i="5"/>
  <c r="L523" i="5"/>
  <c r="M523" i="5" s="1"/>
  <c r="N523" i="5" s="1"/>
  <c r="H522" i="5"/>
  <c r="L522" i="5"/>
  <c r="M522" i="5" s="1"/>
  <c r="N522" i="5" s="1"/>
  <c r="H521" i="5"/>
  <c r="L521" i="5"/>
  <c r="M521" i="5" s="1"/>
  <c r="N521" i="5" s="1"/>
  <c r="H520" i="5"/>
  <c r="L520" i="5"/>
  <c r="M520" i="5" s="1"/>
  <c r="N520" i="5" s="1"/>
  <c r="H519" i="5"/>
  <c r="L519" i="5"/>
  <c r="M519" i="5" s="1"/>
  <c r="N519" i="5" s="1"/>
  <c r="H518" i="5"/>
  <c r="L518" i="5"/>
  <c r="M518" i="5" s="1"/>
  <c r="N518" i="5" s="1"/>
  <c r="H517" i="5"/>
  <c r="L517" i="5"/>
  <c r="M517" i="5" s="1"/>
  <c r="N517" i="5" s="1"/>
  <c r="H516" i="5"/>
  <c r="L516" i="5"/>
  <c r="M516" i="5" s="1"/>
  <c r="N516" i="5" s="1"/>
  <c r="H515" i="5"/>
  <c r="L515" i="5"/>
  <c r="M515" i="5" s="1"/>
  <c r="N515" i="5" s="1"/>
  <c r="H514" i="5"/>
  <c r="L514" i="5"/>
  <c r="M514" i="5" s="1"/>
  <c r="N514" i="5" s="1"/>
  <c r="H513" i="5"/>
  <c r="L513" i="5"/>
  <c r="M513" i="5" s="1"/>
  <c r="N513" i="5" s="1"/>
  <c r="H512" i="5"/>
  <c r="L512" i="5"/>
  <c r="M512" i="5" s="1"/>
  <c r="N512" i="5" s="1"/>
  <c r="H511" i="5"/>
  <c r="L511" i="5"/>
  <c r="M511" i="5" s="1"/>
  <c r="N511" i="5" s="1"/>
  <c r="H510" i="5"/>
  <c r="L510" i="5"/>
  <c r="M510" i="5" s="1"/>
  <c r="N510" i="5" s="1"/>
  <c r="H509" i="5"/>
  <c r="L509" i="5"/>
  <c r="M509" i="5" s="1"/>
  <c r="N509" i="5" s="1"/>
  <c r="H508" i="5"/>
  <c r="L508" i="5"/>
  <c r="M508" i="5" s="1"/>
  <c r="N508" i="5" s="1"/>
  <c r="H507" i="5"/>
  <c r="L507" i="5"/>
  <c r="M507" i="5" s="1"/>
  <c r="N507" i="5" s="1"/>
  <c r="H506" i="5"/>
  <c r="L506" i="5"/>
  <c r="M506" i="5" s="1"/>
  <c r="N506" i="5" s="1"/>
  <c r="H505" i="5"/>
  <c r="L505" i="5"/>
  <c r="M505" i="5" s="1"/>
  <c r="N505" i="5" s="1"/>
  <c r="H504" i="5"/>
  <c r="L504" i="5"/>
  <c r="M504" i="5" s="1"/>
  <c r="N504" i="5" s="1"/>
  <c r="H503" i="5"/>
  <c r="L503" i="5"/>
  <c r="M503" i="5" s="1"/>
  <c r="N503" i="5" s="1"/>
  <c r="H502" i="5"/>
  <c r="L502" i="5"/>
  <c r="M502" i="5" s="1"/>
  <c r="N502" i="5" s="1"/>
  <c r="H501" i="5"/>
  <c r="L501" i="5"/>
  <c r="M501" i="5" s="1"/>
  <c r="N501" i="5" s="1"/>
  <c r="H500" i="5"/>
  <c r="L500" i="5"/>
  <c r="M500" i="5" s="1"/>
  <c r="N500" i="5" s="1"/>
  <c r="H499" i="5"/>
  <c r="L499" i="5"/>
  <c r="M499" i="5" s="1"/>
  <c r="N499" i="5" s="1"/>
  <c r="H498" i="5"/>
  <c r="L498" i="5"/>
  <c r="M498" i="5" s="1"/>
  <c r="N498" i="5" s="1"/>
  <c r="H497" i="5"/>
  <c r="L497" i="5"/>
  <c r="M497" i="5" s="1"/>
  <c r="N497" i="5" s="1"/>
  <c r="H496" i="5"/>
  <c r="L496" i="5"/>
  <c r="M496" i="5" s="1"/>
  <c r="N496" i="5" s="1"/>
  <c r="H495" i="5"/>
  <c r="L495" i="5"/>
  <c r="M495" i="5" s="1"/>
  <c r="N495" i="5" s="1"/>
  <c r="H494" i="5"/>
  <c r="L494" i="5"/>
  <c r="M494" i="5" s="1"/>
  <c r="N494" i="5" s="1"/>
  <c r="H493" i="5"/>
  <c r="L493" i="5"/>
  <c r="M493" i="5" s="1"/>
  <c r="N493" i="5" s="1"/>
  <c r="H492" i="5"/>
  <c r="L492" i="5"/>
  <c r="M492" i="5" s="1"/>
  <c r="N492" i="5" s="1"/>
  <c r="H491" i="5"/>
  <c r="L491" i="5"/>
  <c r="M491" i="5" s="1"/>
  <c r="N491" i="5" s="1"/>
  <c r="H490" i="5"/>
  <c r="L490" i="5"/>
  <c r="M490" i="5" s="1"/>
  <c r="N490" i="5" s="1"/>
  <c r="H489" i="5"/>
  <c r="L489" i="5"/>
  <c r="M489" i="5" s="1"/>
  <c r="N489" i="5" s="1"/>
  <c r="H488" i="5"/>
  <c r="L488" i="5"/>
  <c r="M488" i="5" s="1"/>
  <c r="N488" i="5" s="1"/>
  <c r="H487" i="5"/>
  <c r="L487" i="5"/>
  <c r="M487" i="5" s="1"/>
  <c r="N487" i="5" s="1"/>
  <c r="H486" i="5"/>
  <c r="L486" i="5"/>
  <c r="M486" i="5" s="1"/>
  <c r="N486" i="5" s="1"/>
  <c r="H485" i="5"/>
  <c r="L485" i="5"/>
  <c r="M485" i="5" s="1"/>
  <c r="N485" i="5" s="1"/>
  <c r="H484" i="5"/>
  <c r="L484" i="5"/>
  <c r="M484" i="5" s="1"/>
  <c r="N484" i="5" s="1"/>
  <c r="H483" i="5"/>
  <c r="L483" i="5"/>
  <c r="M483" i="5" s="1"/>
  <c r="N483" i="5" s="1"/>
  <c r="H482" i="5"/>
  <c r="L482" i="5"/>
  <c r="M482" i="5" s="1"/>
  <c r="N482" i="5" s="1"/>
  <c r="H481" i="5"/>
  <c r="L481" i="5"/>
  <c r="M481" i="5" s="1"/>
  <c r="N481" i="5" s="1"/>
  <c r="H480" i="5"/>
  <c r="L480" i="5"/>
  <c r="M480" i="5" s="1"/>
  <c r="N480" i="5" s="1"/>
  <c r="H479" i="5"/>
  <c r="L479" i="5"/>
  <c r="M479" i="5" s="1"/>
  <c r="N479" i="5" s="1"/>
  <c r="H478" i="5"/>
  <c r="L478" i="5"/>
  <c r="M478" i="5" s="1"/>
  <c r="N478" i="5" s="1"/>
  <c r="H477" i="5"/>
  <c r="L477" i="5"/>
  <c r="M477" i="5" s="1"/>
  <c r="N477" i="5" s="1"/>
  <c r="H476" i="5"/>
  <c r="L476" i="5"/>
  <c r="M476" i="5" s="1"/>
  <c r="N476" i="5" s="1"/>
  <c r="H475" i="5"/>
  <c r="L475" i="5"/>
  <c r="M475" i="5" s="1"/>
  <c r="N475" i="5" s="1"/>
  <c r="H474" i="5"/>
  <c r="L474" i="5"/>
  <c r="M474" i="5" s="1"/>
  <c r="N474" i="5" s="1"/>
  <c r="H473" i="5"/>
  <c r="L473" i="5"/>
  <c r="M473" i="5" s="1"/>
  <c r="N473" i="5" s="1"/>
  <c r="H472" i="5"/>
  <c r="L472" i="5"/>
  <c r="M472" i="5" s="1"/>
  <c r="N472" i="5" s="1"/>
  <c r="H471" i="5"/>
  <c r="L471" i="5"/>
  <c r="M471" i="5" s="1"/>
  <c r="N471" i="5" s="1"/>
  <c r="H470" i="5"/>
  <c r="L470" i="5"/>
  <c r="M470" i="5" s="1"/>
  <c r="N470" i="5" s="1"/>
  <c r="H469" i="5"/>
  <c r="L469" i="5"/>
  <c r="M469" i="5" s="1"/>
  <c r="N469" i="5" s="1"/>
  <c r="H468" i="5"/>
  <c r="L468" i="5"/>
  <c r="M468" i="5" s="1"/>
  <c r="N468" i="5" s="1"/>
  <c r="H467" i="5"/>
  <c r="L467" i="5"/>
  <c r="M467" i="5" s="1"/>
  <c r="N467" i="5" s="1"/>
  <c r="H466" i="5"/>
  <c r="L466" i="5"/>
  <c r="M466" i="5" s="1"/>
  <c r="N466" i="5" s="1"/>
  <c r="H465" i="5"/>
  <c r="L465" i="5"/>
  <c r="M465" i="5" s="1"/>
  <c r="N465" i="5" s="1"/>
  <c r="H464" i="5"/>
  <c r="L464" i="5"/>
  <c r="M464" i="5" s="1"/>
  <c r="N464" i="5" s="1"/>
  <c r="H463" i="5"/>
  <c r="L463" i="5"/>
  <c r="M463" i="5" s="1"/>
  <c r="N463" i="5" s="1"/>
  <c r="H462" i="5"/>
  <c r="L462" i="5"/>
  <c r="M462" i="5" s="1"/>
  <c r="N462" i="5" s="1"/>
  <c r="H461" i="5"/>
  <c r="L461" i="5"/>
  <c r="M461" i="5" s="1"/>
  <c r="N461" i="5" s="1"/>
  <c r="H460" i="5"/>
  <c r="L460" i="5"/>
  <c r="M460" i="5" s="1"/>
  <c r="N460" i="5" s="1"/>
  <c r="H459" i="5"/>
  <c r="L459" i="5"/>
  <c r="M459" i="5" s="1"/>
  <c r="N459" i="5" s="1"/>
  <c r="H458" i="5"/>
  <c r="L458" i="5"/>
  <c r="M458" i="5" s="1"/>
  <c r="N458" i="5" s="1"/>
  <c r="H457" i="5"/>
  <c r="L457" i="5"/>
  <c r="M457" i="5" s="1"/>
  <c r="N457" i="5" s="1"/>
  <c r="H456" i="5"/>
  <c r="L456" i="5"/>
  <c r="M456" i="5" s="1"/>
  <c r="N456" i="5" s="1"/>
  <c r="H455" i="5"/>
  <c r="L455" i="5"/>
  <c r="M455" i="5" s="1"/>
  <c r="N455" i="5" s="1"/>
  <c r="H454" i="5"/>
  <c r="L454" i="5"/>
  <c r="M454" i="5" s="1"/>
  <c r="N454" i="5" s="1"/>
  <c r="H453" i="5"/>
  <c r="L453" i="5"/>
  <c r="M453" i="5" s="1"/>
  <c r="N453" i="5" s="1"/>
  <c r="H452" i="5"/>
  <c r="L452" i="5"/>
  <c r="M452" i="5" s="1"/>
  <c r="N452" i="5" s="1"/>
  <c r="H451" i="5"/>
  <c r="L451" i="5"/>
  <c r="M451" i="5" s="1"/>
  <c r="N451" i="5" s="1"/>
  <c r="H450" i="5"/>
  <c r="L450" i="5"/>
  <c r="M450" i="5" s="1"/>
  <c r="N450" i="5" s="1"/>
  <c r="H449" i="5"/>
  <c r="L449" i="5"/>
  <c r="M449" i="5" s="1"/>
  <c r="N449" i="5" s="1"/>
  <c r="H448" i="5"/>
  <c r="L448" i="5"/>
  <c r="M448" i="5" s="1"/>
  <c r="N448" i="5" s="1"/>
  <c r="H447" i="5"/>
  <c r="L447" i="5"/>
  <c r="M447" i="5" s="1"/>
  <c r="N447" i="5" s="1"/>
  <c r="H446" i="5"/>
  <c r="L446" i="5"/>
  <c r="M446" i="5" s="1"/>
  <c r="N446" i="5" s="1"/>
  <c r="H445" i="5"/>
  <c r="L445" i="5"/>
  <c r="M445" i="5" s="1"/>
  <c r="N445" i="5" s="1"/>
  <c r="H444" i="5"/>
  <c r="L444" i="5"/>
  <c r="M444" i="5" s="1"/>
  <c r="N444" i="5" s="1"/>
  <c r="H443" i="5"/>
  <c r="L443" i="5"/>
  <c r="M443" i="5" s="1"/>
  <c r="N443" i="5" s="1"/>
  <c r="H442" i="5"/>
  <c r="L442" i="5"/>
  <c r="M442" i="5" s="1"/>
  <c r="N442" i="5" s="1"/>
  <c r="H441" i="5"/>
  <c r="L441" i="5"/>
  <c r="M441" i="5" s="1"/>
  <c r="N441" i="5" s="1"/>
  <c r="H440" i="5"/>
  <c r="L440" i="5"/>
  <c r="M440" i="5" s="1"/>
  <c r="N440" i="5" s="1"/>
  <c r="H439" i="5"/>
  <c r="L439" i="5"/>
  <c r="M439" i="5" s="1"/>
  <c r="N439" i="5" s="1"/>
  <c r="H438" i="5"/>
  <c r="L438" i="5"/>
  <c r="M438" i="5" s="1"/>
  <c r="N438" i="5" s="1"/>
  <c r="H437" i="5"/>
  <c r="L437" i="5"/>
  <c r="M437" i="5" s="1"/>
  <c r="N437" i="5" s="1"/>
  <c r="H436" i="5"/>
  <c r="L436" i="5"/>
  <c r="M436" i="5" s="1"/>
  <c r="N436" i="5" s="1"/>
  <c r="H435" i="5"/>
  <c r="L435" i="5"/>
  <c r="M435" i="5" s="1"/>
  <c r="N435" i="5" s="1"/>
  <c r="H434" i="5"/>
  <c r="L434" i="5"/>
  <c r="M434" i="5" s="1"/>
  <c r="N434" i="5" s="1"/>
  <c r="H433" i="5"/>
  <c r="L433" i="5"/>
  <c r="M433" i="5" s="1"/>
  <c r="N433" i="5" s="1"/>
  <c r="H432" i="5"/>
  <c r="L432" i="5"/>
  <c r="M432" i="5" s="1"/>
  <c r="N432" i="5" s="1"/>
  <c r="H431" i="5"/>
  <c r="L431" i="5"/>
  <c r="M431" i="5" s="1"/>
  <c r="N431" i="5" s="1"/>
  <c r="H430" i="5"/>
  <c r="L430" i="5"/>
  <c r="M430" i="5" s="1"/>
  <c r="N430" i="5" s="1"/>
  <c r="H429" i="5"/>
  <c r="L429" i="5"/>
  <c r="M429" i="5" s="1"/>
  <c r="N429" i="5" s="1"/>
  <c r="H428" i="5"/>
  <c r="L428" i="5"/>
  <c r="M428" i="5" s="1"/>
  <c r="N428" i="5" s="1"/>
  <c r="H427" i="5"/>
  <c r="L427" i="5"/>
  <c r="M427" i="5" s="1"/>
  <c r="N427" i="5" s="1"/>
  <c r="H426" i="5"/>
  <c r="L426" i="5"/>
  <c r="M426" i="5" s="1"/>
  <c r="N426" i="5" s="1"/>
  <c r="H425" i="5"/>
  <c r="L425" i="5"/>
  <c r="M425" i="5" s="1"/>
  <c r="N425" i="5" s="1"/>
  <c r="H424" i="5"/>
  <c r="L424" i="5"/>
  <c r="M424" i="5" s="1"/>
  <c r="N424" i="5" s="1"/>
  <c r="H423" i="5"/>
  <c r="L423" i="5"/>
  <c r="M423" i="5" s="1"/>
  <c r="N423" i="5" s="1"/>
  <c r="H422" i="5"/>
  <c r="L422" i="5"/>
  <c r="M422" i="5" s="1"/>
  <c r="N422" i="5" s="1"/>
  <c r="H421" i="5"/>
  <c r="L421" i="5"/>
  <c r="M421" i="5" s="1"/>
  <c r="N421" i="5" s="1"/>
  <c r="H420" i="5"/>
  <c r="L420" i="5"/>
  <c r="M420" i="5" s="1"/>
  <c r="N420" i="5" s="1"/>
  <c r="H419" i="5"/>
  <c r="L419" i="5"/>
  <c r="M419" i="5" s="1"/>
  <c r="N419" i="5" s="1"/>
  <c r="H418" i="5"/>
  <c r="L418" i="5"/>
  <c r="M418" i="5" s="1"/>
  <c r="N418" i="5" s="1"/>
  <c r="H417" i="5"/>
  <c r="L417" i="5"/>
  <c r="M417" i="5" s="1"/>
  <c r="N417" i="5" s="1"/>
  <c r="H416" i="5"/>
  <c r="L416" i="5"/>
  <c r="M416" i="5" s="1"/>
  <c r="N416" i="5" s="1"/>
  <c r="H415" i="5"/>
  <c r="L415" i="5"/>
  <c r="M415" i="5" s="1"/>
  <c r="N415" i="5" s="1"/>
  <c r="H414" i="5"/>
  <c r="L414" i="5"/>
  <c r="M414" i="5" s="1"/>
  <c r="N414" i="5" s="1"/>
  <c r="H413" i="5"/>
  <c r="L413" i="5"/>
  <c r="M413" i="5" s="1"/>
  <c r="N413" i="5" s="1"/>
  <c r="H412" i="5"/>
  <c r="L412" i="5"/>
  <c r="M412" i="5" s="1"/>
  <c r="N412" i="5" s="1"/>
  <c r="H411" i="5"/>
  <c r="L411" i="5"/>
  <c r="M411" i="5" s="1"/>
  <c r="N411" i="5" s="1"/>
  <c r="H410" i="5"/>
  <c r="L410" i="5"/>
  <c r="M410" i="5" s="1"/>
  <c r="N410" i="5" s="1"/>
  <c r="H409" i="5"/>
  <c r="L409" i="5"/>
  <c r="M409" i="5" s="1"/>
  <c r="N409" i="5" s="1"/>
  <c r="H408" i="5"/>
  <c r="L408" i="5"/>
  <c r="M408" i="5" s="1"/>
  <c r="N408" i="5" s="1"/>
  <c r="H407" i="5"/>
  <c r="L407" i="5"/>
  <c r="M407" i="5" s="1"/>
  <c r="N407" i="5" s="1"/>
  <c r="H406" i="5"/>
  <c r="L406" i="5"/>
  <c r="M406" i="5" s="1"/>
  <c r="N406" i="5" s="1"/>
  <c r="H405" i="5"/>
  <c r="L405" i="5"/>
  <c r="M405" i="5" s="1"/>
  <c r="N405" i="5" s="1"/>
  <c r="H404" i="5"/>
  <c r="L404" i="5"/>
  <c r="M404" i="5" s="1"/>
  <c r="N404" i="5" s="1"/>
  <c r="H403" i="5"/>
  <c r="L403" i="5"/>
  <c r="M403" i="5" s="1"/>
  <c r="N403" i="5" s="1"/>
  <c r="H402" i="5"/>
  <c r="L402" i="5"/>
  <c r="M402" i="5" s="1"/>
  <c r="N402" i="5" s="1"/>
  <c r="H401" i="5"/>
  <c r="L401" i="5"/>
  <c r="M401" i="5" s="1"/>
  <c r="N401" i="5" s="1"/>
  <c r="H400" i="5"/>
  <c r="L400" i="5"/>
  <c r="M400" i="5" s="1"/>
  <c r="N400" i="5" s="1"/>
  <c r="H399" i="5"/>
  <c r="L399" i="5"/>
  <c r="M399" i="5" s="1"/>
  <c r="N399" i="5" s="1"/>
  <c r="H398" i="5"/>
  <c r="L398" i="5"/>
  <c r="M398" i="5" s="1"/>
  <c r="N398" i="5" s="1"/>
  <c r="H397" i="5"/>
  <c r="L397" i="5"/>
  <c r="M397" i="5" s="1"/>
  <c r="N397" i="5" s="1"/>
  <c r="H396" i="5"/>
  <c r="L396" i="5"/>
  <c r="M396" i="5" s="1"/>
  <c r="N396" i="5" s="1"/>
  <c r="H395" i="5"/>
  <c r="L395" i="5"/>
  <c r="M395" i="5" s="1"/>
  <c r="N395" i="5" s="1"/>
  <c r="H394" i="5"/>
  <c r="L394" i="5"/>
  <c r="M394" i="5" s="1"/>
  <c r="N394" i="5" s="1"/>
  <c r="H393" i="5"/>
  <c r="L393" i="5"/>
  <c r="M393" i="5" s="1"/>
  <c r="N393" i="5" s="1"/>
  <c r="H392" i="5"/>
  <c r="L392" i="5"/>
  <c r="M392" i="5" s="1"/>
  <c r="N392" i="5" s="1"/>
  <c r="H391" i="5"/>
  <c r="L391" i="5"/>
  <c r="M391" i="5" s="1"/>
  <c r="N391" i="5" s="1"/>
  <c r="H390" i="5"/>
  <c r="L390" i="5"/>
  <c r="M390" i="5" s="1"/>
  <c r="N390" i="5" s="1"/>
  <c r="H389" i="5"/>
  <c r="L389" i="5"/>
  <c r="M389" i="5" s="1"/>
  <c r="N389" i="5" s="1"/>
  <c r="H388" i="5"/>
  <c r="L388" i="5"/>
  <c r="M388" i="5" s="1"/>
  <c r="N388" i="5" s="1"/>
  <c r="H387" i="5"/>
  <c r="L387" i="5"/>
  <c r="M387" i="5" s="1"/>
  <c r="N387" i="5" s="1"/>
  <c r="H386" i="5"/>
  <c r="L386" i="5"/>
  <c r="M386" i="5" s="1"/>
  <c r="N386" i="5" s="1"/>
  <c r="H385" i="5"/>
  <c r="L385" i="5"/>
  <c r="M385" i="5" s="1"/>
  <c r="N385" i="5" s="1"/>
  <c r="H384" i="5"/>
  <c r="L384" i="5"/>
  <c r="M384" i="5" s="1"/>
  <c r="N384" i="5" s="1"/>
  <c r="H227" i="5"/>
  <c r="L227" i="5"/>
  <c r="M227" i="5" s="1"/>
  <c r="N227" i="5" s="1"/>
  <c r="H223" i="5"/>
  <c r="L223" i="5"/>
  <c r="M223" i="5" s="1"/>
  <c r="N223" i="5" s="1"/>
  <c r="H217" i="5"/>
  <c r="L217" i="5"/>
  <c r="M217" i="5" s="1"/>
  <c r="N217" i="5" s="1"/>
  <c r="H216" i="5"/>
  <c r="L216" i="5"/>
  <c r="M216" i="5" s="1"/>
  <c r="N216" i="5" s="1"/>
  <c r="H214" i="5"/>
  <c r="L214" i="5"/>
  <c r="M214" i="5" s="1"/>
  <c r="N214" i="5" s="1"/>
  <c r="H212" i="5"/>
  <c r="L212" i="5"/>
  <c r="M212" i="5" s="1"/>
  <c r="N212" i="5" s="1"/>
  <c r="H211" i="5"/>
  <c r="L211" i="5"/>
  <c r="M211" i="5" s="1"/>
  <c r="N211" i="5" s="1"/>
  <c r="H208" i="5"/>
  <c r="L208" i="5"/>
  <c r="M208" i="5" s="1"/>
  <c r="N208" i="5" s="1"/>
  <c r="H206" i="5"/>
  <c r="L206" i="5"/>
  <c r="M206" i="5" s="1"/>
  <c r="N206" i="5" s="1"/>
  <c r="H203" i="5"/>
  <c r="L203" i="5"/>
  <c r="M203" i="5" s="1"/>
  <c r="N203" i="5" s="1"/>
  <c r="H201" i="5"/>
  <c r="L201" i="5"/>
  <c r="M201" i="5" s="1"/>
  <c r="N201" i="5" s="1"/>
  <c r="H200" i="5"/>
  <c r="L200" i="5"/>
  <c r="M200" i="5" s="1"/>
  <c r="N200" i="5" s="1"/>
  <c r="H198" i="5"/>
  <c r="L198" i="5"/>
  <c r="M198" i="5" s="1"/>
  <c r="N198" i="5" s="1"/>
  <c r="H194" i="5"/>
  <c r="L194" i="5"/>
  <c r="M194" i="5" s="1"/>
  <c r="N194" i="5" s="1"/>
  <c r="H193" i="5"/>
  <c r="L193" i="5"/>
  <c r="M193" i="5" s="1"/>
  <c r="N193" i="5" s="1"/>
  <c r="H192" i="5"/>
  <c r="L192" i="5"/>
  <c r="M192" i="5" s="1"/>
  <c r="N192" i="5" s="1"/>
  <c r="H191" i="5"/>
  <c r="L191" i="5"/>
  <c r="M191" i="5" s="1"/>
  <c r="N191" i="5" s="1"/>
  <c r="H190" i="5"/>
  <c r="L190" i="5"/>
  <c r="M190" i="5" s="1"/>
  <c r="N190" i="5" s="1"/>
  <c r="H188" i="5"/>
  <c r="L188" i="5"/>
  <c r="M188" i="5" s="1"/>
  <c r="N188" i="5" s="1"/>
  <c r="H186" i="5"/>
  <c r="L186" i="5"/>
  <c r="M186" i="5" s="1"/>
  <c r="N186" i="5" s="1"/>
  <c r="H185" i="5"/>
  <c r="L185" i="5"/>
  <c r="M185" i="5" s="1"/>
  <c r="N185" i="5" s="1"/>
  <c r="H183" i="5"/>
  <c r="L183" i="5"/>
  <c r="M183" i="5" s="1"/>
  <c r="N183" i="5" s="1"/>
  <c r="H383" i="5"/>
  <c r="L383" i="5"/>
  <c r="M383" i="5" s="1"/>
  <c r="N383" i="5" s="1"/>
  <c r="H382" i="5"/>
  <c r="L382" i="5"/>
  <c r="M382" i="5" s="1"/>
  <c r="N382" i="5" s="1"/>
  <c r="H381" i="5"/>
  <c r="L381" i="5"/>
  <c r="M381" i="5" s="1"/>
  <c r="N381" i="5" s="1"/>
  <c r="H380" i="5"/>
  <c r="L380" i="5"/>
  <c r="M380" i="5" s="1"/>
  <c r="N380" i="5" s="1"/>
  <c r="H379" i="5"/>
  <c r="L379" i="5"/>
  <c r="M379" i="5" s="1"/>
  <c r="N379" i="5" s="1"/>
  <c r="H378" i="5"/>
  <c r="L378" i="5"/>
  <c r="M378" i="5" s="1"/>
  <c r="N378" i="5" s="1"/>
  <c r="H377" i="5"/>
  <c r="L377" i="5"/>
  <c r="M377" i="5" s="1"/>
  <c r="N377" i="5" s="1"/>
  <c r="H376" i="5"/>
  <c r="L376" i="5"/>
  <c r="M376" i="5" s="1"/>
  <c r="N376" i="5" s="1"/>
  <c r="H375" i="5"/>
  <c r="L375" i="5"/>
  <c r="M375" i="5" s="1"/>
  <c r="N375" i="5" s="1"/>
  <c r="H374" i="5"/>
  <c r="L374" i="5"/>
  <c r="M374" i="5" s="1"/>
  <c r="N374" i="5" s="1"/>
  <c r="H373" i="5"/>
  <c r="L373" i="5"/>
  <c r="M373" i="5" s="1"/>
  <c r="N373" i="5" s="1"/>
  <c r="H372" i="5"/>
  <c r="L372" i="5"/>
  <c r="M372" i="5" s="1"/>
  <c r="N372" i="5" s="1"/>
  <c r="H371" i="5"/>
  <c r="L371" i="5"/>
  <c r="M371" i="5" s="1"/>
  <c r="N371" i="5" s="1"/>
  <c r="H370" i="5"/>
  <c r="L370" i="5"/>
  <c r="M370" i="5" s="1"/>
  <c r="N370" i="5" s="1"/>
  <c r="H369" i="5"/>
  <c r="L369" i="5"/>
  <c r="M369" i="5" s="1"/>
  <c r="N369" i="5" s="1"/>
  <c r="H368" i="5"/>
  <c r="L368" i="5"/>
  <c r="M368" i="5" s="1"/>
  <c r="N368" i="5" s="1"/>
  <c r="H367" i="5"/>
  <c r="L367" i="5"/>
  <c r="M367" i="5" s="1"/>
  <c r="N367" i="5" s="1"/>
  <c r="H366" i="5"/>
  <c r="L366" i="5"/>
  <c r="M366" i="5" s="1"/>
  <c r="N366" i="5" s="1"/>
  <c r="H365" i="5"/>
  <c r="L365" i="5"/>
  <c r="M365" i="5" s="1"/>
  <c r="N365" i="5" s="1"/>
  <c r="H364" i="5"/>
  <c r="L364" i="5"/>
  <c r="M364" i="5" s="1"/>
  <c r="N364" i="5" s="1"/>
  <c r="H363" i="5"/>
  <c r="L363" i="5"/>
  <c r="M363" i="5" s="1"/>
  <c r="N363" i="5" s="1"/>
  <c r="H362" i="5"/>
  <c r="L362" i="5"/>
  <c r="M362" i="5" s="1"/>
  <c r="N362" i="5" s="1"/>
  <c r="H361" i="5"/>
  <c r="L361" i="5"/>
  <c r="M361" i="5" s="1"/>
  <c r="N361" i="5" s="1"/>
  <c r="H360" i="5"/>
  <c r="L360" i="5"/>
  <c r="M360" i="5" s="1"/>
  <c r="N360" i="5" s="1"/>
  <c r="H359" i="5"/>
  <c r="L359" i="5"/>
  <c r="M359" i="5" s="1"/>
  <c r="N359" i="5" s="1"/>
  <c r="H358" i="5"/>
  <c r="L358" i="5"/>
  <c r="M358" i="5" s="1"/>
  <c r="N358" i="5" s="1"/>
  <c r="H357" i="5"/>
  <c r="L357" i="5"/>
  <c r="M357" i="5" s="1"/>
  <c r="N357" i="5" s="1"/>
  <c r="H356" i="5"/>
  <c r="L356" i="5"/>
  <c r="M356" i="5" s="1"/>
  <c r="N356" i="5" s="1"/>
  <c r="H355" i="5"/>
  <c r="L355" i="5"/>
  <c r="M355" i="5" s="1"/>
  <c r="N355" i="5" s="1"/>
  <c r="H354" i="5"/>
  <c r="L354" i="5"/>
  <c r="M354" i="5" s="1"/>
  <c r="N354" i="5" s="1"/>
  <c r="H353" i="5"/>
  <c r="L353" i="5"/>
  <c r="M353" i="5" s="1"/>
  <c r="N353" i="5" s="1"/>
  <c r="H352" i="5"/>
  <c r="L352" i="5"/>
  <c r="M352" i="5" s="1"/>
  <c r="N352" i="5" s="1"/>
  <c r="H351" i="5"/>
  <c r="L351" i="5"/>
  <c r="M351" i="5" s="1"/>
  <c r="N351" i="5" s="1"/>
  <c r="H350" i="5"/>
  <c r="L350" i="5"/>
  <c r="M350" i="5" s="1"/>
  <c r="N350" i="5" s="1"/>
  <c r="H349" i="5"/>
  <c r="L349" i="5"/>
  <c r="M349" i="5" s="1"/>
  <c r="N349" i="5" s="1"/>
  <c r="H348" i="5"/>
  <c r="L348" i="5"/>
  <c r="M348" i="5" s="1"/>
  <c r="N348" i="5" s="1"/>
  <c r="H347" i="5"/>
  <c r="L347" i="5"/>
  <c r="M347" i="5" s="1"/>
  <c r="N347" i="5" s="1"/>
  <c r="H346" i="5"/>
  <c r="L346" i="5"/>
  <c r="M346" i="5" s="1"/>
  <c r="N346" i="5" s="1"/>
  <c r="H345" i="5"/>
  <c r="L345" i="5"/>
  <c r="M345" i="5" s="1"/>
  <c r="N345" i="5" s="1"/>
  <c r="H344" i="5"/>
  <c r="L344" i="5"/>
  <c r="M344" i="5" s="1"/>
  <c r="N344" i="5" s="1"/>
  <c r="H343" i="5"/>
  <c r="L343" i="5"/>
  <c r="M343" i="5" s="1"/>
  <c r="N343" i="5" s="1"/>
  <c r="H342" i="5"/>
  <c r="L342" i="5"/>
  <c r="M342" i="5" s="1"/>
  <c r="N342" i="5" s="1"/>
  <c r="H341" i="5"/>
  <c r="L341" i="5"/>
  <c r="M341" i="5" s="1"/>
  <c r="N341" i="5" s="1"/>
  <c r="H340" i="5"/>
  <c r="L340" i="5"/>
  <c r="M340" i="5" s="1"/>
  <c r="N340" i="5" s="1"/>
  <c r="H339" i="5"/>
  <c r="L339" i="5"/>
  <c r="M339" i="5" s="1"/>
  <c r="N339" i="5" s="1"/>
  <c r="H338" i="5"/>
  <c r="L338" i="5"/>
  <c r="M338" i="5" s="1"/>
  <c r="N338" i="5" s="1"/>
  <c r="H337" i="5"/>
  <c r="L337" i="5"/>
  <c r="M337" i="5" s="1"/>
  <c r="N337" i="5" s="1"/>
  <c r="H336" i="5"/>
  <c r="L336" i="5"/>
  <c r="M336" i="5" s="1"/>
  <c r="N336" i="5" s="1"/>
  <c r="H335" i="5"/>
  <c r="L335" i="5"/>
  <c r="M335" i="5" s="1"/>
  <c r="N335" i="5" s="1"/>
  <c r="H334" i="5"/>
  <c r="L334" i="5"/>
  <c r="M334" i="5" s="1"/>
  <c r="N334" i="5" s="1"/>
  <c r="H333" i="5"/>
  <c r="L333" i="5"/>
  <c r="M333" i="5" s="1"/>
  <c r="N333" i="5" s="1"/>
  <c r="H332" i="5"/>
  <c r="L332" i="5"/>
  <c r="M332" i="5" s="1"/>
  <c r="N332" i="5" s="1"/>
  <c r="H331" i="5"/>
  <c r="L331" i="5"/>
  <c r="M331" i="5" s="1"/>
  <c r="N331" i="5" s="1"/>
  <c r="H330" i="5"/>
  <c r="L330" i="5"/>
  <c r="M330" i="5" s="1"/>
  <c r="N330" i="5" s="1"/>
  <c r="H329" i="5"/>
  <c r="L329" i="5"/>
  <c r="M329" i="5" s="1"/>
  <c r="N329" i="5" s="1"/>
  <c r="H328" i="5"/>
  <c r="L328" i="5"/>
  <c r="M328" i="5" s="1"/>
  <c r="N328" i="5" s="1"/>
  <c r="H327" i="5"/>
  <c r="L327" i="5"/>
  <c r="M327" i="5" s="1"/>
  <c r="N327" i="5" s="1"/>
  <c r="H326" i="5"/>
  <c r="L326" i="5"/>
  <c r="M326" i="5" s="1"/>
  <c r="N326" i="5" s="1"/>
  <c r="H325" i="5"/>
  <c r="L325" i="5"/>
  <c r="M325" i="5" s="1"/>
  <c r="N325" i="5" s="1"/>
  <c r="H324" i="5"/>
  <c r="L324" i="5"/>
  <c r="M324" i="5" s="1"/>
  <c r="N324" i="5" s="1"/>
  <c r="H323" i="5"/>
  <c r="L323" i="5"/>
  <c r="M323" i="5" s="1"/>
  <c r="N323" i="5" s="1"/>
  <c r="H322" i="5"/>
  <c r="L322" i="5"/>
  <c r="M322" i="5" s="1"/>
  <c r="N322" i="5" s="1"/>
  <c r="H321" i="5"/>
  <c r="L321" i="5"/>
  <c r="M321" i="5" s="1"/>
  <c r="N321" i="5" s="1"/>
  <c r="H320" i="5"/>
  <c r="L320" i="5"/>
  <c r="M320" i="5" s="1"/>
  <c r="N320" i="5" s="1"/>
  <c r="H319" i="5"/>
  <c r="L319" i="5"/>
  <c r="M319" i="5" s="1"/>
  <c r="N319" i="5" s="1"/>
  <c r="H318" i="5"/>
  <c r="L318" i="5"/>
  <c r="M318" i="5" s="1"/>
  <c r="N318" i="5" s="1"/>
  <c r="H317" i="5"/>
  <c r="L317" i="5"/>
  <c r="M317" i="5" s="1"/>
  <c r="N317" i="5" s="1"/>
  <c r="H316" i="5"/>
  <c r="L316" i="5"/>
  <c r="M316" i="5" s="1"/>
  <c r="N316" i="5" s="1"/>
  <c r="H315" i="5"/>
  <c r="L315" i="5"/>
  <c r="M315" i="5" s="1"/>
  <c r="N315" i="5" s="1"/>
  <c r="H314" i="5"/>
  <c r="L314" i="5"/>
  <c r="M314" i="5" s="1"/>
  <c r="N314" i="5" s="1"/>
  <c r="H313" i="5"/>
  <c r="L313" i="5"/>
  <c r="M313" i="5" s="1"/>
  <c r="N313" i="5" s="1"/>
  <c r="H312" i="5"/>
  <c r="L312" i="5"/>
  <c r="M312" i="5" s="1"/>
  <c r="N312" i="5" s="1"/>
  <c r="H311" i="5"/>
  <c r="L311" i="5"/>
  <c r="M311" i="5" s="1"/>
  <c r="N311" i="5" s="1"/>
  <c r="H310" i="5"/>
  <c r="L310" i="5"/>
  <c r="M310" i="5" s="1"/>
  <c r="N310" i="5" s="1"/>
  <c r="H309" i="5"/>
  <c r="L309" i="5"/>
  <c r="M309" i="5" s="1"/>
  <c r="N309" i="5" s="1"/>
  <c r="H308" i="5"/>
  <c r="L308" i="5"/>
  <c r="M308" i="5" s="1"/>
  <c r="N308" i="5" s="1"/>
  <c r="H307" i="5"/>
  <c r="L307" i="5"/>
  <c r="M307" i="5" s="1"/>
  <c r="N307" i="5" s="1"/>
  <c r="H306" i="5"/>
  <c r="L306" i="5"/>
  <c r="M306" i="5" s="1"/>
  <c r="N306" i="5" s="1"/>
  <c r="H305" i="5"/>
  <c r="L305" i="5"/>
  <c r="M305" i="5" s="1"/>
  <c r="N305" i="5" s="1"/>
  <c r="H304" i="5"/>
  <c r="L304" i="5"/>
  <c r="M304" i="5" s="1"/>
  <c r="N304" i="5" s="1"/>
  <c r="H303" i="5"/>
  <c r="L303" i="5"/>
  <c r="M303" i="5" s="1"/>
  <c r="N303" i="5" s="1"/>
  <c r="H302" i="5"/>
  <c r="L302" i="5"/>
  <c r="M302" i="5" s="1"/>
  <c r="N302" i="5" s="1"/>
  <c r="H301" i="5"/>
  <c r="L301" i="5"/>
  <c r="M301" i="5" s="1"/>
  <c r="N301" i="5" s="1"/>
  <c r="H300" i="5"/>
  <c r="L300" i="5"/>
  <c r="M300" i="5" s="1"/>
  <c r="N300" i="5" s="1"/>
  <c r="H299" i="5"/>
  <c r="L299" i="5"/>
  <c r="M299" i="5" s="1"/>
  <c r="N299" i="5" s="1"/>
  <c r="H298" i="5"/>
  <c r="L298" i="5"/>
  <c r="M298" i="5" s="1"/>
  <c r="N298" i="5" s="1"/>
  <c r="H297" i="5"/>
  <c r="L297" i="5"/>
  <c r="M297" i="5" s="1"/>
  <c r="N297" i="5" s="1"/>
  <c r="H296" i="5"/>
  <c r="L296" i="5"/>
  <c r="M296" i="5" s="1"/>
  <c r="N296" i="5" s="1"/>
  <c r="H295" i="5"/>
  <c r="L295" i="5"/>
  <c r="M295" i="5" s="1"/>
  <c r="N295" i="5" s="1"/>
  <c r="H294" i="5"/>
  <c r="L294" i="5"/>
  <c r="M294" i="5" s="1"/>
  <c r="N294" i="5" s="1"/>
  <c r="H293" i="5"/>
  <c r="L293" i="5"/>
  <c r="M293" i="5" s="1"/>
  <c r="N293" i="5" s="1"/>
  <c r="H292" i="5"/>
  <c r="L292" i="5"/>
  <c r="M292" i="5" s="1"/>
  <c r="N292" i="5" s="1"/>
  <c r="H291" i="5"/>
  <c r="L291" i="5"/>
  <c r="M291" i="5" s="1"/>
  <c r="N291" i="5" s="1"/>
  <c r="H290" i="5"/>
  <c r="L290" i="5"/>
  <c r="M290" i="5" s="1"/>
  <c r="N290" i="5" s="1"/>
  <c r="H289" i="5"/>
  <c r="L289" i="5"/>
  <c r="M289" i="5" s="1"/>
  <c r="N289" i="5" s="1"/>
  <c r="H288" i="5"/>
  <c r="L288" i="5"/>
  <c r="M288" i="5" s="1"/>
  <c r="N288" i="5" s="1"/>
  <c r="H287" i="5"/>
  <c r="L287" i="5"/>
  <c r="M287" i="5" s="1"/>
  <c r="N287" i="5" s="1"/>
  <c r="H286" i="5"/>
  <c r="L286" i="5"/>
  <c r="M286" i="5" s="1"/>
  <c r="N286" i="5" s="1"/>
  <c r="H285" i="5"/>
  <c r="L285" i="5"/>
  <c r="M285" i="5" s="1"/>
  <c r="N285" i="5" s="1"/>
  <c r="H284" i="5"/>
  <c r="L284" i="5"/>
  <c r="M284" i="5" s="1"/>
  <c r="N284" i="5" s="1"/>
  <c r="H283" i="5"/>
  <c r="L283" i="5"/>
  <c r="M283" i="5" s="1"/>
  <c r="N283" i="5" s="1"/>
  <c r="H282" i="5"/>
  <c r="L282" i="5"/>
  <c r="M282" i="5" s="1"/>
  <c r="N282" i="5" s="1"/>
  <c r="H281" i="5"/>
  <c r="L281" i="5"/>
  <c r="M281" i="5" s="1"/>
  <c r="N281" i="5" s="1"/>
  <c r="H280" i="5"/>
  <c r="L280" i="5"/>
  <c r="M280" i="5" s="1"/>
  <c r="N280" i="5" s="1"/>
  <c r="H279" i="5"/>
  <c r="L279" i="5"/>
  <c r="M279" i="5" s="1"/>
  <c r="N279" i="5" s="1"/>
  <c r="H278" i="5"/>
  <c r="L278" i="5"/>
  <c r="M278" i="5" s="1"/>
  <c r="N278" i="5" s="1"/>
  <c r="H277" i="5"/>
  <c r="L277" i="5"/>
  <c r="M277" i="5" s="1"/>
  <c r="N277" i="5" s="1"/>
  <c r="H276" i="5"/>
  <c r="L276" i="5"/>
  <c r="M276" i="5" s="1"/>
  <c r="N276" i="5" s="1"/>
  <c r="H275" i="5"/>
  <c r="L275" i="5"/>
  <c r="M275" i="5" s="1"/>
  <c r="N275" i="5" s="1"/>
  <c r="H274" i="5"/>
  <c r="L274" i="5"/>
  <c r="M274" i="5" s="1"/>
  <c r="N274" i="5" s="1"/>
  <c r="H273" i="5"/>
  <c r="L273" i="5"/>
  <c r="M273" i="5" s="1"/>
  <c r="N273" i="5" s="1"/>
  <c r="H272" i="5"/>
  <c r="L272" i="5"/>
  <c r="M272" i="5" s="1"/>
  <c r="N272" i="5" s="1"/>
  <c r="H271" i="5"/>
  <c r="L271" i="5"/>
  <c r="M271" i="5" s="1"/>
  <c r="N271" i="5" s="1"/>
  <c r="H270" i="5"/>
  <c r="L270" i="5"/>
  <c r="M270" i="5" s="1"/>
  <c r="N270" i="5" s="1"/>
  <c r="H269" i="5"/>
  <c r="L269" i="5"/>
  <c r="M269" i="5" s="1"/>
  <c r="N269" i="5" s="1"/>
  <c r="H268" i="5"/>
  <c r="L268" i="5"/>
  <c r="M268" i="5" s="1"/>
  <c r="N268" i="5" s="1"/>
  <c r="H267" i="5"/>
  <c r="L267" i="5"/>
  <c r="M267" i="5" s="1"/>
  <c r="N267" i="5" s="1"/>
  <c r="H266" i="5"/>
  <c r="L266" i="5"/>
  <c r="M266" i="5" s="1"/>
  <c r="N266" i="5" s="1"/>
  <c r="H265" i="5"/>
  <c r="L265" i="5"/>
  <c r="M265" i="5" s="1"/>
  <c r="N265" i="5" s="1"/>
  <c r="H264" i="5"/>
  <c r="L264" i="5"/>
  <c r="M264" i="5" s="1"/>
  <c r="N264" i="5" s="1"/>
  <c r="H263" i="5"/>
  <c r="L263" i="5"/>
  <c r="M263" i="5" s="1"/>
  <c r="N263" i="5" s="1"/>
  <c r="H262" i="5"/>
  <c r="L262" i="5"/>
  <c r="M262" i="5" s="1"/>
  <c r="N262" i="5" s="1"/>
  <c r="H261" i="5"/>
  <c r="L261" i="5"/>
  <c r="M261" i="5" s="1"/>
  <c r="N261" i="5" s="1"/>
  <c r="H260" i="5"/>
  <c r="L260" i="5"/>
  <c r="M260" i="5" s="1"/>
  <c r="N260" i="5" s="1"/>
  <c r="H259" i="5"/>
  <c r="L259" i="5"/>
  <c r="M259" i="5" s="1"/>
  <c r="N259" i="5" s="1"/>
  <c r="H258" i="5"/>
  <c r="L258" i="5"/>
  <c r="M258" i="5" s="1"/>
  <c r="N258" i="5" s="1"/>
  <c r="H257" i="5"/>
  <c r="L257" i="5"/>
  <c r="M257" i="5" s="1"/>
  <c r="N257" i="5" s="1"/>
  <c r="H256" i="5"/>
  <c r="L256" i="5"/>
  <c r="M256" i="5" s="1"/>
  <c r="N256" i="5" s="1"/>
  <c r="H255" i="5"/>
  <c r="L255" i="5"/>
  <c r="M255" i="5" s="1"/>
  <c r="N255" i="5" s="1"/>
  <c r="H254" i="5"/>
  <c r="L254" i="5"/>
  <c r="M254" i="5" s="1"/>
  <c r="N254" i="5" s="1"/>
  <c r="H253" i="5"/>
  <c r="L253" i="5"/>
  <c r="M253" i="5" s="1"/>
  <c r="N253" i="5" s="1"/>
  <c r="H252" i="5"/>
  <c r="L252" i="5"/>
  <c r="M252" i="5" s="1"/>
  <c r="N252" i="5" s="1"/>
  <c r="H251" i="5"/>
  <c r="L251" i="5"/>
  <c r="M251" i="5" s="1"/>
  <c r="N251" i="5" s="1"/>
  <c r="H250" i="5"/>
  <c r="L250" i="5"/>
  <c r="M250" i="5" s="1"/>
  <c r="N250" i="5" s="1"/>
  <c r="H249" i="5"/>
  <c r="L249" i="5"/>
  <c r="M249" i="5" s="1"/>
  <c r="N249" i="5" s="1"/>
  <c r="H248" i="5"/>
  <c r="L248" i="5"/>
  <c r="M248" i="5" s="1"/>
  <c r="N248" i="5" s="1"/>
  <c r="H247" i="5"/>
  <c r="L247" i="5"/>
  <c r="M247" i="5" s="1"/>
  <c r="N247" i="5" s="1"/>
  <c r="H246" i="5"/>
  <c r="L246" i="5"/>
  <c r="M246" i="5" s="1"/>
  <c r="N246" i="5" s="1"/>
  <c r="H245" i="5"/>
  <c r="L245" i="5"/>
  <c r="M245" i="5" s="1"/>
  <c r="N245" i="5" s="1"/>
  <c r="H244" i="5"/>
  <c r="L244" i="5"/>
  <c r="M244" i="5" s="1"/>
  <c r="N244" i="5" s="1"/>
  <c r="H243" i="5"/>
  <c r="L243" i="5"/>
  <c r="M243" i="5" s="1"/>
  <c r="N243" i="5" s="1"/>
  <c r="H242" i="5"/>
  <c r="L242" i="5"/>
  <c r="M242" i="5" s="1"/>
  <c r="N242" i="5" s="1"/>
  <c r="H241" i="5"/>
  <c r="L241" i="5"/>
  <c r="M241" i="5" s="1"/>
  <c r="N241" i="5" s="1"/>
  <c r="H240" i="5"/>
  <c r="L240" i="5"/>
  <c r="M240" i="5" s="1"/>
  <c r="N240" i="5" s="1"/>
  <c r="H239" i="5"/>
  <c r="L239" i="5"/>
  <c r="M239" i="5" s="1"/>
  <c r="N239" i="5" s="1"/>
  <c r="H238" i="5"/>
  <c r="L238" i="5"/>
  <c r="M238" i="5" s="1"/>
  <c r="N238" i="5" s="1"/>
  <c r="H237" i="5"/>
  <c r="L237" i="5"/>
  <c r="M237" i="5" s="1"/>
  <c r="N237" i="5" s="1"/>
  <c r="H236" i="5"/>
  <c r="L236" i="5"/>
  <c r="M236" i="5" s="1"/>
  <c r="N236" i="5" s="1"/>
  <c r="H235" i="5"/>
  <c r="L235" i="5"/>
  <c r="M235" i="5" s="1"/>
  <c r="N235" i="5" s="1"/>
  <c r="H234" i="5"/>
  <c r="L234" i="5"/>
  <c r="M234" i="5" s="1"/>
  <c r="N234" i="5" s="1"/>
  <c r="H233" i="5"/>
  <c r="L233" i="5"/>
  <c r="M233" i="5" s="1"/>
  <c r="N233" i="5" s="1"/>
  <c r="H232" i="5"/>
  <c r="L232" i="5"/>
  <c r="M232" i="5" s="1"/>
  <c r="N232" i="5" s="1"/>
  <c r="H231" i="5"/>
  <c r="L231" i="5"/>
  <c r="M231" i="5" s="1"/>
  <c r="N231" i="5" s="1"/>
  <c r="H230" i="5"/>
  <c r="L230" i="5"/>
  <c r="M230" i="5" s="1"/>
  <c r="N230" i="5" s="1"/>
  <c r="H229" i="5"/>
  <c r="L229" i="5"/>
  <c r="M229" i="5" s="1"/>
  <c r="N229" i="5" s="1"/>
  <c r="H228" i="5"/>
  <c r="L228" i="5"/>
  <c r="M228" i="5" s="1"/>
  <c r="N228" i="5" s="1"/>
  <c r="H181" i="5"/>
  <c r="L181" i="5"/>
  <c r="M181" i="5" s="1"/>
  <c r="N181" i="5" s="1"/>
  <c r="H180" i="5"/>
  <c r="L180" i="5"/>
  <c r="M180" i="5" s="1"/>
  <c r="N180" i="5" s="1"/>
  <c r="H179" i="5"/>
  <c r="L179" i="5"/>
  <c r="M179" i="5" s="1"/>
  <c r="N179" i="5" s="1"/>
  <c r="H178" i="5"/>
  <c r="L178" i="5"/>
  <c r="M178" i="5" s="1"/>
  <c r="N178" i="5" s="1"/>
  <c r="H177" i="5"/>
  <c r="L177" i="5"/>
  <c r="M177" i="5" s="1"/>
  <c r="N177" i="5" s="1"/>
  <c r="H176" i="5"/>
  <c r="L176" i="5"/>
  <c r="M176" i="5" s="1"/>
  <c r="N176" i="5" s="1"/>
  <c r="H175" i="5"/>
  <c r="L175" i="5"/>
  <c r="M175" i="5" s="1"/>
  <c r="N175" i="5" s="1"/>
  <c r="H174" i="5"/>
  <c r="L174" i="5"/>
  <c r="M174" i="5" s="1"/>
  <c r="N174" i="5" s="1"/>
  <c r="H173" i="5"/>
  <c r="L173" i="5"/>
  <c r="M173" i="5" s="1"/>
  <c r="N173" i="5" s="1"/>
  <c r="H172" i="5"/>
  <c r="L172" i="5"/>
  <c r="M172" i="5" s="1"/>
  <c r="N172" i="5" s="1"/>
  <c r="H171" i="5"/>
  <c r="L171" i="5"/>
  <c r="M171" i="5" s="1"/>
  <c r="N171" i="5" s="1"/>
  <c r="H170" i="5"/>
  <c r="L170" i="5"/>
  <c r="M170" i="5" s="1"/>
  <c r="N170" i="5" s="1"/>
  <c r="H169" i="5"/>
  <c r="L169" i="5"/>
  <c r="M169" i="5" s="1"/>
  <c r="N169" i="5" s="1"/>
  <c r="H168" i="5"/>
  <c r="L168" i="5"/>
  <c r="M168" i="5" s="1"/>
  <c r="N168" i="5" s="1"/>
  <c r="H167" i="5"/>
  <c r="L167" i="5"/>
  <c r="M167" i="5" s="1"/>
  <c r="N167" i="5" s="1"/>
  <c r="H166" i="5"/>
  <c r="L166" i="5"/>
  <c r="M166" i="5" s="1"/>
  <c r="N166" i="5" s="1"/>
  <c r="H165" i="5"/>
  <c r="L165" i="5"/>
  <c r="M165" i="5" s="1"/>
  <c r="N165" i="5" s="1"/>
  <c r="H164" i="5"/>
  <c r="L164" i="5"/>
  <c r="M164" i="5" s="1"/>
  <c r="N164" i="5" s="1"/>
  <c r="H163" i="5"/>
  <c r="L163" i="5"/>
  <c r="M163" i="5" s="1"/>
  <c r="N163" i="5" s="1"/>
  <c r="H162" i="5"/>
  <c r="L162" i="5"/>
  <c r="M162" i="5" s="1"/>
  <c r="N162" i="5" s="1"/>
  <c r="H161" i="5"/>
  <c r="L161" i="5"/>
  <c r="M161" i="5" s="1"/>
  <c r="N161" i="5" s="1"/>
  <c r="H160" i="5"/>
  <c r="L160" i="5"/>
  <c r="M160" i="5" s="1"/>
  <c r="N160" i="5" s="1"/>
  <c r="H159" i="5"/>
  <c r="L159" i="5"/>
  <c r="M159" i="5" s="1"/>
  <c r="N159" i="5" s="1"/>
  <c r="H158" i="5"/>
  <c r="L158" i="5"/>
  <c r="M158" i="5" s="1"/>
  <c r="N158" i="5" s="1"/>
  <c r="H157" i="5"/>
  <c r="L157" i="5"/>
  <c r="M157" i="5" s="1"/>
  <c r="N157" i="5" s="1"/>
  <c r="H156" i="5"/>
  <c r="L156" i="5"/>
  <c r="M156" i="5" s="1"/>
  <c r="N156" i="5" s="1"/>
  <c r="H155" i="5"/>
  <c r="L155" i="5"/>
  <c r="M155" i="5" s="1"/>
  <c r="N155" i="5" s="1"/>
  <c r="H154" i="5"/>
  <c r="L154" i="5"/>
  <c r="M154" i="5" s="1"/>
  <c r="N154" i="5" s="1"/>
  <c r="H153" i="5"/>
  <c r="L153" i="5"/>
  <c r="M153" i="5" s="1"/>
  <c r="N153" i="5" s="1"/>
  <c r="H152" i="5"/>
  <c r="L152" i="5"/>
  <c r="M152" i="5" s="1"/>
  <c r="N152" i="5" s="1"/>
  <c r="H151" i="5"/>
  <c r="L151" i="5"/>
  <c r="M151" i="5" s="1"/>
  <c r="N151" i="5" s="1"/>
  <c r="H150" i="5"/>
  <c r="L150" i="5"/>
  <c r="M150" i="5" s="1"/>
  <c r="N150" i="5" s="1"/>
  <c r="H149" i="5"/>
  <c r="L149" i="5"/>
  <c r="M149" i="5" s="1"/>
  <c r="N149" i="5" s="1"/>
  <c r="H148" i="5"/>
  <c r="L148" i="5"/>
  <c r="M148" i="5" s="1"/>
  <c r="N148" i="5" s="1"/>
  <c r="H147" i="5"/>
  <c r="L147" i="5"/>
  <c r="M147" i="5" s="1"/>
  <c r="N147" i="5" s="1"/>
  <c r="H146" i="5"/>
  <c r="L146" i="5"/>
  <c r="M146" i="5" s="1"/>
  <c r="N146" i="5" s="1"/>
  <c r="H145" i="5"/>
  <c r="L145" i="5"/>
  <c r="M145" i="5" s="1"/>
  <c r="N145" i="5" s="1"/>
  <c r="H144" i="5"/>
  <c r="L144" i="5"/>
  <c r="M144" i="5" s="1"/>
  <c r="N144" i="5" s="1"/>
  <c r="H143" i="5"/>
  <c r="L143" i="5"/>
  <c r="M143" i="5" s="1"/>
  <c r="N143" i="5" s="1"/>
  <c r="H142" i="5"/>
  <c r="L142" i="5"/>
  <c r="M142" i="5" s="1"/>
  <c r="N142" i="5" s="1"/>
  <c r="H141" i="5"/>
  <c r="L141" i="5"/>
  <c r="M141" i="5" s="1"/>
  <c r="N141" i="5" s="1"/>
  <c r="H140" i="5"/>
  <c r="L140" i="5"/>
  <c r="M140" i="5" s="1"/>
  <c r="N140" i="5" s="1"/>
  <c r="H139" i="5"/>
  <c r="L139" i="5"/>
  <c r="M139" i="5" s="1"/>
  <c r="N139" i="5" s="1"/>
  <c r="H138" i="5"/>
  <c r="L138" i="5"/>
  <c r="M138" i="5" s="1"/>
  <c r="N138" i="5" s="1"/>
  <c r="H137" i="5"/>
  <c r="L137" i="5"/>
  <c r="M137" i="5" s="1"/>
  <c r="N137" i="5" s="1"/>
  <c r="H136" i="5"/>
  <c r="L136" i="5"/>
  <c r="M136" i="5" s="1"/>
  <c r="N136" i="5" s="1"/>
  <c r="H135" i="5"/>
  <c r="L135" i="5"/>
  <c r="M135" i="5" s="1"/>
  <c r="N135" i="5" s="1"/>
  <c r="H134" i="5"/>
  <c r="L134" i="5"/>
  <c r="M134" i="5" s="1"/>
  <c r="N134" i="5" s="1"/>
  <c r="H133" i="5"/>
  <c r="L133" i="5"/>
  <c r="M133" i="5" s="1"/>
  <c r="N133" i="5" s="1"/>
  <c r="H132" i="5"/>
  <c r="L132" i="5"/>
  <c r="M132" i="5" s="1"/>
  <c r="N132" i="5" s="1"/>
  <c r="H131" i="5"/>
  <c r="L131" i="5"/>
  <c r="M131" i="5" s="1"/>
  <c r="N131" i="5" s="1"/>
  <c r="H130" i="5"/>
  <c r="L130" i="5"/>
  <c r="M130" i="5" s="1"/>
  <c r="N130" i="5" s="1"/>
  <c r="H129" i="5"/>
  <c r="L129" i="5"/>
  <c r="M129" i="5" s="1"/>
  <c r="N129" i="5" s="1"/>
  <c r="H128" i="5"/>
  <c r="L128" i="5"/>
  <c r="M128" i="5" s="1"/>
  <c r="N128" i="5" s="1"/>
  <c r="H127" i="5"/>
  <c r="L127" i="5"/>
  <c r="M127" i="5" s="1"/>
  <c r="N127" i="5" s="1"/>
  <c r="H126" i="5"/>
  <c r="L126" i="5"/>
  <c r="M126" i="5" s="1"/>
  <c r="N126" i="5" s="1"/>
  <c r="H125" i="5"/>
  <c r="L125" i="5"/>
  <c r="M125" i="5" s="1"/>
  <c r="N125" i="5" s="1"/>
  <c r="H124" i="5"/>
  <c r="L124" i="5"/>
  <c r="M124" i="5" s="1"/>
  <c r="N124" i="5" s="1"/>
  <c r="H123" i="5"/>
  <c r="L123" i="5"/>
  <c r="M123" i="5" s="1"/>
  <c r="N123" i="5" s="1"/>
  <c r="H122" i="5"/>
  <c r="L122" i="5"/>
  <c r="M122" i="5" s="1"/>
  <c r="N122" i="5" s="1"/>
  <c r="H121" i="5"/>
  <c r="L121" i="5"/>
  <c r="M121" i="5" s="1"/>
  <c r="N121" i="5" s="1"/>
  <c r="H120" i="5"/>
  <c r="L120" i="5"/>
  <c r="M120" i="5" s="1"/>
  <c r="N120" i="5" s="1"/>
  <c r="H119" i="5"/>
  <c r="L119" i="5"/>
  <c r="M119" i="5" s="1"/>
  <c r="N119" i="5" s="1"/>
  <c r="H118" i="5"/>
  <c r="L118" i="5"/>
  <c r="M118" i="5" s="1"/>
  <c r="N118" i="5" s="1"/>
  <c r="H117" i="5"/>
  <c r="L117" i="5"/>
  <c r="M117" i="5" s="1"/>
  <c r="N117" i="5" s="1"/>
  <c r="H116" i="5"/>
  <c r="L116" i="5"/>
  <c r="M116" i="5" s="1"/>
  <c r="N116" i="5" s="1"/>
  <c r="H115" i="5"/>
  <c r="L115" i="5"/>
  <c r="M115" i="5" s="1"/>
  <c r="N115" i="5" s="1"/>
  <c r="H114" i="5"/>
  <c r="L114" i="5"/>
  <c r="M114" i="5" s="1"/>
  <c r="N114" i="5" s="1"/>
  <c r="H113" i="5"/>
  <c r="L113" i="5"/>
  <c r="M113" i="5" s="1"/>
  <c r="N113" i="5" s="1"/>
  <c r="H112" i="5"/>
  <c r="L112" i="5"/>
  <c r="M112" i="5" s="1"/>
  <c r="N112" i="5" s="1"/>
  <c r="H111" i="5"/>
  <c r="L111" i="5"/>
  <c r="M111" i="5" s="1"/>
  <c r="N111" i="5" s="1"/>
  <c r="H110" i="5"/>
  <c r="L110" i="5"/>
  <c r="M110" i="5" s="1"/>
  <c r="N110" i="5" s="1"/>
  <c r="H109" i="5"/>
  <c r="L109" i="5"/>
  <c r="M109" i="5" s="1"/>
  <c r="N109" i="5" s="1"/>
  <c r="H108" i="5"/>
  <c r="L108" i="5"/>
  <c r="M108" i="5" s="1"/>
  <c r="N108" i="5" s="1"/>
  <c r="H107" i="5"/>
  <c r="L107" i="5"/>
  <c r="M107" i="5" s="1"/>
  <c r="N107" i="5" s="1"/>
  <c r="H106" i="5"/>
  <c r="L106" i="5"/>
  <c r="M106" i="5" s="1"/>
  <c r="N106" i="5" s="1"/>
  <c r="H105" i="5"/>
  <c r="L105" i="5"/>
  <c r="M105" i="5" s="1"/>
  <c r="N105" i="5" s="1"/>
  <c r="H104" i="5"/>
  <c r="L104" i="5"/>
  <c r="M104" i="5" s="1"/>
  <c r="N104" i="5" s="1"/>
  <c r="H103" i="5"/>
  <c r="L103" i="5"/>
  <c r="M103" i="5" s="1"/>
  <c r="N103" i="5" s="1"/>
  <c r="H102" i="5"/>
  <c r="L102" i="5"/>
  <c r="M102" i="5" s="1"/>
  <c r="N102" i="5" s="1"/>
  <c r="H101" i="5"/>
  <c r="L101" i="5"/>
  <c r="M101" i="5" s="1"/>
  <c r="N101" i="5" s="1"/>
  <c r="H100" i="5"/>
  <c r="L100" i="5"/>
  <c r="M100" i="5" s="1"/>
  <c r="N100" i="5" s="1"/>
  <c r="H99" i="5"/>
  <c r="L99" i="5"/>
  <c r="M99" i="5" s="1"/>
  <c r="N99" i="5" s="1"/>
  <c r="H98" i="5"/>
  <c r="L98" i="5"/>
  <c r="M98" i="5" s="1"/>
  <c r="N98" i="5" s="1"/>
  <c r="H97" i="5"/>
  <c r="L97" i="5"/>
  <c r="M97" i="5" s="1"/>
  <c r="N97" i="5" s="1"/>
  <c r="H96" i="5"/>
  <c r="L96" i="5"/>
  <c r="M96" i="5" s="1"/>
  <c r="N96" i="5" s="1"/>
  <c r="H95" i="5"/>
  <c r="L95" i="5"/>
  <c r="M95" i="5" s="1"/>
  <c r="N95" i="5" s="1"/>
  <c r="H94" i="5"/>
  <c r="L94" i="5"/>
  <c r="M94" i="5" s="1"/>
  <c r="N94" i="5" s="1"/>
  <c r="H93" i="5"/>
  <c r="L93" i="5"/>
  <c r="M93" i="5" s="1"/>
  <c r="N93" i="5" s="1"/>
  <c r="H92" i="5"/>
  <c r="L92" i="5"/>
  <c r="M92" i="5" s="1"/>
  <c r="N92" i="5" s="1"/>
  <c r="H91" i="5"/>
  <c r="L91" i="5"/>
  <c r="M91" i="5" s="1"/>
  <c r="N91" i="5" s="1"/>
  <c r="H90" i="5"/>
  <c r="L90" i="5"/>
  <c r="M90" i="5" s="1"/>
  <c r="N90" i="5" s="1"/>
  <c r="H89" i="5"/>
  <c r="L89" i="5"/>
  <c r="M89" i="5" s="1"/>
  <c r="N89" i="5" s="1"/>
  <c r="H88" i="5"/>
  <c r="L88" i="5"/>
  <c r="M88" i="5" s="1"/>
  <c r="N88" i="5" s="1"/>
  <c r="H87" i="5"/>
  <c r="L87" i="5"/>
  <c r="M87" i="5" s="1"/>
  <c r="N87" i="5" s="1"/>
  <c r="H86" i="5"/>
  <c r="L86" i="5"/>
  <c r="M86" i="5" s="1"/>
  <c r="N86" i="5" s="1"/>
  <c r="H85" i="5"/>
  <c r="L85" i="5"/>
  <c r="M85" i="5" s="1"/>
  <c r="N85" i="5" s="1"/>
  <c r="H84" i="5"/>
  <c r="L84" i="5"/>
  <c r="M84" i="5" s="1"/>
  <c r="N84" i="5" s="1"/>
  <c r="H83" i="5"/>
  <c r="L83" i="5"/>
  <c r="M83" i="5" s="1"/>
  <c r="N83" i="5" s="1"/>
  <c r="H82" i="5"/>
  <c r="L82" i="5"/>
  <c r="M82" i="5" s="1"/>
  <c r="N82" i="5" s="1"/>
  <c r="H81" i="5"/>
  <c r="L81" i="5"/>
  <c r="M81" i="5" s="1"/>
  <c r="N81" i="5" s="1"/>
  <c r="H80" i="5"/>
  <c r="L80" i="5"/>
  <c r="M80" i="5" s="1"/>
  <c r="N80" i="5" s="1"/>
  <c r="H79" i="5"/>
  <c r="L79" i="5"/>
  <c r="M79" i="5" s="1"/>
  <c r="N79" i="5" s="1"/>
  <c r="H78" i="5"/>
  <c r="L78" i="5"/>
  <c r="M78" i="5" s="1"/>
  <c r="N78" i="5" s="1"/>
  <c r="H77" i="5"/>
  <c r="L77" i="5"/>
  <c r="M77" i="5" s="1"/>
  <c r="N77" i="5" s="1"/>
  <c r="H76" i="5"/>
  <c r="L76" i="5"/>
  <c r="M76" i="5" s="1"/>
  <c r="N76" i="5" s="1"/>
  <c r="H75" i="5"/>
  <c r="L75" i="5"/>
  <c r="M75" i="5" s="1"/>
  <c r="N75" i="5" s="1"/>
  <c r="H74" i="5"/>
  <c r="L74" i="5"/>
  <c r="M74" i="5" s="1"/>
  <c r="N74" i="5" s="1"/>
  <c r="H73" i="5"/>
  <c r="L73" i="5"/>
  <c r="M73" i="5" s="1"/>
  <c r="N73" i="5" s="1"/>
  <c r="H72" i="5"/>
  <c r="L72" i="5"/>
  <c r="M72" i="5" s="1"/>
  <c r="N72" i="5" s="1"/>
  <c r="H71" i="5"/>
  <c r="L71" i="5"/>
  <c r="M71" i="5" s="1"/>
  <c r="N71" i="5" s="1"/>
  <c r="H70" i="5"/>
  <c r="L70" i="5"/>
  <c r="M70" i="5" s="1"/>
  <c r="N70" i="5" s="1"/>
  <c r="H69" i="5"/>
  <c r="L69" i="5"/>
  <c r="M69" i="5" s="1"/>
  <c r="N69" i="5" s="1"/>
  <c r="H68" i="5"/>
  <c r="L68" i="5"/>
  <c r="M68" i="5" s="1"/>
  <c r="N68" i="5" s="1"/>
  <c r="H67" i="5"/>
  <c r="L67" i="5"/>
  <c r="M67" i="5" s="1"/>
  <c r="N67" i="5" s="1"/>
  <c r="H66" i="5"/>
  <c r="L66" i="5"/>
  <c r="M66" i="5" s="1"/>
  <c r="N66" i="5" s="1"/>
  <c r="H65" i="5"/>
  <c r="L65" i="5"/>
  <c r="M65" i="5" s="1"/>
  <c r="N65" i="5" s="1"/>
  <c r="H64" i="5"/>
  <c r="L64" i="5"/>
  <c r="M64" i="5" s="1"/>
  <c r="N64" i="5" s="1"/>
  <c r="H63" i="5"/>
  <c r="L63" i="5"/>
  <c r="M63" i="5" s="1"/>
  <c r="N63" i="5" s="1"/>
  <c r="H62" i="5"/>
  <c r="L62" i="5"/>
  <c r="M62" i="5" s="1"/>
  <c r="N62" i="5" s="1"/>
  <c r="H61" i="5"/>
  <c r="L61" i="5"/>
  <c r="M61" i="5" s="1"/>
  <c r="N61" i="5" s="1"/>
  <c r="H60" i="5"/>
  <c r="L60" i="5"/>
  <c r="M60" i="5" s="1"/>
  <c r="N60" i="5" s="1"/>
  <c r="H59" i="5"/>
  <c r="L59" i="5"/>
  <c r="M59" i="5" s="1"/>
  <c r="N59" i="5" s="1"/>
  <c r="H58" i="5"/>
  <c r="L58" i="5"/>
  <c r="M58" i="5" s="1"/>
  <c r="N58" i="5" s="1"/>
  <c r="H57" i="5"/>
  <c r="L57" i="5"/>
  <c r="M57" i="5" s="1"/>
  <c r="N57" i="5" s="1"/>
  <c r="H56" i="5"/>
  <c r="L56" i="5"/>
  <c r="M56" i="5" s="1"/>
  <c r="N56" i="5" s="1"/>
  <c r="H55" i="5"/>
  <c r="L55" i="5"/>
  <c r="M55" i="5" s="1"/>
  <c r="N55" i="5" s="1"/>
  <c r="H54" i="5"/>
  <c r="L54" i="5"/>
  <c r="M54" i="5" s="1"/>
  <c r="N54" i="5" s="1"/>
  <c r="H53" i="5"/>
  <c r="L53" i="5"/>
  <c r="M53" i="5" s="1"/>
  <c r="N53" i="5" s="1"/>
  <c r="H52" i="5"/>
  <c r="L52" i="5"/>
  <c r="M52" i="5" s="1"/>
  <c r="N52" i="5" s="1"/>
  <c r="H51" i="5"/>
  <c r="L51" i="5"/>
  <c r="M51" i="5" s="1"/>
  <c r="N51" i="5" s="1"/>
  <c r="H50" i="5"/>
  <c r="L50" i="5"/>
  <c r="M50" i="5" s="1"/>
  <c r="N50" i="5" s="1"/>
  <c r="H49" i="5"/>
  <c r="L49" i="5"/>
  <c r="M49" i="5" s="1"/>
  <c r="N49" i="5" s="1"/>
  <c r="H48" i="5"/>
  <c r="L48" i="5"/>
  <c r="M48" i="5" s="1"/>
  <c r="N48" i="5" s="1"/>
  <c r="H47" i="5"/>
  <c r="L47" i="5"/>
  <c r="M47" i="5" s="1"/>
  <c r="N47" i="5" s="1"/>
  <c r="H46" i="5"/>
  <c r="L46" i="5"/>
  <c r="M46" i="5" s="1"/>
  <c r="N46" i="5" s="1"/>
  <c r="H45" i="5"/>
  <c r="L45" i="5"/>
  <c r="M45" i="5" s="1"/>
  <c r="N45" i="5" s="1"/>
  <c r="H44" i="5"/>
  <c r="L44" i="5"/>
  <c r="M44" i="5" s="1"/>
  <c r="N44" i="5" s="1"/>
  <c r="H43" i="5"/>
  <c r="L43" i="5"/>
  <c r="M43" i="5" s="1"/>
  <c r="N43" i="5" s="1"/>
  <c r="H42" i="5"/>
  <c r="L42" i="5"/>
  <c r="M42" i="5" s="1"/>
  <c r="N42" i="5" s="1"/>
  <c r="H41" i="5"/>
  <c r="L41" i="5"/>
  <c r="M41" i="5" s="1"/>
  <c r="N41" i="5" s="1"/>
  <c r="H40" i="5"/>
  <c r="L40" i="5"/>
  <c r="M40" i="5" s="1"/>
  <c r="N40" i="5" s="1"/>
  <c r="H39" i="5"/>
  <c r="L39" i="5"/>
  <c r="M39" i="5" s="1"/>
  <c r="N39" i="5" s="1"/>
  <c r="H38" i="5"/>
  <c r="L38" i="5"/>
  <c r="M38" i="5" s="1"/>
  <c r="N38" i="5" s="1"/>
  <c r="H37" i="5"/>
  <c r="L37" i="5"/>
  <c r="M37" i="5" s="1"/>
  <c r="N37" i="5" s="1"/>
  <c r="H36" i="5"/>
  <c r="L36" i="5"/>
  <c r="M36" i="5" s="1"/>
  <c r="N36" i="5" s="1"/>
  <c r="H35" i="5"/>
  <c r="L35" i="5"/>
  <c r="M35" i="5" s="1"/>
  <c r="N35" i="5" s="1"/>
  <c r="H34" i="5"/>
  <c r="L34" i="5"/>
  <c r="M34" i="5" s="1"/>
  <c r="N34" i="5" s="1"/>
  <c r="H33" i="5"/>
  <c r="L33" i="5"/>
  <c r="M33" i="5" s="1"/>
  <c r="N33" i="5" s="1"/>
  <c r="H32" i="5"/>
  <c r="L32" i="5"/>
  <c r="M32" i="5" s="1"/>
  <c r="N32" i="5" s="1"/>
  <c r="H31" i="5"/>
  <c r="L31" i="5"/>
  <c r="M31" i="5" s="1"/>
  <c r="N31" i="5" s="1"/>
  <c r="H30" i="5"/>
  <c r="L30" i="5"/>
  <c r="M30" i="5" s="1"/>
  <c r="N30" i="5" s="1"/>
  <c r="H29" i="5"/>
  <c r="L29" i="5"/>
  <c r="M29" i="5" s="1"/>
  <c r="N29" i="5" s="1"/>
  <c r="H28" i="5"/>
  <c r="L28" i="5"/>
  <c r="M28" i="5" s="1"/>
  <c r="N28" i="5" s="1"/>
  <c r="H27" i="5"/>
  <c r="L27" i="5"/>
  <c r="M27" i="5" s="1"/>
  <c r="N27" i="5" s="1"/>
  <c r="H26" i="5"/>
  <c r="L26" i="5"/>
  <c r="M26" i="5" s="1"/>
  <c r="N26" i="5" s="1"/>
  <c r="H25" i="5"/>
  <c r="L25" i="5"/>
  <c r="M25" i="5" s="1"/>
  <c r="N25" i="5" s="1"/>
  <c r="H24" i="5"/>
  <c r="L24" i="5"/>
  <c r="M24" i="5" s="1"/>
  <c r="N24" i="5" s="1"/>
  <c r="H23" i="5"/>
  <c r="L23" i="5"/>
  <c r="M23" i="5" s="1"/>
  <c r="N23" i="5" s="1"/>
  <c r="H22" i="5"/>
  <c r="L22" i="5"/>
  <c r="M22" i="5" s="1"/>
  <c r="N22" i="5" s="1"/>
  <c r="H21" i="5"/>
  <c r="L21" i="5"/>
  <c r="M21" i="5" s="1"/>
  <c r="N21" i="5" s="1"/>
  <c r="H20" i="5"/>
  <c r="L20" i="5"/>
  <c r="M20" i="5" s="1"/>
  <c r="N20" i="5" s="1"/>
  <c r="H19" i="5"/>
  <c r="L19" i="5"/>
  <c r="M19" i="5" s="1"/>
  <c r="N19" i="5" s="1"/>
  <c r="H18" i="5"/>
  <c r="L18" i="5"/>
  <c r="M18" i="5" s="1"/>
  <c r="N18" i="5" s="1"/>
  <c r="H17" i="5"/>
  <c r="L17" i="5"/>
  <c r="M17" i="5" s="1"/>
  <c r="N17" i="5" s="1"/>
  <c r="H16" i="5"/>
  <c r="L16" i="5"/>
  <c r="M16" i="5" s="1"/>
  <c r="N16" i="5" s="1"/>
  <c r="H15" i="5"/>
  <c r="L15" i="5"/>
  <c r="M15" i="5" s="1"/>
  <c r="N15" i="5" s="1"/>
  <c r="H14" i="5"/>
  <c r="L14" i="5"/>
  <c r="M14" i="5" s="1"/>
  <c r="N14" i="5" s="1"/>
  <c r="H13" i="5"/>
  <c r="L13" i="5"/>
  <c r="M13" i="5" s="1"/>
  <c r="N13" i="5" s="1"/>
  <c r="H12" i="5"/>
  <c r="L12" i="5"/>
  <c r="M12" i="5" s="1"/>
  <c r="N12" i="5" s="1"/>
  <c r="H11" i="5"/>
  <c r="E6" i="5"/>
  <c r="E7" i="5"/>
  <c r="E8" i="5"/>
  <c r="L11" i="5"/>
  <c r="M11" i="5" s="1"/>
  <c r="N11" i="5" s="1"/>
  <c r="M2286" i="5"/>
  <c r="N2286" i="5" s="1"/>
  <c r="M2285" i="5"/>
  <c r="N2285" i="5" s="1"/>
  <c r="M2284" i="5"/>
  <c r="N2284" i="5" s="1"/>
  <c r="M2283" i="5"/>
  <c r="N2283" i="5" s="1"/>
  <c r="M2282" i="5"/>
  <c r="N2282" i="5" s="1"/>
  <c r="M2281" i="5"/>
  <c r="N2281" i="5" s="1"/>
  <c r="M2280" i="5"/>
  <c r="N2280" i="5" s="1"/>
  <c r="M2279" i="5"/>
  <c r="N2279" i="5" s="1"/>
  <c r="M2278" i="5"/>
  <c r="N2278" i="5" s="1"/>
  <c r="M2277" i="5"/>
  <c r="N2277" i="5" s="1"/>
  <c r="M2276" i="5"/>
  <c r="N2276" i="5" s="1"/>
  <c r="M2275" i="5"/>
  <c r="N2275" i="5" s="1"/>
  <c r="M2274" i="5"/>
  <c r="N2274" i="5" s="1"/>
  <c r="M2273" i="5"/>
  <c r="N2273" i="5" s="1"/>
  <c r="M2272" i="5"/>
  <c r="N2272" i="5" s="1"/>
  <c r="M2271" i="5"/>
  <c r="N2271" i="5" s="1"/>
  <c r="M2270" i="5"/>
  <c r="N2270" i="5" s="1"/>
  <c r="M2269" i="5"/>
  <c r="N2269" i="5" s="1"/>
  <c r="M2268" i="5"/>
  <c r="N2268" i="5" s="1"/>
  <c r="M2267" i="5"/>
  <c r="N2267" i="5" s="1"/>
  <c r="M2266" i="5"/>
  <c r="N2266" i="5" s="1"/>
  <c r="M2265" i="5"/>
  <c r="N2265" i="5" s="1"/>
  <c r="M2264" i="5"/>
  <c r="N2264" i="5" s="1"/>
  <c r="M2263" i="5"/>
  <c r="N2263" i="5" s="1"/>
  <c r="M2262" i="5"/>
  <c r="N2262" i="5" s="1"/>
  <c r="M2261" i="5"/>
  <c r="N2261" i="5" s="1"/>
  <c r="M2260" i="5"/>
  <c r="N2260" i="5" s="1"/>
  <c r="M2259" i="5"/>
  <c r="N2259" i="5" s="1"/>
  <c r="M2258" i="5"/>
  <c r="N2258" i="5" s="1"/>
  <c r="M2257" i="5"/>
  <c r="N2257" i="5" s="1"/>
  <c r="M2256" i="5"/>
  <c r="N2256" i="5" s="1"/>
  <c r="M2255" i="5"/>
  <c r="N2255" i="5" s="1"/>
  <c r="M2254" i="5"/>
  <c r="N2254" i="5" s="1"/>
  <c r="M2253" i="5"/>
  <c r="N2253" i="5" s="1"/>
  <c r="M2252" i="5"/>
  <c r="N2252" i="5" s="1"/>
  <c r="M2251" i="5"/>
  <c r="N2251" i="5" s="1"/>
  <c r="M2250" i="5"/>
  <c r="N2250" i="5" s="1"/>
  <c r="M2249" i="5"/>
  <c r="N2249" i="5" s="1"/>
  <c r="M2248" i="5"/>
  <c r="N2248" i="5" s="1"/>
  <c r="M2247" i="5"/>
  <c r="N2247" i="5" s="1"/>
  <c r="M2246" i="5"/>
  <c r="N2246" i="5" s="1"/>
  <c r="M2245" i="5"/>
  <c r="N2245" i="5" s="1"/>
  <c r="M2244" i="5"/>
  <c r="N2244" i="5" s="1"/>
  <c r="M2243" i="5"/>
  <c r="N2243" i="5" s="1"/>
  <c r="M2242" i="5"/>
  <c r="N2242" i="5" s="1"/>
  <c r="M2241" i="5"/>
  <c r="N2241" i="5" s="1"/>
  <c r="M2240" i="5"/>
  <c r="N2240" i="5" s="1"/>
  <c r="M2239" i="5"/>
  <c r="N2239" i="5" s="1"/>
  <c r="M2238" i="5"/>
  <c r="N2238" i="5" s="1"/>
  <c r="M2237" i="5"/>
  <c r="N2237" i="5" s="1"/>
  <c r="M2236" i="5"/>
  <c r="N2236" i="5" s="1"/>
  <c r="M2235" i="5"/>
  <c r="N2235" i="5" s="1"/>
  <c r="M2234" i="5"/>
  <c r="N2234" i="5" s="1"/>
  <c r="M2233" i="5"/>
  <c r="N2233" i="5" s="1"/>
  <c r="M2232" i="5"/>
  <c r="N2232" i="5" s="1"/>
  <c r="M2231" i="5"/>
  <c r="N2231" i="5" s="1"/>
  <c r="M2230" i="5"/>
  <c r="N2230" i="5" s="1"/>
  <c r="M2229" i="5"/>
  <c r="N2229" i="5" s="1"/>
  <c r="M2228" i="5"/>
  <c r="N2228" i="5" s="1"/>
  <c r="M2227" i="5"/>
  <c r="N2227" i="5" s="1"/>
  <c r="M2226" i="5"/>
  <c r="N2226" i="5" s="1"/>
  <c r="M2225" i="5"/>
  <c r="N2225" i="5" s="1"/>
  <c r="M2224" i="5"/>
  <c r="N2224" i="5" s="1"/>
  <c r="M2223" i="5"/>
  <c r="N2223" i="5" s="1"/>
  <c r="M2222" i="5"/>
  <c r="N2222" i="5" s="1"/>
  <c r="M2221" i="5"/>
  <c r="N2221" i="5" s="1"/>
  <c r="M2220" i="5"/>
  <c r="N2220" i="5" s="1"/>
  <c r="M2219" i="5"/>
  <c r="N2219" i="5" s="1"/>
  <c r="M2218" i="5"/>
  <c r="N2218" i="5" s="1"/>
  <c r="M2217" i="5"/>
  <c r="N2217" i="5" s="1"/>
  <c r="M2216" i="5"/>
  <c r="N2216" i="5" s="1"/>
  <c r="M2215" i="5"/>
  <c r="N2215" i="5" s="1"/>
  <c r="M2214" i="5"/>
  <c r="N2214" i="5" s="1"/>
  <c r="M2213" i="5"/>
  <c r="N2213" i="5" s="1"/>
  <c r="M2212" i="5"/>
  <c r="N2212" i="5" s="1"/>
  <c r="M2211" i="5"/>
  <c r="N2211" i="5" s="1"/>
  <c r="M2210" i="5"/>
  <c r="N2210" i="5" s="1"/>
  <c r="M2209" i="5"/>
  <c r="N2209" i="5" s="1"/>
  <c r="M2208" i="5"/>
  <c r="N2208" i="5" s="1"/>
  <c r="M2207" i="5"/>
  <c r="N2207" i="5" s="1"/>
  <c r="M2206" i="5"/>
  <c r="N2206" i="5" s="1"/>
  <c r="M2205" i="5"/>
  <c r="N2205" i="5" s="1"/>
  <c r="M2204" i="5"/>
  <c r="N2204" i="5" s="1"/>
  <c r="M2203" i="5"/>
  <c r="N2203" i="5" s="1"/>
  <c r="M2202" i="5"/>
  <c r="N2202" i="5" s="1"/>
  <c r="M2201" i="5"/>
  <c r="N2201" i="5" s="1"/>
  <c r="M2200" i="5"/>
  <c r="N2200" i="5" s="1"/>
  <c r="M2199" i="5"/>
  <c r="N2199" i="5" s="1"/>
  <c r="M2198" i="5"/>
  <c r="N2198" i="5" s="1"/>
  <c r="M2197" i="5"/>
  <c r="N2197" i="5" s="1"/>
  <c r="M2196" i="5"/>
  <c r="N2196" i="5" s="1"/>
  <c r="M2195" i="5"/>
  <c r="N2195" i="5" s="1"/>
  <c r="M2194" i="5"/>
  <c r="N2194" i="5" s="1"/>
  <c r="M2193" i="5"/>
  <c r="N2193" i="5" s="1"/>
  <c r="M2192" i="5"/>
  <c r="N2192" i="5" s="1"/>
  <c r="M2191" i="5"/>
  <c r="N2191" i="5" s="1"/>
  <c r="M2190" i="5"/>
  <c r="N2190" i="5" s="1"/>
  <c r="M2189" i="5"/>
  <c r="N2189" i="5" s="1"/>
  <c r="M2188" i="5"/>
  <c r="N2188" i="5" s="1"/>
  <c r="M2187" i="5"/>
  <c r="N2187" i="5" s="1"/>
  <c r="M2186" i="5"/>
  <c r="N2186" i="5" s="1"/>
  <c r="M2185" i="5"/>
  <c r="N2185" i="5" s="1"/>
  <c r="M2184" i="5"/>
  <c r="N2184" i="5" s="1"/>
  <c r="M2183" i="5"/>
  <c r="N2183" i="5" s="1"/>
  <c r="M2182" i="5"/>
  <c r="N2182" i="5" s="1"/>
  <c r="M2181" i="5"/>
  <c r="N2181" i="5" s="1"/>
  <c r="M2180" i="5"/>
  <c r="N2180" i="5" s="1"/>
  <c r="M2179" i="5"/>
  <c r="N2179" i="5" s="1"/>
  <c r="M2178" i="5"/>
  <c r="N2178" i="5" s="1"/>
  <c r="M2177" i="5"/>
  <c r="N2177" i="5" s="1"/>
  <c r="M2176" i="5"/>
  <c r="N2176" i="5" s="1"/>
  <c r="M2175" i="5"/>
  <c r="N2175" i="5" s="1"/>
  <c r="M2174" i="5"/>
  <c r="N2174" i="5" s="1"/>
  <c r="M2173" i="5"/>
  <c r="N2173" i="5" s="1"/>
  <c r="M2172" i="5"/>
  <c r="N2172" i="5" s="1"/>
  <c r="M2171" i="5"/>
  <c r="N2171" i="5" s="1"/>
  <c r="M2170" i="5"/>
  <c r="N2170" i="5" s="1"/>
  <c r="M2169" i="5"/>
  <c r="N2169" i="5" s="1"/>
  <c r="M2168" i="5"/>
  <c r="N2168" i="5" s="1"/>
  <c r="M2167" i="5"/>
  <c r="N2167" i="5" s="1"/>
  <c r="M2166" i="5"/>
  <c r="N2166" i="5" s="1"/>
  <c r="M2165" i="5"/>
  <c r="N2165" i="5" s="1"/>
  <c r="M2164" i="5"/>
  <c r="N2164" i="5" s="1"/>
  <c r="M2163" i="5"/>
  <c r="N2163" i="5" s="1"/>
  <c r="M2162" i="5"/>
  <c r="N2162" i="5" s="1"/>
  <c r="M2161" i="5"/>
  <c r="N2161" i="5" s="1"/>
  <c r="M2160" i="5"/>
  <c r="N2160" i="5" s="1"/>
  <c r="M2159" i="5"/>
  <c r="N2159" i="5" s="1"/>
  <c r="M2158" i="5"/>
  <c r="N2158" i="5" s="1"/>
  <c r="M2157" i="5"/>
  <c r="N2157" i="5" s="1"/>
  <c r="M2156" i="5"/>
  <c r="N2156" i="5" s="1"/>
  <c r="M2155" i="5"/>
  <c r="N2155" i="5" s="1"/>
  <c r="M2154" i="5"/>
  <c r="N2154" i="5" s="1"/>
  <c r="M2153" i="5"/>
  <c r="N2153" i="5" s="1"/>
  <c r="M2152" i="5"/>
  <c r="N2152" i="5" s="1"/>
  <c r="M2151" i="5"/>
  <c r="N2151" i="5" s="1"/>
  <c r="M2150" i="5"/>
  <c r="N2150" i="5" s="1"/>
  <c r="M2149" i="5"/>
  <c r="N2149" i="5" s="1"/>
  <c r="M2148" i="5"/>
  <c r="N2148" i="5" s="1"/>
  <c r="M2147" i="5"/>
  <c r="N2147" i="5" s="1"/>
  <c r="M2146" i="5"/>
  <c r="N2146" i="5" s="1"/>
  <c r="M2145" i="5"/>
  <c r="N2145" i="5" s="1"/>
  <c r="M2144" i="5"/>
  <c r="N2144" i="5" s="1"/>
  <c r="M2143" i="5"/>
  <c r="N2143" i="5" s="1"/>
  <c r="M2142" i="5"/>
  <c r="N2142" i="5" s="1"/>
  <c r="M2141" i="5"/>
  <c r="N2141" i="5" s="1"/>
  <c r="M2140" i="5"/>
  <c r="N2140" i="5" s="1"/>
  <c r="M2139" i="5"/>
  <c r="N2139" i="5" s="1"/>
  <c r="M2138" i="5"/>
  <c r="N2138" i="5" s="1"/>
  <c r="M2137" i="5"/>
  <c r="N2137" i="5" s="1"/>
  <c r="M2136" i="5"/>
  <c r="N2136" i="5" s="1"/>
  <c r="M2135" i="5"/>
  <c r="N2135" i="5" s="1"/>
  <c r="M2134" i="5"/>
  <c r="N2134" i="5" s="1"/>
  <c r="M2133" i="5"/>
  <c r="N2133" i="5" s="1"/>
  <c r="M2132" i="5"/>
  <c r="N2132" i="5" s="1"/>
  <c r="M2131" i="5"/>
  <c r="N2131" i="5" s="1"/>
  <c r="M2130" i="5"/>
  <c r="N2130" i="5" s="1"/>
  <c r="M2129" i="5"/>
  <c r="N2129" i="5" s="1"/>
  <c r="M2128" i="5"/>
  <c r="N2128" i="5" s="1"/>
  <c r="M2127" i="5"/>
  <c r="N2127" i="5" s="1"/>
  <c r="M2126" i="5"/>
  <c r="N2126" i="5" s="1"/>
  <c r="M2125" i="5"/>
  <c r="N2125" i="5" s="1"/>
  <c r="M2124" i="5"/>
  <c r="N2124" i="5" s="1"/>
  <c r="M2123" i="5"/>
  <c r="N2123" i="5" s="1"/>
  <c r="M2122" i="5"/>
  <c r="N2122" i="5" s="1"/>
  <c r="M2121" i="5"/>
  <c r="N2121" i="5" s="1"/>
  <c r="M2120" i="5"/>
  <c r="N2120" i="5" s="1"/>
  <c r="M2119" i="5"/>
  <c r="N2119" i="5" s="1"/>
  <c r="M2118" i="5"/>
  <c r="N2118" i="5" s="1"/>
  <c r="M2117" i="5"/>
  <c r="N2117" i="5" s="1"/>
  <c r="M2116" i="5"/>
  <c r="N2116" i="5" s="1"/>
  <c r="M2115" i="5"/>
  <c r="N2115" i="5" s="1"/>
  <c r="M2114" i="5"/>
  <c r="N2114" i="5" s="1"/>
  <c r="M2113" i="5"/>
  <c r="N2113" i="5" s="1"/>
  <c r="M2112" i="5"/>
  <c r="N2112" i="5" s="1"/>
  <c r="M2111" i="5"/>
  <c r="N2111" i="5" s="1"/>
  <c r="M2110" i="5"/>
  <c r="N2110" i="5" s="1"/>
  <c r="M2109" i="5"/>
  <c r="N2109" i="5" s="1"/>
  <c r="M2108" i="5"/>
  <c r="N2108" i="5" s="1"/>
  <c r="M2107" i="5"/>
  <c r="N2107" i="5" s="1"/>
  <c r="M2106" i="5"/>
  <c r="N2106" i="5" s="1"/>
  <c r="M2105" i="5"/>
  <c r="N2105" i="5" s="1"/>
  <c r="M2104" i="5"/>
  <c r="N2104" i="5" s="1"/>
  <c r="M2103" i="5"/>
  <c r="N2103" i="5" s="1"/>
  <c r="M2102" i="5"/>
  <c r="N2102" i="5" s="1"/>
  <c r="M2101" i="5"/>
  <c r="N2101" i="5" s="1"/>
  <c r="M2100" i="5"/>
  <c r="N2100" i="5" s="1"/>
  <c r="M2099" i="5"/>
  <c r="N2099" i="5" s="1"/>
  <c r="M2098" i="5"/>
  <c r="N2098" i="5" s="1"/>
  <c r="M2097" i="5"/>
  <c r="N2097" i="5" s="1"/>
  <c r="M2096" i="5"/>
  <c r="N2096" i="5" s="1"/>
  <c r="M2095" i="5"/>
  <c r="N2095" i="5" s="1"/>
  <c r="M2094" i="5"/>
  <c r="N2094" i="5" s="1"/>
  <c r="M2093" i="5"/>
  <c r="N2093" i="5" s="1"/>
  <c r="M2092" i="5"/>
  <c r="N2092" i="5" s="1"/>
  <c r="M2091" i="5"/>
  <c r="N2091" i="5" s="1"/>
  <c r="M2090" i="5"/>
  <c r="N2090" i="5" s="1"/>
  <c r="M2089" i="5"/>
  <c r="N2089" i="5" s="1"/>
  <c r="M2088" i="5"/>
  <c r="N2088" i="5" s="1"/>
  <c r="M2087" i="5"/>
  <c r="N2087" i="5" s="1"/>
  <c r="M2086" i="5"/>
  <c r="N2086" i="5" s="1"/>
  <c r="M2085" i="5"/>
  <c r="N2085" i="5" s="1"/>
  <c r="M2084" i="5"/>
  <c r="N2084" i="5" s="1"/>
  <c r="M2083" i="5"/>
  <c r="N2083" i="5" s="1"/>
  <c r="M2082" i="5"/>
  <c r="N2082" i="5" s="1"/>
  <c r="M2081" i="5"/>
  <c r="N2081" i="5" s="1"/>
  <c r="M2080" i="5"/>
  <c r="N2080" i="5" s="1"/>
  <c r="M2079" i="5"/>
  <c r="N2079" i="5" s="1"/>
  <c r="M2078" i="5"/>
  <c r="N2078" i="5" s="1"/>
  <c r="M2077" i="5"/>
  <c r="N2077" i="5" s="1"/>
  <c r="M2076" i="5"/>
  <c r="N2076" i="5" s="1"/>
  <c r="M2075" i="5"/>
  <c r="N2075" i="5" s="1"/>
  <c r="M2074" i="5"/>
  <c r="N2074" i="5" s="1"/>
  <c r="M2073" i="5"/>
  <c r="N2073" i="5" s="1"/>
  <c r="M2072" i="5"/>
  <c r="N2072" i="5" s="1"/>
  <c r="M2071" i="5"/>
  <c r="N2071" i="5" s="1"/>
  <c r="M2070" i="5"/>
  <c r="N2070" i="5" s="1"/>
  <c r="M2069" i="5"/>
  <c r="N2069" i="5" s="1"/>
  <c r="M2068" i="5"/>
  <c r="N2068" i="5" s="1"/>
  <c r="M2067" i="5"/>
  <c r="N2067" i="5" s="1"/>
  <c r="M2066" i="5"/>
  <c r="N2066" i="5" s="1"/>
  <c r="M2065" i="5"/>
  <c r="N2065" i="5" s="1"/>
  <c r="M2064" i="5"/>
  <c r="N2064" i="5" s="1"/>
  <c r="M2063" i="5"/>
  <c r="N2063" i="5" s="1"/>
  <c r="M2062" i="5"/>
  <c r="N2062" i="5" s="1"/>
  <c r="M2061" i="5"/>
  <c r="N2061" i="5" s="1"/>
  <c r="M2060" i="5"/>
  <c r="N2060" i="5" s="1"/>
  <c r="M2059" i="5"/>
  <c r="N2059" i="5" s="1"/>
  <c r="M2058" i="5"/>
  <c r="N2058" i="5" s="1"/>
  <c r="M2057" i="5"/>
  <c r="N2057" i="5" s="1"/>
  <c r="M2056" i="5"/>
  <c r="N2056" i="5" s="1"/>
  <c r="M2055" i="5"/>
  <c r="N2055" i="5" s="1"/>
  <c r="M2054" i="5"/>
  <c r="N2054" i="5" s="1"/>
  <c r="M2053" i="5"/>
  <c r="N2053" i="5" s="1"/>
  <c r="M2052" i="5"/>
  <c r="N2052" i="5" s="1"/>
  <c r="M2051" i="5"/>
  <c r="N2051" i="5" s="1"/>
  <c r="M2050" i="5"/>
  <c r="N2050" i="5" s="1"/>
  <c r="M2049" i="5"/>
  <c r="N2049" i="5" s="1"/>
  <c r="M2048" i="5"/>
  <c r="N2048" i="5" s="1"/>
  <c r="M2047" i="5"/>
  <c r="N2047" i="5" s="1"/>
  <c r="M2046" i="5"/>
  <c r="N2046" i="5" s="1"/>
  <c r="M2045" i="5"/>
  <c r="N2045" i="5" s="1"/>
  <c r="M2044" i="5"/>
  <c r="N2044" i="5" s="1"/>
  <c r="M2043" i="5"/>
  <c r="N2043" i="5" s="1"/>
  <c r="M2042" i="5"/>
  <c r="N2042" i="5" s="1"/>
  <c r="M2041" i="5"/>
  <c r="N2041" i="5" s="1"/>
  <c r="M2040" i="5"/>
  <c r="N2040" i="5" s="1"/>
  <c r="M2039" i="5"/>
  <c r="N2039" i="5" s="1"/>
  <c r="M2038" i="5"/>
  <c r="N2038" i="5" s="1"/>
  <c r="M2037" i="5"/>
  <c r="N2037" i="5" s="1"/>
  <c r="M2036" i="5"/>
  <c r="N2036" i="5" s="1"/>
  <c r="M2035" i="5"/>
  <c r="N2035" i="5" s="1"/>
  <c r="M2034" i="5"/>
  <c r="N2034" i="5" s="1"/>
  <c r="M2033" i="5"/>
  <c r="N2033" i="5" s="1"/>
  <c r="M2032" i="5"/>
  <c r="N2032" i="5" s="1"/>
  <c r="M2031" i="5"/>
  <c r="N2031" i="5" s="1"/>
  <c r="M2030" i="5"/>
  <c r="N2030" i="5" s="1"/>
  <c r="M2029" i="5"/>
  <c r="N2029" i="5" s="1"/>
  <c r="M2028" i="5"/>
  <c r="N2028" i="5" s="1"/>
  <c r="M2027" i="5"/>
  <c r="N2027" i="5" s="1"/>
  <c r="M2026" i="5"/>
  <c r="N2026" i="5" s="1"/>
  <c r="M2025" i="5"/>
  <c r="N2025" i="5" s="1"/>
  <c r="M2024" i="5"/>
  <c r="N2024" i="5" s="1"/>
  <c r="M2023" i="5"/>
  <c r="N2023" i="5" s="1"/>
  <c r="M2022" i="5"/>
  <c r="N2022" i="5" s="1"/>
  <c r="M2021" i="5"/>
  <c r="N2021" i="5" s="1"/>
  <c r="M2020" i="5"/>
  <c r="N2020" i="5" s="1"/>
  <c r="M2019" i="5"/>
  <c r="N2019" i="5" s="1"/>
  <c r="M2018" i="5"/>
  <c r="N2018" i="5" s="1"/>
  <c r="M2017" i="5"/>
  <c r="N2017" i="5" s="1"/>
  <c r="M2016" i="5"/>
  <c r="N2016" i="5" s="1"/>
  <c r="M2015" i="5"/>
  <c r="N2015" i="5" s="1"/>
  <c r="M2014" i="5"/>
  <c r="N2014" i="5" s="1"/>
  <c r="M2013" i="5"/>
  <c r="N2013" i="5" s="1"/>
  <c r="M2012" i="5"/>
  <c r="N2012" i="5" s="1"/>
  <c r="M2011" i="5"/>
  <c r="N2011" i="5" s="1"/>
  <c r="M2010" i="5"/>
  <c r="N2010" i="5" s="1"/>
  <c r="M2009" i="5"/>
  <c r="N2009" i="5" s="1"/>
  <c r="M2008" i="5"/>
  <c r="N2008" i="5" s="1"/>
  <c r="M2007" i="5"/>
  <c r="N2007" i="5" s="1"/>
  <c r="M2006" i="5"/>
  <c r="N2006" i="5" s="1"/>
  <c r="M2005" i="5"/>
  <c r="N2005" i="5" s="1"/>
  <c r="M2004" i="5"/>
  <c r="N2004" i="5" s="1"/>
  <c r="M2003" i="5"/>
  <c r="N2003" i="5" s="1"/>
  <c r="M2002" i="5"/>
  <c r="N2002" i="5" s="1"/>
  <c r="M2001" i="5"/>
  <c r="N2001" i="5" s="1"/>
  <c r="M2000" i="5"/>
  <c r="N2000" i="5" s="1"/>
  <c r="M1999" i="5"/>
  <c r="N1999" i="5" s="1"/>
  <c r="M1998" i="5"/>
  <c r="N1998" i="5" s="1"/>
  <c r="M1997" i="5"/>
  <c r="N1997" i="5" s="1"/>
  <c r="M1996" i="5"/>
  <c r="N1996" i="5" s="1"/>
  <c r="M1995" i="5"/>
  <c r="N1995" i="5" s="1"/>
  <c r="M1994" i="5"/>
  <c r="N1994" i="5" s="1"/>
  <c r="M1993" i="5"/>
  <c r="N1993" i="5" s="1"/>
  <c r="M1992" i="5"/>
  <c r="N1992" i="5" s="1"/>
  <c r="M1991" i="5"/>
  <c r="N1991" i="5" s="1"/>
  <c r="M1990" i="5"/>
  <c r="N1990" i="5" s="1"/>
  <c r="M1989" i="5"/>
  <c r="N1989" i="5" s="1"/>
  <c r="M1988" i="5"/>
  <c r="N1988" i="5" s="1"/>
  <c r="M1987" i="5"/>
  <c r="N1987" i="5" s="1"/>
  <c r="M1986" i="5"/>
  <c r="N1986" i="5" s="1"/>
  <c r="M1985" i="5"/>
  <c r="N1985" i="5" s="1"/>
  <c r="M1984" i="5"/>
  <c r="N1984" i="5" s="1"/>
  <c r="M1983" i="5"/>
  <c r="N1983" i="5" s="1"/>
  <c r="M1982" i="5"/>
  <c r="N1982" i="5" s="1"/>
  <c r="M1981" i="5"/>
  <c r="N1981" i="5" s="1"/>
  <c r="M1980" i="5"/>
  <c r="N1980" i="5" s="1"/>
  <c r="M1979" i="5"/>
  <c r="N1979" i="5" s="1"/>
  <c r="M1978" i="5"/>
  <c r="N1978" i="5" s="1"/>
  <c r="M1977" i="5"/>
  <c r="N1977" i="5" s="1"/>
  <c r="M1976" i="5"/>
  <c r="N1976" i="5" s="1"/>
  <c r="M1975" i="5"/>
  <c r="N1975" i="5" s="1"/>
  <c r="M1974" i="5"/>
  <c r="N1974" i="5" s="1"/>
  <c r="M1973" i="5"/>
  <c r="N1973" i="5" s="1"/>
  <c r="M1972" i="5"/>
  <c r="N1972" i="5" s="1"/>
  <c r="M1971" i="5"/>
  <c r="N1971" i="5" s="1"/>
  <c r="M1970" i="5"/>
  <c r="N1970" i="5" s="1"/>
  <c r="M1969" i="5"/>
  <c r="N1969" i="5" s="1"/>
  <c r="M1968" i="5"/>
  <c r="N1968" i="5" s="1"/>
  <c r="M1967" i="5"/>
  <c r="N1967" i="5" s="1"/>
  <c r="M1966" i="5"/>
  <c r="N1966" i="5" s="1"/>
  <c r="M1965" i="5"/>
  <c r="N1965" i="5" s="1"/>
  <c r="M1964" i="5"/>
  <c r="N1964" i="5" s="1"/>
  <c r="M1963" i="5"/>
  <c r="N1963" i="5" s="1"/>
  <c r="M1962" i="5"/>
  <c r="N1962" i="5" s="1"/>
  <c r="M1961" i="5"/>
  <c r="N1961" i="5" s="1"/>
  <c r="M1960" i="5"/>
  <c r="N1960" i="5" s="1"/>
  <c r="M1959" i="5"/>
  <c r="N1959" i="5" s="1"/>
  <c r="M1958" i="5"/>
  <c r="N1958" i="5" s="1"/>
  <c r="M1957" i="5"/>
  <c r="N1957" i="5" s="1"/>
  <c r="M1956" i="5"/>
  <c r="N1956" i="5" s="1"/>
  <c r="M1955" i="5"/>
  <c r="N1955" i="5" s="1"/>
  <c r="M1954" i="5"/>
  <c r="N1954" i="5" s="1"/>
  <c r="M1953" i="5"/>
  <c r="N1953" i="5" s="1"/>
  <c r="M1952" i="5"/>
  <c r="N1952" i="5" s="1"/>
  <c r="M1951" i="5"/>
  <c r="N1951" i="5" s="1"/>
  <c r="M1950" i="5"/>
  <c r="N1950" i="5" s="1"/>
  <c r="M1949" i="5"/>
  <c r="N1949" i="5" s="1"/>
  <c r="M1948" i="5"/>
  <c r="N1948" i="5" s="1"/>
  <c r="M1947" i="5"/>
  <c r="N1947" i="5" s="1"/>
  <c r="M1946" i="5"/>
  <c r="N1946" i="5" s="1"/>
  <c r="M1945" i="5"/>
  <c r="N1945" i="5" s="1"/>
  <c r="M1944" i="5"/>
  <c r="N1944" i="5" s="1"/>
  <c r="M1943" i="5"/>
  <c r="N1943" i="5" s="1"/>
  <c r="M1942" i="5"/>
  <c r="N1942" i="5" s="1"/>
  <c r="M1941" i="5"/>
  <c r="N1941" i="5" s="1"/>
  <c r="M1940" i="5"/>
  <c r="N1940" i="5" s="1"/>
  <c r="M974" i="5"/>
  <c r="N974" i="5" s="1"/>
  <c r="M970" i="5"/>
  <c r="N970" i="5" s="1"/>
  <c r="M969" i="5"/>
  <c r="N969" i="5" s="1"/>
  <c r="M965" i="5"/>
  <c r="N965" i="5" s="1"/>
  <c r="M962" i="5"/>
  <c r="N962" i="5" s="1"/>
  <c r="M960" i="5"/>
  <c r="N960" i="5" s="1"/>
  <c r="M959" i="5"/>
  <c r="N959" i="5" s="1"/>
  <c r="M957" i="5"/>
  <c r="N957" i="5" s="1"/>
  <c r="M955" i="5"/>
  <c r="N955" i="5" s="1"/>
  <c r="M950" i="5"/>
  <c r="N950" i="5" s="1"/>
  <c r="M944" i="5"/>
  <c r="N944" i="5" s="1"/>
  <c r="M943" i="5"/>
  <c r="N943" i="5" s="1"/>
  <c r="M938" i="5"/>
  <c r="N938" i="5" s="1"/>
  <c r="M937" i="5"/>
  <c r="N937" i="5" s="1"/>
  <c r="M934" i="5"/>
  <c r="N934" i="5" s="1"/>
  <c r="M933" i="5"/>
  <c r="N933" i="5" s="1"/>
  <c r="M932" i="5"/>
  <c r="N932" i="5" s="1"/>
  <c r="M931" i="5"/>
  <c r="N931" i="5" s="1"/>
  <c r="M929" i="5"/>
  <c r="N929" i="5" s="1"/>
  <c r="M928" i="5"/>
  <c r="N928" i="5" s="1"/>
  <c r="M926" i="5"/>
  <c r="N926" i="5" s="1"/>
  <c r="M922" i="5"/>
  <c r="N922" i="5" s="1"/>
  <c r="M919" i="5"/>
  <c r="N919" i="5" s="1"/>
  <c r="M918" i="5"/>
  <c r="N918" i="5" s="1"/>
  <c r="M917" i="5"/>
  <c r="N917" i="5" s="1"/>
  <c r="M914" i="5"/>
  <c r="N914" i="5" s="1"/>
  <c r="M1365" i="5"/>
  <c r="N1365" i="5" s="1"/>
  <c r="M1364" i="5"/>
  <c r="N1364" i="5" s="1"/>
  <c r="M1363" i="5"/>
  <c r="N1363" i="5" s="1"/>
  <c r="M1362" i="5"/>
  <c r="N1362" i="5" s="1"/>
  <c r="M1361" i="5"/>
  <c r="N1361" i="5" s="1"/>
  <c r="M1360" i="5"/>
  <c r="N1360" i="5" s="1"/>
  <c r="M1359" i="5"/>
  <c r="N1359" i="5" s="1"/>
  <c r="M1358" i="5"/>
  <c r="N1358" i="5" s="1"/>
  <c r="M1357" i="5"/>
  <c r="N1357" i="5" s="1"/>
  <c r="M1356" i="5"/>
  <c r="N1356" i="5" s="1"/>
  <c r="M1355" i="5"/>
  <c r="N1355" i="5" s="1"/>
  <c r="M1354" i="5"/>
  <c r="N1354" i="5" s="1"/>
  <c r="M1353" i="5"/>
  <c r="N1353" i="5" s="1"/>
  <c r="M1352" i="5"/>
  <c r="N1352" i="5" s="1"/>
  <c r="M1351" i="5"/>
  <c r="N1351" i="5" s="1"/>
  <c r="M1350" i="5"/>
  <c r="N1350" i="5" s="1"/>
  <c r="M1349" i="5"/>
  <c r="N1349" i="5" s="1"/>
  <c r="M1348" i="5"/>
  <c r="N1348" i="5" s="1"/>
  <c r="M1347" i="5"/>
  <c r="N1347" i="5" s="1"/>
  <c r="M1346" i="5"/>
  <c r="N1346" i="5" s="1"/>
  <c r="M1345" i="5"/>
  <c r="N1345" i="5" s="1"/>
  <c r="M1344" i="5"/>
  <c r="N1344" i="5" s="1"/>
  <c r="M1343" i="5"/>
  <c r="N1343" i="5" s="1"/>
  <c r="M1342" i="5"/>
  <c r="N1342" i="5" s="1"/>
  <c r="M1341" i="5"/>
  <c r="N1341" i="5" s="1"/>
  <c r="M1340" i="5"/>
  <c r="N1340" i="5" s="1"/>
  <c r="M1339" i="5"/>
  <c r="N1339" i="5" s="1"/>
  <c r="M1338" i="5"/>
  <c r="N1338" i="5" s="1"/>
  <c r="M1337" i="5"/>
  <c r="N1337" i="5" s="1"/>
  <c r="M1336" i="5"/>
  <c r="N1336" i="5" s="1"/>
  <c r="M1335" i="5"/>
  <c r="N1335" i="5" s="1"/>
  <c r="M1334" i="5"/>
  <c r="N1334" i="5" s="1"/>
  <c r="M968" i="5"/>
  <c r="N968" i="5" s="1"/>
  <c r="M967" i="5"/>
  <c r="N967" i="5" s="1"/>
  <c r="M966" i="5"/>
  <c r="N966" i="5" s="1"/>
  <c r="M954" i="5"/>
  <c r="N954" i="5" s="1"/>
  <c r="M953" i="5"/>
  <c r="N953" i="5" s="1"/>
  <c r="M949" i="5"/>
  <c r="N949" i="5" s="1"/>
  <c r="M948" i="5"/>
  <c r="N948" i="5" s="1"/>
  <c r="M942" i="5"/>
  <c r="N942" i="5" s="1"/>
  <c r="M941" i="5"/>
  <c r="N941" i="5" s="1"/>
  <c r="M940" i="5"/>
  <c r="N940" i="5" s="1"/>
  <c r="M935" i="5"/>
  <c r="N935" i="5" s="1"/>
  <c r="M930" i="5"/>
  <c r="N930" i="5" s="1"/>
  <c r="M924" i="5"/>
  <c r="N924" i="5" s="1"/>
  <c r="M923" i="5"/>
  <c r="N923" i="5" s="1"/>
  <c r="M921" i="5"/>
  <c r="N921" i="5" s="1"/>
  <c r="M920" i="5"/>
  <c r="N920" i="5" s="1"/>
  <c r="M912" i="5"/>
  <c r="N912" i="5" s="1"/>
  <c r="M1820" i="5" l="1"/>
  <c r="N1820" i="5" s="1"/>
  <c r="B6" i="5"/>
  <c r="E8" i="4"/>
  <c r="I14" i="3"/>
  <c r="I15" i="3"/>
  <c r="E9" i="4"/>
  <c r="B7" i="5" l="1"/>
  <c r="I10" i="3"/>
  <c r="I11" i="3" l="1"/>
  <c r="B8" i="5"/>
  <c r="I12" i="3" l="1"/>
  <c r="E7" i="4"/>
</calcChain>
</file>

<file path=xl/sharedStrings.xml><?xml version="1.0" encoding="utf-8"?>
<sst xmlns="http://schemas.openxmlformats.org/spreadsheetml/2006/main" count="51220" uniqueCount="5352">
  <si>
    <t>РОБОЧА МОДЕЛЬ СЦЕНАРІЇВ ТРАНСПОРТНОЇ МЕРЕЖІ</t>
  </si>
  <si>
    <t>Крок</t>
  </si>
  <si>
    <t>Дія</t>
  </si>
  <si>
    <t>Вкладка</t>
  </si>
  <si>
    <t>Що робити</t>
  </si>
  <si>
    <t>1</t>
  </si>
  <si>
    <t>Налаштуй припущення</t>
  </si>
  <si>
    <t>01_Параметри</t>
  </si>
  <si>
    <t>Змінюй лише жовту клітинку B14: середня кількість ТТ у маршруті.</t>
  </si>
  <si>
    <t>2</t>
  </si>
  <si>
    <t>Створи сценарій</t>
  </si>
  <si>
    <t>07A_Конструктор</t>
  </si>
  <si>
    <t>У колонці D встанови Так або Ні для кожного переходу.</t>
  </si>
  <si>
    <t>3</t>
  </si>
  <si>
    <t>Подивись підсумок</t>
  </si>
  <si>
    <t>10_Дашборд</t>
  </si>
  <si>
    <t>Контроль пробігу, кількості маршрутів, змінених потоків та лімітів РЦ.</t>
  </si>
  <si>
    <t>4</t>
  </si>
  <si>
    <t>Розбери деталі</t>
  </si>
  <si>
    <t>Результат сценарію</t>
  </si>
  <si>
    <t>Фільтруй статус ЗМІНЕНО або НЕМАЄ МАРШРУТУ.</t>
  </si>
  <si>
    <t>5</t>
  </si>
  <si>
    <t>Поверни базу</t>
  </si>
  <si>
    <t>Встанови Так для всіх 13 переходів.</t>
  </si>
  <si>
    <t>Важливо</t>
  </si>
  <si>
    <t>Абсолютний пробіг є оцінкою. Модель порівнює сценарії мостів і не оптимізує фактичну послідовність відвідування ТТ усередині маршруту.</t>
  </si>
  <si>
    <t>ПАРАМЕТРИ ПОВНОЇ МОДЕЛІ МЕРЕЖІ</t>
  </si>
  <si>
    <t>Параметр</t>
  </si>
  <si>
    <t>Значення</t>
  </si>
  <si>
    <t>Одиниця</t>
  </si>
  <si>
    <t>Використання</t>
  </si>
  <si>
    <t>Тип авто</t>
  </si>
  <si>
    <t>Місткість, палет</t>
  </si>
  <si>
    <t>Правило вибору</t>
  </si>
  <si>
    <t>Горизонт моделювання</t>
  </si>
  <si>
    <t>днів</t>
  </si>
  <si>
    <t>Розрахунок загального попиту</t>
  </si>
  <si>
    <t>5 т</t>
  </si>
  <si>
    <t>залишок до 14 палет</t>
  </si>
  <si>
    <t>Потужність РЦЧ</t>
  </si>
  <si>
    <t>палет/день</t>
  </si>
  <si>
    <t>Період джерела: вересень 2026</t>
  </si>
  <si>
    <t>7 т</t>
  </si>
  <si>
    <t>залишок 15–16 палет</t>
  </si>
  <si>
    <t>Попит РЦЧ на 1 ТТ</t>
  </si>
  <si>
    <t>палета/день</t>
  </si>
  <si>
    <t>Тимчасове значення до фактичних даних</t>
  </si>
  <si>
    <t>10 т</t>
  </si>
  <si>
    <t>залишок 17–20 палет</t>
  </si>
  <si>
    <t>Коефіцієнт дорожньої відстані</t>
  </si>
  <si>
    <t>коефіцієнт</t>
  </si>
  <si>
    <t>Фактичний список ТТ з файлу РЦЧ (пикинг).xlsx</t>
  </si>
  <si>
    <t>Максимальна місткість авто</t>
  </si>
  <si>
    <t>палет</t>
  </si>
  <si>
    <t>Верхня місткість парку; деталізація 5/7/10 т у таблиці праворуч</t>
  </si>
  <si>
    <t>ЛІМІТИ РЦ</t>
  </si>
  <si>
    <t>Вартість 1 км</t>
  </si>
  <si>
    <t>грн/км</t>
  </si>
  <si>
    <t>Ввід користувача</t>
  </si>
  <si>
    <t>РЦ</t>
  </si>
  <si>
    <t>Максимум ТТ</t>
  </si>
  <si>
    <t>Вартість 1 палети</t>
  </si>
  <si>
    <t>грн/палета</t>
  </si>
  <si>
    <t>РЦП</t>
  </si>
  <si>
    <t>Активний сценарій</t>
  </si>
  <si>
    <t>S0</t>
  </si>
  <si>
    <t>код</t>
  </si>
  <si>
    <t>Перемикач сценарію</t>
  </si>
  <si>
    <t>РЦВ</t>
  </si>
  <si>
    <t>Кількість резервних маршрутів</t>
  </si>
  <si>
    <t>маршрути</t>
  </si>
  <si>
    <t>Основний плюс два резервні</t>
  </si>
  <si>
    <t>РЦЛ</t>
  </si>
  <si>
    <t>Допустимий приріст кілометражу</t>
  </si>
  <si>
    <t>%</t>
  </si>
  <si>
    <t>РЦК</t>
  </si>
  <si>
    <t>Допустимий приріст часу</t>
  </si>
  <si>
    <t>РЦЧ</t>
  </si>
  <si>
    <t>Середня кількість ТТ у маршруті</t>
  </si>
  <si>
    <t>ТТ/маршрут</t>
  </si>
  <si>
    <t>Користувацьке припущення; змінює оцінний пробіг і кількість маршрутів</t>
  </si>
  <si>
    <t>ДЖЕРЕЛА ДАНИХ</t>
  </si>
  <si>
    <t>Все ТТ.xlsx</t>
  </si>
  <si>
    <t>ТТ, координати, чинний РЦ, палети; агрегати РЦ</t>
  </si>
  <si>
    <t>Вересень 2026</t>
  </si>
  <si>
    <t>Реальні дані</t>
  </si>
  <si>
    <t>РЦЧ (пикинг).xlsx</t>
  </si>
  <si>
    <t>Ознака паралельного потоку РЦЧ</t>
  </si>
  <si>
    <t>РЦК макси.xlsx</t>
  </si>
  <si>
    <t>347 ТТ, координати та чинні депо</t>
  </si>
  <si>
    <t>Правило потоку РЦК макси</t>
  </si>
  <si>
    <t>Паралельний потік на ті самі ТТ; обсяг по ТТ відсутній у джерелі</t>
  </si>
  <si>
    <t>Обсяг не моделюється</t>
  </si>
  <si>
    <t>КОНТРОЛЬНА ЛОГІКА МЕРЕЖІ</t>
  </si>
  <si>
    <t>Базові унікальні ТТ</t>
  </si>
  <si>
    <t>ТТ</t>
  </si>
  <si>
    <t>715 РЦП + 600 РЦВ + 614 РЦЛ</t>
  </si>
  <si>
    <t>РЦК макси</t>
  </si>
  <si>
    <t>потоків</t>
  </si>
  <si>
    <t>Це ті самі ТТ, не нові унікальні ТТ</t>
  </si>
  <si>
    <t>Окремий паралельний SKU-потік</t>
  </si>
  <si>
    <t>Сума рядків джерел</t>
  </si>
  <si>
    <t>рядків</t>
  </si>
  <si>
    <t>1929 + 347</t>
  </si>
  <si>
    <t>Усього потоків</t>
  </si>
  <si>
    <t>1929 + 347 + 168</t>
  </si>
  <si>
    <t>Палети</t>
  </si>
  <si>
    <t>Розподілені як середні по РЦ з агрегатів Все ТТ.xlsx</t>
  </si>
  <si>
    <t>МЕТОД РОЗРАХУНКУ МАРШРУТІВ</t>
  </si>
  <si>
    <t>Метод оцінного пробігу</t>
  </si>
  <si>
    <t>Сума еквівалентного пробігу ÷ середня кількість ТТ у маршруті</t>
  </si>
  <si>
    <t>Ліміти РЦ</t>
  </si>
  <si>
    <t>Контроль лише базових унікальних ТТ; паралельні SKU-потоки РЦК/РЦЧ не дублюють ТТ у ліміті</t>
  </si>
  <si>
    <t>Прямий маршрут</t>
  </si>
  <si>
    <t>Дозволений, якщо РЦ і ТТ визначені на одній стороні Дніпра</t>
  </si>
  <si>
    <t>Пробіг</t>
  </si>
  <si>
    <t>2 × відстань × палет/день ÷ місткість авто</t>
  </si>
  <si>
    <t>Обмеження</t>
  </si>
  <si>
    <t>Це планова координатна модель, не дорожній роутер; значення придатні для порівняння сценаріїв</t>
  </si>
  <si>
    <t>КОНСТРУКТОР СЦЕНАРІЮ: БУДЬ-ЯКА КОМБІНАЦІЯ 13 ПЕРЕХОДІВ</t>
  </si>
  <si>
    <t>Робота користувача: у колонці D виберіть «Так/Ні». Параметр ТТ/маршрут змінюється на 01_Параметри!B14.</t>
  </si>
  <si>
    <t>Bridge_ID</t>
  </si>
  <si>
    <t>Вузол</t>
  </si>
  <si>
    <t>Перехід</t>
  </si>
  <si>
    <t>Доступний</t>
  </si>
  <si>
    <t>Закритий</t>
  </si>
  <si>
    <t>Група</t>
  </si>
  <si>
    <t>ПІДСУМОК КОНФІГУРАЦІЇ</t>
  </si>
  <si>
    <t>KYI_DARN</t>
  </si>
  <si>
    <t>Київ</t>
  </si>
  <si>
    <t>Дарницький міст</t>
  </si>
  <si>
    <t>Ні</t>
  </si>
  <si>
    <t>Показник</t>
  </si>
  <si>
    <t>KYI_SOUTH</t>
  </si>
  <si>
    <t>Південний міст</t>
  </si>
  <si>
    <t>Активні переходи</t>
  </si>
  <si>
    <t>KYI_NORTH</t>
  </si>
  <si>
    <t>Північний міст</t>
  </si>
  <si>
    <t>Закриті переходи</t>
  </si>
  <si>
    <t>KYI_HPP</t>
  </si>
  <si>
    <t>Вишгород</t>
  </si>
  <si>
    <t>Київська ГЕС</t>
  </si>
  <si>
    <t>Рівень ризику</t>
  </si>
  <si>
    <t>KANIV_HPP</t>
  </si>
  <si>
    <t>Канів</t>
  </si>
  <si>
    <t>Канівська ГЕС</t>
  </si>
  <si>
    <t>Базовий оцінний пробіг, км/день</t>
  </si>
  <si>
    <t>CHK</t>
  </si>
  <si>
    <t>Черкаси</t>
  </si>
  <si>
    <t>Черкаський міст</t>
  </si>
  <si>
    <t>Так</t>
  </si>
  <si>
    <t>Пробіг сценарію, км/день</t>
  </si>
  <si>
    <t>KREM</t>
  </si>
  <si>
    <t>Кременчук</t>
  </si>
  <si>
    <t>Кременчуцький міст</t>
  </si>
  <si>
    <t>Зміна пробігу, км/день</t>
  </si>
  <si>
    <t>KAM_HPP</t>
  </si>
  <si>
    <t>Кам’янське</t>
  </si>
  <si>
    <t>Середньодніпровська ГЕС</t>
  </si>
  <si>
    <t>Дніпро</t>
  </si>
  <si>
    <t>Зміна пробігу, %</t>
  </si>
  <si>
    <t>DNI_AMUR</t>
  </si>
  <si>
    <t>Амурський міст</t>
  </si>
  <si>
    <t>Маршрутів/день</t>
  </si>
  <si>
    <t>DNI_CENTR</t>
  </si>
  <si>
    <t>Центральний міст</t>
  </si>
  <si>
    <t>Потоки зі зміною</t>
  </si>
  <si>
    <t>DNI_SOUTH</t>
  </si>
  <si>
    <t>Недоступні потоки</t>
  </si>
  <si>
    <t>ZP_PREOBR</t>
  </si>
  <si>
    <t>Запоріжжя</t>
  </si>
  <si>
    <t>Мости Преображенського</t>
  </si>
  <si>
    <t>ZP_NEW</t>
  </si>
  <si>
    <t>Нові мостові переходи</t>
  </si>
  <si>
    <t>Перепризначено ТТ між РЦ</t>
  </si>
  <si>
    <t>ДАШБОРД ПОВНОЇ МОДЕЛІ МЕРЕЖІ</t>
  </si>
  <si>
    <t>KPI</t>
  </si>
  <si>
    <t>ПОТОЧНИЙ СЦЕНАРІЙ</t>
  </si>
  <si>
    <t>Рядків у джерелах</t>
  </si>
  <si>
    <t>Ліміт ТТ</t>
  </si>
  <si>
    <t>Резерв</t>
  </si>
  <si>
    <t>Статус</t>
  </si>
  <si>
    <t>Унікальних ТТ</t>
  </si>
  <si>
    <t>ТТ на маршрут</t>
  </si>
  <si>
    <t>Базові ТТ</t>
  </si>
  <si>
    <t>Ліміт</t>
  </si>
  <si>
    <t>Основних потоків</t>
  </si>
  <si>
    <t>Потоків РЦК макси</t>
  </si>
  <si>
    <t>Потоків РЦЧ</t>
  </si>
  <si>
    <t>РЦП ТТ</t>
  </si>
  <si>
    <t>РЦВ ТТ</t>
  </si>
  <si>
    <t>РЦЛ ТТ</t>
  </si>
  <si>
    <t>Палети: метод</t>
  </si>
  <si>
    <t>Середнє по РЦ з Все ТТ.xlsx</t>
  </si>
  <si>
    <t>ПРИПУЩЕННЯ</t>
  </si>
  <si>
    <t>Оцінний пробіг агрегує ТТ у маршрути. РЦК/РЦЧ є паралельними SKU-потоками і не дублюють базові ТТ в лімітах РЦ.</t>
  </si>
  <si>
    <t>Оцінна кількість маршрутів/день</t>
  </si>
  <si>
    <t>Перепризначено базових ТТ</t>
  </si>
  <si>
    <t>Зачеплені палети/день</t>
  </si>
  <si>
    <t>Flow_ID</t>
  </si>
  <si>
    <t>TT_ID</t>
  </si>
  <si>
    <t>Тип потоку</t>
  </si>
  <si>
    <t>Базовий перехід</t>
  </si>
  <si>
    <t>Перехід сценарію</t>
  </si>
  <si>
    <t>Δ маршруту, км</t>
  </si>
  <si>
    <t>Палет/день</t>
  </si>
  <si>
    <t>Рейсів/день</t>
  </si>
  <si>
    <t>Базовий еквів. пробіг</t>
  </si>
  <si>
    <t>Сценарний еквів. пробіг</t>
  </si>
  <si>
    <t>Δ еквів. пробігу</t>
  </si>
  <si>
    <t>Δ %</t>
  </si>
  <si>
    <t>Обрана відстань</t>
  </si>
  <si>
    <t>Місткість авто</t>
  </si>
  <si>
    <t>Ліміт РЦ, ТТ</t>
  </si>
  <si>
    <t>Статус ліміту</t>
  </si>
  <si>
    <t>ДОВІДНИК РОЗПОДІЛЬЧИХ ЦЕНТРІВ</t>
  </si>
  <si>
    <t>Код РЦ</t>
  </si>
  <si>
    <t>Назва РЦ</t>
  </si>
  <si>
    <t>Широта</t>
  </si>
  <si>
    <t>Довгота</t>
  </si>
  <si>
    <t>Ліміт, ТТ</t>
  </si>
  <si>
    <t>Тип</t>
  </si>
  <si>
    <t>Примітка</t>
  </si>
  <si>
    <t>Щербані</t>
  </si>
  <si>
    <t>Основний</t>
  </si>
  <si>
    <t>В межах</t>
  </si>
  <si>
    <t>Паралельні потоки РЦК/РЦЧ не дублюють ТТ у ліміті</t>
  </si>
  <si>
    <t>Вінниця, Житомирський в’їзд</t>
  </si>
  <si>
    <t>Львів, вул. Північна</t>
  </si>
  <si>
    <t>Стоянка</t>
  </si>
  <si>
    <t>Паралельний SKU-потік</t>
  </si>
  <si>
    <t>ПОВНИЙ ДОВІДНИК ТОРГОВИХ ТОЧОК</t>
  </si>
  <si>
    <t>Номер ТТ</t>
  </si>
  <si>
    <t>Місто</t>
  </si>
  <si>
    <t>Чинний РЦ</t>
  </si>
  <si>
    <t>Палети джерела</t>
  </si>
  <si>
    <t>Є потік РЦЧ</t>
  </si>
  <si>
    <t>Контроль дубля</t>
  </si>
  <si>
    <t>Контроль координат</t>
  </si>
  <si>
    <t>Початковий РЦ</t>
  </si>
  <si>
    <t>TT_1</t>
  </si>
  <si>
    <t>Діючий</t>
  </si>
  <si>
    <t>м. Полтава</t>
  </si>
  <si>
    <t>TT_3</t>
  </si>
  <si>
    <t>м. Тростянець</t>
  </si>
  <si>
    <t>TT_503</t>
  </si>
  <si>
    <t>смт Липова Долина</t>
  </si>
  <si>
    <t>TT_515</t>
  </si>
  <si>
    <t>смт Томаківка</t>
  </si>
  <si>
    <t>TT_178</t>
  </si>
  <si>
    <t>м. Запоріжжя</t>
  </si>
  <si>
    <t>TT_489</t>
  </si>
  <si>
    <t>м. Павлоград</t>
  </si>
  <si>
    <t>TT_185</t>
  </si>
  <si>
    <t>м. Вільнянськ</t>
  </si>
  <si>
    <t>TT_518</t>
  </si>
  <si>
    <t>м. Харків</t>
  </si>
  <si>
    <t>TT_519</t>
  </si>
  <si>
    <t>TT_5</t>
  </si>
  <si>
    <t>м. Ромни</t>
  </si>
  <si>
    <t>TT_7</t>
  </si>
  <si>
    <t>м. Кременчук</t>
  </si>
  <si>
    <t>TT_9</t>
  </si>
  <si>
    <t>TT_11</t>
  </si>
  <si>
    <t>м. Суми</t>
  </si>
  <si>
    <t>TT_12</t>
  </si>
  <si>
    <t>TT_24</t>
  </si>
  <si>
    <t>м. Миргород</t>
  </si>
  <si>
    <t>TT_39</t>
  </si>
  <si>
    <t>м. Знам'янка</t>
  </si>
  <si>
    <t>TT_60</t>
  </si>
  <si>
    <t>м. Дніпро</t>
  </si>
  <si>
    <t>TT_61</t>
  </si>
  <si>
    <t>TT_62</t>
  </si>
  <si>
    <t>TT_46</t>
  </si>
  <si>
    <t>TT_66</t>
  </si>
  <si>
    <t>м. Чернігів</t>
  </si>
  <si>
    <t>TT_67</t>
  </si>
  <si>
    <t>TT_68</t>
  </si>
  <si>
    <t>TT_72</t>
  </si>
  <si>
    <t>м. Кам'янське</t>
  </si>
  <si>
    <t>TT_73</t>
  </si>
  <si>
    <t>м. Хорол</t>
  </si>
  <si>
    <t>TT_76</t>
  </si>
  <si>
    <t>TT_30</t>
  </si>
  <si>
    <t>м. Гадяч</t>
  </si>
  <si>
    <t>TT_77</t>
  </si>
  <si>
    <t>TT_80</t>
  </si>
  <si>
    <t>TT_79</t>
  </si>
  <si>
    <t>TT_78</t>
  </si>
  <si>
    <t>TT_87</t>
  </si>
  <si>
    <t>м. Решетилівка</t>
  </si>
  <si>
    <t>TT_86</t>
  </si>
  <si>
    <t>TT_88</t>
  </si>
  <si>
    <t>м. Самар</t>
  </si>
  <si>
    <t>TT_23</t>
  </si>
  <si>
    <t>м. Златопіль</t>
  </si>
  <si>
    <t>TT_89</t>
  </si>
  <si>
    <t>смт Оржиця</t>
  </si>
  <si>
    <t>TT_96</t>
  </si>
  <si>
    <t>TT_99</t>
  </si>
  <si>
    <t>смт Чорнобай</t>
  </si>
  <si>
    <t>TT_106</t>
  </si>
  <si>
    <t>TT_104</t>
  </si>
  <si>
    <t>м. Олександрія</t>
  </si>
  <si>
    <t>TT_58</t>
  </si>
  <si>
    <t>TT_10</t>
  </si>
  <si>
    <t>TT_114</t>
  </si>
  <si>
    <t>смт Чутове</t>
  </si>
  <si>
    <t>TT_110</t>
  </si>
  <si>
    <t>смт Павлиш</t>
  </si>
  <si>
    <t>TT_116</t>
  </si>
  <si>
    <t>м. Буринь</t>
  </si>
  <si>
    <t>TT_123</t>
  </si>
  <si>
    <t>м. Шостка</t>
  </si>
  <si>
    <t>TT_124</t>
  </si>
  <si>
    <t>м. Сновськ</t>
  </si>
  <si>
    <t>TT_121</t>
  </si>
  <si>
    <t>м. Глухів</t>
  </si>
  <si>
    <t>TT_122</t>
  </si>
  <si>
    <t>TT_137</t>
  </si>
  <si>
    <t>смт Кегичівка</t>
  </si>
  <si>
    <t>TT_142</t>
  </si>
  <si>
    <t>м. Марганець</t>
  </si>
  <si>
    <t>TT_126</t>
  </si>
  <si>
    <t>м. Глобине</t>
  </si>
  <si>
    <t>TT_130</t>
  </si>
  <si>
    <t>м. Нікополь</t>
  </si>
  <si>
    <t>TT_81</t>
  </si>
  <si>
    <t>м. Гребінка</t>
  </si>
  <si>
    <t>TT_51</t>
  </si>
  <si>
    <t>TT_146</t>
  </si>
  <si>
    <t>смт Магдалинівка</t>
  </si>
  <si>
    <t>TT_168</t>
  </si>
  <si>
    <t>TT_41</t>
  </si>
  <si>
    <t>м. Світловодськ</t>
  </si>
  <si>
    <t>TT_157</t>
  </si>
  <si>
    <t>м. Пирятин</t>
  </si>
  <si>
    <t>TT_165</t>
  </si>
  <si>
    <t>м. Новгород-Сіверський</t>
  </si>
  <si>
    <t>TT_15</t>
  </si>
  <si>
    <t>TT_38</t>
  </si>
  <si>
    <t>м. Карлівка</t>
  </si>
  <si>
    <t>TT_179</t>
  </si>
  <si>
    <t>TT_183</t>
  </si>
  <si>
    <t>м. Ічня</t>
  </si>
  <si>
    <t>TT_177</t>
  </si>
  <si>
    <t>м. Люботин</t>
  </si>
  <si>
    <t>TT_180</t>
  </si>
  <si>
    <t>TT_200</t>
  </si>
  <si>
    <t>TT_209</t>
  </si>
  <si>
    <t>м. Кролевець</t>
  </si>
  <si>
    <t>TT_210</t>
  </si>
  <si>
    <t>м. Городня</t>
  </si>
  <si>
    <t>TT_218</t>
  </si>
  <si>
    <t>TT_220</t>
  </si>
  <si>
    <t>м. П'ятихатки</t>
  </si>
  <si>
    <t>TT_227</t>
  </si>
  <si>
    <t>TT_264</t>
  </si>
  <si>
    <t>м. Кобеляки</t>
  </si>
  <si>
    <t>TT_228</t>
  </si>
  <si>
    <t>м. Лебедин</t>
  </si>
  <si>
    <t>TT_258</t>
  </si>
  <si>
    <t>TT_111</t>
  </si>
  <si>
    <t>TT_268</t>
  </si>
  <si>
    <t>TT_267</t>
  </si>
  <si>
    <t>TT_266</t>
  </si>
  <si>
    <t>TT_113</t>
  </si>
  <si>
    <t>м. Мена</t>
  </si>
  <si>
    <t>TT_174</t>
  </si>
  <si>
    <t>м. Валки</t>
  </si>
  <si>
    <t>TT_238</t>
  </si>
  <si>
    <t>TT_246</t>
  </si>
  <si>
    <t>смт Талалаївка</t>
  </si>
  <si>
    <t>TT_248</t>
  </si>
  <si>
    <t>TT_279</t>
  </si>
  <si>
    <t>м. Бахмач</t>
  </si>
  <si>
    <t>TT_242</t>
  </si>
  <si>
    <t>TT_287</t>
  </si>
  <si>
    <t>TT_212</t>
  </si>
  <si>
    <t>смт Сахновщина</t>
  </si>
  <si>
    <t>TT_284</t>
  </si>
  <si>
    <t>смт Короп</t>
  </si>
  <si>
    <t>TT_302</t>
  </si>
  <si>
    <t>м. Яготин</t>
  </si>
  <si>
    <t>TT_303</t>
  </si>
  <si>
    <t>TT_143</t>
  </si>
  <si>
    <t>TT_307</t>
  </si>
  <si>
    <t>TT_286</t>
  </si>
  <si>
    <t>м. Семенівка</t>
  </si>
  <si>
    <t>TT_304</t>
  </si>
  <si>
    <t>м. Корюківка</t>
  </si>
  <si>
    <t>TT_296</t>
  </si>
  <si>
    <t>м. Перещепине</t>
  </si>
  <si>
    <t>TT_311</t>
  </si>
  <si>
    <t>смт Царичанка</t>
  </si>
  <si>
    <t>TT_297</t>
  </si>
  <si>
    <t>TT_314</t>
  </si>
  <si>
    <t>смт Нова Прага</t>
  </si>
  <si>
    <t>TT_271</t>
  </si>
  <si>
    <t>м. Лубни</t>
  </si>
  <si>
    <t>TT_82</t>
  </si>
  <si>
    <t>смт Варва</t>
  </si>
  <si>
    <t>TT_330</t>
  </si>
  <si>
    <t>смт Машівка</t>
  </si>
  <si>
    <t>TT_327</t>
  </si>
  <si>
    <t>смт Семенівка</t>
  </si>
  <si>
    <t>TT_71</t>
  </si>
  <si>
    <t>м. Горішні Плавні</t>
  </si>
  <si>
    <t>TT_244</t>
  </si>
  <si>
    <t>смт Петропавлівка</t>
  </si>
  <si>
    <t>TT_245</t>
  </si>
  <si>
    <t>TT_332</t>
  </si>
  <si>
    <t>м. Чигирин</t>
  </si>
  <si>
    <t>TT_333</t>
  </si>
  <si>
    <t>м. Остер</t>
  </si>
  <si>
    <t>TT_337</t>
  </si>
  <si>
    <t>смт Козельщина</t>
  </si>
  <si>
    <t>TT_25</t>
  </si>
  <si>
    <t>TT_346</t>
  </si>
  <si>
    <t>TT_354</t>
  </si>
  <si>
    <t>TT_282</t>
  </si>
  <si>
    <t>смт Сосниця</t>
  </si>
  <si>
    <t>TT_387</t>
  </si>
  <si>
    <t>смт Нова Водолага</t>
  </si>
  <si>
    <t>TT_360</t>
  </si>
  <si>
    <t>TT_240</t>
  </si>
  <si>
    <t>м. Березань</t>
  </si>
  <si>
    <t>TT_391</t>
  </si>
  <si>
    <t>TT_380</t>
  </si>
  <si>
    <t>м. Богодухів</t>
  </si>
  <si>
    <t>TT_254</t>
  </si>
  <si>
    <t>смт Донець</t>
  </si>
  <si>
    <t>TT_351</t>
  </si>
  <si>
    <t>м. Ізюм</t>
  </si>
  <si>
    <t>TT_247</t>
  </si>
  <si>
    <t>TT_370</t>
  </si>
  <si>
    <t>м. Тернівка</t>
  </si>
  <si>
    <t>TT_93</t>
  </si>
  <si>
    <t>м. Зіньків</t>
  </si>
  <si>
    <t>TT_367</t>
  </si>
  <si>
    <t>смт Близнюки</t>
  </si>
  <si>
    <t>TT_372</t>
  </si>
  <si>
    <t>TT_378</t>
  </si>
  <si>
    <t>TT_91</t>
  </si>
  <si>
    <t>TT_369</t>
  </si>
  <si>
    <t>м. Барвінкове</t>
  </si>
  <si>
    <t>TT_34</t>
  </si>
  <si>
    <t>TT_280</t>
  </si>
  <si>
    <t>TT_381</t>
  </si>
  <si>
    <t>м. Прилуки</t>
  </si>
  <si>
    <t>TT_368</t>
  </si>
  <si>
    <t>TT_22</t>
  </si>
  <si>
    <t>TT_17</t>
  </si>
  <si>
    <t>TT_20</t>
  </si>
  <si>
    <t>TT_28</t>
  </si>
  <si>
    <t>м. Ніжин</t>
  </si>
  <si>
    <t>TT_32</t>
  </si>
  <si>
    <t>м. Конотоп</t>
  </si>
  <si>
    <t>TT_35</t>
  </si>
  <si>
    <t>TT_40</t>
  </si>
  <si>
    <t>TT_43</t>
  </si>
  <si>
    <t>TT_50</t>
  </si>
  <si>
    <t>TT_390</t>
  </si>
  <si>
    <t>м. Зміїв</t>
  </si>
  <si>
    <t>TT_141</t>
  </si>
  <si>
    <t>TT_407</t>
  </si>
  <si>
    <t>TT_410</t>
  </si>
  <si>
    <t>м. Мерефа</t>
  </si>
  <si>
    <t>TT_397</t>
  </si>
  <si>
    <t>м. Бобровиця</t>
  </si>
  <si>
    <t>TT_430</t>
  </si>
  <si>
    <t>TT_425</t>
  </si>
  <si>
    <t>TT_431</t>
  </si>
  <si>
    <t>TT_386</t>
  </si>
  <si>
    <t>смт Краснокутськ</t>
  </si>
  <si>
    <t>TT_433</t>
  </si>
  <si>
    <t>TT_283</t>
  </si>
  <si>
    <t>TT_440</t>
  </si>
  <si>
    <t>TT_427</t>
  </si>
  <si>
    <t>смт Шишаки</t>
  </si>
  <si>
    <t>TT_139</t>
  </si>
  <si>
    <t>TT_310</t>
  </si>
  <si>
    <t>м. Носівка</t>
  </si>
  <si>
    <t>TT_236</t>
  </si>
  <si>
    <t>м. Жовті Води</t>
  </si>
  <si>
    <t>TT_145</t>
  </si>
  <si>
    <t>TT_415</t>
  </si>
  <si>
    <t>м. Борзна</t>
  </si>
  <si>
    <t>TT_446</t>
  </si>
  <si>
    <t>м. Верхньодніпровськ</t>
  </si>
  <si>
    <t>TT_448</t>
  </si>
  <si>
    <t>TT_221</t>
  </si>
  <si>
    <t>TT_456</t>
  </si>
  <si>
    <t>TT_438</t>
  </si>
  <si>
    <t>TT_450</t>
  </si>
  <si>
    <t>TT_462</t>
  </si>
  <si>
    <t>м. Лозова</t>
  </si>
  <si>
    <t>TT_292</t>
  </si>
  <si>
    <t>TT_457</t>
  </si>
  <si>
    <t>TT_441</t>
  </si>
  <si>
    <t>TT_459</t>
  </si>
  <si>
    <t>TT_461</t>
  </si>
  <si>
    <t>м. Лохвиця</t>
  </si>
  <si>
    <t>TT_444</t>
  </si>
  <si>
    <t>TT_458</t>
  </si>
  <si>
    <t>TT_392</t>
  </si>
  <si>
    <t>TT_477</t>
  </si>
  <si>
    <t>TT_479</t>
  </si>
  <si>
    <t>TT_491</t>
  </si>
  <si>
    <t>TT_493</t>
  </si>
  <si>
    <t>TT_478</t>
  </si>
  <si>
    <t>TT_495</t>
  </si>
  <si>
    <t>TT_463</t>
  </si>
  <si>
    <t>TT_494</t>
  </si>
  <si>
    <t>TT_488</t>
  </si>
  <si>
    <t>смт Краснопавлівка</t>
  </si>
  <si>
    <t>TT_270</t>
  </si>
  <si>
    <t>смт Петриківка</t>
  </si>
  <si>
    <t>TT_499</t>
  </si>
  <si>
    <t>смт Печеніги</t>
  </si>
  <si>
    <t>TT_290</t>
  </si>
  <si>
    <t>TT_128</t>
  </si>
  <si>
    <t>TT_151</t>
  </si>
  <si>
    <t>TT_504</t>
  </si>
  <si>
    <t>TT_109</t>
  </si>
  <si>
    <t>TT_507</t>
  </si>
  <si>
    <t>TT_320</t>
  </si>
  <si>
    <t>TT_513</t>
  </si>
  <si>
    <t>TT_486</t>
  </si>
  <si>
    <t>смт Ладан</t>
  </si>
  <si>
    <t>TT_214</t>
  </si>
  <si>
    <t>смт Ріпки</t>
  </si>
  <si>
    <t>TT_98</t>
  </si>
  <si>
    <t>TT_523</t>
  </si>
  <si>
    <t>TT_37</t>
  </si>
  <si>
    <t>TT_400</t>
  </si>
  <si>
    <t>TT_529</t>
  </si>
  <si>
    <t>TT_532</t>
  </si>
  <si>
    <t>смт Куликівка</t>
  </si>
  <si>
    <t>TT_108</t>
  </si>
  <si>
    <t>TT_524</t>
  </si>
  <si>
    <t>TT_36</t>
  </si>
  <si>
    <t>TT_543</t>
  </si>
  <si>
    <t>смт Онуфріївка</t>
  </si>
  <si>
    <t>TT_298</t>
  </si>
  <si>
    <t>TT_549</t>
  </si>
  <si>
    <t>TT_531</t>
  </si>
  <si>
    <t>TT_539</t>
  </si>
  <si>
    <t>TT_48</t>
  </si>
  <si>
    <t>TT_556</t>
  </si>
  <si>
    <t>TT_42</t>
  </si>
  <si>
    <t>TT_538</t>
  </si>
  <si>
    <t>TT_223</t>
  </si>
  <si>
    <t>TT_281</t>
  </si>
  <si>
    <t>смт Олександрівка</t>
  </si>
  <si>
    <t>TT_191</t>
  </si>
  <si>
    <t>смт Градизьк</t>
  </si>
  <si>
    <t>TT_568</t>
  </si>
  <si>
    <t>TT_573</t>
  </si>
  <si>
    <t>TT_574</t>
  </si>
  <si>
    <t>TT_583</t>
  </si>
  <si>
    <t>TT_563</t>
  </si>
  <si>
    <t>TT_580</t>
  </si>
  <si>
    <t>TT_576</t>
  </si>
  <si>
    <t>TT_325</t>
  </si>
  <si>
    <t>TT_584</t>
  </si>
  <si>
    <t>TT_587</t>
  </si>
  <si>
    <t>TT_575</t>
  </si>
  <si>
    <t>TT_594</t>
  </si>
  <si>
    <t>TT_598</t>
  </si>
  <si>
    <t>TT_602</t>
  </si>
  <si>
    <t>TT_603</t>
  </si>
  <si>
    <t>TT_607</t>
  </si>
  <si>
    <t>TT_265</t>
  </si>
  <si>
    <t>TT_588</t>
  </si>
  <si>
    <t>м. Чугуїв</t>
  </si>
  <si>
    <t>TT_611</t>
  </si>
  <si>
    <t>TT_612</t>
  </si>
  <si>
    <t>TT_618</t>
  </si>
  <si>
    <t>TT_628</t>
  </si>
  <si>
    <t>TT_626</t>
  </si>
  <si>
    <t>TT_627</t>
  </si>
  <si>
    <t>TT_637</t>
  </si>
  <si>
    <t>TT_635</t>
  </si>
  <si>
    <t>TT_639</t>
  </si>
  <si>
    <t>TT_641</t>
  </si>
  <si>
    <t>TT_630</t>
  </si>
  <si>
    <t>TT_646</t>
  </si>
  <si>
    <t>TT_648</t>
  </si>
  <si>
    <t>TT_649</t>
  </si>
  <si>
    <t>смт Білики</t>
  </si>
  <si>
    <t>TT_650</t>
  </si>
  <si>
    <t>TT_620</t>
  </si>
  <si>
    <t>TT_665</t>
  </si>
  <si>
    <t>TT_673</t>
  </si>
  <si>
    <t>TT_674</t>
  </si>
  <si>
    <t>TT_669</t>
  </si>
  <si>
    <t>TT_274</t>
  </si>
  <si>
    <t>смт Срібне</t>
  </si>
  <si>
    <t>TT_94</t>
  </si>
  <si>
    <t>смт Опішня</t>
  </si>
  <si>
    <t>TT_690</t>
  </si>
  <si>
    <t>TT_687</t>
  </si>
  <si>
    <t>TT_676</t>
  </si>
  <si>
    <t>TT_692</t>
  </si>
  <si>
    <t>смт Велика Димерка</t>
  </si>
  <si>
    <t>TT_213</t>
  </si>
  <si>
    <t>смт Вільшани</t>
  </si>
  <si>
    <t>TT_691</t>
  </si>
  <si>
    <t>TT_226</t>
  </si>
  <si>
    <t>м. Київ</t>
  </si>
  <si>
    <t>TT_704</t>
  </si>
  <si>
    <t>TT_708</t>
  </si>
  <si>
    <t>смт Знам'янка Друга</t>
  </si>
  <si>
    <t>TT_706</t>
  </si>
  <si>
    <t>м. Берестин</t>
  </si>
  <si>
    <t>TT_707</t>
  </si>
  <si>
    <t>TT_695</t>
  </si>
  <si>
    <t>TT_721</t>
  </si>
  <si>
    <t>TT_701</t>
  </si>
  <si>
    <t>TT_715</t>
  </si>
  <si>
    <t>с. Великі Сорочинці</t>
  </si>
  <si>
    <t>TT_734</t>
  </si>
  <si>
    <t>TT_735</t>
  </si>
  <si>
    <t>TT_740</t>
  </si>
  <si>
    <t>TT_739</t>
  </si>
  <si>
    <t>TT_712</t>
  </si>
  <si>
    <t>TT_705</t>
  </si>
  <si>
    <t>TT_733</t>
  </si>
  <si>
    <t>TT_759</t>
  </si>
  <si>
    <t>TT_744</t>
  </si>
  <si>
    <t>смт Золочів</t>
  </si>
  <si>
    <t>TT_729</t>
  </si>
  <si>
    <t>TT_768</t>
  </si>
  <si>
    <t>смт Солоне</t>
  </si>
  <si>
    <t>TT_760</t>
  </si>
  <si>
    <t>TT_775</t>
  </si>
  <si>
    <t>TT_783</t>
  </si>
  <si>
    <t>TT_786</t>
  </si>
  <si>
    <t>TT_753</t>
  </si>
  <si>
    <t>TT_763</t>
  </si>
  <si>
    <t>TT_772</t>
  </si>
  <si>
    <t>TT_756</t>
  </si>
  <si>
    <t>TT_749</t>
  </si>
  <si>
    <t>TT_776</t>
  </si>
  <si>
    <t>TT_764</t>
  </si>
  <si>
    <t>TT_823</t>
  </si>
  <si>
    <t>TT_828</t>
  </si>
  <si>
    <t>TT_402</t>
  </si>
  <si>
    <t>смт Баришівка</t>
  </si>
  <si>
    <t>TT_835</t>
  </si>
  <si>
    <t>TT_866</t>
  </si>
  <si>
    <t>TT_748</t>
  </si>
  <si>
    <t>TT_852</t>
  </si>
  <si>
    <t>TT_878</t>
  </si>
  <si>
    <t>TT_883</t>
  </si>
  <si>
    <t>TT_850</t>
  </si>
  <si>
    <t>TT_312</t>
  </si>
  <si>
    <t>TT_860</t>
  </si>
  <si>
    <t>TT_874</t>
  </si>
  <si>
    <t>TT_877</t>
  </si>
  <si>
    <t>TT_865</t>
  </si>
  <si>
    <t>TT_799</t>
  </si>
  <si>
    <t>TT_907</t>
  </si>
  <si>
    <t>TT_898</t>
  </si>
  <si>
    <t>смт Власівка</t>
  </si>
  <si>
    <t>TT_915</t>
  </si>
  <si>
    <t>TT_918</t>
  </si>
  <si>
    <t>м. Бровари</t>
  </si>
  <si>
    <t>TT_920</t>
  </si>
  <si>
    <t>TT_74</t>
  </si>
  <si>
    <t>м. Путивль</t>
  </si>
  <si>
    <t>TT_922</t>
  </si>
  <si>
    <t>TT_930</t>
  </si>
  <si>
    <t>TT_278</t>
  </si>
  <si>
    <t>TT_892</t>
  </si>
  <si>
    <t>TT_21</t>
  </si>
  <si>
    <t>м. Охтирка</t>
  </si>
  <si>
    <t>TT_277</t>
  </si>
  <si>
    <t>смт Обухівка</t>
  </si>
  <si>
    <t>TT_155</t>
  </si>
  <si>
    <t>смт Нові Санжари</t>
  </si>
  <si>
    <t>TT_884</t>
  </si>
  <si>
    <t>TT_199</t>
  </si>
  <si>
    <t>смт Солоницівка</t>
  </si>
  <si>
    <t>TT_201</t>
  </si>
  <si>
    <t>смт Котельва</t>
  </si>
  <si>
    <t>TT_950</t>
  </si>
  <si>
    <t>TT_949</t>
  </si>
  <si>
    <t>м. Підгородне</t>
  </si>
  <si>
    <t>TT_951</t>
  </si>
  <si>
    <t>с. Павлівка</t>
  </si>
  <si>
    <t>TT_952</t>
  </si>
  <si>
    <t>смт Коломак</t>
  </si>
  <si>
    <t>TT_953</t>
  </si>
  <si>
    <t>TT_954</t>
  </si>
  <si>
    <t>TT_956</t>
  </si>
  <si>
    <t>TT_962</t>
  </si>
  <si>
    <t>TT_965</t>
  </si>
  <si>
    <t>TT_966</t>
  </si>
  <si>
    <t>TT_914</t>
  </si>
  <si>
    <t>TT_2009</t>
  </si>
  <si>
    <t>TT_2019</t>
  </si>
  <si>
    <t>TT_2030</t>
  </si>
  <si>
    <t>м. Славутич</t>
  </si>
  <si>
    <t>TT_2033</t>
  </si>
  <si>
    <t>TT_2035</t>
  </si>
  <si>
    <t>м. Дергачі</t>
  </si>
  <si>
    <t>TT_2053</t>
  </si>
  <si>
    <t>TT_26</t>
  </si>
  <si>
    <t>TT_2059</t>
  </si>
  <si>
    <t>TT_2066</t>
  </si>
  <si>
    <t>TT_2070</t>
  </si>
  <si>
    <t>TT_2073</t>
  </si>
  <si>
    <t>TT_521</t>
  </si>
  <si>
    <t>м. Балаклія</t>
  </si>
  <si>
    <t>TT_2082</t>
  </si>
  <si>
    <t>TT_2086</t>
  </si>
  <si>
    <t>TT_2087</t>
  </si>
  <si>
    <t>TT_454</t>
  </si>
  <si>
    <t>TT_363</t>
  </si>
  <si>
    <t>м. Верхівцеве</t>
  </si>
  <si>
    <t>TT_315</t>
  </si>
  <si>
    <t>смт Драбів</t>
  </si>
  <si>
    <t>TT_2095</t>
  </si>
  <si>
    <t>TT_2096</t>
  </si>
  <si>
    <t>TT_2101</t>
  </si>
  <si>
    <t>TT_2103</t>
  </si>
  <si>
    <t>TT_2107</t>
  </si>
  <si>
    <t>TT_2108</t>
  </si>
  <si>
    <t>TT_2117</t>
  </si>
  <si>
    <t>смт Яворницьке</t>
  </si>
  <si>
    <t>TT_229</t>
  </si>
  <si>
    <t>TT_2125</t>
  </si>
  <si>
    <t>м. Переяслав</t>
  </si>
  <si>
    <t>TT_2127</t>
  </si>
  <si>
    <t>TT_2134</t>
  </si>
  <si>
    <t>TT_2137</t>
  </si>
  <si>
    <t>TT_2156</t>
  </si>
  <si>
    <t>TT_2157</t>
  </si>
  <si>
    <t>TT_2164</t>
  </si>
  <si>
    <t>с. Требухів</t>
  </si>
  <si>
    <t>TT_2167</t>
  </si>
  <si>
    <t>TT_2175</t>
  </si>
  <si>
    <t>TT_2180</t>
  </si>
  <si>
    <t>смт Андріївка</t>
  </si>
  <si>
    <t>TT_2188</t>
  </si>
  <si>
    <t>м. Синельникове</t>
  </si>
  <si>
    <t>TT_2192</t>
  </si>
  <si>
    <t>с. Вороньків</t>
  </si>
  <si>
    <t>TT_2195</t>
  </si>
  <si>
    <t>TT_2196</t>
  </si>
  <si>
    <t>смт Дніпровське</t>
  </si>
  <si>
    <t>TT_2199</t>
  </si>
  <si>
    <t>смт Пересічне</t>
  </si>
  <si>
    <t>TT_2197</t>
  </si>
  <si>
    <t>TT_2217</t>
  </si>
  <si>
    <t>TT_2218</t>
  </si>
  <si>
    <t>TT_2221</t>
  </si>
  <si>
    <t>TT_2226</t>
  </si>
  <si>
    <t>TT_2219</t>
  </si>
  <si>
    <t>TT_2229</t>
  </si>
  <si>
    <t>TT_2231</t>
  </si>
  <si>
    <t>м. Вільногірськ</t>
  </si>
  <si>
    <t>TT_2234</t>
  </si>
  <si>
    <t>TT_2238</t>
  </si>
  <si>
    <t>TT_2239</t>
  </si>
  <si>
    <t>TT_2241</t>
  </si>
  <si>
    <t>TT_2182</t>
  </si>
  <si>
    <t>TT_2248</t>
  </si>
  <si>
    <t>TT_2259</t>
  </si>
  <si>
    <t>TT_2264</t>
  </si>
  <si>
    <t>TT_2281</t>
  </si>
  <si>
    <t>TT_2294</t>
  </si>
  <si>
    <t>TT_2293</t>
  </si>
  <si>
    <t>TT_2299</t>
  </si>
  <si>
    <t>TT_2302</t>
  </si>
  <si>
    <t>TT_2305</t>
  </si>
  <si>
    <t>TT_2306</t>
  </si>
  <si>
    <t>TT_2313</t>
  </si>
  <si>
    <t>смт Безлюдівка</t>
  </si>
  <si>
    <t>TT_2210</t>
  </si>
  <si>
    <t>TT_2320</t>
  </si>
  <si>
    <t>TT_2325</t>
  </si>
  <si>
    <t>TT_2328</t>
  </si>
  <si>
    <t>TT_2330</t>
  </si>
  <si>
    <t>TT_2333</t>
  </si>
  <si>
    <t>TT_2338</t>
  </si>
  <si>
    <t>TT_2352</t>
  </si>
  <si>
    <t>м. Бориспіль</t>
  </si>
  <si>
    <t>TT_2358</t>
  </si>
  <si>
    <t>TT_2360</t>
  </si>
  <si>
    <t>TT_2362</t>
  </si>
  <si>
    <t>TT_2363</t>
  </si>
  <si>
    <t>TT_2366</t>
  </si>
  <si>
    <t>TT_2368</t>
  </si>
  <si>
    <t>TT_2371</t>
  </si>
  <si>
    <t>TT_2373</t>
  </si>
  <si>
    <t>TT_2376</t>
  </si>
  <si>
    <t>TT_2379</t>
  </si>
  <si>
    <t>TT_2381</t>
  </si>
  <si>
    <t>смт Пролісне</t>
  </si>
  <si>
    <t>TT_2385</t>
  </si>
  <si>
    <t>TT_2387</t>
  </si>
  <si>
    <t>TT_2382</t>
  </si>
  <si>
    <t>TT_2393</t>
  </si>
  <si>
    <t>TT_2394</t>
  </si>
  <si>
    <t>TT_2396</t>
  </si>
  <si>
    <t>TT_2399</t>
  </si>
  <si>
    <t>TT_2402</t>
  </si>
  <si>
    <t>TT_2404</t>
  </si>
  <si>
    <t>TT_2406</t>
  </si>
  <si>
    <t>TT_2304</t>
  </si>
  <si>
    <t>TT_2419</t>
  </si>
  <si>
    <t>TT_2420</t>
  </si>
  <si>
    <t>TT_2421</t>
  </si>
  <si>
    <t>TT_2423</t>
  </si>
  <si>
    <t>TT_2430</t>
  </si>
  <si>
    <t>TT_2431</t>
  </si>
  <si>
    <t>TT_2443</t>
  </si>
  <si>
    <t>TT_2559</t>
  </si>
  <si>
    <t>TT_2445</t>
  </si>
  <si>
    <t>TT_2448</t>
  </si>
  <si>
    <t>TT_2462</t>
  </si>
  <si>
    <t>TT_2466</t>
  </si>
  <si>
    <t>TT_2474</t>
  </si>
  <si>
    <t>TT_2473</t>
  </si>
  <si>
    <t>TT_2480</t>
  </si>
  <si>
    <t>TT_2489</t>
  </si>
  <si>
    <t>TT_2494</t>
  </si>
  <si>
    <t>TT_2386</t>
  </si>
  <si>
    <t>смт Петрове</t>
  </si>
  <si>
    <t>TT_2492</t>
  </si>
  <si>
    <t>TT_2496</t>
  </si>
  <si>
    <t>TT_2502</t>
  </si>
  <si>
    <t>TT_2500</t>
  </si>
  <si>
    <t>TT_2331</t>
  </si>
  <si>
    <t>TT_2508</t>
  </si>
  <si>
    <t>TT_2519</t>
  </si>
  <si>
    <t>TT_2521</t>
  </si>
  <si>
    <t>TT_2526</t>
  </si>
  <si>
    <t>с. Розсошенці</t>
  </si>
  <si>
    <t>TT_2531</t>
  </si>
  <si>
    <t>TT_2536</t>
  </si>
  <si>
    <t>TT_2548</t>
  </si>
  <si>
    <t>TT_2555</t>
  </si>
  <si>
    <t>TT_2556</t>
  </si>
  <si>
    <t>TT_2557</t>
  </si>
  <si>
    <t>TT_2553</t>
  </si>
  <si>
    <t>TT_2564</t>
  </si>
  <si>
    <t>TT_2565</t>
  </si>
  <si>
    <t>TT_2570</t>
  </si>
  <si>
    <t>TT_2573</t>
  </si>
  <si>
    <t>TT_2574</t>
  </si>
  <si>
    <t>TT_2578</t>
  </si>
  <si>
    <t>TT_2576</t>
  </si>
  <si>
    <t>TT_2584</t>
  </si>
  <si>
    <t>TT_2585</t>
  </si>
  <si>
    <t>TT_2589</t>
  </si>
  <si>
    <t>TT_2579</t>
  </si>
  <si>
    <t>TT_2598</t>
  </si>
  <si>
    <t>TT_903</t>
  </si>
  <si>
    <t>TT_2604</t>
  </si>
  <si>
    <t>TT_2605</t>
  </si>
  <si>
    <t>TT_2606</t>
  </si>
  <si>
    <t>смт Слобожанське</t>
  </si>
  <si>
    <t>TT_2603</t>
  </si>
  <si>
    <t>TT_2610</t>
  </si>
  <si>
    <t>TT_2618</t>
  </si>
  <si>
    <t>TT_2620</t>
  </si>
  <si>
    <t>TT_2624</t>
  </si>
  <si>
    <t>TT_2600</t>
  </si>
  <si>
    <t>TT_2733</t>
  </si>
  <si>
    <t>TT_2637</t>
  </si>
  <si>
    <t>TT_2639</t>
  </si>
  <si>
    <t>TT_2643</t>
  </si>
  <si>
    <t>TT_2644</t>
  </si>
  <si>
    <t>смт Божедарівка</t>
  </si>
  <si>
    <t>TT_2650</t>
  </si>
  <si>
    <t>TT_2651</t>
  </si>
  <si>
    <t>TT_2653</t>
  </si>
  <si>
    <t>TT_2656</t>
  </si>
  <si>
    <t>TT_2645</t>
  </si>
  <si>
    <t>TT_2659</t>
  </si>
  <si>
    <t>TT_2660</t>
  </si>
  <si>
    <t>TT_2392</t>
  </si>
  <si>
    <t>TT_2667</t>
  </si>
  <si>
    <t>TT_2673</t>
  </si>
  <si>
    <t>TT_2676</t>
  </si>
  <si>
    <t>TT_2679</t>
  </si>
  <si>
    <t>TT_2681</t>
  </si>
  <si>
    <t>TT_2684</t>
  </si>
  <si>
    <t>TT_2686</t>
  </si>
  <si>
    <t>TT_2699</t>
  </si>
  <si>
    <t>TT_2698</t>
  </si>
  <si>
    <t>TT_2706</t>
  </si>
  <si>
    <t>TT_2718</t>
  </si>
  <si>
    <t>TT_2721</t>
  </si>
  <si>
    <t>TT_2722</t>
  </si>
  <si>
    <t>TT_2723</t>
  </si>
  <si>
    <t>TT_2725</t>
  </si>
  <si>
    <t>TT_2730</t>
  </si>
  <si>
    <t>TT_2729</t>
  </si>
  <si>
    <t>TT_2635</t>
  </si>
  <si>
    <t>TT_2732</t>
  </si>
  <si>
    <t>TT_2735</t>
  </si>
  <si>
    <t>TT_2345</t>
  </si>
  <si>
    <t>TT_2737</t>
  </si>
  <si>
    <t>TT_2743</t>
  </si>
  <si>
    <t>TT_2747</t>
  </si>
  <si>
    <t>TT_2749</t>
  </si>
  <si>
    <t>TT_2750</t>
  </si>
  <si>
    <t>TT_2752</t>
  </si>
  <si>
    <t>TT_2754</t>
  </si>
  <si>
    <t>с. Голубівка</t>
  </si>
  <si>
    <t>TT_2762</t>
  </si>
  <si>
    <t>TT_2763</t>
  </si>
  <si>
    <t>TT_2764</t>
  </si>
  <si>
    <t>TT_2765</t>
  </si>
  <si>
    <t>TT_2768</t>
  </si>
  <si>
    <t>смт Козелець</t>
  </si>
  <si>
    <t>TT_2775</t>
  </si>
  <si>
    <t>TT_2757</t>
  </si>
  <si>
    <t>TT_2816</t>
  </si>
  <si>
    <t>TT_2792</t>
  </si>
  <si>
    <t>TT_2795</t>
  </si>
  <si>
    <t>смт Диканька</t>
  </si>
  <si>
    <t>TT_2798</t>
  </si>
  <si>
    <t>TT_2800</t>
  </si>
  <si>
    <t>TT_2808</t>
  </si>
  <si>
    <t>TT_2811</t>
  </si>
  <si>
    <t>TT_2819</t>
  </si>
  <si>
    <t>TT_2821</t>
  </si>
  <si>
    <t>TT_2812</t>
  </si>
  <si>
    <t>TT_2824</t>
  </si>
  <si>
    <t>TT_2825</t>
  </si>
  <si>
    <t>TT_2831</t>
  </si>
  <si>
    <t>TT_2839</t>
  </si>
  <si>
    <t>TT_2840</t>
  </si>
  <si>
    <t>TT_2841</t>
  </si>
  <si>
    <t>TT_2843</t>
  </si>
  <si>
    <t>TT_2846</t>
  </si>
  <si>
    <t>TT_2848</t>
  </si>
  <si>
    <t>TT_2850</t>
  </si>
  <si>
    <t>TT_2855</t>
  </si>
  <si>
    <t>TT_2856</t>
  </si>
  <si>
    <t>TT_2859</t>
  </si>
  <si>
    <t>TT_2860</t>
  </si>
  <si>
    <t>TT_2862</t>
  </si>
  <si>
    <t>TT_2867</t>
  </si>
  <si>
    <t>смт Березна</t>
  </si>
  <si>
    <t>TT_2873</t>
  </si>
  <si>
    <t>TT_2874</t>
  </si>
  <si>
    <t>TT_2881</t>
  </si>
  <si>
    <t>TT_2878</t>
  </si>
  <si>
    <t>TT_2884</t>
  </si>
  <si>
    <t>смт Буди</t>
  </si>
  <si>
    <t>TT_2885</t>
  </si>
  <si>
    <t>TT_2888</t>
  </si>
  <si>
    <t>TT_2777</t>
  </si>
  <si>
    <t>TT_2889</t>
  </si>
  <si>
    <t>TT_2350</t>
  </si>
  <si>
    <t>TT_2872</t>
  </si>
  <si>
    <t>TT_2894</t>
  </si>
  <si>
    <t>TT_2896</t>
  </si>
  <si>
    <t>TT_2899</t>
  </si>
  <si>
    <t>TT_2902</t>
  </si>
  <si>
    <t>TT_2897</t>
  </si>
  <si>
    <t>смт Калита</t>
  </si>
  <si>
    <t>TT_2905</t>
  </si>
  <si>
    <t>TT_2903</t>
  </si>
  <si>
    <t>с. Гоголів</t>
  </si>
  <si>
    <t>TT_2909</t>
  </si>
  <si>
    <t>TT_2910</t>
  </si>
  <si>
    <t>TT_2913</t>
  </si>
  <si>
    <t>TT_2920</t>
  </si>
  <si>
    <t>TT_2922</t>
  </si>
  <si>
    <t>TT_2923</t>
  </si>
  <si>
    <t>TT_2943</t>
  </si>
  <si>
    <t>TT_2944</t>
  </si>
  <si>
    <t>TT_2937</t>
  </si>
  <si>
    <t>TT_2945</t>
  </si>
  <si>
    <t>с. Гора</t>
  </si>
  <si>
    <t>TT_2955</t>
  </si>
  <si>
    <t>TT_2957</t>
  </si>
  <si>
    <t>смт Чорнухи</t>
  </si>
  <si>
    <t>TT_3017</t>
  </si>
  <si>
    <t>TT_2958</t>
  </si>
  <si>
    <t>TT_2959</t>
  </si>
  <si>
    <t>TT_2967</t>
  </si>
  <si>
    <t>TT_2970</t>
  </si>
  <si>
    <t>TT_2971</t>
  </si>
  <si>
    <t>TT_2979</t>
  </si>
  <si>
    <t>TT_2985</t>
  </si>
  <si>
    <t>TT_2988</t>
  </si>
  <si>
    <t>TT_2989</t>
  </si>
  <si>
    <t>TT_2992</t>
  </si>
  <si>
    <t>TT_2993</t>
  </si>
  <si>
    <t>TT_2994</t>
  </si>
  <si>
    <t>TT_2995</t>
  </si>
  <si>
    <t>TT_2996</t>
  </si>
  <si>
    <t>м. Заводське</t>
  </si>
  <si>
    <t>TT_2964</t>
  </si>
  <si>
    <t>TT_2999</t>
  </si>
  <si>
    <t>с. Нехвороща</t>
  </si>
  <si>
    <t>TT_3012</t>
  </si>
  <si>
    <t>TT_3016</t>
  </si>
  <si>
    <t>TT_3019</t>
  </si>
  <si>
    <t>TT_3020</t>
  </si>
  <si>
    <t>с. Старе</t>
  </si>
  <si>
    <t>TT_3023</t>
  </si>
  <si>
    <t>TT_3029</t>
  </si>
  <si>
    <t>TT_3034</t>
  </si>
  <si>
    <t>TT_3037</t>
  </si>
  <si>
    <t>TT_3039</t>
  </si>
  <si>
    <t>TT_3043</t>
  </si>
  <si>
    <t>TT_3044</t>
  </si>
  <si>
    <t>TT_3053</t>
  </si>
  <si>
    <t>TT_3054</t>
  </si>
  <si>
    <t>селище Черкаське</t>
  </si>
  <si>
    <t>TT_3057</t>
  </si>
  <si>
    <t>TT_3058</t>
  </si>
  <si>
    <t>TT_3061</t>
  </si>
  <si>
    <t>TT_3064</t>
  </si>
  <si>
    <t>TT_3065</t>
  </si>
  <si>
    <t>TT_3066</t>
  </si>
  <si>
    <t>с. Таранівка</t>
  </si>
  <si>
    <t>TT_3072</t>
  </si>
  <si>
    <t>TT_3073</t>
  </si>
  <si>
    <t>TT_3076</t>
  </si>
  <si>
    <t>TT_3079</t>
  </si>
  <si>
    <t>TT_3083</t>
  </si>
  <si>
    <t>TT_3088</t>
  </si>
  <si>
    <t>TT_3089</t>
  </si>
  <si>
    <t>TT_3090</t>
  </si>
  <si>
    <t>м. Золотоноша</t>
  </si>
  <si>
    <t>TT_3092</t>
  </si>
  <si>
    <t>TT_3095</t>
  </si>
  <si>
    <t>с. Погреби</t>
  </si>
  <si>
    <t>TT_3094</t>
  </si>
  <si>
    <t>TT_3098</t>
  </si>
  <si>
    <t>TT_3099</t>
  </si>
  <si>
    <t>TT_3102</t>
  </si>
  <si>
    <t>TT_3101</t>
  </si>
  <si>
    <t>TT_3060</t>
  </si>
  <si>
    <t>TT_3106</t>
  </si>
  <si>
    <t>TT_3093</t>
  </si>
  <si>
    <t>TT_3114</t>
  </si>
  <si>
    <t>TT_3116</t>
  </si>
  <si>
    <t>с. Гельмязів</t>
  </si>
  <si>
    <t>TT_3118</t>
  </si>
  <si>
    <t>TT_3122</t>
  </si>
  <si>
    <t>TT_3124</t>
  </si>
  <si>
    <t>смт Пісочин</t>
  </si>
  <si>
    <t>TT_3123</t>
  </si>
  <si>
    <t>смт Недригайлів</t>
  </si>
  <si>
    <t>TT_3125</t>
  </si>
  <si>
    <t>м. Кам'янка</t>
  </si>
  <si>
    <t>TT_3127</t>
  </si>
  <si>
    <t>с. Пухівка</t>
  </si>
  <si>
    <t>TT_3129</t>
  </si>
  <si>
    <t>TT_3137</t>
  </si>
  <si>
    <t>TT_3138</t>
  </si>
  <si>
    <t>TT_3172</t>
  </si>
  <si>
    <t>TT_3174</t>
  </si>
  <si>
    <t>TT_3186</t>
  </si>
  <si>
    <t>TT_3187</t>
  </si>
  <si>
    <t>TT_3190</t>
  </si>
  <si>
    <t>TT_3303</t>
  </si>
  <si>
    <t>TT_3207</t>
  </si>
  <si>
    <t>TT_3206</t>
  </si>
  <si>
    <t>TT_3218</t>
  </si>
  <si>
    <t>TT_3222</t>
  </si>
  <si>
    <t>TT_3223</t>
  </si>
  <si>
    <t>смт Згурівка</t>
  </si>
  <si>
    <t>TT_3225</t>
  </si>
  <si>
    <t>TT_3229</t>
  </si>
  <si>
    <t>TT_3232</t>
  </si>
  <si>
    <t>TT_3233</t>
  </si>
  <si>
    <t>TT_3236</t>
  </si>
  <si>
    <t>TT_3244</t>
  </si>
  <si>
    <t>TT_3245</t>
  </si>
  <si>
    <t>с. Богданівка</t>
  </si>
  <si>
    <t>TT_3246</t>
  </si>
  <si>
    <t>TT_3253</t>
  </si>
  <si>
    <t>TT_3257</t>
  </si>
  <si>
    <t>с. Мачухи</t>
  </si>
  <si>
    <t>TT_3260</t>
  </si>
  <si>
    <t>TT_3261</t>
  </si>
  <si>
    <t>TT_3269</t>
  </si>
  <si>
    <t>TT_3271</t>
  </si>
  <si>
    <t>TT_3293</t>
  </si>
  <si>
    <t>TT_3298</t>
  </si>
  <si>
    <t>TT_3304</t>
  </si>
  <si>
    <t>с. Китайгород</t>
  </si>
  <si>
    <t>TT_3305</t>
  </si>
  <si>
    <t>TT_3313</t>
  </si>
  <si>
    <t>TT_3314</t>
  </si>
  <si>
    <t>TT_3323</t>
  </si>
  <si>
    <t>TT_3327</t>
  </si>
  <si>
    <t>TT_3331</t>
  </si>
  <si>
    <t>TT_3328</t>
  </si>
  <si>
    <t>TT_3338</t>
  </si>
  <si>
    <t>TT_3347</t>
  </si>
  <si>
    <t>TT_3349</t>
  </si>
  <si>
    <t>TT_3354</t>
  </si>
  <si>
    <t>TT_3359</t>
  </si>
  <si>
    <t>TT_3301</t>
  </si>
  <si>
    <t>TT_3226</t>
  </si>
  <si>
    <t>TT_3373</t>
  </si>
  <si>
    <t>TT_3374</t>
  </si>
  <si>
    <t>смт Кринички</t>
  </si>
  <si>
    <t>TT_3385</t>
  </si>
  <si>
    <t>TT_3391</t>
  </si>
  <si>
    <t>с. Новий Биків</t>
  </si>
  <si>
    <t>TT_3399</t>
  </si>
  <si>
    <t>TT_3408</t>
  </si>
  <si>
    <t>смт Зачепилівка</t>
  </si>
  <si>
    <t>TT_3410</t>
  </si>
  <si>
    <t>TT_3415</t>
  </si>
  <si>
    <t>TT_3416</t>
  </si>
  <si>
    <t>TT_3417</t>
  </si>
  <si>
    <t>с. Кобижча</t>
  </si>
  <si>
    <t>TT_3418</t>
  </si>
  <si>
    <t>TT_3421</t>
  </si>
  <si>
    <t>TT_3426</t>
  </si>
  <si>
    <t>TT_3433</t>
  </si>
  <si>
    <t>TT_3436</t>
  </si>
  <si>
    <t>TT_3441</t>
  </si>
  <si>
    <t>TT_3452</t>
  </si>
  <si>
    <t>TT_520</t>
  </si>
  <si>
    <t>м. Умань</t>
  </si>
  <si>
    <t>TT_414</t>
  </si>
  <si>
    <t>м. Шпола</t>
  </si>
  <si>
    <t>TT_31</t>
  </si>
  <si>
    <t>TT_53</t>
  </si>
  <si>
    <t>м. Черкаси</t>
  </si>
  <si>
    <t>TT_54</t>
  </si>
  <si>
    <t>м. Вінниця</t>
  </si>
  <si>
    <t>TT_59</t>
  </si>
  <si>
    <t>м. Біла Церква</t>
  </si>
  <si>
    <t>TT_69</t>
  </si>
  <si>
    <t>TT_75</t>
  </si>
  <si>
    <t>м. Багачеве</t>
  </si>
  <si>
    <t>TT_90</t>
  </si>
  <si>
    <t>м. Звенигородка</t>
  </si>
  <si>
    <t>TT_118</t>
  </si>
  <si>
    <t>м. Богуслав</t>
  </si>
  <si>
    <t>TT_120</t>
  </si>
  <si>
    <t>м. Кропивницький</t>
  </si>
  <si>
    <t>TT_140</t>
  </si>
  <si>
    <t>TT_148</t>
  </si>
  <si>
    <t>м. Кагарлик</t>
  </si>
  <si>
    <t>TT_164</t>
  </si>
  <si>
    <t>TT_194</t>
  </si>
  <si>
    <t>TT_195</t>
  </si>
  <si>
    <t>м. Городище</t>
  </si>
  <si>
    <t>TT_197</t>
  </si>
  <si>
    <t>м. Новоукраїнка</t>
  </si>
  <si>
    <t>TT_204</t>
  </si>
  <si>
    <t>смт. Побузьке</t>
  </si>
  <si>
    <t>TT_217</t>
  </si>
  <si>
    <t>смт Кам'янець</t>
  </si>
  <si>
    <t>TT_52</t>
  </si>
  <si>
    <t>м. Христинівка</t>
  </si>
  <si>
    <t>TT_249</t>
  </si>
  <si>
    <t>TT_186</t>
  </si>
  <si>
    <t>смт Теплик</t>
  </si>
  <si>
    <t>TT_241</t>
  </si>
  <si>
    <t>TT_55</t>
  </si>
  <si>
    <t>м. Жашків</t>
  </si>
  <si>
    <t>TT_295</t>
  </si>
  <si>
    <t>смт Нове</t>
  </si>
  <si>
    <t>TT_272</t>
  </si>
  <si>
    <t>м. Канів</t>
  </si>
  <si>
    <t>TT_176</t>
  </si>
  <si>
    <t>м. Покров</t>
  </si>
  <si>
    <t>TT_319</t>
  </si>
  <si>
    <t>смт Томашпіль</t>
  </si>
  <si>
    <t>TT_306</t>
  </si>
  <si>
    <t>смт Маньківка</t>
  </si>
  <si>
    <t>TT_323</t>
  </si>
  <si>
    <t>смт Крижопіль</t>
  </si>
  <si>
    <t>TT_329</t>
  </si>
  <si>
    <t>м. Гнівань</t>
  </si>
  <si>
    <t>TT_335</t>
  </si>
  <si>
    <t>TT_334</t>
  </si>
  <si>
    <t>м. Ямпіль</t>
  </si>
  <si>
    <t>TT_341</t>
  </si>
  <si>
    <t>м. Могилів-Подільський</t>
  </si>
  <si>
    <t>TT_83</t>
  </si>
  <si>
    <t>TT_340</t>
  </si>
  <si>
    <t>м. Гайсин</t>
  </si>
  <si>
    <t>TT_326</t>
  </si>
  <si>
    <t>TT_358</t>
  </si>
  <si>
    <t>смт Піщанка</t>
  </si>
  <si>
    <t>TT_318</t>
  </si>
  <si>
    <t>м. Монастирище</t>
  </si>
  <si>
    <t>TT_389</t>
  </si>
  <si>
    <t>м. Кривий Ріг</t>
  </si>
  <si>
    <t>TT_374</t>
  </si>
  <si>
    <t>TT_384</t>
  </si>
  <si>
    <t>TT_127</t>
  </si>
  <si>
    <t>м. Корсунь-Шевченківський</t>
  </si>
  <si>
    <t>TT_211</t>
  </si>
  <si>
    <t>с. Лозуватка</t>
  </si>
  <si>
    <t>TT_365</t>
  </si>
  <si>
    <t>TT_366</t>
  </si>
  <si>
    <t>TT_364</t>
  </si>
  <si>
    <t>TT_375</t>
  </si>
  <si>
    <t>TT_377</t>
  </si>
  <si>
    <t>TT_49</t>
  </si>
  <si>
    <t>м. Сміла</t>
  </si>
  <si>
    <t>TT_403</t>
  </si>
  <si>
    <t>смт Калинівка</t>
  </si>
  <si>
    <t>TT_394</t>
  </si>
  <si>
    <t>TT_409</t>
  </si>
  <si>
    <t>м. Апостолове</t>
  </si>
  <si>
    <t>TT_404</t>
  </si>
  <si>
    <t>смт Тиврів</t>
  </si>
  <si>
    <t>TT_417</t>
  </si>
  <si>
    <t>смт. Смоліне</t>
  </si>
  <si>
    <t>TT_422</t>
  </si>
  <si>
    <t>м. Калинівка</t>
  </si>
  <si>
    <t>TT_442</t>
  </si>
  <si>
    <t>TT_112</t>
  </si>
  <si>
    <t>TT_426</t>
  </si>
  <si>
    <t>TT_259</t>
  </si>
  <si>
    <t>TT_443</t>
  </si>
  <si>
    <t>м. Іллінці</t>
  </si>
  <si>
    <t>TT_305</t>
  </si>
  <si>
    <t>TT_261</t>
  </si>
  <si>
    <t>TT_294</t>
  </si>
  <si>
    <t>м. Помічна</t>
  </si>
  <si>
    <t>TT_468</t>
  </si>
  <si>
    <t>TT_33</t>
  </si>
  <si>
    <t>м. Долинська</t>
  </si>
  <si>
    <t>TT_484</t>
  </si>
  <si>
    <t>смт Попільня</t>
  </si>
  <si>
    <t>TT_160</t>
  </si>
  <si>
    <t>м. Бобринець</t>
  </si>
  <si>
    <t>TT_481</t>
  </si>
  <si>
    <t>смт Вільшанка</t>
  </si>
  <si>
    <t>TT_184</t>
  </si>
  <si>
    <t>смт Новоархангельськ</t>
  </si>
  <si>
    <t>TT_510</t>
  </si>
  <si>
    <t>м. Херсон</t>
  </si>
  <si>
    <t>TT_501</t>
  </si>
  <si>
    <t>м. Бершадь</t>
  </si>
  <si>
    <t>TT_117</t>
  </si>
  <si>
    <t>смт Вапнярка</t>
  </si>
  <si>
    <t>TT_102</t>
  </si>
  <si>
    <t>смт Лисянка</t>
  </si>
  <si>
    <t>TT_135</t>
  </si>
  <si>
    <t>TT_234</t>
  </si>
  <si>
    <t>TT_138</t>
  </si>
  <si>
    <t>м. Новомиргород</t>
  </si>
  <si>
    <t>TT_516</t>
  </si>
  <si>
    <t>смт Софіївка</t>
  </si>
  <si>
    <t>TT_252</t>
  </si>
  <si>
    <t>TT_525</t>
  </si>
  <si>
    <t>м. Узин</t>
  </si>
  <si>
    <t>TT_526</t>
  </si>
  <si>
    <t>м. Тараща</t>
  </si>
  <si>
    <t>TT_535</t>
  </si>
  <si>
    <t>TT_181</t>
  </si>
  <si>
    <t>смт Широке</t>
  </si>
  <si>
    <t>TT_338</t>
  </si>
  <si>
    <t>смт Компаніївка</t>
  </si>
  <si>
    <t>TT_553</t>
  </si>
  <si>
    <t>TT_485</t>
  </si>
  <si>
    <t>TT_542</t>
  </si>
  <si>
    <t>смт Врадіївка</t>
  </si>
  <si>
    <t>TT_550</t>
  </si>
  <si>
    <t>TT_560</t>
  </si>
  <si>
    <t>TT_544</t>
  </si>
  <si>
    <t>TT_557</t>
  </si>
  <si>
    <t>TT_565</t>
  </si>
  <si>
    <t>м. Жмеринка</t>
  </si>
  <si>
    <t>TT_566</t>
  </si>
  <si>
    <t>TT_582</t>
  </si>
  <si>
    <t>смт Криве Озеро</t>
  </si>
  <si>
    <t>TT_578</t>
  </si>
  <si>
    <t>TT_103</t>
  </si>
  <si>
    <t>TT_570</t>
  </si>
  <si>
    <t>TT_187</t>
  </si>
  <si>
    <t>TT_590</t>
  </si>
  <si>
    <t>TT_591</t>
  </si>
  <si>
    <t>м. Тальне</t>
  </si>
  <si>
    <t>TT_593</t>
  </si>
  <si>
    <t>м. Бердичів</t>
  </si>
  <si>
    <t>TT_599</t>
  </si>
  <si>
    <t>TT_595</t>
  </si>
  <si>
    <t>м. Ананьїв</t>
  </si>
  <si>
    <t>TT_596</t>
  </si>
  <si>
    <t>смт Окни</t>
  </si>
  <si>
    <t>TT_597</t>
  </si>
  <si>
    <t>TT_604</t>
  </si>
  <si>
    <t>TT_614</t>
  </si>
  <si>
    <t>TT_622</t>
  </si>
  <si>
    <t>м. Новий Буг</t>
  </si>
  <si>
    <t>TT_623</t>
  </si>
  <si>
    <t>м. Миколаїв</t>
  </si>
  <si>
    <t>TT_621</t>
  </si>
  <si>
    <t>TT_634</t>
  </si>
  <si>
    <t>м. Південноукраїнськ</t>
  </si>
  <si>
    <t>TT_642</t>
  </si>
  <si>
    <t>TT_638</t>
  </si>
  <si>
    <t>м. Одеса</t>
  </si>
  <si>
    <t>TT_162</t>
  </si>
  <si>
    <t>м. Мала Виска</t>
  </si>
  <si>
    <t>TT_133</t>
  </si>
  <si>
    <t>TT_655</t>
  </si>
  <si>
    <t>м. Миронівка</t>
  </si>
  <si>
    <t>TT_661</t>
  </si>
  <si>
    <t>м. Вознесенськ</t>
  </si>
  <si>
    <t>TT_664</t>
  </si>
  <si>
    <t>TT_455</t>
  </si>
  <si>
    <t>TT_675</t>
  </si>
  <si>
    <t>TT_677</t>
  </si>
  <si>
    <t>TT_569</t>
  </si>
  <si>
    <t>м. Очаків</t>
  </si>
  <si>
    <t>TT_699</t>
  </si>
  <si>
    <t>смт Вороновиця</t>
  </si>
  <si>
    <t>TT_717</t>
  </si>
  <si>
    <t>TT_728</t>
  </si>
  <si>
    <t>TT_724</t>
  </si>
  <si>
    <t>TT_726</t>
  </si>
  <si>
    <t>смт Саврань</t>
  </si>
  <si>
    <t>TT_449</t>
  </si>
  <si>
    <t>м. Березівка</t>
  </si>
  <si>
    <t>TT_737</t>
  </si>
  <si>
    <t>TT_743</t>
  </si>
  <si>
    <t>м. Вишневе</t>
  </si>
  <si>
    <t>TT_742</t>
  </si>
  <si>
    <t>TT_741</t>
  </si>
  <si>
    <t>TT_732</t>
  </si>
  <si>
    <t>смт Овідіополь</t>
  </si>
  <si>
    <t>TT_718</t>
  </si>
  <si>
    <t>смт Голованівськ</t>
  </si>
  <si>
    <t>TT_754</t>
  </si>
  <si>
    <t>смт Бессарабське</t>
  </si>
  <si>
    <t>TT_767</t>
  </si>
  <si>
    <t>TT_766</t>
  </si>
  <si>
    <t>TT_761</t>
  </si>
  <si>
    <t>TT_785</t>
  </si>
  <si>
    <t>TT_203</t>
  </si>
  <si>
    <t>TT_782</t>
  </si>
  <si>
    <t>смт Великодолинське</t>
  </si>
  <si>
    <t>TT_147</t>
  </si>
  <si>
    <t>TT_723</t>
  </si>
  <si>
    <t>TT_710</t>
  </si>
  <si>
    <t>TT_798</t>
  </si>
  <si>
    <t>м. Фастів</t>
  </si>
  <si>
    <t>TT_696</t>
  </si>
  <si>
    <t>м. Нова Одеса</t>
  </si>
  <si>
    <t>TT_770</t>
  </si>
  <si>
    <t>TT_781</t>
  </si>
  <si>
    <t>м. Південне</t>
  </si>
  <si>
    <t>TT_841</t>
  </si>
  <si>
    <t>TT_232</t>
  </si>
  <si>
    <t>смт Веселинове</t>
  </si>
  <si>
    <t>TT_393</t>
  </si>
  <si>
    <t>м. Ладижин</t>
  </si>
  <si>
    <t>TT_855</t>
  </si>
  <si>
    <t>TT_784</t>
  </si>
  <si>
    <t>TT_829</t>
  </si>
  <si>
    <t>с. Рівне</t>
  </si>
  <si>
    <t>TT_846</t>
  </si>
  <si>
    <t>TT_871</t>
  </si>
  <si>
    <t>TT_876</t>
  </si>
  <si>
    <t>м. Вилкове</t>
  </si>
  <si>
    <t>TT_859</t>
  </si>
  <si>
    <t>TT_863</t>
  </si>
  <si>
    <t>TT_885</t>
  </si>
  <si>
    <t>TT_780</t>
  </si>
  <si>
    <t>TT_899</t>
  </si>
  <si>
    <t>TT_908</t>
  </si>
  <si>
    <t>м. Чорноморськ</t>
  </si>
  <si>
    <t>TT_175</t>
  </si>
  <si>
    <t>TT_913</t>
  </si>
  <si>
    <t>TT_933</t>
  </si>
  <si>
    <t>TT_925</t>
  </si>
  <si>
    <t>TT_289</t>
  </si>
  <si>
    <t>м. Немирів</t>
  </si>
  <si>
    <t>TT_932</t>
  </si>
  <si>
    <t>м. Васильків</t>
  </si>
  <si>
    <t>TT_926</t>
  </si>
  <si>
    <t>TT_173</t>
  </si>
  <si>
    <t>м. Благовіщенське</t>
  </si>
  <si>
    <t>TT_836</t>
  </si>
  <si>
    <t>смт Брацлав</t>
  </si>
  <si>
    <t>TT_679</t>
  </si>
  <si>
    <t>TT_161</t>
  </si>
  <si>
    <t>смт Рокитне</t>
  </si>
  <si>
    <t>TT_564</t>
  </si>
  <si>
    <t>TT_935</t>
  </si>
  <si>
    <t>TT_936</t>
  </si>
  <si>
    <t>TT_383</t>
  </si>
  <si>
    <t>TT_946</t>
  </si>
  <si>
    <t>TT_947</t>
  </si>
  <si>
    <t>м. Кодима</t>
  </si>
  <si>
    <t>TT_948</t>
  </si>
  <si>
    <t>м. Балта</t>
  </si>
  <si>
    <t>TT_285</t>
  </si>
  <si>
    <t>смт Тростянець</t>
  </si>
  <si>
    <t>TT_237</t>
  </si>
  <si>
    <t>смт Стрижавка</t>
  </si>
  <si>
    <t>TT_615</t>
  </si>
  <si>
    <t>TT_976</t>
  </si>
  <si>
    <t>TT_2011</t>
  </si>
  <si>
    <t>TT_2020</t>
  </si>
  <si>
    <t>TT_2026</t>
  </si>
  <si>
    <t>TT_2031</t>
  </si>
  <si>
    <t>TT_2034</t>
  </si>
  <si>
    <t>смт Єланець</t>
  </si>
  <si>
    <t>TT_2038</t>
  </si>
  <si>
    <t>м. Сквира</t>
  </si>
  <si>
    <t>TT_2044</t>
  </si>
  <si>
    <t>м. Подільськ</t>
  </si>
  <si>
    <t>TT_2046</t>
  </si>
  <si>
    <t>м. Білгород-Дністровський</t>
  </si>
  <si>
    <t>TT_2047</t>
  </si>
  <si>
    <t>смт Володарка</t>
  </si>
  <si>
    <t>TT_2048</t>
  </si>
  <si>
    <t>TT_2049</t>
  </si>
  <si>
    <t>TT_2051</t>
  </si>
  <si>
    <t>с. Хотів</t>
  </si>
  <si>
    <t>TT_2052</t>
  </si>
  <si>
    <t>TT_2061</t>
  </si>
  <si>
    <t>TT_2063</t>
  </si>
  <si>
    <t>м. Боярка</t>
  </si>
  <si>
    <t>TT_105</t>
  </si>
  <si>
    <t>TT_2085</t>
  </si>
  <si>
    <t>смт Калинопіль</t>
  </si>
  <si>
    <t>TT_2077</t>
  </si>
  <si>
    <t>TT_2079</t>
  </si>
  <si>
    <t>м. Українка</t>
  </si>
  <si>
    <t>TT_2083</t>
  </si>
  <si>
    <t>с. Червона Слобода</t>
  </si>
  <si>
    <t>TT_2092</t>
  </si>
  <si>
    <t>с. Крюківщина</t>
  </si>
  <si>
    <t>TT_2099</t>
  </si>
  <si>
    <t>TT_2094</t>
  </si>
  <si>
    <t>TT_2104</t>
  </si>
  <si>
    <t>TT_2118</t>
  </si>
  <si>
    <t>TT_2121</t>
  </si>
  <si>
    <t>с. Софіївська Борщагівка</t>
  </si>
  <si>
    <t>TT_2124</t>
  </si>
  <si>
    <t>TT_2106</t>
  </si>
  <si>
    <t>с. Шевченкове</t>
  </si>
  <si>
    <t>TT_2126</t>
  </si>
  <si>
    <t>м. Болград</t>
  </si>
  <si>
    <t>TT_2128</t>
  </si>
  <si>
    <t>м. Роздільна</t>
  </si>
  <si>
    <t>TT_2200</t>
  </si>
  <si>
    <t>смт Захарівка</t>
  </si>
  <si>
    <t>TT_2136</t>
  </si>
  <si>
    <t>TT_2140</t>
  </si>
  <si>
    <t>TT_2139</t>
  </si>
  <si>
    <t>TT_2260</t>
  </si>
  <si>
    <t>TT_2144</t>
  </si>
  <si>
    <t>TT_2150</t>
  </si>
  <si>
    <t>TT_2161</t>
  </si>
  <si>
    <t>TT_2163</t>
  </si>
  <si>
    <t>TT_2171</t>
  </si>
  <si>
    <t>TT_2172</t>
  </si>
  <si>
    <t>TT_2181</t>
  </si>
  <si>
    <t>TT_2187</t>
  </si>
  <si>
    <t>TT_2194</t>
  </si>
  <si>
    <t>м. Снігурівка</t>
  </si>
  <si>
    <t>TT_2211</t>
  </si>
  <si>
    <t>смт Сарата</t>
  </si>
  <si>
    <t>TT_2213</t>
  </si>
  <si>
    <t>м. Погребище</t>
  </si>
  <si>
    <t>TT_2214</t>
  </si>
  <si>
    <t>TT_2220</t>
  </si>
  <si>
    <t>TT_2222</t>
  </si>
  <si>
    <t>TT_2230</t>
  </si>
  <si>
    <t>м. Козятин</t>
  </si>
  <si>
    <t>TT_2235</t>
  </si>
  <si>
    <t>смт Глеваха</t>
  </si>
  <si>
    <t>TT_2242</t>
  </si>
  <si>
    <t>TT_2249</t>
  </si>
  <si>
    <t>смт Сутиски</t>
  </si>
  <si>
    <t>TT_2250</t>
  </si>
  <si>
    <t>TT_2251</t>
  </si>
  <si>
    <t>с. Петропавлівська Борщагівка</t>
  </si>
  <si>
    <t>TT_2252</t>
  </si>
  <si>
    <t>TT_2253</t>
  </si>
  <si>
    <t>TT_2255</t>
  </si>
  <si>
    <t>смт Березнегувате (Березнегуватська)</t>
  </si>
  <si>
    <t>TT_2266</t>
  </si>
  <si>
    <t>TT_2267</t>
  </si>
  <si>
    <t>TT_2274</t>
  </si>
  <si>
    <t>TT_2273</t>
  </si>
  <si>
    <t>TT_2277</t>
  </si>
  <si>
    <t>TT_2279</t>
  </si>
  <si>
    <t>TT_2280</t>
  </si>
  <si>
    <t>TT_2282</t>
  </si>
  <si>
    <t>TT_2286</t>
  </si>
  <si>
    <t>TT_2292</t>
  </si>
  <si>
    <t>TT_2297</t>
  </si>
  <si>
    <t>TT_2303</t>
  </si>
  <si>
    <t>TT_2308</t>
  </si>
  <si>
    <t>TT_2311</t>
  </si>
  <si>
    <t>TT_2312</t>
  </si>
  <si>
    <t>TT_2315</t>
  </si>
  <si>
    <t>TT_2316</t>
  </si>
  <si>
    <t>TT_2270</t>
  </si>
  <si>
    <t>TT_2322</t>
  </si>
  <si>
    <t>м. Первомайськ</t>
  </si>
  <si>
    <t>TT_2321</t>
  </si>
  <si>
    <t>TT_2319</t>
  </si>
  <si>
    <t>TT_2323</t>
  </si>
  <si>
    <t>TT_2324</t>
  </si>
  <si>
    <t>TT_2309</t>
  </si>
  <si>
    <t>TT_2327</t>
  </si>
  <si>
    <t>TT_2334</t>
  </si>
  <si>
    <t>TT_2285</t>
  </si>
  <si>
    <t>TT_2344</t>
  </si>
  <si>
    <t>смт Чернівці</t>
  </si>
  <si>
    <t>TT_2348</t>
  </si>
  <si>
    <t>TT_2357</t>
  </si>
  <si>
    <t>TT_2361</t>
  </si>
  <si>
    <t>TT_2364</t>
  </si>
  <si>
    <t>TT_2247</t>
  </si>
  <si>
    <t>TT_2369</t>
  </si>
  <si>
    <t>TT_2374</t>
  </si>
  <si>
    <t>TT_2377</t>
  </si>
  <si>
    <t>TT_2375</t>
  </si>
  <si>
    <t>TT_2378</t>
  </si>
  <si>
    <t>TT_2383</t>
  </si>
  <si>
    <t>TT_2389</t>
  </si>
  <si>
    <t>TT_2390</t>
  </si>
  <si>
    <t>с. Мошни</t>
  </si>
  <si>
    <t>TT_2391</t>
  </si>
  <si>
    <t>TT_2397</t>
  </si>
  <si>
    <t>с. Нива Трудова</t>
  </si>
  <si>
    <t>TT_2403</t>
  </si>
  <si>
    <t>смт Любашівка</t>
  </si>
  <si>
    <t>TT_2409</t>
  </si>
  <si>
    <t>TT_2410</t>
  </si>
  <si>
    <t>TT_2416</t>
  </si>
  <si>
    <t>TT_2417</t>
  </si>
  <si>
    <t>смт Казанка (Казанківська)</t>
  </si>
  <si>
    <t>TT_2291</t>
  </si>
  <si>
    <t>TT_2278</t>
  </si>
  <si>
    <t>смт Дашів (Дашівська селищна Рада)</t>
  </si>
  <si>
    <t>TT_2424</t>
  </si>
  <si>
    <t>с. Махнівка</t>
  </si>
  <si>
    <t>TT_2425</t>
  </si>
  <si>
    <t>TT_2426</t>
  </si>
  <si>
    <t>с. Тарасівка (Боярка)</t>
  </si>
  <si>
    <t>TT_2432</t>
  </si>
  <si>
    <t>TT_2434</t>
  </si>
  <si>
    <t>TT_2435</t>
  </si>
  <si>
    <t>м. Тульчин</t>
  </si>
  <si>
    <t>TT_2436</t>
  </si>
  <si>
    <t>м. Ізмаїл</t>
  </si>
  <si>
    <t>TT_2438</t>
  </si>
  <si>
    <t>TT_2439</t>
  </si>
  <si>
    <t>TT_2440</t>
  </si>
  <si>
    <t>TT_2446</t>
  </si>
  <si>
    <t>TT_2449</t>
  </si>
  <si>
    <t>TT_2452</t>
  </si>
  <si>
    <t>с. Перегонівка</t>
  </si>
  <si>
    <t>TT_2453</t>
  </si>
  <si>
    <t>TT_2458</t>
  </si>
  <si>
    <t>с. Маяки</t>
  </si>
  <si>
    <t>TT_2463</t>
  </si>
  <si>
    <t>с. Лука-Мелешківська</t>
  </si>
  <si>
    <t>TT_2467</t>
  </si>
  <si>
    <t>TT_2468</t>
  </si>
  <si>
    <t>м. Гайворон</t>
  </si>
  <si>
    <t>TT_2481</t>
  </si>
  <si>
    <t>м. Рені</t>
  </si>
  <si>
    <t>TT_2483</t>
  </si>
  <si>
    <t>TT_2482</t>
  </si>
  <si>
    <t>м. Арциз</t>
  </si>
  <si>
    <t>TT_2486</t>
  </si>
  <si>
    <t>TT_2487</t>
  </si>
  <si>
    <t>смт Братське</t>
  </si>
  <si>
    <t>TT_2422</t>
  </si>
  <si>
    <t>TT_2283</t>
  </si>
  <si>
    <t>смт Завалля</t>
  </si>
  <si>
    <t>TT_2337</t>
  </si>
  <si>
    <t>TT_2495</t>
  </si>
  <si>
    <t>TT_2491</t>
  </si>
  <si>
    <t>TT_2498</t>
  </si>
  <si>
    <t>TT_2501</t>
  </si>
  <si>
    <t>TT_2503</t>
  </si>
  <si>
    <t>TT_2505</t>
  </si>
  <si>
    <t>TT_2507</t>
  </si>
  <si>
    <t>TT_2499</t>
  </si>
  <si>
    <t>TT_2513</t>
  </si>
  <si>
    <t>TT_2380</t>
  </si>
  <si>
    <t>м. Обухів</t>
  </si>
  <si>
    <t>TT_2514</t>
  </si>
  <si>
    <t>TT_2527</t>
  </si>
  <si>
    <t>TT_2529</t>
  </si>
  <si>
    <t>TT_2532</t>
  </si>
  <si>
    <t>с. Білогородка</t>
  </si>
  <si>
    <t>TT_2534</t>
  </si>
  <si>
    <t>TT_2540</t>
  </si>
  <si>
    <t>TT_2542</t>
  </si>
  <si>
    <t>TT_2543</t>
  </si>
  <si>
    <t>TT_2522</t>
  </si>
  <si>
    <t>м. Ржищів</t>
  </si>
  <si>
    <t>TT_2547</t>
  </si>
  <si>
    <t>TT_2550</t>
  </si>
  <si>
    <t>TT_2551</t>
  </si>
  <si>
    <t>TT_2552</t>
  </si>
  <si>
    <t>TT_2554</t>
  </si>
  <si>
    <t>TT_2546</t>
  </si>
  <si>
    <t>TT_2558</t>
  </si>
  <si>
    <t>TT_2561</t>
  </si>
  <si>
    <t>TT_2560</t>
  </si>
  <si>
    <t>TT_2563</t>
  </si>
  <si>
    <t>TT_2569</t>
  </si>
  <si>
    <t>TT_2571</t>
  </si>
  <si>
    <t>TT_2572</t>
  </si>
  <si>
    <t>смт Ставище</t>
  </si>
  <si>
    <t>TT_2575</t>
  </si>
  <si>
    <t>TT_2594</t>
  </si>
  <si>
    <t>TT_2597</t>
  </si>
  <si>
    <t>TT_849</t>
  </si>
  <si>
    <t>TT_2601</t>
  </si>
  <si>
    <t>TT_2602</t>
  </si>
  <si>
    <t>TT_2612</t>
  </si>
  <si>
    <t>TT_2613</t>
  </si>
  <si>
    <t>TT_2614</t>
  </si>
  <si>
    <t>TT_2619</t>
  </si>
  <si>
    <t>смт Радушне</t>
  </si>
  <si>
    <t>TT_2623</t>
  </si>
  <si>
    <t>TT_2627</t>
  </si>
  <si>
    <t>TT_2629</t>
  </si>
  <si>
    <t>TT_2626</t>
  </si>
  <si>
    <t>с. Крижанівка</t>
  </si>
  <si>
    <t>TT_2632</t>
  </si>
  <si>
    <t>TT_2631</t>
  </si>
  <si>
    <t>TT_2634</t>
  </si>
  <si>
    <t>TT_2636</t>
  </si>
  <si>
    <t>TT_2642</t>
  </si>
  <si>
    <t>TT_2646</t>
  </si>
  <si>
    <t>TT_2647</t>
  </si>
  <si>
    <t>TT_2649</t>
  </si>
  <si>
    <t>TT_2654</t>
  </si>
  <si>
    <t>TT_2652</t>
  </si>
  <si>
    <t>смт Добровеличківка</t>
  </si>
  <si>
    <t>TT_2657</t>
  </si>
  <si>
    <t>TT_2664</t>
  </si>
  <si>
    <t>TT_2665</t>
  </si>
  <si>
    <t>TT_2670</t>
  </si>
  <si>
    <t>TT_2674</t>
  </si>
  <si>
    <t>TT_2680</t>
  </si>
  <si>
    <t>TT_2685</t>
  </si>
  <si>
    <t>TT_2688</t>
  </si>
  <si>
    <t>м. Зеленодольськ</t>
  </si>
  <si>
    <t>TT_2694</t>
  </si>
  <si>
    <t>TT_2692</t>
  </si>
  <si>
    <t>TT_2697</t>
  </si>
  <si>
    <t>смт Чабани</t>
  </si>
  <si>
    <t>TT_2701</t>
  </si>
  <si>
    <t>TT_2703</t>
  </si>
  <si>
    <t>м. Біляївка</t>
  </si>
  <si>
    <t>TT_2704</t>
  </si>
  <si>
    <t>TT_2708</t>
  </si>
  <si>
    <t>TT_2709</t>
  </si>
  <si>
    <t>TT_2712</t>
  </si>
  <si>
    <t>TT_2713</t>
  </si>
  <si>
    <t>TT_2719</t>
  </si>
  <si>
    <t>TT_2720</t>
  </si>
  <si>
    <t>смт Оратів</t>
  </si>
  <si>
    <t>TT_2731</t>
  </si>
  <si>
    <t>TT_2738</t>
  </si>
  <si>
    <t>TT_2716</t>
  </si>
  <si>
    <t>с. Коблеве</t>
  </si>
  <si>
    <t>TT_2740</t>
  </si>
  <si>
    <t>TT_2742</t>
  </si>
  <si>
    <t>TT_2745</t>
  </si>
  <si>
    <t>TT_2748</t>
  </si>
  <si>
    <t>TT_2753</t>
  </si>
  <si>
    <t>TT_2755</t>
  </si>
  <si>
    <t>TT_2756</t>
  </si>
  <si>
    <t>с. Нерубайське</t>
  </si>
  <si>
    <t>TT_2758</t>
  </si>
  <si>
    <t>м. Баштанка</t>
  </si>
  <si>
    <t>TT_2760</t>
  </si>
  <si>
    <t>TT_2766</t>
  </si>
  <si>
    <t>TT_2767</t>
  </si>
  <si>
    <t>TT_2769</t>
  </si>
  <si>
    <t>TT_2770</t>
  </si>
  <si>
    <t>TT_2771</t>
  </si>
  <si>
    <t>TT_2778</t>
  </si>
  <si>
    <t>TT_2781</t>
  </si>
  <si>
    <t>TT_2782</t>
  </si>
  <si>
    <t>TT_2784</t>
  </si>
  <si>
    <t>TT_2783</t>
  </si>
  <si>
    <t>TT_2791</t>
  </si>
  <si>
    <t>TT_2793</t>
  </si>
  <si>
    <t>смт Доброслав</t>
  </si>
  <si>
    <t>TT_2797</t>
  </si>
  <si>
    <t>TT_2728</t>
  </si>
  <si>
    <t>TT_2801</t>
  </si>
  <si>
    <t>TT_2805</t>
  </si>
  <si>
    <t>TT_2813</t>
  </si>
  <si>
    <t>TT_2817</t>
  </si>
  <si>
    <t>с. Фонтанка</t>
  </si>
  <si>
    <t>TT_2818</t>
  </si>
  <si>
    <t>TT_2787</t>
  </si>
  <si>
    <t>TT_2827</t>
  </si>
  <si>
    <t>TT_2828</t>
  </si>
  <si>
    <t>м. Тетіїв</t>
  </si>
  <si>
    <t>TT_2829</t>
  </si>
  <si>
    <t>TT_2832</t>
  </si>
  <si>
    <t>TT_2836</t>
  </si>
  <si>
    <t>TT_2835</t>
  </si>
  <si>
    <t>TT_2837</t>
  </si>
  <si>
    <t>TT_2842</t>
  </si>
  <si>
    <t>TT_2815</t>
  </si>
  <si>
    <t>TT_2845</t>
  </si>
  <si>
    <t>TT_2847</t>
  </si>
  <si>
    <t>м. Шаргород</t>
  </si>
  <si>
    <t>TT_2851</t>
  </si>
  <si>
    <t>TT_2852</t>
  </si>
  <si>
    <t>TT_2854</t>
  </si>
  <si>
    <t>TT_2853</t>
  </si>
  <si>
    <t>TT_2857</t>
  </si>
  <si>
    <t>TT_2865</t>
  </si>
  <si>
    <t>TT_2858</t>
  </si>
  <si>
    <t>TT_2866</t>
  </si>
  <si>
    <t>TT_2868</t>
  </si>
  <si>
    <t>TT_2876</t>
  </si>
  <si>
    <t>TT_2882</t>
  </si>
  <si>
    <t>TT_2886</t>
  </si>
  <si>
    <t>смт Борова</t>
  </si>
  <si>
    <t>TT_2890</t>
  </si>
  <si>
    <t>TT_2891</t>
  </si>
  <si>
    <t>TT_2883</t>
  </si>
  <si>
    <t>TT_2898</t>
  </si>
  <si>
    <t>TT_2904</t>
  </si>
  <si>
    <t>TT_2908</t>
  </si>
  <si>
    <t>TT_2911</t>
  </si>
  <si>
    <t>с. Прилиманське</t>
  </si>
  <si>
    <t>TT_2915</t>
  </si>
  <si>
    <t>TT_2917</t>
  </si>
  <si>
    <t>TT_2924</t>
  </si>
  <si>
    <t>TT_2927</t>
  </si>
  <si>
    <t>TT_2929</t>
  </si>
  <si>
    <t>TT_2925</t>
  </si>
  <si>
    <t>TT_2930</t>
  </si>
  <si>
    <t>TT_2931</t>
  </si>
  <si>
    <t>TT_2940</t>
  </si>
  <si>
    <t>TT_2941</t>
  </si>
  <si>
    <t>TT_2947</t>
  </si>
  <si>
    <t>TT_2953</t>
  </si>
  <si>
    <t>с. Бишів</t>
  </si>
  <si>
    <t>TT_2960</t>
  </si>
  <si>
    <t>м. Татарбунари</t>
  </si>
  <si>
    <t>TT_2962</t>
  </si>
  <si>
    <t>TT_2966</t>
  </si>
  <si>
    <t>TT_2984</t>
  </si>
  <si>
    <t>TT_2986</t>
  </si>
  <si>
    <t>TT_2990</t>
  </si>
  <si>
    <t>TT_2991</t>
  </si>
  <si>
    <t>с. Фурси</t>
  </si>
  <si>
    <t>TT_2998</t>
  </si>
  <si>
    <t>TT_3011</t>
  </si>
  <si>
    <t>TT_3013</t>
  </si>
  <si>
    <t>с. Гатне</t>
  </si>
  <si>
    <t>TT_3021</t>
  </si>
  <si>
    <t>TT_3025</t>
  </si>
  <si>
    <t>TT_3035</t>
  </si>
  <si>
    <t>TT_3027</t>
  </si>
  <si>
    <t>TT_3038</t>
  </si>
  <si>
    <t>м. Андрушівка</t>
  </si>
  <si>
    <t>TT_3050</t>
  </si>
  <si>
    <t>TT_2437</t>
  </si>
  <si>
    <t>TT_3055</t>
  </si>
  <si>
    <t>смт Велика Олександрівка</t>
  </si>
  <si>
    <t>TT_3062</t>
  </si>
  <si>
    <t>TT_3067</t>
  </si>
  <si>
    <t>TT_3068</t>
  </si>
  <si>
    <t>TT_3074</t>
  </si>
  <si>
    <t>TT_3077</t>
  </si>
  <si>
    <t>с. Лиманка</t>
  </si>
  <si>
    <t>TT_3080</t>
  </si>
  <si>
    <t>TT_3081</t>
  </si>
  <si>
    <t>TT_3082</t>
  </si>
  <si>
    <t>TT_2973</t>
  </si>
  <si>
    <t>TT_3085</t>
  </si>
  <si>
    <t>TT_3087</t>
  </si>
  <si>
    <t>TT_3100</t>
  </si>
  <si>
    <t>смт Високопілля</t>
  </si>
  <si>
    <t>TT_3103</t>
  </si>
  <si>
    <t>с. Нове</t>
  </si>
  <si>
    <t>TT_3107</t>
  </si>
  <si>
    <t>смт Іванівка</t>
  </si>
  <si>
    <t>TT_3108</t>
  </si>
  <si>
    <t>TT_3109</t>
  </si>
  <si>
    <t>TT_3110</t>
  </si>
  <si>
    <t>с. Великий Дальник</t>
  </si>
  <si>
    <t>TT_3112</t>
  </si>
  <si>
    <t>TT_3113</t>
  </si>
  <si>
    <t>смт Ширяєве</t>
  </si>
  <si>
    <t>TT_3115</t>
  </si>
  <si>
    <t>TT_3117</t>
  </si>
  <si>
    <t>смт Арбузинка</t>
  </si>
  <si>
    <t>TT_3119</t>
  </si>
  <si>
    <t>TT_3120</t>
  </si>
  <si>
    <t>TT_3126</t>
  </si>
  <si>
    <t>с. Агрономічне</t>
  </si>
  <si>
    <t>TT_3130</t>
  </si>
  <si>
    <t>TT_3136</t>
  </si>
  <si>
    <t>с. Віта-Поштова</t>
  </si>
  <si>
    <t>TT_3140</t>
  </si>
  <si>
    <t>TT_3141</t>
  </si>
  <si>
    <t>TT_3144</t>
  </si>
  <si>
    <t>TT_3146</t>
  </si>
  <si>
    <t>TT_3147</t>
  </si>
  <si>
    <t>смт Турбів</t>
  </si>
  <si>
    <t>TT_3171</t>
  </si>
  <si>
    <t>смт Авангард</t>
  </si>
  <si>
    <t>TT_3175</t>
  </si>
  <si>
    <t>TT_3176</t>
  </si>
  <si>
    <t>TT_3177</t>
  </si>
  <si>
    <t>смт Хлібодарське</t>
  </si>
  <si>
    <t>TT_3179</t>
  </si>
  <si>
    <t>TT_3181</t>
  </si>
  <si>
    <t>TT_3182</t>
  </si>
  <si>
    <t>TT_3183</t>
  </si>
  <si>
    <t>TT_3185</t>
  </si>
  <si>
    <t>TT_3188</t>
  </si>
  <si>
    <t>смт Доманівка</t>
  </si>
  <si>
    <t>TT_3197</t>
  </si>
  <si>
    <t>TT_3198</t>
  </si>
  <si>
    <t>TT_3200</t>
  </si>
  <si>
    <t>TT_3201</t>
  </si>
  <si>
    <t>TT_3204</t>
  </si>
  <si>
    <t>TT_3208</t>
  </si>
  <si>
    <t>TT_3211</t>
  </si>
  <si>
    <t>с. Троїцьке</t>
  </si>
  <si>
    <t>TT_3214</t>
  </si>
  <si>
    <t>TT_3215</t>
  </si>
  <si>
    <t>TT_3217</t>
  </si>
  <si>
    <t>TT_3180</t>
  </si>
  <si>
    <t>с. Якушинці</t>
  </si>
  <si>
    <t>TT_3221</t>
  </si>
  <si>
    <t>TT_3231</t>
  </si>
  <si>
    <t>смт Ружин</t>
  </si>
  <si>
    <t>TT_3237</t>
  </si>
  <si>
    <t>TT_3238</t>
  </si>
  <si>
    <t>TT_3242</t>
  </si>
  <si>
    <t>с. Дачне</t>
  </si>
  <si>
    <t>TT_3240</t>
  </si>
  <si>
    <t>TT_3247</t>
  </si>
  <si>
    <t>м. Кілія</t>
  </si>
  <si>
    <t>TT_3250</t>
  </si>
  <si>
    <t>TT_3254</t>
  </si>
  <si>
    <t>TT_3255</t>
  </si>
  <si>
    <t>TT_3256</t>
  </si>
  <si>
    <t>TT_3262</t>
  </si>
  <si>
    <t>TT_3264</t>
  </si>
  <si>
    <t>TT_3265</t>
  </si>
  <si>
    <t>TT_2879</t>
  </si>
  <si>
    <t>TT_3267</t>
  </si>
  <si>
    <t>TT_3270</t>
  </si>
  <si>
    <t>TT_3272</t>
  </si>
  <si>
    <t>смт Воскресенське</t>
  </si>
  <si>
    <t>TT_3274</t>
  </si>
  <si>
    <t>TT_3273</t>
  </si>
  <si>
    <t>TT_3275</t>
  </si>
  <si>
    <t>TT_3278</t>
  </si>
  <si>
    <t>TT_3282</t>
  </si>
  <si>
    <t>TT_3283</t>
  </si>
  <si>
    <t>м. Липовець</t>
  </si>
  <si>
    <t>TT_3285</t>
  </si>
  <si>
    <t>TT_3286</t>
  </si>
  <si>
    <t>TT_3279</t>
  </si>
  <si>
    <t>смт Браїлів</t>
  </si>
  <si>
    <t>TT_3291</t>
  </si>
  <si>
    <t>TT_3295</t>
  </si>
  <si>
    <t>TT_3294</t>
  </si>
  <si>
    <t>TT_3296</t>
  </si>
  <si>
    <t>TT_3297</t>
  </si>
  <si>
    <t>TT_3300</t>
  </si>
  <si>
    <t>TT_3306</t>
  </si>
  <si>
    <t>TT_3307</t>
  </si>
  <si>
    <t>с. Чернове</t>
  </si>
  <si>
    <t>TT_3310</t>
  </si>
  <si>
    <t>TT_3317</t>
  </si>
  <si>
    <t>TT_3322</t>
  </si>
  <si>
    <t>TT_3326</t>
  </si>
  <si>
    <t>TT_3332</t>
  </si>
  <si>
    <t>TT_3336</t>
  </si>
  <si>
    <t>TT_3340</t>
  </si>
  <si>
    <t>TT_3345</t>
  </si>
  <si>
    <t>с. Руська Поляна</t>
  </si>
  <si>
    <t>TT_3351</t>
  </si>
  <si>
    <t>TT_3353</t>
  </si>
  <si>
    <t>TT_3358</t>
  </si>
  <si>
    <t>TT_3361</t>
  </si>
  <si>
    <t>TT_3364</t>
  </si>
  <si>
    <t>TT_3365</t>
  </si>
  <si>
    <t>TT_3367</t>
  </si>
  <si>
    <t>TT_3370</t>
  </si>
  <si>
    <t>TT_3371</t>
  </si>
  <si>
    <t>TT_3380</t>
  </si>
  <si>
    <t>TT_3393</t>
  </si>
  <si>
    <t>TT_3396</t>
  </si>
  <si>
    <t>TT_3395</t>
  </si>
  <si>
    <t>TT_3406</t>
  </si>
  <si>
    <t>TT_3432</t>
  </si>
  <si>
    <t>TT_3439</t>
  </si>
  <si>
    <t>TT_3442</t>
  </si>
  <si>
    <t>с. Знам'янка</t>
  </si>
  <si>
    <t>TT_3446</t>
  </si>
  <si>
    <t>TT_250</t>
  </si>
  <si>
    <t>м. Рівне</t>
  </si>
  <si>
    <t>TT_253</t>
  </si>
  <si>
    <t>м. Луцьк</t>
  </si>
  <si>
    <t>TT_276</t>
  </si>
  <si>
    <t>смт Літин</t>
  </si>
  <si>
    <t>TT_255</t>
  </si>
  <si>
    <t>TT_308</t>
  </si>
  <si>
    <t>м. Коростень</t>
  </si>
  <si>
    <t>TT_343</t>
  </si>
  <si>
    <t>м. Хмільник</t>
  </si>
  <si>
    <t>TT_344</t>
  </si>
  <si>
    <t>смт Летичів</t>
  </si>
  <si>
    <t>TT_352</t>
  </si>
  <si>
    <t>м. Овруч</t>
  </si>
  <si>
    <t>TT_355</t>
  </si>
  <si>
    <t>TT_373</t>
  </si>
  <si>
    <t>смт Заболоття</t>
  </si>
  <si>
    <t>TT_362</t>
  </si>
  <si>
    <t>м. Старокостянтинів</t>
  </si>
  <si>
    <t>TT_371</t>
  </si>
  <si>
    <t>TT_379</t>
  </si>
  <si>
    <t>м. Сарни</t>
  </si>
  <si>
    <t>TT_419</t>
  </si>
  <si>
    <t>м. Городок</t>
  </si>
  <si>
    <t>TT_412</t>
  </si>
  <si>
    <t>м. Ковель</t>
  </si>
  <si>
    <t>TT_413</t>
  </si>
  <si>
    <t>м. Нововолинськ</t>
  </si>
  <si>
    <t>TT_429</t>
  </si>
  <si>
    <t>м. Чуднів</t>
  </si>
  <si>
    <t>TT_428</t>
  </si>
  <si>
    <t>TT_401</t>
  </si>
  <si>
    <t>м. Полонне</t>
  </si>
  <si>
    <t>TT_421</t>
  </si>
  <si>
    <t>TT_423</t>
  </si>
  <si>
    <t>м. Дунаївці</t>
  </si>
  <si>
    <t>TT_432</t>
  </si>
  <si>
    <t>м. Коростишів</t>
  </si>
  <si>
    <t>TT_445</t>
  </si>
  <si>
    <t>м. Вараш</t>
  </si>
  <si>
    <t>TT_447</t>
  </si>
  <si>
    <t>м. Хотин</t>
  </si>
  <si>
    <t>TT_471</t>
  </si>
  <si>
    <t>м. Житомир</t>
  </si>
  <si>
    <t>TT_472</t>
  </si>
  <si>
    <t>TT_473</t>
  </si>
  <si>
    <t>м. Звягель</t>
  </si>
  <si>
    <t>TT_469</t>
  </si>
  <si>
    <t>м. Березне</t>
  </si>
  <si>
    <t>TT_487</t>
  </si>
  <si>
    <t>м. Баранівка</t>
  </si>
  <si>
    <t>TT_496</t>
  </si>
  <si>
    <t>TT_498</t>
  </si>
  <si>
    <t>TT_190</t>
  </si>
  <si>
    <t>смт Макарів</t>
  </si>
  <si>
    <t>TT_505</t>
  </si>
  <si>
    <t>м. Здолбунів</t>
  </si>
  <si>
    <t>TT_502</t>
  </si>
  <si>
    <t>TT_528</t>
  </si>
  <si>
    <t>м. Красилів</t>
  </si>
  <si>
    <t>TT_530</t>
  </si>
  <si>
    <t>смт Брусилів</t>
  </si>
  <si>
    <t>TT_534</t>
  </si>
  <si>
    <t>смт Пулини</t>
  </si>
  <si>
    <t>TT_554</t>
  </si>
  <si>
    <t>TT_562</t>
  </si>
  <si>
    <t>м. Волочиськ</t>
  </si>
  <si>
    <t>TT_579</t>
  </si>
  <si>
    <t>TT_600</t>
  </si>
  <si>
    <t>смт Народичі</t>
  </si>
  <si>
    <t>TT_601</t>
  </si>
  <si>
    <t>TT_605</t>
  </si>
  <si>
    <t>смт Гоща</t>
  </si>
  <si>
    <t>TT_613</t>
  </si>
  <si>
    <t>м. Костопіль</t>
  </si>
  <si>
    <t>TT_629</t>
  </si>
  <si>
    <t>м. Любомль</t>
  </si>
  <si>
    <t>TT_633</t>
  </si>
  <si>
    <t>м. Володимир</t>
  </si>
  <si>
    <t>TT_632</t>
  </si>
  <si>
    <t>TT_645</t>
  </si>
  <si>
    <t>м. Кам'янець-Подільський</t>
  </si>
  <si>
    <t>TT_636</t>
  </si>
  <si>
    <t>м. Радомишль</t>
  </si>
  <si>
    <t>TT_643</t>
  </si>
  <si>
    <t>м. Самбір</t>
  </si>
  <si>
    <t>TT_644</t>
  </si>
  <si>
    <t>м. Чернівці</t>
  </si>
  <si>
    <t>TT_651</t>
  </si>
  <si>
    <t>смт Іршанськ</t>
  </si>
  <si>
    <t>TT_659</t>
  </si>
  <si>
    <t>м. Дубно</t>
  </si>
  <si>
    <t>TT_663</t>
  </si>
  <si>
    <t>TT_666</t>
  </si>
  <si>
    <t>м. Коломия</t>
  </si>
  <si>
    <t>TT_678</t>
  </si>
  <si>
    <t>м. Тернопіль</t>
  </si>
  <si>
    <t>TT_681</t>
  </si>
  <si>
    <t>смт Ратне</t>
  </si>
  <si>
    <t>TT_683</t>
  </si>
  <si>
    <t>м. Перемишляни</t>
  </si>
  <si>
    <t>TT_667</t>
  </si>
  <si>
    <t>м. Хмельницький</t>
  </si>
  <si>
    <t>TT_13</t>
  </si>
  <si>
    <t>TT_682</t>
  </si>
  <si>
    <t>смт Млинів</t>
  </si>
  <si>
    <t>TT_688</t>
  </si>
  <si>
    <t>м. Чортків</t>
  </si>
  <si>
    <t>TT_657</t>
  </si>
  <si>
    <t>смт Заболотів</t>
  </si>
  <si>
    <t>TT_702</t>
  </si>
  <si>
    <t>смт Квасилів</t>
  </si>
  <si>
    <t>TT_684</t>
  </si>
  <si>
    <t>TT_700</t>
  </si>
  <si>
    <t>TT_719</t>
  </si>
  <si>
    <t>м. Бурштин</t>
  </si>
  <si>
    <t>TT_713</t>
  </si>
  <si>
    <t>смт Богородчани</t>
  </si>
  <si>
    <t>TT_694</t>
  </si>
  <si>
    <t>TT_703</t>
  </si>
  <si>
    <t>м. Калуш</t>
  </si>
  <si>
    <t>TT_720</t>
  </si>
  <si>
    <t>TT_714</t>
  </si>
  <si>
    <t>TT_730</t>
  </si>
  <si>
    <t>TT_727</t>
  </si>
  <si>
    <t>м. Сокаль</t>
  </si>
  <si>
    <t>TT_725</t>
  </si>
  <si>
    <t>м. Львів</t>
  </si>
  <si>
    <t>TT_685</t>
  </si>
  <si>
    <t>м. Бар</t>
  </si>
  <si>
    <t>TT_738</t>
  </si>
  <si>
    <t>TT_680</t>
  </si>
  <si>
    <t>м. Зборів</t>
  </si>
  <si>
    <t>TT_2</t>
  </si>
  <si>
    <t>смт Ярмолинці</t>
  </si>
  <si>
    <t>TT_750</t>
  </si>
  <si>
    <t>м. Трускавець</t>
  </si>
  <si>
    <t>TT_747</t>
  </si>
  <si>
    <t>смт Стара Синява</t>
  </si>
  <si>
    <t>TT_751</t>
  </si>
  <si>
    <t>смт Кути</t>
  </si>
  <si>
    <t>TT_758</t>
  </si>
  <si>
    <t>TT_752</t>
  </si>
  <si>
    <t>TT_790</t>
  </si>
  <si>
    <t>TT_795</t>
  </si>
  <si>
    <t>м. Мостиська</t>
  </si>
  <si>
    <t>TT_769</t>
  </si>
  <si>
    <t>TT_791</t>
  </si>
  <si>
    <t>TT_819</t>
  </si>
  <si>
    <t>TT_787</t>
  </si>
  <si>
    <t>TT_647</t>
  </si>
  <si>
    <t>TT_793</t>
  </si>
  <si>
    <t>TT_792</t>
  </si>
  <si>
    <t>TT_797</t>
  </si>
  <si>
    <t>с. Крихівці</t>
  </si>
  <si>
    <t>TT_794</t>
  </si>
  <si>
    <t>м. Олевськ</t>
  </si>
  <si>
    <t>TT_796</t>
  </si>
  <si>
    <t>м. Бучач</t>
  </si>
  <si>
    <t>TT_619</t>
  </si>
  <si>
    <t>м. Турка</t>
  </si>
  <si>
    <t>TT_837</t>
  </si>
  <si>
    <t>TT_838</t>
  </si>
  <si>
    <t>м. Дрогобич</t>
  </si>
  <si>
    <t>TT_848</t>
  </si>
  <si>
    <t>TT_831</t>
  </si>
  <si>
    <t>м. Свалява</t>
  </si>
  <si>
    <t>TT_853</t>
  </si>
  <si>
    <t>TT_832</t>
  </si>
  <si>
    <t>м. Жовква</t>
  </si>
  <si>
    <t>TT_822</t>
  </si>
  <si>
    <t>м. Ланівці</t>
  </si>
  <si>
    <t>TT_867</t>
  </si>
  <si>
    <t>смт Любешів</t>
  </si>
  <si>
    <t>TT_886</t>
  </si>
  <si>
    <t>м. Радехів</t>
  </si>
  <si>
    <t>TT_881</t>
  </si>
  <si>
    <t>м. Дубровиця</t>
  </si>
  <si>
    <t>TT_870</t>
  </si>
  <si>
    <t>м. Мукачево</t>
  </si>
  <si>
    <t>TT_880</t>
  </si>
  <si>
    <t>смт Зарічне</t>
  </si>
  <si>
    <t>TT_840</t>
  </si>
  <si>
    <t>м. Тисмениця</t>
  </si>
  <si>
    <t>TT_779</t>
  </si>
  <si>
    <t>м. Збараж</t>
  </si>
  <si>
    <t>TT_857</t>
  </si>
  <si>
    <t>TT_879</t>
  </si>
  <si>
    <t>м. Івано-Франківськ</t>
  </si>
  <si>
    <t>TT_891</t>
  </si>
  <si>
    <t>м. Нетішин</t>
  </si>
  <si>
    <t>TT_875</t>
  </si>
  <si>
    <t>с. Великий Кучурів</t>
  </si>
  <si>
    <t>TT_873</t>
  </si>
  <si>
    <t>м. Шептицький</t>
  </si>
  <si>
    <t>TT_889</t>
  </si>
  <si>
    <t>TT_856</t>
  </si>
  <si>
    <t>TT_882</t>
  </si>
  <si>
    <t>м. Іршава</t>
  </si>
  <si>
    <t>TT_746</t>
  </si>
  <si>
    <t>TT_893</t>
  </si>
  <si>
    <t>м. Стрий</t>
  </si>
  <si>
    <t>TT_825</t>
  </si>
  <si>
    <t>м. Борислав</t>
  </si>
  <si>
    <t>TT_789</t>
  </si>
  <si>
    <t>TT_890</t>
  </si>
  <si>
    <t>м. Кременець</t>
  </si>
  <si>
    <t>TT_905</t>
  </si>
  <si>
    <t>м. Бережани</t>
  </si>
  <si>
    <t>TT_904</t>
  </si>
  <si>
    <t>TT_755</t>
  </si>
  <si>
    <t>TT_896</t>
  </si>
  <si>
    <t>м. Горохів</t>
  </si>
  <si>
    <t>TT_912</t>
  </si>
  <si>
    <t>м. Хуст</t>
  </si>
  <si>
    <t>TT_919</t>
  </si>
  <si>
    <t>смт Берегомет</t>
  </si>
  <si>
    <t>TT_924</t>
  </si>
  <si>
    <t>TT_929</t>
  </si>
  <si>
    <t>TT_934</t>
  </si>
  <si>
    <t>м. Новояворівськ</t>
  </si>
  <si>
    <t>TT_27</t>
  </si>
  <si>
    <t>м. Заліщики</t>
  </si>
  <si>
    <t>TT_716</t>
  </si>
  <si>
    <t>TT_851</t>
  </si>
  <si>
    <t>TT_902</t>
  </si>
  <si>
    <t>TT_839</t>
  </si>
  <si>
    <t>TT_572</t>
  </si>
  <si>
    <t>м. Шепетівка</t>
  </si>
  <si>
    <t>TT_395</t>
  </si>
  <si>
    <t>м. Деражня</t>
  </si>
  <si>
    <t>TT_625</t>
  </si>
  <si>
    <t>м. Сторожинець</t>
  </si>
  <si>
    <t>TT_937</t>
  </si>
  <si>
    <t>TT_939</t>
  </si>
  <si>
    <t>м. Монастириська</t>
  </si>
  <si>
    <t>TT_940</t>
  </si>
  <si>
    <t>м. Жидачів</t>
  </si>
  <si>
    <t>TT_941</t>
  </si>
  <si>
    <t>м. Вашківці</t>
  </si>
  <si>
    <t>TT_757</t>
  </si>
  <si>
    <t>TT_942</t>
  </si>
  <si>
    <t>м. Вижниця</t>
  </si>
  <si>
    <t>TT_945</t>
  </si>
  <si>
    <t>TT_944</t>
  </si>
  <si>
    <t>смт. Меденичі</t>
  </si>
  <si>
    <t>TT_955</t>
  </si>
  <si>
    <t>смт. Підволочиськ</t>
  </si>
  <si>
    <t>TT_957</t>
  </si>
  <si>
    <t>TT_288</t>
  </si>
  <si>
    <t>TT_960</t>
  </si>
  <si>
    <t>смт Білогір'я</t>
  </si>
  <si>
    <t>TT_961</t>
  </si>
  <si>
    <t>TT_963</t>
  </si>
  <si>
    <t>смт Кельменці</t>
  </si>
  <si>
    <t>TT_967</t>
  </si>
  <si>
    <t>TT_826</t>
  </si>
  <si>
    <t>TT_972</t>
  </si>
  <si>
    <t>м. Ужгород</t>
  </si>
  <si>
    <t>TT_973</t>
  </si>
  <si>
    <t>TT_974</t>
  </si>
  <si>
    <t>TT_2000</t>
  </si>
  <si>
    <t>TT_2003</t>
  </si>
  <si>
    <t>смт Дубове</t>
  </si>
  <si>
    <t>TT_2002</t>
  </si>
  <si>
    <t>TT_2004</t>
  </si>
  <si>
    <t>TT_2006</t>
  </si>
  <si>
    <t>м. Ірпінь</t>
  </si>
  <si>
    <t>TT_2007</t>
  </si>
  <si>
    <t>TT_2010</t>
  </si>
  <si>
    <t>TT_2520</t>
  </si>
  <si>
    <t>м. Перечин</t>
  </si>
  <si>
    <t>TT_2015</t>
  </si>
  <si>
    <t>м. Кіцмань</t>
  </si>
  <si>
    <t>TT_2016</t>
  </si>
  <si>
    <t>TT_2018</t>
  </si>
  <si>
    <t>TT_2021</t>
  </si>
  <si>
    <t>м. Броди</t>
  </si>
  <si>
    <t>TT_2022</t>
  </si>
  <si>
    <t>м. Болехів</t>
  </si>
  <si>
    <t>TT_2023</t>
  </si>
  <si>
    <t>м. Тячів</t>
  </si>
  <si>
    <t>TT_2024</t>
  </si>
  <si>
    <t>смт Рожнятів</t>
  </si>
  <si>
    <t>TT_2025</t>
  </si>
  <si>
    <t>смт Димер</t>
  </si>
  <si>
    <t>TT_2027</t>
  </si>
  <si>
    <t>TT_2029</t>
  </si>
  <si>
    <t>TT_2032</t>
  </si>
  <si>
    <t>TT_2036</t>
  </si>
  <si>
    <t>TT_2040</t>
  </si>
  <si>
    <t>TT_2039</t>
  </si>
  <si>
    <t>смт Добротвір</t>
  </si>
  <si>
    <t>TT_2014</t>
  </si>
  <si>
    <t>смт Брюховичі</t>
  </si>
  <si>
    <t>TT_2041</t>
  </si>
  <si>
    <t>TT_2043</t>
  </si>
  <si>
    <t>TT_2050</t>
  </si>
  <si>
    <t>TT_376</t>
  </si>
  <si>
    <t>TT_2054</t>
  </si>
  <si>
    <t>TT_2056</t>
  </si>
  <si>
    <t>TT_399</t>
  </si>
  <si>
    <t>TT_2069</t>
  </si>
  <si>
    <t>TT_2071</t>
  </si>
  <si>
    <t>TT_2072</t>
  </si>
  <si>
    <t>м. Корець</t>
  </si>
  <si>
    <t>TT_2076</t>
  </si>
  <si>
    <t>TT_2012</t>
  </si>
  <si>
    <t>TT_2078</t>
  </si>
  <si>
    <t>смт Іваничі</t>
  </si>
  <si>
    <t>TT_971</t>
  </si>
  <si>
    <t>TT_408</t>
  </si>
  <si>
    <t>смт Черняхів</t>
  </si>
  <si>
    <t>TT_2080</t>
  </si>
  <si>
    <t>м. Шумськ</t>
  </si>
  <si>
    <t>TT_2081</t>
  </si>
  <si>
    <t>TT_196</t>
  </si>
  <si>
    <t>TT_2084</t>
  </si>
  <si>
    <t>TT_2088</t>
  </si>
  <si>
    <t>TT_2089</t>
  </si>
  <si>
    <t>м. Копичинці</t>
  </si>
  <si>
    <t>TT_2090</t>
  </si>
  <si>
    <t>TT_2091</t>
  </si>
  <si>
    <t>TT_2093</t>
  </si>
  <si>
    <t>м. Заставна</t>
  </si>
  <si>
    <t>TT_2098</t>
  </si>
  <si>
    <t>м. Новий Розділ</t>
  </si>
  <si>
    <t>TT_2100</t>
  </si>
  <si>
    <t>TT_2102</t>
  </si>
  <si>
    <t>TT_2109</t>
  </si>
  <si>
    <t>TT_2110</t>
  </si>
  <si>
    <t>TT_2112</t>
  </si>
  <si>
    <t>смт Турійськ</t>
  </si>
  <si>
    <t>TT_847</t>
  </si>
  <si>
    <t>TT_2116</t>
  </si>
  <si>
    <t>м. Рогатин</t>
  </si>
  <si>
    <t>TT_2120</t>
  </si>
  <si>
    <t>TT_2123</t>
  </si>
  <si>
    <t>м. Герца</t>
  </si>
  <si>
    <t>TT_63</t>
  </si>
  <si>
    <t>смт Немішаєве</t>
  </si>
  <si>
    <t>TT_64</t>
  </si>
  <si>
    <t>TT_2129</t>
  </si>
  <si>
    <t>смт Тересва</t>
  </si>
  <si>
    <t>TT_2130</t>
  </si>
  <si>
    <t>TT_2115</t>
  </si>
  <si>
    <t>TT_2132</t>
  </si>
  <si>
    <t>м. Теребовля</t>
  </si>
  <si>
    <t>TT_2133</t>
  </si>
  <si>
    <t>TT_2135</t>
  </si>
  <si>
    <t>м. Новодністровськ</t>
  </si>
  <si>
    <t>TT_2138</t>
  </si>
  <si>
    <t>TT_2141</t>
  </si>
  <si>
    <t>TT_2142</t>
  </si>
  <si>
    <t>TT_2145</t>
  </si>
  <si>
    <t>TT_2146</t>
  </si>
  <si>
    <t>TT_2148</t>
  </si>
  <si>
    <t>м. Почаїв</t>
  </si>
  <si>
    <t>TT_2149</t>
  </si>
  <si>
    <t>м. Добромиль</t>
  </si>
  <si>
    <t>TT_2151</t>
  </si>
  <si>
    <t>TT_2152</t>
  </si>
  <si>
    <t>м. Рава-Руська</t>
  </si>
  <si>
    <t>TT_2154</t>
  </si>
  <si>
    <t>TT_2155</t>
  </si>
  <si>
    <t>TT_331</t>
  </si>
  <si>
    <t>TT_2160</t>
  </si>
  <si>
    <t>смт Великий Березний</t>
  </si>
  <si>
    <t>TT_2162</t>
  </si>
  <si>
    <t>м. Малин</t>
  </si>
  <si>
    <t>TT_2165</t>
  </si>
  <si>
    <t>смт Пісківка</t>
  </si>
  <si>
    <t>TT_2169</t>
  </si>
  <si>
    <t>TT_2168</t>
  </si>
  <si>
    <t>м. Пустомити</t>
  </si>
  <si>
    <t>TT_2170</t>
  </si>
  <si>
    <t>TT_2173</t>
  </si>
  <si>
    <t>м. Великі Мости</t>
  </si>
  <si>
    <t>TT_2174</t>
  </si>
  <si>
    <t>TT_2179</t>
  </si>
  <si>
    <t>TT_2178</t>
  </si>
  <si>
    <t>TT_2185</t>
  </si>
  <si>
    <t>TT_2189</t>
  </si>
  <si>
    <t>м. Хирів</t>
  </si>
  <si>
    <t>TT_2190</t>
  </si>
  <si>
    <t>TT_2198</t>
  </si>
  <si>
    <t>м. Буча</t>
  </si>
  <si>
    <t>TT_2201</t>
  </si>
  <si>
    <t>TT_2202</t>
  </si>
  <si>
    <t>с. Сільце</t>
  </si>
  <si>
    <t>TT_2203</t>
  </si>
  <si>
    <t>TT_2206</t>
  </si>
  <si>
    <t>TT_2205</t>
  </si>
  <si>
    <t>TT_2207</t>
  </si>
  <si>
    <t>смт Маневичі</t>
  </si>
  <si>
    <t>TT_2208</t>
  </si>
  <si>
    <t>м. Ходорів</t>
  </si>
  <si>
    <t>TT_2212</t>
  </si>
  <si>
    <t>TT_2176</t>
  </si>
  <si>
    <t>TT_2215</t>
  </si>
  <si>
    <t>м. Дубляни</t>
  </si>
  <si>
    <t>TT_2216</t>
  </si>
  <si>
    <t>смт. Благодатне</t>
  </si>
  <si>
    <t>TT_2223</t>
  </si>
  <si>
    <t>TT_2224</t>
  </si>
  <si>
    <t>TT_2225</t>
  </si>
  <si>
    <t>TT_2227</t>
  </si>
  <si>
    <t>м. Надвірна</t>
  </si>
  <si>
    <t>TT_2232</t>
  </si>
  <si>
    <t>смт Романів</t>
  </si>
  <si>
    <t>TT_2233</t>
  </si>
  <si>
    <t>TT_2237</t>
  </si>
  <si>
    <t>м. Берегове</t>
  </si>
  <si>
    <t>TT_2240</t>
  </si>
  <si>
    <t>TT_2245</t>
  </si>
  <si>
    <t>TT_2246</t>
  </si>
  <si>
    <t>смт Понінка</t>
  </si>
  <si>
    <t>TT_2256</t>
  </si>
  <si>
    <t>TT_2257</t>
  </si>
  <si>
    <t>с. Старий Косів</t>
  </si>
  <si>
    <t>TT_2258</t>
  </si>
  <si>
    <t>м. Рудки</t>
  </si>
  <si>
    <t>TT_2261</t>
  </si>
  <si>
    <t>TT_2262</t>
  </si>
  <si>
    <t>TT_2263</t>
  </si>
  <si>
    <t>TT_2265</t>
  </si>
  <si>
    <t>смт Перегінське</t>
  </si>
  <si>
    <t>TT_2268</t>
  </si>
  <si>
    <t>TT_2271</t>
  </si>
  <si>
    <t>TT_2272</t>
  </si>
  <si>
    <t>TT_2276</t>
  </si>
  <si>
    <t>с. Микуличин</t>
  </si>
  <si>
    <t>TT_2284</t>
  </si>
  <si>
    <t>TT_2287</t>
  </si>
  <si>
    <t>TT_2288</t>
  </si>
  <si>
    <t>TT_2289</t>
  </si>
  <si>
    <t>м. Острог</t>
  </si>
  <si>
    <t>TT_2290</t>
  </si>
  <si>
    <t>м. Старий Самбір</t>
  </si>
  <si>
    <t>TT_2300</t>
  </si>
  <si>
    <t>смт Івано-Франкове</t>
  </si>
  <si>
    <t>TT_2243</t>
  </si>
  <si>
    <t>TT_2314</t>
  </si>
  <si>
    <t>TT_2317</t>
  </si>
  <si>
    <t>TT_2318</t>
  </si>
  <si>
    <t>TT_2326</t>
  </si>
  <si>
    <t>смт Любар</t>
  </si>
  <si>
    <t>TT_2329</t>
  </si>
  <si>
    <t>м. Рожище</t>
  </si>
  <si>
    <t>TT_2336</t>
  </si>
  <si>
    <t>TT_2339</t>
  </si>
  <si>
    <t>м. Золочів</t>
  </si>
  <si>
    <t>TT_2340</t>
  </si>
  <si>
    <t>TT_2341</t>
  </si>
  <si>
    <t>TT_2342</t>
  </si>
  <si>
    <t>TT_2343</t>
  </si>
  <si>
    <t>TT_2346</t>
  </si>
  <si>
    <t>TT_2349</t>
  </si>
  <si>
    <t>смт Солотвино</t>
  </si>
  <si>
    <t>TT_2351</t>
  </si>
  <si>
    <t>TT_2353</t>
  </si>
  <si>
    <t>TT_2354</t>
  </si>
  <si>
    <t>смт Вилок</t>
  </si>
  <si>
    <t>TT_2359</t>
  </si>
  <si>
    <t>м. Вишгород</t>
  </si>
  <si>
    <t>TT_2365</t>
  </si>
  <si>
    <t>TT_2295</t>
  </si>
  <si>
    <t>TT_2367</t>
  </si>
  <si>
    <t>смт. Гусятин</t>
  </si>
  <si>
    <t>TT_2370</t>
  </si>
  <si>
    <t>смт Мельниця-Подільська</t>
  </si>
  <si>
    <t>TT_2395</t>
  </si>
  <si>
    <t>с. Білки</t>
  </si>
  <si>
    <t>TT_2398</t>
  </si>
  <si>
    <t>TT_2400</t>
  </si>
  <si>
    <t>м. Яворів</t>
  </si>
  <si>
    <t>TT_2411</t>
  </si>
  <si>
    <t>смт Іванків</t>
  </si>
  <si>
    <t>TT_2412</t>
  </si>
  <si>
    <t>TT_2413</t>
  </si>
  <si>
    <t>TT_2418</t>
  </si>
  <si>
    <t>TT_2428</t>
  </si>
  <si>
    <t>м. Долина</t>
  </si>
  <si>
    <t>TT_2429</t>
  </si>
  <si>
    <t>м. Буськ</t>
  </si>
  <si>
    <t>TT_2433</t>
  </si>
  <si>
    <t>TT_2405</t>
  </si>
  <si>
    <t>м. Виноградів</t>
  </si>
  <si>
    <t>TT_2441</t>
  </si>
  <si>
    <t>смт Гвіздець</t>
  </si>
  <si>
    <t>TT_2442</t>
  </si>
  <si>
    <t>смт Городниця</t>
  </si>
  <si>
    <t>TT_2444</t>
  </si>
  <si>
    <t>смт Коцюбинське</t>
  </si>
  <si>
    <t>TT_2450</t>
  </si>
  <si>
    <t>м. Тлумач</t>
  </si>
  <si>
    <t>TT_2451</t>
  </si>
  <si>
    <t>смт Шацьк</t>
  </si>
  <si>
    <t>TT_2455</t>
  </si>
  <si>
    <t>TT_2457</t>
  </si>
  <si>
    <t>TT_2461</t>
  </si>
  <si>
    <t>м. Яремче</t>
  </si>
  <si>
    <t>TT_2372</t>
  </si>
  <si>
    <t>TT_2464</t>
  </si>
  <si>
    <t>TT_2465</t>
  </si>
  <si>
    <t>TT_2469</t>
  </si>
  <si>
    <t>TT_2470</t>
  </si>
  <si>
    <t>смт Гостомель</t>
  </si>
  <si>
    <t>TT_2471</t>
  </si>
  <si>
    <t>TT_2476</t>
  </si>
  <si>
    <t>TT_2478</t>
  </si>
  <si>
    <t>TT_2479</t>
  </si>
  <si>
    <t>смт Середнє</t>
  </si>
  <si>
    <t>TT_2485</t>
  </si>
  <si>
    <t>TT_2497</t>
  </si>
  <si>
    <t>TT_2244</t>
  </si>
  <si>
    <t>смт Клавдієво-Тарасове</t>
  </si>
  <si>
    <t>TT_2506</t>
  </si>
  <si>
    <t>м. Комарно</t>
  </si>
  <si>
    <t>TT_2509</t>
  </si>
  <si>
    <t>TT_2510</t>
  </si>
  <si>
    <t>смт Клевань</t>
  </si>
  <si>
    <t>TT_2512</t>
  </si>
  <si>
    <t>TT_2515</t>
  </si>
  <si>
    <t>TT_2518</t>
  </si>
  <si>
    <t>TT_2454</t>
  </si>
  <si>
    <t>м. Камінь-Каширський</t>
  </si>
  <si>
    <t>TT_2524</t>
  </si>
  <si>
    <t>TT_2523</t>
  </si>
  <si>
    <t>TT_2528</t>
  </si>
  <si>
    <t>TT_2533</t>
  </si>
  <si>
    <t>м. Снятин</t>
  </si>
  <si>
    <t>TT_2516</t>
  </si>
  <si>
    <t>м. Ківерці</t>
  </si>
  <si>
    <t>TT_2538</t>
  </si>
  <si>
    <t>TT_2539</t>
  </si>
  <si>
    <t>TT_2541</t>
  </si>
  <si>
    <t>TT_2545</t>
  </si>
  <si>
    <t>TT_2544</t>
  </si>
  <si>
    <t>TT_2549</t>
  </si>
  <si>
    <t>смт Ворзель</t>
  </si>
  <si>
    <t>TT_2566</t>
  </si>
  <si>
    <t>TT_2567</t>
  </si>
  <si>
    <t>TT_2580</t>
  </si>
  <si>
    <t>с. Острожець</t>
  </si>
  <si>
    <t>TT_2581</t>
  </si>
  <si>
    <t>м. Ізяслав</t>
  </si>
  <si>
    <t>TT_2582</t>
  </si>
  <si>
    <t>TT_2568</t>
  </si>
  <si>
    <t>м. Рахів</t>
  </si>
  <si>
    <t>TT_2590</t>
  </si>
  <si>
    <t>TT_2490</t>
  </si>
  <si>
    <t>м. Городенка</t>
  </si>
  <si>
    <t>TT_2591</t>
  </si>
  <si>
    <t>с. Вовчинець</t>
  </si>
  <si>
    <t>TT_2593</t>
  </si>
  <si>
    <t>м. Хоростків</t>
  </si>
  <si>
    <t>TT_2595</t>
  </si>
  <si>
    <t>смт Королево</t>
  </si>
  <si>
    <t>TT_2596</t>
  </si>
  <si>
    <t>TT_2587</t>
  </si>
  <si>
    <t>смт Теофіполь</t>
  </si>
  <si>
    <t>TT_2599</t>
  </si>
  <si>
    <t>TT_2592</t>
  </si>
  <si>
    <t>м. Славута</t>
  </si>
  <si>
    <t>TT_2332</t>
  </si>
  <si>
    <t>TT_2608</t>
  </si>
  <si>
    <t>TT_2384</t>
  </si>
  <si>
    <t>TT_2609</t>
  </si>
  <si>
    <t>TT_2611</t>
  </si>
  <si>
    <t>TT_2615</t>
  </si>
  <si>
    <t>TT_2616</t>
  </si>
  <si>
    <t>TT_2617</t>
  </si>
  <si>
    <t>TT_2625</t>
  </si>
  <si>
    <t>смт Лужани</t>
  </si>
  <si>
    <t>TT_2493</t>
  </si>
  <si>
    <t>TT_2630</t>
  </si>
  <si>
    <t>смт Нова Борова</t>
  </si>
  <si>
    <t>TT_2633</t>
  </si>
  <si>
    <t>смт Солотвин</t>
  </si>
  <si>
    <t>TT_2586</t>
  </si>
  <si>
    <t>TT_2638</t>
  </si>
  <si>
    <t>смт Порцелянове</t>
  </si>
  <si>
    <t>TT_2648</t>
  </si>
  <si>
    <t>TT_2655</t>
  </si>
  <si>
    <t>смт Новогуйвинське</t>
  </si>
  <si>
    <t>TT_2658</t>
  </si>
  <si>
    <t>смт Вишково</t>
  </si>
  <si>
    <t>TT_2661</t>
  </si>
  <si>
    <t>TT_2662</t>
  </si>
  <si>
    <t>TT_2663</t>
  </si>
  <si>
    <t>TT_2668</t>
  </si>
  <si>
    <t>с. Романківці</t>
  </si>
  <si>
    <t>TT_2669</t>
  </si>
  <si>
    <t>TT_2671</t>
  </si>
  <si>
    <t>с. Зарічани</t>
  </si>
  <si>
    <t>TT_2672</t>
  </si>
  <si>
    <t>TT_2677</t>
  </si>
  <si>
    <t>TT_2687</t>
  </si>
  <si>
    <t>TT_2689</t>
  </si>
  <si>
    <t>TT_2691</t>
  </si>
  <si>
    <t>TT_2693</t>
  </si>
  <si>
    <t>TT_2695</t>
  </si>
  <si>
    <t>TT_2696</t>
  </si>
  <si>
    <t>с. Катюжанка</t>
  </si>
  <si>
    <t>TT_2700</t>
  </si>
  <si>
    <t>TT_2702</t>
  </si>
  <si>
    <t>TT_2705</t>
  </si>
  <si>
    <t>TT_2710</t>
  </si>
  <si>
    <t>смт Ємільчине</t>
  </si>
  <si>
    <t>TT_2711</t>
  </si>
  <si>
    <t>TT_2714</t>
  </si>
  <si>
    <t>TT_2715</t>
  </si>
  <si>
    <t>смт Яблунів</t>
  </si>
  <si>
    <t>TT_2717</t>
  </si>
  <si>
    <t>смт Верховина</t>
  </si>
  <si>
    <t>TT_2724</t>
  </si>
  <si>
    <t>TT_2690</t>
  </si>
  <si>
    <t>TT_2734</t>
  </si>
  <si>
    <t>TT_2577</t>
  </si>
  <si>
    <t>TT_2736</t>
  </si>
  <si>
    <t>TT_2739</t>
  </si>
  <si>
    <t>TT_2741</t>
  </si>
  <si>
    <t>TT_2744</t>
  </si>
  <si>
    <t>TT_2773</t>
  </si>
  <si>
    <t>TT_2774</t>
  </si>
  <si>
    <t>TT_2776</t>
  </si>
  <si>
    <t>м. Чоп</t>
  </si>
  <si>
    <t>TT_2780</t>
  </si>
  <si>
    <t>TT_2785</t>
  </si>
  <si>
    <t>TT_2789</t>
  </si>
  <si>
    <t>TT_2794</t>
  </si>
  <si>
    <t>TT_2796</t>
  </si>
  <si>
    <t>TT_2799</t>
  </si>
  <si>
    <t>TT_2803</t>
  </si>
  <si>
    <t>TT_2804</t>
  </si>
  <si>
    <t>TT_2806</t>
  </si>
  <si>
    <t>смт Отинія</t>
  </si>
  <si>
    <t>TT_2807</t>
  </si>
  <si>
    <t>TT_2809</t>
  </si>
  <si>
    <t>TT_2810</t>
  </si>
  <si>
    <t>м. Моршин</t>
  </si>
  <si>
    <t>TT_2822</t>
  </si>
  <si>
    <t>TT_2823</t>
  </si>
  <si>
    <t>TT_2826</t>
  </si>
  <si>
    <t>с. Нересниця</t>
  </si>
  <si>
    <t>TT_2833</t>
  </si>
  <si>
    <t>TT_2834</t>
  </si>
  <si>
    <t>TT_2838</t>
  </si>
  <si>
    <t>смт Клесів (Клесівська селищна рада)</t>
  </si>
  <si>
    <t>TT_2844</t>
  </si>
  <si>
    <t>TT_2849</t>
  </si>
  <si>
    <t>TT_2863</t>
  </si>
  <si>
    <t>TT_2864</t>
  </si>
  <si>
    <t>TT_2869</t>
  </si>
  <si>
    <t>TT_2870</t>
  </si>
  <si>
    <t>с. Словечне</t>
  </si>
  <si>
    <t>TT_2871</t>
  </si>
  <si>
    <t>TT_2622</t>
  </si>
  <si>
    <t>смт Бородянка</t>
  </si>
  <si>
    <t>TT_2875</t>
  </si>
  <si>
    <t>TT_2880</t>
  </si>
  <si>
    <t>TT_2786</t>
  </si>
  <si>
    <t>TT_2892</t>
  </si>
  <si>
    <t>смт Красноїльськ</t>
  </si>
  <si>
    <t>TT_2893</t>
  </si>
  <si>
    <t>TT_2678</t>
  </si>
  <si>
    <t>с. Великі Лучки</t>
  </si>
  <si>
    <t>TT_2900</t>
  </si>
  <si>
    <t>TT_2901</t>
  </si>
  <si>
    <t>смт Рудне</t>
  </si>
  <si>
    <t>TT_2906</t>
  </si>
  <si>
    <t>смт Лугини</t>
  </si>
  <si>
    <t>TT_2907</t>
  </si>
  <si>
    <t>смт Щирець</t>
  </si>
  <si>
    <t>TT_2912</t>
  </si>
  <si>
    <t>TT_2914</t>
  </si>
  <si>
    <t>смт Нова Ушиця</t>
  </si>
  <si>
    <t>TT_2916</t>
  </si>
  <si>
    <t>TT_2746</t>
  </si>
  <si>
    <t>м. Стебник</t>
  </si>
  <si>
    <t>TT_2918</t>
  </si>
  <si>
    <t>TT_2919</t>
  </si>
  <si>
    <t>TT_2933</t>
  </si>
  <si>
    <t>TT_2934</t>
  </si>
  <si>
    <t>смт Підкамінь</t>
  </si>
  <si>
    <t>TT_2935</t>
  </si>
  <si>
    <t>TT_2938</t>
  </si>
  <si>
    <t>смт Торчин</t>
  </si>
  <si>
    <t>TT_2939</t>
  </si>
  <si>
    <t>TT_2946</t>
  </si>
  <si>
    <t>с. Угорники</t>
  </si>
  <si>
    <t>TT_2949</t>
  </si>
  <si>
    <t>TT_2948</t>
  </si>
  <si>
    <t>TT_2951</t>
  </si>
  <si>
    <t>TT_2950</t>
  </si>
  <si>
    <t>TT_2952</t>
  </si>
  <si>
    <t>TT_2921</t>
  </si>
  <si>
    <t>м. Кам'янка-Бузька</t>
  </si>
  <si>
    <t>TT_2961</t>
  </si>
  <si>
    <t>TT_2963</t>
  </si>
  <si>
    <t>м. Судова Вишня</t>
  </si>
  <si>
    <t>TT_2965</t>
  </si>
  <si>
    <t>смт Рокитне (Рокитнівська селищна рада)</t>
  </si>
  <si>
    <t>TT_2968</t>
  </si>
  <si>
    <t>TT_2969</t>
  </si>
  <si>
    <t>с-ще Чинадійово</t>
  </si>
  <si>
    <t>TT_2972</t>
  </si>
  <si>
    <t>TT_3091</t>
  </si>
  <si>
    <t>TT_2974</t>
  </si>
  <si>
    <t>TT_2976</t>
  </si>
  <si>
    <t>TT_2978</t>
  </si>
  <si>
    <t>с. Сокільники</t>
  </si>
  <si>
    <t>TT_2981</t>
  </si>
  <si>
    <t>TT_2980</t>
  </si>
  <si>
    <t>с. Чайки</t>
  </si>
  <si>
    <t>TT_2982</t>
  </si>
  <si>
    <t>смт Делятин</t>
  </si>
  <si>
    <t>TT_2987</t>
  </si>
  <si>
    <t>TT_2511</t>
  </si>
  <si>
    <t>с. Давидів</t>
  </si>
  <si>
    <t>TT_3000</t>
  </si>
  <si>
    <t>смт Новий Яричів</t>
  </si>
  <si>
    <t>TT_3014</t>
  </si>
  <si>
    <t>TT_3018</t>
  </si>
  <si>
    <t>TT_3022</t>
  </si>
  <si>
    <t>смт Ясіня</t>
  </si>
  <si>
    <t>TT_2997</t>
  </si>
  <si>
    <t>TT_3026</t>
  </si>
  <si>
    <t>смт Муровані Курилівці</t>
  </si>
  <si>
    <t>TT_3028</t>
  </si>
  <si>
    <t>с. Козин</t>
  </si>
  <si>
    <t>TT_3031</t>
  </si>
  <si>
    <t>TT_3036</t>
  </si>
  <si>
    <t>TT_3033</t>
  </si>
  <si>
    <t>м. Соснівка</t>
  </si>
  <si>
    <t>TT_3024</t>
  </si>
  <si>
    <t>TT_3040</t>
  </si>
  <si>
    <t>с. Хотянівка</t>
  </si>
  <si>
    <t>TT_3041</t>
  </si>
  <si>
    <t>TT_3045</t>
  </si>
  <si>
    <t>TT_3046</t>
  </si>
  <si>
    <t>TT_3047</t>
  </si>
  <si>
    <t>TT_3048</t>
  </si>
  <si>
    <t>смт Володимирець</t>
  </si>
  <si>
    <t>TT_3049</t>
  </si>
  <si>
    <t>TT_3052</t>
  </si>
  <si>
    <t>смт Віньківці</t>
  </si>
  <si>
    <t>TT_3056</t>
  </si>
  <si>
    <t>TT_3069</t>
  </si>
  <si>
    <t>смт Глибока</t>
  </si>
  <si>
    <t>TT_3070</t>
  </si>
  <si>
    <t>TT_3075</t>
  </si>
  <si>
    <t>смт Воловець</t>
  </si>
  <si>
    <t>TT_3078</t>
  </si>
  <si>
    <t>TT_2790</t>
  </si>
  <si>
    <t>TT_3096</t>
  </si>
  <si>
    <t>м. Винники</t>
  </si>
  <si>
    <t>TT_3097</t>
  </si>
  <si>
    <t>селище Нові Білокоровичі</t>
  </si>
  <si>
    <t>TT_3105</t>
  </si>
  <si>
    <t>TT_3111</t>
  </si>
  <si>
    <t>смт Стара Вижівка</t>
  </si>
  <si>
    <t>TT_3059</t>
  </si>
  <si>
    <t>TT_3051</t>
  </si>
  <si>
    <t>с. Тучин</t>
  </si>
  <si>
    <t>TT_3042</t>
  </si>
  <si>
    <t>смт Великий Бичків</t>
  </si>
  <si>
    <t>TT_3131</t>
  </si>
  <si>
    <t>с. Татарів</t>
  </si>
  <si>
    <t>TT_3132</t>
  </si>
  <si>
    <t>TT_3133</t>
  </si>
  <si>
    <t>TT_3134</t>
  </si>
  <si>
    <t>TT_3135</t>
  </si>
  <si>
    <t>TT_3139</t>
  </si>
  <si>
    <t>TT_3142</t>
  </si>
  <si>
    <t>смт Міжгір'я</t>
  </si>
  <si>
    <t>TT_3143</t>
  </si>
  <si>
    <t>смт Довбиш</t>
  </si>
  <si>
    <t>TT_3145</t>
  </si>
  <si>
    <t>TT_3148</t>
  </si>
  <si>
    <t>TT_3173</t>
  </si>
  <si>
    <t>TT_3178</t>
  </si>
  <si>
    <t>TT_3189</t>
  </si>
  <si>
    <t>TT_3192</t>
  </si>
  <si>
    <t>TT_3194</t>
  </si>
  <si>
    <t>TT_3196</t>
  </si>
  <si>
    <t>TT_3202</t>
  </si>
  <si>
    <t>с. Малехів</t>
  </si>
  <si>
    <t>TT_3203</t>
  </si>
  <si>
    <t>TT_3205</t>
  </si>
  <si>
    <t>TT_3209</t>
  </si>
  <si>
    <t>TT_3210</t>
  </si>
  <si>
    <t>TT_3213</t>
  </si>
  <si>
    <t>TT_3212</t>
  </si>
  <si>
    <t>смт Микулинці</t>
  </si>
  <si>
    <t>TT_3219</t>
  </si>
  <si>
    <t>смт Товсте</t>
  </si>
  <si>
    <t>TT_3220</t>
  </si>
  <si>
    <t>TT_3224</t>
  </si>
  <si>
    <t>TT_3227</t>
  </si>
  <si>
    <t>TT_3228</t>
  </si>
  <si>
    <t>м. Сокиряни</t>
  </si>
  <si>
    <t>TT_3230</t>
  </si>
  <si>
    <t>TT_3235</t>
  </si>
  <si>
    <t>TT_3248</t>
  </si>
  <si>
    <t>TT_3249</t>
  </si>
  <si>
    <t>TT_3251</t>
  </si>
  <si>
    <t>TT_3252</t>
  </si>
  <si>
    <t>TT_3258</t>
  </si>
  <si>
    <t>TT_3259</t>
  </si>
  <si>
    <t>м. Галич</t>
  </si>
  <si>
    <t>TT_3263</t>
  </si>
  <si>
    <t>с. Новий Любар</t>
  </si>
  <si>
    <t>TT_3266</t>
  </si>
  <si>
    <t>TT_3280</t>
  </si>
  <si>
    <t>м. Олика</t>
  </si>
  <si>
    <t>TT_3281</t>
  </si>
  <si>
    <t>TT_3284</t>
  </si>
  <si>
    <t>TT_3288</t>
  </si>
  <si>
    <t>TT_3287</t>
  </si>
  <si>
    <t>TT_3289</t>
  </si>
  <si>
    <t>TT_3292</t>
  </si>
  <si>
    <t>TT_3299</t>
  </si>
  <si>
    <t>смт Хорошів</t>
  </si>
  <si>
    <t>TT_3308</t>
  </si>
  <si>
    <t>TT_3309</t>
  </si>
  <si>
    <t>TT_3311</t>
  </si>
  <si>
    <t>TT_3318</t>
  </si>
  <si>
    <t>TT_3319</t>
  </si>
  <si>
    <t>TT_3320</t>
  </si>
  <si>
    <t>смт Козова</t>
  </si>
  <si>
    <t>TT_3321</t>
  </si>
  <si>
    <t>TT_3324</t>
  </si>
  <si>
    <t>TT_3329</t>
  </si>
  <si>
    <t>TT_3334</t>
  </si>
  <si>
    <t>TT_3335</t>
  </si>
  <si>
    <t>с. Тетерівка</t>
  </si>
  <si>
    <t>TT_3337</t>
  </si>
  <si>
    <t>TT_3339</t>
  </si>
  <si>
    <t>TT_3342</t>
  </si>
  <si>
    <t>TT_3344</t>
  </si>
  <si>
    <t>TT_3346</t>
  </si>
  <si>
    <t>с. Станишівка</t>
  </si>
  <si>
    <t>TT_3348</t>
  </si>
  <si>
    <t>TT_3350</t>
  </si>
  <si>
    <t>TT_3352</t>
  </si>
  <si>
    <t>TT_3355</t>
  </si>
  <si>
    <t>м. Новоселиця</t>
  </si>
  <si>
    <t>TT_3356</t>
  </si>
  <si>
    <t>TT_3357</t>
  </si>
  <si>
    <t>с. Зоря</t>
  </si>
  <si>
    <t>TT_3363</t>
  </si>
  <si>
    <t>с. Кайданово</t>
  </si>
  <si>
    <t>TT_3368</t>
  </si>
  <si>
    <t>TT_3376</t>
  </si>
  <si>
    <t>TT_3378</t>
  </si>
  <si>
    <t>TT_3382</t>
  </si>
  <si>
    <t>TT_3384</t>
  </si>
  <si>
    <t>TT_3386</t>
  </si>
  <si>
    <t>TT_3387</t>
  </si>
  <si>
    <t>TT_3389</t>
  </si>
  <si>
    <t>TT_3392</t>
  </si>
  <si>
    <t>с. Добросин</t>
  </si>
  <si>
    <t>TT_3394</t>
  </si>
  <si>
    <t>TT_3397</t>
  </si>
  <si>
    <t>TT_3398</t>
  </si>
  <si>
    <t>TT_3407</t>
  </si>
  <si>
    <t>TT_3409</t>
  </si>
  <si>
    <t>м. Новий Калинів</t>
  </si>
  <si>
    <t>TT_3411</t>
  </si>
  <si>
    <t>сщ. Демидівка</t>
  </si>
  <si>
    <t>TT_3422</t>
  </si>
  <si>
    <t>TT_3434</t>
  </si>
  <si>
    <t>TT_2751</t>
  </si>
  <si>
    <t>с. Варковичі</t>
  </si>
  <si>
    <t>TT_3486</t>
  </si>
  <si>
    <t>с. Ярунь</t>
  </si>
  <si>
    <t>Розрахунковий РЦ</t>
  </si>
  <si>
    <t>Змінено</t>
  </si>
  <si>
    <t>Причина</t>
  </si>
  <si>
    <t>В межах ліміту</t>
  </si>
  <si>
    <t>Перевищення ліміту початкового РЦ</t>
  </si>
  <si>
    <t>РЕЄСТР ТОВАРНИХ ПОТОКІВ</t>
  </si>
  <si>
    <t>РЦ відправлення</t>
  </si>
  <si>
    <t>Активний</t>
  </si>
  <si>
    <t>Основний маршрут</t>
  </si>
  <si>
    <t>Резерв 1</t>
  </si>
  <si>
    <t>Резерв 2</t>
  </si>
  <si>
    <t>BASE_1</t>
  </si>
  <si>
    <t>Не розраховано</t>
  </si>
  <si>
    <t>BASE_3</t>
  </si>
  <si>
    <t>BASE_503</t>
  </si>
  <si>
    <t>BASE_515</t>
  </si>
  <si>
    <t>BASE_178</t>
  </si>
  <si>
    <t>BASE_489</t>
  </si>
  <si>
    <t>BASE_185</t>
  </si>
  <si>
    <t>BASE_518</t>
  </si>
  <si>
    <t>BASE_519</t>
  </si>
  <si>
    <t>BASE_5</t>
  </si>
  <si>
    <t>BASE_7</t>
  </si>
  <si>
    <t>BASE_9</t>
  </si>
  <si>
    <t>BASE_11</t>
  </si>
  <si>
    <t>BASE_12</t>
  </si>
  <si>
    <t>BASE_24</t>
  </si>
  <si>
    <t>BASE_39</t>
  </si>
  <si>
    <t>BASE_60</t>
  </si>
  <si>
    <t>BASE_61</t>
  </si>
  <si>
    <t>BASE_62</t>
  </si>
  <si>
    <t>BASE_46</t>
  </si>
  <si>
    <t>BASE_66</t>
  </si>
  <si>
    <t>BASE_67</t>
  </si>
  <si>
    <t>BASE_68</t>
  </si>
  <si>
    <t>BASE_72</t>
  </si>
  <si>
    <t>BASE_73</t>
  </si>
  <si>
    <t>BASE_76</t>
  </si>
  <si>
    <t>BASE_30</t>
  </si>
  <si>
    <t>BASE_77</t>
  </si>
  <si>
    <t>BASE_80</t>
  </si>
  <si>
    <t>BASE_79</t>
  </si>
  <si>
    <t>BASE_78</t>
  </si>
  <si>
    <t>BASE_87</t>
  </si>
  <si>
    <t>BASE_86</t>
  </si>
  <si>
    <t>BASE_88</t>
  </si>
  <si>
    <t>BASE_23</t>
  </si>
  <si>
    <t>BASE_89</t>
  </si>
  <si>
    <t>BASE_96</t>
  </si>
  <si>
    <t>BASE_99</t>
  </si>
  <si>
    <t>BASE_106</t>
  </si>
  <si>
    <t>BASE_104</t>
  </si>
  <si>
    <t>BASE_58</t>
  </si>
  <si>
    <t>BASE_10</t>
  </si>
  <si>
    <t>BASE_114</t>
  </si>
  <si>
    <t>BASE_110</t>
  </si>
  <si>
    <t>BASE_116</t>
  </si>
  <si>
    <t>BASE_123</t>
  </si>
  <si>
    <t>BASE_124</t>
  </si>
  <si>
    <t>BASE_121</t>
  </si>
  <si>
    <t>BASE_122</t>
  </si>
  <si>
    <t>BASE_137</t>
  </si>
  <si>
    <t>BASE_142</t>
  </si>
  <si>
    <t>BASE_126</t>
  </si>
  <si>
    <t>BASE_130</t>
  </si>
  <si>
    <t>BASE_81</t>
  </si>
  <si>
    <t>BASE_51</t>
  </si>
  <si>
    <t>BASE_146</t>
  </si>
  <si>
    <t>BASE_168</t>
  </si>
  <si>
    <t>BASE_41</t>
  </si>
  <si>
    <t>BASE_157</t>
  </si>
  <si>
    <t>BASE_165</t>
  </si>
  <si>
    <t>BASE_15</t>
  </si>
  <si>
    <t>BASE_38</t>
  </si>
  <si>
    <t>BASE_179</t>
  </si>
  <si>
    <t>BASE_183</t>
  </si>
  <si>
    <t>BASE_177</t>
  </si>
  <si>
    <t>BASE_180</t>
  </si>
  <si>
    <t>BASE_200</t>
  </si>
  <si>
    <t>BASE_209</t>
  </si>
  <si>
    <t>BASE_210</t>
  </si>
  <si>
    <t>BASE_218</t>
  </si>
  <si>
    <t>BASE_220</t>
  </si>
  <si>
    <t>BASE_227</t>
  </si>
  <si>
    <t>BASE_264</t>
  </si>
  <si>
    <t>BASE_228</t>
  </si>
  <si>
    <t>BASE_258</t>
  </si>
  <si>
    <t>BASE_111</t>
  </si>
  <si>
    <t>BASE_268</t>
  </si>
  <si>
    <t>BASE_267</t>
  </si>
  <si>
    <t>BASE_266</t>
  </si>
  <si>
    <t>BASE_113</t>
  </si>
  <si>
    <t>BASE_174</t>
  </si>
  <si>
    <t>BASE_238</t>
  </si>
  <si>
    <t>BASE_246</t>
  </si>
  <si>
    <t>BASE_248</t>
  </si>
  <si>
    <t>BASE_279</t>
  </si>
  <si>
    <t>BASE_242</t>
  </si>
  <si>
    <t>BASE_287</t>
  </si>
  <si>
    <t>BASE_212</t>
  </si>
  <si>
    <t>BASE_284</t>
  </si>
  <si>
    <t>BASE_302</t>
  </si>
  <si>
    <t>BASE_303</t>
  </si>
  <si>
    <t>BASE_143</t>
  </si>
  <si>
    <t>BASE_307</t>
  </si>
  <si>
    <t>BASE_286</t>
  </si>
  <si>
    <t>BASE_304</t>
  </si>
  <si>
    <t>BASE_296</t>
  </si>
  <si>
    <t>BASE_311</t>
  </si>
  <si>
    <t>BASE_297</t>
  </si>
  <si>
    <t>BASE_314</t>
  </si>
  <si>
    <t>BASE_271</t>
  </si>
  <si>
    <t>BASE_82</t>
  </si>
  <si>
    <t>BASE_330</t>
  </si>
  <si>
    <t>BASE_327</t>
  </si>
  <si>
    <t>BASE_71</t>
  </si>
  <si>
    <t>BASE_244</t>
  </si>
  <si>
    <t>BASE_245</t>
  </si>
  <si>
    <t>BASE_332</t>
  </si>
  <si>
    <t>BASE_333</t>
  </si>
  <si>
    <t>BASE_337</t>
  </si>
  <si>
    <t>BASE_25</t>
  </si>
  <si>
    <t>BASE_346</t>
  </si>
  <si>
    <t>BASE_354</t>
  </si>
  <si>
    <t>BASE_282</t>
  </si>
  <si>
    <t>BASE_387</t>
  </si>
  <si>
    <t>BASE_360</t>
  </si>
  <si>
    <t>BASE_240</t>
  </si>
  <si>
    <t>BASE_391</t>
  </si>
  <si>
    <t>BASE_380</t>
  </si>
  <si>
    <t>BASE_254</t>
  </si>
  <si>
    <t>BASE_351</t>
  </si>
  <si>
    <t>BASE_247</t>
  </si>
  <si>
    <t>BASE_370</t>
  </si>
  <si>
    <t>BASE_93</t>
  </si>
  <si>
    <t>BASE_367</t>
  </si>
  <si>
    <t>BASE_372</t>
  </si>
  <si>
    <t>BASE_378</t>
  </si>
  <si>
    <t>BASE_91</t>
  </si>
  <si>
    <t>BASE_369</t>
  </si>
  <si>
    <t>BASE_34</t>
  </si>
  <si>
    <t>BASE_280</t>
  </si>
  <si>
    <t>BASE_381</t>
  </si>
  <si>
    <t>BASE_368</t>
  </si>
  <si>
    <t>BASE_22</t>
  </si>
  <si>
    <t>BASE_17</t>
  </si>
  <si>
    <t>BASE_20</t>
  </si>
  <si>
    <t>BASE_28</t>
  </si>
  <si>
    <t>BASE_32</t>
  </si>
  <si>
    <t>BASE_35</t>
  </si>
  <si>
    <t>BASE_40</t>
  </si>
  <si>
    <t>BASE_43</t>
  </si>
  <si>
    <t>BASE_50</t>
  </si>
  <si>
    <t>BASE_390</t>
  </si>
  <si>
    <t>BASE_141</t>
  </si>
  <si>
    <t>BASE_407</t>
  </si>
  <si>
    <t>BASE_410</t>
  </si>
  <si>
    <t>BASE_397</t>
  </si>
  <si>
    <t>BASE_430</t>
  </si>
  <si>
    <t>BASE_425</t>
  </si>
  <si>
    <t>BASE_431</t>
  </si>
  <si>
    <t>BASE_386</t>
  </si>
  <si>
    <t>BASE_433</t>
  </si>
  <si>
    <t>BASE_283</t>
  </si>
  <si>
    <t>BASE_440</t>
  </si>
  <si>
    <t>BASE_427</t>
  </si>
  <si>
    <t>BASE_139</t>
  </si>
  <si>
    <t>BASE_310</t>
  </si>
  <si>
    <t>BASE_236</t>
  </si>
  <si>
    <t>BASE_145</t>
  </si>
  <si>
    <t>BASE_415</t>
  </si>
  <si>
    <t>BASE_446</t>
  </si>
  <si>
    <t>BASE_448</t>
  </si>
  <si>
    <t>BASE_221</t>
  </si>
  <si>
    <t>BASE_456</t>
  </si>
  <si>
    <t>BASE_438</t>
  </si>
  <si>
    <t>BASE_450</t>
  </si>
  <si>
    <t>BASE_462</t>
  </si>
  <si>
    <t>BASE_292</t>
  </si>
  <si>
    <t>BASE_457</t>
  </si>
  <si>
    <t>BASE_441</t>
  </si>
  <si>
    <t>BASE_459</t>
  </si>
  <si>
    <t>BASE_461</t>
  </si>
  <si>
    <t>BASE_444</t>
  </si>
  <si>
    <t>BASE_458</t>
  </si>
  <si>
    <t>BASE_392</t>
  </si>
  <si>
    <t>BASE_477</t>
  </si>
  <si>
    <t>BASE_479</t>
  </si>
  <si>
    <t>BASE_491</t>
  </si>
  <si>
    <t>BASE_493</t>
  </si>
  <si>
    <t>BASE_478</t>
  </si>
  <si>
    <t>BASE_495</t>
  </si>
  <si>
    <t>BASE_463</t>
  </si>
  <si>
    <t>BASE_494</t>
  </si>
  <si>
    <t>BASE_488</t>
  </si>
  <si>
    <t>BASE_270</t>
  </si>
  <si>
    <t>BASE_499</t>
  </si>
  <si>
    <t>BASE_290</t>
  </si>
  <si>
    <t>BASE_128</t>
  </si>
  <si>
    <t>BASE_151</t>
  </si>
  <si>
    <t>BASE_504</t>
  </si>
  <si>
    <t>BASE_109</t>
  </si>
  <si>
    <t>BASE_507</t>
  </si>
  <si>
    <t>BASE_320</t>
  </si>
  <si>
    <t>BASE_513</t>
  </si>
  <si>
    <t>BASE_486</t>
  </si>
  <si>
    <t>BASE_214</t>
  </si>
  <si>
    <t>BASE_98</t>
  </si>
  <si>
    <t>BASE_523</t>
  </si>
  <si>
    <t>BASE_37</t>
  </si>
  <si>
    <t>BASE_400</t>
  </si>
  <si>
    <t>BASE_529</t>
  </si>
  <si>
    <t>BASE_532</t>
  </si>
  <si>
    <t>BASE_108</t>
  </si>
  <si>
    <t>BASE_524</t>
  </si>
  <si>
    <t>BASE_36</t>
  </si>
  <si>
    <t>BASE_543</t>
  </si>
  <si>
    <t>BASE_298</t>
  </si>
  <si>
    <t>BASE_549</t>
  </si>
  <si>
    <t>BASE_531</t>
  </si>
  <si>
    <t>BASE_539</t>
  </si>
  <si>
    <t>BASE_48</t>
  </si>
  <si>
    <t>BASE_556</t>
  </si>
  <si>
    <t>BASE_42</t>
  </si>
  <si>
    <t>BASE_538</t>
  </si>
  <si>
    <t>BASE_223</t>
  </si>
  <si>
    <t>BASE_281</t>
  </si>
  <si>
    <t>BASE_191</t>
  </si>
  <si>
    <t>BASE_568</t>
  </si>
  <si>
    <t>BASE_573</t>
  </si>
  <si>
    <t>BASE_574</t>
  </si>
  <si>
    <t>BASE_583</t>
  </si>
  <si>
    <t>BASE_563</t>
  </si>
  <si>
    <t>BASE_580</t>
  </si>
  <si>
    <t>BASE_576</t>
  </si>
  <si>
    <t>BASE_325</t>
  </si>
  <si>
    <t>BASE_584</t>
  </si>
  <si>
    <t>BASE_587</t>
  </si>
  <si>
    <t>BASE_575</t>
  </si>
  <si>
    <t>BASE_594</t>
  </si>
  <si>
    <t>BASE_598</t>
  </si>
  <si>
    <t>BASE_602</t>
  </si>
  <si>
    <t>BASE_603</t>
  </si>
  <si>
    <t>BASE_607</t>
  </si>
  <si>
    <t>BASE_265</t>
  </si>
  <si>
    <t>BASE_588</t>
  </si>
  <si>
    <t>BASE_611</t>
  </si>
  <si>
    <t>BASE_612</t>
  </si>
  <si>
    <t>BASE_618</t>
  </si>
  <si>
    <t>BASE_628</t>
  </si>
  <si>
    <t>BASE_626</t>
  </si>
  <si>
    <t>BASE_627</t>
  </si>
  <si>
    <t>BASE_637</t>
  </si>
  <si>
    <t>BASE_635</t>
  </si>
  <si>
    <t>BASE_639</t>
  </si>
  <si>
    <t>BASE_641</t>
  </si>
  <si>
    <t>BASE_630</t>
  </si>
  <si>
    <t>BASE_646</t>
  </si>
  <si>
    <t>BASE_648</t>
  </si>
  <si>
    <t>BASE_649</t>
  </si>
  <si>
    <t>BASE_650</t>
  </si>
  <si>
    <t>BASE_620</t>
  </si>
  <si>
    <t>BASE_665</t>
  </si>
  <si>
    <t>BASE_673</t>
  </si>
  <si>
    <t>BASE_674</t>
  </si>
  <si>
    <t>BASE_669</t>
  </si>
  <si>
    <t>BASE_274</t>
  </si>
  <si>
    <t>BASE_94</t>
  </si>
  <si>
    <t>BASE_690</t>
  </si>
  <si>
    <t>BASE_687</t>
  </si>
  <si>
    <t>BASE_676</t>
  </si>
  <si>
    <t>BASE_692</t>
  </si>
  <si>
    <t>BASE_213</t>
  </si>
  <si>
    <t>BASE_691</t>
  </si>
  <si>
    <t>BASE_226</t>
  </si>
  <si>
    <t>BASE_704</t>
  </si>
  <si>
    <t>BASE_708</t>
  </si>
  <si>
    <t>BASE_706</t>
  </si>
  <si>
    <t>BASE_707</t>
  </si>
  <si>
    <t>BASE_695</t>
  </si>
  <si>
    <t>BASE_721</t>
  </si>
  <si>
    <t>BASE_701</t>
  </si>
  <si>
    <t>BASE_715</t>
  </si>
  <si>
    <t>BASE_734</t>
  </si>
  <si>
    <t>BASE_735</t>
  </si>
  <si>
    <t>BASE_740</t>
  </si>
  <si>
    <t>BASE_739</t>
  </si>
  <si>
    <t>BASE_712</t>
  </si>
  <si>
    <t>BASE_705</t>
  </si>
  <si>
    <t>BASE_733</t>
  </si>
  <si>
    <t>BASE_759</t>
  </si>
  <si>
    <t>BASE_744</t>
  </si>
  <si>
    <t>BASE_729</t>
  </si>
  <si>
    <t>BASE_768</t>
  </si>
  <si>
    <t>BASE_760</t>
  </si>
  <si>
    <t>BASE_775</t>
  </si>
  <si>
    <t>BASE_783</t>
  </si>
  <si>
    <t>BASE_786</t>
  </si>
  <si>
    <t>BASE_753</t>
  </si>
  <si>
    <t>BASE_763</t>
  </si>
  <si>
    <t>BASE_772</t>
  </si>
  <si>
    <t>BASE_756</t>
  </si>
  <si>
    <t>BASE_749</t>
  </si>
  <si>
    <t>BASE_776</t>
  </si>
  <si>
    <t>BASE_764</t>
  </si>
  <si>
    <t>BASE_823</t>
  </si>
  <si>
    <t>BASE_828</t>
  </si>
  <si>
    <t>BASE_402</t>
  </si>
  <si>
    <t>BASE_835</t>
  </si>
  <si>
    <t>BASE_866</t>
  </si>
  <si>
    <t>BASE_748</t>
  </si>
  <si>
    <t>BASE_852</t>
  </si>
  <si>
    <t>BASE_878</t>
  </si>
  <si>
    <t>BASE_883</t>
  </si>
  <si>
    <t>BASE_850</t>
  </si>
  <si>
    <t>BASE_312</t>
  </si>
  <si>
    <t>BASE_860</t>
  </si>
  <si>
    <t>BASE_874</t>
  </si>
  <si>
    <t>BASE_877</t>
  </si>
  <si>
    <t>BASE_865</t>
  </si>
  <si>
    <t>BASE_799</t>
  </si>
  <si>
    <t>BASE_907</t>
  </si>
  <si>
    <t>BASE_898</t>
  </si>
  <si>
    <t>BASE_915</t>
  </si>
  <si>
    <t>BASE_918</t>
  </si>
  <si>
    <t>BASE_920</t>
  </si>
  <si>
    <t>BASE_74</t>
  </si>
  <si>
    <t>BASE_922</t>
  </si>
  <si>
    <t>BASE_930</t>
  </si>
  <si>
    <t>BASE_278</t>
  </si>
  <si>
    <t>BASE_892</t>
  </si>
  <si>
    <t>BASE_21</t>
  </si>
  <si>
    <t>BASE_277</t>
  </si>
  <si>
    <t>BASE_155</t>
  </si>
  <si>
    <t>BASE_884</t>
  </si>
  <si>
    <t>BASE_199</t>
  </si>
  <si>
    <t>BASE_201</t>
  </si>
  <si>
    <t>BASE_950</t>
  </si>
  <si>
    <t>BASE_949</t>
  </si>
  <si>
    <t>BASE_951</t>
  </si>
  <si>
    <t>BASE_952</t>
  </si>
  <si>
    <t>BASE_953</t>
  </si>
  <si>
    <t>BASE_954</t>
  </si>
  <si>
    <t>BASE_956</t>
  </si>
  <si>
    <t>BASE_962</t>
  </si>
  <si>
    <t>BASE_965</t>
  </si>
  <si>
    <t>BASE_966</t>
  </si>
  <si>
    <t>BASE_914</t>
  </si>
  <si>
    <t>BASE_2009</t>
  </si>
  <si>
    <t>BASE_2019</t>
  </si>
  <si>
    <t>BASE_2030</t>
  </si>
  <si>
    <t>BASE_2033</t>
  </si>
  <si>
    <t>BASE_2035</t>
  </si>
  <si>
    <t>BASE_2053</t>
  </si>
  <si>
    <t>BASE_26</t>
  </si>
  <si>
    <t>BASE_2059</t>
  </si>
  <si>
    <t>BASE_2066</t>
  </si>
  <si>
    <t>BASE_2070</t>
  </si>
  <si>
    <t>BASE_2073</t>
  </si>
  <si>
    <t>BASE_521</t>
  </si>
  <si>
    <t>BASE_2082</t>
  </si>
  <si>
    <t>BASE_2086</t>
  </si>
  <si>
    <t>BASE_2087</t>
  </si>
  <si>
    <t>BASE_454</t>
  </si>
  <si>
    <t>BASE_363</t>
  </si>
  <si>
    <t>BASE_315</t>
  </si>
  <si>
    <t>BASE_2095</t>
  </si>
  <si>
    <t>BASE_2096</t>
  </si>
  <si>
    <t>BASE_2101</t>
  </si>
  <si>
    <t>BASE_2103</t>
  </si>
  <si>
    <t>BASE_2107</t>
  </si>
  <si>
    <t>BASE_2108</t>
  </si>
  <si>
    <t>BASE_2117</t>
  </si>
  <si>
    <t>BASE_229</t>
  </si>
  <si>
    <t>BASE_2125</t>
  </si>
  <si>
    <t>BASE_2127</t>
  </si>
  <si>
    <t>BASE_2134</t>
  </si>
  <si>
    <t>BASE_2137</t>
  </si>
  <si>
    <t>BASE_2156</t>
  </si>
  <si>
    <t>BASE_2157</t>
  </si>
  <si>
    <t>BASE_2164</t>
  </si>
  <si>
    <t>BASE_2167</t>
  </si>
  <si>
    <t>BASE_2175</t>
  </si>
  <si>
    <t>BASE_2180</t>
  </si>
  <si>
    <t>BASE_2188</t>
  </si>
  <si>
    <t>BASE_2192</t>
  </si>
  <si>
    <t>BASE_2195</t>
  </si>
  <si>
    <t>BASE_2196</t>
  </si>
  <si>
    <t>BASE_2199</t>
  </si>
  <si>
    <t>BASE_2197</t>
  </si>
  <si>
    <t>BASE_2217</t>
  </si>
  <si>
    <t>BASE_2218</t>
  </si>
  <si>
    <t>BASE_2221</t>
  </si>
  <si>
    <t>BASE_2226</t>
  </si>
  <si>
    <t>BASE_2219</t>
  </si>
  <si>
    <t>BASE_2229</t>
  </si>
  <si>
    <t>BASE_2231</t>
  </si>
  <si>
    <t>BASE_2234</t>
  </si>
  <si>
    <t>BASE_2238</t>
  </si>
  <si>
    <t>BASE_2239</t>
  </si>
  <si>
    <t>BASE_2241</t>
  </si>
  <si>
    <t>BASE_2182</t>
  </si>
  <si>
    <t>BASE_2248</t>
  </si>
  <si>
    <t>BASE_2259</t>
  </si>
  <si>
    <t>BASE_2264</t>
  </si>
  <si>
    <t>BASE_2281</t>
  </si>
  <si>
    <t>BASE_2294</t>
  </si>
  <si>
    <t>BASE_2293</t>
  </si>
  <si>
    <t>BASE_2299</t>
  </si>
  <si>
    <t>BASE_2302</t>
  </si>
  <si>
    <t>BASE_2305</t>
  </si>
  <si>
    <t>BASE_2306</t>
  </si>
  <si>
    <t>BASE_2313</t>
  </si>
  <si>
    <t>BASE_2210</t>
  </si>
  <si>
    <t>BASE_2320</t>
  </si>
  <si>
    <t>BASE_2325</t>
  </si>
  <si>
    <t>BASE_2328</t>
  </si>
  <si>
    <t>BASE_2330</t>
  </si>
  <si>
    <t>BASE_2333</t>
  </si>
  <si>
    <t>BASE_2338</t>
  </si>
  <si>
    <t>BASE_2352</t>
  </si>
  <si>
    <t>BASE_2358</t>
  </si>
  <si>
    <t>BASE_2360</t>
  </si>
  <si>
    <t>BASE_2362</t>
  </si>
  <si>
    <t>BASE_2363</t>
  </si>
  <si>
    <t>BASE_2366</t>
  </si>
  <si>
    <t>BASE_2368</t>
  </si>
  <si>
    <t>BASE_2371</t>
  </si>
  <si>
    <t>BASE_2373</t>
  </si>
  <si>
    <t>BASE_2376</t>
  </si>
  <si>
    <t>BASE_2379</t>
  </si>
  <si>
    <t>BASE_2381</t>
  </si>
  <si>
    <t>BASE_2385</t>
  </si>
  <si>
    <t>BASE_2387</t>
  </si>
  <si>
    <t>BASE_2382</t>
  </si>
  <si>
    <t>BASE_2393</t>
  </si>
  <si>
    <t>BASE_2394</t>
  </si>
  <si>
    <t>BASE_2396</t>
  </si>
  <si>
    <t>BASE_2399</t>
  </si>
  <si>
    <t>BASE_2402</t>
  </si>
  <si>
    <t>BASE_2404</t>
  </si>
  <si>
    <t>BASE_2406</t>
  </si>
  <si>
    <t>BASE_2304</t>
  </si>
  <si>
    <t>BASE_2419</t>
  </si>
  <si>
    <t>BASE_2420</t>
  </si>
  <si>
    <t>BASE_2421</t>
  </si>
  <si>
    <t>BASE_2423</t>
  </si>
  <si>
    <t>BASE_2430</t>
  </si>
  <si>
    <t>BASE_2431</t>
  </si>
  <si>
    <t>BASE_2443</t>
  </si>
  <si>
    <t>BASE_2559</t>
  </si>
  <si>
    <t>BASE_2445</t>
  </si>
  <si>
    <t>BASE_2448</t>
  </si>
  <si>
    <t>BASE_2462</t>
  </si>
  <si>
    <t>BASE_2466</t>
  </si>
  <si>
    <t>BASE_2474</t>
  </si>
  <si>
    <t>BASE_2473</t>
  </si>
  <si>
    <t>BASE_2480</t>
  </si>
  <si>
    <t>BASE_2489</t>
  </si>
  <si>
    <t>BASE_2494</t>
  </si>
  <si>
    <t>BASE_2386</t>
  </si>
  <si>
    <t>BASE_2492</t>
  </si>
  <si>
    <t>BASE_2496</t>
  </si>
  <si>
    <t>BASE_2502</t>
  </si>
  <si>
    <t>BASE_2500</t>
  </si>
  <si>
    <t>BASE_2331</t>
  </si>
  <si>
    <t>BASE_2508</t>
  </si>
  <si>
    <t>BASE_2519</t>
  </si>
  <si>
    <t>BASE_2521</t>
  </si>
  <si>
    <t>BASE_2526</t>
  </si>
  <si>
    <t>BASE_2531</t>
  </si>
  <si>
    <t>BASE_2536</t>
  </si>
  <si>
    <t>BASE_2548</t>
  </si>
  <si>
    <t>BASE_2555</t>
  </si>
  <si>
    <t>BASE_2556</t>
  </si>
  <si>
    <t>BASE_2557</t>
  </si>
  <si>
    <t>BASE_2553</t>
  </si>
  <si>
    <t>BASE_2564</t>
  </si>
  <si>
    <t>BASE_2565</t>
  </si>
  <si>
    <t>BASE_2570</t>
  </si>
  <si>
    <t>BASE_2573</t>
  </si>
  <si>
    <t>BASE_2574</t>
  </si>
  <si>
    <t>BASE_2578</t>
  </si>
  <si>
    <t>BASE_2576</t>
  </si>
  <si>
    <t>BASE_2584</t>
  </si>
  <si>
    <t>BASE_2585</t>
  </si>
  <si>
    <t>BASE_2589</t>
  </si>
  <si>
    <t>BASE_2579</t>
  </si>
  <si>
    <t>BASE_2598</t>
  </si>
  <si>
    <t>BASE_903</t>
  </si>
  <si>
    <t>BASE_2604</t>
  </si>
  <si>
    <t>BASE_2605</t>
  </si>
  <si>
    <t>BASE_2606</t>
  </si>
  <si>
    <t>BASE_2603</t>
  </si>
  <si>
    <t>BASE_2610</t>
  </si>
  <si>
    <t>BASE_2618</t>
  </si>
  <si>
    <t>BASE_2620</t>
  </si>
  <si>
    <t>BASE_2624</t>
  </si>
  <si>
    <t>BASE_2600</t>
  </si>
  <si>
    <t>BASE_2733</t>
  </si>
  <si>
    <t>BASE_2637</t>
  </si>
  <si>
    <t>BASE_2639</t>
  </si>
  <si>
    <t>BASE_2643</t>
  </si>
  <si>
    <t>BASE_2644</t>
  </si>
  <si>
    <t>BASE_2650</t>
  </si>
  <si>
    <t>BASE_2651</t>
  </si>
  <si>
    <t>BASE_2653</t>
  </si>
  <si>
    <t>BASE_2656</t>
  </si>
  <si>
    <t>BASE_2645</t>
  </si>
  <si>
    <t>BASE_2659</t>
  </si>
  <si>
    <t>BASE_2660</t>
  </si>
  <si>
    <t>BASE_2392</t>
  </si>
  <si>
    <t>BASE_2667</t>
  </si>
  <si>
    <t>BASE_2673</t>
  </si>
  <si>
    <t>BASE_2676</t>
  </si>
  <si>
    <t>BASE_2679</t>
  </si>
  <si>
    <t>BASE_2681</t>
  </si>
  <si>
    <t>BASE_2684</t>
  </si>
  <si>
    <t>BASE_2686</t>
  </si>
  <si>
    <t>BASE_2699</t>
  </si>
  <si>
    <t>BASE_2698</t>
  </si>
  <si>
    <t>BASE_2706</t>
  </si>
  <si>
    <t>BASE_2718</t>
  </si>
  <si>
    <t>BASE_2721</t>
  </si>
  <si>
    <t>BASE_2722</t>
  </si>
  <si>
    <t>BASE_2723</t>
  </si>
  <si>
    <t>BASE_2725</t>
  </si>
  <si>
    <t>BASE_2730</t>
  </si>
  <si>
    <t>BASE_2729</t>
  </si>
  <si>
    <t>BASE_2635</t>
  </si>
  <si>
    <t>BASE_2732</t>
  </si>
  <si>
    <t>BASE_2735</t>
  </si>
  <si>
    <t>BASE_2345</t>
  </si>
  <si>
    <t>BASE_2737</t>
  </si>
  <si>
    <t>BASE_2743</t>
  </si>
  <si>
    <t>BASE_2747</t>
  </si>
  <si>
    <t>BASE_2749</t>
  </si>
  <si>
    <t>BASE_2750</t>
  </si>
  <si>
    <t>BASE_2752</t>
  </si>
  <si>
    <t>BASE_2754</t>
  </si>
  <si>
    <t>BASE_2762</t>
  </si>
  <si>
    <t>BASE_2763</t>
  </si>
  <si>
    <t>BASE_2764</t>
  </si>
  <si>
    <t>BASE_2765</t>
  </si>
  <si>
    <t>BASE_2768</t>
  </si>
  <si>
    <t>BASE_2775</t>
  </si>
  <si>
    <t>BASE_2757</t>
  </si>
  <si>
    <t>BASE_2816</t>
  </si>
  <si>
    <t>BASE_2792</t>
  </si>
  <si>
    <t>BASE_2795</t>
  </si>
  <si>
    <t>BASE_2798</t>
  </si>
  <si>
    <t>BASE_2800</t>
  </si>
  <si>
    <t>BASE_2808</t>
  </si>
  <si>
    <t>BASE_2811</t>
  </si>
  <si>
    <t>BASE_2819</t>
  </si>
  <si>
    <t>BASE_2821</t>
  </si>
  <si>
    <t>BASE_2812</t>
  </si>
  <si>
    <t>BASE_2824</t>
  </si>
  <si>
    <t>BASE_2825</t>
  </si>
  <si>
    <t>BASE_2831</t>
  </si>
  <si>
    <t>BASE_2839</t>
  </si>
  <si>
    <t>BASE_2840</t>
  </si>
  <si>
    <t>BASE_2841</t>
  </si>
  <si>
    <t>BASE_2843</t>
  </si>
  <si>
    <t>BASE_2846</t>
  </si>
  <si>
    <t>BASE_2848</t>
  </si>
  <si>
    <t>BASE_2850</t>
  </si>
  <si>
    <t>BASE_2855</t>
  </si>
  <si>
    <t>BASE_2856</t>
  </si>
  <si>
    <t>BASE_2859</t>
  </si>
  <si>
    <t>BASE_2860</t>
  </si>
  <si>
    <t>BASE_2862</t>
  </si>
  <si>
    <t>BASE_2867</t>
  </si>
  <si>
    <t>BASE_2873</t>
  </si>
  <si>
    <t>BASE_2874</t>
  </si>
  <si>
    <t>BASE_2881</t>
  </si>
  <si>
    <t>BASE_2878</t>
  </si>
  <si>
    <t>BASE_2884</t>
  </si>
  <si>
    <t>BASE_2885</t>
  </si>
  <si>
    <t>BASE_2888</t>
  </si>
  <si>
    <t>BASE_2777</t>
  </si>
  <si>
    <t>BASE_2889</t>
  </si>
  <si>
    <t>BASE_2350</t>
  </si>
  <si>
    <t>BASE_2872</t>
  </si>
  <si>
    <t>BASE_2894</t>
  </si>
  <si>
    <t>BASE_2896</t>
  </si>
  <si>
    <t>BASE_2899</t>
  </si>
  <si>
    <t>BASE_2902</t>
  </si>
  <si>
    <t>BASE_2897</t>
  </si>
  <si>
    <t>BASE_2905</t>
  </si>
  <si>
    <t>BASE_2903</t>
  </si>
  <si>
    <t>BASE_2909</t>
  </si>
  <si>
    <t>BASE_2910</t>
  </si>
  <si>
    <t>BASE_2913</t>
  </si>
  <si>
    <t>BASE_2920</t>
  </si>
  <si>
    <t>BASE_2922</t>
  </si>
  <si>
    <t>BASE_2923</t>
  </si>
  <si>
    <t>BASE_2943</t>
  </si>
  <si>
    <t>BASE_2944</t>
  </si>
  <si>
    <t>BASE_2937</t>
  </si>
  <si>
    <t>BASE_2945</t>
  </si>
  <si>
    <t>BASE_2955</t>
  </si>
  <si>
    <t>BASE_2957</t>
  </si>
  <si>
    <t>BASE_3017</t>
  </si>
  <si>
    <t>BASE_2958</t>
  </si>
  <si>
    <t>BASE_2959</t>
  </si>
  <si>
    <t>BASE_2967</t>
  </si>
  <si>
    <t>BASE_2970</t>
  </si>
  <si>
    <t>BASE_2971</t>
  </si>
  <si>
    <t>BASE_2979</t>
  </si>
  <si>
    <t>BASE_2985</t>
  </si>
  <si>
    <t>BASE_2988</t>
  </si>
  <si>
    <t>BASE_2989</t>
  </si>
  <si>
    <t>BASE_2992</t>
  </si>
  <si>
    <t>BASE_2993</t>
  </si>
  <si>
    <t>BASE_2994</t>
  </si>
  <si>
    <t>BASE_2995</t>
  </si>
  <si>
    <t>BASE_2996</t>
  </si>
  <si>
    <t>BASE_2964</t>
  </si>
  <si>
    <t>BASE_2999</t>
  </si>
  <si>
    <t>BASE_3012</t>
  </si>
  <si>
    <t>BASE_3016</t>
  </si>
  <si>
    <t>BASE_3019</t>
  </si>
  <si>
    <t>BASE_3020</t>
  </si>
  <si>
    <t>BASE_3023</t>
  </si>
  <si>
    <t>BASE_3029</t>
  </si>
  <si>
    <t>BASE_3034</t>
  </si>
  <si>
    <t>BASE_3037</t>
  </si>
  <si>
    <t>BASE_3039</t>
  </si>
  <si>
    <t>BASE_3043</t>
  </si>
  <si>
    <t>BASE_3044</t>
  </si>
  <si>
    <t>BASE_3053</t>
  </si>
  <si>
    <t>BASE_3054</t>
  </si>
  <si>
    <t>BASE_3057</t>
  </si>
  <si>
    <t>BASE_3058</t>
  </si>
  <si>
    <t>BASE_3061</t>
  </si>
  <si>
    <t>BASE_3064</t>
  </si>
  <si>
    <t>BASE_3065</t>
  </si>
  <si>
    <t>BASE_3066</t>
  </si>
  <si>
    <t>BASE_3072</t>
  </si>
  <si>
    <t>BASE_3073</t>
  </si>
  <si>
    <t>BASE_3076</t>
  </si>
  <si>
    <t>BASE_3079</t>
  </si>
  <si>
    <t>BASE_3083</t>
  </si>
  <si>
    <t>BASE_3088</t>
  </si>
  <si>
    <t>BASE_3089</t>
  </si>
  <si>
    <t>BASE_3090</t>
  </si>
  <si>
    <t>BASE_3092</t>
  </si>
  <si>
    <t>BASE_3095</t>
  </si>
  <si>
    <t>BASE_3094</t>
  </si>
  <si>
    <t>BASE_3098</t>
  </si>
  <si>
    <t>BASE_3099</t>
  </si>
  <si>
    <t>BASE_3102</t>
  </si>
  <si>
    <t>BASE_3101</t>
  </si>
  <si>
    <t>BASE_3060</t>
  </si>
  <si>
    <t>BASE_3106</t>
  </si>
  <si>
    <t>BASE_3093</t>
  </si>
  <si>
    <t>BASE_3114</t>
  </si>
  <si>
    <t>BASE_3116</t>
  </si>
  <si>
    <t>BASE_3118</t>
  </si>
  <si>
    <t>BASE_3122</t>
  </si>
  <si>
    <t>BASE_3124</t>
  </si>
  <si>
    <t>BASE_3123</t>
  </si>
  <si>
    <t>BASE_3125</t>
  </si>
  <si>
    <t>BASE_3127</t>
  </si>
  <si>
    <t>BASE_3129</t>
  </si>
  <si>
    <t>BASE_3137</t>
  </si>
  <si>
    <t>BASE_3138</t>
  </si>
  <si>
    <t>BASE_3172</t>
  </si>
  <si>
    <t>BASE_3174</t>
  </si>
  <si>
    <t>BASE_3186</t>
  </si>
  <si>
    <t>BASE_3187</t>
  </si>
  <si>
    <t>BASE_3190</t>
  </si>
  <si>
    <t>BASE_3303</t>
  </si>
  <si>
    <t>BASE_3207</t>
  </si>
  <si>
    <t>BASE_3206</t>
  </si>
  <si>
    <t>BASE_3218</t>
  </si>
  <si>
    <t>BASE_3222</t>
  </si>
  <si>
    <t>BASE_3223</t>
  </si>
  <si>
    <t>BASE_3225</t>
  </si>
  <si>
    <t>BASE_3229</t>
  </si>
  <si>
    <t>BASE_3232</t>
  </si>
  <si>
    <t>BASE_3233</t>
  </si>
  <si>
    <t>BASE_3236</t>
  </si>
  <si>
    <t>BASE_3244</t>
  </si>
  <si>
    <t>BASE_3245</t>
  </si>
  <si>
    <t>BASE_3246</t>
  </si>
  <si>
    <t>BASE_3253</t>
  </si>
  <si>
    <t>BASE_3257</t>
  </si>
  <si>
    <t>BASE_3260</t>
  </si>
  <si>
    <t>BASE_3261</t>
  </si>
  <si>
    <t>BASE_3269</t>
  </si>
  <si>
    <t>BASE_3271</t>
  </si>
  <si>
    <t>BASE_3293</t>
  </si>
  <si>
    <t>BASE_3298</t>
  </si>
  <si>
    <t>BASE_3304</t>
  </si>
  <si>
    <t>BASE_3305</t>
  </si>
  <si>
    <t>BASE_3313</t>
  </si>
  <si>
    <t>BASE_3314</t>
  </si>
  <si>
    <t>BASE_3323</t>
  </si>
  <si>
    <t>BASE_3327</t>
  </si>
  <si>
    <t>BASE_3331</t>
  </si>
  <si>
    <t>BASE_3328</t>
  </si>
  <si>
    <t>BASE_3338</t>
  </si>
  <si>
    <t>BASE_3347</t>
  </si>
  <si>
    <t>BASE_3349</t>
  </si>
  <si>
    <t>BASE_3354</t>
  </si>
  <si>
    <t>BASE_3359</t>
  </si>
  <si>
    <t>BASE_3301</t>
  </si>
  <si>
    <t>BASE_3226</t>
  </si>
  <si>
    <t>BASE_3373</t>
  </si>
  <si>
    <t>BASE_3374</t>
  </si>
  <si>
    <t>BASE_3385</t>
  </si>
  <si>
    <t>BASE_3391</t>
  </si>
  <si>
    <t>BASE_3399</t>
  </si>
  <si>
    <t>BASE_3408</t>
  </si>
  <si>
    <t>BASE_3410</t>
  </si>
  <si>
    <t>BASE_3415</t>
  </si>
  <si>
    <t>BASE_3416</t>
  </si>
  <si>
    <t>BASE_3417</t>
  </si>
  <si>
    <t>BASE_3418</t>
  </si>
  <si>
    <t>BASE_3421</t>
  </si>
  <si>
    <t>BASE_3426</t>
  </si>
  <si>
    <t>BASE_3433</t>
  </si>
  <si>
    <t>BASE_3436</t>
  </si>
  <si>
    <t>BASE_3441</t>
  </si>
  <si>
    <t>BASE_3452</t>
  </si>
  <si>
    <t>BASE_520</t>
  </si>
  <si>
    <t>BASE_414</t>
  </si>
  <si>
    <t>BASE_31</t>
  </si>
  <si>
    <t>BASE_53</t>
  </si>
  <si>
    <t>BASE_54</t>
  </si>
  <si>
    <t>BASE_59</t>
  </si>
  <si>
    <t>BASE_69</t>
  </si>
  <si>
    <t>BASE_75</t>
  </si>
  <si>
    <t>BASE_90</t>
  </si>
  <si>
    <t>BASE_118</t>
  </si>
  <si>
    <t>BASE_120</t>
  </si>
  <si>
    <t>BASE_140</t>
  </si>
  <si>
    <t>BASE_148</t>
  </si>
  <si>
    <t>BASE_164</t>
  </si>
  <si>
    <t>BASE_194</t>
  </si>
  <si>
    <t>BASE_195</t>
  </si>
  <si>
    <t>BASE_197</t>
  </si>
  <si>
    <t>BASE_204</t>
  </si>
  <si>
    <t>BASE_217</t>
  </si>
  <si>
    <t>BASE_52</t>
  </si>
  <si>
    <t>BASE_249</t>
  </si>
  <si>
    <t>BASE_186</t>
  </si>
  <si>
    <t>BASE_241</t>
  </si>
  <si>
    <t>BASE_55</t>
  </si>
  <si>
    <t>BASE_295</t>
  </si>
  <si>
    <t>BASE_272</t>
  </si>
  <si>
    <t>BASE_176</t>
  </si>
  <si>
    <t>BASE_319</t>
  </si>
  <si>
    <t>BASE_306</t>
  </si>
  <si>
    <t>BASE_323</t>
  </si>
  <si>
    <t>BASE_329</t>
  </si>
  <si>
    <t>BASE_335</t>
  </si>
  <si>
    <t>BASE_334</t>
  </si>
  <si>
    <t>BASE_341</t>
  </si>
  <si>
    <t>BASE_83</t>
  </si>
  <si>
    <t>BASE_340</t>
  </si>
  <si>
    <t>BASE_326</t>
  </si>
  <si>
    <t>BASE_358</t>
  </si>
  <si>
    <t>BASE_318</t>
  </si>
  <si>
    <t>BASE_389</t>
  </si>
  <si>
    <t>BASE_374</t>
  </si>
  <si>
    <t>BASE_384</t>
  </si>
  <si>
    <t>BASE_127</t>
  </si>
  <si>
    <t>BASE_211</t>
  </si>
  <si>
    <t>BASE_365</t>
  </si>
  <si>
    <t>BASE_366</t>
  </si>
  <si>
    <t>BASE_364</t>
  </si>
  <si>
    <t>BASE_375</t>
  </si>
  <si>
    <t>BASE_377</t>
  </si>
  <si>
    <t>BASE_49</t>
  </si>
  <si>
    <t>BASE_403</t>
  </si>
  <si>
    <t>BASE_394</t>
  </si>
  <si>
    <t>BASE_409</t>
  </si>
  <si>
    <t>BASE_404</t>
  </si>
  <si>
    <t>BASE_417</t>
  </si>
  <si>
    <t>BASE_422</t>
  </si>
  <si>
    <t>BASE_442</t>
  </si>
  <si>
    <t>BASE_112</t>
  </si>
  <si>
    <t>BASE_426</t>
  </si>
  <si>
    <t>BASE_259</t>
  </si>
  <si>
    <t>BASE_443</t>
  </si>
  <si>
    <t>BASE_305</t>
  </si>
  <si>
    <t>BASE_261</t>
  </si>
  <si>
    <t>BASE_294</t>
  </si>
  <si>
    <t>BASE_468</t>
  </si>
  <si>
    <t>BASE_33</t>
  </si>
  <si>
    <t>BASE_484</t>
  </si>
  <si>
    <t>BASE_160</t>
  </si>
  <si>
    <t>BASE_481</t>
  </si>
  <si>
    <t>BASE_184</t>
  </si>
  <si>
    <t>BASE_510</t>
  </si>
  <si>
    <t>BASE_501</t>
  </si>
  <si>
    <t>BASE_117</t>
  </si>
  <si>
    <t>BASE_102</t>
  </si>
  <si>
    <t>BASE_135</t>
  </si>
  <si>
    <t>BASE_234</t>
  </si>
  <si>
    <t>BASE_138</t>
  </si>
  <si>
    <t>BASE_516</t>
  </si>
  <si>
    <t>BASE_252</t>
  </si>
  <si>
    <t>BASE_525</t>
  </si>
  <si>
    <t>BASE_526</t>
  </si>
  <si>
    <t>BASE_535</t>
  </si>
  <si>
    <t>BASE_181</t>
  </si>
  <si>
    <t>BASE_338</t>
  </si>
  <si>
    <t>BASE_553</t>
  </si>
  <si>
    <t>BASE_485</t>
  </si>
  <si>
    <t>BASE_542</t>
  </si>
  <si>
    <t>BASE_550</t>
  </si>
  <si>
    <t>BASE_560</t>
  </si>
  <si>
    <t>BASE_544</t>
  </si>
  <si>
    <t>BASE_557</t>
  </si>
  <si>
    <t>BASE_565</t>
  </si>
  <si>
    <t>BASE_566</t>
  </si>
  <si>
    <t>BASE_582</t>
  </si>
  <si>
    <t>BASE_578</t>
  </si>
  <si>
    <t>BASE_103</t>
  </si>
  <si>
    <t>BASE_570</t>
  </si>
  <si>
    <t>BASE_187</t>
  </si>
  <si>
    <t>BASE_590</t>
  </si>
  <si>
    <t>BASE_591</t>
  </si>
  <si>
    <t>BASE_593</t>
  </si>
  <si>
    <t>BASE_599</t>
  </si>
  <si>
    <t>BASE_595</t>
  </si>
  <si>
    <t>BASE_596</t>
  </si>
  <si>
    <t>BASE_597</t>
  </si>
  <si>
    <t>BASE_604</t>
  </si>
  <si>
    <t>BASE_614</t>
  </si>
  <si>
    <t>BASE_622</t>
  </si>
  <si>
    <t>BASE_623</t>
  </si>
  <si>
    <t>BASE_621</t>
  </si>
  <si>
    <t>BASE_634</t>
  </si>
  <si>
    <t>BASE_642</t>
  </si>
  <si>
    <t>BASE_638</t>
  </si>
  <si>
    <t>BASE_162</t>
  </si>
  <si>
    <t>BASE_133</t>
  </si>
  <si>
    <t>BASE_655</t>
  </si>
  <si>
    <t>BASE_661</t>
  </si>
  <si>
    <t>BASE_664</t>
  </si>
  <si>
    <t>BASE_455</t>
  </si>
  <si>
    <t>BASE_675</t>
  </si>
  <si>
    <t>BASE_677</t>
  </si>
  <si>
    <t>BASE_569</t>
  </si>
  <si>
    <t>BASE_699</t>
  </si>
  <si>
    <t>BASE_717</t>
  </si>
  <si>
    <t>BASE_728</t>
  </si>
  <si>
    <t>BASE_724</t>
  </si>
  <si>
    <t>BASE_726</t>
  </si>
  <si>
    <t>BASE_449</t>
  </si>
  <si>
    <t>BASE_737</t>
  </si>
  <si>
    <t>BASE_743</t>
  </si>
  <si>
    <t>BASE_742</t>
  </si>
  <si>
    <t>BASE_741</t>
  </si>
  <si>
    <t>BASE_732</t>
  </si>
  <si>
    <t>BASE_718</t>
  </si>
  <si>
    <t>BASE_754</t>
  </si>
  <si>
    <t>BASE_767</t>
  </si>
  <si>
    <t>BASE_766</t>
  </si>
  <si>
    <t>BASE_761</t>
  </si>
  <si>
    <t>BASE_785</t>
  </si>
  <si>
    <t>BASE_203</t>
  </si>
  <si>
    <t>BASE_782</t>
  </si>
  <si>
    <t>BASE_147</t>
  </si>
  <si>
    <t>BASE_723</t>
  </si>
  <si>
    <t>BASE_710</t>
  </si>
  <si>
    <t>BASE_798</t>
  </si>
  <si>
    <t>BASE_696</t>
  </si>
  <si>
    <t>BASE_770</t>
  </si>
  <si>
    <t>BASE_781</t>
  </si>
  <si>
    <t>BASE_841</t>
  </si>
  <si>
    <t>BASE_232</t>
  </si>
  <si>
    <t>BASE_393</t>
  </si>
  <si>
    <t>BASE_855</t>
  </si>
  <si>
    <t>BASE_784</t>
  </si>
  <si>
    <t>BASE_829</t>
  </si>
  <si>
    <t>BASE_846</t>
  </si>
  <si>
    <t>BASE_871</t>
  </si>
  <si>
    <t>BASE_876</t>
  </si>
  <si>
    <t>BASE_859</t>
  </si>
  <si>
    <t>BASE_863</t>
  </si>
  <si>
    <t>BASE_885</t>
  </si>
  <si>
    <t>BASE_780</t>
  </si>
  <si>
    <t>BASE_899</t>
  </si>
  <si>
    <t>BASE_908</t>
  </si>
  <si>
    <t>BASE_175</t>
  </si>
  <si>
    <t>BASE_913</t>
  </si>
  <si>
    <t>BASE_933</t>
  </si>
  <si>
    <t>BASE_925</t>
  </si>
  <si>
    <t>BASE_289</t>
  </si>
  <si>
    <t>BASE_932</t>
  </si>
  <si>
    <t>BASE_926</t>
  </si>
  <si>
    <t>BASE_173</t>
  </si>
  <si>
    <t>BASE_836</t>
  </si>
  <si>
    <t>BASE_679</t>
  </si>
  <si>
    <t>BASE_161</t>
  </si>
  <si>
    <t>BASE_564</t>
  </si>
  <si>
    <t>BASE_935</t>
  </si>
  <si>
    <t>BASE_936</t>
  </si>
  <si>
    <t>BASE_383</t>
  </si>
  <si>
    <t>BASE_946</t>
  </si>
  <si>
    <t>BASE_947</t>
  </si>
  <si>
    <t>BASE_948</t>
  </si>
  <si>
    <t>BASE_285</t>
  </si>
  <si>
    <t>BASE_237</t>
  </si>
  <si>
    <t>BASE_615</t>
  </si>
  <si>
    <t>BASE_976</t>
  </si>
  <si>
    <t>BASE_2011</t>
  </si>
  <si>
    <t>BASE_2020</t>
  </si>
  <si>
    <t>BASE_2026</t>
  </si>
  <si>
    <t>BASE_2031</t>
  </si>
  <si>
    <t>BASE_2034</t>
  </si>
  <si>
    <t>BASE_2038</t>
  </si>
  <si>
    <t>BASE_2044</t>
  </si>
  <si>
    <t>BASE_2046</t>
  </si>
  <si>
    <t>BASE_2047</t>
  </si>
  <si>
    <t>BASE_2048</t>
  </si>
  <si>
    <t>BASE_2049</t>
  </si>
  <si>
    <t>BASE_2051</t>
  </si>
  <si>
    <t>BASE_2052</t>
  </si>
  <si>
    <t>BASE_2061</t>
  </si>
  <si>
    <t>BASE_2063</t>
  </si>
  <si>
    <t>BASE_105</t>
  </si>
  <si>
    <t>BASE_2085</t>
  </si>
  <si>
    <t>BASE_2077</t>
  </si>
  <si>
    <t>BASE_2079</t>
  </si>
  <si>
    <t>BASE_2083</t>
  </si>
  <si>
    <t>BASE_2092</t>
  </si>
  <si>
    <t>BASE_2099</t>
  </si>
  <si>
    <t>BASE_2094</t>
  </si>
  <si>
    <t>BASE_2104</t>
  </si>
  <si>
    <t>BASE_2118</t>
  </si>
  <si>
    <t>BASE_2121</t>
  </si>
  <si>
    <t>BASE_2124</t>
  </si>
  <si>
    <t>BASE_2106</t>
  </si>
  <si>
    <t>BASE_2126</t>
  </si>
  <si>
    <t>BASE_2128</t>
  </si>
  <si>
    <t>BASE_2200</t>
  </si>
  <si>
    <t>BASE_2136</t>
  </si>
  <si>
    <t>BASE_2140</t>
  </si>
  <si>
    <t>BASE_2139</t>
  </si>
  <si>
    <t>BASE_2260</t>
  </si>
  <si>
    <t>BASE_2144</t>
  </si>
  <si>
    <t>BASE_2150</t>
  </si>
  <si>
    <t>BASE_2161</t>
  </si>
  <si>
    <t>BASE_2163</t>
  </si>
  <si>
    <t>BASE_2171</t>
  </si>
  <si>
    <t>BASE_2172</t>
  </si>
  <si>
    <t>BASE_2181</t>
  </si>
  <si>
    <t>BASE_2187</t>
  </si>
  <si>
    <t>BASE_2194</t>
  </si>
  <si>
    <t>BASE_2211</t>
  </si>
  <si>
    <t>BASE_2213</t>
  </si>
  <si>
    <t>BASE_2214</t>
  </si>
  <si>
    <t>BASE_2220</t>
  </si>
  <si>
    <t>BASE_2222</t>
  </si>
  <si>
    <t>BASE_2230</t>
  </si>
  <si>
    <t>BASE_2235</t>
  </si>
  <si>
    <t>BASE_2242</t>
  </si>
  <si>
    <t>BASE_2249</t>
  </si>
  <si>
    <t>BASE_2250</t>
  </si>
  <si>
    <t>BASE_2251</t>
  </si>
  <si>
    <t>BASE_2252</t>
  </si>
  <si>
    <t>BASE_2253</t>
  </si>
  <si>
    <t>BASE_2255</t>
  </si>
  <si>
    <t>BASE_2266</t>
  </si>
  <si>
    <t>BASE_2267</t>
  </si>
  <si>
    <t>BASE_2274</t>
  </si>
  <si>
    <t>BASE_2273</t>
  </si>
  <si>
    <t>BASE_2277</t>
  </si>
  <si>
    <t>BASE_2279</t>
  </si>
  <si>
    <t>BASE_2280</t>
  </si>
  <si>
    <t>BASE_2282</t>
  </si>
  <si>
    <t>BASE_2286</t>
  </si>
  <si>
    <t>BASE_2292</t>
  </si>
  <si>
    <t>BASE_2297</t>
  </si>
  <si>
    <t>BASE_2303</t>
  </si>
  <si>
    <t>BASE_2308</t>
  </si>
  <si>
    <t>BASE_2311</t>
  </si>
  <si>
    <t>BASE_2312</t>
  </si>
  <si>
    <t>BASE_2315</t>
  </si>
  <si>
    <t>BASE_2316</t>
  </si>
  <si>
    <t>BASE_2270</t>
  </si>
  <si>
    <t>BASE_2322</t>
  </si>
  <si>
    <t>BASE_2321</t>
  </si>
  <si>
    <t>BASE_2319</t>
  </si>
  <si>
    <t>BASE_2323</t>
  </si>
  <si>
    <t>BASE_2324</t>
  </si>
  <si>
    <t>BASE_2309</t>
  </si>
  <si>
    <t>BASE_2327</t>
  </si>
  <si>
    <t>BASE_2334</t>
  </si>
  <si>
    <t>BASE_2285</t>
  </si>
  <si>
    <t>BASE_2344</t>
  </si>
  <si>
    <t>BASE_2348</t>
  </si>
  <si>
    <t>BASE_2357</t>
  </si>
  <si>
    <t>BASE_2361</t>
  </si>
  <si>
    <t>BASE_2364</t>
  </si>
  <si>
    <t>BASE_2247</t>
  </si>
  <si>
    <t>BASE_2369</t>
  </si>
  <si>
    <t>BASE_2374</t>
  </si>
  <si>
    <t>BASE_2377</t>
  </si>
  <si>
    <t>BASE_2375</t>
  </si>
  <si>
    <t>BASE_2378</t>
  </si>
  <si>
    <t>BASE_2383</t>
  </si>
  <si>
    <t>BASE_2389</t>
  </si>
  <si>
    <t>BASE_2390</t>
  </si>
  <si>
    <t>BASE_2391</t>
  </si>
  <si>
    <t>BASE_2397</t>
  </si>
  <si>
    <t>BASE_2403</t>
  </si>
  <si>
    <t>BASE_2409</t>
  </si>
  <si>
    <t>BASE_2410</t>
  </si>
  <si>
    <t>BASE_2416</t>
  </si>
  <si>
    <t>BASE_2417</t>
  </si>
  <si>
    <t>BASE_2291</t>
  </si>
  <si>
    <t>BASE_2278</t>
  </si>
  <si>
    <t>BASE_2424</t>
  </si>
  <si>
    <t>BASE_2425</t>
  </si>
  <si>
    <t>BASE_2426</t>
  </si>
  <si>
    <t>BASE_2432</t>
  </si>
  <si>
    <t>BASE_2434</t>
  </si>
  <si>
    <t>BASE_2435</t>
  </si>
  <si>
    <t>BASE_2436</t>
  </si>
  <si>
    <t>BASE_2438</t>
  </si>
  <si>
    <t>BASE_2439</t>
  </si>
  <si>
    <t>BASE_2440</t>
  </si>
  <si>
    <t>BASE_2446</t>
  </si>
  <si>
    <t>BASE_2449</t>
  </si>
  <si>
    <t>BASE_2452</t>
  </si>
  <si>
    <t>BASE_2453</t>
  </si>
  <si>
    <t>BASE_2458</t>
  </si>
  <si>
    <t>BASE_2463</t>
  </si>
  <si>
    <t>BASE_2467</t>
  </si>
  <si>
    <t>BASE_2468</t>
  </si>
  <si>
    <t>BASE_2481</t>
  </si>
  <si>
    <t>BASE_2483</t>
  </si>
  <si>
    <t>BASE_2482</t>
  </si>
  <si>
    <t>BASE_2486</t>
  </si>
  <si>
    <t>BASE_2487</t>
  </si>
  <si>
    <t>BASE_2422</t>
  </si>
  <si>
    <t>BASE_2283</t>
  </si>
  <si>
    <t>BASE_2337</t>
  </si>
  <si>
    <t>BASE_2495</t>
  </si>
  <si>
    <t>BASE_2491</t>
  </si>
  <si>
    <t>BASE_2498</t>
  </si>
  <si>
    <t>BASE_2501</t>
  </si>
  <si>
    <t>BASE_2503</t>
  </si>
  <si>
    <t>BASE_2505</t>
  </si>
  <si>
    <t>BASE_2507</t>
  </si>
  <si>
    <t>BASE_2499</t>
  </si>
  <si>
    <t>BASE_2513</t>
  </si>
  <si>
    <t>BASE_2380</t>
  </si>
  <si>
    <t>BASE_2514</t>
  </si>
  <si>
    <t>BASE_2527</t>
  </si>
  <si>
    <t>BASE_2529</t>
  </si>
  <si>
    <t>BASE_2532</t>
  </si>
  <si>
    <t>BASE_2534</t>
  </si>
  <si>
    <t>BASE_2540</t>
  </si>
  <si>
    <t>BASE_2542</t>
  </si>
  <si>
    <t>BASE_2543</t>
  </si>
  <si>
    <t>BASE_2522</t>
  </si>
  <si>
    <t>BASE_2547</t>
  </si>
  <si>
    <t>BASE_2550</t>
  </si>
  <si>
    <t>BASE_2551</t>
  </si>
  <si>
    <t>BASE_2552</t>
  </si>
  <si>
    <t>BASE_2554</t>
  </si>
  <si>
    <t>BASE_2546</t>
  </si>
  <si>
    <t>BASE_2558</t>
  </si>
  <si>
    <t>BASE_2561</t>
  </si>
  <si>
    <t>BASE_2560</t>
  </si>
  <si>
    <t>BASE_2563</t>
  </si>
  <si>
    <t>BASE_2569</t>
  </si>
  <si>
    <t>BASE_2571</t>
  </si>
  <si>
    <t>BASE_2572</t>
  </si>
  <si>
    <t>BASE_2575</t>
  </si>
  <si>
    <t>BASE_2594</t>
  </si>
  <si>
    <t>BASE_2597</t>
  </si>
  <si>
    <t>BASE_849</t>
  </si>
  <si>
    <t>BASE_2601</t>
  </si>
  <si>
    <t>BASE_2602</t>
  </si>
  <si>
    <t>BASE_2612</t>
  </si>
  <si>
    <t>BASE_2613</t>
  </si>
  <si>
    <t>BASE_2614</t>
  </si>
  <si>
    <t>BASE_2619</t>
  </si>
  <si>
    <t>BASE_2623</t>
  </si>
  <si>
    <t>BASE_2627</t>
  </si>
  <si>
    <t>BASE_2629</t>
  </si>
  <si>
    <t>BASE_2626</t>
  </si>
  <si>
    <t>BASE_2632</t>
  </si>
  <si>
    <t>BASE_2631</t>
  </si>
  <si>
    <t>BASE_2634</t>
  </si>
  <si>
    <t>BASE_2636</t>
  </si>
  <si>
    <t>BASE_2642</t>
  </si>
  <si>
    <t>BASE_2646</t>
  </si>
  <si>
    <t>BASE_2647</t>
  </si>
  <si>
    <t>BASE_2649</t>
  </si>
  <si>
    <t>BASE_2654</t>
  </si>
  <si>
    <t>BASE_2652</t>
  </si>
  <si>
    <t>BASE_2657</t>
  </si>
  <si>
    <t>BASE_2664</t>
  </si>
  <si>
    <t>BASE_2665</t>
  </si>
  <si>
    <t>BASE_2670</t>
  </si>
  <si>
    <t>BASE_2674</t>
  </si>
  <si>
    <t>BASE_2680</t>
  </si>
  <si>
    <t>BASE_2685</t>
  </si>
  <si>
    <t>BASE_2688</t>
  </si>
  <si>
    <t>BASE_2694</t>
  </si>
  <si>
    <t>BASE_2692</t>
  </si>
  <si>
    <t>BASE_2697</t>
  </si>
  <si>
    <t>BASE_2701</t>
  </si>
  <si>
    <t>BASE_2703</t>
  </si>
  <si>
    <t>BASE_2704</t>
  </si>
  <si>
    <t>BASE_2708</t>
  </si>
  <si>
    <t>BASE_2709</t>
  </si>
  <si>
    <t>BASE_2712</t>
  </si>
  <si>
    <t>BASE_2713</t>
  </si>
  <si>
    <t>BASE_2719</t>
  </si>
  <si>
    <t>BASE_2720</t>
  </si>
  <si>
    <t>BASE_2731</t>
  </si>
  <si>
    <t>BASE_2738</t>
  </si>
  <si>
    <t>BASE_2716</t>
  </si>
  <si>
    <t>BASE_2740</t>
  </si>
  <si>
    <t>BASE_2742</t>
  </si>
  <si>
    <t>BASE_2745</t>
  </si>
  <si>
    <t>BASE_2748</t>
  </si>
  <si>
    <t>BASE_2753</t>
  </si>
  <si>
    <t>BASE_2755</t>
  </si>
  <si>
    <t>BASE_2756</t>
  </si>
  <si>
    <t>BASE_2758</t>
  </si>
  <si>
    <t>BASE_2760</t>
  </si>
  <si>
    <t>BASE_2766</t>
  </si>
  <si>
    <t>BASE_2767</t>
  </si>
  <si>
    <t>BASE_2769</t>
  </si>
  <si>
    <t>BASE_2770</t>
  </si>
  <si>
    <t>BASE_2771</t>
  </si>
  <si>
    <t>BASE_2778</t>
  </si>
  <si>
    <t>BASE_2781</t>
  </si>
  <si>
    <t>BASE_2782</t>
  </si>
  <si>
    <t>BASE_2784</t>
  </si>
  <si>
    <t>BASE_2783</t>
  </si>
  <si>
    <t>BASE_2791</t>
  </si>
  <si>
    <t>BASE_2793</t>
  </si>
  <si>
    <t>BASE_2797</t>
  </si>
  <si>
    <t>BASE_2728</t>
  </si>
  <si>
    <t>BASE_2801</t>
  </si>
  <si>
    <t>BASE_2805</t>
  </si>
  <si>
    <t>BASE_2813</t>
  </si>
  <si>
    <t>BASE_2817</t>
  </si>
  <si>
    <t>BASE_2818</t>
  </si>
  <si>
    <t>BASE_2787</t>
  </si>
  <si>
    <t>BASE_2827</t>
  </si>
  <si>
    <t>BASE_2828</t>
  </si>
  <si>
    <t>BASE_2829</t>
  </si>
  <si>
    <t>BASE_2832</t>
  </si>
  <si>
    <t>BASE_2836</t>
  </si>
  <si>
    <t>BASE_2835</t>
  </si>
  <si>
    <t>BASE_2837</t>
  </si>
  <si>
    <t>BASE_2842</t>
  </si>
  <si>
    <t>BASE_2815</t>
  </si>
  <si>
    <t>BASE_2845</t>
  </si>
  <si>
    <t>BASE_2847</t>
  </si>
  <si>
    <t>BASE_2851</t>
  </si>
  <si>
    <t>BASE_2852</t>
  </si>
  <si>
    <t>BASE_2854</t>
  </si>
  <si>
    <t>BASE_2853</t>
  </si>
  <si>
    <t>BASE_2857</t>
  </si>
  <si>
    <t>BASE_2865</t>
  </si>
  <si>
    <t>BASE_2858</t>
  </si>
  <si>
    <t>BASE_2866</t>
  </si>
  <si>
    <t>BASE_2868</t>
  </si>
  <si>
    <t>BASE_2876</t>
  </si>
  <si>
    <t>BASE_2882</t>
  </si>
  <si>
    <t>BASE_2886</t>
  </si>
  <si>
    <t>BASE_2890</t>
  </si>
  <si>
    <t>BASE_2891</t>
  </si>
  <si>
    <t>BASE_2883</t>
  </si>
  <si>
    <t>BASE_2898</t>
  </si>
  <si>
    <t>BASE_2904</t>
  </si>
  <si>
    <t>BASE_2908</t>
  </si>
  <si>
    <t>BASE_2911</t>
  </si>
  <si>
    <t>BASE_2915</t>
  </si>
  <si>
    <t>BASE_2917</t>
  </si>
  <si>
    <t>BASE_2924</t>
  </si>
  <si>
    <t>BASE_2927</t>
  </si>
  <si>
    <t>BASE_2929</t>
  </si>
  <si>
    <t>BASE_2925</t>
  </si>
  <si>
    <t>BASE_2930</t>
  </si>
  <si>
    <t>BASE_2931</t>
  </si>
  <si>
    <t>BASE_2940</t>
  </si>
  <si>
    <t>BASE_2941</t>
  </si>
  <si>
    <t>BASE_2947</t>
  </si>
  <si>
    <t>BASE_2953</t>
  </si>
  <si>
    <t>BASE_2960</t>
  </si>
  <si>
    <t>BASE_2962</t>
  </si>
  <si>
    <t>BASE_2966</t>
  </si>
  <si>
    <t>BASE_2984</t>
  </si>
  <si>
    <t>BASE_2986</t>
  </si>
  <si>
    <t>BASE_2990</t>
  </si>
  <si>
    <t>BASE_2991</t>
  </si>
  <si>
    <t>BASE_2998</t>
  </si>
  <si>
    <t>BASE_3011</t>
  </si>
  <si>
    <t>BASE_3013</t>
  </si>
  <si>
    <t>BASE_3021</t>
  </si>
  <si>
    <t>BASE_3025</t>
  </si>
  <si>
    <t>BASE_3035</t>
  </si>
  <si>
    <t>BASE_3027</t>
  </si>
  <si>
    <t>BASE_3038</t>
  </si>
  <si>
    <t>BASE_3050</t>
  </si>
  <si>
    <t>BASE_2437</t>
  </si>
  <si>
    <t>BASE_3055</t>
  </si>
  <si>
    <t>BASE_3062</t>
  </si>
  <si>
    <t>BASE_3067</t>
  </si>
  <si>
    <t>BASE_3068</t>
  </si>
  <si>
    <t>BASE_3074</t>
  </si>
  <si>
    <t>BASE_3077</t>
  </si>
  <si>
    <t>BASE_3080</t>
  </si>
  <si>
    <t>BASE_3081</t>
  </si>
  <si>
    <t>BASE_3082</t>
  </si>
  <si>
    <t>BASE_2973</t>
  </si>
  <si>
    <t>BASE_3085</t>
  </si>
  <si>
    <t>BASE_3087</t>
  </si>
  <si>
    <t>BASE_3100</t>
  </si>
  <si>
    <t>BASE_3103</t>
  </si>
  <si>
    <t>BASE_3107</t>
  </si>
  <si>
    <t>BASE_3108</t>
  </si>
  <si>
    <t>BASE_3109</t>
  </si>
  <si>
    <t>BASE_3110</t>
  </si>
  <si>
    <t>BASE_3112</t>
  </si>
  <si>
    <t>BASE_3113</t>
  </si>
  <si>
    <t>BASE_3115</t>
  </si>
  <si>
    <t>BASE_3117</t>
  </si>
  <si>
    <t>BASE_3119</t>
  </si>
  <si>
    <t>BASE_3120</t>
  </si>
  <si>
    <t>BASE_3126</t>
  </si>
  <si>
    <t>BASE_3130</t>
  </si>
  <si>
    <t>BASE_3136</t>
  </si>
  <si>
    <t>BASE_3140</t>
  </si>
  <si>
    <t>BASE_3141</t>
  </si>
  <si>
    <t>BASE_3144</t>
  </si>
  <si>
    <t>BASE_3146</t>
  </si>
  <si>
    <t>BASE_3147</t>
  </si>
  <si>
    <t>BASE_3171</t>
  </si>
  <si>
    <t>BASE_3175</t>
  </si>
  <si>
    <t>BASE_3176</t>
  </si>
  <si>
    <t>BASE_3177</t>
  </si>
  <si>
    <t>BASE_3179</t>
  </si>
  <si>
    <t>BASE_3181</t>
  </si>
  <si>
    <t>BASE_3182</t>
  </si>
  <si>
    <t>BASE_3183</t>
  </si>
  <si>
    <t>BASE_3185</t>
  </si>
  <si>
    <t>BASE_3188</t>
  </si>
  <si>
    <t>BASE_3197</t>
  </si>
  <si>
    <t>BASE_3198</t>
  </si>
  <si>
    <t>BASE_3200</t>
  </si>
  <si>
    <t>BASE_3201</t>
  </si>
  <si>
    <t>BASE_3204</t>
  </si>
  <si>
    <t>BASE_3208</t>
  </si>
  <si>
    <t>BASE_3211</t>
  </si>
  <si>
    <t>BASE_3214</t>
  </si>
  <si>
    <t>BASE_3215</t>
  </si>
  <si>
    <t>BASE_3217</t>
  </si>
  <si>
    <t>BASE_3180</t>
  </si>
  <si>
    <t>BASE_3221</t>
  </si>
  <si>
    <t>BASE_3231</t>
  </si>
  <si>
    <t>BASE_3237</t>
  </si>
  <si>
    <t>BASE_3238</t>
  </si>
  <si>
    <t>BASE_3242</t>
  </si>
  <si>
    <t>BASE_3240</t>
  </si>
  <si>
    <t>BASE_3247</t>
  </si>
  <si>
    <t>BASE_3250</t>
  </si>
  <si>
    <t>BASE_3254</t>
  </si>
  <si>
    <t>BASE_3255</t>
  </si>
  <si>
    <t>BASE_3256</t>
  </si>
  <si>
    <t>BASE_3262</t>
  </si>
  <si>
    <t>BASE_3264</t>
  </si>
  <si>
    <t>BASE_3265</t>
  </si>
  <si>
    <t>BASE_2879</t>
  </si>
  <si>
    <t>BASE_3267</t>
  </si>
  <si>
    <t>BASE_3270</t>
  </si>
  <si>
    <t>BASE_3272</t>
  </si>
  <si>
    <t>BASE_3274</t>
  </si>
  <si>
    <t>BASE_3273</t>
  </si>
  <si>
    <t>BASE_3275</t>
  </si>
  <si>
    <t>BASE_3278</t>
  </si>
  <si>
    <t>BASE_3282</t>
  </si>
  <si>
    <t>BASE_3283</t>
  </si>
  <si>
    <t>BASE_3285</t>
  </si>
  <si>
    <t>BASE_3286</t>
  </si>
  <si>
    <t>BASE_3279</t>
  </si>
  <si>
    <t>BASE_3291</t>
  </si>
  <si>
    <t>BASE_3295</t>
  </si>
  <si>
    <t>BASE_3294</t>
  </si>
  <si>
    <t>BASE_3296</t>
  </si>
  <si>
    <t>BASE_3297</t>
  </si>
  <si>
    <t>BASE_3300</t>
  </si>
  <si>
    <t>BASE_3306</t>
  </si>
  <si>
    <t>BASE_3307</t>
  </si>
  <si>
    <t>BASE_3310</t>
  </si>
  <si>
    <t>BASE_3317</t>
  </si>
  <si>
    <t>BASE_3322</t>
  </si>
  <si>
    <t>BASE_3326</t>
  </si>
  <si>
    <t>BASE_3332</t>
  </si>
  <si>
    <t>BASE_3336</t>
  </si>
  <si>
    <t>BASE_3340</t>
  </si>
  <si>
    <t>BASE_3345</t>
  </si>
  <si>
    <t>BASE_3351</t>
  </si>
  <si>
    <t>BASE_3353</t>
  </si>
  <si>
    <t>BASE_3358</t>
  </si>
  <si>
    <t>BASE_3361</t>
  </si>
  <si>
    <t>BASE_3364</t>
  </si>
  <si>
    <t>BASE_3365</t>
  </si>
  <si>
    <t>BASE_3367</t>
  </si>
  <si>
    <t>BASE_3370</t>
  </si>
  <si>
    <t>BASE_3371</t>
  </si>
  <si>
    <t>BASE_3380</t>
  </si>
  <si>
    <t>BASE_3393</t>
  </si>
  <si>
    <t>BASE_3396</t>
  </si>
  <si>
    <t>BASE_3395</t>
  </si>
  <si>
    <t>BASE_3406</t>
  </si>
  <si>
    <t>BASE_3432</t>
  </si>
  <si>
    <t>BASE_3439</t>
  </si>
  <si>
    <t>BASE_3442</t>
  </si>
  <si>
    <t>BASE_3446</t>
  </si>
  <si>
    <t>BASE_250</t>
  </si>
  <si>
    <t>BASE_253</t>
  </si>
  <si>
    <t>BASE_276</t>
  </si>
  <si>
    <t>BASE_255</t>
  </si>
  <si>
    <t>BASE_308</t>
  </si>
  <si>
    <t>BASE_343</t>
  </si>
  <si>
    <t>BASE_344</t>
  </si>
  <si>
    <t>BASE_352</t>
  </si>
  <si>
    <t>BASE_355</t>
  </si>
  <si>
    <t>BASE_373</t>
  </si>
  <si>
    <t>BASE_362</t>
  </si>
  <si>
    <t>BASE_371</t>
  </si>
  <si>
    <t>BASE_379</t>
  </si>
  <si>
    <t>BASE_419</t>
  </si>
  <si>
    <t>BASE_412</t>
  </si>
  <si>
    <t>BASE_413</t>
  </si>
  <si>
    <t>BASE_429</t>
  </si>
  <si>
    <t>BASE_428</t>
  </si>
  <si>
    <t>BASE_401</t>
  </si>
  <si>
    <t>BASE_421</t>
  </si>
  <si>
    <t>BASE_423</t>
  </si>
  <si>
    <t>BASE_432</t>
  </si>
  <si>
    <t>BASE_445</t>
  </si>
  <si>
    <t>BASE_447</t>
  </si>
  <si>
    <t>BASE_471</t>
  </si>
  <si>
    <t>BASE_472</t>
  </si>
  <si>
    <t>BASE_473</t>
  </si>
  <si>
    <t>BASE_469</t>
  </si>
  <si>
    <t>BASE_487</t>
  </si>
  <si>
    <t>BASE_496</t>
  </si>
  <si>
    <t>BASE_498</t>
  </si>
  <si>
    <t>BASE_190</t>
  </si>
  <si>
    <t>BASE_505</t>
  </si>
  <si>
    <t>BASE_502</t>
  </si>
  <si>
    <t>BASE_528</t>
  </si>
  <si>
    <t>BASE_530</t>
  </si>
  <si>
    <t>BASE_534</t>
  </si>
  <si>
    <t>BASE_554</t>
  </si>
  <si>
    <t>BASE_562</t>
  </si>
  <si>
    <t>BASE_579</t>
  </si>
  <si>
    <t>BASE_600</t>
  </si>
  <si>
    <t>BASE_601</t>
  </si>
  <si>
    <t>BASE_605</t>
  </si>
  <si>
    <t>BASE_613</t>
  </si>
  <si>
    <t>BASE_629</t>
  </si>
  <si>
    <t>BASE_633</t>
  </si>
  <si>
    <t>BASE_632</t>
  </si>
  <si>
    <t>BASE_645</t>
  </si>
  <si>
    <t>BASE_636</t>
  </si>
  <si>
    <t>BASE_643</t>
  </si>
  <si>
    <t>BASE_644</t>
  </si>
  <si>
    <t>BASE_651</t>
  </si>
  <si>
    <t>BASE_659</t>
  </si>
  <si>
    <t>BASE_663</t>
  </si>
  <si>
    <t>BASE_666</t>
  </si>
  <si>
    <t>BASE_678</t>
  </si>
  <si>
    <t>BASE_681</t>
  </si>
  <si>
    <t>BASE_683</t>
  </si>
  <si>
    <t>BASE_667</t>
  </si>
  <si>
    <t>BASE_13</t>
  </si>
  <si>
    <t>BASE_682</t>
  </si>
  <si>
    <t>BASE_688</t>
  </si>
  <si>
    <t>BASE_657</t>
  </si>
  <si>
    <t>BASE_702</t>
  </si>
  <si>
    <t>BASE_684</t>
  </si>
  <si>
    <t>BASE_700</t>
  </si>
  <si>
    <t>BASE_719</t>
  </si>
  <si>
    <t>BASE_713</t>
  </si>
  <si>
    <t>BASE_694</t>
  </si>
  <si>
    <t>BASE_703</t>
  </si>
  <si>
    <t>BASE_720</t>
  </si>
  <si>
    <t>BASE_714</t>
  </si>
  <si>
    <t>BASE_730</t>
  </si>
  <si>
    <t>BASE_727</t>
  </si>
  <si>
    <t>BASE_725</t>
  </si>
  <si>
    <t>BASE_685</t>
  </si>
  <si>
    <t>BASE_738</t>
  </si>
  <si>
    <t>BASE_680</t>
  </si>
  <si>
    <t>BASE_2</t>
  </si>
  <si>
    <t>BASE_750</t>
  </si>
  <si>
    <t>BASE_747</t>
  </si>
  <si>
    <t>BASE_751</t>
  </si>
  <si>
    <t>BASE_758</t>
  </si>
  <si>
    <t>BASE_752</t>
  </si>
  <si>
    <t>BASE_790</t>
  </si>
  <si>
    <t>BASE_795</t>
  </si>
  <si>
    <t>BASE_769</t>
  </si>
  <si>
    <t>BASE_791</t>
  </si>
  <si>
    <t>BASE_819</t>
  </si>
  <si>
    <t>BASE_787</t>
  </si>
  <si>
    <t>BASE_647</t>
  </si>
  <si>
    <t>BASE_793</t>
  </si>
  <si>
    <t>BASE_792</t>
  </si>
  <si>
    <t>BASE_797</t>
  </si>
  <si>
    <t>BASE_794</t>
  </si>
  <si>
    <t>BASE_796</t>
  </si>
  <si>
    <t>BASE_619</t>
  </si>
  <si>
    <t>BASE_837</t>
  </si>
  <si>
    <t>BASE_838</t>
  </si>
  <si>
    <t>BASE_848</t>
  </si>
  <si>
    <t>BASE_831</t>
  </si>
  <si>
    <t>BASE_853</t>
  </si>
  <si>
    <t>BASE_832</t>
  </si>
  <si>
    <t>BASE_822</t>
  </si>
  <si>
    <t>BASE_867</t>
  </si>
  <si>
    <t>BASE_886</t>
  </si>
  <si>
    <t>BASE_881</t>
  </si>
  <si>
    <t>BASE_870</t>
  </si>
  <si>
    <t>BASE_880</t>
  </si>
  <si>
    <t>BASE_840</t>
  </si>
  <si>
    <t>BASE_779</t>
  </si>
  <si>
    <t>BASE_857</t>
  </si>
  <si>
    <t>BASE_879</t>
  </si>
  <si>
    <t>BASE_891</t>
  </si>
  <si>
    <t>BASE_875</t>
  </si>
  <si>
    <t>BASE_873</t>
  </si>
  <si>
    <t>BASE_889</t>
  </si>
  <si>
    <t>BASE_856</t>
  </si>
  <si>
    <t>BASE_882</t>
  </si>
  <si>
    <t>BASE_746</t>
  </si>
  <si>
    <t>BASE_893</t>
  </si>
  <si>
    <t>BASE_825</t>
  </si>
  <si>
    <t>BASE_789</t>
  </si>
  <si>
    <t>BASE_890</t>
  </si>
  <si>
    <t>BASE_905</t>
  </si>
  <si>
    <t>BASE_904</t>
  </si>
  <si>
    <t>BASE_755</t>
  </si>
  <si>
    <t>BASE_896</t>
  </si>
  <si>
    <t>BASE_912</t>
  </si>
  <si>
    <t>BASE_919</t>
  </si>
  <si>
    <t>BASE_924</t>
  </si>
  <si>
    <t>BASE_929</t>
  </si>
  <si>
    <t>BASE_934</t>
  </si>
  <si>
    <t>BASE_27</t>
  </si>
  <si>
    <t>BASE_716</t>
  </si>
  <si>
    <t>BASE_851</t>
  </si>
  <si>
    <t>BASE_902</t>
  </si>
  <si>
    <t>BASE_839</t>
  </si>
  <si>
    <t>BASE_572</t>
  </si>
  <si>
    <t>BASE_395</t>
  </si>
  <si>
    <t>BASE_625</t>
  </si>
  <si>
    <t>BASE_937</t>
  </si>
  <si>
    <t>BASE_939</t>
  </si>
  <si>
    <t>BASE_940</t>
  </si>
  <si>
    <t>BASE_941</t>
  </si>
  <si>
    <t>BASE_757</t>
  </si>
  <si>
    <t>BASE_942</t>
  </si>
  <si>
    <t>BASE_945</t>
  </si>
  <si>
    <t>BASE_944</t>
  </si>
  <si>
    <t>BASE_955</t>
  </si>
  <si>
    <t>BASE_957</t>
  </si>
  <si>
    <t>BASE_288</t>
  </si>
  <si>
    <t>BASE_960</t>
  </si>
  <si>
    <t>BASE_961</t>
  </si>
  <si>
    <t>BASE_963</t>
  </si>
  <si>
    <t>BASE_967</t>
  </si>
  <si>
    <t>BASE_826</t>
  </si>
  <si>
    <t>BASE_972</t>
  </si>
  <si>
    <t>BASE_973</t>
  </si>
  <si>
    <t>BASE_974</t>
  </si>
  <si>
    <t>BASE_2000</t>
  </si>
  <si>
    <t>BASE_2003</t>
  </si>
  <si>
    <t>BASE_2002</t>
  </si>
  <si>
    <t>BASE_2004</t>
  </si>
  <si>
    <t>BASE_2006</t>
  </si>
  <si>
    <t>BASE_2007</t>
  </si>
  <si>
    <t>BASE_2010</t>
  </si>
  <si>
    <t>BASE_2520</t>
  </si>
  <si>
    <t>BASE_2015</t>
  </si>
  <si>
    <t>BASE_2016</t>
  </si>
  <si>
    <t>BASE_2018</t>
  </si>
  <si>
    <t>BASE_2021</t>
  </si>
  <si>
    <t>BASE_2022</t>
  </si>
  <si>
    <t>BASE_2023</t>
  </si>
  <si>
    <t>BASE_2024</t>
  </si>
  <si>
    <t>BASE_2025</t>
  </si>
  <si>
    <t>BASE_2027</t>
  </si>
  <si>
    <t>BASE_2029</t>
  </si>
  <si>
    <t>BASE_2032</t>
  </si>
  <si>
    <t>BASE_2036</t>
  </si>
  <si>
    <t>BASE_2040</t>
  </si>
  <si>
    <t>BASE_2039</t>
  </si>
  <si>
    <t>BASE_2014</t>
  </si>
  <si>
    <t>BASE_2041</t>
  </si>
  <si>
    <t>BASE_2043</t>
  </si>
  <si>
    <t>BASE_2050</t>
  </si>
  <si>
    <t>BASE_376</t>
  </si>
  <si>
    <t>BASE_2054</t>
  </si>
  <si>
    <t>BASE_2056</t>
  </si>
  <si>
    <t>BASE_399</t>
  </si>
  <si>
    <t>BASE_2069</t>
  </si>
  <si>
    <t>BASE_2071</t>
  </si>
  <si>
    <t>BASE_2072</t>
  </si>
  <si>
    <t>BASE_2076</t>
  </si>
  <si>
    <t>BASE_2012</t>
  </si>
  <si>
    <t>BASE_2078</t>
  </si>
  <si>
    <t>BASE_971</t>
  </si>
  <si>
    <t>BASE_408</t>
  </si>
  <si>
    <t>BASE_2080</t>
  </si>
  <si>
    <t>BASE_2081</t>
  </si>
  <si>
    <t>BASE_196</t>
  </si>
  <si>
    <t>BASE_2084</t>
  </si>
  <si>
    <t>BASE_2088</t>
  </si>
  <si>
    <t>BASE_2089</t>
  </si>
  <si>
    <t>BASE_2090</t>
  </si>
  <si>
    <t>BASE_2091</t>
  </si>
  <si>
    <t>BASE_2093</t>
  </si>
  <si>
    <t>BASE_2098</t>
  </si>
  <si>
    <t>BASE_2100</t>
  </si>
  <si>
    <t>BASE_2102</t>
  </si>
  <si>
    <t>BASE_2109</t>
  </si>
  <si>
    <t>BASE_2110</t>
  </si>
  <si>
    <t>BASE_2112</t>
  </si>
  <si>
    <t>BASE_847</t>
  </si>
  <si>
    <t>BASE_2116</t>
  </si>
  <si>
    <t>BASE_2120</t>
  </si>
  <si>
    <t>BASE_2123</t>
  </si>
  <si>
    <t>BASE_63</t>
  </si>
  <si>
    <t>BASE_64</t>
  </si>
  <si>
    <t>BASE_2129</t>
  </si>
  <si>
    <t>BASE_2130</t>
  </si>
  <si>
    <t>BASE_2115</t>
  </si>
  <si>
    <t>BASE_2132</t>
  </si>
  <si>
    <t>BASE_2133</t>
  </si>
  <si>
    <t>BASE_2135</t>
  </si>
  <si>
    <t>BASE_2138</t>
  </si>
  <si>
    <t>BASE_2141</t>
  </si>
  <si>
    <t>BASE_2142</t>
  </si>
  <si>
    <t>BASE_2145</t>
  </si>
  <si>
    <t>BASE_2146</t>
  </si>
  <si>
    <t>BASE_2148</t>
  </si>
  <si>
    <t>BASE_2149</t>
  </si>
  <si>
    <t>BASE_2151</t>
  </si>
  <si>
    <t>BASE_2152</t>
  </si>
  <si>
    <t>BASE_2154</t>
  </si>
  <si>
    <t>BASE_2155</t>
  </si>
  <si>
    <t>BASE_331</t>
  </si>
  <si>
    <t>BASE_2160</t>
  </si>
  <si>
    <t>BASE_2162</t>
  </si>
  <si>
    <t>BASE_2165</t>
  </si>
  <si>
    <t>BASE_2169</t>
  </si>
  <si>
    <t>BASE_2168</t>
  </si>
  <si>
    <t>BASE_2170</t>
  </si>
  <si>
    <t>BASE_2173</t>
  </si>
  <si>
    <t>BASE_2174</t>
  </si>
  <si>
    <t>BASE_2179</t>
  </si>
  <si>
    <t>BASE_2178</t>
  </si>
  <si>
    <t>BASE_2185</t>
  </si>
  <si>
    <t>BASE_2189</t>
  </si>
  <si>
    <t>BASE_2190</t>
  </si>
  <si>
    <t>BASE_2198</t>
  </si>
  <si>
    <t>BASE_2201</t>
  </si>
  <si>
    <t>BASE_2202</t>
  </si>
  <si>
    <t>BASE_2203</t>
  </si>
  <si>
    <t>BASE_2206</t>
  </si>
  <si>
    <t>BASE_2205</t>
  </si>
  <si>
    <t>BASE_2207</t>
  </si>
  <si>
    <t>BASE_2208</t>
  </si>
  <si>
    <t>BASE_2212</t>
  </si>
  <si>
    <t>BASE_2176</t>
  </si>
  <si>
    <t>BASE_2215</t>
  </si>
  <si>
    <t>BASE_2216</t>
  </si>
  <si>
    <t>BASE_2223</t>
  </si>
  <si>
    <t>BASE_2224</t>
  </si>
  <si>
    <t>BASE_2225</t>
  </si>
  <si>
    <t>BASE_2227</t>
  </si>
  <si>
    <t>BASE_2232</t>
  </si>
  <si>
    <t>BASE_2233</t>
  </si>
  <si>
    <t>BASE_2237</t>
  </si>
  <si>
    <t>BASE_2240</t>
  </si>
  <si>
    <t>BASE_2245</t>
  </si>
  <si>
    <t>BASE_2246</t>
  </si>
  <si>
    <t>BASE_2256</t>
  </si>
  <si>
    <t>BASE_2257</t>
  </si>
  <si>
    <t>BASE_2258</t>
  </si>
  <si>
    <t>BASE_2261</t>
  </si>
  <si>
    <t>BASE_2262</t>
  </si>
  <si>
    <t>BASE_2263</t>
  </si>
  <si>
    <t>BASE_2265</t>
  </si>
  <si>
    <t>BASE_2268</t>
  </si>
  <si>
    <t>BASE_2271</t>
  </si>
  <si>
    <t>BASE_2272</t>
  </si>
  <si>
    <t>BASE_2276</t>
  </si>
  <si>
    <t>BASE_2284</t>
  </si>
  <si>
    <t>BASE_2287</t>
  </si>
  <si>
    <t>BASE_2288</t>
  </si>
  <si>
    <t>BASE_2289</t>
  </si>
  <si>
    <t>BASE_2290</t>
  </si>
  <si>
    <t>BASE_2300</t>
  </si>
  <si>
    <t>BASE_2243</t>
  </si>
  <si>
    <t>BASE_2314</t>
  </si>
  <si>
    <t>BASE_2317</t>
  </si>
  <si>
    <t>BASE_2318</t>
  </si>
  <si>
    <t>BASE_2326</t>
  </si>
  <si>
    <t>BASE_2329</t>
  </si>
  <si>
    <t>BASE_2336</t>
  </si>
  <si>
    <t>BASE_2339</t>
  </si>
  <si>
    <t>BASE_2340</t>
  </si>
  <si>
    <t>BASE_2341</t>
  </si>
  <si>
    <t>BASE_2342</t>
  </si>
  <si>
    <t>BASE_2343</t>
  </si>
  <si>
    <t>BASE_2346</t>
  </si>
  <si>
    <t>BASE_2349</t>
  </si>
  <si>
    <t>BASE_2351</t>
  </si>
  <si>
    <t>BASE_2353</t>
  </si>
  <si>
    <t>BASE_2354</t>
  </si>
  <si>
    <t>BASE_2359</t>
  </si>
  <si>
    <t>BASE_2365</t>
  </si>
  <si>
    <t>BASE_2295</t>
  </si>
  <si>
    <t>BASE_2367</t>
  </si>
  <si>
    <t>BASE_2370</t>
  </si>
  <si>
    <t>BASE_2395</t>
  </si>
  <si>
    <t>BASE_2398</t>
  </si>
  <si>
    <t>BASE_2400</t>
  </si>
  <si>
    <t>BASE_2411</t>
  </si>
  <si>
    <t>BASE_2412</t>
  </si>
  <si>
    <t>BASE_2413</t>
  </si>
  <si>
    <t>BASE_2418</t>
  </si>
  <si>
    <t>BASE_2428</t>
  </si>
  <si>
    <t>BASE_2429</t>
  </si>
  <si>
    <t>BASE_2433</t>
  </si>
  <si>
    <t>BASE_2405</t>
  </si>
  <si>
    <t>BASE_2441</t>
  </si>
  <si>
    <t>BASE_2442</t>
  </si>
  <si>
    <t>BASE_2444</t>
  </si>
  <si>
    <t>BASE_2450</t>
  </si>
  <si>
    <t>BASE_2451</t>
  </si>
  <si>
    <t>BASE_2455</t>
  </si>
  <si>
    <t>BASE_2457</t>
  </si>
  <si>
    <t>BASE_2461</t>
  </si>
  <si>
    <t>BASE_2372</t>
  </si>
  <si>
    <t>BASE_2464</t>
  </si>
  <si>
    <t>BASE_2465</t>
  </si>
  <si>
    <t>BASE_2469</t>
  </si>
  <si>
    <t>BASE_2470</t>
  </si>
  <si>
    <t>BASE_2471</t>
  </si>
  <si>
    <t>BASE_2476</t>
  </si>
  <si>
    <t>BASE_2478</t>
  </si>
  <si>
    <t>BASE_2479</t>
  </si>
  <si>
    <t>BASE_2485</t>
  </si>
  <si>
    <t>BASE_2497</t>
  </si>
  <si>
    <t>BASE_2244</t>
  </si>
  <si>
    <t>BASE_2506</t>
  </si>
  <si>
    <t>BASE_2509</t>
  </si>
  <si>
    <t>BASE_2510</t>
  </si>
  <si>
    <t>BASE_2512</t>
  </si>
  <si>
    <t>BASE_2515</t>
  </si>
  <si>
    <t>BASE_2518</t>
  </si>
  <si>
    <t>BASE_2454</t>
  </si>
  <si>
    <t>BASE_2524</t>
  </si>
  <si>
    <t>BASE_2523</t>
  </si>
  <si>
    <t>BASE_2528</t>
  </si>
  <si>
    <t>BASE_2533</t>
  </si>
  <si>
    <t>BASE_2516</t>
  </si>
  <si>
    <t>BASE_2538</t>
  </si>
  <si>
    <t>BASE_2539</t>
  </si>
  <si>
    <t>BASE_2541</t>
  </si>
  <si>
    <t>BASE_2545</t>
  </si>
  <si>
    <t>BASE_2544</t>
  </si>
  <si>
    <t>BASE_2549</t>
  </si>
  <si>
    <t>BASE_2566</t>
  </si>
  <si>
    <t>BASE_2567</t>
  </si>
  <si>
    <t>BASE_2580</t>
  </si>
  <si>
    <t>BASE_2581</t>
  </si>
  <si>
    <t>BASE_2582</t>
  </si>
  <si>
    <t>BASE_2568</t>
  </si>
  <si>
    <t>BASE_2590</t>
  </si>
  <si>
    <t>BASE_2490</t>
  </si>
  <si>
    <t>BASE_2591</t>
  </si>
  <si>
    <t>BASE_2593</t>
  </si>
  <si>
    <t>BASE_2595</t>
  </si>
  <si>
    <t>BASE_2596</t>
  </si>
  <si>
    <t>BASE_2587</t>
  </si>
  <si>
    <t>BASE_2599</t>
  </si>
  <si>
    <t>BASE_2592</t>
  </si>
  <si>
    <t>BASE_2332</t>
  </si>
  <si>
    <t>BASE_2608</t>
  </si>
  <si>
    <t>BASE_2384</t>
  </si>
  <si>
    <t>BASE_2609</t>
  </si>
  <si>
    <t>BASE_2611</t>
  </si>
  <si>
    <t>BASE_2615</t>
  </si>
  <si>
    <t>BASE_2616</t>
  </si>
  <si>
    <t>BASE_2617</t>
  </si>
  <si>
    <t>BASE_2625</t>
  </si>
  <si>
    <t>BASE_2493</t>
  </si>
  <si>
    <t>BASE_2630</t>
  </si>
  <si>
    <t>BASE_2633</t>
  </si>
  <si>
    <t>BASE_2586</t>
  </si>
  <si>
    <t>BASE_2638</t>
  </si>
  <si>
    <t>BASE_2648</t>
  </si>
  <si>
    <t>BASE_2655</t>
  </si>
  <si>
    <t>BASE_2658</t>
  </si>
  <si>
    <t>BASE_2661</t>
  </si>
  <si>
    <t>BASE_2662</t>
  </si>
  <si>
    <t>BASE_2663</t>
  </si>
  <si>
    <t>BASE_2668</t>
  </si>
  <si>
    <t>BASE_2669</t>
  </si>
  <si>
    <t>BASE_2671</t>
  </si>
  <si>
    <t>BASE_2672</t>
  </si>
  <si>
    <t>BASE_2677</t>
  </si>
  <si>
    <t>BASE_2687</t>
  </si>
  <si>
    <t>BASE_2689</t>
  </si>
  <si>
    <t>BASE_2691</t>
  </si>
  <si>
    <t>BASE_2693</t>
  </si>
  <si>
    <t>BASE_2695</t>
  </si>
  <si>
    <t>BASE_2696</t>
  </si>
  <si>
    <t>BASE_2700</t>
  </si>
  <si>
    <t>BASE_2702</t>
  </si>
  <si>
    <t>BASE_2705</t>
  </si>
  <si>
    <t>BASE_2710</t>
  </si>
  <si>
    <t>BASE_2711</t>
  </si>
  <si>
    <t>BASE_2714</t>
  </si>
  <si>
    <t>BASE_2715</t>
  </si>
  <si>
    <t>BASE_2717</t>
  </si>
  <si>
    <t>BASE_2724</t>
  </si>
  <si>
    <t>BASE_2690</t>
  </si>
  <si>
    <t>BASE_2734</t>
  </si>
  <si>
    <t>BASE_2577</t>
  </si>
  <si>
    <t>BASE_2736</t>
  </si>
  <si>
    <t>BASE_2739</t>
  </si>
  <si>
    <t>BASE_2741</t>
  </si>
  <si>
    <t>BASE_2744</t>
  </si>
  <si>
    <t>BASE_2773</t>
  </si>
  <si>
    <t>BASE_2774</t>
  </si>
  <si>
    <t>BASE_2776</t>
  </si>
  <si>
    <t>BASE_2780</t>
  </si>
  <si>
    <t>BASE_2785</t>
  </si>
  <si>
    <t>BASE_2789</t>
  </si>
  <si>
    <t>BASE_2794</t>
  </si>
  <si>
    <t>BASE_2796</t>
  </si>
  <si>
    <t>BASE_2799</t>
  </si>
  <si>
    <t>BASE_2803</t>
  </si>
  <si>
    <t>BASE_2804</t>
  </si>
  <si>
    <t>BASE_2806</t>
  </si>
  <si>
    <t>BASE_2807</t>
  </si>
  <si>
    <t>BASE_2809</t>
  </si>
  <si>
    <t>BASE_2810</t>
  </si>
  <si>
    <t>BASE_2822</t>
  </si>
  <si>
    <t>BASE_2823</t>
  </si>
  <si>
    <t>BASE_2826</t>
  </si>
  <si>
    <t>BASE_2833</t>
  </si>
  <si>
    <t>BASE_2834</t>
  </si>
  <si>
    <t>BASE_2838</t>
  </si>
  <si>
    <t>BASE_2844</t>
  </si>
  <si>
    <t>BASE_2849</t>
  </si>
  <si>
    <t>BASE_2863</t>
  </si>
  <si>
    <t>BASE_2864</t>
  </si>
  <si>
    <t>BASE_2869</t>
  </si>
  <si>
    <t>BASE_2870</t>
  </si>
  <si>
    <t>BASE_2871</t>
  </si>
  <si>
    <t>BASE_2622</t>
  </si>
  <si>
    <t>BASE_2875</t>
  </si>
  <si>
    <t>BASE_2880</t>
  </si>
  <si>
    <t>BASE_2786</t>
  </si>
  <si>
    <t>BASE_2892</t>
  </si>
  <si>
    <t>BASE_2893</t>
  </si>
  <si>
    <t>BASE_2678</t>
  </si>
  <si>
    <t>BASE_2900</t>
  </si>
  <si>
    <t>BASE_2901</t>
  </si>
  <si>
    <t>BASE_2906</t>
  </si>
  <si>
    <t>BASE_2907</t>
  </si>
  <si>
    <t>BASE_2912</t>
  </si>
  <si>
    <t>BASE_2914</t>
  </si>
  <si>
    <t>BASE_2916</t>
  </si>
  <si>
    <t>BASE_2746</t>
  </si>
  <si>
    <t>BASE_2918</t>
  </si>
  <si>
    <t>BASE_2919</t>
  </si>
  <si>
    <t>BASE_2933</t>
  </si>
  <si>
    <t>BASE_2934</t>
  </si>
  <si>
    <t>BASE_2935</t>
  </si>
  <si>
    <t>BASE_2938</t>
  </si>
  <si>
    <t>BASE_2939</t>
  </si>
  <si>
    <t>BASE_2946</t>
  </si>
  <si>
    <t>BASE_2949</t>
  </si>
  <si>
    <t>BASE_2948</t>
  </si>
  <si>
    <t>BASE_2951</t>
  </si>
  <si>
    <t>BASE_2950</t>
  </si>
  <si>
    <t>BASE_2952</t>
  </si>
  <si>
    <t>BASE_2921</t>
  </si>
  <si>
    <t>BASE_2961</t>
  </si>
  <si>
    <t>BASE_2963</t>
  </si>
  <si>
    <t>BASE_2965</t>
  </si>
  <si>
    <t>BASE_2968</t>
  </si>
  <si>
    <t>BASE_2969</t>
  </si>
  <si>
    <t>BASE_2972</t>
  </si>
  <si>
    <t>BASE_3091</t>
  </si>
  <si>
    <t>BASE_2974</t>
  </si>
  <si>
    <t>BASE_2976</t>
  </si>
  <si>
    <t>BASE_2978</t>
  </si>
  <si>
    <t>BASE_2981</t>
  </si>
  <si>
    <t>BASE_2980</t>
  </si>
  <si>
    <t>BASE_2982</t>
  </si>
  <si>
    <t>BASE_2987</t>
  </si>
  <si>
    <t>BASE_2511</t>
  </si>
  <si>
    <t>BASE_3000</t>
  </si>
  <si>
    <t>BASE_3014</t>
  </si>
  <si>
    <t>BASE_3018</t>
  </si>
  <si>
    <t>BASE_3022</t>
  </si>
  <si>
    <t>BASE_2997</t>
  </si>
  <si>
    <t>BASE_3026</t>
  </si>
  <si>
    <t>BASE_3028</t>
  </si>
  <si>
    <t>BASE_3031</t>
  </si>
  <si>
    <t>BASE_3036</t>
  </si>
  <si>
    <t>BASE_3033</t>
  </si>
  <si>
    <t>BASE_3024</t>
  </si>
  <si>
    <t>BASE_3040</t>
  </si>
  <si>
    <t>BASE_3041</t>
  </si>
  <si>
    <t>BASE_3045</t>
  </si>
  <si>
    <t>BASE_3046</t>
  </si>
  <si>
    <t>BASE_3047</t>
  </si>
  <si>
    <t>BASE_3048</t>
  </si>
  <si>
    <t>BASE_3049</t>
  </si>
  <si>
    <t>BASE_3052</t>
  </si>
  <si>
    <t>BASE_3056</t>
  </si>
  <si>
    <t>BASE_3069</t>
  </si>
  <si>
    <t>BASE_3070</t>
  </si>
  <si>
    <t>BASE_3075</t>
  </si>
  <si>
    <t>BASE_3078</t>
  </si>
  <si>
    <t>BASE_2790</t>
  </si>
  <si>
    <t>BASE_3096</t>
  </si>
  <si>
    <t>BASE_3097</t>
  </si>
  <si>
    <t>BASE_3105</t>
  </si>
  <si>
    <t>BASE_3111</t>
  </si>
  <si>
    <t>BASE_3059</t>
  </si>
  <si>
    <t>BASE_3051</t>
  </si>
  <si>
    <t>BASE_3042</t>
  </si>
  <si>
    <t>BASE_3131</t>
  </si>
  <si>
    <t>BASE_3132</t>
  </si>
  <si>
    <t>BASE_3133</t>
  </si>
  <si>
    <t>BASE_3134</t>
  </si>
  <si>
    <t>BASE_3135</t>
  </si>
  <si>
    <t>BASE_3139</t>
  </si>
  <si>
    <t>BASE_3142</t>
  </si>
  <si>
    <t>BASE_3143</t>
  </si>
  <si>
    <t>BASE_3145</t>
  </si>
  <si>
    <t>BASE_3148</t>
  </si>
  <si>
    <t>BASE_3173</t>
  </si>
  <si>
    <t>BASE_3178</t>
  </si>
  <si>
    <t>BASE_3189</t>
  </si>
  <si>
    <t>BASE_3192</t>
  </si>
  <si>
    <t>BASE_3194</t>
  </si>
  <si>
    <t>BASE_3196</t>
  </si>
  <si>
    <t>BASE_3202</t>
  </si>
  <si>
    <t>BASE_3203</t>
  </si>
  <si>
    <t>BASE_3205</t>
  </si>
  <si>
    <t>BASE_3209</t>
  </si>
  <si>
    <t>BASE_3210</t>
  </si>
  <si>
    <t>BASE_3213</t>
  </si>
  <si>
    <t>BASE_3212</t>
  </si>
  <si>
    <t>BASE_3219</t>
  </si>
  <si>
    <t>BASE_3220</t>
  </si>
  <si>
    <t>BASE_3224</t>
  </si>
  <si>
    <t>BASE_3227</t>
  </si>
  <si>
    <t>BASE_3228</t>
  </si>
  <si>
    <t>BASE_3230</t>
  </si>
  <si>
    <t>BASE_3235</t>
  </si>
  <si>
    <t>BASE_3248</t>
  </si>
  <si>
    <t>BASE_3249</t>
  </si>
  <si>
    <t>BASE_3251</t>
  </si>
  <si>
    <t>BASE_3252</t>
  </si>
  <si>
    <t>BASE_3258</t>
  </si>
  <si>
    <t>BASE_3259</t>
  </si>
  <si>
    <t>BASE_3263</t>
  </si>
  <si>
    <t>BASE_3266</t>
  </si>
  <si>
    <t>BASE_3280</t>
  </si>
  <si>
    <t>BASE_3281</t>
  </si>
  <si>
    <t>BASE_3284</t>
  </si>
  <si>
    <t>BASE_3288</t>
  </si>
  <si>
    <t>BASE_3287</t>
  </si>
  <si>
    <t>BASE_3289</t>
  </si>
  <si>
    <t>BASE_3292</t>
  </si>
  <si>
    <t>BASE_3299</t>
  </si>
  <si>
    <t>BASE_3308</t>
  </si>
  <si>
    <t>BASE_3309</t>
  </si>
  <si>
    <t>BASE_3311</t>
  </si>
  <si>
    <t>BASE_3318</t>
  </si>
  <si>
    <t>BASE_3319</t>
  </si>
  <si>
    <t>BASE_3320</t>
  </si>
  <si>
    <t>BASE_3321</t>
  </si>
  <si>
    <t>BASE_3324</t>
  </si>
  <si>
    <t>BASE_3329</t>
  </si>
  <si>
    <t>BASE_3334</t>
  </si>
  <si>
    <t>BASE_3335</t>
  </si>
  <si>
    <t>BASE_3337</t>
  </si>
  <si>
    <t>BASE_3339</t>
  </si>
  <si>
    <t>BASE_3342</t>
  </si>
  <si>
    <t>BASE_3344</t>
  </si>
  <si>
    <t>BASE_3346</t>
  </si>
  <si>
    <t>BASE_3348</t>
  </si>
  <si>
    <t>BASE_3350</t>
  </si>
  <si>
    <t>BASE_3352</t>
  </si>
  <si>
    <t>BASE_3355</t>
  </si>
  <si>
    <t>BASE_3356</t>
  </si>
  <si>
    <t>BASE_3357</t>
  </si>
  <si>
    <t>BASE_3363</t>
  </si>
  <si>
    <t>BASE_3368</t>
  </si>
  <si>
    <t>BASE_3376</t>
  </si>
  <si>
    <t>BASE_3378</t>
  </si>
  <si>
    <t>BASE_3382</t>
  </si>
  <si>
    <t>BASE_3384</t>
  </si>
  <si>
    <t>BASE_3386</t>
  </si>
  <si>
    <t>BASE_3387</t>
  </si>
  <si>
    <t>BASE_3389</t>
  </si>
  <si>
    <t>BASE_3392</t>
  </si>
  <si>
    <t>BASE_3394</t>
  </si>
  <si>
    <t>BASE_3397</t>
  </si>
  <si>
    <t>BASE_3398</t>
  </si>
  <si>
    <t>BASE_3407</t>
  </si>
  <si>
    <t>BASE_3409</t>
  </si>
  <si>
    <t>BASE_3411</t>
  </si>
  <si>
    <t>BASE_3422</t>
  </si>
  <si>
    <t>BASE_3434</t>
  </si>
  <si>
    <t>BASE_2751</t>
  </si>
  <si>
    <t>BASE_3486</t>
  </si>
  <si>
    <t>MAXI_518</t>
  </si>
  <si>
    <t>MAXI_9</t>
  </si>
  <si>
    <t>MAXI_39</t>
  </si>
  <si>
    <t>MAXI_157</t>
  </si>
  <si>
    <t>MAXI_183</t>
  </si>
  <si>
    <t>MAXI_303</t>
  </si>
  <si>
    <t>MAXI_319</t>
  </si>
  <si>
    <t>MAXI_340</t>
  </si>
  <si>
    <t>MAXI_352</t>
  </si>
  <si>
    <t>MAXI_326</t>
  </si>
  <si>
    <t>MAXI_43</t>
  </si>
  <si>
    <t>MAXI_423</t>
  </si>
  <si>
    <t>MAXI_459</t>
  </si>
  <si>
    <t>MAXI_392</t>
  </si>
  <si>
    <t>MAXI_109</t>
  </si>
  <si>
    <t>MAXI_525</t>
  </si>
  <si>
    <t>MAXI_526</t>
  </si>
  <si>
    <t>MAXI_560</t>
  </si>
  <si>
    <t>MAXI_103</t>
  </si>
  <si>
    <t>MAXI_584</t>
  </si>
  <si>
    <t>MAXI_569</t>
  </si>
  <si>
    <t>MAXI_226</t>
  </si>
  <si>
    <t>MAXI_700</t>
  </si>
  <si>
    <t>MAXI_752</t>
  </si>
  <si>
    <t>MAXI_781</t>
  </si>
  <si>
    <t>MAXI_232</t>
  </si>
  <si>
    <t>MAXI_748</t>
  </si>
  <si>
    <t>MAXI_874</t>
  </si>
  <si>
    <t>MAXI_893</t>
  </si>
  <si>
    <t>MAXI_933</t>
  </si>
  <si>
    <t>MAXI_954</t>
  </si>
  <si>
    <t>MAXI_2014</t>
  </si>
  <si>
    <t>MAXI_2044</t>
  </si>
  <si>
    <t>MAXI_105</t>
  </si>
  <si>
    <t>MAXI_2083</t>
  </si>
  <si>
    <t>MAXI_2098</t>
  </si>
  <si>
    <t>MAXI_2099</t>
  </si>
  <si>
    <t>MAXI_2120</t>
  </si>
  <si>
    <t>MAXI_2115</t>
  </si>
  <si>
    <t>MAXI_2146</t>
  </si>
  <si>
    <t>MAXI_2149</t>
  </si>
  <si>
    <t>MAXI_2152</t>
  </si>
  <si>
    <t>MAXI_331</t>
  </si>
  <si>
    <t>MAXI_2163</t>
  </si>
  <si>
    <t>MAXI_2174</t>
  </si>
  <si>
    <t>MAXI_2187</t>
  </si>
  <si>
    <t>MAXI_2198</t>
  </si>
  <si>
    <t>MAXI_2203</t>
  </si>
  <si>
    <t>MAXI_2207</t>
  </si>
  <si>
    <t>MAXI_2208</t>
  </si>
  <si>
    <t>MAXI_2214</t>
  </si>
  <si>
    <t>MAXI_2227</t>
  </si>
  <si>
    <t>MAXI_2237</t>
  </si>
  <si>
    <t>MAXI_2257</t>
  </si>
  <si>
    <t>MAXI_2271</t>
  </si>
  <si>
    <t>MAXI_2274</t>
  </si>
  <si>
    <t>MAXI_2280</t>
  </si>
  <si>
    <t>MAXI_2286</t>
  </si>
  <si>
    <t>MAXI_2287</t>
  </si>
  <si>
    <t>MAXI_2290</t>
  </si>
  <si>
    <t>MAXI_2312</t>
  </si>
  <si>
    <t>MAXI_2318</t>
  </si>
  <si>
    <t>MAXI_2321</t>
  </si>
  <si>
    <t>MAXI_2342</t>
  </si>
  <si>
    <t>MAXI_2354</t>
  </si>
  <si>
    <t>MAXI_2362</t>
  </si>
  <si>
    <t>MAXI_2368</t>
  </si>
  <si>
    <t>MAXI_2377</t>
  </si>
  <si>
    <t>MAXI_2383</t>
  </si>
  <si>
    <t>MAXI_2394</t>
  </si>
  <si>
    <t>MAXI_2399</t>
  </si>
  <si>
    <t>MAXI_2403</t>
  </si>
  <si>
    <t>MAXI_2412</t>
  </si>
  <si>
    <t>MAXI_2304</t>
  </si>
  <si>
    <t>MAXI_2416</t>
  </si>
  <si>
    <t>MAXI_2420</t>
  </si>
  <si>
    <t>MAXI_2424</t>
  </si>
  <si>
    <t>MAXI_2438</t>
  </si>
  <si>
    <t>MAXI_2440</t>
  </si>
  <si>
    <t>MAXI_2442</t>
  </si>
  <si>
    <t>MAXI_2559</t>
  </si>
  <si>
    <t>MAXI_2449</t>
  </si>
  <si>
    <t>MAXI_2457</t>
  </si>
  <si>
    <t>MAXI_2461</t>
  </si>
  <si>
    <t>MAXI_2464</t>
  </si>
  <si>
    <t>MAXI_2469</t>
  </si>
  <si>
    <t>MAXI_2476</t>
  </si>
  <si>
    <t>MAXI_2483</t>
  </si>
  <si>
    <t>MAXI_2494</t>
  </si>
  <si>
    <t>MAXI_2495</t>
  </si>
  <si>
    <t>MAXI_2492</t>
  </si>
  <si>
    <t>MAXI_2497</t>
  </si>
  <si>
    <t>MAXI_2502</t>
  </si>
  <si>
    <t>MAXI_2505</t>
  </si>
  <si>
    <t>MAXI_2499</t>
  </si>
  <si>
    <t>MAXI_2518</t>
  </si>
  <si>
    <t>MAXI_2523</t>
  </si>
  <si>
    <t>MAXI_2526</t>
  </si>
  <si>
    <t>MAXI_2527</t>
  </si>
  <si>
    <t>MAXI_2528</t>
  </si>
  <si>
    <t>MAXI_2532</t>
  </si>
  <si>
    <t>MAXI_2516</t>
  </si>
  <si>
    <t>MAXI_2544</t>
  </si>
  <si>
    <t>MAXI_2550</t>
  </si>
  <si>
    <t>MAXI_2546</t>
  </si>
  <si>
    <t>MAXI_2567</t>
  </si>
  <si>
    <t>MAXI_2571</t>
  </si>
  <si>
    <t>MAXI_2581</t>
  </si>
  <si>
    <t>MAXI_2582</t>
  </si>
  <si>
    <t>MAXI_2589</t>
  </si>
  <si>
    <t>MAXI_2594</t>
  </si>
  <si>
    <t>MAXI_2598</t>
  </si>
  <si>
    <t>MAXI_849</t>
  </si>
  <si>
    <t>MAXI_2592</t>
  </si>
  <si>
    <t>MAXI_2601</t>
  </si>
  <si>
    <t>MAXI_2604</t>
  </si>
  <si>
    <t>MAXI_2612</t>
  </si>
  <si>
    <t>MAXI_2620</t>
  </si>
  <si>
    <t>MAXI_2624</t>
  </si>
  <si>
    <t>MAXI_2626</t>
  </si>
  <si>
    <t>MAXI_2632</t>
  </si>
  <si>
    <t>MAXI_2586</t>
  </si>
  <si>
    <t>MAXI_2637</t>
  </si>
  <si>
    <t>MAXI_2639</t>
  </si>
  <si>
    <t>MAXI_2656</t>
  </si>
  <si>
    <t>MAXI_2657</t>
  </si>
  <si>
    <t>MAXI_2659</t>
  </si>
  <si>
    <t>MAXI_2670</t>
  </si>
  <si>
    <t>MAXI_2674</t>
  </si>
  <si>
    <t>MAXI_2676</t>
  </si>
  <si>
    <t>MAXI_2681</t>
  </si>
  <si>
    <t>MAXI_2694</t>
  </si>
  <si>
    <t>MAXI_2692</t>
  </si>
  <si>
    <t>MAXI_2700</t>
  </si>
  <si>
    <t>MAXI_2705</t>
  </si>
  <si>
    <t>MAXI_2709</t>
  </si>
  <si>
    <t>MAXI_2711</t>
  </si>
  <si>
    <t>MAXI_2712</t>
  </si>
  <si>
    <t>MAXI_2722</t>
  </si>
  <si>
    <t>MAXI_2725</t>
  </si>
  <si>
    <t>MAXI_2732</t>
  </si>
  <si>
    <t>MAXI_2731</t>
  </si>
  <si>
    <t>MAXI_2738</t>
  </si>
  <si>
    <t>MAXI_2741</t>
  </si>
  <si>
    <t>MAXI_2743</t>
  </si>
  <si>
    <t>MAXI_2749</t>
  </si>
  <si>
    <t>MAXI_2750</t>
  </si>
  <si>
    <t>MAXI_2753</t>
  </si>
  <si>
    <t>MAXI_2760</t>
  </si>
  <si>
    <t>MAXI_2769</t>
  </si>
  <si>
    <t>MAXI_2771</t>
  </si>
  <si>
    <t>MAXI_2775</t>
  </si>
  <si>
    <t>MAXI_2757</t>
  </si>
  <si>
    <t>MAXI_2816</t>
  </si>
  <si>
    <t>MAXI_2789</t>
  </si>
  <si>
    <t>MAXI_2792</t>
  </si>
  <si>
    <t>MAXI_2793</t>
  </si>
  <si>
    <t>MAXI_2795</t>
  </si>
  <si>
    <t>MAXI_2798</t>
  </si>
  <si>
    <t>MAXI_2799</t>
  </si>
  <si>
    <t>MAXI_2797</t>
  </si>
  <si>
    <t>MAXI_2809</t>
  </si>
  <si>
    <t>MAXI_2817</t>
  </si>
  <si>
    <t>MAXI_2818</t>
  </si>
  <si>
    <t>MAXI_2819</t>
  </si>
  <si>
    <t>MAXI_2822</t>
  </si>
  <si>
    <t>MAXI_2824</t>
  </si>
  <si>
    <t>MAXI_2825</t>
  </si>
  <si>
    <t>MAXI_2829</t>
  </si>
  <si>
    <t>MAXI_2831</t>
  </si>
  <si>
    <t>MAXI_2833</t>
  </si>
  <si>
    <t>MAXI_2834</t>
  </si>
  <si>
    <t>MAXI_2837</t>
  </si>
  <si>
    <t>MAXI_2839</t>
  </si>
  <si>
    <t>MAXI_2840</t>
  </si>
  <si>
    <t>MAXI_2841</t>
  </si>
  <si>
    <t>MAXI_2842</t>
  </si>
  <si>
    <t>MAXI_2844</t>
  </si>
  <si>
    <t>MAXI_2843</t>
  </si>
  <si>
    <t>MAXI_2846</t>
  </si>
  <si>
    <t>MAXI_2847</t>
  </si>
  <si>
    <t>MAXI_2848</t>
  </si>
  <si>
    <t>MAXI_2852</t>
  </si>
  <si>
    <t>MAXI_2854</t>
  </si>
  <si>
    <t>MAXI_2859</t>
  </si>
  <si>
    <t>MAXI_2860</t>
  </si>
  <si>
    <t>MAXI_2863</t>
  </si>
  <si>
    <t>MAXI_2868</t>
  </si>
  <si>
    <t>MAXI_2871</t>
  </si>
  <si>
    <t>MAXI_2874</t>
  </si>
  <si>
    <t>MAXI_2876</t>
  </si>
  <si>
    <t>MAXI_2880</t>
  </si>
  <si>
    <t>MAXI_2882</t>
  </si>
  <si>
    <t>MAXI_2885</t>
  </si>
  <si>
    <t>MAXI_2888</t>
  </si>
  <si>
    <t>MAXI_2891</t>
  </si>
  <si>
    <t>MAXI_2786</t>
  </si>
  <si>
    <t>MAXI_2893</t>
  </si>
  <si>
    <t>MAXI_2883</t>
  </si>
  <si>
    <t>MAXI_2898</t>
  </si>
  <si>
    <t>MAXI_2902</t>
  </si>
  <si>
    <t>MAXI_2908</t>
  </si>
  <si>
    <t>MAXI_2903</t>
  </si>
  <si>
    <t>MAXI_2909</t>
  </si>
  <si>
    <t>MAXI_2910</t>
  </si>
  <si>
    <t>MAXI_2911</t>
  </si>
  <si>
    <t>MAXI_2914</t>
  </si>
  <si>
    <t>MAXI_2917</t>
  </si>
  <si>
    <t>MAXI_2918</t>
  </si>
  <si>
    <t>MAXI_2919</t>
  </si>
  <si>
    <t>MAXI_2927</t>
  </si>
  <si>
    <t>MAXI_2929</t>
  </si>
  <si>
    <t>MAXI_2925</t>
  </si>
  <si>
    <t>MAXI_2933</t>
  </si>
  <si>
    <t>MAXI_2938</t>
  </si>
  <si>
    <t>MAXI_2939</t>
  </si>
  <si>
    <t>MAXI_2941</t>
  </si>
  <si>
    <t>MAXI_2944</t>
  </si>
  <si>
    <t>MAXI_2948</t>
  </si>
  <si>
    <t>MAXI_2951</t>
  </si>
  <si>
    <t>MAXI_2952</t>
  </si>
  <si>
    <t>MAXI_2957</t>
  </si>
  <si>
    <t>MAXI_3017</t>
  </si>
  <si>
    <t>MAXI_2921</t>
  </si>
  <si>
    <t>MAXI_2960</t>
  </si>
  <si>
    <t>MAXI_2961</t>
  </si>
  <si>
    <t>MAXI_2962</t>
  </si>
  <si>
    <t>MAXI_2968</t>
  </si>
  <si>
    <t>MAXI_2969</t>
  </si>
  <si>
    <t>MAXI_2971</t>
  </si>
  <si>
    <t>MAXI_2972</t>
  </si>
  <si>
    <t>MAXI_3091</t>
  </si>
  <si>
    <t>MAXI_2974</t>
  </si>
  <si>
    <t>MAXI_2979</t>
  </si>
  <si>
    <t>MAXI_2984</t>
  </si>
  <si>
    <t>MAXI_2987</t>
  </si>
  <si>
    <t>MAXI_2998</t>
  </si>
  <si>
    <t>MAXI_3013</t>
  </si>
  <si>
    <t>MAXI_3018</t>
  </si>
  <si>
    <t>MAXI_3016</t>
  </si>
  <si>
    <t>MAXI_3021</t>
  </si>
  <si>
    <t>MAXI_3022</t>
  </si>
  <si>
    <t>MAXI_2997</t>
  </si>
  <si>
    <t>MAXI_3031</t>
  </si>
  <si>
    <t>MAXI_3038</t>
  </si>
  <si>
    <t>MAXI_3040</t>
  </si>
  <si>
    <t>MAXI_3044</t>
  </si>
  <si>
    <t>MAXI_3047</t>
  </si>
  <si>
    <t>MAXI_3053</t>
  </si>
  <si>
    <t>MAXI_3061</t>
  </si>
  <si>
    <t>MAXI_3068</t>
  </si>
  <si>
    <t>MAXI_3070</t>
  </si>
  <si>
    <t>MAXI_3078</t>
  </si>
  <si>
    <t>MAXI_3082</t>
  </si>
  <si>
    <t>MAXI_3092</t>
  </si>
  <si>
    <t>MAXI_3094</t>
  </si>
  <si>
    <t>MAXI_3101</t>
  </si>
  <si>
    <t>MAXI_3115</t>
  </si>
  <si>
    <t>MAXI_3135</t>
  </si>
  <si>
    <t>MAXI_3140</t>
  </si>
  <si>
    <t>MAXI_3145</t>
  </si>
  <si>
    <t>MAXI_3147</t>
  </si>
  <si>
    <t>MAXI_3148</t>
  </si>
  <si>
    <t>MAXI_3172</t>
  </si>
  <si>
    <t>MAXI_3175</t>
  </si>
  <si>
    <t>MAXI_3178</t>
  </si>
  <si>
    <t>MAXI_3187</t>
  </si>
  <si>
    <t>MAXI_3188</t>
  </si>
  <si>
    <t>MAXI_3189</t>
  </si>
  <si>
    <t>MAXI_3200</t>
  </si>
  <si>
    <t>MAXI_3203</t>
  </si>
  <si>
    <t>MAXI_3205</t>
  </si>
  <si>
    <t>MAXI_3209</t>
  </si>
  <si>
    <t>MAXI_3212</t>
  </si>
  <si>
    <t>MAXI_3218</t>
  </si>
  <si>
    <t>MAXI_3220</t>
  </si>
  <si>
    <t>MAXI_3222</t>
  </si>
  <si>
    <t>MAXI_3229</t>
  </si>
  <si>
    <t>MAXI_3232</t>
  </si>
  <si>
    <t>MAXI_3231</t>
  </si>
  <si>
    <t>MAXI_3233</t>
  </si>
  <si>
    <t>MAXI_3235</t>
  </si>
  <si>
    <t>MAXI_3244</t>
  </si>
  <si>
    <t>MAXI_3246</t>
  </si>
  <si>
    <t>MAXI_3248</t>
  </si>
  <si>
    <t>MAXI_3251</t>
  </si>
  <si>
    <t>MAXI_3260</t>
  </si>
  <si>
    <t>MAXI_3261</t>
  </si>
  <si>
    <t>MAXI_3264</t>
  </si>
  <si>
    <t>MAXI_3266</t>
  </si>
  <si>
    <t>MAXI_2879</t>
  </si>
  <si>
    <t>MAXI_3270</t>
  </si>
  <si>
    <t>MAXI_3271</t>
  </si>
  <si>
    <t>MAXI_3273</t>
  </si>
  <si>
    <t>MAXI_3282</t>
  </si>
  <si>
    <t>MAXI_3283</t>
  </si>
  <si>
    <t>MAXI_3286</t>
  </si>
  <si>
    <t>MAXI_3287</t>
  </si>
  <si>
    <t>MAXI_3293</t>
  </si>
  <si>
    <t>MAXI_3291</t>
  </si>
  <si>
    <t>MAXI_3296</t>
  </si>
  <si>
    <t>MAXI_3298</t>
  </si>
  <si>
    <t>MAXI_3305</t>
  </si>
  <si>
    <t>MAXI_3306</t>
  </si>
  <si>
    <t>MAXI_3308</t>
  </si>
  <si>
    <t>MAXI_3311</t>
  </si>
  <si>
    <t>MAXI_3313</t>
  </si>
  <si>
    <t>MAXI_3314</t>
  </si>
  <si>
    <t>MAXI_3321</t>
  </si>
  <si>
    <t>MAXI_3323</t>
  </si>
  <si>
    <t>MAXI_3324</t>
  </si>
  <si>
    <t>MAXI_3327</t>
  </si>
  <si>
    <t>MAXI_3328</t>
  </si>
  <si>
    <t>MAXI_3338</t>
  </si>
  <si>
    <t>MAXI_3339</t>
  </si>
  <si>
    <t>MAXI_3342</t>
  </si>
  <si>
    <t>MAXI_3346</t>
  </si>
  <si>
    <t>MAXI_3347</t>
  </si>
  <si>
    <t>MAXI_3348</t>
  </si>
  <si>
    <t>MAXI_3349</t>
  </si>
  <si>
    <t>MAXI_3353</t>
  </si>
  <si>
    <t>MAXI_3355</t>
  </si>
  <si>
    <t>MAXI_3357</t>
  </si>
  <si>
    <t>MAXI_3301</t>
  </si>
  <si>
    <t>MAXI_3226</t>
  </si>
  <si>
    <t>MAXI_3367</t>
  </si>
  <si>
    <t>MAXI_3368</t>
  </si>
  <si>
    <t>MAXI_3373</t>
  </si>
  <si>
    <t>MAXI_3374</t>
  </si>
  <si>
    <t>MAXI_3378</t>
  </si>
  <si>
    <t>MAXI_3382</t>
  </si>
  <si>
    <t>MAXI_3384</t>
  </si>
  <si>
    <t>MAXI_3385</t>
  </si>
  <si>
    <t>MAXI_3386</t>
  </si>
  <si>
    <t>MAXI_3389</t>
  </si>
  <si>
    <t>MAXI_3393</t>
  </si>
  <si>
    <t>MAXI_3396</t>
  </si>
  <si>
    <t>MAXI_3395</t>
  </si>
  <si>
    <t>MAXI_3407</t>
  </si>
  <si>
    <t>MAXI_3422</t>
  </si>
  <si>
    <t>MAXI_3426</t>
  </si>
  <si>
    <t>MAXI_2751</t>
  </si>
  <si>
    <t>MAXI_3439</t>
  </si>
  <si>
    <t>MAXI_3441</t>
  </si>
  <si>
    <t>MAXI_3442</t>
  </si>
  <si>
    <t>MAXI_3446</t>
  </si>
  <si>
    <t>MAXI_3452</t>
  </si>
  <si>
    <t>RCCH_7</t>
  </si>
  <si>
    <t>РЦЧ SKU</t>
  </si>
  <si>
    <t>RCCH_12</t>
  </si>
  <si>
    <t>RCCH_17</t>
  </si>
  <si>
    <t>RCCH_25</t>
  </si>
  <si>
    <t>RCCH_35</t>
  </si>
  <si>
    <t>RCCH_41</t>
  </si>
  <si>
    <t>RCCH_49</t>
  </si>
  <si>
    <t>RCCH_51</t>
  </si>
  <si>
    <t>RCCH_53</t>
  </si>
  <si>
    <t>RCCH_58</t>
  </si>
  <si>
    <t>RCCH_60</t>
  </si>
  <si>
    <t>RCCH_69</t>
  </si>
  <si>
    <t>RCCH_71</t>
  </si>
  <si>
    <t>RCCH_72</t>
  </si>
  <si>
    <t>RCCH_76</t>
  </si>
  <si>
    <t>RCCH_77</t>
  </si>
  <si>
    <t>RCCH_78</t>
  </si>
  <si>
    <t>RCCH_83</t>
  </si>
  <si>
    <t>RCCH_88</t>
  </si>
  <si>
    <t>RCCH_98</t>
  </si>
  <si>
    <t>RCCH_223</t>
  </si>
  <si>
    <t>RCCH_234</t>
  </si>
  <si>
    <t>RCCH_265</t>
  </si>
  <si>
    <t>RCCH_277</t>
  </si>
  <si>
    <t>RCCH_280</t>
  </si>
  <si>
    <t>RCCH_312</t>
  </si>
  <si>
    <t>RCCH_325</t>
  </si>
  <si>
    <t>RCCH_326</t>
  </si>
  <si>
    <t>RCCH_354</t>
  </si>
  <si>
    <t>RCCH_360</t>
  </si>
  <si>
    <t>RCCH_383</t>
  </si>
  <si>
    <t>RCCH_384</t>
  </si>
  <si>
    <t>RCCH_442</t>
  </si>
  <si>
    <t>RCCH_448</t>
  </si>
  <si>
    <t>RCCH_456</t>
  </si>
  <si>
    <t>RCCH_477</t>
  </si>
  <si>
    <t>RCCH_539</t>
  </si>
  <si>
    <t>RCCH_564</t>
  </si>
  <si>
    <t>RCCH_574</t>
  </si>
  <si>
    <t>RCCH_575</t>
  </si>
  <si>
    <t>RCCH_578</t>
  </si>
  <si>
    <t>RCCH_587</t>
  </si>
  <si>
    <t>RCCH_590</t>
  </si>
  <si>
    <t>RCCH_614</t>
  </si>
  <si>
    <t>RCCH_669</t>
  </si>
  <si>
    <t>RCCH_673</t>
  </si>
  <si>
    <t>RCCH_676</t>
  </si>
  <si>
    <t>RCCH_687</t>
  </si>
  <si>
    <t>RCCH_695</t>
  </si>
  <si>
    <t>RCCH_707</t>
  </si>
  <si>
    <t>RCCH_717</t>
  </si>
  <si>
    <t>RCCH_729</t>
  </si>
  <si>
    <t>RCCH_739</t>
  </si>
  <si>
    <t>RCCH_749</t>
  </si>
  <si>
    <t>RCCH_763</t>
  </si>
  <si>
    <t>RCCH_764</t>
  </si>
  <si>
    <t>RCCH_775</t>
  </si>
  <si>
    <t>RCCH_776</t>
  </si>
  <si>
    <t>RCCH_786</t>
  </si>
  <si>
    <t>RCCH_799</t>
  </si>
  <si>
    <t>RCCH_850</t>
  </si>
  <si>
    <t>RCCH_878</t>
  </si>
  <si>
    <t>RCCH_883</t>
  </si>
  <si>
    <t>RCCH_892</t>
  </si>
  <si>
    <t>RCCH_898</t>
  </si>
  <si>
    <t>RCCH_913</t>
  </si>
  <si>
    <t>RCCH_946</t>
  </si>
  <si>
    <t>RCCH_949</t>
  </si>
  <si>
    <t>RCCH_951</t>
  </si>
  <si>
    <t>RCCH_953</t>
  </si>
  <si>
    <t>RCCH_2070</t>
  </si>
  <si>
    <t>RCCH_2083</t>
  </si>
  <si>
    <t>RCCH_2217</t>
  </si>
  <si>
    <t>RCCH_2292</t>
  </si>
  <si>
    <t>RCCH_2302</t>
  </si>
  <si>
    <t>RCCH_2333</t>
  </si>
  <si>
    <t>RCCH_2358</t>
  </si>
  <si>
    <t>RCCH_2390</t>
  </si>
  <si>
    <t>RCCH_2392</t>
  </si>
  <si>
    <t>RCCH_2399</t>
  </si>
  <si>
    <t>RCCH_2404</t>
  </si>
  <si>
    <t>RCCH_2421</t>
  </si>
  <si>
    <t>RCCH_2445</t>
  </si>
  <si>
    <t>RCCH_2474</t>
  </si>
  <si>
    <t>RCCH_2480</t>
  </si>
  <si>
    <t>RCCH_2500</t>
  </si>
  <si>
    <t>RCCH_2555</t>
  </si>
  <si>
    <t>RCCH_2564</t>
  </si>
  <si>
    <t>RCCH_2570</t>
  </si>
  <si>
    <t>RCCH_2605</t>
  </si>
  <si>
    <t>RCCH_2606</t>
  </si>
  <si>
    <t>RCCH_2620</t>
  </si>
  <si>
    <t>RCCH_2624</t>
  </si>
  <si>
    <t>RCCH_2639</t>
  </si>
  <si>
    <t>RCCH_2643</t>
  </si>
  <si>
    <t>RCCH_2645</t>
  </si>
  <si>
    <t>RCCH_2650</t>
  </si>
  <si>
    <t>RCCH_2656</t>
  </si>
  <si>
    <t>RCCH_2659</t>
  </si>
  <si>
    <t>RCCH_2681</t>
  </si>
  <si>
    <t>RCCH_2709</t>
  </si>
  <si>
    <t>RCCH_2733</t>
  </si>
  <si>
    <t>RCCH_2757</t>
  </si>
  <si>
    <t>RCCH_2762</t>
  </si>
  <si>
    <t>RCCH_2775</t>
  </si>
  <si>
    <t>RCCH_2778</t>
  </si>
  <si>
    <t>RCCH_2812</t>
  </si>
  <si>
    <t>RCCH_2816</t>
  </si>
  <si>
    <t>RCCH_2821</t>
  </si>
  <si>
    <t>RCCH_2825</t>
  </si>
  <si>
    <t>RCCH_2831</t>
  </si>
  <si>
    <t>RCCH_2846</t>
  </si>
  <si>
    <t>RCCH_2855</t>
  </si>
  <si>
    <t>RCCH_2879</t>
  </si>
  <si>
    <t>RCCH_2889</t>
  </si>
  <si>
    <t>RCCH_2894</t>
  </si>
  <si>
    <t>RCCH_2899</t>
  </si>
  <si>
    <t>RCCH_2913</t>
  </si>
  <si>
    <t>RCCH_2922</t>
  </si>
  <si>
    <t>RCCH_2929</t>
  </si>
  <si>
    <t>RCCH_2958</t>
  </si>
  <si>
    <t>RCCH_2959</t>
  </si>
  <si>
    <t>RCCH_2967</t>
  </si>
  <si>
    <t>RCCH_2970</t>
  </si>
  <si>
    <t>RCCH_2971</t>
  </si>
  <si>
    <t>RCCH_2988</t>
  </si>
  <si>
    <t>RCCH_2989</t>
  </si>
  <si>
    <t>RCCH_2993</t>
  </si>
  <si>
    <t>RCCH_2994</t>
  </si>
  <si>
    <t>RCCH_3017</t>
  </si>
  <si>
    <t>RCCH_3019</t>
  </si>
  <si>
    <t>RCCH_3023</t>
  </si>
  <si>
    <t>RCCH_3029</t>
  </si>
  <si>
    <t>RCCH_3034</t>
  </si>
  <si>
    <t>RCCH_3057</t>
  </si>
  <si>
    <t>RCCH_3058</t>
  </si>
  <si>
    <t>RCCH_3060</t>
  </si>
  <si>
    <t>RCCH_3061</t>
  </si>
  <si>
    <t>RCCH_3064</t>
  </si>
  <si>
    <t>RCCH_3088</t>
  </si>
  <si>
    <t>RCCH_3092</t>
  </si>
  <si>
    <t>RCCH_3098</t>
  </si>
  <si>
    <t>RCCH_3118</t>
  </si>
  <si>
    <t>RCCH_3122</t>
  </si>
  <si>
    <t>RCCH_3129</t>
  </si>
  <si>
    <t>RCCH_3179</t>
  </si>
  <si>
    <t>RCCH_3262</t>
  </si>
  <si>
    <t>RCCH_3273</t>
  </si>
  <si>
    <t>RCCH_3278</t>
  </si>
  <si>
    <t>RCCH_3293</t>
  </si>
  <si>
    <t>RCCH_3295</t>
  </si>
  <si>
    <t>RCCH_3297</t>
  </si>
  <si>
    <t>RCCH_3303</t>
  </si>
  <si>
    <t>RCCH_3310</t>
  </si>
  <si>
    <t>RCCH_3314</t>
  </si>
  <si>
    <t>RCCH_3322</t>
  </si>
  <si>
    <t>RCCH_3323</t>
  </si>
  <si>
    <t>RCCH_3345</t>
  </si>
  <si>
    <t>RCCH_3361</t>
  </si>
  <si>
    <t>RCCH_3373</t>
  </si>
  <si>
    <t>RCCH_3393</t>
  </si>
  <si>
    <t>RCCH_3406</t>
  </si>
  <si>
    <t>RCCH_3426</t>
  </si>
  <si>
    <t>RCCH_3432</t>
  </si>
  <si>
    <t>RCCH_3433</t>
  </si>
  <si>
    <t>RCCH_3436</t>
  </si>
  <si>
    <t>RCCH_3452</t>
  </si>
  <si>
    <t>ПОГОДЖЕНІ 13 РОБОЧИХ ПЕРЕХОДІВ</t>
  </si>
  <si>
    <t>Назва переходу</t>
  </si>
  <si>
    <t>Дозволений</t>
  </si>
  <si>
    <t>Потужність</t>
  </si>
  <si>
    <t>Працює</t>
  </si>
  <si>
    <t>МАТРИЦЯ ДОПУСТИМИХ МАРШРУТІВ</t>
  </si>
  <si>
    <t>Route_ID</t>
  </si>
  <si>
    <t>Тип маршруту</t>
  </si>
  <si>
    <t>РЦ–міст, км</t>
  </si>
  <si>
    <t>Міст–ТТ, км</t>
  </si>
  <si>
    <t>Пряма РЦ–ТТ, км</t>
  </si>
  <si>
    <t>Усього, км</t>
  </si>
  <si>
    <t>Міст доступний</t>
  </si>
  <si>
    <t>Маршрут доступний</t>
  </si>
  <si>
    <t>Ранг</t>
  </si>
  <si>
    <t>DIRECT</t>
  </si>
  <si>
    <t>Базовий маршрут</t>
  </si>
  <si>
    <t>Базова відстань, км</t>
  </si>
  <si>
    <t>НОРМАЛІЗОВАНА МАТРИЦЯ СЦЕНАРІЙ × ПЕРЕХІД</t>
  </si>
  <si>
    <t>Scenario_ID</t>
  </si>
  <si>
    <t>Сценарій</t>
  </si>
  <si>
    <t>Рівень</t>
  </si>
  <si>
    <t>Усі дозволені переходи працюють</t>
  </si>
  <si>
    <t>База</t>
  </si>
  <si>
    <t>S1</t>
  </si>
  <si>
    <t>Без Дарницького</t>
  </si>
  <si>
    <t>Жовтий</t>
  </si>
  <si>
    <t>S2</t>
  </si>
  <si>
    <t>Без Південного Київ</t>
  </si>
  <si>
    <t>S3</t>
  </si>
  <si>
    <t>Без Північного</t>
  </si>
  <si>
    <t>S4</t>
  </si>
  <si>
    <t>Без Київської ГЕС</t>
  </si>
  <si>
    <t>S5</t>
  </si>
  <si>
    <t>Без усіх переходів Київського вузла</t>
  </si>
  <si>
    <t>Помаранчевий</t>
  </si>
  <si>
    <t>S6</t>
  </si>
  <si>
    <t>Без Черкаського мосту</t>
  </si>
  <si>
    <t>S7</t>
  </si>
  <si>
    <t>Без Черкас і Кременчука</t>
  </si>
  <si>
    <t>Червоний</t>
  </si>
  <si>
    <t>S8</t>
  </si>
  <si>
    <t>Без Києва, Черкас і Дніпра</t>
  </si>
  <si>
    <t>S9</t>
  </si>
  <si>
    <t>Лише Канів/Черкаси та Кременчук</t>
  </si>
  <si>
    <t>Критичний</t>
  </si>
  <si>
    <t>S10</t>
  </si>
  <si>
    <t>Лише Кременчук</t>
  </si>
  <si>
    <t>S11</t>
  </si>
  <si>
    <t>Жодного дозволеного переходу</t>
  </si>
  <si>
    <t>Колапс</t>
  </si>
  <si>
    <t>CUSTOM</t>
  </si>
  <si>
    <t>Сценарій користувача</t>
  </si>
  <si>
    <t>Конструктор</t>
  </si>
  <si>
    <t>РЕЗУЛЬТАТИ ПО КОЖНОМУ ПОТОКУ ТА СЦЕНАРІЮ</t>
  </si>
  <si>
    <t>Обраний Route_ID</t>
  </si>
  <si>
    <t>Км</t>
  </si>
  <si>
    <t>Недоставка, пал/день</t>
  </si>
  <si>
    <t>Км у S0</t>
  </si>
  <si>
    <t>Додаткові км</t>
  </si>
  <si>
    <t>Вартість</t>
  </si>
  <si>
    <t>ЗМІНА ПРОБІГУ ТРАНСПОРТУ ЗА СЦЕНАРІЯМИ</t>
  </si>
  <si>
    <t>Базовий пробіг, км</t>
  </si>
  <si>
    <t>Пробіг сценарію, км</t>
  </si>
  <si>
    <t>Зміна, км</t>
  </si>
  <si>
    <t>Зміна, %</t>
  </si>
  <si>
    <t>Усі переходи працюють</t>
  </si>
  <si>
    <t>Без Київського вузла</t>
  </si>
  <si>
    <t>Без переходів</t>
  </si>
  <si>
    <t>АУДИТ РОБОЧОЇ МОДЕЛІ</t>
  </si>
  <si>
    <t>Блок</t>
  </si>
  <si>
    <t>Що перевірено</t>
  </si>
  <si>
    <t>Коментар</t>
  </si>
  <si>
    <t>Перемикачі переходів</t>
  </si>
  <si>
    <t>ПРАЦЮЄ</t>
  </si>
  <si>
    <t>07A_Конструктор D5:D17</t>
  </si>
  <si>
    <t>Так/Ні керує вибором переходу</t>
  </si>
  <si>
    <t>Резервний перехід</t>
  </si>
  <si>
    <t>Обирається найкоротший доступний варіант</t>
  </si>
  <si>
    <t>КОНТРОЛЬ</t>
  </si>
  <si>
    <t>06A_Варіанти R</t>
  </si>
  <si>
    <t>Дозволений лише якщо прямий маршрут був попередньо визначений</t>
  </si>
  <si>
    <t>Кількість маршрутів</t>
  </si>
  <si>
    <t>ВИПРАВЛЕНО</t>
  </si>
  <si>
    <t>Тільки основні унікальні ТТ / B14</t>
  </si>
  <si>
    <t>Паралельні SKU-потоки не дублюють ТТ</t>
  </si>
  <si>
    <t>РЦВ overflow перепризначений до доступного РЦ</t>
  </si>
  <si>
    <t>Виключено з пробігу</t>
  </si>
  <si>
    <t>Обсяг відсутній у джерелі</t>
  </si>
  <si>
    <t>Окремий паралельний потік</t>
  </si>
  <si>
    <t>Не дублює базові ТТ у ліміті</t>
  </si>
  <si>
    <t>ОЦІНКА</t>
  </si>
  <si>
    <t>Координатна відстань × 1,20</t>
  </si>
  <si>
    <t>Не є дорожнім роутером і не будує порядок 4–5 ТТ</t>
  </si>
  <si>
    <t>Автоперерахунок</t>
  </si>
  <si>
    <t>Повний перерахунок при відкритті</t>
  </si>
  <si>
    <t>Excel має бути в режимі Автоматично</t>
  </si>
  <si>
    <t>РЦК МАКСИ: ПАРАЛЕЛЬНИЙ ТОВАРНИЙ ПОТІК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</si>
</sst>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%"/>
  </numFmts>
  <fonts count="9">
    <font>
      <sz val="11"/>
      <name val="Carlito"/>
    </font>
    <font>
      <b/>
      <sz val="14"/>
      <color rgb="FFFFFFFF"/>
      <name val="Carlito"/>
    </font>
    <font>
      <b/>
      <sz val="11"/>
      <color rgb="FFFFFFFF"/>
      <name val="Carlito"/>
    </font>
    <font>
      <b/>
      <sz val="11"/>
      <color rgb="FF17365D"/>
      <name val="Carlito"/>
    </font>
    <font>
      <b/>
      <sz val="11"/>
      <name val="Carlito"/>
    </font>
    <font>
      <b/>
      <sz val="15"/>
      <color rgb="FFFFFFFF"/>
      <name val="Carlito"/>
    </font>
    <font>
      <b/>
      <sz val="12"/>
      <name val="Carlito"/>
    </font>
    <font>
      <sz val="11"/>
      <name val="Carlito"/>
    </font>
    <font>
      <b/>
      <sz val="16"/>
      <color rgb="FFFFFFFF"/>
      <name val="Carlito"/>
    </font>
  </fonts>
  <fills count="8">
    <fill>
      <patternFill patternType="none"/>
    </fill>
    <fill>
      <patternFill patternType="gray125"/>
    </fill>
    <fill>
      <patternFill patternType="solid">
        <fgColor rgb="FFEAF3F8"/>
      </patternFill>
    </fill>
    <fill>
      <patternFill patternType="solid">
        <fgColor rgb="FF17365D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1F4E78"/>
      </patternFill>
    </fill>
    <fill>
      <patternFill patternType="solid">
        <fgColor rgb="FFD9EAF7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B7C9D6"/>
      </bottom>
      <diagonal/>
    </border>
  </borders>
  <cellStyleXfs count="2">
    <xf numFmtId="0" fontId="0" fillId="0" borderId="1"/>
    <xf numFmtId="0" fontId="7" fillId="0" borderId="1"/>
  </cellStyleXfs>
  <cellXfs count="43">
    <xf numFmtId="0" fontId="0" fillId="0" borderId="0" xfId="0" applyBorder="1"/>
    <xf numFmtId="0" fontId="0" fillId="0" borderId="1" xfId="1" applyFont="1" applyAlignment="1">
      <alignment wrapText="1"/>
    </xf>
    <xf numFmtId="0" fontId="0" fillId="0" borderId="1" xfId="0"/>
    <xf numFmtId="164" fontId="0" fillId="0" borderId="1" xfId="1" applyNumberFormat="1" applyFont="1"/>
    <xf numFmtId="2" fontId="0" fillId="0" borderId="1" xfId="1" applyNumberFormat="1" applyFont="1"/>
    <xf numFmtId="165" fontId="0" fillId="0" borderId="1" xfId="1" applyNumberFormat="1" applyFont="1"/>
    <xf numFmtId="0" fontId="0" fillId="2" borderId="1" xfId="1" applyFont="1" applyFill="1"/>
    <xf numFmtId="165" fontId="0" fillId="2" borderId="1" xfId="1" applyNumberFormat="1" applyFont="1" applyFill="1"/>
    <xf numFmtId="0" fontId="0" fillId="4" borderId="2" xfId="0" applyFill="1" applyBorder="1"/>
    <xf numFmtId="165" fontId="0" fillId="0" borderId="1" xfId="0" applyNumberFormat="1"/>
    <xf numFmtId="0" fontId="2" fillId="6" borderId="1" xfId="0" applyFont="1" applyFill="1"/>
    <xf numFmtId="0" fontId="4" fillId="7" borderId="1" xfId="0" applyFont="1" applyFill="1"/>
    <xf numFmtId="0" fontId="0" fillId="0" borderId="1" xfId="0" applyAlignment="1">
      <alignment wrapText="1"/>
    </xf>
    <xf numFmtId="0" fontId="4" fillId="5" borderId="1" xfId="0" applyFont="1" applyFill="1"/>
    <xf numFmtId="0" fontId="2" fillId="6" borderId="1" xfId="1" applyFont="1" applyFill="1" applyAlignment="1">
      <alignment horizontal="center" vertical="center" wrapText="1"/>
    </xf>
    <xf numFmtId="0" fontId="2" fillId="6" borderId="1" xfId="0" applyFont="1" applyFill="1" applyAlignment="1">
      <alignment horizontal="center"/>
    </xf>
    <xf numFmtId="0" fontId="0" fillId="5" borderId="1" xfId="1" applyFont="1" applyFill="1" applyAlignment="1">
      <alignment wrapText="1"/>
    </xf>
    <xf numFmtId="0" fontId="0" fillId="7" borderId="2" xfId="0" applyFill="1" applyBorder="1"/>
    <xf numFmtId="0" fontId="2" fillId="6" borderId="1" xfId="1" applyFont="1" applyFill="1" applyAlignment="1">
      <alignment horizontal="center"/>
    </xf>
    <xf numFmtId="0" fontId="2" fillId="6" borderId="1" xfId="1" applyFont="1" applyFill="1" applyAlignment="1">
      <alignment horizontal="center" wrapText="1"/>
    </xf>
    <xf numFmtId="0" fontId="4" fillId="7" borderId="1" xfId="1" applyFont="1" applyFill="1"/>
    <xf numFmtId="0" fontId="3" fillId="7" borderId="1" xfId="1" applyFont="1" applyFill="1" applyAlignment="1">
      <alignment wrapText="1"/>
    </xf>
    <xf numFmtId="0" fontId="2" fillId="6" borderId="1" xfId="1" applyFont="1" applyFill="1"/>
    <xf numFmtId="0" fontId="6" fillId="7" borderId="1" xfId="0" applyFont="1" applyFill="1"/>
    <xf numFmtId="165" fontId="6" fillId="7" borderId="1" xfId="0" applyNumberFormat="1" applyFont="1" applyFill="1"/>
    <xf numFmtId="0" fontId="2" fillId="6" borderId="1" xfId="0" applyFont="1" applyFill="1" applyAlignment="1">
      <alignment horizontal="center" wrapText="1"/>
    </xf>
    <xf numFmtId="2" fontId="0" fillId="5" borderId="1" xfId="1" applyNumberFormat="1" applyFont="1" applyFill="1" applyAlignment="1">
      <alignment wrapText="1"/>
    </xf>
    <xf numFmtId="164" fontId="0" fillId="5" borderId="1" xfId="1" applyNumberFormat="1" applyFont="1" applyFill="1" applyAlignment="1">
      <alignment wrapText="1"/>
    </xf>
    <xf numFmtId="0" fontId="4" fillId="5" borderId="1" xfId="0" applyFont="1" applyFill="1"/>
    <xf numFmtId="0" fontId="0" fillId="0" borderId="1" xfId="0"/>
    <xf numFmtId="0" fontId="5" fillId="6" borderId="1" xfId="0" applyFont="1" applyFill="1" applyAlignment="1">
      <alignment horizontal="center"/>
    </xf>
    <xf numFmtId="0" fontId="0" fillId="5" borderId="1" xfId="0" applyFill="1" applyAlignment="1">
      <alignment wrapText="1"/>
    </xf>
    <xf numFmtId="0" fontId="8" fillId="6" borderId="1" xfId="0" applyFont="1" applyFill="1" applyAlignment="1">
      <alignment horizontal="center"/>
    </xf>
    <xf numFmtId="0" fontId="0" fillId="0" borderId="1" xfId="1" applyFont="1"/>
    <xf numFmtId="0" fontId="1" fillId="3" borderId="1" xfId="1" applyFont="1" applyFill="1" applyAlignment="1">
      <alignment horizontal="left" vertical="center" wrapText="1"/>
    </xf>
    <xf numFmtId="0" fontId="2" fillId="6" borderId="1" xfId="1" applyFont="1" applyFill="1" applyAlignment="1">
      <alignment horizontal="center"/>
    </xf>
    <xf numFmtId="0" fontId="0" fillId="7" borderId="1" xfId="1" applyFont="1" applyFill="1" applyAlignment="1">
      <alignment wrapText="1"/>
    </xf>
    <xf numFmtId="0" fontId="5" fillId="3" borderId="1" xfId="1" applyFont="1" applyFill="1" applyAlignment="1">
      <alignment horizontal="center"/>
    </xf>
    <xf numFmtId="0" fontId="2" fillId="6" borderId="1" xfId="1" applyFont="1" applyFill="1" applyAlignment="1">
      <alignment wrapText="1"/>
    </xf>
    <xf numFmtId="0" fontId="1" fillId="3" borderId="1" xfId="1" applyFont="1" applyFill="1" applyAlignment="1">
      <alignment horizontal="left" vertical="center"/>
    </xf>
    <xf numFmtId="0" fontId="1" fillId="3" borderId="1" xfId="1" applyFont="1" applyFill="1" applyAlignment="1">
      <alignment horizontal="center"/>
    </xf>
    <xf numFmtId="0" fontId="1" fillId="6" borderId="1" xfId="0" applyFont="1" applyFill="1"/>
    <xf numFmtId="0" fontId="1" fillId="3" borderId="1" xfId="1" applyFont="1" applyFill="1"/>
  </cellXfs>
  <cellStyles count="2">
    <cellStyle name="Normal" xfId="1" xr:uid="{00000000-0005-0000-0000-000001000000}"/>
    <cellStyle name="Звичайний" xfId="0" builtinId="0"/>
  </cellStyles>
  <dxfs count="7">
    <dxf>
      <font>
        <b/>
        <color rgb="FF9C0006"/>
      </font>
      <fill>
        <patternFill>
          <bgColor rgb="FFF4CC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Parameters" displayName="tblParameters" ref="A2:D13">
  <tableColumns count="4">
    <tableColumn id="1" xr3:uid="{00000000-0010-0000-0000-000001000000}" name="Параметр"/>
    <tableColumn id="2" xr3:uid="{00000000-0010-0000-0000-000002000000}" name="Значення"/>
    <tableColumn id="3" xr3:uid="{00000000-0010-0000-0000-000003000000}" name="Одиниця"/>
    <tableColumn id="4" xr3:uid="{00000000-0010-0000-0000-000004000000}" name="Використанн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RC" displayName="tblRC" ref="A2:G7">
  <tableColumns count="7">
    <tableColumn id="1" xr3:uid="{00000000-0010-0000-0100-000001000000}" name="Код РЦ"/>
    <tableColumn id="2" xr3:uid="{00000000-0010-0000-0100-000002000000}" name="Назва РЦ"/>
    <tableColumn id="3" xr3:uid="{00000000-0010-0000-0100-000003000000}" name="Широта"/>
    <tableColumn id="4" xr3:uid="{00000000-0010-0000-0100-000004000000}" name="Довгота"/>
    <tableColumn id="5" xr3:uid="{00000000-0010-0000-0100-000005000000}" name="Ліміт, ТТ"/>
    <tableColumn id="6" xr3:uid="{00000000-0010-0000-0100-000006000000}" name="Доступний"/>
    <tableColumn id="7" xr3:uid="{00000000-0010-0000-0100-000007000000}" name="Тип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TT" displayName="tblTT" ref="A2:K3">
  <tableColumns count="11">
    <tableColumn id="1" xr3:uid="{00000000-0010-0000-0200-000001000000}" name="TT_ID"/>
    <tableColumn id="2" xr3:uid="{00000000-0010-0000-0200-000002000000}" name="Статус"/>
    <tableColumn id="3" xr3:uid="{00000000-0010-0000-0200-000003000000}" name="Номер ТТ"/>
    <tableColumn id="4" xr3:uid="{00000000-0010-0000-0200-000004000000}" name="Місто"/>
    <tableColumn id="5" xr3:uid="{00000000-0010-0000-0200-000005000000}" name="Чинний РЦ"/>
    <tableColumn id="6" xr3:uid="{00000000-0010-0000-0200-000006000000}" name="Широта"/>
    <tableColumn id="7" xr3:uid="{00000000-0010-0000-0200-000007000000}" name="Довгота"/>
    <tableColumn id="8" xr3:uid="{00000000-0010-0000-0200-000008000000}" name="Палети джерела"/>
    <tableColumn id="9" xr3:uid="{00000000-0010-0000-0200-000009000000}" name="Є потік РЦЧ"/>
    <tableColumn id="10" xr3:uid="{00000000-0010-0000-0200-00000A000000}" name="Контроль дубля"/>
    <tableColumn id="11" xr3:uid="{00000000-0010-0000-0200-00000B000000}" name="Контроль координат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Flows" displayName="tblFlows" ref="A2:I3">
  <tableColumns count="9">
    <tableColumn id="1" xr3:uid="{00000000-0010-0000-0300-000001000000}" name="Flow_ID"/>
    <tableColumn id="2" xr3:uid="{00000000-0010-0000-0300-000002000000}" name="TT_ID"/>
    <tableColumn id="3" xr3:uid="{00000000-0010-0000-0300-000003000000}" name="Тип потоку"/>
    <tableColumn id="4" xr3:uid="{00000000-0010-0000-0300-000004000000}" name="РЦ відправлення"/>
    <tableColumn id="5" xr3:uid="{00000000-0010-0000-0300-000005000000}" name="Палет/день"/>
    <tableColumn id="6" xr3:uid="{00000000-0010-0000-0300-000006000000}" name="Активний"/>
    <tableColumn id="7" xr3:uid="{00000000-0010-0000-0300-000007000000}" name="Основний маршрут"/>
    <tableColumn id="8" xr3:uid="{00000000-0010-0000-0300-000008000000}" name="Резерв 1"/>
    <tableColumn id="9" xr3:uid="{00000000-0010-0000-0300-000009000000}" name="Резерв 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Bridges" displayName="tblBridges" ref="A2:H15">
  <tableColumns count="8">
    <tableColumn id="1" xr3:uid="{00000000-0010-0000-0400-000001000000}" name="Bridge_ID"/>
    <tableColumn id="2" xr3:uid="{00000000-0010-0000-0400-000002000000}" name="Вузол"/>
    <tableColumn id="3" xr3:uid="{00000000-0010-0000-0400-000003000000}" name="Назва переходу"/>
    <tableColumn id="4" xr3:uid="{00000000-0010-0000-0400-000004000000}" name="Широта"/>
    <tableColumn id="5" xr3:uid="{00000000-0010-0000-0400-000005000000}" name="Довгота"/>
    <tableColumn id="6" xr3:uid="{00000000-0010-0000-0400-000006000000}" name="Дозволений"/>
    <tableColumn id="7" xr3:uid="{00000000-0010-0000-0400-000007000000}" name="Потужність"/>
    <tableColumn id="8" xr3:uid="{00000000-0010-0000-0400-000008000000}" name="Статус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Routes" displayName="tblRoutes" ref="A2:M3">
  <tableColumns count="13">
    <tableColumn id="1" xr3:uid="{00000000-0010-0000-0500-000001000000}" name="Route_ID"/>
    <tableColumn id="2" xr3:uid="{00000000-0010-0000-0500-000002000000}" name="Flow_ID"/>
    <tableColumn id="3" xr3:uid="{00000000-0010-0000-0500-000003000000}" name="РЦ"/>
    <tableColumn id="4" xr3:uid="{00000000-0010-0000-0500-000004000000}" name="TT_ID"/>
    <tableColumn id="5" xr3:uid="{00000000-0010-0000-0500-000005000000}" name="Bridge_ID"/>
    <tableColumn id="6" xr3:uid="{00000000-0010-0000-0500-000006000000}" name="Тип маршруту"/>
    <tableColumn id="7" xr3:uid="{00000000-0010-0000-0500-000007000000}" name="РЦ–міст, км"/>
    <tableColumn id="8" xr3:uid="{00000000-0010-0000-0500-000008000000}" name="Міст–ТТ, км"/>
    <tableColumn id="9" xr3:uid="{00000000-0010-0000-0500-000009000000}" name="Пряма РЦ–ТТ, км"/>
    <tableColumn id="10" xr3:uid="{00000000-0010-0000-0500-00000A000000}" name="Усього, км"/>
    <tableColumn id="11" xr3:uid="{00000000-0010-0000-0500-00000B000000}" name="Міст доступний"/>
    <tableColumn id="12" xr3:uid="{00000000-0010-0000-0500-00000C000000}" name="Маршрут доступний"/>
    <tableColumn id="13" xr3:uid="{00000000-0010-0000-0500-00000D000000}" name="Ранг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Scenarios" displayName="tblScenarios" ref="A2:E158">
  <tableColumns count="5">
    <tableColumn id="1" xr3:uid="{00000000-0010-0000-0600-000001000000}" name="Scenario_ID"/>
    <tableColumn id="2" xr3:uid="{00000000-0010-0000-0600-000002000000}" name="Сценарій"/>
    <tableColumn id="3" xr3:uid="{00000000-0010-0000-0600-000003000000}" name="Bridge_ID"/>
    <tableColumn id="4" xr3:uid="{00000000-0010-0000-0600-000004000000}" name="Доступний"/>
    <tableColumn id="5" xr3:uid="{00000000-0010-0000-0600-000005000000}" name="Рівень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Results" displayName="tblResults" ref="A2:N3">
  <tableColumns count="14">
    <tableColumn id="1" xr3:uid="{00000000-0010-0000-0700-000001000000}" name="Scenario_ID"/>
    <tableColumn id="2" xr3:uid="{00000000-0010-0000-0700-000002000000}" name="Flow_ID"/>
    <tableColumn id="3" xr3:uid="{00000000-0010-0000-0700-000003000000}" name="TT_ID"/>
    <tableColumn id="4" xr3:uid="{00000000-0010-0000-0700-000004000000}" name="РЦ"/>
    <tableColumn id="5" xr3:uid="{00000000-0010-0000-0700-000005000000}" name="Тип потоку"/>
    <tableColumn id="6" xr3:uid="{00000000-0010-0000-0700-000006000000}" name="Палет/день"/>
    <tableColumn id="7" xr3:uid="{00000000-0010-0000-0700-000007000000}" name="Обраний Route_ID"/>
    <tableColumn id="8" xr3:uid="{00000000-0010-0000-0700-000008000000}" name="Перехід"/>
    <tableColumn id="9" xr3:uid="{00000000-0010-0000-0700-000009000000}" name="Км"/>
    <tableColumn id="10" xr3:uid="{00000000-0010-0000-0700-00000A000000}" name="Доступний"/>
    <tableColumn id="11" xr3:uid="{00000000-0010-0000-0700-00000B000000}" name="Недоставка, пал/день"/>
    <tableColumn id="12" xr3:uid="{00000000-0010-0000-0700-00000C000000}" name="Км у S0"/>
    <tableColumn id="13" xr3:uid="{00000000-0010-0000-0700-00000D000000}" name="Додаткові км"/>
    <tableColumn id="14" xr3:uid="{00000000-0010-0000-0700-00000E000000}" name="Вартість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Controls" displayName="tblControls" ref="A2:D10">
  <tableColumns count="4">
    <tableColumn id="1" xr3:uid="{00000000-0010-0000-0800-000001000000}" name="Блок"/>
    <tableColumn id="2" xr3:uid="{00000000-0010-0000-0800-000002000000}" name="Статус"/>
    <tableColumn id="3" xr3:uid="{00000000-0010-0000-0800-000003000000}" name="Що перевірено"/>
    <tableColumn id="4" xr3:uid="{00000000-0010-0000-0800-000004000000}" name="Коментар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showGridLines="0" workbookViewId="0">
      <selection sqref="A1:F1"/>
    </sheetView>
  </sheetViews>
  <sheetFormatPr defaultRowHeight="14"/>
  <cols>
    <col min="1" max="1" width="10" customWidth="1"/>
    <col min="2" max="2" width="28" customWidth="1"/>
    <col min="3" max="3" width="26" customWidth="1"/>
    <col min="4" max="4" width="72" customWidth="1"/>
  </cols>
  <sheetData>
    <row r="1" spans="1:6" ht="20">
      <c r="A1" s="32" t="s">
        <v>0</v>
      </c>
      <c r="B1" s="29"/>
      <c r="C1" s="29"/>
      <c r="D1" s="29"/>
      <c r="E1" s="29"/>
      <c r="F1" s="29"/>
    </row>
    <row r="3" spans="1:6">
      <c r="A3" s="10" t="s">
        <v>1</v>
      </c>
      <c r="B3" s="10" t="s">
        <v>2</v>
      </c>
      <c r="C3" s="10" t="s">
        <v>3</v>
      </c>
      <c r="D3" s="10" t="s">
        <v>4</v>
      </c>
      <c r="E3" s="10"/>
      <c r="F3" s="10"/>
    </row>
    <row r="4" spans="1:6">
      <c r="A4" s="11" t="s">
        <v>5</v>
      </c>
      <c r="B4" s="2" t="s">
        <v>6</v>
      </c>
      <c r="C4" s="2" t="s">
        <v>7</v>
      </c>
      <c r="D4" s="12" t="s">
        <v>8</v>
      </c>
      <c r="E4" s="2"/>
      <c r="F4" s="2"/>
    </row>
    <row r="5" spans="1:6">
      <c r="A5" s="11" t="s">
        <v>9</v>
      </c>
      <c r="B5" s="2" t="s">
        <v>10</v>
      </c>
      <c r="C5" s="2" t="s">
        <v>11</v>
      </c>
      <c r="D5" s="12" t="s">
        <v>12</v>
      </c>
      <c r="E5" s="2"/>
      <c r="F5" s="2"/>
    </row>
    <row r="6" spans="1:6">
      <c r="A6" s="11" t="s">
        <v>13</v>
      </c>
      <c r="B6" s="2" t="s">
        <v>14</v>
      </c>
      <c r="C6" s="2" t="s">
        <v>15</v>
      </c>
      <c r="D6" s="12" t="s">
        <v>16</v>
      </c>
      <c r="E6" s="2"/>
      <c r="F6" s="2"/>
    </row>
    <row r="7" spans="1:6">
      <c r="A7" s="11" t="s">
        <v>17</v>
      </c>
      <c r="B7" s="2" t="s">
        <v>18</v>
      </c>
      <c r="C7" s="2" t="s">
        <v>19</v>
      </c>
      <c r="D7" s="12" t="s">
        <v>20</v>
      </c>
      <c r="E7" s="2"/>
      <c r="F7" s="2"/>
    </row>
    <row r="8" spans="1:6">
      <c r="A8" s="11" t="s">
        <v>21</v>
      </c>
      <c r="B8" s="2" t="s">
        <v>22</v>
      </c>
      <c r="C8" s="2" t="s">
        <v>11</v>
      </c>
      <c r="D8" s="12" t="s">
        <v>23</v>
      </c>
      <c r="E8" s="2"/>
      <c r="F8" s="2"/>
    </row>
    <row r="10" spans="1:6" ht="42" customHeight="1">
      <c r="A10" s="13" t="s">
        <v>24</v>
      </c>
      <c r="B10" s="31" t="s">
        <v>25</v>
      </c>
      <c r="C10" s="29"/>
      <c r="D10" s="29"/>
      <c r="E10" s="29"/>
      <c r="F10" s="29"/>
    </row>
  </sheetData>
  <mergeCells count="2">
    <mergeCell ref="B10:F10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3"/>
  <sheetViews>
    <sheetView topLeftCell="A12" workbookViewId="0">
      <selection activeCell="A15" sqref="A15:D15"/>
    </sheetView>
  </sheetViews>
  <sheetFormatPr defaultRowHeight="14"/>
  <cols>
    <col min="1" max="1" width="34" customWidth="1"/>
    <col min="2" max="2" width="16" customWidth="1"/>
    <col min="3" max="3" width="18" customWidth="1"/>
    <col min="4" max="4" width="42" customWidth="1"/>
    <col min="6" max="6" width="18" customWidth="1"/>
    <col min="7" max="7" width="20" customWidth="1"/>
    <col min="8" max="8" width="30" customWidth="1"/>
  </cols>
  <sheetData>
    <row r="1" spans="1:8" ht="33.65" customHeight="1">
      <c r="A1" s="34" t="s">
        <v>26</v>
      </c>
      <c r="B1" s="29"/>
      <c r="C1" s="29"/>
      <c r="D1" s="29"/>
      <c r="E1" s="2"/>
      <c r="F1" s="2"/>
      <c r="G1" s="2"/>
      <c r="H1" s="2"/>
    </row>
    <row r="2" spans="1:8" ht="26.5" customHeight="1">
      <c r="A2" s="14" t="s">
        <v>27</v>
      </c>
      <c r="B2" s="14" t="s">
        <v>28</v>
      </c>
      <c r="C2" s="14" t="s">
        <v>29</v>
      </c>
      <c r="D2" s="14" t="s">
        <v>30</v>
      </c>
      <c r="E2" s="2"/>
      <c r="F2" s="15" t="s">
        <v>31</v>
      </c>
      <c r="G2" s="15" t="s">
        <v>32</v>
      </c>
      <c r="H2" s="15" t="s">
        <v>33</v>
      </c>
    </row>
    <row r="3" spans="1:8" ht="52.75" customHeight="1">
      <c r="A3" s="1" t="s">
        <v>34</v>
      </c>
      <c r="B3" s="16">
        <v>30</v>
      </c>
      <c r="C3" s="1" t="s">
        <v>35</v>
      </c>
      <c r="D3" s="1" t="s">
        <v>36</v>
      </c>
      <c r="E3" s="2"/>
      <c r="F3" s="17" t="s">
        <v>37</v>
      </c>
      <c r="G3" s="17">
        <v>14</v>
      </c>
      <c r="H3" s="17" t="s">
        <v>38</v>
      </c>
    </row>
    <row r="4" spans="1:8" ht="39.65" customHeight="1">
      <c r="A4" s="1" t="s">
        <v>39</v>
      </c>
      <c r="B4" s="16">
        <v>200</v>
      </c>
      <c r="C4" s="1" t="s">
        <v>40</v>
      </c>
      <c r="D4" s="1" t="s">
        <v>41</v>
      </c>
      <c r="E4" s="2"/>
      <c r="F4" s="17" t="s">
        <v>42</v>
      </c>
      <c r="G4" s="17">
        <v>16</v>
      </c>
      <c r="H4" s="17" t="s">
        <v>43</v>
      </c>
    </row>
    <row r="5" spans="1:8" ht="79.150000000000006" customHeight="1">
      <c r="A5" s="1" t="s">
        <v>44</v>
      </c>
      <c r="B5" s="16">
        <v>1</v>
      </c>
      <c r="C5" s="1" t="s">
        <v>45</v>
      </c>
      <c r="D5" s="1" t="s">
        <v>46</v>
      </c>
      <c r="E5" s="2"/>
      <c r="F5" s="17" t="s">
        <v>47</v>
      </c>
      <c r="G5" s="17">
        <v>20</v>
      </c>
      <c r="H5" s="17" t="s">
        <v>48</v>
      </c>
    </row>
    <row r="6" spans="1:8" ht="79.150000000000006" customHeight="1">
      <c r="A6" s="1" t="s">
        <v>49</v>
      </c>
      <c r="B6" s="16">
        <v>1.2</v>
      </c>
      <c r="C6" s="1" t="s">
        <v>50</v>
      </c>
      <c r="D6" s="1" t="s">
        <v>51</v>
      </c>
      <c r="E6" s="2"/>
      <c r="F6" s="2"/>
      <c r="G6" s="2"/>
      <c r="H6" s="2"/>
    </row>
    <row r="7" spans="1:8" ht="52.75" customHeight="1">
      <c r="A7" s="1" t="s">
        <v>52</v>
      </c>
      <c r="B7" s="16">
        <v>20</v>
      </c>
      <c r="C7" s="1" t="s">
        <v>53</v>
      </c>
      <c r="D7" s="1" t="s">
        <v>54</v>
      </c>
      <c r="E7" s="2"/>
      <c r="F7" s="15" t="s">
        <v>55</v>
      </c>
      <c r="G7" s="15"/>
      <c r="H7" s="15"/>
    </row>
    <row r="8" spans="1:8" ht="39.65" customHeight="1">
      <c r="A8" s="1" t="s">
        <v>56</v>
      </c>
      <c r="B8" s="16"/>
      <c r="C8" s="1" t="s">
        <v>57</v>
      </c>
      <c r="D8" s="1" t="s">
        <v>58</v>
      </c>
      <c r="E8" s="2"/>
      <c r="F8" s="15" t="s">
        <v>59</v>
      </c>
      <c r="G8" s="15" t="s">
        <v>60</v>
      </c>
      <c r="H8" s="2"/>
    </row>
    <row r="9" spans="1:8" ht="39.65" customHeight="1">
      <c r="A9" s="1" t="s">
        <v>61</v>
      </c>
      <c r="B9" s="16"/>
      <c r="C9" s="1" t="s">
        <v>62</v>
      </c>
      <c r="D9" s="1" t="s">
        <v>58</v>
      </c>
      <c r="E9" s="2"/>
      <c r="F9" s="8" t="s">
        <v>63</v>
      </c>
      <c r="G9" s="8">
        <v>800</v>
      </c>
      <c r="H9" s="2"/>
    </row>
    <row r="10" spans="1:8" ht="39.65" customHeight="1">
      <c r="A10" s="1" t="s">
        <v>64</v>
      </c>
      <c r="B10" s="16" t="s">
        <v>65</v>
      </c>
      <c r="C10" s="1" t="s">
        <v>66</v>
      </c>
      <c r="D10" s="1" t="s">
        <v>67</v>
      </c>
      <c r="E10" s="2"/>
      <c r="F10" s="8" t="s">
        <v>68</v>
      </c>
      <c r="G10" s="8">
        <v>500</v>
      </c>
      <c r="H10" s="2"/>
    </row>
    <row r="11" spans="1:8" ht="39.65" customHeight="1">
      <c r="A11" s="1" t="s">
        <v>69</v>
      </c>
      <c r="B11" s="16">
        <v>2</v>
      </c>
      <c r="C11" s="1" t="s">
        <v>70</v>
      </c>
      <c r="D11" s="1" t="s">
        <v>71</v>
      </c>
      <c r="E11" s="2"/>
      <c r="F11" s="8" t="s">
        <v>72</v>
      </c>
      <c r="G11" s="8">
        <v>700</v>
      </c>
      <c r="H11" s="2"/>
    </row>
    <row r="12" spans="1:8" ht="52.75" customHeight="1">
      <c r="A12" s="1" t="s">
        <v>73</v>
      </c>
      <c r="B12" s="16"/>
      <c r="C12" s="1" t="s">
        <v>74</v>
      </c>
      <c r="D12" s="1" t="s">
        <v>58</v>
      </c>
      <c r="E12" s="2"/>
      <c r="F12" s="8" t="s">
        <v>75</v>
      </c>
      <c r="G12" s="8">
        <v>200</v>
      </c>
      <c r="H12" s="2"/>
    </row>
    <row r="13" spans="1:8" ht="39.65" customHeight="1">
      <c r="A13" s="1" t="s">
        <v>76</v>
      </c>
      <c r="B13" s="16"/>
      <c r="C13" s="1" t="s">
        <v>74</v>
      </c>
      <c r="D13" s="1" t="s">
        <v>58</v>
      </c>
      <c r="E13" s="2"/>
      <c r="F13" s="8" t="s">
        <v>77</v>
      </c>
      <c r="G13" s="8">
        <v>200</v>
      </c>
      <c r="H13" s="2"/>
    </row>
    <row r="14" spans="1:8">
      <c r="A14" s="2" t="s">
        <v>78</v>
      </c>
      <c r="B14" s="13">
        <v>4</v>
      </c>
      <c r="C14" s="2" t="s">
        <v>79</v>
      </c>
      <c r="D14" s="2" t="s">
        <v>80</v>
      </c>
      <c r="E14" s="2"/>
      <c r="F14" s="2"/>
      <c r="G14" s="2"/>
      <c r="H14" s="2"/>
    </row>
    <row r="15" spans="1:8">
      <c r="A15" s="35" t="s">
        <v>81</v>
      </c>
      <c r="B15" s="29"/>
      <c r="C15" s="29"/>
      <c r="D15" s="29"/>
      <c r="E15" s="2"/>
      <c r="F15" s="2"/>
      <c r="G15" s="2"/>
      <c r="H15" s="2"/>
    </row>
    <row r="16" spans="1:8">
      <c r="A16" s="2" t="s">
        <v>82</v>
      </c>
      <c r="B16" s="2" t="s">
        <v>83</v>
      </c>
      <c r="C16" s="2" t="s">
        <v>84</v>
      </c>
      <c r="D16" s="2" t="s">
        <v>85</v>
      </c>
      <c r="E16" s="2"/>
      <c r="F16" s="2"/>
      <c r="G16" s="2"/>
      <c r="H16" s="2"/>
    </row>
    <row r="17" spans="1:4">
      <c r="A17" s="2" t="s">
        <v>86</v>
      </c>
      <c r="B17" s="2" t="s">
        <v>87</v>
      </c>
      <c r="C17" s="2"/>
      <c r="D17" s="2" t="s">
        <v>85</v>
      </c>
    </row>
    <row r="18" spans="1:4">
      <c r="A18" s="2" t="s">
        <v>88</v>
      </c>
      <c r="B18" s="2" t="s">
        <v>89</v>
      </c>
      <c r="C18" s="2"/>
      <c r="D18" s="2" t="s">
        <v>85</v>
      </c>
    </row>
    <row r="19" spans="1:4">
      <c r="A19" s="2" t="s">
        <v>90</v>
      </c>
      <c r="B19" s="2" t="s">
        <v>91</v>
      </c>
      <c r="C19" s="2"/>
      <c r="D19" s="2" t="s">
        <v>92</v>
      </c>
    </row>
    <row r="20" spans="1:4">
      <c r="A20" s="35" t="s">
        <v>93</v>
      </c>
      <c r="B20" s="29"/>
      <c r="C20" s="29"/>
      <c r="D20" s="29"/>
    </row>
    <row r="21" spans="1:4">
      <c r="A21" s="2" t="s">
        <v>94</v>
      </c>
      <c r="B21" s="2">
        <v>1929</v>
      </c>
      <c r="C21" s="2" t="s">
        <v>95</v>
      </c>
      <c r="D21" s="2" t="s">
        <v>96</v>
      </c>
    </row>
    <row r="22" spans="1:4">
      <c r="A22" s="2" t="s">
        <v>97</v>
      </c>
      <c r="B22" s="2">
        <v>347</v>
      </c>
      <c r="C22" s="2" t="s">
        <v>98</v>
      </c>
      <c r="D22" s="2" t="s">
        <v>99</v>
      </c>
    </row>
    <row r="23" spans="1:4">
      <c r="A23" s="2" t="s">
        <v>77</v>
      </c>
      <c r="B23" s="2">
        <v>168</v>
      </c>
      <c r="C23" s="2" t="s">
        <v>98</v>
      </c>
      <c r="D23" s="2" t="s">
        <v>100</v>
      </c>
    </row>
    <row r="24" spans="1:4">
      <c r="A24" s="2" t="s">
        <v>101</v>
      </c>
      <c r="B24" s="2">
        <v>2276</v>
      </c>
      <c r="C24" s="2" t="s">
        <v>102</v>
      </c>
      <c r="D24" s="2" t="s">
        <v>103</v>
      </c>
    </row>
    <row r="25" spans="1:4">
      <c r="A25" s="2" t="s">
        <v>104</v>
      </c>
      <c r="B25" s="2">
        <v>2444</v>
      </c>
      <c r="C25" s="2" t="s">
        <v>98</v>
      </c>
      <c r="D25" s="2" t="s">
        <v>105</v>
      </c>
    </row>
    <row r="26" spans="1:4">
      <c r="A26" s="2" t="s">
        <v>106</v>
      </c>
      <c r="B26" s="2"/>
      <c r="C26" s="2"/>
      <c r="D26" s="2" t="s">
        <v>107</v>
      </c>
    </row>
    <row r="28" spans="1:4">
      <c r="A28" s="35" t="s">
        <v>108</v>
      </c>
      <c r="B28" s="29"/>
      <c r="C28" s="29"/>
      <c r="D28" s="29"/>
    </row>
    <row r="29" spans="1:4">
      <c r="A29" s="2" t="s">
        <v>109</v>
      </c>
      <c r="B29" s="33" t="s">
        <v>110</v>
      </c>
      <c r="C29" s="29"/>
      <c r="D29" s="29"/>
    </row>
    <row r="30" spans="1:4">
      <c r="A30" s="2" t="s">
        <v>111</v>
      </c>
      <c r="B30" s="33" t="s">
        <v>112</v>
      </c>
      <c r="C30" s="29"/>
      <c r="D30" s="29"/>
    </row>
    <row r="31" spans="1:4">
      <c r="A31" s="2" t="s">
        <v>113</v>
      </c>
      <c r="B31" s="33" t="s">
        <v>114</v>
      </c>
      <c r="C31" s="29"/>
      <c r="D31" s="29"/>
    </row>
    <row r="32" spans="1:4">
      <c r="A32" s="2" t="s">
        <v>115</v>
      </c>
      <c r="B32" s="33" t="s">
        <v>116</v>
      </c>
      <c r="C32" s="29"/>
      <c r="D32" s="29"/>
    </row>
    <row r="33" spans="1:4">
      <c r="A33" s="2" t="s">
        <v>117</v>
      </c>
      <c r="B33" s="33" t="s">
        <v>118</v>
      </c>
      <c r="C33" s="29"/>
      <c r="D33" s="29"/>
    </row>
  </sheetData>
  <mergeCells count="9">
    <mergeCell ref="B33:D33"/>
    <mergeCell ref="A1:D1"/>
    <mergeCell ref="B31:D31"/>
    <mergeCell ref="A20:D20"/>
    <mergeCell ref="B32:D32"/>
    <mergeCell ref="A15:D15"/>
    <mergeCell ref="B30:D30"/>
    <mergeCell ref="B29:D29"/>
    <mergeCell ref="A28:D28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7"/>
  <sheetViews>
    <sheetView showGridLines="0" workbookViewId="0">
      <pane ySplit="4" topLeftCell="A5" activePane="bottomLeft" state="frozen"/>
      <selection pane="bottomLeft" activeCell="D15" sqref="D15"/>
    </sheetView>
  </sheetViews>
  <sheetFormatPr defaultRowHeight="14"/>
  <cols>
    <col min="1" max="1" width="16" customWidth="1"/>
    <col min="2" max="2" width="18" customWidth="1"/>
    <col min="3" max="3" width="34" customWidth="1"/>
    <col min="4" max="4" width="15" customWidth="1"/>
    <col min="5" max="5" width="12" customWidth="1"/>
    <col min="6" max="6" width="16" customWidth="1"/>
    <col min="8" max="8" width="25" customWidth="1"/>
    <col min="9" max="9" width="30" customWidth="1"/>
  </cols>
  <sheetData>
    <row r="1" spans="1:11" ht="19" customHeight="1">
      <c r="A1" s="37" t="s">
        <v>119</v>
      </c>
      <c r="B1" s="29"/>
      <c r="C1" s="29"/>
      <c r="D1" s="29"/>
      <c r="E1" s="29"/>
      <c r="F1" s="29"/>
      <c r="G1" s="29"/>
      <c r="H1" s="29"/>
      <c r="I1" s="29"/>
      <c r="J1" s="29"/>
      <c r="K1" s="29"/>
    </row>
    <row r="2" spans="1:11">
      <c r="A2" s="36" t="s">
        <v>120</v>
      </c>
      <c r="B2" s="29"/>
      <c r="C2" s="29"/>
      <c r="D2" s="29"/>
      <c r="E2" s="29"/>
      <c r="F2" s="29"/>
      <c r="G2" s="29"/>
      <c r="H2" s="29"/>
      <c r="I2" s="29"/>
      <c r="J2" s="29"/>
      <c r="K2" s="29"/>
    </row>
    <row r="4" spans="1:11">
      <c r="A4" s="19" t="s">
        <v>121</v>
      </c>
      <c r="B4" s="19" t="s">
        <v>122</v>
      </c>
      <c r="C4" s="19" t="s">
        <v>123</v>
      </c>
      <c r="D4" s="19" t="s">
        <v>124</v>
      </c>
      <c r="E4" s="19" t="s">
        <v>125</v>
      </c>
      <c r="F4" s="19" t="s">
        <v>126</v>
      </c>
      <c r="G4" s="2"/>
      <c r="H4" s="35" t="s">
        <v>127</v>
      </c>
      <c r="I4" s="29"/>
      <c r="J4" s="29"/>
      <c r="K4" s="29"/>
    </row>
    <row r="5" spans="1:11">
      <c r="A5" s="2" t="s">
        <v>128</v>
      </c>
      <c r="B5" s="2" t="s">
        <v>129</v>
      </c>
      <c r="C5" s="2" t="s">
        <v>130</v>
      </c>
      <c r="D5" s="2" t="s">
        <v>150</v>
      </c>
      <c r="E5" s="2">
        <f t="shared" ref="E5:E17" si="0">IF(D5="Ні",1,0)</f>
        <v>0</v>
      </c>
      <c r="F5" s="2" t="s">
        <v>129</v>
      </c>
      <c r="G5" s="2"/>
      <c r="H5" s="20" t="s">
        <v>132</v>
      </c>
      <c r="I5" s="20" t="s">
        <v>28</v>
      </c>
      <c r="J5" s="2"/>
      <c r="K5" s="2"/>
    </row>
    <row r="6" spans="1:11">
      <c r="A6" s="2" t="s">
        <v>133</v>
      </c>
      <c r="B6" s="2" t="s">
        <v>129</v>
      </c>
      <c r="C6" s="2" t="s">
        <v>134</v>
      </c>
      <c r="D6" s="2" t="s">
        <v>150</v>
      </c>
      <c r="E6" s="2">
        <f t="shared" si="0"/>
        <v>0</v>
      </c>
      <c r="F6" s="2" t="s">
        <v>129</v>
      </c>
      <c r="G6" s="2"/>
      <c r="H6" s="2" t="s">
        <v>135</v>
      </c>
      <c r="I6" s="2">
        <f>COUNTIF(D5:D17,"Так")</f>
        <v>13</v>
      </c>
      <c r="J6" s="2"/>
      <c r="K6" s="2"/>
    </row>
    <row r="7" spans="1:11">
      <c r="A7" s="2" t="s">
        <v>136</v>
      </c>
      <c r="B7" s="2" t="s">
        <v>129</v>
      </c>
      <c r="C7" s="2" t="s">
        <v>137</v>
      </c>
      <c r="D7" s="2" t="s">
        <v>150</v>
      </c>
      <c r="E7" s="2">
        <f t="shared" si="0"/>
        <v>0</v>
      </c>
      <c r="F7" s="2" t="s">
        <v>129</v>
      </c>
      <c r="G7" s="2"/>
      <c r="H7" s="2" t="s">
        <v>138</v>
      </c>
      <c r="I7" s="2">
        <f>COUNTIF(D5:D17,"Ні")</f>
        <v>0</v>
      </c>
      <c r="J7" s="2"/>
      <c r="K7" s="2"/>
    </row>
    <row r="8" spans="1:11">
      <c r="A8" s="2" t="s">
        <v>139</v>
      </c>
      <c r="B8" s="2" t="s">
        <v>140</v>
      </c>
      <c r="C8" s="2" t="s">
        <v>141</v>
      </c>
      <c r="D8" s="2" t="s">
        <v>150</v>
      </c>
      <c r="E8" s="2">
        <f t="shared" si="0"/>
        <v>0</v>
      </c>
      <c r="F8" s="2" t="s">
        <v>129</v>
      </c>
      <c r="G8" s="2"/>
      <c r="H8" s="2" t="s">
        <v>142</v>
      </c>
      <c r="I8" s="2" t="str">
        <f>IF(I7&lt;=2,"Зелений",IF(I7&lt;=5,"Жовтий",IF(I7&lt;=8,"Помаранчевий","Червоний")))</f>
        <v>Зелений</v>
      </c>
      <c r="J8" s="2"/>
      <c r="K8" s="2"/>
    </row>
    <row r="9" spans="1:11">
      <c r="A9" s="2" t="s">
        <v>143</v>
      </c>
      <c r="B9" s="2" t="s">
        <v>144</v>
      </c>
      <c r="C9" s="2" t="s">
        <v>145</v>
      </c>
      <c r="D9" s="2" t="s">
        <v>150</v>
      </c>
      <c r="E9" s="2">
        <f t="shared" si="0"/>
        <v>0</v>
      </c>
      <c r="F9" s="2" t="s">
        <v>144</v>
      </c>
      <c r="G9" s="2"/>
      <c r="H9" s="2" t="s">
        <v>146</v>
      </c>
      <c r="I9" s="2">
        <f>'Результат сценарію'!B5</f>
        <v>241526.75000000044</v>
      </c>
      <c r="J9" s="2"/>
      <c r="K9" s="2"/>
    </row>
    <row r="10" spans="1:11">
      <c r="A10" s="2" t="s">
        <v>147</v>
      </c>
      <c r="B10" s="2" t="s">
        <v>148</v>
      </c>
      <c r="C10" s="2" t="s">
        <v>149</v>
      </c>
      <c r="D10" s="2" t="s">
        <v>150</v>
      </c>
      <c r="E10" s="2">
        <f t="shared" si="0"/>
        <v>0</v>
      </c>
      <c r="F10" s="2" t="s">
        <v>148</v>
      </c>
      <c r="G10" s="2"/>
      <c r="H10" s="2" t="s">
        <v>151</v>
      </c>
      <c r="I10" s="2">
        <f>'Результат сценарію'!B6</f>
        <v>241526.75000000044</v>
      </c>
      <c r="J10" s="2"/>
      <c r="K10" s="2"/>
    </row>
    <row r="11" spans="1:11">
      <c r="A11" s="2" t="s">
        <v>152</v>
      </c>
      <c r="B11" s="2" t="s">
        <v>153</v>
      </c>
      <c r="C11" s="2" t="s">
        <v>154</v>
      </c>
      <c r="D11" s="2" t="s">
        <v>150</v>
      </c>
      <c r="E11" s="2">
        <f t="shared" si="0"/>
        <v>0</v>
      </c>
      <c r="F11" s="2" t="s">
        <v>153</v>
      </c>
      <c r="G11" s="2"/>
      <c r="H11" s="2" t="s">
        <v>155</v>
      </c>
      <c r="I11" s="2">
        <f>'Результат сценарію'!B7</f>
        <v>0</v>
      </c>
      <c r="J11" s="2"/>
      <c r="K11" s="2"/>
    </row>
    <row r="12" spans="1:11">
      <c r="A12" s="2" t="s">
        <v>156</v>
      </c>
      <c r="B12" s="2" t="s">
        <v>157</v>
      </c>
      <c r="C12" s="2" t="s">
        <v>158</v>
      </c>
      <c r="D12" s="2" t="s">
        <v>150</v>
      </c>
      <c r="E12" s="2">
        <f t="shared" si="0"/>
        <v>0</v>
      </c>
      <c r="F12" s="2" t="s">
        <v>159</v>
      </c>
      <c r="G12" s="2"/>
      <c r="H12" s="2" t="s">
        <v>160</v>
      </c>
      <c r="I12" s="5">
        <f>'Результат сценарію'!B8</f>
        <v>0</v>
      </c>
      <c r="J12" s="2"/>
      <c r="K12" s="2"/>
    </row>
    <row r="13" spans="1:11">
      <c r="A13" s="2" t="s">
        <v>161</v>
      </c>
      <c r="B13" s="2" t="s">
        <v>159</v>
      </c>
      <c r="C13" s="2" t="s">
        <v>162</v>
      </c>
      <c r="D13" s="2" t="s">
        <v>150</v>
      </c>
      <c r="E13" s="2">
        <f t="shared" si="0"/>
        <v>0</v>
      </c>
      <c r="F13" s="2" t="s">
        <v>159</v>
      </c>
      <c r="G13" s="2"/>
      <c r="H13" s="2" t="s">
        <v>163</v>
      </c>
      <c r="I13" s="2">
        <f>'Результат сценарію'!E5</f>
        <v>483</v>
      </c>
      <c r="J13" s="2"/>
      <c r="K13" s="2"/>
    </row>
    <row r="14" spans="1:11">
      <c r="A14" s="2" t="s">
        <v>164</v>
      </c>
      <c r="B14" s="2" t="s">
        <v>159</v>
      </c>
      <c r="C14" s="2" t="s">
        <v>165</v>
      </c>
      <c r="D14" s="2" t="s">
        <v>150</v>
      </c>
      <c r="E14" s="2">
        <f t="shared" si="0"/>
        <v>0</v>
      </c>
      <c r="F14" s="2" t="s">
        <v>159</v>
      </c>
      <c r="G14" s="2"/>
      <c r="H14" s="2" t="s">
        <v>166</v>
      </c>
      <c r="I14" s="2">
        <f>'Результат сценарію'!E6</f>
        <v>0</v>
      </c>
      <c r="J14" s="2"/>
      <c r="K14" s="2"/>
    </row>
    <row r="15" spans="1:11">
      <c r="A15" s="2" t="s">
        <v>167</v>
      </c>
      <c r="B15" s="2" t="s">
        <v>159</v>
      </c>
      <c r="C15" s="2" t="s">
        <v>134</v>
      </c>
      <c r="D15" s="2" t="s">
        <v>150</v>
      </c>
      <c r="E15" s="2">
        <f t="shared" si="0"/>
        <v>0</v>
      </c>
      <c r="F15" s="2" t="s">
        <v>159</v>
      </c>
      <c r="G15" s="2"/>
      <c r="H15" s="2" t="s">
        <v>168</v>
      </c>
      <c r="I15" s="2">
        <f>'Результат сценарію'!E7</f>
        <v>0</v>
      </c>
      <c r="J15" s="2"/>
      <c r="K15" s="2"/>
    </row>
    <row r="16" spans="1:11">
      <c r="A16" s="2" t="s">
        <v>169</v>
      </c>
      <c r="B16" s="2" t="s">
        <v>170</v>
      </c>
      <c r="C16" s="2" t="s">
        <v>171</v>
      </c>
      <c r="D16" s="2" t="s">
        <v>150</v>
      </c>
      <c r="E16" s="2">
        <f t="shared" si="0"/>
        <v>0</v>
      </c>
      <c r="F16" s="2" t="s">
        <v>170</v>
      </c>
      <c r="G16" s="2"/>
      <c r="H16" s="2" t="s">
        <v>79</v>
      </c>
      <c r="I16" s="2">
        <f>'01_Параметри'!B14</f>
        <v>4</v>
      </c>
      <c r="J16" s="2"/>
      <c r="K16" s="2"/>
    </row>
    <row r="17" spans="1:9">
      <c r="A17" s="2" t="s">
        <v>172</v>
      </c>
      <c r="B17" s="2" t="s">
        <v>170</v>
      </c>
      <c r="C17" s="2" t="s">
        <v>173</v>
      </c>
      <c r="D17" s="2" t="s">
        <v>150</v>
      </c>
      <c r="E17" s="2">
        <f t="shared" si="0"/>
        <v>0</v>
      </c>
      <c r="F17" s="2" t="s">
        <v>170</v>
      </c>
      <c r="G17" s="2"/>
      <c r="H17" s="2" t="s">
        <v>174</v>
      </c>
      <c r="I17" s="2">
        <f>COUNTIF('03B_Призначення_РЦ'!D:D,"Так")</f>
        <v>100</v>
      </c>
    </row>
  </sheetData>
  <mergeCells count="3">
    <mergeCell ref="A2:K2"/>
    <mergeCell ref="H4:K4"/>
    <mergeCell ref="A1:K1"/>
  </mergeCells>
  <conditionalFormatting sqref="D5:D17">
    <cfRule type="expression" dxfId="6" priority="1">
      <formula>D5="Ні"</formula>
    </cfRule>
    <cfRule type="expression" dxfId="5" priority="2">
      <formula>D5="Так"</formula>
    </cfRule>
  </conditionalFormatting>
  <dataValidations count="1">
    <dataValidation type="list" sqref="D5:D17" xr:uid="{00000000-0002-0000-0200-000000000000}">
      <formula1>"Так,Ні"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5"/>
  <sheetViews>
    <sheetView showGridLines="0" workbookViewId="0">
      <selection sqref="A1:H1"/>
    </sheetView>
  </sheetViews>
  <sheetFormatPr defaultRowHeight="14"/>
  <cols>
    <col min="1" max="1" width="34" customWidth="1"/>
    <col min="2" max="2" width="20" customWidth="1"/>
    <col min="4" max="10" width="22" customWidth="1"/>
  </cols>
  <sheetData>
    <row r="1" spans="1:10" ht="18" customHeight="1">
      <c r="A1" s="39" t="s">
        <v>175</v>
      </c>
      <c r="B1" s="29"/>
      <c r="C1" s="29"/>
      <c r="D1" s="29"/>
      <c r="E1" s="29"/>
      <c r="F1" s="29"/>
      <c r="G1" s="29"/>
      <c r="H1" s="29"/>
      <c r="I1" s="2"/>
      <c r="J1" s="2"/>
    </row>
    <row r="3" spans="1:10">
      <c r="A3" s="14" t="s">
        <v>176</v>
      </c>
      <c r="B3" s="14" t="s">
        <v>28</v>
      </c>
      <c r="C3" s="2"/>
      <c r="D3" s="38" t="s">
        <v>177</v>
      </c>
      <c r="E3" s="29"/>
      <c r="F3" s="29"/>
      <c r="G3" s="29"/>
      <c r="H3" s="29"/>
      <c r="I3" s="2"/>
      <c r="J3" s="2"/>
    </row>
    <row r="4" spans="1:10">
      <c r="A4" s="21" t="s">
        <v>178</v>
      </c>
      <c r="B4" s="6">
        <v>2276</v>
      </c>
      <c r="C4" s="2"/>
      <c r="D4" s="10" t="s">
        <v>132</v>
      </c>
      <c r="E4" s="10" t="s">
        <v>28</v>
      </c>
      <c r="F4" s="10" t="s">
        <v>179</v>
      </c>
      <c r="G4" s="10" t="s">
        <v>180</v>
      </c>
      <c r="H4" s="10" t="s">
        <v>181</v>
      </c>
      <c r="I4" s="2"/>
      <c r="J4" s="2"/>
    </row>
    <row r="5" spans="1:10">
      <c r="A5" s="21" t="s">
        <v>182</v>
      </c>
      <c r="B5" s="6">
        <v>1929</v>
      </c>
      <c r="C5" s="2"/>
      <c r="D5" s="2" t="s">
        <v>183</v>
      </c>
      <c r="E5" s="2">
        <f>'01_Параметри'!B14</f>
        <v>4</v>
      </c>
      <c r="F5" s="2">
        <f>'02_РЦ'!E3</f>
        <v>800</v>
      </c>
      <c r="G5" s="10" t="s">
        <v>59</v>
      </c>
      <c r="H5" s="10" t="s">
        <v>184</v>
      </c>
      <c r="I5" s="10" t="s">
        <v>185</v>
      </c>
      <c r="J5" s="10" t="s">
        <v>181</v>
      </c>
    </row>
    <row r="6" spans="1:10">
      <c r="A6" s="21" t="s">
        <v>186</v>
      </c>
      <c r="B6" s="6">
        <v>1929</v>
      </c>
      <c r="C6" s="2"/>
      <c r="D6" s="2" t="s">
        <v>163</v>
      </c>
      <c r="E6" s="2">
        <f>'Результат сценарію'!E5</f>
        <v>483</v>
      </c>
      <c r="F6" s="2">
        <f>'02_РЦ'!E4</f>
        <v>500</v>
      </c>
      <c r="G6" s="2" t="str">
        <f>'02_РЦ'!A3</f>
        <v>РЦП</v>
      </c>
      <c r="H6" s="2">
        <f>'02_РЦ'!H3</f>
        <v>800</v>
      </c>
      <c r="I6" s="2">
        <f>'02_РЦ'!E3</f>
        <v>800</v>
      </c>
      <c r="J6" s="2" t="str">
        <f>'02_РЦ'!I3</f>
        <v>В межах</v>
      </c>
    </row>
    <row r="7" spans="1:10">
      <c r="A7" s="21" t="s">
        <v>187</v>
      </c>
      <c r="B7" s="6">
        <v>347</v>
      </c>
      <c r="C7" s="2"/>
      <c r="D7" s="2" t="s">
        <v>160</v>
      </c>
      <c r="E7" s="9">
        <f>'Результат сценарію'!B8</f>
        <v>0</v>
      </c>
      <c r="F7" s="2">
        <f>'02_РЦ'!E5</f>
        <v>700</v>
      </c>
      <c r="G7" s="2" t="str">
        <f>'02_РЦ'!A4</f>
        <v>РЦВ</v>
      </c>
      <c r="H7" s="2">
        <f>'02_РЦ'!H4</f>
        <v>500</v>
      </c>
      <c r="I7" s="2">
        <f>'02_РЦ'!E4</f>
        <v>500</v>
      </c>
      <c r="J7" s="2" t="str">
        <f>'02_РЦ'!I4</f>
        <v>В межах</v>
      </c>
    </row>
    <row r="8" spans="1:10">
      <c r="A8" s="21" t="s">
        <v>188</v>
      </c>
      <c r="B8" s="6">
        <v>168</v>
      </c>
      <c r="C8" s="2"/>
      <c r="D8" s="2" t="s">
        <v>166</v>
      </c>
      <c r="E8" s="2">
        <f>'Результат сценарію'!E6</f>
        <v>0</v>
      </c>
      <c r="F8" s="2">
        <f>'02_РЦ'!E6</f>
        <v>200</v>
      </c>
      <c r="G8" s="2" t="str">
        <f>'02_РЦ'!A5</f>
        <v>РЦЛ</v>
      </c>
      <c r="H8" s="2">
        <f>'02_РЦ'!H5</f>
        <v>614</v>
      </c>
      <c r="I8" s="2">
        <f>'02_РЦ'!E5</f>
        <v>700</v>
      </c>
      <c r="J8" s="2" t="str">
        <f>'02_РЦ'!I5</f>
        <v>В межах</v>
      </c>
    </row>
    <row r="9" spans="1:10">
      <c r="A9" s="21" t="s">
        <v>104</v>
      </c>
      <c r="B9" s="7">
        <v>2444</v>
      </c>
      <c r="C9" s="2"/>
      <c r="D9" s="2" t="s">
        <v>168</v>
      </c>
      <c r="E9" s="2">
        <f>'Результат сценарію'!E7</f>
        <v>0</v>
      </c>
      <c r="F9" s="2">
        <f>'02_РЦ'!E7</f>
        <v>200</v>
      </c>
      <c r="G9" s="2" t="str">
        <f>'02_РЦ'!A6</f>
        <v>РЦК</v>
      </c>
      <c r="H9" s="2">
        <f>'02_РЦ'!H6</f>
        <v>15</v>
      </c>
      <c r="I9" s="2">
        <f>'02_РЦ'!E6</f>
        <v>200</v>
      </c>
      <c r="J9" s="2" t="str">
        <f>'02_РЦ'!I6</f>
        <v>В межах</v>
      </c>
    </row>
    <row r="10" spans="1:10">
      <c r="A10" s="21" t="s">
        <v>189</v>
      </c>
      <c r="B10" s="7">
        <v>715</v>
      </c>
      <c r="C10" s="2"/>
      <c r="D10" s="2" t="s">
        <v>174</v>
      </c>
      <c r="E10" s="2">
        <f>'Результат сценарію'!H7</f>
        <v>100</v>
      </c>
      <c r="F10" s="2"/>
      <c r="G10" s="2" t="str">
        <f>'02_РЦ'!A7</f>
        <v>РЦЧ</v>
      </c>
      <c r="H10" s="2">
        <f>'02_РЦ'!H7</f>
        <v>0</v>
      </c>
      <c r="I10" s="2">
        <f>'02_РЦ'!E7</f>
        <v>200</v>
      </c>
      <c r="J10" s="2" t="str">
        <f>'02_РЦ'!I7</f>
        <v>В межах</v>
      </c>
    </row>
    <row r="11" spans="1:10">
      <c r="A11" s="21" t="s">
        <v>190</v>
      </c>
      <c r="B11" s="6">
        <v>600</v>
      </c>
      <c r="C11" s="2"/>
      <c r="D11" s="2"/>
      <c r="E11" s="2"/>
      <c r="F11" s="2"/>
      <c r="G11" s="2"/>
      <c r="H11" s="2"/>
      <c r="I11" s="2"/>
      <c r="J11" s="2"/>
    </row>
    <row r="12" spans="1:10">
      <c r="A12" s="21" t="s">
        <v>191</v>
      </c>
      <c r="B12" s="6">
        <v>614</v>
      </c>
      <c r="C12" s="2"/>
      <c r="D12" s="2"/>
      <c r="E12" s="2"/>
      <c r="F12" s="2"/>
      <c r="G12" s="2"/>
      <c r="H12" s="2"/>
      <c r="I12" s="2"/>
      <c r="J12" s="2"/>
    </row>
    <row r="13" spans="1:10">
      <c r="A13" s="21" t="s">
        <v>192</v>
      </c>
      <c r="B13" s="6" t="s">
        <v>193</v>
      </c>
      <c r="C13" s="2"/>
      <c r="D13" s="2"/>
      <c r="E13" s="2"/>
      <c r="F13" s="2"/>
      <c r="G13" s="2"/>
      <c r="H13" s="2"/>
      <c r="I13" s="2"/>
      <c r="J13" s="2"/>
    </row>
    <row r="14" spans="1:10">
      <c r="A14" s="21"/>
      <c r="B14" s="6"/>
      <c r="C14" s="2"/>
      <c r="D14" s="2"/>
      <c r="E14" s="2"/>
      <c r="F14" s="2"/>
      <c r="G14" s="2"/>
      <c r="H14" s="2"/>
      <c r="I14" s="2"/>
      <c r="J14" s="2"/>
    </row>
    <row r="15" spans="1:10">
      <c r="A15" s="22"/>
      <c r="B15" s="22"/>
      <c r="C15" s="2"/>
      <c r="D15" s="2"/>
      <c r="E15" s="2"/>
      <c r="F15" s="2"/>
      <c r="G15" s="2"/>
      <c r="H15" s="2"/>
      <c r="I15" s="2"/>
      <c r="J15" s="2"/>
    </row>
  </sheetData>
  <mergeCells count="2">
    <mergeCell ref="D3:H3"/>
    <mergeCell ref="A1:H1"/>
  </mergeCells>
  <conditionalFormatting sqref="H5:H9">
    <cfRule type="expression" dxfId="4" priority="1">
      <formula>H5="ПЕРЕВИЩЕНО"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2453"/>
  <sheetViews>
    <sheetView showGridLines="0" tabSelected="1" workbookViewId="0">
      <pane ySplit="10" topLeftCell="A11" activePane="bottomLeft" state="frozen"/>
      <selection pane="bottomLeft" sqref="A1:S1"/>
    </sheetView>
  </sheetViews>
  <sheetFormatPr defaultRowHeight="14"/>
  <cols>
    <col min="1" max="1" width="16" customWidth="1"/>
    <col min="2" max="2" width="13" customWidth="1"/>
    <col min="3" max="3" width="16" customWidth="1"/>
    <col min="4" max="4" width="10" customWidth="1"/>
    <col min="5" max="5" width="18" customWidth="1"/>
    <col min="6" max="6" width="20" customWidth="1"/>
    <col min="7" max="7" width="18" customWidth="1"/>
    <col min="8" max="8" width="16" customWidth="1"/>
    <col min="9" max="10" width="14" customWidth="1"/>
    <col min="11" max="11" width="18" customWidth="1"/>
    <col min="12" max="12" width="20" customWidth="1"/>
    <col min="13" max="13" width="18" customWidth="1"/>
    <col min="14" max="14" width="11" customWidth="1"/>
    <col min="15" max="15" width="17" customWidth="1"/>
    <col min="16" max="16" width="18" customWidth="1"/>
    <col min="17" max="17" width="16" customWidth="1"/>
    <col min="18" max="18" width="18" customWidth="1"/>
    <col min="19" max="19" width="22" customWidth="1"/>
  </cols>
  <sheetData>
    <row r="1" spans="1:19" ht="19">
      <c r="A1" s="30" t="str">
        <f>"РЕЗУЛЬТАТ СЦЕНАРІЮ: ОЦІНКА ПРИ "&amp;'01_Параметри'!B14&amp;" ТТ/МАРШРУТ"</f>
        <v>РЕЗУЛЬТАТ СЦЕНАРІЮ: ОЦІНКА ПРИ 4 ТТ/МАРШРУТ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</row>
    <row r="3" spans="1:19">
      <c r="A3" s="13" t="s">
        <v>194</v>
      </c>
      <c r="B3" s="28" t="s">
        <v>195</v>
      </c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</row>
    <row r="5" spans="1:19" ht="15.5">
      <c r="A5" s="10" t="s">
        <v>146</v>
      </c>
      <c r="B5" s="23">
        <f>SUM(K11:K2453)/'01_Параметри'!$B$14</f>
        <v>241526.75000000044</v>
      </c>
      <c r="C5" s="2"/>
      <c r="D5" s="10" t="s">
        <v>196</v>
      </c>
      <c r="E5" s="23">
        <f>ROUNDUP(COUNTIF('04_Потоки'!$C:$C,"Основний")/'01_Параметри'!$B$14,0)</f>
        <v>483</v>
      </c>
      <c r="F5" s="2"/>
      <c r="G5" s="10" t="s">
        <v>135</v>
      </c>
      <c r="H5" s="11">
        <f>'07A_Конструктор'!I6</f>
        <v>13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1:19" ht="15.5">
      <c r="A6" s="10" t="s">
        <v>151</v>
      </c>
      <c r="B6" s="23">
        <f>SUM(L11:L2453)/'01_Параметри'!$B$14</f>
        <v>241526.75000000044</v>
      </c>
      <c r="C6" s="2"/>
      <c r="D6" s="10" t="s">
        <v>166</v>
      </c>
      <c r="E6" s="23">
        <f>COUNTIF(G11:G2453,"ЗМІНЕНО")</f>
        <v>0</v>
      </c>
      <c r="F6" s="2"/>
      <c r="G6" s="10" t="s">
        <v>138</v>
      </c>
      <c r="H6" s="11">
        <f>'07A_Конструктор'!I7</f>
        <v>0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1:19" ht="15.5">
      <c r="A7" s="10" t="s">
        <v>155</v>
      </c>
      <c r="B7" s="23">
        <f>B6-B5</f>
        <v>0</v>
      </c>
      <c r="C7" s="2"/>
      <c r="D7" s="10" t="s">
        <v>168</v>
      </c>
      <c r="E7" s="23">
        <f>COUNTIF(G11:G2453,"НЕМАЄ МАРШРУТУ")</f>
        <v>0</v>
      </c>
      <c r="F7" s="2"/>
      <c r="G7" s="10" t="s">
        <v>197</v>
      </c>
      <c r="H7" s="11">
        <f>COUNTIF('03B_Призначення_РЦ'!D:D,"Так")</f>
        <v>100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1:19" ht="15.5">
      <c r="A8" s="10" t="s">
        <v>160</v>
      </c>
      <c r="B8" s="24">
        <f>IFERROR(B7/B5,0)</f>
        <v>0</v>
      </c>
      <c r="C8" s="2"/>
      <c r="D8" s="10" t="s">
        <v>198</v>
      </c>
      <c r="E8" s="23">
        <f>SUMIF(G11:G2453,"ЗМІНЕНО",I11:I2453)+SUMIF(G11:G2453,"НЕМАЄ МАРШРУТУ",I11:I2453)</f>
        <v>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10" spans="1:19" ht="28">
      <c r="A10" s="25" t="s">
        <v>199</v>
      </c>
      <c r="B10" s="25" t="s">
        <v>200</v>
      </c>
      <c r="C10" s="25" t="s">
        <v>201</v>
      </c>
      <c r="D10" s="25" t="s">
        <v>59</v>
      </c>
      <c r="E10" s="25" t="s">
        <v>202</v>
      </c>
      <c r="F10" s="25" t="s">
        <v>203</v>
      </c>
      <c r="G10" s="25" t="s">
        <v>181</v>
      </c>
      <c r="H10" s="25" t="s">
        <v>204</v>
      </c>
      <c r="I10" s="25" t="s">
        <v>205</v>
      </c>
      <c r="J10" s="25" t="s">
        <v>206</v>
      </c>
      <c r="K10" s="25" t="s">
        <v>207</v>
      </c>
      <c r="L10" s="25" t="s">
        <v>208</v>
      </c>
      <c r="M10" s="25" t="s">
        <v>209</v>
      </c>
      <c r="N10" s="25" t="s">
        <v>210</v>
      </c>
      <c r="O10" s="25" t="s">
        <v>211</v>
      </c>
      <c r="P10" s="25" t="s">
        <v>31</v>
      </c>
      <c r="Q10" s="25" t="s">
        <v>212</v>
      </c>
      <c r="R10" s="25" t="s">
        <v>213</v>
      </c>
      <c r="S10" s="25" t="s">
        <v>214</v>
      </c>
    </row>
    <row r="11" spans="1:19">
      <c r="A11" s="2" t="str">
        <f>'06A_Варіанти'!A2</f>
        <v>BASE_1</v>
      </c>
      <c r="B11" s="2" t="str">
        <f>'06A_Варіанти'!B2</f>
        <v>TT_1</v>
      </c>
      <c r="C11" s="2" t="str">
        <f>'06A_Варіанти'!D2</f>
        <v>Основний</v>
      </c>
      <c r="D11" s="2" t="str">
        <f>'06A_Варіанти'!C2</f>
        <v>РЦП</v>
      </c>
      <c r="E11" s="2" t="str">
        <f>'06A_Варіанти'!S2</f>
        <v>DIRECT</v>
      </c>
      <c r="F11" s="2" t="str">
        <f>IF(O11='06A_Варіанти'!E2,'06A_Варіанти'!E$1,IF(O11='06A_Варіанти'!F2,'06A_Варіанти'!F$1,IF(O11='06A_Варіанти'!G2,'06A_Варіанти'!G$1,IF(O11='06A_Варіанти'!H2,'06A_Варіанти'!H$1,IF(O11='06A_Варіанти'!I2,'06A_Варіанти'!I$1,IF(O11='06A_Варіанти'!J2,'06A_Варіанти'!J$1,IF(O11='06A_Варіанти'!K2,'06A_Варіанти'!K$1,IF(O11='06A_Варіанти'!L2,'06A_Варіанти'!L$1,IF(O11='06A_Варіанти'!M2,'06A_Варіанти'!M$1,IF(O11='06A_Варіанти'!N2,'06A_Варіанти'!N$1,IF(O11='06A_Варіанти'!O2,'06A_Варіанти'!O$1,IF(O11='06A_Варіанти'!P2,'06A_Варіанти'!P$1,IF(O11='06A_Варіанти'!Q2,'06A_Варіанти'!Q$1,IF(O11='06A_Варіанти'!R2,'06A_Варіанти'!R$1,"НЕМАЄ МАРШРУТУ"))))))))))))))</f>
        <v>DIRECT</v>
      </c>
      <c r="G11" s="2" t="str">
        <f t="shared" ref="G11:G74" si="0">IF(O11&gt;1E+90,"НЕМАЄ МАРШРУТУ",IF(F11=E11,"БЕЗ ЗМІН","ЗМІНЕНО"))</f>
        <v>БЕЗ ЗМІН</v>
      </c>
      <c r="H11" s="2">
        <f>IF(G11="НЕМАЄ МАРШРУТУ",0,O11-'06A_Варіанти'!T2)</f>
        <v>0</v>
      </c>
      <c r="I11" s="2">
        <f>IFERROR(INDEX('04_Потоки'!$E:$E,MATCH(A11,'04_Потоки'!$A:$A,0)),0)</f>
        <v>1.850536130536131</v>
      </c>
      <c r="J11" s="2">
        <f t="shared" ref="J11:J74" si="1">ROUNDUP(I11/20,0)</f>
        <v>1</v>
      </c>
      <c r="K11" s="2">
        <f>IF(C11="РЦК макси",0,2*'06A_Варіанти'!T2*J11)</f>
        <v>13.8</v>
      </c>
      <c r="L11" s="2">
        <f t="shared" ref="L11:L74" si="2">IF(C11="РЦК макси",0,IF(G11="НЕМАЄ МАРШРУТУ",0,2*O11*J11))</f>
        <v>13.8</v>
      </c>
      <c r="M11" s="2">
        <f t="shared" ref="M11:M74" si="3">L11-K11</f>
        <v>0</v>
      </c>
      <c r="N11" s="9">
        <f t="shared" ref="N11:N74" si="4">IFERROR(M11/K11,0)</f>
        <v>0</v>
      </c>
      <c r="O11" s="2">
        <f>MIN(IF('07A_Конструктор'!$D$5="Так",'06A_Варіанти'!E2,1E+99),IF('07A_Конструктор'!$D$6="Так",'06A_Варіанти'!F2,1E+99),IF('07A_Конструктор'!$D$7="Так",'06A_Варіанти'!G2,1E+99),IF('07A_Конструктор'!$D$8="Так",'06A_Варіанти'!H2,1E+99),IF('07A_Конструктор'!$D$9="Так",'06A_Варіанти'!I2,1E+99),IF('07A_Конструктор'!$D$10="Так",'06A_Варіанти'!J2,1E+99),IF('07A_Конструктор'!$D$11="Так",'06A_Варіанти'!K2,1E+99),IF('07A_Конструктор'!$D$12="Так",'06A_Варіанти'!L2,1E+99),IF('07A_Конструктор'!$D$13="Так",'06A_Варіанти'!M2,1E+99),IF('07A_Конструктор'!$D$14="Так",'06A_Варіанти'!N2,1E+99),IF('07A_Конструктор'!$D$15="Так",'06A_Варіанти'!O2,1E+99),IF('07A_Конструктор'!$D$16="Так",'06A_Варіанти'!P2,1E+99),IF('07A_Конструктор'!$D$17="Так",'06A_Варіанти'!Q2,1E+99),IF('06A_Варіанти'!R2="",1E+99,'06A_Варіанти'!R2))</f>
        <v>6.9</v>
      </c>
      <c r="P11" s="2" t="str">
        <f t="shared" ref="P11:P74" si="5">IF(C11="РЦК макси","Не моделюється",IF(MOD(I11,20)=0,"10 т",IF(MOD(I11,20)&lt;=14,"5 т",IF(MOD(I11,20)&lt;=16,"7 т","10 т"))))</f>
        <v>5 т</v>
      </c>
      <c r="Q11" s="2">
        <f t="shared" ref="Q11:Q74" si="6">IF(P11="Не моделюється",0,IF(P11="5 т",14,IF(P11="7 т",16,20)))</f>
        <v>14</v>
      </c>
      <c r="R11" s="2">
        <f>IF(OR(C11="РЦК макси",C11="РЦЧ SKU"),"SKU-потік",IFERROR(VLOOKUP(D11,'02_РЦ'!$A$3:$I$7,5,FALSE),0))</f>
        <v>800</v>
      </c>
      <c r="S11" s="2" t="str">
        <f>IF(OR(C11="РЦК макси",C11="РЦЧ SKU"),"Не рахується в ліміт",IFERROR(VLOOKUP(D11,'02_РЦ'!$A$3:$I$7,9,FALSE),"Немає РЦ"))</f>
        <v>В межах</v>
      </c>
    </row>
    <row r="12" spans="1:19">
      <c r="A12" s="2" t="str">
        <f>'06A_Варіанти'!A3</f>
        <v>BASE_3</v>
      </c>
      <c r="B12" s="2" t="str">
        <f>'06A_Варіанти'!B3</f>
        <v>TT_3</v>
      </c>
      <c r="C12" s="2" t="str">
        <f>'06A_Варіанти'!D3</f>
        <v>Основний</v>
      </c>
      <c r="D12" s="2" t="str">
        <f>'06A_Варіанти'!C3</f>
        <v>РЦП</v>
      </c>
      <c r="E12" s="2" t="str">
        <f>'06A_Варіанти'!S3</f>
        <v>DIRECT</v>
      </c>
      <c r="F12" s="2" t="str">
        <f>IF(O12='06A_Варіанти'!E3,'06A_Варіанти'!E$1,IF(O12='06A_Варіанти'!F3,'06A_Варіанти'!F$1,IF(O12='06A_Варіанти'!G3,'06A_Варіанти'!G$1,IF(O12='06A_Варіанти'!H3,'06A_Варіанти'!H$1,IF(O12='06A_Варіанти'!I3,'06A_Варіанти'!I$1,IF(O12='06A_Варіанти'!J3,'06A_Варіанти'!J$1,IF(O12='06A_Варіанти'!K3,'06A_Варіанти'!K$1,IF(O12='06A_Варіанти'!L3,'06A_Варіанти'!L$1,IF(O12='06A_Варіанти'!M3,'06A_Варіанти'!M$1,IF(O12='06A_Варіанти'!N3,'06A_Варіанти'!N$1,IF(O12='06A_Варіанти'!O3,'06A_Варіанти'!O$1,IF(O12='06A_Варіанти'!P3,'06A_Варіанти'!P$1,IF(O12='06A_Варіанти'!Q3,'06A_Варіанти'!Q$1,IF(O12='06A_Варіанти'!R3,'06A_Варіанти'!R$1,"НЕМАЄ МАРШРУТУ"))))))))))))))</f>
        <v>DIRECT</v>
      </c>
      <c r="G12" s="2" t="str">
        <f t="shared" si="0"/>
        <v>БЕЗ ЗМІН</v>
      </c>
      <c r="H12" s="2">
        <f>IF(G12="НЕМАЄ МАРШРУТУ",0,O12-'06A_Варіанти'!T3)</f>
        <v>0</v>
      </c>
      <c r="I12" s="2">
        <f>IFERROR(INDEX('04_Потоки'!$E:$E,MATCH(A12,'04_Потоки'!$A:$A,0)),0)</f>
        <v>1.850536130536131</v>
      </c>
      <c r="J12" s="2">
        <f t="shared" si="1"/>
        <v>1</v>
      </c>
      <c r="K12" s="2">
        <f>IF(C12="РЦК макси",0,2*'06A_Варіанти'!T3*J12)</f>
        <v>260.2</v>
      </c>
      <c r="L12" s="2">
        <f t="shared" si="2"/>
        <v>260.2</v>
      </c>
      <c r="M12" s="2">
        <f t="shared" si="3"/>
        <v>0</v>
      </c>
      <c r="N12" s="9">
        <f t="shared" si="4"/>
        <v>0</v>
      </c>
      <c r="O12" s="2">
        <f>MIN(IF('07A_Конструктор'!$D$5="Так",'06A_Варіанти'!E3,1E+99),IF('07A_Конструктор'!$D$6="Так",'06A_Варіанти'!F3,1E+99),IF('07A_Конструктор'!$D$7="Так",'06A_Варіанти'!G3,1E+99),IF('07A_Конструктор'!$D$8="Так",'06A_Варіанти'!H3,1E+99),IF('07A_Конструктор'!$D$9="Так",'06A_Варіанти'!I3,1E+99),IF('07A_Конструктор'!$D$10="Так",'06A_Варіанти'!J3,1E+99),IF('07A_Конструктор'!$D$11="Так",'06A_Варіанти'!K3,1E+99),IF('07A_Конструктор'!$D$12="Так",'06A_Варіанти'!L3,1E+99),IF('07A_Конструктор'!$D$13="Так",'06A_Варіанти'!M3,1E+99),IF('07A_Конструктор'!$D$14="Так",'06A_Варіанти'!N3,1E+99),IF('07A_Конструктор'!$D$15="Так",'06A_Варіанти'!O3,1E+99),IF('07A_Конструктор'!$D$16="Так",'06A_Варіанти'!P3,1E+99),IF('07A_Конструктор'!$D$17="Так",'06A_Варіанти'!Q3,1E+99),IF('06A_Варіанти'!R3="",1E+99,'06A_Варіанти'!R3))</f>
        <v>130.1</v>
      </c>
      <c r="P12" s="2" t="str">
        <f t="shared" si="5"/>
        <v>5 т</v>
      </c>
      <c r="Q12" s="2">
        <f t="shared" si="6"/>
        <v>14</v>
      </c>
      <c r="R12" s="2">
        <f>IF(OR(C12="РЦК макси",C12="РЦЧ SKU"),"SKU-потік",IFERROR(VLOOKUP(D12,'02_РЦ'!$A$3:$I$7,5,FALSE),0))</f>
        <v>800</v>
      </c>
      <c r="S12" s="2" t="str">
        <f>IF(OR(C12="РЦК макси",C12="РЦЧ SKU"),"Не рахується в ліміт",IFERROR(VLOOKUP(D12,'02_РЦ'!$A$3:$I$7,9,FALSE),"Немає РЦ"))</f>
        <v>В межах</v>
      </c>
    </row>
    <row r="13" spans="1:19">
      <c r="A13" s="2" t="str">
        <f>'06A_Варіанти'!A4</f>
        <v>BASE_503</v>
      </c>
      <c r="B13" s="2" t="str">
        <f>'06A_Варіанти'!B4</f>
        <v>TT_503</v>
      </c>
      <c r="C13" s="2" t="str">
        <f>'06A_Варіанти'!D4</f>
        <v>Основний</v>
      </c>
      <c r="D13" s="2" t="str">
        <f>'06A_Варіанти'!C4</f>
        <v>РЦП</v>
      </c>
      <c r="E13" s="2" t="str">
        <f>'06A_Варіанти'!S4</f>
        <v>DIRECT</v>
      </c>
      <c r="F13" s="2" t="str">
        <f>IF(O13='06A_Варіанти'!E4,'06A_Варіанти'!E$1,IF(O13='06A_Варіанти'!F4,'06A_Варіанти'!F$1,IF(O13='06A_Варіанти'!G4,'06A_Варіанти'!G$1,IF(O13='06A_Варіанти'!H4,'06A_Варіанти'!H$1,IF(O13='06A_Варіанти'!I4,'06A_Варіанти'!I$1,IF(O13='06A_Варіанти'!J4,'06A_Варіанти'!J$1,IF(O13='06A_Варіанти'!K4,'06A_Варіанти'!K$1,IF(O13='06A_Варіанти'!L4,'06A_Варіанти'!L$1,IF(O13='06A_Варіанти'!M4,'06A_Варіанти'!M$1,IF(O13='06A_Варіанти'!N4,'06A_Варіанти'!N$1,IF(O13='06A_Варіанти'!O4,'06A_Варіанти'!O$1,IF(O13='06A_Варіанти'!P4,'06A_Варіанти'!P$1,IF(O13='06A_Варіанти'!Q4,'06A_Варіанти'!Q$1,IF(O13='06A_Варіанти'!R4,'06A_Варіанти'!R$1,"НЕМАЄ МАРШРУТУ"))))))))))))))</f>
        <v>DIRECT</v>
      </c>
      <c r="G13" s="2" t="str">
        <f t="shared" si="0"/>
        <v>БЕЗ ЗМІН</v>
      </c>
      <c r="H13" s="2">
        <f>IF(G13="НЕМАЄ МАРШРУТУ",0,O13-'06A_Варіанти'!T4)</f>
        <v>0</v>
      </c>
      <c r="I13" s="2">
        <f>IFERROR(INDEX('04_Потоки'!$E:$E,MATCH(A13,'04_Потоки'!$A:$A,0)),0)</f>
        <v>1.850536130536131</v>
      </c>
      <c r="J13" s="2">
        <f t="shared" si="1"/>
        <v>1</v>
      </c>
      <c r="K13" s="2">
        <f>IF(C13="РЦК макси",0,2*'06A_Варіанти'!T4*J13)</f>
        <v>301.60000000000002</v>
      </c>
      <c r="L13" s="2">
        <f t="shared" si="2"/>
        <v>301.60000000000002</v>
      </c>
      <c r="M13" s="2">
        <f t="shared" si="3"/>
        <v>0</v>
      </c>
      <c r="N13" s="9">
        <f t="shared" si="4"/>
        <v>0</v>
      </c>
      <c r="O13" s="2">
        <f>MIN(IF('07A_Конструктор'!$D$5="Так",'06A_Варіанти'!E4,1E+99),IF('07A_Конструктор'!$D$6="Так",'06A_Варіанти'!F4,1E+99),IF('07A_Конструктор'!$D$7="Так",'06A_Варіанти'!G4,1E+99),IF('07A_Конструктор'!$D$8="Так",'06A_Варіанти'!H4,1E+99),IF('07A_Конструктор'!$D$9="Так",'06A_Варіанти'!I4,1E+99),IF('07A_Конструктор'!$D$10="Так",'06A_Варіанти'!J4,1E+99),IF('07A_Конструктор'!$D$11="Так",'06A_Варіанти'!K4,1E+99),IF('07A_Конструктор'!$D$12="Так",'06A_Варіанти'!L4,1E+99),IF('07A_Конструктор'!$D$13="Так",'06A_Варіанти'!M4,1E+99),IF('07A_Конструктор'!$D$14="Так",'06A_Варіанти'!N4,1E+99),IF('07A_Конструктор'!$D$15="Так",'06A_Варіанти'!O4,1E+99),IF('07A_Конструктор'!$D$16="Так",'06A_Варіанти'!P4,1E+99),IF('07A_Конструктор'!$D$17="Так",'06A_Варіанти'!Q4,1E+99),IF('06A_Варіанти'!R4="",1E+99,'06A_Варіанти'!R4))</f>
        <v>150.80000000000001</v>
      </c>
      <c r="P13" s="2" t="str">
        <f t="shared" si="5"/>
        <v>5 т</v>
      </c>
      <c r="Q13" s="2">
        <f t="shared" si="6"/>
        <v>14</v>
      </c>
      <c r="R13" s="2">
        <f>IF(OR(C13="РЦК макси",C13="РЦЧ SKU"),"SKU-потік",IFERROR(VLOOKUP(D13,'02_РЦ'!$A$3:$I$7,5,FALSE),0))</f>
        <v>800</v>
      </c>
      <c r="S13" s="2" t="str">
        <f>IF(OR(C13="РЦК макси",C13="РЦЧ SKU"),"Не рахується в ліміт",IFERROR(VLOOKUP(D13,'02_РЦ'!$A$3:$I$7,9,FALSE),"Немає РЦ"))</f>
        <v>В межах</v>
      </c>
    </row>
    <row r="14" spans="1:19">
      <c r="A14" s="2" t="str">
        <f>'06A_Варіанти'!A5</f>
        <v>BASE_515</v>
      </c>
      <c r="B14" s="2" t="str">
        <f>'06A_Варіанти'!B5</f>
        <v>TT_515</v>
      </c>
      <c r="C14" s="2" t="str">
        <f>'06A_Варіанти'!D5</f>
        <v>Основний</v>
      </c>
      <c r="D14" s="2" t="str">
        <f>'06A_Варіанти'!C5</f>
        <v>РЦП</v>
      </c>
      <c r="E14" s="2" t="str">
        <f>'06A_Варіанти'!S5</f>
        <v>KAM_HPP</v>
      </c>
      <c r="F14" s="2" t="str">
        <f>IF(O14='06A_Варіанти'!E5,'06A_Варіанти'!E$1,IF(O14='06A_Варіанти'!F5,'06A_Варіанти'!F$1,IF(O14='06A_Варіанти'!G5,'06A_Варіанти'!G$1,IF(O14='06A_Варіанти'!H5,'06A_Варіанти'!H$1,IF(O14='06A_Варіанти'!I5,'06A_Варіанти'!I$1,IF(O14='06A_Варіанти'!J5,'06A_Варіанти'!J$1,IF(O14='06A_Варіанти'!K5,'06A_Варіанти'!K$1,IF(O14='06A_Варіанти'!L5,'06A_Варіанти'!L$1,IF(O14='06A_Варіанти'!M5,'06A_Варіанти'!M$1,IF(O14='06A_Варіанти'!N5,'06A_Варіанти'!N$1,IF(O14='06A_Варіанти'!O5,'06A_Варіанти'!O$1,IF(O14='06A_Варіанти'!P5,'06A_Варіанти'!P$1,IF(O14='06A_Варіанти'!Q5,'06A_Варіанти'!Q$1,IF(O14='06A_Варіанти'!R5,'06A_Варіанти'!R$1,"НЕМАЄ МАРШРУТУ"))))))))))))))</f>
        <v>KAM_HPP</v>
      </c>
      <c r="G14" s="2" t="str">
        <f t="shared" si="0"/>
        <v>БЕЗ ЗМІН</v>
      </c>
      <c r="H14" s="2">
        <f>IF(G14="НЕМАЄ МАРШРУТУ",0,O14-'06A_Варіанти'!T5)</f>
        <v>0</v>
      </c>
      <c r="I14" s="2">
        <f>IFERROR(INDEX('04_Потоки'!$E:$E,MATCH(A14,'04_Потоки'!$A:$A,0)),0)</f>
        <v>1.850536130536131</v>
      </c>
      <c r="J14" s="2">
        <f t="shared" si="1"/>
        <v>1</v>
      </c>
      <c r="K14" s="2">
        <f>IF(C14="РЦК макси",0,2*'06A_Варіанти'!T5*J14)</f>
        <v>465.6</v>
      </c>
      <c r="L14" s="2">
        <f t="shared" si="2"/>
        <v>465.6</v>
      </c>
      <c r="M14" s="2">
        <f t="shared" si="3"/>
        <v>0</v>
      </c>
      <c r="N14" s="9">
        <f t="shared" si="4"/>
        <v>0</v>
      </c>
      <c r="O14" s="2">
        <f>MIN(IF('07A_Конструктор'!$D$5="Так",'06A_Варіанти'!E5,1E+99),IF('07A_Конструктор'!$D$6="Так",'06A_Варіанти'!F5,1E+99),IF('07A_Конструктор'!$D$7="Так",'06A_Варіанти'!G5,1E+99),IF('07A_Конструктор'!$D$8="Так",'06A_Варіанти'!H5,1E+99),IF('07A_Конструктор'!$D$9="Так",'06A_Варіанти'!I5,1E+99),IF('07A_Конструктор'!$D$10="Так",'06A_Варіанти'!J5,1E+99),IF('07A_Конструктор'!$D$11="Так",'06A_Варіанти'!K5,1E+99),IF('07A_Конструктор'!$D$12="Так",'06A_Варіанти'!L5,1E+99),IF('07A_Конструктор'!$D$13="Так",'06A_Варіанти'!M5,1E+99),IF('07A_Конструктор'!$D$14="Так",'06A_Варіанти'!N5,1E+99),IF('07A_Конструктор'!$D$15="Так",'06A_Варіанти'!O5,1E+99),IF('07A_Конструктор'!$D$16="Так",'06A_Варіанти'!P5,1E+99),IF('07A_Конструктор'!$D$17="Так",'06A_Варіанти'!Q5,1E+99),IF('06A_Варіанти'!R5="",1E+99,'06A_Варіанти'!R5))</f>
        <v>232.8</v>
      </c>
      <c r="P14" s="2" t="str">
        <f t="shared" si="5"/>
        <v>5 т</v>
      </c>
      <c r="Q14" s="2">
        <f t="shared" si="6"/>
        <v>14</v>
      </c>
      <c r="R14" s="2">
        <f>IF(OR(C14="РЦК макси",C14="РЦЧ SKU"),"SKU-потік",IFERROR(VLOOKUP(D14,'02_РЦ'!$A$3:$I$7,5,FALSE),0))</f>
        <v>800</v>
      </c>
      <c r="S14" s="2" t="str">
        <f>IF(OR(C14="РЦК макси",C14="РЦЧ SKU"),"Не рахується в ліміт",IFERROR(VLOOKUP(D14,'02_РЦ'!$A$3:$I$7,9,FALSE),"Немає РЦ"))</f>
        <v>В межах</v>
      </c>
    </row>
    <row r="15" spans="1:19">
      <c r="A15" s="2" t="str">
        <f>'06A_Варіанти'!A6</f>
        <v>BASE_178</v>
      </c>
      <c r="B15" s="2" t="str">
        <f>'06A_Варіанти'!B6</f>
        <v>TT_178</v>
      </c>
      <c r="C15" s="2" t="str">
        <f>'06A_Варіанти'!D6</f>
        <v>Основний</v>
      </c>
      <c r="D15" s="2" t="str">
        <f>'06A_Варіанти'!C6</f>
        <v>РЦП</v>
      </c>
      <c r="E15" s="2" t="str">
        <f>'06A_Варіанти'!S6</f>
        <v>DNI_AMUR</v>
      </c>
      <c r="F15" s="2" t="str">
        <f>IF(O15='06A_Варіанти'!E6,'06A_Варіанти'!E$1,IF(O15='06A_Варіанти'!F6,'06A_Варіанти'!F$1,IF(O15='06A_Варіанти'!G6,'06A_Варіанти'!G$1,IF(O15='06A_Варіанти'!H6,'06A_Варіанти'!H$1,IF(O15='06A_Варіанти'!I6,'06A_Варіанти'!I$1,IF(O15='06A_Варіанти'!J6,'06A_Варіанти'!J$1,IF(O15='06A_Варіанти'!K6,'06A_Варіанти'!K$1,IF(O15='06A_Варіанти'!L6,'06A_Варіанти'!L$1,IF(O15='06A_Варіанти'!M6,'06A_Варіанти'!M$1,IF(O15='06A_Варіанти'!N6,'06A_Варіанти'!N$1,IF(O15='06A_Варіанти'!O6,'06A_Варіанти'!O$1,IF(O15='06A_Варіанти'!P6,'06A_Варіанти'!P$1,IF(O15='06A_Варіанти'!Q6,'06A_Варіанти'!Q$1,IF(O15='06A_Варіанти'!R6,'06A_Варіанти'!R$1,"НЕМАЄ МАРШРУТУ"))))))))))))))</f>
        <v>DNI_AMUR</v>
      </c>
      <c r="G15" s="2" t="str">
        <f t="shared" si="0"/>
        <v>БЕЗ ЗМІН</v>
      </c>
      <c r="H15" s="2">
        <f>IF(G15="НЕМАЄ МАРШРУТУ",0,O15-'06A_Варіанти'!T6)</f>
        <v>0</v>
      </c>
      <c r="I15" s="2">
        <f>IFERROR(INDEX('04_Потоки'!$E:$E,MATCH(A15,'04_Потоки'!$A:$A,0)),0)</f>
        <v>1.850536130536131</v>
      </c>
      <c r="J15" s="2">
        <f t="shared" si="1"/>
        <v>1</v>
      </c>
      <c r="K15" s="2">
        <f>IF(C15="РЦК макси",0,2*'06A_Варіанти'!T6*J15)</f>
        <v>469</v>
      </c>
      <c r="L15" s="2">
        <f t="shared" si="2"/>
        <v>469</v>
      </c>
      <c r="M15" s="2">
        <f t="shared" si="3"/>
        <v>0</v>
      </c>
      <c r="N15" s="9">
        <f t="shared" si="4"/>
        <v>0</v>
      </c>
      <c r="O15" s="2">
        <f>MIN(IF('07A_Конструктор'!$D$5="Так",'06A_Варіанти'!E6,1E+99),IF('07A_Конструктор'!$D$6="Так",'06A_Варіанти'!F6,1E+99),IF('07A_Конструктор'!$D$7="Так",'06A_Варіанти'!G6,1E+99),IF('07A_Конструктор'!$D$8="Так",'06A_Варіанти'!H6,1E+99),IF('07A_Конструктор'!$D$9="Так",'06A_Варіанти'!I6,1E+99),IF('07A_Конструктор'!$D$10="Так",'06A_Варіанти'!J6,1E+99),IF('07A_Конструктор'!$D$11="Так",'06A_Варіанти'!K6,1E+99),IF('07A_Конструктор'!$D$12="Так",'06A_Варіанти'!L6,1E+99),IF('07A_Конструктор'!$D$13="Так",'06A_Варіанти'!M6,1E+99),IF('07A_Конструктор'!$D$14="Так",'06A_Варіанти'!N6,1E+99),IF('07A_Конструктор'!$D$15="Так",'06A_Варіанти'!O6,1E+99),IF('07A_Конструктор'!$D$16="Так",'06A_Варіанти'!P6,1E+99),IF('07A_Конструктор'!$D$17="Так",'06A_Варіанти'!Q6,1E+99),IF('06A_Варіанти'!R6="",1E+99,'06A_Варіанти'!R6))</f>
        <v>234.5</v>
      </c>
      <c r="P15" s="2" t="str">
        <f t="shared" si="5"/>
        <v>5 т</v>
      </c>
      <c r="Q15" s="2">
        <f t="shared" si="6"/>
        <v>14</v>
      </c>
      <c r="R15" s="2">
        <f>IF(OR(C15="РЦК макси",C15="РЦЧ SKU"),"SKU-потік",IFERROR(VLOOKUP(D15,'02_РЦ'!$A$3:$I$7,5,FALSE),0))</f>
        <v>800</v>
      </c>
      <c r="S15" s="2" t="str">
        <f>IF(OR(C15="РЦК макси",C15="РЦЧ SKU"),"Не рахується в ліміт",IFERROR(VLOOKUP(D15,'02_РЦ'!$A$3:$I$7,9,FALSE),"Немає РЦ"))</f>
        <v>В межах</v>
      </c>
    </row>
    <row r="16" spans="1:19">
      <c r="A16" s="2" t="str">
        <f>'06A_Варіанти'!A7</f>
        <v>BASE_489</v>
      </c>
      <c r="B16" s="2" t="str">
        <f>'06A_Варіанти'!B7</f>
        <v>TT_489</v>
      </c>
      <c r="C16" s="2" t="str">
        <f>'06A_Варіанти'!D7</f>
        <v>Основний</v>
      </c>
      <c r="D16" s="2" t="str">
        <f>'06A_Варіанти'!C7</f>
        <v>РЦП</v>
      </c>
      <c r="E16" s="2" t="str">
        <f>'06A_Варіанти'!S7</f>
        <v>DIRECT</v>
      </c>
      <c r="F16" s="2" t="str">
        <f>IF(O16='06A_Варіанти'!E7,'06A_Варіанти'!E$1,IF(O16='06A_Варіанти'!F7,'06A_Варіанти'!F$1,IF(O16='06A_Варіанти'!G7,'06A_Варіанти'!G$1,IF(O16='06A_Варіанти'!H7,'06A_Варіанти'!H$1,IF(O16='06A_Варіанти'!I7,'06A_Варіанти'!I$1,IF(O16='06A_Варіанти'!J7,'06A_Варіанти'!J$1,IF(O16='06A_Варіанти'!K7,'06A_Варіанти'!K$1,IF(O16='06A_Варіанти'!L7,'06A_Варіанти'!L$1,IF(O16='06A_Варіанти'!M7,'06A_Варіанти'!M$1,IF(O16='06A_Варіанти'!N7,'06A_Варіанти'!N$1,IF(O16='06A_Варіанти'!O7,'06A_Варіанти'!O$1,IF(O16='06A_Варіанти'!P7,'06A_Варіанти'!P$1,IF(O16='06A_Варіанти'!Q7,'06A_Варіанти'!Q$1,IF(O16='06A_Варіанти'!R7,'06A_Варіанти'!R$1,"НЕМАЄ МАРШРУТУ"))))))))))))))</f>
        <v>DIRECT</v>
      </c>
      <c r="G16" s="2" t="str">
        <f t="shared" si="0"/>
        <v>БЕЗ ЗМІН</v>
      </c>
      <c r="H16" s="2">
        <f>IF(G16="НЕМАЄ МАРШРУТУ",0,O16-'06A_Варіанти'!T7)</f>
        <v>0</v>
      </c>
      <c r="I16" s="2">
        <f>IFERROR(INDEX('04_Потоки'!$E:$E,MATCH(A16,'04_Потоки'!$A:$A,0)),0)</f>
        <v>1.850536130536131</v>
      </c>
      <c r="J16" s="2">
        <f t="shared" si="1"/>
        <v>1</v>
      </c>
      <c r="K16" s="2">
        <f>IF(C16="РЦК макси",0,2*'06A_Варіанти'!T7*J16)</f>
        <v>369.8</v>
      </c>
      <c r="L16" s="2">
        <f t="shared" si="2"/>
        <v>369.8</v>
      </c>
      <c r="M16" s="2">
        <f t="shared" si="3"/>
        <v>0</v>
      </c>
      <c r="N16" s="9">
        <f t="shared" si="4"/>
        <v>0</v>
      </c>
      <c r="O16" s="2">
        <f>MIN(IF('07A_Конструктор'!$D$5="Так",'06A_Варіанти'!E7,1E+99),IF('07A_Конструктор'!$D$6="Так",'06A_Варіанти'!F7,1E+99),IF('07A_Конструктор'!$D$7="Так",'06A_Варіанти'!G7,1E+99),IF('07A_Конструктор'!$D$8="Так",'06A_Варіанти'!H7,1E+99),IF('07A_Конструктор'!$D$9="Так",'06A_Варіанти'!I7,1E+99),IF('07A_Конструктор'!$D$10="Так",'06A_Варіанти'!J7,1E+99),IF('07A_Конструктор'!$D$11="Так",'06A_Варіанти'!K7,1E+99),IF('07A_Конструктор'!$D$12="Так",'06A_Варіанти'!L7,1E+99),IF('07A_Конструктор'!$D$13="Так",'06A_Варіанти'!M7,1E+99),IF('07A_Конструктор'!$D$14="Так",'06A_Варіанти'!N7,1E+99),IF('07A_Конструктор'!$D$15="Так",'06A_Варіанти'!O7,1E+99),IF('07A_Конструктор'!$D$16="Так",'06A_Варіанти'!P7,1E+99),IF('07A_Конструктор'!$D$17="Так",'06A_Варіанти'!Q7,1E+99),IF('06A_Варіанти'!R7="",1E+99,'06A_Варіанти'!R7))</f>
        <v>184.9</v>
      </c>
      <c r="P16" s="2" t="str">
        <f t="shared" si="5"/>
        <v>5 т</v>
      </c>
      <c r="Q16" s="2">
        <f t="shared" si="6"/>
        <v>14</v>
      </c>
      <c r="R16" s="2">
        <f>IF(OR(C16="РЦК макси",C16="РЦЧ SKU"),"SKU-потік",IFERROR(VLOOKUP(D16,'02_РЦ'!$A$3:$I$7,5,FALSE),0))</f>
        <v>800</v>
      </c>
      <c r="S16" s="2" t="str">
        <f>IF(OR(C16="РЦК макси",C16="РЦЧ SKU"),"Не рахується в ліміт",IFERROR(VLOOKUP(D16,'02_РЦ'!$A$3:$I$7,9,FALSE),"Немає РЦ"))</f>
        <v>В межах</v>
      </c>
    </row>
    <row r="17" spans="1:19">
      <c r="A17" s="2" t="str">
        <f>'06A_Варіанти'!A8</f>
        <v>BASE_185</v>
      </c>
      <c r="B17" s="2" t="str">
        <f>'06A_Варіанти'!B8</f>
        <v>TT_185</v>
      </c>
      <c r="C17" s="2" t="str">
        <f>'06A_Варіанти'!D8</f>
        <v>Основний</v>
      </c>
      <c r="D17" s="2" t="str">
        <f>'06A_Варіанти'!C8</f>
        <v>РЦП</v>
      </c>
      <c r="E17" s="2" t="str">
        <f>'06A_Варіанти'!S8</f>
        <v>DIRECT</v>
      </c>
      <c r="F17" s="2" t="str">
        <f>IF(O17='06A_Варіанти'!E8,'06A_Варіанти'!E$1,IF(O17='06A_Варіанти'!F8,'06A_Варіанти'!F$1,IF(O17='06A_Варіанти'!G8,'06A_Варіанти'!G$1,IF(O17='06A_Варіанти'!H8,'06A_Варіанти'!H$1,IF(O17='06A_Варіанти'!I8,'06A_Варіанти'!I$1,IF(O17='06A_Варіанти'!J8,'06A_Варіанти'!J$1,IF(O17='06A_Варіанти'!K8,'06A_Варіанти'!K$1,IF(O17='06A_Варіанти'!L8,'06A_Варіанти'!L$1,IF(O17='06A_Варіанти'!M8,'06A_Варіанти'!M$1,IF(O17='06A_Варіанти'!N8,'06A_Варіанти'!N$1,IF(O17='06A_Варіанти'!O8,'06A_Варіанти'!O$1,IF(O17='06A_Варіанти'!P8,'06A_Варіанти'!P$1,IF(O17='06A_Варіанти'!Q8,'06A_Варіанти'!Q$1,IF(O17='06A_Варіанти'!R8,'06A_Варіанти'!R$1,"НЕМАЄ МАРШРУТУ"))))))))))))))</f>
        <v>DIRECT</v>
      </c>
      <c r="G17" s="2" t="str">
        <f t="shared" si="0"/>
        <v>БЕЗ ЗМІН</v>
      </c>
      <c r="H17" s="2">
        <f>IF(G17="НЕМАЄ МАРШРУТУ",0,O17-'06A_Варіанти'!T8)</f>
        <v>0</v>
      </c>
      <c r="I17" s="2">
        <f>IFERROR(INDEX('04_Потоки'!$E:$E,MATCH(A17,'04_Потоки'!$A:$A,0)),0)</f>
        <v>1.850536130536131</v>
      </c>
      <c r="J17" s="2">
        <f t="shared" si="1"/>
        <v>1</v>
      </c>
      <c r="K17" s="2">
        <f>IF(C17="РЦК макси",0,2*'06A_Варіанти'!T8*J17)</f>
        <v>452.6</v>
      </c>
      <c r="L17" s="2">
        <f t="shared" si="2"/>
        <v>452.6</v>
      </c>
      <c r="M17" s="2">
        <f t="shared" si="3"/>
        <v>0</v>
      </c>
      <c r="N17" s="9">
        <f t="shared" si="4"/>
        <v>0</v>
      </c>
      <c r="O17" s="2">
        <f>MIN(IF('07A_Конструктор'!$D$5="Так",'06A_Варіанти'!E8,1E+99),IF('07A_Конструктор'!$D$6="Так",'06A_Варіанти'!F8,1E+99),IF('07A_Конструктор'!$D$7="Так",'06A_Варіанти'!G8,1E+99),IF('07A_Конструктор'!$D$8="Так",'06A_Варіанти'!H8,1E+99),IF('07A_Конструктор'!$D$9="Так",'06A_Варіанти'!I8,1E+99),IF('07A_Конструктор'!$D$10="Так",'06A_Варіанти'!J8,1E+99),IF('07A_Конструктор'!$D$11="Так",'06A_Варіанти'!K8,1E+99),IF('07A_Конструктор'!$D$12="Так",'06A_Варіанти'!L8,1E+99),IF('07A_Конструктор'!$D$13="Так",'06A_Варіанти'!M8,1E+99),IF('07A_Конструктор'!$D$14="Так",'06A_Варіанти'!N8,1E+99),IF('07A_Конструктор'!$D$15="Так",'06A_Варіанти'!O8,1E+99),IF('07A_Конструктор'!$D$16="Так",'06A_Варіанти'!P8,1E+99),IF('07A_Конструктор'!$D$17="Так",'06A_Варіанти'!Q8,1E+99),IF('06A_Варіанти'!R8="",1E+99,'06A_Варіанти'!R8))</f>
        <v>226.3</v>
      </c>
      <c r="P17" s="2" t="str">
        <f t="shared" si="5"/>
        <v>5 т</v>
      </c>
      <c r="Q17" s="2">
        <f t="shared" si="6"/>
        <v>14</v>
      </c>
      <c r="R17" s="2">
        <f>IF(OR(C17="РЦК макси",C17="РЦЧ SKU"),"SKU-потік",IFERROR(VLOOKUP(D17,'02_РЦ'!$A$3:$I$7,5,FALSE),0))</f>
        <v>800</v>
      </c>
      <c r="S17" s="2" t="str">
        <f>IF(OR(C17="РЦК макси",C17="РЦЧ SKU"),"Не рахується в ліміт",IFERROR(VLOOKUP(D17,'02_РЦ'!$A$3:$I$7,9,FALSE),"Немає РЦ"))</f>
        <v>В межах</v>
      </c>
    </row>
    <row r="18" spans="1:19">
      <c r="A18" s="2" t="str">
        <f>'06A_Варіанти'!A9</f>
        <v>BASE_518</v>
      </c>
      <c r="B18" s="2" t="str">
        <f>'06A_Варіанти'!B9</f>
        <v>TT_518</v>
      </c>
      <c r="C18" s="2" t="str">
        <f>'06A_Варіанти'!D9</f>
        <v>Основний</v>
      </c>
      <c r="D18" s="2" t="str">
        <f>'06A_Варіанти'!C9</f>
        <v>РЦП</v>
      </c>
      <c r="E18" s="2" t="str">
        <f>'06A_Варіанти'!S9</f>
        <v>DIRECT</v>
      </c>
      <c r="F18" s="2" t="str">
        <f>IF(O18='06A_Варіанти'!E9,'06A_Варіанти'!E$1,IF(O18='06A_Варіанти'!F9,'06A_Варіанти'!F$1,IF(O18='06A_Варіанти'!G9,'06A_Варіанти'!G$1,IF(O18='06A_Варіанти'!H9,'06A_Варіанти'!H$1,IF(O18='06A_Варіанти'!I9,'06A_Варіанти'!I$1,IF(O18='06A_Варіанти'!J9,'06A_Варіанти'!J$1,IF(O18='06A_Варіанти'!K9,'06A_Варіанти'!K$1,IF(O18='06A_Варіанти'!L9,'06A_Варіанти'!L$1,IF(O18='06A_Варіанти'!M9,'06A_Варіанти'!M$1,IF(O18='06A_Варіанти'!N9,'06A_Варіанти'!N$1,IF(O18='06A_Варіанти'!O9,'06A_Варіанти'!O$1,IF(O18='06A_Варіанти'!P9,'06A_Варіанти'!P$1,IF(O18='06A_Варіанти'!Q9,'06A_Варіанти'!Q$1,IF(O18='06A_Варіанти'!R9,'06A_Варіанти'!R$1,"НЕМАЄ МАРШРУТУ"))))))))))))))</f>
        <v>DIRECT</v>
      </c>
      <c r="G18" s="2" t="str">
        <f t="shared" si="0"/>
        <v>БЕЗ ЗМІН</v>
      </c>
      <c r="H18" s="2">
        <f>IF(G18="НЕМАЄ МАРШРУТУ",0,O18-'06A_Варіанти'!T9)</f>
        <v>0</v>
      </c>
      <c r="I18" s="2">
        <f>IFERROR(INDEX('04_Потоки'!$E:$E,MATCH(A18,'04_Потоки'!$A:$A,0)),0)</f>
        <v>1.850536130536131</v>
      </c>
      <c r="J18" s="2">
        <f t="shared" si="1"/>
        <v>1</v>
      </c>
      <c r="K18" s="2">
        <f>IF(C18="РЦК макси",0,2*'06A_Варіанти'!T9*J18)</f>
        <v>337.8</v>
      </c>
      <c r="L18" s="2">
        <f t="shared" si="2"/>
        <v>337.8</v>
      </c>
      <c r="M18" s="2">
        <f t="shared" si="3"/>
        <v>0</v>
      </c>
      <c r="N18" s="9">
        <f t="shared" si="4"/>
        <v>0</v>
      </c>
      <c r="O18" s="2">
        <f>MIN(IF('07A_Конструктор'!$D$5="Так",'06A_Варіанти'!E9,1E+99),IF('07A_Конструктор'!$D$6="Так",'06A_Варіанти'!F9,1E+99),IF('07A_Конструктор'!$D$7="Так",'06A_Варіанти'!G9,1E+99),IF('07A_Конструктор'!$D$8="Так",'06A_Варіанти'!H9,1E+99),IF('07A_Конструктор'!$D$9="Так",'06A_Варіанти'!I9,1E+99),IF('07A_Конструктор'!$D$10="Так",'06A_Варіанти'!J9,1E+99),IF('07A_Конструктор'!$D$11="Так",'06A_Варіанти'!K9,1E+99),IF('07A_Конструктор'!$D$12="Так",'06A_Варіанти'!L9,1E+99),IF('07A_Конструктор'!$D$13="Так",'06A_Варіанти'!M9,1E+99),IF('07A_Конструктор'!$D$14="Так",'06A_Варіанти'!N9,1E+99),IF('07A_Конструктор'!$D$15="Так",'06A_Варіанти'!O9,1E+99),IF('07A_Конструктор'!$D$16="Так",'06A_Варіанти'!P9,1E+99),IF('07A_Конструктор'!$D$17="Так",'06A_Варіанти'!Q9,1E+99),IF('06A_Варіанти'!R9="",1E+99,'06A_Варіанти'!R9))</f>
        <v>168.9</v>
      </c>
      <c r="P18" s="2" t="str">
        <f t="shared" si="5"/>
        <v>5 т</v>
      </c>
      <c r="Q18" s="2">
        <f t="shared" si="6"/>
        <v>14</v>
      </c>
      <c r="R18" s="2">
        <f>IF(OR(C18="РЦК макси",C18="РЦЧ SKU"),"SKU-потік",IFERROR(VLOOKUP(D18,'02_РЦ'!$A$3:$I$7,5,FALSE),0))</f>
        <v>800</v>
      </c>
      <c r="S18" s="2" t="str">
        <f>IF(OR(C18="РЦК макси",C18="РЦЧ SKU"),"Не рахується в ліміт",IFERROR(VLOOKUP(D18,'02_РЦ'!$A$3:$I$7,9,FALSE),"Немає РЦ"))</f>
        <v>В межах</v>
      </c>
    </row>
    <row r="19" spans="1:19">
      <c r="A19" s="2" t="str">
        <f>'06A_Варіанти'!A10</f>
        <v>BASE_519</v>
      </c>
      <c r="B19" s="2" t="str">
        <f>'06A_Варіанти'!B10</f>
        <v>TT_519</v>
      </c>
      <c r="C19" s="2" t="str">
        <f>'06A_Варіанти'!D10</f>
        <v>Основний</v>
      </c>
      <c r="D19" s="2" t="str">
        <f>'06A_Варіанти'!C10</f>
        <v>РЦП</v>
      </c>
      <c r="E19" s="2" t="str">
        <f>'06A_Варіанти'!S10</f>
        <v>DIRECT</v>
      </c>
      <c r="F19" s="2" t="str">
        <f>IF(O19='06A_Варіанти'!E10,'06A_Варіанти'!E$1,IF(O19='06A_Варіанти'!F10,'06A_Варіанти'!F$1,IF(O19='06A_Варіанти'!G10,'06A_Варіанти'!G$1,IF(O19='06A_Варіанти'!H10,'06A_Варіанти'!H$1,IF(O19='06A_Варіанти'!I10,'06A_Варіанти'!I$1,IF(O19='06A_Варіанти'!J10,'06A_Варіанти'!J$1,IF(O19='06A_Варіанти'!K10,'06A_Варіанти'!K$1,IF(O19='06A_Варіанти'!L10,'06A_Варіанти'!L$1,IF(O19='06A_Варіанти'!M10,'06A_Варіанти'!M$1,IF(O19='06A_Варіанти'!N10,'06A_Варіанти'!N$1,IF(O19='06A_Варіанти'!O10,'06A_Варіанти'!O$1,IF(O19='06A_Варіанти'!P10,'06A_Варіанти'!P$1,IF(O19='06A_Варіанти'!Q10,'06A_Варіанти'!Q$1,IF(O19='06A_Варіанти'!R10,'06A_Варіанти'!R$1,"НЕМАЄ МАРШРУТУ"))))))))))))))</f>
        <v>DIRECT</v>
      </c>
      <c r="G19" s="2" t="str">
        <f t="shared" si="0"/>
        <v>БЕЗ ЗМІН</v>
      </c>
      <c r="H19" s="2">
        <f>IF(G19="НЕМАЄ МАРШРУТУ",0,O19-'06A_Варіанти'!T10)</f>
        <v>0</v>
      </c>
      <c r="I19" s="2">
        <f>IFERROR(INDEX('04_Потоки'!$E:$E,MATCH(A19,'04_Потоки'!$A:$A,0)),0)</f>
        <v>1.850536130536131</v>
      </c>
      <c r="J19" s="2">
        <f t="shared" si="1"/>
        <v>1</v>
      </c>
      <c r="K19" s="2">
        <f>IF(C19="РЦК макси",0,2*'06A_Варіанти'!T10*J19)</f>
        <v>325.39999999999998</v>
      </c>
      <c r="L19" s="2">
        <f t="shared" si="2"/>
        <v>325.39999999999998</v>
      </c>
      <c r="M19" s="2">
        <f t="shared" si="3"/>
        <v>0</v>
      </c>
      <c r="N19" s="9">
        <f t="shared" si="4"/>
        <v>0</v>
      </c>
      <c r="O19" s="2">
        <f>MIN(IF('07A_Конструктор'!$D$5="Так",'06A_Варіанти'!E10,1E+99),IF('07A_Конструктор'!$D$6="Так",'06A_Варіанти'!F10,1E+99),IF('07A_Конструктор'!$D$7="Так",'06A_Варіанти'!G10,1E+99),IF('07A_Конструктор'!$D$8="Так",'06A_Варіанти'!H10,1E+99),IF('07A_Конструктор'!$D$9="Так",'06A_Варіанти'!I10,1E+99),IF('07A_Конструктор'!$D$10="Так",'06A_Варіанти'!J10,1E+99),IF('07A_Конструктор'!$D$11="Так",'06A_Варіанти'!K10,1E+99),IF('07A_Конструктор'!$D$12="Так",'06A_Варіанти'!L10,1E+99),IF('07A_Конструктор'!$D$13="Так",'06A_Варіанти'!M10,1E+99),IF('07A_Конструктор'!$D$14="Так",'06A_Варіанти'!N10,1E+99),IF('07A_Конструктор'!$D$15="Так",'06A_Варіанти'!O10,1E+99),IF('07A_Конструктор'!$D$16="Так",'06A_Варіанти'!P10,1E+99),IF('07A_Конструктор'!$D$17="Так",'06A_Варіанти'!Q10,1E+99),IF('06A_Варіанти'!R10="",1E+99,'06A_Варіанти'!R10))</f>
        <v>162.69999999999999</v>
      </c>
      <c r="P19" s="2" t="str">
        <f t="shared" si="5"/>
        <v>5 т</v>
      </c>
      <c r="Q19" s="2">
        <f t="shared" si="6"/>
        <v>14</v>
      </c>
      <c r="R19" s="2">
        <f>IF(OR(C19="РЦК макси",C19="РЦЧ SKU"),"SKU-потік",IFERROR(VLOOKUP(D19,'02_РЦ'!$A$3:$I$7,5,FALSE),0))</f>
        <v>800</v>
      </c>
      <c r="S19" s="2" t="str">
        <f>IF(OR(C19="РЦК макси",C19="РЦЧ SKU"),"Не рахується в ліміт",IFERROR(VLOOKUP(D19,'02_РЦ'!$A$3:$I$7,9,FALSE),"Немає РЦ"))</f>
        <v>В межах</v>
      </c>
    </row>
    <row r="20" spans="1:19">
      <c r="A20" s="2" t="str">
        <f>'06A_Варіанти'!A11</f>
        <v>BASE_5</v>
      </c>
      <c r="B20" s="2" t="str">
        <f>'06A_Варіанти'!B11</f>
        <v>TT_5</v>
      </c>
      <c r="C20" s="2" t="str">
        <f>'06A_Варіанти'!D11</f>
        <v>Основний</v>
      </c>
      <c r="D20" s="2" t="str">
        <f>'06A_Варіанти'!C11</f>
        <v>РЦП</v>
      </c>
      <c r="E20" s="2" t="str">
        <f>'06A_Варіанти'!S11</f>
        <v>DIRECT</v>
      </c>
      <c r="F20" s="2" t="str">
        <f>IF(O20='06A_Варіанти'!E11,'06A_Варіанти'!E$1,IF(O20='06A_Варіанти'!F11,'06A_Варіанти'!F$1,IF(O20='06A_Варіанти'!G11,'06A_Варіанти'!G$1,IF(O20='06A_Варіанти'!H11,'06A_Варіанти'!H$1,IF(O20='06A_Варіанти'!I11,'06A_Варіанти'!I$1,IF(O20='06A_Варіанти'!J11,'06A_Варіанти'!J$1,IF(O20='06A_Варіанти'!K11,'06A_Варіанти'!K$1,IF(O20='06A_Варіанти'!L11,'06A_Варіанти'!L$1,IF(O20='06A_Варіанти'!M11,'06A_Варіанти'!M$1,IF(O20='06A_Варіанти'!N11,'06A_Варіанти'!N$1,IF(O20='06A_Варіанти'!O11,'06A_Варіанти'!O$1,IF(O20='06A_Варіанти'!P11,'06A_Варіанти'!P$1,IF(O20='06A_Варіанти'!Q11,'06A_Варіанти'!Q$1,IF(O20='06A_Варіанти'!R11,'06A_Варіанти'!R$1,"НЕМАЄ МАРШРУТУ"))))))))))))))</f>
        <v>DIRECT</v>
      </c>
      <c r="G20" s="2" t="str">
        <f t="shared" si="0"/>
        <v>БЕЗ ЗМІН</v>
      </c>
      <c r="H20" s="2">
        <f>IF(G20="НЕМАЄ МАРШРУТУ",0,O20-'06A_Варіанти'!T11)</f>
        <v>0</v>
      </c>
      <c r="I20" s="2">
        <f>IFERROR(INDEX('04_Потоки'!$E:$E,MATCH(A20,'04_Потоки'!$A:$A,0)),0)</f>
        <v>1.850536130536131</v>
      </c>
      <c r="J20" s="2">
        <f t="shared" si="1"/>
        <v>1</v>
      </c>
      <c r="K20" s="2">
        <f>IF(C20="РЦК макси",0,2*'06A_Варіанти'!T11*J20)</f>
        <v>370.2</v>
      </c>
      <c r="L20" s="2">
        <f t="shared" si="2"/>
        <v>370.2</v>
      </c>
      <c r="M20" s="2">
        <f t="shared" si="3"/>
        <v>0</v>
      </c>
      <c r="N20" s="9">
        <f t="shared" si="4"/>
        <v>0</v>
      </c>
      <c r="O20" s="2">
        <f>MIN(IF('07A_Конструктор'!$D$5="Так",'06A_Варіанти'!E11,1E+99),IF('07A_Конструктор'!$D$6="Так",'06A_Варіанти'!F11,1E+99),IF('07A_Конструктор'!$D$7="Так",'06A_Варіанти'!G11,1E+99),IF('07A_Конструктор'!$D$8="Так",'06A_Варіанти'!H11,1E+99),IF('07A_Конструктор'!$D$9="Так",'06A_Варіанти'!I11,1E+99),IF('07A_Конструктор'!$D$10="Так",'06A_Варіанти'!J11,1E+99),IF('07A_Конструктор'!$D$11="Так",'06A_Варіанти'!K11,1E+99),IF('07A_Конструктор'!$D$12="Так",'06A_Варіанти'!L11,1E+99),IF('07A_Конструктор'!$D$13="Так",'06A_Варіанти'!M11,1E+99),IF('07A_Конструктор'!$D$14="Так",'06A_Варіанти'!N11,1E+99),IF('07A_Конструктор'!$D$15="Так",'06A_Варіанти'!O11,1E+99),IF('07A_Конструктор'!$D$16="Так",'06A_Варіанти'!P11,1E+99),IF('07A_Конструктор'!$D$17="Так",'06A_Варіанти'!Q11,1E+99),IF('06A_Варіанти'!R11="",1E+99,'06A_Варіанти'!R11))</f>
        <v>185.1</v>
      </c>
      <c r="P20" s="2" t="str">
        <f t="shared" si="5"/>
        <v>5 т</v>
      </c>
      <c r="Q20" s="2">
        <f t="shared" si="6"/>
        <v>14</v>
      </c>
      <c r="R20" s="2">
        <f>IF(OR(C20="РЦК макси",C20="РЦЧ SKU"),"SKU-потік",IFERROR(VLOOKUP(D20,'02_РЦ'!$A$3:$I$7,5,FALSE),0))</f>
        <v>800</v>
      </c>
      <c r="S20" s="2" t="str">
        <f>IF(OR(C20="РЦК макси",C20="РЦЧ SKU"),"Не рахується в ліміт",IFERROR(VLOOKUP(D20,'02_РЦ'!$A$3:$I$7,9,FALSE),"Немає РЦ"))</f>
        <v>В межах</v>
      </c>
    </row>
    <row r="21" spans="1:19">
      <c r="A21" s="2" t="str">
        <f>'06A_Варіанти'!A12</f>
        <v>BASE_7</v>
      </c>
      <c r="B21" s="2" t="str">
        <f>'06A_Варіанти'!B12</f>
        <v>TT_7</v>
      </c>
      <c r="C21" s="2" t="str">
        <f>'06A_Варіанти'!D12</f>
        <v>Основний</v>
      </c>
      <c r="D21" s="2" t="str">
        <f>'06A_Варіанти'!C12</f>
        <v>РЦП</v>
      </c>
      <c r="E21" s="2" t="str">
        <f>'06A_Варіанти'!S12</f>
        <v>KREM</v>
      </c>
      <c r="F21" s="2" t="str">
        <f>IF(O21='06A_Варіанти'!E12,'06A_Варіанти'!E$1,IF(O21='06A_Варіанти'!F12,'06A_Варіанти'!F$1,IF(O21='06A_Варіанти'!G12,'06A_Варіанти'!G$1,IF(O21='06A_Варіанти'!H12,'06A_Варіанти'!H$1,IF(O21='06A_Варіанти'!I12,'06A_Варіанти'!I$1,IF(O21='06A_Варіанти'!J12,'06A_Варіанти'!J$1,IF(O21='06A_Варіанти'!K12,'06A_Варіанти'!K$1,IF(O21='06A_Варіанти'!L12,'06A_Варіанти'!L$1,IF(O21='06A_Варіанти'!M12,'06A_Варіанти'!M$1,IF(O21='06A_Варіанти'!N12,'06A_Варіанти'!N$1,IF(O21='06A_Варіанти'!O12,'06A_Варіанти'!O$1,IF(O21='06A_Варіанти'!P12,'06A_Варіанти'!P$1,IF(O21='06A_Варіанти'!Q12,'06A_Варіанти'!Q$1,IF(O21='06A_Варіанти'!R12,'06A_Варіанти'!R$1,"НЕМАЄ МАРШРУТУ"))))))))))))))</f>
        <v>KREM</v>
      </c>
      <c r="G21" s="2" t="str">
        <f t="shared" si="0"/>
        <v>БЕЗ ЗМІН</v>
      </c>
      <c r="H21" s="2">
        <f>IF(G21="НЕМАЄ МАРШРУТУ",0,O21-'06A_Варіанти'!T12)</f>
        <v>0</v>
      </c>
      <c r="I21" s="2">
        <f>IFERROR(INDEX('04_Потоки'!$E:$E,MATCH(A21,'04_Потоки'!$A:$A,0)),0)</f>
        <v>1.850536130536131</v>
      </c>
      <c r="J21" s="2">
        <f t="shared" si="1"/>
        <v>1</v>
      </c>
      <c r="K21" s="2">
        <f>IF(C21="РЦК макси",0,2*'06A_Варіанти'!T12*J21)</f>
        <v>232</v>
      </c>
      <c r="L21" s="2">
        <f t="shared" si="2"/>
        <v>232</v>
      </c>
      <c r="M21" s="2">
        <f t="shared" si="3"/>
        <v>0</v>
      </c>
      <c r="N21" s="9">
        <f t="shared" si="4"/>
        <v>0</v>
      </c>
      <c r="O21" s="2">
        <f>MIN(IF('07A_Конструктор'!$D$5="Так",'06A_Варіанти'!E12,1E+99),IF('07A_Конструктор'!$D$6="Так",'06A_Варіанти'!F12,1E+99),IF('07A_Конструктор'!$D$7="Так",'06A_Варіанти'!G12,1E+99),IF('07A_Конструктор'!$D$8="Так",'06A_Варіанти'!H12,1E+99),IF('07A_Конструктор'!$D$9="Так",'06A_Варіанти'!I12,1E+99),IF('07A_Конструктор'!$D$10="Так",'06A_Варіанти'!J12,1E+99),IF('07A_Конструктор'!$D$11="Так",'06A_Варіанти'!K12,1E+99),IF('07A_Конструктор'!$D$12="Так",'06A_Варіанти'!L12,1E+99),IF('07A_Конструктор'!$D$13="Так",'06A_Варіанти'!M12,1E+99),IF('07A_Конструктор'!$D$14="Так",'06A_Варіанти'!N12,1E+99),IF('07A_Конструктор'!$D$15="Так",'06A_Варіанти'!O12,1E+99),IF('07A_Конструктор'!$D$16="Так",'06A_Варіанти'!P12,1E+99),IF('07A_Конструктор'!$D$17="Так",'06A_Варіанти'!Q12,1E+99),IF('06A_Варіанти'!R12="",1E+99,'06A_Варіанти'!R12))</f>
        <v>116</v>
      </c>
      <c r="P21" s="2" t="str">
        <f t="shared" si="5"/>
        <v>5 т</v>
      </c>
      <c r="Q21" s="2">
        <f t="shared" si="6"/>
        <v>14</v>
      </c>
      <c r="R21" s="2">
        <f>IF(OR(C21="РЦК макси",C21="РЦЧ SKU"),"SKU-потік",IFERROR(VLOOKUP(D21,'02_РЦ'!$A$3:$I$7,5,FALSE),0))</f>
        <v>800</v>
      </c>
      <c r="S21" s="2" t="str">
        <f>IF(OR(C21="РЦК макси",C21="РЦЧ SKU"),"Не рахується в ліміт",IFERROR(VLOOKUP(D21,'02_РЦ'!$A$3:$I$7,9,FALSE),"Немає РЦ"))</f>
        <v>В межах</v>
      </c>
    </row>
    <row r="22" spans="1:19">
      <c r="A22" s="2" t="str">
        <f>'06A_Варіанти'!A13</f>
        <v>BASE_9</v>
      </c>
      <c r="B22" s="2" t="str">
        <f>'06A_Варіанти'!B13</f>
        <v>TT_9</v>
      </c>
      <c r="C22" s="2" t="str">
        <f>'06A_Варіанти'!D13</f>
        <v>Основний</v>
      </c>
      <c r="D22" s="2" t="str">
        <f>'06A_Варіанти'!C13</f>
        <v>РЦП</v>
      </c>
      <c r="E22" s="2" t="str">
        <f>'06A_Варіанти'!S13</f>
        <v>DIRECT</v>
      </c>
      <c r="F22" s="2" t="str">
        <f>IF(O22='06A_Варіанти'!E13,'06A_Варіанти'!E$1,IF(O22='06A_Варіанти'!F13,'06A_Варіанти'!F$1,IF(O22='06A_Варіанти'!G13,'06A_Варіанти'!G$1,IF(O22='06A_Варіанти'!H13,'06A_Варіанти'!H$1,IF(O22='06A_Варіанти'!I13,'06A_Варіанти'!I$1,IF(O22='06A_Варіанти'!J13,'06A_Варіанти'!J$1,IF(O22='06A_Варіанти'!K13,'06A_Варіанти'!K$1,IF(O22='06A_Варіанти'!L13,'06A_Варіанти'!L$1,IF(O22='06A_Варіанти'!M13,'06A_Варіанти'!M$1,IF(O22='06A_Варіанти'!N13,'06A_Варіанти'!N$1,IF(O22='06A_Варіанти'!O13,'06A_Варіанти'!O$1,IF(O22='06A_Варіанти'!P13,'06A_Варіанти'!P$1,IF(O22='06A_Варіанти'!Q13,'06A_Варіанти'!Q$1,IF(O22='06A_Варіанти'!R13,'06A_Варіанти'!R$1,"НЕМАЄ МАРШРУТУ"))))))))))))))</f>
        <v>DIRECT</v>
      </c>
      <c r="G22" s="2" t="str">
        <f t="shared" si="0"/>
        <v>БЕЗ ЗМІН</v>
      </c>
      <c r="H22" s="2">
        <f>IF(G22="НЕМАЄ МАРШРУТУ",0,O22-'06A_Варіанти'!T13)</f>
        <v>0</v>
      </c>
      <c r="I22" s="2">
        <f>IFERROR(INDEX('04_Потоки'!$E:$E,MATCH(A22,'04_Потоки'!$A:$A,0)),0)</f>
        <v>1.850536130536131</v>
      </c>
      <c r="J22" s="2">
        <f t="shared" si="1"/>
        <v>1</v>
      </c>
      <c r="K22" s="2">
        <f>IF(C22="РЦК макси",0,2*'06A_Варіанти'!T13*J22)</f>
        <v>11.6</v>
      </c>
      <c r="L22" s="2">
        <f t="shared" si="2"/>
        <v>11.6</v>
      </c>
      <c r="M22" s="2">
        <f t="shared" si="3"/>
        <v>0</v>
      </c>
      <c r="N22" s="9">
        <f t="shared" si="4"/>
        <v>0</v>
      </c>
      <c r="O22" s="2">
        <f>MIN(IF('07A_Конструктор'!$D$5="Так",'06A_Варіанти'!E13,1E+99),IF('07A_Конструктор'!$D$6="Так",'06A_Варіанти'!F13,1E+99),IF('07A_Конструктор'!$D$7="Так",'06A_Варіанти'!G13,1E+99),IF('07A_Конструктор'!$D$8="Так",'06A_Варіанти'!H13,1E+99),IF('07A_Конструктор'!$D$9="Так",'06A_Варіанти'!I13,1E+99),IF('07A_Конструктор'!$D$10="Так",'06A_Варіанти'!J13,1E+99),IF('07A_Конструктор'!$D$11="Так",'06A_Варіанти'!K13,1E+99),IF('07A_Конструктор'!$D$12="Так",'06A_Варіанти'!L13,1E+99),IF('07A_Конструктор'!$D$13="Так",'06A_Варіанти'!M13,1E+99),IF('07A_Конструктор'!$D$14="Так",'06A_Варіанти'!N13,1E+99),IF('07A_Конструктор'!$D$15="Так",'06A_Варіанти'!O13,1E+99),IF('07A_Конструктор'!$D$16="Так",'06A_Варіанти'!P13,1E+99),IF('07A_Конструктор'!$D$17="Так",'06A_Варіанти'!Q13,1E+99),IF('06A_Варіанти'!R13="",1E+99,'06A_Варіанти'!R13))</f>
        <v>5.8</v>
      </c>
      <c r="P22" s="2" t="str">
        <f t="shared" si="5"/>
        <v>5 т</v>
      </c>
      <c r="Q22" s="2">
        <f t="shared" si="6"/>
        <v>14</v>
      </c>
      <c r="R22" s="2">
        <f>IF(OR(C22="РЦК макси",C22="РЦЧ SKU"),"SKU-потік",IFERROR(VLOOKUP(D22,'02_РЦ'!$A$3:$I$7,5,FALSE),0))</f>
        <v>800</v>
      </c>
      <c r="S22" s="2" t="str">
        <f>IF(OR(C22="РЦК макси",C22="РЦЧ SKU"),"Не рахується в ліміт",IFERROR(VLOOKUP(D22,'02_РЦ'!$A$3:$I$7,9,FALSE),"Немає РЦ"))</f>
        <v>В межах</v>
      </c>
    </row>
    <row r="23" spans="1:19">
      <c r="A23" s="2" t="str">
        <f>'06A_Варіанти'!A14</f>
        <v>BASE_11</v>
      </c>
      <c r="B23" s="2" t="str">
        <f>'06A_Варіанти'!B14</f>
        <v>TT_11</v>
      </c>
      <c r="C23" s="2" t="str">
        <f>'06A_Варіанти'!D14</f>
        <v>Основний</v>
      </c>
      <c r="D23" s="2" t="str">
        <f>'06A_Варіанти'!C14</f>
        <v>РЦП</v>
      </c>
      <c r="E23" s="2" t="str">
        <f>'06A_Варіанти'!S14</f>
        <v>DIRECT</v>
      </c>
      <c r="F23" s="2" t="str">
        <f>IF(O23='06A_Варіанти'!E14,'06A_Варіанти'!E$1,IF(O23='06A_Варіанти'!F14,'06A_Варіанти'!F$1,IF(O23='06A_Варіанти'!G14,'06A_Варіанти'!G$1,IF(O23='06A_Варіанти'!H14,'06A_Варіанти'!H$1,IF(O23='06A_Варіанти'!I14,'06A_Варіанти'!I$1,IF(O23='06A_Варіанти'!J14,'06A_Варіанти'!J$1,IF(O23='06A_Варіанти'!K14,'06A_Варіанти'!K$1,IF(O23='06A_Варіанти'!L14,'06A_Варіанти'!L$1,IF(O23='06A_Варіанти'!M14,'06A_Варіанти'!M$1,IF(O23='06A_Варіанти'!N14,'06A_Варіанти'!N$1,IF(O23='06A_Варіанти'!O14,'06A_Варіанти'!O$1,IF(O23='06A_Варіанти'!P14,'06A_Варіанти'!P$1,IF(O23='06A_Варіанти'!Q14,'06A_Варіанти'!Q$1,IF(O23='06A_Варіанти'!R14,'06A_Варіанти'!R$1,"НЕМАЄ МАРШРУТУ"))))))))))))))</f>
        <v>DIRECT</v>
      </c>
      <c r="G23" s="2" t="str">
        <f t="shared" si="0"/>
        <v>БЕЗ ЗМІН</v>
      </c>
      <c r="H23" s="2">
        <f>IF(G23="НЕМАЄ МАРШРУТУ",0,O23-'06A_Варіанти'!T14)</f>
        <v>0</v>
      </c>
      <c r="I23" s="2">
        <f>IFERROR(INDEX('04_Потоки'!$E:$E,MATCH(A23,'04_Потоки'!$A:$A,0)),0)</f>
        <v>1.850536130536131</v>
      </c>
      <c r="J23" s="2">
        <f t="shared" si="1"/>
        <v>1</v>
      </c>
      <c r="K23" s="2">
        <f>IF(C23="РЦК макси",0,2*'06A_Варіанти'!T14*J23)</f>
        <v>370.4</v>
      </c>
      <c r="L23" s="2">
        <f t="shared" si="2"/>
        <v>370.4</v>
      </c>
      <c r="M23" s="2">
        <f t="shared" si="3"/>
        <v>0</v>
      </c>
      <c r="N23" s="9">
        <f t="shared" si="4"/>
        <v>0</v>
      </c>
      <c r="O23" s="2">
        <f>MIN(IF('07A_Конструктор'!$D$5="Так",'06A_Варіанти'!E14,1E+99),IF('07A_Конструктор'!$D$6="Так",'06A_Варіанти'!F14,1E+99),IF('07A_Конструктор'!$D$7="Так",'06A_Варіанти'!G14,1E+99),IF('07A_Конструктор'!$D$8="Так",'06A_Варіанти'!H14,1E+99),IF('07A_Конструктор'!$D$9="Так",'06A_Варіанти'!I14,1E+99),IF('07A_Конструктор'!$D$10="Так",'06A_Варіанти'!J14,1E+99),IF('07A_Конструктор'!$D$11="Так",'06A_Варіанти'!K14,1E+99),IF('07A_Конструктор'!$D$12="Так",'06A_Варіанти'!L14,1E+99),IF('07A_Конструктор'!$D$13="Так",'06A_Варіанти'!M14,1E+99),IF('07A_Конструктор'!$D$14="Так",'06A_Варіанти'!N14,1E+99),IF('07A_Конструктор'!$D$15="Так",'06A_Варіанти'!O14,1E+99),IF('07A_Конструктор'!$D$16="Так",'06A_Варіанти'!P14,1E+99),IF('07A_Конструктор'!$D$17="Так",'06A_Варіанти'!Q14,1E+99),IF('06A_Варіанти'!R14="",1E+99,'06A_Варіанти'!R14))</f>
        <v>185.2</v>
      </c>
      <c r="P23" s="2" t="str">
        <f t="shared" si="5"/>
        <v>5 т</v>
      </c>
      <c r="Q23" s="2">
        <f t="shared" si="6"/>
        <v>14</v>
      </c>
      <c r="R23" s="2">
        <f>IF(OR(C23="РЦК макси",C23="РЦЧ SKU"),"SKU-потік",IFERROR(VLOOKUP(D23,'02_РЦ'!$A$3:$I$7,5,FALSE),0))</f>
        <v>800</v>
      </c>
      <c r="S23" s="2" t="str">
        <f>IF(OR(C23="РЦК макси",C23="РЦЧ SKU"),"Не рахується в ліміт",IFERROR(VLOOKUP(D23,'02_РЦ'!$A$3:$I$7,9,FALSE),"Немає РЦ"))</f>
        <v>В межах</v>
      </c>
    </row>
    <row r="24" spans="1:19">
      <c r="A24" s="2" t="str">
        <f>'06A_Варіанти'!A15</f>
        <v>BASE_12</v>
      </c>
      <c r="B24" s="2" t="str">
        <f>'06A_Варіанти'!B15</f>
        <v>TT_12</v>
      </c>
      <c r="C24" s="2" t="str">
        <f>'06A_Варіанти'!D15</f>
        <v>Основний</v>
      </c>
      <c r="D24" s="2" t="str">
        <f>'06A_Варіанти'!C15</f>
        <v>РЦП</v>
      </c>
      <c r="E24" s="2" t="str">
        <f>'06A_Варіанти'!S15</f>
        <v>DIRECT</v>
      </c>
      <c r="F24" s="2" t="str">
        <f>IF(O24='06A_Варіанти'!E15,'06A_Варіанти'!E$1,IF(O24='06A_Варіанти'!F15,'06A_Варіанти'!F$1,IF(O24='06A_Варіанти'!G15,'06A_Варіанти'!G$1,IF(O24='06A_Варіанти'!H15,'06A_Варіанти'!H$1,IF(O24='06A_Варіанти'!I15,'06A_Варіанти'!I$1,IF(O24='06A_Варіанти'!J15,'06A_Варіанти'!J$1,IF(O24='06A_Варіанти'!K15,'06A_Варіанти'!K$1,IF(O24='06A_Варіанти'!L15,'06A_Варіанти'!L$1,IF(O24='06A_Варіанти'!M15,'06A_Варіанти'!M$1,IF(O24='06A_Варіанти'!N15,'06A_Варіанти'!N$1,IF(O24='06A_Варіанти'!O15,'06A_Варіанти'!O$1,IF(O24='06A_Варіанти'!P15,'06A_Варіанти'!P$1,IF(O24='06A_Варіанти'!Q15,'06A_Варіанти'!Q$1,IF(O24='06A_Варіанти'!R15,'06A_Варіанти'!R$1,"НЕМАЄ МАРШРУТУ"))))))))))))))</f>
        <v>DIRECT</v>
      </c>
      <c r="G24" s="2" t="str">
        <f t="shared" si="0"/>
        <v>БЕЗ ЗМІН</v>
      </c>
      <c r="H24" s="2">
        <f>IF(G24="НЕМАЄ МАРШРУТУ",0,O24-'06A_Варіанти'!T15)</f>
        <v>0</v>
      </c>
      <c r="I24" s="2">
        <f>IFERROR(INDEX('04_Потоки'!$E:$E,MATCH(A24,'04_Потоки'!$A:$A,0)),0)</f>
        <v>1.850536130536131</v>
      </c>
      <c r="J24" s="2">
        <f t="shared" si="1"/>
        <v>1</v>
      </c>
      <c r="K24" s="2">
        <f>IF(C24="РЦК макси",0,2*'06A_Варіанти'!T15*J24)</f>
        <v>226.2</v>
      </c>
      <c r="L24" s="2">
        <f t="shared" si="2"/>
        <v>226.2</v>
      </c>
      <c r="M24" s="2">
        <f t="shared" si="3"/>
        <v>0</v>
      </c>
      <c r="N24" s="9">
        <f t="shared" si="4"/>
        <v>0</v>
      </c>
      <c r="O24" s="2">
        <f>MIN(IF('07A_Конструктор'!$D$5="Так",'06A_Варіанти'!E15,1E+99),IF('07A_Конструктор'!$D$6="Так",'06A_Варіанти'!F15,1E+99),IF('07A_Конструктор'!$D$7="Так",'06A_Варіанти'!G15,1E+99),IF('07A_Конструктор'!$D$8="Так",'06A_Варіанти'!H15,1E+99),IF('07A_Конструктор'!$D$9="Так",'06A_Варіанти'!I15,1E+99),IF('07A_Конструктор'!$D$10="Так",'06A_Варіанти'!J15,1E+99),IF('07A_Конструктор'!$D$11="Так",'06A_Варіанти'!K15,1E+99),IF('07A_Конструктор'!$D$12="Так",'06A_Варіанти'!L15,1E+99),IF('07A_Конструктор'!$D$13="Так",'06A_Варіанти'!M15,1E+99),IF('07A_Конструктор'!$D$14="Так",'06A_Варіанти'!N15,1E+99),IF('07A_Конструктор'!$D$15="Так",'06A_Варіанти'!O15,1E+99),IF('07A_Конструктор'!$D$16="Так",'06A_Варіанти'!P15,1E+99),IF('07A_Конструктор'!$D$17="Так",'06A_Варіанти'!Q15,1E+99),IF('06A_Варіанти'!R15="",1E+99,'06A_Варіанти'!R15))</f>
        <v>113.1</v>
      </c>
      <c r="P24" s="2" t="str">
        <f t="shared" si="5"/>
        <v>5 т</v>
      </c>
      <c r="Q24" s="2">
        <f t="shared" si="6"/>
        <v>14</v>
      </c>
      <c r="R24" s="2">
        <f>IF(OR(C24="РЦК макси",C24="РЦЧ SKU"),"SKU-потік",IFERROR(VLOOKUP(D24,'02_РЦ'!$A$3:$I$7,5,FALSE),0))</f>
        <v>800</v>
      </c>
      <c r="S24" s="2" t="str">
        <f>IF(OR(C24="РЦК макси",C24="РЦЧ SKU"),"Не рахується в ліміт",IFERROR(VLOOKUP(D24,'02_РЦ'!$A$3:$I$7,9,FALSE),"Немає РЦ"))</f>
        <v>В межах</v>
      </c>
    </row>
    <row r="25" spans="1:19">
      <c r="A25" s="2" t="str">
        <f>'06A_Варіанти'!A16</f>
        <v>BASE_24</v>
      </c>
      <c r="B25" s="2" t="str">
        <f>'06A_Варіанти'!B16</f>
        <v>TT_24</v>
      </c>
      <c r="C25" s="2" t="str">
        <f>'06A_Варіанти'!D16</f>
        <v>Основний</v>
      </c>
      <c r="D25" s="2" t="str">
        <f>'06A_Варіанти'!C16</f>
        <v>РЦП</v>
      </c>
      <c r="E25" s="2" t="str">
        <f>'06A_Варіанти'!S16</f>
        <v>DIRECT</v>
      </c>
      <c r="F25" s="2" t="str">
        <f>IF(O25='06A_Варіанти'!E16,'06A_Варіанти'!E$1,IF(O25='06A_Варіанти'!F16,'06A_Варіанти'!F$1,IF(O25='06A_Варіанти'!G16,'06A_Варіанти'!G$1,IF(O25='06A_Варіанти'!H16,'06A_Варіанти'!H$1,IF(O25='06A_Варіанти'!I16,'06A_Варіанти'!I$1,IF(O25='06A_Варіанти'!J16,'06A_Варіанти'!J$1,IF(O25='06A_Варіанти'!K16,'06A_Варіанти'!K$1,IF(O25='06A_Варіанти'!L16,'06A_Варіанти'!L$1,IF(O25='06A_Варіанти'!M16,'06A_Варіанти'!M$1,IF(O25='06A_Варіанти'!N16,'06A_Варіанти'!N$1,IF(O25='06A_Варіанти'!O16,'06A_Варіанти'!O$1,IF(O25='06A_Варіанти'!P16,'06A_Варіанти'!P$1,IF(O25='06A_Варіанти'!Q16,'06A_Варіанти'!Q$1,IF(O25='06A_Варіанти'!R16,'06A_Варіанти'!R$1,"НЕМАЄ МАРШРУТУ"))))))))))))))</f>
        <v>DIRECT</v>
      </c>
      <c r="G25" s="2" t="str">
        <f t="shared" si="0"/>
        <v>БЕЗ ЗМІН</v>
      </c>
      <c r="H25" s="2">
        <f>IF(G25="НЕМАЄ МАРШРУТУ",0,O25-'06A_Варіанти'!T16)</f>
        <v>0</v>
      </c>
      <c r="I25" s="2">
        <f>IFERROR(INDEX('04_Потоки'!$E:$E,MATCH(A25,'04_Потоки'!$A:$A,0)),0)</f>
        <v>1.850536130536131</v>
      </c>
      <c r="J25" s="2">
        <f t="shared" si="1"/>
        <v>1</v>
      </c>
      <c r="K25" s="2">
        <f>IF(C25="РЦК макси",0,2*'06A_Варіанти'!T16*J25)</f>
        <v>198</v>
      </c>
      <c r="L25" s="2">
        <f t="shared" si="2"/>
        <v>198</v>
      </c>
      <c r="M25" s="2">
        <f t="shared" si="3"/>
        <v>0</v>
      </c>
      <c r="N25" s="9">
        <f t="shared" si="4"/>
        <v>0</v>
      </c>
      <c r="O25" s="2">
        <f>MIN(IF('07A_Конструктор'!$D$5="Так",'06A_Варіанти'!E16,1E+99),IF('07A_Конструктор'!$D$6="Так",'06A_Варіанти'!F16,1E+99),IF('07A_Конструктор'!$D$7="Так",'06A_Варіанти'!G16,1E+99),IF('07A_Конструктор'!$D$8="Так",'06A_Варіанти'!H16,1E+99),IF('07A_Конструктор'!$D$9="Так",'06A_Варіанти'!I16,1E+99),IF('07A_Конструктор'!$D$10="Так",'06A_Варіанти'!J16,1E+99),IF('07A_Конструктор'!$D$11="Так",'06A_Варіанти'!K16,1E+99),IF('07A_Конструктор'!$D$12="Так",'06A_Варіанти'!L16,1E+99),IF('07A_Конструктор'!$D$13="Так",'06A_Варіанти'!M16,1E+99),IF('07A_Конструктор'!$D$14="Так",'06A_Варіанти'!N16,1E+99),IF('07A_Конструктор'!$D$15="Так",'06A_Варіанти'!O16,1E+99),IF('07A_Конструктор'!$D$16="Так",'06A_Варіанти'!P16,1E+99),IF('07A_Конструктор'!$D$17="Так",'06A_Варіанти'!Q16,1E+99),IF('06A_Варіанти'!R16="",1E+99,'06A_Варіанти'!R16))</f>
        <v>99</v>
      </c>
      <c r="P25" s="2" t="str">
        <f t="shared" si="5"/>
        <v>5 т</v>
      </c>
      <c r="Q25" s="2">
        <f t="shared" si="6"/>
        <v>14</v>
      </c>
      <c r="R25" s="2">
        <f>IF(OR(C25="РЦК макси",C25="РЦЧ SKU"),"SKU-потік",IFERROR(VLOOKUP(D25,'02_РЦ'!$A$3:$I$7,5,FALSE),0))</f>
        <v>800</v>
      </c>
      <c r="S25" s="2" t="str">
        <f>IF(OR(C25="РЦК макси",C25="РЦЧ SKU"),"Не рахується в ліміт",IFERROR(VLOOKUP(D25,'02_РЦ'!$A$3:$I$7,9,FALSE),"Немає РЦ"))</f>
        <v>В межах</v>
      </c>
    </row>
    <row r="26" spans="1:19">
      <c r="A26" s="2" t="str">
        <f>'06A_Варіанти'!A17</f>
        <v>BASE_39</v>
      </c>
      <c r="B26" s="2" t="str">
        <f>'06A_Варіанти'!B17</f>
        <v>TT_39</v>
      </c>
      <c r="C26" s="2" t="str">
        <f>'06A_Варіанти'!D17</f>
        <v>Основний</v>
      </c>
      <c r="D26" s="2" t="str">
        <f>'06A_Варіанти'!C17</f>
        <v>РЦП</v>
      </c>
      <c r="E26" s="2" t="str">
        <f>'06A_Варіанти'!S17</f>
        <v>KREM</v>
      </c>
      <c r="F26" s="2" t="str">
        <f>IF(O26='06A_Варіанти'!E17,'06A_Варіанти'!E$1,IF(O26='06A_Варіанти'!F17,'06A_Варіанти'!F$1,IF(O26='06A_Варіанти'!G17,'06A_Варіанти'!G$1,IF(O26='06A_Варіанти'!H17,'06A_Варіанти'!H$1,IF(O26='06A_Варіанти'!I17,'06A_Варіанти'!I$1,IF(O26='06A_Варіанти'!J17,'06A_Варіанти'!J$1,IF(O26='06A_Варіанти'!K17,'06A_Варіанти'!K$1,IF(O26='06A_Варіанти'!L17,'06A_Варіанти'!L$1,IF(O26='06A_Варіанти'!M17,'06A_Варіанти'!M$1,IF(O26='06A_Варіанти'!N17,'06A_Варіанти'!N$1,IF(O26='06A_Варіанти'!O17,'06A_Варіанти'!O$1,IF(O26='06A_Варіанти'!P17,'06A_Варіанти'!P$1,IF(O26='06A_Варіанти'!Q17,'06A_Варіанти'!Q$1,IF(O26='06A_Варіанти'!R17,'06A_Варіанти'!R$1,"НЕМАЄ МАРШРУТУ"))))))))))))))</f>
        <v>KREM</v>
      </c>
      <c r="G26" s="2" t="str">
        <f t="shared" si="0"/>
        <v>БЕЗ ЗМІН</v>
      </c>
      <c r="H26" s="2">
        <f>IF(G26="НЕМАЄ МАРШРУТУ",0,O26-'06A_Варіанти'!T17)</f>
        <v>0</v>
      </c>
      <c r="I26" s="2">
        <f>IFERROR(INDEX('04_Потоки'!$E:$E,MATCH(A26,'04_Потоки'!$A:$A,0)),0)</f>
        <v>1.850536130536131</v>
      </c>
      <c r="J26" s="2">
        <f t="shared" si="1"/>
        <v>1</v>
      </c>
      <c r="K26" s="2">
        <f>IF(C26="РЦК макси",0,2*'06A_Варіанти'!T17*J26)</f>
        <v>393</v>
      </c>
      <c r="L26" s="2">
        <f t="shared" si="2"/>
        <v>393</v>
      </c>
      <c r="M26" s="2">
        <f t="shared" si="3"/>
        <v>0</v>
      </c>
      <c r="N26" s="9">
        <f t="shared" si="4"/>
        <v>0</v>
      </c>
      <c r="O26" s="2">
        <f>MIN(IF('07A_Конструктор'!$D$5="Так",'06A_Варіанти'!E17,1E+99),IF('07A_Конструктор'!$D$6="Так",'06A_Варіанти'!F17,1E+99),IF('07A_Конструктор'!$D$7="Так",'06A_Варіанти'!G17,1E+99),IF('07A_Конструктор'!$D$8="Так",'06A_Варіанти'!H17,1E+99),IF('07A_Конструктор'!$D$9="Так",'06A_Варіанти'!I17,1E+99),IF('07A_Конструктор'!$D$10="Так",'06A_Варіанти'!J17,1E+99),IF('07A_Конструктор'!$D$11="Так",'06A_Варіанти'!K17,1E+99),IF('07A_Конструктор'!$D$12="Так",'06A_Варіанти'!L17,1E+99),IF('07A_Конструктор'!$D$13="Так",'06A_Варіанти'!M17,1E+99),IF('07A_Конструктор'!$D$14="Так",'06A_Варіанти'!N17,1E+99),IF('07A_Конструктор'!$D$15="Так",'06A_Варіанти'!O17,1E+99),IF('07A_Конструктор'!$D$16="Так",'06A_Варіанти'!P17,1E+99),IF('07A_Конструктор'!$D$17="Так",'06A_Варіанти'!Q17,1E+99),IF('06A_Варіанти'!R17="",1E+99,'06A_Варіанти'!R17))</f>
        <v>196.5</v>
      </c>
      <c r="P26" s="2" t="str">
        <f t="shared" si="5"/>
        <v>5 т</v>
      </c>
      <c r="Q26" s="2">
        <f t="shared" si="6"/>
        <v>14</v>
      </c>
      <c r="R26" s="2">
        <f>IF(OR(C26="РЦК макси",C26="РЦЧ SKU"),"SKU-потік",IFERROR(VLOOKUP(D26,'02_РЦ'!$A$3:$I$7,5,FALSE),0))</f>
        <v>800</v>
      </c>
      <c r="S26" s="2" t="str">
        <f>IF(OR(C26="РЦК макси",C26="РЦЧ SKU"),"Не рахується в ліміт",IFERROR(VLOOKUP(D26,'02_РЦ'!$A$3:$I$7,9,FALSE),"Немає РЦ"))</f>
        <v>В межах</v>
      </c>
    </row>
    <row r="27" spans="1:19">
      <c r="A27" s="2" t="str">
        <f>'06A_Варіанти'!A18</f>
        <v>BASE_60</v>
      </c>
      <c r="B27" s="2" t="str">
        <f>'06A_Варіанти'!B18</f>
        <v>TT_60</v>
      </c>
      <c r="C27" s="2" t="str">
        <f>'06A_Варіанти'!D18</f>
        <v>Основний</v>
      </c>
      <c r="D27" s="2" t="str">
        <f>'06A_Варіанти'!C18</f>
        <v>РЦП</v>
      </c>
      <c r="E27" s="2" t="str">
        <f>'06A_Варіанти'!S18</f>
        <v>DNI_AMUR</v>
      </c>
      <c r="F27" s="2" t="str">
        <f>IF(O27='06A_Варіанти'!E18,'06A_Варіанти'!E$1,IF(O27='06A_Варіанти'!F18,'06A_Варіанти'!F$1,IF(O27='06A_Варіанти'!G18,'06A_Варіанти'!G$1,IF(O27='06A_Варіанти'!H18,'06A_Варіанти'!H$1,IF(O27='06A_Варіанти'!I18,'06A_Варіанти'!I$1,IF(O27='06A_Варіанти'!J18,'06A_Варіанти'!J$1,IF(O27='06A_Варіанти'!K18,'06A_Варіанти'!K$1,IF(O27='06A_Варіанти'!L18,'06A_Варіанти'!L$1,IF(O27='06A_Варіанти'!M18,'06A_Варіанти'!M$1,IF(O27='06A_Варіанти'!N18,'06A_Варіанти'!N$1,IF(O27='06A_Варіанти'!O18,'06A_Варіанти'!O$1,IF(O27='06A_Варіанти'!P18,'06A_Варіанти'!P$1,IF(O27='06A_Варіанти'!Q18,'06A_Варіанти'!Q$1,IF(O27='06A_Варіанти'!R18,'06A_Варіанти'!R$1,"НЕМАЄ МАРШРУТУ"))))))))))))))</f>
        <v>DNI_AMUR</v>
      </c>
      <c r="G27" s="2" t="str">
        <f t="shared" si="0"/>
        <v>БЕЗ ЗМІН</v>
      </c>
      <c r="H27" s="2">
        <f>IF(G27="НЕМАЄ МАРШРУТУ",0,O27-'06A_Варіанти'!T18)</f>
        <v>0</v>
      </c>
      <c r="I27" s="2">
        <f>IFERROR(INDEX('04_Потоки'!$E:$E,MATCH(A27,'04_Потоки'!$A:$A,0)),0)</f>
        <v>1.850536130536131</v>
      </c>
      <c r="J27" s="2">
        <f t="shared" si="1"/>
        <v>1</v>
      </c>
      <c r="K27" s="2">
        <f>IF(C27="РЦК макси",0,2*'06A_Варіанти'!T18*J27)</f>
        <v>313.2</v>
      </c>
      <c r="L27" s="2">
        <f t="shared" si="2"/>
        <v>313.2</v>
      </c>
      <c r="M27" s="2">
        <f t="shared" si="3"/>
        <v>0</v>
      </c>
      <c r="N27" s="9">
        <f t="shared" si="4"/>
        <v>0</v>
      </c>
      <c r="O27" s="2">
        <f>MIN(IF('07A_Конструктор'!$D$5="Так",'06A_Варіанти'!E18,1E+99),IF('07A_Конструктор'!$D$6="Так",'06A_Варіанти'!F18,1E+99),IF('07A_Конструктор'!$D$7="Так",'06A_Варіанти'!G18,1E+99),IF('07A_Конструктор'!$D$8="Так",'06A_Варіанти'!H18,1E+99),IF('07A_Конструктор'!$D$9="Так",'06A_Варіанти'!I18,1E+99),IF('07A_Конструктор'!$D$10="Так",'06A_Варіанти'!J18,1E+99),IF('07A_Конструктор'!$D$11="Так",'06A_Варіанти'!K18,1E+99),IF('07A_Конструктор'!$D$12="Так",'06A_Варіанти'!L18,1E+99),IF('07A_Конструктор'!$D$13="Так",'06A_Варіанти'!M18,1E+99),IF('07A_Конструктор'!$D$14="Так",'06A_Варіанти'!N18,1E+99),IF('07A_Конструктор'!$D$15="Так",'06A_Варіанти'!O18,1E+99),IF('07A_Конструктор'!$D$16="Так",'06A_Варіанти'!P18,1E+99),IF('07A_Конструктор'!$D$17="Так",'06A_Варіанти'!Q18,1E+99),IF('06A_Варіанти'!R18="",1E+99,'06A_Варіанти'!R18))</f>
        <v>156.6</v>
      </c>
      <c r="P27" s="2" t="str">
        <f t="shared" si="5"/>
        <v>5 т</v>
      </c>
      <c r="Q27" s="2">
        <f t="shared" si="6"/>
        <v>14</v>
      </c>
      <c r="R27" s="2">
        <f>IF(OR(C27="РЦК макси",C27="РЦЧ SKU"),"SKU-потік",IFERROR(VLOOKUP(D27,'02_РЦ'!$A$3:$I$7,5,FALSE),0))</f>
        <v>800</v>
      </c>
      <c r="S27" s="2" t="str">
        <f>IF(OR(C27="РЦК макси",C27="РЦЧ SKU"),"Не рахується в ліміт",IFERROR(VLOOKUP(D27,'02_РЦ'!$A$3:$I$7,9,FALSE),"Немає РЦ"))</f>
        <v>В межах</v>
      </c>
    </row>
    <row r="28" spans="1:19">
      <c r="A28" s="2" t="str">
        <f>'06A_Варіанти'!A19</f>
        <v>BASE_61</v>
      </c>
      <c r="B28" s="2" t="str">
        <f>'06A_Варіанти'!B19</f>
        <v>TT_61</v>
      </c>
      <c r="C28" s="2" t="str">
        <f>'06A_Варіанти'!D19</f>
        <v>Основний</v>
      </c>
      <c r="D28" s="2" t="str">
        <f>'06A_Варіанти'!C19</f>
        <v>РЦП</v>
      </c>
      <c r="E28" s="2" t="str">
        <f>'06A_Варіанти'!S19</f>
        <v>DIRECT</v>
      </c>
      <c r="F28" s="2" t="str">
        <f>IF(O28='06A_Варіанти'!E19,'06A_Варіанти'!E$1,IF(O28='06A_Варіанти'!F19,'06A_Варіанти'!F$1,IF(O28='06A_Варіанти'!G19,'06A_Варіанти'!G$1,IF(O28='06A_Варіанти'!H19,'06A_Варіанти'!H$1,IF(O28='06A_Варіанти'!I19,'06A_Варіанти'!I$1,IF(O28='06A_Варіанти'!J19,'06A_Варіанти'!J$1,IF(O28='06A_Варіанти'!K19,'06A_Варіанти'!K$1,IF(O28='06A_Варіанти'!L19,'06A_Варіанти'!L$1,IF(O28='06A_Варіанти'!M19,'06A_Варіанти'!M$1,IF(O28='06A_Варіанти'!N19,'06A_Варіанти'!N$1,IF(O28='06A_Варіанти'!O19,'06A_Варіанти'!O$1,IF(O28='06A_Варіанти'!P19,'06A_Варіанти'!P$1,IF(O28='06A_Варіанти'!Q19,'06A_Варіанти'!Q$1,IF(O28='06A_Варіанти'!R19,'06A_Варіанти'!R$1,"НЕМАЄ МАРШРУТУ"))))))))))))))</f>
        <v>DIRECT</v>
      </c>
      <c r="G28" s="2" t="str">
        <f t="shared" si="0"/>
        <v>БЕЗ ЗМІН</v>
      </c>
      <c r="H28" s="2">
        <f>IF(G28="НЕМАЄ МАРШРУТУ",0,O28-'06A_Варіанти'!T19)</f>
        <v>0</v>
      </c>
      <c r="I28" s="2">
        <f>IFERROR(INDEX('04_Потоки'!$E:$E,MATCH(A28,'04_Потоки'!$A:$A,0)),0)</f>
        <v>1.850536130536131</v>
      </c>
      <c r="J28" s="2">
        <f t="shared" si="1"/>
        <v>1</v>
      </c>
      <c r="K28" s="2">
        <f>IF(C28="РЦК макси",0,2*'06A_Варіанти'!T19*J28)</f>
        <v>13.8</v>
      </c>
      <c r="L28" s="2">
        <f t="shared" si="2"/>
        <v>13.8</v>
      </c>
      <c r="M28" s="2">
        <f t="shared" si="3"/>
        <v>0</v>
      </c>
      <c r="N28" s="9">
        <f t="shared" si="4"/>
        <v>0</v>
      </c>
      <c r="O28" s="2">
        <f>MIN(IF('07A_Конструктор'!$D$5="Так",'06A_Варіанти'!E19,1E+99),IF('07A_Конструктор'!$D$6="Так",'06A_Варіанти'!F19,1E+99),IF('07A_Конструктор'!$D$7="Так",'06A_Варіанти'!G19,1E+99),IF('07A_Конструктор'!$D$8="Так",'06A_Варіанти'!H19,1E+99),IF('07A_Конструктор'!$D$9="Так",'06A_Варіанти'!I19,1E+99),IF('07A_Конструктор'!$D$10="Так",'06A_Варіанти'!J19,1E+99),IF('07A_Конструктор'!$D$11="Так",'06A_Варіанти'!K19,1E+99),IF('07A_Конструктор'!$D$12="Так",'06A_Варіанти'!L19,1E+99),IF('07A_Конструктор'!$D$13="Так",'06A_Варіанти'!M19,1E+99),IF('07A_Конструктор'!$D$14="Так",'06A_Варіанти'!N19,1E+99),IF('07A_Конструктор'!$D$15="Так",'06A_Варіанти'!O19,1E+99),IF('07A_Конструктор'!$D$16="Так",'06A_Варіанти'!P19,1E+99),IF('07A_Конструктор'!$D$17="Так",'06A_Варіанти'!Q19,1E+99),IF('06A_Варіанти'!R19="",1E+99,'06A_Варіанти'!R19))</f>
        <v>6.9</v>
      </c>
      <c r="P28" s="2" t="str">
        <f t="shared" si="5"/>
        <v>5 т</v>
      </c>
      <c r="Q28" s="2">
        <f t="shared" si="6"/>
        <v>14</v>
      </c>
      <c r="R28" s="2">
        <f>IF(OR(C28="РЦК макси",C28="РЦЧ SKU"),"SKU-потік",IFERROR(VLOOKUP(D28,'02_РЦ'!$A$3:$I$7,5,FALSE),0))</f>
        <v>800</v>
      </c>
      <c r="S28" s="2" t="str">
        <f>IF(OR(C28="РЦК макси",C28="РЦЧ SKU"),"Не рахується в ліміт",IFERROR(VLOOKUP(D28,'02_РЦ'!$A$3:$I$7,9,FALSE),"Немає РЦ"))</f>
        <v>В межах</v>
      </c>
    </row>
    <row r="29" spans="1:19">
      <c r="A29" s="2" t="str">
        <f>'06A_Варіанти'!A20</f>
        <v>BASE_62</v>
      </c>
      <c r="B29" s="2" t="str">
        <f>'06A_Варіанти'!B20</f>
        <v>TT_62</v>
      </c>
      <c r="C29" s="2" t="str">
        <f>'06A_Варіанти'!D20</f>
        <v>Основний</v>
      </c>
      <c r="D29" s="2" t="str">
        <f>'06A_Варіанти'!C20</f>
        <v>РЦП</v>
      </c>
      <c r="E29" s="2" t="str">
        <f>'06A_Варіанти'!S20</f>
        <v>DIRECT</v>
      </c>
      <c r="F29" s="2" t="str">
        <f>IF(O29='06A_Варіанти'!E20,'06A_Варіанти'!E$1,IF(O29='06A_Варіанти'!F20,'06A_Варіанти'!F$1,IF(O29='06A_Варіанти'!G20,'06A_Варіанти'!G$1,IF(O29='06A_Варіанти'!H20,'06A_Варіанти'!H$1,IF(O29='06A_Варіанти'!I20,'06A_Варіанти'!I$1,IF(O29='06A_Варіанти'!J20,'06A_Варіанти'!J$1,IF(O29='06A_Варіанти'!K20,'06A_Варіанти'!K$1,IF(O29='06A_Варіанти'!L20,'06A_Варіанти'!L$1,IF(O29='06A_Варіанти'!M20,'06A_Варіанти'!M$1,IF(O29='06A_Варіанти'!N20,'06A_Варіанти'!N$1,IF(O29='06A_Варіанти'!O20,'06A_Варіанти'!O$1,IF(O29='06A_Варіанти'!P20,'06A_Варіанти'!P$1,IF(O29='06A_Варіанти'!Q20,'06A_Варіанти'!Q$1,IF(O29='06A_Варіанти'!R20,'06A_Варіанти'!R$1,"НЕМАЄ МАРШРУТУ"))))))))))))))</f>
        <v>DIRECT</v>
      </c>
      <c r="G29" s="2" t="str">
        <f t="shared" si="0"/>
        <v>БЕЗ ЗМІН</v>
      </c>
      <c r="H29" s="2">
        <f>IF(G29="НЕМАЄ МАРШРУТУ",0,O29-'06A_Варіанти'!T20)</f>
        <v>0</v>
      </c>
      <c r="I29" s="2">
        <f>IFERROR(INDEX('04_Потоки'!$E:$E,MATCH(A29,'04_Потоки'!$A:$A,0)),0)</f>
        <v>1.850536130536131</v>
      </c>
      <c r="J29" s="2">
        <f t="shared" si="1"/>
        <v>1</v>
      </c>
      <c r="K29" s="2">
        <f>IF(C29="РЦК макси",0,2*'06A_Варіанти'!T20*J29)</f>
        <v>370</v>
      </c>
      <c r="L29" s="2">
        <f t="shared" si="2"/>
        <v>370</v>
      </c>
      <c r="M29" s="2">
        <f t="shared" si="3"/>
        <v>0</v>
      </c>
      <c r="N29" s="9">
        <f t="shared" si="4"/>
        <v>0</v>
      </c>
      <c r="O29" s="2">
        <f>MIN(IF('07A_Конструктор'!$D$5="Так",'06A_Варіанти'!E20,1E+99),IF('07A_Конструктор'!$D$6="Так",'06A_Варіанти'!F20,1E+99),IF('07A_Конструктор'!$D$7="Так",'06A_Варіанти'!G20,1E+99),IF('07A_Конструктор'!$D$8="Так",'06A_Варіанти'!H20,1E+99),IF('07A_Конструктор'!$D$9="Так",'06A_Варіанти'!I20,1E+99),IF('07A_Конструктор'!$D$10="Так",'06A_Варіанти'!J20,1E+99),IF('07A_Конструктор'!$D$11="Так",'06A_Варіанти'!K20,1E+99),IF('07A_Конструктор'!$D$12="Так",'06A_Варіанти'!L20,1E+99),IF('07A_Конструктор'!$D$13="Так",'06A_Варіанти'!M20,1E+99),IF('07A_Конструктор'!$D$14="Так",'06A_Варіанти'!N20,1E+99),IF('07A_Конструктор'!$D$15="Так",'06A_Варіанти'!O20,1E+99),IF('07A_Конструктор'!$D$16="Так",'06A_Варіанти'!P20,1E+99),IF('07A_Конструктор'!$D$17="Так",'06A_Варіанти'!Q20,1E+99),IF('06A_Варіанти'!R20="",1E+99,'06A_Варіанти'!R20))</f>
        <v>185</v>
      </c>
      <c r="P29" s="2" t="str">
        <f t="shared" si="5"/>
        <v>5 т</v>
      </c>
      <c r="Q29" s="2">
        <f t="shared" si="6"/>
        <v>14</v>
      </c>
      <c r="R29" s="2">
        <f>IF(OR(C29="РЦК макси",C29="РЦЧ SKU"),"SKU-потік",IFERROR(VLOOKUP(D29,'02_РЦ'!$A$3:$I$7,5,FALSE),0))</f>
        <v>800</v>
      </c>
      <c r="S29" s="2" t="str">
        <f>IF(OR(C29="РЦК макси",C29="РЦЧ SKU"),"Не рахується в ліміт",IFERROR(VLOOKUP(D29,'02_РЦ'!$A$3:$I$7,9,FALSE),"Немає РЦ"))</f>
        <v>В межах</v>
      </c>
    </row>
    <row r="30" spans="1:19">
      <c r="A30" s="2" t="str">
        <f>'06A_Варіанти'!A21</f>
        <v>BASE_46</v>
      </c>
      <c r="B30" s="2" t="str">
        <f>'06A_Варіанти'!B21</f>
        <v>TT_46</v>
      </c>
      <c r="C30" s="2" t="str">
        <f>'06A_Варіанти'!D21</f>
        <v>Основний</v>
      </c>
      <c r="D30" s="2" t="str">
        <f>'06A_Варіанти'!C21</f>
        <v>РЦП</v>
      </c>
      <c r="E30" s="2" t="str">
        <f>'06A_Варіанти'!S21</f>
        <v>DIRECT</v>
      </c>
      <c r="F30" s="2" t="str">
        <f>IF(O30='06A_Варіанти'!E21,'06A_Варіанти'!E$1,IF(O30='06A_Варіанти'!F21,'06A_Варіанти'!F$1,IF(O30='06A_Варіанти'!G21,'06A_Варіанти'!G$1,IF(O30='06A_Варіанти'!H21,'06A_Варіанти'!H$1,IF(O30='06A_Варіанти'!I21,'06A_Варіанти'!I$1,IF(O30='06A_Варіанти'!J21,'06A_Варіанти'!J$1,IF(O30='06A_Варіанти'!K21,'06A_Варіанти'!K$1,IF(O30='06A_Варіанти'!L21,'06A_Варіанти'!L$1,IF(O30='06A_Варіанти'!M21,'06A_Варіанти'!M$1,IF(O30='06A_Варіанти'!N21,'06A_Варіанти'!N$1,IF(O30='06A_Варіанти'!O21,'06A_Варіанти'!O$1,IF(O30='06A_Варіанти'!P21,'06A_Варіанти'!P$1,IF(O30='06A_Варіанти'!Q21,'06A_Варіанти'!Q$1,IF(O30='06A_Варіанти'!R21,'06A_Варіанти'!R$1,"НЕМАЄ МАРШРУТУ"))))))))))))))</f>
        <v>DIRECT</v>
      </c>
      <c r="G30" s="2" t="str">
        <f t="shared" si="0"/>
        <v>БЕЗ ЗМІН</v>
      </c>
      <c r="H30" s="2">
        <f>IF(G30="НЕМАЄ МАРШРУТУ",0,O30-'06A_Варіанти'!T21)</f>
        <v>0</v>
      </c>
      <c r="I30" s="2">
        <f>IFERROR(INDEX('04_Потоки'!$E:$E,MATCH(A30,'04_Потоки'!$A:$A,0)),0)</f>
        <v>1.850536130536131</v>
      </c>
      <c r="J30" s="2">
        <f t="shared" si="1"/>
        <v>1</v>
      </c>
      <c r="K30" s="2">
        <f>IF(C30="РЦК макси",0,2*'06A_Варіанти'!T21*J30)</f>
        <v>16.399999999999999</v>
      </c>
      <c r="L30" s="2">
        <f t="shared" si="2"/>
        <v>16.399999999999999</v>
      </c>
      <c r="M30" s="2">
        <f t="shared" si="3"/>
        <v>0</v>
      </c>
      <c r="N30" s="9">
        <f t="shared" si="4"/>
        <v>0</v>
      </c>
      <c r="O30" s="2">
        <f>MIN(IF('07A_Конструктор'!$D$5="Так",'06A_Варіанти'!E21,1E+99),IF('07A_Конструктор'!$D$6="Так",'06A_Варіанти'!F21,1E+99),IF('07A_Конструктор'!$D$7="Так",'06A_Варіанти'!G21,1E+99),IF('07A_Конструктор'!$D$8="Так",'06A_Варіанти'!H21,1E+99),IF('07A_Конструктор'!$D$9="Так",'06A_Варіанти'!I21,1E+99),IF('07A_Конструктор'!$D$10="Так",'06A_Варіанти'!J21,1E+99),IF('07A_Конструктор'!$D$11="Так",'06A_Варіанти'!K21,1E+99),IF('07A_Конструктор'!$D$12="Так",'06A_Варіанти'!L21,1E+99),IF('07A_Конструктор'!$D$13="Так",'06A_Варіанти'!M21,1E+99),IF('07A_Конструктор'!$D$14="Так",'06A_Варіанти'!N21,1E+99),IF('07A_Конструктор'!$D$15="Так",'06A_Варіанти'!O21,1E+99),IF('07A_Конструктор'!$D$16="Так",'06A_Варіанти'!P21,1E+99),IF('07A_Конструктор'!$D$17="Так",'06A_Варіанти'!Q21,1E+99),IF('06A_Варіанти'!R21="",1E+99,'06A_Варіанти'!R21))</f>
        <v>8.1999999999999993</v>
      </c>
      <c r="P30" s="2" t="str">
        <f t="shared" si="5"/>
        <v>5 т</v>
      </c>
      <c r="Q30" s="2">
        <f t="shared" si="6"/>
        <v>14</v>
      </c>
      <c r="R30" s="2">
        <f>IF(OR(C30="РЦК макси",C30="РЦЧ SKU"),"SKU-потік",IFERROR(VLOOKUP(D30,'02_РЦ'!$A$3:$I$7,5,FALSE),0))</f>
        <v>800</v>
      </c>
      <c r="S30" s="2" t="str">
        <f>IF(OR(C30="РЦК макси",C30="РЦЧ SKU"),"Не рахується в ліміт",IFERROR(VLOOKUP(D30,'02_РЦ'!$A$3:$I$7,9,FALSE),"Немає РЦ"))</f>
        <v>В межах</v>
      </c>
    </row>
    <row r="31" spans="1:19">
      <c r="A31" s="2" t="str">
        <f>'06A_Варіанти'!A22</f>
        <v>BASE_66</v>
      </c>
      <c r="B31" s="2" t="str">
        <f>'06A_Варіанти'!B22</f>
        <v>TT_66</v>
      </c>
      <c r="C31" s="2" t="str">
        <f>'06A_Варіанти'!D22</f>
        <v>Основний</v>
      </c>
      <c r="D31" s="2" t="str">
        <f>'06A_Варіанти'!C22</f>
        <v>РЦП</v>
      </c>
      <c r="E31" s="2" t="str">
        <f>'06A_Варіанти'!S22</f>
        <v>DIRECT</v>
      </c>
      <c r="F31" s="2" t="str">
        <f>IF(O31='06A_Варіанти'!E22,'06A_Варіанти'!E$1,IF(O31='06A_Варіанти'!F22,'06A_Варіанти'!F$1,IF(O31='06A_Варіанти'!G22,'06A_Варіанти'!G$1,IF(O31='06A_Варіанти'!H22,'06A_Варіанти'!H$1,IF(O31='06A_Варіанти'!I22,'06A_Варіанти'!I$1,IF(O31='06A_Варіанти'!J22,'06A_Варіанти'!J$1,IF(O31='06A_Варіанти'!K22,'06A_Варіанти'!K$1,IF(O31='06A_Варіанти'!L22,'06A_Варіанти'!L$1,IF(O31='06A_Варіанти'!M22,'06A_Варіанти'!M$1,IF(O31='06A_Варіанти'!N22,'06A_Варіанти'!N$1,IF(O31='06A_Варіанти'!O22,'06A_Варіанти'!O$1,IF(O31='06A_Варіанти'!P22,'06A_Варіанти'!P$1,IF(O31='06A_Варіанти'!Q22,'06A_Варіанти'!Q$1,IF(O31='06A_Варіанти'!R22,'06A_Варіанти'!R$1,"НЕМАЄ МАРШРУТУ"))))))))))))))</f>
        <v>DIRECT</v>
      </c>
      <c r="G31" s="2" t="str">
        <f t="shared" si="0"/>
        <v>БЕЗ ЗМІН</v>
      </c>
      <c r="H31" s="2">
        <f>IF(G31="НЕМАЄ МАРШРУТУ",0,O31-'06A_Варіанти'!T22)</f>
        <v>0</v>
      </c>
      <c r="I31" s="2">
        <f>IFERROR(INDEX('04_Потоки'!$E:$E,MATCH(A31,'04_Потоки'!$A:$A,0)),0)</f>
        <v>1.850536130536131</v>
      </c>
      <c r="J31" s="2">
        <f t="shared" si="1"/>
        <v>1</v>
      </c>
      <c r="K31" s="2">
        <f>IF(C31="РЦК макси",0,2*'06A_Варіанти'!T22*J31)</f>
        <v>757.4</v>
      </c>
      <c r="L31" s="2">
        <f t="shared" si="2"/>
        <v>757.4</v>
      </c>
      <c r="M31" s="2">
        <f t="shared" si="3"/>
        <v>0</v>
      </c>
      <c r="N31" s="9">
        <f t="shared" si="4"/>
        <v>0</v>
      </c>
      <c r="O31" s="2">
        <f>MIN(IF('07A_Конструктор'!$D$5="Так",'06A_Варіанти'!E22,1E+99),IF('07A_Конструктор'!$D$6="Так",'06A_Варіанти'!F22,1E+99),IF('07A_Конструктор'!$D$7="Так",'06A_Варіанти'!G22,1E+99),IF('07A_Конструктор'!$D$8="Так",'06A_Варіанти'!H22,1E+99),IF('07A_Конструктор'!$D$9="Так",'06A_Варіанти'!I22,1E+99),IF('07A_Конструктор'!$D$10="Так",'06A_Варіанти'!J22,1E+99),IF('07A_Конструктор'!$D$11="Так",'06A_Варіанти'!K22,1E+99),IF('07A_Конструктор'!$D$12="Так",'06A_Варіанти'!L22,1E+99),IF('07A_Конструктор'!$D$13="Так",'06A_Варіанти'!M22,1E+99),IF('07A_Конструктор'!$D$14="Так",'06A_Варіанти'!N22,1E+99),IF('07A_Конструктор'!$D$15="Так",'06A_Варіанти'!O22,1E+99),IF('07A_Конструктор'!$D$16="Так",'06A_Варіанти'!P22,1E+99),IF('07A_Конструктор'!$D$17="Так",'06A_Варіанти'!Q22,1E+99),IF('06A_Варіанти'!R22="",1E+99,'06A_Варіанти'!R22))</f>
        <v>378.7</v>
      </c>
      <c r="P31" s="2" t="str">
        <f t="shared" si="5"/>
        <v>5 т</v>
      </c>
      <c r="Q31" s="2">
        <f t="shared" si="6"/>
        <v>14</v>
      </c>
      <c r="R31" s="2">
        <f>IF(OR(C31="РЦК макси",C31="РЦЧ SKU"),"SKU-потік",IFERROR(VLOOKUP(D31,'02_РЦ'!$A$3:$I$7,5,FALSE),0))</f>
        <v>800</v>
      </c>
      <c r="S31" s="2" t="str">
        <f>IF(OR(C31="РЦК макси",C31="РЦЧ SKU"),"Не рахується в ліміт",IFERROR(VLOOKUP(D31,'02_РЦ'!$A$3:$I$7,9,FALSE),"Немає РЦ"))</f>
        <v>В межах</v>
      </c>
    </row>
    <row r="32" spans="1:19">
      <c r="A32" s="2" t="str">
        <f>'06A_Варіанти'!A23</f>
        <v>BASE_67</v>
      </c>
      <c r="B32" s="2" t="str">
        <f>'06A_Варіанти'!B23</f>
        <v>TT_67</v>
      </c>
      <c r="C32" s="2" t="str">
        <f>'06A_Варіанти'!D23</f>
        <v>Основний</v>
      </c>
      <c r="D32" s="2" t="str">
        <f>'06A_Варіанти'!C23</f>
        <v>РЦП</v>
      </c>
      <c r="E32" s="2" t="str">
        <f>'06A_Варіанти'!S23</f>
        <v>DIRECT</v>
      </c>
      <c r="F32" s="2" t="str">
        <f>IF(O32='06A_Варіанти'!E23,'06A_Варіанти'!E$1,IF(O32='06A_Варіанти'!F23,'06A_Варіанти'!F$1,IF(O32='06A_Варіанти'!G23,'06A_Варіанти'!G$1,IF(O32='06A_Варіанти'!H23,'06A_Варіанти'!H$1,IF(O32='06A_Варіанти'!I23,'06A_Варіанти'!I$1,IF(O32='06A_Варіанти'!J23,'06A_Варіанти'!J$1,IF(O32='06A_Варіанти'!K23,'06A_Варіанти'!K$1,IF(O32='06A_Варіанти'!L23,'06A_Варіанти'!L$1,IF(O32='06A_Варіанти'!M23,'06A_Варіанти'!M$1,IF(O32='06A_Варіанти'!N23,'06A_Варіанти'!N$1,IF(O32='06A_Варіанти'!O23,'06A_Варіанти'!O$1,IF(O32='06A_Варіанти'!P23,'06A_Варіанти'!P$1,IF(O32='06A_Варіанти'!Q23,'06A_Варіанти'!Q$1,IF(O32='06A_Варіанти'!R23,'06A_Варіанти'!R$1,"НЕМАЄ МАРШРУТУ"))))))))))))))</f>
        <v>DIRECT</v>
      </c>
      <c r="G32" s="2" t="str">
        <f t="shared" si="0"/>
        <v>БЕЗ ЗМІН</v>
      </c>
      <c r="H32" s="2">
        <f>IF(G32="НЕМАЄ МАРШРУТУ",0,O32-'06A_Варіанти'!T23)</f>
        <v>0</v>
      </c>
      <c r="I32" s="2">
        <f>IFERROR(INDEX('04_Потоки'!$E:$E,MATCH(A32,'04_Потоки'!$A:$A,0)),0)</f>
        <v>1.850536130536131</v>
      </c>
      <c r="J32" s="2">
        <f t="shared" si="1"/>
        <v>1</v>
      </c>
      <c r="K32" s="2">
        <f>IF(C32="РЦК макси",0,2*'06A_Варіанти'!T23*J32)</f>
        <v>370.4</v>
      </c>
      <c r="L32" s="2">
        <f t="shared" si="2"/>
        <v>370.4</v>
      </c>
      <c r="M32" s="2">
        <f t="shared" si="3"/>
        <v>0</v>
      </c>
      <c r="N32" s="9">
        <f t="shared" si="4"/>
        <v>0</v>
      </c>
      <c r="O32" s="2">
        <f>MIN(IF('07A_Конструктор'!$D$5="Так",'06A_Варіанти'!E23,1E+99),IF('07A_Конструктор'!$D$6="Так",'06A_Варіанти'!F23,1E+99),IF('07A_Конструктор'!$D$7="Так",'06A_Варіанти'!G23,1E+99),IF('07A_Конструктор'!$D$8="Так",'06A_Варіанти'!H23,1E+99),IF('07A_Конструктор'!$D$9="Так",'06A_Варіанти'!I23,1E+99),IF('07A_Конструктор'!$D$10="Так",'06A_Варіанти'!J23,1E+99),IF('07A_Конструктор'!$D$11="Так",'06A_Варіанти'!K23,1E+99),IF('07A_Конструктор'!$D$12="Так",'06A_Варіанти'!L23,1E+99),IF('07A_Конструктор'!$D$13="Так",'06A_Варіанти'!M23,1E+99),IF('07A_Конструктор'!$D$14="Так",'06A_Варіанти'!N23,1E+99),IF('07A_Конструктор'!$D$15="Так",'06A_Варіанти'!O23,1E+99),IF('07A_Конструктор'!$D$16="Так",'06A_Варіанти'!P23,1E+99),IF('07A_Конструктор'!$D$17="Так",'06A_Варіанти'!Q23,1E+99),IF('06A_Варіанти'!R23="",1E+99,'06A_Варіанти'!R23))</f>
        <v>185.2</v>
      </c>
      <c r="P32" s="2" t="str">
        <f t="shared" si="5"/>
        <v>5 т</v>
      </c>
      <c r="Q32" s="2">
        <f t="shared" si="6"/>
        <v>14</v>
      </c>
      <c r="R32" s="2">
        <f>IF(OR(C32="РЦК макси",C32="РЦЧ SKU"),"SKU-потік",IFERROR(VLOOKUP(D32,'02_РЦ'!$A$3:$I$7,5,FALSE),0))</f>
        <v>800</v>
      </c>
      <c r="S32" s="2" t="str">
        <f>IF(OR(C32="РЦК макси",C32="РЦЧ SKU"),"Не рахується в ліміт",IFERROR(VLOOKUP(D32,'02_РЦ'!$A$3:$I$7,9,FALSE),"Немає РЦ"))</f>
        <v>В межах</v>
      </c>
    </row>
    <row r="33" spans="1:19">
      <c r="A33" s="2" t="str">
        <f>'06A_Варіанти'!A24</f>
        <v>BASE_68</v>
      </c>
      <c r="B33" s="2" t="str">
        <f>'06A_Варіанти'!B24</f>
        <v>TT_68</v>
      </c>
      <c r="C33" s="2" t="str">
        <f>'06A_Варіанти'!D24</f>
        <v>Основний</v>
      </c>
      <c r="D33" s="2" t="str">
        <f>'06A_Варіанти'!C24</f>
        <v>РЦП</v>
      </c>
      <c r="E33" s="2" t="str">
        <f>'06A_Варіанти'!S24</f>
        <v>DIRECT</v>
      </c>
      <c r="F33" s="2" t="str">
        <f>IF(O33='06A_Варіанти'!E24,'06A_Варіанти'!E$1,IF(O33='06A_Варіанти'!F24,'06A_Варіанти'!F$1,IF(O33='06A_Варіанти'!G24,'06A_Варіанти'!G$1,IF(O33='06A_Варіанти'!H24,'06A_Варіанти'!H$1,IF(O33='06A_Варіанти'!I24,'06A_Варіанти'!I$1,IF(O33='06A_Варіанти'!J24,'06A_Варіанти'!J$1,IF(O33='06A_Варіанти'!K24,'06A_Варіанти'!K$1,IF(O33='06A_Варіанти'!L24,'06A_Варіанти'!L$1,IF(O33='06A_Варіанти'!M24,'06A_Варіанти'!M$1,IF(O33='06A_Варіанти'!N24,'06A_Варіанти'!N$1,IF(O33='06A_Варіанти'!O24,'06A_Варіанти'!O$1,IF(O33='06A_Варіанти'!P24,'06A_Варіанти'!P$1,IF(O33='06A_Варіанти'!Q24,'06A_Варіанти'!Q$1,IF(O33='06A_Варіанти'!R24,'06A_Варіанти'!R$1,"НЕМАЄ МАРШРУТУ"))))))))))))))</f>
        <v>DIRECT</v>
      </c>
      <c r="G33" s="2" t="str">
        <f t="shared" si="0"/>
        <v>БЕЗ ЗМІН</v>
      </c>
      <c r="H33" s="2">
        <f>IF(G33="НЕМАЄ МАРШРУТУ",0,O33-'06A_Варіанти'!T24)</f>
        <v>0</v>
      </c>
      <c r="I33" s="2">
        <f>IFERROR(INDEX('04_Потоки'!$E:$E,MATCH(A33,'04_Потоки'!$A:$A,0)),0)</f>
        <v>1.850536130536131</v>
      </c>
      <c r="J33" s="2">
        <f t="shared" si="1"/>
        <v>1</v>
      </c>
      <c r="K33" s="2">
        <f>IF(C33="РЦК макси",0,2*'06A_Варіанти'!T24*J33)</f>
        <v>13.6</v>
      </c>
      <c r="L33" s="2">
        <f t="shared" si="2"/>
        <v>13.6</v>
      </c>
      <c r="M33" s="2">
        <f t="shared" si="3"/>
        <v>0</v>
      </c>
      <c r="N33" s="9">
        <f t="shared" si="4"/>
        <v>0</v>
      </c>
      <c r="O33" s="2">
        <f>MIN(IF('07A_Конструктор'!$D$5="Так",'06A_Варіанти'!E24,1E+99),IF('07A_Конструктор'!$D$6="Так",'06A_Варіанти'!F24,1E+99),IF('07A_Конструктор'!$D$7="Так",'06A_Варіанти'!G24,1E+99),IF('07A_Конструктор'!$D$8="Так",'06A_Варіанти'!H24,1E+99),IF('07A_Конструктор'!$D$9="Так",'06A_Варіанти'!I24,1E+99),IF('07A_Конструктор'!$D$10="Так",'06A_Варіанти'!J24,1E+99),IF('07A_Конструктор'!$D$11="Так",'06A_Варіанти'!K24,1E+99),IF('07A_Конструктор'!$D$12="Так",'06A_Варіанти'!L24,1E+99),IF('07A_Конструктор'!$D$13="Так",'06A_Варіанти'!M24,1E+99),IF('07A_Конструктор'!$D$14="Так",'06A_Варіанти'!N24,1E+99),IF('07A_Конструктор'!$D$15="Так",'06A_Варіанти'!O24,1E+99),IF('07A_Конструктор'!$D$16="Так",'06A_Варіанти'!P24,1E+99),IF('07A_Конструктор'!$D$17="Так",'06A_Варіанти'!Q24,1E+99),IF('06A_Варіанти'!R24="",1E+99,'06A_Варіанти'!R24))</f>
        <v>6.8</v>
      </c>
      <c r="P33" s="2" t="str">
        <f t="shared" si="5"/>
        <v>5 т</v>
      </c>
      <c r="Q33" s="2">
        <f t="shared" si="6"/>
        <v>14</v>
      </c>
      <c r="R33" s="2">
        <f>IF(OR(C33="РЦК макси",C33="РЦЧ SKU"),"SKU-потік",IFERROR(VLOOKUP(D33,'02_РЦ'!$A$3:$I$7,5,FALSE),0))</f>
        <v>800</v>
      </c>
      <c r="S33" s="2" t="str">
        <f>IF(OR(C33="РЦК макси",C33="РЦЧ SKU"),"Не рахується в ліміт",IFERROR(VLOOKUP(D33,'02_РЦ'!$A$3:$I$7,9,FALSE),"Немає РЦ"))</f>
        <v>В межах</v>
      </c>
    </row>
    <row r="34" spans="1:19">
      <c r="A34" s="2" t="str">
        <f>'06A_Варіанти'!A25</f>
        <v>BASE_72</v>
      </c>
      <c r="B34" s="2" t="str">
        <f>'06A_Варіанти'!B25</f>
        <v>TT_72</v>
      </c>
      <c r="C34" s="2" t="str">
        <f>'06A_Варіанти'!D25</f>
        <v>Основний</v>
      </c>
      <c r="D34" s="2" t="str">
        <f>'06A_Варіанти'!C25</f>
        <v>РЦП</v>
      </c>
      <c r="E34" s="2" t="str">
        <f>'06A_Варіанти'!S25</f>
        <v>DIRECT</v>
      </c>
      <c r="F34" s="2" t="str">
        <f>IF(O34='06A_Варіанти'!E25,'06A_Варіанти'!E$1,IF(O34='06A_Варіанти'!F25,'06A_Варіанти'!F$1,IF(O34='06A_Варіанти'!G25,'06A_Варіанти'!G$1,IF(O34='06A_Варіанти'!H25,'06A_Варіанти'!H$1,IF(O34='06A_Варіанти'!I25,'06A_Варіанти'!I$1,IF(O34='06A_Варіанти'!J25,'06A_Варіанти'!J$1,IF(O34='06A_Варіанти'!K25,'06A_Варіанти'!K$1,IF(O34='06A_Варіанти'!L25,'06A_Варіанти'!L$1,IF(O34='06A_Варіанти'!M25,'06A_Варіанти'!M$1,IF(O34='06A_Варіанти'!N25,'06A_Варіанти'!N$1,IF(O34='06A_Варіанти'!O25,'06A_Варіанти'!O$1,IF(O34='06A_Варіанти'!P25,'06A_Варіанти'!P$1,IF(O34='06A_Варіанти'!Q25,'06A_Варіанти'!Q$1,IF(O34='06A_Варіанти'!R25,'06A_Варіанти'!R$1,"НЕМАЄ МАРШРУТУ"))))))))))))))</f>
        <v>DIRECT</v>
      </c>
      <c r="G34" s="2" t="str">
        <f t="shared" si="0"/>
        <v>БЕЗ ЗМІН</v>
      </c>
      <c r="H34" s="2">
        <f>IF(G34="НЕМАЄ МАРШРУТУ",0,O34-'06A_Варіанти'!T25)</f>
        <v>0</v>
      </c>
      <c r="I34" s="2">
        <f>IFERROR(INDEX('04_Потоки'!$E:$E,MATCH(A34,'04_Потоки'!$A:$A,0)),0)</f>
        <v>1.850536130536131</v>
      </c>
      <c r="J34" s="2">
        <f t="shared" si="1"/>
        <v>1</v>
      </c>
      <c r="K34" s="2">
        <f>IF(C34="РЦК макси",0,2*'06A_Варіанти'!T25*J34)</f>
        <v>247.4</v>
      </c>
      <c r="L34" s="2">
        <f t="shared" si="2"/>
        <v>247.4</v>
      </c>
      <c r="M34" s="2">
        <f t="shared" si="3"/>
        <v>0</v>
      </c>
      <c r="N34" s="9">
        <f t="shared" si="4"/>
        <v>0</v>
      </c>
      <c r="O34" s="2">
        <f>MIN(IF('07A_Конструктор'!$D$5="Так",'06A_Варіанти'!E25,1E+99),IF('07A_Конструктор'!$D$6="Так",'06A_Варіанти'!F25,1E+99),IF('07A_Конструктор'!$D$7="Так",'06A_Варіанти'!G25,1E+99),IF('07A_Конструктор'!$D$8="Так",'06A_Варіанти'!H25,1E+99),IF('07A_Конструктор'!$D$9="Так",'06A_Варіанти'!I25,1E+99),IF('07A_Конструктор'!$D$10="Так",'06A_Варіанти'!J25,1E+99),IF('07A_Конструктор'!$D$11="Так",'06A_Варіанти'!K25,1E+99),IF('07A_Конструктор'!$D$12="Так",'06A_Варіанти'!L25,1E+99),IF('07A_Конструктор'!$D$13="Так",'06A_Варіанти'!M25,1E+99),IF('07A_Конструктор'!$D$14="Так",'06A_Варіанти'!N25,1E+99),IF('07A_Конструктор'!$D$15="Так",'06A_Варіанти'!O25,1E+99),IF('07A_Конструктор'!$D$16="Так",'06A_Варіанти'!P25,1E+99),IF('07A_Конструктор'!$D$17="Так",'06A_Варіанти'!Q25,1E+99),IF('06A_Варіанти'!R25="",1E+99,'06A_Варіанти'!R25))</f>
        <v>123.7</v>
      </c>
      <c r="P34" s="2" t="str">
        <f t="shared" si="5"/>
        <v>5 т</v>
      </c>
      <c r="Q34" s="2">
        <f t="shared" si="6"/>
        <v>14</v>
      </c>
      <c r="R34" s="2">
        <f>IF(OR(C34="РЦК макси",C34="РЦЧ SKU"),"SKU-потік",IFERROR(VLOOKUP(D34,'02_РЦ'!$A$3:$I$7,5,FALSE),0))</f>
        <v>800</v>
      </c>
      <c r="S34" s="2" t="str">
        <f>IF(OR(C34="РЦК макси",C34="РЦЧ SKU"),"Не рахується в ліміт",IFERROR(VLOOKUP(D34,'02_РЦ'!$A$3:$I$7,9,FALSE),"Немає РЦ"))</f>
        <v>В межах</v>
      </c>
    </row>
    <row r="35" spans="1:19">
      <c r="A35" s="2" t="str">
        <f>'06A_Варіанти'!A26</f>
        <v>BASE_73</v>
      </c>
      <c r="B35" s="2" t="str">
        <f>'06A_Варіанти'!B26</f>
        <v>TT_73</v>
      </c>
      <c r="C35" s="2" t="str">
        <f>'06A_Варіанти'!D26</f>
        <v>Основний</v>
      </c>
      <c r="D35" s="2" t="str">
        <f>'06A_Варіанти'!C26</f>
        <v>РЦП</v>
      </c>
      <c r="E35" s="2" t="str">
        <f>'06A_Варіанти'!S26</f>
        <v>DIRECT</v>
      </c>
      <c r="F35" s="2" t="str">
        <f>IF(O35='06A_Варіанти'!E26,'06A_Варіанти'!E$1,IF(O35='06A_Варіанти'!F26,'06A_Варіанти'!F$1,IF(O35='06A_Варіанти'!G26,'06A_Варіанти'!G$1,IF(O35='06A_Варіанти'!H26,'06A_Варіанти'!H$1,IF(O35='06A_Варіанти'!I26,'06A_Варіанти'!I$1,IF(O35='06A_Варіанти'!J26,'06A_Варіанти'!J$1,IF(O35='06A_Варіанти'!K26,'06A_Варіанти'!K$1,IF(O35='06A_Варіанти'!L26,'06A_Варіанти'!L$1,IF(O35='06A_Варіанти'!M26,'06A_Варіанти'!M$1,IF(O35='06A_Варіанти'!N26,'06A_Варіанти'!N$1,IF(O35='06A_Варіанти'!O26,'06A_Варіанти'!O$1,IF(O35='06A_Варіанти'!P26,'06A_Варіанти'!P$1,IF(O35='06A_Варіанти'!Q26,'06A_Варіанти'!Q$1,IF(O35='06A_Варіанти'!R26,'06A_Варіанти'!R$1,"НЕМАЄ МАРШРУТУ"))))))))))))))</f>
        <v>DIRECT</v>
      </c>
      <c r="G35" s="2" t="str">
        <f t="shared" si="0"/>
        <v>БЕЗ ЗМІН</v>
      </c>
      <c r="H35" s="2">
        <f>IF(G35="НЕМАЄ МАРШРУТУ",0,O35-'06A_Варіанти'!T26)</f>
        <v>0</v>
      </c>
      <c r="I35" s="2">
        <f>IFERROR(INDEX('04_Потоки'!$E:$E,MATCH(A35,'04_Потоки'!$A:$A,0)),0)</f>
        <v>1.850536130536131</v>
      </c>
      <c r="J35" s="2">
        <f t="shared" si="1"/>
        <v>1</v>
      </c>
      <c r="K35" s="2">
        <f>IF(C35="РЦК макси",0,2*'06A_Варіанти'!T26*J35)</f>
        <v>228.4</v>
      </c>
      <c r="L35" s="2">
        <f t="shared" si="2"/>
        <v>228.4</v>
      </c>
      <c r="M35" s="2">
        <f t="shared" si="3"/>
        <v>0</v>
      </c>
      <c r="N35" s="9">
        <f t="shared" si="4"/>
        <v>0</v>
      </c>
      <c r="O35" s="2">
        <f>MIN(IF('07A_Конструктор'!$D$5="Так",'06A_Варіанти'!E26,1E+99),IF('07A_Конструктор'!$D$6="Так",'06A_Варіанти'!F26,1E+99),IF('07A_Конструктор'!$D$7="Так",'06A_Варіанти'!G26,1E+99),IF('07A_Конструктор'!$D$8="Так",'06A_Варіанти'!H26,1E+99),IF('07A_Конструктор'!$D$9="Так",'06A_Варіанти'!I26,1E+99),IF('07A_Конструктор'!$D$10="Так",'06A_Варіанти'!J26,1E+99),IF('07A_Конструктор'!$D$11="Так",'06A_Варіанти'!K26,1E+99),IF('07A_Конструктор'!$D$12="Так",'06A_Варіанти'!L26,1E+99),IF('07A_Конструктор'!$D$13="Так",'06A_Варіанти'!M26,1E+99),IF('07A_Конструктор'!$D$14="Так",'06A_Варіанти'!N26,1E+99),IF('07A_Конструктор'!$D$15="Так",'06A_Варіанти'!O26,1E+99),IF('07A_Конструктор'!$D$16="Так",'06A_Варіанти'!P26,1E+99),IF('07A_Конструктор'!$D$17="Так",'06A_Варіанти'!Q26,1E+99),IF('06A_Варіанти'!R26="",1E+99,'06A_Варіанти'!R26))</f>
        <v>114.2</v>
      </c>
      <c r="P35" s="2" t="str">
        <f t="shared" si="5"/>
        <v>5 т</v>
      </c>
      <c r="Q35" s="2">
        <f t="shared" si="6"/>
        <v>14</v>
      </c>
      <c r="R35" s="2">
        <f>IF(OR(C35="РЦК макси",C35="РЦЧ SKU"),"SKU-потік",IFERROR(VLOOKUP(D35,'02_РЦ'!$A$3:$I$7,5,FALSE),0))</f>
        <v>800</v>
      </c>
      <c r="S35" s="2" t="str">
        <f>IF(OR(C35="РЦК макси",C35="РЦЧ SKU"),"Не рахується в ліміт",IFERROR(VLOOKUP(D35,'02_РЦ'!$A$3:$I$7,9,FALSE),"Немає РЦ"))</f>
        <v>В межах</v>
      </c>
    </row>
    <row r="36" spans="1:19">
      <c r="A36" s="2" t="str">
        <f>'06A_Варіанти'!A27</f>
        <v>BASE_76</v>
      </c>
      <c r="B36" s="2" t="str">
        <f>'06A_Варіанти'!B27</f>
        <v>TT_76</v>
      </c>
      <c r="C36" s="2" t="str">
        <f>'06A_Варіанти'!D27</f>
        <v>Основний</v>
      </c>
      <c r="D36" s="2" t="str">
        <f>'06A_Варіанти'!C27</f>
        <v>РЦП</v>
      </c>
      <c r="E36" s="2" t="str">
        <f>'06A_Варіанти'!S27</f>
        <v>DNI_AMUR</v>
      </c>
      <c r="F36" s="2" t="str">
        <f>IF(O36='06A_Варіанти'!E27,'06A_Варіанти'!E$1,IF(O36='06A_Варіанти'!F27,'06A_Варіанти'!F$1,IF(O36='06A_Варіанти'!G27,'06A_Варіанти'!G$1,IF(O36='06A_Варіанти'!H27,'06A_Варіанти'!H$1,IF(O36='06A_Варіанти'!I27,'06A_Варіанти'!I$1,IF(O36='06A_Варіанти'!J27,'06A_Варіанти'!J$1,IF(O36='06A_Варіанти'!K27,'06A_Варіанти'!K$1,IF(O36='06A_Варіанти'!L27,'06A_Варіанти'!L$1,IF(O36='06A_Варіанти'!M27,'06A_Варіанти'!M$1,IF(O36='06A_Варіанти'!N27,'06A_Варіанти'!N$1,IF(O36='06A_Варіанти'!O27,'06A_Варіанти'!O$1,IF(O36='06A_Варіанти'!P27,'06A_Варіанти'!P$1,IF(O36='06A_Варіанти'!Q27,'06A_Варіанти'!Q$1,IF(O36='06A_Варіанти'!R27,'06A_Варіанти'!R$1,"НЕМАЄ МАРШРУТУ"))))))))))))))</f>
        <v>DNI_AMUR</v>
      </c>
      <c r="G36" s="2" t="str">
        <f t="shared" si="0"/>
        <v>БЕЗ ЗМІН</v>
      </c>
      <c r="H36" s="2">
        <f>IF(G36="НЕМАЄ МАРШРУТУ",0,O36-'06A_Варіанти'!T27)</f>
        <v>0</v>
      </c>
      <c r="I36" s="2">
        <f>IFERROR(INDEX('04_Потоки'!$E:$E,MATCH(A36,'04_Потоки'!$A:$A,0)),0)</f>
        <v>1.850536130536131</v>
      </c>
      <c r="J36" s="2">
        <f t="shared" si="1"/>
        <v>1</v>
      </c>
      <c r="K36" s="2">
        <f>IF(C36="РЦК макси",0,2*'06A_Варіанти'!T27*J36)</f>
        <v>303.2</v>
      </c>
      <c r="L36" s="2">
        <f t="shared" si="2"/>
        <v>303.2</v>
      </c>
      <c r="M36" s="2">
        <f t="shared" si="3"/>
        <v>0</v>
      </c>
      <c r="N36" s="9">
        <f t="shared" si="4"/>
        <v>0</v>
      </c>
      <c r="O36" s="2">
        <f>MIN(IF('07A_Конструктор'!$D$5="Так",'06A_Варіанти'!E27,1E+99),IF('07A_Конструктор'!$D$6="Так",'06A_Варіанти'!F27,1E+99),IF('07A_Конструктор'!$D$7="Так",'06A_Варіанти'!G27,1E+99),IF('07A_Конструктор'!$D$8="Так",'06A_Варіанти'!H27,1E+99),IF('07A_Конструктор'!$D$9="Так",'06A_Варіанти'!I27,1E+99),IF('07A_Конструктор'!$D$10="Так",'06A_Варіанти'!J27,1E+99),IF('07A_Конструктор'!$D$11="Так",'06A_Варіанти'!K27,1E+99),IF('07A_Конструктор'!$D$12="Так",'06A_Варіанти'!L27,1E+99),IF('07A_Конструктор'!$D$13="Так",'06A_Варіанти'!M27,1E+99),IF('07A_Конструктор'!$D$14="Так",'06A_Варіанти'!N27,1E+99),IF('07A_Конструктор'!$D$15="Так",'06A_Варіанти'!O27,1E+99),IF('07A_Конструктор'!$D$16="Так",'06A_Варіанти'!P27,1E+99),IF('07A_Конструктор'!$D$17="Так",'06A_Варіанти'!Q27,1E+99),IF('06A_Варіанти'!R27="",1E+99,'06A_Варіанти'!R27))</f>
        <v>151.6</v>
      </c>
      <c r="P36" s="2" t="str">
        <f t="shared" si="5"/>
        <v>5 т</v>
      </c>
      <c r="Q36" s="2">
        <f t="shared" si="6"/>
        <v>14</v>
      </c>
      <c r="R36" s="2">
        <f>IF(OR(C36="РЦК макси",C36="РЦЧ SKU"),"SKU-потік",IFERROR(VLOOKUP(D36,'02_РЦ'!$A$3:$I$7,5,FALSE),0))</f>
        <v>800</v>
      </c>
      <c r="S36" s="2" t="str">
        <f>IF(OR(C36="РЦК макси",C36="РЦЧ SKU"),"Не рахується в ліміт",IFERROR(VLOOKUP(D36,'02_РЦ'!$A$3:$I$7,9,FALSE),"Немає РЦ"))</f>
        <v>В межах</v>
      </c>
    </row>
    <row r="37" spans="1:19">
      <c r="A37" s="2" t="str">
        <f>'06A_Варіанти'!A28</f>
        <v>BASE_30</v>
      </c>
      <c r="B37" s="2" t="str">
        <f>'06A_Варіанти'!B28</f>
        <v>TT_30</v>
      </c>
      <c r="C37" s="2" t="str">
        <f>'06A_Варіанти'!D28</f>
        <v>Основний</v>
      </c>
      <c r="D37" s="2" t="str">
        <f>'06A_Варіанти'!C28</f>
        <v>РЦП</v>
      </c>
      <c r="E37" s="2" t="str">
        <f>'06A_Варіанти'!S28</f>
        <v>DIRECT</v>
      </c>
      <c r="F37" s="2" t="str">
        <f>IF(O37='06A_Варіанти'!E28,'06A_Варіанти'!E$1,IF(O37='06A_Варіанти'!F28,'06A_Варіанти'!F$1,IF(O37='06A_Варіанти'!G28,'06A_Варіанти'!G$1,IF(O37='06A_Варіанти'!H28,'06A_Варіанти'!H$1,IF(O37='06A_Варіанти'!I28,'06A_Варіанти'!I$1,IF(O37='06A_Варіанти'!J28,'06A_Варіанти'!J$1,IF(O37='06A_Варіанти'!K28,'06A_Варіанти'!K$1,IF(O37='06A_Варіанти'!L28,'06A_Варіанти'!L$1,IF(O37='06A_Варіанти'!M28,'06A_Варіанти'!M$1,IF(O37='06A_Варіанти'!N28,'06A_Варіанти'!N$1,IF(O37='06A_Варіанти'!O28,'06A_Варіанти'!O$1,IF(O37='06A_Варіанти'!P28,'06A_Варіанти'!P$1,IF(O37='06A_Варіанти'!Q28,'06A_Варіанти'!Q$1,IF(O37='06A_Варіанти'!R28,'06A_Варіанти'!R$1,"НЕМАЄ МАРШРУТУ"))))))))))))))</f>
        <v>DIRECT</v>
      </c>
      <c r="G37" s="2" t="str">
        <f t="shared" si="0"/>
        <v>БЕЗ ЗМІН</v>
      </c>
      <c r="H37" s="2">
        <f>IF(G37="НЕМАЄ МАРШРУТУ",0,O37-'06A_Варіанти'!T28)</f>
        <v>0</v>
      </c>
      <c r="I37" s="2">
        <f>IFERROR(INDEX('04_Потоки'!$E:$E,MATCH(A37,'04_Потоки'!$A:$A,0)),0)</f>
        <v>1.850536130536131</v>
      </c>
      <c r="J37" s="2">
        <f t="shared" si="1"/>
        <v>1</v>
      </c>
      <c r="K37" s="2">
        <f>IF(C37="РЦК макси",0,2*'06A_Варіанти'!T28*J37)</f>
        <v>243.6</v>
      </c>
      <c r="L37" s="2">
        <f t="shared" si="2"/>
        <v>243.6</v>
      </c>
      <c r="M37" s="2">
        <f t="shared" si="3"/>
        <v>0</v>
      </c>
      <c r="N37" s="9">
        <f t="shared" si="4"/>
        <v>0</v>
      </c>
      <c r="O37" s="2">
        <f>MIN(IF('07A_Конструктор'!$D$5="Так",'06A_Варіанти'!E28,1E+99),IF('07A_Конструктор'!$D$6="Так",'06A_Варіанти'!F28,1E+99),IF('07A_Конструктор'!$D$7="Так",'06A_Варіанти'!G28,1E+99),IF('07A_Конструктор'!$D$8="Так",'06A_Варіанти'!H28,1E+99),IF('07A_Конструктор'!$D$9="Так",'06A_Варіанти'!I28,1E+99),IF('07A_Конструктор'!$D$10="Так",'06A_Варіанти'!J28,1E+99),IF('07A_Конструктор'!$D$11="Так",'06A_Варіанти'!K28,1E+99),IF('07A_Конструктор'!$D$12="Так",'06A_Варіанти'!L28,1E+99),IF('07A_Конструктор'!$D$13="Так",'06A_Варіанти'!M28,1E+99),IF('07A_Конструктор'!$D$14="Так",'06A_Варіанти'!N28,1E+99),IF('07A_Конструктор'!$D$15="Так",'06A_Варіанти'!O28,1E+99),IF('07A_Конструктор'!$D$16="Так",'06A_Варіанти'!P28,1E+99),IF('07A_Конструктор'!$D$17="Так",'06A_Варіанти'!Q28,1E+99),IF('06A_Варіанти'!R28="",1E+99,'06A_Варіанти'!R28))</f>
        <v>121.8</v>
      </c>
      <c r="P37" s="2" t="str">
        <f t="shared" si="5"/>
        <v>5 т</v>
      </c>
      <c r="Q37" s="2">
        <f t="shared" si="6"/>
        <v>14</v>
      </c>
      <c r="R37" s="2">
        <f>IF(OR(C37="РЦК макси",C37="РЦЧ SKU"),"SKU-потік",IFERROR(VLOOKUP(D37,'02_РЦ'!$A$3:$I$7,5,FALSE),0))</f>
        <v>800</v>
      </c>
      <c r="S37" s="2" t="str">
        <f>IF(OR(C37="РЦК макси",C37="РЦЧ SKU"),"Не рахується в ліміт",IFERROR(VLOOKUP(D37,'02_РЦ'!$A$3:$I$7,9,FALSE),"Немає РЦ"))</f>
        <v>В межах</v>
      </c>
    </row>
    <row r="38" spans="1:19">
      <c r="A38" s="2" t="str">
        <f>'06A_Варіанти'!A29</f>
        <v>BASE_77</v>
      </c>
      <c r="B38" s="2" t="str">
        <f>'06A_Варіанти'!B29</f>
        <v>TT_77</v>
      </c>
      <c r="C38" s="2" t="str">
        <f>'06A_Варіанти'!D29</f>
        <v>Основний</v>
      </c>
      <c r="D38" s="2" t="str">
        <f>'06A_Варіанти'!C29</f>
        <v>РЦП</v>
      </c>
      <c r="E38" s="2" t="str">
        <f>'06A_Варіанти'!S29</f>
        <v>DIRECT</v>
      </c>
      <c r="F38" s="2" t="str">
        <f>IF(O38='06A_Варіанти'!E29,'06A_Варіанти'!E$1,IF(O38='06A_Варіанти'!F29,'06A_Варіанти'!F$1,IF(O38='06A_Варіанти'!G29,'06A_Варіанти'!G$1,IF(O38='06A_Варіанти'!H29,'06A_Варіанти'!H$1,IF(O38='06A_Варіанти'!I29,'06A_Варіанти'!I$1,IF(O38='06A_Варіанти'!J29,'06A_Варіанти'!J$1,IF(O38='06A_Варіанти'!K29,'06A_Варіанти'!K$1,IF(O38='06A_Варіанти'!L29,'06A_Варіанти'!L$1,IF(O38='06A_Варіанти'!M29,'06A_Варіанти'!M$1,IF(O38='06A_Варіанти'!N29,'06A_Варіанти'!N$1,IF(O38='06A_Варіанти'!O29,'06A_Варіанти'!O$1,IF(O38='06A_Варіанти'!P29,'06A_Варіанти'!P$1,IF(O38='06A_Варіанти'!Q29,'06A_Варіанти'!Q$1,IF(O38='06A_Варіанти'!R29,'06A_Варіанти'!R$1,"НЕМАЄ МАРШРУТУ"))))))))))))))</f>
        <v>DIRECT</v>
      </c>
      <c r="G38" s="2" t="str">
        <f t="shared" si="0"/>
        <v>БЕЗ ЗМІН</v>
      </c>
      <c r="H38" s="2">
        <f>IF(G38="НЕМАЄ МАРШРУТУ",0,O38-'06A_Варіанти'!T29)</f>
        <v>0</v>
      </c>
      <c r="I38" s="2">
        <f>IFERROR(INDEX('04_Потоки'!$E:$E,MATCH(A38,'04_Потоки'!$A:$A,0)),0)</f>
        <v>1.850536130536131</v>
      </c>
      <c r="J38" s="2">
        <f t="shared" si="1"/>
        <v>1</v>
      </c>
      <c r="K38" s="2">
        <f>IF(C38="РЦК макси",0,2*'06A_Варіанти'!T29*J38)</f>
        <v>226.6</v>
      </c>
      <c r="L38" s="2">
        <f t="shared" si="2"/>
        <v>226.6</v>
      </c>
      <c r="M38" s="2">
        <f t="shared" si="3"/>
        <v>0</v>
      </c>
      <c r="N38" s="9">
        <f t="shared" si="4"/>
        <v>0</v>
      </c>
      <c r="O38" s="2">
        <f>MIN(IF('07A_Конструктор'!$D$5="Так",'06A_Варіанти'!E29,1E+99),IF('07A_Конструктор'!$D$6="Так",'06A_Варіанти'!F29,1E+99),IF('07A_Конструктор'!$D$7="Так",'06A_Варіанти'!G29,1E+99),IF('07A_Конструктор'!$D$8="Так",'06A_Варіанти'!H29,1E+99),IF('07A_Конструктор'!$D$9="Так",'06A_Варіанти'!I29,1E+99),IF('07A_Конструктор'!$D$10="Так",'06A_Варіанти'!J29,1E+99),IF('07A_Конструктор'!$D$11="Так",'06A_Варіанти'!K29,1E+99),IF('07A_Конструктор'!$D$12="Так",'06A_Варіанти'!L29,1E+99),IF('07A_Конструктор'!$D$13="Так",'06A_Варіанти'!M29,1E+99),IF('07A_Конструктор'!$D$14="Так",'06A_Варіанти'!N29,1E+99),IF('07A_Конструктор'!$D$15="Так",'06A_Варіанти'!O29,1E+99),IF('07A_Конструктор'!$D$16="Так",'06A_Варіанти'!P29,1E+99),IF('07A_Конструктор'!$D$17="Так",'06A_Варіанти'!Q29,1E+99),IF('06A_Варіанти'!R29="",1E+99,'06A_Варіанти'!R29))</f>
        <v>113.3</v>
      </c>
      <c r="P38" s="2" t="str">
        <f t="shared" si="5"/>
        <v>5 т</v>
      </c>
      <c r="Q38" s="2">
        <f t="shared" si="6"/>
        <v>14</v>
      </c>
      <c r="R38" s="2">
        <f>IF(OR(C38="РЦК макси",C38="РЦЧ SKU"),"SKU-потік",IFERROR(VLOOKUP(D38,'02_РЦ'!$A$3:$I$7,5,FALSE),0))</f>
        <v>800</v>
      </c>
      <c r="S38" s="2" t="str">
        <f>IF(OR(C38="РЦК макси",C38="РЦЧ SKU"),"Не рахується в ліміт",IFERROR(VLOOKUP(D38,'02_РЦ'!$A$3:$I$7,9,FALSE),"Немає РЦ"))</f>
        <v>В межах</v>
      </c>
    </row>
    <row r="39" spans="1:19">
      <c r="A39" s="2" t="str">
        <f>'06A_Варіанти'!A30</f>
        <v>BASE_80</v>
      </c>
      <c r="B39" s="2" t="str">
        <f>'06A_Варіанти'!B30</f>
        <v>TT_80</v>
      </c>
      <c r="C39" s="2" t="str">
        <f>'06A_Варіанти'!D30</f>
        <v>Основний</v>
      </c>
      <c r="D39" s="2" t="str">
        <f>'06A_Варіанти'!C30</f>
        <v>РЦП</v>
      </c>
      <c r="E39" s="2" t="str">
        <f>'06A_Варіанти'!S30</f>
        <v>DIRECT</v>
      </c>
      <c r="F39" s="2" t="str">
        <f>IF(O39='06A_Варіанти'!E30,'06A_Варіанти'!E$1,IF(O39='06A_Варіанти'!F30,'06A_Варіанти'!F$1,IF(O39='06A_Варіанти'!G30,'06A_Варіанти'!G$1,IF(O39='06A_Варіанти'!H30,'06A_Варіанти'!H$1,IF(O39='06A_Варіанти'!I30,'06A_Варіанти'!I$1,IF(O39='06A_Варіанти'!J30,'06A_Варіанти'!J$1,IF(O39='06A_Варіанти'!K30,'06A_Варіанти'!K$1,IF(O39='06A_Варіанти'!L30,'06A_Варіанти'!L$1,IF(O39='06A_Варіанти'!M30,'06A_Варіанти'!M$1,IF(O39='06A_Варіанти'!N30,'06A_Варіанти'!N$1,IF(O39='06A_Варіанти'!O30,'06A_Варіанти'!O$1,IF(O39='06A_Варіанти'!P30,'06A_Варіанти'!P$1,IF(O39='06A_Варіанти'!Q30,'06A_Варіанти'!Q$1,IF(O39='06A_Варіанти'!R30,'06A_Варіанти'!R$1,"НЕМАЄ МАРШРУТУ"))))))))))))))</f>
        <v>DIRECT</v>
      </c>
      <c r="G39" s="2" t="str">
        <f t="shared" si="0"/>
        <v>БЕЗ ЗМІН</v>
      </c>
      <c r="H39" s="2">
        <f>IF(G39="НЕМАЄ МАРШРУТУ",0,O39-'06A_Варіанти'!T30)</f>
        <v>0</v>
      </c>
      <c r="I39" s="2">
        <f>IFERROR(INDEX('04_Потоки'!$E:$E,MATCH(A39,'04_Потоки'!$A:$A,0)),0)</f>
        <v>1.850536130536131</v>
      </c>
      <c r="J39" s="2">
        <f t="shared" si="1"/>
        <v>1</v>
      </c>
      <c r="K39" s="2">
        <f>IF(C39="РЦК макси",0,2*'06A_Варіанти'!T30*J39)</f>
        <v>760.4</v>
      </c>
      <c r="L39" s="2">
        <f t="shared" si="2"/>
        <v>760.4</v>
      </c>
      <c r="M39" s="2">
        <f t="shared" si="3"/>
        <v>0</v>
      </c>
      <c r="N39" s="9">
        <f t="shared" si="4"/>
        <v>0</v>
      </c>
      <c r="O39" s="2">
        <f>MIN(IF('07A_Конструктор'!$D$5="Так",'06A_Варіанти'!E30,1E+99),IF('07A_Конструктор'!$D$6="Так",'06A_Варіанти'!F30,1E+99),IF('07A_Конструктор'!$D$7="Так",'06A_Варіанти'!G30,1E+99),IF('07A_Конструктор'!$D$8="Так",'06A_Варіанти'!H30,1E+99),IF('07A_Конструктор'!$D$9="Так",'06A_Варіанти'!I30,1E+99),IF('07A_Конструктор'!$D$10="Так",'06A_Варіанти'!J30,1E+99),IF('07A_Конструктор'!$D$11="Так",'06A_Варіанти'!K30,1E+99),IF('07A_Конструктор'!$D$12="Так",'06A_Варіанти'!L30,1E+99),IF('07A_Конструктор'!$D$13="Так",'06A_Варіанти'!M30,1E+99),IF('07A_Конструктор'!$D$14="Так",'06A_Варіанти'!N30,1E+99),IF('07A_Конструктор'!$D$15="Так",'06A_Варіанти'!O30,1E+99),IF('07A_Конструктор'!$D$16="Так",'06A_Варіанти'!P30,1E+99),IF('07A_Конструктор'!$D$17="Так",'06A_Варіанти'!Q30,1E+99),IF('06A_Варіанти'!R30="",1E+99,'06A_Варіанти'!R30))</f>
        <v>380.2</v>
      </c>
      <c r="P39" s="2" t="str">
        <f t="shared" si="5"/>
        <v>5 т</v>
      </c>
      <c r="Q39" s="2">
        <f t="shared" si="6"/>
        <v>14</v>
      </c>
      <c r="R39" s="2">
        <f>IF(OR(C39="РЦК макси",C39="РЦЧ SKU"),"SKU-потік",IFERROR(VLOOKUP(D39,'02_РЦ'!$A$3:$I$7,5,FALSE),0))</f>
        <v>800</v>
      </c>
      <c r="S39" s="2" t="str">
        <f>IF(OR(C39="РЦК макси",C39="РЦЧ SKU"),"Не рахується в ліміт",IFERROR(VLOOKUP(D39,'02_РЦ'!$A$3:$I$7,9,FALSE),"Немає РЦ"))</f>
        <v>В межах</v>
      </c>
    </row>
    <row r="40" spans="1:19">
      <c r="A40" s="2" t="str">
        <f>'06A_Варіанти'!A31</f>
        <v>BASE_79</v>
      </c>
      <c r="B40" s="2" t="str">
        <f>'06A_Варіанти'!B31</f>
        <v>TT_79</v>
      </c>
      <c r="C40" s="2" t="str">
        <f>'06A_Варіанти'!D31</f>
        <v>Основний</v>
      </c>
      <c r="D40" s="2" t="str">
        <f>'06A_Варіанти'!C31</f>
        <v>РЦП</v>
      </c>
      <c r="E40" s="2" t="str">
        <f>'06A_Варіанти'!S31</f>
        <v>DIRECT</v>
      </c>
      <c r="F40" s="2" t="str">
        <f>IF(O40='06A_Варіанти'!E31,'06A_Варіанти'!E$1,IF(O40='06A_Варіанти'!F31,'06A_Варіанти'!F$1,IF(O40='06A_Варіанти'!G31,'06A_Варіанти'!G$1,IF(O40='06A_Варіанти'!H31,'06A_Варіанти'!H$1,IF(O40='06A_Варіанти'!I31,'06A_Варіанти'!I$1,IF(O40='06A_Варіанти'!J31,'06A_Варіанти'!J$1,IF(O40='06A_Варіанти'!K31,'06A_Варіанти'!K$1,IF(O40='06A_Варіанти'!L31,'06A_Варіанти'!L$1,IF(O40='06A_Варіанти'!M31,'06A_Варіанти'!M$1,IF(O40='06A_Варіанти'!N31,'06A_Варіанти'!N$1,IF(O40='06A_Варіанти'!O31,'06A_Варіанти'!O$1,IF(O40='06A_Варіанти'!P31,'06A_Варіанти'!P$1,IF(O40='06A_Варіанти'!Q31,'06A_Варіанти'!Q$1,IF(O40='06A_Варіанти'!R31,'06A_Варіанти'!R$1,"НЕМАЄ МАРШРУТУ"))))))))))))))</f>
        <v>DIRECT</v>
      </c>
      <c r="G40" s="2" t="str">
        <f t="shared" si="0"/>
        <v>БЕЗ ЗМІН</v>
      </c>
      <c r="H40" s="2">
        <f>IF(G40="НЕМАЄ МАРШРУТУ",0,O40-'06A_Варіанти'!T31)</f>
        <v>0</v>
      </c>
      <c r="I40" s="2">
        <f>IFERROR(INDEX('04_Потоки'!$E:$E,MATCH(A40,'04_Потоки'!$A:$A,0)),0)</f>
        <v>1.850536130536131</v>
      </c>
      <c r="J40" s="2">
        <f t="shared" si="1"/>
        <v>1</v>
      </c>
      <c r="K40" s="2">
        <f>IF(C40="РЦК макси",0,2*'06A_Варіанти'!T31*J40)</f>
        <v>371.4</v>
      </c>
      <c r="L40" s="2">
        <f t="shared" si="2"/>
        <v>371.4</v>
      </c>
      <c r="M40" s="2">
        <f t="shared" si="3"/>
        <v>0</v>
      </c>
      <c r="N40" s="9">
        <f t="shared" si="4"/>
        <v>0</v>
      </c>
      <c r="O40" s="2">
        <f>MIN(IF('07A_Конструктор'!$D$5="Так",'06A_Варіанти'!E31,1E+99),IF('07A_Конструктор'!$D$6="Так",'06A_Варіанти'!F31,1E+99),IF('07A_Конструктор'!$D$7="Так",'06A_Варіанти'!G31,1E+99),IF('07A_Конструктор'!$D$8="Так",'06A_Варіанти'!H31,1E+99),IF('07A_Конструктор'!$D$9="Так",'06A_Варіанти'!I31,1E+99),IF('07A_Конструктор'!$D$10="Так",'06A_Варіанти'!J31,1E+99),IF('07A_Конструктор'!$D$11="Так",'06A_Варіанти'!K31,1E+99),IF('07A_Конструктор'!$D$12="Так",'06A_Варіанти'!L31,1E+99),IF('07A_Конструктор'!$D$13="Так",'06A_Варіанти'!M31,1E+99),IF('07A_Конструктор'!$D$14="Так",'06A_Варіанти'!N31,1E+99),IF('07A_Конструктор'!$D$15="Так",'06A_Варіанти'!O31,1E+99),IF('07A_Конструктор'!$D$16="Так",'06A_Варіанти'!P31,1E+99),IF('07A_Конструктор'!$D$17="Так",'06A_Варіанти'!Q31,1E+99),IF('06A_Варіанти'!R31="",1E+99,'06A_Варіанти'!R31))</f>
        <v>185.7</v>
      </c>
      <c r="P40" s="2" t="str">
        <f t="shared" si="5"/>
        <v>5 т</v>
      </c>
      <c r="Q40" s="2">
        <f t="shared" si="6"/>
        <v>14</v>
      </c>
      <c r="R40" s="2">
        <f>IF(OR(C40="РЦК макси",C40="РЦЧ SKU"),"SKU-потік",IFERROR(VLOOKUP(D40,'02_РЦ'!$A$3:$I$7,5,FALSE),0))</f>
        <v>800</v>
      </c>
      <c r="S40" s="2" t="str">
        <f>IF(OR(C40="РЦК макси",C40="РЦЧ SKU"),"Не рахується в ліміт",IFERROR(VLOOKUP(D40,'02_РЦ'!$A$3:$I$7,9,FALSE),"Немає РЦ"))</f>
        <v>В межах</v>
      </c>
    </row>
    <row r="41" spans="1:19">
      <c r="A41" s="2" t="str">
        <f>'06A_Варіанти'!A32</f>
        <v>BASE_78</v>
      </c>
      <c r="B41" s="2" t="str">
        <f>'06A_Варіанти'!B32</f>
        <v>TT_78</v>
      </c>
      <c r="C41" s="2" t="str">
        <f>'06A_Варіанти'!D32</f>
        <v>Основний</v>
      </c>
      <c r="D41" s="2" t="str">
        <f>'06A_Варіанти'!C32</f>
        <v>РЦП</v>
      </c>
      <c r="E41" s="2" t="str">
        <f>'06A_Варіанти'!S32</f>
        <v>DIRECT</v>
      </c>
      <c r="F41" s="2" t="str">
        <f>IF(O41='06A_Варіанти'!E32,'06A_Варіанти'!E$1,IF(O41='06A_Варіанти'!F32,'06A_Варіанти'!F$1,IF(O41='06A_Варіанти'!G32,'06A_Варіанти'!G$1,IF(O41='06A_Варіанти'!H32,'06A_Варіанти'!H$1,IF(O41='06A_Варіанти'!I32,'06A_Варіанти'!I$1,IF(O41='06A_Варіанти'!J32,'06A_Варіанти'!J$1,IF(O41='06A_Варіанти'!K32,'06A_Варіанти'!K$1,IF(O41='06A_Варіанти'!L32,'06A_Варіанти'!L$1,IF(O41='06A_Варіанти'!M32,'06A_Варіанти'!M$1,IF(O41='06A_Варіанти'!N32,'06A_Варіанти'!N$1,IF(O41='06A_Варіанти'!O32,'06A_Варіанти'!O$1,IF(O41='06A_Варіанти'!P32,'06A_Варіанти'!P$1,IF(O41='06A_Варіанти'!Q32,'06A_Варіанти'!Q$1,IF(O41='06A_Варіанти'!R32,'06A_Варіанти'!R$1,"НЕМАЄ МАРШРУТУ"))))))))))))))</f>
        <v>DIRECT</v>
      </c>
      <c r="G41" s="2" t="str">
        <f t="shared" si="0"/>
        <v>БЕЗ ЗМІН</v>
      </c>
      <c r="H41" s="2">
        <f>IF(G41="НЕМАЄ МАРШРУТУ",0,O41-'06A_Варіанти'!T32)</f>
        <v>0</v>
      </c>
      <c r="I41" s="2">
        <f>IFERROR(INDEX('04_Потоки'!$E:$E,MATCH(A41,'04_Потоки'!$A:$A,0)),0)</f>
        <v>1.850536130536131</v>
      </c>
      <c r="J41" s="2">
        <f t="shared" si="1"/>
        <v>1</v>
      </c>
      <c r="K41" s="2">
        <f>IF(C41="РЦК макси",0,2*'06A_Варіанти'!T32*J41)</f>
        <v>250.6</v>
      </c>
      <c r="L41" s="2">
        <f t="shared" si="2"/>
        <v>250.6</v>
      </c>
      <c r="M41" s="2">
        <f t="shared" si="3"/>
        <v>0</v>
      </c>
      <c r="N41" s="9">
        <f t="shared" si="4"/>
        <v>0</v>
      </c>
      <c r="O41" s="2">
        <f>MIN(IF('07A_Конструктор'!$D$5="Так",'06A_Варіанти'!E32,1E+99),IF('07A_Конструктор'!$D$6="Так",'06A_Варіанти'!F32,1E+99),IF('07A_Конструктор'!$D$7="Так",'06A_Варіанти'!G32,1E+99),IF('07A_Конструктор'!$D$8="Так",'06A_Варіанти'!H32,1E+99),IF('07A_Конструктор'!$D$9="Так",'06A_Варіанти'!I32,1E+99),IF('07A_Конструктор'!$D$10="Так",'06A_Варіанти'!J32,1E+99),IF('07A_Конструктор'!$D$11="Так",'06A_Варіанти'!K32,1E+99),IF('07A_Конструктор'!$D$12="Так",'06A_Варіанти'!L32,1E+99),IF('07A_Конструктор'!$D$13="Так",'06A_Варіанти'!M32,1E+99),IF('07A_Конструктор'!$D$14="Так",'06A_Варіанти'!N32,1E+99),IF('07A_Конструктор'!$D$15="Так",'06A_Варіанти'!O32,1E+99),IF('07A_Конструктор'!$D$16="Так",'06A_Варіанти'!P32,1E+99),IF('07A_Конструктор'!$D$17="Так",'06A_Варіанти'!Q32,1E+99),IF('06A_Варіанти'!R32="",1E+99,'06A_Варіанти'!R32))</f>
        <v>125.3</v>
      </c>
      <c r="P41" s="2" t="str">
        <f t="shared" si="5"/>
        <v>5 т</v>
      </c>
      <c r="Q41" s="2">
        <f t="shared" si="6"/>
        <v>14</v>
      </c>
      <c r="R41" s="2">
        <f>IF(OR(C41="РЦК макси",C41="РЦЧ SKU"),"SKU-потік",IFERROR(VLOOKUP(D41,'02_РЦ'!$A$3:$I$7,5,FALSE),0))</f>
        <v>800</v>
      </c>
      <c r="S41" s="2" t="str">
        <f>IF(OR(C41="РЦК макси",C41="РЦЧ SKU"),"Не рахується в ліміт",IFERROR(VLOOKUP(D41,'02_РЦ'!$A$3:$I$7,9,FALSE),"Немає РЦ"))</f>
        <v>В межах</v>
      </c>
    </row>
    <row r="42" spans="1:19">
      <c r="A42" s="2" t="str">
        <f>'06A_Варіанти'!A33</f>
        <v>BASE_87</v>
      </c>
      <c r="B42" s="2" t="str">
        <f>'06A_Варіанти'!B33</f>
        <v>TT_87</v>
      </c>
      <c r="C42" s="2" t="str">
        <f>'06A_Варіанти'!D33</f>
        <v>Основний</v>
      </c>
      <c r="D42" s="2" t="str">
        <f>'06A_Варіанти'!C33</f>
        <v>РЦП</v>
      </c>
      <c r="E42" s="2" t="str">
        <f>'06A_Варіанти'!S33</f>
        <v>DIRECT</v>
      </c>
      <c r="F42" s="2" t="str">
        <f>IF(O42='06A_Варіанти'!E33,'06A_Варіанти'!E$1,IF(O42='06A_Варіанти'!F33,'06A_Варіанти'!F$1,IF(O42='06A_Варіанти'!G33,'06A_Варіанти'!G$1,IF(O42='06A_Варіанти'!H33,'06A_Варіанти'!H$1,IF(O42='06A_Варіанти'!I33,'06A_Варіанти'!I$1,IF(O42='06A_Варіанти'!J33,'06A_Варіанти'!J$1,IF(O42='06A_Варіанти'!K33,'06A_Варіанти'!K$1,IF(O42='06A_Варіанти'!L33,'06A_Варіанти'!L$1,IF(O42='06A_Варіанти'!M33,'06A_Варіанти'!M$1,IF(O42='06A_Варіанти'!N33,'06A_Варіанти'!N$1,IF(O42='06A_Варіанти'!O33,'06A_Варіанти'!O$1,IF(O42='06A_Варіанти'!P33,'06A_Варіанти'!P$1,IF(O42='06A_Варіанти'!Q33,'06A_Варіанти'!Q$1,IF(O42='06A_Варіанти'!R33,'06A_Варіанти'!R$1,"НЕМАЄ МАРШРУТУ"))))))))))))))</f>
        <v>DIRECT</v>
      </c>
      <c r="G42" s="2" t="str">
        <f t="shared" si="0"/>
        <v>БЕЗ ЗМІН</v>
      </c>
      <c r="H42" s="2">
        <f>IF(G42="НЕМАЄ МАРШРУТУ",0,O42-'06A_Варіанти'!T33)</f>
        <v>0</v>
      </c>
      <c r="I42" s="2">
        <f>IFERROR(INDEX('04_Потоки'!$E:$E,MATCH(A42,'04_Потоки'!$A:$A,0)),0)</f>
        <v>1.850536130536131</v>
      </c>
      <c r="J42" s="2">
        <f t="shared" si="1"/>
        <v>1</v>
      </c>
      <c r="K42" s="2">
        <f>IF(C42="РЦК макси",0,2*'06A_Варіанти'!T33*J42)</f>
        <v>80</v>
      </c>
      <c r="L42" s="2">
        <f t="shared" si="2"/>
        <v>80</v>
      </c>
      <c r="M42" s="2">
        <f t="shared" si="3"/>
        <v>0</v>
      </c>
      <c r="N42" s="9">
        <f t="shared" si="4"/>
        <v>0</v>
      </c>
      <c r="O42" s="2">
        <f>MIN(IF('07A_Конструктор'!$D$5="Так",'06A_Варіанти'!E33,1E+99),IF('07A_Конструктор'!$D$6="Так",'06A_Варіанти'!F33,1E+99),IF('07A_Конструктор'!$D$7="Так",'06A_Варіанти'!G33,1E+99),IF('07A_Конструктор'!$D$8="Так",'06A_Варіанти'!H33,1E+99),IF('07A_Конструктор'!$D$9="Так",'06A_Варіанти'!I33,1E+99),IF('07A_Конструктор'!$D$10="Так",'06A_Варіанти'!J33,1E+99),IF('07A_Конструктор'!$D$11="Так",'06A_Варіанти'!K33,1E+99),IF('07A_Конструктор'!$D$12="Так",'06A_Варіанти'!L33,1E+99),IF('07A_Конструктор'!$D$13="Так",'06A_Варіанти'!M33,1E+99),IF('07A_Конструктор'!$D$14="Так",'06A_Варіанти'!N33,1E+99),IF('07A_Конструктор'!$D$15="Так",'06A_Варіанти'!O33,1E+99),IF('07A_Конструктор'!$D$16="Так",'06A_Варіанти'!P33,1E+99),IF('07A_Конструктор'!$D$17="Так",'06A_Варіанти'!Q33,1E+99),IF('06A_Варіанти'!R33="",1E+99,'06A_Варіанти'!R33))</f>
        <v>40</v>
      </c>
      <c r="P42" s="2" t="str">
        <f t="shared" si="5"/>
        <v>5 т</v>
      </c>
      <c r="Q42" s="2">
        <f t="shared" si="6"/>
        <v>14</v>
      </c>
      <c r="R42" s="2">
        <f>IF(OR(C42="РЦК макси",C42="РЦЧ SKU"),"SKU-потік",IFERROR(VLOOKUP(D42,'02_РЦ'!$A$3:$I$7,5,FALSE),0))</f>
        <v>800</v>
      </c>
      <c r="S42" s="2" t="str">
        <f>IF(OR(C42="РЦК макси",C42="РЦЧ SKU"),"Не рахується в ліміт",IFERROR(VLOOKUP(D42,'02_РЦ'!$A$3:$I$7,9,FALSE),"Немає РЦ"))</f>
        <v>В межах</v>
      </c>
    </row>
    <row r="43" spans="1:19">
      <c r="A43" s="2" t="str">
        <f>'06A_Варіанти'!A34</f>
        <v>BASE_86</v>
      </c>
      <c r="B43" s="2" t="str">
        <f>'06A_Варіанти'!B34</f>
        <v>TT_86</v>
      </c>
      <c r="C43" s="2" t="str">
        <f>'06A_Варіанти'!D34</f>
        <v>Основний</v>
      </c>
      <c r="D43" s="2" t="str">
        <f>'06A_Варіанти'!C34</f>
        <v>РЦП</v>
      </c>
      <c r="E43" s="2" t="str">
        <f>'06A_Варіанти'!S34</f>
        <v>DIRECT</v>
      </c>
      <c r="F43" s="2" t="str">
        <f>IF(O43='06A_Варіанти'!E34,'06A_Варіанти'!E$1,IF(O43='06A_Варіанти'!F34,'06A_Варіанти'!F$1,IF(O43='06A_Варіанти'!G34,'06A_Варіанти'!G$1,IF(O43='06A_Варіанти'!H34,'06A_Варіанти'!H$1,IF(O43='06A_Варіанти'!I34,'06A_Варіанти'!I$1,IF(O43='06A_Варіанти'!J34,'06A_Варіанти'!J$1,IF(O43='06A_Варіанти'!K34,'06A_Варіанти'!K$1,IF(O43='06A_Варіанти'!L34,'06A_Варіанти'!L$1,IF(O43='06A_Варіанти'!M34,'06A_Варіанти'!M$1,IF(O43='06A_Варіанти'!N34,'06A_Варіанти'!N$1,IF(O43='06A_Варіанти'!O34,'06A_Варіанти'!O$1,IF(O43='06A_Варіанти'!P34,'06A_Варіанти'!P$1,IF(O43='06A_Варіанти'!Q34,'06A_Варіанти'!Q$1,IF(O43='06A_Варіанти'!R34,'06A_Варіанти'!R$1,"НЕМАЄ МАРШРУТУ"))))))))))))))</f>
        <v>DIRECT</v>
      </c>
      <c r="G43" s="2" t="str">
        <f t="shared" si="0"/>
        <v>БЕЗ ЗМІН</v>
      </c>
      <c r="H43" s="2">
        <f>IF(G43="НЕМАЄ МАРШРУТУ",0,O43-'06A_Варіанти'!T34)</f>
        <v>0</v>
      </c>
      <c r="I43" s="2">
        <f>IFERROR(INDEX('04_Потоки'!$E:$E,MATCH(A43,'04_Потоки'!$A:$A,0)),0)</f>
        <v>1.850536130536131</v>
      </c>
      <c r="J43" s="2">
        <f t="shared" si="1"/>
        <v>1</v>
      </c>
      <c r="K43" s="2">
        <f>IF(C43="РЦК макси",0,2*'06A_Варіанти'!T34*J43)</f>
        <v>366.4</v>
      </c>
      <c r="L43" s="2">
        <f t="shared" si="2"/>
        <v>366.4</v>
      </c>
      <c r="M43" s="2">
        <f t="shared" si="3"/>
        <v>0</v>
      </c>
      <c r="N43" s="9">
        <f t="shared" si="4"/>
        <v>0</v>
      </c>
      <c r="O43" s="2">
        <f>MIN(IF('07A_Конструктор'!$D$5="Так",'06A_Варіанти'!E34,1E+99),IF('07A_Конструктор'!$D$6="Так",'06A_Варіанти'!F34,1E+99),IF('07A_Конструктор'!$D$7="Так",'06A_Варіанти'!G34,1E+99),IF('07A_Конструктор'!$D$8="Так",'06A_Варіанти'!H34,1E+99),IF('07A_Конструктор'!$D$9="Так",'06A_Варіанти'!I34,1E+99),IF('07A_Конструктор'!$D$10="Так",'06A_Варіанти'!J34,1E+99),IF('07A_Конструктор'!$D$11="Так",'06A_Варіанти'!K34,1E+99),IF('07A_Конструктор'!$D$12="Так",'06A_Варіанти'!L34,1E+99),IF('07A_Конструктор'!$D$13="Так",'06A_Варіанти'!M34,1E+99),IF('07A_Конструктор'!$D$14="Так",'06A_Варіанти'!N34,1E+99),IF('07A_Конструктор'!$D$15="Так",'06A_Варіанти'!O34,1E+99),IF('07A_Конструктор'!$D$16="Так",'06A_Варіанти'!P34,1E+99),IF('07A_Конструктор'!$D$17="Так",'06A_Варіанти'!Q34,1E+99),IF('06A_Варіанти'!R34="",1E+99,'06A_Варіанти'!R34))</f>
        <v>183.2</v>
      </c>
      <c r="P43" s="2" t="str">
        <f t="shared" si="5"/>
        <v>5 т</v>
      </c>
      <c r="Q43" s="2">
        <f t="shared" si="6"/>
        <v>14</v>
      </c>
      <c r="R43" s="2">
        <f>IF(OR(C43="РЦК макси",C43="РЦЧ SKU"),"SKU-потік",IFERROR(VLOOKUP(D43,'02_РЦ'!$A$3:$I$7,5,FALSE),0))</f>
        <v>800</v>
      </c>
      <c r="S43" s="2" t="str">
        <f>IF(OR(C43="РЦК макси",C43="РЦЧ SKU"),"Не рахується в ліміт",IFERROR(VLOOKUP(D43,'02_РЦ'!$A$3:$I$7,9,FALSE),"Немає РЦ"))</f>
        <v>В межах</v>
      </c>
    </row>
    <row r="44" spans="1:19">
      <c r="A44" s="2" t="str">
        <f>'06A_Варіанти'!A35</f>
        <v>BASE_88</v>
      </c>
      <c r="B44" s="2" t="str">
        <f>'06A_Варіанти'!B35</f>
        <v>TT_88</v>
      </c>
      <c r="C44" s="2" t="str">
        <f>'06A_Варіанти'!D35</f>
        <v>Основний</v>
      </c>
      <c r="D44" s="2" t="str">
        <f>'06A_Варіанти'!C35</f>
        <v>РЦП</v>
      </c>
      <c r="E44" s="2" t="str">
        <f>'06A_Варіанти'!S35</f>
        <v>DIRECT</v>
      </c>
      <c r="F44" s="2" t="str">
        <f>IF(O44='06A_Варіанти'!E35,'06A_Варіанти'!E$1,IF(O44='06A_Варіанти'!F35,'06A_Варіанти'!F$1,IF(O44='06A_Варіанти'!G35,'06A_Варіанти'!G$1,IF(O44='06A_Варіанти'!H35,'06A_Варіанти'!H$1,IF(O44='06A_Варіанти'!I35,'06A_Варіанти'!I$1,IF(O44='06A_Варіанти'!J35,'06A_Варіанти'!J$1,IF(O44='06A_Варіанти'!K35,'06A_Варіанти'!K$1,IF(O44='06A_Варіанти'!L35,'06A_Варіанти'!L$1,IF(O44='06A_Варіанти'!M35,'06A_Варіанти'!M$1,IF(O44='06A_Варіанти'!N35,'06A_Варіанти'!N$1,IF(O44='06A_Варіанти'!O35,'06A_Варіанти'!O$1,IF(O44='06A_Варіанти'!P35,'06A_Варіанти'!P$1,IF(O44='06A_Варіанти'!Q35,'06A_Варіанти'!Q$1,IF(O44='06A_Варіанти'!R35,'06A_Варіанти'!R$1,"НЕМАЄ МАРШРУТУ"))))))))))))))</f>
        <v>DIRECT</v>
      </c>
      <c r="G44" s="2" t="str">
        <f t="shared" si="0"/>
        <v>БЕЗ ЗМІН</v>
      </c>
      <c r="H44" s="2">
        <f>IF(G44="НЕМАЄ МАРШРУТУ",0,O44-'06A_Варіанти'!T35)</f>
        <v>0</v>
      </c>
      <c r="I44" s="2">
        <f>IFERROR(INDEX('04_Потоки'!$E:$E,MATCH(A44,'04_Потоки'!$A:$A,0)),0)</f>
        <v>1.850536130536131</v>
      </c>
      <c r="J44" s="2">
        <f t="shared" si="1"/>
        <v>1</v>
      </c>
      <c r="K44" s="2">
        <f>IF(C44="РЦК макси",0,2*'06A_Варіанти'!T35*J44)</f>
        <v>269.8</v>
      </c>
      <c r="L44" s="2">
        <f t="shared" si="2"/>
        <v>269.8</v>
      </c>
      <c r="M44" s="2">
        <f t="shared" si="3"/>
        <v>0</v>
      </c>
      <c r="N44" s="9">
        <f t="shared" si="4"/>
        <v>0</v>
      </c>
      <c r="O44" s="2">
        <f>MIN(IF('07A_Конструктор'!$D$5="Так",'06A_Варіанти'!E35,1E+99),IF('07A_Конструктор'!$D$6="Так",'06A_Варіанти'!F35,1E+99),IF('07A_Конструктор'!$D$7="Так",'06A_Варіанти'!G35,1E+99),IF('07A_Конструктор'!$D$8="Так",'06A_Варіанти'!H35,1E+99),IF('07A_Конструктор'!$D$9="Так",'06A_Варіанти'!I35,1E+99),IF('07A_Конструктор'!$D$10="Так",'06A_Варіанти'!J35,1E+99),IF('07A_Конструктор'!$D$11="Так",'06A_Варіанти'!K35,1E+99),IF('07A_Конструктор'!$D$12="Так",'06A_Варіанти'!L35,1E+99),IF('07A_Конструктор'!$D$13="Так",'06A_Варіанти'!M35,1E+99),IF('07A_Конструктор'!$D$14="Так",'06A_Варіанти'!N35,1E+99),IF('07A_Конструктор'!$D$15="Так",'06A_Варіанти'!O35,1E+99),IF('07A_Конструктор'!$D$16="Так",'06A_Варіанти'!P35,1E+99),IF('07A_Конструктор'!$D$17="Так",'06A_Варіанти'!Q35,1E+99),IF('06A_Варіанти'!R35="",1E+99,'06A_Варіанти'!R35))</f>
        <v>134.9</v>
      </c>
      <c r="P44" s="2" t="str">
        <f t="shared" si="5"/>
        <v>5 т</v>
      </c>
      <c r="Q44" s="2">
        <f t="shared" si="6"/>
        <v>14</v>
      </c>
      <c r="R44" s="2">
        <f>IF(OR(C44="РЦК макси",C44="РЦЧ SKU"),"SKU-потік",IFERROR(VLOOKUP(D44,'02_РЦ'!$A$3:$I$7,5,FALSE),0))</f>
        <v>800</v>
      </c>
      <c r="S44" s="2" t="str">
        <f>IF(OR(C44="РЦК макси",C44="РЦЧ SKU"),"Не рахується в ліміт",IFERROR(VLOOKUP(D44,'02_РЦ'!$A$3:$I$7,9,FALSE),"Немає РЦ"))</f>
        <v>В межах</v>
      </c>
    </row>
    <row r="45" spans="1:19">
      <c r="A45" s="2" t="str">
        <f>'06A_Варіанти'!A36</f>
        <v>BASE_23</v>
      </c>
      <c r="B45" s="2" t="str">
        <f>'06A_Варіанти'!B36</f>
        <v>TT_23</v>
      </c>
      <c r="C45" s="2" t="str">
        <f>'06A_Варіанти'!D36</f>
        <v>Основний</v>
      </c>
      <c r="D45" s="2" t="str">
        <f>'06A_Варіанти'!C36</f>
        <v>РЦП</v>
      </c>
      <c r="E45" s="2" t="str">
        <f>'06A_Варіанти'!S36</f>
        <v>DIRECT</v>
      </c>
      <c r="F45" s="2" t="str">
        <f>IF(O45='06A_Варіанти'!E36,'06A_Варіанти'!E$1,IF(O45='06A_Варіанти'!F36,'06A_Варіанти'!F$1,IF(O45='06A_Варіанти'!G36,'06A_Варіанти'!G$1,IF(O45='06A_Варіанти'!H36,'06A_Варіанти'!H$1,IF(O45='06A_Варіанти'!I36,'06A_Варіанти'!I$1,IF(O45='06A_Варіанти'!J36,'06A_Варіанти'!J$1,IF(O45='06A_Варіанти'!K36,'06A_Варіанти'!K$1,IF(O45='06A_Варіанти'!L36,'06A_Варіанти'!L$1,IF(O45='06A_Варіанти'!M36,'06A_Варіанти'!M$1,IF(O45='06A_Варіанти'!N36,'06A_Варіанти'!N$1,IF(O45='06A_Варіанти'!O36,'06A_Варіанти'!O$1,IF(O45='06A_Варіанти'!P36,'06A_Варіанти'!P$1,IF(O45='06A_Варіанти'!Q36,'06A_Варіанти'!Q$1,IF(O45='06A_Варіанти'!R36,'06A_Варіанти'!R$1,"НЕМАЄ МАРШРУТУ"))))))))))))))</f>
        <v>DIRECT</v>
      </c>
      <c r="G45" s="2" t="str">
        <f t="shared" si="0"/>
        <v>БЕЗ ЗМІН</v>
      </c>
      <c r="H45" s="2">
        <f>IF(G45="НЕМАЄ МАРШРУТУ",0,O45-'06A_Варіанти'!T36)</f>
        <v>0</v>
      </c>
      <c r="I45" s="2">
        <f>IFERROR(INDEX('04_Потоки'!$E:$E,MATCH(A45,'04_Потоки'!$A:$A,0)),0)</f>
        <v>1.850536130536131</v>
      </c>
      <c r="J45" s="2">
        <f t="shared" si="1"/>
        <v>1</v>
      </c>
      <c r="K45" s="2">
        <f>IF(C45="РЦК макси",0,2*'06A_Варіанти'!T36*J45)</f>
        <v>293.39999999999998</v>
      </c>
      <c r="L45" s="2">
        <f t="shared" si="2"/>
        <v>293.39999999999998</v>
      </c>
      <c r="M45" s="2">
        <f t="shared" si="3"/>
        <v>0</v>
      </c>
      <c r="N45" s="9">
        <f t="shared" si="4"/>
        <v>0</v>
      </c>
      <c r="O45" s="2">
        <f>MIN(IF('07A_Конструктор'!$D$5="Так",'06A_Варіанти'!E36,1E+99),IF('07A_Конструктор'!$D$6="Так",'06A_Варіанти'!F36,1E+99),IF('07A_Конструктор'!$D$7="Так",'06A_Варіанти'!G36,1E+99),IF('07A_Конструктор'!$D$8="Так",'06A_Варіанти'!H36,1E+99),IF('07A_Конструктор'!$D$9="Так",'06A_Варіанти'!I36,1E+99),IF('07A_Конструктор'!$D$10="Так",'06A_Варіанти'!J36,1E+99),IF('07A_Конструктор'!$D$11="Так",'06A_Варіанти'!K36,1E+99),IF('07A_Конструктор'!$D$12="Так",'06A_Варіанти'!L36,1E+99),IF('07A_Конструктор'!$D$13="Так",'06A_Варіанти'!M36,1E+99),IF('07A_Конструктор'!$D$14="Так",'06A_Варіанти'!N36,1E+99),IF('07A_Конструктор'!$D$15="Так",'06A_Варіанти'!O36,1E+99),IF('07A_Конструктор'!$D$16="Так",'06A_Варіанти'!P36,1E+99),IF('07A_Конструктор'!$D$17="Так",'06A_Варіанти'!Q36,1E+99),IF('06A_Варіанти'!R36="",1E+99,'06A_Варіанти'!R36))</f>
        <v>146.69999999999999</v>
      </c>
      <c r="P45" s="2" t="str">
        <f t="shared" si="5"/>
        <v>5 т</v>
      </c>
      <c r="Q45" s="2">
        <f t="shared" si="6"/>
        <v>14</v>
      </c>
      <c r="R45" s="2">
        <f>IF(OR(C45="РЦК макси",C45="РЦЧ SKU"),"SKU-потік",IFERROR(VLOOKUP(D45,'02_РЦ'!$A$3:$I$7,5,FALSE),0))</f>
        <v>800</v>
      </c>
      <c r="S45" s="2" t="str">
        <f>IF(OR(C45="РЦК макси",C45="РЦЧ SKU"),"Не рахується в ліміт",IFERROR(VLOOKUP(D45,'02_РЦ'!$A$3:$I$7,9,FALSE),"Немає РЦ"))</f>
        <v>В межах</v>
      </c>
    </row>
    <row r="46" spans="1:19">
      <c r="A46" s="2" t="str">
        <f>'06A_Варіанти'!A37</f>
        <v>BASE_89</v>
      </c>
      <c r="B46" s="2" t="str">
        <f>'06A_Варіанти'!B37</f>
        <v>TT_89</v>
      </c>
      <c r="C46" s="2" t="str">
        <f>'06A_Варіанти'!D37</f>
        <v>Основний</v>
      </c>
      <c r="D46" s="2" t="str">
        <f>'06A_Варіанти'!C37</f>
        <v>РЦП</v>
      </c>
      <c r="E46" s="2" t="str">
        <f>'06A_Варіанти'!S37</f>
        <v>DIRECT</v>
      </c>
      <c r="F46" s="2" t="str">
        <f>IF(O46='06A_Варіанти'!E37,'06A_Варіанти'!E$1,IF(O46='06A_Варіанти'!F37,'06A_Варіанти'!F$1,IF(O46='06A_Варіанти'!G37,'06A_Варіанти'!G$1,IF(O46='06A_Варіанти'!H37,'06A_Варіанти'!H$1,IF(O46='06A_Варіанти'!I37,'06A_Варіанти'!I$1,IF(O46='06A_Варіанти'!J37,'06A_Варіанти'!J$1,IF(O46='06A_Варіанти'!K37,'06A_Варіанти'!K$1,IF(O46='06A_Варіанти'!L37,'06A_Варіанти'!L$1,IF(O46='06A_Варіанти'!M37,'06A_Варіанти'!M$1,IF(O46='06A_Варіанти'!N37,'06A_Варіанти'!N$1,IF(O46='06A_Варіанти'!O37,'06A_Варіанти'!O$1,IF(O46='06A_Варіанти'!P37,'06A_Варіанти'!P$1,IF(O46='06A_Варіанти'!Q37,'06A_Варіанти'!Q$1,IF(O46='06A_Варіанти'!R37,'06A_Варіанти'!R$1,"НЕМАЄ МАРШРУТУ"))))))))))))))</f>
        <v>DIRECT</v>
      </c>
      <c r="G46" s="2" t="str">
        <f t="shared" si="0"/>
        <v>БЕЗ ЗМІН</v>
      </c>
      <c r="H46" s="2">
        <f>IF(G46="НЕМАЄ МАРШРУТУ",0,O46-'06A_Варіанти'!T37)</f>
        <v>0</v>
      </c>
      <c r="I46" s="2">
        <f>IFERROR(INDEX('04_Потоки'!$E:$E,MATCH(A46,'04_Потоки'!$A:$A,0)),0)</f>
        <v>1.850536130536131</v>
      </c>
      <c r="J46" s="2">
        <f t="shared" si="1"/>
        <v>1</v>
      </c>
      <c r="K46" s="2">
        <f>IF(C46="РЦК макси",0,2*'06A_Варіанти'!T37*J46)</f>
        <v>325.2</v>
      </c>
      <c r="L46" s="2">
        <f t="shared" si="2"/>
        <v>325.2</v>
      </c>
      <c r="M46" s="2">
        <f t="shared" si="3"/>
        <v>0</v>
      </c>
      <c r="N46" s="9">
        <f t="shared" si="4"/>
        <v>0</v>
      </c>
      <c r="O46" s="2">
        <f>MIN(IF('07A_Конструктор'!$D$5="Так",'06A_Варіанти'!E37,1E+99),IF('07A_Конструктор'!$D$6="Так",'06A_Варіанти'!F37,1E+99),IF('07A_Конструктор'!$D$7="Так",'06A_Варіанти'!G37,1E+99),IF('07A_Конструктор'!$D$8="Так",'06A_Варіанти'!H37,1E+99),IF('07A_Конструктор'!$D$9="Так",'06A_Варіанти'!I37,1E+99),IF('07A_Конструктор'!$D$10="Так",'06A_Варіанти'!J37,1E+99),IF('07A_Конструктор'!$D$11="Так",'06A_Варіанти'!K37,1E+99),IF('07A_Конструктор'!$D$12="Так",'06A_Варіанти'!L37,1E+99),IF('07A_Конструктор'!$D$13="Так",'06A_Варіанти'!M37,1E+99),IF('07A_Конструктор'!$D$14="Так",'06A_Варіанти'!N37,1E+99),IF('07A_Конструктор'!$D$15="Так",'06A_Варіанти'!O37,1E+99),IF('07A_Конструктор'!$D$16="Так",'06A_Варіанти'!P37,1E+99),IF('07A_Конструктор'!$D$17="Так",'06A_Варіанти'!Q37,1E+99),IF('06A_Варіанти'!R37="",1E+99,'06A_Варіанти'!R37))</f>
        <v>162.6</v>
      </c>
      <c r="P46" s="2" t="str">
        <f t="shared" si="5"/>
        <v>5 т</v>
      </c>
      <c r="Q46" s="2">
        <f t="shared" si="6"/>
        <v>14</v>
      </c>
      <c r="R46" s="2">
        <f>IF(OR(C46="РЦК макси",C46="РЦЧ SKU"),"SKU-потік",IFERROR(VLOOKUP(D46,'02_РЦ'!$A$3:$I$7,5,FALSE),0))</f>
        <v>800</v>
      </c>
      <c r="S46" s="2" t="str">
        <f>IF(OR(C46="РЦК макси",C46="РЦЧ SKU"),"Не рахується в ліміт",IFERROR(VLOOKUP(D46,'02_РЦ'!$A$3:$I$7,9,FALSE),"Немає РЦ"))</f>
        <v>В межах</v>
      </c>
    </row>
    <row r="47" spans="1:19">
      <c r="A47" s="2" t="str">
        <f>'06A_Варіанти'!A38</f>
        <v>BASE_96</v>
      </c>
      <c r="B47" s="2" t="str">
        <f>'06A_Варіанти'!B38</f>
        <v>TT_96</v>
      </c>
      <c r="C47" s="2" t="str">
        <f>'06A_Варіанти'!D38</f>
        <v>Основний</v>
      </c>
      <c r="D47" s="2" t="str">
        <f>'06A_Варіанти'!C38</f>
        <v>РЦП</v>
      </c>
      <c r="E47" s="2" t="str">
        <f>'06A_Варіанти'!S38</f>
        <v>DIRECT</v>
      </c>
      <c r="F47" s="2" t="str">
        <f>IF(O47='06A_Варіанти'!E38,'06A_Варіанти'!E$1,IF(O47='06A_Варіанти'!F38,'06A_Варіанти'!F$1,IF(O47='06A_Варіанти'!G38,'06A_Варіанти'!G$1,IF(O47='06A_Варіанти'!H38,'06A_Варіанти'!H$1,IF(O47='06A_Варіанти'!I38,'06A_Варіанти'!I$1,IF(O47='06A_Варіанти'!J38,'06A_Варіанти'!J$1,IF(O47='06A_Варіанти'!K38,'06A_Варіанти'!K$1,IF(O47='06A_Варіанти'!L38,'06A_Варіанти'!L$1,IF(O47='06A_Варіанти'!M38,'06A_Варіанти'!M$1,IF(O47='06A_Варіанти'!N38,'06A_Варіанти'!N$1,IF(O47='06A_Варіанти'!O38,'06A_Варіанти'!O$1,IF(O47='06A_Варіанти'!P38,'06A_Варіанти'!P$1,IF(O47='06A_Варіанти'!Q38,'06A_Варіанти'!Q$1,IF(O47='06A_Варіанти'!R38,'06A_Варіанти'!R$1,"НЕМАЄ МАРШРУТУ"))))))))))))))</f>
        <v>DIRECT</v>
      </c>
      <c r="G47" s="2" t="str">
        <f t="shared" si="0"/>
        <v>БЕЗ ЗМІН</v>
      </c>
      <c r="H47" s="2">
        <f>IF(G47="НЕМАЄ МАРШРУТУ",0,O47-'06A_Варіанти'!T38)</f>
        <v>0</v>
      </c>
      <c r="I47" s="2">
        <f>IFERROR(INDEX('04_Потоки'!$E:$E,MATCH(A47,'04_Потоки'!$A:$A,0)),0)</f>
        <v>1.850536130536131</v>
      </c>
      <c r="J47" s="2">
        <f t="shared" si="1"/>
        <v>1</v>
      </c>
      <c r="K47" s="2">
        <f>IF(C47="РЦК макси",0,2*'06A_Варіанти'!T38*J47)</f>
        <v>370.6</v>
      </c>
      <c r="L47" s="2">
        <f t="shared" si="2"/>
        <v>370.6</v>
      </c>
      <c r="M47" s="2">
        <f t="shared" si="3"/>
        <v>0</v>
      </c>
      <c r="N47" s="9">
        <f t="shared" si="4"/>
        <v>0</v>
      </c>
      <c r="O47" s="2">
        <f>MIN(IF('07A_Конструктор'!$D$5="Так",'06A_Варіанти'!E38,1E+99),IF('07A_Конструктор'!$D$6="Так",'06A_Варіанти'!F38,1E+99),IF('07A_Конструктор'!$D$7="Так",'06A_Варіанти'!G38,1E+99),IF('07A_Конструктор'!$D$8="Так",'06A_Варіанти'!H38,1E+99),IF('07A_Конструктор'!$D$9="Так",'06A_Варіанти'!I38,1E+99),IF('07A_Конструктор'!$D$10="Так",'06A_Варіанти'!J38,1E+99),IF('07A_Конструктор'!$D$11="Так",'06A_Варіанти'!K38,1E+99),IF('07A_Конструктор'!$D$12="Так",'06A_Варіанти'!L38,1E+99),IF('07A_Конструктор'!$D$13="Так",'06A_Варіанти'!M38,1E+99),IF('07A_Конструктор'!$D$14="Так",'06A_Варіанти'!N38,1E+99),IF('07A_Конструктор'!$D$15="Так",'06A_Варіанти'!O38,1E+99),IF('07A_Конструктор'!$D$16="Так",'06A_Варіанти'!P38,1E+99),IF('07A_Конструктор'!$D$17="Так",'06A_Варіанти'!Q38,1E+99),IF('06A_Варіанти'!R38="",1E+99,'06A_Варіанти'!R38))</f>
        <v>185.3</v>
      </c>
      <c r="P47" s="2" t="str">
        <f t="shared" si="5"/>
        <v>5 т</v>
      </c>
      <c r="Q47" s="2">
        <f t="shared" si="6"/>
        <v>14</v>
      </c>
      <c r="R47" s="2">
        <f>IF(OR(C47="РЦК макси",C47="РЦЧ SKU"),"SKU-потік",IFERROR(VLOOKUP(D47,'02_РЦ'!$A$3:$I$7,5,FALSE),0))</f>
        <v>800</v>
      </c>
      <c r="S47" s="2" t="str">
        <f>IF(OR(C47="РЦК макси",C47="РЦЧ SKU"),"Не рахується в ліміт",IFERROR(VLOOKUP(D47,'02_РЦ'!$A$3:$I$7,9,FALSE),"Немає РЦ"))</f>
        <v>В межах</v>
      </c>
    </row>
    <row r="48" spans="1:19">
      <c r="A48" s="2" t="str">
        <f>'06A_Варіанти'!A39</f>
        <v>BASE_99</v>
      </c>
      <c r="B48" s="2" t="str">
        <f>'06A_Варіанти'!B39</f>
        <v>TT_99</v>
      </c>
      <c r="C48" s="2" t="str">
        <f>'06A_Варіанти'!D39</f>
        <v>Основний</v>
      </c>
      <c r="D48" s="2" t="str">
        <f>'06A_Варіанти'!C39</f>
        <v>РЦП</v>
      </c>
      <c r="E48" s="2" t="str">
        <f>'06A_Варіанти'!S39</f>
        <v>DIRECT</v>
      </c>
      <c r="F48" s="2" t="str">
        <f>IF(O48='06A_Варіанти'!E39,'06A_Варіанти'!E$1,IF(O48='06A_Варіанти'!F39,'06A_Варіанти'!F$1,IF(O48='06A_Варіанти'!G39,'06A_Варіанти'!G$1,IF(O48='06A_Варіанти'!H39,'06A_Варіанти'!H$1,IF(O48='06A_Варіанти'!I39,'06A_Варіанти'!I$1,IF(O48='06A_Варіанти'!J39,'06A_Варіанти'!J$1,IF(O48='06A_Варіанти'!K39,'06A_Варіанти'!K$1,IF(O48='06A_Варіанти'!L39,'06A_Варіанти'!L$1,IF(O48='06A_Варіанти'!M39,'06A_Варіанти'!M$1,IF(O48='06A_Варіанти'!N39,'06A_Варіанти'!N$1,IF(O48='06A_Варіанти'!O39,'06A_Варіанти'!O$1,IF(O48='06A_Варіанти'!P39,'06A_Варіанти'!P$1,IF(O48='06A_Варіанти'!Q39,'06A_Варіанти'!Q$1,IF(O48='06A_Варіанти'!R39,'06A_Варіанти'!R$1,"НЕМАЄ МАРШРУТУ"))))))))))))))</f>
        <v>DIRECT</v>
      </c>
      <c r="G48" s="2" t="str">
        <f t="shared" si="0"/>
        <v>БЕЗ ЗМІН</v>
      </c>
      <c r="H48" s="2">
        <f>IF(G48="НЕМАЄ МАРШРУТУ",0,O48-'06A_Варіанти'!T39)</f>
        <v>0</v>
      </c>
      <c r="I48" s="2">
        <f>IFERROR(INDEX('04_Потоки'!$E:$E,MATCH(A48,'04_Потоки'!$A:$A,0)),0)</f>
        <v>1.850536130536131</v>
      </c>
      <c r="J48" s="2">
        <f t="shared" si="1"/>
        <v>1</v>
      </c>
      <c r="K48" s="2">
        <f>IF(C48="РЦК макси",0,2*'06A_Варіанти'!T39*J48)</f>
        <v>383.4</v>
      </c>
      <c r="L48" s="2">
        <f t="shared" si="2"/>
        <v>383.4</v>
      </c>
      <c r="M48" s="2">
        <f t="shared" si="3"/>
        <v>0</v>
      </c>
      <c r="N48" s="9">
        <f t="shared" si="4"/>
        <v>0</v>
      </c>
      <c r="O48" s="2">
        <f>MIN(IF('07A_Конструктор'!$D$5="Так",'06A_Варіанти'!E39,1E+99),IF('07A_Конструктор'!$D$6="Так",'06A_Варіанти'!F39,1E+99),IF('07A_Конструктор'!$D$7="Так",'06A_Варіанти'!G39,1E+99),IF('07A_Конструктор'!$D$8="Так",'06A_Варіанти'!H39,1E+99),IF('07A_Конструктор'!$D$9="Так",'06A_Варіанти'!I39,1E+99),IF('07A_Конструктор'!$D$10="Так",'06A_Варіанти'!J39,1E+99),IF('07A_Конструктор'!$D$11="Так",'06A_Варіанти'!K39,1E+99),IF('07A_Конструктор'!$D$12="Так",'06A_Варіанти'!L39,1E+99),IF('07A_Конструктор'!$D$13="Так",'06A_Варіанти'!M39,1E+99),IF('07A_Конструктор'!$D$14="Так",'06A_Варіанти'!N39,1E+99),IF('07A_Конструктор'!$D$15="Так",'06A_Варіанти'!O39,1E+99),IF('07A_Конструктор'!$D$16="Так",'06A_Варіанти'!P39,1E+99),IF('07A_Конструктор'!$D$17="Так",'06A_Варіанти'!Q39,1E+99),IF('06A_Варіанти'!R39="",1E+99,'06A_Варіанти'!R39))</f>
        <v>191.7</v>
      </c>
      <c r="P48" s="2" t="str">
        <f t="shared" si="5"/>
        <v>5 т</v>
      </c>
      <c r="Q48" s="2">
        <f t="shared" si="6"/>
        <v>14</v>
      </c>
      <c r="R48" s="2">
        <f>IF(OR(C48="РЦК макси",C48="РЦЧ SKU"),"SKU-потік",IFERROR(VLOOKUP(D48,'02_РЦ'!$A$3:$I$7,5,FALSE),0))</f>
        <v>800</v>
      </c>
      <c r="S48" s="2" t="str">
        <f>IF(OR(C48="РЦК макси",C48="РЦЧ SKU"),"Не рахується в ліміт",IFERROR(VLOOKUP(D48,'02_РЦ'!$A$3:$I$7,9,FALSE),"Немає РЦ"))</f>
        <v>В межах</v>
      </c>
    </row>
    <row r="49" spans="1:19">
      <c r="A49" s="2" t="str">
        <f>'06A_Варіанти'!A40</f>
        <v>BASE_106</v>
      </c>
      <c r="B49" s="2" t="str">
        <f>'06A_Варіанти'!B40</f>
        <v>TT_106</v>
      </c>
      <c r="C49" s="2" t="str">
        <f>'06A_Варіанти'!D40</f>
        <v>Основний</v>
      </c>
      <c r="D49" s="2" t="str">
        <f>'06A_Варіанти'!C40</f>
        <v>РЦП</v>
      </c>
      <c r="E49" s="2" t="str">
        <f>'06A_Варіанти'!S40</f>
        <v>KAM_HPP</v>
      </c>
      <c r="F49" s="2" t="str">
        <f>IF(O49='06A_Варіанти'!E40,'06A_Варіанти'!E$1,IF(O49='06A_Варіанти'!F40,'06A_Варіанти'!F$1,IF(O49='06A_Варіанти'!G40,'06A_Варіанти'!G$1,IF(O49='06A_Варіанти'!H40,'06A_Варіанти'!H$1,IF(O49='06A_Варіанти'!I40,'06A_Варіанти'!I$1,IF(O49='06A_Варіанти'!J40,'06A_Варіанти'!J$1,IF(O49='06A_Варіанти'!K40,'06A_Варіанти'!K$1,IF(O49='06A_Варіанти'!L40,'06A_Варіанти'!L$1,IF(O49='06A_Варіанти'!M40,'06A_Варіанти'!M$1,IF(O49='06A_Варіанти'!N40,'06A_Варіанти'!N$1,IF(O49='06A_Варіанти'!O40,'06A_Варіанти'!O$1,IF(O49='06A_Варіанти'!P40,'06A_Варіанти'!P$1,IF(O49='06A_Варіанти'!Q40,'06A_Варіанти'!Q$1,IF(O49='06A_Варіанти'!R40,'06A_Варіанти'!R$1,"НЕМАЄ МАРШРУТУ"))))))))))))))</f>
        <v>KAM_HPP</v>
      </c>
      <c r="G49" s="2" t="str">
        <f t="shared" si="0"/>
        <v>БЕЗ ЗМІН</v>
      </c>
      <c r="H49" s="2">
        <f>IF(G49="НЕМАЄ МАРШРУТУ",0,O49-'06A_Варіанти'!T40)</f>
        <v>0</v>
      </c>
      <c r="I49" s="2">
        <f>IFERROR(INDEX('04_Потоки'!$E:$E,MATCH(A49,'04_Потоки'!$A:$A,0)),0)</f>
        <v>1.850536130536131</v>
      </c>
      <c r="J49" s="2">
        <f t="shared" si="1"/>
        <v>1</v>
      </c>
      <c r="K49" s="2">
        <f>IF(C49="РЦК макси",0,2*'06A_Варіанти'!T40*J49)</f>
        <v>288.60000000000002</v>
      </c>
      <c r="L49" s="2">
        <f t="shared" si="2"/>
        <v>288.60000000000002</v>
      </c>
      <c r="M49" s="2">
        <f t="shared" si="3"/>
        <v>0</v>
      </c>
      <c r="N49" s="9">
        <f t="shared" si="4"/>
        <v>0</v>
      </c>
      <c r="O49" s="2">
        <f>MIN(IF('07A_Конструктор'!$D$5="Так",'06A_Варіанти'!E40,1E+99),IF('07A_Конструктор'!$D$6="Так",'06A_Варіанти'!F40,1E+99),IF('07A_Конструктор'!$D$7="Так",'06A_Варіанти'!G40,1E+99),IF('07A_Конструктор'!$D$8="Так",'06A_Варіанти'!H40,1E+99),IF('07A_Конструктор'!$D$9="Так",'06A_Варіанти'!I40,1E+99),IF('07A_Конструктор'!$D$10="Так",'06A_Варіанти'!J40,1E+99),IF('07A_Конструктор'!$D$11="Так",'06A_Варіанти'!K40,1E+99),IF('07A_Конструктор'!$D$12="Так",'06A_Варіанти'!L40,1E+99),IF('07A_Конструктор'!$D$13="Так",'06A_Варіанти'!M40,1E+99),IF('07A_Конструктор'!$D$14="Так",'06A_Варіанти'!N40,1E+99),IF('07A_Конструктор'!$D$15="Так",'06A_Варіанти'!O40,1E+99),IF('07A_Конструктор'!$D$16="Так",'06A_Варіанти'!P40,1E+99),IF('07A_Конструктор'!$D$17="Так",'06A_Варіанти'!Q40,1E+99),IF('06A_Варіанти'!R40="",1E+99,'06A_Варіанти'!R40))</f>
        <v>144.30000000000001</v>
      </c>
      <c r="P49" s="2" t="str">
        <f t="shared" si="5"/>
        <v>5 т</v>
      </c>
      <c r="Q49" s="2">
        <f t="shared" si="6"/>
        <v>14</v>
      </c>
      <c r="R49" s="2">
        <f>IF(OR(C49="РЦК макси",C49="РЦЧ SKU"),"SKU-потік",IFERROR(VLOOKUP(D49,'02_РЦ'!$A$3:$I$7,5,FALSE),0))</f>
        <v>800</v>
      </c>
      <c r="S49" s="2" t="str">
        <f>IF(OR(C49="РЦК макси",C49="РЦЧ SKU"),"Не рахується в ліміт",IFERROR(VLOOKUP(D49,'02_РЦ'!$A$3:$I$7,9,FALSE),"Немає РЦ"))</f>
        <v>В межах</v>
      </c>
    </row>
    <row r="50" spans="1:19">
      <c r="A50" s="2" t="str">
        <f>'06A_Варіанти'!A41</f>
        <v>BASE_104</v>
      </c>
      <c r="B50" s="2" t="str">
        <f>'06A_Варіанти'!B41</f>
        <v>TT_104</v>
      </c>
      <c r="C50" s="2" t="str">
        <f>'06A_Варіанти'!D41</f>
        <v>Основний</v>
      </c>
      <c r="D50" s="2" t="str">
        <f>'06A_Варіанти'!C41</f>
        <v>РЦП</v>
      </c>
      <c r="E50" s="2" t="str">
        <f>'06A_Варіанти'!S41</f>
        <v>KREM</v>
      </c>
      <c r="F50" s="2" t="str">
        <f>IF(O50='06A_Варіанти'!E41,'06A_Варіанти'!E$1,IF(O50='06A_Варіанти'!F41,'06A_Варіанти'!F$1,IF(O50='06A_Варіанти'!G41,'06A_Варіанти'!G$1,IF(O50='06A_Варіанти'!H41,'06A_Варіанти'!H$1,IF(O50='06A_Варіанти'!I41,'06A_Варіанти'!I$1,IF(O50='06A_Варіанти'!J41,'06A_Варіанти'!J$1,IF(O50='06A_Варіанти'!K41,'06A_Варіанти'!K$1,IF(O50='06A_Варіанти'!L41,'06A_Варіанти'!L$1,IF(O50='06A_Варіанти'!M41,'06A_Варіанти'!M$1,IF(O50='06A_Варіанти'!N41,'06A_Варіанти'!N$1,IF(O50='06A_Варіанти'!O41,'06A_Варіанти'!O$1,IF(O50='06A_Варіанти'!P41,'06A_Варіанти'!P$1,IF(O50='06A_Варіанти'!Q41,'06A_Варіанти'!Q$1,IF(O50='06A_Варіанти'!R41,'06A_Варіанти'!R$1,"НЕМАЄ МАРШРУТУ"))))))))))))))</f>
        <v>KREM</v>
      </c>
      <c r="G50" s="2" t="str">
        <f t="shared" si="0"/>
        <v>БЕЗ ЗМІН</v>
      </c>
      <c r="H50" s="2">
        <f>IF(G50="НЕМАЄ МАРШРУТУ",0,O50-'06A_Варіанти'!T41)</f>
        <v>0</v>
      </c>
      <c r="I50" s="2">
        <f>IFERROR(INDEX('04_Потоки'!$E:$E,MATCH(A50,'04_Потоки'!$A:$A,0)),0)</f>
        <v>1.850536130536131</v>
      </c>
      <c r="J50" s="2">
        <f t="shared" si="1"/>
        <v>1</v>
      </c>
      <c r="K50" s="2">
        <f>IF(C50="РЦК макси",0,2*'06A_Варіанти'!T41*J50)</f>
        <v>352.6</v>
      </c>
      <c r="L50" s="2">
        <f t="shared" si="2"/>
        <v>352.6</v>
      </c>
      <c r="M50" s="2">
        <f t="shared" si="3"/>
        <v>0</v>
      </c>
      <c r="N50" s="9">
        <f t="shared" si="4"/>
        <v>0</v>
      </c>
      <c r="O50" s="2">
        <f>MIN(IF('07A_Конструктор'!$D$5="Так",'06A_Варіанти'!E41,1E+99),IF('07A_Конструктор'!$D$6="Так",'06A_Варіанти'!F41,1E+99),IF('07A_Конструктор'!$D$7="Так",'06A_Варіанти'!G41,1E+99),IF('07A_Конструктор'!$D$8="Так",'06A_Варіанти'!H41,1E+99),IF('07A_Конструктор'!$D$9="Так",'06A_Варіанти'!I41,1E+99),IF('07A_Конструктор'!$D$10="Так",'06A_Варіанти'!J41,1E+99),IF('07A_Конструктор'!$D$11="Так",'06A_Варіанти'!K41,1E+99),IF('07A_Конструктор'!$D$12="Так",'06A_Варіанти'!L41,1E+99),IF('07A_Конструктор'!$D$13="Так",'06A_Варіанти'!M41,1E+99),IF('07A_Конструктор'!$D$14="Так",'06A_Варіанти'!N41,1E+99),IF('07A_Конструктор'!$D$15="Так",'06A_Варіанти'!O41,1E+99),IF('07A_Конструктор'!$D$16="Так",'06A_Варіанти'!P41,1E+99),IF('07A_Конструктор'!$D$17="Так",'06A_Варіанти'!Q41,1E+99),IF('06A_Варіанти'!R41="",1E+99,'06A_Варіанти'!R41))</f>
        <v>176.3</v>
      </c>
      <c r="P50" s="2" t="str">
        <f t="shared" si="5"/>
        <v>5 т</v>
      </c>
      <c r="Q50" s="2">
        <f t="shared" si="6"/>
        <v>14</v>
      </c>
      <c r="R50" s="2">
        <f>IF(OR(C50="РЦК макси",C50="РЦЧ SKU"),"SKU-потік",IFERROR(VLOOKUP(D50,'02_РЦ'!$A$3:$I$7,5,FALSE),0))</f>
        <v>800</v>
      </c>
      <c r="S50" s="2" t="str">
        <f>IF(OR(C50="РЦК макси",C50="РЦЧ SKU"),"Не рахується в ліміт",IFERROR(VLOOKUP(D50,'02_РЦ'!$A$3:$I$7,9,FALSE),"Немає РЦ"))</f>
        <v>В межах</v>
      </c>
    </row>
    <row r="51" spans="1:19">
      <c r="A51" s="2" t="str">
        <f>'06A_Варіанти'!A42</f>
        <v>BASE_58</v>
      </c>
      <c r="B51" s="2" t="str">
        <f>'06A_Варіанти'!B42</f>
        <v>TT_58</v>
      </c>
      <c r="C51" s="2" t="str">
        <f>'06A_Варіанти'!D42</f>
        <v>Основний</v>
      </c>
      <c r="D51" s="2" t="str">
        <f>'06A_Варіанти'!C42</f>
        <v>РЦП</v>
      </c>
      <c r="E51" s="2" t="str">
        <f>'06A_Варіанти'!S42</f>
        <v>DIRECT</v>
      </c>
      <c r="F51" s="2" t="str">
        <f>IF(O51='06A_Варіанти'!E42,'06A_Варіанти'!E$1,IF(O51='06A_Варіанти'!F42,'06A_Варіанти'!F$1,IF(O51='06A_Варіанти'!G42,'06A_Варіанти'!G$1,IF(O51='06A_Варіанти'!H42,'06A_Варіанти'!H$1,IF(O51='06A_Варіанти'!I42,'06A_Варіанти'!I$1,IF(O51='06A_Варіанти'!J42,'06A_Варіанти'!J$1,IF(O51='06A_Варіанти'!K42,'06A_Варіанти'!K$1,IF(O51='06A_Варіанти'!L42,'06A_Варіанти'!L$1,IF(O51='06A_Варіанти'!M42,'06A_Варіанти'!M$1,IF(O51='06A_Варіанти'!N42,'06A_Варіанти'!N$1,IF(O51='06A_Варіанти'!O42,'06A_Варіанти'!O$1,IF(O51='06A_Варіанти'!P42,'06A_Варіанти'!P$1,IF(O51='06A_Варіанти'!Q42,'06A_Варіанти'!Q$1,IF(O51='06A_Варіанти'!R42,'06A_Варіанти'!R$1,"НЕМАЄ МАРШРУТУ"))))))))))))))</f>
        <v>DIRECT</v>
      </c>
      <c r="G51" s="2" t="str">
        <f t="shared" si="0"/>
        <v>БЕЗ ЗМІН</v>
      </c>
      <c r="H51" s="2">
        <f>IF(G51="НЕМАЄ МАРШРУТУ",0,O51-'06A_Варіанти'!T42)</f>
        <v>0</v>
      </c>
      <c r="I51" s="2">
        <f>IFERROR(INDEX('04_Потоки'!$E:$E,MATCH(A51,'04_Потоки'!$A:$A,0)),0)</f>
        <v>1.850536130536131</v>
      </c>
      <c r="J51" s="2">
        <f t="shared" si="1"/>
        <v>1</v>
      </c>
      <c r="K51" s="2">
        <f>IF(C51="РЦК макси",0,2*'06A_Варіанти'!T42*J51)</f>
        <v>219</v>
      </c>
      <c r="L51" s="2">
        <f t="shared" si="2"/>
        <v>219</v>
      </c>
      <c r="M51" s="2">
        <f t="shared" si="3"/>
        <v>0</v>
      </c>
      <c r="N51" s="9">
        <f t="shared" si="4"/>
        <v>0</v>
      </c>
      <c r="O51" s="2">
        <f>MIN(IF('07A_Конструктор'!$D$5="Так",'06A_Варіанти'!E42,1E+99),IF('07A_Конструктор'!$D$6="Так",'06A_Варіанти'!F42,1E+99),IF('07A_Конструктор'!$D$7="Так",'06A_Варіанти'!G42,1E+99),IF('07A_Конструктор'!$D$8="Так",'06A_Варіанти'!H42,1E+99),IF('07A_Конструктор'!$D$9="Так",'06A_Варіанти'!I42,1E+99),IF('07A_Конструктор'!$D$10="Так",'06A_Варіанти'!J42,1E+99),IF('07A_Конструктор'!$D$11="Так",'06A_Варіанти'!K42,1E+99),IF('07A_Конструктор'!$D$12="Так",'06A_Варіанти'!L42,1E+99),IF('07A_Конструктор'!$D$13="Так",'06A_Варіанти'!M42,1E+99),IF('07A_Конструктор'!$D$14="Так",'06A_Варіанти'!N42,1E+99),IF('07A_Конструктор'!$D$15="Так",'06A_Варіанти'!O42,1E+99),IF('07A_Конструктор'!$D$16="Так",'06A_Варіанти'!P42,1E+99),IF('07A_Конструктор'!$D$17="Так",'06A_Варіанти'!Q42,1E+99),IF('06A_Варіанти'!R42="",1E+99,'06A_Варіанти'!R42))</f>
        <v>109.5</v>
      </c>
      <c r="P51" s="2" t="str">
        <f t="shared" si="5"/>
        <v>5 т</v>
      </c>
      <c r="Q51" s="2">
        <f t="shared" si="6"/>
        <v>14</v>
      </c>
      <c r="R51" s="2">
        <f>IF(OR(C51="РЦК макси",C51="РЦЧ SKU"),"SKU-потік",IFERROR(VLOOKUP(D51,'02_РЦ'!$A$3:$I$7,5,FALSE),0))</f>
        <v>800</v>
      </c>
      <c r="S51" s="2" t="str">
        <f>IF(OR(C51="РЦК макси",C51="РЦЧ SKU"),"Не рахується в ліміт",IFERROR(VLOOKUP(D51,'02_РЦ'!$A$3:$I$7,9,FALSE),"Немає РЦ"))</f>
        <v>В межах</v>
      </c>
    </row>
    <row r="52" spans="1:19">
      <c r="A52" s="2" t="str">
        <f>'06A_Варіанти'!A43</f>
        <v>BASE_10</v>
      </c>
      <c r="B52" s="2" t="str">
        <f>'06A_Варіанти'!B43</f>
        <v>TT_10</v>
      </c>
      <c r="C52" s="2" t="str">
        <f>'06A_Варіанти'!D43</f>
        <v>Основний</v>
      </c>
      <c r="D52" s="2" t="str">
        <f>'06A_Варіанти'!C43</f>
        <v>РЦП</v>
      </c>
      <c r="E52" s="2" t="str">
        <f>'06A_Варіанти'!S43</f>
        <v>DIRECT</v>
      </c>
      <c r="F52" s="2" t="str">
        <f>IF(O52='06A_Варіанти'!E43,'06A_Варіанти'!E$1,IF(O52='06A_Варіанти'!F43,'06A_Варіанти'!F$1,IF(O52='06A_Варіанти'!G43,'06A_Варіанти'!G$1,IF(O52='06A_Варіанти'!H43,'06A_Варіанти'!H$1,IF(O52='06A_Варіанти'!I43,'06A_Варіанти'!I$1,IF(O52='06A_Варіанти'!J43,'06A_Варіанти'!J$1,IF(O52='06A_Варіанти'!K43,'06A_Варіанти'!K$1,IF(O52='06A_Варіанти'!L43,'06A_Варіанти'!L$1,IF(O52='06A_Варіанти'!M43,'06A_Варіанти'!M$1,IF(O52='06A_Варіанти'!N43,'06A_Варіанти'!N$1,IF(O52='06A_Варіанти'!O43,'06A_Варіанти'!O$1,IF(O52='06A_Варіанти'!P43,'06A_Варіанти'!P$1,IF(O52='06A_Варіанти'!Q43,'06A_Варіанти'!Q$1,IF(O52='06A_Варіанти'!R43,'06A_Варіанти'!R$1,"НЕМАЄ МАРШРУТУ"))))))))))))))</f>
        <v>DIRECT</v>
      </c>
      <c r="G52" s="2" t="str">
        <f t="shared" si="0"/>
        <v>БЕЗ ЗМІН</v>
      </c>
      <c r="H52" s="2">
        <f>IF(G52="НЕМАЄ МАРШРУТУ",0,O52-'06A_Варіанти'!T43)</f>
        <v>0</v>
      </c>
      <c r="I52" s="2">
        <f>IFERROR(INDEX('04_Потоки'!$E:$E,MATCH(A52,'04_Потоки'!$A:$A,0)),0)</f>
        <v>1.850536130536131</v>
      </c>
      <c r="J52" s="2">
        <f t="shared" si="1"/>
        <v>1</v>
      </c>
      <c r="K52" s="2">
        <f>IF(C52="РЦК макси",0,2*'06A_Варіанти'!T43*J52)</f>
        <v>373.4</v>
      </c>
      <c r="L52" s="2">
        <f t="shared" si="2"/>
        <v>373.4</v>
      </c>
      <c r="M52" s="2">
        <f t="shared" si="3"/>
        <v>0</v>
      </c>
      <c r="N52" s="9">
        <f t="shared" si="4"/>
        <v>0</v>
      </c>
      <c r="O52" s="2">
        <f>MIN(IF('07A_Конструктор'!$D$5="Так",'06A_Варіанти'!E43,1E+99),IF('07A_Конструктор'!$D$6="Так",'06A_Варіанти'!F43,1E+99),IF('07A_Конструктор'!$D$7="Так",'06A_Варіанти'!G43,1E+99),IF('07A_Конструктор'!$D$8="Так",'06A_Варіанти'!H43,1E+99),IF('07A_Конструктор'!$D$9="Так",'06A_Варіанти'!I43,1E+99),IF('07A_Конструктор'!$D$10="Так",'06A_Варіанти'!J43,1E+99),IF('07A_Конструктор'!$D$11="Так",'06A_Варіанти'!K43,1E+99),IF('07A_Конструктор'!$D$12="Так",'06A_Варіанти'!L43,1E+99),IF('07A_Конструктор'!$D$13="Так",'06A_Варіанти'!M43,1E+99),IF('07A_Конструктор'!$D$14="Так",'06A_Варіанти'!N43,1E+99),IF('07A_Конструктор'!$D$15="Так",'06A_Варіанти'!O43,1E+99),IF('07A_Конструктор'!$D$16="Так",'06A_Варіанти'!P43,1E+99),IF('07A_Конструктор'!$D$17="Так",'06A_Варіанти'!Q43,1E+99),IF('06A_Варіанти'!R43="",1E+99,'06A_Варіанти'!R43))</f>
        <v>186.7</v>
      </c>
      <c r="P52" s="2" t="str">
        <f t="shared" si="5"/>
        <v>5 т</v>
      </c>
      <c r="Q52" s="2">
        <f t="shared" si="6"/>
        <v>14</v>
      </c>
      <c r="R52" s="2">
        <f>IF(OR(C52="РЦК макси",C52="РЦЧ SKU"),"SKU-потік",IFERROR(VLOOKUP(D52,'02_РЦ'!$A$3:$I$7,5,FALSE),0))</f>
        <v>800</v>
      </c>
      <c r="S52" s="2" t="str">
        <f>IF(OR(C52="РЦК макси",C52="РЦЧ SKU"),"Не рахується в ліміт",IFERROR(VLOOKUP(D52,'02_РЦ'!$A$3:$I$7,9,FALSE),"Немає РЦ"))</f>
        <v>В межах</v>
      </c>
    </row>
    <row r="53" spans="1:19">
      <c r="A53" s="2" t="str">
        <f>'06A_Варіанти'!A44</f>
        <v>BASE_114</v>
      </c>
      <c r="B53" s="2" t="str">
        <f>'06A_Варіанти'!B44</f>
        <v>TT_114</v>
      </c>
      <c r="C53" s="2" t="str">
        <f>'06A_Варіанти'!D44</f>
        <v>Основний</v>
      </c>
      <c r="D53" s="2" t="str">
        <f>'06A_Варіанти'!C44</f>
        <v>РЦП</v>
      </c>
      <c r="E53" s="2" t="str">
        <f>'06A_Варіанти'!S44</f>
        <v>DIRECT</v>
      </c>
      <c r="F53" s="2" t="str">
        <f>IF(O53='06A_Варіанти'!E44,'06A_Варіанти'!E$1,IF(O53='06A_Варіанти'!F44,'06A_Варіанти'!F$1,IF(O53='06A_Варіанти'!G44,'06A_Варіанти'!G$1,IF(O53='06A_Варіанти'!H44,'06A_Варіанти'!H$1,IF(O53='06A_Варіанти'!I44,'06A_Варіанти'!I$1,IF(O53='06A_Варіанти'!J44,'06A_Варіанти'!J$1,IF(O53='06A_Варіанти'!K44,'06A_Варіанти'!K$1,IF(O53='06A_Варіанти'!L44,'06A_Варіанти'!L$1,IF(O53='06A_Варіанти'!M44,'06A_Варіанти'!M$1,IF(O53='06A_Варіанти'!N44,'06A_Варіанти'!N$1,IF(O53='06A_Варіанти'!O44,'06A_Варіанти'!O$1,IF(O53='06A_Варіанти'!P44,'06A_Варіанти'!P$1,IF(O53='06A_Варіанти'!Q44,'06A_Варіанти'!Q$1,IF(O53='06A_Варіанти'!R44,'06A_Варіанти'!R$1,"НЕМАЄ МАРШРУТУ"))))))))))))))</f>
        <v>DIRECT</v>
      </c>
      <c r="G53" s="2" t="str">
        <f t="shared" si="0"/>
        <v>БЕЗ ЗМІН</v>
      </c>
      <c r="H53" s="2">
        <f>IF(G53="НЕМАЄ МАРШРУТУ",0,O53-'06A_Варіанти'!T44)</f>
        <v>0</v>
      </c>
      <c r="I53" s="2">
        <f>IFERROR(INDEX('04_Потоки'!$E:$E,MATCH(A53,'04_Потоки'!$A:$A,0)),0)</f>
        <v>1.850536130536131</v>
      </c>
      <c r="J53" s="2">
        <f t="shared" si="1"/>
        <v>1</v>
      </c>
      <c r="K53" s="2">
        <f>IF(C53="РЦК макси",0,2*'06A_Варіанти'!T44*J53)</f>
        <v>117.4</v>
      </c>
      <c r="L53" s="2">
        <f t="shared" si="2"/>
        <v>117.4</v>
      </c>
      <c r="M53" s="2">
        <f t="shared" si="3"/>
        <v>0</v>
      </c>
      <c r="N53" s="9">
        <f t="shared" si="4"/>
        <v>0</v>
      </c>
      <c r="O53" s="2">
        <f>MIN(IF('07A_Конструктор'!$D$5="Так",'06A_Варіанти'!E44,1E+99),IF('07A_Конструктор'!$D$6="Так",'06A_Варіанти'!F44,1E+99),IF('07A_Конструктор'!$D$7="Так",'06A_Варіанти'!G44,1E+99),IF('07A_Конструктор'!$D$8="Так",'06A_Варіанти'!H44,1E+99),IF('07A_Конструктор'!$D$9="Так",'06A_Варіанти'!I44,1E+99),IF('07A_Конструктор'!$D$10="Так",'06A_Варіанти'!J44,1E+99),IF('07A_Конструктор'!$D$11="Так",'06A_Варіанти'!K44,1E+99),IF('07A_Конструктор'!$D$12="Так",'06A_Варіанти'!L44,1E+99),IF('07A_Конструктор'!$D$13="Так",'06A_Варіанти'!M44,1E+99),IF('07A_Конструктор'!$D$14="Так",'06A_Варіанти'!N44,1E+99),IF('07A_Конструктор'!$D$15="Так",'06A_Варіанти'!O44,1E+99),IF('07A_Конструктор'!$D$16="Так",'06A_Варіанти'!P44,1E+99),IF('07A_Конструктор'!$D$17="Так",'06A_Варіанти'!Q44,1E+99),IF('06A_Варіанти'!R44="",1E+99,'06A_Варіанти'!R44))</f>
        <v>58.7</v>
      </c>
      <c r="P53" s="2" t="str">
        <f t="shared" si="5"/>
        <v>5 т</v>
      </c>
      <c r="Q53" s="2">
        <f t="shared" si="6"/>
        <v>14</v>
      </c>
      <c r="R53" s="2">
        <f>IF(OR(C53="РЦК макси",C53="РЦЧ SKU"),"SKU-потік",IFERROR(VLOOKUP(D53,'02_РЦ'!$A$3:$I$7,5,FALSE),0))</f>
        <v>800</v>
      </c>
      <c r="S53" s="2" t="str">
        <f>IF(OR(C53="РЦК макси",C53="РЦЧ SKU"),"Не рахується в ліміт",IFERROR(VLOOKUP(D53,'02_РЦ'!$A$3:$I$7,9,FALSE),"Немає РЦ"))</f>
        <v>В межах</v>
      </c>
    </row>
    <row r="54" spans="1:19">
      <c r="A54" s="2" t="str">
        <f>'06A_Варіанти'!A45</f>
        <v>BASE_110</v>
      </c>
      <c r="B54" s="2" t="str">
        <f>'06A_Варіанти'!B45</f>
        <v>TT_110</v>
      </c>
      <c r="C54" s="2" t="str">
        <f>'06A_Варіанти'!D45</f>
        <v>Основний</v>
      </c>
      <c r="D54" s="2" t="str">
        <f>'06A_Варіанти'!C45</f>
        <v>РЦП</v>
      </c>
      <c r="E54" s="2" t="str">
        <f>'06A_Варіанти'!S45</f>
        <v>KREM</v>
      </c>
      <c r="F54" s="2" t="str">
        <f>IF(O54='06A_Варіанти'!E45,'06A_Варіанти'!E$1,IF(O54='06A_Варіанти'!F45,'06A_Варіанти'!F$1,IF(O54='06A_Варіанти'!G45,'06A_Варіанти'!G$1,IF(O54='06A_Варіанти'!H45,'06A_Варіанти'!H$1,IF(O54='06A_Варіанти'!I45,'06A_Варіанти'!I$1,IF(O54='06A_Варіанти'!J45,'06A_Варіанти'!J$1,IF(O54='06A_Варіанти'!K45,'06A_Варіанти'!K$1,IF(O54='06A_Варіанти'!L45,'06A_Варіанти'!L$1,IF(O54='06A_Варіанти'!M45,'06A_Варіанти'!M$1,IF(O54='06A_Варіанти'!N45,'06A_Варіанти'!N$1,IF(O54='06A_Варіанти'!O45,'06A_Варіанти'!O$1,IF(O54='06A_Варіанти'!P45,'06A_Варіанти'!P$1,IF(O54='06A_Варіанти'!Q45,'06A_Варіанти'!Q$1,IF(O54='06A_Варіанти'!R45,'06A_Варіанти'!R$1,"НЕМАЄ МАРШРУТУ"))))))))))))))</f>
        <v>KREM</v>
      </c>
      <c r="G54" s="2" t="str">
        <f t="shared" si="0"/>
        <v>БЕЗ ЗМІН</v>
      </c>
      <c r="H54" s="2">
        <f>IF(G54="НЕМАЄ МАРШРУТУ",0,O54-'06A_Варіанти'!T45)</f>
        <v>0</v>
      </c>
      <c r="I54" s="2">
        <f>IFERROR(INDEX('04_Потоки'!$E:$E,MATCH(A54,'04_Потоки'!$A:$A,0)),0)</f>
        <v>1.850536130536131</v>
      </c>
      <c r="J54" s="2">
        <f t="shared" si="1"/>
        <v>1</v>
      </c>
      <c r="K54" s="2">
        <f>IF(C54="РЦК макси",0,2*'06A_Варіанти'!T45*J54)</f>
        <v>271.39999999999998</v>
      </c>
      <c r="L54" s="2">
        <f t="shared" si="2"/>
        <v>271.39999999999998</v>
      </c>
      <c r="M54" s="2">
        <f t="shared" si="3"/>
        <v>0</v>
      </c>
      <c r="N54" s="9">
        <f t="shared" si="4"/>
        <v>0</v>
      </c>
      <c r="O54" s="2">
        <f>MIN(IF('07A_Конструктор'!$D$5="Так",'06A_Варіанти'!E45,1E+99),IF('07A_Конструктор'!$D$6="Так",'06A_Варіанти'!F45,1E+99),IF('07A_Конструктор'!$D$7="Так",'06A_Варіанти'!G45,1E+99),IF('07A_Конструктор'!$D$8="Так",'06A_Варіанти'!H45,1E+99),IF('07A_Конструктор'!$D$9="Так",'06A_Варіанти'!I45,1E+99),IF('07A_Конструктор'!$D$10="Так",'06A_Варіанти'!J45,1E+99),IF('07A_Конструктор'!$D$11="Так",'06A_Варіанти'!K45,1E+99),IF('07A_Конструктор'!$D$12="Так",'06A_Варіанти'!L45,1E+99),IF('07A_Конструктор'!$D$13="Так",'06A_Варіанти'!M45,1E+99),IF('07A_Конструктор'!$D$14="Так",'06A_Варіанти'!N45,1E+99),IF('07A_Конструктор'!$D$15="Так",'06A_Варіанти'!O45,1E+99),IF('07A_Конструктор'!$D$16="Так",'06A_Варіанти'!P45,1E+99),IF('07A_Конструктор'!$D$17="Так",'06A_Варіанти'!Q45,1E+99),IF('06A_Варіанти'!R45="",1E+99,'06A_Варіанти'!R45))</f>
        <v>135.69999999999999</v>
      </c>
      <c r="P54" s="2" t="str">
        <f t="shared" si="5"/>
        <v>5 т</v>
      </c>
      <c r="Q54" s="2">
        <f t="shared" si="6"/>
        <v>14</v>
      </c>
      <c r="R54" s="2">
        <f>IF(OR(C54="РЦК макси",C54="РЦЧ SKU"),"SKU-потік",IFERROR(VLOOKUP(D54,'02_РЦ'!$A$3:$I$7,5,FALSE),0))</f>
        <v>800</v>
      </c>
      <c r="S54" s="2" t="str">
        <f>IF(OR(C54="РЦК макси",C54="РЦЧ SKU"),"Не рахується в ліміт",IFERROR(VLOOKUP(D54,'02_РЦ'!$A$3:$I$7,9,FALSE),"Немає РЦ"))</f>
        <v>В межах</v>
      </c>
    </row>
    <row r="55" spans="1:19">
      <c r="A55" s="2" t="str">
        <f>'06A_Варіанти'!A46</f>
        <v>BASE_116</v>
      </c>
      <c r="B55" s="2" t="str">
        <f>'06A_Варіанти'!B46</f>
        <v>TT_116</v>
      </c>
      <c r="C55" s="2" t="str">
        <f>'06A_Варіанти'!D46</f>
        <v>Основний</v>
      </c>
      <c r="D55" s="2" t="str">
        <f>'06A_Варіанти'!C46</f>
        <v>РЦП</v>
      </c>
      <c r="E55" s="2" t="str">
        <f>'06A_Варіанти'!S46</f>
        <v>DIRECT</v>
      </c>
      <c r="F55" s="2" t="str">
        <f>IF(O55='06A_Варіанти'!E46,'06A_Варіанти'!E$1,IF(O55='06A_Варіанти'!F46,'06A_Варіанти'!F$1,IF(O55='06A_Варіанти'!G46,'06A_Варіанти'!G$1,IF(O55='06A_Варіанти'!H46,'06A_Варіанти'!H$1,IF(O55='06A_Варіанти'!I46,'06A_Варіанти'!I$1,IF(O55='06A_Варіанти'!J46,'06A_Варіанти'!J$1,IF(O55='06A_Варіанти'!K46,'06A_Варіанти'!K$1,IF(O55='06A_Варіанти'!L46,'06A_Варіанти'!L$1,IF(O55='06A_Варіанти'!M46,'06A_Варіанти'!M$1,IF(O55='06A_Варіанти'!N46,'06A_Варіанти'!N$1,IF(O55='06A_Варіанти'!O46,'06A_Варіанти'!O$1,IF(O55='06A_Варіанти'!P46,'06A_Варіанти'!P$1,IF(O55='06A_Варіанти'!Q46,'06A_Варіанти'!Q$1,IF(O55='06A_Варіанти'!R46,'06A_Варіанти'!R$1,"НЕМАЄ МАРШРУТУ"))))))))))))))</f>
        <v>DIRECT</v>
      </c>
      <c r="G55" s="2" t="str">
        <f t="shared" si="0"/>
        <v>БЕЗ ЗМІН</v>
      </c>
      <c r="H55" s="2">
        <f>IF(G55="НЕМАЄ МАРШРУТУ",0,O55-'06A_Варіанти'!T46)</f>
        <v>0</v>
      </c>
      <c r="I55" s="2">
        <f>IFERROR(INDEX('04_Потоки'!$E:$E,MATCH(A55,'04_Потоки'!$A:$A,0)),0)</f>
        <v>1.850536130536131</v>
      </c>
      <c r="J55" s="2">
        <f t="shared" si="1"/>
        <v>1</v>
      </c>
      <c r="K55" s="2">
        <f>IF(C55="РЦК макси",0,2*'06A_Варіанти'!T46*J55)</f>
        <v>460.2</v>
      </c>
      <c r="L55" s="2">
        <f t="shared" si="2"/>
        <v>460.2</v>
      </c>
      <c r="M55" s="2">
        <f t="shared" si="3"/>
        <v>0</v>
      </c>
      <c r="N55" s="9">
        <f t="shared" si="4"/>
        <v>0</v>
      </c>
      <c r="O55" s="2">
        <f>MIN(IF('07A_Конструктор'!$D$5="Так",'06A_Варіанти'!E46,1E+99),IF('07A_Конструктор'!$D$6="Так",'06A_Варіанти'!F46,1E+99),IF('07A_Конструктор'!$D$7="Так",'06A_Варіанти'!G46,1E+99),IF('07A_Конструктор'!$D$8="Так",'06A_Варіанти'!H46,1E+99),IF('07A_Конструктор'!$D$9="Так",'06A_Варіанти'!I46,1E+99),IF('07A_Конструктор'!$D$10="Так",'06A_Варіанти'!J46,1E+99),IF('07A_Конструктор'!$D$11="Так",'06A_Варіанти'!K46,1E+99),IF('07A_Конструктор'!$D$12="Так",'06A_Варіанти'!L46,1E+99),IF('07A_Конструктор'!$D$13="Так",'06A_Варіанти'!M46,1E+99),IF('07A_Конструктор'!$D$14="Так",'06A_Варіанти'!N46,1E+99),IF('07A_Конструктор'!$D$15="Так",'06A_Варіанти'!O46,1E+99),IF('07A_Конструктор'!$D$16="Так",'06A_Варіанти'!P46,1E+99),IF('07A_Конструктор'!$D$17="Так",'06A_Варіанти'!Q46,1E+99),IF('06A_Варіанти'!R46="",1E+99,'06A_Варіанти'!R46))</f>
        <v>230.1</v>
      </c>
      <c r="P55" s="2" t="str">
        <f t="shared" si="5"/>
        <v>5 т</v>
      </c>
      <c r="Q55" s="2">
        <f t="shared" si="6"/>
        <v>14</v>
      </c>
      <c r="R55" s="2">
        <f>IF(OR(C55="РЦК макси",C55="РЦЧ SKU"),"SKU-потік",IFERROR(VLOOKUP(D55,'02_РЦ'!$A$3:$I$7,5,FALSE),0))</f>
        <v>800</v>
      </c>
      <c r="S55" s="2" t="str">
        <f>IF(OR(C55="РЦК макси",C55="РЦЧ SKU"),"Не рахується в ліміт",IFERROR(VLOOKUP(D55,'02_РЦ'!$A$3:$I$7,9,FALSE),"Немає РЦ"))</f>
        <v>В межах</v>
      </c>
    </row>
    <row r="56" spans="1:19">
      <c r="A56" s="2" t="str">
        <f>'06A_Варіанти'!A47</f>
        <v>BASE_123</v>
      </c>
      <c r="B56" s="2" t="str">
        <f>'06A_Варіанти'!B47</f>
        <v>TT_123</v>
      </c>
      <c r="C56" s="2" t="str">
        <f>'06A_Варіанти'!D47</f>
        <v>Основний</v>
      </c>
      <c r="D56" s="2" t="str">
        <f>'06A_Варіанти'!C47</f>
        <v>РЦП</v>
      </c>
      <c r="E56" s="2" t="str">
        <f>'06A_Варіанти'!S47</f>
        <v>DIRECT</v>
      </c>
      <c r="F56" s="2" t="str">
        <f>IF(O56='06A_Варіанти'!E47,'06A_Варіанти'!E$1,IF(O56='06A_Варіанти'!F47,'06A_Варіанти'!F$1,IF(O56='06A_Варіанти'!G47,'06A_Варіанти'!G$1,IF(O56='06A_Варіанти'!H47,'06A_Варіанти'!H$1,IF(O56='06A_Варіанти'!I47,'06A_Варіанти'!I$1,IF(O56='06A_Варіанти'!J47,'06A_Варіанти'!J$1,IF(O56='06A_Варіанти'!K47,'06A_Варіанти'!K$1,IF(O56='06A_Варіанти'!L47,'06A_Варіанти'!L$1,IF(O56='06A_Варіанти'!M47,'06A_Варіанти'!M$1,IF(O56='06A_Варіанти'!N47,'06A_Варіанти'!N$1,IF(O56='06A_Варіанти'!O47,'06A_Варіанти'!O$1,IF(O56='06A_Варіанти'!P47,'06A_Варіанти'!P$1,IF(O56='06A_Варіанти'!Q47,'06A_Варіанти'!Q$1,IF(O56='06A_Варіанти'!R47,'06A_Варіанти'!R$1,"НЕМАЄ МАРШРУТУ"))))))))))))))</f>
        <v>DIRECT</v>
      </c>
      <c r="G56" s="2" t="str">
        <f t="shared" si="0"/>
        <v>БЕЗ ЗМІН</v>
      </c>
      <c r="H56" s="2">
        <f>IF(G56="НЕМАЄ МАРШРУТУ",0,O56-'06A_Варіанти'!T47)</f>
        <v>0</v>
      </c>
      <c r="I56" s="2">
        <f>IFERROR(INDEX('04_Потоки'!$E:$E,MATCH(A56,'04_Потоки'!$A:$A,0)),0)</f>
        <v>1.850536130536131</v>
      </c>
      <c r="J56" s="2">
        <f t="shared" si="1"/>
        <v>1</v>
      </c>
      <c r="K56" s="2">
        <f>IF(C56="РЦК макси",0,2*'06A_Варіанти'!T47*J56)</f>
        <v>647</v>
      </c>
      <c r="L56" s="2">
        <f t="shared" si="2"/>
        <v>647</v>
      </c>
      <c r="M56" s="2">
        <f t="shared" si="3"/>
        <v>0</v>
      </c>
      <c r="N56" s="9">
        <f t="shared" si="4"/>
        <v>0</v>
      </c>
      <c r="O56" s="2">
        <f>MIN(IF('07A_Конструктор'!$D$5="Так",'06A_Варіанти'!E47,1E+99),IF('07A_Конструктор'!$D$6="Так",'06A_Варіанти'!F47,1E+99),IF('07A_Конструктор'!$D$7="Так",'06A_Варіанти'!G47,1E+99),IF('07A_Конструктор'!$D$8="Так",'06A_Варіанти'!H47,1E+99),IF('07A_Конструктор'!$D$9="Так",'06A_Варіанти'!I47,1E+99),IF('07A_Конструктор'!$D$10="Так",'06A_Варіанти'!J47,1E+99),IF('07A_Конструктор'!$D$11="Так",'06A_Варіанти'!K47,1E+99),IF('07A_Конструктор'!$D$12="Так",'06A_Варіанти'!L47,1E+99),IF('07A_Конструктор'!$D$13="Так",'06A_Варіанти'!M47,1E+99),IF('07A_Конструктор'!$D$14="Так",'06A_Варіанти'!N47,1E+99),IF('07A_Конструктор'!$D$15="Так",'06A_Варіанти'!O47,1E+99),IF('07A_Конструктор'!$D$16="Так",'06A_Варіанти'!P47,1E+99),IF('07A_Конструктор'!$D$17="Так",'06A_Варіанти'!Q47,1E+99),IF('06A_Варіанти'!R47="",1E+99,'06A_Варіанти'!R47))</f>
        <v>323.5</v>
      </c>
      <c r="P56" s="2" t="str">
        <f t="shared" si="5"/>
        <v>5 т</v>
      </c>
      <c r="Q56" s="2">
        <f t="shared" si="6"/>
        <v>14</v>
      </c>
      <c r="R56" s="2">
        <f>IF(OR(C56="РЦК макси",C56="РЦЧ SKU"),"SKU-потік",IFERROR(VLOOKUP(D56,'02_РЦ'!$A$3:$I$7,5,FALSE),0))</f>
        <v>800</v>
      </c>
      <c r="S56" s="2" t="str">
        <f>IF(OR(C56="РЦК макси",C56="РЦЧ SKU"),"Не рахується в ліміт",IFERROR(VLOOKUP(D56,'02_РЦ'!$A$3:$I$7,9,FALSE),"Немає РЦ"))</f>
        <v>В межах</v>
      </c>
    </row>
    <row r="57" spans="1:19">
      <c r="A57" s="2" t="str">
        <f>'06A_Варіанти'!A48</f>
        <v>BASE_124</v>
      </c>
      <c r="B57" s="2" t="str">
        <f>'06A_Варіанти'!B48</f>
        <v>TT_124</v>
      </c>
      <c r="C57" s="2" t="str">
        <f>'06A_Варіанти'!D48</f>
        <v>Основний</v>
      </c>
      <c r="D57" s="2" t="str">
        <f>'06A_Варіанти'!C48</f>
        <v>РЦП</v>
      </c>
      <c r="E57" s="2" t="str">
        <f>'06A_Варіанти'!S48</f>
        <v>DIRECT</v>
      </c>
      <c r="F57" s="2" t="str">
        <f>IF(O57='06A_Варіанти'!E48,'06A_Варіанти'!E$1,IF(O57='06A_Варіанти'!F48,'06A_Варіанти'!F$1,IF(O57='06A_Варіанти'!G48,'06A_Варіанти'!G$1,IF(O57='06A_Варіанти'!H48,'06A_Варіанти'!H$1,IF(O57='06A_Варіанти'!I48,'06A_Варіанти'!I$1,IF(O57='06A_Варіанти'!J48,'06A_Варіанти'!J$1,IF(O57='06A_Варіанти'!K48,'06A_Варіанти'!K$1,IF(O57='06A_Варіанти'!L48,'06A_Варіанти'!L$1,IF(O57='06A_Варіанти'!M48,'06A_Варіанти'!M$1,IF(O57='06A_Варіанти'!N48,'06A_Варіанти'!N$1,IF(O57='06A_Варіанти'!O48,'06A_Варіанти'!O$1,IF(O57='06A_Варіанти'!P48,'06A_Варіанти'!P$1,IF(O57='06A_Варіанти'!Q48,'06A_Варіанти'!Q$1,IF(O57='06A_Варіанти'!R48,'06A_Варіанти'!R$1,"НЕМАЄ МАРШРУТУ"))))))))))))))</f>
        <v>DIRECT</v>
      </c>
      <c r="G57" s="2" t="str">
        <f t="shared" si="0"/>
        <v>БЕЗ ЗМІН</v>
      </c>
      <c r="H57" s="2">
        <f>IF(G57="НЕМАЄ МАРШРУТУ",0,O57-'06A_Варіанти'!T48)</f>
        <v>0</v>
      </c>
      <c r="I57" s="2">
        <f>IFERROR(INDEX('04_Потоки'!$E:$E,MATCH(A57,'04_Потоки'!$A:$A,0)),0)</f>
        <v>1.850536130536131</v>
      </c>
      <c r="J57" s="2">
        <f t="shared" si="1"/>
        <v>1</v>
      </c>
      <c r="K57" s="2">
        <f>IF(C57="РЦК макси",0,2*'06A_Варіанти'!T48*J57)</f>
        <v>751.2</v>
      </c>
      <c r="L57" s="2">
        <f t="shared" si="2"/>
        <v>751.2</v>
      </c>
      <c r="M57" s="2">
        <f t="shared" si="3"/>
        <v>0</v>
      </c>
      <c r="N57" s="9">
        <f t="shared" si="4"/>
        <v>0</v>
      </c>
      <c r="O57" s="2">
        <f>MIN(IF('07A_Конструктор'!$D$5="Так",'06A_Варіанти'!E48,1E+99),IF('07A_Конструктор'!$D$6="Так",'06A_Варіанти'!F48,1E+99),IF('07A_Конструктор'!$D$7="Так",'06A_Варіанти'!G48,1E+99),IF('07A_Конструктор'!$D$8="Так",'06A_Варіанти'!H48,1E+99),IF('07A_Конструктор'!$D$9="Так",'06A_Варіанти'!I48,1E+99),IF('07A_Конструктор'!$D$10="Так",'06A_Варіанти'!J48,1E+99),IF('07A_Конструктор'!$D$11="Так",'06A_Варіанти'!K48,1E+99),IF('07A_Конструктор'!$D$12="Так",'06A_Варіанти'!L48,1E+99),IF('07A_Конструктор'!$D$13="Так",'06A_Варіанти'!M48,1E+99),IF('07A_Конструктор'!$D$14="Так",'06A_Варіанти'!N48,1E+99),IF('07A_Конструктор'!$D$15="Так",'06A_Варіанти'!O48,1E+99),IF('07A_Конструктор'!$D$16="Так",'06A_Варіанти'!P48,1E+99),IF('07A_Конструктор'!$D$17="Так",'06A_Варіанти'!Q48,1E+99),IF('06A_Варіанти'!R48="",1E+99,'06A_Варіанти'!R48))</f>
        <v>375.6</v>
      </c>
      <c r="P57" s="2" t="str">
        <f t="shared" si="5"/>
        <v>5 т</v>
      </c>
      <c r="Q57" s="2">
        <f t="shared" si="6"/>
        <v>14</v>
      </c>
      <c r="R57" s="2">
        <f>IF(OR(C57="РЦК макси",C57="РЦЧ SKU"),"SKU-потік",IFERROR(VLOOKUP(D57,'02_РЦ'!$A$3:$I$7,5,FALSE),0))</f>
        <v>800</v>
      </c>
      <c r="S57" s="2" t="str">
        <f>IF(OR(C57="РЦК макси",C57="РЦЧ SKU"),"Не рахується в ліміт",IFERROR(VLOOKUP(D57,'02_РЦ'!$A$3:$I$7,9,FALSE),"Немає РЦ"))</f>
        <v>В межах</v>
      </c>
    </row>
    <row r="58" spans="1:19">
      <c r="A58" s="2" t="str">
        <f>'06A_Варіанти'!A49</f>
        <v>BASE_121</v>
      </c>
      <c r="B58" s="2" t="str">
        <f>'06A_Варіанти'!B49</f>
        <v>TT_121</v>
      </c>
      <c r="C58" s="2" t="str">
        <f>'06A_Варіанти'!D49</f>
        <v>Основний</v>
      </c>
      <c r="D58" s="2" t="str">
        <f>'06A_Варіанти'!C49</f>
        <v>РЦП</v>
      </c>
      <c r="E58" s="2" t="str">
        <f>'06A_Варіанти'!S49</f>
        <v>DIRECT</v>
      </c>
      <c r="F58" s="2" t="str">
        <f>IF(O58='06A_Варіанти'!E49,'06A_Варіанти'!E$1,IF(O58='06A_Варіанти'!F49,'06A_Варіанти'!F$1,IF(O58='06A_Варіанти'!G49,'06A_Варіанти'!G$1,IF(O58='06A_Варіанти'!H49,'06A_Варіанти'!H$1,IF(O58='06A_Варіанти'!I49,'06A_Варіанти'!I$1,IF(O58='06A_Варіанти'!J49,'06A_Варіанти'!J$1,IF(O58='06A_Варіанти'!K49,'06A_Варіанти'!K$1,IF(O58='06A_Варіанти'!L49,'06A_Варіанти'!L$1,IF(O58='06A_Варіанти'!M49,'06A_Варіанти'!M$1,IF(O58='06A_Варіанти'!N49,'06A_Варіанти'!N$1,IF(O58='06A_Варіанти'!O49,'06A_Варіанти'!O$1,IF(O58='06A_Варіанти'!P49,'06A_Варіанти'!P$1,IF(O58='06A_Варіанти'!Q49,'06A_Варіанти'!Q$1,IF(O58='06A_Варіанти'!R49,'06A_Варіанти'!R$1,"НЕМАЄ МАРШРУТУ"))))))))))))))</f>
        <v>DIRECT</v>
      </c>
      <c r="G58" s="2" t="str">
        <f t="shared" si="0"/>
        <v>БЕЗ ЗМІН</v>
      </c>
      <c r="H58" s="2">
        <f>IF(G58="НЕМАЄ МАРШРУТУ",0,O58-'06A_Варіанти'!T49)</f>
        <v>0</v>
      </c>
      <c r="I58" s="2">
        <f>IFERROR(INDEX('04_Потоки'!$E:$E,MATCH(A58,'04_Потоки'!$A:$A,0)),0)</f>
        <v>1.850536130536131</v>
      </c>
      <c r="J58" s="2">
        <f t="shared" si="1"/>
        <v>1</v>
      </c>
      <c r="K58" s="2">
        <f>IF(C58="РЦК макси",0,2*'06A_Варіанти'!T49*J58)</f>
        <v>582.6</v>
      </c>
      <c r="L58" s="2">
        <f t="shared" si="2"/>
        <v>582.6</v>
      </c>
      <c r="M58" s="2">
        <f t="shared" si="3"/>
        <v>0</v>
      </c>
      <c r="N58" s="9">
        <f t="shared" si="4"/>
        <v>0</v>
      </c>
      <c r="O58" s="2">
        <f>MIN(IF('07A_Конструктор'!$D$5="Так",'06A_Варіанти'!E49,1E+99),IF('07A_Конструктор'!$D$6="Так",'06A_Варіанти'!F49,1E+99),IF('07A_Конструктор'!$D$7="Так",'06A_Варіанти'!G49,1E+99),IF('07A_Конструктор'!$D$8="Так",'06A_Варіанти'!H49,1E+99),IF('07A_Конструктор'!$D$9="Так",'06A_Варіанти'!I49,1E+99),IF('07A_Конструктор'!$D$10="Так",'06A_Варіанти'!J49,1E+99),IF('07A_Конструктор'!$D$11="Так",'06A_Варіанти'!K49,1E+99),IF('07A_Конструктор'!$D$12="Так",'06A_Варіанти'!L49,1E+99),IF('07A_Конструктор'!$D$13="Так",'06A_Варіанти'!M49,1E+99),IF('07A_Конструктор'!$D$14="Так",'06A_Варіанти'!N49,1E+99),IF('07A_Конструктор'!$D$15="Так",'06A_Варіанти'!O49,1E+99),IF('07A_Конструктор'!$D$16="Так",'06A_Варіанти'!P49,1E+99),IF('07A_Конструктор'!$D$17="Так",'06A_Варіанти'!Q49,1E+99),IF('06A_Варіанти'!R49="",1E+99,'06A_Варіанти'!R49))</f>
        <v>291.3</v>
      </c>
      <c r="P58" s="2" t="str">
        <f t="shared" si="5"/>
        <v>5 т</v>
      </c>
      <c r="Q58" s="2">
        <f t="shared" si="6"/>
        <v>14</v>
      </c>
      <c r="R58" s="2">
        <f>IF(OR(C58="РЦК макси",C58="РЦЧ SKU"),"SKU-потік",IFERROR(VLOOKUP(D58,'02_РЦ'!$A$3:$I$7,5,FALSE),0))</f>
        <v>800</v>
      </c>
      <c r="S58" s="2" t="str">
        <f>IF(OR(C58="РЦК макси",C58="РЦЧ SKU"),"Не рахується в ліміт",IFERROR(VLOOKUP(D58,'02_РЦ'!$A$3:$I$7,9,FALSE),"Немає РЦ"))</f>
        <v>В межах</v>
      </c>
    </row>
    <row r="59" spans="1:19">
      <c r="A59" s="2" t="str">
        <f>'06A_Варіанти'!A50</f>
        <v>BASE_122</v>
      </c>
      <c r="B59" s="2" t="str">
        <f>'06A_Варіанти'!B50</f>
        <v>TT_122</v>
      </c>
      <c r="C59" s="2" t="str">
        <f>'06A_Варіанти'!D50</f>
        <v>Основний</v>
      </c>
      <c r="D59" s="2" t="str">
        <f>'06A_Варіанти'!C50</f>
        <v>РЦП</v>
      </c>
      <c r="E59" s="2" t="str">
        <f>'06A_Варіанти'!S50</f>
        <v>DIRECT</v>
      </c>
      <c r="F59" s="2" t="str">
        <f>IF(O59='06A_Варіанти'!E50,'06A_Варіанти'!E$1,IF(O59='06A_Варіанти'!F50,'06A_Варіанти'!F$1,IF(O59='06A_Варіанти'!G50,'06A_Варіанти'!G$1,IF(O59='06A_Варіанти'!H50,'06A_Варіанти'!H$1,IF(O59='06A_Варіанти'!I50,'06A_Варіанти'!I$1,IF(O59='06A_Варіанти'!J50,'06A_Варіанти'!J$1,IF(O59='06A_Варіанти'!K50,'06A_Варіанти'!K$1,IF(O59='06A_Варіанти'!L50,'06A_Варіанти'!L$1,IF(O59='06A_Варіанти'!M50,'06A_Варіанти'!M$1,IF(O59='06A_Варіанти'!N50,'06A_Варіанти'!N$1,IF(O59='06A_Варіанти'!O50,'06A_Варіанти'!O$1,IF(O59='06A_Варіанти'!P50,'06A_Варіанти'!P$1,IF(O59='06A_Варіанти'!Q50,'06A_Варіанти'!Q$1,IF(O59='06A_Варіанти'!R50,'06A_Варіанти'!R$1,"НЕМАЄ МАРШРУТУ"))))))))))))))</f>
        <v>DIRECT</v>
      </c>
      <c r="G59" s="2" t="str">
        <f t="shared" si="0"/>
        <v>БЕЗ ЗМІН</v>
      </c>
      <c r="H59" s="2">
        <f>IF(G59="НЕМАЄ МАРШРУТУ",0,O59-'06A_Варіанти'!T50)</f>
        <v>0</v>
      </c>
      <c r="I59" s="2">
        <f>IFERROR(INDEX('04_Потоки'!$E:$E,MATCH(A59,'04_Потоки'!$A:$A,0)),0)</f>
        <v>1.850536130536131</v>
      </c>
      <c r="J59" s="2">
        <f t="shared" si="1"/>
        <v>1</v>
      </c>
      <c r="K59" s="2">
        <f>IF(C59="РЦК макси",0,2*'06A_Варіанти'!T50*J59)</f>
        <v>650.20000000000005</v>
      </c>
      <c r="L59" s="2">
        <f t="shared" si="2"/>
        <v>650.20000000000005</v>
      </c>
      <c r="M59" s="2">
        <f t="shared" si="3"/>
        <v>0</v>
      </c>
      <c r="N59" s="9">
        <f t="shared" si="4"/>
        <v>0</v>
      </c>
      <c r="O59" s="2">
        <f>MIN(IF('07A_Конструктор'!$D$5="Так",'06A_Варіанти'!E50,1E+99),IF('07A_Конструктор'!$D$6="Так",'06A_Варіанти'!F50,1E+99),IF('07A_Конструктор'!$D$7="Так",'06A_Варіанти'!G50,1E+99),IF('07A_Конструктор'!$D$8="Так",'06A_Варіанти'!H50,1E+99),IF('07A_Конструктор'!$D$9="Так",'06A_Варіанти'!I50,1E+99),IF('07A_Конструктор'!$D$10="Так",'06A_Варіанти'!J50,1E+99),IF('07A_Конструктор'!$D$11="Так",'06A_Варіанти'!K50,1E+99),IF('07A_Конструктор'!$D$12="Так",'06A_Варіанти'!L50,1E+99),IF('07A_Конструктор'!$D$13="Так",'06A_Варіанти'!M50,1E+99),IF('07A_Конструктор'!$D$14="Так",'06A_Варіанти'!N50,1E+99),IF('07A_Конструктор'!$D$15="Так",'06A_Варіанти'!O50,1E+99),IF('07A_Конструктор'!$D$16="Так",'06A_Варіанти'!P50,1E+99),IF('07A_Конструктор'!$D$17="Так",'06A_Варіанти'!Q50,1E+99),IF('06A_Варіанти'!R50="",1E+99,'06A_Варіанти'!R50))</f>
        <v>325.10000000000002</v>
      </c>
      <c r="P59" s="2" t="str">
        <f t="shared" si="5"/>
        <v>5 т</v>
      </c>
      <c r="Q59" s="2">
        <f t="shared" si="6"/>
        <v>14</v>
      </c>
      <c r="R59" s="2">
        <f>IF(OR(C59="РЦК макси",C59="РЦЧ SKU"),"SKU-потік",IFERROR(VLOOKUP(D59,'02_РЦ'!$A$3:$I$7,5,FALSE),0))</f>
        <v>800</v>
      </c>
      <c r="S59" s="2" t="str">
        <f>IF(OR(C59="РЦК макси",C59="РЦЧ SKU"),"Не рахується в ліміт",IFERROR(VLOOKUP(D59,'02_РЦ'!$A$3:$I$7,9,FALSE),"Немає РЦ"))</f>
        <v>В межах</v>
      </c>
    </row>
    <row r="60" spans="1:19">
      <c r="A60" s="2" t="str">
        <f>'06A_Варіанти'!A51</f>
        <v>BASE_137</v>
      </c>
      <c r="B60" s="2" t="str">
        <f>'06A_Варіанти'!B51</f>
        <v>TT_137</v>
      </c>
      <c r="C60" s="2" t="str">
        <f>'06A_Варіанти'!D51</f>
        <v>Основний</v>
      </c>
      <c r="D60" s="2" t="str">
        <f>'06A_Варіанти'!C51</f>
        <v>РЦП</v>
      </c>
      <c r="E60" s="2" t="str">
        <f>'06A_Варіанти'!S51</f>
        <v>DIRECT</v>
      </c>
      <c r="F60" s="2" t="str">
        <f>IF(O60='06A_Варіанти'!E51,'06A_Варіанти'!E$1,IF(O60='06A_Варіанти'!F51,'06A_Варіанти'!F$1,IF(O60='06A_Варіанти'!G51,'06A_Варіанти'!G$1,IF(O60='06A_Варіанти'!H51,'06A_Варіанти'!H$1,IF(O60='06A_Варіанти'!I51,'06A_Варіанти'!I$1,IF(O60='06A_Варіанти'!J51,'06A_Варіанти'!J$1,IF(O60='06A_Варіанти'!K51,'06A_Варіанти'!K$1,IF(O60='06A_Варіанти'!L51,'06A_Варіанти'!L$1,IF(O60='06A_Варіанти'!M51,'06A_Варіанти'!M$1,IF(O60='06A_Варіанти'!N51,'06A_Варіанти'!N$1,IF(O60='06A_Варіанти'!O51,'06A_Варіанти'!O$1,IF(O60='06A_Варіанти'!P51,'06A_Варіанти'!P$1,IF(O60='06A_Варіанти'!Q51,'06A_Варіанти'!Q$1,IF(O60='06A_Варіанти'!R51,'06A_Варіанти'!R$1,"НЕМАЄ МАРШРУТУ"))))))))))))))</f>
        <v>DIRECT</v>
      </c>
      <c r="G60" s="2" t="str">
        <f t="shared" si="0"/>
        <v>БЕЗ ЗМІН</v>
      </c>
      <c r="H60" s="2">
        <f>IF(G60="НЕМАЄ МАРШРУТУ",0,O60-'06A_Варіанти'!T51)</f>
        <v>0</v>
      </c>
      <c r="I60" s="2">
        <f>IFERROR(INDEX('04_Потоки'!$E:$E,MATCH(A60,'04_Потоки'!$A:$A,0)),0)</f>
        <v>1.850536130536131</v>
      </c>
      <c r="J60" s="2">
        <f t="shared" si="1"/>
        <v>1</v>
      </c>
      <c r="K60" s="2">
        <f>IF(C60="РЦК макси",0,2*'06A_Варіанти'!T51*J60)</f>
        <v>220.4</v>
      </c>
      <c r="L60" s="2">
        <f t="shared" si="2"/>
        <v>220.4</v>
      </c>
      <c r="M60" s="2">
        <f t="shared" si="3"/>
        <v>0</v>
      </c>
      <c r="N60" s="9">
        <f t="shared" si="4"/>
        <v>0</v>
      </c>
      <c r="O60" s="2">
        <f>MIN(IF('07A_Конструктор'!$D$5="Так",'06A_Варіанти'!E51,1E+99),IF('07A_Конструктор'!$D$6="Так",'06A_Варіанти'!F51,1E+99),IF('07A_Конструктор'!$D$7="Так",'06A_Варіанти'!G51,1E+99),IF('07A_Конструктор'!$D$8="Так",'06A_Варіанти'!H51,1E+99),IF('07A_Конструктор'!$D$9="Так",'06A_Варіанти'!I51,1E+99),IF('07A_Конструктор'!$D$10="Так",'06A_Варіанти'!J51,1E+99),IF('07A_Конструктор'!$D$11="Так",'06A_Варіанти'!K51,1E+99),IF('07A_Конструктор'!$D$12="Так",'06A_Варіанти'!L51,1E+99),IF('07A_Конструктор'!$D$13="Так",'06A_Варіанти'!M51,1E+99),IF('07A_Конструктор'!$D$14="Так",'06A_Варіанти'!N51,1E+99),IF('07A_Конструктор'!$D$15="Так",'06A_Варіанти'!O51,1E+99),IF('07A_Конструктор'!$D$16="Так",'06A_Варіанти'!P51,1E+99),IF('07A_Конструктор'!$D$17="Так",'06A_Варіанти'!Q51,1E+99),IF('06A_Варіанти'!R51="",1E+99,'06A_Варіанти'!R51))</f>
        <v>110.2</v>
      </c>
      <c r="P60" s="2" t="str">
        <f t="shared" si="5"/>
        <v>5 т</v>
      </c>
      <c r="Q60" s="2">
        <f t="shared" si="6"/>
        <v>14</v>
      </c>
      <c r="R60" s="2">
        <f>IF(OR(C60="РЦК макси",C60="РЦЧ SKU"),"SKU-потік",IFERROR(VLOOKUP(D60,'02_РЦ'!$A$3:$I$7,5,FALSE),0))</f>
        <v>800</v>
      </c>
      <c r="S60" s="2" t="str">
        <f>IF(OR(C60="РЦК макси",C60="РЦЧ SKU"),"Не рахується в ліміт",IFERROR(VLOOKUP(D60,'02_РЦ'!$A$3:$I$7,9,FALSE),"Немає РЦ"))</f>
        <v>В межах</v>
      </c>
    </row>
    <row r="61" spans="1:19">
      <c r="A61" s="2" t="str">
        <f>'06A_Варіанти'!A52</f>
        <v>BASE_142</v>
      </c>
      <c r="B61" s="2" t="str">
        <f>'06A_Варіанти'!B52</f>
        <v>TT_142</v>
      </c>
      <c r="C61" s="2" t="str">
        <f>'06A_Варіанти'!D52</f>
        <v>Основний</v>
      </c>
      <c r="D61" s="2" t="str">
        <f>'06A_Варіанти'!C52</f>
        <v>РЦП</v>
      </c>
      <c r="E61" s="2" t="str">
        <f>'06A_Варіанти'!S52</f>
        <v>KAM_HPP</v>
      </c>
      <c r="F61" s="2" t="str">
        <f>IF(O61='06A_Варіанти'!E52,'06A_Варіанти'!E$1,IF(O61='06A_Варіанти'!F52,'06A_Варіанти'!F$1,IF(O61='06A_Варіанти'!G52,'06A_Варіанти'!G$1,IF(O61='06A_Варіанти'!H52,'06A_Варіанти'!H$1,IF(O61='06A_Варіанти'!I52,'06A_Варіанти'!I$1,IF(O61='06A_Варіанти'!J52,'06A_Варіанти'!J$1,IF(O61='06A_Варіанти'!K52,'06A_Варіанти'!K$1,IF(O61='06A_Варіанти'!L52,'06A_Варіанти'!L$1,IF(O61='06A_Варіанти'!M52,'06A_Варіанти'!M$1,IF(O61='06A_Варіанти'!N52,'06A_Варіанти'!N$1,IF(O61='06A_Варіанти'!O52,'06A_Варіанти'!O$1,IF(O61='06A_Варіанти'!P52,'06A_Варіанти'!P$1,IF(O61='06A_Варіанти'!Q52,'06A_Варіанти'!Q$1,IF(O61='06A_Варіанти'!R52,'06A_Варіанти'!R$1,"НЕМАЄ МАРШРУТУ"))))))))))))))</f>
        <v>KAM_HPP</v>
      </c>
      <c r="G61" s="2" t="str">
        <f t="shared" si="0"/>
        <v>БЕЗ ЗМІН</v>
      </c>
      <c r="H61" s="2">
        <f>IF(G61="НЕМАЄ МАРШРУТУ",0,O61-'06A_Варіанти'!T52)</f>
        <v>0</v>
      </c>
      <c r="I61" s="2">
        <f>IFERROR(INDEX('04_Потоки'!$E:$E,MATCH(A61,'04_Потоки'!$A:$A,0)),0)</f>
        <v>1.850536130536131</v>
      </c>
      <c r="J61" s="2">
        <f t="shared" si="1"/>
        <v>1</v>
      </c>
      <c r="K61" s="2">
        <f>IF(C61="РЦК макси",0,2*'06A_Варіанти'!T52*J61)</f>
        <v>508.4</v>
      </c>
      <c r="L61" s="2">
        <f t="shared" si="2"/>
        <v>508.4</v>
      </c>
      <c r="M61" s="2">
        <f t="shared" si="3"/>
        <v>0</v>
      </c>
      <c r="N61" s="9">
        <f t="shared" si="4"/>
        <v>0</v>
      </c>
      <c r="O61" s="2">
        <f>MIN(IF('07A_Конструктор'!$D$5="Так",'06A_Варіанти'!E52,1E+99),IF('07A_Конструктор'!$D$6="Так",'06A_Варіанти'!F52,1E+99),IF('07A_Конструктор'!$D$7="Так",'06A_Варіанти'!G52,1E+99),IF('07A_Конструктор'!$D$8="Так",'06A_Варіанти'!H52,1E+99),IF('07A_Конструктор'!$D$9="Так",'06A_Варіанти'!I52,1E+99),IF('07A_Конструктор'!$D$10="Так",'06A_Варіанти'!J52,1E+99),IF('07A_Конструктор'!$D$11="Так",'06A_Варіанти'!K52,1E+99),IF('07A_Конструктор'!$D$12="Так",'06A_Варіанти'!L52,1E+99),IF('07A_Конструктор'!$D$13="Так",'06A_Варіанти'!M52,1E+99),IF('07A_Конструктор'!$D$14="Так",'06A_Варіанти'!N52,1E+99),IF('07A_Конструктор'!$D$15="Так",'06A_Варіанти'!O52,1E+99),IF('07A_Конструктор'!$D$16="Так",'06A_Варіанти'!P52,1E+99),IF('07A_Конструктор'!$D$17="Так",'06A_Варіанти'!Q52,1E+99),IF('06A_Варіанти'!R52="",1E+99,'06A_Варіанти'!R52))</f>
        <v>254.2</v>
      </c>
      <c r="P61" s="2" t="str">
        <f t="shared" si="5"/>
        <v>5 т</v>
      </c>
      <c r="Q61" s="2">
        <f t="shared" si="6"/>
        <v>14</v>
      </c>
      <c r="R61" s="2">
        <f>IF(OR(C61="РЦК макси",C61="РЦЧ SKU"),"SKU-потік",IFERROR(VLOOKUP(D61,'02_РЦ'!$A$3:$I$7,5,FALSE),0))</f>
        <v>800</v>
      </c>
      <c r="S61" s="2" t="str">
        <f>IF(OR(C61="РЦК макси",C61="РЦЧ SKU"),"Не рахується в ліміт",IFERROR(VLOOKUP(D61,'02_РЦ'!$A$3:$I$7,9,FALSE),"Немає РЦ"))</f>
        <v>В межах</v>
      </c>
    </row>
    <row r="62" spans="1:19">
      <c r="A62" s="2" t="str">
        <f>'06A_Варіанти'!A53</f>
        <v>BASE_126</v>
      </c>
      <c r="B62" s="2" t="str">
        <f>'06A_Варіанти'!B53</f>
        <v>TT_126</v>
      </c>
      <c r="C62" s="2" t="str">
        <f>'06A_Варіанти'!D53</f>
        <v>Основний</v>
      </c>
      <c r="D62" s="2" t="str">
        <f>'06A_Варіанти'!C53</f>
        <v>РЦП</v>
      </c>
      <c r="E62" s="2" t="str">
        <f>'06A_Варіанти'!S53</f>
        <v>DIRECT</v>
      </c>
      <c r="F62" s="2" t="str">
        <f>IF(O62='06A_Варіанти'!E53,'06A_Варіанти'!E$1,IF(O62='06A_Варіанти'!F53,'06A_Варіанти'!F$1,IF(O62='06A_Варіанти'!G53,'06A_Варіанти'!G$1,IF(O62='06A_Варіанти'!H53,'06A_Варіанти'!H$1,IF(O62='06A_Варіанти'!I53,'06A_Варіанти'!I$1,IF(O62='06A_Варіанти'!J53,'06A_Варіанти'!J$1,IF(O62='06A_Варіанти'!K53,'06A_Варіанти'!K$1,IF(O62='06A_Варіанти'!L53,'06A_Варіанти'!L$1,IF(O62='06A_Варіанти'!M53,'06A_Варіанти'!M$1,IF(O62='06A_Варіанти'!N53,'06A_Варіанти'!N$1,IF(O62='06A_Варіанти'!O53,'06A_Варіанти'!O$1,IF(O62='06A_Варіанти'!P53,'06A_Варіанти'!P$1,IF(O62='06A_Варіанти'!Q53,'06A_Варіанти'!Q$1,IF(O62='06A_Варіанти'!R53,'06A_Варіанти'!R$1,"НЕМАЄ МАРШРУТУ"))))))))))))))</f>
        <v>DIRECT</v>
      </c>
      <c r="G62" s="2" t="str">
        <f t="shared" si="0"/>
        <v>БЕЗ ЗМІН</v>
      </c>
      <c r="H62" s="2">
        <f>IF(G62="НЕМАЄ МАРШРУТУ",0,O62-'06A_Варіанти'!T53)</f>
        <v>0</v>
      </c>
      <c r="I62" s="2">
        <f>IFERROR(INDEX('04_Потоки'!$E:$E,MATCH(A62,'04_Потоки'!$A:$A,0)),0)</f>
        <v>1.850536130536131</v>
      </c>
      <c r="J62" s="2">
        <f t="shared" si="1"/>
        <v>1</v>
      </c>
      <c r="K62" s="2">
        <f>IF(C62="РЦК макси",0,2*'06A_Варіанти'!T53*J62)</f>
        <v>223.4</v>
      </c>
      <c r="L62" s="2">
        <f t="shared" si="2"/>
        <v>223.4</v>
      </c>
      <c r="M62" s="2">
        <f t="shared" si="3"/>
        <v>0</v>
      </c>
      <c r="N62" s="9">
        <f t="shared" si="4"/>
        <v>0</v>
      </c>
      <c r="O62" s="2">
        <f>MIN(IF('07A_Конструктор'!$D$5="Так",'06A_Варіанти'!E53,1E+99),IF('07A_Конструктор'!$D$6="Так",'06A_Варіанти'!F53,1E+99),IF('07A_Конструктор'!$D$7="Так",'06A_Варіанти'!G53,1E+99),IF('07A_Конструктор'!$D$8="Так",'06A_Варіанти'!H53,1E+99),IF('07A_Конструктор'!$D$9="Так",'06A_Варіанти'!I53,1E+99),IF('07A_Конструктор'!$D$10="Так",'06A_Варіанти'!J53,1E+99),IF('07A_Конструктор'!$D$11="Так",'06A_Варіанти'!K53,1E+99),IF('07A_Конструктор'!$D$12="Так",'06A_Варіанти'!L53,1E+99),IF('07A_Конструктор'!$D$13="Так",'06A_Варіанти'!M53,1E+99),IF('07A_Конструктор'!$D$14="Так",'06A_Варіанти'!N53,1E+99),IF('07A_Конструктор'!$D$15="Так",'06A_Варіанти'!O53,1E+99),IF('07A_Конструктор'!$D$16="Так",'06A_Варіанти'!P53,1E+99),IF('07A_Конструктор'!$D$17="Так",'06A_Варіанти'!Q53,1E+99),IF('06A_Варіанти'!R53="",1E+99,'06A_Варіанти'!R53))</f>
        <v>111.7</v>
      </c>
      <c r="P62" s="2" t="str">
        <f t="shared" si="5"/>
        <v>5 т</v>
      </c>
      <c r="Q62" s="2">
        <f t="shared" si="6"/>
        <v>14</v>
      </c>
      <c r="R62" s="2">
        <f>IF(OR(C62="РЦК макси",C62="РЦЧ SKU"),"SKU-потік",IFERROR(VLOOKUP(D62,'02_РЦ'!$A$3:$I$7,5,FALSE),0))</f>
        <v>800</v>
      </c>
      <c r="S62" s="2" t="str">
        <f>IF(OR(C62="РЦК макси",C62="РЦЧ SKU"),"Не рахується в ліміт",IFERROR(VLOOKUP(D62,'02_РЦ'!$A$3:$I$7,9,FALSE),"Немає РЦ"))</f>
        <v>В межах</v>
      </c>
    </row>
    <row r="63" spans="1:19">
      <c r="A63" s="2" t="str">
        <f>'06A_Варіанти'!A54</f>
        <v>BASE_130</v>
      </c>
      <c r="B63" s="2" t="str">
        <f>'06A_Варіанти'!B54</f>
        <v>TT_130</v>
      </c>
      <c r="C63" s="2" t="str">
        <f>'06A_Варіанти'!D54</f>
        <v>Основний</v>
      </c>
      <c r="D63" s="2" t="str">
        <f>'06A_Варіанти'!C54</f>
        <v>РЦП</v>
      </c>
      <c r="E63" s="2" t="str">
        <f>'06A_Варіанти'!S54</f>
        <v>KAM_HPP</v>
      </c>
      <c r="F63" s="2" t="str">
        <f>IF(O63='06A_Варіанти'!E54,'06A_Варіанти'!E$1,IF(O63='06A_Варіанти'!F54,'06A_Варіанти'!F$1,IF(O63='06A_Варіанти'!G54,'06A_Варіанти'!G$1,IF(O63='06A_Варіанти'!H54,'06A_Варіанти'!H$1,IF(O63='06A_Варіанти'!I54,'06A_Варіанти'!I$1,IF(O63='06A_Варіанти'!J54,'06A_Варіанти'!J$1,IF(O63='06A_Варіанти'!K54,'06A_Варіанти'!K$1,IF(O63='06A_Варіанти'!L54,'06A_Варіанти'!L$1,IF(O63='06A_Варіанти'!M54,'06A_Варіанти'!M$1,IF(O63='06A_Варіанти'!N54,'06A_Варіанти'!N$1,IF(O63='06A_Варіанти'!O54,'06A_Варіанти'!O$1,IF(O63='06A_Варіанти'!P54,'06A_Варіанти'!P$1,IF(O63='06A_Варіанти'!Q54,'06A_Варіанти'!Q$1,IF(O63='06A_Варіанти'!R54,'06A_Варіанти'!R$1,"НЕМАЄ МАРШРУТУ"))))))))))))))</f>
        <v>KAM_HPP</v>
      </c>
      <c r="G63" s="2" t="str">
        <f t="shared" si="0"/>
        <v>БЕЗ ЗМІН</v>
      </c>
      <c r="H63" s="2">
        <f>IF(G63="НЕМАЄ МАРШРУТУ",0,O63-'06A_Варіанти'!T54)</f>
        <v>0</v>
      </c>
      <c r="I63" s="2">
        <f>IFERROR(INDEX('04_Потоки'!$E:$E,MATCH(A63,'04_Потоки'!$A:$A,0)),0)</f>
        <v>1.850536130536131</v>
      </c>
      <c r="J63" s="2">
        <f t="shared" si="1"/>
        <v>1</v>
      </c>
      <c r="K63" s="2">
        <f>IF(C63="РЦК макси",0,2*'06A_Варіанти'!T54*J63)</f>
        <v>524</v>
      </c>
      <c r="L63" s="2">
        <f t="shared" si="2"/>
        <v>524</v>
      </c>
      <c r="M63" s="2">
        <f t="shared" si="3"/>
        <v>0</v>
      </c>
      <c r="N63" s="9">
        <f t="shared" si="4"/>
        <v>0</v>
      </c>
      <c r="O63" s="2">
        <f>MIN(IF('07A_Конструктор'!$D$5="Так",'06A_Варіанти'!E54,1E+99),IF('07A_Конструктор'!$D$6="Так",'06A_Варіанти'!F54,1E+99),IF('07A_Конструктор'!$D$7="Так",'06A_Варіанти'!G54,1E+99),IF('07A_Конструктор'!$D$8="Так",'06A_Варіанти'!H54,1E+99),IF('07A_Конструктор'!$D$9="Так",'06A_Варіанти'!I54,1E+99),IF('07A_Конструктор'!$D$10="Так",'06A_Варіанти'!J54,1E+99),IF('07A_Конструктор'!$D$11="Так",'06A_Варіанти'!K54,1E+99),IF('07A_Конструктор'!$D$12="Так",'06A_Варіанти'!L54,1E+99),IF('07A_Конструктор'!$D$13="Так",'06A_Варіанти'!M54,1E+99),IF('07A_Конструктор'!$D$14="Так",'06A_Варіанти'!N54,1E+99),IF('07A_Конструктор'!$D$15="Так",'06A_Варіанти'!O54,1E+99),IF('07A_Конструктор'!$D$16="Так",'06A_Варіанти'!P54,1E+99),IF('07A_Конструктор'!$D$17="Так",'06A_Варіанти'!Q54,1E+99),IF('06A_Варіанти'!R54="",1E+99,'06A_Варіанти'!R54))</f>
        <v>262</v>
      </c>
      <c r="P63" s="2" t="str">
        <f t="shared" si="5"/>
        <v>5 т</v>
      </c>
      <c r="Q63" s="2">
        <f t="shared" si="6"/>
        <v>14</v>
      </c>
      <c r="R63" s="2">
        <f>IF(OR(C63="РЦК макси",C63="РЦЧ SKU"),"SKU-потік",IFERROR(VLOOKUP(D63,'02_РЦ'!$A$3:$I$7,5,FALSE),0))</f>
        <v>800</v>
      </c>
      <c r="S63" s="2" t="str">
        <f>IF(OR(C63="РЦК макси",C63="РЦЧ SKU"),"Не рахується в ліміт",IFERROR(VLOOKUP(D63,'02_РЦ'!$A$3:$I$7,9,FALSE),"Немає РЦ"))</f>
        <v>В межах</v>
      </c>
    </row>
    <row r="64" spans="1:19">
      <c r="A64" s="2" t="str">
        <f>'06A_Варіанти'!A55</f>
        <v>BASE_81</v>
      </c>
      <c r="B64" s="2" t="str">
        <f>'06A_Варіанти'!B55</f>
        <v>TT_81</v>
      </c>
      <c r="C64" s="2" t="str">
        <f>'06A_Варіанти'!D55</f>
        <v>Основний</v>
      </c>
      <c r="D64" s="2" t="str">
        <f>'06A_Варіанти'!C55</f>
        <v>РЦП</v>
      </c>
      <c r="E64" s="2" t="str">
        <f>'06A_Варіанти'!S55</f>
        <v>DIRECT</v>
      </c>
      <c r="F64" s="2" t="str">
        <f>IF(O64='06A_Варіанти'!E55,'06A_Варіанти'!E$1,IF(O64='06A_Варіанти'!F55,'06A_Варіанти'!F$1,IF(O64='06A_Варіанти'!G55,'06A_Варіанти'!G$1,IF(O64='06A_Варіанти'!H55,'06A_Варіанти'!H$1,IF(O64='06A_Варіанти'!I55,'06A_Варіанти'!I$1,IF(O64='06A_Варіанти'!J55,'06A_Варіанти'!J$1,IF(O64='06A_Варіанти'!K55,'06A_Варіанти'!K$1,IF(O64='06A_Варіанти'!L55,'06A_Варіанти'!L$1,IF(O64='06A_Варіанти'!M55,'06A_Варіанти'!M$1,IF(O64='06A_Варіанти'!N55,'06A_Варіанти'!N$1,IF(O64='06A_Варіанти'!O55,'06A_Варіанти'!O$1,IF(O64='06A_Варіанти'!P55,'06A_Варіанти'!P$1,IF(O64='06A_Варіанти'!Q55,'06A_Варіанти'!Q$1,IF(O64='06A_Варіанти'!R55,'06A_Варіанти'!R$1,"НЕМАЄ МАРШРУТУ"))))))))))))))</f>
        <v>DIRECT</v>
      </c>
      <c r="G64" s="2" t="str">
        <f t="shared" si="0"/>
        <v>БЕЗ ЗМІН</v>
      </c>
      <c r="H64" s="2">
        <f>IF(G64="НЕМАЄ МАРШРУТУ",0,O64-'06A_Варіанти'!T55)</f>
        <v>0</v>
      </c>
      <c r="I64" s="2">
        <f>IFERROR(INDEX('04_Потоки'!$E:$E,MATCH(A64,'04_Потоки'!$A:$A,0)),0)</f>
        <v>1.850536130536131</v>
      </c>
      <c r="J64" s="2">
        <f t="shared" si="1"/>
        <v>1</v>
      </c>
      <c r="K64" s="2">
        <f>IF(C64="РЦК макси",0,2*'06A_Варіанти'!T55*J64)</f>
        <v>392.8</v>
      </c>
      <c r="L64" s="2">
        <f t="shared" si="2"/>
        <v>392.8</v>
      </c>
      <c r="M64" s="2">
        <f t="shared" si="3"/>
        <v>0</v>
      </c>
      <c r="N64" s="9">
        <f t="shared" si="4"/>
        <v>0</v>
      </c>
      <c r="O64" s="2">
        <f>MIN(IF('07A_Конструктор'!$D$5="Так",'06A_Варіанти'!E55,1E+99),IF('07A_Конструктор'!$D$6="Так",'06A_Варіанти'!F55,1E+99),IF('07A_Конструктор'!$D$7="Так",'06A_Варіанти'!G55,1E+99),IF('07A_Конструктор'!$D$8="Так",'06A_Варіанти'!H55,1E+99),IF('07A_Конструктор'!$D$9="Так",'06A_Варіанти'!I55,1E+99),IF('07A_Конструктор'!$D$10="Так",'06A_Варіанти'!J55,1E+99),IF('07A_Конструктор'!$D$11="Так",'06A_Варіанти'!K55,1E+99),IF('07A_Конструктор'!$D$12="Так",'06A_Варіанти'!L55,1E+99),IF('07A_Конструктор'!$D$13="Так",'06A_Варіанти'!M55,1E+99),IF('07A_Конструктор'!$D$14="Так",'06A_Варіанти'!N55,1E+99),IF('07A_Конструктор'!$D$15="Так",'06A_Варіанти'!O55,1E+99),IF('07A_Конструктор'!$D$16="Так",'06A_Варіанти'!P55,1E+99),IF('07A_Конструктор'!$D$17="Так",'06A_Варіанти'!Q55,1E+99),IF('06A_Варіанти'!R55="",1E+99,'06A_Варіанти'!R55))</f>
        <v>196.4</v>
      </c>
      <c r="P64" s="2" t="str">
        <f t="shared" si="5"/>
        <v>5 т</v>
      </c>
      <c r="Q64" s="2">
        <f t="shared" si="6"/>
        <v>14</v>
      </c>
      <c r="R64" s="2">
        <f>IF(OR(C64="РЦК макси",C64="РЦЧ SKU"),"SKU-потік",IFERROR(VLOOKUP(D64,'02_РЦ'!$A$3:$I$7,5,FALSE),0))</f>
        <v>800</v>
      </c>
      <c r="S64" s="2" t="str">
        <f>IF(OR(C64="РЦК макси",C64="РЦЧ SKU"),"Не рахується в ліміт",IFERROR(VLOOKUP(D64,'02_РЦ'!$A$3:$I$7,9,FALSE),"Немає РЦ"))</f>
        <v>В межах</v>
      </c>
    </row>
    <row r="65" spans="1:19">
      <c r="A65" s="2" t="str">
        <f>'06A_Варіанти'!A56</f>
        <v>BASE_51</v>
      </c>
      <c r="B65" s="2" t="str">
        <f>'06A_Варіанти'!B56</f>
        <v>TT_51</v>
      </c>
      <c r="C65" s="2" t="str">
        <f>'06A_Варіанти'!D56</f>
        <v>Основний</v>
      </c>
      <c r="D65" s="2" t="str">
        <f>'06A_Варіанти'!C56</f>
        <v>РЦП</v>
      </c>
      <c r="E65" s="2" t="str">
        <f>'06A_Варіанти'!S56</f>
        <v>DIRECT</v>
      </c>
      <c r="F65" s="2" t="str">
        <f>IF(O65='06A_Варіанти'!E56,'06A_Варіанти'!E$1,IF(O65='06A_Варіанти'!F56,'06A_Варіанти'!F$1,IF(O65='06A_Варіанти'!G56,'06A_Варіанти'!G$1,IF(O65='06A_Варіанти'!H56,'06A_Варіанти'!H$1,IF(O65='06A_Варіанти'!I56,'06A_Варіанти'!I$1,IF(O65='06A_Варіанти'!J56,'06A_Варіанти'!J$1,IF(O65='06A_Варіанти'!K56,'06A_Варіанти'!K$1,IF(O65='06A_Варіанти'!L56,'06A_Варіанти'!L$1,IF(O65='06A_Варіанти'!M56,'06A_Варіанти'!M$1,IF(O65='06A_Варіанти'!N56,'06A_Варіанти'!N$1,IF(O65='06A_Варіанти'!O56,'06A_Варіанти'!O$1,IF(O65='06A_Варіанти'!P56,'06A_Варіанти'!P$1,IF(O65='06A_Варіанти'!Q56,'06A_Варіанти'!Q$1,IF(O65='06A_Варіанти'!R56,'06A_Варіанти'!R$1,"НЕМАЄ МАРШРУТУ"))))))))))))))</f>
        <v>DIRECT</v>
      </c>
      <c r="G65" s="2" t="str">
        <f t="shared" si="0"/>
        <v>БЕЗ ЗМІН</v>
      </c>
      <c r="H65" s="2">
        <f>IF(G65="НЕМАЄ МАРШРУТУ",0,O65-'06A_Варіанти'!T56)</f>
        <v>0</v>
      </c>
      <c r="I65" s="2">
        <f>IFERROR(INDEX('04_Потоки'!$E:$E,MATCH(A65,'04_Потоки'!$A:$A,0)),0)</f>
        <v>1.850536130536131</v>
      </c>
      <c r="J65" s="2">
        <f t="shared" si="1"/>
        <v>1</v>
      </c>
      <c r="K65" s="2">
        <f>IF(C65="РЦК макси",0,2*'06A_Варіанти'!T56*J65)</f>
        <v>218.2</v>
      </c>
      <c r="L65" s="2">
        <f t="shared" si="2"/>
        <v>218.2</v>
      </c>
      <c r="M65" s="2">
        <f t="shared" si="3"/>
        <v>0</v>
      </c>
      <c r="N65" s="9">
        <f t="shared" si="4"/>
        <v>0</v>
      </c>
      <c r="O65" s="2">
        <f>MIN(IF('07A_Конструктор'!$D$5="Так",'06A_Варіанти'!E56,1E+99),IF('07A_Конструктор'!$D$6="Так",'06A_Варіанти'!F56,1E+99),IF('07A_Конструктор'!$D$7="Так",'06A_Варіанти'!G56,1E+99),IF('07A_Конструктор'!$D$8="Так",'06A_Варіанти'!H56,1E+99),IF('07A_Конструктор'!$D$9="Так",'06A_Варіанти'!I56,1E+99),IF('07A_Конструктор'!$D$10="Так",'06A_Варіанти'!J56,1E+99),IF('07A_Конструктор'!$D$11="Так",'06A_Варіанти'!K56,1E+99),IF('07A_Конструктор'!$D$12="Так",'06A_Варіанти'!L56,1E+99),IF('07A_Конструктор'!$D$13="Так",'06A_Варіанти'!M56,1E+99),IF('07A_Конструктор'!$D$14="Так",'06A_Варіанти'!N56,1E+99),IF('07A_Конструктор'!$D$15="Так",'06A_Варіанти'!O56,1E+99),IF('07A_Конструктор'!$D$16="Так",'06A_Варіанти'!P56,1E+99),IF('07A_Конструктор'!$D$17="Так",'06A_Варіанти'!Q56,1E+99),IF('06A_Варіанти'!R56="",1E+99,'06A_Варіанти'!R56))</f>
        <v>109.1</v>
      </c>
      <c r="P65" s="2" t="str">
        <f t="shared" si="5"/>
        <v>5 т</v>
      </c>
      <c r="Q65" s="2">
        <f t="shared" si="6"/>
        <v>14</v>
      </c>
      <c r="R65" s="2">
        <f>IF(OR(C65="РЦК макси",C65="РЦЧ SKU"),"SKU-потік",IFERROR(VLOOKUP(D65,'02_РЦ'!$A$3:$I$7,5,FALSE),0))</f>
        <v>800</v>
      </c>
      <c r="S65" s="2" t="str">
        <f>IF(OR(C65="РЦК макси",C65="РЦЧ SKU"),"Не рахується в ліміт",IFERROR(VLOOKUP(D65,'02_РЦ'!$A$3:$I$7,9,FALSE),"Немає РЦ"))</f>
        <v>В межах</v>
      </c>
    </row>
    <row r="66" spans="1:19">
      <c r="A66" s="2" t="str">
        <f>'06A_Варіанти'!A57</f>
        <v>BASE_146</v>
      </c>
      <c r="B66" s="2" t="str">
        <f>'06A_Варіанти'!B57</f>
        <v>TT_146</v>
      </c>
      <c r="C66" s="2" t="str">
        <f>'06A_Варіанти'!D57</f>
        <v>Основний</v>
      </c>
      <c r="D66" s="2" t="str">
        <f>'06A_Варіанти'!C57</f>
        <v>РЦП</v>
      </c>
      <c r="E66" s="2" t="str">
        <f>'06A_Варіанти'!S57</f>
        <v>DIRECT</v>
      </c>
      <c r="F66" s="2" t="str">
        <f>IF(O66='06A_Варіанти'!E57,'06A_Варіанти'!E$1,IF(O66='06A_Варіанти'!F57,'06A_Варіанти'!F$1,IF(O66='06A_Варіанти'!G57,'06A_Варіанти'!G$1,IF(O66='06A_Варіанти'!H57,'06A_Варіанти'!H$1,IF(O66='06A_Варіанти'!I57,'06A_Варіанти'!I$1,IF(O66='06A_Варіанти'!J57,'06A_Варіанти'!J$1,IF(O66='06A_Варіанти'!K57,'06A_Варіанти'!K$1,IF(O66='06A_Варіанти'!L57,'06A_Варіанти'!L$1,IF(O66='06A_Варіанти'!M57,'06A_Варіанти'!M$1,IF(O66='06A_Варіанти'!N57,'06A_Варіанти'!N$1,IF(O66='06A_Варіанти'!O57,'06A_Варіанти'!O$1,IF(O66='06A_Варіанти'!P57,'06A_Варіанти'!P$1,IF(O66='06A_Варіанти'!Q57,'06A_Варіанти'!Q$1,IF(O66='06A_Варіанти'!R57,'06A_Варіанти'!R$1,"НЕМАЄ МАРШРУТУ"))))))))))))))</f>
        <v>DIRECT</v>
      </c>
      <c r="G66" s="2" t="str">
        <f t="shared" si="0"/>
        <v>БЕЗ ЗМІН</v>
      </c>
      <c r="H66" s="2">
        <f>IF(G66="НЕМАЄ МАРШРУТУ",0,O66-'06A_Варіанти'!T57)</f>
        <v>0</v>
      </c>
      <c r="I66" s="2">
        <f>IFERROR(INDEX('04_Потоки'!$E:$E,MATCH(A66,'04_Потоки'!$A:$A,0)),0)</f>
        <v>1.850536130536131</v>
      </c>
      <c r="J66" s="2">
        <f t="shared" si="1"/>
        <v>1</v>
      </c>
      <c r="K66" s="2">
        <f>IF(C66="РЦК макси",0,2*'06A_Варіанти'!T57*J66)</f>
        <v>176.2</v>
      </c>
      <c r="L66" s="2">
        <f t="shared" si="2"/>
        <v>176.2</v>
      </c>
      <c r="M66" s="2">
        <f t="shared" si="3"/>
        <v>0</v>
      </c>
      <c r="N66" s="9">
        <f t="shared" si="4"/>
        <v>0</v>
      </c>
      <c r="O66" s="2">
        <f>MIN(IF('07A_Конструктор'!$D$5="Так",'06A_Варіанти'!E57,1E+99),IF('07A_Конструктор'!$D$6="Так",'06A_Варіанти'!F57,1E+99),IF('07A_Конструктор'!$D$7="Так",'06A_Варіанти'!G57,1E+99),IF('07A_Конструктор'!$D$8="Так",'06A_Варіанти'!H57,1E+99),IF('07A_Конструктор'!$D$9="Так",'06A_Варіанти'!I57,1E+99),IF('07A_Конструктор'!$D$10="Так",'06A_Варіанти'!J57,1E+99),IF('07A_Конструктор'!$D$11="Так",'06A_Варіанти'!K57,1E+99),IF('07A_Конструктор'!$D$12="Так",'06A_Варіанти'!L57,1E+99),IF('07A_Конструктор'!$D$13="Так",'06A_Варіанти'!M57,1E+99),IF('07A_Конструктор'!$D$14="Так",'06A_Варіанти'!N57,1E+99),IF('07A_Конструктор'!$D$15="Так",'06A_Варіанти'!O57,1E+99),IF('07A_Конструктор'!$D$16="Так",'06A_Варіанти'!P57,1E+99),IF('07A_Конструктор'!$D$17="Так",'06A_Варіанти'!Q57,1E+99),IF('06A_Варіанти'!R57="",1E+99,'06A_Варіанти'!R57))</f>
        <v>88.1</v>
      </c>
      <c r="P66" s="2" t="str">
        <f t="shared" si="5"/>
        <v>5 т</v>
      </c>
      <c r="Q66" s="2">
        <f t="shared" si="6"/>
        <v>14</v>
      </c>
      <c r="R66" s="2">
        <f>IF(OR(C66="РЦК макси",C66="РЦЧ SKU"),"SKU-потік",IFERROR(VLOOKUP(D66,'02_РЦ'!$A$3:$I$7,5,FALSE),0))</f>
        <v>800</v>
      </c>
      <c r="S66" s="2" t="str">
        <f>IF(OR(C66="РЦК макси",C66="РЦЧ SKU"),"Не рахується в ліміт",IFERROR(VLOOKUP(D66,'02_РЦ'!$A$3:$I$7,9,FALSE),"Немає РЦ"))</f>
        <v>В межах</v>
      </c>
    </row>
    <row r="67" spans="1:19">
      <c r="A67" s="2" t="str">
        <f>'06A_Варіанти'!A58</f>
        <v>BASE_168</v>
      </c>
      <c r="B67" s="2" t="str">
        <f>'06A_Варіанти'!B58</f>
        <v>TT_168</v>
      </c>
      <c r="C67" s="2" t="str">
        <f>'06A_Варіанти'!D58</f>
        <v>Основний</v>
      </c>
      <c r="D67" s="2" t="str">
        <f>'06A_Варіанти'!C58</f>
        <v>РЦП</v>
      </c>
      <c r="E67" s="2" t="str">
        <f>'06A_Варіанти'!S58</f>
        <v>KAM_HPP</v>
      </c>
      <c r="F67" s="2" t="str">
        <f>IF(O67='06A_Варіанти'!E58,'06A_Варіанти'!E$1,IF(O67='06A_Варіанти'!F58,'06A_Варіанти'!F$1,IF(O67='06A_Варіанти'!G58,'06A_Варіанти'!G$1,IF(O67='06A_Варіанти'!H58,'06A_Варіанти'!H$1,IF(O67='06A_Варіанти'!I58,'06A_Варіанти'!I$1,IF(O67='06A_Варіанти'!J58,'06A_Варіанти'!J$1,IF(O67='06A_Варіанти'!K58,'06A_Варіанти'!K$1,IF(O67='06A_Варіанти'!L58,'06A_Варіанти'!L$1,IF(O67='06A_Варіанти'!M58,'06A_Варіанти'!M$1,IF(O67='06A_Варіанти'!N58,'06A_Варіанти'!N$1,IF(O67='06A_Варіанти'!O58,'06A_Варіанти'!O$1,IF(O67='06A_Варіанти'!P58,'06A_Варіанти'!P$1,IF(O67='06A_Варіанти'!Q58,'06A_Варіанти'!Q$1,IF(O67='06A_Варіанти'!R58,'06A_Варіанти'!R$1,"НЕМАЄ МАРШРУТУ"))))))))))))))</f>
        <v>KAM_HPP</v>
      </c>
      <c r="G67" s="2" t="str">
        <f t="shared" si="0"/>
        <v>БЕЗ ЗМІН</v>
      </c>
      <c r="H67" s="2">
        <f>IF(G67="НЕМАЄ МАРШРУТУ",0,O67-'06A_Варіанти'!T58)</f>
        <v>0</v>
      </c>
      <c r="I67" s="2">
        <f>IFERROR(INDEX('04_Потоки'!$E:$E,MATCH(A67,'04_Потоки'!$A:$A,0)),0)</f>
        <v>1.850536130536131</v>
      </c>
      <c r="J67" s="2">
        <f t="shared" si="1"/>
        <v>1</v>
      </c>
      <c r="K67" s="2">
        <f>IF(C67="РЦК макси",0,2*'06A_Варіанти'!T58*J67)</f>
        <v>521.79999999999995</v>
      </c>
      <c r="L67" s="2">
        <f t="shared" si="2"/>
        <v>521.79999999999995</v>
      </c>
      <c r="M67" s="2">
        <f t="shared" si="3"/>
        <v>0</v>
      </c>
      <c r="N67" s="9">
        <f t="shared" si="4"/>
        <v>0</v>
      </c>
      <c r="O67" s="2">
        <f>MIN(IF('07A_Конструктор'!$D$5="Так",'06A_Варіанти'!E58,1E+99),IF('07A_Конструктор'!$D$6="Так",'06A_Варіанти'!F58,1E+99),IF('07A_Конструктор'!$D$7="Так",'06A_Варіанти'!G58,1E+99),IF('07A_Конструктор'!$D$8="Так",'06A_Варіанти'!H58,1E+99),IF('07A_Конструктор'!$D$9="Так",'06A_Варіанти'!I58,1E+99),IF('07A_Конструктор'!$D$10="Так",'06A_Варіанти'!J58,1E+99),IF('07A_Конструктор'!$D$11="Так",'06A_Варіанти'!K58,1E+99),IF('07A_Конструктор'!$D$12="Так",'06A_Варіанти'!L58,1E+99),IF('07A_Конструктор'!$D$13="Так",'06A_Варіанти'!M58,1E+99),IF('07A_Конструктор'!$D$14="Так",'06A_Варіанти'!N58,1E+99),IF('07A_Конструктор'!$D$15="Так",'06A_Варіанти'!O58,1E+99),IF('07A_Конструктор'!$D$16="Так",'06A_Варіанти'!P58,1E+99),IF('07A_Конструктор'!$D$17="Так",'06A_Варіанти'!Q58,1E+99),IF('06A_Варіанти'!R58="",1E+99,'06A_Варіанти'!R58))</f>
        <v>260.89999999999998</v>
      </c>
      <c r="P67" s="2" t="str">
        <f t="shared" si="5"/>
        <v>5 т</v>
      </c>
      <c r="Q67" s="2">
        <f t="shared" si="6"/>
        <v>14</v>
      </c>
      <c r="R67" s="2">
        <f>IF(OR(C67="РЦК макси",C67="РЦЧ SKU"),"SKU-потік",IFERROR(VLOOKUP(D67,'02_РЦ'!$A$3:$I$7,5,FALSE),0))</f>
        <v>800</v>
      </c>
      <c r="S67" s="2" t="str">
        <f>IF(OR(C67="РЦК макси",C67="РЦЧ SKU"),"Не рахується в ліміт",IFERROR(VLOOKUP(D67,'02_РЦ'!$A$3:$I$7,9,FALSE),"Немає РЦ"))</f>
        <v>В межах</v>
      </c>
    </row>
    <row r="68" spans="1:19">
      <c r="A68" s="2" t="str">
        <f>'06A_Варіанти'!A59</f>
        <v>BASE_41</v>
      </c>
      <c r="B68" s="2" t="str">
        <f>'06A_Варіанти'!B59</f>
        <v>TT_41</v>
      </c>
      <c r="C68" s="2" t="str">
        <f>'06A_Варіанти'!D59</f>
        <v>Основний</v>
      </c>
      <c r="D68" s="2" t="str">
        <f>'06A_Варіанти'!C59</f>
        <v>РЦП</v>
      </c>
      <c r="E68" s="2" t="str">
        <f>'06A_Варіанти'!S59</f>
        <v>KREM</v>
      </c>
      <c r="F68" s="2" t="str">
        <f>IF(O68='06A_Варіанти'!E59,'06A_Варіанти'!E$1,IF(O68='06A_Варіанти'!F59,'06A_Варіанти'!F$1,IF(O68='06A_Варіанти'!G59,'06A_Варіанти'!G$1,IF(O68='06A_Варіанти'!H59,'06A_Варіанти'!H$1,IF(O68='06A_Варіанти'!I59,'06A_Варіанти'!I$1,IF(O68='06A_Варіанти'!J59,'06A_Варіанти'!J$1,IF(O68='06A_Варіанти'!K59,'06A_Варіанти'!K$1,IF(O68='06A_Варіанти'!L59,'06A_Варіанти'!L$1,IF(O68='06A_Варіанти'!M59,'06A_Варіанти'!M$1,IF(O68='06A_Варіанти'!N59,'06A_Варіанти'!N$1,IF(O68='06A_Варіанти'!O59,'06A_Варіанти'!O$1,IF(O68='06A_Варіанти'!P59,'06A_Варіанти'!P$1,IF(O68='06A_Варіанти'!Q59,'06A_Варіанти'!Q$1,IF(O68='06A_Варіанти'!R59,'06A_Варіанти'!R$1,"НЕМАЄ МАРШРУТУ"))))))))))))))</f>
        <v>KREM</v>
      </c>
      <c r="G68" s="2" t="str">
        <f t="shared" si="0"/>
        <v>БЕЗ ЗМІН</v>
      </c>
      <c r="H68" s="2">
        <f>IF(G68="НЕМАЄ МАРШРУТУ",0,O68-'06A_Варіанти'!T59)</f>
        <v>0</v>
      </c>
      <c r="I68" s="2">
        <f>IFERROR(INDEX('04_Потоки'!$E:$E,MATCH(A68,'04_Потоки'!$A:$A,0)),0)</f>
        <v>1.850536130536131</v>
      </c>
      <c r="J68" s="2">
        <f t="shared" si="1"/>
        <v>1</v>
      </c>
      <c r="K68" s="2">
        <f>IF(C68="РЦК макси",0,2*'06A_Варіанти'!T59*J68)</f>
        <v>267.60000000000002</v>
      </c>
      <c r="L68" s="2">
        <f t="shared" si="2"/>
        <v>267.60000000000002</v>
      </c>
      <c r="M68" s="2">
        <f t="shared" si="3"/>
        <v>0</v>
      </c>
      <c r="N68" s="9">
        <f t="shared" si="4"/>
        <v>0</v>
      </c>
      <c r="O68" s="2">
        <f>MIN(IF('07A_Конструктор'!$D$5="Так",'06A_Варіанти'!E59,1E+99),IF('07A_Конструктор'!$D$6="Так",'06A_Варіанти'!F59,1E+99),IF('07A_Конструктор'!$D$7="Так",'06A_Варіанти'!G59,1E+99),IF('07A_Конструктор'!$D$8="Так",'06A_Варіанти'!H59,1E+99),IF('07A_Конструктор'!$D$9="Так",'06A_Варіанти'!I59,1E+99),IF('07A_Конструктор'!$D$10="Так",'06A_Варіанти'!J59,1E+99),IF('07A_Конструктор'!$D$11="Так",'06A_Варіанти'!K59,1E+99),IF('07A_Конструктор'!$D$12="Так",'06A_Варіанти'!L59,1E+99),IF('07A_Конструктор'!$D$13="Так",'06A_Варіанти'!M59,1E+99),IF('07A_Конструктор'!$D$14="Так",'06A_Варіанти'!N59,1E+99),IF('07A_Конструктор'!$D$15="Так",'06A_Варіанти'!O59,1E+99),IF('07A_Конструктор'!$D$16="Так",'06A_Варіанти'!P59,1E+99),IF('07A_Конструктор'!$D$17="Так",'06A_Варіанти'!Q59,1E+99),IF('06A_Варіанти'!R59="",1E+99,'06A_Варіанти'!R59))</f>
        <v>133.80000000000001</v>
      </c>
      <c r="P68" s="2" t="str">
        <f t="shared" si="5"/>
        <v>5 т</v>
      </c>
      <c r="Q68" s="2">
        <f t="shared" si="6"/>
        <v>14</v>
      </c>
      <c r="R68" s="2">
        <f>IF(OR(C68="РЦК макси",C68="РЦЧ SKU"),"SKU-потік",IFERROR(VLOOKUP(D68,'02_РЦ'!$A$3:$I$7,5,FALSE),0))</f>
        <v>800</v>
      </c>
      <c r="S68" s="2" t="str">
        <f>IF(OR(C68="РЦК макси",C68="РЦЧ SKU"),"Не рахується в ліміт",IFERROR(VLOOKUP(D68,'02_РЦ'!$A$3:$I$7,9,FALSE),"Немає РЦ"))</f>
        <v>В межах</v>
      </c>
    </row>
    <row r="69" spans="1:19">
      <c r="A69" s="2" t="str">
        <f>'06A_Варіанти'!A60</f>
        <v>BASE_157</v>
      </c>
      <c r="B69" s="2" t="str">
        <f>'06A_Варіанти'!B60</f>
        <v>TT_157</v>
      </c>
      <c r="C69" s="2" t="str">
        <f>'06A_Варіанти'!D60</f>
        <v>Основний</v>
      </c>
      <c r="D69" s="2" t="str">
        <f>'06A_Варіанти'!C60</f>
        <v>РЦП</v>
      </c>
      <c r="E69" s="2" t="str">
        <f>'06A_Варіанти'!S60</f>
        <v>DIRECT</v>
      </c>
      <c r="F69" s="2" t="str">
        <f>IF(O69='06A_Варіанти'!E60,'06A_Варіанти'!E$1,IF(O69='06A_Варіанти'!F60,'06A_Варіанти'!F$1,IF(O69='06A_Варіанти'!G60,'06A_Варіанти'!G$1,IF(O69='06A_Варіанти'!H60,'06A_Варіанти'!H$1,IF(O69='06A_Варіанти'!I60,'06A_Варіанти'!I$1,IF(O69='06A_Варіанти'!J60,'06A_Варіанти'!J$1,IF(O69='06A_Варіанти'!K60,'06A_Варіанти'!K$1,IF(O69='06A_Варіанти'!L60,'06A_Варіанти'!L$1,IF(O69='06A_Варіанти'!M60,'06A_Варіанти'!M$1,IF(O69='06A_Варіанти'!N60,'06A_Варіанти'!N$1,IF(O69='06A_Варіанти'!O60,'06A_Варіанти'!O$1,IF(O69='06A_Варіанти'!P60,'06A_Варіанти'!P$1,IF(O69='06A_Варіанти'!Q60,'06A_Варіанти'!Q$1,IF(O69='06A_Варіанти'!R60,'06A_Варіанти'!R$1,"НЕМАЄ МАРШРУТУ"))))))))))))))</f>
        <v>DIRECT</v>
      </c>
      <c r="G69" s="2" t="str">
        <f t="shared" si="0"/>
        <v>БЕЗ ЗМІН</v>
      </c>
      <c r="H69" s="2">
        <f>IF(G69="НЕМАЄ МАРШРУТУ",0,O69-'06A_Варіанти'!T60)</f>
        <v>0</v>
      </c>
      <c r="I69" s="2">
        <f>IFERROR(INDEX('04_Потоки'!$E:$E,MATCH(A69,'04_Потоки'!$A:$A,0)),0)</f>
        <v>1.850536130536131</v>
      </c>
      <c r="J69" s="2">
        <f t="shared" si="1"/>
        <v>1</v>
      </c>
      <c r="K69" s="2">
        <f>IF(C69="РЦК макси",0,2*'06A_Варіанти'!T60*J69)</f>
        <v>395.6</v>
      </c>
      <c r="L69" s="2">
        <f t="shared" si="2"/>
        <v>395.6</v>
      </c>
      <c r="M69" s="2">
        <f t="shared" si="3"/>
        <v>0</v>
      </c>
      <c r="N69" s="9">
        <f t="shared" si="4"/>
        <v>0</v>
      </c>
      <c r="O69" s="2">
        <f>MIN(IF('07A_Конструктор'!$D$5="Так",'06A_Варіанти'!E60,1E+99),IF('07A_Конструктор'!$D$6="Так",'06A_Варіанти'!F60,1E+99),IF('07A_Конструктор'!$D$7="Так",'06A_Варіанти'!G60,1E+99),IF('07A_Конструктор'!$D$8="Так",'06A_Варіанти'!H60,1E+99),IF('07A_Конструктор'!$D$9="Так",'06A_Варіанти'!I60,1E+99),IF('07A_Конструктор'!$D$10="Так",'06A_Варіанти'!J60,1E+99),IF('07A_Конструктор'!$D$11="Так",'06A_Варіанти'!K60,1E+99),IF('07A_Конструктор'!$D$12="Так",'06A_Варіанти'!L60,1E+99),IF('07A_Конструктор'!$D$13="Так",'06A_Варіанти'!M60,1E+99),IF('07A_Конструктор'!$D$14="Так",'06A_Варіанти'!N60,1E+99),IF('07A_Конструктор'!$D$15="Так",'06A_Варіанти'!O60,1E+99),IF('07A_Конструктор'!$D$16="Так",'06A_Варіанти'!P60,1E+99),IF('07A_Конструктор'!$D$17="Так",'06A_Варіанти'!Q60,1E+99),IF('06A_Варіанти'!R60="",1E+99,'06A_Варіанти'!R60))</f>
        <v>197.8</v>
      </c>
      <c r="P69" s="2" t="str">
        <f t="shared" si="5"/>
        <v>5 т</v>
      </c>
      <c r="Q69" s="2">
        <f t="shared" si="6"/>
        <v>14</v>
      </c>
      <c r="R69" s="2">
        <f>IF(OR(C69="РЦК макси",C69="РЦЧ SKU"),"SKU-потік",IFERROR(VLOOKUP(D69,'02_РЦ'!$A$3:$I$7,5,FALSE),0))</f>
        <v>800</v>
      </c>
      <c r="S69" s="2" t="str">
        <f>IF(OR(C69="РЦК макси",C69="РЦЧ SKU"),"Не рахується в ліміт",IFERROR(VLOOKUP(D69,'02_РЦ'!$A$3:$I$7,9,FALSE),"Немає РЦ"))</f>
        <v>В межах</v>
      </c>
    </row>
    <row r="70" spans="1:19">
      <c r="A70" s="2" t="str">
        <f>'06A_Варіанти'!A61</f>
        <v>BASE_165</v>
      </c>
      <c r="B70" s="2" t="str">
        <f>'06A_Варіанти'!B61</f>
        <v>TT_165</v>
      </c>
      <c r="C70" s="2" t="str">
        <f>'06A_Варіанти'!D61</f>
        <v>Основний</v>
      </c>
      <c r="D70" s="2" t="str">
        <f>'06A_Варіанти'!C61</f>
        <v>РЦП</v>
      </c>
      <c r="E70" s="2" t="str">
        <f>'06A_Варіанти'!S61</f>
        <v>DIRECT</v>
      </c>
      <c r="F70" s="2" t="str">
        <f>IF(O70='06A_Варіанти'!E61,'06A_Варіанти'!E$1,IF(O70='06A_Варіанти'!F61,'06A_Варіанти'!F$1,IF(O70='06A_Варіанти'!G61,'06A_Варіанти'!G$1,IF(O70='06A_Варіанти'!H61,'06A_Варіанти'!H$1,IF(O70='06A_Варіанти'!I61,'06A_Варіанти'!I$1,IF(O70='06A_Варіанти'!J61,'06A_Варіанти'!J$1,IF(O70='06A_Варіанти'!K61,'06A_Варіанти'!K$1,IF(O70='06A_Варіанти'!L61,'06A_Варіанти'!L$1,IF(O70='06A_Варіанти'!M61,'06A_Варіанти'!M$1,IF(O70='06A_Варіанти'!N61,'06A_Варіанти'!N$1,IF(O70='06A_Варіанти'!O61,'06A_Варіанти'!O$1,IF(O70='06A_Варіанти'!P61,'06A_Варіанти'!P$1,IF(O70='06A_Варіанти'!Q61,'06A_Варіанти'!Q$1,IF(O70='06A_Варіанти'!R61,'06A_Варіанти'!R$1,"НЕМАЄ МАРШРУТУ"))))))))))))))</f>
        <v>DIRECT</v>
      </c>
      <c r="G70" s="2" t="str">
        <f t="shared" si="0"/>
        <v>БЕЗ ЗМІН</v>
      </c>
      <c r="H70" s="2">
        <f>IF(G70="НЕМАЄ МАРШРУТУ",0,O70-'06A_Варіанти'!T61)</f>
        <v>0</v>
      </c>
      <c r="I70" s="2">
        <f>IFERROR(INDEX('04_Потоки'!$E:$E,MATCH(A70,'04_Потоки'!$A:$A,0)),0)</f>
        <v>1.850536130536131</v>
      </c>
      <c r="J70" s="2">
        <f t="shared" si="1"/>
        <v>1</v>
      </c>
      <c r="K70" s="2">
        <f>IF(C70="РЦК макси",0,2*'06A_Варіанти'!T61*J70)</f>
        <v>694.8</v>
      </c>
      <c r="L70" s="2">
        <f t="shared" si="2"/>
        <v>694.8</v>
      </c>
      <c r="M70" s="2">
        <f t="shared" si="3"/>
        <v>0</v>
      </c>
      <c r="N70" s="9">
        <f t="shared" si="4"/>
        <v>0</v>
      </c>
      <c r="O70" s="2">
        <f>MIN(IF('07A_Конструктор'!$D$5="Так",'06A_Варіанти'!E61,1E+99),IF('07A_Конструктор'!$D$6="Так",'06A_Варіанти'!F61,1E+99),IF('07A_Конструктор'!$D$7="Так",'06A_Варіанти'!G61,1E+99),IF('07A_Конструктор'!$D$8="Так",'06A_Варіанти'!H61,1E+99),IF('07A_Конструктор'!$D$9="Так",'06A_Варіанти'!I61,1E+99),IF('07A_Конструктор'!$D$10="Так",'06A_Варіанти'!J61,1E+99),IF('07A_Конструктор'!$D$11="Так",'06A_Варіанти'!K61,1E+99),IF('07A_Конструктор'!$D$12="Так",'06A_Варіанти'!L61,1E+99),IF('07A_Конструктор'!$D$13="Так",'06A_Варіанти'!M61,1E+99),IF('07A_Конструктор'!$D$14="Так",'06A_Варіанти'!N61,1E+99),IF('07A_Конструктор'!$D$15="Так",'06A_Варіанти'!O61,1E+99),IF('07A_Конструктор'!$D$16="Так",'06A_Варіанти'!P61,1E+99),IF('07A_Конструктор'!$D$17="Так",'06A_Варіанти'!Q61,1E+99),IF('06A_Варіанти'!R61="",1E+99,'06A_Варіанти'!R61))</f>
        <v>347.4</v>
      </c>
      <c r="P70" s="2" t="str">
        <f t="shared" si="5"/>
        <v>5 т</v>
      </c>
      <c r="Q70" s="2">
        <f t="shared" si="6"/>
        <v>14</v>
      </c>
      <c r="R70" s="2">
        <f>IF(OR(C70="РЦК макси",C70="РЦЧ SKU"),"SKU-потік",IFERROR(VLOOKUP(D70,'02_РЦ'!$A$3:$I$7,5,FALSE),0))</f>
        <v>800</v>
      </c>
      <c r="S70" s="2" t="str">
        <f>IF(OR(C70="РЦК макси",C70="РЦЧ SKU"),"Не рахується в ліміт",IFERROR(VLOOKUP(D70,'02_РЦ'!$A$3:$I$7,9,FALSE),"Немає РЦ"))</f>
        <v>В межах</v>
      </c>
    </row>
    <row r="71" spans="1:19">
      <c r="A71" s="2" t="str">
        <f>'06A_Варіанти'!A62</f>
        <v>BASE_15</v>
      </c>
      <c r="B71" s="2" t="str">
        <f>'06A_Варіанти'!B62</f>
        <v>TT_15</v>
      </c>
      <c r="C71" s="2" t="str">
        <f>'06A_Варіанти'!D62</f>
        <v>Основний</v>
      </c>
      <c r="D71" s="2" t="str">
        <f>'06A_Варіанти'!C62</f>
        <v>РЦП</v>
      </c>
      <c r="E71" s="2" t="str">
        <f>'06A_Варіанти'!S62</f>
        <v>DIRECT</v>
      </c>
      <c r="F71" s="2" t="str">
        <f>IF(O71='06A_Варіанти'!E62,'06A_Варіанти'!E$1,IF(O71='06A_Варіанти'!F62,'06A_Варіанти'!F$1,IF(O71='06A_Варіанти'!G62,'06A_Варіанти'!G$1,IF(O71='06A_Варіанти'!H62,'06A_Варіанти'!H$1,IF(O71='06A_Варіанти'!I62,'06A_Варіанти'!I$1,IF(O71='06A_Варіанти'!J62,'06A_Варіанти'!J$1,IF(O71='06A_Варіанти'!K62,'06A_Варіанти'!K$1,IF(O71='06A_Варіанти'!L62,'06A_Варіанти'!L$1,IF(O71='06A_Варіанти'!M62,'06A_Варіанти'!M$1,IF(O71='06A_Варіанти'!N62,'06A_Варіанти'!N$1,IF(O71='06A_Варіанти'!O62,'06A_Варіанти'!O$1,IF(O71='06A_Варіанти'!P62,'06A_Варіанти'!P$1,IF(O71='06A_Варіанти'!Q62,'06A_Варіанти'!Q$1,IF(O71='06A_Варіанти'!R62,'06A_Варіанти'!R$1,"НЕМАЄ МАРШРУТУ"))))))))))))))</f>
        <v>DIRECT</v>
      </c>
      <c r="G71" s="2" t="str">
        <f t="shared" si="0"/>
        <v>БЕЗ ЗМІН</v>
      </c>
      <c r="H71" s="2">
        <f>IF(G71="НЕМАЄ МАРШРУТУ",0,O71-'06A_Варіанти'!T62)</f>
        <v>0</v>
      </c>
      <c r="I71" s="2">
        <f>IFERROR(INDEX('04_Потоки'!$E:$E,MATCH(A71,'04_Потоки'!$A:$A,0)),0)</f>
        <v>1.850536130536131</v>
      </c>
      <c r="J71" s="2">
        <f t="shared" si="1"/>
        <v>1</v>
      </c>
      <c r="K71" s="2">
        <f>IF(C71="РЦК макси",0,2*'06A_Варіанти'!T62*J71)</f>
        <v>378.2</v>
      </c>
      <c r="L71" s="2">
        <f t="shared" si="2"/>
        <v>378.2</v>
      </c>
      <c r="M71" s="2">
        <f t="shared" si="3"/>
        <v>0</v>
      </c>
      <c r="N71" s="9">
        <f t="shared" si="4"/>
        <v>0</v>
      </c>
      <c r="O71" s="2">
        <f>MIN(IF('07A_Конструктор'!$D$5="Так",'06A_Варіанти'!E62,1E+99),IF('07A_Конструктор'!$D$6="Так",'06A_Варіанти'!F62,1E+99),IF('07A_Конструктор'!$D$7="Так",'06A_Варіанти'!G62,1E+99),IF('07A_Конструктор'!$D$8="Так",'06A_Варіанти'!H62,1E+99),IF('07A_Конструктор'!$D$9="Так",'06A_Варіанти'!I62,1E+99),IF('07A_Конструктор'!$D$10="Так",'06A_Варіанти'!J62,1E+99),IF('07A_Конструктор'!$D$11="Так",'06A_Варіанти'!K62,1E+99),IF('07A_Конструктор'!$D$12="Так",'06A_Варіанти'!L62,1E+99),IF('07A_Конструктор'!$D$13="Так",'06A_Варіанти'!M62,1E+99),IF('07A_Конструктор'!$D$14="Так",'06A_Варіанти'!N62,1E+99),IF('07A_Конструктор'!$D$15="Так",'06A_Варіанти'!O62,1E+99),IF('07A_Конструктор'!$D$16="Так",'06A_Варіанти'!P62,1E+99),IF('07A_Конструктор'!$D$17="Так",'06A_Варіанти'!Q62,1E+99),IF('06A_Варіанти'!R62="",1E+99,'06A_Варіанти'!R62))</f>
        <v>189.1</v>
      </c>
      <c r="P71" s="2" t="str">
        <f t="shared" si="5"/>
        <v>5 т</v>
      </c>
      <c r="Q71" s="2">
        <f t="shared" si="6"/>
        <v>14</v>
      </c>
      <c r="R71" s="2">
        <f>IF(OR(C71="РЦК макси",C71="РЦЧ SKU"),"SKU-потік",IFERROR(VLOOKUP(D71,'02_РЦ'!$A$3:$I$7,5,FALSE),0))</f>
        <v>800</v>
      </c>
      <c r="S71" s="2" t="str">
        <f>IF(OR(C71="РЦК макси",C71="РЦЧ SKU"),"Не рахується в ліміт",IFERROR(VLOOKUP(D71,'02_РЦ'!$A$3:$I$7,9,FALSE),"Немає РЦ"))</f>
        <v>В межах</v>
      </c>
    </row>
    <row r="72" spans="1:19">
      <c r="A72" s="2" t="str">
        <f>'06A_Варіанти'!A63</f>
        <v>BASE_38</v>
      </c>
      <c r="B72" s="2" t="str">
        <f>'06A_Варіанти'!B63</f>
        <v>TT_38</v>
      </c>
      <c r="C72" s="2" t="str">
        <f>'06A_Варіанти'!D63</f>
        <v>Основний</v>
      </c>
      <c r="D72" s="2" t="str">
        <f>'06A_Варіанти'!C63</f>
        <v>РЦП</v>
      </c>
      <c r="E72" s="2" t="str">
        <f>'06A_Варіанти'!S63</f>
        <v>DIRECT</v>
      </c>
      <c r="F72" s="2" t="str">
        <f>IF(O72='06A_Варіанти'!E63,'06A_Варіанти'!E$1,IF(O72='06A_Варіанти'!F63,'06A_Варіанти'!F$1,IF(O72='06A_Варіанти'!G63,'06A_Варіанти'!G$1,IF(O72='06A_Варіанти'!H63,'06A_Варіанти'!H$1,IF(O72='06A_Варіанти'!I63,'06A_Варіанти'!I$1,IF(O72='06A_Варіанти'!J63,'06A_Варіанти'!J$1,IF(O72='06A_Варіанти'!K63,'06A_Варіанти'!K$1,IF(O72='06A_Варіанти'!L63,'06A_Варіанти'!L$1,IF(O72='06A_Варіанти'!M63,'06A_Варіанти'!M$1,IF(O72='06A_Варіанти'!N63,'06A_Варіанти'!N$1,IF(O72='06A_Варіанти'!O63,'06A_Варіанти'!O$1,IF(O72='06A_Варіанти'!P63,'06A_Варіанти'!P$1,IF(O72='06A_Варіанти'!Q63,'06A_Варіанти'!Q$1,IF(O72='06A_Варіанти'!R63,'06A_Варіанти'!R$1,"НЕМАЄ МАРШРУТУ"))))))))))))))</f>
        <v>DIRECT</v>
      </c>
      <c r="G72" s="2" t="str">
        <f t="shared" si="0"/>
        <v>БЕЗ ЗМІН</v>
      </c>
      <c r="H72" s="2">
        <f>IF(G72="НЕМАЄ МАРШРУТУ",0,O72-'06A_Варіанти'!T63)</f>
        <v>0</v>
      </c>
      <c r="I72" s="2">
        <f>IFERROR(INDEX('04_Потоки'!$E:$E,MATCH(A72,'04_Потоки'!$A:$A,0)),0)</f>
        <v>1.850536130536131</v>
      </c>
      <c r="J72" s="2">
        <f t="shared" si="1"/>
        <v>1</v>
      </c>
      <c r="K72" s="2">
        <f>IF(C72="РЦК макси",0,2*'06A_Варіанти'!T63*J72)</f>
        <v>106</v>
      </c>
      <c r="L72" s="2">
        <f t="shared" si="2"/>
        <v>106</v>
      </c>
      <c r="M72" s="2">
        <f t="shared" si="3"/>
        <v>0</v>
      </c>
      <c r="N72" s="9">
        <f t="shared" si="4"/>
        <v>0</v>
      </c>
      <c r="O72" s="2">
        <f>MIN(IF('07A_Конструктор'!$D$5="Так",'06A_Варіанти'!E63,1E+99),IF('07A_Конструктор'!$D$6="Так",'06A_Варіанти'!F63,1E+99),IF('07A_Конструктор'!$D$7="Так",'06A_Варіанти'!G63,1E+99),IF('07A_Конструктор'!$D$8="Так",'06A_Варіанти'!H63,1E+99),IF('07A_Конструктор'!$D$9="Так",'06A_Варіанти'!I63,1E+99),IF('07A_Конструктор'!$D$10="Так",'06A_Варіанти'!J63,1E+99),IF('07A_Конструктор'!$D$11="Так",'06A_Варіанти'!K63,1E+99),IF('07A_Конструктор'!$D$12="Так",'06A_Варіанти'!L63,1E+99),IF('07A_Конструктор'!$D$13="Так",'06A_Варіанти'!M63,1E+99),IF('07A_Конструктор'!$D$14="Так",'06A_Варіанти'!N63,1E+99),IF('07A_Конструктор'!$D$15="Так",'06A_Варіанти'!O63,1E+99),IF('07A_Конструктор'!$D$16="Так",'06A_Варіанти'!P63,1E+99),IF('07A_Конструктор'!$D$17="Так",'06A_Варіанти'!Q63,1E+99),IF('06A_Варіанти'!R63="",1E+99,'06A_Варіанти'!R63))</f>
        <v>53</v>
      </c>
      <c r="P72" s="2" t="str">
        <f t="shared" si="5"/>
        <v>5 т</v>
      </c>
      <c r="Q72" s="2">
        <f t="shared" si="6"/>
        <v>14</v>
      </c>
      <c r="R72" s="2">
        <f>IF(OR(C72="РЦК макси",C72="РЦЧ SKU"),"SKU-потік",IFERROR(VLOOKUP(D72,'02_РЦ'!$A$3:$I$7,5,FALSE),0))</f>
        <v>800</v>
      </c>
      <c r="S72" s="2" t="str">
        <f>IF(OR(C72="РЦК макси",C72="РЦЧ SKU"),"Не рахується в ліміт",IFERROR(VLOOKUP(D72,'02_РЦ'!$A$3:$I$7,9,FALSE),"Немає РЦ"))</f>
        <v>В межах</v>
      </c>
    </row>
    <row r="73" spans="1:19">
      <c r="A73" s="2" t="str">
        <f>'06A_Варіанти'!A64</f>
        <v>BASE_179</v>
      </c>
      <c r="B73" s="2" t="str">
        <f>'06A_Варіанти'!B64</f>
        <v>TT_179</v>
      </c>
      <c r="C73" s="2" t="str">
        <f>'06A_Варіанти'!D64</f>
        <v>Основний</v>
      </c>
      <c r="D73" s="2" t="str">
        <f>'06A_Варіанти'!C64</f>
        <v>РЦП</v>
      </c>
      <c r="E73" s="2" t="str">
        <f>'06A_Варіанти'!S64</f>
        <v>KAM_HPP</v>
      </c>
      <c r="F73" s="2" t="str">
        <f>IF(O73='06A_Варіанти'!E64,'06A_Варіанти'!E$1,IF(O73='06A_Варіанти'!F64,'06A_Варіанти'!F$1,IF(O73='06A_Варіанти'!G64,'06A_Варіанти'!G$1,IF(O73='06A_Варіанти'!H64,'06A_Варіанти'!H$1,IF(O73='06A_Варіанти'!I64,'06A_Варіанти'!I$1,IF(O73='06A_Варіанти'!J64,'06A_Варіанти'!J$1,IF(O73='06A_Варіанти'!K64,'06A_Варіанти'!K$1,IF(O73='06A_Варіанти'!L64,'06A_Варіанти'!L$1,IF(O73='06A_Варіанти'!M64,'06A_Варіанти'!M$1,IF(O73='06A_Варіанти'!N64,'06A_Варіанти'!N$1,IF(O73='06A_Варіанти'!O64,'06A_Варіанти'!O$1,IF(O73='06A_Варіанти'!P64,'06A_Варіанти'!P$1,IF(O73='06A_Варіанти'!Q64,'06A_Варіанти'!Q$1,IF(O73='06A_Варіанти'!R64,'06A_Варіанти'!R$1,"НЕМАЄ МАРШРУТУ"))))))))))))))</f>
        <v>KAM_HPP</v>
      </c>
      <c r="G73" s="2" t="str">
        <f t="shared" si="0"/>
        <v>БЕЗ ЗМІН</v>
      </c>
      <c r="H73" s="2">
        <f>IF(G73="НЕМАЄ МАРШРУТУ",0,O73-'06A_Варіанти'!T64)</f>
        <v>0</v>
      </c>
      <c r="I73" s="2">
        <f>IFERROR(INDEX('04_Потоки'!$E:$E,MATCH(A73,'04_Потоки'!$A:$A,0)),0)</f>
        <v>1.850536130536131</v>
      </c>
      <c r="J73" s="2">
        <f t="shared" si="1"/>
        <v>1</v>
      </c>
      <c r="K73" s="2">
        <f>IF(C73="РЦК макси",0,2*'06A_Варіанти'!T64*J73)</f>
        <v>523.4</v>
      </c>
      <c r="L73" s="2">
        <f t="shared" si="2"/>
        <v>523.4</v>
      </c>
      <c r="M73" s="2">
        <f t="shared" si="3"/>
        <v>0</v>
      </c>
      <c r="N73" s="9">
        <f t="shared" si="4"/>
        <v>0</v>
      </c>
      <c r="O73" s="2">
        <f>MIN(IF('07A_Конструктор'!$D$5="Так",'06A_Варіанти'!E64,1E+99),IF('07A_Конструктор'!$D$6="Так",'06A_Варіанти'!F64,1E+99),IF('07A_Конструктор'!$D$7="Так",'06A_Варіанти'!G64,1E+99),IF('07A_Конструктор'!$D$8="Так",'06A_Варіанти'!H64,1E+99),IF('07A_Конструктор'!$D$9="Так",'06A_Варіанти'!I64,1E+99),IF('07A_Конструктор'!$D$10="Так",'06A_Варіанти'!J64,1E+99),IF('07A_Конструктор'!$D$11="Так",'06A_Варіанти'!K64,1E+99),IF('07A_Конструктор'!$D$12="Так",'06A_Варіанти'!L64,1E+99),IF('07A_Конструктор'!$D$13="Так",'06A_Варіанти'!M64,1E+99),IF('07A_Конструктор'!$D$14="Так",'06A_Варіанти'!N64,1E+99),IF('07A_Конструктор'!$D$15="Так",'06A_Варіанти'!O64,1E+99),IF('07A_Конструктор'!$D$16="Так",'06A_Варіанти'!P64,1E+99),IF('07A_Конструктор'!$D$17="Так",'06A_Варіанти'!Q64,1E+99),IF('06A_Варіанти'!R64="",1E+99,'06A_Варіанти'!R64))</f>
        <v>261.7</v>
      </c>
      <c r="P73" s="2" t="str">
        <f t="shared" si="5"/>
        <v>5 т</v>
      </c>
      <c r="Q73" s="2">
        <f t="shared" si="6"/>
        <v>14</v>
      </c>
      <c r="R73" s="2">
        <f>IF(OR(C73="РЦК макси",C73="РЦЧ SKU"),"SKU-потік",IFERROR(VLOOKUP(D73,'02_РЦ'!$A$3:$I$7,5,FALSE),0))</f>
        <v>800</v>
      </c>
      <c r="S73" s="2" t="str">
        <f>IF(OR(C73="РЦК макси",C73="РЦЧ SKU"),"Не рахується в ліміт",IFERROR(VLOOKUP(D73,'02_РЦ'!$A$3:$I$7,9,FALSE),"Немає РЦ"))</f>
        <v>В межах</v>
      </c>
    </row>
    <row r="74" spans="1:19">
      <c r="A74" s="2" t="str">
        <f>'06A_Варіанти'!A65</f>
        <v>BASE_183</v>
      </c>
      <c r="B74" s="2" t="str">
        <f>'06A_Варіанти'!B65</f>
        <v>TT_183</v>
      </c>
      <c r="C74" s="2" t="str">
        <f>'06A_Варіанти'!D65</f>
        <v>Основний</v>
      </c>
      <c r="D74" s="2" t="str">
        <f>'06A_Варіанти'!C65</f>
        <v>РЦП</v>
      </c>
      <c r="E74" s="2" t="str">
        <f>'06A_Варіанти'!S65</f>
        <v>DIRECT</v>
      </c>
      <c r="F74" s="2" t="str">
        <f>IF(O74='06A_Варіанти'!E65,'06A_Варіанти'!E$1,IF(O74='06A_Варіанти'!F65,'06A_Варіанти'!F$1,IF(O74='06A_Варіанти'!G65,'06A_Варіанти'!G$1,IF(O74='06A_Варіанти'!H65,'06A_Варіанти'!H$1,IF(O74='06A_Варіанти'!I65,'06A_Варіанти'!I$1,IF(O74='06A_Варіанти'!J65,'06A_Варіанти'!J$1,IF(O74='06A_Варіанти'!K65,'06A_Варіанти'!K$1,IF(O74='06A_Варіанти'!L65,'06A_Варіанти'!L$1,IF(O74='06A_Варіанти'!M65,'06A_Варіанти'!M$1,IF(O74='06A_Варіанти'!N65,'06A_Варіанти'!N$1,IF(O74='06A_Варіанти'!O65,'06A_Варіанти'!O$1,IF(O74='06A_Варіанти'!P65,'06A_Варіанти'!P$1,IF(O74='06A_Варіанти'!Q65,'06A_Варіанти'!Q$1,IF(O74='06A_Варіанти'!R65,'06A_Варіанти'!R$1,"НЕМАЄ МАРШРУТУ"))))))))))))))</f>
        <v>DIRECT</v>
      </c>
      <c r="G74" s="2" t="str">
        <f t="shared" si="0"/>
        <v>БЕЗ ЗМІН</v>
      </c>
      <c r="H74" s="2">
        <f>IF(G74="НЕМАЄ МАРШРУТУ",0,O74-'06A_Варіанти'!T65)</f>
        <v>0</v>
      </c>
      <c r="I74" s="2">
        <f>IFERROR(INDEX('04_Потоки'!$E:$E,MATCH(A74,'04_Потоки'!$A:$A,0)),0)</f>
        <v>1.850536130536131</v>
      </c>
      <c r="J74" s="2">
        <f t="shared" si="1"/>
        <v>1</v>
      </c>
      <c r="K74" s="2">
        <f>IF(C74="РЦК макси",0,2*'06A_Варіанти'!T65*J74)</f>
        <v>509.8</v>
      </c>
      <c r="L74" s="2">
        <f t="shared" si="2"/>
        <v>509.8</v>
      </c>
      <c r="M74" s="2">
        <f t="shared" si="3"/>
        <v>0</v>
      </c>
      <c r="N74" s="9">
        <f t="shared" si="4"/>
        <v>0</v>
      </c>
      <c r="O74" s="2">
        <f>MIN(IF('07A_Конструктор'!$D$5="Так",'06A_Варіанти'!E65,1E+99),IF('07A_Конструктор'!$D$6="Так",'06A_Варіанти'!F65,1E+99),IF('07A_Конструктор'!$D$7="Так",'06A_Варіанти'!G65,1E+99),IF('07A_Конструктор'!$D$8="Так",'06A_Варіанти'!H65,1E+99),IF('07A_Конструктор'!$D$9="Так",'06A_Варіанти'!I65,1E+99),IF('07A_Конструктор'!$D$10="Так",'06A_Варіанти'!J65,1E+99),IF('07A_Конструктор'!$D$11="Так",'06A_Варіанти'!K65,1E+99),IF('07A_Конструктор'!$D$12="Так",'06A_Варіанти'!L65,1E+99),IF('07A_Конструктор'!$D$13="Так",'06A_Варіанти'!M65,1E+99),IF('07A_Конструктор'!$D$14="Так",'06A_Варіанти'!N65,1E+99),IF('07A_Конструктор'!$D$15="Так",'06A_Варіанти'!O65,1E+99),IF('07A_Конструктор'!$D$16="Так",'06A_Варіанти'!P65,1E+99),IF('07A_Конструктор'!$D$17="Так",'06A_Варіанти'!Q65,1E+99),IF('06A_Варіанти'!R65="",1E+99,'06A_Варіанти'!R65))</f>
        <v>254.9</v>
      </c>
      <c r="P74" s="2" t="str">
        <f t="shared" si="5"/>
        <v>5 т</v>
      </c>
      <c r="Q74" s="2">
        <f t="shared" si="6"/>
        <v>14</v>
      </c>
      <c r="R74" s="2">
        <f>IF(OR(C74="РЦК макси",C74="РЦЧ SKU"),"SKU-потік",IFERROR(VLOOKUP(D74,'02_РЦ'!$A$3:$I$7,5,FALSE),0))</f>
        <v>800</v>
      </c>
      <c r="S74" s="2" t="str">
        <f>IF(OR(C74="РЦК макси",C74="РЦЧ SKU"),"Не рахується в ліміт",IFERROR(VLOOKUP(D74,'02_РЦ'!$A$3:$I$7,9,FALSE),"Немає РЦ"))</f>
        <v>В межах</v>
      </c>
    </row>
    <row r="75" spans="1:19">
      <c r="A75" s="2" t="str">
        <f>'06A_Варіанти'!A66</f>
        <v>BASE_177</v>
      </c>
      <c r="B75" s="2" t="str">
        <f>'06A_Варіанти'!B66</f>
        <v>TT_177</v>
      </c>
      <c r="C75" s="2" t="str">
        <f>'06A_Варіанти'!D66</f>
        <v>Основний</v>
      </c>
      <c r="D75" s="2" t="str">
        <f>'06A_Варіанти'!C66</f>
        <v>РЦП</v>
      </c>
      <c r="E75" s="2" t="str">
        <f>'06A_Варіанти'!S66</f>
        <v>DIRECT</v>
      </c>
      <c r="F75" s="2" t="str">
        <f>IF(O75='06A_Варіанти'!E66,'06A_Варіанти'!E$1,IF(O75='06A_Варіанти'!F66,'06A_Варіанти'!F$1,IF(O75='06A_Варіанти'!G66,'06A_Варіанти'!G$1,IF(O75='06A_Варіанти'!H66,'06A_Варіанти'!H$1,IF(O75='06A_Варіанти'!I66,'06A_Варіанти'!I$1,IF(O75='06A_Варіанти'!J66,'06A_Варіанти'!J$1,IF(O75='06A_Варіанти'!K66,'06A_Варіанти'!K$1,IF(O75='06A_Варіанти'!L66,'06A_Варіанти'!L$1,IF(O75='06A_Варіанти'!M66,'06A_Варіанти'!M$1,IF(O75='06A_Варіанти'!N66,'06A_Варіанти'!N$1,IF(O75='06A_Варіанти'!O66,'06A_Варіанти'!O$1,IF(O75='06A_Варіанти'!P66,'06A_Варіанти'!P$1,IF(O75='06A_Варіанти'!Q66,'06A_Варіанти'!Q$1,IF(O75='06A_Варіанти'!R66,'06A_Варіанти'!R$1,"НЕМАЄ МАРШРУТУ"))))))))))))))</f>
        <v>DIRECT</v>
      </c>
      <c r="G75" s="2" t="str">
        <f t="shared" ref="G75:G138" si="7">IF(O75&gt;1E+90,"НЕМАЄ МАРШРУТУ",IF(F75=E75,"БЕЗ ЗМІН","ЗМІНЕНО"))</f>
        <v>БЕЗ ЗМІН</v>
      </c>
      <c r="H75" s="2">
        <f>IF(G75="НЕМАЄ МАРШРУТУ",0,O75-'06A_Варіанти'!T66)</f>
        <v>0</v>
      </c>
      <c r="I75" s="2">
        <f>IFERROR(INDEX('04_Потоки'!$E:$E,MATCH(A75,'04_Потоки'!$A:$A,0)),0)</f>
        <v>1.850536130536131</v>
      </c>
      <c r="J75" s="2">
        <f t="shared" ref="J75:J138" si="8">ROUNDUP(I75/20,0)</f>
        <v>1</v>
      </c>
      <c r="K75" s="2">
        <f>IF(C75="РЦК макси",0,2*'06A_Варіанти'!T66*J75)</f>
        <v>263.2</v>
      </c>
      <c r="L75" s="2">
        <f t="shared" ref="L75:L138" si="9">IF(C75="РЦК макси",0,IF(G75="НЕМАЄ МАРШРУТУ",0,2*O75*J75))</f>
        <v>263.2</v>
      </c>
      <c r="M75" s="2">
        <f t="shared" ref="M75:M138" si="10">L75-K75</f>
        <v>0</v>
      </c>
      <c r="N75" s="9">
        <f t="shared" ref="N75:N138" si="11">IFERROR(M75/K75,0)</f>
        <v>0</v>
      </c>
      <c r="O75" s="2">
        <f>MIN(IF('07A_Конструктор'!$D$5="Так",'06A_Варіанти'!E66,1E+99),IF('07A_Конструктор'!$D$6="Так",'06A_Варіанти'!F66,1E+99),IF('07A_Конструктор'!$D$7="Так",'06A_Варіанти'!G66,1E+99),IF('07A_Конструктор'!$D$8="Так",'06A_Варіанти'!H66,1E+99),IF('07A_Конструктор'!$D$9="Так",'06A_Варіанти'!I66,1E+99),IF('07A_Конструктор'!$D$10="Так",'06A_Варіанти'!J66,1E+99),IF('07A_Конструктор'!$D$11="Так",'06A_Варіанти'!K66,1E+99),IF('07A_Конструктор'!$D$12="Так",'06A_Варіанти'!L66,1E+99),IF('07A_Конструктор'!$D$13="Так",'06A_Варіанти'!M66,1E+99),IF('07A_Конструктор'!$D$14="Так",'06A_Варіанти'!N66,1E+99),IF('07A_Конструктор'!$D$15="Так",'06A_Варіанти'!O66,1E+99),IF('07A_Конструктор'!$D$16="Так",'06A_Варіанти'!P66,1E+99),IF('07A_Конструктор'!$D$17="Так",'06A_Варіанти'!Q66,1E+99),IF('06A_Варіанти'!R66="",1E+99,'06A_Варіанти'!R66))</f>
        <v>131.6</v>
      </c>
      <c r="P75" s="2" t="str">
        <f t="shared" ref="P75:P138" si="12">IF(C75="РЦК макси","Не моделюється",IF(MOD(I75,20)=0,"10 т",IF(MOD(I75,20)&lt;=14,"5 т",IF(MOD(I75,20)&lt;=16,"7 т","10 т"))))</f>
        <v>5 т</v>
      </c>
      <c r="Q75" s="2">
        <f t="shared" ref="Q75:Q138" si="13">IF(P75="Не моделюється",0,IF(P75="5 т",14,IF(P75="7 т",16,20)))</f>
        <v>14</v>
      </c>
      <c r="R75" s="2">
        <f>IF(OR(C75="РЦК макси",C75="РЦЧ SKU"),"SKU-потік",IFERROR(VLOOKUP(D75,'02_РЦ'!$A$3:$I$7,5,FALSE),0))</f>
        <v>800</v>
      </c>
      <c r="S75" s="2" t="str">
        <f>IF(OR(C75="РЦК макси",C75="РЦЧ SKU"),"Не рахується в ліміт",IFERROR(VLOOKUP(D75,'02_РЦ'!$A$3:$I$7,9,FALSE),"Немає РЦ"))</f>
        <v>В межах</v>
      </c>
    </row>
    <row r="76" spans="1:19">
      <c r="A76" s="2" t="str">
        <f>'06A_Варіанти'!A67</f>
        <v>BASE_180</v>
      </c>
      <c r="B76" s="2" t="str">
        <f>'06A_Варіанти'!B67</f>
        <v>TT_180</v>
      </c>
      <c r="C76" s="2" t="str">
        <f>'06A_Варіанти'!D67</f>
        <v>Основний</v>
      </c>
      <c r="D76" s="2" t="str">
        <f>'06A_Варіанти'!C67</f>
        <v>РЦП</v>
      </c>
      <c r="E76" s="2" t="str">
        <f>'06A_Варіанти'!S67</f>
        <v>DIRECT</v>
      </c>
      <c r="F76" s="2" t="str">
        <f>IF(O76='06A_Варіанти'!E67,'06A_Варіанти'!E$1,IF(O76='06A_Варіанти'!F67,'06A_Варіанти'!F$1,IF(O76='06A_Варіанти'!G67,'06A_Варіанти'!G$1,IF(O76='06A_Варіанти'!H67,'06A_Варіанти'!H$1,IF(O76='06A_Варіанти'!I67,'06A_Варіанти'!I$1,IF(O76='06A_Варіанти'!J67,'06A_Варіанти'!J$1,IF(O76='06A_Варіанти'!K67,'06A_Варіанти'!K$1,IF(O76='06A_Варіанти'!L67,'06A_Варіанти'!L$1,IF(O76='06A_Варіанти'!M67,'06A_Варіанти'!M$1,IF(O76='06A_Варіанти'!N67,'06A_Варіанти'!N$1,IF(O76='06A_Варіанти'!O67,'06A_Варіанти'!O$1,IF(O76='06A_Варіанти'!P67,'06A_Варіанти'!P$1,IF(O76='06A_Варіанти'!Q67,'06A_Варіанти'!Q$1,IF(O76='06A_Варіанти'!R67,'06A_Варіанти'!R$1,"НЕМАЄ МАРШРУТУ"))))))))))))))</f>
        <v>DIRECT</v>
      </c>
      <c r="G76" s="2" t="str">
        <f t="shared" si="7"/>
        <v>БЕЗ ЗМІН</v>
      </c>
      <c r="H76" s="2">
        <f>IF(G76="НЕМАЄ МАРШРУТУ",0,O76-'06A_Варіанти'!T67)</f>
        <v>0</v>
      </c>
      <c r="I76" s="2">
        <f>IFERROR(INDEX('04_Потоки'!$E:$E,MATCH(A76,'04_Потоки'!$A:$A,0)),0)</f>
        <v>1.850536130536131</v>
      </c>
      <c r="J76" s="2">
        <f t="shared" si="8"/>
        <v>1</v>
      </c>
      <c r="K76" s="2">
        <f>IF(C76="РЦК макси",0,2*'06A_Варіанти'!T67*J76)</f>
        <v>758.6</v>
      </c>
      <c r="L76" s="2">
        <f t="shared" si="9"/>
        <v>758.6</v>
      </c>
      <c r="M76" s="2">
        <f t="shared" si="10"/>
        <v>0</v>
      </c>
      <c r="N76" s="9">
        <f t="shared" si="11"/>
        <v>0</v>
      </c>
      <c r="O76" s="2">
        <f>MIN(IF('07A_Конструктор'!$D$5="Так",'06A_Варіанти'!E67,1E+99),IF('07A_Конструктор'!$D$6="Так",'06A_Варіанти'!F67,1E+99),IF('07A_Конструктор'!$D$7="Так",'06A_Варіанти'!G67,1E+99),IF('07A_Конструктор'!$D$8="Так",'06A_Варіанти'!H67,1E+99),IF('07A_Конструктор'!$D$9="Так",'06A_Варіанти'!I67,1E+99),IF('07A_Конструктор'!$D$10="Так",'06A_Варіанти'!J67,1E+99),IF('07A_Конструктор'!$D$11="Так",'06A_Варіанти'!K67,1E+99),IF('07A_Конструктор'!$D$12="Так",'06A_Варіанти'!L67,1E+99),IF('07A_Конструктор'!$D$13="Так",'06A_Варіанти'!M67,1E+99),IF('07A_Конструктор'!$D$14="Так",'06A_Варіанти'!N67,1E+99),IF('07A_Конструктор'!$D$15="Так",'06A_Варіанти'!O67,1E+99),IF('07A_Конструктор'!$D$16="Так",'06A_Варіанти'!P67,1E+99),IF('07A_Конструктор'!$D$17="Так",'06A_Варіанти'!Q67,1E+99),IF('06A_Варіанти'!R67="",1E+99,'06A_Варіанти'!R67))</f>
        <v>379.3</v>
      </c>
      <c r="P76" s="2" t="str">
        <f t="shared" si="12"/>
        <v>5 т</v>
      </c>
      <c r="Q76" s="2">
        <f t="shared" si="13"/>
        <v>14</v>
      </c>
      <c r="R76" s="2">
        <f>IF(OR(C76="РЦК макси",C76="РЦЧ SKU"),"SKU-потік",IFERROR(VLOOKUP(D76,'02_РЦ'!$A$3:$I$7,5,FALSE),0))</f>
        <v>800</v>
      </c>
      <c r="S76" s="2" t="str">
        <f>IF(OR(C76="РЦК макси",C76="РЦЧ SKU"),"Не рахується в ліміт",IFERROR(VLOOKUP(D76,'02_РЦ'!$A$3:$I$7,9,FALSE),"Немає РЦ"))</f>
        <v>В межах</v>
      </c>
    </row>
    <row r="77" spans="1:19">
      <c r="A77" s="2" t="str">
        <f>'06A_Варіанти'!A68</f>
        <v>BASE_200</v>
      </c>
      <c r="B77" s="2" t="str">
        <f>'06A_Варіанти'!B68</f>
        <v>TT_200</v>
      </c>
      <c r="C77" s="2" t="str">
        <f>'06A_Варіанти'!D68</f>
        <v>Основний</v>
      </c>
      <c r="D77" s="2" t="str">
        <f>'06A_Варіанти'!C68</f>
        <v>РЦП</v>
      </c>
      <c r="E77" s="2" t="str">
        <f>'06A_Варіанти'!S68</f>
        <v>KAM_HPP</v>
      </c>
      <c r="F77" s="2" t="str">
        <f>IF(O77='06A_Варіанти'!E68,'06A_Варіанти'!E$1,IF(O77='06A_Варіанти'!F68,'06A_Варіанти'!F$1,IF(O77='06A_Варіанти'!G68,'06A_Варіанти'!G$1,IF(O77='06A_Варіанти'!H68,'06A_Варіанти'!H$1,IF(O77='06A_Варіанти'!I68,'06A_Варіанти'!I$1,IF(O77='06A_Варіанти'!J68,'06A_Варіанти'!J$1,IF(O77='06A_Варіанти'!K68,'06A_Варіанти'!K$1,IF(O77='06A_Варіанти'!L68,'06A_Варіанти'!L$1,IF(O77='06A_Варіанти'!M68,'06A_Варіанти'!M$1,IF(O77='06A_Варіанти'!N68,'06A_Варіанти'!N$1,IF(O77='06A_Варіанти'!O68,'06A_Варіанти'!O$1,IF(O77='06A_Варіанти'!P68,'06A_Варіанти'!P$1,IF(O77='06A_Варіанти'!Q68,'06A_Варіанти'!Q$1,IF(O77='06A_Варіанти'!R68,'06A_Варіанти'!R$1,"НЕМАЄ МАРШРУТУ"))))))))))))))</f>
        <v>KAM_HPP</v>
      </c>
      <c r="G77" s="2" t="str">
        <f t="shared" si="7"/>
        <v>БЕЗ ЗМІН</v>
      </c>
      <c r="H77" s="2">
        <f>IF(G77="НЕМАЄ МАРШРУТУ",0,O77-'06A_Варіанти'!T68)</f>
        <v>0</v>
      </c>
      <c r="I77" s="2">
        <f>IFERROR(INDEX('04_Потоки'!$E:$E,MATCH(A77,'04_Потоки'!$A:$A,0)),0)</f>
        <v>1.850536130536131</v>
      </c>
      <c r="J77" s="2">
        <f t="shared" si="8"/>
        <v>1</v>
      </c>
      <c r="K77" s="2">
        <f>IF(C77="РЦК макси",0,2*'06A_Варіанти'!T68*J77)</f>
        <v>279.39999999999998</v>
      </c>
      <c r="L77" s="2">
        <f t="shared" si="9"/>
        <v>279.39999999999998</v>
      </c>
      <c r="M77" s="2">
        <f t="shared" si="10"/>
        <v>0</v>
      </c>
      <c r="N77" s="9">
        <f t="shared" si="11"/>
        <v>0</v>
      </c>
      <c r="O77" s="2">
        <f>MIN(IF('07A_Конструктор'!$D$5="Так",'06A_Варіанти'!E68,1E+99),IF('07A_Конструктор'!$D$6="Так",'06A_Варіанти'!F68,1E+99),IF('07A_Конструктор'!$D$7="Так",'06A_Варіанти'!G68,1E+99),IF('07A_Конструктор'!$D$8="Так",'06A_Варіанти'!H68,1E+99),IF('07A_Конструктор'!$D$9="Так",'06A_Варіанти'!I68,1E+99),IF('07A_Конструктор'!$D$10="Так",'06A_Варіанти'!J68,1E+99),IF('07A_Конструктор'!$D$11="Так",'06A_Варіанти'!K68,1E+99),IF('07A_Конструктор'!$D$12="Так",'06A_Варіанти'!L68,1E+99),IF('07A_Конструктор'!$D$13="Так",'06A_Варіанти'!M68,1E+99),IF('07A_Конструктор'!$D$14="Так",'06A_Варіанти'!N68,1E+99),IF('07A_Конструктор'!$D$15="Так",'06A_Варіанти'!O68,1E+99),IF('07A_Конструктор'!$D$16="Так",'06A_Варіанти'!P68,1E+99),IF('07A_Конструктор'!$D$17="Так",'06A_Варіанти'!Q68,1E+99),IF('06A_Варіанти'!R68="",1E+99,'06A_Варіанти'!R68))</f>
        <v>139.69999999999999</v>
      </c>
      <c r="P77" s="2" t="str">
        <f t="shared" si="12"/>
        <v>5 т</v>
      </c>
      <c r="Q77" s="2">
        <f t="shared" si="13"/>
        <v>14</v>
      </c>
      <c r="R77" s="2">
        <f>IF(OR(C77="РЦК макси",C77="РЦЧ SKU"),"SKU-потік",IFERROR(VLOOKUP(D77,'02_РЦ'!$A$3:$I$7,5,FALSE),0))</f>
        <v>800</v>
      </c>
      <c r="S77" s="2" t="str">
        <f>IF(OR(C77="РЦК макси",C77="РЦЧ SKU"),"Не рахується в ліміт",IFERROR(VLOOKUP(D77,'02_РЦ'!$A$3:$I$7,9,FALSE),"Немає РЦ"))</f>
        <v>В межах</v>
      </c>
    </row>
    <row r="78" spans="1:19">
      <c r="A78" s="2" t="str">
        <f>'06A_Варіанти'!A69</f>
        <v>BASE_209</v>
      </c>
      <c r="B78" s="2" t="str">
        <f>'06A_Варіанти'!B69</f>
        <v>TT_209</v>
      </c>
      <c r="C78" s="2" t="str">
        <f>'06A_Варіанти'!D69</f>
        <v>Основний</v>
      </c>
      <c r="D78" s="2" t="str">
        <f>'06A_Варіанти'!C69</f>
        <v>РЦП</v>
      </c>
      <c r="E78" s="2" t="str">
        <f>'06A_Варіанти'!S69</f>
        <v>DIRECT</v>
      </c>
      <c r="F78" s="2" t="str">
        <f>IF(O78='06A_Варіанти'!E69,'06A_Варіанти'!E$1,IF(O78='06A_Варіанти'!F69,'06A_Варіанти'!F$1,IF(O78='06A_Варіанти'!G69,'06A_Варіанти'!G$1,IF(O78='06A_Варіанти'!H69,'06A_Варіанти'!H$1,IF(O78='06A_Варіанти'!I69,'06A_Варіанти'!I$1,IF(O78='06A_Варіанти'!J69,'06A_Варіанти'!J$1,IF(O78='06A_Варіанти'!K69,'06A_Варіанти'!K$1,IF(O78='06A_Варіанти'!L69,'06A_Варіанти'!L$1,IF(O78='06A_Варіанти'!M69,'06A_Варіанти'!M$1,IF(O78='06A_Варіанти'!N69,'06A_Варіанти'!N$1,IF(O78='06A_Варіанти'!O69,'06A_Варіанти'!O$1,IF(O78='06A_Варіанти'!P69,'06A_Варіанти'!P$1,IF(O78='06A_Варіанти'!Q69,'06A_Варіанти'!Q$1,IF(O78='06A_Варіанти'!R69,'06A_Варіанти'!R$1,"НЕМАЄ МАРШРУТУ"))))))))))))))</f>
        <v>DIRECT</v>
      </c>
      <c r="G78" s="2" t="str">
        <f t="shared" si="7"/>
        <v>БЕЗ ЗМІН</v>
      </c>
      <c r="H78" s="2">
        <f>IF(G78="НЕМАЄ МАРШРУТУ",0,O78-'06A_Варіанти'!T69)</f>
        <v>0</v>
      </c>
      <c r="I78" s="2">
        <f>IFERROR(INDEX('04_Потоки'!$E:$E,MATCH(A78,'04_Потоки'!$A:$A,0)),0)</f>
        <v>1.850536130536131</v>
      </c>
      <c r="J78" s="2">
        <f t="shared" si="8"/>
        <v>1</v>
      </c>
      <c r="K78" s="2">
        <f>IF(C78="РЦК макси",0,2*'06A_Варіанти'!T69*J78)</f>
        <v>573.20000000000005</v>
      </c>
      <c r="L78" s="2">
        <f t="shared" si="9"/>
        <v>573.20000000000005</v>
      </c>
      <c r="M78" s="2">
        <f t="shared" si="10"/>
        <v>0</v>
      </c>
      <c r="N78" s="9">
        <f t="shared" si="11"/>
        <v>0</v>
      </c>
      <c r="O78" s="2">
        <f>MIN(IF('07A_Конструктор'!$D$5="Так",'06A_Варіанти'!E69,1E+99),IF('07A_Конструктор'!$D$6="Так",'06A_Варіанти'!F69,1E+99),IF('07A_Конструктор'!$D$7="Так",'06A_Варіанти'!G69,1E+99),IF('07A_Конструктор'!$D$8="Так",'06A_Варіанти'!H69,1E+99),IF('07A_Конструктор'!$D$9="Так",'06A_Варіанти'!I69,1E+99),IF('07A_Конструктор'!$D$10="Так",'06A_Варіанти'!J69,1E+99),IF('07A_Конструктор'!$D$11="Так",'06A_Варіанти'!K69,1E+99),IF('07A_Конструктор'!$D$12="Так",'06A_Варіанти'!L69,1E+99),IF('07A_Конструктор'!$D$13="Так",'06A_Варіанти'!M69,1E+99),IF('07A_Конструктор'!$D$14="Так",'06A_Варіанти'!N69,1E+99),IF('07A_Конструктор'!$D$15="Так",'06A_Варіанти'!O69,1E+99),IF('07A_Конструктор'!$D$16="Так",'06A_Варіанти'!P69,1E+99),IF('07A_Конструктор'!$D$17="Так",'06A_Варіанти'!Q69,1E+99),IF('06A_Варіанти'!R69="",1E+99,'06A_Варіанти'!R69))</f>
        <v>286.60000000000002</v>
      </c>
      <c r="P78" s="2" t="str">
        <f t="shared" si="12"/>
        <v>5 т</v>
      </c>
      <c r="Q78" s="2">
        <f t="shared" si="13"/>
        <v>14</v>
      </c>
      <c r="R78" s="2">
        <f>IF(OR(C78="РЦК макси",C78="РЦЧ SKU"),"SKU-потік",IFERROR(VLOOKUP(D78,'02_РЦ'!$A$3:$I$7,5,FALSE),0))</f>
        <v>800</v>
      </c>
      <c r="S78" s="2" t="str">
        <f>IF(OR(C78="РЦК макси",C78="РЦЧ SKU"),"Не рахується в ліміт",IFERROR(VLOOKUP(D78,'02_РЦ'!$A$3:$I$7,9,FALSE),"Немає РЦ"))</f>
        <v>В межах</v>
      </c>
    </row>
    <row r="79" spans="1:19">
      <c r="A79" s="2" t="str">
        <f>'06A_Варіанти'!A70</f>
        <v>BASE_210</v>
      </c>
      <c r="B79" s="2" t="str">
        <f>'06A_Варіанти'!B70</f>
        <v>TT_210</v>
      </c>
      <c r="C79" s="2" t="str">
        <f>'06A_Варіанти'!D70</f>
        <v>Основний</v>
      </c>
      <c r="D79" s="2" t="str">
        <f>'06A_Варіанти'!C70</f>
        <v>РЦП</v>
      </c>
      <c r="E79" s="2" t="str">
        <f>'06A_Варіанти'!S70</f>
        <v>DIRECT</v>
      </c>
      <c r="F79" s="2" t="str">
        <f>IF(O79='06A_Варіанти'!E70,'06A_Варіанти'!E$1,IF(O79='06A_Варіанти'!F70,'06A_Варіанти'!F$1,IF(O79='06A_Варіанти'!G70,'06A_Варіанти'!G$1,IF(O79='06A_Варіанти'!H70,'06A_Варіанти'!H$1,IF(O79='06A_Варіанти'!I70,'06A_Варіанти'!I$1,IF(O79='06A_Варіанти'!J70,'06A_Варіанти'!J$1,IF(O79='06A_Варіанти'!K70,'06A_Варіанти'!K$1,IF(O79='06A_Варіанти'!L70,'06A_Варіанти'!L$1,IF(O79='06A_Варіанти'!M70,'06A_Варіанти'!M$1,IF(O79='06A_Варіанти'!N70,'06A_Варіанти'!N$1,IF(O79='06A_Варіанти'!O70,'06A_Варіанти'!O$1,IF(O79='06A_Варіанти'!P70,'06A_Варіанти'!P$1,IF(O79='06A_Варіанти'!Q70,'06A_Варіанти'!Q$1,IF(O79='06A_Варіанти'!R70,'06A_Варіанти'!R$1,"НЕМАЄ МАРШРУТУ"))))))))))))))</f>
        <v>DIRECT</v>
      </c>
      <c r="G79" s="2" t="str">
        <f t="shared" si="7"/>
        <v>БЕЗ ЗМІН</v>
      </c>
      <c r="H79" s="2">
        <f>IF(G79="НЕМАЄ МАРШРУТУ",0,O79-'06A_Варіанти'!T70)</f>
        <v>0</v>
      </c>
      <c r="I79" s="2">
        <f>IFERROR(INDEX('04_Потоки'!$E:$E,MATCH(A79,'04_Потоки'!$A:$A,0)),0)</f>
        <v>1.850536130536131</v>
      </c>
      <c r="J79" s="2">
        <f t="shared" si="8"/>
        <v>1</v>
      </c>
      <c r="K79" s="2">
        <f>IF(C79="РЦК макси",0,2*'06A_Варіанти'!T70*J79)</f>
        <v>801.8</v>
      </c>
      <c r="L79" s="2">
        <f t="shared" si="9"/>
        <v>801.8</v>
      </c>
      <c r="M79" s="2">
        <f t="shared" si="10"/>
        <v>0</v>
      </c>
      <c r="N79" s="9">
        <f t="shared" si="11"/>
        <v>0</v>
      </c>
      <c r="O79" s="2">
        <f>MIN(IF('07A_Конструктор'!$D$5="Так",'06A_Варіанти'!E70,1E+99),IF('07A_Конструктор'!$D$6="Так",'06A_Варіанти'!F70,1E+99),IF('07A_Конструктор'!$D$7="Так",'06A_Варіанти'!G70,1E+99),IF('07A_Конструктор'!$D$8="Так",'06A_Варіанти'!H70,1E+99),IF('07A_Конструктор'!$D$9="Так",'06A_Варіанти'!I70,1E+99),IF('07A_Конструктор'!$D$10="Так",'06A_Варіанти'!J70,1E+99),IF('07A_Конструктор'!$D$11="Так",'06A_Варіанти'!K70,1E+99),IF('07A_Конструктор'!$D$12="Так",'06A_Варіанти'!L70,1E+99),IF('07A_Конструктор'!$D$13="Так",'06A_Варіанти'!M70,1E+99),IF('07A_Конструктор'!$D$14="Так",'06A_Варіанти'!N70,1E+99),IF('07A_Конструктор'!$D$15="Так",'06A_Варіанти'!O70,1E+99),IF('07A_Конструктор'!$D$16="Так",'06A_Варіанти'!P70,1E+99),IF('07A_Конструктор'!$D$17="Так",'06A_Варіанти'!Q70,1E+99),IF('06A_Варіанти'!R70="",1E+99,'06A_Варіанти'!R70))</f>
        <v>400.9</v>
      </c>
      <c r="P79" s="2" t="str">
        <f t="shared" si="12"/>
        <v>5 т</v>
      </c>
      <c r="Q79" s="2">
        <f t="shared" si="13"/>
        <v>14</v>
      </c>
      <c r="R79" s="2">
        <f>IF(OR(C79="РЦК макси",C79="РЦЧ SKU"),"SKU-потік",IFERROR(VLOOKUP(D79,'02_РЦ'!$A$3:$I$7,5,FALSE),0))</f>
        <v>800</v>
      </c>
      <c r="S79" s="2" t="str">
        <f>IF(OR(C79="РЦК макси",C79="РЦЧ SKU"),"Не рахується в ліміт",IFERROR(VLOOKUP(D79,'02_РЦ'!$A$3:$I$7,9,FALSE),"Немає РЦ"))</f>
        <v>В межах</v>
      </c>
    </row>
    <row r="80" spans="1:19">
      <c r="A80" s="2" t="str">
        <f>'06A_Варіанти'!A71</f>
        <v>BASE_218</v>
      </c>
      <c r="B80" s="2" t="str">
        <f>'06A_Варіанти'!B71</f>
        <v>TT_218</v>
      </c>
      <c r="C80" s="2" t="str">
        <f>'06A_Варіанти'!D71</f>
        <v>Основний</v>
      </c>
      <c r="D80" s="2" t="str">
        <f>'06A_Варіанти'!C71</f>
        <v>РЦП</v>
      </c>
      <c r="E80" s="2" t="str">
        <f>'06A_Варіанти'!S71</f>
        <v>DIRECT</v>
      </c>
      <c r="F80" s="2" t="str">
        <f>IF(O80='06A_Варіанти'!E71,'06A_Варіанти'!E$1,IF(O80='06A_Варіанти'!F71,'06A_Варіанти'!F$1,IF(O80='06A_Варіанти'!G71,'06A_Варіанти'!G$1,IF(O80='06A_Варіанти'!H71,'06A_Варіанти'!H$1,IF(O80='06A_Варіанти'!I71,'06A_Варіанти'!I$1,IF(O80='06A_Варіанти'!J71,'06A_Варіанти'!J$1,IF(O80='06A_Варіанти'!K71,'06A_Варіанти'!K$1,IF(O80='06A_Варіанти'!L71,'06A_Варіанти'!L$1,IF(O80='06A_Варіанти'!M71,'06A_Варіанти'!M$1,IF(O80='06A_Варіанти'!N71,'06A_Варіанти'!N$1,IF(O80='06A_Варіанти'!O71,'06A_Варіанти'!O$1,IF(O80='06A_Варіанти'!P71,'06A_Варіанти'!P$1,IF(O80='06A_Варіанти'!Q71,'06A_Варіанти'!Q$1,IF(O80='06A_Варіанти'!R71,'06A_Варіанти'!R$1,"НЕМАЄ МАРШРУТУ"))))))))))))))</f>
        <v>DIRECT</v>
      </c>
      <c r="G80" s="2" t="str">
        <f t="shared" si="7"/>
        <v>БЕЗ ЗМІН</v>
      </c>
      <c r="H80" s="2">
        <f>IF(G80="НЕМАЄ МАРШРУТУ",0,O80-'06A_Варіанти'!T71)</f>
        <v>0</v>
      </c>
      <c r="I80" s="2">
        <f>IFERROR(INDEX('04_Потоки'!$E:$E,MATCH(A80,'04_Потоки'!$A:$A,0)),0)</f>
        <v>1.850536130536131</v>
      </c>
      <c r="J80" s="2">
        <f t="shared" si="8"/>
        <v>1</v>
      </c>
      <c r="K80" s="2">
        <f>IF(C80="РЦК макси",0,2*'06A_Варіанти'!T71*J80)</f>
        <v>373.2</v>
      </c>
      <c r="L80" s="2">
        <f t="shared" si="9"/>
        <v>373.2</v>
      </c>
      <c r="M80" s="2">
        <f t="shared" si="10"/>
        <v>0</v>
      </c>
      <c r="N80" s="9">
        <f t="shared" si="11"/>
        <v>0</v>
      </c>
      <c r="O80" s="2">
        <f>MIN(IF('07A_Конструктор'!$D$5="Так",'06A_Варіанти'!E71,1E+99),IF('07A_Конструктор'!$D$6="Так",'06A_Варіанти'!F71,1E+99),IF('07A_Конструктор'!$D$7="Так",'06A_Варіанти'!G71,1E+99),IF('07A_Конструктор'!$D$8="Так",'06A_Варіанти'!H71,1E+99),IF('07A_Конструктор'!$D$9="Так",'06A_Варіанти'!I71,1E+99),IF('07A_Конструктор'!$D$10="Так",'06A_Варіанти'!J71,1E+99),IF('07A_Конструктор'!$D$11="Так",'06A_Варіанти'!K71,1E+99),IF('07A_Конструктор'!$D$12="Так",'06A_Варіанти'!L71,1E+99),IF('07A_Конструктор'!$D$13="Так",'06A_Варіанти'!M71,1E+99),IF('07A_Конструктор'!$D$14="Так",'06A_Варіанти'!N71,1E+99),IF('07A_Конструктор'!$D$15="Так",'06A_Варіанти'!O71,1E+99),IF('07A_Конструктор'!$D$16="Так",'06A_Варіанти'!P71,1E+99),IF('07A_Конструктор'!$D$17="Так",'06A_Варіанти'!Q71,1E+99),IF('06A_Варіанти'!R71="",1E+99,'06A_Варіанти'!R71))</f>
        <v>186.6</v>
      </c>
      <c r="P80" s="2" t="str">
        <f t="shared" si="12"/>
        <v>5 т</v>
      </c>
      <c r="Q80" s="2">
        <f t="shared" si="13"/>
        <v>14</v>
      </c>
      <c r="R80" s="2">
        <f>IF(OR(C80="РЦК макси",C80="РЦЧ SKU"),"SKU-потік",IFERROR(VLOOKUP(D80,'02_РЦ'!$A$3:$I$7,5,FALSE),0))</f>
        <v>800</v>
      </c>
      <c r="S80" s="2" t="str">
        <f>IF(OR(C80="РЦК макси",C80="РЦЧ SKU"),"Не рахується в ліміт",IFERROR(VLOOKUP(D80,'02_РЦ'!$A$3:$I$7,9,FALSE),"Немає РЦ"))</f>
        <v>В межах</v>
      </c>
    </row>
    <row r="81" spans="1:19">
      <c r="A81" s="2" t="str">
        <f>'06A_Варіанти'!A72</f>
        <v>BASE_220</v>
      </c>
      <c r="B81" s="2" t="str">
        <f>'06A_Варіанти'!B72</f>
        <v>TT_220</v>
      </c>
      <c r="C81" s="2" t="str">
        <f>'06A_Варіанти'!D72</f>
        <v>Основний</v>
      </c>
      <c r="D81" s="2" t="str">
        <f>'06A_Варіанти'!C72</f>
        <v>РЦП</v>
      </c>
      <c r="E81" s="2" t="str">
        <f>'06A_Варіанти'!S72</f>
        <v>KAM_HPP</v>
      </c>
      <c r="F81" s="2" t="str">
        <f>IF(O81='06A_Варіанти'!E72,'06A_Варіанти'!E$1,IF(O81='06A_Варіанти'!F72,'06A_Варіанти'!F$1,IF(O81='06A_Варіанти'!G72,'06A_Варіанти'!G$1,IF(O81='06A_Варіанти'!H72,'06A_Варіанти'!H$1,IF(O81='06A_Варіанти'!I72,'06A_Варіанти'!I$1,IF(O81='06A_Варіанти'!J72,'06A_Варіанти'!J$1,IF(O81='06A_Варіанти'!K72,'06A_Варіанти'!K$1,IF(O81='06A_Варіанти'!L72,'06A_Варіанти'!L$1,IF(O81='06A_Варіанти'!M72,'06A_Варіанти'!M$1,IF(O81='06A_Варіанти'!N72,'06A_Варіанти'!N$1,IF(O81='06A_Варіанти'!O72,'06A_Варіанти'!O$1,IF(O81='06A_Варіанти'!P72,'06A_Варіанти'!P$1,IF(O81='06A_Варіанти'!Q72,'06A_Варіанти'!Q$1,IF(O81='06A_Варіанти'!R72,'06A_Варіанти'!R$1,"НЕМАЄ МАРШРУТУ"))))))))))))))</f>
        <v>KAM_HPP</v>
      </c>
      <c r="G81" s="2" t="str">
        <f t="shared" si="7"/>
        <v>БЕЗ ЗМІН</v>
      </c>
      <c r="H81" s="2">
        <f>IF(G81="НЕМАЄ МАРШРУТУ",0,O81-'06A_Варіанти'!T72)</f>
        <v>0</v>
      </c>
      <c r="I81" s="2">
        <f>IFERROR(INDEX('04_Потоки'!$E:$E,MATCH(A81,'04_Потоки'!$A:$A,0)),0)</f>
        <v>1.850536130536131</v>
      </c>
      <c r="J81" s="2">
        <f t="shared" si="8"/>
        <v>1</v>
      </c>
      <c r="K81" s="2">
        <f>IF(C81="РЦК макси",0,2*'06A_Варіанти'!T72*J81)</f>
        <v>404.2</v>
      </c>
      <c r="L81" s="2">
        <f t="shared" si="9"/>
        <v>404.2</v>
      </c>
      <c r="M81" s="2">
        <f t="shared" si="10"/>
        <v>0</v>
      </c>
      <c r="N81" s="9">
        <f t="shared" si="11"/>
        <v>0</v>
      </c>
      <c r="O81" s="2">
        <f>MIN(IF('07A_Конструктор'!$D$5="Так",'06A_Варіанти'!E72,1E+99),IF('07A_Конструктор'!$D$6="Так",'06A_Варіанти'!F72,1E+99),IF('07A_Конструктор'!$D$7="Так",'06A_Варіанти'!G72,1E+99),IF('07A_Конструктор'!$D$8="Так",'06A_Варіанти'!H72,1E+99),IF('07A_Конструктор'!$D$9="Так",'06A_Варіанти'!I72,1E+99),IF('07A_Конструктор'!$D$10="Так",'06A_Варіанти'!J72,1E+99),IF('07A_Конструктор'!$D$11="Так",'06A_Варіанти'!K72,1E+99),IF('07A_Конструктор'!$D$12="Так",'06A_Варіанти'!L72,1E+99),IF('07A_Конструктор'!$D$13="Так",'06A_Варіанти'!M72,1E+99),IF('07A_Конструктор'!$D$14="Так",'06A_Варіанти'!N72,1E+99),IF('07A_Конструктор'!$D$15="Так",'06A_Варіанти'!O72,1E+99),IF('07A_Конструктор'!$D$16="Так",'06A_Варіанти'!P72,1E+99),IF('07A_Конструктор'!$D$17="Так",'06A_Варіанти'!Q72,1E+99),IF('06A_Варіанти'!R72="",1E+99,'06A_Варіанти'!R72))</f>
        <v>202.1</v>
      </c>
      <c r="P81" s="2" t="str">
        <f t="shared" si="12"/>
        <v>5 т</v>
      </c>
      <c r="Q81" s="2">
        <f t="shared" si="13"/>
        <v>14</v>
      </c>
      <c r="R81" s="2">
        <f>IF(OR(C81="РЦК макси",C81="РЦЧ SKU"),"SKU-потік",IFERROR(VLOOKUP(D81,'02_РЦ'!$A$3:$I$7,5,FALSE),0))</f>
        <v>800</v>
      </c>
      <c r="S81" s="2" t="str">
        <f>IF(OR(C81="РЦК макси",C81="РЦЧ SKU"),"Не рахується в ліміт",IFERROR(VLOOKUP(D81,'02_РЦ'!$A$3:$I$7,9,FALSE),"Немає РЦ"))</f>
        <v>В межах</v>
      </c>
    </row>
    <row r="82" spans="1:19">
      <c r="A82" s="2" t="str">
        <f>'06A_Варіанти'!A73</f>
        <v>BASE_227</v>
      </c>
      <c r="B82" s="2" t="str">
        <f>'06A_Варіанти'!B73</f>
        <v>TT_227</v>
      </c>
      <c r="C82" s="2" t="str">
        <f>'06A_Варіанти'!D73</f>
        <v>Основний</v>
      </c>
      <c r="D82" s="2" t="str">
        <f>'06A_Варіанти'!C73</f>
        <v>РЦП</v>
      </c>
      <c r="E82" s="2" t="str">
        <f>'06A_Варіанти'!S73</f>
        <v>DIRECT</v>
      </c>
      <c r="F82" s="2" t="str">
        <f>IF(O82='06A_Варіанти'!E73,'06A_Варіанти'!E$1,IF(O82='06A_Варіанти'!F73,'06A_Варіанти'!F$1,IF(O82='06A_Варіанти'!G73,'06A_Варіанти'!G$1,IF(O82='06A_Варіанти'!H73,'06A_Варіанти'!H$1,IF(O82='06A_Варіанти'!I73,'06A_Варіанти'!I$1,IF(O82='06A_Варіанти'!J73,'06A_Варіанти'!J$1,IF(O82='06A_Варіанти'!K73,'06A_Варіанти'!K$1,IF(O82='06A_Варіанти'!L73,'06A_Варіанти'!L$1,IF(O82='06A_Варіанти'!M73,'06A_Варіанти'!M$1,IF(O82='06A_Варіанти'!N73,'06A_Варіанти'!N$1,IF(O82='06A_Варіанти'!O73,'06A_Варіанти'!O$1,IF(O82='06A_Варіанти'!P73,'06A_Варіанти'!P$1,IF(O82='06A_Варіанти'!Q73,'06A_Варіанти'!Q$1,IF(O82='06A_Варіанти'!R73,'06A_Варіанти'!R$1,"НЕМАЄ МАРШРУТУ"))))))))))))))</f>
        <v>DIRECT</v>
      </c>
      <c r="G82" s="2" t="str">
        <f t="shared" si="7"/>
        <v>БЕЗ ЗМІН</v>
      </c>
      <c r="H82" s="2">
        <f>IF(G82="НЕМАЄ МАРШРУТУ",0,O82-'06A_Варіанти'!T73)</f>
        <v>0</v>
      </c>
      <c r="I82" s="2">
        <f>IFERROR(INDEX('04_Потоки'!$E:$E,MATCH(A82,'04_Потоки'!$A:$A,0)),0)</f>
        <v>1.850536130536131</v>
      </c>
      <c r="J82" s="2">
        <f t="shared" si="8"/>
        <v>1</v>
      </c>
      <c r="K82" s="2">
        <f>IF(C82="РЦК макси",0,2*'06A_Варіанти'!T73*J82)</f>
        <v>477.6</v>
      </c>
      <c r="L82" s="2">
        <f t="shared" si="9"/>
        <v>477.6</v>
      </c>
      <c r="M82" s="2">
        <f t="shared" si="10"/>
        <v>0</v>
      </c>
      <c r="N82" s="9">
        <f t="shared" si="11"/>
        <v>0</v>
      </c>
      <c r="O82" s="2">
        <f>MIN(IF('07A_Конструктор'!$D$5="Так",'06A_Варіанти'!E73,1E+99),IF('07A_Конструктор'!$D$6="Так",'06A_Варіанти'!F73,1E+99),IF('07A_Конструктор'!$D$7="Так",'06A_Варіанти'!G73,1E+99),IF('07A_Конструктор'!$D$8="Так",'06A_Варіанти'!H73,1E+99),IF('07A_Конструктор'!$D$9="Так",'06A_Варіанти'!I73,1E+99),IF('07A_Конструктор'!$D$10="Так",'06A_Варіанти'!J73,1E+99),IF('07A_Конструктор'!$D$11="Так",'06A_Варіанти'!K73,1E+99),IF('07A_Конструктор'!$D$12="Так",'06A_Варіанти'!L73,1E+99),IF('07A_Конструктор'!$D$13="Так",'06A_Варіанти'!M73,1E+99),IF('07A_Конструктор'!$D$14="Так",'06A_Варіанти'!N73,1E+99),IF('07A_Конструктор'!$D$15="Так",'06A_Варіанти'!O73,1E+99),IF('07A_Конструктор'!$D$16="Так",'06A_Варіанти'!P73,1E+99),IF('07A_Конструктор'!$D$17="Так",'06A_Варіанти'!Q73,1E+99),IF('06A_Варіанти'!R73="",1E+99,'06A_Варіанти'!R73))</f>
        <v>238.8</v>
      </c>
      <c r="P82" s="2" t="str">
        <f t="shared" si="12"/>
        <v>5 т</v>
      </c>
      <c r="Q82" s="2">
        <f t="shared" si="13"/>
        <v>14</v>
      </c>
      <c r="R82" s="2">
        <f>IF(OR(C82="РЦК макси",C82="РЦЧ SKU"),"SKU-потік",IFERROR(VLOOKUP(D82,'02_РЦ'!$A$3:$I$7,5,FALSE),0))</f>
        <v>800</v>
      </c>
      <c r="S82" s="2" t="str">
        <f>IF(OR(C82="РЦК макси",C82="РЦЧ SKU"),"Не рахується в ліміт",IFERROR(VLOOKUP(D82,'02_РЦ'!$A$3:$I$7,9,FALSE),"Немає РЦ"))</f>
        <v>В межах</v>
      </c>
    </row>
    <row r="83" spans="1:19">
      <c r="A83" s="2" t="str">
        <f>'06A_Варіанти'!A74</f>
        <v>BASE_264</v>
      </c>
      <c r="B83" s="2" t="str">
        <f>'06A_Варіанти'!B74</f>
        <v>TT_264</v>
      </c>
      <c r="C83" s="2" t="str">
        <f>'06A_Варіанти'!D74</f>
        <v>Основний</v>
      </c>
      <c r="D83" s="2" t="str">
        <f>'06A_Варіанти'!C74</f>
        <v>РЦП</v>
      </c>
      <c r="E83" s="2" t="str">
        <f>'06A_Варіанти'!S74</f>
        <v>DIRECT</v>
      </c>
      <c r="F83" s="2" t="str">
        <f>IF(O83='06A_Варіанти'!E74,'06A_Варіанти'!E$1,IF(O83='06A_Варіанти'!F74,'06A_Варіанти'!F$1,IF(O83='06A_Варіанти'!G74,'06A_Варіанти'!G$1,IF(O83='06A_Варіанти'!H74,'06A_Варіанти'!H$1,IF(O83='06A_Варіанти'!I74,'06A_Варіанти'!I$1,IF(O83='06A_Варіанти'!J74,'06A_Варіанти'!J$1,IF(O83='06A_Варіанти'!K74,'06A_Варіанти'!K$1,IF(O83='06A_Варіанти'!L74,'06A_Варіанти'!L$1,IF(O83='06A_Варіанти'!M74,'06A_Варіанти'!M$1,IF(O83='06A_Варіанти'!N74,'06A_Варіанти'!N$1,IF(O83='06A_Варіанти'!O74,'06A_Варіанти'!O$1,IF(O83='06A_Варіанти'!P74,'06A_Варіанти'!P$1,IF(O83='06A_Варіанти'!Q74,'06A_Варіанти'!Q$1,IF(O83='06A_Варіанти'!R74,'06A_Варіанти'!R$1,"НЕМАЄ МАРШРУТУ"))))))))))))))</f>
        <v>DIRECT</v>
      </c>
      <c r="G83" s="2" t="str">
        <f t="shared" si="7"/>
        <v>БЕЗ ЗМІН</v>
      </c>
      <c r="H83" s="2">
        <f>IF(G83="НЕМАЄ МАРШРУТУ",0,O83-'06A_Варіанти'!T74)</f>
        <v>0</v>
      </c>
      <c r="I83" s="2">
        <f>IFERROR(INDEX('04_Потоки'!$E:$E,MATCH(A83,'04_Потоки'!$A:$A,0)),0)</f>
        <v>1.850536130536131</v>
      </c>
      <c r="J83" s="2">
        <f t="shared" si="8"/>
        <v>1</v>
      </c>
      <c r="K83" s="2">
        <f>IF(C83="РЦК макси",0,2*'06A_Варіанти'!T74*J83)</f>
        <v>117.4</v>
      </c>
      <c r="L83" s="2">
        <f t="shared" si="9"/>
        <v>117.4</v>
      </c>
      <c r="M83" s="2">
        <f t="shared" si="10"/>
        <v>0</v>
      </c>
      <c r="N83" s="9">
        <f t="shared" si="11"/>
        <v>0</v>
      </c>
      <c r="O83" s="2">
        <f>MIN(IF('07A_Конструктор'!$D$5="Так",'06A_Варіанти'!E74,1E+99),IF('07A_Конструктор'!$D$6="Так",'06A_Варіанти'!F74,1E+99),IF('07A_Конструктор'!$D$7="Так",'06A_Варіанти'!G74,1E+99),IF('07A_Конструктор'!$D$8="Так",'06A_Варіанти'!H74,1E+99),IF('07A_Конструктор'!$D$9="Так",'06A_Варіанти'!I74,1E+99),IF('07A_Конструктор'!$D$10="Так",'06A_Варіанти'!J74,1E+99),IF('07A_Конструктор'!$D$11="Так",'06A_Варіанти'!K74,1E+99),IF('07A_Конструктор'!$D$12="Так",'06A_Варіанти'!L74,1E+99),IF('07A_Конструктор'!$D$13="Так",'06A_Варіанти'!M74,1E+99),IF('07A_Конструктор'!$D$14="Так",'06A_Варіанти'!N74,1E+99),IF('07A_Конструктор'!$D$15="Так",'06A_Варіанти'!O74,1E+99),IF('07A_Конструктор'!$D$16="Так",'06A_Варіанти'!P74,1E+99),IF('07A_Конструктор'!$D$17="Так",'06A_Варіанти'!Q74,1E+99),IF('06A_Варіанти'!R74="",1E+99,'06A_Варіанти'!R74))</f>
        <v>58.7</v>
      </c>
      <c r="P83" s="2" t="str">
        <f t="shared" si="12"/>
        <v>5 т</v>
      </c>
      <c r="Q83" s="2">
        <f t="shared" si="13"/>
        <v>14</v>
      </c>
      <c r="R83" s="2">
        <f>IF(OR(C83="РЦК макси",C83="РЦЧ SKU"),"SKU-потік",IFERROR(VLOOKUP(D83,'02_РЦ'!$A$3:$I$7,5,FALSE),0))</f>
        <v>800</v>
      </c>
      <c r="S83" s="2" t="str">
        <f>IF(OR(C83="РЦК макси",C83="РЦЧ SKU"),"Не рахується в ліміт",IFERROR(VLOOKUP(D83,'02_РЦ'!$A$3:$I$7,9,FALSE),"Немає РЦ"))</f>
        <v>В межах</v>
      </c>
    </row>
    <row r="84" spans="1:19">
      <c r="A84" s="2" t="str">
        <f>'06A_Варіанти'!A75</f>
        <v>BASE_228</v>
      </c>
      <c r="B84" s="2" t="str">
        <f>'06A_Варіанти'!B75</f>
        <v>TT_228</v>
      </c>
      <c r="C84" s="2" t="str">
        <f>'06A_Варіанти'!D75</f>
        <v>Основний</v>
      </c>
      <c r="D84" s="2" t="str">
        <f>'06A_Варіанти'!C75</f>
        <v>РЦП</v>
      </c>
      <c r="E84" s="2" t="str">
        <f>'06A_Варіанти'!S75</f>
        <v>DIRECT</v>
      </c>
      <c r="F84" s="2" t="str">
        <f>IF(O84='06A_Варіанти'!E75,'06A_Варіанти'!E$1,IF(O84='06A_Варіанти'!F75,'06A_Варіанти'!F$1,IF(O84='06A_Варіанти'!G75,'06A_Варіанти'!G$1,IF(O84='06A_Варіанти'!H75,'06A_Варіанти'!H$1,IF(O84='06A_Варіанти'!I75,'06A_Варіанти'!I$1,IF(O84='06A_Варіанти'!J75,'06A_Варіанти'!J$1,IF(O84='06A_Варіанти'!K75,'06A_Варіанти'!K$1,IF(O84='06A_Варіанти'!L75,'06A_Варіанти'!L$1,IF(O84='06A_Варіанти'!M75,'06A_Варіанти'!M$1,IF(O84='06A_Варіанти'!N75,'06A_Варіанти'!N$1,IF(O84='06A_Варіанти'!O75,'06A_Варіанти'!O$1,IF(O84='06A_Варіанти'!P75,'06A_Варіанти'!P$1,IF(O84='06A_Варіанти'!Q75,'06A_Варіанти'!Q$1,IF(O84='06A_Варіанти'!R75,'06A_Варіанти'!R$1,"НЕМАЄ МАРШРУТУ"))))))))))))))</f>
        <v>DIRECT</v>
      </c>
      <c r="G84" s="2" t="str">
        <f t="shared" si="7"/>
        <v>БЕЗ ЗМІН</v>
      </c>
      <c r="H84" s="2">
        <f>IF(G84="НЕМАЄ МАРШРУТУ",0,O84-'06A_Варіанти'!T75)</f>
        <v>0</v>
      </c>
      <c r="I84" s="2">
        <f>IFERROR(INDEX('04_Потоки'!$E:$E,MATCH(A84,'04_Потоки'!$A:$A,0)),0)</f>
        <v>1.850536130536131</v>
      </c>
      <c r="J84" s="2">
        <f t="shared" si="8"/>
        <v>1</v>
      </c>
      <c r="K84" s="2">
        <f>IF(C84="РЦК макси",0,2*'06A_Варіанти'!T75*J84)</f>
        <v>279.60000000000002</v>
      </c>
      <c r="L84" s="2">
        <f t="shared" si="9"/>
        <v>279.60000000000002</v>
      </c>
      <c r="M84" s="2">
        <f t="shared" si="10"/>
        <v>0</v>
      </c>
      <c r="N84" s="9">
        <f t="shared" si="11"/>
        <v>0</v>
      </c>
      <c r="O84" s="2">
        <f>MIN(IF('07A_Конструктор'!$D$5="Так",'06A_Варіанти'!E75,1E+99),IF('07A_Конструктор'!$D$6="Так",'06A_Варіанти'!F75,1E+99),IF('07A_Конструктор'!$D$7="Так",'06A_Варіанти'!G75,1E+99),IF('07A_Конструктор'!$D$8="Так",'06A_Варіанти'!H75,1E+99),IF('07A_Конструктор'!$D$9="Так",'06A_Варіанти'!I75,1E+99),IF('07A_Конструктор'!$D$10="Так",'06A_Варіанти'!J75,1E+99),IF('07A_Конструктор'!$D$11="Так",'06A_Варіанти'!K75,1E+99),IF('07A_Конструктор'!$D$12="Так",'06A_Варіанти'!L75,1E+99),IF('07A_Конструктор'!$D$13="Так",'06A_Варіанти'!M75,1E+99),IF('07A_Конструктор'!$D$14="Так",'06A_Варіанти'!N75,1E+99),IF('07A_Конструктор'!$D$15="Так",'06A_Варіанти'!O75,1E+99),IF('07A_Конструктор'!$D$16="Так",'06A_Варіанти'!P75,1E+99),IF('07A_Конструктор'!$D$17="Так",'06A_Варіанти'!Q75,1E+99),IF('06A_Варіанти'!R75="",1E+99,'06A_Варіанти'!R75))</f>
        <v>139.80000000000001</v>
      </c>
      <c r="P84" s="2" t="str">
        <f t="shared" si="12"/>
        <v>5 т</v>
      </c>
      <c r="Q84" s="2">
        <f t="shared" si="13"/>
        <v>14</v>
      </c>
      <c r="R84" s="2">
        <f>IF(OR(C84="РЦК макси",C84="РЦЧ SKU"),"SKU-потік",IFERROR(VLOOKUP(D84,'02_РЦ'!$A$3:$I$7,5,FALSE),0))</f>
        <v>800</v>
      </c>
      <c r="S84" s="2" t="str">
        <f>IF(OR(C84="РЦК макси",C84="РЦЧ SKU"),"Не рахується в ліміт",IFERROR(VLOOKUP(D84,'02_РЦ'!$A$3:$I$7,9,FALSE),"Немає РЦ"))</f>
        <v>В межах</v>
      </c>
    </row>
    <row r="85" spans="1:19">
      <c r="A85" s="2" t="str">
        <f>'06A_Варіанти'!A76</f>
        <v>BASE_258</v>
      </c>
      <c r="B85" s="2" t="str">
        <f>'06A_Варіанти'!B76</f>
        <v>TT_258</v>
      </c>
      <c r="C85" s="2" t="str">
        <f>'06A_Варіанти'!D76</f>
        <v>Основний</v>
      </c>
      <c r="D85" s="2" t="str">
        <f>'06A_Варіанти'!C76</f>
        <v>РЦП</v>
      </c>
      <c r="E85" s="2" t="str">
        <f>'06A_Варіанти'!S76</f>
        <v>DIRECT</v>
      </c>
      <c r="F85" s="2" t="str">
        <f>IF(O85='06A_Варіанти'!E76,'06A_Варіанти'!E$1,IF(O85='06A_Варіанти'!F76,'06A_Варіанти'!F$1,IF(O85='06A_Варіанти'!G76,'06A_Варіанти'!G$1,IF(O85='06A_Варіанти'!H76,'06A_Варіанти'!H$1,IF(O85='06A_Варіанти'!I76,'06A_Варіанти'!I$1,IF(O85='06A_Варіанти'!J76,'06A_Варіанти'!J$1,IF(O85='06A_Варіанти'!K76,'06A_Варіанти'!K$1,IF(O85='06A_Варіанти'!L76,'06A_Варіанти'!L$1,IF(O85='06A_Варіанти'!M76,'06A_Варіанти'!M$1,IF(O85='06A_Варіанти'!N76,'06A_Варіанти'!N$1,IF(O85='06A_Варіанти'!O76,'06A_Варіанти'!O$1,IF(O85='06A_Варіанти'!P76,'06A_Варіанти'!P$1,IF(O85='06A_Варіанти'!Q76,'06A_Варіанти'!Q$1,IF(O85='06A_Варіанти'!R76,'06A_Варіанти'!R$1,"НЕМАЄ МАРШРУТУ"))))))))))))))</f>
        <v>DIRECT</v>
      </c>
      <c r="G85" s="2" t="str">
        <f t="shared" si="7"/>
        <v>БЕЗ ЗМІН</v>
      </c>
      <c r="H85" s="2">
        <f>IF(G85="НЕМАЄ МАРШРУТУ",0,O85-'06A_Варіанти'!T76)</f>
        <v>0</v>
      </c>
      <c r="I85" s="2">
        <f>IFERROR(INDEX('04_Потоки'!$E:$E,MATCH(A85,'04_Потоки'!$A:$A,0)),0)</f>
        <v>1.850536130536131</v>
      </c>
      <c r="J85" s="2">
        <f t="shared" si="8"/>
        <v>1</v>
      </c>
      <c r="K85" s="2">
        <f>IF(C85="РЦК макси",0,2*'06A_Варіанти'!T76*J85)</f>
        <v>198.2</v>
      </c>
      <c r="L85" s="2">
        <f t="shared" si="9"/>
        <v>198.2</v>
      </c>
      <c r="M85" s="2">
        <f t="shared" si="10"/>
        <v>0</v>
      </c>
      <c r="N85" s="9">
        <f t="shared" si="11"/>
        <v>0</v>
      </c>
      <c r="O85" s="2">
        <f>MIN(IF('07A_Конструктор'!$D$5="Так",'06A_Варіанти'!E76,1E+99),IF('07A_Конструктор'!$D$6="Так",'06A_Варіанти'!F76,1E+99),IF('07A_Конструктор'!$D$7="Так",'06A_Варіанти'!G76,1E+99),IF('07A_Конструктор'!$D$8="Так",'06A_Варіанти'!H76,1E+99),IF('07A_Конструктор'!$D$9="Так",'06A_Варіанти'!I76,1E+99),IF('07A_Конструктор'!$D$10="Так",'06A_Варіанти'!J76,1E+99),IF('07A_Конструктор'!$D$11="Так",'06A_Варіанти'!K76,1E+99),IF('07A_Конструктор'!$D$12="Так",'06A_Варіанти'!L76,1E+99),IF('07A_Конструктор'!$D$13="Так",'06A_Варіанти'!M76,1E+99),IF('07A_Конструктор'!$D$14="Так",'06A_Варіанти'!N76,1E+99),IF('07A_Конструктор'!$D$15="Так",'06A_Варіанти'!O76,1E+99),IF('07A_Конструктор'!$D$16="Так",'06A_Варіанти'!P76,1E+99),IF('07A_Конструктор'!$D$17="Так",'06A_Варіанти'!Q76,1E+99),IF('06A_Варіанти'!R76="",1E+99,'06A_Варіанти'!R76))</f>
        <v>99.1</v>
      </c>
      <c r="P85" s="2" t="str">
        <f t="shared" si="12"/>
        <v>5 т</v>
      </c>
      <c r="Q85" s="2">
        <f t="shared" si="13"/>
        <v>14</v>
      </c>
      <c r="R85" s="2">
        <f>IF(OR(C85="РЦК макси",C85="РЦЧ SKU"),"SKU-потік",IFERROR(VLOOKUP(D85,'02_РЦ'!$A$3:$I$7,5,FALSE),0))</f>
        <v>800</v>
      </c>
      <c r="S85" s="2" t="str">
        <f>IF(OR(C85="РЦК макси",C85="РЦЧ SKU"),"Не рахується в ліміт",IFERROR(VLOOKUP(D85,'02_РЦ'!$A$3:$I$7,9,FALSE),"Немає РЦ"))</f>
        <v>В межах</v>
      </c>
    </row>
    <row r="86" spans="1:19">
      <c r="A86" s="2" t="str">
        <f>'06A_Варіанти'!A77</f>
        <v>BASE_111</v>
      </c>
      <c r="B86" s="2" t="str">
        <f>'06A_Варіанти'!B77</f>
        <v>TT_111</v>
      </c>
      <c r="C86" s="2" t="str">
        <f>'06A_Варіанти'!D77</f>
        <v>Основний</v>
      </c>
      <c r="D86" s="2" t="str">
        <f>'06A_Варіанти'!C77</f>
        <v>РЦП</v>
      </c>
      <c r="E86" s="2" t="str">
        <f>'06A_Варіанти'!S77</f>
        <v>DIRECT</v>
      </c>
      <c r="F86" s="2" t="str">
        <f>IF(O86='06A_Варіанти'!E77,'06A_Варіанти'!E$1,IF(O86='06A_Варіанти'!F77,'06A_Варіанти'!F$1,IF(O86='06A_Варіанти'!G77,'06A_Варіанти'!G$1,IF(O86='06A_Варіанти'!H77,'06A_Варіанти'!H$1,IF(O86='06A_Варіанти'!I77,'06A_Варіанти'!I$1,IF(O86='06A_Варіанти'!J77,'06A_Варіанти'!J$1,IF(O86='06A_Варіанти'!K77,'06A_Варіанти'!K$1,IF(O86='06A_Варіанти'!L77,'06A_Варіанти'!L$1,IF(O86='06A_Варіанти'!M77,'06A_Варіанти'!M$1,IF(O86='06A_Варіанти'!N77,'06A_Варіанти'!N$1,IF(O86='06A_Варіанти'!O77,'06A_Варіанти'!O$1,IF(O86='06A_Варіанти'!P77,'06A_Варіанти'!P$1,IF(O86='06A_Варіанти'!Q77,'06A_Варіанти'!Q$1,IF(O86='06A_Варіанти'!R77,'06A_Варіанти'!R$1,"НЕМАЄ МАРШРУТУ"))))))))))))))</f>
        <v>DIRECT</v>
      </c>
      <c r="G86" s="2" t="str">
        <f t="shared" si="7"/>
        <v>БЕЗ ЗМІН</v>
      </c>
      <c r="H86" s="2">
        <f>IF(G86="НЕМАЄ МАРШРУТУ",0,O86-'06A_Варіанти'!T77)</f>
        <v>0</v>
      </c>
      <c r="I86" s="2">
        <f>IFERROR(INDEX('04_Потоки'!$E:$E,MATCH(A86,'04_Потоки'!$A:$A,0)),0)</f>
        <v>1.850536130536131</v>
      </c>
      <c r="J86" s="2">
        <f t="shared" si="8"/>
        <v>1</v>
      </c>
      <c r="K86" s="2">
        <f>IF(C86="РЦК макси",0,2*'06A_Варіанти'!T77*J86)</f>
        <v>16</v>
      </c>
      <c r="L86" s="2">
        <f t="shared" si="9"/>
        <v>16</v>
      </c>
      <c r="M86" s="2">
        <f t="shared" si="10"/>
        <v>0</v>
      </c>
      <c r="N86" s="9">
        <f t="shared" si="11"/>
        <v>0</v>
      </c>
      <c r="O86" s="2">
        <f>MIN(IF('07A_Конструктор'!$D$5="Так",'06A_Варіанти'!E77,1E+99),IF('07A_Конструктор'!$D$6="Так",'06A_Варіанти'!F77,1E+99),IF('07A_Конструктор'!$D$7="Так",'06A_Варіанти'!G77,1E+99),IF('07A_Конструктор'!$D$8="Так",'06A_Варіанти'!H77,1E+99),IF('07A_Конструктор'!$D$9="Так",'06A_Варіанти'!I77,1E+99),IF('07A_Конструктор'!$D$10="Так",'06A_Варіанти'!J77,1E+99),IF('07A_Конструктор'!$D$11="Так",'06A_Варіанти'!K77,1E+99),IF('07A_Конструктор'!$D$12="Так",'06A_Варіанти'!L77,1E+99),IF('07A_Конструктор'!$D$13="Так",'06A_Варіанти'!M77,1E+99),IF('07A_Конструктор'!$D$14="Так",'06A_Варіанти'!N77,1E+99),IF('07A_Конструктор'!$D$15="Так",'06A_Варіанти'!O77,1E+99),IF('07A_Конструктор'!$D$16="Так",'06A_Варіанти'!P77,1E+99),IF('07A_Конструктор'!$D$17="Так",'06A_Варіанти'!Q77,1E+99),IF('06A_Варіанти'!R77="",1E+99,'06A_Варіанти'!R77))</f>
        <v>8</v>
      </c>
      <c r="P86" s="2" t="str">
        <f t="shared" si="12"/>
        <v>5 т</v>
      </c>
      <c r="Q86" s="2">
        <f t="shared" si="13"/>
        <v>14</v>
      </c>
      <c r="R86" s="2">
        <f>IF(OR(C86="РЦК макси",C86="РЦЧ SKU"),"SKU-потік",IFERROR(VLOOKUP(D86,'02_РЦ'!$A$3:$I$7,5,FALSE),0))</f>
        <v>800</v>
      </c>
      <c r="S86" s="2" t="str">
        <f>IF(OR(C86="РЦК макси",C86="РЦЧ SKU"),"Не рахується в ліміт",IFERROR(VLOOKUP(D86,'02_РЦ'!$A$3:$I$7,9,FALSE),"Немає РЦ"))</f>
        <v>В межах</v>
      </c>
    </row>
    <row r="87" spans="1:19">
      <c r="A87" s="2" t="str">
        <f>'06A_Варіанти'!A78</f>
        <v>BASE_268</v>
      </c>
      <c r="B87" s="2" t="str">
        <f>'06A_Варіанти'!B78</f>
        <v>TT_268</v>
      </c>
      <c r="C87" s="2" t="str">
        <f>'06A_Варіанти'!D78</f>
        <v>Основний</v>
      </c>
      <c r="D87" s="2" t="str">
        <f>'06A_Варіанти'!C78</f>
        <v>РЦП</v>
      </c>
      <c r="E87" s="2" t="str">
        <f>'06A_Варіанти'!S78</f>
        <v>DIRECT</v>
      </c>
      <c r="F87" s="2" t="str">
        <f>IF(O87='06A_Варіанти'!E78,'06A_Варіанти'!E$1,IF(O87='06A_Варіанти'!F78,'06A_Варіанти'!F$1,IF(O87='06A_Варіанти'!G78,'06A_Варіанти'!G$1,IF(O87='06A_Варіанти'!H78,'06A_Варіанти'!H$1,IF(O87='06A_Варіанти'!I78,'06A_Варіанти'!I$1,IF(O87='06A_Варіанти'!J78,'06A_Варіанти'!J$1,IF(O87='06A_Варіанти'!K78,'06A_Варіанти'!K$1,IF(O87='06A_Варіанти'!L78,'06A_Варіанти'!L$1,IF(O87='06A_Варіанти'!M78,'06A_Варіанти'!M$1,IF(O87='06A_Варіанти'!N78,'06A_Варіанти'!N$1,IF(O87='06A_Варіанти'!O78,'06A_Варіанти'!O$1,IF(O87='06A_Варіанти'!P78,'06A_Варіанти'!P$1,IF(O87='06A_Варіанти'!Q78,'06A_Варіанти'!Q$1,IF(O87='06A_Варіанти'!R78,'06A_Варіанти'!R$1,"НЕМАЄ МАРШРУТУ"))))))))))))))</f>
        <v>DIRECT</v>
      </c>
      <c r="G87" s="2" t="str">
        <f t="shared" si="7"/>
        <v>БЕЗ ЗМІН</v>
      </c>
      <c r="H87" s="2">
        <f>IF(G87="НЕМАЄ МАРШРУТУ",0,O87-'06A_Варіанти'!T78)</f>
        <v>0</v>
      </c>
      <c r="I87" s="2">
        <f>IFERROR(INDEX('04_Потоки'!$E:$E,MATCH(A87,'04_Потоки'!$A:$A,0)),0)</f>
        <v>1.850536130536131</v>
      </c>
      <c r="J87" s="2">
        <f t="shared" si="8"/>
        <v>1</v>
      </c>
      <c r="K87" s="2">
        <f>IF(C87="РЦК макси",0,2*'06A_Варіанти'!T78*J87)</f>
        <v>13</v>
      </c>
      <c r="L87" s="2">
        <f t="shared" si="9"/>
        <v>13</v>
      </c>
      <c r="M87" s="2">
        <f t="shared" si="10"/>
        <v>0</v>
      </c>
      <c r="N87" s="9">
        <f t="shared" si="11"/>
        <v>0</v>
      </c>
      <c r="O87" s="2">
        <f>MIN(IF('07A_Конструктор'!$D$5="Так",'06A_Варіанти'!E78,1E+99),IF('07A_Конструктор'!$D$6="Так",'06A_Варіанти'!F78,1E+99),IF('07A_Конструктор'!$D$7="Так",'06A_Варіанти'!G78,1E+99),IF('07A_Конструктор'!$D$8="Так",'06A_Варіанти'!H78,1E+99),IF('07A_Конструктор'!$D$9="Так",'06A_Варіанти'!I78,1E+99),IF('07A_Конструктор'!$D$10="Так",'06A_Варіанти'!J78,1E+99),IF('07A_Конструктор'!$D$11="Так",'06A_Варіанти'!K78,1E+99),IF('07A_Конструктор'!$D$12="Так",'06A_Варіанти'!L78,1E+99),IF('07A_Конструктор'!$D$13="Так",'06A_Варіанти'!M78,1E+99),IF('07A_Конструктор'!$D$14="Так",'06A_Варіанти'!N78,1E+99),IF('07A_Конструктор'!$D$15="Так",'06A_Варіанти'!O78,1E+99),IF('07A_Конструктор'!$D$16="Так",'06A_Варіанти'!P78,1E+99),IF('07A_Конструктор'!$D$17="Так",'06A_Варіанти'!Q78,1E+99),IF('06A_Варіанти'!R78="",1E+99,'06A_Варіанти'!R78))</f>
        <v>6.5</v>
      </c>
      <c r="P87" s="2" t="str">
        <f t="shared" si="12"/>
        <v>5 т</v>
      </c>
      <c r="Q87" s="2">
        <f t="shared" si="13"/>
        <v>14</v>
      </c>
      <c r="R87" s="2">
        <f>IF(OR(C87="РЦК макси",C87="РЦЧ SKU"),"SKU-потік",IFERROR(VLOOKUP(D87,'02_РЦ'!$A$3:$I$7,5,FALSE),0))</f>
        <v>800</v>
      </c>
      <c r="S87" s="2" t="str">
        <f>IF(OR(C87="РЦК макси",C87="РЦЧ SKU"),"Не рахується в ліміт",IFERROR(VLOOKUP(D87,'02_РЦ'!$A$3:$I$7,9,FALSE),"Немає РЦ"))</f>
        <v>В межах</v>
      </c>
    </row>
    <row r="88" spans="1:19">
      <c r="A88" s="2" t="str">
        <f>'06A_Варіанти'!A79</f>
        <v>BASE_267</v>
      </c>
      <c r="B88" s="2" t="str">
        <f>'06A_Варіанти'!B79</f>
        <v>TT_267</v>
      </c>
      <c r="C88" s="2" t="str">
        <f>'06A_Варіанти'!D79</f>
        <v>Основний</v>
      </c>
      <c r="D88" s="2" t="str">
        <f>'06A_Варіанти'!C79</f>
        <v>РЦП</v>
      </c>
      <c r="E88" s="2" t="str">
        <f>'06A_Варіанти'!S79</f>
        <v>DIRECT</v>
      </c>
      <c r="F88" s="2" t="str">
        <f>IF(O88='06A_Варіанти'!E79,'06A_Варіанти'!E$1,IF(O88='06A_Варіанти'!F79,'06A_Варіанти'!F$1,IF(O88='06A_Варіанти'!G79,'06A_Варіанти'!G$1,IF(O88='06A_Варіанти'!H79,'06A_Варіанти'!H$1,IF(O88='06A_Варіанти'!I79,'06A_Варіанти'!I$1,IF(O88='06A_Варіанти'!J79,'06A_Варіанти'!J$1,IF(O88='06A_Варіанти'!K79,'06A_Варіанти'!K$1,IF(O88='06A_Варіанти'!L79,'06A_Варіанти'!L$1,IF(O88='06A_Варіанти'!M79,'06A_Варіанти'!M$1,IF(O88='06A_Варіанти'!N79,'06A_Варіанти'!N$1,IF(O88='06A_Варіанти'!O79,'06A_Варіанти'!O$1,IF(O88='06A_Варіанти'!P79,'06A_Варіанти'!P$1,IF(O88='06A_Варіанти'!Q79,'06A_Варіанти'!Q$1,IF(O88='06A_Варіанти'!R79,'06A_Варіанти'!R$1,"НЕМАЄ МАРШРУТУ"))))))))))))))</f>
        <v>DIRECT</v>
      </c>
      <c r="G88" s="2" t="str">
        <f t="shared" si="7"/>
        <v>БЕЗ ЗМІН</v>
      </c>
      <c r="H88" s="2">
        <f>IF(G88="НЕМАЄ МАРШРУТУ",0,O88-'06A_Варіанти'!T79)</f>
        <v>0</v>
      </c>
      <c r="I88" s="2">
        <f>IFERROR(INDEX('04_Потоки'!$E:$E,MATCH(A88,'04_Потоки'!$A:$A,0)),0)</f>
        <v>1.850536130536131</v>
      </c>
      <c r="J88" s="2">
        <f t="shared" si="8"/>
        <v>1</v>
      </c>
      <c r="K88" s="2">
        <f>IF(C88="РЦК макси",0,2*'06A_Варіанти'!T79*J88)</f>
        <v>18</v>
      </c>
      <c r="L88" s="2">
        <f t="shared" si="9"/>
        <v>18</v>
      </c>
      <c r="M88" s="2">
        <f t="shared" si="10"/>
        <v>0</v>
      </c>
      <c r="N88" s="9">
        <f t="shared" si="11"/>
        <v>0</v>
      </c>
      <c r="O88" s="2">
        <f>MIN(IF('07A_Конструктор'!$D$5="Так",'06A_Варіанти'!E79,1E+99),IF('07A_Конструктор'!$D$6="Так",'06A_Варіанти'!F79,1E+99),IF('07A_Конструктор'!$D$7="Так",'06A_Варіанти'!G79,1E+99),IF('07A_Конструктор'!$D$8="Так",'06A_Варіанти'!H79,1E+99),IF('07A_Конструктор'!$D$9="Так",'06A_Варіанти'!I79,1E+99),IF('07A_Конструктор'!$D$10="Так",'06A_Варіанти'!J79,1E+99),IF('07A_Конструктор'!$D$11="Так",'06A_Варіанти'!K79,1E+99),IF('07A_Конструктор'!$D$12="Так",'06A_Варіанти'!L79,1E+99),IF('07A_Конструктор'!$D$13="Так",'06A_Варіанти'!M79,1E+99),IF('07A_Конструктор'!$D$14="Так",'06A_Варіанти'!N79,1E+99),IF('07A_Конструктор'!$D$15="Так",'06A_Варіанти'!O79,1E+99),IF('07A_Конструктор'!$D$16="Так",'06A_Варіанти'!P79,1E+99),IF('07A_Конструктор'!$D$17="Так",'06A_Варіанти'!Q79,1E+99),IF('06A_Варіанти'!R79="",1E+99,'06A_Варіанти'!R79))</f>
        <v>9</v>
      </c>
      <c r="P88" s="2" t="str">
        <f t="shared" si="12"/>
        <v>5 т</v>
      </c>
      <c r="Q88" s="2">
        <f t="shared" si="13"/>
        <v>14</v>
      </c>
      <c r="R88" s="2">
        <f>IF(OR(C88="РЦК макси",C88="РЦЧ SKU"),"SKU-потік",IFERROR(VLOOKUP(D88,'02_РЦ'!$A$3:$I$7,5,FALSE),0))</f>
        <v>800</v>
      </c>
      <c r="S88" s="2" t="str">
        <f>IF(OR(C88="РЦК макси",C88="РЦЧ SKU"),"Не рахується в ліміт",IFERROR(VLOOKUP(D88,'02_РЦ'!$A$3:$I$7,9,FALSE),"Немає РЦ"))</f>
        <v>В межах</v>
      </c>
    </row>
    <row r="89" spans="1:19">
      <c r="A89" s="2" t="str">
        <f>'06A_Варіанти'!A80</f>
        <v>BASE_266</v>
      </c>
      <c r="B89" s="2" t="str">
        <f>'06A_Варіанти'!B80</f>
        <v>TT_266</v>
      </c>
      <c r="C89" s="2" t="str">
        <f>'06A_Варіанти'!D80</f>
        <v>Основний</v>
      </c>
      <c r="D89" s="2" t="str">
        <f>'06A_Варіанти'!C80</f>
        <v>РЦП</v>
      </c>
      <c r="E89" s="2" t="str">
        <f>'06A_Варіанти'!S80</f>
        <v>DIRECT</v>
      </c>
      <c r="F89" s="2" t="str">
        <f>IF(O89='06A_Варіанти'!E80,'06A_Варіанти'!E$1,IF(O89='06A_Варіанти'!F80,'06A_Варіанти'!F$1,IF(O89='06A_Варіанти'!G80,'06A_Варіанти'!G$1,IF(O89='06A_Варіанти'!H80,'06A_Варіанти'!H$1,IF(O89='06A_Варіанти'!I80,'06A_Варіанти'!I$1,IF(O89='06A_Варіанти'!J80,'06A_Варіанти'!J$1,IF(O89='06A_Варіанти'!K80,'06A_Варіанти'!K$1,IF(O89='06A_Варіанти'!L80,'06A_Варіанти'!L$1,IF(O89='06A_Варіанти'!M80,'06A_Варіанти'!M$1,IF(O89='06A_Варіанти'!N80,'06A_Варіанти'!N$1,IF(O89='06A_Варіанти'!O80,'06A_Варіанти'!O$1,IF(O89='06A_Варіанти'!P80,'06A_Варіанти'!P$1,IF(O89='06A_Варіанти'!Q80,'06A_Варіанти'!Q$1,IF(O89='06A_Варіанти'!R80,'06A_Варіанти'!R$1,"НЕМАЄ МАРШРУТУ"))))))))))))))</f>
        <v>DIRECT</v>
      </c>
      <c r="G89" s="2" t="str">
        <f t="shared" si="7"/>
        <v>БЕЗ ЗМІН</v>
      </c>
      <c r="H89" s="2">
        <f>IF(G89="НЕМАЄ МАРШРУТУ",0,O89-'06A_Варіанти'!T80)</f>
        <v>0</v>
      </c>
      <c r="I89" s="2">
        <f>IFERROR(INDEX('04_Потоки'!$E:$E,MATCH(A89,'04_Потоки'!$A:$A,0)),0)</f>
        <v>1.850536130536131</v>
      </c>
      <c r="J89" s="2">
        <f t="shared" si="8"/>
        <v>1</v>
      </c>
      <c r="K89" s="2">
        <f>IF(C89="РЦК макси",0,2*'06A_Варіанти'!T80*J89)</f>
        <v>10.6</v>
      </c>
      <c r="L89" s="2">
        <f t="shared" si="9"/>
        <v>10.6</v>
      </c>
      <c r="M89" s="2">
        <f t="shared" si="10"/>
        <v>0</v>
      </c>
      <c r="N89" s="9">
        <f t="shared" si="11"/>
        <v>0</v>
      </c>
      <c r="O89" s="2">
        <f>MIN(IF('07A_Конструктор'!$D$5="Так",'06A_Варіанти'!E80,1E+99),IF('07A_Конструктор'!$D$6="Так",'06A_Варіанти'!F80,1E+99),IF('07A_Конструктор'!$D$7="Так",'06A_Варіанти'!G80,1E+99),IF('07A_Конструктор'!$D$8="Так",'06A_Варіанти'!H80,1E+99),IF('07A_Конструктор'!$D$9="Так",'06A_Варіанти'!I80,1E+99),IF('07A_Конструктор'!$D$10="Так",'06A_Варіанти'!J80,1E+99),IF('07A_Конструктор'!$D$11="Так",'06A_Варіанти'!K80,1E+99),IF('07A_Конструктор'!$D$12="Так",'06A_Варіанти'!L80,1E+99),IF('07A_Конструктор'!$D$13="Так",'06A_Варіанти'!M80,1E+99),IF('07A_Конструктор'!$D$14="Так",'06A_Варіанти'!N80,1E+99),IF('07A_Конструктор'!$D$15="Так",'06A_Варіанти'!O80,1E+99),IF('07A_Конструктор'!$D$16="Так",'06A_Варіанти'!P80,1E+99),IF('07A_Конструктор'!$D$17="Так",'06A_Варіанти'!Q80,1E+99),IF('06A_Варіанти'!R80="",1E+99,'06A_Варіанти'!R80))</f>
        <v>5.3</v>
      </c>
      <c r="P89" s="2" t="str">
        <f t="shared" si="12"/>
        <v>5 т</v>
      </c>
      <c r="Q89" s="2">
        <f t="shared" si="13"/>
        <v>14</v>
      </c>
      <c r="R89" s="2">
        <f>IF(OR(C89="РЦК макси",C89="РЦЧ SKU"),"SKU-потік",IFERROR(VLOOKUP(D89,'02_РЦ'!$A$3:$I$7,5,FALSE),0))</f>
        <v>800</v>
      </c>
      <c r="S89" s="2" t="str">
        <f>IF(OR(C89="РЦК макси",C89="РЦЧ SKU"),"Не рахується в ліміт",IFERROR(VLOOKUP(D89,'02_РЦ'!$A$3:$I$7,9,FALSE),"Немає РЦ"))</f>
        <v>В межах</v>
      </c>
    </row>
    <row r="90" spans="1:19">
      <c r="A90" s="2" t="str">
        <f>'06A_Варіанти'!A81</f>
        <v>BASE_113</v>
      </c>
      <c r="B90" s="2" t="str">
        <f>'06A_Варіанти'!B81</f>
        <v>TT_113</v>
      </c>
      <c r="C90" s="2" t="str">
        <f>'06A_Варіанти'!D81</f>
        <v>Основний</v>
      </c>
      <c r="D90" s="2" t="str">
        <f>'06A_Варіанти'!C81</f>
        <v>РЦП</v>
      </c>
      <c r="E90" s="2" t="str">
        <f>'06A_Варіанти'!S81</f>
        <v>DIRECT</v>
      </c>
      <c r="F90" s="2" t="str">
        <f>IF(O90='06A_Варіанти'!E81,'06A_Варіанти'!E$1,IF(O90='06A_Варіанти'!F81,'06A_Варіанти'!F$1,IF(O90='06A_Варіанти'!G81,'06A_Варіанти'!G$1,IF(O90='06A_Варіанти'!H81,'06A_Варіанти'!H$1,IF(O90='06A_Варіанти'!I81,'06A_Варіанти'!I$1,IF(O90='06A_Варіанти'!J81,'06A_Варіанти'!J$1,IF(O90='06A_Варіанти'!K81,'06A_Варіанти'!K$1,IF(O90='06A_Варіанти'!L81,'06A_Варіанти'!L$1,IF(O90='06A_Варіанти'!M81,'06A_Варіанти'!M$1,IF(O90='06A_Варіанти'!N81,'06A_Варіанти'!N$1,IF(O90='06A_Варіанти'!O81,'06A_Варіанти'!O$1,IF(O90='06A_Варіанти'!P81,'06A_Варіанти'!P$1,IF(O90='06A_Варіанти'!Q81,'06A_Варіанти'!Q$1,IF(O90='06A_Варіанти'!R81,'06A_Варіанти'!R$1,"НЕМАЄ МАРШРУТУ"))))))))))))))</f>
        <v>DIRECT</v>
      </c>
      <c r="G90" s="2" t="str">
        <f t="shared" si="7"/>
        <v>БЕЗ ЗМІН</v>
      </c>
      <c r="H90" s="2">
        <f>IF(G90="НЕМАЄ МАРШРУТУ",0,O90-'06A_Варіанти'!T81)</f>
        <v>0</v>
      </c>
      <c r="I90" s="2">
        <f>IFERROR(INDEX('04_Потоки'!$E:$E,MATCH(A90,'04_Потоки'!$A:$A,0)),0)</f>
        <v>1.850536130536131</v>
      </c>
      <c r="J90" s="2">
        <f t="shared" si="8"/>
        <v>1</v>
      </c>
      <c r="K90" s="2">
        <f>IF(C90="РЦК макси",0,2*'06A_Варіанти'!T81*J90)</f>
        <v>661.4</v>
      </c>
      <c r="L90" s="2">
        <f t="shared" si="9"/>
        <v>661.4</v>
      </c>
      <c r="M90" s="2">
        <f t="shared" si="10"/>
        <v>0</v>
      </c>
      <c r="N90" s="9">
        <f t="shared" si="11"/>
        <v>0</v>
      </c>
      <c r="O90" s="2">
        <f>MIN(IF('07A_Конструктор'!$D$5="Так",'06A_Варіанти'!E81,1E+99),IF('07A_Конструктор'!$D$6="Так",'06A_Варіанти'!F81,1E+99),IF('07A_Конструктор'!$D$7="Так",'06A_Варіанти'!G81,1E+99),IF('07A_Конструктор'!$D$8="Так",'06A_Варіанти'!H81,1E+99),IF('07A_Конструктор'!$D$9="Так",'06A_Варіанти'!I81,1E+99),IF('07A_Конструктор'!$D$10="Так",'06A_Варіанти'!J81,1E+99),IF('07A_Конструктор'!$D$11="Так",'06A_Варіанти'!K81,1E+99),IF('07A_Конструктор'!$D$12="Так",'06A_Варіанти'!L81,1E+99),IF('07A_Конструктор'!$D$13="Так",'06A_Варіанти'!M81,1E+99),IF('07A_Конструктор'!$D$14="Так",'06A_Варіанти'!N81,1E+99),IF('07A_Конструктор'!$D$15="Так",'06A_Варіанти'!O81,1E+99),IF('07A_Конструктор'!$D$16="Так",'06A_Варіанти'!P81,1E+99),IF('07A_Конструктор'!$D$17="Так",'06A_Варіанти'!Q81,1E+99),IF('06A_Варіанти'!R81="",1E+99,'06A_Варіанти'!R81))</f>
        <v>330.7</v>
      </c>
      <c r="P90" s="2" t="str">
        <f t="shared" si="12"/>
        <v>5 т</v>
      </c>
      <c r="Q90" s="2">
        <f t="shared" si="13"/>
        <v>14</v>
      </c>
      <c r="R90" s="2">
        <f>IF(OR(C90="РЦК макси",C90="РЦЧ SKU"),"SKU-потік",IFERROR(VLOOKUP(D90,'02_РЦ'!$A$3:$I$7,5,FALSE),0))</f>
        <v>800</v>
      </c>
      <c r="S90" s="2" t="str">
        <f>IF(OR(C90="РЦК макси",C90="РЦЧ SKU"),"Не рахується в ліміт",IFERROR(VLOOKUP(D90,'02_РЦ'!$A$3:$I$7,9,FALSE),"Немає РЦ"))</f>
        <v>В межах</v>
      </c>
    </row>
    <row r="91" spans="1:19">
      <c r="A91" s="2" t="str">
        <f>'06A_Варіанти'!A82</f>
        <v>BASE_174</v>
      </c>
      <c r="B91" s="2" t="str">
        <f>'06A_Варіанти'!B82</f>
        <v>TT_174</v>
      </c>
      <c r="C91" s="2" t="str">
        <f>'06A_Варіанти'!D82</f>
        <v>Основний</v>
      </c>
      <c r="D91" s="2" t="str">
        <f>'06A_Варіанти'!C82</f>
        <v>РЦП</v>
      </c>
      <c r="E91" s="2" t="str">
        <f>'06A_Варіанти'!S82</f>
        <v>DIRECT</v>
      </c>
      <c r="F91" s="2" t="str">
        <f>IF(O91='06A_Варіанти'!E82,'06A_Варіанти'!E$1,IF(O91='06A_Варіанти'!F82,'06A_Варіанти'!F$1,IF(O91='06A_Варіанти'!G82,'06A_Варіанти'!G$1,IF(O91='06A_Варіанти'!H82,'06A_Варіанти'!H$1,IF(O91='06A_Варіанти'!I82,'06A_Варіанти'!I$1,IF(O91='06A_Варіанти'!J82,'06A_Варіанти'!J$1,IF(O91='06A_Варіанти'!K82,'06A_Варіанти'!K$1,IF(O91='06A_Варіанти'!L82,'06A_Варіанти'!L$1,IF(O91='06A_Варіанти'!M82,'06A_Варіанти'!M$1,IF(O91='06A_Варіанти'!N82,'06A_Варіанти'!N$1,IF(O91='06A_Варіанти'!O82,'06A_Варіанти'!O$1,IF(O91='06A_Варіанти'!P82,'06A_Варіанти'!P$1,IF(O91='06A_Варіанти'!Q82,'06A_Варіанти'!Q$1,IF(O91='06A_Варіанти'!R82,'06A_Варіанти'!R$1,"НЕМАЄ МАРШРУТУ"))))))))))))))</f>
        <v>DIRECT</v>
      </c>
      <c r="G91" s="2" t="str">
        <f t="shared" si="7"/>
        <v>БЕЗ ЗМІН</v>
      </c>
      <c r="H91" s="2">
        <f>IF(G91="НЕМАЄ МАРШРУТУ",0,O91-'06A_Варіанти'!T82)</f>
        <v>0</v>
      </c>
      <c r="I91" s="2">
        <f>IFERROR(INDEX('04_Потоки'!$E:$E,MATCH(A91,'04_Потоки'!$A:$A,0)),0)</f>
        <v>1.850536130536131</v>
      </c>
      <c r="J91" s="2">
        <f t="shared" si="8"/>
        <v>1</v>
      </c>
      <c r="K91" s="2">
        <f>IF(C91="РЦК макси",0,2*'06A_Варіанти'!T82*J91)</f>
        <v>202.8</v>
      </c>
      <c r="L91" s="2">
        <f t="shared" si="9"/>
        <v>202.8</v>
      </c>
      <c r="M91" s="2">
        <f t="shared" si="10"/>
        <v>0</v>
      </c>
      <c r="N91" s="9">
        <f t="shared" si="11"/>
        <v>0</v>
      </c>
      <c r="O91" s="2">
        <f>MIN(IF('07A_Конструктор'!$D$5="Так",'06A_Варіанти'!E82,1E+99),IF('07A_Конструктор'!$D$6="Так",'06A_Варіанти'!F82,1E+99),IF('07A_Конструктор'!$D$7="Так",'06A_Варіанти'!G82,1E+99),IF('07A_Конструктор'!$D$8="Так",'06A_Варіанти'!H82,1E+99),IF('07A_Конструктор'!$D$9="Так",'06A_Варіанти'!I82,1E+99),IF('07A_Конструктор'!$D$10="Так",'06A_Варіанти'!J82,1E+99),IF('07A_Конструктор'!$D$11="Так",'06A_Варіанти'!K82,1E+99),IF('07A_Конструктор'!$D$12="Так",'06A_Варіанти'!L82,1E+99),IF('07A_Конструктор'!$D$13="Так",'06A_Варіанти'!M82,1E+99),IF('07A_Конструктор'!$D$14="Так",'06A_Варіанти'!N82,1E+99),IF('07A_Конструктор'!$D$15="Так",'06A_Варіанти'!O82,1E+99),IF('07A_Конструктор'!$D$16="Так",'06A_Варіанти'!P82,1E+99),IF('07A_Конструктор'!$D$17="Так",'06A_Варіанти'!Q82,1E+99),IF('06A_Варіанти'!R82="",1E+99,'06A_Варіанти'!R82))</f>
        <v>101.4</v>
      </c>
      <c r="P91" s="2" t="str">
        <f t="shared" si="12"/>
        <v>5 т</v>
      </c>
      <c r="Q91" s="2">
        <f t="shared" si="13"/>
        <v>14</v>
      </c>
      <c r="R91" s="2">
        <f>IF(OR(C91="РЦК макси",C91="РЦЧ SKU"),"SKU-потік",IFERROR(VLOOKUP(D91,'02_РЦ'!$A$3:$I$7,5,FALSE),0))</f>
        <v>800</v>
      </c>
      <c r="S91" s="2" t="str">
        <f>IF(OR(C91="РЦК макси",C91="РЦЧ SKU"),"Не рахується в ліміт",IFERROR(VLOOKUP(D91,'02_РЦ'!$A$3:$I$7,9,FALSE),"Немає РЦ"))</f>
        <v>В межах</v>
      </c>
    </row>
    <row r="92" spans="1:19">
      <c r="A92" s="2" t="str">
        <f>'06A_Варіанти'!A83</f>
        <v>BASE_238</v>
      </c>
      <c r="B92" s="2" t="str">
        <f>'06A_Варіанти'!B83</f>
        <v>TT_238</v>
      </c>
      <c r="C92" s="2" t="str">
        <f>'06A_Варіанти'!D83</f>
        <v>Основний</v>
      </c>
      <c r="D92" s="2" t="str">
        <f>'06A_Варіанти'!C83</f>
        <v>РЦП</v>
      </c>
      <c r="E92" s="2" t="str">
        <f>'06A_Варіанти'!S83</f>
        <v>KAM_HPP</v>
      </c>
      <c r="F92" s="2" t="str">
        <f>IF(O92='06A_Варіанти'!E83,'06A_Варіанти'!E$1,IF(O92='06A_Варіанти'!F83,'06A_Варіанти'!F$1,IF(O92='06A_Варіанти'!G83,'06A_Варіанти'!G$1,IF(O92='06A_Варіанти'!H83,'06A_Варіанти'!H$1,IF(O92='06A_Варіанти'!I83,'06A_Варіанти'!I$1,IF(O92='06A_Варіанти'!J83,'06A_Варіанти'!J$1,IF(O92='06A_Варіанти'!K83,'06A_Варіанти'!K$1,IF(O92='06A_Варіанти'!L83,'06A_Варіанти'!L$1,IF(O92='06A_Варіанти'!M83,'06A_Варіанти'!M$1,IF(O92='06A_Варіанти'!N83,'06A_Варіанти'!N$1,IF(O92='06A_Варіанти'!O83,'06A_Варіанти'!O$1,IF(O92='06A_Варіанти'!P83,'06A_Варіанти'!P$1,IF(O92='06A_Варіанти'!Q83,'06A_Варіанти'!Q$1,IF(O92='06A_Варіанти'!R83,'06A_Варіанти'!R$1,"НЕМАЄ МАРШРУТУ"))))))))))))))</f>
        <v>KAM_HPP</v>
      </c>
      <c r="G92" s="2" t="str">
        <f t="shared" si="7"/>
        <v>БЕЗ ЗМІН</v>
      </c>
      <c r="H92" s="2">
        <f>IF(G92="НЕМАЄ МАРШРУТУ",0,O92-'06A_Варіанти'!T83)</f>
        <v>0</v>
      </c>
      <c r="I92" s="2">
        <f>IFERROR(INDEX('04_Потоки'!$E:$E,MATCH(A92,'04_Потоки'!$A:$A,0)),0)</f>
        <v>1.850536130536131</v>
      </c>
      <c r="J92" s="2">
        <f t="shared" si="8"/>
        <v>1</v>
      </c>
      <c r="K92" s="2">
        <f>IF(C92="РЦК макси",0,2*'06A_Варіанти'!T83*J92)</f>
        <v>505</v>
      </c>
      <c r="L92" s="2">
        <f t="shared" si="9"/>
        <v>505</v>
      </c>
      <c r="M92" s="2">
        <f t="shared" si="10"/>
        <v>0</v>
      </c>
      <c r="N92" s="9">
        <f t="shared" si="11"/>
        <v>0</v>
      </c>
      <c r="O92" s="2">
        <f>MIN(IF('07A_Конструктор'!$D$5="Так",'06A_Варіанти'!E83,1E+99),IF('07A_Конструктор'!$D$6="Так",'06A_Варіанти'!F83,1E+99),IF('07A_Конструктор'!$D$7="Так",'06A_Варіанти'!G83,1E+99),IF('07A_Конструктор'!$D$8="Так",'06A_Варіанти'!H83,1E+99),IF('07A_Конструктор'!$D$9="Так",'06A_Варіанти'!I83,1E+99),IF('07A_Конструктор'!$D$10="Так",'06A_Варіанти'!J83,1E+99),IF('07A_Конструктор'!$D$11="Так",'06A_Варіанти'!K83,1E+99),IF('07A_Конструктор'!$D$12="Так",'06A_Варіанти'!L83,1E+99),IF('07A_Конструктор'!$D$13="Так",'06A_Варіанти'!M83,1E+99),IF('07A_Конструктор'!$D$14="Так",'06A_Варіанти'!N83,1E+99),IF('07A_Конструктор'!$D$15="Так",'06A_Варіанти'!O83,1E+99),IF('07A_Конструктор'!$D$16="Так",'06A_Варіанти'!P83,1E+99),IF('07A_Конструктор'!$D$17="Так",'06A_Варіанти'!Q83,1E+99),IF('06A_Варіанти'!R83="",1E+99,'06A_Варіанти'!R83))</f>
        <v>252.5</v>
      </c>
      <c r="P92" s="2" t="str">
        <f t="shared" si="12"/>
        <v>5 т</v>
      </c>
      <c r="Q92" s="2">
        <f t="shared" si="13"/>
        <v>14</v>
      </c>
      <c r="R92" s="2">
        <f>IF(OR(C92="РЦК макси",C92="РЦЧ SKU"),"SKU-потік",IFERROR(VLOOKUP(D92,'02_РЦ'!$A$3:$I$7,5,FALSE),0))</f>
        <v>800</v>
      </c>
      <c r="S92" s="2" t="str">
        <f>IF(OR(C92="РЦК макси",C92="РЦЧ SKU"),"Не рахується в ліміт",IFERROR(VLOOKUP(D92,'02_РЦ'!$A$3:$I$7,9,FALSE),"Немає РЦ"))</f>
        <v>В межах</v>
      </c>
    </row>
    <row r="93" spans="1:19">
      <c r="A93" s="2" t="str">
        <f>'06A_Варіанти'!A84</f>
        <v>BASE_246</v>
      </c>
      <c r="B93" s="2" t="str">
        <f>'06A_Варіанти'!B84</f>
        <v>TT_246</v>
      </c>
      <c r="C93" s="2" t="str">
        <f>'06A_Варіанти'!D84</f>
        <v>Основний</v>
      </c>
      <c r="D93" s="2" t="str">
        <f>'06A_Варіанти'!C84</f>
        <v>РЦП</v>
      </c>
      <c r="E93" s="2" t="str">
        <f>'06A_Варіанти'!S84</f>
        <v>DIRECT</v>
      </c>
      <c r="F93" s="2" t="str">
        <f>IF(O93='06A_Варіанти'!E84,'06A_Варіанти'!E$1,IF(O93='06A_Варіанти'!F84,'06A_Варіанти'!F$1,IF(O93='06A_Варіанти'!G84,'06A_Варіанти'!G$1,IF(O93='06A_Варіанти'!H84,'06A_Варіанти'!H$1,IF(O93='06A_Варіанти'!I84,'06A_Варіанти'!I$1,IF(O93='06A_Варіанти'!J84,'06A_Варіанти'!J$1,IF(O93='06A_Варіанти'!K84,'06A_Варіанти'!K$1,IF(O93='06A_Варіанти'!L84,'06A_Варіанти'!L$1,IF(O93='06A_Варіанти'!M84,'06A_Варіанти'!M$1,IF(O93='06A_Варіанти'!N84,'06A_Варіанти'!N$1,IF(O93='06A_Варіанти'!O84,'06A_Варіанти'!O$1,IF(O93='06A_Варіанти'!P84,'06A_Варіанти'!P$1,IF(O93='06A_Варіанти'!Q84,'06A_Варіанти'!Q$1,IF(O93='06A_Варіанти'!R84,'06A_Варіанти'!R$1,"НЕМАЄ МАРШРУТУ"))))))))))))))</f>
        <v>DIRECT</v>
      </c>
      <c r="G93" s="2" t="str">
        <f t="shared" si="7"/>
        <v>БЕЗ ЗМІН</v>
      </c>
      <c r="H93" s="2">
        <f>IF(G93="НЕМАЄ МАРШРУТУ",0,O93-'06A_Варіанти'!T84)</f>
        <v>0</v>
      </c>
      <c r="I93" s="2">
        <f>IFERROR(INDEX('04_Потоки'!$E:$E,MATCH(A93,'04_Потоки'!$A:$A,0)),0)</f>
        <v>1.850536130536131</v>
      </c>
      <c r="J93" s="2">
        <f t="shared" si="8"/>
        <v>1</v>
      </c>
      <c r="K93" s="2">
        <f>IF(C93="РЦК макси",0,2*'06A_Варіанти'!T84*J93)</f>
        <v>423.2</v>
      </c>
      <c r="L93" s="2">
        <f t="shared" si="9"/>
        <v>423.2</v>
      </c>
      <c r="M93" s="2">
        <f t="shared" si="10"/>
        <v>0</v>
      </c>
      <c r="N93" s="9">
        <f t="shared" si="11"/>
        <v>0</v>
      </c>
      <c r="O93" s="2">
        <f>MIN(IF('07A_Конструктор'!$D$5="Так",'06A_Варіанти'!E84,1E+99),IF('07A_Конструктор'!$D$6="Так",'06A_Варіанти'!F84,1E+99),IF('07A_Конструктор'!$D$7="Так",'06A_Варіанти'!G84,1E+99),IF('07A_Конструктор'!$D$8="Так",'06A_Варіанти'!H84,1E+99),IF('07A_Конструктор'!$D$9="Так",'06A_Варіанти'!I84,1E+99),IF('07A_Конструктор'!$D$10="Так",'06A_Варіанти'!J84,1E+99),IF('07A_Конструктор'!$D$11="Так",'06A_Варіанти'!K84,1E+99),IF('07A_Конструктор'!$D$12="Так",'06A_Варіанти'!L84,1E+99),IF('07A_Конструктор'!$D$13="Так",'06A_Варіанти'!M84,1E+99),IF('07A_Конструктор'!$D$14="Так",'06A_Варіанти'!N84,1E+99),IF('07A_Конструктор'!$D$15="Так",'06A_Варіанти'!O84,1E+99),IF('07A_Конструктор'!$D$16="Так",'06A_Варіанти'!P84,1E+99),IF('07A_Конструктор'!$D$17="Так",'06A_Варіанти'!Q84,1E+99),IF('06A_Варіанти'!R84="",1E+99,'06A_Варіанти'!R84))</f>
        <v>211.6</v>
      </c>
      <c r="P93" s="2" t="str">
        <f t="shared" si="12"/>
        <v>5 т</v>
      </c>
      <c r="Q93" s="2">
        <f t="shared" si="13"/>
        <v>14</v>
      </c>
      <c r="R93" s="2">
        <f>IF(OR(C93="РЦК макси",C93="РЦЧ SKU"),"SKU-потік",IFERROR(VLOOKUP(D93,'02_РЦ'!$A$3:$I$7,5,FALSE),0))</f>
        <v>800</v>
      </c>
      <c r="S93" s="2" t="str">
        <f>IF(OR(C93="РЦК макси",C93="РЦЧ SKU"),"Не рахується в ліміт",IFERROR(VLOOKUP(D93,'02_РЦ'!$A$3:$I$7,9,FALSE),"Немає РЦ"))</f>
        <v>В межах</v>
      </c>
    </row>
    <row r="94" spans="1:19">
      <c r="A94" s="2" t="str">
        <f>'06A_Варіанти'!A85</f>
        <v>BASE_248</v>
      </c>
      <c r="B94" s="2" t="str">
        <f>'06A_Варіанти'!B85</f>
        <v>TT_248</v>
      </c>
      <c r="C94" s="2" t="str">
        <f>'06A_Варіанти'!D85</f>
        <v>Основний</v>
      </c>
      <c r="D94" s="2" t="str">
        <f>'06A_Варіанти'!C85</f>
        <v>РЦП</v>
      </c>
      <c r="E94" s="2" t="str">
        <f>'06A_Варіанти'!S85</f>
        <v>DIRECT</v>
      </c>
      <c r="F94" s="2" t="str">
        <f>IF(O94='06A_Варіанти'!E85,'06A_Варіанти'!E$1,IF(O94='06A_Варіанти'!F85,'06A_Варіанти'!F$1,IF(O94='06A_Варіанти'!G85,'06A_Варіанти'!G$1,IF(O94='06A_Варіанти'!H85,'06A_Варіанти'!H$1,IF(O94='06A_Варіанти'!I85,'06A_Варіанти'!I$1,IF(O94='06A_Варіанти'!J85,'06A_Варіанти'!J$1,IF(O94='06A_Варіанти'!K85,'06A_Варіанти'!K$1,IF(O94='06A_Варіанти'!L85,'06A_Варіанти'!L$1,IF(O94='06A_Варіанти'!M85,'06A_Варіанти'!M$1,IF(O94='06A_Варіанти'!N85,'06A_Варіанти'!N$1,IF(O94='06A_Варіанти'!O85,'06A_Варіанти'!O$1,IF(O94='06A_Варіанти'!P85,'06A_Варіанти'!P$1,IF(O94='06A_Варіанти'!Q85,'06A_Варіанти'!Q$1,IF(O94='06A_Варіанти'!R85,'06A_Варіанти'!R$1,"НЕМАЄ МАРШРУТУ"))))))))))))))</f>
        <v>DIRECT</v>
      </c>
      <c r="G94" s="2" t="str">
        <f t="shared" si="7"/>
        <v>БЕЗ ЗМІН</v>
      </c>
      <c r="H94" s="2">
        <f>IF(G94="НЕМАЄ МАРШРУТУ",0,O94-'06A_Варіанти'!T85)</f>
        <v>0</v>
      </c>
      <c r="I94" s="2">
        <f>IFERROR(INDEX('04_Потоки'!$E:$E,MATCH(A94,'04_Потоки'!$A:$A,0)),0)</f>
        <v>1.850536130536131</v>
      </c>
      <c r="J94" s="2">
        <f t="shared" si="8"/>
        <v>1</v>
      </c>
      <c r="K94" s="2">
        <f>IF(C94="РЦК макси",0,2*'06A_Варіанти'!T85*J94)</f>
        <v>371.4</v>
      </c>
      <c r="L94" s="2">
        <f t="shared" si="9"/>
        <v>371.4</v>
      </c>
      <c r="M94" s="2">
        <f t="shared" si="10"/>
        <v>0</v>
      </c>
      <c r="N94" s="9">
        <f t="shared" si="11"/>
        <v>0</v>
      </c>
      <c r="O94" s="2">
        <f>MIN(IF('07A_Конструктор'!$D$5="Так",'06A_Варіанти'!E85,1E+99),IF('07A_Конструктор'!$D$6="Так",'06A_Варіанти'!F85,1E+99),IF('07A_Конструктор'!$D$7="Так",'06A_Варіанти'!G85,1E+99),IF('07A_Конструктор'!$D$8="Так",'06A_Варіанти'!H85,1E+99),IF('07A_Конструктор'!$D$9="Так",'06A_Варіанти'!I85,1E+99),IF('07A_Конструктор'!$D$10="Так",'06A_Варіанти'!J85,1E+99),IF('07A_Конструктор'!$D$11="Так",'06A_Варіанти'!K85,1E+99),IF('07A_Конструктор'!$D$12="Так",'06A_Варіанти'!L85,1E+99),IF('07A_Конструктор'!$D$13="Так",'06A_Варіанти'!M85,1E+99),IF('07A_Конструктор'!$D$14="Так",'06A_Варіанти'!N85,1E+99),IF('07A_Конструктор'!$D$15="Так",'06A_Варіанти'!O85,1E+99),IF('07A_Конструктор'!$D$16="Так",'06A_Варіанти'!P85,1E+99),IF('07A_Конструктор'!$D$17="Так",'06A_Варіанти'!Q85,1E+99),IF('06A_Варіанти'!R85="",1E+99,'06A_Варіанти'!R85))</f>
        <v>185.7</v>
      </c>
      <c r="P94" s="2" t="str">
        <f t="shared" si="12"/>
        <v>5 т</v>
      </c>
      <c r="Q94" s="2">
        <f t="shared" si="13"/>
        <v>14</v>
      </c>
      <c r="R94" s="2">
        <f>IF(OR(C94="РЦК макси",C94="РЦЧ SKU"),"SKU-потік",IFERROR(VLOOKUP(D94,'02_РЦ'!$A$3:$I$7,5,FALSE),0))</f>
        <v>800</v>
      </c>
      <c r="S94" s="2" t="str">
        <f>IF(OR(C94="РЦК макси",C94="РЦЧ SKU"),"Не рахується в ліміт",IFERROR(VLOOKUP(D94,'02_РЦ'!$A$3:$I$7,9,FALSE),"Немає РЦ"))</f>
        <v>В межах</v>
      </c>
    </row>
    <row r="95" spans="1:19">
      <c r="A95" s="2" t="str">
        <f>'06A_Варіанти'!A86</f>
        <v>BASE_279</v>
      </c>
      <c r="B95" s="2" t="str">
        <f>'06A_Варіанти'!B86</f>
        <v>TT_279</v>
      </c>
      <c r="C95" s="2" t="str">
        <f>'06A_Варіанти'!D86</f>
        <v>Основний</v>
      </c>
      <c r="D95" s="2" t="str">
        <f>'06A_Варіанти'!C86</f>
        <v>РЦП</v>
      </c>
      <c r="E95" s="2" t="str">
        <f>'06A_Варіанти'!S86</f>
        <v>DIRECT</v>
      </c>
      <c r="F95" s="2" t="str">
        <f>IF(O95='06A_Варіанти'!E86,'06A_Варіанти'!E$1,IF(O95='06A_Варіанти'!F86,'06A_Варіанти'!F$1,IF(O95='06A_Варіанти'!G86,'06A_Варіанти'!G$1,IF(O95='06A_Варіанти'!H86,'06A_Варіанти'!H$1,IF(O95='06A_Варіанти'!I86,'06A_Варіанти'!I$1,IF(O95='06A_Варіанти'!J86,'06A_Варіанти'!J$1,IF(O95='06A_Варіанти'!K86,'06A_Варіанти'!K$1,IF(O95='06A_Варіанти'!L86,'06A_Варіанти'!L$1,IF(O95='06A_Варіанти'!M86,'06A_Варіанти'!M$1,IF(O95='06A_Варіанти'!N86,'06A_Варіанти'!N$1,IF(O95='06A_Варіанти'!O86,'06A_Варіанти'!O$1,IF(O95='06A_Варіанти'!P86,'06A_Варіанти'!P$1,IF(O95='06A_Варіанти'!Q86,'06A_Варіанти'!Q$1,IF(O95='06A_Варіанти'!R86,'06A_Варіанти'!R$1,"НЕМАЄ МАРШРУТУ"))))))))))))))</f>
        <v>DIRECT</v>
      </c>
      <c r="G95" s="2" t="str">
        <f t="shared" si="7"/>
        <v>БЕЗ ЗМІН</v>
      </c>
      <c r="H95" s="2">
        <f>IF(G95="НЕМАЄ МАРШРУТУ",0,O95-'06A_Варіанти'!T86)</f>
        <v>0</v>
      </c>
      <c r="I95" s="2">
        <f>IFERROR(INDEX('04_Потоки'!$E:$E,MATCH(A95,'04_Потоки'!$A:$A,0)),0)</f>
        <v>1.850536130536131</v>
      </c>
      <c r="J95" s="2">
        <f t="shared" si="8"/>
        <v>1</v>
      </c>
      <c r="K95" s="2">
        <f>IF(C95="РЦК макси",0,2*'06A_Варіанти'!T86*J95)</f>
        <v>528</v>
      </c>
      <c r="L95" s="2">
        <f t="shared" si="9"/>
        <v>528</v>
      </c>
      <c r="M95" s="2">
        <f t="shared" si="10"/>
        <v>0</v>
      </c>
      <c r="N95" s="9">
        <f t="shared" si="11"/>
        <v>0</v>
      </c>
      <c r="O95" s="2">
        <f>MIN(IF('07A_Конструктор'!$D$5="Так",'06A_Варіанти'!E86,1E+99),IF('07A_Конструктор'!$D$6="Так",'06A_Варіанти'!F86,1E+99),IF('07A_Конструктор'!$D$7="Так",'06A_Варіанти'!G86,1E+99),IF('07A_Конструктор'!$D$8="Так",'06A_Варіанти'!H86,1E+99),IF('07A_Конструктор'!$D$9="Так",'06A_Варіанти'!I86,1E+99),IF('07A_Конструктор'!$D$10="Так",'06A_Варіанти'!J86,1E+99),IF('07A_Конструктор'!$D$11="Так",'06A_Варіанти'!K86,1E+99),IF('07A_Конструктор'!$D$12="Так",'06A_Варіанти'!L86,1E+99),IF('07A_Конструктор'!$D$13="Так",'06A_Варіанти'!M86,1E+99),IF('07A_Конструктор'!$D$14="Так",'06A_Варіанти'!N86,1E+99),IF('07A_Конструктор'!$D$15="Так",'06A_Варіанти'!O86,1E+99),IF('07A_Конструктор'!$D$16="Так",'06A_Варіанти'!P86,1E+99),IF('07A_Конструктор'!$D$17="Так",'06A_Варіанти'!Q86,1E+99),IF('06A_Варіанти'!R86="",1E+99,'06A_Варіанти'!R86))</f>
        <v>264</v>
      </c>
      <c r="P95" s="2" t="str">
        <f t="shared" si="12"/>
        <v>5 т</v>
      </c>
      <c r="Q95" s="2">
        <f t="shared" si="13"/>
        <v>14</v>
      </c>
      <c r="R95" s="2">
        <f>IF(OR(C95="РЦК макси",C95="РЦЧ SKU"),"SKU-потік",IFERROR(VLOOKUP(D95,'02_РЦ'!$A$3:$I$7,5,FALSE),0))</f>
        <v>800</v>
      </c>
      <c r="S95" s="2" t="str">
        <f>IF(OR(C95="РЦК макси",C95="РЦЧ SKU"),"Не рахується в ліміт",IFERROR(VLOOKUP(D95,'02_РЦ'!$A$3:$I$7,9,FALSE),"Немає РЦ"))</f>
        <v>В межах</v>
      </c>
    </row>
    <row r="96" spans="1:19">
      <c r="A96" s="2" t="str">
        <f>'06A_Варіанти'!A87</f>
        <v>BASE_242</v>
      </c>
      <c r="B96" s="2" t="str">
        <f>'06A_Варіанти'!B87</f>
        <v>TT_242</v>
      </c>
      <c r="C96" s="2" t="str">
        <f>'06A_Варіанти'!D87</f>
        <v>Основний</v>
      </c>
      <c r="D96" s="2" t="str">
        <f>'06A_Варіанти'!C87</f>
        <v>РЦП</v>
      </c>
      <c r="E96" s="2" t="str">
        <f>'06A_Варіанти'!S87</f>
        <v>DIRECT</v>
      </c>
      <c r="F96" s="2" t="str">
        <f>IF(O96='06A_Варіанти'!E87,'06A_Варіанти'!E$1,IF(O96='06A_Варіанти'!F87,'06A_Варіанти'!F$1,IF(O96='06A_Варіанти'!G87,'06A_Варіанти'!G$1,IF(O96='06A_Варіанти'!H87,'06A_Варіанти'!H$1,IF(O96='06A_Варіанти'!I87,'06A_Варіанти'!I$1,IF(O96='06A_Варіанти'!J87,'06A_Варіанти'!J$1,IF(O96='06A_Варіанти'!K87,'06A_Варіанти'!K$1,IF(O96='06A_Варіанти'!L87,'06A_Варіанти'!L$1,IF(O96='06A_Варіанти'!M87,'06A_Варіанти'!M$1,IF(O96='06A_Варіанти'!N87,'06A_Варіанти'!N$1,IF(O96='06A_Варіанти'!O87,'06A_Варіанти'!O$1,IF(O96='06A_Варіанти'!P87,'06A_Варіанти'!P$1,IF(O96='06A_Варіанти'!Q87,'06A_Варіанти'!Q$1,IF(O96='06A_Варіанти'!R87,'06A_Варіанти'!R$1,"НЕМАЄ МАРШРУТУ"))))))))))))))</f>
        <v>DIRECT</v>
      </c>
      <c r="G96" s="2" t="str">
        <f t="shared" si="7"/>
        <v>БЕЗ ЗМІН</v>
      </c>
      <c r="H96" s="2">
        <f>IF(G96="НЕМАЄ МАРШРУТУ",0,O96-'06A_Варіанти'!T87)</f>
        <v>0</v>
      </c>
      <c r="I96" s="2">
        <f>IFERROR(INDEX('04_Потоки'!$E:$E,MATCH(A96,'04_Потоки'!$A:$A,0)),0)</f>
        <v>1.850536130536131</v>
      </c>
      <c r="J96" s="2">
        <f t="shared" si="8"/>
        <v>1</v>
      </c>
      <c r="K96" s="2">
        <f>IF(C96="РЦК макси",0,2*'06A_Варіанти'!T87*J96)</f>
        <v>13</v>
      </c>
      <c r="L96" s="2">
        <f t="shared" si="9"/>
        <v>13</v>
      </c>
      <c r="M96" s="2">
        <f t="shared" si="10"/>
        <v>0</v>
      </c>
      <c r="N96" s="9">
        <f t="shared" si="11"/>
        <v>0</v>
      </c>
      <c r="O96" s="2">
        <f>MIN(IF('07A_Конструктор'!$D$5="Так",'06A_Варіанти'!E87,1E+99),IF('07A_Конструктор'!$D$6="Так",'06A_Варіанти'!F87,1E+99),IF('07A_Конструктор'!$D$7="Так",'06A_Варіанти'!G87,1E+99),IF('07A_Конструктор'!$D$8="Так",'06A_Варіанти'!H87,1E+99),IF('07A_Конструктор'!$D$9="Так",'06A_Варіанти'!I87,1E+99),IF('07A_Конструктор'!$D$10="Так",'06A_Варіанти'!J87,1E+99),IF('07A_Конструктор'!$D$11="Так",'06A_Варіанти'!K87,1E+99),IF('07A_Конструктор'!$D$12="Так",'06A_Варіанти'!L87,1E+99),IF('07A_Конструктор'!$D$13="Так",'06A_Варіанти'!M87,1E+99),IF('07A_Конструктор'!$D$14="Так",'06A_Варіанти'!N87,1E+99),IF('07A_Конструктор'!$D$15="Так",'06A_Варіанти'!O87,1E+99),IF('07A_Конструктор'!$D$16="Так",'06A_Варіанти'!P87,1E+99),IF('07A_Конструктор'!$D$17="Так",'06A_Варіанти'!Q87,1E+99),IF('06A_Варіанти'!R87="",1E+99,'06A_Варіанти'!R87))</f>
        <v>6.5</v>
      </c>
      <c r="P96" s="2" t="str">
        <f t="shared" si="12"/>
        <v>5 т</v>
      </c>
      <c r="Q96" s="2">
        <f t="shared" si="13"/>
        <v>14</v>
      </c>
      <c r="R96" s="2">
        <f>IF(OR(C96="РЦК макси",C96="РЦЧ SKU"),"SKU-потік",IFERROR(VLOOKUP(D96,'02_РЦ'!$A$3:$I$7,5,FALSE),0))</f>
        <v>800</v>
      </c>
      <c r="S96" s="2" t="str">
        <f>IF(OR(C96="РЦК макси",C96="РЦЧ SKU"),"Не рахується в ліміт",IFERROR(VLOOKUP(D96,'02_РЦ'!$A$3:$I$7,9,FALSE),"Немає РЦ"))</f>
        <v>В межах</v>
      </c>
    </row>
    <row r="97" spans="1:19">
      <c r="A97" s="2" t="str">
        <f>'06A_Варіанти'!A88</f>
        <v>BASE_287</v>
      </c>
      <c r="B97" s="2" t="str">
        <f>'06A_Варіанти'!B88</f>
        <v>TT_287</v>
      </c>
      <c r="C97" s="2" t="str">
        <f>'06A_Варіанти'!D88</f>
        <v>Основний</v>
      </c>
      <c r="D97" s="2" t="str">
        <f>'06A_Варіанти'!C88</f>
        <v>РЦП</v>
      </c>
      <c r="E97" s="2" t="str">
        <f>'06A_Варіанти'!S88</f>
        <v>DIRECT</v>
      </c>
      <c r="F97" s="2" t="str">
        <f>IF(O97='06A_Варіанти'!E88,'06A_Варіанти'!E$1,IF(O97='06A_Варіанти'!F88,'06A_Варіанти'!F$1,IF(O97='06A_Варіанти'!G88,'06A_Варіанти'!G$1,IF(O97='06A_Варіанти'!H88,'06A_Варіанти'!H$1,IF(O97='06A_Варіанти'!I88,'06A_Варіанти'!I$1,IF(O97='06A_Варіанти'!J88,'06A_Варіанти'!J$1,IF(O97='06A_Варіанти'!K88,'06A_Варіанти'!K$1,IF(O97='06A_Варіанти'!L88,'06A_Варіанти'!L$1,IF(O97='06A_Варіанти'!M88,'06A_Варіанти'!M$1,IF(O97='06A_Варіанти'!N88,'06A_Варіанти'!N$1,IF(O97='06A_Варіанти'!O88,'06A_Варіанти'!O$1,IF(O97='06A_Варіанти'!P88,'06A_Варіанти'!P$1,IF(O97='06A_Варіанти'!Q88,'06A_Варіанти'!Q$1,IF(O97='06A_Варіанти'!R88,'06A_Варіанти'!R$1,"НЕМАЄ МАРШРУТУ"))))))))))))))</f>
        <v>DIRECT</v>
      </c>
      <c r="G97" s="2" t="str">
        <f t="shared" si="7"/>
        <v>БЕЗ ЗМІН</v>
      </c>
      <c r="H97" s="2">
        <f>IF(G97="НЕМАЄ МАРШРУТУ",0,O97-'06A_Варіанти'!T88)</f>
        <v>0</v>
      </c>
      <c r="I97" s="2">
        <f>IFERROR(INDEX('04_Потоки'!$E:$E,MATCH(A97,'04_Потоки'!$A:$A,0)),0)</f>
        <v>1.850536130536131</v>
      </c>
      <c r="J97" s="2">
        <f t="shared" si="8"/>
        <v>1</v>
      </c>
      <c r="K97" s="2">
        <f>IF(C97="РЦК макси",0,2*'06A_Варіанти'!T88*J97)</f>
        <v>649.20000000000005</v>
      </c>
      <c r="L97" s="2">
        <f t="shared" si="9"/>
        <v>649.20000000000005</v>
      </c>
      <c r="M97" s="2">
        <f t="shared" si="10"/>
        <v>0</v>
      </c>
      <c r="N97" s="9">
        <f t="shared" si="11"/>
        <v>0</v>
      </c>
      <c r="O97" s="2">
        <f>MIN(IF('07A_Конструктор'!$D$5="Так",'06A_Варіанти'!E88,1E+99),IF('07A_Конструктор'!$D$6="Так",'06A_Варіанти'!F88,1E+99),IF('07A_Конструктор'!$D$7="Так",'06A_Варіанти'!G88,1E+99),IF('07A_Конструктор'!$D$8="Так",'06A_Варіанти'!H88,1E+99),IF('07A_Конструктор'!$D$9="Так",'06A_Варіанти'!I88,1E+99),IF('07A_Конструктор'!$D$10="Так",'06A_Варіанти'!J88,1E+99),IF('07A_Конструктор'!$D$11="Так",'06A_Варіанти'!K88,1E+99),IF('07A_Конструктор'!$D$12="Так",'06A_Варіанти'!L88,1E+99),IF('07A_Конструктор'!$D$13="Так",'06A_Варіанти'!M88,1E+99),IF('07A_Конструктор'!$D$14="Так",'06A_Варіанти'!N88,1E+99),IF('07A_Конструктор'!$D$15="Так",'06A_Варіанти'!O88,1E+99),IF('07A_Конструктор'!$D$16="Так",'06A_Варіанти'!P88,1E+99),IF('07A_Конструктор'!$D$17="Так",'06A_Варіанти'!Q88,1E+99),IF('06A_Варіанти'!R88="",1E+99,'06A_Варіанти'!R88))</f>
        <v>324.60000000000002</v>
      </c>
      <c r="P97" s="2" t="str">
        <f t="shared" si="12"/>
        <v>5 т</v>
      </c>
      <c r="Q97" s="2">
        <f t="shared" si="13"/>
        <v>14</v>
      </c>
      <c r="R97" s="2">
        <f>IF(OR(C97="РЦК макси",C97="РЦЧ SKU"),"SKU-потік",IFERROR(VLOOKUP(D97,'02_РЦ'!$A$3:$I$7,5,FALSE),0))</f>
        <v>800</v>
      </c>
      <c r="S97" s="2" t="str">
        <f>IF(OR(C97="РЦК макси",C97="РЦЧ SKU"),"Не рахується в ліміт",IFERROR(VLOOKUP(D97,'02_РЦ'!$A$3:$I$7,9,FALSE),"Немає РЦ"))</f>
        <v>В межах</v>
      </c>
    </row>
    <row r="98" spans="1:19">
      <c r="A98" s="2" t="str">
        <f>'06A_Варіанти'!A89</f>
        <v>BASE_212</v>
      </c>
      <c r="B98" s="2" t="str">
        <f>'06A_Варіанти'!B89</f>
        <v>TT_212</v>
      </c>
      <c r="C98" s="2" t="str">
        <f>'06A_Варіанти'!D89</f>
        <v>Основний</v>
      </c>
      <c r="D98" s="2" t="str">
        <f>'06A_Варіанти'!C89</f>
        <v>РЦП</v>
      </c>
      <c r="E98" s="2" t="str">
        <f>'06A_Варіанти'!S89</f>
        <v>DIRECT</v>
      </c>
      <c r="F98" s="2" t="str">
        <f>IF(O98='06A_Варіанти'!E89,'06A_Варіанти'!E$1,IF(O98='06A_Варіанти'!F89,'06A_Варіанти'!F$1,IF(O98='06A_Варіанти'!G89,'06A_Варіанти'!G$1,IF(O98='06A_Варіанти'!H89,'06A_Варіанти'!H$1,IF(O98='06A_Варіанти'!I89,'06A_Варіанти'!I$1,IF(O98='06A_Варіанти'!J89,'06A_Варіанти'!J$1,IF(O98='06A_Варіанти'!K89,'06A_Варіанти'!K$1,IF(O98='06A_Варіанти'!L89,'06A_Варіанти'!L$1,IF(O98='06A_Варіанти'!M89,'06A_Варіанти'!M$1,IF(O98='06A_Варіанти'!N89,'06A_Варіанти'!N$1,IF(O98='06A_Варіанти'!O89,'06A_Варіанти'!O$1,IF(O98='06A_Варіанти'!P89,'06A_Варіанти'!P$1,IF(O98='06A_Варіанти'!Q89,'06A_Варіанти'!Q$1,IF(O98='06A_Варіанти'!R89,'06A_Варіанти'!R$1,"НЕМАЄ МАРШРУТУ"))))))))))))))</f>
        <v>DIRECT</v>
      </c>
      <c r="G98" s="2" t="str">
        <f t="shared" si="7"/>
        <v>БЕЗ ЗМІН</v>
      </c>
      <c r="H98" s="2">
        <f>IF(G98="НЕМАЄ МАРШРУТУ",0,O98-'06A_Варіанти'!T89)</f>
        <v>0</v>
      </c>
      <c r="I98" s="2">
        <f>IFERROR(INDEX('04_Потоки'!$E:$E,MATCH(A98,'04_Потоки'!$A:$A,0)),0)</f>
        <v>1.850536130536131</v>
      </c>
      <c r="J98" s="2">
        <f t="shared" si="8"/>
        <v>1</v>
      </c>
      <c r="K98" s="2">
        <f>IF(C98="РЦК макси",0,2*'06A_Варіанти'!T89*J98)</f>
        <v>253.8</v>
      </c>
      <c r="L98" s="2">
        <f t="shared" si="9"/>
        <v>253.8</v>
      </c>
      <c r="M98" s="2">
        <f t="shared" si="10"/>
        <v>0</v>
      </c>
      <c r="N98" s="9">
        <f t="shared" si="11"/>
        <v>0</v>
      </c>
      <c r="O98" s="2">
        <f>MIN(IF('07A_Конструктор'!$D$5="Так",'06A_Варіанти'!E89,1E+99),IF('07A_Конструктор'!$D$6="Так",'06A_Варіанти'!F89,1E+99),IF('07A_Конструктор'!$D$7="Так",'06A_Варіанти'!G89,1E+99),IF('07A_Конструктор'!$D$8="Так",'06A_Варіанти'!H89,1E+99),IF('07A_Конструктор'!$D$9="Так",'06A_Варіанти'!I89,1E+99),IF('07A_Конструктор'!$D$10="Так",'06A_Варіанти'!J89,1E+99),IF('07A_Конструктор'!$D$11="Так",'06A_Варіанти'!K89,1E+99),IF('07A_Конструктор'!$D$12="Так",'06A_Варіанти'!L89,1E+99),IF('07A_Конструктор'!$D$13="Так",'06A_Варіанти'!M89,1E+99),IF('07A_Конструктор'!$D$14="Так",'06A_Варіанти'!N89,1E+99),IF('07A_Конструктор'!$D$15="Так",'06A_Варіанти'!O89,1E+99),IF('07A_Конструктор'!$D$16="Так",'06A_Варіанти'!P89,1E+99),IF('07A_Конструктор'!$D$17="Так",'06A_Варіанти'!Q89,1E+99),IF('06A_Варіанти'!R89="",1E+99,'06A_Варіанти'!R89))</f>
        <v>126.9</v>
      </c>
      <c r="P98" s="2" t="str">
        <f t="shared" si="12"/>
        <v>5 т</v>
      </c>
      <c r="Q98" s="2">
        <f t="shared" si="13"/>
        <v>14</v>
      </c>
      <c r="R98" s="2">
        <f>IF(OR(C98="РЦК макси",C98="РЦЧ SKU"),"SKU-потік",IFERROR(VLOOKUP(D98,'02_РЦ'!$A$3:$I$7,5,FALSE),0))</f>
        <v>800</v>
      </c>
      <c r="S98" s="2" t="str">
        <f>IF(OR(C98="РЦК макси",C98="РЦЧ SKU"),"Не рахується в ліміт",IFERROR(VLOOKUP(D98,'02_РЦ'!$A$3:$I$7,9,FALSE),"Немає РЦ"))</f>
        <v>В межах</v>
      </c>
    </row>
    <row r="99" spans="1:19">
      <c r="A99" s="2" t="str">
        <f>'06A_Варіанти'!A90</f>
        <v>BASE_284</v>
      </c>
      <c r="B99" s="2" t="str">
        <f>'06A_Варіанти'!B90</f>
        <v>TT_284</v>
      </c>
      <c r="C99" s="2" t="str">
        <f>'06A_Варіанти'!D90</f>
        <v>Основний</v>
      </c>
      <c r="D99" s="2" t="str">
        <f>'06A_Варіанти'!C90</f>
        <v>РЦП</v>
      </c>
      <c r="E99" s="2" t="str">
        <f>'06A_Варіанти'!S90</f>
        <v>DIRECT</v>
      </c>
      <c r="F99" s="2" t="str">
        <f>IF(O99='06A_Варіанти'!E90,'06A_Варіанти'!E$1,IF(O99='06A_Варіанти'!F90,'06A_Варіанти'!F$1,IF(O99='06A_Варіанти'!G90,'06A_Варіанти'!G$1,IF(O99='06A_Варіанти'!H90,'06A_Варіанти'!H$1,IF(O99='06A_Варіанти'!I90,'06A_Варіанти'!I$1,IF(O99='06A_Варіанти'!J90,'06A_Варіанти'!J$1,IF(O99='06A_Варіанти'!K90,'06A_Варіанти'!K$1,IF(O99='06A_Варіанти'!L90,'06A_Варіанти'!L$1,IF(O99='06A_Варіанти'!M90,'06A_Варіанти'!M$1,IF(O99='06A_Варіанти'!N90,'06A_Варіанти'!N$1,IF(O99='06A_Варіанти'!O90,'06A_Варіанти'!O$1,IF(O99='06A_Варіанти'!P90,'06A_Варіанти'!P$1,IF(O99='06A_Варіанти'!Q90,'06A_Варіанти'!Q$1,IF(O99='06A_Варіанти'!R90,'06A_Варіанти'!R$1,"НЕМАЄ МАРШРУТУ"))))))))))))))</f>
        <v>DIRECT</v>
      </c>
      <c r="G99" s="2" t="str">
        <f t="shared" si="7"/>
        <v>БЕЗ ЗМІН</v>
      </c>
      <c r="H99" s="2">
        <f>IF(G99="НЕМАЄ МАРШРУТУ",0,O99-'06A_Варіанти'!T90)</f>
        <v>0</v>
      </c>
      <c r="I99" s="2">
        <f>IFERROR(INDEX('04_Потоки'!$E:$E,MATCH(A99,'04_Потоки'!$A:$A,0)),0)</f>
        <v>1.850536130536131</v>
      </c>
      <c r="J99" s="2">
        <f t="shared" si="8"/>
        <v>1</v>
      </c>
      <c r="K99" s="2">
        <f>IF(C99="РЦК макси",0,2*'06A_Варіанти'!T90*J99)</f>
        <v>605.79999999999995</v>
      </c>
      <c r="L99" s="2">
        <f t="shared" si="9"/>
        <v>605.79999999999995</v>
      </c>
      <c r="M99" s="2">
        <f t="shared" si="10"/>
        <v>0</v>
      </c>
      <c r="N99" s="9">
        <f t="shared" si="11"/>
        <v>0</v>
      </c>
      <c r="O99" s="2">
        <f>MIN(IF('07A_Конструктор'!$D$5="Так",'06A_Варіанти'!E90,1E+99),IF('07A_Конструктор'!$D$6="Так",'06A_Варіанти'!F90,1E+99),IF('07A_Конструктор'!$D$7="Так",'06A_Варіанти'!G90,1E+99),IF('07A_Конструктор'!$D$8="Так",'06A_Варіанти'!H90,1E+99),IF('07A_Конструктор'!$D$9="Так",'06A_Варіанти'!I90,1E+99),IF('07A_Конструктор'!$D$10="Так",'06A_Варіанти'!J90,1E+99),IF('07A_Конструктор'!$D$11="Так",'06A_Варіанти'!K90,1E+99),IF('07A_Конструктор'!$D$12="Так",'06A_Варіанти'!L90,1E+99),IF('07A_Конструктор'!$D$13="Так",'06A_Варіанти'!M90,1E+99),IF('07A_Конструктор'!$D$14="Так",'06A_Варіанти'!N90,1E+99),IF('07A_Конструктор'!$D$15="Так",'06A_Варіанти'!O90,1E+99),IF('07A_Конструктор'!$D$16="Так",'06A_Варіанти'!P90,1E+99),IF('07A_Конструктор'!$D$17="Так",'06A_Варіанти'!Q90,1E+99),IF('06A_Варіанти'!R90="",1E+99,'06A_Варіанти'!R90))</f>
        <v>302.89999999999998</v>
      </c>
      <c r="P99" s="2" t="str">
        <f t="shared" si="12"/>
        <v>5 т</v>
      </c>
      <c r="Q99" s="2">
        <f t="shared" si="13"/>
        <v>14</v>
      </c>
      <c r="R99" s="2">
        <f>IF(OR(C99="РЦК макси",C99="РЦЧ SKU"),"SKU-потік",IFERROR(VLOOKUP(D99,'02_РЦ'!$A$3:$I$7,5,FALSE),0))</f>
        <v>800</v>
      </c>
      <c r="S99" s="2" t="str">
        <f>IF(OR(C99="РЦК макси",C99="РЦЧ SKU"),"Не рахується в ліміт",IFERROR(VLOOKUP(D99,'02_РЦ'!$A$3:$I$7,9,FALSE),"Немає РЦ"))</f>
        <v>В межах</v>
      </c>
    </row>
    <row r="100" spans="1:19">
      <c r="A100" s="2" t="str">
        <f>'06A_Варіанти'!A91</f>
        <v>BASE_302</v>
      </c>
      <c r="B100" s="2" t="str">
        <f>'06A_Варіанти'!B91</f>
        <v>TT_302</v>
      </c>
      <c r="C100" s="2" t="str">
        <f>'06A_Варіанти'!D91</f>
        <v>Основний</v>
      </c>
      <c r="D100" s="2" t="str">
        <f>'06A_Варіанти'!C91</f>
        <v>РЦП</v>
      </c>
      <c r="E100" s="2" t="str">
        <f>'06A_Варіанти'!S91</f>
        <v>DIRECT</v>
      </c>
      <c r="F100" s="2" t="str">
        <f>IF(O100='06A_Варіанти'!E91,'06A_Варіанти'!E$1,IF(O100='06A_Варіанти'!F91,'06A_Варіанти'!F$1,IF(O100='06A_Варіанти'!G91,'06A_Варіанти'!G$1,IF(O100='06A_Варіанти'!H91,'06A_Варіанти'!H$1,IF(O100='06A_Варіанти'!I91,'06A_Варіанти'!I$1,IF(O100='06A_Варіанти'!J91,'06A_Варіанти'!J$1,IF(O100='06A_Варіанти'!K91,'06A_Варіанти'!K$1,IF(O100='06A_Варіанти'!L91,'06A_Варіанти'!L$1,IF(O100='06A_Варіанти'!M91,'06A_Варіанти'!M$1,IF(O100='06A_Варіанти'!N91,'06A_Варіанти'!N$1,IF(O100='06A_Варіанти'!O91,'06A_Варіанти'!O$1,IF(O100='06A_Варіанти'!P91,'06A_Варіанти'!P$1,IF(O100='06A_Варіанти'!Q91,'06A_Варіанти'!Q$1,IF(O100='06A_Варіанти'!R91,'06A_Варіанти'!R$1,"НЕМАЄ МАРШРУТУ"))))))))))))))</f>
        <v>DIRECT</v>
      </c>
      <c r="G100" s="2" t="str">
        <f t="shared" si="7"/>
        <v>БЕЗ ЗМІН</v>
      </c>
      <c r="H100" s="2">
        <f>IF(G100="НЕМАЄ МАРШРУТУ",0,O100-'06A_Варіанти'!T91)</f>
        <v>0</v>
      </c>
      <c r="I100" s="2">
        <f>IFERROR(INDEX('04_Потоки'!$E:$E,MATCH(A100,'04_Потоки'!$A:$A,0)),0)</f>
        <v>1.850536130536131</v>
      </c>
      <c r="J100" s="2">
        <f t="shared" si="8"/>
        <v>1</v>
      </c>
      <c r="K100" s="2">
        <f>IF(C100="РЦК макси",0,2*'06A_Варіанти'!T91*J100)</f>
        <v>507.6</v>
      </c>
      <c r="L100" s="2">
        <f t="shared" si="9"/>
        <v>507.6</v>
      </c>
      <c r="M100" s="2">
        <f t="shared" si="10"/>
        <v>0</v>
      </c>
      <c r="N100" s="9">
        <f t="shared" si="11"/>
        <v>0</v>
      </c>
      <c r="O100" s="2">
        <f>MIN(IF('07A_Конструктор'!$D$5="Так",'06A_Варіанти'!E91,1E+99),IF('07A_Конструктор'!$D$6="Так",'06A_Варіанти'!F91,1E+99),IF('07A_Конструктор'!$D$7="Так",'06A_Варіанти'!G91,1E+99),IF('07A_Конструктор'!$D$8="Так",'06A_Варіанти'!H91,1E+99),IF('07A_Конструктор'!$D$9="Так",'06A_Варіанти'!I91,1E+99),IF('07A_Конструктор'!$D$10="Так",'06A_Варіанти'!J91,1E+99),IF('07A_Конструктор'!$D$11="Так",'06A_Варіанти'!K91,1E+99),IF('07A_Конструктор'!$D$12="Так",'06A_Варіанти'!L91,1E+99),IF('07A_Конструктор'!$D$13="Так",'06A_Варіанти'!M91,1E+99),IF('07A_Конструктор'!$D$14="Так",'06A_Варіанти'!N91,1E+99),IF('07A_Конструктор'!$D$15="Так",'06A_Варіанти'!O91,1E+99),IF('07A_Конструктор'!$D$16="Так",'06A_Варіанти'!P91,1E+99),IF('07A_Конструктор'!$D$17="Так",'06A_Варіанти'!Q91,1E+99),IF('06A_Варіанти'!R91="",1E+99,'06A_Варіанти'!R91))</f>
        <v>253.8</v>
      </c>
      <c r="P100" s="2" t="str">
        <f t="shared" si="12"/>
        <v>5 т</v>
      </c>
      <c r="Q100" s="2">
        <f t="shared" si="13"/>
        <v>14</v>
      </c>
      <c r="R100" s="2">
        <f>IF(OR(C100="РЦК макси",C100="РЦЧ SKU"),"SKU-потік",IFERROR(VLOOKUP(D100,'02_РЦ'!$A$3:$I$7,5,FALSE),0))</f>
        <v>800</v>
      </c>
      <c r="S100" s="2" t="str">
        <f>IF(OR(C100="РЦК макси",C100="РЦЧ SKU"),"Не рахується в ліміт",IFERROR(VLOOKUP(D100,'02_РЦ'!$A$3:$I$7,9,FALSE),"Немає РЦ"))</f>
        <v>В межах</v>
      </c>
    </row>
    <row r="101" spans="1:19">
      <c r="A101" s="2" t="str">
        <f>'06A_Варіанти'!A92</f>
        <v>BASE_303</v>
      </c>
      <c r="B101" s="2" t="str">
        <f>'06A_Варіанти'!B92</f>
        <v>TT_303</v>
      </c>
      <c r="C101" s="2" t="str">
        <f>'06A_Варіанти'!D92</f>
        <v>Основний</v>
      </c>
      <c r="D101" s="2" t="str">
        <f>'06A_Варіанти'!C92</f>
        <v>РЦП</v>
      </c>
      <c r="E101" s="2" t="str">
        <f>'06A_Варіанти'!S92</f>
        <v>KAM_HPP</v>
      </c>
      <c r="F101" s="2" t="str">
        <f>IF(O101='06A_Варіанти'!E92,'06A_Варіанти'!E$1,IF(O101='06A_Варіанти'!F92,'06A_Варіанти'!F$1,IF(O101='06A_Варіанти'!G92,'06A_Варіанти'!G$1,IF(O101='06A_Варіанти'!H92,'06A_Варіанти'!H$1,IF(O101='06A_Варіанти'!I92,'06A_Варіанти'!I$1,IF(O101='06A_Варіанти'!J92,'06A_Варіанти'!J$1,IF(O101='06A_Варіанти'!K92,'06A_Варіанти'!K$1,IF(O101='06A_Варіанти'!L92,'06A_Варіанти'!L$1,IF(O101='06A_Варіанти'!M92,'06A_Варіанти'!M$1,IF(O101='06A_Варіанти'!N92,'06A_Варіанти'!N$1,IF(O101='06A_Варіанти'!O92,'06A_Варіанти'!O$1,IF(O101='06A_Варіанти'!P92,'06A_Варіанти'!P$1,IF(O101='06A_Варіанти'!Q92,'06A_Варіанти'!Q$1,IF(O101='06A_Варіанти'!R92,'06A_Варіанти'!R$1,"НЕМАЄ МАРШРУТУ"))))))))))))))</f>
        <v>KAM_HPP</v>
      </c>
      <c r="G101" s="2" t="str">
        <f t="shared" si="7"/>
        <v>БЕЗ ЗМІН</v>
      </c>
      <c r="H101" s="2">
        <f>IF(G101="НЕМАЄ МАРШРУТУ",0,O101-'06A_Варіанти'!T92)</f>
        <v>0</v>
      </c>
      <c r="I101" s="2">
        <f>IFERROR(INDEX('04_Потоки'!$E:$E,MATCH(A101,'04_Потоки'!$A:$A,0)),0)</f>
        <v>1.850536130536131</v>
      </c>
      <c r="J101" s="2">
        <f t="shared" si="8"/>
        <v>1</v>
      </c>
      <c r="K101" s="2">
        <f>IF(C101="РЦК макси",0,2*'06A_Варіанти'!T92*J101)</f>
        <v>527.4</v>
      </c>
      <c r="L101" s="2">
        <f t="shared" si="9"/>
        <v>527.4</v>
      </c>
      <c r="M101" s="2">
        <f t="shared" si="10"/>
        <v>0</v>
      </c>
      <c r="N101" s="9">
        <f t="shared" si="11"/>
        <v>0</v>
      </c>
      <c r="O101" s="2">
        <f>MIN(IF('07A_Конструктор'!$D$5="Так",'06A_Варіанти'!E92,1E+99),IF('07A_Конструктор'!$D$6="Так",'06A_Варіанти'!F92,1E+99),IF('07A_Конструктор'!$D$7="Так",'06A_Варіанти'!G92,1E+99),IF('07A_Конструктор'!$D$8="Так",'06A_Варіанти'!H92,1E+99),IF('07A_Конструктор'!$D$9="Так",'06A_Варіанти'!I92,1E+99),IF('07A_Конструктор'!$D$10="Так",'06A_Варіанти'!J92,1E+99),IF('07A_Конструктор'!$D$11="Так",'06A_Варіанти'!K92,1E+99),IF('07A_Конструктор'!$D$12="Так",'06A_Варіанти'!L92,1E+99),IF('07A_Конструктор'!$D$13="Так",'06A_Варіанти'!M92,1E+99),IF('07A_Конструктор'!$D$14="Так",'06A_Варіанти'!N92,1E+99),IF('07A_Конструктор'!$D$15="Так",'06A_Варіанти'!O92,1E+99),IF('07A_Конструктор'!$D$16="Так",'06A_Варіанти'!P92,1E+99),IF('07A_Конструктор'!$D$17="Так",'06A_Варіанти'!Q92,1E+99),IF('06A_Варіанти'!R92="",1E+99,'06A_Варіанти'!R92))</f>
        <v>263.7</v>
      </c>
      <c r="P101" s="2" t="str">
        <f t="shared" si="12"/>
        <v>5 т</v>
      </c>
      <c r="Q101" s="2">
        <f t="shared" si="13"/>
        <v>14</v>
      </c>
      <c r="R101" s="2">
        <f>IF(OR(C101="РЦК макси",C101="РЦЧ SKU"),"SKU-потік",IFERROR(VLOOKUP(D101,'02_РЦ'!$A$3:$I$7,5,FALSE),0))</f>
        <v>800</v>
      </c>
      <c r="S101" s="2" t="str">
        <f>IF(OR(C101="РЦК макси",C101="РЦЧ SKU"),"Не рахується в ліміт",IFERROR(VLOOKUP(D101,'02_РЦ'!$A$3:$I$7,9,FALSE),"Немає РЦ"))</f>
        <v>В межах</v>
      </c>
    </row>
    <row r="102" spans="1:19">
      <c r="A102" s="2" t="str">
        <f>'06A_Варіанти'!A93</f>
        <v>BASE_143</v>
      </c>
      <c r="B102" s="2" t="str">
        <f>'06A_Варіанти'!B93</f>
        <v>TT_143</v>
      </c>
      <c r="C102" s="2" t="str">
        <f>'06A_Варіанти'!D93</f>
        <v>Основний</v>
      </c>
      <c r="D102" s="2" t="str">
        <f>'06A_Варіанти'!C93</f>
        <v>РЦП</v>
      </c>
      <c r="E102" s="2" t="str">
        <f>'06A_Варіанти'!S93</f>
        <v>KREM</v>
      </c>
      <c r="F102" s="2" t="str">
        <f>IF(O102='06A_Варіанти'!E93,'06A_Варіанти'!E$1,IF(O102='06A_Варіанти'!F93,'06A_Варіанти'!F$1,IF(O102='06A_Варіанти'!G93,'06A_Варіанти'!G$1,IF(O102='06A_Варіанти'!H93,'06A_Варіанти'!H$1,IF(O102='06A_Варіанти'!I93,'06A_Варіанти'!I$1,IF(O102='06A_Варіанти'!J93,'06A_Варіанти'!J$1,IF(O102='06A_Варіанти'!K93,'06A_Варіанти'!K$1,IF(O102='06A_Варіанти'!L93,'06A_Варіанти'!L$1,IF(O102='06A_Варіанти'!M93,'06A_Варіанти'!M$1,IF(O102='06A_Варіанти'!N93,'06A_Варіанти'!N$1,IF(O102='06A_Варіанти'!O93,'06A_Варіанти'!O$1,IF(O102='06A_Варіанти'!P93,'06A_Варіанти'!P$1,IF(O102='06A_Варіанти'!Q93,'06A_Варіанти'!Q$1,IF(O102='06A_Варіанти'!R93,'06A_Варіанти'!R$1,"НЕМАЄ МАРШРУТУ"))))))))))))))</f>
        <v>KREM</v>
      </c>
      <c r="G102" s="2" t="str">
        <f t="shared" si="7"/>
        <v>БЕЗ ЗМІН</v>
      </c>
      <c r="H102" s="2">
        <f>IF(G102="НЕМАЄ МАРШРУТУ",0,O102-'06A_Варіанти'!T93)</f>
        <v>0</v>
      </c>
      <c r="I102" s="2">
        <f>IFERROR(INDEX('04_Потоки'!$E:$E,MATCH(A102,'04_Потоки'!$A:$A,0)),0)</f>
        <v>1.850536130536131</v>
      </c>
      <c r="J102" s="2">
        <f t="shared" si="8"/>
        <v>1</v>
      </c>
      <c r="K102" s="2">
        <f>IF(C102="РЦК макси",0,2*'06A_Варіанти'!T93*J102)</f>
        <v>349.2</v>
      </c>
      <c r="L102" s="2">
        <f t="shared" si="9"/>
        <v>349.2</v>
      </c>
      <c r="M102" s="2">
        <f t="shared" si="10"/>
        <v>0</v>
      </c>
      <c r="N102" s="9">
        <f t="shared" si="11"/>
        <v>0</v>
      </c>
      <c r="O102" s="2">
        <f>MIN(IF('07A_Конструктор'!$D$5="Так",'06A_Варіанти'!E93,1E+99),IF('07A_Конструктор'!$D$6="Так",'06A_Варіанти'!F93,1E+99),IF('07A_Конструктор'!$D$7="Так",'06A_Варіанти'!G93,1E+99),IF('07A_Конструктор'!$D$8="Так",'06A_Варіанти'!H93,1E+99),IF('07A_Конструктор'!$D$9="Так",'06A_Варіанти'!I93,1E+99),IF('07A_Конструктор'!$D$10="Так",'06A_Варіанти'!J93,1E+99),IF('07A_Конструктор'!$D$11="Так",'06A_Варіанти'!K93,1E+99),IF('07A_Конструктор'!$D$12="Так",'06A_Варіанти'!L93,1E+99),IF('07A_Конструктор'!$D$13="Так",'06A_Варіанти'!M93,1E+99),IF('07A_Конструктор'!$D$14="Так",'06A_Варіанти'!N93,1E+99),IF('07A_Конструктор'!$D$15="Так",'06A_Варіанти'!O93,1E+99),IF('07A_Конструктор'!$D$16="Так",'06A_Варіанти'!P93,1E+99),IF('07A_Конструктор'!$D$17="Так",'06A_Варіанти'!Q93,1E+99),IF('06A_Варіанти'!R93="",1E+99,'06A_Варіанти'!R93))</f>
        <v>174.6</v>
      </c>
      <c r="P102" s="2" t="str">
        <f t="shared" si="12"/>
        <v>5 т</v>
      </c>
      <c r="Q102" s="2">
        <f t="shared" si="13"/>
        <v>14</v>
      </c>
      <c r="R102" s="2">
        <f>IF(OR(C102="РЦК макси",C102="РЦЧ SKU"),"SKU-потік",IFERROR(VLOOKUP(D102,'02_РЦ'!$A$3:$I$7,5,FALSE),0))</f>
        <v>800</v>
      </c>
      <c r="S102" s="2" t="str">
        <f>IF(OR(C102="РЦК макси",C102="РЦЧ SKU"),"Не рахується в ліміт",IFERROR(VLOOKUP(D102,'02_РЦ'!$A$3:$I$7,9,FALSE),"Немає РЦ"))</f>
        <v>В межах</v>
      </c>
    </row>
    <row r="103" spans="1:19">
      <c r="A103" s="2" t="str">
        <f>'06A_Варіанти'!A94</f>
        <v>BASE_307</v>
      </c>
      <c r="B103" s="2" t="str">
        <f>'06A_Варіанти'!B94</f>
        <v>TT_307</v>
      </c>
      <c r="C103" s="2" t="str">
        <f>'06A_Варіанти'!D94</f>
        <v>Основний</v>
      </c>
      <c r="D103" s="2" t="str">
        <f>'06A_Варіанти'!C94</f>
        <v>РЦП</v>
      </c>
      <c r="E103" s="2" t="str">
        <f>'06A_Варіанти'!S94</f>
        <v>DIRECT</v>
      </c>
      <c r="F103" s="2" t="str">
        <f>IF(O103='06A_Варіанти'!E94,'06A_Варіанти'!E$1,IF(O103='06A_Варіанти'!F94,'06A_Варіанти'!F$1,IF(O103='06A_Варіанти'!G94,'06A_Варіанти'!G$1,IF(O103='06A_Варіанти'!H94,'06A_Варіанти'!H$1,IF(O103='06A_Варіанти'!I94,'06A_Варіанти'!I$1,IF(O103='06A_Варіанти'!J94,'06A_Варіанти'!J$1,IF(O103='06A_Варіанти'!K94,'06A_Варіанти'!K$1,IF(O103='06A_Варіанти'!L94,'06A_Варіанти'!L$1,IF(O103='06A_Варіанти'!M94,'06A_Варіанти'!M$1,IF(O103='06A_Варіанти'!N94,'06A_Варіанти'!N$1,IF(O103='06A_Варіанти'!O94,'06A_Варіанти'!O$1,IF(O103='06A_Варіанти'!P94,'06A_Варіанти'!P$1,IF(O103='06A_Варіанти'!Q94,'06A_Варіанти'!Q$1,IF(O103='06A_Варіанти'!R94,'06A_Варіанти'!R$1,"НЕМАЄ МАРШРУТУ"))))))))))))))</f>
        <v>DIRECT</v>
      </c>
      <c r="G103" s="2" t="str">
        <f t="shared" si="7"/>
        <v>БЕЗ ЗМІН</v>
      </c>
      <c r="H103" s="2">
        <f>IF(G103="НЕМАЄ МАРШРУТУ",0,O103-'06A_Варіанти'!T94)</f>
        <v>0</v>
      </c>
      <c r="I103" s="2">
        <f>IFERROR(INDEX('04_Потоки'!$E:$E,MATCH(A103,'04_Потоки'!$A:$A,0)),0)</f>
        <v>1.850536130536131</v>
      </c>
      <c r="J103" s="2">
        <f t="shared" si="8"/>
        <v>1</v>
      </c>
      <c r="K103" s="2">
        <f>IF(C103="РЦК макси",0,2*'06A_Варіанти'!T94*J103)</f>
        <v>510.4</v>
      </c>
      <c r="L103" s="2">
        <f t="shared" si="9"/>
        <v>510.4</v>
      </c>
      <c r="M103" s="2">
        <f t="shared" si="10"/>
        <v>0</v>
      </c>
      <c r="N103" s="9">
        <f t="shared" si="11"/>
        <v>0</v>
      </c>
      <c r="O103" s="2">
        <f>MIN(IF('07A_Конструктор'!$D$5="Так",'06A_Варіанти'!E94,1E+99),IF('07A_Конструктор'!$D$6="Так",'06A_Варіанти'!F94,1E+99),IF('07A_Конструктор'!$D$7="Так",'06A_Варіанти'!G94,1E+99),IF('07A_Конструктор'!$D$8="Так",'06A_Варіанти'!H94,1E+99),IF('07A_Конструктор'!$D$9="Так",'06A_Варіанти'!I94,1E+99),IF('07A_Конструктор'!$D$10="Так",'06A_Варіанти'!J94,1E+99),IF('07A_Конструктор'!$D$11="Так",'06A_Варіанти'!K94,1E+99),IF('07A_Конструктор'!$D$12="Так",'06A_Варіанти'!L94,1E+99),IF('07A_Конструктор'!$D$13="Так",'06A_Варіанти'!M94,1E+99),IF('07A_Конструктор'!$D$14="Так",'06A_Варіанти'!N94,1E+99),IF('07A_Конструктор'!$D$15="Так",'06A_Варіанти'!O94,1E+99),IF('07A_Конструктор'!$D$16="Так",'06A_Варіанти'!P94,1E+99),IF('07A_Конструктор'!$D$17="Так",'06A_Варіанти'!Q94,1E+99),IF('06A_Варіанти'!R94="",1E+99,'06A_Варіанти'!R94))</f>
        <v>255.2</v>
      </c>
      <c r="P103" s="2" t="str">
        <f t="shared" si="12"/>
        <v>5 т</v>
      </c>
      <c r="Q103" s="2">
        <f t="shared" si="13"/>
        <v>14</v>
      </c>
      <c r="R103" s="2">
        <f>IF(OR(C103="РЦК макси",C103="РЦЧ SKU"),"SKU-потік",IFERROR(VLOOKUP(D103,'02_РЦ'!$A$3:$I$7,5,FALSE),0))</f>
        <v>800</v>
      </c>
      <c r="S103" s="2" t="str">
        <f>IF(OR(C103="РЦК макси",C103="РЦЧ SKU"),"Не рахується в ліміт",IFERROR(VLOOKUP(D103,'02_РЦ'!$A$3:$I$7,9,FALSE),"Немає РЦ"))</f>
        <v>В межах</v>
      </c>
    </row>
    <row r="104" spans="1:19">
      <c r="A104" s="2" t="str">
        <f>'06A_Варіанти'!A95</f>
        <v>BASE_286</v>
      </c>
      <c r="B104" s="2" t="str">
        <f>'06A_Варіанти'!B95</f>
        <v>TT_286</v>
      </c>
      <c r="C104" s="2" t="str">
        <f>'06A_Варіанти'!D95</f>
        <v>Основний</v>
      </c>
      <c r="D104" s="2" t="str">
        <f>'06A_Варіанти'!C95</f>
        <v>РЦП</v>
      </c>
      <c r="E104" s="2" t="str">
        <f>'06A_Варіанти'!S95</f>
        <v>DIRECT</v>
      </c>
      <c r="F104" s="2" t="str">
        <f>IF(O104='06A_Варіанти'!E95,'06A_Варіанти'!E$1,IF(O104='06A_Варіанти'!F95,'06A_Варіанти'!F$1,IF(O104='06A_Варіанти'!G95,'06A_Варіанти'!G$1,IF(O104='06A_Варіанти'!H95,'06A_Варіанти'!H$1,IF(O104='06A_Варіанти'!I95,'06A_Варіанти'!I$1,IF(O104='06A_Варіанти'!J95,'06A_Варіанти'!J$1,IF(O104='06A_Варіанти'!K95,'06A_Варіанти'!K$1,IF(O104='06A_Варіанти'!L95,'06A_Варіанти'!L$1,IF(O104='06A_Варіанти'!M95,'06A_Варіанти'!M$1,IF(O104='06A_Варіанти'!N95,'06A_Варіанти'!N$1,IF(O104='06A_Варіанти'!O95,'06A_Варіанти'!O$1,IF(O104='06A_Варіанти'!P95,'06A_Варіанти'!P$1,IF(O104='06A_Варіанти'!Q95,'06A_Варіанти'!Q$1,IF(O104='06A_Варіанти'!R95,'06A_Варіанти'!R$1,"НЕМАЄ МАРШРУТУ"))))))))))))))</f>
        <v>DIRECT</v>
      </c>
      <c r="G104" s="2" t="str">
        <f t="shared" si="7"/>
        <v>БЕЗ ЗМІН</v>
      </c>
      <c r="H104" s="2">
        <f>IF(G104="НЕМАЄ МАРШРУТУ",0,O104-'06A_Варіанти'!T95)</f>
        <v>0</v>
      </c>
      <c r="I104" s="2">
        <f>IFERROR(INDEX('04_Потоки'!$E:$E,MATCH(A104,'04_Потоки'!$A:$A,0)),0)</f>
        <v>1.850536130536131</v>
      </c>
      <c r="J104" s="2">
        <f t="shared" si="8"/>
        <v>1</v>
      </c>
      <c r="K104" s="2">
        <f>IF(C104="РЦК макси",0,2*'06A_Варіанти'!T95*J104)</f>
        <v>778.2</v>
      </c>
      <c r="L104" s="2">
        <f t="shared" si="9"/>
        <v>778.2</v>
      </c>
      <c r="M104" s="2">
        <f t="shared" si="10"/>
        <v>0</v>
      </c>
      <c r="N104" s="9">
        <f t="shared" si="11"/>
        <v>0</v>
      </c>
      <c r="O104" s="2">
        <f>MIN(IF('07A_Конструктор'!$D$5="Так",'06A_Варіанти'!E95,1E+99),IF('07A_Конструктор'!$D$6="Так",'06A_Варіанти'!F95,1E+99),IF('07A_Конструктор'!$D$7="Так",'06A_Варіанти'!G95,1E+99),IF('07A_Конструктор'!$D$8="Так",'06A_Варіанти'!H95,1E+99),IF('07A_Конструктор'!$D$9="Так",'06A_Варіанти'!I95,1E+99),IF('07A_Конструктор'!$D$10="Так",'06A_Варіанти'!J95,1E+99),IF('07A_Конструктор'!$D$11="Так",'06A_Варіанти'!K95,1E+99),IF('07A_Конструктор'!$D$12="Так",'06A_Варіанти'!L95,1E+99),IF('07A_Конструктор'!$D$13="Так",'06A_Варіанти'!M95,1E+99),IF('07A_Конструктор'!$D$14="Так",'06A_Варіанти'!N95,1E+99),IF('07A_Конструктор'!$D$15="Так",'06A_Варіанти'!O95,1E+99),IF('07A_Конструктор'!$D$16="Так",'06A_Варіанти'!P95,1E+99),IF('07A_Конструктор'!$D$17="Так",'06A_Варіанти'!Q95,1E+99),IF('06A_Варіанти'!R95="",1E+99,'06A_Варіанти'!R95))</f>
        <v>389.1</v>
      </c>
      <c r="P104" s="2" t="str">
        <f t="shared" si="12"/>
        <v>5 т</v>
      </c>
      <c r="Q104" s="2">
        <f t="shared" si="13"/>
        <v>14</v>
      </c>
      <c r="R104" s="2">
        <f>IF(OR(C104="РЦК макси",C104="РЦЧ SKU"),"SKU-потік",IFERROR(VLOOKUP(D104,'02_РЦ'!$A$3:$I$7,5,FALSE),0))</f>
        <v>800</v>
      </c>
      <c r="S104" s="2" t="str">
        <f>IF(OR(C104="РЦК макси",C104="РЦЧ SKU"),"Не рахується в ліміт",IFERROR(VLOOKUP(D104,'02_РЦ'!$A$3:$I$7,9,FALSE),"Немає РЦ"))</f>
        <v>В межах</v>
      </c>
    </row>
    <row r="105" spans="1:19">
      <c r="A105" s="2" t="str">
        <f>'06A_Варіанти'!A96</f>
        <v>BASE_304</v>
      </c>
      <c r="B105" s="2" t="str">
        <f>'06A_Варіанти'!B96</f>
        <v>TT_304</v>
      </c>
      <c r="C105" s="2" t="str">
        <f>'06A_Варіанти'!D96</f>
        <v>Основний</v>
      </c>
      <c r="D105" s="2" t="str">
        <f>'06A_Варіанти'!C96</f>
        <v>РЦП</v>
      </c>
      <c r="E105" s="2" t="str">
        <f>'06A_Варіанти'!S96</f>
        <v>DIRECT</v>
      </c>
      <c r="F105" s="2" t="str">
        <f>IF(O105='06A_Варіанти'!E96,'06A_Варіанти'!E$1,IF(O105='06A_Варіанти'!F96,'06A_Варіанти'!F$1,IF(O105='06A_Варіанти'!G96,'06A_Варіанти'!G$1,IF(O105='06A_Варіанти'!H96,'06A_Варіанти'!H$1,IF(O105='06A_Варіанти'!I96,'06A_Варіанти'!I$1,IF(O105='06A_Варіанти'!J96,'06A_Варіанти'!J$1,IF(O105='06A_Варіанти'!K96,'06A_Варіанти'!K$1,IF(O105='06A_Варіанти'!L96,'06A_Варіанти'!L$1,IF(O105='06A_Варіанти'!M96,'06A_Варіанти'!M$1,IF(O105='06A_Варіанти'!N96,'06A_Варіанти'!N$1,IF(O105='06A_Варіанти'!O96,'06A_Варіанти'!O$1,IF(O105='06A_Варіанти'!P96,'06A_Варіанти'!P$1,IF(O105='06A_Варіанти'!Q96,'06A_Варіанти'!Q$1,IF(O105='06A_Варіанти'!R96,'06A_Варіанти'!R$1,"НЕМАЄ МАРШРУТУ"))))))))))))))</f>
        <v>DIRECT</v>
      </c>
      <c r="G105" s="2" t="str">
        <f t="shared" si="7"/>
        <v>БЕЗ ЗМІН</v>
      </c>
      <c r="H105" s="2">
        <f>IF(G105="НЕМАЄ МАРШРУТУ",0,O105-'06A_Варіанти'!T96)</f>
        <v>0</v>
      </c>
      <c r="I105" s="2">
        <f>IFERROR(INDEX('04_Потоки'!$E:$E,MATCH(A105,'04_Потоки'!$A:$A,0)),0)</f>
        <v>1.850536130536131</v>
      </c>
      <c r="J105" s="2">
        <f t="shared" si="8"/>
        <v>1</v>
      </c>
      <c r="K105" s="2">
        <f>IF(C105="РЦК макси",0,2*'06A_Варіанти'!T96*J105)</f>
        <v>711.8</v>
      </c>
      <c r="L105" s="2">
        <f t="shared" si="9"/>
        <v>711.8</v>
      </c>
      <c r="M105" s="2">
        <f t="shared" si="10"/>
        <v>0</v>
      </c>
      <c r="N105" s="9">
        <f t="shared" si="11"/>
        <v>0</v>
      </c>
      <c r="O105" s="2">
        <f>MIN(IF('07A_Конструктор'!$D$5="Так",'06A_Варіанти'!E96,1E+99),IF('07A_Конструктор'!$D$6="Так",'06A_Варіанти'!F96,1E+99),IF('07A_Конструктор'!$D$7="Так",'06A_Варіанти'!G96,1E+99),IF('07A_Конструктор'!$D$8="Так",'06A_Варіанти'!H96,1E+99),IF('07A_Конструктор'!$D$9="Так",'06A_Варіанти'!I96,1E+99),IF('07A_Конструктор'!$D$10="Так",'06A_Варіанти'!J96,1E+99),IF('07A_Конструктор'!$D$11="Так",'06A_Варіанти'!K96,1E+99),IF('07A_Конструктор'!$D$12="Так",'06A_Варіанти'!L96,1E+99),IF('07A_Конструктор'!$D$13="Так",'06A_Варіанти'!M96,1E+99),IF('07A_Конструктор'!$D$14="Так",'06A_Варіанти'!N96,1E+99),IF('07A_Конструктор'!$D$15="Так",'06A_Варіанти'!O96,1E+99),IF('07A_Конструктор'!$D$16="Так",'06A_Варіанти'!P96,1E+99),IF('07A_Конструктор'!$D$17="Так",'06A_Варіанти'!Q96,1E+99),IF('06A_Варіанти'!R96="",1E+99,'06A_Варіанти'!R96))</f>
        <v>355.9</v>
      </c>
      <c r="P105" s="2" t="str">
        <f t="shared" si="12"/>
        <v>5 т</v>
      </c>
      <c r="Q105" s="2">
        <f t="shared" si="13"/>
        <v>14</v>
      </c>
      <c r="R105" s="2">
        <f>IF(OR(C105="РЦК макси",C105="РЦЧ SKU"),"SKU-потік",IFERROR(VLOOKUP(D105,'02_РЦ'!$A$3:$I$7,5,FALSE),0))</f>
        <v>800</v>
      </c>
      <c r="S105" s="2" t="str">
        <f>IF(OR(C105="РЦК макси",C105="РЦЧ SKU"),"Не рахується в ліміт",IFERROR(VLOOKUP(D105,'02_РЦ'!$A$3:$I$7,9,FALSE),"Немає РЦ"))</f>
        <v>В межах</v>
      </c>
    </row>
    <row r="106" spans="1:19">
      <c r="A106" s="2" t="str">
        <f>'06A_Варіанти'!A97</f>
        <v>BASE_296</v>
      </c>
      <c r="B106" s="2" t="str">
        <f>'06A_Варіанти'!B97</f>
        <v>TT_296</v>
      </c>
      <c r="C106" s="2" t="str">
        <f>'06A_Варіанти'!D97</f>
        <v>Основний</v>
      </c>
      <c r="D106" s="2" t="str">
        <f>'06A_Варіанти'!C97</f>
        <v>РЦП</v>
      </c>
      <c r="E106" s="2" t="str">
        <f>'06A_Варіанти'!S97</f>
        <v>DIRECT</v>
      </c>
      <c r="F106" s="2" t="str">
        <f>IF(O106='06A_Варіанти'!E97,'06A_Варіанти'!E$1,IF(O106='06A_Варіанти'!F97,'06A_Варіанти'!F$1,IF(O106='06A_Варіанти'!G97,'06A_Варіанти'!G$1,IF(O106='06A_Варіанти'!H97,'06A_Варіанти'!H$1,IF(O106='06A_Варіанти'!I97,'06A_Варіанти'!I$1,IF(O106='06A_Варіанти'!J97,'06A_Варіанти'!J$1,IF(O106='06A_Варіанти'!K97,'06A_Варіанти'!K$1,IF(O106='06A_Варіанти'!L97,'06A_Варіанти'!L$1,IF(O106='06A_Варіанти'!M97,'06A_Варіанти'!M$1,IF(O106='06A_Варіанти'!N97,'06A_Варіанти'!N$1,IF(O106='06A_Варіанти'!O97,'06A_Варіанти'!O$1,IF(O106='06A_Варіанти'!P97,'06A_Варіанти'!P$1,IF(O106='06A_Варіанти'!Q97,'06A_Варіанти'!Q$1,IF(O106='06A_Варіанти'!R97,'06A_Варіанти'!R$1,"НЕМАЄ МАРШРУТУ"))))))))))))))</f>
        <v>DIRECT</v>
      </c>
      <c r="G106" s="2" t="str">
        <f t="shared" si="7"/>
        <v>БЕЗ ЗМІН</v>
      </c>
      <c r="H106" s="2">
        <f>IF(G106="НЕМАЄ МАРШРУТУ",0,O106-'06A_Варіанти'!T97)</f>
        <v>0</v>
      </c>
      <c r="I106" s="2">
        <f>IFERROR(INDEX('04_Потоки'!$E:$E,MATCH(A106,'04_Потоки'!$A:$A,0)),0)</f>
        <v>1.850536130536131</v>
      </c>
      <c r="J106" s="2">
        <f t="shared" si="8"/>
        <v>1</v>
      </c>
      <c r="K106" s="2">
        <f>IF(C106="РЦК макси",0,2*'06A_Варіанти'!T97*J106)</f>
        <v>198.2</v>
      </c>
      <c r="L106" s="2">
        <f t="shared" si="9"/>
        <v>198.2</v>
      </c>
      <c r="M106" s="2">
        <f t="shared" si="10"/>
        <v>0</v>
      </c>
      <c r="N106" s="9">
        <f t="shared" si="11"/>
        <v>0</v>
      </c>
      <c r="O106" s="2">
        <f>MIN(IF('07A_Конструктор'!$D$5="Так",'06A_Варіанти'!E97,1E+99),IF('07A_Конструктор'!$D$6="Так",'06A_Варіанти'!F97,1E+99),IF('07A_Конструктор'!$D$7="Так",'06A_Варіанти'!G97,1E+99),IF('07A_Конструктор'!$D$8="Так",'06A_Варіанти'!H97,1E+99),IF('07A_Конструктор'!$D$9="Так",'06A_Варіанти'!I97,1E+99),IF('07A_Конструктор'!$D$10="Так",'06A_Варіанти'!J97,1E+99),IF('07A_Конструктор'!$D$11="Так",'06A_Варіанти'!K97,1E+99),IF('07A_Конструктор'!$D$12="Так",'06A_Варіанти'!L97,1E+99),IF('07A_Конструктор'!$D$13="Так",'06A_Варіанти'!M97,1E+99),IF('07A_Конструктор'!$D$14="Так",'06A_Варіанти'!N97,1E+99),IF('07A_Конструктор'!$D$15="Так",'06A_Варіанти'!O97,1E+99),IF('07A_Конструктор'!$D$16="Так",'06A_Варіанти'!P97,1E+99),IF('07A_Конструктор'!$D$17="Так",'06A_Варіанти'!Q97,1E+99),IF('06A_Варіанти'!R97="",1E+99,'06A_Варіанти'!R97))</f>
        <v>99.1</v>
      </c>
      <c r="P106" s="2" t="str">
        <f t="shared" si="12"/>
        <v>5 т</v>
      </c>
      <c r="Q106" s="2">
        <f t="shared" si="13"/>
        <v>14</v>
      </c>
      <c r="R106" s="2">
        <f>IF(OR(C106="РЦК макси",C106="РЦЧ SKU"),"SKU-потік",IFERROR(VLOOKUP(D106,'02_РЦ'!$A$3:$I$7,5,FALSE),0))</f>
        <v>800</v>
      </c>
      <c r="S106" s="2" t="str">
        <f>IF(OR(C106="РЦК макси",C106="РЦЧ SKU"),"Не рахується в ліміт",IFERROR(VLOOKUP(D106,'02_РЦ'!$A$3:$I$7,9,FALSE),"Немає РЦ"))</f>
        <v>В межах</v>
      </c>
    </row>
    <row r="107" spans="1:19">
      <c r="A107" s="2" t="str">
        <f>'06A_Варіанти'!A98</f>
        <v>BASE_311</v>
      </c>
      <c r="B107" s="2" t="str">
        <f>'06A_Варіанти'!B98</f>
        <v>TT_311</v>
      </c>
      <c r="C107" s="2" t="str">
        <f>'06A_Варіанти'!D98</f>
        <v>Основний</v>
      </c>
      <c r="D107" s="2" t="str">
        <f>'06A_Варіанти'!C98</f>
        <v>РЦП</v>
      </c>
      <c r="E107" s="2" t="str">
        <f>'06A_Варіанти'!S98</f>
        <v>DIRECT</v>
      </c>
      <c r="F107" s="2" t="str">
        <f>IF(O107='06A_Варіанти'!E98,'06A_Варіанти'!E$1,IF(O107='06A_Варіанти'!F98,'06A_Варіанти'!F$1,IF(O107='06A_Варіанти'!G98,'06A_Варіанти'!G$1,IF(O107='06A_Варіанти'!H98,'06A_Варіанти'!H$1,IF(O107='06A_Варіанти'!I98,'06A_Варіанти'!I$1,IF(O107='06A_Варіанти'!J98,'06A_Варіанти'!J$1,IF(O107='06A_Варіанти'!K98,'06A_Варіанти'!K$1,IF(O107='06A_Варіанти'!L98,'06A_Варіанти'!L$1,IF(O107='06A_Варіанти'!M98,'06A_Варіанти'!M$1,IF(O107='06A_Варіанти'!N98,'06A_Варіанти'!N$1,IF(O107='06A_Варіанти'!O98,'06A_Варіанти'!O$1,IF(O107='06A_Варіанти'!P98,'06A_Варіанти'!P$1,IF(O107='06A_Варіанти'!Q98,'06A_Варіанти'!Q$1,IF(O107='06A_Варіанти'!R98,'06A_Варіанти'!R$1,"НЕМАЄ МАРШРУТУ"))))))))))))))</f>
        <v>DIRECT</v>
      </c>
      <c r="G107" s="2" t="str">
        <f t="shared" si="7"/>
        <v>БЕЗ ЗМІН</v>
      </c>
      <c r="H107" s="2">
        <f>IF(G107="НЕМАЄ МАРШРУТУ",0,O107-'06A_Варіанти'!T98)</f>
        <v>0</v>
      </c>
      <c r="I107" s="2">
        <f>IFERROR(INDEX('04_Потоки'!$E:$E,MATCH(A107,'04_Потоки'!$A:$A,0)),0)</f>
        <v>1.850536130536131</v>
      </c>
      <c r="J107" s="2">
        <f t="shared" si="8"/>
        <v>1</v>
      </c>
      <c r="K107" s="2">
        <f>IF(C107="РЦК макси",0,2*'06A_Варіанти'!T98*J107)</f>
        <v>157.4</v>
      </c>
      <c r="L107" s="2">
        <f t="shared" si="9"/>
        <v>157.4</v>
      </c>
      <c r="M107" s="2">
        <f t="shared" si="10"/>
        <v>0</v>
      </c>
      <c r="N107" s="9">
        <f t="shared" si="11"/>
        <v>0</v>
      </c>
      <c r="O107" s="2">
        <f>MIN(IF('07A_Конструктор'!$D$5="Так",'06A_Варіанти'!E98,1E+99),IF('07A_Конструктор'!$D$6="Так",'06A_Варіанти'!F98,1E+99),IF('07A_Конструктор'!$D$7="Так",'06A_Варіанти'!G98,1E+99),IF('07A_Конструктор'!$D$8="Так",'06A_Варіанти'!H98,1E+99),IF('07A_Конструктор'!$D$9="Так",'06A_Варіанти'!I98,1E+99),IF('07A_Конструктор'!$D$10="Так",'06A_Варіанти'!J98,1E+99),IF('07A_Конструктор'!$D$11="Так",'06A_Варіанти'!K98,1E+99),IF('07A_Конструктор'!$D$12="Так",'06A_Варіанти'!L98,1E+99),IF('07A_Конструктор'!$D$13="Так",'06A_Варіанти'!M98,1E+99),IF('07A_Конструктор'!$D$14="Так",'06A_Варіанти'!N98,1E+99),IF('07A_Конструктор'!$D$15="Так",'06A_Варіанти'!O98,1E+99),IF('07A_Конструктор'!$D$16="Так",'06A_Варіанти'!P98,1E+99),IF('07A_Конструктор'!$D$17="Так",'06A_Варіанти'!Q98,1E+99),IF('06A_Варіанти'!R98="",1E+99,'06A_Варіанти'!R98))</f>
        <v>78.7</v>
      </c>
      <c r="P107" s="2" t="str">
        <f t="shared" si="12"/>
        <v>5 т</v>
      </c>
      <c r="Q107" s="2">
        <f t="shared" si="13"/>
        <v>14</v>
      </c>
      <c r="R107" s="2">
        <f>IF(OR(C107="РЦК макси",C107="РЦЧ SKU"),"SKU-потік",IFERROR(VLOOKUP(D107,'02_РЦ'!$A$3:$I$7,5,FALSE),0))</f>
        <v>800</v>
      </c>
      <c r="S107" s="2" t="str">
        <f>IF(OR(C107="РЦК макси",C107="РЦЧ SKU"),"Не рахується в ліміт",IFERROR(VLOOKUP(D107,'02_РЦ'!$A$3:$I$7,9,FALSE),"Немає РЦ"))</f>
        <v>В межах</v>
      </c>
    </row>
    <row r="108" spans="1:19">
      <c r="A108" s="2" t="str">
        <f>'06A_Варіанти'!A99</f>
        <v>BASE_297</v>
      </c>
      <c r="B108" s="2" t="str">
        <f>'06A_Варіанти'!B99</f>
        <v>TT_297</v>
      </c>
      <c r="C108" s="2" t="str">
        <f>'06A_Варіанти'!D99</f>
        <v>Основний</v>
      </c>
      <c r="D108" s="2" t="str">
        <f>'06A_Варіанти'!C99</f>
        <v>РЦП</v>
      </c>
      <c r="E108" s="2" t="str">
        <f>'06A_Варіанти'!S99</f>
        <v>KREM</v>
      </c>
      <c r="F108" s="2" t="str">
        <f>IF(O108='06A_Варіанти'!E99,'06A_Варіанти'!E$1,IF(O108='06A_Варіанти'!F99,'06A_Варіанти'!F$1,IF(O108='06A_Варіанти'!G99,'06A_Варіанти'!G$1,IF(O108='06A_Варіанти'!H99,'06A_Варіанти'!H$1,IF(O108='06A_Варіанти'!I99,'06A_Варіанти'!I$1,IF(O108='06A_Варіанти'!J99,'06A_Варіанти'!J$1,IF(O108='06A_Варіанти'!K99,'06A_Варіанти'!K$1,IF(O108='06A_Варіанти'!L99,'06A_Варіанти'!L$1,IF(O108='06A_Варіанти'!M99,'06A_Варіанти'!M$1,IF(O108='06A_Варіанти'!N99,'06A_Варіанти'!N$1,IF(O108='06A_Варіанти'!O99,'06A_Варіанти'!O$1,IF(O108='06A_Варіанти'!P99,'06A_Варіанти'!P$1,IF(O108='06A_Варіанти'!Q99,'06A_Варіанти'!Q$1,IF(O108='06A_Варіанти'!R99,'06A_Варіанти'!R$1,"НЕМАЄ МАРШРУТУ"))))))))))))))</f>
        <v>KREM</v>
      </c>
      <c r="G108" s="2" t="str">
        <f t="shared" si="7"/>
        <v>БЕЗ ЗМІН</v>
      </c>
      <c r="H108" s="2">
        <f>IF(G108="НЕМАЄ МАРШРУТУ",0,O108-'06A_Варіанти'!T99)</f>
        <v>0</v>
      </c>
      <c r="I108" s="2">
        <f>IFERROR(INDEX('04_Потоки'!$E:$E,MATCH(A108,'04_Потоки'!$A:$A,0)),0)</f>
        <v>1.850536130536131</v>
      </c>
      <c r="J108" s="2">
        <f t="shared" si="8"/>
        <v>1</v>
      </c>
      <c r="K108" s="2">
        <f>IF(C108="РЦК макси",0,2*'06A_Варіанти'!T99*J108)</f>
        <v>352</v>
      </c>
      <c r="L108" s="2">
        <f t="shared" si="9"/>
        <v>352</v>
      </c>
      <c r="M108" s="2">
        <f t="shared" si="10"/>
        <v>0</v>
      </c>
      <c r="N108" s="9">
        <f t="shared" si="11"/>
        <v>0</v>
      </c>
      <c r="O108" s="2">
        <f>MIN(IF('07A_Конструктор'!$D$5="Так",'06A_Варіанти'!E99,1E+99),IF('07A_Конструктор'!$D$6="Так",'06A_Варіанти'!F99,1E+99),IF('07A_Конструктор'!$D$7="Так",'06A_Варіанти'!G99,1E+99),IF('07A_Конструктор'!$D$8="Так",'06A_Варіанти'!H99,1E+99),IF('07A_Конструктор'!$D$9="Так",'06A_Варіанти'!I99,1E+99),IF('07A_Конструктор'!$D$10="Так",'06A_Варіанти'!J99,1E+99),IF('07A_Конструктор'!$D$11="Так",'06A_Варіанти'!K99,1E+99),IF('07A_Конструктор'!$D$12="Так",'06A_Варіанти'!L99,1E+99),IF('07A_Конструктор'!$D$13="Так",'06A_Варіанти'!M99,1E+99),IF('07A_Конструктор'!$D$14="Так",'06A_Варіанти'!N99,1E+99),IF('07A_Конструктор'!$D$15="Так",'06A_Варіанти'!O99,1E+99),IF('07A_Конструктор'!$D$16="Так",'06A_Варіанти'!P99,1E+99),IF('07A_Конструктор'!$D$17="Так",'06A_Варіанти'!Q99,1E+99),IF('06A_Варіанти'!R99="",1E+99,'06A_Варіанти'!R99))</f>
        <v>176</v>
      </c>
      <c r="P108" s="2" t="str">
        <f t="shared" si="12"/>
        <v>5 т</v>
      </c>
      <c r="Q108" s="2">
        <f t="shared" si="13"/>
        <v>14</v>
      </c>
      <c r="R108" s="2">
        <f>IF(OR(C108="РЦК макси",C108="РЦЧ SKU"),"SKU-потік",IFERROR(VLOOKUP(D108,'02_РЦ'!$A$3:$I$7,5,FALSE),0))</f>
        <v>800</v>
      </c>
      <c r="S108" s="2" t="str">
        <f>IF(OR(C108="РЦК макси",C108="РЦЧ SKU"),"Не рахується в ліміт",IFERROR(VLOOKUP(D108,'02_РЦ'!$A$3:$I$7,9,FALSE),"Немає РЦ"))</f>
        <v>В межах</v>
      </c>
    </row>
    <row r="109" spans="1:19">
      <c r="A109" s="2" t="str">
        <f>'06A_Варіанти'!A100</f>
        <v>BASE_314</v>
      </c>
      <c r="B109" s="2" t="str">
        <f>'06A_Варіанти'!B100</f>
        <v>TT_314</v>
      </c>
      <c r="C109" s="2" t="str">
        <f>'06A_Варіанти'!D100</f>
        <v>Основний</v>
      </c>
      <c r="D109" s="2" t="str">
        <f>'06A_Варіанти'!C100</f>
        <v>РЦП</v>
      </c>
      <c r="E109" s="2" t="str">
        <f>'06A_Варіанти'!S100</f>
        <v>KREM</v>
      </c>
      <c r="F109" s="2" t="str">
        <f>IF(O109='06A_Варіанти'!E100,'06A_Варіанти'!E$1,IF(O109='06A_Варіанти'!F100,'06A_Варіанти'!F$1,IF(O109='06A_Варіанти'!G100,'06A_Варіанти'!G$1,IF(O109='06A_Варіанти'!H100,'06A_Варіанти'!H$1,IF(O109='06A_Варіанти'!I100,'06A_Варіанти'!I$1,IF(O109='06A_Варіанти'!J100,'06A_Варіанти'!J$1,IF(O109='06A_Варіанти'!K100,'06A_Варіанти'!K$1,IF(O109='06A_Варіанти'!L100,'06A_Варіанти'!L$1,IF(O109='06A_Варіанти'!M100,'06A_Варіанти'!M$1,IF(O109='06A_Варіанти'!N100,'06A_Варіанти'!N$1,IF(O109='06A_Варіанти'!O100,'06A_Варіанти'!O$1,IF(O109='06A_Варіанти'!P100,'06A_Варіанти'!P$1,IF(O109='06A_Варіанти'!Q100,'06A_Варіанти'!Q$1,IF(O109='06A_Варіанти'!R100,'06A_Варіанти'!R$1,"НЕМАЄ МАРШРУТУ"))))))))))))))</f>
        <v>KREM</v>
      </c>
      <c r="G109" s="2" t="str">
        <f t="shared" si="7"/>
        <v>БЕЗ ЗМІН</v>
      </c>
      <c r="H109" s="2">
        <f>IF(G109="НЕМАЄ МАРШРУТУ",0,O109-'06A_Варіанти'!T100)</f>
        <v>0</v>
      </c>
      <c r="I109" s="2">
        <f>IFERROR(INDEX('04_Потоки'!$E:$E,MATCH(A109,'04_Потоки'!$A:$A,0)),0)</f>
        <v>1.850536130536131</v>
      </c>
      <c r="J109" s="2">
        <f t="shared" si="8"/>
        <v>1</v>
      </c>
      <c r="K109" s="2">
        <f>IF(C109="РЦК макси",0,2*'06A_Варіанти'!T100*J109)</f>
        <v>392</v>
      </c>
      <c r="L109" s="2">
        <f t="shared" si="9"/>
        <v>392</v>
      </c>
      <c r="M109" s="2">
        <f t="shared" si="10"/>
        <v>0</v>
      </c>
      <c r="N109" s="9">
        <f t="shared" si="11"/>
        <v>0</v>
      </c>
      <c r="O109" s="2">
        <f>MIN(IF('07A_Конструктор'!$D$5="Так",'06A_Варіанти'!E100,1E+99),IF('07A_Конструктор'!$D$6="Так",'06A_Варіанти'!F100,1E+99),IF('07A_Конструктор'!$D$7="Так",'06A_Варіанти'!G100,1E+99),IF('07A_Конструктор'!$D$8="Так",'06A_Варіанти'!H100,1E+99),IF('07A_Конструктор'!$D$9="Так",'06A_Варіанти'!I100,1E+99),IF('07A_Конструктор'!$D$10="Так",'06A_Варіанти'!J100,1E+99),IF('07A_Конструктор'!$D$11="Так",'06A_Варіанти'!K100,1E+99),IF('07A_Конструктор'!$D$12="Так",'06A_Варіанти'!L100,1E+99),IF('07A_Конструктор'!$D$13="Так",'06A_Варіанти'!M100,1E+99),IF('07A_Конструктор'!$D$14="Так",'06A_Варіанти'!N100,1E+99),IF('07A_Конструктор'!$D$15="Так",'06A_Варіанти'!O100,1E+99),IF('07A_Конструктор'!$D$16="Так",'06A_Варіанти'!P100,1E+99),IF('07A_Конструктор'!$D$17="Так",'06A_Варіанти'!Q100,1E+99),IF('06A_Варіанти'!R100="",1E+99,'06A_Варіанти'!R100))</f>
        <v>196</v>
      </c>
      <c r="P109" s="2" t="str">
        <f t="shared" si="12"/>
        <v>5 т</v>
      </c>
      <c r="Q109" s="2">
        <f t="shared" si="13"/>
        <v>14</v>
      </c>
      <c r="R109" s="2">
        <f>IF(OR(C109="РЦК макси",C109="РЦЧ SKU"),"SKU-потік",IFERROR(VLOOKUP(D109,'02_РЦ'!$A$3:$I$7,5,FALSE),0))</f>
        <v>800</v>
      </c>
      <c r="S109" s="2" t="str">
        <f>IF(OR(C109="РЦК макси",C109="РЦЧ SKU"),"Не рахується в ліміт",IFERROR(VLOOKUP(D109,'02_РЦ'!$A$3:$I$7,9,FALSE),"Немає РЦ"))</f>
        <v>В межах</v>
      </c>
    </row>
    <row r="110" spans="1:19">
      <c r="A110" s="2" t="str">
        <f>'06A_Варіанти'!A101</f>
        <v>BASE_271</v>
      </c>
      <c r="B110" s="2" t="str">
        <f>'06A_Варіанти'!B101</f>
        <v>TT_271</v>
      </c>
      <c r="C110" s="2" t="str">
        <f>'06A_Варіанти'!D101</f>
        <v>Основний</v>
      </c>
      <c r="D110" s="2" t="str">
        <f>'06A_Варіанти'!C101</f>
        <v>РЦП</v>
      </c>
      <c r="E110" s="2" t="str">
        <f>'06A_Варіанти'!S101</f>
        <v>DIRECT</v>
      </c>
      <c r="F110" s="2" t="str">
        <f>IF(O110='06A_Варіанти'!E101,'06A_Варіанти'!E$1,IF(O110='06A_Варіанти'!F101,'06A_Варіанти'!F$1,IF(O110='06A_Варіанти'!G101,'06A_Варіанти'!G$1,IF(O110='06A_Варіанти'!H101,'06A_Варіанти'!H$1,IF(O110='06A_Варіанти'!I101,'06A_Варіанти'!I$1,IF(O110='06A_Варіанти'!J101,'06A_Варіанти'!J$1,IF(O110='06A_Варіанти'!K101,'06A_Варіанти'!K$1,IF(O110='06A_Варіанти'!L101,'06A_Варіанти'!L$1,IF(O110='06A_Варіанти'!M101,'06A_Варіанти'!M$1,IF(O110='06A_Варіанти'!N101,'06A_Варіанти'!N$1,IF(O110='06A_Варіанти'!O101,'06A_Варіанти'!O$1,IF(O110='06A_Варіанти'!P101,'06A_Варіанти'!P$1,IF(O110='06A_Варіанти'!Q101,'06A_Варіанти'!Q$1,IF(O110='06A_Варіанти'!R101,'06A_Варіанти'!R$1,"НЕМАЄ МАРШРУТУ"))))))))))))))</f>
        <v>DIRECT</v>
      </c>
      <c r="G110" s="2" t="str">
        <f t="shared" si="7"/>
        <v>БЕЗ ЗМІН</v>
      </c>
      <c r="H110" s="2">
        <f>IF(G110="НЕМАЄ МАРШРУТУ",0,O110-'06A_Варіанти'!T101)</f>
        <v>0</v>
      </c>
      <c r="I110" s="2">
        <f>IFERROR(INDEX('04_Потоки'!$E:$E,MATCH(A110,'04_Потоки'!$A:$A,0)),0)</f>
        <v>1.850536130536131</v>
      </c>
      <c r="J110" s="2">
        <f t="shared" si="8"/>
        <v>1</v>
      </c>
      <c r="K110" s="2">
        <f>IF(C110="РЦК макси",0,2*'06A_Варіанти'!T101*J110)</f>
        <v>295.2</v>
      </c>
      <c r="L110" s="2">
        <f t="shared" si="9"/>
        <v>295.2</v>
      </c>
      <c r="M110" s="2">
        <f t="shared" si="10"/>
        <v>0</v>
      </c>
      <c r="N110" s="9">
        <f t="shared" si="11"/>
        <v>0</v>
      </c>
      <c r="O110" s="2">
        <f>MIN(IF('07A_Конструктор'!$D$5="Так",'06A_Варіанти'!E101,1E+99),IF('07A_Конструктор'!$D$6="Так",'06A_Варіанти'!F101,1E+99),IF('07A_Конструктор'!$D$7="Так",'06A_Варіанти'!G101,1E+99),IF('07A_Конструктор'!$D$8="Так",'06A_Варіанти'!H101,1E+99),IF('07A_Конструктор'!$D$9="Так",'06A_Варіанти'!I101,1E+99),IF('07A_Конструктор'!$D$10="Так",'06A_Варіанти'!J101,1E+99),IF('07A_Конструктор'!$D$11="Так",'06A_Варіанти'!K101,1E+99),IF('07A_Конструктор'!$D$12="Так",'06A_Варіанти'!L101,1E+99),IF('07A_Конструктор'!$D$13="Так",'06A_Варіанти'!M101,1E+99),IF('07A_Конструктор'!$D$14="Так",'06A_Варіанти'!N101,1E+99),IF('07A_Конструктор'!$D$15="Так",'06A_Варіанти'!O101,1E+99),IF('07A_Конструктор'!$D$16="Так",'06A_Варіанти'!P101,1E+99),IF('07A_Конструктор'!$D$17="Так",'06A_Варіанти'!Q101,1E+99),IF('06A_Варіанти'!R101="",1E+99,'06A_Варіанти'!R101))</f>
        <v>147.6</v>
      </c>
      <c r="P110" s="2" t="str">
        <f t="shared" si="12"/>
        <v>5 т</v>
      </c>
      <c r="Q110" s="2">
        <f t="shared" si="13"/>
        <v>14</v>
      </c>
      <c r="R110" s="2">
        <f>IF(OR(C110="РЦК макси",C110="РЦЧ SKU"),"SKU-потік",IFERROR(VLOOKUP(D110,'02_РЦ'!$A$3:$I$7,5,FALSE),0))</f>
        <v>800</v>
      </c>
      <c r="S110" s="2" t="str">
        <f>IF(OR(C110="РЦК макси",C110="РЦЧ SKU"),"Не рахується в ліміт",IFERROR(VLOOKUP(D110,'02_РЦ'!$A$3:$I$7,9,FALSE),"Немає РЦ"))</f>
        <v>В межах</v>
      </c>
    </row>
    <row r="111" spans="1:19">
      <c r="A111" s="2" t="str">
        <f>'06A_Варіанти'!A102</f>
        <v>BASE_82</v>
      </c>
      <c r="B111" s="2" t="str">
        <f>'06A_Варіанти'!B102</f>
        <v>TT_82</v>
      </c>
      <c r="C111" s="2" t="str">
        <f>'06A_Варіанти'!D102</f>
        <v>Основний</v>
      </c>
      <c r="D111" s="2" t="str">
        <f>'06A_Варіанти'!C102</f>
        <v>РЦП</v>
      </c>
      <c r="E111" s="2" t="str">
        <f>'06A_Варіанти'!S102</f>
        <v>DIRECT</v>
      </c>
      <c r="F111" s="2" t="str">
        <f>IF(O111='06A_Варіанти'!E102,'06A_Варіанти'!E$1,IF(O111='06A_Варіанти'!F102,'06A_Варіанти'!F$1,IF(O111='06A_Варіанти'!G102,'06A_Варіанти'!G$1,IF(O111='06A_Варіанти'!H102,'06A_Варіанти'!H$1,IF(O111='06A_Варіанти'!I102,'06A_Варіанти'!I$1,IF(O111='06A_Варіанти'!J102,'06A_Варіанти'!J$1,IF(O111='06A_Варіанти'!K102,'06A_Варіанти'!K$1,IF(O111='06A_Варіанти'!L102,'06A_Варіанти'!L$1,IF(O111='06A_Варіанти'!M102,'06A_Варіанти'!M$1,IF(O111='06A_Варіанти'!N102,'06A_Варіанти'!N$1,IF(O111='06A_Варіанти'!O102,'06A_Варіанти'!O$1,IF(O111='06A_Варіанти'!P102,'06A_Варіанти'!P$1,IF(O111='06A_Варіанти'!Q102,'06A_Варіанти'!Q$1,IF(O111='06A_Варіанти'!R102,'06A_Варіанти'!R$1,"НЕМАЄ МАРШРУТУ"))))))))))))))</f>
        <v>DIRECT</v>
      </c>
      <c r="G111" s="2" t="str">
        <f t="shared" si="7"/>
        <v>БЕЗ ЗМІН</v>
      </c>
      <c r="H111" s="2">
        <f>IF(G111="НЕМАЄ МАРШРУТУ",0,O111-'06A_Варіанти'!T102)</f>
        <v>0</v>
      </c>
      <c r="I111" s="2">
        <f>IFERROR(INDEX('04_Потоки'!$E:$E,MATCH(A111,'04_Потоки'!$A:$A,0)),0)</f>
        <v>1.850536130536131</v>
      </c>
      <c r="J111" s="2">
        <f t="shared" si="8"/>
        <v>1</v>
      </c>
      <c r="K111" s="2">
        <f>IF(C111="РЦК макси",0,2*'06A_Варіанти'!T102*J111)</f>
        <v>403.4</v>
      </c>
      <c r="L111" s="2">
        <f t="shared" si="9"/>
        <v>403.4</v>
      </c>
      <c r="M111" s="2">
        <f t="shared" si="10"/>
        <v>0</v>
      </c>
      <c r="N111" s="9">
        <f t="shared" si="11"/>
        <v>0</v>
      </c>
      <c r="O111" s="2">
        <f>MIN(IF('07A_Конструктор'!$D$5="Так",'06A_Варіанти'!E102,1E+99),IF('07A_Конструктор'!$D$6="Так",'06A_Варіанти'!F102,1E+99),IF('07A_Конструктор'!$D$7="Так",'06A_Варіанти'!G102,1E+99),IF('07A_Конструктор'!$D$8="Так",'06A_Варіанти'!H102,1E+99),IF('07A_Конструктор'!$D$9="Так",'06A_Варіанти'!I102,1E+99),IF('07A_Конструктор'!$D$10="Так",'06A_Варіанти'!J102,1E+99),IF('07A_Конструктор'!$D$11="Так",'06A_Варіанти'!K102,1E+99),IF('07A_Конструктор'!$D$12="Так",'06A_Варіанти'!L102,1E+99),IF('07A_Конструктор'!$D$13="Так",'06A_Варіанти'!M102,1E+99),IF('07A_Конструктор'!$D$14="Так",'06A_Варіанти'!N102,1E+99),IF('07A_Конструктор'!$D$15="Так",'06A_Варіанти'!O102,1E+99),IF('07A_Конструктор'!$D$16="Так",'06A_Варіанти'!P102,1E+99),IF('07A_Конструктор'!$D$17="Так",'06A_Варіанти'!Q102,1E+99),IF('06A_Варіанти'!R102="",1E+99,'06A_Варіанти'!R102))</f>
        <v>201.7</v>
      </c>
      <c r="P111" s="2" t="str">
        <f t="shared" si="12"/>
        <v>5 т</v>
      </c>
      <c r="Q111" s="2">
        <f t="shared" si="13"/>
        <v>14</v>
      </c>
      <c r="R111" s="2">
        <f>IF(OR(C111="РЦК макси",C111="РЦЧ SKU"),"SKU-потік",IFERROR(VLOOKUP(D111,'02_РЦ'!$A$3:$I$7,5,FALSE),0))</f>
        <v>800</v>
      </c>
      <c r="S111" s="2" t="str">
        <f>IF(OR(C111="РЦК макси",C111="РЦЧ SKU"),"Не рахується в ліміт",IFERROR(VLOOKUP(D111,'02_РЦ'!$A$3:$I$7,9,FALSE),"Немає РЦ"))</f>
        <v>В межах</v>
      </c>
    </row>
    <row r="112" spans="1:19">
      <c r="A112" s="2" t="str">
        <f>'06A_Варіанти'!A103</f>
        <v>BASE_330</v>
      </c>
      <c r="B112" s="2" t="str">
        <f>'06A_Варіанти'!B103</f>
        <v>TT_330</v>
      </c>
      <c r="C112" s="2" t="str">
        <f>'06A_Варіанти'!D103</f>
        <v>Основний</v>
      </c>
      <c r="D112" s="2" t="str">
        <f>'06A_Варіанти'!C103</f>
        <v>РЦП</v>
      </c>
      <c r="E112" s="2" t="str">
        <f>'06A_Варіанти'!S103</f>
        <v>DIRECT</v>
      </c>
      <c r="F112" s="2" t="str">
        <f>IF(O112='06A_Варіанти'!E103,'06A_Варіанти'!E$1,IF(O112='06A_Варіанти'!F103,'06A_Варіанти'!F$1,IF(O112='06A_Варіанти'!G103,'06A_Варіанти'!G$1,IF(O112='06A_Варіанти'!H103,'06A_Варіанти'!H$1,IF(O112='06A_Варіанти'!I103,'06A_Варіанти'!I$1,IF(O112='06A_Варіанти'!J103,'06A_Варіанти'!J$1,IF(O112='06A_Варіанти'!K103,'06A_Варіанти'!K$1,IF(O112='06A_Варіанти'!L103,'06A_Варіанти'!L$1,IF(O112='06A_Варіанти'!M103,'06A_Варіанти'!M$1,IF(O112='06A_Варіанти'!N103,'06A_Варіанти'!N$1,IF(O112='06A_Варіанти'!O103,'06A_Варіанти'!O$1,IF(O112='06A_Варіанти'!P103,'06A_Варіанти'!P$1,IF(O112='06A_Варіанти'!Q103,'06A_Варіанти'!Q$1,IF(O112='06A_Варіанти'!R103,'06A_Варіанти'!R$1,"НЕМАЄ МАРШРУТУ"))))))))))))))</f>
        <v>DIRECT</v>
      </c>
      <c r="G112" s="2" t="str">
        <f t="shared" si="7"/>
        <v>БЕЗ ЗМІН</v>
      </c>
      <c r="H112" s="2">
        <f>IF(G112="НЕМАЄ МАРШРУТУ",0,O112-'06A_Варіанти'!T103)</f>
        <v>0</v>
      </c>
      <c r="I112" s="2">
        <f>IFERROR(INDEX('04_Потоки'!$E:$E,MATCH(A112,'04_Потоки'!$A:$A,0)),0)</f>
        <v>1.850536130536131</v>
      </c>
      <c r="J112" s="2">
        <f t="shared" si="8"/>
        <v>1</v>
      </c>
      <c r="K112" s="2">
        <f>IF(C112="РЦК макси",0,2*'06A_Варіанти'!T103*J112)</f>
        <v>63.8</v>
      </c>
      <c r="L112" s="2">
        <f t="shared" si="9"/>
        <v>63.8</v>
      </c>
      <c r="M112" s="2">
        <f t="shared" si="10"/>
        <v>0</v>
      </c>
      <c r="N112" s="9">
        <f t="shared" si="11"/>
        <v>0</v>
      </c>
      <c r="O112" s="2">
        <f>MIN(IF('07A_Конструктор'!$D$5="Так",'06A_Варіанти'!E103,1E+99),IF('07A_Конструктор'!$D$6="Так",'06A_Варіанти'!F103,1E+99),IF('07A_Конструктор'!$D$7="Так",'06A_Варіанти'!G103,1E+99),IF('07A_Конструктор'!$D$8="Так",'06A_Варіанти'!H103,1E+99),IF('07A_Конструктор'!$D$9="Так",'06A_Варіанти'!I103,1E+99),IF('07A_Конструктор'!$D$10="Так",'06A_Варіанти'!J103,1E+99),IF('07A_Конструктор'!$D$11="Так",'06A_Варіанти'!K103,1E+99),IF('07A_Конструктор'!$D$12="Так",'06A_Варіанти'!L103,1E+99),IF('07A_Конструктор'!$D$13="Так",'06A_Варіанти'!M103,1E+99),IF('07A_Конструктор'!$D$14="Так",'06A_Варіанти'!N103,1E+99),IF('07A_Конструктор'!$D$15="Так",'06A_Варіанти'!O103,1E+99),IF('07A_Конструктор'!$D$16="Так",'06A_Варіанти'!P103,1E+99),IF('07A_Конструктор'!$D$17="Так",'06A_Варіанти'!Q103,1E+99),IF('06A_Варіанти'!R103="",1E+99,'06A_Варіанти'!R103))</f>
        <v>31.9</v>
      </c>
      <c r="P112" s="2" t="str">
        <f t="shared" si="12"/>
        <v>5 т</v>
      </c>
      <c r="Q112" s="2">
        <f t="shared" si="13"/>
        <v>14</v>
      </c>
      <c r="R112" s="2">
        <f>IF(OR(C112="РЦК макси",C112="РЦЧ SKU"),"SKU-потік",IFERROR(VLOOKUP(D112,'02_РЦ'!$A$3:$I$7,5,FALSE),0))</f>
        <v>800</v>
      </c>
      <c r="S112" s="2" t="str">
        <f>IF(OR(C112="РЦК макси",C112="РЦЧ SKU"),"Не рахується в ліміт",IFERROR(VLOOKUP(D112,'02_РЦ'!$A$3:$I$7,9,FALSE),"Немає РЦ"))</f>
        <v>В межах</v>
      </c>
    </row>
    <row r="113" spans="1:19">
      <c r="A113" s="2" t="str">
        <f>'06A_Варіанти'!A104</f>
        <v>BASE_327</v>
      </c>
      <c r="B113" s="2" t="str">
        <f>'06A_Варіанти'!B104</f>
        <v>TT_327</v>
      </c>
      <c r="C113" s="2" t="str">
        <f>'06A_Варіанти'!D104</f>
        <v>Основний</v>
      </c>
      <c r="D113" s="2" t="str">
        <f>'06A_Варіанти'!C104</f>
        <v>РЦП</v>
      </c>
      <c r="E113" s="2" t="str">
        <f>'06A_Варіанти'!S104</f>
        <v>DIRECT</v>
      </c>
      <c r="F113" s="2" t="str">
        <f>IF(O113='06A_Варіанти'!E104,'06A_Варіанти'!E$1,IF(O113='06A_Варіанти'!F104,'06A_Варіанти'!F$1,IF(O113='06A_Варіанти'!G104,'06A_Варіанти'!G$1,IF(O113='06A_Варіанти'!H104,'06A_Варіанти'!H$1,IF(O113='06A_Варіанти'!I104,'06A_Варіанти'!I$1,IF(O113='06A_Варіанти'!J104,'06A_Варіанти'!J$1,IF(O113='06A_Варіанти'!K104,'06A_Варіанти'!K$1,IF(O113='06A_Варіанти'!L104,'06A_Варіанти'!L$1,IF(O113='06A_Варіанти'!M104,'06A_Варіанти'!M$1,IF(O113='06A_Варіанти'!N104,'06A_Варіанти'!N$1,IF(O113='06A_Варіанти'!O104,'06A_Варіанти'!O$1,IF(O113='06A_Варіанти'!P104,'06A_Варіанти'!P$1,IF(O113='06A_Варіанти'!Q104,'06A_Варіанти'!Q$1,IF(O113='06A_Варіанти'!R104,'06A_Варіанти'!R$1,"НЕМАЄ МАРШРУТУ"))))))))))))))</f>
        <v>DIRECT</v>
      </c>
      <c r="G113" s="2" t="str">
        <f t="shared" si="7"/>
        <v>БЕЗ ЗМІН</v>
      </c>
      <c r="H113" s="2">
        <f>IF(G113="НЕМАЄ МАРШРУТУ",0,O113-'06A_Варіанти'!T104)</f>
        <v>0</v>
      </c>
      <c r="I113" s="2">
        <f>IFERROR(INDEX('04_Потоки'!$E:$E,MATCH(A113,'04_Потоки'!$A:$A,0)),0)</f>
        <v>1.850536130536131</v>
      </c>
      <c r="J113" s="2">
        <f t="shared" si="8"/>
        <v>1</v>
      </c>
      <c r="K113" s="2">
        <f>IF(C113="РЦК макси",0,2*'06A_Варіанти'!T104*J113)</f>
        <v>235.6</v>
      </c>
      <c r="L113" s="2">
        <f t="shared" si="9"/>
        <v>235.6</v>
      </c>
      <c r="M113" s="2">
        <f t="shared" si="10"/>
        <v>0</v>
      </c>
      <c r="N113" s="9">
        <f t="shared" si="11"/>
        <v>0</v>
      </c>
      <c r="O113" s="2">
        <f>MIN(IF('07A_Конструктор'!$D$5="Так",'06A_Варіанти'!E104,1E+99),IF('07A_Конструктор'!$D$6="Так",'06A_Варіанти'!F104,1E+99),IF('07A_Конструктор'!$D$7="Так",'06A_Варіанти'!G104,1E+99),IF('07A_Конструктор'!$D$8="Так",'06A_Варіанти'!H104,1E+99),IF('07A_Конструктор'!$D$9="Так",'06A_Варіанти'!I104,1E+99),IF('07A_Конструктор'!$D$10="Так",'06A_Варіанти'!J104,1E+99),IF('07A_Конструктор'!$D$11="Так",'06A_Варіанти'!K104,1E+99),IF('07A_Конструктор'!$D$12="Так",'06A_Варіанти'!L104,1E+99),IF('07A_Конструктор'!$D$13="Так",'06A_Варіанти'!M104,1E+99),IF('07A_Конструктор'!$D$14="Так",'06A_Варіанти'!N104,1E+99),IF('07A_Конструктор'!$D$15="Так",'06A_Варіанти'!O104,1E+99),IF('07A_Конструктор'!$D$16="Так",'06A_Варіанти'!P104,1E+99),IF('07A_Конструктор'!$D$17="Так",'06A_Варіанти'!Q104,1E+99),IF('06A_Варіанти'!R104="",1E+99,'06A_Варіанти'!R104))</f>
        <v>117.8</v>
      </c>
      <c r="P113" s="2" t="str">
        <f t="shared" si="12"/>
        <v>5 т</v>
      </c>
      <c r="Q113" s="2">
        <f t="shared" si="13"/>
        <v>14</v>
      </c>
      <c r="R113" s="2">
        <f>IF(OR(C113="РЦК макси",C113="РЦЧ SKU"),"SKU-потік",IFERROR(VLOOKUP(D113,'02_РЦ'!$A$3:$I$7,5,FALSE),0))</f>
        <v>800</v>
      </c>
      <c r="S113" s="2" t="str">
        <f>IF(OR(C113="РЦК макси",C113="РЦЧ SKU"),"Не рахується в ліміт",IFERROR(VLOOKUP(D113,'02_РЦ'!$A$3:$I$7,9,FALSE),"Немає РЦ"))</f>
        <v>В межах</v>
      </c>
    </row>
    <row r="114" spans="1:19">
      <c r="A114" s="2" t="str">
        <f>'06A_Варіанти'!A105</f>
        <v>BASE_71</v>
      </c>
      <c r="B114" s="2" t="str">
        <f>'06A_Варіанти'!B105</f>
        <v>TT_71</v>
      </c>
      <c r="C114" s="2" t="str">
        <f>'06A_Варіанти'!D105</f>
        <v>Основний</v>
      </c>
      <c r="D114" s="2" t="str">
        <f>'06A_Варіанти'!C105</f>
        <v>РЦП</v>
      </c>
      <c r="E114" s="2" t="str">
        <f>'06A_Варіанти'!S105</f>
        <v>DIRECT</v>
      </c>
      <c r="F114" s="2" t="str">
        <f>IF(O114='06A_Варіанти'!E105,'06A_Варіанти'!E$1,IF(O114='06A_Варіанти'!F105,'06A_Варіанти'!F$1,IF(O114='06A_Варіанти'!G105,'06A_Варіанти'!G$1,IF(O114='06A_Варіанти'!H105,'06A_Варіанти'!H$1,IF(O114='06A_Варіанти'!I105,'06A_Варіанти'!I$1,IF(O114='06A_Варіанти'!J105,'06A_Варіанти'!J$1,IF(O114='06A_Варіанти'!K105,'06A_Варіанти'!K$1,IF(O114='06A_Варіанти'!L105,'06A_Варіанти'!L$1,IF(O114='06A_Варіанти'!M105,'06A_Варіанти'!M$1,IF(O114='06A_Варіанти'!N105,'06A_Варіанти'!N$1,IF(O114='06A_Варіанти'!O105,'06A_Варіанти'!O$1,IF(O114='06A_Варіанти'!P105,'06A_Варіанти'!P$1,IF(O114='06A_Варіанти'!Q105,'06A_Варіанти'!Q$1,IF(O114='06A_Варіанти'!R105,'06A_Варіанти'!R$1,"НЕМАЄ МАРШРУТУ"))))))))))))))</f>
        <v>DIRECT</v>
      </c>
      <c r="G114" s="2" t="str">
        <f t="shared" si="7"/>
        <v>БЕЗ ЗМІН</v>
      </c>
      <c r="H114" s="2">
        <f>IF(G114="НЕМАЄ МАРШРУТУ",0,O114-'06A_Варіанти'!T105)</f>
        <v>0</v>
      </c>
      <c r="I114" s="2">
        <f>IFERROR(INDEX('04_Потоки'!$E:$E,MATCH(A114,'04_Потоки'!$A:$A,0)),0)</f>
        <v>1.850536130536131</v>
      </c>
      <c r="J114" s="2">
        <f t="shared" si="8"/>
        <v>1</v>
      </c>
      <c r="K114" s="2">
        <f>IF(C114="РЦК макси",0,2*'06A_Варіанти'!T105*J114)</f>
        <v>209.4</v>
      </c>
      <c r="L114" s="2">
        <f t="shared" si="9"/>
        <v>209.4</v>
      </c>
      <c r="M114" s="2">
        <f t="shared" si="10"/>
        <v>0</v>
      </c>
      <c r="N114" s="9">
        <f t="shared" si="11"/>
        <v>0</v>
      </c>
      <c r="O114" s="2">
        <f>MIN(IF('07A_Конструктор'!$D$5="Так",'06A_Варіанти'!E105,1E+99),IF('07A_Конструктор'!$D$6="Так",'06A_Варіанти'!F105,1E+99),IF('07A_Конструктор'!$D$7="Так",'06A_Варіанти'!G105,1E+99),IF('07A_Конструктор'!$D$8="Так",'06A_Варіанти'!H105,1E+99),IF('07A_Конструктор'!$D$9="Так",'06A_Варіанти'!I105,1E+99),IF('07A_Конструктор'!$D$10="Так",'06A_Варіанти'!J105,1E+99),IF('07A_Конструктор'!$D$11="Так",'06A_Варіанти'!K105,1E+99),IF('07A_Конструктор'!$D$12="Так",'06A_Варіанти'!L105,1E+99),IF('07A_Конструктор'!$D$13="Так",'06A_Варіанти'!M105,1E+99),IF('07A_Конструктор'!$D$14="Так",'06A_Варіанти'!N105,1E+99),IF('07A_Конструктор'!$D$15="Так",'06A_Варіанти'!O105,1E+99),IF('07A_Конструктор'!$D$16="Так",'06A_Варіанти'!P105,1E+99),IF('07A_Конструктор'!$D$17="Так",'06A_Варіанти'!Q105,1E+99),IF('06A_Варіанти'!R105="",1E+99,'06A_Варіанти'!R105))</f>
        <v>104.7</v>
      </c>
      <c r="P114" s="2" t="str">
        <f t="shared" si="12"/>
        <v>5 т</v>
      </c>
      <c r="Q114" s="2">
        <f t="shared" si="13"/>
        <v>14</v>
      </c>
      <c r="R114" s="2">
        <f>IF(OR(C114="РЦК макси",C114="РЦЧ SKU"),"SKU-потік",IFERROR(VLOOKUP(D114,'02_РЦ'!$A$3:$I$7,5,FALSE),0))</f>
        <v>800</v>
      </c>
      <c r="S114" s="2" t="str">
        <f>IF(OR(C114="РЦК макси",C114="РЦЧ SKU"),"Не рахується в ліміт",IFERROR(VLOOKUP(D114,'02_РЦ'!$A$3:$I$7,9,FALSE),"Немає РЦ"))</f>
        <v>В межах</v>
      </c>
    </row>
    <row r="115" spans="1:19">
      <c r="A115" s="2" t="str">
        <f>'06A_Варіанти'!A106</f>
        <v>BASE_244</v>
      </c>
      <c r="B115" s="2" t="str">
        <f>'06A_Варіанти'!B106</f>
        <v>TT_244</v>
      </c>
      <c r="C115" s="2" t="str">
        <f>'06A_Варіанти'!D106</f>
        <v>Основний</v>
      </c>
      <c r="D115" s="2" t="str">
        <f>'06A_Варіанти'!C106</f>
        <v>РЦП</v>
      </c>
      <c r="E115" s="2" t="str">
        <f>'06A_Варіанти'!S106</f>
        <v>DIRECT</v>
      </c>
      <c r="F115" s="2" t="str">
        <f>IF(O115='06A_Варіанти'!E106,'06A_Варіанти'!E$1,IF(O115='06A_Варіанти'!F106,'06A_Варіанти'!F$1,IF(O115='06A_Варіанти'!G106,'06A_Варіанти'!G$1,IF(O115='06A_Варіанти'!H106,'06A_Варіанти'!H$1,IF(O115='06A_Варіанти'!I106,'06A_Варіанти'!I$1,IF(O115='06A_Варіанти'!J106,'06A_Варіанти'!J$1,IF(O115='06A_Варіанти'!K106,'06A_Варіанти'!K$1,IF(O115='06A_Варіанти'!L106,'06A_Варіанти'!L$1,IF(O115='06A_Варіанти'!M106,'06A_Варіанти'!M$1,IF(O115='06A_Варіанти'!N106,'06A_Варіанти'!N$1,IF(O115='06A_Варіанти'!O106,'06A_Варіанти'!O$1,IF(O115='06A_Варіанти'!P106,'06A_Варіанти'!P$1,IF(O115='06A_Варіанти'!Q106,'06A_Варіанти'!Q$1,IF(O115='06A_Варіанти'!R106,'06A_Варіанти'!R$1,"НЕМАЄ МАРШРУТУ"))))))))))))))</f>
        <v>DIRECT</v>
      </c>
      <c r="G115" s="2" t="str">
        <f t="shared" si="7"/>
        <v>БЕЗ ЗМІН</v>
      </c>
      <c r="H115" s="2">
        <f>IF(G115="НЕМАЄ МАРШРУТУ",0,O115-'06A_Варіанти'!T106)</f>
        <v>0</v>
      </c>
      <c r="I115" s="2">
        <f>IFERROR(INDEX('04_Потоки'!$E:$E,MATCH(A115,'04_Потоки'!$A:$A,0)),0)</f>
        <v>1.850536130536131</v>
      </c>
      <c r="J115" s="2">
        <f t="shared" si="8"/>
        <v>1</v>
      </c>
      <c r="K115" s="2">
        <f>IF(C115="РЦК макси",0,2*'06A_Варіанти'!T106*J115)</f>
        <v>436.8</v>
      </c>
      <c r="L115" s="2">
        <f t="shared" si="9"/>
        <v>436.8</v>
      </c>
      <c r="M115" s="2">
        <f t="shared" si="10"/>
        <v>0</v>
      </c>
      <c r="N115" s="9">
        <f t="shared" si="11"/>
        <v>0</v>
      </c>
      <c r="O115" s="2">
        <f>MIN(IF('07A_Конструктор'!$D$5="Так",'06A_Варіанти'!E106,1E+99),IF('07A_Конструктор'!$D$6="Так",'06A_Варіанти'!F106,1E+99),IF('07A_Конструктор'!$D$7="Так",'06A_Варіанти'!G106,1E+99),IF('07A_Конструктор'!$D$8="Так",'06A_Варіанти'!H106,1E+99),IF('07A_Конструктор'!$D$9="Так",'06A_Варіанти'!I106,1E+99),IF('07A_Конструктор'!$D$10="Так",'06A_Варіанти'!J106,1E+99),IF('07A_Конструктор'!$D$11="Так",'06A_Варіанти'!K106,1E+99),IF('07A_Конструктор'!$D$12="Так",'06A_Варіанти'!L106,1E+99),IF('07A_Конструктор'!$D$13="Так",'06A_Варіанти'!M106,1E+99),IF('07A_Конструктор'!$D$14="Так",'06A_Варіанти'!N106,1E+99),IF('07A_Конструктор'!$D$15="Так",'06A_Варіанти'!O106,1E+99),IF('07A_Конструктор'!$D$16="Так",'06A_Варіанти'!P106,1E+99),IF('07A_Конструктор'!$D$17="Так",'06A_Варіанти'!Q106,1E+99),IF('06A_Варіанти'!R106="",1E+99,'06A_Варіанти'!R106))</f>
        <v>218.4</v>
      </c>
      <c r="P115" s="2" t="str">
        <f t="shared" si="12"/>
        <v>5 т</v>
      </c>
      <c r="Q115" s="2">
        <f t="shared" si="13"/>
        <v>14</v>
      </c>
      <c r="R115" s="2">
        <f>IF(OR(C115="РЦК макси",C115="РЦЧ SKU"),"SKU-потік",IFERROR(VLOOKUP(D115,'02_РЦ'!$A$3:$I$7,5,FALSE),0))</f>
        <v>800</v>
      </c>
      <c r="S115" s="2" t="str">
        <f>IF(OR(C115="РЦК макси",C115="РЦЧ SKU"),"Не рахується в ліміт",IFERROR(VLOOKUP(D115,'02_РЦ'!$A$3:$I$7,9,FALSE),"Немає РЦ"))</f>
        <v>В межах</v>
      </c>
    </row>
    <row r="116" spans="1:19">
      <c r="A116" s="2" t="str">
        <f>'06A_Варіанти'!A107</f>
        <v>BASE_245</v>
      </c>
      <c r="B116" s="2" t="str">
        <f>'06A_Варіанти'!B107</f>
        <v>TT_245</v>
      </c>
      <c r="C116" s="2" t="str">
        <f>'06A_Варіанти'!D107</f>
        <v>Основний</v>
      </c>
      <c r="D116" s="2" t="str">
        <f>'06A_Варіанти'!C107</f>
        <v>РЦП</v>
      </c>
      <c r="E116" s="2" t="str">
        <f>'06A_Варіанти'!S107</f>
        <v>KAM_HPP</v>
      </c>
      <c r="F116" s="2" t="str">
        <f>IF(O116='06A_Варіанти'!E107,'06A_Варіанти'!E$1,IF(O116='06A_Варіанти'!F107,'06A_Варіанти'!F$1,IF(O116='06A_Варіанти'!G107,'06A_Варіанти'!G$1,IF(O116='06A_Варіанти'!H107,'06A_Варіанти'!H$1,IF(O116='06A_Варіанти'!I107,'06A_Варіанти'!I$1,IF(O116='06A_Варіанти'!J107,'06A_Варіанти'!J$1,IF(O116='06A_Варіанти'!K107,'06A_Варіанти'!K$1,IF(O116='06A_Варіанти'!L107,'06A_Варіанти'!L$1,IF(O116='06A_Варіанти'!M107,'06A_Варіанти'!M$1,IF(O116='06A_Варіанти'!N107,'06A_Варіанти'!N$1,IF(O116='06A_Варіанти'!O107,'06A_Варіанти'!O$1,IF(O116='06A_Варіанти'!P107,'06A_Варіанти'!P$1,IF(O116='06A_Варіанти'!Q107,'06A_Варіанти'!Q$1,IF(O116='06A_Варіанти'!R107,'06A_Варіанти'!R$1,"НЕМАЄ МАРШРУТУ"))))))))))))))</f>
        <v>KAM_HPP</v>
      </c>
      <c r="G116" s="2" t="str">
        <f t="shared" si="7"/>
        <v>БЕЗ ЗМІН</v>
      </c>
      <c r="H116" s="2">
        <f>IF(G116="НЕМАЄ МАРШРУТУ",0,O116-'06A_Варіанти'!T107)</f>
        <v>0</v>
      </c>
      <c r="I116" s="2">
        <f>IFERROR(INDEX('04_Потоки'!$E:$E,MATCH(A116,'04_Потоки'!$A:$A,0)),0)</f>
        <v>1.850536130536131</v>
      </c>
      <c r="J116" s="2">
        <f t="shared" si="8"/>
        <v>1</v>
      </c>
      <c r="K116" s="2">
        <f>IF(C116="РЦК макси",0,2*'06A_Варіанти'!T107*J116)</f>
        <v>524</v>
      </c>
      <c r="L116" s="2">
        <f t="shared" si="9"/>
        <v>524</v>
      </c>
      <c r="M116" s="2">
        <f t="shared" si="10"/>
        <v>0</v>
      </c>
      <c r="N116" s="9">
        <f t="shared" si="11"/>
        <v>0</v>
      </c>
      <c r="O116" s="2">
        <f>MIN(IF('07A_Конструктор'!$D$5="Так",'06A_Варіанти'!E107,1E+99),IF('07A_Конструктор'!$D$6="Так",'06A_Варіанти'!F107,1E+99),IF('07A_Конструктор'!$D$7="Так",'06A_Варіанти'!G107,1E+99),IF('07A_Конструктор'!$D$8="Так",'06A_Варіанти'!H107,1E+99),IF('07A_Конструктор'!$D$9="Так",'06A_Варіанти'!I107,1E+99),IF('07A_Конструктор'!$D$10="Так",'06A_Варіанти'!J107,1E+99),IF('07A_Конструктор'!$D$11="Так",'06A_Варіанти'!K107,1E+99),IF('07A_Конструктор'!$D$12="Так",'06A_Варіанти'!L107,1E+99),IF('07A_Конструктор'!$D$13="Так",'06A_Варіанти'!M107,1E+99),IF('07A_Конструктор'!$D$14="Так",'06A_Варіанти'!N107,1E+99),IF('07A_Конструктор'!$D$15="Так",'06A_Варіанти'!O107,1E+99),IF('07A_Конструктор'!$D$16="Так",'06A_Варіанти'!P107,1E+99),IF('07A_Конструктор'!$D$17="Так",'06A_Варіанти'!Q107,1E+99),IF('06A_Варіанти'!R107="",1E+99,'06A_Варіанти'!R107))</f>
        <v>262</v>
      </c>
      <c r="P116" s="2" t="str">
        <f t="shared" si="12"/>
        <v>5 т</v>
      </c>
      <c r="Q116" s="2">
        <f t="shared" si="13"/>
        <v>14</v>
      </c>
      <c r="R116" s="2">
        <f>IF(OR(C116="РЦК макси",C116="РЦЧ SKU"),"SKU-потік",IFERROR(VLOOKUP(D116,'02_РЦ'!$A$3:$I$7,5,FALSE),0))</f>
        <v>800</v>
      </c>
      <c r="S116" s="2" t="str">
        <f>IF(OR(C116="РЦК макси",C116="РЦЧ SKU"),"Не рахується в ліміт",IFERROR(VLOOKUP(D116,'02_РЦ'!$A$3:$I$7,9,FALSE),"Немає РЦ"))</f>
        <v>В межах</v>
      </c>
    </row>
    <row r="117" spans="1:19">
      <c r="A117" s="2" t="str">
        <f>'06A_Варіанти'!A108</f>
        <v>BASE_332</v>
      </c>
      <c r="B117" s="2" t="str">
        <f>'06A_Варіанти'!B108</f>
        <v>TT_332</v>
      </c>
      <c r="C117" s="2" t="str">
        <f>'06A_Варіанти'!D108</f>
        <v>Основний</v>
      </c>
      <c r="D117" s="2" t="str">
        <f>'06A_Варіанти'!C108</f>
        <v>РЦП</v>
      </c>
      <c r="E117" s="2" t="str">
        <f>'06A_Варіанти'!S108</f>
        <v>KREM</v>
      </c>
      <c r="F117" s="2" t="str">
        <f>IF(O117='06A_Варіанти'!E108,'06A_Варіанти'!E$1,IF(O117='06A_Варіанти'!F108,'06A_Варіанти'!F$1,IF(O117='06A_Варіанти'!G108,'06A_Варіанти'!G$1,IF(O117='06A_Варіанти'!H108,'06A_Варіанти'!H$1,IF(O117='06A_Варіанти'!I108,'06A_Варіанти'!I$1,IF(O117='06A_Варіанти'!J108,'06A_Варіанти'!J$1,IF(O117='06A_Варіанти'!K108,'06A_Варіанти'!K$1,IF(O117='06A_Варіанти'!L108,'06A_Варіанти'!L$1,IF(O117='06A_Варіанти'!M108,'06A_Варіанти'!M$1,IF(O117='06A_Варіанти'!N108,'06A_Варіанти'!N$1,IF(O117='06A_Варіанти'!O108,'06A_Варіанти'!O$1,IF(O117='06A_Варіанти'!P108,'06A_Варіанти'!P$1,IF(O117='06A_Варіанти'!Q108,'06A_Варіанти'!Q$1,IF(O117='06A_Варіанти'!R108,'06A_Варіанти'!R$1,"НЕМАЄ МАРШРУТУ"))))))))))))))</f>
        <v>KREM</v>
      </c>
      <c r="G117" s="2" t="str">
        <f t="shared" si="7"/>
        <v>БЕЗ ЗМІН</v>
      </c>
      <c r="H117" s="2">
        <f>IF(G117="НЕМАЄ МАРШРУТУ",0,O117-'06A_Варіанти'!T108)</f>
        <v>0</v>
      </c>
      <c r="I117" s="2">
        <f>IFERROR(INDEX('04_Потоки'!$E:$E,MATCH(A117,'04_Потоки'!$A:$A,0)),0)</f>
        <v>1.850536130536131</v>
      </c>
      <c r="J117" s="2">
        <f t="shared" si="8"/>
        <v>1</v>
      </c>
      <c r="K117" s="2">
        <f>IF(C117="РЦК макси",0,2*'06A_Варіанти'!T108*J117)</f>
        <v>363.8</v>
      </c>
      <c r="L117" s="2">
        <f t="shared" si="9"/>
        <v>363.8</v>
      </c>
      <c r="M117" s="2">
        <f t="shared" si="10"/>
        <v>0</v>
      </c>
      <c r="N117" s="9">
        <f t="shared" si="11"/>
        <v>0</v>
      </c>
      <c r="O117" s="2">
        <f>MIN(IF('07A_Конструктор'!$D$5="Так",'06A_Варіанти'!E108,1E+99),IF('07A_Конструктор'!$D$6="Так",'06A_Варіанти'!F108,1E+99),IF('07A_Конструктор'!$D$7="Так",'06A_Варіанти'!G108,1E+99),IF('07A_Конструктор'!$D$8="Так",'06A_Варіанти'!H108,1E+99),IF('07A_Конструктор'!$D$9="Так",'06A_Варіанти'!I108,1E+99),IF('07A_Конструктор'!$D$10="Так",'06A_Варіанти'!J108,1E+99),IF('07A_Конструктор'!$D$11="Так",'06A_Варіанти'!K108,1E+99),IF('07A_Конструктор'!$D$12="Так",'06A_Варіанти'!L108,1E+99),IF('07A_Конструктор'!$D$13="Так",'06A_Варіанти'!M108,1E+99),IF('07A_Конструктор'!$D$14="Так",'06A_Варіанти'!N108,1E+99),IF('07A_Конструктор'!$D$15="Так",'06A_Варіанти'!O108,1E+99),IF('07A_Конструктор'!$D$16="Так",'06A_Варіанти'!P108,1E+99),IF('07A_Конструктор'!$D$17="Так",'06A_Варіанти'!Q108,1E+99),IF('06A_Варіанти'!R108="",1E+99,'06A_Варіанти'!R108))</f>
        <v>181.9</v>
      </c>
      <c r="P117" s="2" t="str">
        <f t="shared" si="12"/>
        <v>5 т</v>
      </c>
      <c r="Q117" s="2">
        <f t="shared" si="13"/>
        <v>14</v>
      </c>
      <c r="R117" s="2">
        <f>IF(OR(C117="РЦК макси",C117="РЦЧ SKU"),"SKU-потік",IFERROR(VLOOKUP(D117,'02_РЦ'!$A$3:$I$7,5,FALSE),0))</f>
        <v>800</v>
      </c>
      <c r="S117" s="2" t="str">
        <f>IF(OR(C117="РЦК макси",C117="РЦЧ SKU"),"Не рахується в ліміт",IFERROR(VLOOKUP(D117,'02_РЦ'!$A$3:$I$7,9,FALSE),"Немає РЦ"))</f>
        <v>В межах</v>
      </c>
    </row>
    <row r="118" spans="1:19">
      <c r="A118" s="2" t="str">
        <f>'06A_Варіанти'!A109</f>
        <v>BASE_333</v>
      </c>
      <c r="B118" s="2" t="str">
        <f>'06A_Варіанти'!B109</f>
        <v>TT_333</v>
      </c>
      <c r="C118" s="2" t="str">
        <f>'06A_Варіанти'!D109</f>
        <v>Основний</v>
      </c>
      <c r="D118" s="2" t="str">
        <f>'06A_Варіанти'!C109</f>
        <v>РЦП</v>
      </c>
      <c r="E118" s="2" t="str">
        <f>'06A_Варіанти'!S109</f>
        <v>DIRECT</v>
      </c>
      <c r="F118" s="2" t="str">
        <f>IF(O118='06A_Варіанти'!E109,'06A_Варіанти'!E$1,IF(O118='06A_Варіанти'!F109,'06A_Варіанти'!F$1,IF(O118='06A_Варіанти'!G109,'06A_Варіанти'!G$1,IF(O118='06A_Варіанти'!H109,'06A_Варіанти'!H$1,IF(O118='06A_Варіанти'!I109,'06A_Варіанти'!I$1,IF(O118='06A_Варіанти'!J109,'06A_Варіанти'!J$1,IF(O118='06A_Варіанти'!K109,'06A_Варіанти'!K$1,IF(O118='06A_Варіанти'!L109,'06A_Варіанти'!L$1,IF(O118='06A_Варіанти'!M109,'06A_Варіанти'!M$1,IF(O118='06A_Варіанти'!N109,'06A_Варіанти'!N$1,IF(O118='06A_Варіанти'!O109,'06A_Варіанти'!O$1,IF(O118='06A_Варіанти'!P109,'06A_Варіанти'!P$1,IF(O118='06A_Варіанти'!Q109,'06A_Варіанти'!Q$1,IF(O118='06A_Варіанти'!R109,'06A_Варіанти'!R$1,"НЕМАЄ МАРШРУТУ"))))))))))))))</f>
        <v>DIRECT</v>
      </c>
      <c r="G118" s="2" t="str">
        <f t="shared" si="7"/>
        <v>БЕЗ ЗМІН</v>
      </c>
      <c r="H118" s="2">
        <f>IF(G118="НЕМАЄ МАРШРУТУ",0,O118-'06A_Варіанти'!T109)</f>
        <v>0</v>
      </c>
      <c r="I118" s="2">
        <f>IFERROR(INDEX('04_Потоки'!$E:$E,MATCH(A118,'04_Потоки'!$A:$A,0)),0)</f>
        <v>1.850536130536131</v>
      </c>
      <c r="J118" s="2">
        <f t="shared" si="8"/>
        <v>1</v>
      </c>
      <c r="K118" s="2">
        <f>IF(C118="РЦК макси",0,2*'06A_Варіанти'!T109*J118)</f>
        <v>730</v>
      </c>
      <c r="L118" s="2">
        <f t="shared" si="9"/>
        <v>730</v>
      </c>
      <c r="M118" s="2">
        <f t="shared" si="10"/>
        <v>0</v>
      </c>
      <c r="N118" s="9">
        <f t="shared" si="11"/>
        <v>0</v>
      </c>
      <c r="O118" s="2">
        <f>MIN(IF('07A_Конструктор'!$D$5="Так",'06A_Варіанти'!E109,1E+99),IF('07A_Конструктор'!$D$6="Так",'06A_Варіанти'!F109,1E+99),IF('07A_Конструктор'!$D$7="Так",'06A_Варіанти'!G109,1E+99),IF('07A_Конструктор'!$D$8="Так",'06A_Варіанти'!H109,1E+99),IF('07A_Конструктор'!$D$9="Так",'06A_Варіанти'!I109,1E+99),IF('07A_Конструктор'!$D$10="Так",'06A_Варіанти'!J109,1E+99),IF('07A_Конструктор'!$D$11="Так",'06A_Варіанти'!K109,1E+99),IF('07A_Конструктор'!$D$12="Так",'06A_Варіанти'!L109,1E+99),IF('07A_Конструктор'!$D$13="Так",'06A_Варіанти'!M109,1E+99),IF('07A_Конструктор'!$D$14="Так",'06A_Варіанти'!N109,1E+99),IF('07A_Конструктор'!$D$15="Так",'06A_Варіанти'!O109,1E+99),IF('07A_Конструктор'!$D$16="Так",'06A_Варіанти'!P109,1E+99),IF('07A_Конструктор'!$D$17="Так",'06A_Варіанти'!Q109,1E+99),IF('06A_Варіанти'!R109="",1E+99,'06A_Варіанти'!R109))</f>
        <v>365</v>
      </c>
      <c r="P118" s="2" t="str">
        <f t="shared" si="12"/>
        <v>5 т</v>
      </c>
      <c r="Q118" s="2">
        <f t="shared" si="13"/>
        <v>14</v>
      </c>
      <c r="R118" s="2">
        <f>IF(OR(C118="РЦК макси",C118="РЦЧ SKU"),"SKU-потік",IFERROR(VLOOKUP(D118,'02_РЦ'!$A$3:$I$7,5,FALSE),0))</f>
        <v>800</v>
      </c>
      <c r="S118" s="2" t="str">
        <f>IF(OR(C118="РЦК макси",C118="РЦЧ SKU"),"Не рахується в ліміт",IFERROR(VLOOKUP(D118,'02_РЦ'!$A$3:$I$7,9,FALSE),"Немає РЦ"))</f>
        <v>В межах</v>
      </c>
    </row>
    <row r="119" spans="1:19">
      <c r="A119" s="2" t="str">
        <f>'06A_Варіанти'!A110</f>
        <v>BASE_337</v>
      </c>
      <c r="B119" s="2" t="str">
        <f>'06A_Варіанти'!B110</f>
        <v>TT_337</v>
      </c>
      <c r="C119" s="2" t="str">
        <f>'06A_Варіанти'!D110</f>
        <v>Основний</v>
      </c>
      <c r="D119" s="2" t="str">
        <f>'06A_Варіанти'!C110</f>
        <v>РЦП</v>
      </c>
      <c r="E119" s="2" t="str">
        <f>'06A_Варіанти'!S110</f>
        <v>DIRECT</v>
      </c>
      <c r="F119" s="2" t="str">
        <f>IF(O119='06A_Варіанти'!E110,'06A_Варіанти'!E$1,IF(O119='06A_Варіанти'!F110,'06A_Варіанти'!F$1,IF(O119='06A_Варіанти'!G110,'06A_Варіанти'!G$1,IF(O119='06A_Варіанти'!H110,'06A_Варіанти'!H$1,IF(O119='06A_Варіанти'!I110,'06A_Варіанти'!I$1,IF(O119='06A_Варіанти'!J110,'06A_Варіанти'!J$1,IF(O119='06A_Варіанти'!K110,'06A_Варіанти'!K$1,IF(O119='06A_Варіанти'!L110,'06A_Варіанти'!L$1,IF(O119='06A_Варіанти'!M110,'06A_Варіанти'!M$1,IF(O119='06A_Варіанти'!N110,'06A_Варіанти'!N$1,IF(O119='06A_Варіанти'!O110,'06A_Варіанти'!O$1,IF(O119='06A_Варіанти'!P110,'06A_Варіанти'!P$1,IF(O119='06A_Варіанти'!Q110,'06A_Варіанти'!Q$1,IF(O119='06A_Варіанти'!R110,'06A_Варіанти'!R$1,"НЕМАЄ МАРШРУТУ"))))))))))))))</f>
        <v>DIRECT</v>
      </c>
      <c r="G119" s="2" t="str">
        <f t="shared" si="7"/>
        <v>БЕЗ ЗМІН</v>
      </c>
      <c r="H119" s="2">
        <f>IF(G119="НЕМАЄ МАРШРУТУ",0,O119-'06A_Варіанти'!T110)</f>
        <v>0</v>
      </c>
      <c r="I119" s="2">
        <f>IFERROR(INDEX('04_Потоки'!$E:$E,MATCH(A119,'04_Потоки'!$A:$A,0)),0)</f>
        <v>1.850536130536131</v>
      </c>
      <c r="J119" s="2">
        <f t="shared" si="8"/>
        <v>1</v>
      </c>
      <c r="K119" s="2">
        <f>IF(C119="РЦК макси",0,2*'06A_Варіанти'!T110*J119)</f>
        <v>146</v>
      </c>
      <c r="L119" s="2">
        <f t="shared" si="9"/>
        <v>146</v>
      </c>
      <c r="M119" s="2">
        <f t="shared" si="10"/>
        <v>0</v>
      </c>
      <c r="N119" s="9">
        <f t="shared" si="11"/>
        <v>0</v>
      </c>
      <c r="O119" s="2">
        <f>MIN(IF('07A_Конструктор'!$D$5="Так",'06A_Варіанти'!E110,1E+99),IF('07A_Конструктор'!$D$6="Так",'06A_Варіанти'!F110,1E+99),IF('07A_Конструктор'!$D$7="Так",'06A_Варіанти'!G110,1E+99),IF('07A_Конструктор'!$D$8="Так",'06A_Варіанти'!H110,1E+99),IF('07A_Конструктор'!$D$9="Так",'06A_Варіанти'!I110,1E+99),IF('07A_Конструктор'!$D$10="Так",'06A_Варіанти'!J110,1E+99),IF('07A_Конструктор'!$D$11="Так",'06A_Варіанти'!K110,1E+99),IF('07A_Конструктор'!$D$12="Так",'06A_Варіанти'!L110,1E+99),IF('07A_Конструктор'!$D$13="Так",'06A_Варіанти'!M110,1E+99),IF('07A_Конструктор'!$D$14="Так",'06A_Варіанти'!N110,1E+99),IF('07A_Конструктор'!$D$15="Так",'06A_Варіанти'!O110,1E+99),IF('07A_Конструктор'!$D$16="Так",'06A_Варіанти'!P110,1E+99),IF('07A_Конструктор'!$D$17="Так",'06A_Варіанти'!Q110,1E+99),IF('06A_Варіанти'!R110="",1E+99,'06A_Варіанти'!R110))</f>
        <v>73</v>
      </c>
      <c r="P119" s="2" t="str">
        <f t="shared" si="12"/>
        <v>5 т</v>
      </c>
      <c r="Q119" s="2">
        <f t="shared" si="13"/>
        <v>14</v>
      </c>
      <c r="R119" s="2">
        <f>IF(OR(C119="РЦК макси",C119="РЦЧ SKU"),"SKU-потік",IFERROR(VLOOKUP(D119,'02_РЦ'!$A$3:$I$7,5,FALSE),0))</f>
        <v>800</v>
      </c>
      <c r="S119" s="2" t="str">
        <f>IF(OR(C119="РЦК макси",C119="РЦЧ SKU"),"Не рахується в ліміт",IFERROR(VLOOKUP(D119,'02_РЦ'!$A$3:$I$7,9,FALSE),"Немає РЦ"))</f>
        <v>В межах</v>
      </c>
    </row>
    <row r="120" spans="1:19">
      <c r="A120" s="2" t="str">
        <f>'06A_Варіанти'!A111</f>
        <v>BASE_25</v>
      </c>
      <c r="B120" s="2" t="str">
        <f>'06A_Варіанти'!B111</f>
        <v>TT_25</v>
      </c>
      <c r="C120" s="2" t="str">
        <f>'06A_Варіанти'!D111</f>
        <v>Основний</v>
      </c>
      <c r="D120" s="2" t="str">
        <f>'06A_Варіанти'!C111</f>
        <v>РЦП</v>
      </c>
      <c r="E120" s="2" t="str">
        <f>'06A_Варіанти'!S111</f>
        <v>DNI_AMUR</v>
      </c>
      <c r="F120" s="2" t="str">
        <f>IF(O120='06A_Варіанти'!E111,'06A_Варіанти'!E$1,IF(O120='06A_Варіанти'!F111,'06A_Варіанти'!F$1,IF(O120='06A_Варіанти'!G111,'06A_Варіанти'!G$1,IF(O120='06A_Варіанти'!H111,'06A_Варіанти'!H$1,IF(O120='06A_Варіанти'!I111,'06A_Варіанти'!I$1,IF(O120='06A_Варіанти'!J111,'06A_Варіанти'!J$1,IF(O120='06A_Варіанти'!K111,'06A_Варіанти'!K$1,IF(O120='06A_Варіанти'!L111,'06A_Варіанти'!L$1,IF(O120='06A_Варіанти'!M111,'06A_Варіанти'!M$1,IF(O120='06A_Варіанти'!N111,'06A_Варіанти'!N$1,IF(O120='06A_Варіанти'!O111,'06A_Варіанти'!O$1,IF(O120='06A_Варіанти'!P111,'06A_Варіанти'!P$1,IF(O120='06A_Варіанти'!Q111,'06A_Варіанти'!Q$1,IF(O120='06A_Варіанти'!R111,'06A_Варіанти'!R$1,"НЕМАЄ МАРШРУТУ"))))))))))))))</f>
        <v>DNI_AMUR</v>
      </c>
      <c r="G120" s="2" t="str">
        <f t="shared" si="7"/>
        <v>БЕЗ ЗМІН</v>
      </c>
      <c r="H120" s="2">
        <f>IF(G120="НЕМАЄ МАРШРУТУ",0,O120-'06A_Варіанти'!T111)</f>
        <v>0</v>
      </c>
      <c r="I120" s="2">
        <f>IFERROR(INDEX('04_Потоки'!$E:$E,MATCH(A120,'04_Потоки'!$A:$A,0)),0)</f>
        <v>1.850536130536131</v>
      </c>
      <c r="J120" s="2">
        <f t="shared" si="8"/>
        <v>1</v>
      </c>
      <c r="K120" s="2">
        <f>IF(C120="РЦК макси",0,2*'06A_Варіанти'!T111*J120)</f>
        <v>295.8</v>
      </c>
      <c r="L120" s="2">
        <f t="shared" si="9"/>
        <v>295.8</v>
      </c>
      <c r="M120" s="2">
        <f t="shared" si="10"/>
        <v>0</v>
      </c>
      <c r="N120" s="9">
        <f t="shared" si="11"/>
        <v>0</v>
      </c>
      <c r="O120" s="2">
        <f>MIN(IF('07A_Конструктор'!$D$5="Так",'06A_Варіанти'!E111,1E+99),IF('07A_Конструктор'!$D$6="Так",'06A_Варіанти'!F111,1E+99),IF('07A_Конструктор'!$D$7="Так",'06A_Варіанти'!G111,1E+99),IF('07A_Конструктор'!$D$8="Так",'06A_Варіанти'!H111,1E+99),IF('07A_Конструктор'!$D$9="Так",'06A_Варіанти'!I111,1E+99),IF('07A_Конструктор'!$D$10="Так",'06A_Варіанти'!J111,1E+99),IF('07A_Конструктор'!$D$11="Так",'06A_Варіанти'!K111,1E+99),IF('07A_Конструктор'!$D$12="Так",'06A_Варіанти'!L111,1E+99),IF('07A_Конструктор'!$D$13="Так",'06A_Варіанти'!M111,1E+99),IF('07A_Конструктор'!$D$14="Так",'06A_Варіанти'!N111,1E+99),IF('07A_Конструктор'!$D$15="Так",'06A_Варіанти'!O111,1E+99),IF('07A_Конструктор'!$D$16="Так",'06A_Варіанти'!P111,1E+99),IF('07A_Конструктор'!$D$17="Так",'06A_Варіанти'!Q111,1E+99),IF('06A_Варіанти'!R111="",1E+99,'06A_Варіанти'!R111))</f>
        <v>147.9</v>
      </c>
      <c r="P120" s="2" t="str">
        <f t="shared" si="12"/>
        <v>5 т</v>
      </c>
      <c r="Q120" s="2">
        <f t="shared" si="13"/>
        <v>14</v>
      </c>
      <c r="R120" s="2">
        <f>IF(OR(C120="РЦК макси",C120="РЦЧ SKU"),"SKU-потік",IFERROR(VLOOKUP(D120,'02_РЦ'!$A$3:$I$7,5,FALSE),0))</f>
        <v>800</v>
      </c>
      <c r="S120" s="2" t="str">
        <f>IF(OR(C120="РЦК макси",C120="РЦЧ SKU"),"Не рахується в ліміт",IFERROR(VLOOKUP(D120,'02_РЦ'!$A$3:$I$7,9,FALSE),"Немає РЦ"))</f>
        <v>В межах</v>
      </c>
    </row>
    <row r="121" spans="1:19">
      <c r="A121" s="2" t="str">
        <f>'06A_Варіанти'!A112</f>
        <v>BASE_346</v>
      </c>
      <c r="B121" s="2" t="str">
        <f>'06A_Варіанти'!B112</f>
        <v>TT_346</v>
      </c>
      <c r="C121" s="2" t="str">
        <f>'06A_Варіанти'!D112</f>
        <v>Основний</v>
      </c>
      <c r="D121" s="2" t="str">
        <f>'06A_Варіанти'!C112</f>
        <v>РЦП</v>
      </c>
      <c r="E121" s="2" t="str">
        <f>'06A_Варіанти'!S112</f>
        <v>DIRECT</v>
      </c>
      <c r="F121" s="2" t="str">
        <f>IF(O121='06A_Варіанти'!E112,'06A_Варіанти'!E$1,IF(O121='06A_Варіанти'!F112,'06A_Варіанти'!F$1,IF(O121='06A_Варіанти'!G112,'06A_Варіанти'!G$1,IF(O121='06A_Варіанти'!H112,'06A_Варіанти'!H$1,IF(O121='06A_Варіанти'!I112,'06A_Варіанти'!I$1,IF(O121='06A_Варіанти'!J112,'06A_Варіанти'!J$1,IF(O121='06A_Варіанти'!K112,'06A_Варіанти'!K$1,IF(O121='06A_Варіанти'!L112,'06A_Варіанти'!L$1,IF(O121='06A_Варіанти'!M112,'06A_Варіанти'!M$1,IF(O121='06A_Варіанти'!N112,'06A_Варіанти'!N$1,IF(O121='06A_Варіанти'!O112,'06A_Варіанти'!O$1,IF(O121='06A_Варіанти'!P112,'06A_Варіанти'!P$1,IF(O121='06A_Варіанти'!Q112,'06A_Варіанти'!Q$1,IF(O121='06A_Варіанти'!R112,'06A_Варіанти'!R$1,"НЕМАЄ МАРШРУТУ"))))))))))))))</f>
        <v>DIRECT</v>
      </c>
      <c r="G121" s="2" t="str">
        <f t="shared" si="7"/>
        <v>БЕЗ ЗМІН</v>
      </c>
      <c r="H121" s="2">
        <f>IF(G121="НЕМАЄ МАРШРУТУ",0,O121-'06A_Варіанти'!T112)</f>
        <v>0</v>
      </c>
      <c r="I121" s="2">
        <f>IFERROR(INDEX('04_Потоки'!$E:$E,MATCH(A121,'04_Потоки'!$A:$A,0)),0)</f>
        <v>1.850536130536131</v>
      </c>
      <c r="J121" s="2">
        <f t="shared" si="8"/>
        <v>1</v>
      </c>
      <c r="K121" s="2">
        <f>IF(C121="РЦК макси",0,2*'06A_Варіанти'!T112*J121)</f>
        <v>369.4</v>
      </c>
      <c r="L121" s="2">
        <f t="shared" si="9"/>
        <v>369.4</v>
      </c>
      <c r="M121" s="2">
        <f t="shared" si="10"/>
        <v>0</v>
      </c>
      <c r="N121" s="9">
        <f t="shared" si="11"/>
        <v>0</v>
      </c>
      <c r="O121" s="2">
        <f>MIN(IF('07A_Конструктор'!$D$5="Так",'06A_Варіанти'!E112,1E+99),IF('07A_Конструктор'!$D$6="Так",'06A_Варіанти'!F112,1E+99),IF('07A_Конструктор'!$D$7="Так",'06A_Варіанти'!G112,1E+99),IF('07A_Конструктор'!$D$8="Так",'06A_Варіанти'!H112,1E+99),IF('07A_Конструктор'!$D$9="Так",'06A_Варіанти'!I112,1E+99),IF('07A_Конструктор'!$D$10="Так",'06A_Варіанти'!J112,1E+99),IF('07A_Конструктор'!$D$11="Так",'06A_Варіанти'!K112,1E+99),IF('07A_Конструктор'!$D$12="Так",'06A_Варіанти'!L112,1E+99),IF('07A_Конструктор'!$D$13="Так",'06A_Варіанти'!M112,1E+99),IF('07A_Конструктор'!$D$14="Так",'06A_Варіанти'!N112,1E+99),IF('07A_Конструктор'!$D$15="Так",'06A_Варіанти'!O112,1E+99),IF('07A_Конструктор'!$D$16="Так",'06A_Варіанти'!P112,1E+99),IF('07A_Конструктор'!$D$17="Так",'06A_Варіанти'!Q112,1E+99),IF('06A_Варіанти'!R112="",1E+99,'06A_Варіанти'!R112))</f>
        <v>184.7</v>
      </c>
      <c r="P121" s="2" t="str">
        <f t="shared" si="12"/>
        <v>5 т</v>
      </c>
      <c r="Q121" s="2">
        <f t="shared" si="13"/>
        <v>14</v>
      </c>
      <c r="R121" s="2">
        <f>IF(OR(C121="РЦК макси",C121="РЦЧ SKU"),"SKU-потік",IFERROR(VLOOKUP(D121,'02_РЦ'!$A$3:$I$7,5,FALSE),0))</f>
        <v>800</v>
      </c>
      <c r="S121" s="2" t="str">
        <f>IF(OR(C121="РЦК макси",C121="РЦЧ SKU"),"Не рахується в ліміт",IFERROR(VLOOKUP(D121,'02_РЦ'!$A$3:$I$7,9,FALSE),"Немає РЦ"))</f>
        <v>В межах</v>
      </c>
    </row>
    <row r="122" spans="1:19">
      <c r="A122" s="2" t="str">
        <f>'06A_Варіанти'!A113</f>
        <v>BASE_354</v>
      </c>
      <c r="B122" s="2" t="str">
        <f>'06A_Варіанти'!B113</f>
        <v>TT_354</v>
      </c>
      <c r="C122" s="2" t="str">
        <f>'06A_Варіанти'!D113</f>
        <v>Основний</v>
      </c>
      <c r="D122" s="2" t="str">
        <f>'06A_Варіанти'!C113</f>
        <v>РЦП</v>
      </c>
      <c r="E122" s="2" t="str">
        <f>'06A_Варіанти'!S113</f>
        <v>DIRECT</v>
      </c>
      <c r="F122" s="2" t="str">
        <f>IF(O122='06A_Варіанти'!E113,'06A_Варіанти'!E$1,IF(O122='06A_Варіанти'!F113,'06A_Варіанти'!F$1,IF(O122='06A_Варіанти'!G113,'06A_Варіанти'!G$1,IF(O122='06A_Варіанти'!H113,'06A_Варіанти'!H$1,IF(O122='06A_Варіанти'!I113,'06A_Варіанти'!I$1,IF(O122='06A_Варіанти'!J113,'06A_Варіанти'!J$1,IF(O122='06A_Варіанти'!K113,'06A_Варіанти'!K$1,IF(O122='06A_Варіанти'!L113,'06A_Варіанти'!L$1,IF(O122='06A_Варіанти'!M113,'06A_Варіанти'!M$1,IF(O122='06A_Варіанти'!N113,'06A_Варіанти'!N$1,IF(O122='06A_Варіанти'!O113,'06A_Варіанти'!O$1,IF(O122='06A_Варіанти'!P113,'06A_Варіанти'!P$1,IF(O122='06A_Варіанти'!Q113,'06A_Варіанти'!Q$1,IF(O122='06A_Варіанти'!R113,'06A_Варіанти'!R$1,"НЕМАЄ МАРШРУТУ"))))))))))))))</f>
        <v>DIRECT</v>
      </c>
      <c r="G122" s="2" t="str">
        <f t="shared" si="7"/>
        <v>БЕЗ ЗМІН</v>
      </c>
      <c r="H122" s="2">
        <f>IF(G122="НЕМАЄ МАРШРУТУ",0,O122-'06A_Варіанти'!T113)</f>
        <v>0</v>
      </c>
      <c r="I122" s="2">
        <f>IFERROR(INDEX('04_Потоки'!$E:$E,MATCH(A122,'04_Потоки'!$A:$A,0)),0)</f>
        <v>1.850536130536131</v>
      </c>
      <c r="J122" s="2">
        <f t="shared" si="8"/>
        <v>1</v>
      </c>
      <c r="K122" s="2">
        <f>IF(C122="РЦК макси",0,2*'06A_Варіанти'!T113*J122)</f>
        <v>211.2</v>
      </c>
      <c r="L122" s="2">
        <f t="shared" si="9"/>
        <v>211.2</v>
      </c>
      <c r="M122" s="2">
        <f t="shared" si="10"/>
        <v>0</v>
      </c>
      <c r="N122" s="9">
        <f t="shared" si="11"/>
        <v>0</v>
      </c>
      <c r="O122" s="2">
        <f>MIN(IF('07A_Конструктор'!$D$5="Так",'06A_Варіанти'!E113,1E+99),IF('07A_Конструктор'!$D$6="Так",'06A_Варіанти'!F113,1E+99),IF('07A_Конструктор'!$D$7="Так",'06A_Варіанти'!G113,1E+99),IF('07A_Конструктор'!$D$8="Так",'06A_Варіанти'!H113,1E+99),IF('07A_Конструктор'!$D$9="Так",'06A_Варіанти'!I113,1E+99),IF('07A_Конструктор'!$D$10="Так",'06A_Варіанти'!J113,1E+99),IF('07A_Конструктор'!$D$11="Так",'06A_Варіанти'!K113,1E+99),IF('07A_Конструктор'!$D$12="Так",'06A_Варіанти'!L113,1E+99),IF('07A_Конструктор'!$D$13="Так",'06A_Варіанти'!M113,1E+99),IF('07A_Конструктор'!$D$14="Так",'06A_Варіанти'!N113,1E+99),IF('07A_Конструктор'!$D$15="Так",'06A_Варіанти'!O113,1E+99),IF('07A_Конструктор'!$D$16="Так",'06A_Варіанти'!P113,1E+99),IF('07A_Конструктор'!$D$17="Так",'06A_Варіанти'!Q113,1E+99),IF('06A_Варіанти'!R113="",1E+99,'06A_Варіанти'!R113))</f>
        <v>105.6</v>
      </c>
      <c r="P122" s="2" t="str">
        <f t="shared" si="12"/>
        <v>5 т</v>
      </c>
      <c r="Q122" s="2">
        <f t="shared" si="13"/>
        <v>14</v>
      </c>
      <c r="R122" s="2">
        <f>IF(OR(C122="РЦК макси",C122="РЦЧ SKU"),"SKU-потік",IFERROR(VLOOKUP(D122,'02_РЦ'!$A$3:$I$7,5,FALSE),0))</f>
        <v>800</v>
      </c>
      <c r="S122" s="2" t="str">
        <f>IF(OR(C122="РЦК макси",C122="РЦЧ SKU"),"Не рахується в ліміт",IFERROR(VLOOKUP(D122,'02_РЦ'!$A$3:$I$7,9,FALSE),"Немає РЦ"))</f>
        <v>В межах</v>
      </c>
    </row>
    <row r="123" spans="1:19">
      <c r="A123" s="2" t="str">
        <f>'06A_Варіанти'!A114</f>
        <v>BASE_282</v>
      </c>
      <c r="B123" s="2" t="str">
        <f>'06A_Варіанти'!B114</f>
        <v>TT_282</v>
      </c>
      <c r="C123" s="2" t="str">
        <f>'06A_Варіанти'!D114</f>
        <v>Основний</v>
      </c>
      <c r="D123" s="2" t="str">
        <f>'06A_Варіанти'!C114</f>
        <v>РЦП</v>
      </c>
      <c r="E123" s="2" t="str">
        <f>'06A_Варіанти'!S114</f>
        <v>DIRECT</v>
      </c>
      <c r="F123" s="2" t="str">
        <f>IF(O123='06A_Варіанти'!E114,'06A_Варіанти'!E$1,IF(O123='06A_Варіанти'!F114,'06A_Варіанти'!F$1,IF(O123='06A_Варіанти'!G114,'06A_Варіанти'!G$1,IF(O123='06A_Варіанти'!H114,'06A_Варіанти'!H$1,IF(O123='06A_Варіанти'!I114,'06A_Варіанти'!I$1,IF(O123='06A_Варіанти'!J114,'06A_Варіанти'!J$1,IF(O123='06A_Варіанти'!K114,'06A_Варіанти'!K$1,IF(O123='06A_Варіанти'!L114,'06A_Варіанти'!L$1,IF(O123='06A_Варіанти'!M114,'06A_Варіанти'!M$1,IF(O123='06A_Варіанти'!N114,'06A_Варіанти'!N$1,IF(O123='06A_Варіанти'!O114,'06A_Варіанти'!O$1,IF(O123='06A_Варіанти'!P114,'06A_Варіанти'!P$1,IF(O123='06A_Варіанти'!Q114,'06A_Варіанти'!Q$1,IF(O123='06A_Варіанти'!R114,'06A_Варіанти'!R$1,"НЕМАЄ МАРШРУТУ"))))))))))))))</f>
        <v>DIRECT</v>
      </c>
      <c r="G123" s="2" t="str">
        <f t="shared" si="7"/>
        <v>БЕЗ ЗМІН</v>
      </c>
      <c r="H123" s="2">
        <f>IF(G123="НЕМАЄ МАРШРУТУ",0,O123-'06A_Варіанти'!T114)</f>
        <v>0</v>
      </c>
      <c r="I123" s="2">
        <f>IFERROR(INDEX('04_Потоки'!$E:$E,MATCH(A123,'04_Потоки'!$A:$A,0)),0)</f>
        <v>1.850536130536131</v>
      </c>
      <c r="J123" s="2">
        <f t="shared" si="8"/>
        <v>1</v>
      </c>
      <c r="K123" s="2">
        <f>IF(C123="РЦК макси",0,2*'06A_Варіанти'!T114*J123)</f>
        <v>633</v>
      </c>
      <c r="L123" s="2">
        <f t="shared" si="9"/>
        <v>633</v>
      </c>
      <c r="M123" s="2">
        <f t="shared" si="10"/>
        <v>0</v>
      </c>
      <c r="N123" s="9">
        <f t="shared" si="11"/>
        <v>0</v>
      </c>
      <c r="O123" s="2">
        <f>MIN(IF('07A_Конструктор'!$D$5="Так",'06A_Варіанти'!E114,1E+99),IF('07A_Конструктор'!$D$6="Так",'06A_Варіанти'!F114,1E+99),IF('07A_Конструктор'!$D$7="Так",'06A_Варіанти'!G114,1E+99),IF('07A_Конструктор'!$D$8="Так",'06A_Варіанти'!H114,1E+99),IF('07A_Конструктор'!$D$9="Так",'06A_Варіанти'!I114,1E+99),IF('07A_Конструктор'!$D$10="Так",'06A_Варіанти'!J114,1E+99),IF('07A_Конструктор'!$D$11="Так",'06A_Варіанти'!K114,1E+99),IF('07A_Конструктор'!$D$12="Так",'06A_Варіанти'!L114,1E+99),IF('07A_Конструктор'!$D$13="Так",'06A_Варіанти'!M114,1E+99),IF('07A_Конструктор'!$D$14="Так",'06A_Варіанти'!N114,1E+99),IF('07A_Конструктор'!$D$15="Так",'06A_Варіанти'!O114,1E+99),IF('07A_Конструктор'!$D$16="Так",'06A_Варіанти'!P114,1E+99),IF('07A_Конструктор'!$D$17="Так",'06A_Варіанти'!Q114,1E+99),IF('06A_Варіанти'!R114="",1E+99,'06A_Варіанти'!R114))</f>
        <v>316.5</v>
      </c>
      <c r="P123" s="2" t="str">
        <f t="shared" si="12"/>
        <v>5 т</v>
      </c>
      <c r="Q123" s="2">
        <f t="shared" si="13"/>
        <v>14</v>
      </c>
      <c r="R123" s="2">
        <f>IF(OR(C123="РЦК макси",C123="РЦЧ SKU"),"SKU-потік",IFERROR(VLOOKUP(D123,'02_РЦ'!$A$3:$I$7,5,FALSE),0))</f>
        <v>800</v>
      </c>
      <c r="S123" s="2" t="str">
        <f>IF(OR(C123="РЦК макси",C123="РЦЧ SKU"),"Не рахується в ліміт",IFERROR(VLOOKUP(D123,'02_РЦ'!$A$3:$I$7,9,FALSE),"Немає РЦ"))</f>
        <v>В межах</v>
      </c>
    </row>
    <row r="124" spans="1:19">
      <c r="A124" s="2" t="str">
        <f>'06A_Варіанти'!A115</f>
        <v>BASE_387</v>
      </c>
      <c r="B124" s="2" t="str">
        <f>'06A_Варіанти'!B115</f>
        <v>TT_387</v>
      </c>
      <c r="C124" s="2" t="str">
        <f>'06A_Варіанти'!D115</f>
        <v>Основний</v>
      </c>
      <c r="D124" s="2" t="str">
        <f>'06A_Варіанти'!C115</f>
        <v>РЦП</v>
      </c>
      <c r="E124" s="2" t="str">
        <f>'06A_Варіанти'!S115</f>
        <v>DIRECT</v>
      </c>
      <c r="F124" s="2" t="str">
        <f>IF(O124='06A_Варіанти'!E115,'06A_Варіанти'!E$1,IF(O124='06A_Варіанти'!F115,'06A_Варіанти'!F$1,IF(O124='06A_Варіанти'!G115,'06A_Варіанти'!G$1,IF(O124='06A_Варіанти'!H115,'06A_Варіанти'!H$1,IF(O124='06A_Варіанти'!I115,'06A_Варіанти'!I$1,IF(O124='06A_Варіанти'!J115,'06A_Варіанти'!J$1,IF(O124='06A_Варіанти'!K115,'06A_Варіанти'!K$1,IF(O124='06A_Варіанти'!L115,'06A_Варіанти'!L$1,IF(O124='06A_Варіанти'!M115,'06A_Варіанти'!M$1,IF(O124='06A_Варіанти'!N115,'06A_Варіанти'!N$1,IF(O124='06A_Варіанти'!O115,'06A_Варіанти'!O$1,IF(O124='06A_Варіанти'!P115,'06A_Варіанти'!P$1,IF(O124='06A_Варіанти'!Q115,'06A_Варіанти'!Q$1,IF(O124='06A_Варіанти'!R115,'06A_Варіанти'!R$1,"НЕМАЄ МАРШРУТУ"))))))))))))))</f>
        <v>DIRECT</v>
      </c>
      <c r="G124" s="2" t="str">
        <f t="shared" si="7"/>
        <v>БЕЗ ЗМІН</v>
      </c>
      <c r="H124" s="2">
        <f>IF(G124="НЕМАЄ МАРШРУТУ",0,O124-'06A_Варіанти'!T115)</f>
        <v>0</v>
      </c>
      <c r="I124" s="2">
        <f>IFERROR(INDEX('04_Потоки'!$E:$E,MATCH(A124,'04_Потоки'!$A:$A,0)),0)</f>
        <v>1.850536130536131</v>
      </c>
      <c r="J124" s="2">
        <f t="shared" si="8"/>
        <v>1</v>
      </c>
      <c r="K124" s="2">
        <f>IF(C124="РЦК макси",0,2*'06A_Варіанти'!T115*J124)</f>
        <v>233.6</v>
      </c>
      <c r="L124" s="2">
        <f t="shared" si="9"/>
        <v>233.6</v>
      </c>
      <c r="M124" s="2">
        <f t="shared" si="10"/>
        <v>0</v>
      </c>
      <c r="N124" s="9">
        <f t="shared" si="11"/>
        <v>0</v>
      </c>
      <c r="O124" s="2">
        <f>MIN(IF('07A_Конструктор'!$D$5="Так",'06A_Варіанти'!E115,1E+99),IF('07A_Конструктор'!$D$6="Так",'06A_Варіанти'!F115,1E+99),IF('07A_Конструктор'!$D$7="Так",'06A_Варіанти'!G115,1E+99),IF('07A_Конструктор'!$D$8="Так",'06A_Варіанти'!H115,1E+99),IF('07A_Конструктор'!$D$9="Так",'06A_Варіанти'!I115,1E+99),IF('07A_Конструктор'!$D$10="Так",'06A_Варіанти'!J115,1E+99),IF('07A_Конструктор'!$D$11="Так",'06A_Варіанти'!K115,1E+99),IF('07A_Конструктор'!$D$12="Так",'06A_Варіанти'!L115,1E+99),IF('07A_Конструктор'!$D$13="Так",'06A_Варіанти'!M115,1E+99),IF('07A_Конструктор'!$D$14="Так",'06A_Варіанти'!N115,1E+99),IF('07A_Конструктор'!$D$15="Так",'06A_Варіанти'!O115,1E+99),IF('07A_Конструктор'!$D$16="Так",'06A_Варіанти'!P115,1E+99),IF('07A_Конструктор'!$D$17="Так",'06A_Варіанти'!Q115,1E+99),IF('06A_Варіанти'!R115="",1E+99,'06A_Варіанти'!R115))</f>
        <v>116.8</v>
      </c>
      <c r="P124" s="2" t="str">
        <f t="shared" si="12"/>
        <v>5 т</v>
      </c>
      <c r="Q124" s="2">
        <f t="shared" si="13"/>
        <v>14</v>
      </c>
      <c r="R124" s="2">
        <f>IF(OR(C124="РЦК макси",C124="РЦЧ SKU"),"SKU-потік",IFERROR(VLOOKUP(D124,'02_РЦ'!$A$3:$I$7,5,FALSE),0))</f>
        <v>800</v>
      </c>
      <c r="S124" s="2" t="str">
        <f>IF(OR(C124="РЦК макси",C124="РЦЧ SKU"),"Не рахується в ліміт",IFERROR(VLOOKUP(D124,'02_РЦ'!$A$3:$I$7,9,FALSE),"Немає РЦ"))</f>
        <v>В межах</v>
      </c>
    </row>
    <row r="125" spans="1:19">
      <c r="A125" s="2" t="str">
        <f>'06A_Варіанти'!A116</f>
        <v>BASE_360</v>
      </c>
      <c r="B125" s="2" t="str">
        <f>'06A_Варіанти'!B116</f>
        <v>TT_360</v>
      </c>
      <c r="C125" s="2" t="str">
        <f>'06A_Варіанти'!D116</f>
        <v>Основний</v>
      </c>
      <c r="D125" s="2" t="str">
        <f>'06A_Варіанти'!C116</f>
        <v>РЦП</v>
      </c>
      <c r="E125" s="2" t="str">
        <f>'06A_Варіанти'!S116</f>
        <v>DIRECT</v>
      </c>
      <c r="F125" s="2" t="str">
        <f>IF(O125='06A_Варіанти'!E116,'06A_Варіанти'!E$1,IF(O125='06A_Варіанти'!F116,'06A_Варіанти'!F$1,IF(O125='06A_Варіанти'!G116,'06A_Варіанти'!G$1,IF(O125='06A_Варіанти'!H116,'06A_Варіанти'!H$1,IF(O125='06A_Варіанти'!I116,'06A_Варіанти'!I$1,IF(O125='06A_Варіанти'!J116,'06A_Варіанти'!J$1,IF(O125='06A_Варіанти'!K116,'06A_Варіанти'!K$1,IF(O125='06A_Варіанти'!L116,'06A_Варіанти'!L$1,IF(O125='06A_Варіанти'!M116,'06A_Варіанти'!M$1,IF(O125='06A_Варіанти'!N116,'06A_Варіанти'!N$1,IF(O125='06A_Варіанти'!O116,'06A_Варіанти'!O$1,IF(O125='06A_Варіанти'!P116,'06A_Варіанти'!P$1,IF(O125='06A_Варіанти'!Q116,'06A_Варіанти'!Q$1,IF(O125='06A_Варіанти'!R116,'06A_Варіанти'!R$1,"НЕМАЄ МАРШРУТУ"))))))))))))))</f>
        <v>DIRECT</v>
      </c>
      <c r="G125" s="2" t="str">
        <f t="shared" si="7"/>
        <v>БЕЗ ЗМІН</v>
      </c>
      <c r="H125" s="2">
        <f>IF(G125="НЕМАЄ МАРШРУТУ",0,O125-'06A_Варіанти'!T116)</f>
        <v>0</v>
      </c>
      <c r="I125" s="2">
        <f>IFERROR(INDEX('04_Потоки'!$E:$E,MATCH(A125,'04_Потоки'!$A:$A,0)),0)</f>
        <v>1.850536130536131</v>
      </c>
      <c r="J125" s="2">
        <f t="shared" si="8"/>
        <v>1</v>
      </c>
      <c r="K125" s="2">
        <f>IF(C125="РЦК макси",0,2*'06A_Варіанти'!T116*J125)</f>
        <v>211</v>
      </c>
      <c r="L125" s="2">
        <f t="shared" si="9"/>
        <v>211</v>
      </c>
      <c r="M125" s="2">
        <f t="shared" si="10"/>
        <v>0</v>
      </c>
      <c r="N125" s="9">
        <f t="shared" si="11"/>
        <v>0</v>
      </c>
      <c r="O125" s="2">
        <f>MIN(IF('07A_Конструктор'!$D$5="Так",'06A_Варіанти'!E116,1E+99),IF('07A_Конструктор'!$D$6="Так",'06A_Варіанти'!F116,1E+99),IF('07A_Конструктор'!$D$7="Так",'06A_Варіанти'!G116,1E+99),IF('07A_Конструктор'!$D$8="Так",'06A_Варіанти'!H116,1E+99),IF('07A_Конструктор'!$D$9="Так",'06A_Варіанти'!I116,1E+99),IF('07A_Конструктор'!$D$10="Так",'06A_Варіанти'!J116,1E+99),IF('07A_Конструктор'!$D$11="Так",'06A_Варіанти'!K116,1E+99),IF('07A_Конструктор'!$D$12="Так",'06A_Варіанти'!L116,1E+99),IF('07A_Конструктор'!$D$13="Так",'06A_Варіанти'!M116,1E+99),IF('07A_Конструктор'!$D$14="Так",'06A_Варіанти'!N116,1E+99),IF('07A_Конструктор'!$D$15="Так",'06A_Варіанти'!O116,1E+99),IF('07A_Конструктор'!$D$16="Так",'06A_Варіанти'!P116,1E+99),IF('07A_Конструктор'!$D$17="Так",'06A_Варіанти'!Q116,1E+99),IF('06A_Варіанти'!R116="",1E+99,'06A_Варіанти'!R116))</f>
        <v>105.5</v>
      </c>
      <c r="P125" s="2" t="str">
        <f t="shared" si="12"/>
        <v>5 т</v>
      </c>
      <c r="Q125" s="2">
        <f t="shared" si="13"/>
        <v>14</v>
      </c>
      <c r="R125" s="2">
        <f>IF(OR(C125="РЦК макси",C125="РЦЧ SKU"),"SKU-потік",IFERROR(VLOOKUP(D125,'02_РЦ'!$A$3:$I$7,5,FALSE),0))</f>
        <v>800</v>
      </c>
      <c r="S125" s="2" t="str">
        <f>IF(OR(C125="РЦК макси",C125="РЦЧ SKU"),"Не рахується в ліміт",IFERROR(VLOOKUP(D125,'02_РЦ'!$A$3:$I$7,9,FALSE),"Немає РЦ"))</f>
        <v>В межах</v>
      </c>
    </row>
    <row r="126" spans="1:19">
      <c r="A126" s="2" t="str">
        <f>'06A_Варіанти'!A117</f>
        <v>BASE_240</v>
      </c>
      <c r="B126" s="2" t="str">
        <f>'06A_Варіанти'!B117</f>
        <v>TT_240</v>
      </c>
      <c r="C126" s="2" t="str">
        <f>'06A_Варіанти'!D117</f>
        <v>Основний</v>
      </c>
      <c r="D126" s="2" t="str">
        <f>'06A_Варіанти'!C117</f>
        <v>РЦП</v>
      </c>
      <c r="E126" s="2" t="str">
        <f>'06A_Варіанти'!S117</f>
        <v>DIRECT</v>
      </c>
      <c r="F126" s="2" t="str">
        <f>IF(O126='06A_Варіанти'!E117,'06A_Варіанти'!E$1,IF(O126='06A_Варіанти'!F117,'06A_Варіанти'!F$1,IF(O126='06A_Варіанти'!G117,'06A_Варіанти'!G$1,IF(O126='06A_Варіанти'!H117,'06A_Варіанти'!H$1,IF(O126='06A_Варіанти'!I117,'06A_Варіанти'!I$1,IF(O126='06A_Варіанти'!J117,'06A_Варіанти'!J$1,IF(O126='06A_Варіанти'!K117,'06A_Варіанти'!K$1,IF(O126='06A_Варіанти'!L117,'06A_Варіанти'!L$1,IF(O126='06A_Варіанти'!M117,'06A_Варіанти'!M$1,IF(O126='06A_Варіанти'!N117,'06A_Варіанти'!N$1,IF(O126='06A_Варіанти'!O117,'06A_Варіанти'!O$1,IF(O126='06A_Варіанти'!P117,'06A_Варіанти'!P$1,IF(O126='06A_Варіанти'!Q117,'06A_Варіанти'!Q$1,IF(O126='06A_Варіанти'!R117,'06A_Варіанти'!R$1,"НЕМАЄ МАРШРУТУ"))))))))))))))</f>
        <v>DIRECT</v>
      </c>
      <c r="G126" s="2" t="str">
        <f t="shared" si="7"/>
        <v>БЕЗ ЗМІН</v>
      </c>
      <c r="H126" s="2">
        <f>IF(G126="НЕМАЄ МАРШРУТУ",0,O126-'06A_Варіанти'!T117)</f>
        <v>0</v>
      </c>
      <c r="I126" s="2">
        <f>IFERROR(INDEX('04_Потоки'!$E:$E,MATCH(A126,'04_Потоки'!$A:$A,0)),0)</f>
        <v>1.850536130536131</v>
      </c>
      <c r="J126" s="2">
        <f t="shared" si="8"/>
        <v>1</v>
      </c>
      <c r="K126" s="2">
        <f>IF(C126="РЦК макси",0,2*'06A_Варіанти'!T117*J126)</f>
        <v>567</v>
      </c>
      <c r="L126" s="2">
        <f t="shared" si="9"/>
        <v>567</v>
      </c>
      <c r="M126" s="2">
        <f t="shared" si="10"/>
        <v>0</v>
      </c>
      <c r="N126" s="9">
        <f t="shared" si="11"/>
        <v>0</v>
      </c>
      <c r="O126" s="2">
        <f>MIN(IF('07A_Конструктор'!$D$5="Так",'06A_Варіанти'!E117,1E+99),IF('07A_Конструктор'!$D$6="Так",'06A_Варіанти'!F117,1E+99),IF('07A_Конструктор'!$D$7="Так",'06A_Варіанти'!G117,1E+99),IF('07A_Конструктор'!$D$8="Так",'06A_Варіанти'!H117,1E+99),IF('07A_Конструктор'!$D$9="Так",'06A_Варіанти'!I117,1E+99),IF('07A_Конструктор'!$D$10="Так",'06A_Варіанти'!J117,1E+99),IF('07A_Конструктор'!$D$11="Так",'06A_Варіанти'!K117,1E+99),IF('07A_Конструктор'!$D$12="Так",'06A_Варіанти'!L117,1E+99),IF('07A_Конструктор'!$D$13="Так",'06A_Варіанти'!M117,1E+99),IF('07A_Конструктор'!$D$14="Так",'06A_Варіанти'!N117,1E+99),IF('07A_Конструктор'!$D$15="Так",'06A_Варіанти'!O117,1E+99),IF('07A_Конструктор'!$D$16="Так",'06A_Варіанти'!P117,1E+99),IF('07A_Конструктор'!$D$17="Так",'06A_Варіанти'!Q117,1E+99),IF('06A_Варіанти'!R117="",1E+99,'06A_Варіанти'!R117))</f>
        <v>283.5</v>
      </c>
      <c r="P126" s="2" t="str">
        <f t="shared" si="12"/>
        <v>5 т</v>
      </c>
      <c r="Q126" s="2">
        <f t="shared" si="13"/>
        <v>14</v>
      </c>
      <c r="R126" s="2">
        <f>IF(OR(C126="РЦК макси",C126="РЦЧ SKU"),"SKU-потік",IFERROR(VLOOKUP(D126,'02_РЦ'!$A$3:$I$7,5,FALSE),0))</f>
        <v>800</v>
      </c>
      <c r="S126" s="2" t="str">
        <f>IF(OR(C126="РЦК макси",C126="РЦЧ SKU"),"Не рахується в ліміт",IFERROR(VLOOKUP(D126,'02_РЦ'!$A$3:$I$7,9,FALSE),"Немає РЦ"))</f>
        <v>В межах</v>
      </c>
    </row>
    <row r="127" spans="1:19">
      <c r="A127" s="2" t="str">
        <f>'06A_Варіанти'!A118</f>
        <v>BASE_391</v>
      </c>
      <c r="B127" s="2" t="str">
        <f>'06A_Варіанти'!B118</f>
        <v>TT_391</v>
      </c>
      <c r="C127" s="2" t="str">
        <f>'06A_Варіанти'!D118</f>
        <v>Основний</v>
      </c>
      <c r="D127" s="2" t="str">
        <f>'06A_Варіанти'!C118</f>
        <v>РЦП</v>
      </c>
      <c r="E127" s="2" t="str">
        <f>'06A_Варіанти'!S118</f>
        <v>DIRECT</v>
      </c>
      <c r="F127" s="2" t="str">
        <f>IF(O127='06A_Варіанти'!E118,'06A_Варіанти'!E$1,IF(O127='06A_Варіанти'!F118,'06A_Варіанти'!F$1,IF(O127='06A_Варіанти'!G118,'06A_Варіанти'!G$1,IF(O127='06A_Варіанти'!H118,'06A_Варіанти'!H$1,IF(O127='06A_Варіанти'!I118,'06A_Варіанти'!I$1,IF(O127='06A_Варіанти'!J118,'06A_Варіанти'!J$1,IF(O127='06A_Варіанти'!K118,'06A_Варіанти'!K$1,IF(O127='06A_Варіанти'!L118,'06A_Варіанти'!L$1,IF(O127='06A_Варіанти'!M118,'06A_Варіанти'!M$1,IF(O127='06A_Варіанти'!N118,'06A_Варіанти'!N$1,IF(O127='06A_Варіанти'!O118,'06A_Варіанти'!O$1,IF(O127='06A_Варіанти'!P118,'06A_Варіанти'!P$1,IF(O127='06A_Варіанти'!Q118,'06A_Варіанти'!Q$1,IF(O127='06A_Варіанти'!R118,'06A_Варіанти'!R$1,"НЕМАЄ МАРШРУТУ"))))))))))))))</f>
        <v>DIRECT</v>
      </c>
      <c r="G127" s="2" t="str">
        <f t="shared" si="7"/>
        <v>БЕЗ ЗМІН</v>
      </c>
      <c r="H127" s="2">
        <f>IF(G127="НЕМАЄ МАРШРУТУ",0,O127-'06A_Варіанти'!T118)</f>
        <v>0</v>
      </c>
      <c r="I127" s="2">
        <f>IFERROR(INDEX('04_Потоки'!$E:$E,MATCH(A127,'04_Потоки'!$A:$A,0)),0)</f>
        <v>1.850536130536131</v>
      </c>
      <c r="J127" s="2">
        <f t="shared" si="8"/>
        <v>1</v>
      </c>
      <c r="K127" s="2">
        <f>IF(C127="РЦК макси",0,2*'06A_Варіанти'!T118*J127)</f>
        <v>371.6</v>
      </c>
      <c r="L127" s="2">
        <f t="shared" si="9"/>
        <v>371.6</v>
      </c>
      <c r="M127" s="2">
        <f t="shared" si="10"/>
        <v>0</v>
      </c>
      <c r="N127" s="9">
        <f t="shared" si="11"/>
        <v>0</v>
      </c>
      <c r="O127" s="2">
        <f>MIN(IF('07A_Конструктор'!$D$5="Так",'06A_Варіанти'!E118,1E+99),IF('07A_Конструктор'!$D$6="Так",'06A_Варіанти'!F118,1E+99),IF('07A_Конструктор'!$D$7="Так",'06A_Варіанти'!G118,1E+99),IF('07A_Конструктор'!$D$8="Так",'06A_Варіанти'!H118,1E+99),IF('07A_Конструктор'!$D$9="Так",'06A_Варіанти'!I118,1E+99),IF('07A_Конструктор'!$D$10="Так",'06A_Варіанти'!J118,1E+99),IF('07A_Конструктор'!$D$11="Так",'06A_Варіанти'!K118,1E+99),IF('07A_Конструктор'!$D$12="Так",'06A_Варіанти'!L118,1E+99),IF('07A_Конструктор'!$D$13="Так",'06A_Варіанти'!M118,1E+99),IF('07A_Конструктор'!$D$14="Так",'06A_Варіанти'!N118,1E+99),IF('07A_Конструктор'!$D$15="Так",'06A_Варіанти'!O118,1E+99),IF('07A_Конструктор'!$D$16="Так",'06A_Варіанти'!P118,1E+99),IF('07A_Конструктор'!$D$17="Так",'06A_Варіанти'!Q118,1E+99),IF('06A_Варіанти'!R118="",1E+99,'06A_Варіанти'!R118))</f>
        <v>185.8</v>
      </c>
      <c r="P127" s="2" t="str">
        <f t="shared" si="12"/>
        <v>5 т</v>
      </c>
      <c r="Q127" s="2">
        <f t="shared" si="13"/>
        <v>14</v>
      </c>
      <c r="R127" s="2">
        <f>IF(OR(C127="РЦК макси",C127="РЦЧ SKU"),"SKU-потік",IFERROR(VLOOKUP(D127,'02_РЦ'!$A$3:$I$7,5,FALSE),0))</f>
        <v>800</v>
      </c>
      <c r="S127" s="2" t="str">
        <f>IF(OR(C127="РЦК макси",C127="РЦЧ SKU"),"Не рахується в ліміт",IFERROR(VLOOKUP(D127,'02_РЦ'!$A$3:$I$7,9,FALSE),"Немає РЦ"))</f>
        <v>В межах</v>
      </c>
    </row>
    <row r="128" spans="1:19">
      <c r="A128" s="2" t="str">
        <f>'06A_Варіанти'!A119</f>
        <v>BASE_380</v>
      </c>
      <c r="B128" s="2" t="str">
        <f>'06A_Варіанти'!B119</f>
        <v>TT_380</v>
      </c>
      <c r="C128" s="2" t="str">
        <f>'06A_Варіанти'!D119</f>
        <v>Основний</v>
      </c>
      <c r="D128" s="2" t="str">
        <f>'06A_Варіанти'!C119</f>
        <v>РЦП</v>
      </c>
      <c r="E128" s="2" t="str">
        <f>'06A_Варіанти'!S119</f>
        <v>DIRECT</v>
      </c>
      <c r="F128" s="2" t="str">
        <f>IF(O128='06A_Варіанти'!E119,'06A_Варіанти'!E$1,IF(O128='06A_Варіанти'!F119,'06A_Варіанти'!F$1,IF(O128='06A_Варіанти'!G119,'06A_Варіанти'!G$1,IF(O128='06A_Варіанти'!H119,'06A_Варіанти'!H$1,IF(O128='06A_Варіанти'!I119,'06A_Варіанти'!I$1,IF(O128='06A_Варіанти'!J119,'06A_Варіанти'!J$1,IF(O128='06A_Варіанти'!K119,'06A_Варіанти'!K$1,IF(O128='06A_Варіанти'!L119,'06A_Варіанти'!L$1,IF(O128='06A_Варіанти'!M119,'06A_Варіанти'!M$1,IF(O128='06A_Варіанти'!N119,'06A_Варіанти'!N$1,IF(O128='06A_Варіанти'!O119,'06A_Варіанти'!O$1,IF(O128='06A_Варіанти'!P119,'06A_Варіанти'!P$1,IF(O128='06A_Варіанти'!Q119,'06A_Варіанти'!Q$1,IF(O128='06A_Варіанти'!R119,'06A_Варіанти'!R$1,"НЕМАЄ МАРШРУТУ"))))))))))))))</f>
        <v>DIRECT</v>
      </c>
      <c r="G128" s="2" t="str">
        <f t="shared" si="7"/>
        <v>БЕЗ ЗМІН</v>
      </c>
      <c r="H128" s="2">
        <f>IF(G128="НЕМАЄ МАРШРУТУ",0,O128-'06A_Варіанти'!T119)</f>
        <v>0</v>
      </c>
      <c r="I128" s="2">
        <f>IFERROR(INDEX('04_Потоки'!$E:$E,MATCH(A128,'04_Потоки'!$A:$A,0)),0)</f>
        <v>1.850536130536131</v>
      </c>
      <c r="J128" s="2">
        <f t="shared" si="8"/>
        <v>1</v>
      </c>
      <c r="K128" s="2">
        <f>IF(C128="РЦК макси",0,2*'06A_Варіанти'!T119*J128)</f>
        <v>238.6</v>
      </c>
      <c r="L128" s="2">
        <f t="shared" si="9"/>
        <v>238.6</v>
      </c>
      <c r="M128" s="2">
        <f t="shared" si="10"/>
        <v>0</v>
      </c>
      <c r="N128" s="9">
        <f t="shared" si="11"/>
        <v>0</v>
      </c>
      <c r="O128" s="2">
        <f>MIN(IF('07A_Конструктор'!$D$5="Так",'06A_Варіанти'!E119,1E+99),IF('07A_Конструктор'!$D$6="Так",'06A_Варіанти'!F119,1E+99),IF('07A_Конструктор'!$D$7="Так",'06A_Варіанти'!G119,1E+99),IF('07A_Конструктор'!$D$8="Так",'06A_Варіанти'!H119,1E+99),IF('07A_Конструктор'!$D$9="Так",'06A_Варіанти'!I119,1E+99),IF('07A_Конструктор'!$D$10="Так",'06A_Варіанти'!J119,1E+99),IF('07A_Конструктор'!$D$11="Так",'06A_Варіанти'!K119,1E+99),IF('07A_Конструктор'!$D$12="Так",'06A_Варіанти'!L119,1E+99),IF('07A_Конструктор'!$D$13="Так",'06A_Варіанти'!M119,1E+99),IF('07A_Конструктор'!$D$14="Так",'06A_Варіанти'!N119,1E+99),IF('07A_Конструктор'!$D$15="Так",'06A_Варіанти'!O119,1E+99),IF('07A_Конструктор'!$D$16="Так",'06A_Варіанти'!P119,1E+99),IF('07A_Конструктор'!$D$17="Так",'06A_Варіанти'!Q119,1E+99),IF('06A_Варіанти'!R119="",1E+99,'06A_Варіанти'!R119))</f>
        <v>119.3</v>
      </c>
      <c r="P128" s="2" t="str">
        <f t="shared" si="12"/>
        <v>5 т</v>
      </c>
      <c r="Q128" s="2">
        <f t="shared" si="13"/>
        <v>14</v>
      </c>
      <c r="R128" s="2">
        <f>IF(OR(C128="РЦК макси",C128="РЦЧ SKU"),"SKU-потік",IFERROR(VLOOKUP(D128,'02_РЦ'!$A$3:$I$7,5,FALSE),0))</f>
        <v>800</v>
      </c>
      <c r="S128" s="2" t="str">
        <f>IF(OR(C128="РЦК макси",C128="РЦЧ SKU"),"Не рахується в ліміт",IFERROR(VLOOKUP(D128,'02_РЦ'!$A$3:$I$7,9,FALSE),"Немає РЦ"))</f>
        <v>В межах</v>
      </c>
    </row>
    <row r="129" spans="1:19">
      <c r="A129" s="2" t="str">
        <f>'06A_Варіанти'!A120</f>
        <v>BASE_254</v>
      </c>
      <c r="B129" s="2" t="str">
        <f>'06A_Варіанти'!B120</f>
        <v>TT_254</v>
      </c>
      <c r="C129" s="2" t="str">
        <f>'06A_Варіанти'!D120</f>
        <v>Основний</v>
      </c>
      <c r="D129" s="2" t="str">
        <f>'06A_Варіанти'!C120</f>
        <v>РЦП</v>
      </c>
      <c r="E129" s="2" t="str">
        <f>'06A_Варіанти'!S120</f>
        <v>DIRECT</v>
      </c>
      <c r="F129" s="2" t="str">
        <f>IF(O129='06A_Варіанти'!E120,'06A_Варіанти'!E$1,IF(O129='06A_Варіанти'!F120,'06A_Варіанти'!F$1,IF(O129='06A_Варіанти'!G120,'06A_Варіанти'!G$1,IF(O129='06A_Варіанти'!H120,'06A_Варіанти'!H$1,IF(O129='06A_Варіанти'!I120,'06A_Варіанти'!I$1,IF(O129='06A_Варіанти'!J120,'06A_Варіанти'!J$1,IF(O129='06A_Варіанти'!K120,'06A_Варіанти'!K$1,IF(O129='06A_Варіанти'!L120,'06A_Варіанти'!L$1,IF(O129='06A_Варіанти'!M120,'06A_Варіанти'!M$1,IF(O129='06A_Варіанти'!N120,'06A_Варіанти'!N$1,IF(O129='06A_Варіанти'!O120,'06A_Варіанти'!O$1,IF(O129='06A_Варіанти'!P120,'06A_Варіанти'!P$1,IF(O129='06A_Варіанти'!Q120,'06A_Варіанти'!Q$1,IF(O129='06A_Варіанти'!R120,'06A_Варіанти'!R$1,"НЕМАЄ МАРШРУТУ"))))))))))))))</f>
        <v>DIRECT</v>
      </c>
      <c r="G129" s="2" t="str">
        <f t="shared" si="7"/>
        <v>БЕЗ ЗМІН</v>
      </c>
      <c r="H129" s="2">
        <f>IF(G129="НЕМАЄ МАРШРУТУ",0,O129-'06A_Варіанти'!T120)</f>
        <v>0</v>
      </c>
      <c r="I129" s="2">
        <f>IFERROR(INDEX('04_Потоки'!$E:$E,MATCH(A129,'04_Потоки'!$A:$A,0)),0)</f>
        <v>1.850536130536131</v>
      </c>
      <c r="J129" s="2">
        <f t="shared" si="8"/>
        <v>1</v>
      </c>
      <c r="K129" s="2">
        <f>IF(C129="РЦК макси",0,2*'06A_Варіанти'!T120*J129)</f>
        <v>351.2</v>
      </c>
      <c r="L129" s="2">
        <f t="shared" si="9"/>
        <v>351.2</v>
      </c>
      <c r="M129" s="2">
        <f t="shared" si="10"/>
        <v>0</v>
      </c>
      <c r="N129" s="9">
        <f t="shared" si="11"/>
        <v>0</v>
      </c>
      <c r="O129" s="2">
        <f>MIN(IF('07A_Конструктор'!$D$5="Так",'06A_Варіанти'!E120,1E+99),IF('07A_Конструктор'!$D$6="Так",'06A_Варіанти'!F120,1E+99),IF('07A_Конструктор'!$D$7="Так",'06A_Варіанти'!G120,1E+99),IF('07A_Конструктор'!$D$8="Так",'06A_Варіанти'!H120,1E+99),IF('07A_Конструктор'!$D$9="Так",'06A_Варіанти'!I120,1E+99),IF('07A_Конструктор'!$D$10="Так",'06A_Варіанти'!J120,1E+99),IF('07A_Конструктор'!$D$11="Так",'06A_Варіанти'!K120,1E+99),IF('07A_Конструктор'!$D$12="Так",'06A_Варіанти'!L120,1E+99),IF('07A_Конструктор'!$D$13="Так",'06A_Варіанти'!M120,1E+99),IF('07A_Конструктор'!$D$14="Так",'06A_Варіанти'!N120,1E+99),IF('07A_Конструктор'!$D$15="Так",'06A_Варіанти'!O120,1E+99),IF('07A_Конструктор'!$D$16="Так",'06A_Варіанти'!P120,1E+99),IF('07A_Конструктор'!$D$17="Так",'06A_Варіанти'!Q120,1E+99),IF('06A_Варіанти'!R120="",1E+99,'06A_Варіанти'!R120))</f>
        <v>175.6</v>
      </c>
      <c r="P129" s="2" t="str">
        <f t="shared" si="12"/>
        <v>5 т</v>
      </c>
      <c r="Q129" s="2">
        <f t="shared" si="13"/>
        <v>14</v>
      </c>
      <c r="R129" s="2">
        <f>IF(OR(C129="РЦК макси",C129="РЦЧ SKU"),"SKU-потік",IFERROR(VLOOKUP(D129,'02_РЦ'!$A$3:$I$7,5,FALSE),0))</f>
        <v>800</v>
      </c>
      <c r="S129" s="2" t="str">
        <f>IF(OR(C129="РЦК макси",C129="РЦЧ SKU"),"Не рахується в ліміт",IFERROR(VLOOKUP(D129,'02_РЦ'!$A$3:$I$7,9,FALSE),"Немає РЦ"))</f>
        <v>В межах</v>
      </c>
    </row>
    <row r="130" spans="1:19">
      <c r="A130" s="2" t="str">
        <f>'06A_Варіанти'!A121</f>
        <v>BASE_351</v>
      </c>
      <c r="B130" s="2" t="str">
        <f>'06A_Варіанти'!B121</f>
        <v>TT_351</v>
      </c>
      <c r="C130" s="2" t="str">
        <f>'06A_Варіанти'!D121</f>
        <v>Основний</v>
      </c>
      <c r="D130" s="2" t="str">
        <f>'06A_Варіанти'!C121</f>
        <v>РЦП</v>
      </c>
      <c r="E130" s="2" t="str">
        <f>'06A_Варіанти'!S121</f>
        <v>DIRECT</v>
      </c>
      <c r="F130" s="2" t="str">
        <f>IF(O130='06A_Варіанти'!E121,'06A_Варіанти'!E$1,IF(O130='06A_Варіанти'!F121,'06A_Варіанти'!F$1,IF(O130='06A_Варіанти'!G121,'06A_Варіанти'!G$1,IF(O130='06A_Варіанти'!H121,'06A_Варіанти'!H$1,IF(O130='06A_Варіанти'!I121,'06A_Варіанти'!I$1,IF(O130='06A_Варіанти'!J121,'06A_Варіанти'!J$1,IF(O130='06A_Варіанти'!K121,'06A_Варіанти'!K$1,IF(O130='06A_Варіанти'!L121,'06A_Варіанти'!L$1,IF(O130='06A_Варіанти'!M121,'06A_Варіанти'!M$1,IF(O130='06A_Варіанти'!N121,'06A_Варіанти'!N$1,IF(O130='06A_Варіанти'!O121,'06A_Варіанти'!O$1,IF(O130='06A_Варіанти'!P121,'06A_Варіанти'!P$1,IF(O130='06A_Варіанти'!Q121,'06A_Варіанти'!Q$1,IF(O130='06A_Варіанти'!R121,'06A_Варіанти'!R$1,"НЕМАЄ МАРШРУТУ"))))))))))))))</f>
        <v>DIRECT</v>
      </c>
      <c r="G130" s="2" t="str">
        <f t="shared" si="7"/>
        <v>БЕЗ ЗМІН</v>
      </c>
      <c r="H130" s="2">
        <f>IF(G130="НЕМАЄ МАРШРУТУ",0,O130-'06A_Варіанти'!T121)</f>
        <v>0</v>
      </c>
      <c r="I130" s="2">
        <f>IFERROR(INDEX('04_Потоки'!$E:$E,MATCH(A130,'04_Потоки'!$A:$A,0)),0)</f>
        <v>1.850536130536131</v>
      </c>
      <c r="J130" s="2">
        <f t="shared" si="8"/>
        <v>1</v>
      </c>
      <c r="K130" s="2">
        <f>IF(C130="РЦК макси",0,2*'06A_Варіанти'!T121*J130)</f>
        <v>486</v>
      </c>
      <c r="L130" s="2">
        <f t="shared" si="9"/>
        <v>486</v>
      </c>
      <c r="M130" s="2">
        <f t="shared" si="10"/>
        <v>0</v>
      </c>
      <c r="N130" s="9">
        <f t="shared" si="11"/>
        <v>0</v>
      </c>
      <c r="O130" s="2">
        <f>MIN(IF('07A_Конструктор'!$D$5="Так",'06A_Варіанти'!E121,1E+99),IF('07A_Конструктор'!$D$6="Так",'06A_Варіанти'!F121,1E+99),IF('07A_Конструктор'!$D$7="Так",'06A_Варіанти'!G121,1E+99),IF('07A_Конструктор'!$D$8="Так",'06A_Варіанти'!H121,1E+99),IF('07A_Конструктор'!$D$9="Так",'06A_Варіанти'!I121,1E+99),IF('07A_Конструктор'!$D$10="Так",'06A_Варіанти'!J121,1E+99),IF('07A_Конструктор'!$D$11="Так",'06A_Варіанти'!K121,1E+99),IF('07A_Конструктор'!$D$12="Так",'06A_Варіанти'!L121,1E+99),IF('07A_Конструктор'!$D$13="Так",'06A_Варіанти'!M121,1E+99),IF('07A_Конструктор'!$D$14="Так",'06A_Варіанти'!N121,1E+99),IF('07A_Конструктор'!$D$15="Так",'06A_Варіанти'!O121,1E+99),IF('07A_Конструктор'!$D$16="Так",'06A_Варіанти'!P121,1E+99),IF('07A_Конструктор'!$D$17="Так",'06A_Варіанти'!Q121,1E+99),IF('06A_Варіанти'!R121="",1E+99,'06A_Варіанти'!R121))</f>
        <v>243</v>
      </c>
      <c r="P130" s="2" t="str">
        <f t="shared" si="12"/>
        <v>5 т</v>
      </c>
      <c r="Q130" s="2">
        <f t="shared" si="13"/>
        <v>14</v>
      </c>
      <c r="R130" s="2">
        <f>IF(OR(C130="РЦК макси",C130="РЦЧ SKU"),"SKU-потік",IFERROR(VLOOKUP(D130,'02_РЦ'!$A$3:$I$7,5,FALSE),0))</f>
        <v>800</v>
      </c>
      <c r="S130" s="2" t="str">
        <f>IF(OR(C130="РЦК макси",C130="РЦЧ SKU"),"Не рахується в ліміт",IFERROR(VLOOKUP(D130,'02_РЦ'!$A$3:$I$7,9,FALSE),"Немає РЦ"))</f>
        <v>В межах</v>
      </c>
    </row>
    <row r="131" spans="1:19">
      <c r="A131" s="2" t="str">
        <f>'06A_Варіанти'!A122</f>
        <v>BASE_247</v>
      </c>
      <c r="B131" s="2" t="str">
        <f>'06A_Варіанти'!B122</f>
        <v>TT_247</v>
      </c>
      <c r="C131" s="2" t="str">
        <f>'06A_Варіанти'!D122</f>
        <v>Основний</v>
      </c>
      <c r="D131" s="2" t="str">
        <f>'06A_Варіанти'!C122</f>
        <v>РЦП</v>
      </c>
      <c r="E131" s="2" t="str">
        <f>'06A_Варіанти'!S122</f>
        <v>DIRECT</v>
      </c>
      <c r="F131" s="2" t="str">
        <f>IF(O131='06A_Варіанти'!E122,'06A_Варіанти'!E$1,IF(O131='06A_Варіанти'!F122,'06A_Варіанти'!F$1,IF(O131='06A_Варіанти'!G122,'06A_Варіанти'!G$1,IF(O131='06A_Варіанти'!H122,'06A_Варіанти'!H$1,IF(O131='06A_Варіанти'!I122,'06A_Варіанти'!I$1,IF(O131='06A_Варіанти'!J122,'06A_Варіанти'!J$1,IF(O131='06A_Варіанти'!K122,'06A_Варіанти'!K$1,IF(O131='06A_Варіанти'!L122,'06A_Варіанти'!L$1,IF(O131='06A_Варіанти'!M122,'06A_Варіанти'!M$1,IF(O131='06A_Варіанти'!N122,'06A_Варіанти'!N$1,IF(O131='06A_Варіанти'!O122,'06A_Варіанти'!O$1,IF(O131='06A_Варіанти'!P122,'06A_Варіанти'!P$1,IF(O131='06A_Варіанти'!Q122,'06A_Варіанти'!Q$1,IF(O131='06A_Варіанти'!R122,'06A_Варіанти'!R$1,"НЕМАЄ МАРШРУТУ"))))))))))))))</f>
        <v>DIRECT</v>
      </c>
      <c r="G131" s="2" t="str">
        <f t="shared" si="7"/>
        <v>БЕЗ ЗМІН</v>
      </c>
      <c r="H131" s="2">
        <f>IF(G131="НЕМАЄ МАРШРУТУ",0,O131-'06A_Варіанти'!T122)</f>
        <v>0</v>
      </c>
      <c r="I131" s="2">
        <f>IFERROR(INDEX('04_Потоки'!$E:$E,MATCH(A131,'04_Потоки'!$A:$A,0)),0)</f>
        <v>1.850536130536131</v>
      </c>
      <c r="J131" s="2">
        <f t="shared" si="8"/>
        <v>1</v>
      </c>
      <c r="K131" s="2">
        <f>IF(C131="РЦК макси",0,2*'06A_Варіанти'!T122*J131)</f>
        <v>347.8</v>
      </c>
      <c r="L131" s="2">
        <f t="shared" si="9"/>
        <v>347.8</v>
      </c>
      <c r="M131" s="2">
        <f t="shared" si="10"/>
        <v>0</v>
      </c>
      <c r="N131" s="9">
        <f t="shared" si="11"/>
        <v>0</v>
      </c>
      <c r="O131" s="2">
        <f>MIN(IF('07A_Конструктор'!$D$5="Так",'06A_Варіанти'!E122,1E+99),IF('07A_Конструктор'!$D$6="Так",'06A_Варіанти'!F122,1E+99),IF('07A_Конструктор'!$D$7="Так",'06A_Варіанти'!G122,1E+99),IF('07A_Конструктор'!$D$8="Так",'06A_Варіанти'!H122,1E+99),IF('07A_Конструктор'!$D$9="Так",'06A_Варіанти'!I122,1E+99),IF('07A_Конструктор'!$D$10="Так",'06A_Варіанти'!J122,1E+99),IF('07A_Конструктор'!$D$11="Так",'06A_Варіанти'!K122,1E+99),IF('07A_Конструктор'!$D$12="Так",'06A_Варіанти'!L122,1E+99),IF('07A_Конструктор'!$D$13="Так",'06A_Варіанти'!M122,1E+99),IF('07A_Конструктор'!$D$14="Так",'06A_Варіанти'!N122,1E+99),IF('07A_Конструктор'!$D$15="Так",'06A_Варіанти'!O122,1E+99),IF('07A_Конструктор'!$D$16="Так",'06A_Варіанти'!P122,1E+99),IF('07A_Конструктор'!$D$17="Так",'06A_Варіанти'!Q122,1E+99),IF('06A_Варіанти'!R122="",1E+99,'06A_Варіанти'!R122))</f>
        <v>173.9</v>
      </c>
      <c r="P131" s="2" t="str">
        <f t="shared" si="12"/>
        <v>5 т</v>
      </c>
      <c r="Q131" s="2">
        <f t="shared" si="13"/>
        <v>14</v>
      </c>
      <c r="R131" s="2">
        <f>IF(OR(C131="РЦК макси",C131="РЦЧ SKU"),"SKU-потік",IFERROR(VLOOKUP(D131,'02_РЦ'!$A$3:$I$7,5,FALSE),0))</f>
        <v>800</v>
      </c>
      <c r="S131" s="2" t="str">
        <f>IF(OR(C131="РЦК макси",C131="РЦЧ SKU"),"Не рахується в ліміт",IFERROR(VLOOKUP(D131,'02_РЦ'!$A$3:$I$7,9,FALSE),"Немає РЦ"))</f>
        <v>В межах</v>
      </c>
    </row>
    <row r="132" spans="1:19">
      <c r="A132" s="2" t="str">
        <f>'06A_Варіанти'!A123</f>
        <v>BASE_370</v>
      </c>
      <c r="B132" s="2" t="str">
        <f>'06A_Варіанти'!B123</f>
        <v>TT_370</v>
      </c>
      <c r="C132" s="2" t="str">
        <f>'06A_Варіанти'!D123</f>
        <v>Основний</v>
      </c>
      <c r="D132" s="2" t="str">
        <f>'06A_Варіанти'!C123</f>
        <v>РЦП</v>
      </c>
      <c r="E132" s="2" t="str">
        <f>'06A_Варіанти'!S123</f>
        <v>DIRECT</v>
      </c>
      <c r="F132" s="2" t="str">
        <f>IF(O132='06A_Варіанти'!E123,'06A_Варіанти'!E$1,IF(O132='06A_Варіанти'!F123,'06A_Варіанти'!F$1,IF(O132='06A_Варіанти'!G123,'06A_Варіанти'!G$1,IF(O132='06A_Варіанти'!H123,'06A_Варіанти'!H$1,IF(O132='06A_Варіанти'!I123,'06A_Варіанти'!I$1,IF(O132='06A_Варіанти'!J123,'06A_Варіанти'!J$1,IF(O132='06A_Варіанти'!K123,'06A_Варіанти'!K$1,IF(O132='06A_Варіанти'!L123,'06A_Варіанти'!L$1,IF(O132='06A_Варіанти'!M123,'06A_Варіанти'!M$1,IF(O132='06A_Варіанти'!N123,'06A_Варіанти'!N$1,IF(O132='06A_Варіанти'!O123,'06A_Варіанти'!O$1,IF(O132='06A_Варіанти'!P123,'06A_Варіанти'!P$1,IF(O132='06A_Варіанти'!Q123,'06A_Варіанти'!Q$1,IF(O132='06A_Варіанти'!R123,'06A_Варіанти'!R$1,"НЕМАЄ МАРШРУТУ"))))))))))))))</f>
        <v>DIRECT</v>
      </c>
      <c r="G132" s="2" t="str">
        <f t="shared" si="7"/>
        <v>БЕЗ ЗМІН</v>
      </c>
      <c r="H132" s="2">
        <f>IF(G132="НЕМАЄ МАРШРУТУ",0,O132-'06A_Варіанти'!T123)</f>
        <v>0</v>
      </c>
      <c r="I132" s="2">
        <f>IFERROR(INDEX('04_Потоки'!$E:$E,MATCH(A132,'04_Потоки'!$A:$A,0)),0)</f>
        <v>1.850536130536131</v>
      </c>
      <c r="J132" s="2">
        <f t="shared" si="8"/>
        <v>1</v>
      </c>
      <c r="K132" s="2">
        <f>IF(C132="РЦК макси",0,2*'06A_Варіанти'!T123*J132)</f>
        <v>380</v>
      </c>
      <c r="L132" s="2">
        <f t="shared" si="9"/>
        <v>380</v>
      </c>
      <c r="M132" s="2">
        <f t="shared" si="10"/>
        <v>0</v>
      </c>
      <c r="N132" s="9">
        <f t="shared" si="11"/>
        <v>0</v>
      </c>
      <c r="O132" s="2">
        <f>MIN(IF('07A_Конструктор'!$D$5="Так",'06A_Варіанти'!E123,1E+99),IF('07A_Конструктор'!$D$6="Так",'06A_Варіанти'!F123,1E+99),IF('07A_Конструктор'!$D$7="Так",'06A_Варіанти'!G123,1E+99),IF('07A_Конструктор'!$D$8="Так",'06A_Варіанти'!H123,1E+99),IF('07A_Конструктор'!$D$9="Так",'06A_Варіанти'!I123,1E+99),IF('07A_Конструктор'!$D$10="Так",'06A_Варіанти'!J123,1E+99),IF('07A_Конструктор'!$D$11="Так",'06A_Варіанти'!K123,1E+99),IF('07A_Конструктор'!$D$12="Так",'06A_Варіанти'!L123,1E+99),IF('07A_Конструктор'!$D$13="Так",'06A_Варіанти'!M123,1E+99),IF('07A_Конструктор'!$D$14="Так",'06A_Варіанти'!N123,1E+99),IF('07A_Конструктор'!$D$15="Так",'06A_Варіанти'!O123,1E+99),IF('07A_Конструктор'!$D$16="Так",'06A_Варіанти'!P123,1E+99),IF('07A_Конструктор'!$D$17="Так",'06A_Варіанти'!Q123,1E+99),IF('06A_Варіанти'!R123="",1E+99,'06A_Варіанти'!R123))</f>
        <v>190</v>
      </c>
      <c r="P132" s="2" t="str">
        <f t="shared" si="12"/>
        <v>5 т</v>
      </c>
      <c r="Q132" s="2">
        <f t="shared" si="13"/>
        <v>14</v>
      </c>
      <c r="R132" s="2">
        <f>IF(OR(C132="РЦК макси",C132="РЦЧ SKU"),"SKU-потік",IFERROR(VLOOKUP(D132,'02_РЦ'!$A$3:$I$7,5,FALSE),0))</f>
        <v>800</v>
      </c>
      <c r="S132" s="2" t="str">
        <f>IF(OR(C132="РЦК макси",C132="РЦЧ SKU"),"Не рахується в ліміт",IFERROR(VLOOKUP(D132,'02_РЦ'!$A$3:$I$7,9,FALSE),"Немає РЦ"))</f>
        <v>В межах</v>
      </c>
    </row>
    <row r="133" spans="1:19">
      <c r="A133" s="2" t="str">
        <f>'06A_Варіанти'!A124</f>
        <v>BASE_93</v>
      </c>
      <c r="B133" s="2" t="str">
        <f>'06A_Варіанти'!B124</f>
        <v>TT_93</v>
      </c>
      <c r="C133" s="2" t="str">
        <f>'06A_Варіанти'!D124</f>
        <v>Основний</v>
      </c>
      <c r="D133" s="2" t="str">
        <f>'06A_Варіанти'!C124</f>
        <v>РЦП</v>
      </c>
      <c r="E133" s="2" t="str">
        <f>'06A_Варіанти'!S124</f>
        <v>DIRECT</v>
      </c>
      <c r="F133" s="2" t="str">
        <f>IF(O133='06A_Варіанти'!E124,'06A_Варіанти'!E$1,IF(O133='06A_Варіанти'!F124,'06A_Варіанти'!F$1,IF(O133='06A_Варіанти'!G124,'06A_Варіанти'!G$1,IF(O133='06A_Варіанти'!H124,'06A_Варіанти'!H$1,IF(O133='06A_Варіанти'!I124,'06A_Варіанти'!I$1,IF(O133='06A_Варіанти'!J124,'06A_Варіанти'!J$1,IF(O133='06A_Варіанти'!K124,'06A_Варіанти'!K$1,IF(O133='06A_Варіанти'!L124,'06A_Варіанти'!L$1,IF(O133='06A_Варіанти'!M124,'06A_Варіанти'!M$1,IF(O133='06A_Варіанти'!N124,'06A_Варіанти'!N$1,IF(O133='06A_Варіанти'!O124,'06A_Варіанти'!O$1,IF(O133='06A_Варіанти'!P124,'06A_Варіанти'!P$1,IF(O133='06A_Варіанти'!Q124,'06A_Варіанти'!Q$1,IF(O133='06A_Варіанти'!R124,'06A_Варіанти'!R$1,"НЕМАЄ МАРШРУТУ"))))))))))))))</f>
        <v>DIRECT</v>
      </c>
      <c r="G133" s="2" t="str">
        <f t="shared" si="7"/>
        <v>БЕЗ ЗМІН</v>
      </c>
      <c r="H133" s="2">
        <f>IF(G133="НЕМАЄ МАРШРУТУ",0,O133-'06A_Варіанти'!T124)</f>
        <v>0</v>
      </c>
      <c r="I133" s="2">
        <f>IFERROR(INDEX('04_Потоки'!$E:$E,MATCH(A133,'04_Потоки'!$A:$A,0)),0)</f>
        <v>1.850536130536131</v>
      </c>
      <c r="J133" s="2">
        <f t="shared" si="8"/>
        <v>1</v>
      </c>
      <c r="K133" s="2">
        <f>IF(C133="РЦК макси",0,2*'06A_Варіанти'!T124*J133)</f>
        <v>183.4</v>
      </c>
      <c r="L133" s="2">
        <f t="shared" si="9"/>
        <v>183.4</v>
      </c>
      <c r="M133" s="2">
        <f t="shared" si="10"/>
        <v>0</v>
      </c>
      <c r="N133" s="9">
        <f t="shared" si="11"/>
        <v>0</v>
      </c>
      <c r="O133" s="2">
        <f>MIN(IF('07A_Конструктор'!$D$5="Так",'06A_Варіанти'!E124,1E+99),IF('07A_Конструктор'!$D$6="Так",'06A_Варіанти'!F124,1E+99),IF('07A_Конструктор'!$D$7="Так",'06A_Варіанти'!G124,1E+99),IF('07A_Конструктор'!$D$8="Так",'06A_Варіанти'!H124,1E+99),IF('07A_Конструктор'!$D$9="Так",'06A_Варіанти'!I124,1E+99),IF('07A_Конструктор'!$D$10="Так",'06A_Варіанти'!J124,1E+99),IF('07A_Конструктор'!$D$11="Так",'06A_Варіанти'!K124,1E+99),IF('07A_Конструктор'!$D$12="Так",'06A_Варіанти'!L124,1E+99),IF('07A_Конструктор'!$D$13="Так",'06A_Варіанти'!M124,1E+99),IF('07A_Конструктор'!$D$14="Так",'06A_Варіанти'!N124,1E+99),IF('07A_Конструктор'!$D$15="Так",'06A_Варіанти'!O124,1E+99),IF('07A_Конструктор'!$D$16="Так",'06A_Варіанти'!P124,1E+99),IF('07A_Конструктор'!$D$17="Так",'06A_Варіанти'!Q124,1E+99),IF('06A_Варіанти'!R124="",1E+99,'06A_Варіанти'!R124))</f>
        <v>91.7</v>
      </c>
      <c r="P133" s="2" t="str">
        <f t="shared" si="12"/>
        <v>5 т</v>
      </c>
      <c r="Q133" s="2">
        <f t="shared" si="13"/>
        <v>14</v>
      </c>
      <c r="R133" s="2">
        <f>IF(OR(C133="РЦК макси",C133="РЦЧ SKU"),"SKU-потік",IFERROR(VLOOKUP(D133,'02_РЦ'!$A$3:$I$7,5,FALSE),0))</f>
        <v>800</v>
      </c>
      <c r="S133" s="2" t="str">
        <f>IF(OR(C133="РЦК макси",C133="РЦЧ SKU"),"Не рахується в ліміт",IFERROR(VLOOKUP(D133,'02_РЦ'!$A$3:$I$7,9,FALSE),"Немає РЦ"))</f>
        <v>В межах</v>
      </c>
    </row>
    <row r="134" spans="1:19">
      <c r="A134" s="2" t="str">
        <f>'06A_Варіанти'!A125</f>
        <v>BASE_367</v>
      </c>
      <c r="B134" s="2" t="str">
        <f>'06A_Варіанти'!B125</f>
        <v>TT_367</v>
      </c>
      <c r="C134" s="2" t="str">
        <f>'06A_Варіанти'!D125</f>
        <v>Основний</v>
      </c>
      <c r="D134" s="2" t="str">
        <f>'06A_Варіанти'!C125</f>
        <v>РЦП</v>
      </c>
      <c r="E134" s="2" t="str">
        <f>'06A_Варіанти'!S125</f>
        <v>DIRECT</v>
      </c>
      <c r="F134" s="2" t="str">
        <f>IF(O134='06A_Варіанти'!E125,'06A_Варіанти'!E$1,IF(O134='06A_Варіанти'!F125,'06A_Варіанти'!F$1,IF(O134='06A_Варіанти'!G125,'06A_Варіанти'!G$1,IF(O134='06A_Варіанти'!H125,'06A_Варіанти'!H$1,IF(O134='06A_Варіанти'!I125,'06A_Варіанти'!I$1,IF(O134='06A_Варіанти'!J125,'06A_Варіанти'!J$1,IF(O134='06A_Варіанти'!K125,'06A_Варіанти'!K$1,IF(O134='06A_Варіанти'!L125,'06A_Варіанти'!L$1,IF(O134='06A_Варіанти'!M125,'06A_Варіанти'!M$1,IF(O134='06A_Варіанти'!N125,'06A_Варіанти'!N$1,IF(O134='06A_Варіанти'!O125,'06A_Варіанти'!O$1,IF(O134='06A_Варіанти'!P125,'06A_Варіанти'!P$1,IF(O134='06A_Варіанти'!Q125,'06A_Варіанти'!Q$1,IF(O134='06A_Варіанти'!R125,'06A_Варіанти'!R$1,"НЕМАЄ МАРШРУТУ"))))))))))))))</f>
        <v>DIRECT</v>
      </c>
      <c r="G134" s="2" t="str">
        <f t="shared" si="7"/>
        <v>БЕЗ ЗМІН</v>
      </c>
      <c r="H134" s="2">
        <f>IF(G134="НЕМАЄ МАРШРУТУ",0,O134-'06A_Варіанти'!T125)</f>
        <v>0</v>
      </c>
      <c r="I134" s="2">
        <f>IFERROR(INDEX('04_Потоки'!$E:$E,MATCH(A134,'04_Потоки'!$A:$A,0)),0)</f>
        <v>1.850536130536131</v>
      </c>
      <c r="J134" s="2">
        <f t="shared" si="8"/>
        <v>1</v>
      </c>
      <c r="K134" s="2">
        <f>IF(C134="РЦК макси",0,2*'06A_Варіанти'!T125*J134)</f>
        <v>394.2</v>
      </c>
      <c r="L134" s="2">
        <f t="shared" si="9"/>
        <v>394.2</v>
      </c>
      <c r="M134" s="2">
        <f t="shared" si="10"/>
        <v>0</v>
      </c>
      <c r="N134" s="9">
        <f t="shared" si="11"/>
        <v>0</v>
      </c>
      <c r="O134" s="2">
        <f>MIN(IF('07A_Конструктор'!$D$5="Так",'06A_Варіанти'!E125,1E+99),IF('07A_Конструктор'!$D$6="Так",'06A_Варіанти'!F125,1E+99),IF('07A_Конструктор'!$D$7="Так",'06A_Варіанти'!G125,1E+99),IF('07A_Конструктор'!$D$8="Так",'06A_Варіанти'!H125,1E+99),IF('07A_Конструктор'!$D$9="Так",'06A_Варіанти'!I125,1E+99),IF('07A_Конструктор'!$D$10="Так",'06A_Варіанти'!J125,1E+99),IF('07A_Конструктор'!$D$11="Так",'06A_Варіанти'!K125,1E+99),IF('07A_Конструктор'!$D$12="Так",'06A_Варіанти'!L125,1E+99),IF('07A_Конструктор'!$D$13="Так",'06A_Варіанти'!M125,1E+99),IF('07A_Конструктор'!$D$14="Так",'06A_Варіанти'!N125,1E+99),IF('07A_Конструктор'!$D$15="Так",'06A_Варіанти'!O125,1E+99),IF('07A_Конструктор'!$D$16="Так",'06A_Варіанти'!P125,1E+99),IF('07A_Конструктор'!$D$17="Так",'06A_Варіанти'!Q125,1E+99),IF('06A_Варіанти'!R125="",1E+99,'06A_Варіанти'!R125))</f>
        <v>197.1</v>
      </c>
      <c r="P134" s="2" t="str">
        <f t="shared" si="12"/>
        <v>5 т</v>
      </c>
      <c r="Q134" s="2">
        <f t="shared" si="13"/>
        <v>14</v>
      </c>
      <c r="R134" s="2">
        <f>IF(OR(C134="РЦК макси",C134="РЦЧ SKU"),"SKU-потік",IFERROR(VLOOKUP(D134,'02_РЦ'!$A$3:$I$7,5,FALSE),0))</f>
        <v>800</v>
      </c>
      <c r="S134" s="2" t="str">
        <f>IF(OR(C134="РЦК макси",C134="РЦЧ SKU"),"Не рахується в ліміт",IFERROR(VLOOKUP(D134,'02_РЦ'!$A$3:$I$7,9,FALSE),"Немає РЦ"))</f>
        <v>В межах</v>
      </c>
    </row>
    <row r="135" spans="1:19">
      <c r="A135" s="2" t="str">
        <f>'06A_Варіанти'!A126</f>
        <v>BASE_372</v>
      </c>
      <c r="B135" s="2" t="str">
        <f>'06A_Варіанти'!B126</f>
        <v>TT_372</v>
      </c>
      <c r="C135" s="2" t="str">
        <f>'06A_Варіанти'!D126</f>
        <v>Основний</v>
      </c>
      <c r="D135" s="2" t="str">
        <f>'06A_Варіанти'!C126</f>
        <v>РЦП</v>
      </c>
      <c r="E135" s="2" t="str">
        <f>'06A_Варіанти'!S126</f>
        <v>DIRECT</v>
      </c>
      <c r="F135" s="2" t="str">
        <f>IF(O135='06A_Варіанти'!E126,'06A_Варіанти'!E$1,IF(O135='06A_Варіанти'!F126,'06A_Варіанти'!F$1,IF(O135='06A_Варіанти'!G126,'06A_Варіанти'!G$1,IF(O135='06A_Варіанти'!H126,'06A_Варіанти'!H$1,IF(O135='06A_Варіанти'!I126,'06A_Варіанти'!I$1,IF(O135='06A_Варіанти'!J126,'06A_Варіанти'!J$1,IF(O135='06A_Варіанти'!K126,'06A_Варіанти'!K$1,IF(O135='06A_Варіанти'!L126,'06A_Варіанти'!L$1,IF(O135='06A_Варіанти'!M126,'06A_Варіанти'!M$1,IF(O135='06A_Варіанти'!N126,'06A_Варіанти'!N$1,IF(O135='06A_Варіанти'!O126,'06A_Варіанти'!O$1,IF(O135='06A_Варіанти'!P126,'06A_Варіанти'!P$1,IF(O135='06A_Варіанти'!Q126,'06A_Варіанти'!Q$1,IF(O135='06A_Варіанти'!R126,'06A_Варіанти'!R$1,"НЕМАЄ МАРШРУТУ"))))))))))))))</f>
        <v>DIRECT</v>
      </c>
      <c r="G135" s="2" t="str">
        <f t="shared" si="7"/>
        <v>БЕЗ ЗМІН</v>
      </c>
      <c r="H135" s="2">
        <f>IF(G135="НЕМАЄ МАРШРУТУ",0,O135-'06A_Варіанти'!T126)</f>
        <v>0</v>
      </c>
      <c r="I135" s="2">
        <f>IFERROR(INDEX('04_Потоки'!$E:$E,MATCH(A135,'04_Потоки'!$A:$A,0)),0)</f>
        <v>1.850536130536131</v>
      </c>
      <c r="J135" s="2">
        <f t="shared" si="8"/>
        <v>1</v>
      </c>
      <c r="K135" s="2">
        <f>IF(C135="РЦК макси",0,2*'06A_Варіанти'!T126*J135)</f>
        <v>243.8</v>
      </c>
      <c r="L135" s="2">
        <f t="shared" si="9"/>
        <v>243.8</v>
      </c>
      <c r="M135" s="2">
        <f t="shared" si="10"/>
        <v>0</v>
      </c>
      <c r="N135" s="9">
        <f t="shared" si="11"/>
        <v>0</v>
      </c>
      <c r="O135" s="2">
        <f>MIN(IF('07A_Конструктор'!$D$5="Так",'06A_Варіанти'!E126,1E+99),IF('07A_Конструктор'!$D$6="Так",'06A_Варіанти'!F126,1E+99),IF('07A_Конструктор'!$D$7="Так",'06A_Варіанти'!G126,1E+99),IF('07A_Конструктор'!$D$8="Так",'06A_Варіанти'!H126,1E+99),IF('07A_Конструктор'!$D$9="Так",'06A_Варіанти'!I126,1E+99),IF('07A_Конструктор'!$D$10="Так",'06A_Варіанти'!J126,1E+99),IF('07A_Конструктор'!$D$11="Так",'06A_Варіанти'!K126,1E+99),IF('07A_Конструктор'!$D$12="Так",'06A_Варіанти'!L126,1E+99),IF('07A_Конструктор'!$D$13="Так",'06A_Варіанти'!M126,1E+99),IF('07A_Конструктор'!$D$14="Так",'06A_Варіанти'!N126,1E+99),IF('07A_Конструктор'!$D$15="Так",'06A_Варіанти'!O126,1E+99),IF('07A_Конструктор'!$D$16="Так",'06A_Варіанти'!P126,1E+99),IF('07A_Конструктор'!$D$17="Так",'06A_Варіанти'!Q126,1E+99),IF('06A_Варіанти'!R126="",1E+99,'06A_Варіанти'!R126))</f>
        <v>121.9</v>
      </c>
      <c r="P135" s="2" t="str">
        <f t="shared" si="12"/>
        <v>5 т</v>
      </c>
      <c r="Q135" s="2">
        <f t="shared" si="13"/>
        <v>14</v>
      </c>
      <c r="R135" s="2">
        <f>IF(OR(C135="РЦК макси",C135="РЦЧ SKU"),"SKU-потік",IFERROR(VLOOKUP(D135,'02_РЦ'!$A$3:$I$7,5,FALSE),0))</f>
        <v>800</v>
      </c>
      <c r="S135" s="2" t="str">
        <f>IF(OR(C135="РЦК макси",C135="РЦЧ SKU"),"Не рахується в ліміт",IFERROR(VLOOKUP(D135,'02_РЦ'!$A$3:$I$7,9,FALSE),"Немає РЦ"))</f>
        <v>В межах</v>
      </c>
    </row>
    <row r="136" spans="1:19">
      <c r="A136" s="2" t="str">
        <f>'06A_Варіанти'!A127</f>
        <v>BASE_378</v>
      </c>
      <c r="B136" s="2" t="str">
        <f>'06A_Варіанти'!B127</f>
        <v>TT_378</v>
      </c>
      <c r="C136" s="2" t="str">
        <f>'06A_Варіанти'!D127</f>
        <v>Основний</v>
      </c>
      <c r="D136" s="2" t="str">
        <f>'06A_Варіанти'!C127</f>
        <v>РЦП</v>
      </c>
      <c r="E136" s="2" t="str">
        <f>'06A_Варіанти'!S127</f>
        <v>DIRECT</v>
      </c>
      <c r="F136" s="2" t="str">
        <f>IF(O136='06A_Варіанти'!E127,'06A_Варіанти'!E$1,IF(O136='06A_Варіанти'!F127,'06A_Варіанти'!F$1,IF(O136='06A_Варіанти'!G127,'06A_Варіанти'!G$1,IF(O136='06A_Варіанти'!H127,'06A_Варіанти'!H$1,IF(O136='06A_Варіанти'!I127,'06A_Варіанти'!I$1,IF(O136='06A_Варіанти'!J127,'06A_Варіанти'!J$1,IF(O136='06A_Варіанти'!K127,'06A_Варіанти'!K$1,IF(O136='06A_Варіанти'!L127,'06A_Варіанти'!L$1,IF(O136='06A_Варіанти'!M127,'06A_Варіанти'!M$1,IF(O136='06A_Варіанти'!N127,'06A_Варіанти'!N$1,IF(O136='06A_Варіанти'!O127,'06A_Варіанти'!O$1,IF(O136='06A_Варіанти'!P127,'06A_Варіанти'!P$1,IF(O136='06A_Варіанти'!Q127,'06A_Варіанти'!Q$1,IF(O136='06A_Варіанти'!R127,'06A_Варіанти'!R$1,"НЕМАЄ МАРШРУТУ"))))))))))))))</f>
        <v>DIRECT</v>
      </c>
      <c r="G136" s="2" t="str">
        <f t="shared" si="7"/>
        <v>БЕЗ ЗМІН</v>
      </c>
      <c r="H136" s="2">
        <f>IF(G136="НЕМАЄ МАРШРУТУ",0,O136-'06A_Варіанти'!T127)</f>
        <v>0</v>
      </c>
      <c r="I136" s="2">
        <f>IFERROR(INDEX('04_Потоки'!$E:$E,MATCH(A136,'04_Потоки'!$A:$A,0)),0)</f>
        <v>1.850536130536131</v>
      </c>
      <c r="J136" s="2">
        <f t="shared" si="8"/>
        <v>1</v>
      </c>
      <c r="K136" s="2">
        <f>IF(C136="РЦК макси",0,2*'06A_Варіанти'!T127*J136)</f>
        <v>16.399999999999999</v>
      </c>
      <c r="L136" s="2">
        <f t="shared" si="9"/>
        <v>16.399999999999999</v>
      </c>
      <c r="M136" s="2">
        <f t="shared" si="10"/>
        <v>0</v>
      </c>
      <c r="N136" s="9">
        <f t="shared" si="11"/>
        <v>0</v>
      </c>
      <c r="O136" s="2">
        <f>MIN(IF('07A_Конструктор'!$D$5="Так",'06A_Варіанти'!E127,1E+99),IF('07A_Конструктор'!$D$6="Так",'06A_Варіанти'!F127,1E+99),IF('07A_Конструктор'!$D$7="Так",'06A_Варіанти'!G127,1E+99),IF('07A_Конструктор'!$D$8="Так",'06A_Варіанти'!H127,1E+99),IF('07A_Конструктор'!$D$9="Так",'06A_Варіанти'!I127,1E+99),IF('07A_Конструктор'!$D$10="Так",'06A_Варіанти'!J127,1E+99),IF('07A_Конструктор'!$D$11="Так",'06A_Варіанти'!K127,1E+99),IF('07A_Конструктор'!$D$12="Так",'06A_Варіанти'!L127,1E+99),IF('07A_Конструктор'!$D$13="Так",'06A_Варіанти'!M127,1E+99),IF('07A_Конструктор'!$D$14="Так",'06A_Варіанти'!N127,1E+99),IF('07A_Конструктор'!$D$15="Так",'06A_Варіанти'!O127,1E+99),IF('07A_Конструктор'!$D$16="Так",'06A_Варіанти'!P127,1E+99),IF('07A_Конструктор'!$D$17="Так",'06A_Варіанти'!Q127,1E+99),IF('06A_Варіанти'!R127="",1E+99,'06A_Варіанти'!R127))</f>
        <v>8.1999999999999993</v>
      </c>
      <c r="P136" s="2" t="str">
        <f t="shared" si="12"/>
        <v>5 т</v>
      </c>
      <c r="Q136" s="2">
        <f t="shared" si="13"/>
        <v>14</v>
      </c>
      <c r="R136" s="2">
        <f>IF(OR(C136="РЦК макси",C136="РЦЧ SKU"),"SKU-потік",IFERROR(VLOOKUP(D136,'02_РЦ'!$A$3:$I$7,5,FALSE),0))</f>
        <v>800</v>
      </c>
      <c r="S136" s="2" t="str">
        <f>IF(OR(C136="РЦК макси",C136="РЦЧ SKU"),"Не рахується в ліміт",IFERROR(VLOOKUP(D136,'02_РЦ'!$A$3:$I$7,9,FALSE),"Немає РЦ"))</f>
        <v>В межах</v>
      </c>
    </row>
    <row r="137" spans="1:19">
      <c r="A137" s="2" t="str">
        <f>'06A_Варіанти'!A128</f>
        <v>BASE_91</v>
      </c>
      <c r="B137" s="2" t="str">
        <f>'06A_Варіанти'!B128</f>
        <v>TT_91</v>
      </c>
      <c r="C137" s="2" t="str">
        <f>'06A_Варіанти'!D128</f>
        <v>Основний</v>
      </c>
      <c r="D137" s="2" t="str">
        <f>'06A_Варіанти'!C128</f>
        <v>РЦП</v>
      </c>
      <c r="E137" s="2" t="str">
        <f>'06A_Варіанти'!S128</f>
        <v>DIRECT</v>
      </c>
      <c r="F137" s="2" t="str">
        <f>IF(O137='06A_Варіанти'!E128,'06A_Варіанти'!E$1,IF(O137='06A_Варіанти'!F128,'06A_Варіанти'!F$1,IF(O137='06A_Варіанти'!G128,'06A_Варіанти'!G$1,IF(O137='06A_Варіанти'!H128,'06A_Варіанти'!H$1,IF(O137='06A_Варіанти'!I128,'06A_Варіанти'!I$1,IF(O137='06A_Варіанти'!J128,'06A_Варіанти'!J$1,IF(O137='06A_Варіанти'!K128,'06A_Варіанти'!K$1,IF(O137='06A_Варіанти'!L128,'06A_Варіанти'!L$1,IF(O137='06A_Варіанти'!M128,'06A_Варіанти'!M$1,IF(O137='06A_Варіанти'!N128,'06A_Варіанти'!N$1,IF(O137='06A_Варіанти'!O128,'06A_Варіанти'!O$1,IF(O137='06A_Варіанти'!P128,'06A_Варіанти'!P$1,IF(O137='06A_Варіанти'!Q128,'06A_Варіанти'!Q$1,IF(O137='06A_Варіанти'!R128,'06A_Варіанти'!R$1,"НЕМАЄ МАРШРУТУ"))))))))))))))</f>
        <v>DIRECT</v>
      </c>
      <c r="G137" s="2" t="str">
        <f t="shared" si="7"/>
        <v>БЕЗ ЗМІН</v>
      </c>
      <c r="H137" s="2">
        <f>IF(G137="НЕМАЄ МАРШРУТУ",0,O137-'06A_Варіанти'!T128)</f>
        <v>0</v>
      </c>
      <c r="I137" s="2">
        <f>IFERROR(INDEX('04_Потоки'!$E:$E,MATCH(A137,'04_Потоки'!$A:$A,0)),0)</f>
        <v>1.850536130536131</v>
      </c>
      <c r="J137" s="2">
        <f t="shared" si="8"/>
        <v>1</v>
      </c>
      <c r="K137" s="2">
        <f>IF(C137="РЦК макси",0,2*'06A_Варіанти'!T128*J137)</f>
        <v>394.2</v>
      </c>
      <c r="L137" s="2">
        <f t="shared" si="9"/>
        <v>394.2</v>
      </c>
      <c r="M137" s="2">
        <f t="shared" si="10"/>
        <v>0</v>
      </c>
      <c r="N137" s="9">
        <f t="shared" si="11"/>
        <v>0</v>
      </c>
      <c r="O137" s="2">
        <f>MIN(IF('07A_Конструктор'!$D$5="Так",'06A_Варіанти'!E128,1E+99),IF('07A_Конструктор'!$D$6="Так",'06A_Варіанти'!F128,1E+99),IF('07A_Конструктор'!$D$7="Так",'06A_Варіанти'!G128,1E+99),IF('07A_Конструктор'!$D$8="Так",'06A_Варіанти'!H128,1E+99),IF('07A_Конструктор'!$D$9="Так",'06A_Варіанти'!I128,1E+99),IF('07A_Конструктор'!$D$10="Так",'06A_Варіанти'!J128,1E+99),IF('07A_Конструктор'!$D$11="Так",'06A_Варіанти'!K128,1E+99),IF('07A_Конструктор'!$D$12="Так",'06A_Варіанти'!L128,1E+99),IF('07A_Конструктор'!$D$13="Так",'06A_Варіанти'!M128,1E+99),IF('07A_Конструктор'!$D$14="Так",'06A_Варіанти'!N128,1E+99),IF('07A_Конструктор'!$D$15="Так",'06A_Варіанти'!O128,1E+99),IF('07A_Конструктор'!$D$16="Так",'06A_Варіанти'!P128,1E+99),IF('07A_Конструктор'!$D$17="Так",'06A_Варіанти'!Q128,1E+99),IF('06A_Варіанти'!R128="",1E+99,'06A_Варіанти'!R128))</f>
        <v>197.1</v>
      </c>
      <c r="P137" s="2" t="str">
        <f t="shared" si="12"/>
        <v>5 т</v>
      </c>
      <c r="Q137" s="2">
        <f t="shared" si="13"/>
        <v>14</v>
      </c>
      <c r="R137" s="2">
        <f>IF(OR(C137="РЦК макси",C137="РЦЧ SKU"),"SKU-потік",IFERROR(VLOOKUP(D137,'02_РЦ'!$A$3:$I$7,5,FALSE),0))</f>
        <v>800</v>
      </c>
      <c r="S137" s="2" t="str">
        <f>IF(OR(C137="РЦК макси",C137="РЦЧ SKU"),"Не рахується в ліміт",IFERROR(VLOOKUP(D137,'02_РЦ'!$A$3:$I$7,9,FALSE),"Немає РЦ"))</f>
        <v>В межах</v>
      </c>
    </row>
    <row r="138" spans="1:19">
      <c r="A138" s="2" t="str">
        <f>'06A_Варіанти'!A129</f>
        <v>BASE_369</v>
      </c>
      <c r="B138" s="2" t="str">
        <f>'06A_Варіанти'!B129</f>
        <v>TT_369</v>
      </c>
      <c r="C138" s="2" t="str">
        <f>'06A_Варіанти'!D129</f>
        <v>Основний</v>
      </c>
      <c r="D138" s="2" t="str">
        <f>'06A_Варіанти'!C129</f>
        <v>РЦП</v>
      </c>
      <c r="E138" s="2" t="str">
        <f>'06A_Варіанти'!S129</f>
        <v>DIRECT</v>
      </c>
      <c r="F138" s="2" t="str">
        <f>IF(O138='06A_Варіанти'!E129,'06A_Варіанти'!E$1,IF(O138='06A_Варіанти'!F129,'06A_Варіанти'!F$1,IF(O138='06A_Варіанти'!G129,'06A_Варіанти'!G$1,IF(O138='06A_Варіанти'!H129,'06A_Варіанти'!H$1,IF(O138='06A_Варіанти'!I129,'06A_Варіанти'!I$1,IF(O138='06A_Варіанти'!J129,'06A_Варіанти'!J$1,IF(O138='06A_Варіанти'!K129,'06A_Варіанти'!K$1,IF(O138='06A_Варіанти'!L129,'06A_Варіанти'!L$1,IF(O138='06A_Варіанти'!M129,'06A_Варіанти'!M$1,IF(O138='06A_Варіанти'!N129,'06A_Варіанти'!N$1,IF(O138='06A_Варіанти'!O129,'06A_Варіанти'!O$1,IF(O138='06A_Варіанти'!P129,'06A_Варіанти'!P$1,IF(O138='06A_Варіанти'!Q129,'06A_Варіанти'!Q$1,IF(O138='06A_Варіанти'!R129,'06A_Варіанти'!R$1,"НЕМАЄ МАРШРУТУ"))))))))))))))</f>
        <v>DIRECT</v>
      </c>
      <c r="G138" s="2" t="str">
        <f t="shared" si="7"/>
        <v>БЕЗ ЗМІН</v>
      </c>
      <c r="H138" s="2">
        <f>IF(G138="НЕМАЄ МАРШРУТУ",0,O138-'06A_Варіанти'!T129)</f>
        <v>0</v>
      </c>
      <c r="I138" s="2">
        <f>IFERROR(INDEX('04_Потоки'!$E:$E,MATCH(A138,'04_Потоки'!$A:$A,0)),0)</f>
        <v>1.850536130536131</v>
      </c>
      <c r="J138" s="2">
        <f t="shared" si="8"/>
        <v>1</v>
      </c>
      <c r="K138" s="2">
        <f>IF(C138="РЦК макси",0,2*'06A_Варіанти'!T129*J138)</f>
        <v>464.2</v>
      </c>
      <c r="L138" s="2">
        <f t="shared" si="9"/>
        <v>464.2</v>
      </c>
      <c r="M138" s="2">
        <f t="shared" si="10"/>
        <v>0</v>
      </c>
      <c r="N138" s="9">
        <f t="shared" si="11"/>
        <v>0</v>
      </c>
      <c r="O138" s="2">
        <f>MIN(IF('07A_Конструктор'!$D$5="Так",'06A_Варіанти'!E129,1E+99),IF('07A_Конструктор'!$D$6="Так",'06A_Варіанти'!F129,1E+99),IF('07A_Конструктор'!$D$7="Так",'06A_Варіанти'!G129,1E+99),IF('07A_Конструктор'!$D$8="Так",'06A_Варіанти'!H129,1E+99),IF('07A_Конструктор'!$D$9="Так",'06A_Варіанти'!I129,1E+99),IF('07A_Конструктор'!$D$10="Так",'06A_Варіанти'!J129,1E+99),IF('07A_Конструктор'!$D$11="Так",'06A_Варіанти'!K129,1E+99),IF('07A_Конструктор'!$D$12="Так",'06A_Варіанти'!L129,1E+99),IF('07A_Конструктор'!$D$13="Так",'06A_Варіанти'!M129,1E+99),IF('07A_Конструктор'!$D$14="Так",'06A_Варіанти'!N129,1E+99),IF('07A_Конструктор'!$D$15="Так",'06A_Варіанти'!O129,1E+99),IF('07A_Конструктор'!$D$16="Так",'06A_Варіанти'!P129,1E+99),IF('07A_Конструктор'!$D$17="Так",'06A_Варіанти'!Q129,1E+99),IF('06A_Варіанти'!R129="",1E+99,'06A_Варіанти'!R129))</f>
        <v>232.1</v>
      </c>
      <c r="P138" s="2" t="str">
        <f t="shared" si="12"/>
        <v>5 т</v>
      </c>
      <c r="Q138" s="2">
        <f t="shared" si="13"/>
        <v>14</v>
      </c>
      <c r="R138" s="2">
        <f>IF(OR(C138="РЦК макси",C138="РЦЧ SKU"),"SKU-потік",IFERROR(VLOOKUP(D138,'02_РЦ'!$A$3:$I$7,5,FALSE),0))</f>
        <v>800</v>
      </c>
      <c r="S138" s="2" t="str">
        <f>IF(OR(C138="РЦК макси",C138="РЦЧ SKU"),"Не рахується в ліміт",IFERROR(VLOOKUP(D138,'02_РЦ'!$A$3:$I$7,9,FALSE),"Немає РЦ"))</f>
        <v>В межах</v>
      </c>
    </row>
    <row r="139" spans="1:19">
      <c r="A139" s="2" t="str">
        <f>'06A_Варіанти'!A130</f>
        <v>BASE_34</v>
      </c>
      <c r="B139" s="2" t="str">
        <f>'06A_Варіанти'!B130</f>
        <v>TT_34</v>
      </c>
      <c r="C139" s="2" t="str">
        <f>'06A_Варіанти'!D130</f>
        <v>Основний</v>
      </c>
      <c r="D139" s="2" t="str">
        <f>'06A_Варіанти'!C130</f>
        <v>РЦП</v>
      </c>
      <c r="E139" s="2" t="str">
        <f>'06A_Варіанти'!S130</f>
        <v>DIRECT</v>
      </c>
      <c r="F139" s="2" t="str">
        <f>IF(O139='06A_Варіанти'!E130,'06A_Варіанти'!E$1,IF(O139='06A_Варіанти'!F130,'06A_Варіанти'!F$1,IF(O139='06A_Варіанти'!G130,'06A_Варіанти'!G$1,IF(O139='06A_Варіанти'!H130,'06A_Варіанти'!H$1,IF(O139='06A_Варіанти'!I130,'06A_Варіанти'!I$1,IF(O139='06A_Варіанти'!J130,'06A_Варіанти'!J$1,IF(O139='06A_Варіанти'!K130,'06A_Варіанти'!K$1,IF(O139='06A_Варіанти'!L130,'06A_Варіанти'!L$1,IF(O139='06A_Варіанти'!M130,'06A_Варіанти'!M$1,IF(O139='06A_Варіанти'!N130,'06A_Варіанти'!N$1,IF(O139='06A_Варіанти'!O130,'06A_Варіанти'!O$1,IF(O139='06A_Варіанти'!P130,'06A_Варіанти'!P$1,IF(O139='06A_Варіанти'!Q130,'06A_Варіанти'!Q$1,IF(O139='06A_Варіанти'!R130,'06A_Варіанти'!R$1,"НЕМАЄ МАРШРУТУ"))))))))))))))</f>
        <v>DIRECT</v>
      </c>
      <c r="G139" s="2" t="str">
        <f t="shared" ref="G139:G202" si="14">IF(O139&gt;1E+90,"НЕМАЄ МАРШРУТУ",IF(F139=E139,"БЕЗ ЗМІН","ЗМІНЕНО"))</f>
        <v>БЕЗ ЗМІН</v>
      </c>
      <c r="H139" s="2">
        <f>IF(G139="НЕМАЄ МАРШРУТУ",0,O139-'06A_Варіанти'!T130)</f>
        <v>0</v>
      </c>
      <c r="I139" s="2">
        <f>IFERROR(INDEX('04_Потоки'!$E:$E,MATCH(A139,'04_Потоки'!$A:$A,0)),0)</f>
        <v>1.850536130536131</v>
      </c>
      <c r="J139" s="2">
        <f t="shared" ref="J139:J202" si="15">ROUNDUP(I139/20,0)</f>
        <v>1</v>
      </c>
      <c r="K139" s="2">
        <f>IF(C139="РЦК макси",0,2*'06A_Варіанти'!T130*J139)</f>
        <v>17.600000000000001</v>
      </c>
      <c r="L139" s="2">
        <f t="shared" ref="L139:L202" si="16">IF(C139="РЦК макси",0,IF(G139="НЕМАЄ МАРШРУТУ",0,2*O139*J139))</f>
        <v>17.600000000000001</v>
      </c>
      <c r="M139" s="2">
        <f t="shared" ref="M139:M202" si="17">L139-K139</f>
        <v>0</v>
      </c>
      <c r="N139" s="9">
        <f t="shared" ref="N139:N202" si="18">IFERROR(M139/K139,0)</f>
        <v>0</v>
      </c>
      <c r="O139" s="2">
        <f>MIN(IF('07A_Конструктор'!$D$5="Так",'06A_Варіанти'!E130,1E+99),IF('07A_Конструктор'!$D$6="Так",'06A_Варіанти'!F130,1E+99),IF('07A_Конструктор'!$D$7="Так",'06A_Варіанти'!G130,1E+99),IF('07A_Конструктор'!$D$8="Так",'06A_Варіанти'!H130,1E+99),IF('07A_Конструктор'!$D$9="Так",'06A_Варіанти'!I130,1E+99),IF('07A_Конструктор'!$D$10="Так",'06A_Варіанти'!J130,1E+99),IF('07A_Конструктор'!$D$11="Так",'06A_Варіанти'!K130,1E+99),IF('07A_Конструктор'!$D$12="Так",'06A_Варіанти'!L130,1E+99),IF('07A_Конструктор'!$D$13="Так",'06A_Варіанти'!M130,1E+99),IF('07A_Конструктор'!$D$14="Так",'06A_Варіанти'!N130,1E+99),IF('07A_Конструктор'!$D$15="Так",'06A_Варіанти'!O130,1E+99),IF('07A_Конструктор'!$D$16="Так",'06A_Варіанти'!P130,1E+99),IF('07A_Конструктор'!$D$17="Так",'06A_Варіанти'!Q130,1E+99),IF('06A_Варіанти'!R130="",1E+99,'06A_Варіанти'!R130))</f>
        <v>8.8000000000000007</v>
      </c>
      <c r="P139" s="2" t="str">
        <f t="shared" ref="P139:P202" si="19">IF(C139="РЦК макси","Не моделюється",IF(MOD(I139,20)=0,"10 т",IF(MOD(I139,20)&lt;=14,"5 т",IF(MOD(I139,20)&lt;=16,"7 т","10 т"))))</f>
        <v>5 т</v>
      </c>
      <c r="Q139" s="2">
        <f t="shared" ref="Q139:Q202" si="20">IF(P139="Не моделюється",0,IF(P139="5 т",14,IF(P139="7 т",16,20)))</f>
        <v>14</v>
      </c>
      <c r="R139" s="2">
        <f>IF(OR(C139="РЦК макси",C139="РЦЧ SKU"),"SKU-потік",IFERROR(VLOOKUP(D139,'02_РЦ'!$A$3:$I$7,5,FALSE),0))</f>
        <v>800</v>
      </c>
      <c r="S139" s="2" t="str">
        <f>IF(OR(C139="РЦК макси",C139="РЦЧ SKU"),"Не рахується в ліміт",IFERROR(VLOOKUP(D139,'02_РЦ'!$A$3:$I$7,9,FALSE),"Немає РЦ"))</f>
        <v>В межах</v>
      </c>
    </row>
    <row r="140" spans="1:19">
      <c r="A140" s="2" t="str">
        <f>'06A_Варіанти'!A131</f>
        <v>BASE_280</v>
      </c>
      <c r="B140" s="2" t="str">
        <f>'06A_Варіанти'!B131</f>
        <v>TT_280</v>
      </c>
      <c r="C140" s="2" t="str">
        <f>'06A_Варіанти'!D131</f>
        <v>Основний</v>
      </c>
      <c r="D140" s="2" t="str">
        <f>'06A_Варіанти'!C131</f>
        <v>РЦП</v>
      </c>
      <c r="E140" s="2" t="str">
        <f>'06A_Варіанти'!S131</f>
        <v>KAM_HPP</v>
      </c>
      <c r="F140" s="2" t="str">
        <f>IF(O140='06A_Варіанти'!E131,'06A_Варіанти'!E$1,IF(O140='06A_Варіанти'!F131,'06A_Варіанти'!F$1,IF(O140='06A_Варіанти'!G131,'06A_Варіанти'!G$1,IF(O140='06A_Варіанти'!H131,'06A_Варіанти'!H$1,IF(O140='06A_Варіанти'!I131,'06A_Варіанти'!I$1,IF(O140='06A_Варіанти'!J131,'06A_Варіанти'!J$1,IF(O140='06A_Варіанти'!K131,'06A_Варіанти'!K$1,IF(O140='06A_Варіанти'!L131,'06A_Варіанти'!L$1,IF(O140='06A_Варіанти'!M131,'06A_Варіанти'!M$1,IF(O140='06A_Варіанти'!N131,'06A_Варіанти'!N$1,IF(O140='06A_Варіанти'!O131,'06A_Варіанти'!O$1,IF(O140='06A_Варіанти'!P131,'06A_Варіанти'!P$1,IF(O140='06A_Варіанти'!Q131,'06A_Варіанти'!Q$1,IF(O140='06A_Варіанти'!R131,'06A_Варіанти'!R$1,"НЕМАЄ МАРШРУТУ"))))))))))))))</f>
        <v>KAM_HPP</v>
      </c>
      <c r="G140" s="2" t="str">
        <f t="shared" si="14"/>
        <v>БЕЗ ЗМІН</v>
      </c>
      <c r="H140" s="2">
        <f>IF(G140="НЕМАЄ МАРШРУТУ",0,O140-'06A_Варіанти'!T131)</f>
        <v>0</v>
      </c>
      <c r="I140" s="2">
        <f>IFERROR(INDEX('04_Потоки'!$E:$E,MATCH(A140,'04_Потоки'!$A:$A,0)),0)</f>
        <v>1.850536130536131</v>
      </c>
      <c r="J140" s="2">
        <f t="shared" si="15"/>
        <v>1</v>
      </c>
      <c r="K140" s="2">
        <f>IF(C140="РЦК макси",0,2*'06A_Варіанти'!T131*J140)</f>
        <v>326</v>
      </c>
      <c r="L140" s="2">
        <f t="shared" si="16"/>
        <v>326</v>
      </c>
      <c r="M140" s="2">
        <f t="shared" si="17"/>
        <v>0</v>
      </c>
      <c r="N140" s="9">
        <f t="shared" si="18"/>
        <v>0</v>
      </c>
      <c r="O140" s="2">
        <f>MIN(IF('07A_Конструктор'!$D$5="Так",'06A_Варіанти'!E131,1E+99),IF('07A_Конструктор'!$D$6="Так",'06A_Варіанти'!F131,1E+99),IF('07A_Конструктор'!$D$7="Так",'06A_Варіанти'!G131,1E+99),IF('07A_Конструктор'!$D$8="Так",'06A_Варіанти'!H131,1E+99),IF('07A_Конструктор'!$D$9="Так",'06A_Варіанти'!I131,1E+99),IF('07A_Конструктор'!$D$10="Так",'06A_Варіанти'!J131,1E+99),IF('07A_Конструктор'!$D$11="Так",'06A_Варіанти'!K131,1E+99),IF('07A_Конструктор'!$D$12="Так",'06A_Варіанти'!L131,1E+99),IF('07A_Конструктор'!$D$13="Так",'06A_Варіанти'!M131,1E+99),IF('07A_Конструктор'!$D$14="Так",'06A_Варіанти'!N131,1E+99),IF('07A_Конструктор'!$D$15="Так",'06A_Варіанти'!O131,1E+99),IF('07A_Конструктор'!$D$16="Так",'06A_Варіанти'!P131,1E+99),IF('07A_Конструктор'!$D$17="Так",'06A_Варіанти'!Q131,1E+99),IF('06A_Варіанти'!R131="",1E+99,'06A_Варіанти'!R131))</f>
        <v>163</v>
      </c>
      <c r="P140" s="2" t="str">
        <f t="shared" si="19"/>
        <v>5 т</v>
      </c>
      <c r="Q140" s="2">
        <f t="shared" si="20"/>
        <v>14</v>
      </c>
      <c r="R140" s="2">
        <f>IF(OR(C140="РЦК макси",C140="РЦЧ SKU"),"SKU-потік",IFERROR(VLOOKUP(D140,'02_РЦ'!$A$3:$I$7,5,FALSE),0))</f>
        <v>800</v>
      </c>
      <c r="S140" s="2" t="str">
        <f>IF(OR(C140="РЦК макси",C140="РЦЧ SKU"),"Не рахується в ліміт",IFERROR(VLOOKUP(D140,'02_РЦ'!$A$3:$I$7,9,FALSE),"Немає РЦ"))</f>
        <v>В межах</v>
      </c>
    </row>
    <row r="141" spans="1:19">
      <c r="A141" s="2" t="str">
        <f>'06A_Варіанти'!A132</f>
        <v>BASE_381</v>
      </c>
      <c r="B141" s="2" t="str">
        <f>'06A_Варіанти'!B132</f>
        <v>TT_381</v>
      </c>
      <c r="C141" s="2" t="str">
        <f>'06A_Варіанти'!D132</f>
        <v>Основний</v>
      </c>
      <c r="D141" s="2" t="str">
        <f>'06A_Варіанти'!C132</f>
        <v>РЦП</v>
      </c>
      <c r="E141" s="2" t="str">
        <f>'06A_Варіанти'!S132</f>
        <v>DIRECT</v>
      </c>
      <c r="F141" s="2" t="str">
        <f>IF(O141='06A_Варіанти'!E132,'06A_Варіанти'!E$1,IF(O141='06A_Варіанти'!F132,'06A_Варіанти'!F$1,IF(O141='06A_Варіанти'!G132,'06A_Варіанти'!G$1,IF(O141='06A_Варіанти'!H132,'06A_Варіанти'!H$1,IF(O141='06A_Варіанти'!I132,'06A_Варіанти'!I$1,IF(O141='06A_Варіанти'!J132,'06A_Варіанти'!J$1,IF(O141='06A_Варіанти'!K132,'06A_Варіанти'!K$1,IF(O141='06A_Варіанти'!L132,'06A_Варіанти'!L$1,IF(O141='06A_Варіанти'!M132,'06A_Варіанти'!M$1,IF(O141='06A_Варіанти'!N132,'06A_Варіанти'!N$1,IF(O141='06A_Варіанти'!O132,'06A_Варіанти'!O$1,IF(O141='06A_Варіанти'!P132,'06A_Варіанти'!P$1,IF(O141='06A_Варіанти'!Q132,'06A_Варіанти'!Q$1,IF(O141='06A_Варіанти'!R132,'06A_Варіанти'!R$1,"НЕМАЄ МАРШРУТУ"))))))))))))))</f>
        <v>DIRECT</v>
      </c>
      <c r="G141" s="2" t="str">
        <f t="shared" si="14"/>
        <v>БЕЗ ЗМІН</v>
      </c>
      <c r="H141" s="2">
        <f>IF(G141="НЕМАЄ МАРШРУТУ",0,O141-'06A_Варіанти'!T132)</f>
        <v>0</v>
      </c>
      <c r="I141" s="2">
        <f>IFERROR(INDEX('04_Потоки'!$E:$E,MATCH(A141,'04_Потоки'!$A:$A,0)),0)</f>
        <v>1.850536130536131</v>
      </c>
      <c r="J141" s="2">
        <f t="shared" si="15"/>
        <v>1</v>
      </c>
      <c r="K141" s="2">
        <f>IF(C141="РЦК макси",0,2*'06A_Варіанти'!T132*J141)</f>
        <v>461.6</v>
      </c>
      <c r="L141" s="2">
        <f t="shared" si="16"/>
        <v>461.6</v>
      </c>
      <c r="M141" s="2">
        <f t="shared" si="17"/>
        <v>0</v>
      </c>
      <c r="N141" s="9">
        <f t="shared" si="18"/>
        <v>0</v>
      </c>
      <c r="O141" s="2">
        <f>MIN(IF('07A_Конструктор'!$D$5="Так",'06A_Варіанти'!E132,1E+99),IF('07A_Конструктор'!$D$6="Так",'06A_Варіанти'!F132,1E+99),IF('07A_Конструктор'!$D$7="Так",'06A_Варіанти'!G132,1E+99),IF('07A_Конструктор'!$D$8="Так",'06A_Варіанти'!H132,1E+99),IF('07A_Конструктор'!$D$9="Так",'06A_Варіанти'!I132,1E+99),IF('07A_Конструктор'!$D$10="Так",'06A_Варіанти'!J132,1E+99),IF('07A_Конструктор'!$D$11="Так",'06A_Варіанти'!K132,1E+99),IF('07A_Конструктор'!$D$12="Так",'06A_Варіанти'!L132,1E+99),IF('07A_Конструктор'!$D$13="Так",'06A_Варіанти'!M132,1E+99),IF('07A_Конструктор'!$D$14="Так",'06A_Варіанти'!N132,1E+99),IF('07A_Конструктор'!$D$15="Так",'06A_Варіанти'!O132,1E+99),IF('07A_Конструктор'!$D$16="Так",'06A_Варіанти'!P132,1E+99),IF('07A_Конструктор'!$D$17="Так",'06A_Варіанти'!Q132,1E+99),IF('06A_Варіанти'!R132="",1E+99,'06A_Варіанти'!R132))</f>
        <v>230.8</v>
      </c>
      <c r="P141" s="2" t="str">
        <f t="shared" si="19"/>
        <v>5 т</v>
      </c>
      <c r="Q141" s="2">
        <f t="shared" si="20"/>
        <v>14</v>
      </c>
      <c r="R141" s="2">
        <f>IF(OR(C141="РЦК макси",C141="РЦЧ SKU"),"SKU-потік",IFERROR(VLOOKUP(D141,'02_РЦ'!$A$3:$I$7,5,FALSE),0))</f>
        <v>800</v>
      </c>
      <c r="S141" s="2" t="str">
        <f>IF(OR(C141="РЦК макси",C141="РЦЧ SKU"),"Не рахується в ліміт",IFERROR(VLOOKUP(D141,'02_РЦ'!$A$3:$I$7,9,FALSE),"Немає РЦ"))</f>
        <v>В межах</v>
      </c>
    </row>
    <row r="142" spans="1:19">
      <c r="A142" s="2" t="str">
        <f>'06A_Варіанти'!A133</f>
        <v>BASE_368</v>
      </c>
      <c r="B142" s="2" t="str">
        <f>'06A_Варіанти'!B133</f>
        <v>TT_368</v>
      </c>
      <c r="C142" s="2" t="str">
        <f>'06A_Варіанти'!D133</f>
        <v>Основний</v>
      </c>
      <c r="D142" s="2" t="str">
        <f>'06A_Варіанти'!C133</f>
        <v>РЦП</v>
      </c>
      <c r="E142" s="2" t="str">
        <f>'06A_Варіанти'!S133</f>
        <v>DIRECT</v>
      </c>
      <c r="F142" s="2" t="str">
        <f>IF(O142='06A_Варіанти'!E133,'06A_Варіанти'!E$1,IF(O142='06A_Варіанти'!F133,'06A_Варіанти'!F$1,IF(O142='06A_Варіанти'!G133,'06A_Варіанти'!G$1,IF(O142='06A_Варіанти'!H133,'06A_Варіанти'!H$1,IF(O142='06A_Варіанти'!I133,'06A_Варіанти'!I$1,IF(O142='06A_Варіанти'!J133,'06A_Варіанти'!J$1,IF(O142='06A_Варіанти'!K133,'06A_Варіанти'!K$1,IF(O142='06A_Варіанти'!L133,'06A_Варіанти'!L$1,IF(O142='06A_Варіанти'!M133,'06A_Варіанти'!M$1,IF(O142='06A_Варіанти'!N133,'06A_Варіанти'!N$1,IF(O142='06A_Варіанти'!O133,'06A_Варіанти'!O$1,IF(O142='06A_Варіанти'!P133,'06A_Варіанти'!P$1,IF(O142='06A_Варіанти'!Q133,'06A_Варіанти'!Q$1,IF(O142='06A_Варіанти'!R133,'06A_Варіанти'!R$1,"НЕМАЄ МАРШРУТУ"))))))))))))))</f>
        <v>DIRECT</v>
      </c>
      <c r="G142" s="2" t="str">
        <f t="shared" si="14"/>
        <v>БЕЗ ЗМІН</v>
      </c>
      <c r="H142" s="2">
        <f>IF(G142="НЕМАЄ МАРШРУТУ",0,O142-'06A_Варіанти'!T133)</f>
        <v>0</v>
      </c>
      <c r="I142" s="2">
        <f>IFERROR(INDEX('04_Потоки'!$E:$E,MATCH(A142,'04_Потоки'!$A:$A,0)),0)</f>
        <v>1.850536130536131</v>
      </c>
      <c r="J142" s="2">
        <f t="shared" si="15"/>
        <v>1</v>
      </c>
      <c r="K142" s="2">
        <f>IF(C142="РЦК макси",0,2*'06A_Варіанти'!T133*J142)</f>
        <v>372.4</v>
      </c>
      <c r="L142" s="2">
        <f t="shared" si="16"/>
        <v>372.4</v>
      </c>
      <c r="M142" s="2">
        <f t="shared" si="17"/>
        <v>0</v>
      </c>
      <c r="N142" s="9">
        <f t="shared" si="18"/>
        <v>0</v>
      </c>
      <c r="O142" s="2">
        <f>MIN(IF('07A_Конструктор'!$D$5="Так",'06A_Варіанти'!E133,1E+99),IF('07A_Конструктор'!$D$6="Так",'06A_Варіанти'!F133,1E+99),IF('07A_Конструктор'!$D$7="Так",'06A_Варіанти'!G133,1E+99),IF('07A_Конструктор'!$D$8="Так",'06A_Варіанти'!H133,1E+99),IF('07A_Конструктор'!$D$9="Так",'06A_Варіанти'!I133,1E+99),IF('07A_Конструктор'!$D$10="Так",'06A_Варіанти'!J133,1E+99),IF('07A_Конструктор'!$D$11="Так",'06A_Варіанти'!K133,1E+99),IF('07A_Конструктор'!$D$12="Так",'06A_Варіанти'!L133,1E+99),IF('07A_Конструктор'!$D$13="Так",'06A_Варіанти'!M133,1E+99),IF('07A_Конструктор'!$D$14="Так",'06A_Варіанти'!N133,1E+99),IF('07A_Конструктор'!$D$15="Так",'06A_Варіанти'!O133,1E+99),IF('07A_Конструктор'!$D$16="Так",'06A_Варіанти'!P133,1E+99),IF('07A_Конструктор'!$D$17="Так",'06A_Варіанти'!Q133,1E+99),IF('06A_Варіанти'!R133="",1E+99,'06A_Варіанти'!R133))</f>
        <v>186.2</v>
      </c>
      <c r="P142" s="2" t="str">
        <f t="shared" si="19"/>
        <v>5 т</v>
      </c>
      <c r="Q142" s="2">
        <f t="shared" si="20"/>
        <v>14</v>
      </c>
      <c r="R142" s="2">
        <f>IF(OR(C142="РЦК макси",C142="РЦЧ SKU"),"SKU-потік",IFERROR(VLOOKUP(D142,'02_РЦ'!$A$3:$I$7,5,FALSE),0))</f>
        <v>800</v>
      </c>
      <c r="S142" s="2" t="str">
        <f>IF(OR(C142="РЦК макси",C142="РЦЧ SKU"),"Не рахується в ліміт",IFERROR(VLOOKUP(D142,'02_РЦ'!$A$3:$I$7,9,FALSE),"Немає РЦ"))</f>
        <v>В межах</v>
      </c>
    </row>
    <row r="143" spans="1:19">
      <c r="A143" s="2" t="str">
        <f>'06A_Варіанти'!A134</f>
        <v>BASE_22</v>
      </c>
      <c r="B143" s="2" t="str">
        <f>'06A_Варіанти'!B134</f>
        <v>TT_22</v>
      </c>
      <c r="C143" s="2" t="str">
        <f>'06A_Варіанти'!D134</f>
        <v>Основний</v>
      </c>
      <c r="D143" s="2" t="str">
        <f>'06A_Варіанти'!C134</f>
        <v>РЦП</v>
      </c>
      <c r="E143" s="2" t="str">
        <f>'06A_Варіанти'!S134</f>
        <v>DIRECT</v>
      </c>
      <c r="F143" s="2" t="str">
        <f>IF(O143='06A_Варіанти'!E134,'06A_Варіанти'!E$1,IF(O143='06A_Варіанти'!F134,'06A_Варіанти'!F$1,IF(O143='06A_Варіанти'!G134,'06A_Варіанти'!G$1,IF(O143='06A_Варіанти'!H134,'06A_Варіанти'!H$1,IF(O143='06A_Варіанти'!I134,'06A_Варіанти'!I$1,IF(O143='06A_Варіанти'!J134,'06A_Варіанти'!J$1,IF(O143='06A_Варіанти'!K134,'06A_Варіанти'!K$1,IF(O143='06A_Варіанти'!L134,'06A_Варіанти'!L$1,IF(O143='06A_Варіанти'!M134,'06A_Варіанти'!M$1,IF(O143='06A_Варіанти'!N134,'06A_Варіанти'!N$1,IF(O143='06A_Варіанти'!O134,'06A_Варіанти'!O$1,IF(O143='06A_Варіанти'!P134,'06A_Варіанти'!P$1,IF(O143='06A_Варіанти'!Q134,'06A_Варіанти'!Q$1,IF(O143='06A_Варіанти'!R134,'06A_Варіанти'!R$1,"НЕМАЄ МАРШРУТУ"))))))))))))))</f>
        <v>DIRECT</v>
      </c>
      <c r="G143" s="2" t="str">
        <f t="shared" si="14"/>
        <v>БЕЗ ЗМІН</v>
      </c>
      <c r="H143" s="2">
        <f>IF(G143="НЕМАЄ МАРШРУТУ",0,O143-'06A_Варіанти'!T134)</f>
        <v>0</v>
      </c>
      <c r="I143" s="2">
        <f>IFERROR(INDEX('04_Потоки'!$E:$E,MATCH(A143,'04_Потоки'!$A:$A,0)),0)</f>
        <v>1.850536130536131</v>
      </c>
      <c r="J143" s="2">
        <f t="shared" si="15"/>
        <v>1</v>
      </c>
      <c r="K143" s="2">
        <f>IF(C143="РЦК макси",0,2*'06A_Варіанти'!T134*J143)</f>
        <v>765.2</v>
      </c>
      <c r="L143" s="2">
        <f t="shared" si="16"/>
        <v>765.2</v>
      </c>
      <c r="M143" s="2">
        <f t="shared" si="17"/>
        <v>0</v>
      </c>
      <c r="N143" s="9">
        <f t="shared" si="18"/>
        <v>0</v>
      </c>
      <c r="O143" s="2">
        <f>MIN(IF('07A_Конструктор'!$D$5="Так",'06A_Варіанти'!E134,1E+99),IF('07A_Конструктор'!$D$6="Так",'06A_Варіанти'!F134,1E+99),IF('07A_Конструктор'!$D$7="Так",'06A_Варіанти'!G134,1E+99),IF('07A_Конструктор'!$D$8="Так",'06A_Варіанти'!H134,1E+99),IF('07A_Конструктор'!$D$9="Так",'06A_Варіанти'!I134,1E+99),IF('07A_Конструктор'!$D$10="Так",'06A_Варіанти'!J134,1E+99),IF('07A_Конструктор'!$D$11="Так",'06A_Варіанти'!K134,1E+99),IF('07A_Конструктор'!$D$12="Так",'06A_Варіанти'!L134,1E+99),IF('07A_Конструктор'!$D$13="Так",'06A_Варіанти'!M134,1E+99),IF('07A_Конструктор'!$D$14="Так",'06A_Варіанти'!N134,1E+99),IF('07A_Конструктор'!$D$15="Так",'06A_Варіанти'!O134,1E+99),IF('07A_Конструктор'!$D$16="Так",'06A_Варіанти'!P134,1E+99),IF('07A_Конструктор'!$D$17="Так",'06A_Варіанти'!Q134,1E+99),IF('06A_Варіанти'!R134="",1E+99,'06A_Варіанти'!R134))</f>
        <v>382.6</v>
      </c>
      <c r="P143" s="2" t="str">
        <f t="shared" si="19"/>
        <v>5 т</v>
      </c>
      <c r="Q143" s="2">
        <f t="shared" si="20"/>
        <v>14</v>
      </c>
      <c r="R143" s="2">
        <f>IF(OR(C143="РЦК макси",C143="РЦЧ SKU"),"SKU-потік",IFERROR(VLOOKUP(D143,'02_РЦ'!$A$3:$I$7,5,FALSE),0))</f>
        <v>800</v>
      </c>
      <c r="S143" s="2" t="str">
        <f>IF(OR(C143="РЦК макси",C143="РЦЧ SKU"),"Не рахується в ліміт",IFERROR(VLOOKUP(D143,'02_РЦ'!$A$3:$I$7,9,FALSE),"Немає РЦ"))</f>
        <v>В межах</v>
      </c>
    </row>
    <row r="144" spans="1:19">
      <c r="A144" s="2" t="str">
        <f>'06A_Варіанти'!A135</f>
        <v>BASE_17</v>
      </c>
      <c r="B144" s="2" t="str">
        <f>'06A_Варіанти'!B135</f>
        <v>TT_17</v>
      </c>
      <c r="C144" s="2" t="str">
        <f>'06A_Варіанти'!D135</f>
        <v>Основний</v>
      </c>
      <c r="D144" s="2" t="str">
        <f>'06A_Варіанти'!C135</f>
        <v>РЦП</v>
      </c>
      <c r="E144" s="2" t="str">
        <f>'06A_Варіанти'!S135</f>
        <v>DNI_AMUR</v>
      </c>
      <c r="F144" s="2" t="str">
        <f>IF(O144='06A_Варіанти'!E135,'06A_Варіанти'!E$1,IF(O144='06A_Варіанти'!F135,'06A_Варіанти'!F$1,IF(O144='06A_Варіанти'!G135,'06A_Варіанти'!G$1,IF(O144='06A_Варіанти'!H135,'06A_Варіанти'!H$1,IF(O144='06A_Варіанти'!I135,'06A_Варіанти'!I$1,IF(O144='06A_Варіанти'!J135,'06A_Варіанти'!J$1,IF(O144='06A_Варіанти'!K135,'06A_Варіанти'!K$1,IF(O144='06A_Варіанти'!L135,'06A_Варіанти'!L$1,IF(O144='06A_Варіанти'!M135,'06A_Варіанти'!M$1,IF(O144='06A_Варіанти'!N135,'06A_Варіанти'!N$1,IF(O144='06A_Варіанти'!O135,'06A_Варіанти'!O$1,IF(O144='06A_Варіанти'!P135,'06A_Варіанти'!P$1,IF(O144='06A_Варіанти'!Q135,'06A_Варіанти'!Q$1,IF(O144='06A_Варіанти'!R135,'06A_Варіанти'!R$1,"НЕМАЄ МАРШРУТУ"))))))))))))))</f>
        <v>DNI_AMUR</v>
      </c>
      <c r="G144" s="2" t="str">
        <f t="shared" si="14"/>
        <v>БЕЗ ЗМІН</v>
      </c>
      <c r="H144" s="2">
        <f>IF(G144="НЕМАЄ МАРШРУТУ",0,O144-'06A_Варіанти'!T135)</f>
        <v>0</v>
      </c>
      <c r="I144" s="2">
        <f>IFERROR(INDEX('04_Потоки'!$E:$E,MATCH(A144,'04_Потоки'!$A:$A,0)),0)</f>
        <v>1.850536130536131</v>
      </c>
      <c r="J144" s="2">
        <f t="shared" si="15"/>
        <v>1</v>
      </c>
      <c r="K144" s="2">
        <f>IF(C144="РЦК макси",0,2*'06A_Варіанти'!T135*J144)</f>
        <v>295.39999999999998</v>
      </c>
      <c r="L144" s="2">
        <f t="shared" si="16"/>
        <v>295.39999999999998</v>
      </c>
      <c r="M144" s="2">
        <f t="shared" si="17"/>
        <v>0</v>
      </c>
      <c r="N144" s="9">
        <f t="shared" si="18"/>
        <v>0</v>
      </c>
      <c r="O144" s="2">
        <f>MIN(IF('07A_Конструктор'!$D$5="Так",'06A_Варіанти'!E135,1E+99),IF('07A_Конструктор'!$D$6="Так",'06A_Варіанти'!F135,1E+99),IF('07A_Конструктор'!$D$7="Так",'06A_Варіанти'!G135,1E+99),IF('07A_Конструктор'!$D$8="Так",'06A_Варіанти'!H135,1E+99),IF('07A_Конструктор'!$D$9="Так",'06A_Варіанти'!I135,1E+99),IF('07A_Конструктор'!$D$10="Так",'06A_Варіанти'!J135,1E+99),IF('07A_Конструктор'!$D$11="Так",'06A_Варіанти'!K135,1E+99),IF('07A_Конструктор'!$D$12="Так",'06A_Варіанти'!L135,1E+99),IF('07A_Конструктор'!$D$13="Так",'06A_Варіанти'!M135,1E+99),IF('07A_Конструктор'!$D$14="Так",'06A_Варіанти'!N135,1E+99),IF('07A_Конструктор'!$D$15="Так",'06A_Варіанти'!O135,1E+99),IF('07A_Конструктор'!$D$16="Так",'06A_Варіанти'!P135,1E+99),IF('07A_Конструктор'!$D$17="Так",'06A_Варіанти'!Q135,1E+99),IF('06A_Варіанти'!R135="",1E+99,'06A_Варіанти'!R135))</f>
        <v>147.69999999999999</v>
      </c>
      <c r="P144" s="2" t="str">
        <f t="shared" si="19"/>
        <v>5 т</v>
      </c>
      <c r="Q144" s="2">
        <f t="shared" si="20"/>
        <v>14</v>
      </c>
      <c r="R144" s="2">
        <f>IF(OR(C144="РЦК макси",C144="РЦЧ SKU"),"SKU-потік",IFERROR(VLOOKUP(D144,'02_РЦ'!$A$3:$I$7,5,FALSE),0))</f>
        <v>800</v>
      </c>
      <c r="S144" s="2" t="str">
        <f>IF(OR(C144="РЦК макси",C144="РЦЧ SKU"),"Не рахується в ліміт",IFERROR(VLOOKUP(D144,'02_РЦ'!$A$3:$I$7,9,FALSE),"Немає РЦ"))</f>
        <v>В межах</v>
      </c>
    </row>
    <row r="145" spans="1:19">
      <c r="A145" s="2" t="str">
        <f>'06A_Варіанти'!A136</f>
        <v>BASE_20</v>
      </c>
      <c r="B145" s="2" t="str">
        <f>'06A_Варіанти'!B136</f>
        <v>TT_20</v>
      </c>
      <c r="C145" s="2" t="str">
        <f>'06A_Варіанти'!D136</f>
        <v>Основний</v>
      </c>
      <c r="D145" s="2" t="str">
        <f>'06A_Варіанти'!C136</f>
        <v>РЦП</v>
      </c>
      <c r="E145" s="2" t="str">
        <f>'06A_Варіанти'!S136</f>
        <v>DIRECT</v>
      </c>
      <c r="F145" s="2" t="str">
        <f>IF(O145='06A_Варіанти'!E136,'06A_Варіанти'!E$1,IF(O145='06A_Варіанти'!F136,'06A_Варіанти'!F$1,IF(O145='06A_Варіанти'!G136,'06A_Варіанти'!G$1,IF(O145='06A_Варіанти'!H136,'06A_Варіанти'!H$1,IF(O145='06A_Варіанти'!I136,'06A_Варіанти'!I$1,IF(O145='06A_Варіанти'!J136,'06A_Варіанти'!J$1,IF(O145='06A_Варіанти'!K136,'06A_Варіанти'!K$1,IF(O145='06A_Варіанти'!L136,'06A_Варіанти'!L$1,IF(O145='06A_Варіанти'!M136,'06A_Варіанти'!M$1,IF(O145='06A_Варіанти'!N136,'06A_Варіанти'!N$1,IF(O145='06A_Варіанти'!O136,'06A_Варіанти'!O$1,IF(O145='06A_Варіанти'!P136,'06A_Варіанти'!P$1,IF(O145='06A_Варіанти'!Q136,'06A_Варіанти'!Q$1,IF(O145='06A_Варіанти'!R136,'06A_Варіанти'!R$1,"НЕМАЄ МАРШРУТУ"))))))))))))))</f>
        <v>DIRECT</v>
      </c>
      <c r="G145" s="2" t="str">
        <f t="shared" si="14"/>
        <v>БЕЗ ЗМІН</v>
      </c>
      <c r="H145" s="2">
        <f>IF(G145="НЕМАЄ МАРШРУТУ",0,O145-'06A_Варіанти'!T136)</f>
        <v>0</v>
      </c>
      <c r="I145" s="2">
        <f>IFERROR(INDEX('04_Потоки'!$E:$E,MATCH(A145,'04_Потоки'!$A:$A,0)),0)</f>
        <v>1.850536130536131</v>
      </c>
      <c r="J145" s="2">
        <f t="shared" si="15"/>
        <v>1</v>
      </c>
      <c r="K145" s="2">
        <f>IF(C145="РЦК макси",0,2*'06A_Варіанти'!T136*J145)</f>
        <v>13.6</v>
      </c>
      <c r="L145" s="2">
        <f t="shared" si="16"/>
        <v>13.6</v>
      </c>
      <c r="M145" s="2">
        <f t="shared" si="17"/>
        <v>0</v>
      </c>
      <c r="N145" s="9">
        <f t="shared" si="18"/>
        <v>0</v>
      </c>
      <c r="O145" s="2">
        <f>MIN(IF('07A_Конструктор'!$D$5="Так",'06A_Варіанти'!E136,1E+99),IF('07A_Конструктор'!$D$6="Так",'06A_Варіанти'!F136,1E+99),IF('07A_Конструктор'!$D$7="Так",'06A_Варіанти'!G136,1E+99),IF('07A_Конструктор'!$D$8="Так",'06A_Варіанти'!H136,1E+99),IF('07A_Конструктор'!$D$9="Так",'06A_Варіанти'!I136,1E+99),IF('07A_Конструктор'!$D$10="Так",'06A_Варіанти'!J136,1E+99),IF('07A_Конструктор'!$D$11="Так",'06A_Варіанти'!K136,1E+99),IF('07A_Конструктор'!$D$12="Так",'06A_Варіанти'!L136,1E+99),IF('07A_Конструктор'!$D$13="Так",'06A_Варіанти'!M136,1E+99),IF('07A_Конструктор'!$D$14="Так",'06A_Варіанти'!N136,1E+99),IF('07A_Конструктор'!$D$15="Так",'06A_Варіанти'!O136,1E+99),IF('07A_Конструктор'!$D$16="Так",'06A_Варіанти'!P136,1E+99),IF('07A_Конструктор'!$D$17="Так",'06A_Варіанти'!Q136,1E+99),IF('06A_Варіанти'!R136="",1E+99,'06A_Варіанти'!R136))</f>
        <v>6.8</v>
      </c>
      <c r="P145" s="2" t="str">
        <f t="shared" si="19"/>
        <v>5 т</v>
      </c>
      <c r="Q145" s="2">
        <f t="shared" si="20"/>
        <v>14</v>
      </c>
      <c r="R145" s="2">
        <f>IF(OR(C145="РЦК макси",C145="РЦЧ SKU"),"SKU-потік",IFERROR(VLOOKUP(D145,'02_РЦ'!$A$3:$I$7,5,FALSE),0))</f>
        <v>800</v>
      </c>
      <c r="S145" s="2" t="str">
        <f>IF(OR(C145="РЦК макси",C145="РЦЧ SKU"),"Не рахується в ліміт",IFERROR(VLOOKUP(D145,'02_РЦ'!$A$3:$I$7,9,FALSE),"Немає РЦ"))</f>
        <v>В межах</v>
      </c>
    </row>
    <row r="146" spans="1:19">
      <c r="A146" s="2" t="str">
        <f>'06A_Варіанти'!A137</f>
        <v>BASE_28</v>
      </c>
      <c r="B146" s="2" t="str">
        <f>'06A_Варіанти'!B137</f>
        <v>TT_28</v>
      </c>
      <c r="C146" s="2" t="str">
        <f>'06A_Варіанти'!D137</f>
        <v>Основний</v>
      </c>
      <c r="D146" s="2" t="str">
        <f>'06A_Варіанти'!C137</f>
        <v>РЦП</v>
      </c>
      <c r="E146" s="2" t="str">
        <f>'06A_Варіанти'!S137</f>
        <v>DIRECT</v>
      </c>
      <c r="F146" s="2" t="str">
        <f>IF(O146='06A_Варіанти'!E137,'06A_Варіанти'!E$1,IF(O146='06A_Варіанти'!F137,'06A_Варіанти'!F$1,IF(O146='06A_Варіанти'!G137,'06A_Варіанти'!G$1,IF(O146='06A_Варіанти'!H137,'06A_Варіанти'!H$1,IF(O146='06A_Варіанти'!I137,'06A_Варіанти'!I$1,IF(O146='06A_Варіанти'!J137,'06A_Варіанти'!J$1,IF(O146='06A_Варіанти'!K137,'06A_Варіанти'!K$1,IF(O146='06A_Варіанти'!L137,'06A_Варіанти'!L$1,IF(O146='06A_Варіанти'!M137,'06A_Варіанти'!M$1,IF(O146='06A_Варіанти'!N137,'06A_Варіанти'!N$1,IF(O146='06A_Варіанти'!O137,'06A_Варіанти'!O$1,IF(O146='06A_Варіанти'!P137,'06A_Варіанти'!P$1,IF(O146='06A_Варіанти'!Q137,'06A_Варіанти'!Q$1,IF(O146='06A_Варіанти'!R137,'06A_Варіанти'!R$1,"НЕМАЄ МАРШРУТУ"))))))))))))))</f>
        <v>DIRECT</v>
      </c>
      <c r="G146" s="2" t="str">
        <f t="shared" si="14"/>
        <v>БЕЗ ЗМІН</v>
      </c>
      <c r="H146" s="2">
        <f>IF(G146="НЕМАЄ МАРШРУТУ",0,O146-'06A_Варіанти'!T137)</f>
        <v>0</v>
      </c>
      <c r="I146" s="2">
        <f>IFERROR(INDEX('04_Потоки'!$E:$E,MATCH(A146,'04_Потоки'!$A:$A,0)),0)</f>
        <v>1.850536130536131</v>
      </c>
      <c r="J146" s="2">
        <f t="shared" si="15"/>
        <v>1</v>
      </c>
      <c r="K146" s="2">
        <f>IF(C146="РЦК макси",0,2*'06A_Варіанти'!T137*J146)</f>
        <v>606.4</v>
      </c>
      <c r="L146" s="2">
        <f t="shared" si="16"/>
        <v>606.4</v>
      </c>
      <c r="M146" s="2">
        <f t="shared" si="17"/>
        <v>0</v>
      </c>
      <c r="N146" s="9">
        <f t="shared" si="18"/>
        <v>0</v>
      </c>
      <c r="O146" s="2">
        <f>MIN(IF('07A_Конструктор'!$D$5="Так",'06A_Варіанти'!E137,1E+99),IF('07A_Конструктор'!$D$6="Так",'06A_Варіанти'!F137,1E+99),IF('07A_Конструктор'!$D$7="Так",'06A_Варіанти'!G137,1E+99),IF('07A_Конструктор'!$D$8="Так",'06A_Варіанти'!H137,1E+99),IF('07A_Конструктор'!$D$9="Так",'06A_Варіанти'!I137,1E+99),IF('07A_Конструктор'!$D$10="Так",'06A_Варіанти'!J137,1E+99),IF('07A_Конструктор'!$D$11="Так",'06A_Варіанти'!K137,1E+99),IF('07A_Конструктор'!$D$12="Так",'06A_Варіанти'!L137,1E+99),IF('07A_Конструктор'!$D$13="Так",'06A_Варіанти'!M137,1E+99),IF('07A_Конструктор'!$D$14="Так",'06A_Варіанти'!N137,1E+99),IF('07A_Конструктор'!$D$15="Так",'06A_Варіанти'!O137,1E+99),IF('07A_Конструктор'!$D$16="Так",'06A_Варіанти'!P137,1E+99),IF('07A_Конструктор'!$D$17="Так",'06A_Варіанти'!Q137,1E+99),IF('06A_Варіанти'!R137="",1E+99,'06A_Варіанти'!R137))</f>
        <v>303.2</v>
      </c>
      <c r="P146" s="2" t="str">
        <f t="shared" si="19"/>
        <v>5 т</v>
      </c>
      <c r="Q146" s="2">
        <f t="shared" si="20"/>
        <v>14</v>
      </c>
      <c r="R146" s="2">
        <f>IF(OR(C146="РЦК макси",C146="РЦЧ SKU"),"SKU-потік",IFERROR(VLOOKUP(D146,'02_РЦ'!$A$3:$I$7,5,FALSE),0))</f>
        <v>800</v>
      </c>
      <c r="S146" s="2" t="str">
        <f>IF(OR(C146="РЦК макси",C146="РЦЧ SKU"),"Не рахується в ліміт",IFERROR(VLOOKUP(D146,'02_РЦ'!$A$3:$I$7,9,FALSE),"Немає РЦ"))</f>
        <v>В межах</v>
      </c>
    </row>
    <row r="147" spans="1:19">
      <c r="A147" s="2" t="str">
        <f>'06A_Варіанти'!A138</f>
        <v>BASE_32</v>
      </c>
      <c r="B147" s="2" t="str">
        <f>'06A_Варіанти'!B138</f>
        <v>TT_32</v>
      </c>
      <c r="C147" s="2" t="str">
        <f>'06A_Варіанти'!D138</f>
        <v>Основний</v>
      </c>
      <c r="D147" s="2" t="str">
        <f>'06A_Варіанти'!C138</f>
        <v>РЦП</v>
      </c>
      <c r="E147" s="2" t="str">
        <f>'06A_Варіанти'!S138</f>
        <v>DIRECT</v>
      </c>
      <c r="F147" s="2" t="str">
        <f>IF(O147='06A_Варіанти'!E138,'06A_Варіанти'!E$1,IF(O147='06A_Варіанти'!F138,'06A_Варіанти'!F$1,IF(O147='06A_Варіанти'!G138,'06A_Варіанти'!G$1,IF(O147='06A_Варіанти'!H138,'06A_Варіанти'!H$1,IF(O147='06A_Варіанти'!I138,'06A_Варіанти'!I$1,IF(O147='06A_Варіанти'!J138,'06A_Варіанти'!J$1,IF(O147='06A_Варіанти'!K138,'06A_Варіанти'!K$1,IF(O147='06A_Варіанти'!L138,'06A_Варіанти'!L$1,IF(O147='06A_Варіанти'!M138,'06A_Варіанти'!M$1,IF(O147='06A_Варіанти'!N138,'06A_Варіанти'!N$1,IF(O147='06A_Варіанти'!O138,'06A_Варіанти'!O$1,IF(O147='06A_Варіанти'!P138,'06A_Варіанти'!P$1,IF(O147='06A_Варіанти'!Q138,'06A_Варіанти'!Q$1,IF(O147='06A_Варіанти'!R138,'06A_Варіанти'!R$1,"НЕМАЄ МАРШРУТУ"))))))))))))))</f>
        <v>DIRECT</v>
      </c>
      <c r="G147" s="2" t="str">
        <f t="shared" si="14"/>
        <v>БЕЗ ЗМІН</v>
      </c>
      <c r="H147" s="2">
        <f>IF(G147="НЕМАЄ МАРШРУТУ",0,O147-'06A_Варіанти'!T138)</f>
        <v>0</v>
      </c>
      <c r="I147" s="2">
        <f>IFERROR(INDEX('04_Потоки'!$E:$E,MATCH(A147,'04_Потоки'!$A:$A,0)),0)</f>
        <v>1.850536130536131</v>
      </c>
      <c r="J147" s="2">
        <f t="shared" si="15"/>
        <v>1</v>
      </c>
      <c r="K147" s="2">
        <f>IF(C147="РЦК макси",0,2*'06A_Варіанти'!T138*J147)</f>
        <v>509.8</v>
      </c>
      <c r="L147" s="2">
        <f t="shared" si="16"/>
        <v>509.8</v>
      </c>
      <c r="M147" s="2">
        <f t="shared" si="17"/>
        <v>0</v>
      </c>
      <c r="N147" s="9">
        <f t="shared" si="18"/>
        <v>0</v>
      </c>
      <c r="O147" s="2">
        <f>MIN(IF('07A_Конструктор'!$D$5="Так",'06A_Варіанти'!E138,1E+99),IF('07A_Конструктор'!$D$6="Так",'06A_Варіанти'!F138,1E+99),IF('07A_Конструктор'!$D$7="Так",'06A_Варіанти'!G138,1E+99),IF('07A_Конструктор'!$D$8="Так",'06A_Варіанти'!H138,1E+99),IF('07A_Конструктор'!$D$9="Так",'06A_Варіанти'!I138,1E+99),IF('07A_Конструктор'!$D$10="Так",'06A_Варіанти'!J138,1E+99),IF('07A_Конструктор'!$D$11="Так",'06A_Варіанти'!K138,1E+99),IF('07A_Конструктор'!$D$12="Так",'06A_Варіанти'!L138,1E+99),IF('07A_Конструктор'!$D$13="Так",'06A_Варіанти'!M138,1E+99),IF('07A_Конструктор'!$D$14="Так",'06A_Варіанти'!N138,1E+99),IF('07A_Конструктор'!$D$15="Так",'06A_Варіанти'!O138,1E+99),IF('07A_Конструктор'!$D$16="Так",'06A_Варіанти'!P138,1E+99),IF('07A_Конструктор'!$D$17="Так",'06A_Варіанти'!Q138,1E+99),IF('06A_Варіанти'!R138="",1E+99,'06A_Варіанти'!R138))</f>
        <v>254.9</v>
      </c>
      <c r="P147" s="2" t="str">
        <f t="shared" si="19"/>
        <v>5 т</v>
      </c>
      <c r="Q147" s="2">
        <f t="shared" si="20"/>
        <v>14</v>
      </c>
      <c r="R147" s="2">
        <f>IF(OR(C147="РЦК макси",C147="РЦЧ SKU"),"SKU-потік",IFERROR(VLOOKUP(D147,'02_РЦ'!$A$3:$I$7,5,FALSE),0))</f>
        <v>800</v>
      </c>
      <c r="S147" s="2" t="str">
        <f>IF(OR(C147="РЦК макси",C147="РЦЧ SKU"),"Не рахується в ліміт",IFERROR(VLOOKUP(D147,'02_РЦ'!$A$3:$I$7,9,FALSE),"Немає РЦ"))</f>
        <v>В межах</v>
      </c>
    </row>
    <row r="148" spans="1:19">
      <c r="A148" s="2" t="str">
        <f>'06A_Варіанти'!A139</f>
        <v>BASE_35</v>
      </c>
      <c r="B148" s="2" t="str">
        <f>'06A_Варіанти'!B139</f>
        <v>TT_35</v>
      </c>
      <c r="C148" s="2" t="str">
        <f>'06A_Варіанти'!D139</f>
        <v>Основний</v>
      </c>
      <c r="D148" s="2" t="str">
        <f>'06A_Варіанти'!C139</f>
        <v>РЦП</v>
      </c>
      <c r="E148" s="2" t="str">
        <f>'06A_Варіанти'!S139</f>
        <v>DIRECT</v>
      </c>
      <c r="F148" s="2" t="str">
        <f>IF(O148='06A_Варіанти'!E139,'06A_Варіанти'!E$1,IF(O148='06A_Варіанти'!F139,'06A_Варіанти'!F$1,IF(O148='06A_Варіанти'!G139,'06A_Варіанти'!G$1,IF(O148='06A_Варіанти'!H139,'06A_Варіанти'!H$1,IF(O148='06A_Варіанти'!I139,'06A_Варіанти'!I$1,IF(O148='06A_Варіанти'!J139,'06A_Варіанти'!J$1,IF(O148='06A_Варіанти'!K139,'06A_Варіанти'!K$1,IF(O148='06A_Варіанти'!L139,'06A_Варіанти'!L$1,IF(O148='06A_Варіанти'!M139,'06A_Варіанти'!M$1,IF(O148='06A_Варіанти'!N139,'06A_Варіанти'!N$1,IF(O148='06A_Варіанти'!O139,'06A_Варіанти'!O$1,IF(O148='06A_Варіанти'!P139,'06A_Варіанти'!P$1,IF(O148='06A_Варіанти'!Q139,'06A_Варіанти'!Q$1,IF(O148='06A_Варіанти'!R139,'06A_Варіанти'!R$1,"НЕМАЄ МАРШРУТУ"))))))))))))))</f>
        <v>DIRECT</v>
      </c>
      <c r="G148" s="2" t="str">
        <f t="shared" si="14"/>
        <v>БЕЗ ЗМІН</v>
      </c>
      <c r="H148" s="2">
        <f>IF(G148="НЕМАЄ МАРШРУТУ",0,O148-'06A_Варіанти'!T139)</f>
        <v>0</v>
      </c>
      <c r="I148" s="2">
        <f>IFERROR(INDEX('04_Потоки'!$E:$E,MATCH(A148,'04_Потоки'!$A:$A,0)),0)</f>
        <v>1.850536130536131</v>
      </c>
      <c r="J148" s="2">
        <f t="shared" si="15"/>
        <v>1</v>
      </c>
      <c r="K148" s="2">
        <f>IF(C148="РЦК макси",0,2*'06A_Варіанти'!T139*J148)</f>
        <v>288.39999999999998</v>
      </c>
      <c r="L148" s="2">
        <f t="shared" si="16"/>
        <v>288.39999999999998</v>
      </c>
      <c r="M148" s="2">
        <f t="shared" si="17"/>
        <v>0</v>
      </c>
      <c r="N148" s="9">
        <f t="shared" si="18"/>
        <v>0</v>
      </c>
      <c r="O148" s="2">
        <f>MIN(IF('07A_Конструктор'!$D$5="Так",'06A_Варіанти'!E139,1E+99),IF('07A_Конструктор'!$D$6="Так",'06A_Варіанти'!F139,1E+99),IF('07A_Конструктор'!$D$7="Так",'06A_Варіанти'!G139,1E+99),IF('07A_Конструктор'!$D$8="Так",'06A_Варіанти'!H139,1E+99),IF('07A_Конструктор'!$D$9="Так",'06A_Варіанти'!I139,1E+99),IF('07A_Конструктор'!$D$10="Так",'06A_Варіанти'!J139,1E+99),IF('07A_Конструктор'!$D$11="Так",'06A_Варіанти'!K139,1E+99),IF('07A_Конструктор'!$D$12="Так",'06A_Варіанти'!L139,1E+99),IF('07A_Конструктор'!$D$13="Так",'06A_Варіанти'!M139,1E+99),IF('07A_Конструктор'!$D$14="Так",'06A_Варіанти'!N139,1E+99),IF('07A_Конструктор'!$D$15="Так",'06A_Варіанти'!O139,1E+99),IF('07A_Конструктор'!$D$16="Так",'06A_Варіанти'!P139,1E+99),IF('07A_Конструктор'!$D$17="Так",'06A_Варіанти'!Q139,1E+99),IF('06A_Варіанти'!R139="",1E+99,'06A_Варіанти'!R139))</f>
        <v>144.19999999999999</v>
      </c>
      <c r="P148" s="2" t="str">
        <f t="shared" si="19"/>
        <v>5 т</v>
      </c>
      <c r="Q148" s="2">
        <f t="shared" si="20"/>
        <v>14</v>
      </c>
      <c r="R148" s="2">
        <f>IF(OR(C148="РЦК макси",C148="РЦЧ SKU"),"SKU-потік",IFERROR(VLOOKUP(D148,'02_РЦ'!$A$3:$I$7,5,FALSE),0))</f>
        <v>800</v>
      </c>
      <c r="S148" s="2" t="str">
        <f>IF(OR(C148="РЦК макси",C148="РЦЧ SKU"),"Не рахується в ліміт",IFERROR(VLOOKUP(D148,'02_РЦ'!$A$3:$I$7,9,FALSE),"Немає РЦ"))</f>
        <v>В межах</v>
      </c>
    </row>
    <row r="149" spans="1:19">
      <c r="A149" s="2" t="str">
        <f>'06A_Варіанти'!A140</f>
        <v>BASE_40</v>
      </c>
      <c r="B149" s="2" t="str">
        <f>'06A_Варіанти'!B140</f>
        <v>TT_40</v>
      </c>
      <c r="C149" s="2" t="str">
        <f>'06A_Варіанти'!D140</f>
        <v>Основний</v>
      </c>
      <c r="D149" s="2" t="str">
        <f>'06A_Варіанти'!C140</f>
        <v>РЦП</v>
      </c>
      <c r="E149" s="2" t="str">
        <f>'06A_Варіанти'!S140</f>
        <v>DIRECT</v>
      </c>
      <c r="F149" s="2" t="str">
        <f>IF(O149='06A_Варіанти'!E140,'06A_Варіанти'!E$1,IF(O149='06A_Варіанти'!F140,'06A_Варіанти'!F$1,IF(O149='06A_Варіанти'!G140,'06A_Варіанти'!G$1,IF(O149='06A_Варіанти'!H140,'06A_Варіанти'!H$1,IF(O149='06A_Варіанти'!I140,'06A_Варіанти'!I$1,IF(O149='06A_Варіанти'!J140,'06A_Варіанти'!J$1,IF(O149='06A_Варіанти'!K140,'06A_Варіанти'!K$1,IF(O149='06A_Варіанти'!L140,'06A_Варіанти'!L$1,IF(O149='06A_Варіанти'!M140,'06A_Варіанти'!M$1,IF(O149='06A_Варіанти'!N140,'06A_Варіанти'!N$1,IF(O149='06A_Варіанти'!O140,'06A_Варіанти'!O$1,IF(O149='06A_Варіанти'!P140,'06A_Варіанти'!P$1,IF(O149='06A_Варіанти'!Q140,'06A_Варіанти'!Q$1,IF(O149='06A_Варіанти'!R140,'06A_Варіанти'!R$1,"НЕМАЄ МАРШРУТУ"))))))))))))))</f>
        <v>DIRECT</v>
      </c>
      <c r="G149" s="2" t="str">
        <f t="shared" si="14"/>
        <v>БЕЗ ЗМІН</v>
      </c>
      <c r="H149" s="2">
        <f>IF(G149="НЕМАЄ МАРШРУТУ",0,O149-'06A_Варіанти'!T140)</f>
        <v>0</v>
      </c>
      <c r="I149" s="2">
        <f>IFERROR(INDEX('04_Потоки'!$E:$E,MATCH(A149,'04_Потоки'!$A:$A,0)),0)</f>
        <v>1.850536130536131</v>
      </c>
      <c r="J149" s="2">
        <f t="shared" si="15"/>
        <v>1</v>
      </c>
      <c r="K149" s="2">
        <f>IF(C149="РЦК макси",0,2*'06A_Варіанти'!T140*J149)</f>
        <v>9.1999999999999993</v>
      </c>
      <c r="L149" s="2">
        <f t="shared" si="16"/>
        <v>9.1999999999999993</v>
      </c>
      <c r="M149" s="2">
        <f t="shared" si="17"/>
        <v>0</v>
      </c>
      <c r="N149" s="9">
        <f t="shared" si="18"/>
        <v>0</v>
      </c>
      <c r="O149" s="2">
        <f>MIN(IF('07A_Конструктор'!$D$5="Так",'06A_Варіанти'!E140,1E+99),IF('07A_Конструктор'!$D$6="Так",'06A_Варіанти'!F140,1E+99),IF('07A_Конструктор'!$D$7="Так",'06A_Варіанти'!G140,1E+99),IF('07A_Конструктор'!$D$8="Так",'06A_Варіанти'!H140,1E+99),IF('07A_Конструктор'!$D$9="Так",'06A_Варіанти'!I140,1E+99),IF('07A_Конструктор'!$D$10="Так",'06A_Варіанти'!J140,1E+99),IF('07A_Конструктор'!$D$11="Так",'06A_Варіанти'!K140,1E+99),IF('07A_Конструктор'!$D$12="Так",'06A_Варіанти'!L140,1E+99),IF('07A_Конструктор'!$D$13="Так",'06A_Варіанти'!M140,1E+99),IF('07A_Конструктор'!$D$14="Так",'06A_Варіанти'!N140,1E+99),IF('07A_Конструктор'!$D$15="Так",'06A_Варіанти'!O140,1E+99),IF('07A_Конструктор'!$D$16="Так",'06A_Варіанти'!P140,1E+99),IF('07A_Конструктор'!$D$17="Так",'06A_Варіанти'!Q140,1E+99),IF('06A_Варіанти'!R140="",1E+99,'06A_Варіанти'!R140))</f>
        <v>4.5999999999999996</v>
      </c>
      <c r="P149" s="2" t="str">
        <f t="shared" si="19"/>
        <v>5 т</v>
      </c>
      <c r="Q149" s="2">
        <f t="shared" si="20"/>
        <v>14</v>
      </c>
      <c r="R149" s="2">
        <f>IF(OR(C149="РЦК макси",C149="РЦЧ SKU"),"SKU-потік",IFERROR(VLOOKUP(D149,'02_РЦ'!$A$3:$I$7,5,FALSE),0))</f>
        <v>800</v>
      </c>
      <c r="S149" s="2" t="str">
        <f>IF(OR(C149="РЦК макси",C149="РЦЧ SKU"),"Не рахується в ліміт",IFERROR(VLOOKUP(D149,'02_РЦ'!$A$3:$I$7,9,FALSE),"Немає РЦ"))</f>
        <v>В межах</v>
      </c>
    </row>
    <row r="150" spans="1:19">
      <c r="A150" s="2" t="str">
        <f>'06A_Варіанти'!A141</f>
        <v>BASE_43</v>
      </c>
      <c r="B150" s="2" t="str">
        <f>'06A_Варіанти'!B141</f>
        <v>TT_43</v>
      </c>
      <c r="C150" s="2" t="str">
        <f>'06A_Варіанти'!D141</f>
        <v>Основний</v>
      </c>
      <c r="D150" s="2" t="str">
        <f>'06A_Варіанти'!C141</f>
        <v>РЦП</v>
      </c>
      <c r="E150" s="2" t="str">
        <f>'06A_Варіанти'!S141</f>
        <v>KREM</v>
      </c>
      <c r="F150" s="2" t="str">
        <f>IF(O150='06A_Варіанти'!E141,'06A_Варіанти'!E$1,IF(O150='06A_Варіанти'!F141,'06A_Варіанти'!F$1,IF(O150='06A_Варіанти'!G141,'06A_Варіанти'!G$1,IF(O150='06A_Варіанти'!H141,'06A_Варіанти'!H$1,IF(O150='06A_Варіанти'!I141,'06A_Варіанти'!I$1,IF(O150='06A_Варіанти'!J141,'06A_Варіанти'!J$1,IF(O150='06A_Варіанти'!K141,'06A_Варіанти'!K$1,IF(O150='06A_Варіанти'!L141,'06A_Варіанти'!L$1,IF(O150='06A_Варіанти'!M141,'06A_Варіанти'!M$1,IF(O150='06A_Варіанти'!N141,'06A_Варіанти'!N$1,IF(O150='06A_Варіанти'!O141,'06A_Варіанти'!O$1,IF(O150='06A_Варіанти'!P141,'06A_Варіанти'!P$1,IF(O150='06A_Варіанти'!Q141,'06A_Варіанти'!Q$1,IF(O150='06A_Варіанти'!R141,'06A_Варіанти'!R$1,"НЕМАЄ МАРШРУТУ"))))))))))))))</f>
        <v>KREM</v>
      </c>
      <c r="G150" s="2" t="str">
        <f t="shared" si="14"/>
        <v>БЕЗ ЗМІН</v>
      </c>
      <c r="H150" s="2">
        <f>IF(G150="НЕМАЄ МАРШРУТУ",0,O150-'06A_Варіанти'!T141)</f>
        <v>0</v>
      </c>
      <c r="I150" s="2">
        <f>IFERROR(INDEX('04_Потоки'!$E:$E,MATCH(A150,'04_Потоки'!$A:$A,0)),0)</f>
        <v>1.850536130536131</v>
      </c>
      <c r="J150" s="2">
        <f t="shared" si="15"/>
        <v>1</v>
      </c>
      <c r="K150" s="2">
        <f>IF(C150="РЦК макси",0,2*'06A_Варіанти'!T141*J150)</f>
        <v>351.2</v>
      </c>
      <c r="L150" s="2">
        <f t="shared" si="16"/>
        <v>351.2</v>
      </c>
      <c r="M150" s="2">
        <f t="shared" si="17"/>
        <v>0</v>
      </c>
      <c r="N150" s="9">
        <f t="shared" si="18"/>
        <v>0</v>
      </c>
      <c r="O150" s="2">
        <f>MIN(IF('07A_Конструктор'!$D$5="Так",'06A_Варіанти'!E141,1E+99),IF('07A_Конструктор'!$D$6="Так",'06A_Варіанти'!F141,1E+99),IF('07A_Конструктор'!$D$7="Так",'06A_Варіанти'!G141,1E+99),IF('07A_Конструктор'!$D$8="Так",'06A_Варіанти'!H141,1E+99),IF('07A_Конструктор'!$D$9="Так",'06A_Варіанти'!I141,1E+99),IF('07A_Конструктор'!$D$10="Так",'06A_Варіанти'!J141,1E+99),IF('07A_Конструктор'!$D$11="Так",'06A_Варіанти'!K141,1E+99),IF('07A_Конструктор'!$D$12="Так",'06A_Варіанти'!L141,1E+99),IF('07A_Конструктор'!$D$13="Так",'06A_Варіанти'!M141,1E+99),IF('07A_Конструктор'!$D$14="Так",'06A_Варіанти'!N141,1E+99),IF('07A_Конструктор'!$D$15="Так",'06A_Варіанти'!O141,1E+99),IF('07A_Конструктор'!$D$16="Так",'06A_Варіанти'!P141,1E+99),IF('07A_Конструктор'!$D$17="Так",'06A_Варіанти'!Q141,1E+99),IF('06A_Варіанти'!R141="",1E+99,'06A_Варіанти'!R141))</f>
        <v>175.6</v>
      </c>
      <c r="P150" s="2" t="str">
        <f t="shared" si="19"/>
        <v>5 т</v>
      </c>
      <c r="Q150" s="2">
        <f t="shared" si="20"/>
        <v>14</v>
      </c>
      <c r="R150" s="2">
        <f>IF(OR(C150="РЦК макси",C150="РЦЧ SKU"),"SKU-потік",IFERROR(VLOOKUP(D150,'02_РЦ'!$A$3:$I$7,5,FALSE),0))</f>
        <v>800</v>
      </c>
      <c r="S150" s="2" t="str">
        <f>IF(OR(C150="РЦК макси",C150="РЦЧ SKU"),"Не рахується в ліміт",IFERROR(VLOOKUP(D150,'02_РЦ'!$A$3:$I$7,9,FALSE),"Немає РЦ"))</f>
        <v>В межах</v>
      </c>
    </row>
    <row r="151" spans="1:19">
      <c r="A151" s="2" t="str">
        <f>'06A_Варіанти'!A142</f>
        <v>BASE_50</v>
      </c>
      <c r="B151" s="2" t="str">
        <f>'06A_Варіанти'!B142</f>
        <v>TT_50</v>
      </c>
      <c r="C151" s="2" t="str">
        <f>'06A_Варіанти'!D142</f>
        <v>Основний</v>
      </c>
      <c r="D151" s="2" t="str">
        <f>'06A_Варіанти'!C142</f>
        <v>РЦП</v>
      </c>
      <c r="E151" s="2" t="str">
        <f>'06A_Варіанти'!S142</f>
        <v>DIRECT</v>
      </c>
      <c r="F151" s="2" t="str">
        <f>IF(O151='06A_Варіанти'!E142,'06A_Варіанти'!E$1,IF(O151='06A_Варіанти'!F142,'06A_Варіанти'!F$1,IF(O151='06A_Варіанти'!G142,'06A_Варіанти'!G$1,IF(O151='06A_Варіанти'!H142,'06A_Варіанти'!H$1,IF(O151='06A_Варіанти'!I142,'06A_Варіанти'!I$1,IF(O151='06A_Варіанти'!J142,'06A_Варіанти'!J$1,IF(O151='06A_Варіанти'!K142,'06A_Варіанти'!K$1,IF(O151='06A_Варіанти'!L142,'06A_Варіанти'!L$1,IF(O151='06A_Варіанти'!M142,'06A_Варіанти'!M$1,IF(O151='06A_Варіанти'!N142,'06A_Варіанти'!N$1,IF(O151='06A_Варіанти'!O142,'06A_Варіанти'!O$1,IF(O151='06A_Варіанти'!P142,'06A_Варіанти'!P$1,IF(O151='06A_Варіанти'!Q142,'06A_Варіанти'!Q$1,IF(O151='06A_Варіанти'!R142,'06A_Варіанти'!R$1,"НЕМАЄ МАРШРУТУ"))))))))))))))</f>
        <v>DIRECT</v>
      </c>
      <c r="G151" s="2" t="str">
        <f t="shared" si="14"/>
        <v>БЕЗ ЗМІН</v>
      </c>
      <c r="H151" s="2">
        <f>IF(G151="НЕМАЄ МАРШРУТУ",0,O151-'06A_Варіанти'!T142)</f>
        <v>0</v>
      </c>
      <c r="I151" s="2">
        <f>IFERROR(INDEX('04_Потоки'!$E:$E,MATCH(A151,'04_Потоки'!$A:$A,0)),0)</f>
        <v>1.850536130536131</v>
      </c>
      <c r="J151" s="2">
        <f t="shared" si="15"/>
        <v>1</v>
      </c>
      <c r="K151" s="2">
        <f>IF(C151="РЦК макси",0,2*'06A_Варіанти'!T142*J151)</f>
        <v>582</v>
      </c>
      <c r="L151" s="2">
        <f t="shared" si="16"/>
        <v>582</v>
      </c>
      <c r="M151" s="2">
        <f t="shared" si="17"/>
        <v>0</v>
      </c>
      <c r="N151" s="9">
        <f t="shared" si="18"/>
        <v>0</v>
      </c>
      <c r="O151" s="2">
        <f>MIN(IF('07A_Конструктор'!$D$5="Так",'06A_Варіанти'!E142,1E+99),IF('07A_Конструктор'!$D$6="Так",'06A_Варіанти'!F142,1E+99),IF('07A_Конструктор'!$D$7="Так",'06A_Варіанти'!G142,1E+99),IF('07A_Конструктор'!$D$8="Так",'06A_Варіанти'!H142,1E+99),IF('07A_Конструктор'!$D$9="Так",'06A_Варіанти'!I142,1E+99),IF('07A_Конструктор'!$D$10="Так",'06A_Варіанти'!J142,1E+99),IF('07A_Конструктор'!$D$11="Так",'06A_Варіанти'!K142,1E+99),IF('07A_Конструктор'!$D$12="Так",'06A_Варіанти'!L142,1E+99),IF('07A_Конструктор'!$D$13="Так",'06A_Варіанти'!M142,1E+99),IF('07A_Конструктор'!$D$14="Так",'06A_Варіанти'!N142,1E+99),IF('07A_Конструктор'!$D$15="Так",'06A_Варіанти'!O142,1E+99),IF('07A_Конструктор'!$D$16="Так",'06A_Варіанти'!P142,1E+99),IF('07A_Конструктор'!$D$17="Так",'06A_Варіанти'!Q142,1E+99),IF('06A_Варіанти'!R142="",1E+99,'06A_Варіанти'!R142))</f>
        <v>291</v>
      </c>
      <c r="P151" s="2" t="str">
        <f t="shared" si="19"/>
        <v>5 т</v>
      </c>
      <c r="Q151" s="2">
        <f t="shared" si="20"/>
        <v>14</v>
      </c>
      <c r="R151" s="2">
        <f>IF(OR(C151="РЦК макси",C151="РЦЧ SKU"),"SKU-потік",IFERROR(VLOOKUP(D151,'02_РЦ'!$A$3:$I$7,5,FALSE),0))</f>
        <v>800</v>
      </c>
      <c r="S151" s="2" t="str">
        <f>IF(OR(C151="РЦК макси",C151="РЦЧ SKU"),"Не рахується в ліміт",IFERROR(VLOOKUP(D151,'02_РЦ'!$A$3:$I$7,9,FALSE),"Немає РЦ"))</f>
        <v>В межах</v>
      </c>
    </row>
    <row r="152" spans="1:19">
      <c r="A152" s="2" t="str">
        <f>'06A_Варіанти'!A143</f>
        <v>BASE_390</v>
      </c>
      <c r="B152" s="2" t="str">
        <f>'06A_Варіанти'!B143</f>
        <v>TT_390</v>
      </c>
      <c r="C152" s="2" t="str">
        <f>'06A_Варіанти'!D143</f>
        <v>Основний</v>
      </c>
      <c r="D152" s="2" t="str">
        <f>'06A_Варіанти'!C143</f>
        <v>РЦП</v>
      </c>
      <c r="E152" s="2" t="str">
        <f>'06A_Варіанти'!S143</f>
        <v>DIRECT</v>
      </c>
      <c r="F152" s="2" t="str">
        <f>IF(O152='06A_Варіанти'!E143,'06A_Варіанти'!E$1,IF(O152='06A_Варіанти'!F143,'06A_Варіанти'!F$1,IF(O152='06A_Варіанти'!G143,'06A_Варіанти'!G$1,IF(O152='06A_Варіанти'!H143,'06A_Варіанти'!H$1,IF(O152='06A_Варіанти'!I143,'06A_Варіанти'!I$1,IF(O152='06A_Варіанти'!J143,'06A_Варіанти'!J$1,IF(O152='06A_Варіанти'!K143,'06A_Варіанти'!K$1,IF(O152='06A_Варіанти'!L143,'06A_Варіанти'!L$1,IF(O152='06A_Варіанти'!M143,'06A_Варіанти'!M$1,IF(O152='06A_Варіанти'!N143,'06A_Варіанти'!N$1,IF(O152='06A_Варіанти'!O143,'06A_Варіанти'!O$1,IF(O152='06A_Варіанти'!P143,'06A_Варіанти'!P$1,IF(O152='06A_Варіанти'!Q143,'06A_Варіанти'!Q$1,IF(O152='06A_Варіанти'!R143,'06A_Варіанти'!R$1,"НЕМАЄ МАРШРУТУ"))))))))))))))</f>
        <v>DIRECT</v>
      </c>
      <c r="G152" s="2" t="str">
        <f t="shared" si="14"/>
        <v>БЕЗ ЗМІН</v>
      </c>
      <c r="H152" s="2">
        <f>IF(G152="НЕМАЄ МАРШРУТУ",0,O152-'06A_Варіанти'!T143)</f>
        <v>0</v>
      </c>
      <c r="I152" s="2">
        <f>IFERROR(INDEX('04_Потоки'!$E:$E,MATCH(A152,'04_Потоки'!$A:$A,0)),0)</f>
        <v>1.850536130536131</v>
      </c>
      <c r="J152" s="2">
        <f t="shared" si="15"/>
        <v>1</v>
      </c>
      <c r="K152" s="2">
        <f>IF(C152="РЦК макси",0,2*'06A_Варіанти'!T143*J152)</f>
        <v>319.8</v>
      </c>
      <c r="L152" s="2">
        <f t="shared" si="16"/>
        <v>319.8</v>
      </c>
      <c r="M152" s="2">
        <f t="shared" si="17"/>
        <v>0</v>
      </c>
      <c r="N152" s="9">
        <f t="shared" si="18"/>
        <v>0</v>
      </c>
      <c r="O152" s="2">
        <f>MIN(IF('07A_Конструктор'!$D$5="Так",'06A_Варіанти'!E143,1E+99),IF('07A_Конструктор'!$D$6="Так",'06A_Варіанти'!F143,1E+99),IF('07A_Конструктор'!$D$7="Так",'06A_Варіанти'!G143,1E+99),IF('07A_Конструктор'!$D$8="Так",'06A_Варіанти'!H143,1E+99),IF('07A_Конструктор'!$D$9="Так",'06A_Варіанти'!I143,1E+99),IF('07A_Конструктор'!$D$10="Так",'06A_Варіанти'!J143,1E+99),IF('07A_Конструктор'!$D$11="Так",'06A_Варіанти'!K143,1E+99),IF('07A_Конструктор'!$D$12="Так",'06A_Варіанти'!L143,1E+99),IF('07A_Конструктор'!$D$13="Так",'06A_Варіанти'!M143,1E+99),IF('07A_Конструктор'!$D$14="Так",'06A_Варіанти'!N143,1E+99),IF('07A_Конструктор'!$D$15="Так",'06A_Варіанти'!O143,1E+99),IF('07A_Конструктор'!$D$16="Так",'06A_Варіанти'!P143,1E+99),IF('07A_Конструктор'!$D$17="Так",'06A_Варіанти'!Q143,1E+99),IF('06A_Варіанти'!R143="",1E+99,'06A_Варіанти'!R143))</f>
        <v>159.9</v>
      </c>
      <c r="P152" s="2" t="str">
        <f t="shared" si="19"/>
        <v>5 т</v>
      </c>
      <c r="Q152" s="2">
        <f t="shared" si="20"/>
        <v>14</v>
      </c>
      <c r="R152" s="2">
        <f>IF(OR(C152="РЦК макси",C152="РЦЧ SKU"),"SKU-потік",IFERROR(VLOOKUP(D152,'02_РЦ'!$A$3:$I$7,5,FALSE),0))</f>
        <v>800</v>
      </c>
      <c r="S152" s="2" t="str">
        <f>IF(OR(C152="РЦК макси",C152="РЦЧ SKU"),"Не рахується в ліміт",IFERROR(VLOOKUP(D152,'02_РЦ'!$A$3:$I$7,9,FALSE),"Немає РЦ"))</f>
        <v>В межах</v>
      </c>
    </row>
    <row r="153" spans="1:19">
      <c r="A153" s="2" t="str">
        <f>'06A_Варіанти'!A144</f>
        <v>BASE_141</v>
      </c>
      <c r="B153" s="2" t="str">
        <f>'06A_Варіанти'!B144</f>
        <v>TT_141</v>
      </c>
      <c r="C153" s="2" t="str">
        <f>'06A_Варіанти'!D144</f>
        <v>Основний</v>
      </c>
      <c r="D153" s="2" t="str">
        <f>'06A_Варіанти'!C144</f>
        <v>РЦП</v>
      </c>
      <c r="E153" s="2" t="str">
        <f>'06A_Варіанти'!S144</f>
        <v>DIRECT</v>
      </c>
      <c r="F153" s="2" t="str">
        <f>IF(O153='06A_Варіанти'!E144,'06A_Варіанти'!E$1,IF(O153='06A_Варіанти'!F144,'06A_Варіанти'!F$1,IF(O153='06A_Варіанти'!G144,'06A_Варіанти'!G$1,IF(O153='06A_Варіанти'!H144,'06A_Варіанти'!H$1,IF(O153='06A_Варіанти'!I144,'06A_Варіанти'!I$1,IF(O153='06A_Варіанти'!J144,'06A_Варіанти'!J$1,IF(O153='06A_Варіанти'!K144,'06A_Варіанти'!K$1,IF(O153='06A_Варіанти'!L144,'06A_Варіанти'!L$1,IF(O153='06A_Варіанти'!M144,'06A_Варіанти'!M$1,IF(O153='06A_Варіанти'!N144,'06A_Варіанти'!N$1,IF(O153='06A_Варіанти'!O144,'06A_Варіанти'!O$1,IF(O153='06A_Варіанти'!P144,'06A_Варіанти'!P$1,IF(O153='06A_Варіанти'!Q144,'06A_Варіанти'!Q$1,IF(O153='06A_Варіанти'!R144,'06A_Варіанти'!R$1,"НЕМАЄ МАРШРУТУ"))))))))))))))</f>
        <v>DIRECT</v>
      </c>
      <c r="G153" s="2" t="str">
        <f t="shared" si="14"/>
        <v>БЕЗ ЗМІН</v>
      </c>
      <c r="H153" s="2">
        <f>IF(G153="НЕМАЄ МАРШРУТУ",0,O153-'06A_Варіанти'!T144)</f>
        <v>0</v>
      </c>
      <c r="I153" s="2">
        <f>IFERROR(INDEX('04_Потоки'!$E:$E,MATCH(A153,'04_Потоки'!$A:$A,0)),0)</f>
        <v>1.850536130536131</v>
      </c>
      <c r="J153" s="2">
        <f t="shared" si="15"/>
        <v>1</v>
      </c>
      <c r="K153" s="2">
        <f>IF(C153="РЦК макси",0,2*'06A_Варіанти'!T144*J153)</f>
        <v>606.6</v>
      </c>
      <c r="L153" s="2">
        <f t="shared" si="16"/>
        <v>606.6</v>
      </c>
      <c r="M153" s="2">
        <f t="shared" si="17"/>
        <v>0</v>
      </c>
      <c r="N153" s="9">
        <f t="shared" si="18"/>
        <v>0</v>
      </c>
      <c r="O153" s="2">
        <f>MIN(IF('07A_Конструктор'!$D$5="Так",'06A_Варіанти'!E144,1E+99),IF('07A_Конструктор'!$D$6="Так",'06A_Варіанти'!F144,1E+99),IF('07A_Конструктор'!$D$7="Так",'06A_Варіанти'!G144,1E+99),IF('07A_Конструктор'!$D$8="Так",'06A_Варіанти'!H144,1E+99),IF('07A_Конструктор'!$D$9="Так",'06A_Варіанти'!I144,1E+99),IF('07A_Конструктор'!$D$10="Так",'06A_Варіанти'!J144,1E+99),IF('07A_Конструктор'!$D$11="Так",'06A_Варіанти'!K144,1E+99),IF('07A_Конструктор'!$D$12="Так",'06A_Варіанти'!L144,1E+99),IF('07A_Конструктор'!$D$13="Так",'06A_Варіанти'!M144,1E+99),IF('07A_Конструктор'!$D$14="Так",'06A_Варіанти'!N144,1E+99),IF('07A_Конструктор'!$D$15="Так",'06A_Варіанти'!O144,1E+99),IF('07A_Конструктор'!$D$16="Так",'06A_Варіанти'!P144,1E+99),IF('07A_Конструктор'!$D$17="Так",'06A_Варіанти'!Q144,1E+99),IF('06A_Варіанти'!R144="",1E+99,'06A_Варіанти'!R144))</f>
        <v>303.3</v>
      </c>
      <c r="P153" s="2" t="str">
        <f t="shared" si="19"/>
        <v>5 т</v>
      </c>
      <c r="Q153" s="2">
        <f t="shared" si="20"/>
        <v>14</v>
      </c>
      <c r="R153" s="2">
        <f>IF(OR(C153="РЦК макси",C153="РЦЧ SKU"),"SKU-потік",IFERROR(VLOOKUP(D153,'02_РЦ'!$A$3:$I$7,5,FALSE),0))</f>
        <v>800</v>
      </c>
      <c r="S153" s="2" t="str">
        <f>IF(OR(C153="РЦК макси",C153="РЦЧ SKU"),"Не рахується в ліміт",IFERROR(VLOOKUP(D153,'02_РЦ'!$A$3:$I$7,9,FALSE),"Немає РЦ"))</f>
        <v>В межах</v>
      </c>
    </row>
    <row r="154" spans="1:19">
      <c r="A154" s="2" t="str">
        <f>'06A_Варіанти'!A145</f>
        <v>BASE_407</v>
      </c>
      <c r="B154" s="2" t="str">
        <f>'06A_Варіанти'!B145</f>
        <v>TT_407</v>
      </c>
      <c r="C154" s="2" t="str">
        <f>'06A_Варіанти'!D145</f>
        <v>Основний</v>
      </c>
      <c r="D154" s="2" t="str">
        <f>'06A_Варіанти'!C145</f>
        <v>РЦП</v>
      </c>
      <c r="E154" s="2" t="str">
        <f>'06A_Варіанти'!S145</f>
        <v>DIRECT</v>
      </c>
      <c r="F154" s="2" t="str">
        <f>IF(O154='06A_Варіанти'!E145,'06A_Варіанти'!E$1,IF(O154='06A_Варіанти'!F145,'06A_Варіанти'!F$1,IF(O154='06A_Варіанти'!G145,'06A_Варіанти'!G$1,IF(O154='06A_Варіанти'!H145,'06A_Варіанти'!H$1,IF(O154='06A_Варіанти'!I145,'06A_Варіанти'!I$1,IF(O154='06A_Варіанти'!J145,'06A_Варіанти'!J$1,IF(O154='06A_Варіанти'!K145,'06A_Варіанти'!K$1,IF(O154='06A_Варіанти'!L145,'06A_Варіанти'!L$1,IF(O154='06A_Варіанти'!M145,'06A_Варіанти'!M$1,IF(O154='06A_Варіанти'!N145,'06A_Варіанти'!N$1,IF(O154='06A_Варіанти'!O145,'06A_Варіанти'!O$1,IF(O154='06A_Варіанти'!P145,'06A_Варіанти'!P$1,IF(O154='06A_Варіанти'!Q145,'06A_Варіанти'!Q$1,IF(O154='06A_Варіанти'!R145,'06A_Варіанти'!R$1,"НЕМАЄ МАРШРУТУ"))))))))))))))</f>
        <v>DIRECT</v>
      </c>
      <c r="G154" s="2" t="str">
        <f t="shared" si="14"/>
        <v>БЕЗ ЗМІН</v>
      </c>
      <c r="H154" s="2">
        <f>IF(G154="НЕМАЄ МАРШРУТУ",0,O154-'06A_Варіанти'!T145)</f>
        <v>0</v>
      </c>
      <c r="I154" s="2">
        <f>IFERROR(INDEX('04_Потоки'!$E:$E,MATCH(A154,'04_Потоки'!$A:$A,0)),0)</f>
        <v>1.850536130536131</v>
      </c>
      <c r="J154" s="2">
        <f t="shared" si="15"/>
        <v>1</v>
      </c>
      <c r="K154" s="2">
        <f>IF(C154="РЦК макси",0,2*'06A_Варіанти'!T145*J154)</f>
        <v>249.2</v>
      </c>
      <c r="L154" s="2">
        <f t="shared" si="16"/>
        <v>249.2</v>
      </c>
      <c r="M154" s="2">
        <f t="shared" si="17"/>
        <v>0</v>
      </c>
      <c r="N154" s="9">
        <f t="shared" si="18"/>
        <v>0</v>
      </c>
      <c r="O154" s="2">
        <f>MIN(IF('07A_Конструктор'!$D$5="Так",'06A_Варіанти'!E145,1E+99),IF('07A_Конструктор'!$D$6="Так",'06A_Варіанти'!F145,1E+99),IF('07A_Конструктор'!$D$7="Так",'06A_Варіанти'!G145,1E+99),IF('07A_Конструктор'!$D$8="Так",'06A_Варіанти'!H145,1E+99),IF('07A_Конструктор'!$D$9="Так",'06A_Варіанти'!I145,1E+99),IF('07A_Конструктор'!$D$10="Так",'06A_Варіанти'!J145,1E+99),IF('07A_Конструктор'!$D$11="Так",'06A_Варіанти'!K145,1E+99),IF('07A_Конструктор'!$D$12="Так",'06A_Варіанти'!L145,1E+99),IF('07A_Конструктор'!$D$13="Так",'06A_Варіанти'!M145,1E+99),IF('07A_Конструктор'!$D$14="Так",'06A_Варіанти'!N145,1E+99),IF('07A_Конструктор'!$D$15="Так",'06A_Варіанти'!O145,1E+99),IF('07A_Конструктор'!$D$16="Так",'06A_Варіанти'!P145,1E+99),IF('07A_Конструктор'!$D$17="Так",'06A_Варіанти'!Q145,1E+99),IF('06A_Варіанти'!R145="",1E+99,'06A_Варіанти'!R145))</f>
        <v>124.6</v>
      </c>
      <c r="P154" s="2" t="str">
        <f t="shared" si="19"/>
        <v>5 т</v>
      </c>
      <c r="Q154" s="2">
        <f t="shared" si="20"/>
        <v>14</v>
      </c>
      <c r="R154" s="2">
        <f>IF(OR(C154="РЦК макси",C154="РЦЧ SKU"),"SKU-потік",IFERROR(VLOOKUP(D154,'02_РЦ'!$A$3:$I$7,5,FALSE),0))</f>
        <v>800</v>
      </c>
      <c r="S154" s="2" t="str">
        <f>IF(OR(C154="РЦК макси",C154="РЦЧ SKU"),"Не рахується в ліміт",IFERROR(VLOOKUP(D154,'02_РЦ'!$A$3:$I$7,9,FALSE),"Немає РЦ"))</f>
        <v>В межах</v>
      </c>
    </row>
    <row r="155" spans="1:19">
      <c r="A155" s="2" t="str">
        <f>'06A_Варіанти'!A146</f>
        <v>BASE_410</v>
      </c>
      <c r="B155" s="2" t="str">
        <f>'06A_Варіанти'!B146</f>
        <v>TT_410</v>
      </c>
      <c r="C155" s="2" t="str">
        <f>'06A_Варіанти'!D146</f>
        <v>Основний</v>
      </c>
      <c r="D155" s="2" t="str">
        <f>'06A_Варіанти'!C146</f>
        <v>РЦП</v>
      </c>
      <c r="E155" s="2" t="str">
        <f>'06A_Варіанти'!S146</f>
        <v>DIRECT</v>
      </c>
      <c r="F155" s="2" t="str">
        <f>IF(O155='06A_Варіанти'!E146,'06A_Варіанти'!E$1,IF(O155='06A_Варіанти'!F146,'06A_Варіанти'!F$1,IF(O155='06A_Варіанти'!G146,'06A_Варіанти'!G$1,IF(O155='06A_Варіанти'!H146,'06A_Варіанти'!H$1,IF(O155='06A_Варіанти'!I146,'06A_Варіанти'!I$1,IF(O155='06A_Варіанти'!J146,'06A_Варіанти'!J$1,IF(O155='06A_Варіанти'!K146,'06A_Варіанти'!K$1,IF(O155='06A_Варіанти'!L146,'06A_Варіанти'!L$1,IF(O155='06A_Варіанти'!M146,'06A_Варіанти'!M$1,IF(O155='06A_Варіанти'!N146,'06A_Варіанти'!N$1,IF(O155='06A_Варіанти'!O146,'06A_Варіанти'!O$1,IF(O155='06A_Варіанти'!P146,'06A_Варіанти'!P$1,IF(O155='06A_Варіанти'!Q146,'06A_Варіанти'!Q$1,IF(O155='06A_Варіанти'!R146,'06A_Варіанти'!R$1,"НЕМАЄ МАРШРУТУ"))))))))))))))</f>
        <v>DIRECT</v>
      </c>
      <c r="G155" s="2" t="str">
        <f t="shared" si="14"/>
        <v>БЕЗ ЗМІН</v>
      </c>
      <c r="H155" s="2">
        <f>IF(G155="НЕМАЄ МАРШРУТУ",0,O155-'06A_Варіанти'!T146)</f>
        <v>0</v>
      </c>
      <c r="I155" s="2">
        <f>IFERROR(INDEX('04_Потоки'!$E:$E,MATCH(A155,'04_Потоки'!$A:$A,0)),0)</f>
        <v>1.850536130536131</v>
      </c>
      <c r="J155" s="2">
        <f t="shared" si="15"/>
        <v>1</v>
      </c>
      <c r="K155" s="2">
        <f>IF(C155="РЦК макси",0,2*'06A_Варіанти'!T146*J155)</f>
        <v>271.8</v>
      </c>
      <c r="L155" s="2">
        <f t="shared" si="16"/>
        <v>271.8</v>
      </c>
      <c r="M155" s="2">
        <f t="shared" si="17"/>
        <v>0</v>
      </c>
      <c r="N155" s="9">
        <f t="shared" si="18"/>
        <v>0</v>
      </c>
      <c r="O155" s="2">
        <f>MIN(IF('07A_Конструктор'!$D$5="Так",'06A_Варіанти'!E146,1E+99),IF('07A_Конструктор'!$D$6="Так",'06A_Варіанти'!F146,1E+99),IF('07A_Конструктор'!$D$7="Так",'06A_Варіанти'!G146,1E+99),IF('07A_Конструктор'!$D$8="Так",'06A_Варіанти'!H146,1E+99),IF('07A_Конструктор'!$D$9="Так",'06A_Варіанти'!I146,1E+99),IF('07A_Конструктор'!$D$10="Так",'06A_Варіанти'!J146,1E+99),IF('07A_Конструктор'!$D$11="Так",'06A_Варіанти'!K146,1E+99),IF('07A_Конструктор'!$D$12="Так",'06A_Варіанти'!L146,1E+99),IF('07A_Конструктор'!$D$13="Так",'06A_Варіанти'!M146,1E+99),IF('07A_Конструктор'!$D$14="Так",'06A_Варіанти'!N146,1E+99),IF('07A_Конструктор'!$D$15="Так",'06A_Варіанти'!O146,1E+99),IF('07A_Конструктор'!$D$16="Так",'06A_Варіанти'!P146,1E+99),IF('07A_Конструктор'!$D$17="Так",'06A_Варіанти'!Q146,1E+99),IF('06A_Варіанти'!R146="",1E+99,'06A_Варіанти'!R146))</f>
        <v>135.9</v>
      </c>
      <c r="P155" s="2" t="str">
        <f t="shared" si="19"/>
        <v>5 т</v>
      </c>
      <c r="Q155" s="2">
        <f t="shared" si="20"/>
        <v>14</v>
      </c>
      <c r="R155" s="2">
        <f>IF(OR(C155="РЦК макси",C155="РЦЧ SKU"),"SKU-потік",IFERROR(VLOOKUP(D155,'02_РЦ'!$A$3:$I$7,5,FALSE),0))</f>
        <v>800</v>
      </c>
      <c r="S155" s="2" t="str">
        <f>IF(OR(C155="РЦК макси",C155="РЦЧ SKU"),"Не рахується в ліміт",IFERROR(VLOOKUP(D155,'02_РЦ'!$A$3:$I$7,9,FALSE),"Немає РЦ"))</f>
        <v>В межах</v>
      </c>
    </row>
    <row r="156" spans="1:19">
      <c r="A156" s="2" t="str">
        <f>'06A_Варіанти'!A147</f>
        <v>BASE_397</v>
      </c>
      <c r="B156" s="2" t="str">
        <f>'06A_Варіанти'!B147</f>
        <v>TT_397</v>
      </c>
      <c r="C156" s="2" t="str">
        <f>'06A_Варіанти'!D147</f>
        <v>Основний</v>
      </c>
      <c r="D156" s="2" t="str">
        <f>'06A_Варіанти'!C147</f>
        <v>РЦП</v>
      </c>
      <c r="E156" s="2" t="str">
        <f>'06A_Варіанти'!S147</f>
        <v>DIRECT</v>
      </c>
      <c r="F156" s="2" t="str">
        <f>IF(O156='06A_Варіанти'!E147,'06A_Варіанти'!E$1,IF(O156='06A_Варіанти'!F147,'06A_Варіанти'!F$1,IF(O156='06A_Варіанти'!G147,'06A_Варіанти'!G$1,IF(O156='06A_Варіанти'!H147,'06A_Варіанти'!H$1,IF(O156='06A_Варіанти'!I147,'06A_Варіанти'!I$1,IF(O156='06A_Варіанти'!J147,'06A_Варіанти'!J$1,IF(O156='06A_Варіанти'!K147,'06A_Варіанти'!K$1,IF(O156='06A_Варіанти'!L147,'06A_Варіанти'!L$1,IF(O156='06A_Варіанти'!M147,'06A_Варіанти'!M$1,IF(O156='06A_Варіанти'!N147,'06A_Варіанти'!N$1,IF(O156='06A_Варіанти'!O147,'06A_Варіанти'!O$1,IF(O156='06A_Варіанти'!P147,'06A_Варіанти'!P$1,IF(O156='06A_Варіанти'!Q147,'06A_Варіанти'!Q$1,IF(O156='06A_Варіанти'!R147,'06A_Варіанти'!R$1,"НЕМАЄ МАРШРУТУ"))))))))))))))</f>
        <v>DIRECT</v>
      </c>
      <c r="G156" s="2" t="str">
        <f t="shared" si="14"/>
        <v>БЕЗ ЗМІН</v>
      </c>
      <c r="H156" s="2">
        <f>IF(G156="НЕМАЄ МАРШРУТУ",0,O156-'06A_Варіанти'!T147)</f>
        <v>0</v>
      </c>
      <c r="I156" s="2">
        <f>IFERROR(INDEX('04_Потоки'!$E:$E,MATCH(A156,'04_Потоки'!$A:$A,0)),0)</f>
        <v>1.850536130536131</v>
      </c>
      <c r="J156" s="2">
        <f t="shared" si="15"/>
        <v>1</v>
      </c>
      <c r="K156" s="2">
        <f>IF(C156="РЦК макси",0,2*'06A_Варіанти'!T147*J156)</f>
        <v>628</v>
      </c>
      <c r="L156" s="2">
        <f t="shared" si="16"/>
        <v>628</v>
      </c>
      <c r="M156" s="2">
        <f t="shared" si="17"/>
        <v>0</v>
      </c>
      <c r="N156" s="9">
        <f t="shared" si="18"/>
        <v>0</v>
      </c>
      <c r="O156" s="2">
        <f>MIN(IF('07A_Конструктор'!$D$5="Так",'06A_Варіанти'!E147,1E+99),IF('07A_Конструктор'!$D$6="Так",'06A_Варіанти'!F147,1E+99),IF('07A_Конструктор'!$D$7="Так",'06A_Варіанти'!G147,1E+99),IF('07A_Конструктор'!$D$8="Так",'06A_Варіанти'!H147,1E+99),IF('07A_Конструктор'!$D$9="Так",'06A_Варіанти'!I147,1E+99),IF('07A_Конструктор'!$D$10="Так",'06A_Варіанти'!J147,1E+99),IF('07A_Конструктор'!$D$11="Так",'06A_Варіанти'!K147,1E+99),IF('07A_Конструктор'!$D$12="Так",'06A_Варіанти'!L147,1E+99),IF('07A_Конструктор'!$D$13="Так",'06A_Варіанти'!M147,1E+99),IF('07A_Конструктор'!$D$14="Так",'06A_Варіанти'!N147,1E+99),IF('07A_Конструктор'!$D$15="Так",'06A_Варіанти'!O147,1E+99),IF('07A_Конструктор'!$D$16="Так",'06A_Варіанти'!P147,1E+99),IF('07A_Конструктор'!$D$17="Так",'06A_Варіанти'!Q147,1E+99),IF('06A_Варіанти'!R147="",1E+99,'06A_Варіанти'!R147))</f>
        <v>314</v>
      </c>
      <c r="P156" s="2" t="str">
        <f t="shared" si="19"/>
        <v>5 т</v>
      </c>
      <c r="Q156" s="2">
        <f t="shared" si="20"/>
        <v>14</v>
      </c>
      <c r="R156" s="2">
        <f>IF(OR(C156="РЦК макси",C156="РЦЧ SKU"),"SKU-потік",IFERROR(VLOOKUP(D156,'02_РЦ'!$A$3:$I$7,5,FALSE),0))</f>
        <v>800</v>
      </c>
      <c r="S156" s="2" t="str">
        <f>IF(OR(C156="РЦК макси",C156="РЦЧ SKU"),"Не рахується в ліміт",IFERROR(VLOOKUP(D156,'02_РЦ'!$A$3:$I$7,9,FALSE),"Немає РЦ"))</f>
        <v>В межах</v>
      </c>
    </row>
    <row r="157" spans="1:19">
      <c r="A157" s="2" t="str">
        <f>'06A_Варіанти'!A148</f>
        <v>BASE_430</v>
      </c>
      <c r="B157" s="2" t="str">
        <f>'06A_Варіанти'!B148</f>
        <v>TT_430</v>
      </c>
      <c r="C157" s="2" t="str">
        <f>'06A_Варіанти'!D148</f>
        <v>Основний</v>
      </c>
      <c r="D157" s="2" t="str">
        <f>'06A_Варіанти'!C148</f>
        <v>РЦП</v>
      </c>
      <c r="E157" s="2" t="str">
        <f>'06A_Варіанти'!S148</f>
        <v>DIRECT</v>
      </c>
      <c r="F157" s="2" t="str">
        <f>IF(O157='06A_Варіанти'!E148,'06A_Варіанти'!E$1,IF(O157='06A_Варіанти'!F148,'06A_Варіанти'!F$1,IF(O157='06A_Варіанти'!G148,'06A_Варіанти'!G$1,IF(O157='06A_Варіанти'!H148,'06A_Варіанти'!H$1,IF(O157='06A_Варіанти'!I148,'06A_Варіанти'!I$1,IF(O157='06A_Варіанти'!J148,'06A_Варіанти'!J$1,IF(O157='06A_Варіанти'!K148,'06A_Варіанти'!K$1,IF(O157='06A_Варіанти'!L148,'06A_Варіанти'!L$1,IF(O157='06A_Варіанти'!M148,'06A_Варіанти'!M$1,IF(O157='06A_Варіанти'!N148,'06A_Варіанти'!N$1,IF(O157='06A_Варіанти'!O148,'06A_Варіанти'!O$1,IF(O157='06A_Варіанти'!P148,'06A_Варіанти'!P$1,IF(O157='06A_Варіанти'!Q148,'06A_Варіанти'!Q$1,IF(O157='06A_Варіанти'!R148,'06A_Варіанти'!R$1,"НЕМАЄ МАРШРУТУ"))))))))))))))</f>
        <v>DIRECT</v>
      </c>
      <c r="G157" s="2" t="str">
        <f t="shared" si="14"/>
        <v>БЕЗ ЗМІН</v>
      </c>
      <c r="H157" s="2">
        <f>IF(G157="НЕМАЄ МАРШРУТУ",0,O157-'06A_Варіанти'!T148)</f>
        <v>0</v>
      </c>
      <c r="I157" s="2">
        <f>IFERROR(INDEX('04_Потоки'!$E:$E,MATCH(A157,'04_Потоки'!$A:$A,0)),0)</f>
        <v>1.850536130536131</v>
      </c>
      <c r="J157" s="2">
        <f t="shared" si="15"/>
        <v>1</v>
      </c>
      <c r="K157" s="2">
        <f>IF(C157="РЦК макси",0,2*'06A_Варіанти'!T148*J157)</f>
        <v>368.2</v>
      </c>
      <c r="L157" s="2">
        <f t="shared" si="16"/>
        <v>368.2</v>
      </c>
      <c r="M157" s="2">
        <f t="shared" si="17"/>
        <v>0</v>
      </c>
      <c r="N157" s="9">
        <f t="shared" si="18"/>
        <v>0</v>
      </c>
      <c r="O157" s="2">
        <f>MIN(IF('07A_Конструктор'!$D$5="Так",'06A_Варіанти'!E148,1E+99),IF('07A_Конструктор'!$D$6="Так",'06A_Варіанти'!F148,1E+99),IF('07A_Конструктор'!$D$7="Так",'06A_Варіанти'!G148,1E+99),IF('07A_Конструктор'!$D$8="Так",'06A_Варіанти'!H148,1E+99),IF('07A_Конструктор'!$D$9="Так",'06A_Варіанти'!I148,1E+99),IF('07A_Конструктор'!$D$10="Так",'06A_Варіанти'!J148,1E+99),IF('07A_Конструктор'!$D$11="Так",'06A_Варіанти'!K148,1E+99),IF('07A_Конструктор'!$D$12="Так",'06A_Варіанти'!L148,1E+99),IF('07A_Конструктор'!$D$13="Так",'06A_Варіанти'!M148,1E+99),IF('07A_Конструктор'!$D$14="Так",'06A_Варіанти'!N148,1E+99),IF('07A_Конструктор'!$D$15="Так",'06A_Варіанти'!O148,1E+99),IF('07A_Конструктор'!$D$16="Так",'06A_Варіанти'!P148,1E+99),IF('07A_Конструктор'!$D$17="Так",'06A_Варіанти'!Q148,1E+99),IF('06A_Варіанти'!R148="",1E+99,'06A_Варіанти'!R148))</f>
        <v>184.1</v>
      </c>
      <c r="P157" s="2" t="str">
        <f t="shared" si="19"/>
        <v>5 т</v>
      </c>
      <c r="Q157" s="2">
        <f t="shared" si="20"/>
        <v>14</v>
      </c>
      <c r="R157" s="2">
        <f>IF(OR(C157="РЦК макси",C157="РЦЧ SKU"),"SKU-потік",IFERROR(VLOOKUP(D157,'02_РЦ'!$A$3:$I$7,5,FALSE),0))</f>
        <v>800</v>
      </c>
      <c r="S157" s="2" t="str">
        <f>IF(OR(C157="РЦК макси",C157="РЦЧ SKU"),"Не рахується в ліміт",IFERROR(VLOOKUP(D157,'02_РЦ'!$A$3:$I$7,9,FALSE),"Немає РЦ"))</f>
        <v>В межах</v>
      </c>
    </row>
    <row r="158" spans="1:19">
      <c r="A158" s="2" t="str">
        <f>'06A_Варіанти'!A149</f>
        <v>BASE_425</v>
      </c>
      <c r="B158" s="2" t="str">
        <f>'06A_Варіанти'!B149</f>
        <v>TT_425</v>
      </c>
      <c r="C158" s="2" t="str">
        <f>'06A_Варіанти'!D149</f>
        <v>Основний</v>
      </c>
      <c r="D158" s="2" t="str">
        <f>'06A_Варіанти'!C149</f>
        <v>РЦП</v>
      </c>
      <c r="E158" s="2" t="str">
        <f>'06A_Варіанти'!S149</f>
        <v>DIRECT</v>
      </c>
      <c r="F158" s="2" t="str">
        <f>IF(O158='06A_Варіанти'!E149,'06A_Варіанти'!E$1,IF(O158='06A_Варіанти'!F149,'06A_Варіанти'!F$1,IF(O158='06A_Варіанти'!G149,'06A_Варіанти'!G$1,IF(O158='06A_Варіанти'!H149,'06A_Варіанти'!H$1,IF(O158='06A_Варіанти'!I149,'06A_Варіанти'!I$1,IF(O158='06A_Варіанти'!J149,'06A_Варіанти'!J$1,IF(O158='06A_Варіанти'!K149,'06A_Варіанти'!K$1,IF(O158='06A_Варіанти'!L149,'06A_Варіанти'!L$1,IF(O158='06A_Варіанти'!M149,'06A_Варіанти'!M$1,IF(O158='06A_Варіанти'!N149,'06A_Варіанти'!N$1,IF(O158='06A_Варіанти'!O149,'06A_Варіанти'!O$1,IF(O158='06A_Варіанти'!P149,'06A_Варіанти'!P$1,IF(O158='06A_Варіанти'!Q149,'06A_Варіанти'!Q$1,IF(O158='06A_Варіанти'!R149,'06A_Варіанти'!R$1,"НЕМАЄ МАРШРУТУ"))))))))))))))</f>
        <v>DIRECT</v>
      </c>
      <c r="G158" s="2" t="str">
        <f t="shared" si="14"/>
        <v>БЕЗ ЗМІН</v>
      </c>
      <c r="H158" s="2">
        <f>IF(G158="НЕМАЄ МАРШРУТУ",0,O158-'06A_Варіанти'!T149)</f>
        <v>0</v>
      </c>
      <c r="I158" s="2">
        <f>IFERROR(INDEX('04_Потоки'!$E:$E,MATCH(A158,'04_Потоки'!$A:$A,0)),0)</f>
        <v>1.850536130536131</v>
      </c>
      <c r="J158" s="2">
        <f t="shared" si="15"/>
        <v>1</v>
      </c>
      <c r="K158" s="2">
        <f>IF(C158="РЦК макси",0,2*'06A_Варіанти'!T149*J158)</f>
        <v>353.4</v>
      </c>
      <c r="L158" s="2">
        <f t="shared" si="16"/>
        <v>353.4</v>
      </c>
      <c r="M158" s="2">
        <f t="shared" si="17"/>
        <v>0</v>
      </c>
      <c r="N158" s="9">
        <f t="shared" si="18"/>
        <v>0</v>
      </c>
      <c r="O158" s="2">
        <f>MIN(IF('07A_Конструктор'!$D$5="Так",'06A_Варіанти'!E149,1E+99),IF('07A_Конструктор'!$D$6="Так",'06A_Варіанти'!F149,1E+99),IF('07A_Конструктор'!$D$7="Так",'06A_Варіанти'!G149,1E+99),IF('07A_Конструктор'!$D$8="Так",'06A_Варіанти'!H149,1E+99),IF('07A_Конструктор'!$D$9="Так",'06A_Варіанти'!I149,1E+99),IF('07A_Конструктор'!$D$10="Так",'06A_Варіанти'!J149,1E+99),IF('07A_Конструктор'!$D$11="Так",'06A_Варіанти'!K149,1E+99),IF('07A_Конструктор'!$D$12="Так",'06A_Варіанти'!L149,1E+99),IF('07A_Конструктор'!$D$13="Так",'06A_Варіанти'!M149,1E+99),IF('07A_Конструктор'!$D$14="Так",'06A_Варіанти'!N149,1E+99),IF('07A_Конструктор'!$D$15="Так",'06A_Варіанти'!O149,1E+99),IF('07A_Конструктор'!$D$16="Так",'06A_Варіанти'!P149,1E+99),IF('07A_Конструктор'!$D$17="Так",'06A_Варіанти'!Q149,1E+99),IF('06A_Варіанти'!R149="",1E+99,'06A_Варіанти'!R149))</f>
        <v>176.7</v>
      </c>
      <c r="P158" s="2" t="str">
        <f t="shared" si="19"/>
        <v>5 т</v>
      </c>
      <c r="Q158" s="2">
        <f t="shared" si="20"/>
        <v>14</v>
      </c>
      <c r="R158" s="2">
        <f>IF(OR(C158="РЦК макси",C158="РЦЧ SKU"),"SKU-потік",IFERROR(VLOOKUP(D158,'02_РЦ'!$A$3:$I$7,5,FALSE),0))</f>
        <v>800</v>
      </c>
      <c r="S158" s="2" t="str">
        <f>IF(OR(C158="РЦК макси",C158="РЦЧ SKU"),"Не рахується в ліміт",IFERROR(VLOOKUP(D158,'02_РЦ'!$A$3:$I$7,9,FALSE),"Немає РЦ"))</f>
        <v>В межах</v>
      </c>
    </row>
    <row r="159" spans="1:19">
      <c r="A159" s="2" t="str">
        <f>'06A_Варіанти'!A150</f>
        <v>BASE_431</v>
      </c>
      <c r="B159" s="2" t="str">
        <f>'06A_Варіанти'!B150</f>
        <v>TT_431</v>
      </c>
      <c r="C159" s="2" t="str">
        <f>'06A_Варіанти'!D150</f>
        <v>Основний</v>
      </c>
      <c r="D159" s="2" t="str">
        <f>'06A_Варіанти'!C150</f>
        <v>РЦП</v>
      </c>
      <c r="E159" s="2" t="str">
        <f>'06A_Варіанти'!S150</f>
        <v>DIRECT</v>
      </c>
      <c r="F159" s="2" t="str">
        <f>IF(O159='06A_Варіанти'!E150,'06A_Варіанти'!E$1,IF(O159='06A_Варіанти'!F150,'06A_Варіанти'!F$1,IF(O159='06A_Варіанти'!G150,'06A_Варіанти'!G$1,IF(O159='06A_Варіанти'!H150,'06A_Варіанти'!H$1,IF(O159='06A_Варіанти'!I150,'06A_Варіанти'!I$1,IF(O159='06A_Варіанти'!J150,'06A_Варіанти'!J$1,IF(O159='06A_Варіанти'!K150,'06A_Варіанти'!K$1,IF(O159='06A_Варіанти'!L150,'06A_Варіанти'!L$1,IF(O159='06A_Варіанти'!M150,'06A_Варіанти'!M$1,IF(O159='06A_Варіанти'!N150,'06A_Варіанти'!N$1,IF(O159='06A_Варіанти'!O150,'06A_Варіанти'!O$1,IF(O159='06A_Варіанти'!P150,'06A_Варіанти'!P$1,IF(O159='06A_Варіанти'!Q150,'06A_Варіанти'!Q$1,IF(O159='06A_Варіанти'!R150,'06A_Варіанти'!R$1,"НЕМАЄ МАРШРУТУ"))))))))))))))</f>
        <v>DIRECT</v>
      </c>
      <c r="G159" s="2" t="str">
        <f t="shared" si="14"/>
        <v>БЕЗ ЗМІН</v>
      </c>
      <c r="H159" s="2">
        <f>IF(G159="НЕМАЄ МАРШРУТУ",0,O159-'06A_Варіанти'!T150)</f>
        <v>0</v>
      </c>
      <c r="I159" s="2">
        <f>IFERROR(INDEX('04_Потоки'!$E:$E,MATCH(A159,'04_Потоки'!$A:$A,0)),0)</f>
        <v>1.850536130536131</v>
      </c>
      <c r="J159" s="2">
        <f t="shared" si="15"/>
        <v>1</v>
      </c>
      <c r="K159" s="2">
        <f>IF(C159="РЦК макси",0,2*'06A_Варіанти'!T150*J159)</f>
        <v>465.2</v>
      </c>
      <c r="L159" s="2">
        <f t="shared" si="16"/>
        <v>465.2</v>
      </c>
      <c r="M159" s="2">
        <f t="shared" si="17"/>
        <v>0</v>
      </c>
      <c r="N159" s="9">
        <f t="shared" si="18"/>
        <v>0</v>
      </c>
      <c r="O159" s="2">
        <f>MIN(IF('07A_Конструктор'!$D$5="Так",'06A_Варіанти'!E150,1E+99),IF('07A_Конструктор'!$D$6="Так",'06A_Варіанти'!F150,1E+99),IF('07A_Конструктор'!$D$7="Так",'06A_Варіанти'!G150,1E+99),IF('07A_Конструктор'!$D$8="Так",'06A_Варіанти'!H150,1E+99),IF('07A_Конструктор'!$D$9="Так",'06A_Варіанти'!I150,1E+99),IF('07A_Конструктор'!$D$10="Так",'06A_Варіанти'!J150,1E+99),IF('07A_Конструктор'!$D$11="Так",'06A_Варіанти'!K150,1E+99),IF('07A_Конструктор'!$D$12="Так",'06A_Варіанти'!L150,1E+99),IF('07A_Конструктор'!$D$13="Так",'06A_Варіанти'!M150,1E+99),IF('07A_Конструктор'!$D$14="Так",'06A_Варіанти'!N150,1E+99),IF('07A_Конструктор'!$D$15="Так",'06A_Варіанти'!O150,1E+99),IF('07A_Конструктор'!$D$16="Так",'06A_Варіанти'!P150,1E+99),IF('07A_Конструктор'!$D$17="Так",'06A_Варіанти'!Q150,1E+99),IF('06A_Варіанти'!R150="",1E+99,'06A_Варіанти'!R150))</f>
        <v>232.6</v>
      </c>
      <c r="P159" s="2" t="str">
        <f t="shared" si="19"/>
        <v>5 т</v>
      </c>
      <c r="Q159" s="2">
        <f t="shared" si="20"/>
        <v>14</v>
      </c>
      <c r="R159" s="2">
        <f>IF(OR(C159="РЦК макси",C159="РЦЧ SKU"),"SKU-потік",IFERROR(VLOOKUP(D159,'02_РЦ'!$A$3:$I$7,5,FALSE),0))</f>
        <v>800</v>
      </c>
      <c r="S159" s="2" t="str">
        <f>IF(OR(C159="РЦК макси",C159="РЦЧ SKU"),"Не рахується в ліміт",IFERROR(VLOOKUP(D159,'02_РЦ'!$A$3:$I$7,9,FALSE),"Немає РЦ"))</f>
        <v>В межах</v>
      </c>
    </row>
    <row r="160" spans="1:19">
      <c r="A160" s="2" t="str">
        <f>'06A_Варіанти'!A151</f>
        <v>BASE_386</v>
      </c>
      <c r="B160" s="2" t="str">
        <f>'06A_Варіанти'!B151</f>
        <v>TT_386</v>
      </c>
      <c r="C160" s="2" t="str">
        <f>'06A_Варіанти'!D151</f>
        <v>Основний</v>
      </c>
      <c r="D160" s="2" t="str">
        <f>'06A_Варіанти'!C151</f>
        <v>РЦП</v>
      </c>
      <c r="E160" s="2" t="str">
        <f>'06A_Варіанти'!S151</f>
        <v>DIRECT</v>
      </c>
      <c r="F160" s="2" t="str">
        <f>IF(O160='06A_Варіанти'!E151,'06A_Варіанти'!E$1,IF(O160='06A_Варіанти'!F151,'06A_Варіанти'!F$1,IF(O160='06A_Варіанти'!G151,'06A_Варіанти'!G$1,IF(O160='06A_Варіанти'!H151,'06A_Варіанти'!H$1,IF(O160='06A_Варіанти'!I151,'06A_Варіанти'!I$1,IF(O160='06A_Варіанти'!J151,'06A_Варіанти'!J$1,IF(O160='06A_Варіанти'!K151,'06A_Варіанти'!K$1,IF(O160='06A_Варіанти'!L151,'06A_Варіанти'!L$1,IF(O160='06A_Варіанти'!M151,'06A_Варіанти'!M$1,IF(O160='06A_Варіанти'!N151,'06A_Варіанти'!N$1,IF(O160='06A_Варіанти'!O151,'06A_Варіанти'!O$1,IF(O160='06A_Варіанти'!P151,'06A_Варіанти'!P$1,IF(O160='06A_Варіанти'!Q151,'06A_Варіанти'!Q$1,IF(O160='06A_Варіанти'!R151,'06A_Варіанти'!R$1,"НЕМАЄ МАРШРУТУ"))))))))))))))</f>
        <v>DIRECT</v>
      </c>
      <c r="G160" s="2" t="str">
        <f t="shared" si="14"/>
        <v>БЕЗ ЗМІН</v>
      </c>
      <c r="H160" s="2">
        <f>IF(G160="НЕМАЄ МАРШРУТУ",0,O160-'06A_Варіанти'!T151)</f>
        <v>0</v>
      </c>
      <c r="I160" s="2">
        <f>IFERROR(INDEX('04_Потоки'!$E:$E,MATCH(A160,'04_Потоки'!$A:$A,0)),0)</f>
        <v>1.850536130536131</v>
      </c>
      <c r="J160" s="2">
        <f t="shared" si="15"/>
        <v>1</v>
      </c>
      <c r="K160" s="2">
        <f>IF(C160="РЦК макси",0,2*'06A_Варіанти'!T151*J160)</f>
        <v>178.2</v>
      </c>
      <c r="L160" s="2">
        <f t="shared" si="16"/>
        <v>178.2</v>
      </c>
      <c r="M160" s="2">
        <f t="shared" si="17"/>
        <v>0</v>
      </c>
      <c r="N160" s="9">
        <f t="shared" si="18"/>
        <v>0</v>
      </c>
      <c r="O160" s="2">
        <f>MIN(IF('07A_Конструктор'!$D$5="Так",'06A_Варіанти'!E151,1E+99),IF('07A_Конструктор'!$D$6="Так",'06A_Варіанти'!F151,1E+99),IF('07A_Конструктор'!$D$7="Так",'06A_Варіанти'!G151,1E+99),IF('07A_Конструктор'!$D$8="Так",'06A_Варіанти'!H151,1E+99),IF('07A_Конструктор'!$D$9="Так",'06A_Варіанти'!I151,1E+99),IF('07A_Конструктор'!$D$10="Так",'06A_Варіанти'!J151,1E+99),IF('07A_Конструктор'!$D$11="Так",'06A_Варіанти'!K151,1E+99),IF('07A_Конструктор'!$D$12="Так",'06A_Варіанти'!L151,1E+99),IF('07A_Конструктор'!$D$13="Так",'06A_Варіанти'!M151,1E+99),IF('07A_Конструктор'!$D$14="Так",'06A_Варіанти'!N151,1E+99),IF('07A_Конструктор'!$D$15="Так",'06A_Варіанти'!O151,1E+99),IF('07A_Конструктор'!$D$16="Так",'06A_Варіанти'!P151,1E+99),IF('07A_Конструктор'!$D$17="Так",'06A_Варіанти'!Q151,1E+99),IF('06A_Варіанти'!R151="",1E+99,'06A_Варіанти'!R151))</f>
        <v>89.1</v>
      </c>
      <c r="P160" s="2" t="str">
        <f t="shared" si="19"/>
        <v>5 т</v>
      </c>
      <c r="Q160" s="2">
        <f t="shared" si="20"/>
        <v>14</v>
      </c>
      <c r="R160" s="2">
        <f>IF(OR(C160="РЦК макси",C160="РЦЧ SKU"),"SKU-потік",IFERROR(VLOOKUP(D160,'02_РЦ'!$A$3:$I$7,5,FALSE),0))</f>
        <v>800</v>
      </c>
      <c r="S160" s="2" t="str">
        <f>IF(OR(C160="РЦК макси",C160="РЦЧ SKU"),"Не рахується в ліміт",IFERROR(VLOOKUP(D160,'02_РЦ'!$A$3:$I$7,9,FALSE),"Немає РЦ"))</f>
        <v>В межах</v>
      </c>
    </row>
    <row r="161" spans="1:19">
      <c r="A161" s="2" t="str">
        <f>'06A_Варіанти'!A152</f>
        <v>BASE_433</v>
      </c>
      <c r="B161" s="2" t="str">
        <f>'06A_Варіанти'!B152</f>
        <v>TT_433</v>
      </c>
      <c r="C161" s="2" t="str">
        <f>'06A_Варіанти'!D152</f>
        <v>Основний</v>
      </c>
      <c r="D161" s="2" t="str">
        <f>'06A_Варіанти'!C152</f>
        <v>РЦП</v>
      </c>
      <c r="E161" s="2" t="str">
        <f>'06A_Варіанти'!S152</f>
        <v>DIRECT</v>
      </c>
      <c r="F161" s="2" t="str">
        <f>IF(O161='06A_Варіанти'!E152,'06A_Варіанти'!E$1,IF(O161='06A_Варіанти'!F152,'06A_Варіанти'!F$1,IF(O161='06A_Варіанти'!G152,'06A_Варіанти'!G$1,IF(O161='06A_Варіанти'!H152,'06A_Варіанти'!H$1,IF(O161='06A_Варіанти'!I152,'06A_Варіанти'!I$1,IF(O161='06A_Варіанти'!J152,'06A_Варіанти'!J$1,IF(O161='06A_Варіанти'!K152,'06A_Варіанти'!K$1,IF(O161='06A_Варіанти'!L152,'06A_Варіанти'!L$1,IF(O161='06A_Варіанти'!M152,'06A_Варіанти'!M$1,IF(O161='06A_Варіанти'!N152,'06A_Варіанти'!N$1,IF(O161='06A_Варіанти'!O152,'06A_Варіанти'!O$1,IF(O161='06A_Варіанти'!P152,'06A_Варіанти'!P$1,IF(O161='06A_Варіанти'!Q152,'06A_Варіанти'!Q$1,IF(O161='06A_Варіанти'!R152,'06A_Варіанти'!R$1,"НЕМАЄ МАРШРУТУ"))))))))))))))</f>
        <v>DIRECT</v>
      </c>
      <c r="G161" s="2" t="str">
        <f t="shared" si="14"/>
        <v>БЕЗ ЗМІН</v>
      </c>
      <c r="H161" s="2">
        <f>IF(G161="НЕМАЄ МАРШРУТУ",0,O161-'06A_Варіанти'!T152)</f>
        <v>0</v>
      </c>
      <c r="I161" s="2">
        <f>IFERROR(INDEX('04_Потоки'!$E:$E,MATCH(A161,'04_Потоки'!$A:$A,0)),0)</f>
        <v>1.850536130536131</v>
      </c>
      <c r="J161" s="2">
        <f t="shared" si="15"/>
        <v>1</v>
      </c>
      <c r="K161" s="2">
        <f>IF(C161="РЦК макси",0,2*'06A_Варіанти'!T152*J161)</f>
        <v>452.8</v>
      </c>
      <c r="L161" s="2">
        <f t="shared" si="16"/>
        <v>452.8</v>
      </c>
      <c r="M161" s="2">
        <f t="shared" si="17"/>
        <v>0</v>
      </c>
      <c r="N161" s="9">
        <f t="shared" si="18"/>
        <v>0</v>
      </c>
      <c r="O161" s="2">
        <f>MIN(IF('07A_Конструктор'!$D$5="Так",'06A_Варіанти'!E152,1E+99),IF('07A_Конструктор'!$D$6="Так",'06A_Варіанти'!F152,1E+99),IF('07A_Конструктор'!$D$7="Так",'06A_Варіанти'!G152,1E+99),IF('07A_Конструктор'!$D$8="Так",'06A_Варіанти'!H152,1E+99),IF('07A_Конструктор'!$D$9="Так",'06A_Варіанти'!I152,1E+99),IF('07A_Конструктор'!$D$10="Так",'06A_Варіанти'!J152,1E+99),IF('07A_Конструктор'!$D$11="Так",'06A_Варіанти'!K152,1E+99),IF('07A_Конструктор'!$D$12="Так",'06A_Варіанти'!L152,1E+99),IF('07A_Конструктор'!$D$13="Так",'06A_Варіанти'!M152,1E+99),IF('07A_Конструктор'!$D$14="Так",'06A_Варіанти'!N152,1E+99),IF('07A_Конструктор'!$D$15="Так",'06A_Варіанти'!O152,1E+99),IF('07A_Конструктор'!$D$16="Так",'06A_Варіанти'!P152,1E+99),IF('07A_Конструктор'!$D$17="Так",'06A_Варіанти'!Q152,1E+99),IF('06A_Варіанти'!R152="",1E+99,'06A_Варіанти'!R152))</f>
        <v>226.4</v>
      </c>
      <c r="P161" s="2" t="str">
        <f t="shared" si="19"/>
        <v>5 т</v>
      </c>
      <c r="Q161" s="2">
        <f t="shared" si="20"/>
        <v>14</v>
      </c>
      <c r="R161" s="2">
        <f>IF(OR(C161="РЦК макси",C161="РЦЧ SKU"),"SKU-потік",IFERROR(VLOOKUP(D161,'02_РЦ'!$A$3:$I$7,5,FALSE),0))</f>
        <v>800</v>
      </c>
      <c r="S161" s="2" t="str">
        <f>IF(OR(C161="РЦК макси",C161="РЦЧ SKU"),"Не рахується в ліміт",IFERROR(VLOOKUP(D161,'02_РЦ'!$A$3:$I$7,9,FALSE),"Немає РЦ"))</f>
        <v>В межах</v>
      </c>
    </row>
    <row r="162" spans="1:19">
      <c r="A162" s="2" t="str">
        <f>'06A_Варіанти'!A153</f>
        <v>BASE_283</v>
      </c>
      <c r="B162" s="2" t="str">
        <f>'06A_Варіанти'!B153</f>
        <v>TT_283</v>
      </c>
      <c r="C162" s="2" t="str">
        <f>'06A_Варіанти'!D153</f>
        <v>Основний</v>
      </c>
      <c r="D162" s="2" t="str">
        <f>'06A_Варіанти'!C153</f>
        <v>РЦП</v>
      </c>
      <c r="E162" s="2" t="str">
        <f>'06A_Варіанти'!S153</f>
        <v>DIRECT</v>
      </c>
      <c r="F162" s="2" t="str">
        <f>IF(O162='06A_Варіанти'!E153,'06A_Варіанти'!E$1,IF(O162='06A_Варіанти'!F153,'06A_Варіанти'!F$1,IF(O162='06A_Варіанти'!G153,'06A_Варіанти'!G$1,IF(O162='06A_Варіанти'!H153,'06A_Варіанти'!H$1,IF(O162='06A_Варіанти'!I153,'06A_Варіанти'!I$1,IF(O162='06A_Варіанти'!J153,'06A_Варіанти'!J$1,IF(O162='06A_Варіанти'!K153,'06A_Варіанти'!K$1,IF(O162='06A_Варіанти'!L153,'06A_Варіанти'!L$1,IF(O162='06A_Варіанти'!M153,'06A_Варіанти'!M$1,IF(O162='06A_Варіанти'!N153,'06A_Варіанти'!N$1,IF(O162='06A_Варіанти'!O153,'06A_Варіанти'!O$1,IF(O162='06A_Варіанти'!P153,'06A_Варіанти'!P$1,IF(O162='06A_Варіанти'!Q153,'06A_Варіанти'!Q$1,IF(O162='06A_Варіанти'!R153,'06A_Варіанти'!R$1,"НЕМАЄ МАРШРУТУ"))))))))))))))</f>
        <v>DIRECT</v>
      </c>
      <c r="G162" s="2" t="str">
        <f t="shared" si="14"/>
        <v>БЕЗ ЗМІН</v>
      </c>
      <c r="H162" s="2">
        <f>IF(G162="НЕМАЄ МАРШРУТУ",0,O162-'06A_Варіанти'!T153)</f>
        <v>0</v>
      </c>
      <c r="I162" s="2">
        <f>IFERROR(INDEX('04_Потоки'!$E:$E,MATCH(A162,'04_Потоки'!$A:$A,0)),0)</f>
        <v>1.850536130536131</v>
      </c>
      <c r="J162" s="2">
        <f t="shared" si="15"/>
        <v>1</v>
      </c>
      <c r="K162" s="2">
        <f>IF(C162="РЦК макси",0,2*'06A_Варіанти'!T153*J162)</f>
        <v>9.8000000000000007</v>
      </c>
      <c r="L162" s="2">
        <f t="shared" si="16"/>
        <v>9.8000000000000007</v>
      </c>
      <c r="M162" s="2">
        <f t="shared" si="17"/>
        <v>0</v>
      </c>
      <c r="N162" s="9">
        <f t="shared" si="18"/>
        <v>0</v>
      </c>
      <c r="O162" s="2">
        <f>MIN(IF('07A_Конструктор'!$D$5="Так",'06A_Варіанти'!E153,1E+99),IF('07A_Конструктор'!$D$6="Так",'06A_Варіанти'!F153,1E+99),IF('07A_Конструктор'!$D$7="Так",'06A_Варіанти'!G153,1E+99),IF('07A_Конструктор'!$D$8="Так",'06A_Варіанти'!H153,1E+99),IF('07A_Конструктор'!$D$9="Так",'06A_Варіанти'!I153,1E+99),IF('07A_Конструктор'!$D$10="Так",'06A_Варіанти'!J153,1E+99),IF('07A_Конструктор'!$D$11="Так",'06A_Варіанти'!K153,1E+99),IF('07A_Конструктор'!$D$12="Так",'06A_Варіанти'!L153,1E+99),IF('07A_Конструктор'!$D$13="Так",'06A_Варіанти'!M153,1E+99),IF('07A_Конструктор'!$D$14="Так",'06A_Варіанти'!N153,1E+99),IF('07A_Конструктор'!$D$15="Так",'06A_Варіанти'!O153,1E+99),IF('07A_Конструктор'!$D$16="Так",'06A_Варіанти'!P153,1E+99),IF('07A_Конструктор'!$D$17="Так",'06A_Варіанти'!Q153,1E+99),IF('06A_Варіанти'!R153="",1E+99,'06A_Варіанти'!R153))</f>
        <v>4.9000000000000004</v>
      </c>
      <c r="P162" s="2" t="str">
        <f t="shared" si="19"/>
        <v>5 т</v>
      </c>
      <c r="Q162" s="2">
        <f t="shared" si="20"/>
        <v>14</v>
      </c>
      <c r="R162" s="2">
        <f>IF(OR(C162="РЦК макси",C162="РЦЧ SKU"),"SKU-потік",IFERROR(VLOOKUP(D162,'02_РЦ'!$A$3:$I$7,5,FALSE),0))</f>
        <v>800</v>
      </c>
      <c r="S162" s="2" t="str">
        <f>IF(OR(C162="РЦК макси",C162="РЦЧ SKU"),"Не рахується в ліміт",IFERROR(VLOOKUP(D162,'02_РЦ'!$A$3:$I$7,9,FALSE),"Немає РЦ"))</f>
        <v>В межах</v>
      </c>
    </row>
    <row r="163" spans="1:19">
      <c r="A163" s="2" t="str">
        <f>'06A_Варіанти'!A154</f>
        <v>BASE_440</v>
      </c>
      <c r="B163" s="2" t="str">
        <f>'06A_Варіанти'!B154</f>
        <v>TT_440</v>
      </c>
      <c r="C163" s="2" t="str">
        <f>'06A_Варіанти'!D154</f>
        <v>Основний</v>
      </c>
      <c r="D163" s="2" t="str">
        <f>'06A_Варіанти'!C154</f>
        <v>РЦП</v>
      </c>
      <c r="E163" s="2" t="str">
        <f>'06A_Варіанти'!S154</f>
        <v>DIRECT</v>
      </c>
      <c r="F163" s="2" t="str">
        <f>IF(O163='06A_Варіанти'!E154,'06A_Варіанти'!E$1,IF(O163='06A_Варіанти'!F154,'06A_Варіанти'!F$1,IF(O163='06A_Варіанти'!G154,'06A_Варіанти'!G$1,IF(O163='06A_Варіанти'!H154,'06A_Варіанти'!H$1,IF(O163='06A_Варіанти'!I154,'06A_Варіанти'!I$1,IF(O163='06A_Варіанти'!J154,'06A_Варіанти'!J$1,IF(O163='06A_Варіанти'!K154,'06A_Варіанти'!K$1,IF(O163='06A_Варіанти'!L154,'06A_Варіанти'!L$1,IF(O163='06A_Варіанти'!M154,'06A_Варіанти'!M$1,IF(O163='06A_Варіанти'!N154,'06A_Варіанти'!N$1,IF(O163='06A_Варіанти'!O154,'06A_Варіанти'!O$1,IF(O163='06A_Варіанти'!P154,'06A_Варіанти'!P$1,IF(O163='06A_Варіанти'!Q154,'06A_Варіанти'!Q$1,IF(O163='06A_Варіанти'!R154,'06A_Варіанти'!R$1,"НЕМАЄ МАРШРУТУ"))))))))))))))</f>
        <v>DIRECT</v>
      </c>
      <c r="G163" s="2" t="str">
        <f t="shared" si="14"/>
        <v>БЕЗ ЗМІН</v>
      </c>
      <c r="H163" s="2">
        <f>IF(G163="НЕМАЄ МАРШРУТУ",0,O163-'06A_Варіанти'!T154)</f>
        <v>0</v>
      </c>
      <c r="I163" s="2">
        <f>IFERROR(INDEX('04_Потоки'!$E:$E,MATCH(A163,'04_Потоки'!$A:$A,0)),0)</f>
        <v>1.850536130536131</v>
      </c>
      <c r="J163" s="2">
        <f t="shared" si="15"/>
        <v>1</v>
      </c>
      <c r="K163" s="2">
        <f>IF(C163="РЦК макси",0,2*'06A_Варіанти'!T154*J163)</f>
        <v>16.8</v>
      </c>
      <c r="L163" s="2">
        <f t="shared" si="16"/>
        <v>16.8</v>
      </c>
      <c r="M163" s="2">
        <f t="shared" si="17"/>
        <v>0</v>
      </c>
      <c r="N163" s="9">
        <f t="shared" si="18"/>
        <v>0</v>
      </c>
      <c r="O163" s="2">
        <f>MIN(IF('07A_Конструктор'!$D$5="Так",'06A_Варіанти'!E154,1E+99),IF('07A_Конструктор'!$D$6="Так",'06A_Варіанти'!F154,1E+99),IF('07A_Конструктор'!$D$7="Так",'06A_Варіанти'!G154,1E+99),IF('07A_Конструктор'!$D$8="Так",'06A_Варіанти'!H154,1E+99),IF('07A_Конструктор'!$D$9="Так",'06A_Варіанти'!I154,1E+99),IF('07A_Конструктор'!$D$10="Так",'06A_Варіанти'!J154,1E+99),IF('07A_Конструктор'!$D$11="Так",'06A_Варіанти'!K154,1E+99),IF('07A_Конструктор'!$D$12="Так",'06A_Варіанти'!L154,1E+99),IF('07A_Конструктор'!$D$13="Так",'06A_Варіанти'!M154,1E+99),IF('07A_Конструктор'!$D$14="Так",'06A_Варіанти'!N154,1E+99),IF('07A_Конструктор'!$D$15="Так",'06A_Варіанти'!O154,1E+99),IF('07A_Конструктор'!$D$16="Так",'06A_Варіанти'!P154,1E+99),IF('07A_Конструктор'!$D$17="Так",'06A_Варіанти'!Q154,1E+99),IF('06A_Варіанти'!R154="",1E+99,'06A_Варіанти'!R154))</f>
        <v>8.4</v>
      </c>
      <c r="P163" s="2" t="str">
        <f t="shared" si="19"/>
        <v>5 т</v>
      </c>
      <c r="Q163" s="2">
        <f t="shared" si="20"/>
        <v>14</v>
      </c>
      <c r="R163" s="2">
        <f>IF(OR(C163="РЦК макси",C163="РЦЧ SKU"),"SKU-потік",IFERROR(VLOOKUP(D163,'02_РЦ'!$A$3:$I$7,5,FALSE),0))</f>
        <v>800</v>
      </c>
      <c r="S163" s="2" t="str">
        <f>IF(OR(C163="РЦК макси",C163="РЦЧ SKU"),"Не рахується в ліміт",IFERROR(VLOOKUP(D163,'02_РЦ'!$A$3:$I$7,9,FALSE),"Немає РЦ"))</f>
        <v>В межах</v>
      </c>
    </row>
    <row r="164" spans="1:19">
      <c r="A164" s="2" t="str">
        <f>'06A_Варіанти'!A155</f>
        <v>BASE_427</v>
      </c>
      <c r="B164" s="2" t="str">
        <f>'06A_Варіанти'!B155</f>
        <v>TT_427</v>
      </c>
      <c r="C164" s="2" t="str">
        <f>'06A_Варіанти'!D155</f>
        <v>Основний</v>
      </c>
      <c r="D164" s="2" t="str">
        <f>'06A_Варіанти'!C155</f>
        <v>РЦП</v>
      </c>
      <c r="E164" s="2" t="str">
        <f>'06A_Варіанти'!S155</f>
        <v>DIRECT</v>
      </c>
      <c r="F164" s="2" t="str">
        <f>IF(O164='06A_Варіанти'!E155,'06A_Варіанти'!E$1,IF(O164='06A_Варіанти'!F155,'06A_Варіанти'!F$1,IF(O164='06A_Варіанти'!G155,'06A_Варіанти'!G$1,IF(O164='06A_Варіанти'!H155,'06A_Варіанти'!H$1,IF(O164='06A_Варіанти'!I155,'06A_Варіанти'!I$1,IF(O164='06A_Варіанти'!J155,'06A_Варіанти'!J$1,IF(O164='06A_Варіанти'!K155,'06A_Варіанти'!K$1,IF(O164='06A_Варіанти'!L155,'06A_Варіанти'!L$1,IF(O164='06A_Варіанти'!M155,'06A_Варіанти'!M$1,IF(O164='06A_Варіанти'!N155,'06A_Варіанти'!N$1,IF(O164='06A_Варіанти'!O155,'06A_Варіанти'!O$1,IF(O164='06A_Варіанти'!P155,'06A_Варіанти'!P$1,IF(O164='06A_Варіанти'!Q155,'06A_Варіанти'!Q$1,IF(O164='06A_Варіанти'!R155,'06A_Варіанти'!R$1,"НЕМАЄ МАРШРУТУ"))))))))))))))</f>
        <v>DIRECT</v>
      </c>
      <c r="G164" s="2" t="str">
        <f t="shared" si="14"/>
        <v>БЕЗ ЗМІН</v>
      </c>
      <c r="H164" s="2">
        <f>IF(G164="НЕМАЄ МАРШРУТУ",0,O164-'06A_Варіанти'!T155)</f>
        <v>0</v>
      </c>
      <c r="I164" s="2">
        <f>IFERROR(INDEX('04_Потоки'!$E:$E,MATCH(A164,'04_Потоки'!$A:$A,0)),0)</f>
        <v>1.850536130536131</v>
      </c>
      <c r="J164" s="2">
        <f t="shared" si="15"/>
        <v>1</v>
      </c>
      <c r="K164" s="2">
        <f>IF(C164="РЦК макси",0,2*'06A_Варіанти'!T155*J164)</f>
        <v>129.4</v>
      </c>
      <c r="L164" s="2">
        <f t="shared" si="16"/>
        <v>129.4</v>
      </c>
      <c r="M164" s="2">
        <f t="shared" si="17"/>
        <v>0</v>
      </c>
      <c r="N164" s="9">
        <f t="shared" si="18"/>
        <v>0</v>
      </c>
      <c r="O164" s="2">
        <f>MIN(IF('07A_Конструктор'!$D$5="Так",'06A_Варіанти'!E155,1E+99),IF('07A_Конструктор'!$D$6="Так",'06A_Варіанти'!F155,1E+99),IF('07A_Конструктор'!$D$7="Так",'06A_Варіанти'!G155,1E+99),IF('07A_Конструктор'!$D$8="Так",'06A_Варіанти'!H155,1E+99),IF('07A_Конструктор'!$D$9="Так",'06A_Варіанти'!I155,1E+99),IF('07A_Конструктор'!$D$10="Так",'06A_Варіанти'!J155,1E+99),IF('07A_Конструктор'!$D$11="Так",'06A_Варіанти'!K155,1E+99),IF('07A_Конструктор'!$D$12="Так",'06A_Варіанти'!L155,1E+99),IF('07A_Конструктор'!$D$13="Так",'06A_Варіанти'!M155,1E+99),IF('07A_Конструктор'!$D$14="Так",'06A_Варіанти'!N155,1E+99),IF('07A_Конструктор'!$D$15="Так",'06A_Варіанти'!O155,1E+99),IF('07A_Конструктор'!$D$16="Так",'06A_Варіанти'!P155,1E+99),IF('07A_Конструктор'!$D$17="Так",'06A_Варіанти'!Q155,1E+99),IF('06A_Варіанти'!R155="",1E+99,'06A_Варіанти'!R155))</f>
        <v>64.7</v>
      </c>
      <c r="P164" s="2" t="str">
        <f t="shared" si="19"/>
        <v>5 т</v>
      </c>
      <c r="Q164" s="2">
        <f t="shared" si="20"/>
        <v>14</v>
      </c>
      <c r="R164" s="2">
        <f>IF(OR(C164="РЦК макси",C164="РЦЧ SKU"),"SKU-потік",IFERROR(VLOOKUP(D164,'02_РЦ'!$A$3:$I$7,5,FALSE),0))</f>
        <v>800</v>
      </c>
      <c r="S164" s="2" t="str">
        <f>IF(OR(C164="РЦК макси",C164="РЦЧ SKU"),"Не рахується в ліміт",IFERROR(VLOOKUP(D164,'02_РЦ'!$A$3:$I$7,9,FALSE),"Немає РЦ"))</f>
        <v>В межах</v>
      </c>
    </row>
    <row r="165" spans="1:19">
      <c r="A165" s="2" t="str">
        <f>'06A_Варіанти'!A156</f>
        <v>BASE_139</v>
      </c>
      <c r="B165" s="2" t="str">
        <f>'06A_Варіанти'!B156</f>
        <v>TT_139</v>
      </c>
      <c r="C165" s="2" t="str">
        <f>'06A_Варіанти'!D156</f>
        <v>Основний</v>
      </c>
      <c r="D165" s="2" t="str">
        <f>'06A_Варіанти'!C156</f>
        <v>РЦП</v>
      </c>
      <c r="E165" s="2" t="str">
        <f>'06A_Варіанти'!S156</f>
        <v>DIRECT</v>
      </c>
      <c r="F165" s="2" t="str">
        <f>IF(O165='06A_Варіанти'!E156,'06A_Варіанти'!E$1,IF(O165='06A_Варіанти'!F156,'06A_Варіанти'!F$1,IF(O165='06A_Варіанти'!G156,'06A_Варіанти'!G$1,IF(O165='06A_Варіанти'!H156,'06A_Варіанти'!H$1,IF(O165='06A_Варіанти'!I156,'06A_Варіанти'!I$1,IF(O165='06A_Варіанти'!J156,'06A_Варіанти'!J$1,IF(O165='06A_Варіанти'!K156,'06A_Варіанти'!K$1,IF(O165='06A_Варіанти'!L156,'06A_Варіанти'!L$1,IF(O165='06A_Варіанти'!M156,'06A_Варіанти'!M$1,IF(O165='06A_Варіанти'!N156,'06A_Варіанти'!N$1,IF(O165='06A_Варіанти'!O156,'06A_Варіанти'!O$1,IF(O165='06A_Варіанти'!P156,'06A_Варіанти'!P$1,IF(O165='06A_Варіанти'!Q156,'06A_Варіанти'!Q$1,IF(O165='06A_Варіанти'!R156,'06A_Варіанти'!R$1,"НЕМАЄ МАРШРУТУ"))))))))))))))</f>
        <v>DIRECT</v>
      </c>
      <c r="G165" s="2" t="str">
        <f t="shared" si="14"/>
        <v>БЕЗ ЗМІН</v>
      </c>
      <c r="H165" s="2">
        <f>IF(G165="НЕМАЄ МАРШРУТУ",0,O165-'06A_Варіанти'!T156)</f>
        <v>0</v>
      </c>
      <c r="I165" s="2">
        <f>IFERROR(INDEX('04_Потоки'!$E:$E,MATCH(A165,'04_Потоки'!$A:$A,0)),0)</f>
        <v>1.850536130536131</v>
      </c>
      <c r="J165" s="2">
        <f t="shared" si="15"/>
        <v>1</v>
      </c>
      <c r="K165" s="2">
        <f>IF(C165="РЦК макси",0,2*'06A_Варіанти'!T156*J165)</f>
        <v>770.4</v>
      </c>
      <c r="L165" s="2">
        <f t="shared" si="16"/>
        <v>770.4</v>
      </c>
      <c r="M165" s="2">
        <f t="shared" si="17"/>
        <v>0</v>
      </c>
      <c r="N165" s="9">
        <f t="shared" si="18"/>
        <v>0</v>
      </c>
      <c r="O165" s="2">
        <f>MIN(IF('07A_Конструктор'!$D$5="Так",'06A_Варіанти'!E156,1E+99),IF('07A_Конструктор'!$D$6="Так",'06A_Варіанти'!F156,1E+99),IF('07A_Конструктор'!$D$7="Так",'06A_Варіанти'!G156,1E+99),IF('07A_Конструктор'!$D$8="Так",'06A_Варіанти'!H156,1E+99),IF('07A_Конструктор'!$D$9="Так",'06A_Варіанти'!I156,1E+99),IF('07A_Конструктор'!$D$10="Так",'06A_Варіанти'!J156,1E+99),IF('07A_Конструктор'!$D$11="Так",'06A_Варіанти'!K156,1E+99),IF('07A_Конструктор'!$D$12="Так",'06A_Варіанти'!L156,1E+99),IF('07A_Конструктор'!$D$13="Так",'06A_Варіанти'!M156,1E+99),IF('07A_Конструктор'!$D$14="Так",'06A_Варіанти'!N156,1E+99),IF('07A_Конструктор'!$D$15="Так",'06A_Варіанти'!O156,1E+99),IF('07A_Конструктор'!$D$16="Так",'06A_Варіанти'!P156,1E+99),IF('07A_Конструктор'!$D$17="Так",'06A_Варіанти'!Q156,1E+99),IF('06A_Варіанти'!R156="",1E+99,'06A_Варіанти'!R156))</f>
        <v>385.2</v>
      </c>
      <c r="P165" s="2" t="str">
        <f t="shared" si="19"/>
        <v>5 т</v>
      </c>
      <c r="Q165" s="2">
        <f t="shared" si="20"/>
        <v>14</v>
      </c>
      <c r="R165" s="2">
        <f>IF(OR(C165="РЦК макси",C165="РЦЧ SKU"),"SKU-потік",IFERROR(VLOOKUP(D165,'02_РЦ'!$A$3:$I$7,5,FALSE),0))</f>
        <v>800</v>
      </c>
      <c r="S165" s="2" t="str">
        <f>IF(OR(C165="РЦК макси",C165="РЦЧ SKU"),"Не рахується в ліміт",IFERROR(VLOOKUP(D165,'02_РЦ'!$A$3:$I$7,9,FALSE),"Немає РЦ"))</f>
        <v>В межах</v>
      </c>
    </row>
    <row r="166" spans="1:19">
      <c r="A166" s="2" t="str">
        <f>'06A_Варіанти'!A157</f>
        <v>BASE_310</v>
      </c>
      <c r="B166" s="2" t="str">
        <f>'06A_Варіанти'!B157</f>
        <v>TT_310</v>
      </c>
      <c r="C166" s="2" t="str">
        <f>'06A_Варіанти'!D157</f>
        <v>Основний</v>
      </c>
      <c r="D166" s="2" t="str">
        <f>'06A_Варіанти'!C157</f>
        <v>РЦП</v>
      </c>
      <c r="E166" s="2" t="str">
        <f>'06A_Варіанти'!S157</f>
        <v>DIRECT</v>
      </c>
      <c r="F166" s="2" t="str">
        <f>IF(O166='06A_Варіанти'!E157,'06A_Варіанти'!E$1,IF(O166='06A_Варіанти'!F157,'06A_Варіанти'!F$1,IF(O166='06A_Варіанти'!G157,'06A_Варіанти'!G$1,IF(O166='06A_Варіанти'!H157,'06A_Варіанти'!H$1,IF(O166='06A_Варіанти'!I157,'06A_Варіанти'!I$1,IF(O166='06A_Варіанти'!J157,'06A_Варіанти'!J$1,IF(O166='06A_Варіанти'!K157,'06A_Варіанти'!K$1,IF(O166='06A_Варіанти'!L157,'06A_Варіанти'!L$1,IF(O166='06A_Варіанти'!M157,'06A_Варіанти'!M$1,IF(O166='06A_Варіанти'!N157,'06A_Варіанти'!N$1,IF(O166='06A_Варіанти'!O157,'06A_Варіанти'!O$1,IF(O166='06A_Варіанти'!P157,'06A_Варіанти'!P$1,IF(O166='06A_Варіанти'!Q157,'06A_Варіанти'!Q$1,IF(O166='06A_Варіанти'!R157,'06A_Варіанти'!R$1,"НЕМАЄ МАРШРУТУ"))))))))))))))</f>
        <v>DIRECT</v>
      </c>
      <c r="G166" s="2" t="str">
        <f t="shared" si="14"/>
        <v>БЕЗ ЗМІН</v>
      </c>
      <c r="H166" s="2">
        <f>IF(G166="НЕМАЄ МАРШРУТУ",0,O166-'06A_Варіанти'!T157)</f>
        <v>0</v>
      </c>
      <c r="I166" s="2">
        <f>IFERROR(INDEX('04_Потоки'!$E:$E,MATCH(A166,'04_Потоки'!$A:$A,0)),0)</f>
        <v>1.850536130536131</v>
      </c>
      <c r="J166" s="2">
        <f t="shared" si="15"/>
        <v>1</v>
      </c>
      <c r="K166" s="2">
        <f>IF(C166="РЦК макси",0,2*'06A_Варіанти'!T157*J166)</f>
        <v>628.79999999999995</v>
      </c>
      <c r="L166" s="2">
        <f t="shared" si="16"/>
        <v>628.79999999999995</v>
      </c>
      <c r="M166" s="2">
        <f t="shared" si="17"/>
        <v>0</v>
      </c>
      <c r="N166" s="9">
        <f t="shared" si="18"/>
        <v>0</v>
      </c>
      <c r="O166" s="2">
        <f>MIN(IF('07A_Конструктор'!$D$5="Так",'06A_Варіанти'!E157,1E+99),IF('07A_Конструктор'!$D$6="Так",'06A_Варіанти'!F157,1E+99),IF('07A_Конструктор'!$D$7="Так",'06A_Варіанти'!G157,1E+99),IF('07A_Конструктор'!$D$8="Так",'06A_Варіанти'!H157,1E+99),IF('07A_Конструктор'!$D$9="Так",'06A_Варіанти'!I157,1E+99),IF('07A_Конструктор'!$D$10="Так",'06A_Варіанти'!J157,1E+99),IF('07A_Конструктор'!$D$11="Так",'06A_Варіанти'!K157,1E+99),IF('07A_Конструктор'!$D$12="Так",'06A_Варіанти'!L157,1E+99),IF('07A_Конструктор'!$D$13="Так",'06A_Варіанти'!M157,1E+99),IF('07A_Конструктор'!$D$14="Так",'06A_Варіанти'!N157,1E+99),IF('07A_Конструктор'!$D$15="Так",'06A_Варіанти'!O157,1E+99),IF('07A_Конструктор'!$D$16="Так",'06A_Варіанти'!P157,1E+99),IF('07A_Конструктор'!$D$17="Так",'06A_Варіанти'!Q157,1E+99),IF('06A_Варіанти'!R157="",1E+99,'06A_Варіанти'!R157))</f>
        <v>314.39999999999998</v>
      </c>
      <c r="P166" s="2" t="str">
        <f t="shared" si="19"/>
        <v>5 т</v>
      </c>
      <c r="Q166" s="2">
        <f t="shared" si="20"/>
        <v>14</v>
      </c>
      <c r="R166" s="2">
        <f>IF(OR(C166="РЦК макси",C166="РЦЧ SKU"),"SKU-потік",IFERROR(VLOOKUP(D166,'02_РЦ'!$A$3:$I$7,5,FALSE),0))</f>
        <v>800</v>
      </c>
      <c r="S166" s="2" t="str">
        <f>IF(OR(C166="РЦК макси",C166="РЦЧ SKU"),"Не рахується в ліміт",IFERROR(VLOOKUP(D166,'02_РЦ'!$A$3:$I$7,9,FALSE),"Немає РЦ"))</f>
        <v>В межах</v>
      </c>
    </row>
    <row r="167" spans="1:19">
      <c r="A167" s="2" t="str">
        <f>'06A_Варіанти'!A158</f>
        <v>BASE_236</v>
      </c>
      <c r="B167" s="2" t="str">
        <f>'06A_Варіанти'!B158</f>
        <v>TT_236</v>
      </c>
      <c r="C167" s="2" t="str">
        <f>'06A_Варіанти'!D158</f>
        <v>Основний</v>
      </c>
      <c r="D167" s="2" t="str">
        <f>'06A_Варіанти'!C158</f>
        <v>РЦП</v>
      </c>
      <c r="E167" s="2" t="str">
        <f>'06A_Варіанти'!S158</f>
        <v>KREM</v>
      </c>
      <c r="F167" s="2" t="str">
        <f>IF(O167='06A_Варіанти'!E158,'06A_Варіанти'!E$1,IF(O167='06A_Варіанти'!F158,'06A_Варіанти'!F$1,IF(O167='06A_Варіанти'!G158,'06A_Варіанти'!G$1,IF(O167='06A_Варіанти'!H158,'06A_Варіанти'!H$1,IF(O167='06A_Варіанти'!I158,'06A_Варіанти'!I$1,IF(O167='06A_Варіанти'!J158,'06A_Варіанти'!J$1,IF(O167='06A_Варіанти'!K158,'06A_Варіанти'!K$1,IF(O167='06A_Варіанти'!L158,'06A_Варіанти'!L$1,IF(O167='06A_Варіанти'!M158,'06A_Варіанти'!M$1,IF(O167='06A_Варіанти'!N158,'06A_Варіанти'!N$1,IF(O167='06A_Варіанти'!O158,'06A_Варіанти'!O$1,IF(O167='06A_Варіанти'!P158,'06A_Варіанти'!P$1,IF(O167='06A_Варіанти'!Q158,'06A_Варіанти'!Q$1,IF(O167='06A_Варіанти'!R158,'06A_Варіанти'!R$1,"НЕМАЄ МАРШРУТУ"))))))))))))))</f>
        <v>KREM</v>
      </c>
      <c r="G167" s="2" t="str">
        <f t="shared" si="14"/>
        <v>БЕЗ ЗМІН</v>
      </c>
      <c r="H167" s="2">
        <f>IF(G167="НЕМАЄ МАРШРУТУ",0,O167-'06A_Варіанти'!T158)</f>
        <v>0</v>
      </c>
      <c r="I167" s="2">
        <f>IFERROR(INDEX('04_Потоки'!$E:$E,MATCH(A167,'04_Потоки'!$A:$A,0)),0)</f>
        <v>1.850536130536131</v>
      </c>
      <c r="J167" s="2">
        <f t="shared" si="15"/>
        <v>1</v>
      </c>
      <c r="K167" s="2">
        <f>IF(C167="РЦК макси",0,2*'06A_Варіанти'!T158*J167)</f>
        <v>425.2</v>
      </c>
      <c r="L167" s="2">
        <f t="shared" si="16"/>
        <v>425.2</v>
      </c>
      <c r="M167" s="2">
        <f t="shared" si="17"/>
        <v>0</v>
      </c>
      <c r="N167" s="9">
        <f t="shared" si="18"/>
        <v>0</v>
      </c>
      <c r="O167" s="2">
        <f>MIN(IF('07A_Конструктор'!$D$5="Так",'06A_Варіанти'!E158,1E+99),IF('07A_Конструктор'!$D$6="Так",'06A_Варіанти'!F158,1E+99),IF('07A_Конструктор'!$D$7="Так",'06A_Варіанти'!G158,1E+99),IF('07A_Конструктор'!$D$8="Так",'06A_Варіанти'!H158,1E+99),IF('07A_Конструктор'!$D$9="Так",'06A_Варіанти'!I158,1E+99),IF('07A_Конструктор'!$D$10="Так",'06A_Варіанти'!J158,1E+99),IF('07A_Конструктор'!$D$11="Так",'06A_Варіанти'!K158,1E+99),IF('07A_Конструктор'!$D$12="Так",'06A_Варіанти'!L158,1E+99),IF('07A_Конструктор'!$D$13="Так",'06A_Варіанти'!M158,1E+99),IF('07A_Конструктор'!$D$14="Так",'06A_Варіанти'!N158,1E+99),IF('07A_Конструктор'!$D$15="Так",'06A_Варіанти'!O158,1E+99),IF('07A_Конструктор'!$D$16="Так",'06A_Варіанти'!P158,1E+99),IF('07A_Конструктор'!$D$17="Так",'06A_Варіанти'!Q158,1E+99),IF('06A_Варіанти'!R158="",1E+99,'06A_Варіанти'!R158))</f>
        <v>212.6</v>
      </c>
      <c r="P167" s="2" t="str">
        <f t="shared" si="19"/>
        <v>5 т</v>
      </c>
      <c r="Q167" s="2">
        <f t="shared" si="20"/>
        <v>14</v>
      </c>
      <c r="R167" s="2">
        <f>IF(OR(C167="РЦК макси",C167="РЦЧ SKU"),"SKU-потік",IFERROR(VLOOKUP(D167,'02_РЦ'!$A$3:$I$7,5,FALSE),0))</f>
        <v>800</v>
      </c>
      <c r="S167" s="2" t="str">
        <f>IF(OR(C167="РЦК макси",C167="РЦЧ SKU"),"Не рахується в ліміт",IFERROR(VLOOKUP(D167,'02_РЦ'!$A$3:$I$7,9,FALSE),"Немає РЦ"))</f>
        <v>В межах</v>
      </c>
    </row>
    <row r="168" spans="1:19">
      <c r="A168" s="2" t="str">
        <f>'06A_Варіанти'!A159</f>
        <v>BASE_145</v>
      </c>
      <c r="B168" s="2" t="str">
        <f>'06A_Варіанти'!B159</f>
        <v>TT_145</v>
      </c>
      <c r="C168" s="2" t="str">
        <f>'06A_Варіанти'!D159</f>
        <v>Основний</v>
      </c>
      <c r="D168" s="2" t="str">
        <f>'06A_Варіанти'!C159</f>
        <v>РЦП</v>
      </c>
      <c r="E168" s="2" t="str">
        <f>'06A_Варіанти'!S159</f>
        <v>DIRECT</v>
      </c>
      <c r="F168" s="2" t="str">
        <f>IF(O168='06A_Варіанти'!E159,'06A_Варіанти'!E$1,IF(O168='06A_Варіанти'!F159,'06A_Варіанти'!F$1,IF(O168='06A_Варіанти'!G159,'06A_Варіанти'!G$1,IF(O168='06A_Варіанти'!H159,'06A_Варіанти'!H$1,IF(O168='06A_Варіанти'!I159,'06A_Варіанти'!I$1,IF(O168='06A_Варіанти'!J159,'06A_Варіанти'!J$1,IF(O168='06A_Варіанти'!K159,'06A_Варіанти'!K$1,IF(O168='06A_Варіанти'!L159,'06A_Варіанти'!L$1,IF(O168='06A_Варіанти'!M159,'06A_Варіанти'!M$1,IF(O168='06A_Варіанти'!N159,'06A_Варіанти'!N$1,IF(O168='06A_Варіанти'!O159,'06A_Варіанти'!O$1,IF(O168='06A_Варіанти'!P159,'06A_Варіанти'!P$1,IF(O168='06A_Варіанти'!Q159,'06A_Варіанти'!Q$1,IF(O168='06A_Варіанти'!R159,'06A_Варіанти'!R$1,"НЕМАЄ МАРШРУТУ"))))))))))))))</f>
        <v>DIRECT</v>
      </c>
      <c r="G168" s="2" t="str">
        <f t="shared" si="14"/>
        <v>БЕЗ ЗМІН</v>
      </c>
      <c r="H168" s="2">
        <f>IF(G168="НЕМАЄ МАРШРУТУ",0,O168-'06A_Варіанти'!T159)</f>
        <v>0</v>
      </c>
      <c r="I168" s="2">
        <f>IFERROR(INDEX('04_Потоки'!$E:$E,MATCH(A168,'04_Потоки'!$A:$A,0)),0)</f>
        <v>1.850536130536131</v>
      </c>
      <c r="J168" s="2">
        <f t="shared" si="15"/>
        <v>1</v>
      </c>
      <c r="K168" s="2">
        <f>IF(C168="РЦК макси",0,2*'06A_Варіанти'!T159*J168)</f>
        <v>292.60000000000002</v>
      </c>
      <c r="L168" s="2">
        <f t="shared" si="16"/>
        <v>292.60000000000002</v>
      </c>
      <c r="M168" s="2">
        <f t="shared" si="17"/>
        <v>0</v>
      </c>
      <c r="N168" s="9">
        <f t="shared" si="18"/>
        <v>0</v>
      </c>
      <c r="O168" s="2">
        <f>MIN(IF('07A_Конструктор'!$D$5="Так",'06A_Варіанти'!E159,1E+99),IF('07A_Конструктор'!$D$6="Так",'06A_Варіанти'!F159,1E+99),IF('07A_Конструктор'!$D$7="Так",'06A_Варіанти'!G159,1E+99),IF('07A_Конструктор'!$D$8="Так",'06A_Варіанти'!H159,1E+99),IF('07A_Конструктор'!$D$9="Так",'06A_Варіанти'!I159,1E+99),IF('07A_Конструктор'!$D$10="Так",'06A_Варіанти'!J159,1E+99),IF('07A_Конструктор'!$D$11="Так",'06A_Варіанти'!K159,1E+99),IF('07A_Конструктор'!$D$12="Так",'06A_Варіанти'!L159,1E+99),IF('07A_Конструктор'!$D$13="Так",'06A_Варіанти'!M159,1E+99),IF('07A_Конструктор'!$D$14="Так",'06A_Варіанти'!N159,1E+99),IF('07A_Конструктор'!$D$15="Так",'06A_Варіанти'!O159,1E+99),IF('07A_Конструктор'!$D$16="Так",'06A_Варіанти'!P159,1E+99),IF('07A_Конструктор'!$D$17="Так",'06A_Варіанти'!Q159,1E+99),IF('06A_Варіанти'!R159="",1E+99,'06A_Варіанти'!R159))</f>
        <v>146.30000000000001</v>
      </c>
      <c r="P168" s="2" t="str">
        <f t="shared" si="19"/>
        <v>5 т</v>
      </c>
      <c r="Q168" s="2">
        <f t="shared" si="20"/>
        <v>14</v>
      </c>
      <c r="R168" s="2">
        <f>IF(OR(C168="РЦК макси",C168="РЦЧ SKU"),"SKU-потік",IFERROR(VLOOKUP(D168,'02_РЦ'!$A$3:$I$7,5,FALSE),0))</f>
        <v>800</v>
      </c>
      <c r="S168" s="2" t="str">
        <f>IF(OR(C168="РЦК макси",C168="РЦЧ SKU"),"Не рахується в ліміт",IFERROR(VLOOKUP(D168,'02_РЦ'!$A$3:$I$7,9,FALSE),"Немає РЦ"))</f>
        <v>В межах</v>
      </c>
    </row>
    <row r="169" spans="1:19">
      <c r="A169" s="2" t="str">
        <f>'06A_Варіанти'!A160</f>
        <v>BASE_415</v>
      </c>
      <c r="B169" s="2" t="str">
        <f>'06A_Варіанти'!B160</f>
        <v>TT_415</v>
      </c>
      <c r="C169" s="2" t="str">
        <f>'06A_Варіанти'!D160</f>
        <v>Основний</v>
      </c>
      <c r="D169" s="2" t="str">
        <f>'06A_Варіанти'!C160</f>
        <v>РЦП</v>
      </c>
      <c r="E169" s="2" t="str">
        <f>'06A_Варіанти'!S160</f>
        <v>DIRECT</v>
      </c>
      <c r="F169" s="2" t="str">
        <f>IF(O169='06A_Варіанти'!E160,'06A_Варіанти'!E$1,IF(O169='06A_Варіанти'!F160,'06A_Варіанти'!F$1,IF(O169='06A_Варіанти'!G160,'06A_Варіанти'!G$1,IF(O169='06A_Варіанти'!H160,'06A_Варіанти'!H$1,IF(O169='06A_Варіанти'!I160,'06A_Варіанти'!I$1,IF(O169='06A_Варіанти'!J160,'06A_Варіанти'!J$1,IF(O169='06A_Варіанти'!K160,'06A_Варіанти'!K$1,IF(O169='06A_Варіанти'!L160,'06A_Варіанти'!L$1,IF(O169='06A_Варіанти'!M160,'06A_Варіанти'!M$1,IF(O169='06A_Варіанти'!N160,'06A_Варіанти'!N$1,IF(O169='06A_Варіанти'!O160,'06A_Варіанти'!O$1,IF(O169='06A_Варіанти'!P160,'06A_Варіанти'!P$1,IF(O169='06A_Варіанти'!Q160,'06A_Варіанти'!Q$1,IF(O169='06A_Варіанти'!R160,'06A_Варіанти'!R$1,"НЕМАЄ МАРШРУТУ"))))))))))))))</f>
        <v>DIRECT</v>
      </c>
      <c r="G169" s="2" t="str">
        <f t="shared" si="14"/>
        <v>БЕЗ ЗМІН</v>
      </c>
      <c r="H169" s="2">
        <f>IF(G169="НЕМАЄ МАРШРУТУ",0,O169-'06A_Варіанти'!T160)</f>
        <v>0</v>
      </c>
      <c r="I169" s="2">
        <f>IFERROR(INDEX('04_Потоки'!$E:$E,MATCH(A169,'04_Потоки'!$A:$A,0)),0)</f>
        <v>1.850536130536131</v>
      </c>
      <c r="J169" s="2">
        <f t="shared" si="15"/>
        <v>1</v>
      </c>
      <c r="K169" s="2">
        <f>IF(C169="РЦК макси",0,2*'06A_Варіанти'!T160*J169)</f>
        <v>582.6</v>
      </c>
      <c r="L169" s="2">
        <f t="shared" si="16"/>
        <v>582.6</v>
      </c>
      <c r="M169" s="2">
        <f t="shared" si="17"/>
        <v>0</v>
      </c>
      <c r="N169" s="9">
        <f t="shared" si="18"/>
        <v>0</v>
      </c>
      <c r="O169" s="2">
        <f>MIN(IF('07A_Конструктор'!$D$5="Так",'06A_Варіанти'!E160,1E+99),IF('07A_Конструктор'!$D$6="Так",'06A_Варіанти'!F160,1E+99),IF('07A_Конструктор'!$D$7="Так",'06A_Варіанти'!G160,1E+99),IF('07A_Конструктор'!$D$8="Так",'06A_Варіанти'!H160,1E+99),IF('07A_Конструктор'!$D$9="Так",'06A_Варіанти'!I160,1E+99),IF('07A_Конструктор'!$D$10="Так",'06A_Варіанти'!J160,1E+99),IF('07A_Конструктор'!$D$11="Так",'06A_Варіанти'!K160,1E+99),IF('07A_Конструктор'!$D$12="Так",'06A_Варіанти'!L160,1E+99),IF('07A_Конструктор'!$D$13="Так",'06A_Варіанти'!M160,1E+99),IF('07A_Конструктор'!$D$14="Так",'06A_Варіанти'!N160,1E+99),IF('07A_Конструктор'!$D$15="Так",'06A_Варіанти'!O160,1E+99),IF('07A_Конструктор'!$D$16="Так",'06A_Варіанти'!P160,1E+99),IF('07A_Конструктор'!$D$17="Так",'06A_Варіанти'!Q160,1E+99),IF('06A_Варіанти'!R160="",1E+99,'06A_Варіанти'!R160))</f>
        <v>291.3</v>
      </c>
      <c r="P169" s="2" t="str">
        <f t="shared" si="19"/>
        <v>5 т</v>
      </c>
      <c r="Q169" s="2">
        <f t="shared" si="20"/>
        <v>14</v>
      </c>
      <c r="R169" s="2">
        <f>IF(OR(C169="РЦК макси",C169="РЦЧ SKU"),"SKU-потік",IFERROR(VLOOKUP(D169,'02_РЦ'!$A$3:$I$7,5,FALSE),0))</f>
        <v>800</v>
      </c>
      <c r="S169" s="2" t="str">
        <f>IF(OR(C169="РЦК макси",C169="РЦЧ SKU"),"Не рахується в ліміт",IFERROR(VLOOKUP(D169,'02_РЦ'!$A$3:$I$7,9,FALSE),"Немає РЦ"))</f>
        <v>В межах</v>
      </c>
    </row>
    <row r="170" spans="1:19">
      <c r="A170" s="2" t="str">
        <f>'06A_Варіанти'!A161</f>
        <v>BASE_446</v>
      </c>
      <c r="B170" s="2" t="str">
        <f>'06A_Варіанти'!B161</f>
        <v>TT_446</v>
      </c>
      <c r="C170" s="2" t="str">
        <f>'06A_Варіанти'!D161</f>
        <v>Основний</v>
      </c>
      <c r="D170" s="2" t="str">
        <f>'06A_Варіанти'!C161</f>
        <v>РЦП</v>
      </c>
      <c r="E170" s="2" t="str">
        <f>'06A_Варіанти'!S161</f>
        <v>DIRECT</v>
      </c>
      <c r="F170" s="2" t="str">
        <f>IF(O170='06A_Варіанти'!E161,'06A_Варіанти'!E$1,IF(O170='06A_Варіанти'!F161,'06A_Варіанти'!F$1,IF(O170='06A_Варіанти'!G161,'06A_Варіанти'!G$1,IF(O170='06A_Варіанти'!H161,'06A_Варіанти'!H$1,IF(O170='06A_Варіанти'!I161,'06A_Варіанти'!I$1,IF(O170='06A_Варіанти'!J161,'06A_Варіанти'!J$1,IF(O170='06A_Варіанти'!K161,'06A_Варіанти'!K$1,IF(O170='06A_Варіанти'!L161,'06A_Варіанти'!L$1,IF(O170='06A_Варіанти'!M161,'06A_Варіанти'!M$1,IF(O170='06A_Варіанти'!N161,'06A_Варіанти'!N$1,IF(O170='06A_Варіанти'!O161,'06A_Варіанти'!O$1,IF(O170='06A_Варіанти'!P161,'06A_Варіанти'!P$1,IF(O170='06A_Варіанти'!Q161,'06A_Варіанти'!Q$1,IF(O170='06A_Варіанти'!R161,'06A_Варіанти'!R$1,"НЕМАЄ МАРШРУТУ"))))))))))))))</f>
        <v>DIRECT</v>
      </c>
      <c r="G170" s="2" t="str">
        <f t="shared" si="14"/>
        <v>БЕЗ ЗМІН</v>
      </c>
      <c r="H170" s="2">
        <f>IF(G170="НЕМАЄ МАРШРУТУ",0,O170-'06A_Варіанти'!T161)</f>
        <v>0</v>
      </c>
      <c r="I170" s="2">
        <f>IFERROR(INDEX('04_Потоки'!$E:$E,MATCH(A170,'04_Потоки'!$A:$A,0)),0)</f>
        <v>1.850536130536131</v>
      </c>
      <c r="J170" s="2">
        <f t="shared" si="15"/>
        <v>1</v>
      </c>
      <c r="K170" s="2">
        <f>IF(C170="РЦК макси",0,2*'06A_Варіанти'!T161*J170)</f>
        <v>236.4</v>
      </c>
      <c r="L170" s="2">
        <f t="shared" si="16"/>
        <v>236.4</v>
      </c>
      <c r="M170" s="2">
        <f t="shared" si="17"/>
        <v>0</v>
      </c>
      <c r="N170" s="9">
        <f t="shared" si="18"/>
        <v>0</v>
      </c>
      <c r="O170" s="2">
        <f>MIN(IF('07A_Конструктор'!$D$5="Так",'06A_Варіанти'!E161,1E+99),IF('07A_Конструктор'!$D$6="Так",'06A_Варіанти'!F161,1E+99),IF('07A_Конструктор'!$D$7="Так",'06A_Варіанти'!G161,1E+99),IF('07A_Конструктор'!$D$8="Так",'06A_Варіанти'!H161,1E+99),IF('07A_Конструктор'!$D$9="Так",'06A_Варіанти'!I161,1E+99),IF('07A_Конструктор'!$D$10="Так",'06A_Варіанти'!J161,1E+99),IF('07A_Конструктор'!$D$11="Так",'06A_Варіанти'!K161,1E+99),IF('07A_Конструктор'!$D$12="Так",'06A_Варіанти'!L161,1E+99),IF('07A_Конструктор'!$D$13="Так",'06A_Варіанти'!M161,1E+99),IF('07A_Конструктор'!$D$14="Так",'06A_Варіанти'!N161,1E+99),IF('07A_Конструктор'!$D$15="Так",'06A_Варіанти'!O161,1E+99),IF('07A_Конструктор'!$D$16="Так",'06A_Варіанти'!P161,1E+99),IF('07A_Конструктор'!$D$17="Так",'06A_Варіанти'!Q161,1E+99),IF('06A_Варіанти'!R161="",1E+99,'06A_Варіанти'!R161))</f>
        <v>118.2</v>
      </c>
      <c r="P170" s="2" t="str">
        <f t="shared" si="19"/>
        <v>5 т</v>
      </c>
      <c r="Q170" s="2">
        <f t="shared" si="20"/>
        <v>14</v>
      </c>
      <c r="R170" s="2">
        <f>IF(OR(C170="РЦК макси",C170="РЦЧ SKU"),"SKU-потік",IFERROR(VLOOKUP(D170,'02_РЦ'!$A$3:$I$7,5,FALSE),0))</f>
        <v>800</v>
      </c>
      <c r="S170" s="2" t="str">
        <f>IF(OR(C170="РЦК макси",C170="РЦЧ SKU"),"Не рахується в ліміт",IFERROR(VLOOKUP(D170,'02_РЦ'!$A$3:$I$7,9,FALSE),"Немає РЦ"))</f>
        <v>В межах</v>
      </c>
    </row>
    <row r="171" spans="1:19">
      <c r="A171" s="2" t="str">
        <f>'06A_Варіанти'!A162</f>
        <v>BASE_448</v>
      </c>
      <c r="B171" s="2" t="str">
        <f>'06A_Варіанти'!B162</f>
        <v>TT_448</v>
      </c>
      <c r="C171" s="2" t="str">
        <f>'06A_Варіанти'!D162</f>
        <v>Основний</v>
      </c>
      <c r="D171" s="2" t="str">
        <f>'06A_Варіанти'!C162</f>
        <v>РЦП</v>
      </c>
      <c r="E171" s="2" t="str">
        <f>'06A_Варіанти'!S162</f>
        <v>KAM_HPP</v>
      </c>
      <c r="F171" s="2" t="str">
        <f>IF(O171='06A_Варіанти'!E162,'06A_Варіанти'!E$1,IF(O171='06A_Варіанти'!F162,'06A_Варіанти'!F$1,IF(O171='06A_Варіанти'!G162,'06A_Варіанти'!G$1,IF(O171='06A_Варіанти'!H162,'06A_Варіанти'!H$1,IF(O171='06A_Варіанти'!I162,'06A_Варіанти'!I$1,IF(O171='06A_Варіанти'!J162,'06A_Варіанти'!J$1,IF(O171='06A_Варіанти'!K162,'06A_Варіанти'!K$1,IF(O171='06A_Варіанти'!L162,'06A_Варіанти'!L$1,IF(O171='06A_Варіанти'!M162,'06A_Варіанти'!M$1,IF(O171='06A_Варіанти'!N162,'06A_Варіанти'!N$1,IF(O171='06A_Варіанти'!O162,'06A_Варіанти'!O$1,IF(O171='06A_Варіанти'!P162,'06A_Варіанти'!P$1,IF(O171='06A_Варіанти'!Q162,'06A_Варіанти'!Q$1,IF(O171='06A_Варіанти'!R162,'06A_Варіанти'!R$1,"НЕМАЄ МАРШРУТУ"))))))))))))))</f>
        <v>KAM_HPP</v>
      </c>
      <c r="G171" s="2" t="str">
        <f t="shared" si="14"/>
        <v>БЕЗ ЗМІН</v>
      </c>
      <c r="H171" s="2">
        <f>IF(G171="НЕМАЄ МАРШРУТУ",0,O171-'06A_Варіанти'!T162)</f>
        <v>0</v>
      </c>
      <c r="I171" s="2">
        <f>IFERROR(INDEX('04_Потоки'!$E:$E,MATCH(A171,'04_Потоки'!$A:$A,0)),0)</f>
        <v>1.850536130536131</v>
      </c>
      <c r="J171" s="2">
        <f t="shared" si="15"/>
        <v>1</v>
      </c>
      <c r="K171" s="2">
        <f>IF(C171="РЦК макси",0,2*'06A_Варіанти'!T162*J171)</f>
        <v>292</v>
      </c>
      <c r="L171" s="2">
        <f t="shared" si="16"/>
        <v>292</v>
      </c>
      <c r="M171" s="2">
        <f t="shared" si="17"/>
        <v>0</v>
      </c>
      <c r="N171" s="9">
        <f t="shared" si="18"/>
        <v>0</v>
      </c>
      <c r="O171" s="2">
        <f>MIN(IF('07A_Конструктор'!$D$5="Так",'06A_Варіанти'!E162,1E+99),IF('07A_Конструктор'!$D$6="Так",'06A_Варіанти'!F162,1E+99),IF('07A_Конструктор'!$D$7="Так",'06A_Варіанти'!G162,1E+99),IF('07A_Конструктор'!$D$8="Так",'06A_Варіанти'!H162,1E+99),IF('07A_Конструктор'!$D$9="Так",'06A_Варіанти'!I162,1E+99),IF('07A_Конструктор'!$D$10="Так",'06A_Варіанти'!J162,1E+99),IF('07A_Конструктор'!$D$11="Так",'06A_Варіанти'!K162,1E+99),IF('07A_Конструктор'!$D$12="Так",'06A_Варіанти'!L162,1E+99),IF('07A_Конструктор'!$D$13="Так",'06A_Варіанти'!M162,1E+99),IF('07A_Конструктор'!$D$14="Так",'06A_Варіанти'!N162,1E+99),IF('07A_Конструктор'!$D$15="Так",'06A_Варіанти'!O162,1E+99),IF('07A_Конструктор'!$D$16="Так",'06A_Варіанти'!P162,1E+99),IF('07A_Конструктор'!$D$17="Так",'06A_Варіанти'!Q162,1E+99),IF('06A_Варіанти'!R162="",1E+99,'06A_Варіанти'!R162))</f>
        <v>146</v>
      </c>
      <c r="P171" s="2" t="str">
        <f t="shared" si="19"/>
        <v>5 т</v>
      </c>
      <c r="Q171" s="2">
        <f t="shared" si="20"/>
        <v>14</v>
      </c>
      <c r="R171" s="2">
        <f>IF(OR(C171="РЦК макси",C171="РЦЧ SKU"),"SKU-потік",IFERROR(VLOOKUP(D171,'02_РЦ'!$A$3:$I$7,5,FALSE),0))</f>
        <v>800</v>
      </c>
      <c r="S171" s="2" t="str">
        <f>IF(OR(C171="РЦК макси",C171="РЦЧ SKU"),"Не рахується в ліміт",IFERROR(VLOOKUP(D171,'02_РЦ'!$A$3:$I$7,9,FALSE),"Немає РЦ"))</f>
        <v>В межах</v>
      </c>
    </row>
    <row r="172" spans="1:19">
      <c r="A172" s="2" t="str">
        <f>'06A_Варіанти'!A163</f>
        <v>BASE_221</v>
      </c>
      <c r="B172" s="2" t="str">
        <f>'06A_Варіанти'!B163</f>
        <v>TT_221</v>
      </c>
      <c r="C172" s="2" t="str">
        <f>'06A_Варіанти'!D163</f>
        <v>Основний</v>
      </c>
      <c r="D172" s="2" t="str">
        <f>'06A_Варіанти'!C163</f>
        <v>РЦП</v>
      </c>
      <c r="E172" s="2" t="str">
        <f>'06A_Варіанти'!S163</f>
        <v>DIRECT</v>
      </c>
      <c r="F172" s="2" t="str">
        <f>IF(O172='06A_Варіанти'!E163,'06A_Варіанти'!E$1,IF(O172='06A_Варіанти'!F163,'06A_Варіанти'!F$1,IF(O172='06A_Варіанти'!G163,'06A_Варіанти'!G$1,IF(O172='06A_Варіанти'!H163,'06A_Варіанти'!H$1,IF(O172='06A_Варіанти'!I163,'06A_Варіанти'!I$1,IF(O172='06A_Варіанти'!J163,'06A_Варіанти'!J$1,IF(O172='06A_Варіанти'!K163,'06A_Варіанти'!K$1,IF(O172='06A_Варіанти'!L163,'06A_Варіанти'!L$1,IF(O172='06A_Варіанти'!M163,'06A_Варіанти'!M$1,IF(O172='06A_Варіанти'!N163,'06A_Варіанти'!N$1,IF(O172='06A_Варіанти'!O163,'06A_Варіанти'!O$1,IF(O172='06A_Варіанти'!P163,'06A_Варіанти'!P$1,IF(O172='06A_Варіанти'!Q163,'06A_Варіанти'!Q$1,IF(O172='06A_Варіанти'!R163,'06A_Варіанти'!R$1,"НЕМАЄ МАРШРУТУ"))))))))))))))</f>
        <v>DIRECT</v>
      </c>
      <c r="G172" s="2" t="str">
        <f t="shared" si="14"/>
        <v>БЕЗ ЗМІН</v>
      </c>
      <c r="H172" s="2">
        <f>IF(G172="НЕМАЄ МАРШРУТУ",0,O172-'06A_Варіанти'!T163)</f>
        <v>0</v>
      </c>
      <c r="I172" s="2">
        <f>IFERROR(INDEX('04_Потоки'!$E:$E,MATCH(A172,'04_Потоки'!$A:$A,0)),0)</f>
        <v>1.850536130536131</v>
      </c>
      <c r="J172" s="2">
        <f t="shared" si="15"/>
        <v>1</v>
      </c>
      <c r="K172" s="2">
        <f>IF(C172="РЦК макси",0,2*'06A_Варіанти'!T163*J172)</f>
        <v>16.2</v>
      </c>
      <c r="L172" s="2">
        <f t="shared" si="16"/>
        <v>16.2</v>
      </c>
      <c r="M172" s="2">
        <f t="shared" si="17"/>
        <v>0</v>
      </c>
      <c r="N172" s="9">
        <f t="shared" si="18"/>
        <v>0</v>
      </c>
      <c r="O172" s="2">
        <f>MIN(IF('07A_Конструктор'!$D$5="Так",'06A_Варіанти'!E163,1E+99),IF('07A_Конструктор'!$D$6="Так",'06A_Варіанти'!F163,1E+99),IF('07A_Конструктор'!$D$7="Так",'06A_Варіанти'!G163,1E+99),IF('07A_Конструктор'!$D$8="Так",'06A_Варіанти'!H163,1E+99),IF('07A_Конструктор'!$D$9="Так",'06A_Варіанти'!I163,1E+99),IF('07A_Конструктор'!$D$10="Так",'06A_Варіанти'!J163,1E+99),IF('07A_Конструктор'!$D$11="Так",'06A_Варіанти'!K163,1E+99),IF('07A_Конструктор'!$D$12="Так",'06A_Варіанти'!L163,1E+99),IF('07A_Конструктор'!$D$13="Так",'06A_Варіанти'!M163,1E+99),IF('07A_Конструктор'!$D$14="Так",'06A_Варіанти'!N163,1E+99),IF('07A_Конструктор'!$D$15="Так",'06A_Варіанти'!O163,1E+99),IF('07A_Конструктор'!$D$16="Так",'06A_Варіанти'!P163,1E+99),IF('07A_Конструктор'!$D$17="Так",'06A_Варіанти'!Q163,1E+99),IF('06A_Варіанти'!R163="",1E+99,'06A_Варіанти'!R163))</f>
        <v>8.1</v>
      </c>
      <c r="P172" s="2" t="str">
        <f t="shared" si="19"/>
        <v>5 т</v>
      </c>
      <c r="Q172" s="2">
        <f t="shared" si="20"/>
        <v>14</v>
      </c>
      <c r="R172" s="2">
        <f>IF(OR(C172="РЦК макси",C172="РЦЧ SKU"),"SKU-потік",IFERROR(VLOOKUP(D172,'02_РЦ'!$A$3:$I$7,5,FALSE),0))</f>
        <v>800</v>
      </c>
      <c r="S172" s="2" t="str">
        <f>IF(OR(C172="РЦК макси",C172="РЦЧ SKU"),"Не рахується в ліміт",IFERROR(VLOOKUP(D172,'02_РЦ'!$A$3:$I$7,9,FALSE),"Немає РЦ"))</f>
        <v>В межах</v>
      </c>
    </row>
    <row r="173" spans="1:19">
      <c r="A173" s="2" t="str">
        <f>'06A_Варіанти'!A164</f>
        <v>BASE_456</v>
      </c>
      <c r="B173" s="2" t="str">
        <f>'06A_Варіанти'!B164</f>
        <v>TT_456</v>
      </c>
      <c r="C173" s="2" t="str">
        <f>'06A_Варіанти'!D164</f>
        <v>Основний</v>
      </c>
      <c r="D173" s="2" t="str">
        <f>'06A_Варіанти'!C164</f>
        <v>РЦП</v>
      </c>
      <c r="E173" s="2" t="str">
        <f>'06A_Варіанти'!S164</f>
        <v>KAM_HPP</v>
      </c>
      <c r="F173" s="2" t="str">
        <f>IF(O173='06A_Варіанти'!E164,'06A_Варіанти'!E$1,IF(O173='06A_Варіанти'!F164,'06A_Варіанти'!F$1,IF(O173='06A_Варіанти'!G164,'06A_Варіанти'!G$1,IF(O173='06A_Варіанти'!H164,'06A_Варіанти'!H$1,IF(O173='06A_Варіанти'!I164,'06A_Варіанти'!I$1,IF(O173='06A_Варіанти'!J164,'06A_Варіанти'!J$1,IF(O173='06A_Варіанти'!K164,'06A_Варіанти'!K$1,IF(O173='06A_Варіанти'!L164,'06A_Варіанти'!L$1,IF(O173='06A_Варіанти'!M164,'06A_Варіанти'!M$1,IF(O173='06A_Варіанти'!N164,'06A_Варіанти'!N$1,IF(O173='06A_Варіанти'!O164,'06A_Варіанти'!O$1,IF(O173='06A_Варіанти'!P164,'06A_Варіанти'!P$1,IF(O173='06A_Варіанти'!Q164,'06A_Варіанти'!Q$1,IF(O173='06A_Варіанти'!R164,'06A_Варіанти'!R$1,"НЕМАЄ МАРШРУТУ"))))))))))))))</f>
        <v>KAM_HPP</v>
      </c>
      <c r="G173" s="2" t="str">
        <f t="shared" si="14"/>
        <v>БЕЗ ЗМІН</v>
      </c>
      <c r="H173" s="2">
        <f>IF(G173="НЕМАЄ МАРШРУТУ",0,O173-'06A_Варіанти'!T164)</f>
        <v>0</v>
      </c>
      <c r="I173" s="2">
        <f>IFERROR(INDEX('04_Потоки'!$E:$E,MATCH(A173,'04_Потоки'!$A:$A,0)),0)</f>
        <v>1.850536130536131</v>
      </c>
      <c r="J173" s="2">
        <f t="shared" si="15"/>
        <v>1</v>
      </c>
      <c r="K173" s="2">
        <f>IF(C173="РЦК макси",0,2*'06A_Варіанти'!T164*J173)</f>
        <v>289.39999999999998</v>
      </c>
      <c r="L173" s="2">
        <f t="shared" si="16"/>
        <v>289.39999999999998</v>
      </c>
      <c r="M173" s="2">
        <f t="shared" si="17"/>
        <v>0</v>
      </c>
      <c r="N173" s="9">
        <f t="shared" si="18"/>
        <v>0</v>
      </c>
      <c r="O173" s="2">
        <f>MIN(IF('07A_Конструктор'!$D$5="Так",'06A_Варіанти'!E164,1E+99),IF('07A_Конструктор'!$D$6="Так",'06A_Варіанти'!F164,1E+99),IF('07A_Конструктор'!$D$7="Так",'06A_Варіанти'!G164,1E+99),IF('07A_Конструктор'!$D$8="Так",'06A_Варіанти'!H164,1E+99),IF('07A_Конструктор'!$D$9="Так",'06A_Варіанти'!I164,1E+99),IF('07A_Конструктор'!$D$10="Так",'06A_Варіанти'!J164,1E+99),IF('07A_Конструктор'!$D$11="Так",'06A_Варіанти'!K164,1E+99),IF('07A_Конструктор'!$D$12="Так",'06A_Варіанти'!L164,1E+99),IF('07A_Конструктор'!$D$13="Так",'06A_Варіанти'!M164,1E+99),IF('07A_Конструктор'!$D$14="Так",'06A_Варіанти'!N164,1E+99),IF('07A_Конструктор'!$D$15="Так",'06A_Варіанти'!O164,1E+99),IF('07A_Конструктор'!$D$16="Так",'06A_Варіанти'!P164,1E+99),IF('07A_Конструктор'!$D$17="Так",'06A_Варіанти'!Q164,1E+99),IF('06A_Варіанти'!R164="",1E+99,'06A_Варіанти'!R164))</f>
        <v>144.69999999999999</v>
      </c>
      <c r="P173" s="2" t="str">
        <f t="shared" si="19"/>
        <v>5 т</v>
      </c>
      <c r="Q173" s="2">
        <f t="shared" si="20"/>
        <v>14</v>
      </c>
      <c r="R173" s="2">
        <f>IF(OR(C173="РЦК макси",C173="РЦЧ SKU"),"SKU-потік",IFERROR(VLOOKUP(D173,'02_РЦ'!$A$3:$I$7,5,FALSE),0))</f>
        <v>800</v>
      </c>
      <c r="S173" s="2" t="str">
        <f>IF(OR(C173="РЦК макси",C173="РЦЧ SKU"),"Не рахується в ліміт",IFERROR(VLOOKUP(D173,'02_РЦ'!$A$3:$I$7,9,FALSE),"Немає РЦ"))</f>
        <v>В межах</v>
      </c>
    </row>
    <row r="174" spans="1:19">
      <c r="A174" s="2" t="str">
        <f>'06A_Варіанти'!A165</f>
        <v>BASE_438</v>
      </c>
      <c r="B174" s="2" t="str">
        <f>'06A_Варіанти'!B165</f>
        <v>TT_438</v>
      </c>
      <c r="C174" s="2" t="str">
        <f>'06A_Варіанти'!D165</f>
        <v>Основний</v>
      </c>
      <c r="D174" s="2" t="str">
        <f>'06A_Варіанти'!C165</f>
        <v>РЦП</v>
      </c>
      <c r="E174" s="2" t="str">
        <f>'06A_Варіанти'!S165</f>
        <v>ZP_PREOBR</v>
      </c>
      <c r="F174" s="2" t="str">
        <f>IF(O174='06A_Варіанти'!E165,'06A_Варіанти'!E$1,IF(O174='06A_Варіанти'!F165,'06A_Варіанти'!F$1,IF(O174='06A_Варіанти'!G165,'06A_Варіанти'!G$1,IF(O174='06A_Варіанти'!H165,'06A_Варіанти'!H$1,IF(O174='06A_Варіанти'!I165,'06A_Варіанти'!I$1,IF(O174='06A_Варіанти'!J165,'06A_Варіанти'!J$1,IF(O174='06A_Варіанти'!K165,'06A_Варіанти'!K$1,IF(O174='06A_Варіанти'!L165,'06A_Варіанти'!L$1,IF(O174='06A_Варіанти'!M165,'06A_Варіанти'!M$1,IF(O174='06A_Варіанти'!N165,'06A_Варіанти'!N$1,IF(O174='06A_Варіанти'!O165,'06A_Варіанти'!O$1,IF(O174='06A_Варіанти'!P165,'06A_Варіанти'!P$1,IF(O174='06A_Варіанти'!Q165,'06A_Варіанти'!Q$1,IF(O174='06A_Варіанти'!R165,'06A_Варіанти'!R$1,"НЕМАЄ МАРШРУТУ"))))))))))))))</f>
        <v>ZP_PREOBR</v>
      </c>
      <c r="G174" s="2" t="str">
        <f t="shared" si="14"/>
        <v>БЕЗ ЗМІН</v>
      </c>
      <c r="H174" s="2">
        <f>IF(G174="НЕМАЄ МАРШРУТУ",0,O174-'06A_Варіанти'!T165)</f>
        <v>0</v>
      </c>
      <c r="I174" s="2">
        <f>IFERROR(INDEX('04_Потоки'!$E:$E,MATCH(A174,'04_Потоки'!$A:$A,0)),0)</f>
        <v>1.850536130536131</v>
      </c>
      <c r="J174" s="2">
        <f t="shared" si="15"/>
        <v>1</v>
      </c>
      <c r="K174" s="2">
        <f>IF(C174="РЦК макси",0,2*'06A_Варіанти'!T165*J174)</f>
        <v>470.2</v>
      </c>
      <c r="L174" s="2">
        <f t="shared" si="16"/>
        <v>470.2</v>
      </c>
      <c r="M174" s="2">
        <f t="shared" si="17"/>
        <v>0</v>
      </c>
      <c r="N174" s="9">
        <f t="shared" si="18"/>
        <v>0</v>
      </c>
      <c r="O174" s="2">
        <f>MIN(IF('07A_Конструктор'!$D$5="Так",'06A_Варіанти'!E165,1E+99),IF('07A_Конструктор'!$D$6="Так",'06A_Варіанти'!F165,1E+99),IF('07A_Конструктор'!$D$7="Так",'06A_Варіанти'!G165,1E+99),IF('07A_Конструктор'!$D$8="Так",'06A_Варіанти'!H165,1E+99),IF('07A_Конструктор'!$D$9="Так",'06A_Варіанти'!I165,1E+99),IF('07A_Конструктор'!$D$10="Так",'06A_Варіанти'!J165,1E+99),IF('07A_Конструктор'!$D$11="Так",'06A_Варіанти'!K165,1E+99),IF('07A_Конструктор'!$D$12="Так",'06A_Варіанти'!L165,1E+99),IF('07A_Конструктор'!$D$13="Так",'06A_Варіанти'!M165,1E+99),IF('07A_Конструктор'!$D$14="Так",'06A_Варіанти'!N165,1E+99),IF('07A_Конструктор'!$D$15="Так",'06A_Варіанти'!O165,1E+99),IF('07A_Конструктор'!$D$16="Так",'06A_Варіанти'!P165,1E+99),IF('07A_Конструктор'!$D$17="Так",'06A_Варіанти'!Q165,1E+99),IF('06A_Варіанти'!R165="",1E+99,'06A_Варіанти'!R165))</f>
        <v>235.1</v>
      </c>
      <c r="P174" s="2" t="str">
        <f t="shared" si="19"/>
        <v>5 т</v>
      </c>
      <c r="Q174" s="2">
        <f t="shared" si="20"/>
        <v>14</v>
      </c>
      <c r="R174" s="2">
        <f>IF(OR(C174="РЦК макси",C174="РЦЧ SKU"),"SKU-потік",IFERROR(VLOOKUP(D174,'02_РЦ'!$A$3:$I$7,5,FALSE),0))</f>
        <v>800</v>
      </c>
      <c r="S174" s="2" t="str">
        <f>IF(OR(C174="РЦК макси",C174="РЦЧ SKU"),"Не рахується в ліміт",IFERROR(VLOOKUP(D174,'02_РЦ'!$A$3:$I$7,9,FALSE),"Немає РЦ"))</f>
        <v>В межах</v>
      </c>
    </row>
    <row r="175" spans="1:19">
      <c r="A175" s="2" t="str">
        <f>'06A_Варіанти'!A166</f>
        <v>BASE_450</v>
      </c>
      <c r="B175" s="2" t="str">
        <f>'06A_Варіанти'!B166</f>
        <v>TT_450</v>
      </c>
      <c r="C175" s="2" t="str">
        <f>'06A_Варіанти'!D166</f>
        <v>Основний</v>
      </c>
      <c r="D175" s="2" t="str">
        <f>'06A_Варіанти'!C166</f>
        <v>РЦП</v>
      </c>
      <c r="E175" s="2" t="str">
        <f>'06A_Варіанти'!S166</f>
        <v>KAM_HPP</v>
      </c>
      <c r="F175" s="2" t="str">
        <f>IF(O175='06A_Варіанти'!E166,'06A_Варіанти'!E$1,IF(O175='06A_Варіанти'!F166,'06A_Варіанти'!F$1,IF(O175='06A_Варіанти'!G166,'06A_Варіанти'!G$1,IF(O175='06A_Варіанти'!H166,'06A_Варіанти'!H$1,IF(O175='06A_Варіанти'!I166,'06A_Варіанти'!I$1,IF(O175='06A_Варіанти'!J166,'06A_Варіанти'!J$1,IF(O175='06A_Варіанти'!K166,'06A_Варіанти'!K$1,IF(O175='06A_Варіанти'!L166,'06A_Варіанти'!L$1,IF(O175='06A_Варіанти'!M166,'06A_Варіанти'!M$1,IF(O175='06A_Варіанти'!N166,'06A_Варіанти'!N$1,IF(O175='06A_Варіанти'!O166,'06A_Варіанти'!O$1,IF(O175='06A_Варіанти'!P166,'06A_Варіанти'!P$1,IF(O175='06A_Варіанти'!Q166,'06A_Варіанти'!Q$1,IF(O175='06A_Варіанти'!R166,'06A_Варіанти'!R$1,"НЕМАЄ МАРШРУТУ"))))))))))))))</f>
        <v>KAM_HPP</v>
      </c>
      <c r="G175" s="2" t="str">
        <f t="shared" si="14"/>
        <v>БЕЗ ЗМІН</v>
      </c>
      <c r="H175" s="2">
        <f>IF(G175="НЕМАЄ МАРШРУТУ",0,O175-'06A_Варіанти'!T166)</f>
        <v>0</v>
      </c>
      <c r="I175" s="2">
        <f>IFERROR(INDEX('04_Потоки'!$E:$E,MATCH(A175,'04_Потоки'!$A:$A,0)),0)</f>
        <v>1.850536130536131</v>
      </c>
      <c r="J175" s="2">
        <f t="shared" si="15"/>
        <v>1</v>
      </c>
      <c r="K175" s="2">
        <f>IF(C175="РЦК макси",0,2*'06A_Варіанти'!T166*J175)</f>
        <v>524.79999999999995</v>
      </c>
      <c r="L175" s="2">
        <f t="shared" si="16"/>
        <v>524.79999999999995</v>
      </c>
      <c r="M175" s="2">
        <f t="shared" si="17"/>
        <v>0</v>
      </c>
      <c r="N175" s="9">
        <f t="shared" si="18"/>
        <v>0</v>
      </c>
      <c r="O175" s="2">
        <f>MIN(IF('07A_Конструктор'!$D$5="Так",'06A_Варіанти'!E166,1E+99),IF('07A_Конструктор'!$D$6="Так",'06A_Варіанти'!F166,1E+99),IF('07A_Конструктор'!$D$7="Так",'06A_Варіанти'!G166,1E+99),IF('07A_Конструктор'!$D$8="Так",'06A_Варіанти'!H166,1E+99),IF('07A_Конструктор'!$D$9="Так",'06A_Варіанти'!I166,1E+99),IF('07A_Конструктор'!$D$10="Так",'06A_Варіанти'!J166,1E+99),IF('07A_Конструктор'!$D$11="Так",'06A_Варіанти'!K166,1E+99),IF('07A_Конструктор'!$D$12="Так",'06A_Варіанти'!L166,1E+99),IF('07A_Конструктор'!$D$13="Так",'06A_Варіанти'!M166,1E+99),IF('07A_Конструктор'!$D$14="Так",'06A_Варіанти'!N166,1E+99),IF('07A_Конструктор'!$D$15="Так",'06A_Варіанти'!O166,1E+99),IF('07A_Конструктор'!$D$16="Так",'06A_Варіанти'!P166,1E+99),IF('07A_Конструктор'!$D$17="Так",'06A_Варіанти'!Q166,1E+99),IF('06A_Варіанти'!R166="",1E+99,'06A_Варіанти'!R166))</f>
        <v>262.39999999999998</v>
      </c>
      <c r="P175" s="2" t="str">
        <f t="shared" si="19"/>
        <v>5 т</v>
      </c>
      <c r="Q175" s="2">
        <f t="shared" si="20"/>
        <v>14</v>
      </c>
      <c r="R175" s="2">
        <f>IF(OR(C175="РЦК макси",C175="РЦЧ SKU"),"SKU-потік",IFERROR(VLOOKUP(D175,'02_РЦ'!$A$3:$I$7,5,FALSE),0))</f>
        <v>800</v>
      </c>
      <c r="S175" s="2" t="str">
        <f>IF(OR(C175="РЦК макси",C175="РЦЧ SKU"),"Не рахується в ліміт",IFERROR(VLOOKUP(D175,'02_РЦ'!$A$3:$I$7,9,FALSE),"Немає РЦ"))</f>
        <v>В межах</v>
      </c>
    </row>
    <row r="176" spans="1:19">
      <c r="A176" s="2" t="str">
        <f>'06A_Варіанти'!A167</f>
        <v>BASE_462</v>
      </c>
      <c r="B176" s="2" t="str">
        <f>'06A_Варіанти'!B167</f>
        <v>TT_462</v>
      </c>
      <c r="C176" s="2" t="str">
        <f>'06A_Варіанти'!D167</f>
        <v>Основний</v>
      </c>
      <c r="D176" s="2" t="str">
        <f>'06A_Варіанти'!C167</f>
        <v>РЦП</v>
      </c>
      <c r="E176" s="2" t="str">
        <f>'06A_Варіанти'!S167</f>
        <v>DIRECT</v>
      </c>
      <c r="F176" s="2" t="str">
        <f>IF(O176='06A_Варіанти'!E167,'06A_Варіанти'!E$1,IF(O176='06A_Варіанти'!F167,'06A_Варіанти'!F$1,IF(O176='06A_Варіанти'!G167,'06A_Варіанти'!G$1,IF(O176='06A_Варіанти'!H167,'06A_Варіанти'!H$1,IF(O176='06A_Варіанти'!I167,'06A_Варіанти'!I$1,IF(O176='06A_Варіанти'!J167,'06A_Варіанти'!J$1,IF(O176='06A_Варіанти'!K167,'06A_Варіанти'!K$1,IF(O176='06A_Варіанти'!L167,'06A_Варіанти'!L$1,IF(O176='06A_Варіанти'!M167,'06A_Варіанти'!M$1,IF(O176='06A_Варіанти'!N167,'06A_Варіанти'!N$1,IF(O176='06A_Варіанти'!O167,'06A_Варіанти'!O$1,IF(O176='06A_Варіанти'!P167,'06A_Варіанти'!P$1,IF(O176='06A_Варіанти'!Q167,'06A_Варіанти'!Q$1,IF(O176='06A_Варіанти'!R167,'06A_Варіанти'!R$1,"НЕМАЄ МАРШРУТУ"))))))))))))))</f>
        <v>DIRECT</v>
      </c>
      <c r="G176" s="2" t="str">
        <f t="shared" si="14"/>
        <v>БЕЗ ЗМІН</v>
      </c>
      <c r="H176" s="2">
        <f>IF(G176="НЕМАЄ МАРШРУТУ",0,O176-'06A_Варіанти'!T167)</f>
        <v>0</v>
      </c>
      <c r="I176" s="2">
        <f>IFERROR(INDEX('04_Потоки'!$E:$E,MATCH(A176,'04_Потоки'!$A:$A,0)),0)</f>
        <v>1.850536130536131</v>
      </c>
      <c r="J176" s="2">
        <f t="shared" si="15"/>
        <v>1</v>
      </c>
      <c r="K176" s="2">
        <f>IF(C176="РЦК макси",0,2*'06A_Варіанти'!T167*J176)</f>
        <v>354</v>
      </c>
      <c r="L176" s="2">
        <f t="shared" si="16"/>
        <v>354</v>
      </c>
      <c r="M176" s="2">
        <f t="shared" si="17"/>
        <v>0</v>
      </c>
      <c r="N176" s="9">
        <f t="shared" si="18"/>
        <v>0</v>
      </c>
      <c r="O176" s="2">
        <f>MIN(IF('07A_Конструктор'!$D$5="Так",'06A_Варіанти'!E167,1E+99),IF('07A_Конструктор'!$D$6="Так",'06A_Варіанти'!F167,1E+99),IF('07A_Конструктор'!$D$7="Так",'06A_Варіанти'!G167,1E+99),IF('07A_Конструктор'!$D$8="Так",'06A_Варіанти'!H167,1E+99),IF('07A_Конструктор'!$D$9="Так",'06A_Варіанти'!I167,1E+99),IF('07A_Конструктор'!$D$10="Так",'06A_Варіанти'!J167,1E+99),IF('07A_Конструктор'!$D$11="Так",'06A_Варіанти'!K167,1E+99),IF('07A_Конструктор'!$D$12="Так",'06A_Варіанти'!L167,1E+99),IF('07A_Конструктор'!$D$13="Так",'06A_Варіанти'!M167,1E+99),IF('07A_Конструктор'!$D$14="Так",'06A_Варіанти'!N167,1E+99),IF('07A_Конструктор'!$D$15="Так",'06A_Варіанти'!O167,1E+99),IF('07A_Конструктор'!$D$16="Так",'06A_Варіанти'!P167,1E+99),IF('07A_Конструктор'!$D$17="Так",'06A_Варіанти'!Q167,1E+99),IF('06A_Варіанти'!R167="",1E+99,'06A_Варіанти'!R167))</f>
        <v>177</v>
      </c>
      <c r="P176" s="2" t="str">
        <f t="shared" si="19"/>
        <v>5 т</v>
      </c>
      <c r="Q176" s="2">
        <f t="shared" si="20"/>
        <v>14</v>
      </c>
      <c r="R176" s="2">
        <f>IF(OR(C176="РЦК макси",C176="РЦЧ SKU"),"SKU-потік",IFERROR(VLOOKUP(D176,'02_РЦ'!$A$3:$I$7,5,FALSE),0))</f>
        <v>800</v>
      </c>
      <c r="S176" s="2" t="str">
        <f>IF(OR(C176="РЦК макси",C176="РЦЧ SKU"),"Не рахується в ліміт",IFERROR(VLOOKUP(D176,'02_РЦ'!$A$3:$I$7,9,FALSE),"Немає РЦ"))</f>
        <v>В межах</v>
      </c>
    </row>
    <row r="177" spans="1:19">
      <c r="A177" s="2" t="str">
        <f>'06A_Варіанти'!A168</f>
        <v>BASE_292</v>
      </c>
      <c r="B177" s="2" t="str">
        <f>'06A_Варіанти'!B168</f>
        <v>TT_292</v>
      </c>
      <c r="C177" s="2" t="str">
        <f>'06A_Варіанти'!D168</f>
        <v>Основний</v>
      </c>
      <c r="D177" s="2" t="str">
        <f>'06A_Варіанти'!C168</f>
        <v>РЦП</v>
      </c>
      <c r="E177" s="2" t="str">
        <f>'06A_Варіанти'!S168</f>
        <v>DIRECT</v>
      </c>
      <c r="F177" s="2" t="str">
        <f>IF(O177='06A_Варіанти'!E168,'06A_Варіанти'!E$1,IF(O177='06A_Варіанти'!F168,'06A_Варіанти'!F$1,IF(O177='06A_Варіанти'!G168,'06A_Варіанти'!G$1,IF(O177='06A_Варіанти'!H168,'06A_Варіанти'!H$1,IF(O177='06A_Варіанти'!I168,'06A_Варіанти'!I$1,IF(O177='06A_Варіанти'!J168,'06A_Варіанти'!J$1,IF(O177='06A_Варіанти'!K168,'06A_Варіанти'!K$1,IF(O177='06A_Варіанти'!L168,'06A_Варіанти'!L$1,IF(O177='06A_Варіанти'!M168,'06A_Варіанти'!M$1,IF(O177='06A_Варіанти'!N168,'06A_Варіанти'!N$1,IF(O177='06A_Варіанти'!O168,'06A_Варіанти'!O$1,IF(O177='06A_Варіанти'!P168,'06A_Варіанти'!P$1,IF(O177='06A_Варіанти'!Q168,'06A_Варіанти'!Q$1,IF(O177='06A_Варіанти'!R168,'06A_Варіанти'!R$1,"НЕМАЄ МАРШРУТУ"))))))))))))))</f>
        <v>DIRECT</v>
      </c>
      <c r="G177" s="2" t="str">
        <f t="shared" si="14"/>
        <v>БЕЗ ЗМІН</v>
      </c>
      <c r="H177" s="2">
        <f>IF(G177="НЕМАЄ МАРШРУТУ",0,O177-'06A_Варіанти'!T168)</f>
        <v>0</v>
      </c>
      <c r="I177" s="2">
        <f>IFERROR(INDEX('04_Потоки'!$E:$E,MATCH(A177,'04_Потоки'!$A:$A,0)),0)</f>
        <v>1.850536130536131</v>
      </c>
      <c r="J177" s="2">
        <f t="shared" si="15"/>
        <v>1</v>
      </c>
      <c r="K177" s="2">
        <f>IF(C177="РЦК макси",0,2*'06A_Варіанти'!T168*J177)</f>
        <v>12</v>
      </c>
      <c r="L177" s="2">
        <f t="shared" si="16"/>
        <v>12</v>
      </c>
      <c r="M177" s="2">
        <f t="shared" si="17"/>
        <v>0</v>
      </c>
      <c r="N177" s="9">
        <f t="shared" si="18"/>
        <v>0</v>
      </c>
      <c r="O177" s="2">
        <f>MIN(IF('07A_Конструктор'!$D$5="Так",'06A_Варіанти'!E168,1E+99),IF('07A_Конструктор'!$D$6="Так",'06A_Варіанти'!F168,1E+99),IF('07A_Конструктор'!$D$7="Так",'06A_Варіанти'!G168,1E+99),IF('07A_Конструктор'!$D$8="Так",'06A_Варіанти'!H168,1E+99),IF('07A_Конструктор'!$D$9="Так",'06A_Варіанти'!I168,1E+99),IF('07A_Конструктор'!$D$10="Так",'06A_Варіанти'!J168,1E+99),IF('07A_Конструктор'!$D$11="Так",'06A_Варіанти'!K168,1E+99),IF('07A_Конструктор'!$D$12="Так",'06A_Варіанти'!L168,1E+99),IF('07A_Конструктор'!$D$13="Так",'06A_Варіанти'!M168,1E+99),IF('07A_Конструктор'!$D$14="Так",'06A_Варіанти'!N168,1E+99),IF('07A_Конструктор'!$D$15="Так",'06A_Варіанти'!O168,1E+99),IF('07A_Конструктор'!$D$16="Так",'06A_Варіанти'!P168,1E+99),IF('07A_Конструктор'!$D$17="Так",'06A_Варіанти'!Q168,1E+99),IF('06A_Варіанти'!R168="",1E+99,'06A_Варіанти'!R168))</f>
        <v>6</v>
      </c>
      <c r="P177" s="2" t="str">
        <f t="shared" si="19"/>
        <v>5 т</v>
      </c>
      <c r="Q177" s="2">
        <f t="shared" si="20"/>
        <v>14</v>
      </c>
      <c r="R177" s="2">
        <f>IF(OR(C177="РЦК макси",C177="РЦЧ SKU"),"SKU-потік",IFERROR(VLOOKUP(D177,'02_РЦ'!$A$3:$I$7,5,FALSE),0))</f>
        <v>800</v>
      </c>
      <c r="S177" s="2" t="str">
        <f>IF(OR(C177="РЦК макси",C177="РЦЧ SKU"),"Не рахується в ліміт",IFERROR(VLOOKUP(D177,'02_РЦ'!$A$3:$I$7,9,FALSE),"Немає РЦ"))</f>
        <v>В межах</v>
      </c>
    </row>
    <row r="178" spans="1:19">
      <c r="A178" s="2" t="str">
        <f>'06A_Варіанти'!A169</f>
        <v>BASE_457</v>
      </c>
      <c r="B178" s="2" t="str">
        <f>'06A_Варіанти'!B169</f>
        <v>TT_457</v>
      </c>
      <c r="C178" s="2" t="str">
        <f>'06A_Варіанти'!D169</f>
        <v>Основний</v>
      </c>
      <c r="D178" s="2" t="str">
        <f>'06A_Варіанти'!C169</f>
        <v>РЦП</v>
      </c>
      <c r="E178" s="2" t="str">
        <f>'06A_Варіанти'!S169</f>
        <v>DIRECT</v>
      </c>
      <c r="F178" s="2" t="str">
        <f>IF(O178='06A_Варіанти'!E169,'06A_Варіанти'!E$1,IF(O178='06A_Варіанти'!F169,'06A_Варіанти'!F$1,IF(O178='06A_Варіанти'!G169,'06A_Варіанти'!G$1,IF(O178='06A_Варіанти'!H169,'06A_Варіанти'!H$1,IF(O178='06A_Варіанти'!I169,'06A_Варіанти'!I$1,IF(O178='06A_Варіанти'!J169,'06A_Варіанти'!J$1,IF(O178='06A_Варіанти'!K169,'06A_Варіанти'!K$1,IF(O178='06A_Варіанти'!L169,'06A_Варіанти'!L$1,IF(O178='06A_Варіанти'!M169,'06A_Варіанти'!M$1,IF(O178='06A_Варіанти'!N169,'06A_Варіанти'!N$1,IF(O178='06A_Варіанти'!O169,'06A_Варіанти'!O$1,IF(O178='06A_Варіанти'!P169,'06A_Варіанти'!P$1,IF(O178='06A_Варіанти'!Q169,'06A_Варіанти'!Q$1,IF(O178='06A_Варіанти'!R169,'06A_Варіанти'!R$1,"НЕМАЄ МАРШРУТУ"))))))))))))))</f>
        <v>DIRECT</v>
      </c>
      <c r="G178" s="2" t="str">
        <f t="shared" si="14"/>
        <v>БЕЗ ЗМІН</v>
      </c>
      <c r="H178" s="2">
        <f>IF(G178="НЕМАЄ МАРШРУТУ",0,O178-'06A_Варіанти'!T169)</f>
        <v>0</v>
      </c>
      <c r="I178" s="2">
        <f>IFERROR(INDEX('04_Потоки'!$E:$E,MATCH(A178,'04_Потоки'!$A:$A,0)),0)</f>
        <v>1.850536130536131</v>
      </c>
      <c r="J178" s="2">
        <f t="shared" si="15"/>
        <v>1</v>
      </c>
      <c r="K178" s="2">
        <f>IF(C178="РЦК макси",0,2*'06A_Варіанти'!T169*J178)</f>
        <v>464.8</v>
      </c>
      <c r="L178" s="2">
        <f t="shared" si="16"/>
        <v>464.8</v>
      </c>
      <c r="M178" s="2">
        <f t="shared" si="17"/>
        <v>0</v>
      </c>
      <c r="N178" s="9">
        <f t="shared" si="18"/>
        <v>0</v>
      </c>
      <c r="O178" s="2">
        <f>MIN(IF('07A_Конструктор'!$D$5="Так",'06A_Варіанти'!E169,1E+99),IF('07A_Конструктор'!$D$6="Так",'06A_Варіанти'!F169,1E+99),IF('07A_Конструктор'!$D$7="Так",'06A_Варіанти'!G169,1E+99),IF('07A_Конструктор'!$D$8="Так",'06A_Варіанти'!H169,1E+99),IF('07A_Конструктор'!$D$9="Так",'06A_Варіанти'!I169,1E+99),IF('07A_Конструктор'!$D$10="Так",'06A_Варіанти'!J169,1E+99),IF('07A_Конструктор'!$D$11="Так",'06A_Варіанти'!K169,1E+99),IF('07A_Конструктор'!$D$12="Так",'06A_Варіанти'!L169,1E+99),IF('07A_Конструктор'!$D$13="Так",'06A_Варіанти'!M169,1E+99),IF('07A_Конструктор'!$D$14="Так",'06A_Варіанти'!N169,1E+99),IF('07A_Конструктор'!$D$15="Так",'06A_Варіанти'!O169,1E+99),IF('07A_Конструктор'!$D$16="Так",'06A_Варіанти'!P169,1E+99),IF('07A_Конструктор'!$D$17="Так",'06A_Варіанти'!Q169,1E+99),IF('06A_Варіанти'!R169="",1E+99,'06A_Варіанти'!R169))</f>
        <v>232.4</v>
      </c>
      <c r="P178" s="2" t="str">
        <f t="shared" si="19"/>
        <v>5 т</v>
      </c>
      <c r="Q178" s="2">
        <f t="shared" si="20"/>
        <v>14</v>
      </c>
      <c r="R178" s="2">
        <f>IF(OR(C178="РЦК макси",C178="РЦЧ SKU"),"SKU-потік",IFERROR(VLOOKUP(D178,'02_РЦ'!$A$3:$I$7,5,FALSE),0))</f>
        <v>800</v>
      </c>
      <c r="S178" s="2" t="str">
        <f>IF(OR(C178="РЦК макси",C178="РЦЧ SKU"),"Не рахується в ліміт",IFERROR(VLOOKUP(D178,'02_РЦ'!$A$3:$I$7,9,FALSE),"Немає РЦ"))</f>
        <v>В межах</v>
      </c>
    </row>
    <row r="179" spans="1:19">
      <c r="A179" s="2" t="str">
        <f>'06A_Варіанти'!A170</f>
        <v>BASE_441</v>
      </c>
      <c r="B179" s="2" t="str">
        <f>'06A_Варіанти'!B170</f>
        <v>TT_441</v>
      </c>
      <c r="C179" s="2" t="str">
        <f>'06A_Варіанти'!D170</f>
        <v>Основний</v>
      </c>
      <c r="D179" s="2" t="str">
        <f>'06A_Варіанти'!C170</f>
        <v>РЦП</v>
      </c>
      <c r="E179" s="2" t="str">
        <f>'06A_Варіанти'!S170</f>
        <v>DIRECT</v>
      </c>
      <c r="F179" s="2" t="str">
        <f>IF(O179='06A_Варіанти'!E170,'06A_Варіанти'!E$1,IF(O179='06A_Варіанти'!F170,'06A_Варіанти'!F$1,IF(O179='06A_Варіанти'!G170,'06A_Варіанти'!G$1,IF(O179='06A_Варіанти'!H170,'06A_Варіанти'!H$1,IF(O179='06A_Варіанти'!I170,'06A_Варіанти'!I$1,IF(O179='06A_Варіанти'!J170,'06A_Варіанти'!J$1,IF(O179='06A_Варіанти'!K170,'06A_Варіанти'!K$1,IF(O179='06A_Варіанти'!L170,'06A_Варіанти'!L$1,IF(O179='06A_Варіанти'!M170,'06A_Варіанти'!M$1,IF(O179='06A_Варіанти'!N170,'06A_Варіанти'!N$1,IF(O179='06A_Варіанти'!O170,'06A_Варіанти'!O$1,IF(O179='06A_Варіанти'!P170,'06A_Варіанти'!P$1,IF(O179='06A_Варіанти'!Q170,'06A_Варіанти'!Q$1,IF(O179='06A_Варіанти'!R170,'06A_Варіанти'!R$1,"НЕМАЄ МАРШРУТУ"))))))))))))))</f>
        <v>DIRECT</v>
      </c>
      <c r="G179" s="2" t="str">
        <f t="shared" si="14"/>
        <v>БЕЗ ЗМІН</v>
      </c>
      <c r="H179" s="2">
        <f>IF(G179="НЕМАЄ МАРШРУТУ",0,O179-'06A_Варіанти'!T170)</f>
        <v>0</v>
      </c>
      <c r="I179" s="2">
        <f>IFERROR(INDEX('04_Потоки'!$E:$E,MATCH(A179,'04_Потоки'!$A:$A,0)),0)</f>
        <v>1.850536130536131</v>
      </c>
      <c r="J179" s="2">
        <f t="shared" si="15"/>
        <v>1</v>
      </c>
      <c r="K179" s="2">
        <f>IF(C179="РЦК макси",0,2*'06A_Варіанти'!T170*J179)</f>
        <v>354.4</v>
      </c>
      <c r="L179" s="2">
        <f t="shared" si="16"/>
        <v>354.4</v>
      </c>
      <c r="M179" s="2">
        <f t="shared" si="17"/>
        <v>0</v>
      </c>
      <c r="N179" s="9">
        <f t="shared" si="18"/>
        <v>0</v>
      </c>
      <c r="O179" s="2">
        <f>MIN(IF('07A_Конструктор'!$D$5="Так",'06A_Варіанти'!E170,1E+99),IF('07A_Конструктор'!$D$6="Так",'06A_Варіанти'!F170,1E+99),IF('07A_Конструктор'!$D$7="Так",'06A_Варіанти'!G170,1E+99),IF('07A_Конструктор'!$D$8="Так",'06A_Варіанти'!H170,1E+99),IF('07A_Конструктор'!$D$9="Так",'06A_Варіанти'!I170,1E+99),IF('07A_Конструктор'!$D$10="Так",'06A_Варіанти'!J170,1E+99),IF('07A_Конструктор'!$D$11="Так",'06A_Варіанти'!K170,1E+99),IF('07A_Конструктор'!$D$12="Так",'06A_Варіанти'!L170,1E+99),IF('07A_Конструктор'!$D$13="Так",'06A_Варіанти'!M170,1E+99),IF('07A_Конструктор'!$D$14="Так",'06A_Варіанти'!N170,1E+99),IF('07A_Конструктор'!$D$15="Так",'06A_Варіанти'!O170,1E+99),IF('07A_Конструктор'!$D$16="Так",'06A_Варіанти'!P170,1E+99),IF('07A_Конструктор'!$D$17="Так",'06A_Варіанти'!Q170,1E+99),IF('06A_Варіанти'!R170="",1E+99,'06A_Варіанти'!R170))</f>
        <v>177.2</v>
      </c>
      <c r="P179" s="2" t="str">
        <f t="shared" si="19"/>
        <v>5 т</v>
      </c>
      <c r="Q179" s="2">
        <f t="shared" si="20"/>
        <v>14</v>
      </c>
      <c r="R179" s="2">
        <f>IF(OR(C179="РЦК макси",C179="РЦЧ SKU"),"SKU-потік",IFERROR(VLOOKUP(D179,'02_РЦ'!$A$3:$I$7,5,FALSE),0))</f>
        <v>800</v>
      </c>
      <c r="S179" s="2" t="str">
        <f>IF(OR(C179="РЦК макси",C179="РЦЧ SKU"),"Не рахується в ліміт",IFERROR(VLOOKUP(D179,'02_РЦ'!$A$3:$I$7,9,FALSE),"Немає РЦ"))</f>
        <v>В межах</v>
      </c>
    </row>
    <row r="180" spans="1:19">
      <c r="A180" s="2" t="str">
        <f>'06A_Варіанти'!A171</f>
        <v>BASE_459</v>
      </c>
      <c r="B180" s="2" t="str">
        <f>'06A_Варіанти'!B171</f>
        <v>TT_459</v>
      </c>
      <c r="C180" s="2" t="str">
        <f>'06A_Варіанти'!D171</f>
        <v>Основний</v>
      </c>
      <c r="D180" s="2" t="str">
        <f>'06A_Варіанти'!C171</f>
        <v>РЦП</v>
      </c>
      <c r="E180" s="2" t="str">
        <f>'06A_Варіанти'!S171</f>
        <v>DIRECT</v>
      </c>
      <c r="F180" s="2" t="str">
        <f>IF(O180='06A_Варіанти'!E171,'06A_Варіанти'!E$1,IF(O180='06A_Варіанти'!F171,'06A_Варіанти'!F$1,IF(O180='06A_Варіанти'!G171,'06A_Варіанти'!G$1,IF(O180='06A_Варіанти'!H171,'06A_Варіанти'!H$1,IF(O180='06A_Варіанти'!I171,'06A_Варіанти'!I$1,IF(O180='06A_Варіанти'!J171,'06A_Варіанти'!J$1,IF(O180='06A_Варіанти'!K171,'06A_Варіанти'!K$1,IF(O180='06A_Варіанти'!L171,'06A_Варіанти'!L$1,IF(O180='06A_Варіанти'!M171,'06A_Варіанти'!M$1,IF(O180='06A_Варіанти'!N171,'06A_Варіанти'!N$1,IF(O180='06A_Варіанти'!O171,'06A_Варіанти'!O$1,IF(O180='06A_Варіанти'!P171,'06A_Варіанти'!P$1,IF(O180='06A_Варіанти'!Q171,'06A_Варіанти'!Q$1,IF(O180='06A_Варіанти'!R171,'06A_Варіанти'!R$1,"НЕМАЄ МАРШРУТУ"))))))))))))))</f>
        <v>DIRECT</v>
      </c>
      <c r="G180" s="2" t="str">
        <f t="shared" si="14"/>
        <v>БЕЗ ЗМІН</v>
      </c>
      <c r="H180" s="2">
        <f>IF(G180="НЕМАЄ МАРШРУТУ",0,O180-'06A_Варіанти'!T171)</f>
        <v>0</v>
      </c>
      <c r="I180" s="2">
        <f>IFERROR(INDEX('04_Потоки'!$E:$E,MATCH(A180,'04_Потоки'!$A:$A,0)),0)</f>
        <v>1.850536130536131</v>
      </c>
      <c r="J180" s="2">
        <f t="shared" si="15"/>
        <v>1</v>
      </c>
      <c r="K180" s="2">
        <f>IF(C180="РЦК макси",0,2*'06A_Варіанти'!T171*J180)</f>
        <v>292.8</v>
      </c>
      <c r="L180" s="2">
        <f t="shared" si="16"/>
        <v>292.8</v>
      </c>
      <c r="M180" s="2">
        <f t="shared" si="17"/>
        <v>0</v>
      </c>
      <c r="N180" s="9">
        <f t="shared" si="18"/>
        <v>0</v>
      </c>
      <c r="O180" s="2">
        <f>MIN(IF('07A_Конструктор'!$D$5="Так",'06A_Варіанти'!E171,1E+99),IF('07A_Конструктор'!$D$6="Так",'06A_Варіанти'!F171,1E+99),IF('07A_Конструктор'!$D$7="Так",'06A_Варіанти'!G171,1E+99),IF('07A_Конструктор'!$D$8="Так",'06A_Варіанти'!H171,1E+99),IF('07A_Конструктор'!$D$9="Так",'06A_Варіанти'!I171,1E+99),IF('07A_Конструктор'!$D$10="Так",'06A_Варіанти'!J171,1E+99),IF('07A_Конструктор'!$D$11="Так",'06A_Варіанти'!K171,1E+99),IF('07A_Конструктор'!$D$12="Так",'06A_Варіанти'!L171,1E+99),IF('07A_Конструктор'!$D$13="Так",'06A_Варіанти'!M171,1E+99),IF('07A_Конструктор'!$D$14="Так",'06A_Варіанти'!N171,1E+99),IF('07A_Конструктор'!$D$15="Так",'06A_Варіанти'!O171,1E+99),IF('07A_Конструктор'!$D$16="Так",'06A_Варіанти'!P171,1E+99),IF('07A_Конструктор'!$D$17="Так",'06A_Варіанти'!Q171,1E+99),IF('06A_Варіанти'!R171="",1E+99,'06A_Варіанти'!R171))</f>
        <v>146.4</v>
      </c>
      <c r="P180" s="2" t="str">
        <f t="shared" si="19"/>
        <v>5 т</v>
      </c>
      <c r="Q180" s="2">
        <f t="shared" si="20"/>
        <v>14</v>
      </c>
      <c r="R180" s="2">
        <f>IF(OR(C180="РЦК макси",C180="РЦЧ SKU"),"SKU-потік",IFERROR(VLOOKUP(D180,'02_РЦ'!$A$3:$I$7,5,FALSE),0))</f>
        <v>800</v>
      </c>
      <c r="S180" s="2" t="str">
        <f>IF(OR(C180="РЦК макси",C180="РЦЧ SKU"),"Не рахується в ліміт",IFERROR(VLOOKUP(D180,'02_РЦ'!$A$3:$I$7,9,FALSE),"Немає РЦ"))</f>
        <v>В межах</v>
      </c>
    </row>
    <row r="181" spans="1:19">
      <c r="A181" s="2" t="str">
        <f>'06A_Варіанти'!A172</f>
        <v>BASE_461</v>
      </c>
      <c r="B181" s="2" t="str">
        <f>'06A_Варіанти'!B172</f>
        <v>TT_461</v>
      </c>
      <c r="C181" s="2" t="str">
        <f>'06A_Варіанти'!D172</f>
        <v>Основний</v>
      </c>
      <c r="D181" s="2" t="str">
        <f>'06A_Варіанти'!C172</f>
        <v>РЦП</v>
      </c>
      <c r="E181" s="2" t="str">
        <f>'06A_Варіанти'!S172</f>
        <v>DIRECT</v>
      </c>
      <c r="F181" s="2" t="str">
        <f>IF(O181='06A_Варіанти'!E172,'06A_Варіанти'!E$1,IF(O181='06A_Варіанти'!F172,'06A_Варіанти'!F$1,IF(O181='06A_Варіанти'!G172,'06A_Варіанти'!G$1,IF(O181='06A_Варіанти'!H172,'06A_Варіанти'!H$1,IF(O181='06A_Варіанти'!I172,'06A_Варіанти'!I$1,IF(O181='06A_Варіанти'!J172,'06A_Варіанти'!J$1,IF(O181='06A_Варіанти'!K172,'06A_Варіанти'!K$1,IF(O181='06A_Варіанти'!L172,'06A_Варіанти'!L$1,IF(O181='06A_Варіанти'!M172,'06A_Варіанти'!M$1,IF(O181='06A_Варіанти'!N172,'06A_Варіанти'!N$1,IF(O181='06A_Варіанти'!O172,'06A_Варіанти'!O$1,IF(O181='06A_Варіанти'!P172,'06A_Варіанти'!P$1,IF(O181='06A_Варіанти'!Q172,'06A_Варіанти'!Q$1,IF(O181='06A_Варіанти'!R172,'06A_Варіанти'!R$1,"НЕМАЄ МАРШРУТУ"))))))))))))))</f>
        <v>DIRECT</v>
      </c>
      <c r="G181" s="2" t="str">
        <f t="shared" si="14"/>
        <v>БЕЗ ЗМІН</v>
      </c>
      <c r="H181" s="2">
        <f>IF(G181="НЕМАЄ МАРШРУТУ",0,O181-'06A_Варіанти'!T172)</f>
        <v>0</v>
      </c>
      <c r="I181" s="2">
        <f>IFERROR(INDEX('04_Потоки'!$E:$E,MATCH(A181,'04_Потоки'!$A:$A,0)),0)</f>
        <v>1.850536130536131</v>
      </c>
      <c r="J181" s="2">
        <f t="shared" si="15"/>
        <v>1</v>
      </c>
      <c r="K181" s="2">
        <f>IF(C181="РЦК макси",0,2*'06A_Варіанти'!T172*J181)</f>
        <v>309.39999999999998</v>
      </c>
      <c r="L181" s="2">
        <f t="shared" si="16"/>
        <v>309.39999999999998</v>
      </c>
      <c r="M181" s="2">
        <f t="shared" si="17"/>
        <v>0</v>
      </c>
      <c r="N181" s="9">
        <f t="shared" si="18"/>
        <v>0</v>
      </c>
      <c r="O181" s="2">
        <f>MIN(IF('07A_Конструктор'!$D$5="Так",'06A_Варіанти'!E172,1E+99),IF('07A_Конструктор'!$D$6="Так",'06A_Варіанти'!F172,1E+99),IF('07A_Конструктор'!$D$7="Так",'06A_Варіанти'!G172,1E+99),IF('07A_Конструктор'!$D$8="Так",'06A_Варіанти'!H172,1E+99),IF('07A_Конструктор'!$D$9="Так",'06A_Варіанти'!I172,1E+99),IF('07A_Конструктор'!$D$10="Так",'06A_Варіанти'!J172,1E+99),IF('07A_Конструктор'!$D$11="Так",'06A_Варіанти'!K172,1E+99),IF('07A_Конструктор'!$D$12="Так",'06A_Варіанти'!L172,1E+99),IF('07A_Конструктор'!$D$13="Так",'06A_Варіанти'!M172,1E+99),IF('07A_Конструктор'!$D$14="Так",'06A_Варіанти'!N172,1E+99),IF('07A_Конструктор'!$D$15="Так",'06A_Варіанти'!O172,1E+99),IF('07A_Конструктор'!$D$16="Так",'06A_Варіанти'!P172,1E+99),IF('07A_Конструктор'!$D$17="Так",'06A_Варіанти'!Q172,1E+99),IF('06A_Варіанти'!R172="",1E+99,'06A_Варіанти'!R172))</f>
        <v>154.69999999999999</v>
      </c>
      <c r="P181" s="2" t="str">
        <f t="shared" si="19"/>
        <v>5 т</v>
      </c>
      <c r="Q181" s="2">
        <f t="shared" si="20"/>
        <v>14</v>
      </c>
      <c r="R181" s="2">
        <f>IF(OR(C181="РЦК макси",C181="РЦЧ SKU"),"SKU-потік",IFERROR(VLOOKUP(D181,'02_РЦ'!$A$3:$I$7,5,FALSE),0))</f>
        <v>800</v>
      </c>
      <c r="S181" s="2" t="str">
        <f>IF(OR(C181="РЦК макси",C181="РЦЧ SKU"),"Не рахується в ліміт",IFERROR(VLOOKUP(D181,'02_РЦ'!$A$3:$I$7,9,FALSE),"Немає РЦ"))</f>
        <v>В межах</v>
      </c>
    </row>
    <row r="182" spans="1:19">
      <c r="A182" s="2" t="str">
        <f>'06A_Варіанти'!A173</f>
        <v>BASE_444</v>
      </c>
      <c r="B182" s="2" t="str">
        <f>'06A_Варіанти'!B173</f>
        <v>TT_444</v>
      </c>
      <c r="C182" s="2" t="str">
        <f>'06A_Варіанти'!D173</f>
        <v>Основний</v>
      </c>
      <c r="D182" s="2" t="str">
        <f>'06A_Варіанти'!C173</f>
        <v>РЦП</v>
      </c>
      <c r="E182" s="2" t="str">
        <f>'06A_Варіанти'!S173</f>
        <v>DIRECT</v>
      </c>
      <c r="F182" s="2" t="str">
        <f>IF(O182='06A_Варіанти'!E173,'06A_Варіанти'!E$1,IF(O182='06A_Варіанти'!F173,'06A_Варіанти'!F$1,IF(O182='06A_Варіанти'!G173,'06A_Варіанти'!G$1,IF(O182='06A_Варіанти'!H173,'06A_Варіанти'!H$1,IF(O182='06A_Варіанти'!I173,'06A_Варіанти'!I$1,IF(O182='06A_Варіанти'!J173,'06A_Варіанти'!J$1,IF(O182='06A_Варіанти'!K173,'06A_Варіанти'!K$1,IF(O182='06A_Варіанти'!L173,'06A_Варіанти'!L$1,IF(O182='06A_Варіанти'!M173,'06A_Варіанти'!M$1,IF(O182='06A_Варіанти'!N173,'06A_Варіанти'!N$1,IF(O182='06A_Варіанти'!O173,'06A_Варіанти'!O$1,IF(O182='06A_Варіанти'!P173,'06A_Варіанти'!P$1,IF(O182='06A_Варіанти'!Q173,'06A_Варіанти'!Q$1,IF(O182='06A_Варіанти'!R173,'06A_Варіанти'!R$1,"НЕМАЄ МАРШРУТУ"))))))))))))))</f>
        <v>DIRECT</v>
      </c>
      <c r="G182" s="2" t="str">
        <f t="shared" si="14"/>
        <v>БЕЗ ЗМІН</v>
      </c>
      <c r="H182" s="2">
        <f>IF(G182="НЕМАЄ МАРШРУТУ",0,O182-'06A_Варіанти'!T173)</f>
        <v>0</v>
      </c>
      <c r="I182" s="2">
        <f>IFERROR(INDEX('04_Потоки'!$E:$E,MATCH(A182,'04_Потоки'!$A:$A,0)),0)</f>
        <v>1.850536130536131</v>
      </c>
      <c r="J182" s="2">
        <f t="shared" si="15"/>
        <v>1</v>
      </c>
      <c r="K182" s="2">
        <f>IF(C182="РЦК макси",0,2*'06A_Варіанти'!T173*J182)</f>
        <v>327.8</v>
      </c>
      <c r="L182" s="2">
        <f t="shared" si="16"/>
        <v>327.8</v>
      </c>
      <c r="M182" s="2">
        <f t="shared" si="17"/>
        <v>0</v>
      </c>
      <c r="N182" s="9">
        <f t="shared" si="18"/>
        <v>0</v>
      </c>
      <c r="O182" s="2">
        <f>MIN(IF('07A_Конструктор'!$D$5="Так",'06A_Варіанти'!E173,1E+99),IF('07A_Конструктор'!$D$6="Так",'06A_Варіанти'!F173,1E+99),IF('07A_Конструктор'!$D$7="Так",'06A_Варіанти'!G173,1E+99),IF('07A_Конструктор'!$D$8="Так",'06A_Варіанти'!H173,1E+99),IF('07A_Конструктор'!$D$9="Так",'06A_Варіанти'!I173,1E+99),IF('07A_Конструктор'!$D$10="Так",'06A_Варіанти'!J173,1E+99),IF('07A_Конструктор'!$D$11="Так",'06A_Варіанти'!K173,1E+99),IF('07A_Конструктор'!$D$12="Так",'06A_Варіанти'!L173,1E+99),IF('07A_Конструктор'!$D$13="Так",'06A_Варіанти'!M173,1E+99),IF('07A_Конструктор'!$D$14="Так",'06A_Варіанти'!N173,1E+99),IF('07A_Конструктор'!$D$15="Так",'06A_Варіанти'!O173,1E+99),IF('07A_Конструктор'!$D$16="Так",'06A_Варіанти'!P173,1E+99),IF('07A_Конструктор'!$D$17="Так",'06A_Варіанти'!Q173,1E+99),IF('06A_Варіанти'!R173="",1E+99,'06A_Варіанти'!R173))</f>
        <v>163.9</v>
      </c>
      <c r="P182" s="2" t="str">
        <f t="shared" si="19"/>
        <v>5 т</v>
      </c>
      <c r="Q182" s="2">
        <f t="shared" si="20"/>
        <v>14</v>
      </c>
      <c r="R182" s="2">
        <f>IF(OR(C182="РЦК макси",C182="РЦЧ SKU"),"SKU-потік",IFERROR(VLOOKUP(D182,'02_РЦ'!$A$3:$I$7,5,FALSE),0))</f>
        <v>800</v>
      </c>
      <c r="S182" s="2" t="str">
        <f>IF(OR(C182="РЦК макси",C182="РЦЧ SKU"),"Не рахується в ліміт",IFERROR(VLOOKUP(D182,'02_РЦ'!$A$3:$I$7,9,FALSE),"Немає РЦ"))</f>
        <v>В межах</v>
      </c>
    </row>
    <row r="183" spans="1:19">
      <c r="A183" s="2" t="str">
        <f>'06A_Варіанти'!A174</f>
        <v>BASE_458</v>
      </c>
      <c r="B183" s="2" t="str">
        <f>'06A_Варіанти'!B174</f>
        <v>TT_458</v>
      </c>
      <c r="C183" s="2" t="str">
        <f>'06A_Варіанти'!D174</f>
        <v>Основний</v>
      </c>
      <c r="D183" s="2" t="str">
        <f>'06A_Варіанти'!C174</f>
        <v>РЦП</v>
      </c>
      <c r="E183" s="2" t="str">
        <f>'06A_Варіанти'!S174</f>
        <v>DIRECT</v>
      </c>
      <c r="F183" s="2" t="str">
        <f>IF(O183='06A_Варіанти'!E174,'06A_Варіанти'!E$1,IF(O183='06A_Варіанти'!F174,'06A_Варіанти'!F$1,IF(O183='06A_Варіанти'!G174,'06A_Варіанти'!G$1,IF(O183='06A_Варіанти'!H174,'06A_Варіанти'!H$1,IF(O183='06A_Варіанти'!I174,'06A_Варіанти'!I$1,IF(O183='06A_Варіанти'!J174,'06A_Варіанти'!J$1,IF(O183='06A_Варіанти'!K174,'06A_Варіанти'!K$1,IF(O183='06A_Варіанти'!L174,'06A_Варіанти'!L$1,IF(O183='06A_Варіанти'!M174,'06A_Варіанти'!M$1,IF(O183='06A_Варіанти'!N174,'06A_Варіанти'!N$1,IF(O183='06A_Варіанти'!O174,'06A_Варіанти'!O$1,IF(O183='06A_Варіанти'!P174,'06A_Варіанти'!P$1,IF(O183='06A_Варіанти'!Q174,'06A_Варіанти'!Q$1,IF(O183='06A_Варіанти'!R174,'06A_Варіанти'!R$1,"НЕМАЄ МАРШРУТУ"))))))))))))))</f>
        <v>DIRECT</v>
      </c>
      <c r="G183" s="2" t="str">
        <f t="shared" si="14"/>
        <v>БЕЗ ЗМІН</v>
      </c>
      <c r="H183" s="2">
        <f>IF(G183="НЕМАЄ МАРШРУТУ",0,O183-'06A_Варіанти'!T174)</f>
        <v>0</v>
      </c>
      <c r="I183" s="2">
        <f>IFERROR(INDEX('04_Потоки'!$E:$E,MATCH(A183,'04_Потоки'!$A:$A,0)),0)</f>
        <v>1.850536130536131</v>
      </c>
      <c r="J183" s="2">
        <f t="shared" si="15"/>
        <v>1</v>
      </c>
      <c r="K183" s="2">
        <f>IF(C183="РЦК макси",0,2*'06A_Варіанти'!T174*J183)</f>
        <v>457.6</v>
      </c>
      <c r="L183" s="2">
        <f t="shared" si="16"/>
        <v>457.6</v>
      </c>
      <c r="M183" s="2">
        <f t="shared" si="17"/>
        <v>0</v>
      </c>
      <c r="N183" s="9">
        <f t="shared" si="18"/>
        <v>0</v>
      </c>
      <c r="O183" s="2">
        <f>MIN(IF('07A_Конструктор'!$D$5="Так",'06A_Варіанти'!E174,1E+99),IF('07A_Конструктор'!$D$6="Так",'06A_Варіанти'!F174,1E+99),IF('07A_Конструктор'!$D$7="Так",'06A_Варіанти'!G174,1E+99),IF('07A_Конструктор'!$D$8="Так",'06A_Варіанти'!H174,1E+99),IF('07A_Конструктор'!$D$9="Так",'06A_Варіанти'!I174,1E+99),IF('07A_Конструктор'!$D$10="Так",'06A_Варіанти'!J174,1E+99),IF('07A_Конструктор'!$D$11="Так",'06A_Варіанти'!K174,1E+99),IF('07A_Конструктор'!$D$12="Так",'06A_Варіанти'!L174,1E+99),IF('07A_Конструктор'!$D$13="Так",'06A_Варіанти'!M174,1E+99),IF('07A_Конструктор'!$D$14="Так",'06A_Варіанти'!N174,1E+99),IF('07A_Конструктор'!$D$15="Так",'06A_Варіанти'!O174,1E+99),IF('07A_Конструктор'!$D$16="Так",'06A_Варіанти'!P174,1E+99),IF('07A_Конструктор'!$D$17="Так",'06A_Варіанти'!Q174,1E+99),IF('06A_Варіанти'!R174="",1E+99,'06A_Варіанти'!R174))</f>
        <v>228.8</v>
      </c>
      <c r="P183" s="2" t="str">
        <f t="shared" si="19"/>
        <v>5 т</v>
      </c>
      <c r="Q183" s="2">
        <f t="shared" si="20"/>
        <v>14</v>
      </c>
      <c r="R183" s="2">
        <f>IF(OR(C183="РЦК макси",C183="РЦЧ SKU"),"SKU-потік",IFERROR(VLOOKUP(D183,'02_РЦ'!$A$3:$I$7,5,FALSE),0))</f>
        <v>800</v>
      </c>
      <c r="S183" s="2" t="str">
        <f>IF(OR(C183="РЦК макси",C183="РЦЧ SKU"),"Не рахується в ліміт",IFERROR(VLOOKUP(D183,'02_РЦ'!$A$3:$I$7,9,FALSE),"Немає РЦ"))</f>
        <v>В межах</v>
      </c>
    </row>
    <row r="184" spans="1:19">
      <c r="A184" s="2" t="str">
        <f>'06A_Варіанти'!A175</f>
        <v>BASE_392</v>
      </c>
      <c r="B184" s="2" t="str">
        <f>'06A_Варіанти'!B175</f>
        <v>TT_392</v>
      </c>
      <c r="C184" s="2" t="str">
        <f>'06A_Варіанти'!D175</f>
        <v>Основний</v>
      </c>
      <c r="D184" s="2" t="str">
        <f>'06A_Варіанти'!C175</f>
        <v>РЦП</v>
      </c>
      <c r="E184" s="2" t="str">
        <f>'06A_Варіанти'!S175</f>
        <v>DIRECT</v>
      </c>
      <c r="F184" s="2" t="str">
        <f>IF(O184='06A_Варіанти'!E175,'06A_Варіанти'!E$1,IF(O184='06A_Варіанти'!F175,'06A_Варіанти'!F$1,IF(O184='06A_Варіанти'!G175,'06A_Варіанти'!G$1,IF(O184='06A_Варіанти'!H175,'06A_Варіанти'!H$1,IF(O184='06A_Варіанти'!I175,'06A_Варіанти'!I$1,IF(O184='06A_Варіанти'!J175,'06A_Варіанти'!J$1,IF(O184='06A_Варіанти'!K175,'06A_Варіанти'!K$1,IF(O184='06A_Варіанти'!L175,'06A_Варіанти'!L$1,IF(O184='06A_Варіанти'!M175,'06A_Варіанти'!M$1,IF(O184='06A_Варіанти'!N175,'06A_Варіанти'!N$1,IF(O184='06A_Варіанти'!O175,'06A_Варіанти'!O$1,IF(O184='06A_Варіанти'!P175,'06A_Варіанти'!P$1,IF(O184='06A_Варіанти'!Q175,'06A_Варіанти'!Q$1,IF(O184='06A_Варіанти'!R175,'06A_Варіанти'!R$1,"НЕМАЄ МАРШРУТУ"))))))))))))))</f>
        <v>DIRECT</v>
      </c>
      <c r="G184" s="2" t="str">
        <f t="shared" si="14"/>
        <v>БЕЗ ЗМІН</v>
      </c>
      <c r="H184" s="2">
        <f>IF(G184="НЕМАЄ МАРШРУТУ",0,O184-'06A_Варіанти'!T175)</f>
        <v>0</v>
      </c>
      <c r="I184" s="2">
        <f>IFERROR(INDEX('04_Потоки'!$E:$E,MATCH(A184,'04_Потоки'!$A:$A,0)),0)</f>
        <v>1.850536130536131</v>
      </c>
      <c r="J184" s="2">
        <f t="shared" si="15"/>
        <v>1</v>
      </c>
      <c r="K184" s="2">
        <f>IF(C184="РЦК макси",0,2*'06A_Варіанти'!T175*J184)</f>
        <v>352.2</v>
      </c>
      <c r="L184" s="2">
        <f t="shared" si="16"/>
        <v>352.2</v>
      </c>
      <c r="M184" s="2">
        <f t="shared" si="17"/>
        <v>0</v>
      </c>
      <c r="N184" s="9">
        <f t="shared" si="18"/>
        <v>0</v>
      </c>
      <c r="O184" s="2">
        <f>MIN(IF('07A_Конструктор'!$D$5="Так",'06A_Варіанти'!E175,1E+99),IF('07A_Конструктор'!$D$6="Так",'06A_Варіанти'!F175,1E+99),IF('07A_Конструктор'!$D$7="Так",'06A_Варіанти'!G175,1E+99),IF('07A_Конструктор'!$D$8="Так",'06A_Варіанти'!H175,1E+99),IF('07A_Конструктор'!$D$9="Так",'06A_Варіанти'!I175,1E+99),IF('07A_Конструктор'!$D$10="Так",'06A_Варіанти'!J175,1E+99),IF('07A_Конструктор'!$D$11="Так",'06A_Варіанти'!K175,1E+99),IF('07A_Конструктор'!$D$12="Так",'06A_Варіанти'!L175,1E+99),IF('07A_Конструктор'!$D$13="Так",'06A_Варіанти'!M175,1E+99),IF('07A_Конструктор'!$D$14="Так",'06A_Варіанти'!N175,1E+99),IF('07A_Конструктор'!$D$15="Так",'06A_Варіанти'!O175,1E+99),IF('07A_Конструктор'!$D$16="Так",'06A_Варіанти'!P175,1E+99),IF('07A_Конструктор'!$D$17="Так",'06A_Варіанти'!Q175,1E+99),IF('06A_Варіанти'!R175="",1E+99,'06A_Варіанти'!R175))</f>
        <v>176.1</v>
      </c>
      <c r="P184" s="2" t="str">
        <f t="shared" si="19"/>
        <v>5 т</v>
      </c>
      <c r="Q184" s="2">
        <f t="shared" si="20"/>
        <v>14</v>
      </c>
      <c r="R184" s="2">
        <f>IF(OR(C184="РЦК макси",C184="РЦЧ SKU"),"SKU-потік",IFERROR(VLOOKUP(D184,'02_РЦ'!$A$3:$I$7,5,FALSE),0))</f>
        <v>800</v>
      </c>
      <c r="S184" s="2" t="str">
        <f>IF(OR(C184="РЦК макси",C184="РЦЧ SKU"),"Не рахується в ліміт",IFERROR(VLOOKUP(D184,'02_РЦ'!$A$3:$I$7,9,FALSE),"Немає РЦ"))</f>
        <v>В межах</v>
      </c>
    </row>
    <row r="185" spans="1:19">
      <c r="A185" s="2" t="str">
        <f>'06A_Варіанти'!A176</f>
        <v>BASE_477</v>
      </c>
      <c r="B185" s="2" t="str">
        <f>'06A_Варіанти'!B176</f>
        <v>TT_477</v>
      </c>
      <c r="C185" s="2" t="str">
        <f>'06A_Варіанти'!D176</f>
        <v>Основний</v>
      </c>
      <c r="D185" s="2" t="str">
        <f>'06A_Варіанти'!C176</f>
        <v>РЦП</v>
      </c>
      <c r="E185" s="2" t="str">
        <f>'06A_Варіанти'!S176</f>
        <v>DNI_AMUR</v>
      </c>
      <c r="F185" s="2" t="str">
        <f>IF(O185='06A_Варіанти'!E176,'06A_Варіанти'!E$1,IF(O185='06A_Варіанти'!F176,'06A_Варіанти'!F$1,IF(O185='06A_Варіанти'!G176,'06A_Варіанти'!G$1,IF(O185='06A_Варіанти'!H176,'06A_Варіанти'!H$1,IF(O185='06A_Варіанти'!I176,'06A_Варіанти'!I$1,IF(O185='06A_Варіанти'!J176,'06A_Варіанти'!J$1,IF(O185='06A_Варіанти'!K176,'06A_Варіанти'!K$1,IF(O185='06A_Варіанти'!L176,'06A_Варіанти'!L$1,IF(O185='06A_Варіанти'!M176,'06A_Варіанти'!M$1,IF(O185='06A_Варіанти'!N176,'06A_Варіанти'!N$1,IF(O185='06A_Варіанти'!O176,'06A_Варіанти'!O$1,IF(O185='06A_Варіанти'!P176,'06A_Варіанти'!P$1,IF(O185='06A_Варіанти'!Q176,'06A_Варіанти'!Q$1,IF(O185='06A_Варіанти'!R176,'06A_Варіанти'!R$1,"НЕМАЄ МАРШРУТУ"))))))))))))))</f>
        <v>DNI_AMUR</v>
      </c>
      <c r="G185" s="2" t="str">
        <f t="shared" si="14"/>
        <v>БЕЗ ЗМІН</v>
      </c>
      <c r="H185" s="2">
        <f>IF(G185="НЕМАЄ МАРШРУТУ",0,O185-'06A_Варіанти'!T176)</f>
        <v>0</v>
      </c>
      <c r="I185" s="2">
        <f>IFERROR(INDEX('04_Потоки'!$E:$E,MATCH(A185,'04_Потоки'!$A:$A,0)),0)</f>
        <v>1.850536130536131</v>
      </c>
      <c r="J185" s="2">
        <f t="shared" si="15"/>
        <v>1</v>
      </c>
      <c r="K185" s="2">
        <f>IF(C185="РЦК макси",0,2*'06A_Варіанти'!T176*J185)</f>
        <v>309.39999999999998</v>
      </c>
      <c r="L185" s="2">
        <f t="shared" si="16"/>
        <v>309.39999999999998</v>
      </c>
      <c r="M185" s="2">
        <f t="shared" si="17"/>
        <v>0</v>
      </c>
      <c r="N185" s="9">
        <f t="shared" si="18"/>
        <v>0</v>
      </c>
      <c r="O185" s="2">
        <f>MIN(IF('07A_Конструктор'!$D$5="Так",'06A_Варіанти'!E176,1E+99),IF('07A_Конструктор'!$D$6="Так",'06A_Варіанти'!F176,1E+99),IF('07A_Конструктор'!$D$7="Так",'06A_Варіанти'!G176,1E+99),IF('07A_Конструктор'!$D$8="Так",'06A_Варіанти'!H176,1E+99),IF('07A_Конструктор'!$D$9="Так",'06A_Варіанти'!I176,1E+99),IF('07A_Конструктор'!$D$10="Так",'06A_Варіанти'!J176,1E+99),IF('07A_Конструктор'!$D$11="Так",'06A_Варіанти'!K176,1E+99),IF('07A_Конструктор'!$D$12="Так",'06A_Варіанти'!L176,1E+99),IF('07A_Конструктор'!$D$13="Так",'06A_Варіанти'!M176,1E+99),IF('07A_Конструктор'!$D$14="Так",'06A_Варіанти'!N176,1E+99),IF('07A_Конструктор'!$D$15="Так",'06A_Варіанти'!O176,1E+99),IF('07A_Конструктор'!$D$16="Так",'06A_Варіанти'!P176,1E+99),IF('07A_Конструктор'!$D$17="Так",'06A_Варіанти'!Q176,1E+99),IF('06A_Варіанти'!R176="",1E+99,'06A_Варіанти'!R176))</f>
        <v>154.69999999999999</v>
      </c>
      <c r="P185" s="2" t="str">
        <f t="shared" si="19"/>
        <v>5 т</v>
      </c>
      <c r="Q185" s="2">
        <f t="shared" si="20"/>
        <v>14</v>
      </c>
      <c r="R185" s="2">
        <f>IF(OR(C185="РЦК макси",C185="РЦЧ SKU"),"SKU-потік",IFERROR(VLOOKUP(D185,'02_РЦ'!$A$3:$I$7,5,FALSE),0))</f>
        <v>800</v>
      </c>
      <c r="S185" s="2" t="str">
        <f>IF(OR(C185="РЦК макси",C185="РЦЧ SKU"),"Не рахується в ліміт",IFERROR(VLOOKUP(D185,'02_РЦ'!$A$3:$I$7,9,FALSE),"Немає РЦ"))</f>
        <v>В межах</v>
      </c>
    </row>
    <row r="186" spans="1:19">
      <c r="A186" s="2" t="str">
        <f>'06A_Варіанти'!A177</f>
        <v>BASE_479</v>
      </c>
      <c r="B186" s="2" t="str">
        <f>'06A_Варіанти'!B177</f>
        <v>TT_479</v>
      </c>
      <c r="C186" s="2" t="str">
        <f>'06A_Варіанти'!D177</f>
        <v>Основний</v>
      </c>
      <c r="D186" s="2" t="str">
        <f>'06A_Варіанти'!C177</f>
        <v>РЦП</v>
      </c>
      <c r="E186" s="2" t="str">
        <f>'06A_Варіанти'!S177</f>
        <v>DIRECT</v>
      </c>
      <c r="F186" s="2" t="str">
        <f>IF(O186='06A_Варіанти'!E177,'06A_Варіанти'!E$1,IF(O186='06A_Варіанти'!F177,'06A_Варіанти'!F$1,IF(O186='06A_Варіанти'!G177,'06A_Варіанти'!G$1,IF(O186='06A_Варіанти'!H177,'06A_Варіанти'!H$1,IF(O186='06A_Варіанти'!I177,'06A_Варіанти'!I$1,IF(O186='06A_Варіанти'!J177,'06A_Варіанти'!J$1,IF(O186='06A_Варіанти'!K177,'06A_Варіанти'!K$1,IF(O186='06A_Варіанти'!L177,'06A_Варіанти'!L$1,IF(O186='06A_Варіанти'!M177,'06A_Варіанти'!M$1,IF(O186='06A_Варіанти'!N177,'06A_Варіанти'!N$1,IF(O186='06A_Варіанти'!O177,'06A_Варіанти'!O$1,IF(O186='06A_Варіанти'!P177,'06A_Варіанти'!P$1,IF(O186='06A_Варіанти'!Q177,'06A_Варіанти'!Q$1,IF(O186='06A_Варіанти'!R177,'06A_Варіанти'!R$1,"НЕМАЄ МАРШРУТУ"))))))))))))))</f>
        <v>DIRECT</v>
      </c>
      <c r="G186" s="2" t="str">
        <f t="shared" si="14"/>
        <v>БЕЗ ЗМІН</v>
      </c>
      <c r="H186" s="2">
        <f>IF(G186="НЕМАЄ МАРШРУТУ",0,O186-'06A_Варіанти'!T177)</f>
        <v>0</v>
      </c>
      <c r="I186" s="2">
        <f>IFERROR(INDEX('04_Потоки'!$E:$E,MATCH(A186,'04_Потоки'!$A:$A,0)),0)</f>
        <v>1.850536130536131</v>
      </c>
      <c r="J186" s="2">
        <f t="shared" si="15"/>
        <v>1</v>
      </c>
      <c r="K186" s="2">
        <f>IF(C186="РЦК макси",0,2*'06A_Варіанти'!T177*J186)</f>
        <v>244.2</v>
      </c>
      <c r="L186" s="2">
        <f t="shared" si="16"/>
        <v>244.2</v>
      </c>
      <c r="M186" s="2">
        <f t="shared" si="17"/>
        <v>0</v>
      </c>
      <c r="N186" s="9">
        <f t="shared" si="18"/>
        <v>0</v>
      </c>
      <c r="O186" s="2">
        <f>MIN(IF('07A_Конструктор'!$D$5="Так",'06A_Варіанти'!E177,1E+99),IF('07A_Конструктор'!$D$6="Так",'06A_Варіанти'!F177,1E+99),IF('07A_Конструктор'!$D$7="Так",'06A_Варіанти'!G177,1E+99),IF('07A_Конструктор'!$D$8="Так",'06A_Варіанти'!H177,1E+99),IF('07A_Конструктор'!$D$9="Так",'06A_Варіанти'!I177,1E+99),IF('07A_Конструктор'!$D$10="Так",'06A_Варіанти'!J177,1E+99),IF('07A_Конструктор'!$D$11="Так",'06A_Варіанти'!K177,1E+99),IF('07A_Конструктор'!$D$12="Так",'06A_Варіанти'!L177,1E+99),IF('07A_Конструктор'!$D$13="Так",'06A_Варіанти'!M177,1E+99),IF('07A_Конструктор'!$D$14="Так",'06A_Варіанти'!N177,1E+99),IF('07A_Конструктор'!$D$15="Так",'06A_Варіанти'!O177,1E+99),IF('07A_Конструктор'!$D$16="Так",'06A_Варіанти'!P177,1E+99),IF('07A_Конструктор'!$D$17="Так",'06A_Варіанти'!Q177,1E+99),IF('06A_Варіанти'!R177="",1E+99,'06A_Варіанти'!R177))</f>
        <v>122.1</v>
      </c>
      <c r="P186" s="2" t="str">
        <f t="shared" si="19"/>
        <v>5 т</v>
      </c>
      <c r="Q186" s="2">
        <f t="shared" si="20"/>
        <v>14</v>
      </c>
      <c r="R186" s="2">
        <f>IF(OR(C186="РЦК макси",C186="РЦЧ SKU"),"SKU-потік",IFERROR(VLOOKUP(D186,'02_РЦ'!$A$3:$I$7,5,FALSE),0))</f>
        <v>800</v>
      </c>
      <c r="S186" s="2" t="str">
        <f>IF(OR(C186="РЦК макси",C186="РЦЧ SKU"),"Не рахується в ліміт",IFERROR(VLOOKUP(D186,'02_РЦ'!$A$3:$I$7,9,FALSE),"Немає РЦ"))</f>
        <v>В межах</v>
      </c>
    </row>
    <row r="187" spans="1:19">
      <c r="A187" s="2" t="str">
        <f>'06A_Варіанти'!A178</f>
        <v>BASE_491</v>
      </c>
      <c r="B187" s="2" t="str">
        <f>'06A_Варіанти'!B178</f>
        <v>TT_491</v>
      </c>
      <c r="C187" s="2" t="str">
        <f>'06A_Варіанти'!D178</f>
        <v>Основний</v>
      </c>
      <c r="D187" s="2" t="str">
        <f>'06A_Варіанти'!C178</f>
        <v>РЦП</v>
      </c>
      <c r="E187" s="2" t="str">
        <f>'06A_Варіанти'!S178</f>
        <v>DIRECT</v>
      </c>
      <c r="F187" s="2" t="str">
        <f>IF(O187='06A_Варіанти'!E178,'06A_Варіанти'!E$1,IF(O187='06A_Варіанти'!F178,'06A_Варіанти'!F$1,IF(O187='06A_Варіанти'!G178,'06A_Варіанти'!G$1,IF(O187='06A_Варіанти'!H178,'06A_Варіанти'!H$1,IF(O187='06A_Варіанти'!I178,'06A_Варіанти'!I$1,IF(O187='06A_Варіанти'!J178,'06A_Варіанти'!J$1,IF(O187='06A_Варіанти'!K178,'06A_Варіанти'!K$1,IF(O187='06A_Варіанти'!L178,'06A_Варіанти'!L$1,IF(O187='06A_Варіанти'!M178,'06A_Варіанти'!M$1,IF(O187='06A_Варіанти'!N178,'06A_Варіанти'!N$1,IF(O187='06A_Варіанти'!O178,'06A_Варіанти'!O$1,IF(O187='06A_Варіанти'!P178,'06A_Варіанти'!P$1,IF(O187='06A_Варіанти'!Q178,'06A_Варіанти'!Q$1,IF(O187='06A_Варіанти'!R178,'06A_Варіанти'!R$1,"НЕМАЄ МАРШРУТУ"))))))))))))))</f>
        <v>DIRECT</v>
      </c>
      <c r="G187" s="2" t="str">
        <f t="shared" si="14"/>
        <v>БЕЗ ЗМІН</v>
      </c>
      <c r="H187" s="2">
        <f>IF(G187="НЕМАЄ МАРШРУТУ",0,O187-'06A_Варіанти'!T178)</f>
        <v>0</v>
      </c>
      <c r="I187" s="2">
        <f>IFERROR(INDEX('04_Потоки'!$E:$E,MATCH(A187,'04_Потоки'!$A:$A,0)),0)</f>
        <v>1.850536130536131</v>
      </c>
      <c r="J187" s="2">
        <f t="shared" si="15"/>
        <v>1</v>
      </c>
      <c r="K187" s="2">
        <f>IF(C187="РЦК макси",0,2*'06A_Варіанти'!T178*J187)</f>
        <v>368.2</v>
      </c>
      <c r="L187" s="2">
        <f t="shared" si="16"/>
        <v>368.2</v>
      </c>
      <c r="M187" s="2">
        <f t="shared" si="17"/>
        <v>0</v>
      </c>
      <c r="N187" s="9">
        <f t="shared" si="18"/>
        <v>0</v>
      </c>
      <c r="O187" s="2">
        <f>MIN(IF('07A_Конструктор'!$D$5="Так",'06A_Варіанти'!E178,1E+99),IF('07A_Конструктор'!$D$6="Так",'06A_Варіанти'!F178,1E+99),IF('07A_Конструктор'!$D$7="Так",'06A_Варіанти'!G178,1E+99),IF('07A_Конструктор'!$D$8="Так",'06A_Варіанти'!H178,1E+99),IF('07A_Конструктор'!$D$9="Так",'06A_Варіанти'!I178,1E+99),IF('07A_Конструктор'!$D$10="Так",'06A_Варіанти'!J178,1E+99),IF('07A_Конструктор'!$D$11="Так",'06A_Варіанти'!K178,1E+99),IF('07A_Конструктор'!$D$12="Так",'06A_Варіанти'!L178,1E+99),IF('07A_Конструктор'!$D$13="Так",'06A_Варіанти'!M178,1E+99),IF('07A_Конструктор'!$D$14="Так",'06A_Варіанти'!N178,1E+99),IF('07A_Конструктор'!$D$15="Так",'06A_Варіанти'!O178,1E+99),IF('07A_Конструктор'!$D$16="Так",'06A_Варіанти'!P178,1E+99),IF('07A_Конструктор'!$D$17="Так",'06A_Варіанти'!Q178,1E+99),IF('06A_Варіанти'!R178="",1E+99,'06A_Варіанти'!R178))</f>
        <v>184.1</v>
      </c>
      <c r="P187" s="2" t="str">
        <f t="shared" si="19"/>
        <v>5 т</v>
      </c>
      <c r="Q187" s="2">
        <f t="shared" si="20"/>
        <v>14</v>
      </c>
      <c r="R187" s="2">
        <f>IF(OR(C187="РЦК макси",C187="РЦЧ SKU"),"SKU-потік",IFERROR(VLOOKUP(D187,'02_РЦ'!$A$3:$I$7,5,FALSE),0))</f>
        <v>800</v>
      </c>
      <c r="S187" s="2" t="str">
        <f>IF(OR(C187="РЦК макси",C187="РЦЧ SKU"),"Не рахується в ліміт",IFERROR(VLOOKUP(D187,'02_РЦ'!$A$3:$I$7,9,FALSE),"Немає РЦ"))</f>
        <v>В межах</v>
      </c>
    </row>
    <row r="188" spans="1:19">
      <c r="A188" s="2" t="str">
        <f>'06A_Варіанти'!A179</f>
        <v>BASE_493</v>
      </c>
      <c r="B188" s="2" t="str">
        <f>'06A_Варіанти'!B179</f>
        <v>TT_493</v>
      </c>
      <c r="C188" s="2" t="str">
        <f>'06A_Варіанти'!D179</f>
        <v>Основний</v>
      </c>
      <c r="D188" s="2" t="str">
        <f>'06A_Варіанти'!C179</f>
        <v>РЦП</v>
      </c>
      <c r="E188" s="2" t="str">
        <f>'06A_Варіанти'!S179</f>
        <v>DIRECT</v>
      </c>
      <c r="F188" s="2" t="str">
        <f>IF(O188='06A_Варіанти'!E179,'06A_Варіанти'!E$1,IF(O188='06A_Варіанти'!F179,'06A_Варіанти'!F$1,IF(O188='06A_Варіанти'!G179,'06A_Варіанти'!G$1,IF(O188='06A_Варіанти'!H179,'06A_Варіанти'!H$1,IF(O188='06A_Варіанти'!I179,'06A_Варіанти'!I$1,IF(O188='06A_Варіанти'!J179,'06A_Варіанти'!J$1,IF(O188='06A_Варіанти'!K179,'06A_Варіанти'!K$1,IF(O188='06A_Варіанти'!L179,'06A_Варіанти'!L$1,IF(O188='06A_Варіанти'!M179,'06A_Варіанти'!M$1,IF(O188='06A_Варіанти'!N179,'06A_Варіанти'!N$1,IF(O188='06A_Варіанти'!O179,'06A_Варіанти'!O$1,IF(O188='06A_Варіанти'!P179,'06A_Варіанти'!P$1,IF(O188='06A_Варіанти'!Q179,'06A_Варіанти'!Q$1,IF(O188='06A_Варіанти'!R179,'06A_Варіанти'!R$1,"НЕМАЄ МАРШРУТУ"))))))))))))))</f>
        <v>DIRECT</v>
      </c>
      <c r="G188" s="2" t="str">
        <f t="shared" si="14"/>
        <v>БЕЗ ЗМІН</v>
      </c>
      <c r="H188" s="2">
        <f>IF(G188="НЕМАЄ МАРШРУТУ",0,O188-'06A_Варіанти'!T179)</f>
        <v>0</v>
      </c>
      <c r="I188" s="2">
        <f>IFERROR(INDEX('04_Потоки'!$E:$E,MATCH(A188,'04_Потоки'!$A:$A,0)),0)</f>
        <v>1.850536130536131</v>
      </c>
      <c r="J188" s="2">
        <f t="shared" si="15"/>
        <v>1</v>
      </c>
      <c r="K188" s="2">
        <f>IF(C188="РЦК макси",0,2*'06A_Варіанти'!T179*J188)</f>
        <v>507.8</v>
      </c>
      <c r="L188" s="2">
        <f t="shared" si="16"/>
        <v>507.8</v>
      </c>
      <c r="M188" s="2">
        <f t="shared" si="17"/>
        <v>0</v>
      </c>
      <c r="N188" s="9">
        <f t="shared" si="18"/>
        <v>0</v>
      </c>
      <c r="O188" s="2">
        <f>MIN(IF('07A_Конструктор'!$D$5="Так",'06A_Варіанти'!E179,1E+99),IF('07A_Конструктор'!$D$6="Так",'06A_Варіанти'!F179,1E+99),IF('07A_Конструктор'!$D$7="Так",'06A_Варіанти'!G179,1E+99),IF('07A_Конструктор'!$D$8="Так",'06A_Варіанти'!H179,1E+99),IF('07A_Конструктор'!$D$9="Так",'06A_Варіанти'!I179,1E+99),IF('07A_Конструктор'!$D$10="Так",'06A_Варіанти'!J179,1E+99),IF('07A_Конструктор'!$D$11="Так",'06A_Варіанти'!K179,1E+99),IF('07A_Конструктор'!$D$12="Так",'06A_Варіанти'!L179,1E+99),IF('07A_Конструктор'!$D$13="Так",'06A_Варіанти'!M179,1E+99),IF('07A_Конструктор'!$D$14="Так",'06A_Варіанти'!N179,1E+99),IF('07A_Конструктор'!$D$15="Так",'06A_Варіанти'!O179,1E+99),IF('07A_Конструктор'!$D$16="Так",'06A_Варіанти'!P179,1E+99),IF('07A_Конструктор'!$D$17="Так",'06A_Варіанти'!Q179,1E+99),IF('06A_Варіанти'!R179="",1E+99,'06A_Варіанти'!R179))</f>
        <v>253.9</v>
      </c>
      <c r="P188" s="2" t="str">
        <f t="shared" si="19"/>
        <v>5 т</v>
      </c>
      <c r="Q188" s="2">
        <f t="shared" si="20"/>
        <v>14</v>
      </c>
      <c r="R188" s="2">
        <f>IF(OR(C188="РЦК макси",C188="РЦЧ SKU"),"SKU-потік",IFERROR(VLOOKUP(D188,'02_РЦ'!$A$3:$I$7,5,FALSE),0))</f>
        <v>800</v>
      </c>
      <c r="S188" s="2" t="str">
        <f>IF(OR(C188="РЦК макси",C188="РЦЧ SKU"),"Не рахується в ліміт",IFERROR(VLOOKUP(D188,'02_РЦ'!$A$3:$I$7,9,FALSE),"Немає РЦ"))</f>
        <v>В межах</v>
      </c>
    </row>
    <row r="189" spans="1:19">
      <c r="A189" s="2" t="str">
        <f>'06A_Варіанти'!A180</f>
        <v>BASE_478</v>
      </c>
      <c r="B189" s="2" t="str">
        <f>'06A_Варіанти'!B180</f>
        <v>TT_478</v>
      </c>
      <c r="C189" s="2" t="str">
        <f>'06A_Варіанти'!D180</f>
        <v>Основний</v>
      </c>
      <c r="D189" s="2" t="str">
        <f>'06A_Варіанти'!C180</f>
        <v>РЦП</v>
      </c>
      <c r="E189" s="2" t="str">
        <f>'06A_Варіанти'!S180</f>
        <v>DIRECT</v>
      </c>
      <c r="F189" s="2" t="str">
        <f>IF(O189='06A_Варіанти'!E180,'06A_Варіанти'!E$1,IF(O189='06A_Варіанти'!F180,'06A_Варіанти'!F$1,IF(O189='06A_Варіанти'!G180,'06A_Варіанти'!G$1,IF(O189='06A_Варіанти'!H180,'06A_Варіанти'!H$1,IF(O189='06A_Варіанти'!I180,'06A_Варіанти'!I$1,IF(O189='06A_Варіанти'!J180,'06A_Варіанти'!J$1,IF(O189='06A_Варіанти'!K180,'06A_Варіанти'!K$1,IF(O189='06A_Варіанти'!L180,'06A_Варіанти'!L$1,IF(O189='06A_Варіанти'!M180,'06A_Варіанти'!M$1,IF(O189='06A_Варіанти'!N180,'06A_Варіанти'!N$1,IF(O189='06A_Варіанти'!O180,'06A_Варіанти'!O$1,IF(O189='06A_Варіанти'!P180,'06A_Варіанти'!P$1,IF(O189='06A_Варіанти'!Q180,'06A_Варіанти'!Q$1,IF(O189='06A_Варіанти'!R180,'06A_Варіанти'!R$1,"НЕМАЄ МАРШРУТУ"))))))))))))))</f>
        <v>DIRECT</v>
      </c>
      <c r="G189" s="2" t="str">
        <f t="shared" si="14"/>
        <v>БЕЗ ЗМІН</v>
      </c>
      <c r="H189" s="2">
        <f>IF(G189="НЕМАЄ МАРШРУТУ",0,O189-'06A_Варіанти'!T180)</f>
        <v>0</v>
      </c>
      <c r="I189" s="2">
        <f>IFERROR(INDEX('04_Потоки'!$E:$E,MATCH(A189,'04_Потоки'!$A:$A,0)),0)</f>
        <v>1.850536130536131</v>
      </c>
      <c r="J189" s="2">
        <f t="shared" si="15"/>
        <v>1</v>
      </c>
      <c r="K189" s="2">
        <f>IF(C189="РЦК макси",0,2*'06A_Варіанти'!T180*J189)</f>
        <v>367</v>
      </c>
      <c r="L189" s="2">
        <f t="shared" si="16"/>
        <v>367</v>
      </c>
      <c r="M189" s="2">
        <f t="shared" si="17"/>
        <v>0</v>
      </c>
      <c r="N189" s="9">
        <f t="shared" si="18"/>
        <v>0</v>
      </c>
      <c r="O189" s="2">
        <f>MIN(IF('07A_Конструктор'!$D$5="Так",'06A_Варіанти'!E180,1E+99),IF('07A_Конструктор'!$D$6="Так",'06A_Варіанти'!F180,1E+99),IF('07A_Конструктор'!$D$7="Так",'06A_Варіанти'!G180,1E+99),IF('07A_Конструктор'!$D$8="Так",'06A_Варіанти'!H180,1E+99),IF('07A_Конструктор'!$D$9="Так",'06A_Варіанти'!I180,1E+99),IF('07A_Конструктор'!$D$10="Так",'06A_Варіанти'!J180,1E+99),IF('07A_Конструктор'!$D$11="Так",'06A_Варіанти'!K180,1E+99),IF('07A_Конструктор'!$D$12="Так",'06A_Варіанти'!L180,1E+99),IF('07A_Конструктор'!$D$13="Так",'06A_Варіанти'!M180,1E+99),IF('07A_Конструктор'!$D$14="Так",'06A_Варіанти'!N180,1E+99),IF('07A_Конструктор'!$D$15="Так",'06A_Варіанти'!O180,1E+99),IF('07A_Конструктор'!$D$16="Так",'06A_Варіанти'!P180,1E+99),IF('07A_Конструктор'!$D$17="Так",'06A_Варіанти'!Q180,1E+99),IF('06A_Варіанти'!R180="",1E+99,'06A_Варіанти'!R180))</f>
        <v>183.5</v>
      </c>
      <c r="P189" s="2" t="str">
        <f t="shared" si="19"/>
        <v>5 т</v>
      </c>
      <c r="Q189" s="2">
        <f t="shared" si="20"/>
        <v>14</v>
      </c>
      <c r="R189" s="2">
        <f>IF(OR(C189="РЦК макси",C189="РЦЧ SKU"),"SKU-потік",IFERROR(VLOOKUP(D189,'02_РЦ'!$A$3:$I$7,5,FALSE),0))</f>
        <v>800</v>
      </c>
      <c r="S189" s="2" t="str">
        <f>IF(OR(C189="РЦК макси",C189="РЦЧ SKU"),"Не рахується в ліміт",IFERROR(VLOOKUP(D189,'02_РЦ'!$A$3:$I$7,9,FALSE),"Немає РЦ"))</f>
        <v>В межах</v>
      </c>
    </row>
    <row r="190" spans="1:19">
      <c r="A190" s="2" t="str">
        <f>'06A_Варіанти'!A181</f>
        <v>BASE_495</v>
      </c>
      <c r="B190" s="2" t="str">
        <f>'06A_Варіанти'!B181</f>
        <v>TT_495</v>
      </c>
      <c r="C190" s="2" t="str">
        <f>'06A_Варіанти'!D181</f>
        <v>Основний</v>
      </c>
      <c r="D190" s="2" t="str">
        <f>'06A_Варіанти'!C181</f>
        <v>РЦП</v>
      </c>
      <c r="E190" s="2" t="str">
        <f>'06A_Варіанти'!S181</f>
        <v>DIRECT</v>
      </c>
      <c r="F190" s="2" t="str">
        <f>IF(O190='06A_Варіанти'!E181,'06A_Варіанти'!E$1,IF(O190='06A_Варіанти'!F181,'06A_Варіанти'!F$1,IF(O190='06A_Варіанти'!G181,'06A_Варіанти'!G$1,IF(O190='06A_Варіанти'!H181,'06A_Варіанти'!H$1,IF(O190='06A_Варіанти'!I181,'06A_Варіанти'!I$1,IF(O190='06A_Варіанти'!J181,'06A_Варіанти'!J$1,IF(O190='06A_Варіанти'!K181,'06A_Варіанти'!K$1,IF(O190='06A_Варіанти'!L181,'06A_Варіанти'!L$1,IF(O190='06A_Варіанти'!M181,'06A_Варіанти'!M$1,IF(O190='06A_Варіанти'!N181,'06A_Варіанти'!N$1,IF(O190='06A_Варіанти'!O181,'06A_Варіанти'!O$1,IF(O190='06A_Варіанти'!P181,'06A_Варіанти'!P$1,IF(O190='06A_Варіанти'!Q181,'06A_Варіанти'!Q$1,IF(O190='06A_Варіанти'!R181,'06A_Варіанти'!R$1,"НЕМАЄ МАРШРУТУ"))))))))))))))</f>
        <v>DIRECT</v>
      </c>
      <c r="G190" s="2" t="str">
        <f t="shared" si="14"/>
        <v>БЕЗ ЗМІН</v>
      </c>
      <c r="H190" s="2">
        <f>IF(G190="НЕМАЄ МАРШРУТУ",0,O190-'06A_Варіанти'!T181)</f>
        <v>0</v>
      </c>
      <c r="I190" s="2">
        <f>IFERROR(INDEX('04_Потоки'!$E:$E,MATCH(A190,'04_Потоки'!$A:$A,0)),0)</f>
        <v>1.850536130536131</v>
      </c>
      <c r="J190" s="2">
        <f t="shared" si="15"/>
        <v>1</v>
      </c>
      <c r="K190" s="2">
        <f>IF(C190="РЦК макси",0,2*'06A_Варіанти'!T181*J190)</f>
        <v>760.4</v>
      </c>
      <c r="L190" s="2">
        <f t="shared" si="16"/>
        <v>760.4</v>
      </c>
      <c r="M190" s="2">
        <f t="shared" si="17"/>
        <v>0</v>
      </c>
      <c r="N190" s="9">
        <f t="shared" si="18"/>
        <v>0</v>
      </c>
      <c r="O190" s="2">
        <f>MIN(IF('07A_Конструктор'!$D$5="Так",'06A_Варіанти'!E181,1E+99),IF('07A_Конструктор'!$D$6="Так",'06A_Варіанти'!F181,1E+99),IF('07A_Конструктор'!$D$7="Так",'06A_Варіанти'!G181,1E+99),IF('07A_Конструктор'!$D$8="Так",'06A_Варіанти'!H181,1E+99),IF('07A_Конструктор'!$D$9="Так",'06A_Варіанти'!I181,1E+99),IF('07A_Конструктор'!$D$10="Так",'06A_Варіанти'!J181,1E+99),IF('07A_Конструктор'!$D$11="Так",'06A_Варіанти'!K181,1E+99),IF('07A_Конструктор'!$D$12="Так",'06A_Варіанти'!L181,1E+99),IF('07A_Конструктор'!$D$13="Так",'06A_Варіанти'!M181,1E+99),IF('07A_Конструктор'!$D$14="Так",'06A_Варіанти'!N181,1E+99),IF('07A_Конструктор'!$D$15="Так",'06A_Варіанти'!O181,1E+99),IF('07A_Конструктор'!$D$16="Так",'06A_Варіанти'!P181,1E+99),IF('07A_Конструктор'!$D$17="Так",'06A_Варіанти'!Q181,1E+99),IF('06A_Варіанти'!R181="",1E+99,'06A_Варіанти'!R181))</f>
        <v>380.2</v>
      </c>
      <c r="P190" s="2" t="str">
        <f t="shared" si="19"/>
        <v>5 т</v>
      </c>
      <c r="Q190" s="2">
        <f t="shared" si="20"/>
        <v>14</v>
      </c>
      <c r="R190" s="2">
        <f>IF(OR(C190="РЦК макси",C190="РЦЧ SKU"),"SKU-потік",IFERROR(VLOOKUP(D190,'02_РЦ'!$A$3:$I$7,5,FALSE),0))</f>
        <v>800</v>
      </c>
      <c r="S190" s="2" t="str">
        <f>IF(OR(C190="РЦК макси",C190="РЦЧ SKU"),"Не рахується в ліміт",IFERROR(VLOOKUP(D190,'02_РЦ'!$A$3:$I$7,9,FALSE),"Немає РЦ"))</f>
        <v>В межах</v>
      </c>
    </row>
    <row r="191" spans="1:19">
      <c r="A191" s="2" t="str">
        <f>'06A_Варіанти'!A182</f>
        <v>BASE_463</v>
      </c>
      <c r="B191" s="2" t="str">
        <f>'06A_Варіанти'!B182</f>
        <v>TT_463</v>
      </c>
      <c r="C191" s="2" t="str">
        <f>'06A_Варіанти'!D182</f>
        <v>Основний</v>
      </c>
      <c r="D191" s="2" t="str">
        <f>'06A_Варіанти'!C182</f>
        <v>РЦП</v>
      </c>
      <c r="E191" s="2" t="str">
        <f>'06A_Варіанти'!S182</f>
        <v>DIRECT</v>
      </c>
      <c r="F191" s="2" t="str">
        <f>IF(O191='06A_Варіанти'!E182,'06A_Варіанти'!E$1,IF(O191='06A_Варіанти'!F182,'06A_Варіанти'!F$1,IF(O191='06A_Варіанти'!G182,'06A_Варіанти'!G$1,IF(O191='06A_Варіанти'!H182,'06A_Варіанти'!H$1,IF(O191='06A_Варіанти'!I182,'06A_Варіанти'!I$1,IF(O191='06A_Варіанти'!J182,'06A_Варіанти'!J$1,IF(O191='06A_Варіанти'!K182,'06A_Варіанти'!K$1,IF(O191='06A_Варіанти'!L182,'06A_Варіанти'!L$1,IF(O191='06A_Варіанти'!M182,'06A_Варіанти'!M$1,IF(O191='06A_Варіанти'!N182,'06A_Варіанти'!N$1,IF(O191='06A_Варіанти'!O182,'06A_Варіанти'!O$1,IF(O191='06A_Варіанти'!P182,'06A_Варіанти'!P$1,IF(O191='06A_Варіанти'!Q182,'06A_Варіанти'!Q$1,IF(O191='06A_Варіанти'!R182,'06A_Варіанти'!R$1,"НЕМАЄ МАРШРУТУ"))))))))))))))</f>
        <v>DIRECT</v>
      </c>
      <c r="G191" s="2" t="str">
        <f t="shared" si="14"/>
        <v>БЕЗ ЗМІН</v>
      </c>
      <c r="H191" s="2">
        <f>IF(G191="НЕМАЄ МАРШРУТУ",0,O191-'06A_Варіанти'!T182)</f>
        <v>0</v>
      </c>
      <c r="I191" s="2">
        <f>IFERROR(INDEX('04_Потоки'!$E:$E,MATCH(A191,'04_Потоки'!$A:$A,0)),0)</f>
        <v>1.850536130536131</v>
      </c>
      <c r="J191" s="2">
        <f t="shared" si="15"/>
        <v>1</v>
      </c>
      <c r="K191" s="2">
        <f>IF(C191="РЦК макси",0,2*'06A_Варіанти'!T182*J191)</f>
        <v>464</v>
      </c>
      <c r="L191" s="2">
        <f t="shared" si="16"/>
        <v>464</v>
      </c>
      <c r="M191" s="2">
        <f t="shared" si="17"/>
        <v>0</v>
      </c>
      <c r="N191" s="9">
        <f t="shared" si="18"/>
        <v>0</v>
      </c>
      <c r="O191" s="2">
        <f>MIN(IF('07A_Конструктор'!$D$5="Так",'06A_Варіанти'!E182,1E+99),IF('07A_Конструктор'!$D$6="Так",'06A_Варіанти'!F182,1E+99),IF('07A_Конструктор'!$D$7="Так",'06A_Варіанти'!G182,1E+99),IF('07A_Конструктор'!$D$8="Так",'06A_Варіанти'!H182,1E+99),IF('07A_Конструктор'!$D$9="Так",'06A_Варіанти'!I182,1E+99),IF('07A_Конструктор'!$D$10="Так",'06A_Варіанти'!J182,1E+99),IF('07A_Конструктор'!$D$11="Так",'06A_Варіанти'!K182,1E+99),IF('07A_Конструктор'!$D$12="Так",'06A_Варіанти'!L182,1E+99),IF('07A_Конструктор'!$D$13="Так",'06A_Варіанти'!M182,1E+99),IF('07A_Конструктор'!$D$14="Так",'06A_Варіанти'!N182,1E+99),IF('07A_Конструктор'!$D$15="Так",'06A_Варіанти'!O182,1E+99),IF('07A_Конструктор'!$D$16="Так",'06A_Варіанти'!P182,1E+99),IF('07A_Конструктор'!$D$17="Так",'06A_Варіанти'!Q182,1E+99),IF('06A_Варіанти'!R182="",1E+99,'06A_Варіанти'!R182))</f>
        <v>232</v>
      </c>
      <c r="P191" s="2" t="str">
        <f t="shared" si="19"/>
        <v>5 т</v>
      </c>
      <c r="Q191" s="2">
        <f t="shared" si="20"/>
        <v>14</v>
      </c>
      <c r="R191" s="2">
        <f>IF(OR(C191="РЦК макси",C191="РЦЧ SKU"),"SKU-потік",IFERROR(VLOOKUP(D191,'02_РЦ'!$A$3:$I$7,5,FALSE),0))</f>
        <v>800</v>
      </c>
      <c r="S191" s="2" t="str">
        <f>IF(OR(C191="РЦК макси",C191="РЦЧ SKU"),"Не рахується в ліміт",IFERROR(VLOOKUP(D191,'02_РЦ'!$A$3:$I$7,9,FALSE),"Немає РЦ"))</f>
        <v>В межах</v>
      </c>
    </row>
    <row r="192" spans="1:19">
      <c r="A192" s="2" t="str">
        <f>'06A_Варіанти'!A183</f>
        <v>BASE_494</v>
      </c>
      <c r="B192" s="2" t="str">
        <f>'06A_Варіанти'!B183</f>
        <v>TT_494</v>
      </c>
      <c r="C192" s="2" t="str">
        <f>'06A_Варіанти'!D183</f>
        <v>Основний</v>
      </c>
      <c r="D192" s="2" t="str">
        <f>'06A_Варіанти'!C183</f>
        <v>РЦП</v>
      </c>
      <c r="E192" s="2" t="str">
        <f>'06A_Варіанти'!S183</f>
        <v>DIRECT</v>
      </c>
      <c r="F192" s="2" t="str">
        <f>IF(O192='06A_Варіанти'!E183,'06A_Варіанти'!E$1,IF(O192='06A_Варіанти'!F183,'06A_Варіанти'!F$1,IF(O192='06A_Варіанти'!G183,'06A_Варіанти'!G$1,IF(O192='06A_Варіанти'!H183,'06A_Варіанти'!H$1,IF(O192='06A_Варіанти'!I183,'06A_Варіанти'!I$1,IF(O192='06A_Варіанти'!J183,'06A_Варіанти'!J$1,IF(O192='06A_Варіанти'!K183,'06A_Варіанти'!K$1,IF(O192='06A_Варіанти'!L183,'06A_Варіанти'!L$1,IF(O192='06A_Варіанти'!M183,'06A_Варіанти'!M$1,IF(O192='06A_Варіанти'!N183,'06A_Варіанти'!N$1,IF(O192='06A_Варіанти'!O183,'06A_Варіанти'!O$1,IF(O192='06A_Варіанти'!P183,'06A_Варіанти'!P$1,IF(O192='06A_Варіанти'!Q183,'06A_Варіанти'!Q$1,IF(O192='06A_Варіанти'!R183,'06A_Варіанти'!R$1,"НЕМАЄ МАРШРУТУ"))))))))))))))</f>
        <v>DIRECT</v>
      </c>
      <c r="G192" s="2" t="str">
        <f t="shared" si="14"/>
        <v>БЕЗ ЗМІН</v>
      </c>
      <c r="H192" s="2">
        <f>IF(G192="НЕМАЄ МАРШРУТУ",0,O192-'06A_Варіанти'!T183)</f>
        <v>0</v>
      </c>
      <c r="I192" s="2">
        <f>IFERROR(INDEX('04_Потоки'!$E:$E,MATCH(A192,'04_Потоки'!$A:$A,0)),0)</f>
        <v>1.850536130536131</v>
      </c>
      <c r="J192" s="2">
        <f t="shared" si="15"/>
        <v>1</v>
      </c>
      <c r="K192" s="2">
        <f>IF(C192="РЦК макси",0,2*'06A_Варіанти'!T183*J192)</f>
        <v>470.2</v>
      </c>
      <c r="L192" s="2">
        <f t="shared" si="16"/>
        <v>470.2</v>
      </c>
      <c r="M192" s="2">
        <f t="shared" si="17"/>
        <v>0</v>
      </c>
      <c r="N192" s="9">
        <f t="shared" si="18"/>
        <v>0</v>
      </c>
      <c r="O192" s="2">
        <f>MIN(IF('07A_Конструктор'!$D$5="Так",'06A_Варіанти'!E183,1E+99),IF('07A_Конструктор'!$D$6="Так",'06A_Варіанти'!F183,1E+99),IF('07A_Конструктор'!$D$7="Так",'06A_Варіанти'!G183,1E+99),IF('07A_Конструктор'!$D$8="Так",'06A_Варіанти'!H183,1E+99),IF('07A_Конструктор'!$D$9="Так",'06A_Варіанти'!I183,1E+99),IF('07A_Конструктор'!$D$10="Так",'06A_Варіанти'!J183,1E+99),IF('07A_Конструктор'!$D$11="Так",'06A_Варіанти'!K183,1E+99),IF('07A_Конструктор'!$D$12="Так",'06A_Варіанти'!L183,1E+99),IF('07A_Конструктор'!$D$13="Так",'06A_Варіанти'!M183,1E+99),IF('07A_Конструктор'!$D$14="Так",'06A_Варіанти'!N183,1E+99),IF('07A_Конструктор'!$D$15="Так",'06A_Варіанти'!O183,1E+99),IF('07A_Конструктор'!$D$16="Так",'06A_Варіанти'!P183,1E+99),IF('07A_Конструктор'!$D$17="Так",'06A_Варіанти'!Q183,1E+99),IF('06A_Варіанти'!R183="",1E+99,'06A_Варіанти'!R183))</f>
        <v>235.1</v>
      </c>
      <c r="P192" s="2" t="str">
        <f t="shared" si="19"/>
        <v>5 т</v>
      </c>
      <c r="Q192" s="2">
        <f t="shared" si="20"/>
        <v>14</v>
      </c>
      <c r="R192" s="2">
        <f>IF(OR(C192="РЦК макси",C192="РЦЧ SKU"),"SKU-потік",IFERROR(VLOOKUP(D192,'02_РЦ'!$A$3:$I$7,5,FALSE),0))</f>
        <v>800</v>
      </c>
      <c r="S192" s="2" t="str">
        <f>IF(OR(C192="РЦК макси",C192="РЦЧ SKU"),"Не рахується в ліміт",IFERROR(VLOOKUP(D192,'02_РЦ'!$A$3:$I$7,9,FALSE),"Немає РЦ"))</f>
        <v>В межах</v>
      </c>
    </row>
    <row r="193" spans="1:19">
      <c r="A193" s="2" t="str">
        <f>'06A_Варіанти'!A184</f>
        <v>BASE_488</v>
      </c>
      <c r="B193" s="2" t="str">
        <f>'06A_Варіанти'!B184</f>
        <v>TT_488</v>
      </c>
      <c r="C193" s="2" t="str">
        <f>'06A_Варіанти'!D184</f>
        <v>Основний</v>
      </c>
      <c r="D193" s="2" t="str">
        <f>'06A_Варіанти'!C184</f>
        <v>РЦП</v>
      </c>
      <c r="E193" s="2" t="str">
        <f>'06A_Варіанти'!S184</f>
        <v>DIRECT</v>
      </c>
      <c r="F193" s="2" t="str">
        <f>IF(O193='06A_Варіанти'!E184,'06A_Варіанти'!E$1,IF(O193='06A_Варіанти'!F184,'06A_Варіанти'!F$1,IF(O193='06A_Варіанти'!G184,'06A_Варіанти'!G$1,IF(O193='06A_Варіанти'!H184,'06A_Варіанти'!H$1,IF(O193='06A_Варіанти'!I184,'06A_Варіанти'!I$1,IF(O193='06A_Варіанти'!J184,'06A_Варіанти'!J$1,IF(O193='06A_Варіанти'!K184,'06A_Варіанти'!K$1,IF(O193='06A_Варіанти'!L184,'06A_Варіанти'!L$1,IF(O193='06A_Варіанти'!M184,'06A_Варіанти'!M$1,IF(O193='06A_Варіанти'!N184,'06A_Варіанти'!N$1,IF(O193='06A_Варіанти'!O184,'06A_Варіанти'!O$1,IF(O193='06A_Варіанти'!P184,'06A_Варіанти'!P$1,IF(O193='06A_Варіанти'!Q184,'06A_Варіанти'!Q$1,IF(O193='06A_Варіанти'!R184,'06A_Варіанти'!R$1,"НЕМАЄ МАРШРУТУ"))))))))))))))</f>
        <v>DIRECT</v>
      </c>
      <c r="G193" s="2" t="str">
        <f t="shared" si="14"/>
        <v>БЕЗ ЗМІН</v>
      </c>
      <c r="H193" s="2">
        <f>IF(G193="НЕМАЄ МАРШРУТУ",0,O193-'06A_Варіанти'!T184)</f>
        <v>0</v>
      </c>
      <c r="I193" s="2">
        <f>IFERROR(INDEX('04_Потоки'!$E:$E,MATCH(A193,'04_Потоки'!$A:$A,0)),0)</f>
        <v>1.850536130536131</v>
      </c>
      <c r="J193" s="2">
        <f t="shared" si="15"/>
        <v>1</v>
      </c>
      <c r="K193" s="2">
        <f>IF(C193="РЦК макси",0,2*'06A_Варіанти'!T184*J193)</f>
        <v>329.4</v>
      </c>
      <c r="L193" s="2">
        <f t="shared" si="16"/>
        <v>329.4</v>
      </c>
      <c r="M193" s="2">
        <f t="shared" si="17"/>
        <v>0</v>
      </c>
      <c r="N193" s="9">
        <f t="shared" si="18"/>
        <v>0</v>
      </c>
      <c r="O193" s="2">
        <f>MIN(IF('07A_Конструктор'!$D$5="Так",'06A_Варіанти'!E184,1E+99),IF('07A_Конструктор'!$D$6="Так",'06A_Варіанти'!F184,1E+99),IF('07A_Конструктор'!$D$7="Так",'06A_Варіанти'!G184,1E+99),IF('07A_Конструктор'!$D$8="Так",'06A_Варіанти'!H184,1E+99),IF('07A_Конструктор'!$D$9="Так",'06A_Варіанти'!I184,1E+99),IF('07A_Конструктор'!$D$10="Так",'06A_Варіанти'!J184,1E+99),IF('07A_Конструктор'!$D$11="Так",'06A_Варіанти'!K184,1E+99),IF('07A_Конструктор'!$D$12="Так",'06A_Варіанти'!L184,1E+99),IF('07A_Конструктор'!$D$13="Так",'06A_Варіанти'!M184,1E+99),IF('07A_Конструктор'!$D$14="Так",'06A_Варіанти'!N184,1E+99),IF('07A_Конструктор'!$D$15="Так",'06A_Варіанти'!O184,1E+99),IF('07A_Конструктор'!$D$16="Так",'06A_Варіанти'!P184,1E+99),IF('07A_Конструктор'!$D$17="Так",'06A_Варіанти'!Q184,1E+99),IF('06A_Варіанти'!R184="",1E+99,'06A_Варіанти'!R184))</f>
        <v>164.7</v>
      </c>
      <c r="P193" s="2" t="str">
        <f t="shared" si="19"/>
        <v>5 т</v>
      </c>
      <c r="Q193" s="2">
        <f t="shared" si="20"/>
        <v>14</v>
      </c>
      <c r="R193" s="2">
        <f>IF(OR(C193="РЦК макси",C193="РЦЧ SKU"),"SKU-потік",IFERROR(VLOOKUP(D193,'02_РЦ'!$A$3:$I$7,5,FALSE),0))</f>
        <v>800</v>
      </c>
      <c r="S193" s="2" t="str">
        <f>IF(OR(C193="РЦК макси",C193="РЦЧ SKU"),"Не рахується в ліміт",IFERROR(VLOOKUP(D193,'02_РЦ'!$A$3:$I$7,9,FALSE),"Немає РЦ"))</f>
        <v>В межах</v>
      </c>
    </row>
    <row r="194" spans="1:19">
      <c r="A194" s="2" t="str">
        <f>'06A_Варіанти'!A185</f>
        <v>BASE_270</v>
      </c>
      <c r="B194" s="2" t="str">
        <f>'06A_Варіанти'!B185</f>
        <v>TT_270</v>
      </c>
      <c r="C194" s="2" t="str">
        <f>'06A_Варіанти'!D185</f>
        <v>Основний</v>
      </c>
      <c r="D194" s="2" t="str">
        <f>'06A_Варіанти'!C185</f>
        <v>РЦП</v>
      </c>
      <c r="E194" s="2" t="str">
        <f>'06A_Варіанти'!S185</f>
        <v>DIRECT</v>
      </c>
      <c r="F194" s="2" t="str">
        <f>IF(O194='06A_Варіанти'!E185,'06A_Варіанти'!E$1,IF(O194='06A_Варіанти'!F185,'06A_Варіанти'!F$1,IF(O194='06A_Варіанти'!G185,'06A_Варіанти'!G$1,IF(O194='06A_Варіанти'!H185,'06A_Варіанти'!H$1,IF(O194='06A_Варіанти'!I185,'06A_Варіанти'!I$1,IF(O194='06A_Варіанти'!J185,'06A_Варіанти'!J$1,IF(O194='06A_Варіанти'!K185,'06A_Варіанти'!K$1,IF(O194='06A_Варіанти'!L185,'06A_Варіанти'!L$1,IF(O194='06A_Варіанти'!M185,'06A_Варіанти'!M$1,IF(O194='06A_Варіанти'!N185,'06A_Варіанти'!N$1,IF(O194='06A_Варіанти'!O185,'06A_Варіанти'!O$1,IF(O194='06A_Варіанти'!P185,'06A_Варіанти'!P$1,IF(O194='06A_Варіанти'!Q185,'06A_Варіанти'!Q$1,IF(O194='06A_Варіанти'!R185,'06A_Варіанти'!R$1,"НЕМАЄ МАРШРУТУ"))))))))))))))</f>
        <v>DIRECT</v>
      </c>
      <c r="G194" s="2" t="str">
        <f t="shared" si="14"/>
        <v>БЕЗ ЗМІН</v>
      </c>
      <c r="H194" s="2">
        <f>IF(G194="НЕМАЄ МАРШРУТУ",0,O194-'06A_Варіанти'!T185)</f>
        <v>0</v>
      </c>
      <c r="I194" s="2">
        <f>IFERROR(INDEX('04_Потоки'!$E:$E,MATCH(A194,'04_Потоки'!$A:$A,0)),0)</f>
        <v>1.850536130536131</v>
      </c>
      <c r="J194" s="2">
        <f t="shared" si="15"/>
        <v>1</v>
      </c>
      <c r="K194" s="2">
        <f>IF(C194="РЦК макси",0,2*'06A_Варіанти'!T185*J194)</f>
        <v>218.6</v>
      </c>
      <c r="L194" s="2">
        <f t="shared" si="16"/>
        <v>218.6</v>
      </c>
      <c r="M194" s="2">
        <f t="shared" si="17"/>
        <v>0</v>
      </c>
      <c r="N194" s="9">
        <f t="shared" si="18"/>
        <v>0</v>
      </c>
      <c r="O194" s="2">
        <f>MIN(IF('07A_Конструктор'!$D$5="Так",'06A_Варіанти'!E185,1E+99),IF('07A_Конструктор'!$D$6="Так",'06A_Варіанти'!F185,1E+99),IF('07A_Конструктор'!$D$7="Так",'06A_Варіанти'!G185,1E+99),IF('07A_Конструктор'!$D$8="Так",'06A_Варіанти'!H185,1E+99),IF('07A_Конструктор'!$D$9="Так",'06A_Варіанти'!I185,1E+99),IF('07A_Конструктор'!$D$10="Так",'06A_Варіанти'!J185,1E+99),IF('07A_Конструктор'!$D$11="Так",'06A_Варіанти'!K185,1E+99),IF('07A_Конструктор'!$D$12="Так",'06A_Варіанти'!L185,1E+99),IF('07A_Конструктор'!$D$13="Так",'06A_Варіанти'!M185,1E+99),IF('07A_Конструктор'!$D$14="Так",'06A_Варіанти'!N185,1E+99),IF('07A_Конструктор'!$D$15="Так",'06A_Варіанти'!O185,1E+99),IF('07A_Конструктор'!$D$16="Так",'06A_Варіанти'!P185,1E+99),IF('07A_Конструктор'!$D$17="Так",'06A_Варіанти'!Q185,1E+99),IF('06A_Варіанти'!R185="",1E+99,'06A_Варіанти'!R185))</f>
        <v>109.3</v>
      </c>
      <c r="P194" s="2" t="str">
        <f t="shared" si="19"/>
        <v>5 т</v>
      </c>
      <c r="Q194" s="2">
        <f t="shared" si="20"/>
        <v>14</v>
      </c>
      <c r="R194" s="2">
        <f>IF(OR(C194="РЦК макси",C194="РЦЧ SKU"),"SKU-потік",IFERROR(VLOOKUP(D194,'02_РЦ'!$A$3:$I$7,5,FALSE),0))</f>
        <v>800</v>
      </c>
      <c r="S194" s="2" t="str">
        <f>IF(OR(C194="РЦК макси",C194="РЦЧ SKU"),"Не рахується в ліміт",IFERROR(VLOOKUP(D194,'02_РЦ'!$A$3:$I$7,9,FALSE),"Немає РЦ"))</f>
        <v>В межах</v>
      </c>
    </row>
    <row r="195" spans="1:19">
      <c r="A195" s="2" t="str">
        <f>'06A_Варіанти'!A186</f>
        <v>BASE_499</v>
      </c>
      <c r="B195" s="2" t="str">
        <f>'06A_Варіанти'!B186</f>
        <v>TT_499</v>
      </c>
      <c r="C195" s="2" t="str">
        <f>'06A_Варіанти'!D186</f>
        <v>Основний</v>
      </c>
      <c r="D195" s="2" t="str">
        <f>'06A_Варіанти'!C186</f>
        <v>РЦП</v>
      </c>
      <c r="E195" s="2" t="str">
        <f>'06A_Варіанти'!S186</f>
        <v>DIRECT</v>
      </c>
      <c r="F195" s="2" t="str">
        <f>IF(O195='06A_Варіанти'!E186,'06A_Варіанти'!E$1,IF(O195='06A_Варіанти'!F186,'06A_Варіанти'!F$1,IF(O195='06A_Варіанти'!G186,'06A_Варіанти'!G$1,IF(O195='06A_Варіанти'!H186,'06A_Варіанти'!H$1,IF(O195='06A_Варіанти'!I186,'06A_Варіанти'!I$1,IF(O195='06A_Варіанти'!J186,'06A_Варіанти'!J$1,IF(O195='06A_Варіанти'!K186,'06A_Варіанти'!K$1,IF(O195='06A_Варіанти'!L186,'06A_Варіанти'!L$1,IF(O195='06A_Варіанти'!M186,'06A_Варіанти'!M$1,IF(O195='06A_Варіанти'!N186,'06A_Варіанти'!N$1,IF(O195='06A_Варіанти'!O186,'06A_Варіанти'!O$1,IF(O195='06A_Варіанти'!P186,'06A_Варіанти'!P$1,IF(O195='06A_Варіанти'!Q186,'06A_Варіанти'!Q$1,IF(O195='06A_Варіанти'!R186,'06A_Варіанти'!R$1,"НЕМАЄ МАРШРУТУ"))))))))))))))</f>
        <v>DIRECT</v>
      </c>
      <c r="G195" s="2" t="str">
        <f t="shared" si="14"/>
        <v>БЕЗ ЗМІН</v>
      </c>
      <c r="H195" s="2">
        <f>IF(G195="НЕМАЄ МАРШРУТУ",0,O195-'06A_Варіанти'!T186)</f>
        <v>0</v>
      </c>
      <c r="I195" s="2">
        <f>IFERROR(INDEX('04_Потоки'!$E:$E,MATCH(A195,'04_Потоки'!$A:$A,0)),0)</f>
        <v>1.850536130536131</v>
      </c>
      <c r="J195" s="2">
        <f t="shared" si="15"/>
        <v>1</v>
      </c>
      <c r="K195" s="2">
        <f>IF(C195="РЦК макси",0,2*'06A_Варіанти'!T186*J195)</f>
        <v>424.6</v>
      </c>
      <c r="L195" s="2">
        <f t="shared" si="16"/>
        <v>424.6</v>
      </c>
      <c r="M195" s="2">
        <f t="shared" si="17"/>
        <v>0</v>
      </c>
      <c r="N195" s="9">
        <f t="shared" si="18"/>
        <v>0</v>
      </c>
      <c r="O195" s="2">
        <f>MIN(IF('07A_Конструктор'!$D$5="Так",'06A_Варіанти'!E186,1E+99),IF('07A_Конструктор'!$D$6="Так",'06A_Варіанти'!F186,1E+99),IF('07A_Конструктор'!$D$7="Так",'06A_Варіанти'!G186,1E+99),IF('07A_Конструктор'!$D$8="Так",'06A_Варіанти'!H186,1E+99),IF('07A_Конструктор'!$D$9="Так",'06A_Варіанти'!I186,1E+99),IF('07A_Конструктор'!$D$10="Так",'06A_Варіанти'!J186,1E+99),IF('07A_Конструктор'!$D$11="Так",'06A_Варіанти'!K186,1E+99),IF('07A_Конструктор'!$D$12="Так",'06A_Варіанти'!L186,1E+99),IF('07A_Конструктор'!$D$13="Так",'06A_Варіанти'!M186,1E+99),IF('07A_Конструктор'!$D$14="Так",'06A_Варіанти'!N186,1E+99),IF('07A_Конструктор'!$D$15="Так",'06A_Варіанти'!O186,1E+99),IF('07A_Конструктор'!$D$16="Так",'06A_Варіанти'!P186,1E+99),IF('07A_Конструктор'!$D$17="Так",'06A_Варіанти'!Q186,1E+99),IF('06A_Варіанти'!R186="",1E+99,'06A_Варіанти'!R186))</f>
        <v>212.3</v>
      </c>
      <c r="P195" s="2" t="str">
        <f t="shared" si="19"/>
        <v>5 т</v>
      </c>
      <c r="Q195" s="2">
        <f t="shared" si="20"/>
        <v>14</v>
      </c>
      <c r="R195" s="2">
        <f>IF(OR(C195="РЦК макси",C195="РЦЧ SKU"),"SKU-потік",IFERROR(VLOOKUP(D195,'02_РЦ'!$A$3:$I$7,5,FALSE),0))</f>
        <v>800</v>
      </c>
      <c r="S195" s="2" t="str">
        <f>IF(OR(C195="РЦК макси",C195="РЦЧ SKU"),"Не рахується в ліміт",IFERROR(VLOOKUP(D195,'02_РЦ'!$A$3:$I$7,9,FALSE),"Немає РЦ"))</f>
        <v>В межах</v>
      </c>
    </row>
    <row r="196" spans="1:19">
      <c r="A196" s="2" t="str">
        <f>'06A_Варіанти'!A187</f>
        <v>BASE_290</v>
      </c>
      <c r="B196" s="2" t="str">
        <f>'06A_Варіанти'!B187</f>
        <v>TT_290</v>
      </c>
      <c r="C196" s="2" t="str">
        <f>'06A_Варіанти'!D187</f>
        <v>Основний</v>
      </c>
      <c r="D196" s="2" t="str">
        <f>'06A_Варіанти'!C187</f>
        <v>РЦП</v>
      </c>
      <c r="E196" s="2" t="str">
        <f>'06A_Варіанти'!S187</f>
        <v>DNI_AMUR</v>
      </c>
      <c r="F196" s="2" t="str">
        <f>IF(O196='06A_Варіанти'!E187,'06A_Варіанти'!E$1,IF(O196='06A_Варіанти'!F187,'06A_Варіанти'!F$1,IF(O196='06A_Варіанти'!G187,'06A_Варіанти'!G$1,IF(O196='06A_Варіанти'!H187,'06A_Варіанти'!H$1,IF(O196='06A_Варіанти'!I187,'06A_Варіанти'!I$1,IF(O196='06A_Варіанти'!J187,'06A_Варіанти'!J$1,IF(O196='06A_Варіанти'!K187,'06A_Варіанти'!K$1,IF(O196='06A_Варіанти'!L187,'06A_Варіанти'!L$1,IF(O196='06A_Варіанти'!M187,'06A_Варіанти'!M$1,IF(O196='06A_Варіанти'!N187,'06A_Варіанти'!N$1,IF(O196='06A_Варіанти'!O187,'06A_Варіанти'!O$1,IF(O196='06A_Варіанти'!P187,'06A_Варіанти'!P$1,IF(O196='06A_Варіанти'!Q187,'06A_Варіанти'!Q$1,IF(O196='06A_Варіанти'!R187,'06A_Варіанти'!R$1,"НЕМАЄ МАРШРУТУ"))))))))))))))</f>
        <v>DNI_AMUR</v>
      </c>
      <c r="G196" s="2" t="str">
        <f t="shared" si="14"/>
        <v>БЕЗ ЗМІН</v>
      </c>
      <c r="H196" s="2">
        <f>IF(G196="НЕМАЄ МАРШРУТУ",0,O196-'06A_Варіанти'!T187)</f>
        <v>0</v>
      </c>
      <c r="I196" s="2">
        <f>IFERROR(INDEX('04_Потоки'!$E:$E,MATCH(A196,'04_Потоки'!$A:$A,0)),0)</f>
        <v>1.850536130536131</v>
      </c>
      <c r="J196" s="2">
        <f t="shared" si="15"/>
        <v>1</v>
      </c>
      <c r="K196" s="2">
        <f>IF(C196="РЦК макси",0,2*'06A_Варіанти'!T187*J196)</f>
        <v>451.8</v>
      </c>
      <c r="L196" s="2">
        <f t="shared" si="16"/>
        <v>451.8</v>
      </c>
      <c r="M196" s="2">
        <f t="shared" si="17"/>
        <v>0</v>
      </c>
      <c r="N196" s="9">
        <f t="shared" si="18"/>
        <v>0</v>
      </c>
      <c r="O196" s="2">
        <f>MIN(IF('07A_Конструктор'!$D$5="Так",'06A_Варіанти'!E187,1E+99),IF('07A_Конструктор'!$D$6="Так",'06A_Варіанти'!F187,1E+99),IF('07A_Конструктор'!$D$7="Так",'06A_Варіанти'!G187,1E+99),IF('07A_Конструктор'!$D$8="Так",'06A_Варіанти'!H187,1E+99),IF('07A_Конструктор'!$D$9="Так",'06A_Варіанти'!I187,1E+99),IF('07A_Конструктор'!$D$10="Так",'06A_Варіанти'!J187,1E+99),IF('07A_Конструктор'!$D$11="Так",'06A_Варіанти'!K187,1E+99),IF('07A_Конструктор'!$D$12="Так",'06A_Варіанти'!L187,1E+99),IF('07A_Конструктор'!$D$13="Так",'06A_Варіанти'!M187,1E+99),IF('07A_Конструктор'!$D$14="Так",'06A_Варіанти'!N187,1E+99),IF('07A_Конструктор'!$D$15="Так",'06A_Варіанти'!O187,1E+99),IF('07A_Конструктор'!$D$16="Так",'06A_Варіанти'!P187,1E+99),IF('07A_Конструктор'!$D$17="Так",'06A_Варіанти'!Q187,1E+99),IF('06A_Варіанти'!R187="",1E+99,'06A_Варіанти'!R187))</f>
        <v>225.9</v>
      </c>
      <c r="P196" s="2" t="str">
        <f t="shared" si="19"/>
        <v>5 т</v>
      </c>
      <c r="Q196" s="2">
        <f t="shared" si="20"/>
        <v>14</v>
      </c>
      <c r="R196" s="2">
        <f>IF(OR(C196="РЦК макси",C196="РЦЧ SKU"),"SKU-потік",IFERROR(VLOOKUP(D196,'02_РЦ'!$A$3:$I$7,5,FALSE),0))</f>
        <v>800</v>
      </c>
      <c r="S196" s="2" t="str">
        <f>IF(OR(C196="РЦК макси",C196="РЦЧ SKU"),"Не рахується в ліміт",IFERROR(VLOOKUP(D196,'02_РЦ'!$A$3:$I$7,9,FALSE),"Немає РЦ"))</f>
        <v>В межах</v>
      </c>
    </row>
    <row r="197" spans="1:19">
      <c r="A197" s="2" t="str">
        <f>'06A_Варіанти'!A188</f>
        <v>BASE_128</v>
      </c>
      <c r="B197" s="2" t="str">
        <f>'06A_Варіанти'!B188</f>
        <v>TT_128</v>
      </c>
      <c r="C197" s="2" t="str">
        <f>'06A_Варіанти'!D188</f>
        <v>Основний</v>
      </c>
      <c r="D197" s="2" t="str">
        <f>'06A_Варіанти'!C188</f>
        <v>РЦП</v>
      </c>
      <c r="E197" s="2" t="str">
        <f>'06A_Варіанти'!S188</f>
        <v>DIRECT</v>
      </c>
      <c r="F197" s="2" t="str">
        <f>IF(O197='06A_Варіанти'!E188,'06A_Варіанти'!E$1,IF(O197='06A_Варіанти'!F188,'06A_Варіанти'!F$1,IF(O197='06A_Варіанти'!G188,'06A_Варіанти'!G$1,IF(O197='06A_Варіанти'!H188,'06A_Варіанти'!H$1,IF(O197='06A_Варіанти'!I188,'06A_Варіанти'!I$1,IF(O197='06A_Варіанти'!J188,'06A_Варіанти'!J$1,IF(O197='06A_Варіанти'!K188,'06A_Варіанти'!K$1,IF(O197='06A_Варіанти'!L188,'06A_Варіанти'!L$1,IF(O197='06A_Варіанти'!M188,'06A_Варіанти'!M$1,IF(O197='06A_Варіанти'!N188,'06A_Варіанти'!N$1,IF(O197='06A_Варіанти'!O188,'06A_Варіанти'!O$1,IF(O197='06A_Варіанти'!P188,'06A_Варіанти'!P$1,IF(O197='06A_Варіанти'!Q188,'06A_Варіанти'!Q$1,IF(O197='06A_Варіанти'!R188,'06A_Варіанти'!R$1,"НЕМАЄ МАРШРУТУ"))))))))))))))</f>
        <v>DIRECT</v>
      </c>
      <c r="G197" s="2" t="str">
        <f t="shared" si="14"/>
        <v>БЕЗ ЗМІН</v>
      </c>
      <c r="H197" s="2">
        <f>IF(G197="НЕМАЄ МАРШРУТУ",0,O197-'06A_Варіанти'!T188)</f>
        <v>0</v>
      </c>
      <c r="I197" s="2">
        <f>IFERROR(INDEX('04_Потоки'!$E:$E,MATCH(A197,'04_Потоки'!$A:$A,0)),0)</f>
        <v>1.850536130536131</v>
      </c>
      <c r="J197" s="2">
        <f t="shared" si="15"/>
        <v>1</v>
      </c>
      <c r="K197" s="2">
        <f>IF(C197="РЦК макси",0,2*'06A_Варіанти'!T188*J197)</f>
        <v>233.6</v>
      </c>
      <c r="L197" s="2">
        <f t="shared" si="16"/>
        <v>233.6</v>
      </c>
      <c r="M197" s="2">
        <f t="shared" si="17"/>
        <v>0</v>
      </c>
      <c r="N197" s="9">
        <f t="shared" si="18"/>
        <v>0</v>
      </c>
      <c r="O197" s="2">
        <f>MIN(IF('07A_Конструктор'!$D$5="Так",'06A_Варіанти'!E188,1E+99),IF('07A_Конструктор'!$D$6="Так",'06A_Варіанти'!F188,1E+99),IF('07A_Конструктор'!$D$7="Так",'06A_Варіанти'!G188,1E+99),IF('07A_Конструктор'!$D$8="Так",'06A_Варіанти'!H188,1E+99),IF('07A_Конструктор'!$D$9="Так",'06A_Варіанти'!I188,1E+99),IF('07A_Конструктор'!$D$10="Так",'06A_Варіанти'!J188,1E+99),IF('07A_Конструктор'!$D$11="Так",'06A_Варіанти'!K188,1E+99),IF('07A_Конструктор'!$D$12="Так",'06A_Варіанти'!L188,1E+99),IF('07A_Конструктор'!$D$13="Так",'06A_Варіанти'!M188,1E+99),IF('07A_Конструктор'!$D$14="Так",'06A_Варіанти'!N188,1E+99),IF('07A_Конструктор'!$D$15="Так",'06A_Варіанти'!O188,1E+99),IF('07A_Конструктор'!$D$16="Так",'06A_Варіанти'!P188,1E+99),IF('07A_Конструктор'!$D$17="Так",'06A_Варіанти'!Q188,1E+99),IF('06A_Варіанти'!R188="",1E+99,'06A_Варіанти'!R188))</f>
        <v>116.8</v>
      </c>
      <c r="P197" s="2" t="str">
        <f t="shared" si="19"/>
        <v>5 т</v>
      </c>
      <c r="Q197" s="2">
        <f t="shared" si="20"/>
        <v>14</v>
      </c>
      <c r="R197" s="2">
        <f>IF(OR(C197="РЦК макси",C197="РЦЧ SKU"),"SKU-потік",IFERROR(VLOOKUP(D197,'02_РЦ'!$A$3:$I$7,5,FALSE),0))</f>
        <v>800</v>
      </c>
      <c r="S197" s="2" t="str">
        <f>IF(OR(C197="РЦК макси",C197="РЦЧ SKU"),"Не рахується в ліміт",IFERROR(VLOOKUP(D197,'02_РЦ'!$A$3:$I$7,9,FALSE),"Немає РЦ"))</f>
        <v>В межах</v>
      </c>
    </row>
    <row r="198" spans="1:19">
      <c r="A198" s="2" t="str">
        <f>'06A_Варіанти'!A189</f>
        <v>BASE_151</v>
      </c>
      <c r="B198" s="2" t="str">
        <f>'06A_Варіанти'!B189</f>
        <v>TT_151</v>
      </c>
      <c r="C198" s="2" t="str">
        <f>'06A_Варіанти'!D189</f>
        <v>Основний</v>
      </c>
      <c r="D198" s="2" t="str">
        <f>'06A_Варіанти'!C189</f>
        <v>РЦП</v>
      </c>
      <c r="E198" s="2" t="str">
        <f>'06A_Варіанти'!S189</f>
        <v>KREM</v>
      </c>
      <c r="F198" s="2" t="str">
        <f>IF(O198='06A_Варіанти'!E189,'06A_Варіанти'!E$1,IF(O198='06A_Варіанти'!F189,'06A_Варіанти'!F$1,IF(O198='06A_Варіанти'!G189,'06A_Варіанти'!G$1,IF(O198='06A_Варіанти'!H189,'06A_Варіанти'!H$1,IF(O198='06A_Варіанти'!I189,'06A_Варіанти'!I$1,IF(O198='06A_Варіанти'!J189,'06A_Варіанти'!J$1,IF(O198='06A_Варіанти'!K189,'06A_Варіанти'!K$1,IF(O198='06A_Варіанти'!L189,'06A_Варіанти'!L$1,IF(O198='06A_Варіанти'!M189,'06A_Варіанти'!M$1,IF(O198='06A_Варіанти'!N189,'06A_Варіанти'!N$1,IF(O198='06A_Варіанти'!O189,'06A_Варіанти'!O$1,IF(O198='06A_Варіанти'!P189,'06A_Варіанти'!P$1,IF(O198='06A_Варіанти'!Q189,'06A_Варіанти'!Q$1,IF(O198='06A_Варіанти'!R189,'06A_Варіанти'!R$1,"НЕМАЄ МАРШРУТУ"))))))))))))))</f>
        <v>KREM</v>
      </c>
      <c r="G198" s="2" t="str">
        <f t="shared" si="14"/>
        <v>БЕЗ ЗМІН</v>
      </c>
      <c r="H198" s="2">
        <f>IF(G198="НЕМАЄ МАРШРУТУ",0,O198-'06A_Варіанти'!T189)</f>
        <v>0</v>
      </c>
      <c r="I198" s="2">
        <f>IFERROR(INDEX('04_Потоки'!$E:$E,MATCH(A198,'04_Потоки'!$A:$A,0)),0)</f>
        <v>1.850536130536131</v>
      </c>
      <c r="J198" s="2">
        <f t="shared" si="15"/>
        <v>1</v>
      </c>
      <c r="K198" s="2">
        <f>IF(C198="РЦК макси",0,2*'06A_Варіанти'!T189*J198)</f>
        <v>347.2</v>
      </c>
      <c r="L198" s="2">
        <f t="shared" si="16"/>
        <v>347.2</v>
      </c>
      <c r="M198" s="2">
        <f t="shared" si="17"/>
        <v>0</v>
      </c>
      <c r="N198" s="9">
        <f t="shared" si="18"/>
        <v>0</v>
      </c>
      <c r="O198" s="2">
        <f>MIN(IF('07A_Конструктор'!$D$5="Так",'06A_Варіанти'!E189,1E+99),IF('07A_Конструктор'!$D$6="Так",'06A_Варіанти'!F189,1E+99),IF('07A_Конструктор'!$D$7="Так",'06A_Варіанти'!G189,1E+99),IF('07A_Конструктор'!$D$8="Так",'06A_Варіанти'!H189,1E+99),IF('07A_Конструктор'!$D$9="Так",'06A_Варіанти'!I189,1E+99),IF('07A_Конструктор'!$D$10="Так",'06A_Варіанти'!J189,1E+99),IF('07A_Конструктор'!$D$11="Так",'06A_Варіанти'!K189,1E+99),IF('07A_Конструктор'!$D$12="Так",'06A_Варіанти'!L189,1E+99),IF('07A_Конструктор'!$D$13="Так",'06A_Варіанти'!M189,1E+99),IF('07A_Конструктор'!$D$14="Так",'06A_Варіанти'!N189,1E+99),IF('07A_Конструктор'!$D$15="Так",'06A_Варіанти'!O189,1E+99),IF('07A_Конструктор'!$D$16="Так",'06A_Варіанти'!P189,1E+99),IF('07A_Конструктор'!$D$17="Так",'06A_Варіанти'!Q189,1E+99),IF('06A_Варіанти'!R189="",1E+99,'06A_Варіанти'!R189))</f>
        <v>173.6</v>
      </c>
      <c r="P198" s="2" t="str">
        <f t="shared" si="19"/>
        <v>5 т</v>
      </c>
      <c r="Q198" s="2">
        <f t="shared" si="20"/>
        <v>14</v>
      </c>
      <c r="R198" s="2">
        <f>IF(OR(C198="РЦК макси",C198="РЦЧ SKU"),"SKU-потік",IFERROR(VLOOKUP(D198,'02_РЦ'!$A$3:$I$7,5,FALSE),0))</f>
        <v>800</v>
      </c>
      <c r="S198" s="2" t="str">
        <f>IF(OR(C198="РЦК макси",C198="РЦЧ SKU"),"Не рахується в ліміт",IFERROR(VLOOKUP(D198,'02_РЦ'!$A$3:$I$7,9,FALSE),"Немає РЦ"))</f>
        <v>В межах</v>
      </c>
    </row>
    <row r="199" spans="1:19">
      <c r="A199" s="2" t="str">
        <f>'06A_Варіанти'!A190</f>
        <v>BASE_504</v>
      </c>
      <c r="B199" s="2" t="str">
        <f>'06A_Варіанти'!B190</f>
        <v>TT_504</v>
      </c>
      <c r="C199" s="2" t="str">
        <f>'06A_Варіанти'!D190</f>
        <v>Основний</v>
      </c>
      <c r="D199" s="2" t="str">
        <f>'06A_Варіанти'!C190</f>
        <v>РЦП</v>
      </c>
      <c r="E199" s="2" t="str">
        <f>'06A_Варіанти'!S190</f>
        <v>DIRECT</v>
      </c>
      <c r="F199" s="2" t="str">
        <f>IF(O199='06A_Варіанти'!E190,'06A_Варіанти'!E$1,IF(O199='06A_Варіанти'!F190,'06A_Варіанти'!F$1,IF(O199='06A_Варіанти'!G190,'06A_Варіанти'!G$1,IF(O199='06A_Варіанти'!H190,'06A_Варіанти'!H$1,IF(O199='06A_Варіанти'!I190,'06A_Варіанти'!I$1,IF(O199='06A_Варіанти'!J190,'06A_Варіанти'!J$1,IF(O199='06A_Варіанти'!K190,'06A_Варіанти'!K$1,IF(O199='06A_Варіанти'!L190,'06A_Варіанти'!L$1,IF(O199='06A_Варіанти'!M190,'06A_Варіанти'!M$1,IF(O199='06A_Варіанти'!N190,'06A_Варіанти'!N$1,IF(O199='06A_Варіанти'!O190,'06A_Варіанти'!O$1,IF(O199='06A_Варіанти'!P190,'06A_Варіанти'!P$1,IF(O199='06A_Варіанти'!Q190,'06A_Варіанти'!Q$1,IF(O199='06A_Варіанти'!R190,'06A_Варіанти'!R$1,"НЕМАЄ МАРШРУТУ"))))))))))))))</f>
        <v>DIRECT</v>
      </c>
      <c r="G199" s="2" t="str">
        <f t="shared" si="14"/>
        <v>БЕЗ ЗМІН</v>
      </c>
      <c r="H199" s="2">
        <f>IF(G199="НЕМАЄ МАРШРУТУ",0,O199-'06A_Варіанти'!T190)</f>
        <v>0</v>
      </c>
      <c r="I199" s="2">
        <f>IFERROR(INDEX('04_Потоки'!$E:$E,MATCH(A199,'04_Потоки'!$A:$A,0)),0)</f>
        <v>1.850536130536131</v>
      </c>
      <c r="J199" s="2">
        <f t="shared" si="15"/>
        <v>1</v>
      </c>
      <c r="K199" s="2">
        <f>IF(C199="РЦК макси",0,2*'06A_Варіанти'!T190*J199)</f>
        <v>516.20000000000005</v>
      </c>
      <c r="L199" s="2">
        <f t="shared" si="16"/>
        <v>516.20000000000005</v>
      </c>
      <c r="M199" s="2">
        <f t="shared" si="17"/>
        <v>0</v>
      </c>
      <c r="N199" s="9">
        <f t="shared" si="18"/>
        <v>0</v>
      </c>
      <c r="O199" s="2">
        <f>MIN(IF('07A_Конструктор'!$D$5="Так",'06A_Варіанти'!E190,1E+99),IF('07A_Конструктор'!$D$6="Так",'06A_Варіанти'!F190,1E+99),IF('07A_Конструктор'!$D$7="Так",'06A_Варіанти'!G190,1E+99),IF('07A_Конструктор'!$D$8="Так",'06A_Варіанти'!H190,1E+99),IF('07A_Конструктор'!$D$9="Так",'06A_Варіанти'!I190,1E+99),IF('07A_Конструктор'!$D$10="Так",'06A_Варіанти'!J190,1E+99),IF('07A_Конструктор'!$D$11="Так",'06A_Варіанти'!K190,1E+99),IF('07A_Конструктор'!$D$12="Так",'06A_Варіанти'!L190,1E+99),IF('07A_Конструктор'!$D$13="Так",'06A_Варіанти'!M190,1E+99),IF('07A_Конструктор'!$D$14="Так",'06A_Варіанти'!N190,1E+99),IF('07A_Конструктор'!$D$15="Так",'06A_Варіанти'!O190,1E+99),IF('07A_Конструктор'!$D$16="Так",'06A_Варіанти'!P190,1E+99),IF('07A_Конструктор'!$D$17="Так",'06A_Варіанти'!Q190,1E+99),IF('06A_Варіанти'!R190="",1E+99,'06A_Варіанти'!R190))</f>
        <v>258.10000000000002</v>
      </c>
      <c r="P199" s="2" t="str">
        <f t="shared" si="19"/>
        <v>5 т</v>
      </c>
      <c r="Q199" s="2">
        <f t="shared" si="20"/>
        <v>14</v>
      </c>
      <c r="R199" s="2">
        <f>IF(OR(C199="РЦК макси",C199="РЦЧ SKU"),"SKU-потік",IFERROR(VLOOKUP(D199,'02_РЦ'!$A$3:$I$7,5,FALSE),0))</f>
        <v>800</v>
      </c>
      <c r="S199" s="2" t="str">
        <f>IF(OR(C199="РЦК макси",C199="РЦЧ SKU"),"Не рахується в ліміт",IFERROR(VLOOKUP(D199,'02_РЦ'!$A$3:$I$7,9,FALSE),"Немає РЦ"))</f>
        <v>В межах</v>
      </c>
    </row>
    <row r="200" spans="1:19">
      <c r="A200" s="2" t="str">
        <f>'06A_Варіанти'!A191</f>
        <v>BASE_109</v>
      </c>
      <c r="B200" s="2" t="str">
        <f>'06A_Варіанти'!B191</f>
        <v>TT_109</v>
      </c>
      <c r="C200" s="2" t="str">
        <f>'06A_Варіанти'!D191</f>
        <v>Основний</v>
      </c>
      <c r="D200" s="2" t="str">
        <f>'06A_Варіанти'!C191</f>
        <v>РЦП</v>
      </c>
      <c r="E200" s="2" t="str">
        <f>'06A_Варіанти'!S191</f>
        <v>DIRECT</v>
      </c>
      <c r="F200" s="2" t="str">
        <f>IF(O200='06A_Варіанти'!E191,'06A_Варіанти'!E$1,IF(O200='06A_Варіанти'!F191,'06A_Варіанти'!F$1,IF(O200='06A_Варіанти'!G191,'06A_Варіанти'!G$1,IF(O200='06A_Варіанти'!H191,'06A_Варіанти'!H$1,IF(O200='06A_Варіанти'!I191,'06A_Варіанти'!I$1,IF(O200='06A_Варіанти'!J191,'06A_Варіанти'!J$1,IF(O200='06A_Варіанти'!K191,'06A_Варіанти'!K$1,IF(O200='06A_Варіанти'!L191,'06A_Варіанти'!L$1,IF(O200='06A_Варіанти'!M191,'06A_Варіанти'!M$1,IF(O200='06A_Варіанти'!N191,'06A_Варіанти'!N$1,IF(O200='06A_Варіанти'!O191,'06A_Варіанти'!O$1,IF(O200='06A_Варіанти'!P191,'06A_Варіанти'!P$1,IF(O200='06A_Варіанти'!Q191,'06A_Варіанти'!Q$1,IF(O200='06A_Варіанти'!R191,'06A_Варіанти'!R$1,"НЕМАЄ МАРШРУТУ"))))))))))))))</f>
        <v>DIRECT</v>
      </c>
      <c r="G200" s="2" t="str">
        <f t="shared" si="14"/>
        <v>БЕЗ ЗМІН</v>
      </c>
      <c r="H200" s="2">
        <f>IF(G200="НЕМАЄ МАРШРУТУ",0,O200-'06A_Варіанти'!T191)</f>
        <v>0</v>
      </c>
      <c r="I200" s="2">
        <f>IFERROR(INDEX('04_Потоки'!$E:$E,MATCH(A200,'04_Потоки'!$A:$A,0)),0)</f>
        <v>1.850536130536131</v>
      </c>
      <c r="J200" s="2">
        <f t="shared" si="15"/>
        <v>1</v>
      </c>
      <c r="K200" s="2">
        <f>IF(C200="РЦК макси",0,2*'06A_Варіанти'!T191*J200)</f>
        <v>506.4</v>
      </c>
      <c r="L200" s="2">
        <f t="shared" si="16"/>
        <v>506.4</v>
      </c>
      <c r="M200" s="2">
        <f t="shared" si="17"/>
        <v>0</v>
      </c>
      <c r="N200" s="9">
        <f t="shared" si="18"/>
        <v>0</v>
      </c>
      <c r="O200" s="2">
        <f>MIN(IF('07A_Конструктор'!$D$5="Так",'06A_Варіанти'!E191,1E+99),IF('07A_Конструктор'!$D$6="Так",'06A_Варіанти'!F191,1E+99),IF('07A_Конструктор'!$D$7="Так",'06A_Варіанти'!G191,1E+99),IF('07A_Конструктор'!$D$8="Так",'06A_Варіанти'!H191,1E+99),IF('07A_Конструктор'!$D$9="Так",'06A_Варіанти'!I191,1E+99),IF('07A_Конструктор'!$D$10="Так",'06A_Варіанти'!J191,1E+99),IF('07A_Конструктор'!$D$11="Так",'06A_Варіанти'!K191,1E+99),IF('07A_Конструктор'!$D$12="Так",'06A_Варіанти'!L191,1E+99),IF('07A_Конструктор'!$D$13="Так",'06A_Варіанти'!M191,1E+99),IF('07A_Конструктор'!$D$14="Так",'06A_Варіанти'!N191,1E+99),IF('07A_Конструктор'!$D$15="Так",'06A_Варіанти'!O191,1E+99),IF('07A_Конструктор'!$D$16="Так",'06A_Варіанти'!P191,1E+99),IF('07A_Конструктор'!$D$17="Так",'06A_Варіанти'!Q191,1E+99),IF('06A_Варіанти'!R191="",1E+99,'06A_Варіанти'!R191))</f>
        <v>253.2</v>
      </c>
      <c r="P200" s="2" t="str">
        <f t="shared" si="19"/>
        <v>5 т</v>
      </c>
      <c r="Q200" s="2">
        <f t="shared" si="20"/>
        <v>14</v>
      </c>
      <c r="R200" s="2">
        <f>IF(OR(C200="РЦК макси",C200="РЦЧ SKU"),"SKU-потік",IFERROR(VLOOKUP(D200,'02_РЦ'!$A$3:$I$7,5,FALSE),0))</f>
        <v>800</v>
      </c>
      <c r="S200" s="2" t="str">
        <f>IF(OR(C200="РЦК макси",C200="РЦЧ SKU"),"Не рахується в ліміт",IFERROR(VLOOKUP(D200,'02_РЦ'!$A$3:$I$7,9,FALSE),"Немає РЦ"))</f>
        <v>В межах</v>
      </c>
    </row>
    <row r="201" spans="1:19">
      <c r="A201" s="2" t="str">
        <f>'06A_Варіанти'!A192</f>
        <v>BASE_507</v>
      </c>
      <c r="B201" s="2" t="str">
        <f>'06A_Варіанти'!B192</f>
        <v>TT_507</v>
      </c>
      <c r="C201" s="2" t="str">
        <f>'06A_Варіанти'!D192</f>
        <v>Основний</v>
      </c>
      <c r="D201" s="2" t="str">
        <f>'06A_Варіанти'!C192</f>
        <v>РЦП</v>
      </c>
      <c r="E201" s="2" t="str">
        <f>'06A_Варіанти'!S192</f>
        <v>DIRECT</v>
      </c>
      <c r="F201" s="2" t="str">
        <f>IF(O201='06A_Варіанти'!E192,'06A_Варіанти'!E$1,IF(O201='06A_Варіанти'!F192,'06A_Варіанти'!F$1,IF(O201='06A_Варіанти'!G192,'06A_Варіанти'!G$1,IF(O201='06A_Варіанти'!H192,'06A_Варіанти'!H$1,IF(O201='06A_Варіанти'!I192,'06A_Варіанти'!I$1,IF(O201='06A_Варіанти'!J192,'06A_Варіанти'!J$1,IF(O201='06A_Варіанти'!K192,'06A_Варіанти'!K$1,IF(O201='06A_Варіанти'!L192,'06A_Варіанти'!L$1,IF(O201='06A_Варіанти'!M192,'06A_Варіанти'!M$1,IF(O201='06A_Варіанти'!N192,'06A_Варіанти'!N$1,IF(O201='06A_Варіанти'!O192,'06A_Варіанти'!O$1,IF(O201='06A_Варіанти'!P192,'06A_Варіанти'!P$1,IF(O201='06A_Варіанти'!Q192,'06A_Варіанти'!Q$1,IF(O201='06A_Варіанти'!R192,'06A_Варіанти'!R$1,"НЕМАЄ МАРШРУТУ"))))))))))))))</f>
        <v>DIRECT</v>
      </c>
      <c r="G201" s="2" t="str">
        <f t="shared" si="14"/>
        <v>БЕЗ ЗМІН</v>
      </c>
      <c r="H201" s="2">
        <f>IF(G201="НЕМАЄ МАРШРУТУ",0,O201-'06A_Варіанти'!T192)</f>
        <v>0</v>
      </c>
      <c r="I201" s="2">
        <f>IFERROR(INDEX('04_Потоки'!$E:$E,MATCH(A201,'04_Потоки'!$A:$A,0)),0)</f>
        <v>1.850536130536131</v>
      </c>
      <c r="J201" s="2">
        <f t="shared" si="15"/>
        <v>1</v>
      </c>
      <c r="K201" s="2">
        <f>IF(C201="РЦК макси",0,2*'06A_Варіанти'!T192*J201)</f>
        <v>339.8</v>
      </c>
      <c r="L201" s="2">
        <f t="shared" si="16"/>
        <v>339.8</v>
      </c>
      <c r="M201" s="2">
        <f t="shared" si="17"/>
        <v>0</v>
      </c>
      <c r="N201" s="9">
        <f t="shared" si="18"/>
        <v>0</v>
      </c>
      <c r="O201" s="2">
        <f>MIN(IF('07A_Конструктор'!$D$5="Так",'06A_Варіанти'!E192,1E+99),IF('07A_Конструктор'!$D$6="Так",'06A_Варіанти'!F192,1E+99),IF('07A_Конструктор'!$D$7="Так",'06A_Варіанти'!G192,1E+99),IF('07A_Конструктор'!$D$8="Так",'06A_Варіанти'!H192,1E+99),IF('07A_Конструктор'!$D$9="Так",'06A_Варіанти'!I192,1E+99),IF('07A_Конструктор'!$D$10="Так",'06A_Варіанти'!J192,1E+99),IF('07A_Конструктор'!$D$11="Так",'06A_Варіанти'!K192,1E+99),IF('07A_Конструктор'!$D$12="Так",'06A_Варіанти'!L192,1E+99),IF('07A_Конструктор'!$D$13="Так",'06A_Варіанти'!M192,1E+99),IF('07A_Конструктор'!$D$14="Так",'06A_Варіанти'!N192,1E+99),IF('07A_Конструктор'!$D$15="Так",'06A_Варіанти'!O192,1E+99),IF('07A_Конструктор'!$D$16="Так",'06A_Варіанти'!P192,1E+99),IF('07A_Конструктор'!$D$17="Так",'06A_Варіанти'!Q192,1E+99),IF('06A_Варіанти'!R192="",1E+99,'06A_Варіанти'!R192))</f>
        <v>169.9</v>
      </c>
      <c r="P201" s="2" t="str">
        <f t="shared" si="19"/>
        <v>5 т</v>
      </c>
      <c r="Q201" s="2">
        <f t="shared" si="20"/>
        <v>14</v>
      </c>
      <c r="R201" s="2">
        <f>IF(OR(C201="РЦК макси",C201="РЦЧ SKU"),"SKU-потік",IFERROR(VLOOKUP(D201,'02_РЦ'!$A$3:$I$7,5,FALSE),0))</f>
        <v>800</v>
      </c>
      <c r="S201" s="2" t="str">
        <f>IF(OR(C201="РЦК макси",C201="РЦЧ SKU"),"Не рахується в ліміт",IFERROR(VLOOKUP(D201,'02_РЦ'!$A$3:$I$7,9,FALSE),"Немає РЦ"))</f>
        <v>В межах</v>
      </c>
    </row>
    <row r="202" spans="1:19">
      <c r="A202" s="2" t="str">
        <f>'06A_Варіанти'!A193</f>
        <v>BASE_320</v>
      </c>
      <c r="B202" s="2" t="str">
        <f>'06A_Варіанти'!B193</f>
        <v>TT_320</v>
      </c>
      <c r="C202" s="2" t="str">
        <f>'06A_Варіанти'!D193</f>
        <v>Основний</v>
      </c>
      <c r="D202" s="2" t="str">
        <f>'06A_Варіанти'!C193</f>
        <v>РЦП</v>
      </c>
      <c r="E202" s="2" t="str">
        <f>'06A_Варіанти'!S193</f>
        <v>DIRECT</v>
      </c>
      <c r="F202" s="2" t="str">
        <f>IF(O202='06A_Варіанти'!E193,'06A_Варіанти'!E$1,IF(O202='06A_Варіанти'!F193,'06A_Варіанти'!F$1,IF(O202='06A_Варіанти'!G193,'06A_Варіанти'!G$1,IF(O202='06A_Варіанти'!H193,'06A_Варіанти'!H$1,IF(O202='06A_Варіанти'!I193,'06A_Варіанти'!I$1,IF(O202='06A_Варіанти'!J193,'06A_Варіанти'!J$1,IF(O202='06A_Варіанти'!K193,'06A_Варіанти'!K$1,IF(O202='06A_Варіанти'!L193,'06A_Варіанти'!L$1,IF(O202='06A_Варіанти'!M193,'06A_Варіанти'!M$1,IF(O202='06A_Варіанти'!N193,'06A_Варіанти'!N$1,IF(O202='06A_Варіанти'!O193,'06A_Варіанти'!O$1,IF(O202='06A_Варіанти'!P193,'06A_Варіанти'!P$1,IF(O202='06A_Варіанти'!Q193,'06A_Варіанти'!Q$1,IF(O202='06A_Варіанти'!R193,'06A_Варіанти'!R$1,"НЕМАЄ МАРШРУТУ"))))))))))))))</f>
        <v>DIRECT</v>
      </c>
      <c r="G202" s="2" t="str">
        <f t="shared" si="14"/>
        <v>БЕЗ ЗМІН</v>
      </c>
      <c r="H202" s="2">
        <f>IF(G202="НЕМАЄ МАРШРУТУ",0,O202-'06A_Варіанти'!T193)</f>
        <v>0</v>
      </c>
      <c r="I202" s="2">
        <f>IFERROR(INDEX('04_Потоки'!$E:$E,MATCH(A202,'04_Потоки'!$A:$A,0)),0)</f>
        <v>1.850536130536131</v>
      </c>
      <c r="J202" s="2">
        <f t="shared" si="15"/>
        <v>1</v>
      </c>
      <c r="K202" s="2">
        <f>IF(C202="РЦК макси",0,2*'06A_Варіанти'!T193*J202)</f>
        <v>368.4</v>
      </c>
      <c r="L202" s="2">
        <f t="shared" si="16"/>
        <v>368.4</v>
      </c>
      <c r="M202" s="2">
        <f t="shared" si="17"/>
        <v>0</v>
      </c>
      <c r="N202" s="9">
        <f t="shared" si="18"/>
        <v>0</v>
      </c>
      <c r="O202" s="2">
        <f>MIN(IF('07A_Конструктор'!$D$5="Так",'06A_Варіанти'!E193,1E+99),IF('07A_Конструктор'!$D$6="Так",'06A_Варіанти'!F193,1E+99),IF('07A_Конструктор'!$D$7="Так",'06A_Варіанти'!G193,1E+99),IF('07A_Конструктор'!$D$8="Так",'06A_Варіанти'!H193,1E+99),IF('07A_Конструктор'!$D$9="Так",'06A_Варіанти'!I193,1E+99),IF('07A_Конструктор'!$D$10="Так",'06A_Варіанти'!J193,1E+99),IF('07A_Конструктор'!$D$11="Так",'06A_Варіанти'!K193,1E+99),IF('07A_Конструктор'!$D$12="Так",'06A_Варіанти'!L193,1E+99),IF('07A_Конструктор'!$D$13="Так",'06A_Варіанти'!M193,1E+99),IF('07A_Конструктор'!$D$14="Так",'06A_Варіанти'!N193,1E+99),IF('07A_Конструктор'!$D$15="Так",'06A_Варіанти'!O193,1E+99),IF('07A_Конструктор'!$D$16="Так",'06A_Варіанти'!P193,1E+99),IF('07A_Конструктор'!$D$17="Так",'06A_Варіанти'!Q193,1E+99),IF('06A_Варіанти'!R193="",1E+99,'06A_Варіанти'!R193))</f>
        <v>184.2</v>
      </c>
      <c r="P202" s="2" t="str">
        <f t="shared" si="19"/>
        <v>5 т</v>
      </c>
      <c r="Q202" s="2">
        <f t="shared" si="20"/>
        <v>14</v>
      </c>
      <c r="R202" s="2">
        <f>IF(OR(C202="РЦК макси",C202="РЦЧ SKU"),"SKU-потік",IFERROR(VLOOKUP(D202,'02_РЦ'!$A$3:$I$7,5,FALSE),0))</f>
        <v>800</v>
      </c>
      <c r="S202" s="2" t="str">
        <f>IF(OR(C202="РЦК макси",C202="РЦЧ SKU"),"Не рахується в ліміт",IFERROR(VLOOKUP(D202,'02_РЦ'!$A$3:$I$7,9,FALSE),"Немає РЦ"))</f>
        <v>В межах</v>
      </c>
    </row>
    <row r="203" spans="1:19">
      <c r="A203" s="2" t="str">
        <f>'06A_Варіанти'!A194</f>
        <v>BASE_513</v>
      </c>
      <c r="B203" s="2" t="str">
        <f>'06A_Варіанти'!B194</f>
        <v>TT_513</v>
      </c>
      <c r="C203" s="2" t="str">
        <f>'06A_Варіанти'!D194</f>
        <v>Основний</v>
      </c>
      <c r="D203" s="2" t="str">
        <f>'06A_Варіанти'!C194</f>
        <v>РЦП</v>
      </c>
      <c r="E203" s="2" t="str">
        <f>'06A_Варіанти'!S194</f>
        <v>KAM_HPP</v>
      </c>
      <c r="F203" s="2" t="str">
        <f>IF(O203='06A_Варіанти'!E194,'06A_Варіанти'!E$1,IF(O203='06A_Варіанти'!F194,'06A_Варіанти'!F$1,IF(O203='06A_Варіанти'!G194,'06A_Варіанти'!G$1,IF(O203='06A_Варіанти'!H194,'06A_Варіанти'!H$1,IF(O203='06A_Варіанти'!I194,'06A_Варіанти'!I$1,IF(O203='06A_Варіанти'!J194,'06A_Варіанти'!J$1,IF(O203='06A_Варіанти'!K194,'06A_Варіанти'!K$1,IF(O203='06A_Варіанти'!L194,'06A_Варіанти'!L$1,IF(O203='06A_Варіанти'!M194,'06A_Варіанти'!M$1,IF(O203='06A_Варіанти'!N194,'06A_Варіанти'!N$1,IF(O203='06A_Варіанти'!O194,'06A_Варіанти'!O$1,IF(O203='06A_Варіанти'!P194,'06A_Варіанти'!P$1,IF(O203='06A_Варіанти'!Q194,'06A_Варіанти'!Q$1,IF(O203='06A_Варіанти'!R194,'06A_Варіанти'!R$1,"НЕМАЄ МАРШРУТУ"))))))))))))))</f>
        <v>KAM_HPP</v>
      </c>
      <c r="G203" s="2" t="str">
        <f t="shared" ref="G203:G266" si="21">IF(O203&gt;1E+90,"НЕМАЄ МАРШРУТУ",IF(F203=E203,"БЕЗ ЗМІН","ЗМІНЕНО"))</f>
        <v>БЕЗ ЗМІН</v>
      </c>
      <c r="H203" s="2">
        <f>IF(G203="НЕМАЄ МАРШРУТУ",0,O203-'06A_Варіанти'!T194)</f>
        <v>0</v>
      </c>
      <c r="I203" s="2">
        <f>IFERROR(INDEX('04_Потоки'!$E:$E,MATCH(A203,'04_Потоки'!$A:$A,0)),0)</f>
        <v>1.850536130536131</v>
      </c>
      <c r="J203" s="2">
        <f t="shared" ref="J203:J266" si="22">ROUNDUP(I203/20,0)</f>
        <v>1</v>
      </c>
      <c r="K203" s="2">
        <f>IF(C203="РЦК макси",0,2*'06A_Варіанти'!T194*J203)</f>
        <v>524</v>
      </c>
      <c r="L203" s="2">
        <f t="shared" ref="L203:L266" si="23">IF(C203="РЦК макси",0,IF(G203="НЕМАЄ МАРШРУТУ",0,2*O203*J203))</f>
        <v>524</v>
      </c>
      <c r="M203" s="2">
        <f t="shared" ref="M203:M266" si="24">L203-K203</f>
        <v>0</v>
      </c>
      <c r="N203" s="9">
        <f t="shared" ref="N203:N266" si="25">IFERROR(M203/K203,0)</f>
        <v>0</v>
      </c>
      <c r="O203" s="2">
        <f>MIN(IF('07A_Конструктор'!$D$5="Так",'06A_Варіанти'!E194,1E+99),IF('07A_Конструктор'!$D$6="Так",'06A_Варіанти'!F194,1E+99),IF('07A_Конструктор'!$D$7="Так",'06A_Варіанти'!G194,1E+99),IF('07A_Конструктор'!$D$8="Так",'06A_Варіанти'!H194,1E+99),IF('07A_Конструктор'!$D$9="Так",'06A_Варіанти'!I194,1E+99),IF('07A_Конструктор'!$D$10="Так",'06A_Варіанти'!J194,1E+99),IF('07A_Конструктор'!$D$11="Так",'06A_Варіанти'!K194,1E+99),IF('07A_Конструктор'!$D$12="Так",'06A_Варіанти'!L194,1E+99),IF('07A_Конструктор'!$D$13="Так",'06A_Варіанти'!M194,1E+99),IF('07A_Конструктор'!$D$14="Так",'06A_Варіанти'!N194,1E+99),IF('07A_Конструктор'!$D$15="Так",'06A_Варіанти'!O194,1E+99),IF('07A_Конструктор'!$D$16="Так",'06A_Варіанти'!P194,1E+99),IF('07A_Конструктор'!$D$17="Так",'06A_Варіанти'!Q194,1E+99),IF('06A_Варіанти'!R194="",1E+99,'06A_Варіанти'!R194))</f>
        <v>262</v>
      </c>
      <c r="P203" s="2" t="str">
        <f t="shared" ref="P203:P266" si="26">IF(C203="РЦК макси","Не моделюється",IF(MOD(I203,20)=0,"10 т",IF(MOD(I203,20)&lt;=14,"5 т",IF(MOD(I203,20)&lt;=16,"7 т","10 т"))))</f>
        <v>5 т</v>
      </c>
      <c r="Q203" s="2">
        <f t="shared" ref="Q203:Q266" si="27">IF(P203="Не моделюється",0,IF(P203="5 т",14,IF(P203="7 т",16,20)))</f>
        <v>14</v>
      </c>
      <c r="R203" s="2">
        <f>IF(OR(C203="РЦК макси",C203="РЦЧ SKU"),"SKU-потік",IFERROR(VLOOKUP(D203,'02_РЦ'!$A$3:$I$7,5,FALSE),0))</f>
        <v>800</v>
      </c>
      <c r="S203" s="2" t="str">
        <f>IF(OR(C203="РЦК макси",C203="РЦЧ SKU"),"Не рахується в ліміт",IFERROR(VLOOKUP(D203,'02_РЦ'!$A$3:$I$7,9,FALSE),"Немає РЦ"))</f>
        <v>В межах</v>
      </c>
    </row>
    <row r="204" spans="1:19">
      <c r="A204" s="2" t="str">
        <f>'06A_Варіанти'!A195</f>
        <v>BASE_486</v>
      </c>
      <c r="B204" s="2" t="str">
        <f>'06A_Варіанти'!B195</f>
        <v>TT_486</v>
      </c>
      <c r="C204" s="2" t="str">
        <f>'06A_Варіанти'!D195</f>
        <v>Основний</v>
      </c>
      <c r="D204" s="2" t="str">
        <f>'06A_Варіанти'!C195</f>
        <v>РЦП</v>
      </c>
      <c r="E204" s="2" t="str">
        <f>'06A_Варіанти'!S195</f>
        <v>DIRECT</v>
      </c>
      <c r="F204" s="2" t="str">
        <f>IF(O204='06A_Варіанти'!E195,'06A_Варіанти'!E$1,IF(O204='06A_Варіанти'!F195,'06A_Варіанти'!F$1,IF(O204='06A_Варіанти'!G195,'06A_Варіанти'!G$1,IF(O204='06A_Варіанти'!H195,'06A_Варіанти'!H$1,IF(O204='06A_Варіанти'!I195,'06A_Варіанти'!I$1,IF(O204='06A_Варіанти'!J195,'06A_Варіанти'!J$1,IF(O204='06A_Варіанти'!K195,'06A_Варіанти'!K$1,IF(O204='06A_Варіанти'!L195,'06A_Варіанти'!L$1,IF(O204='06A_Варіанти'!M195,'06A_Варіанти'!M$1,IF(O204='06A_Варіанти'!N195,'06A_Варіанти'!N$1,IF(O204='06A_Варіанти'!O195,'06A_Варіанти'!O$1,IF(O204='06A_Варіанти'!P195,'06A_Варіанти'!P$1,IF(O204='06A_Варіанти'!Q195,'06A_Варіанти'!Q$1,IF(O204='06A_Варіанти'!R195,'06A_Варіанти'!R$1,"НЕМАЄ МАРШРУТУ"))))))))))))))</f>
        <v>DIRECT</v>
      </c>
      <c r="G204" s="2" t="str">
        <f t="shared" si="21"/>
        <v>БЕЗ ЗМІН</v>
      </c>
      <c r="H204" s="2">
        <f>IF(G204="НЕМАЄ МАРШРУТУ",0,O204-'06A_Варіанти'!T195)</f>
        <v>0</v>
      </c>
      <c r="I204" s="2">
        <f>IFERROR(INDEX('04_Потоки'!$E:$E,MATCH(A204,'04_Потоки'!$A:$A,0)),0)</f>
        <v>1.850536130536131</v>
      </c>
      <c r="J204" s="2">
        <f t="shared" si="22"/>
        <v>1</v>
      </c>
      <c r="K204" s="2">
        <f>IF(C204="РЦК макси",0,2*'06A_Варіанти'!T195*J204)</f>
        <v>425.2</v>
      </c>
      <c r="L204" s="2">
        <f t="shared" si="23"/>
        <v>425.2</v>
      </c>
      <c r="M204" s="2">
        <f t="shared" si="24"/>
        <v>0</v>
      </c>
      <c r="N204" s="9">
        <f t="shared" si="25"/>
        <v>0</v>
      </c>
      <c r="O204" s="2">
        <f>MIN(IF('07A_Конструктор'!$D$5="Так",'06A_Варіанти'!E195,1E+99),IF('07A_Конструктор'!$D$6="Так",'06A_Варіанти'!F195,1E+99),IF('07A_Конструктор'!$D$7="Так",'06A_Варіанти'!G195,1E+99),IF('07A_Конструктор'!$D$8="Так",'06A_Варіанти'!H195,1E+99),IF('07A_Конструктор'!$D$9="Так",'06A_Варіанти'!I195,1E+99),IF('07A_Конструктор'!$D$10="Так",'06A_Варіанти'!J195,1E+99),IF('07A_Конструктор'!$D$11="Так",'06A_Варіанти'!K195,1E+99),IF('07A_Конструктор'!$D$12="Так",'06A_Варіанти'!L195,1E+99),IF('07A_Конструктор'!$D$13="Так",'06A_Варіанти'!M195,1E+99),IF('07A_Конструктор'!$D$14="Так",'06A_Варіанти'!N195,1E+99),IF('07A_Конструктор'!$D$15="Так",'06A_Варіанти'!O195,1E+99),IF('07A_Конструктор'!$D$16="Так",'06A_Варіанти'!P195,1E+99),IF('07A_Конструктор'!$D$17="Так",'06A_Варіанти'!Q195,1E+99),IF('06A_Варіанти'!R195="",1E+99,'06A_Варіанти'!R195))</f>
        <v>212.6</v>
      </c>
      <c r="P204" s="2" t="str">
        <f t="shared" si="26"/>
        <v>5 т</v>
      </c>
      <c r="Q204" s="2">
        <f t="shared" si="27"/>
        <v>14</v>
      </c>
      <c r="R204" s="2">
        <f>IF(OR(C204="РЦК макси",C204="РЦЧ SKU"),"SKU-потік",IFERROR(VLOOKUP(D204,'02_РЦ'!$A$3:$I$7,5,FALSE),0))</f>
        <v>800</v>
      </c>
      <c r="S204" s="2" t="str">
        <f>IF(OR(C204="РЦК макси",C204="РЦЧ SKU"),"Не рахується в ліміт",IFERROR(VLOOKUP(D204,'02_РЦ'!$A$3:$I$7,9,FALSE),"Немає РЦ"))</f>
        <v>В межах</v>
      </c>
    </row>
    <row r="205" spans="1:19">
      <c r="A205" s="2" t="str">
        <f>'06A_Варіанти'!A196</f>
        <v>BASE_214</v>
      </c>
      <c r="B205" s="2" t="str">
        <f>'06A_Варіанти'!B196</f>
        <v>TT_214</v>
      </c>
      <c r="C205" s="2" t="str">
        <f>'06A_Варіанти'!D196</f>
        <v>Основний</v>
      </c>
      <c r="D205" s="2" t="str">
        <f>'06A_Варіанти'!C196</f>
        <v>РЦП</v>
      </c>
      <c r="E205" s="2" t="str">
        <f>'06A_Варіанти'!S196</f>
        <v>DIRECT</v>
      </c>
      <c r="F205" s="2" t="str">
        <f>IF(O205='06A_Варіанти'!E196,'06A_Варіанти'!E$1,IF(O205='06A_Варіанти'!F196,'06A_Варіанти'!F$1,IF(O205='06A_Варіанти'!G196,'06A_Варіанти'!G$1,IF(O205='06A_Варіанти'!H196,'06A_Варіанти'!H$1,IF(O205='06A_Варіанти'!I196,'06A_Варіанти'!I$1,IF(O205='06A_Варіанти'!J196,'06A_Варіанти'!J$1,IF(O205='06A_Варіанти'!K196,'06A_Варіанти'!K$1,IF(O205='06A_Варіанти'!L196,'06A_Варіанти'!L$1,IF(O205='06A_Варіанти'!M196,'06A_Варіанти'!M$1,IF(O205='06A_Варіанти'!N196,'06A_Варіанти'!N$1,IF(O205='06A_Варіанти'!O196,'06A_Варіанти'!O$1,IF(O205='06A_Варіанти'!P196,'06A_Варіанти'!P$1,IF(O205='06A_Варіанти'!Q196,'06A_Варіанти'!Q$1,IF(O205='06A_Варіанти'!R196,'06A_Варіанти'!R$1,"НЕМАЄ МАРШРУТУ"))))))))))))))</f>
        <v>DIRECT</v>
      </c>
      <c r="G205" s="2" t="str">
        <f t="shared" si="21"/>
        <v>БЕЗ ЗМІН</v>
      </c>
      <c r="H205" s="2">
        <f>IF(G205="НЕМАЄ МАРШРУТУ",0,O205-'06A_Варіанти'!T196)</f>
        <v>0</v>
      </c>
      <c r="I205" s="2">
        <f>IFERROR(INDEX('04_Потоки'!$E:$E,MATCH(A205,'04_Потоки'!$A:$A,0)),0)</f>
        <v>1.850536130536131</v>
      </c>
      <c r="J205" s="2">
        <f t="shared" si="22"/>
        <v>1</v>
      </c>
      <c r="K205" s="2">
        <f>IF(C205="РЦК макси",0,2*'06A_Варіанти'!T196*J205)</f>
        <v>841.6</v>
      </c>
      <c r="L205" s="2">
        <f t="shared" si="23"/>
        <v>841.6</v>
      </c>
      <c r="M205" s="2">
        <f t="shared" si="24"/>
        <v>0</v>
      </c>
      <c r="N205" s="9">
        <f t="shared" si="25"/>
        <v>0</v>
      </c>
      <c r="O205" s="2">
        <f>MIN(IF('07A_Конструктор'!$D$5="Так",'06A_Варіанти'!E196,1E+99),IF('07A_Конструктор'!$D$6="Так",'06A_Варіанти'!F196,1E+99),IF('07A_Конструктор'!$D$7="Так",'06A_Варіанти'!G196,1E+99),IF('07A_Конструктор'!$D$8="Так",'06A_Варіанти'!H196,1E+99),IF('07A_Конструктор'!$D$9="Так",'06A_Варіанти'!I196,1E+99),IF('07A_Конструктор'!$D$10="Так",'06A_Варіанти'!J196,1E+99),IF('07A_Конструктор'!$D$11="Так",'06A_Варіанти'!K196,1E+99),IF('07A_Конструктор'!$D$12="Так",'06A_Варіанти'!L196,1E+99),IF('07A_Конструктор'!$D$13="Так",'06A_Варіанти'!M196,1E+99),IF('07A_Конструктор'!$D$14="Так",'06A_Варіанти'!N196,1E+99),IF('07A_Конструктор'!$D$15="Так",'06A_Варіанти'!O196,1E+99),IF('07A_Конструктор'!$D$16="Так",'06A_Варіанти'!P196,1E+99),IF('07A_Конструктор'!$D$17="Так",'06A_Варіанти'!Q196,1E+99),IF('06A_Варіанти'!R196="",1E+99,'06A_Варіанти'!R196))</f>
        <v>420.8</v>
      </c>
      <c r="P205" s="2" t="str">
        <f t="shared" si="26"/>
        <v>5 т</v>
      </c>
      <c r="Q205" s="2">
        <f t="shared" si="27"/>
        <v>14</v>
      </c>
      <c r="R205" s="2">
        <f>IF(OR(C205="РЦК макси",C205="РЦЧ SKU"),"SKU-потік",IFERROR(VLOOKUP(D205,'02_РЦ'!$A$3:$I$7,5,FALSE),0))</f>
        <v>800</v>
      </c>
      <c r="S205" s="2" t="str">
        <f>IF(OR(C205="РЦК макси",C205="РЦЧ SKU"),"Не рахується в ліміт",IFERROR(VLOOKUP(D205,'02_РЦ'!$A$3:$I$7,9,FALSE),"Немає РЦ"))</f>
        <v>В межах</v>
      </c>
    </row>
    <row r="206" spans="1:19">
      <c r="A206" s="2" t="str">
        <f>'06A_Варіанти'!A197</f>
        <v>BASE_98</v>
      </c>
      <c r="B206" s="2" t="str">
        <f>'06A_Варіанти'!B197</f>
        <v>TT_98</v>
      </c>
      <c r="C206" s="2" t="str">
        <f>'06A_Варіанти'!D197</f>
        <v>Основний</v>
      </c>
      <c r="D206" s="2" t="str">
        <f>'06A_Варіанти'!C197</f>
        <v>РЦП</v>
      </c>
      <c r="E206" s="2" t="str">
        <f>'06A_Варіанти'!S197</f>
        <v>KREM</v>
      </c>
      <c r="F206" s="2" t="str">
        <f>IF(O206='06A_Варіанти'!E197,'06A_Варіанти'!E$1,IF(O206='06A_Варіанти'!F197,'06A_Варіанти'!F$1,IF(O206='06A_Варіанти'!G197,'06A_Варіанти'!G$1,IF(O206='06A_Варіанти'!H197,'06A_Варіанти'!H$1,IF(O206='06A_Варіанти'!I197,'06A_Варіанти'!I$1,IF(O206='06A_Варіанти'!J197,'06A_Варіанти'!J$1,IF(O206='06A_Варіанти'!K197,'06A_Варіанти'!K$1,IF(O206='06A_Варіанти'!L197,'06A_Варіанти'!L$1,IF(O206='06A_Варіанти'!M197,'06A_Варіанти'!M$1,IF(O206='06A_Варіанти'!N197,'06A_Варіанти'!N$1,IF(O206='06A_Варіанти'!O197,'06A_Варіанти'!O$1,IF(O206='06A_Варіанти'!P197,'06A_Варіанти'!P$1,IF(O206='06A_Варіанти'!Q197,'06A_Варіанти'!Q$1,IF(O206='06A_Варіанти'!R197,'06A_Варіанти'!R$1,"НЕМАЄ МАРШРУТУ"))))))))))))))</f>
        <v>KREM</v>
      </c>
      <c r="G206" s="2" t="str">
        <f t="shared" si="21"/>
        <v>БЕЗ ЗМІН</v>
      </c>
      <c r="H206" s="2">
        <f>IF(G206="НЕМАЄ МАРШРУТУ",0,O206-'06A_Варіанти'!T197)</f>
        <v>0</v>
      </c>
      <c r="I206" s="2">
        <f>IFERROR(INDEX('04_Потоки'!$E:$E,MATCH(A206,'04_Потоки'!$A:$A,0)),0)</f>
        <v>1.850536130536131</v>
      </c>
      <c r="J206" s="2">
        <f t="shared" si="22"/>
        <v>1</v>
      </c>
      <c r="K206" s="2">
        <f>IF(C206="РЦК макси",0,2*'06A_Варіанти'!T197*J206)</f>
        <v>261</v>
      </c>
      <c r="L206" s="2">
        <f t="shared" si="23"/>
        <v>261</v>
      </c>
      <c r="M206" s="2">
        <f t="shared" si="24"/>
        <v>0</v>
      </c>
      <c r="N206" s="9">
        <f t="shared" si="25"/>
        <v>0</v>
      </c>
      <c r="O206" s="2">
        <f>MIN(IF('07A_Конструктор'!$D$5="Так",'06A_Варіанти'!E197,1E+99),IF('07A_Конструктор'!$D$6="Так",'06A_Варіанти'!F197,1E+99),IF('07A_Конструктор'!$D$7="Так",'06A_Варіанти'!G197,1E+99),IF('07A_Конструктор'!$D$8="Так",'06A_Варіанти'!H197,1E+99),IF('07A_Конструктор'!$D$9="Так",'06A_Варіанти'!I197,1E+99),IF('07A_Конструктор'!$D$10="Так",'06A_Варіанти'!J197,1E+99),IF('07A_Конструктор'!$D$11="Так",'06A_Варіанти'!K197,1E+99),IF('07A_Конструктор'!$D$12="Так",'06A_Варіанти'!L197,1E+99),IF('07A_Конструктор'!$D$13="Так",'06A_Варіанти'!M197,1E+99),IF('07A_Конструктор'!$D$14="Так",'06A_Варіанти'!N197,1E+99),IF('07A_Конструктор'!$D$15="Так",'06A_Варіанти'!O197,1E+99),IF('07A_Конструктор'!$D$16="Так",'06A_Варіанти'!P197,1E+99),IF('07A_Конструктор'!$D$17="Так",'06A_Варіанти'!Q197,1E+99),IF('06A_Варіанти'!R197="",1E+99,'06A_Варіанти'!R197))</f>
        <v>130.5</v>
      </c>
      <c r="P206" s="2" t="str">
        <f t="shared" si="26"/>
        <v>5 т</v>
      </c>
      <c r="Q206" s="2">
        <f t="shared" si="27"/>
        <v>14</v>
      </c>
      <c r="R206" s="2">
        <f>IF(OR(C206="РЦК макси",C206="РЦЧ SKU"),"SKU-потік",IFERROR(VLOOKUP(D206,'02_РЦ'!$A$3:$I$7,5,FALSE),0))</f>
        <v>800</v>
      </c>
      <c r="S206" s="2" t="str">
        <f>IF(OR(C206="РЦК макси",C206="РЦЧ SKU"),"Не рахується в ліміт",IFERROR(VLOOKUP(D206,'02_РЦ'!$A$3:$I$7,9,FALSE),"Немає РЦ"))</f>
        <v>В межах</v>
      </c>
    </row>
    <row r="207" spans="1:19">
      <c r="A207" s="2" t="str">
        <f>'06A_Варіанти'!A198</f>
        <v>BASE_523</v>
      </c>
      <c r="B207" s="2" t="str">
        <f>'06A_Варіанти'!B198</f>
        <v>TT_523</v>
      </c>
      <c r="C207" s="2" t="str">
        <f>'06A_Варіанти'!D198</f>
        <v>Основний</v>
      </c>
      <c r="D207" s="2" t="str">
        <f>'06A_Варіанти'!C198</f>
        <v>РЦП</v>
      </c>
      <c r="E207" s="2" t="str">
        <f>'06A_Варіанти'!S198</f>
        <v>DIRECT</v>
      </c>
      <c r="F207" s="2" t="str">
        <f>IF(O207='06A_Варіанти'!E198,'06A_Варіанти'!E$1,IF(O207='06A_Варіанти'!F198,'06A_Варіанти'!F$1,IF(O207='06A_Варіанти'!G198,'06A_Варіанти'!G$1,IF(O207='06A_Варіанти'!H198,'06A_Варіанти'!H$1,IF(O207='06A_Варіанти'!I198,'06A_Варіанти'!I$1,IF(O207='06A_Варіанти'!J198,'06A_Варіанти'!J$1,IF(O207='06A_Варіанти'!K198,'06A_Варіанти'!K$1,IF(O207='06A_Варіанти'!L198,'06A_Варіанти'!L$1,IF(O207='06A_Варіанти'!M198,'06A_Варіанти'!M$1,IF(O207='06A_Варіанти'!N198,'06A_Варіанти'!N$1,IF(O207='06A_Варіанти'!O198,'06A_Варіанти'!O$1,IF(O207='06A_Варіанти'!P198,'06A_Варіанти'!P$1,IF(O207='06A_Варіанти'!Q198,'06A_Варіанти'!Q$1,IF(O207='06A_Варіанти'!R198,'06A_Варіанти'!R$1,"НЕМАЄ МАРШРУТУ"))))))))))))))</f>
        <v>DIRECT</v>
      </c>
      <c r="G207" s="2" t="str">
        <f t="shared" si="21"/>
        <v>БЕЗ ЗМІН</v>
      </c>
      <c r="H207" s="2">
        <f>IF(G207="НЕМАЄ МАРШРУТУ",0,O207-'06A_Варіанти'!T198)</f>
        <v>0</v>
      </c>
      <c r="I207" s="2">
        <f>IFERROR(INDEX('04_Потоки'!$E:$E,MATCH(A207,'04_Потоки'!$A:$A,0)),0)</f>
        <v>1.850536130536131</v>
      </c>
      <c r="J207" s="2">
        <f t="shared" si="22"/>
        <v>1</v>
      </c>
      <c r="K207" s="2">
        <f>IF(C207="РЦК макси",0,2*'06A_Варіанти'!T198*J207)</f>
        <v>308.8</v>
      </c>
      <c r="L207" s="2">
        <f t="shared" si="23"/>
        <v>308.8</v>
      </c>
      <c r="M207" s="2">
        <f t="shared" si="24"/>
        <v>0</v>
      </c>
      <c r="N207" s="9">
        <f t="shared" si="25"/>
        <v>0</v>
      </c>
      <c r="O207" s="2">
        <f>MIN(IF('07A_Конструктор'!$D$5="Так",'06A_Варіанти'!E198,1E+99),IF('07A_Конструктор'!$D$6="Так",'06A_Варіанти'!F198,1E+99),IF('07A_Конструктор'!$D$7="Так",'06A_Варіанти'!G198,1E+99),IF('07A_Конструктор'!$D$8="Так",'06A_Варіанти'!H198,1E+99),IF('07A_Конструктор'!$D$9="Так",'06A_Варіанти'!I198,1E+99),IF('07A_Конструктор'!$D$10="Так",'06A_Варіанти'!J198,1E+99),IF('07A_Конструктор'!$D$11="Так",'06A_Варіанти'!K198,1E+99),IF('07A_Конструктор'!$D$12="Так",'06A_Варіанти'!L198,1E+99),IF('07A_Конструктор'!$D$13="Так",'06A_Варіанти'!M198,1E+99),IF('07A_Конструктор'!$D$14="Так",'06A_Варіанти'!N198,1E+99),IF('07A_Конструктор'!$D$15="Так",'06A_Варіанти'!O198,1E+99),IF('07A_Конструктор'!$D$16="Так",'06A_Варіанти'!P198,1E+99),IF('07A_Конструктор'!$D$17="Так",'06A_Варіанти'!Q198,1E+99),IF('06A_Варіанти'!R198="",1E+99,'06A_Варіанти'!R198))</f>
        <v>154.4</v>
      </c>
      <c r="P207" s="2" t="str">
        <f t="shared" si="26"/>
        <v>5 т</v>
      </c>
      <c r="Q207" s="2">
        <f t="shared" si="27"/>
        <v>14</v>
      </c>
      <c r="R207" s="2">
        <f>IF(OR(C207="РЦК макси",C207="РЦЧ SKU"),"SKU-потік",IFERROR(VLOOKUP(D207,'02_РЦ'!$A$3:$I$7,5,FALSE),0))</f>
        <v>800</v>
      </c>
      <c r="S207" s="2" t="str">
        <f>IF(OR(C207="РЦК макси",C207="РЦЧ SKU"),"Не рахується в ліміт",IFERROR(VLOOKUP(D207,'02_РЦ'!$A$3:$I$7,9,FALSE),"Немає РЦ"))</f>
        <v>В межах</v>
      </c>
    </row>
    <row r="208" spans="1:19">
      <c r="A208" s="2" t="str">
        <f>'06A_Варіанти'!A199</f>
        <v>BASE_37</v>
      </c>
      <c r="B208" s="2" t="str">
        <f>'06A_Варіанти'!B199</f>
        <v>TT_37</v>
      </c>
      <c r="C208" s="2" t="str">
        <f>'06A_Варіанти'!D199</f>
        <v>Основний</v>
      </c>
      <c r="D208" s="2" t="str">
        <f>'06A_Варіанти'!C199</f>
        <v>РЦП</v>
      </c>
      <c r="E208" s="2" t="str">
        <f>'06A_Варіанти'!S199</f>
        <v>KREM</v>
      </c>
      <c r="F208" s="2" t="str">
        <f>IF(O208='06A_Варіанти'!E199,'06A_Варіанти'!E$1,IF(O208='06A_Варіанти'!F199,'06A_Варіанти'!F$1,IF(O208='06A_Варіанти'!G199,'06A_Варіанти'!G$1,IF(O208='06A_Варіанти'!H199,'06A_Варіанти'!H$1,IF(O208='06A_Варіанти'!I199,'06A_Варіанти'!I$1,IF(O208='06A_Варіанти'!J199,'06A_Варіанти'!J$1,IF(O208='06A_Варіанти'!K199,'06A_Варіанти'!K$1,IF(O208='06A_Варіанти'!L199,'06A_Варіанти'!L$1,IF(O208='06A_Варіанти'!M199,'06A_Варіанти'!M$1,IF(O208='06A_Варіанти'!N199,'06A_Варіанти'!N$1,IF(O208='06A_Варіанти'!O199,'06A_Варіанти'!O$1,IF(O208='06A_Варіанти'!P199,'06A_Варіанти'!P$1,IF(O208='06A_Варіанти'!Q199,'06A_Варіанти'!Q$1,IF(O208='06A_Варіанти'!R199,'06A_Варіанти'!R$1,"НЕМАЄ МАРШРУТУ"))))))))))))))</f>
        <v>KREM</v>
      </c>
      <c r="G208" s="2" t="str">
        <f t="shared" si="21"/>
        <v>БЕЗ ЗМІН</v>
      </c>
      <c r="H208" s="2">
        <f>IF(G208="НЕМАЄ МАРШРУТУ",0,O208-'06A_Варіанти'!T199)</f>
        <v>0</v>
      </c>
      <c r="I208" s="2">
        <f>IFERROR(INDEX('04_Потоки'!$E:$E,MATCH(A208,'04_Потоки'!$A:$A,0)),0)</f>
        <v>1.850536130536131</v>
      </c>
      <c r="J208" s="2">
        <f t="shared" si="22"/>
        <v>1</v>
      </c>
      <c r="K208" s="2">
        <f>IF(C208="РЦК макси",0,2*'06A_Варіанти'!T199*J208)</f>
        <v>349.2</v>
      </c>
      <c r="L208" s="2">
        <f t="shared" si="23"/>
        <v>349.2</v>
      </c>
      <c r="M208" s="2">
        <f t="shared" si="24"/>
        <v>0</v>
      </c>
      <c r="N208" s="9">
        <f t="shared" si="25"/>
        <v>0</v>
      </c>
      <c r="O208" s="2">
        <f>MIN(IF('07A_Конструктор'!$D$5="Так",'06A_Варіанти'!E199,1E+99),IF('07A_Конструктор'!$D$6="Так",'06A_Варіанти'!F199,1E+99),IF('07A_Конструктор'!$D$7="Так",'06A_Варіанти'!G199,1E+99),IF('07A_Конструктор'!$D$8="Так",'06A_Варіанти'!H199,1E+99),IF('07A_Конструктор'!$D$9="Так",'06A_Варіанти'!I199,1E+99),IF('07A_Конструктор'!$D$10="Так",'06A_Варіанти'!J199,1E+99),IF('07A_Конструктор'!$D$11="Так",'06A_Варіанти'!K199,1E+99),IF('07A_Конструктор'!$D$12="Так",'06A_Варіанти'!L199,1E+99),IF('07A_Конструктор'!$D$13="Так",'06A_Варіанти'!M199,1E+99),IF('07A_Конструктор'!$D$14="Так",'06A_Варіанти'!N199,1E+99),IF('07A_Конструктор'!$D$15="Так",'06A_Варіанти'!O199,1E+99),IF('07A_Конструктор'!$D$16="Так",'06A_Варіанти'!P199,1E+99),IF('07A_Конструктор'!$D$17="Так",'06A_Варіанти'!Q199,1E+99),IF('06A_Варіанти'!R199="",1E+99,'06A_Варіанти'!R199))</f>
        <v>174.6</v>
      </c>
      <c r="P208" s="2" t="str">
        <f t="shared" si="26"/>
        <v>5 т</v>
      </c>
      <c r="Q208" s="2">
        <f t="shared" si="27"/>
        <v>14</v>
      </c>
      <c r="R208" s="2">
        <f>IF(OR(C208="РЦК макси",C208="РЦЧ SKU"),"SKU-потік",IFERROR(VLOOKUP(D208,'02_РЦ'!$A$3:$I$7,5,FALSE),0))</f>
        <v>800</v>
      </c>
      <c r="S208" s="2" t="str">
        <f>IF(OR(C208="РЦК макси",C208="РЦЧ SKU"),"Не рахується в ліміт",IFERROR(VLOOKUP(D208,'02_РЦ'!$A$3:$I$7,9,FALSE),"Немає РЦ"))</f>
        <v>В межах</v>
      </c>
    </row>
    <row r="209" spans="1:19">
      <c r="A209" s="2" t="str">
        <f>'06A_Варіанти'!A200</f>
        <v>BASE_400</v>
      </c>
      <c r="B209" s="2" t="str">
        <f>'06A_Варіанти'!B200</f>
        <v>TT_400</v>
      </c>
      <c r="C209" s="2" t="str">
        <f>'06A_Варіанти'!D200</f>
        <v>Основний</v>
      </c>
      <c r="D209" s="2" t="str">
        <f>'06A_Варіанти'!C200</f>
        <v>РЦП</v>
      </c>
      <c r="E209" s="2" t="str">
        <f>'06A_Варіанти'!S200</f>
        <v>KAM_HPP</v>
      </c>
      <c r="F209" s="2" t="str">
        <f>IF(O209='06A_Варіанти'!E200,'06A_Варіанти'!E$1,IF(O209='06A_Варіанти'!F200,'06A_Варіанти'!F$1,IF(O209='06A_Варіанти'!G200,'06A_Варіанти'!G$1,IF(O209='06A_Варіанти'!H200,'06A_Варіанти'!H$1,IF(O209='06A_Варіанти'!I200,'06A_Варіанти'!I$1,IF(O209='06A_Варіанти'!J200,'06A_Варіанти'!J$1,IF(O209='06A_Варіанти'!K200,'06A_Варіанти'!K$1,IF(O209='06A_Варіанти'!L200,'06A_Варіанти'!L$1,IF(O209='06A_Варіанти'!M200,'06A_Варіанти'!M$1,IF(O209='06A_Варіанти'!N200,'06A_Варіанти'!N$1,IF(O209='06A_Варіанти'!O200,'06A_Варіанти'!O$1,IF(O209='06A_Варіанти'!P200,'06A_Варіанти'!P$1,IF(O209='06A_Варіанти'!Q200,'06A_Варіанти'!Q$1,IF(O209='06A_Варіанти'!R200,'06A_Варіанти'!R$1,"НЕМАЄ МАРШРУТУ"))))))))))))))</f>
        <v>KAM_HPP</v>
      </c>
      <c r="G209" s="2" t="str">
        <f t="shared" si="21"/>
        <v>БЕЗ ЗМІН</v>
      </c>
      <c r="H209" s="2">
        <f>IF(G209="НЕМАЄ МАРШРУТУ",0,O209-'06A_Варіанти'!T200)</f>
        <v>0</v>
      </c>
      <c r="I209" s="2">
        <f>IFERROR(INDEX('04_Потоки'!$E:$E,MATCH(A209,'04_Потоки'!$A:$A,0)),0)</f>
        <v>1.850536130536131</v>
      </c>
      <c r="J209" s="2">
        <f t="shared" si="22"/>
        <v>1</v>
      </c>
      <c r="K209" s="2">
        <f>IF(C209="РЦК макси",0,2*'06A_Варіанти'!T200*J209)</f>
        <v>518.4</v>
      </c>
      <c r="L209" s="2">
        <f t="shared" si="23"/>
        <v>518.4</v>
      </c>
      <c r="M209" s="2">
        <f t="shared" si="24"/>
        <v>0</v>
      </c>
      <c r="N209" s="9">
        <f t="shared" si="25"/>
        <v>0</v>
      </c>
      <c r="O209" s="2">
        <f>MIN(IF('07A_Конструктор'!$D$5="Так",'06A_Варіанти'!E200,1E+99),IF('07A_Конструктор'!$D$6="Так",'06A_Варіанти'!F200,1E+99),IF('07A_Конструктор'!$D$7="Так",'06A_Варіанти'!G200,1E+99),IF('07A_Конструктор'!$D$8="Так",'06A_Варіанти'!H200,1E+99),IF('07A_Конструктор'!$D$9="Так",'06A_Варіанти'!I200,1E+99),IF('07A_Конструктор'!$D$10="Так",'06A_Варіанти'!J200,1E+99),IF('07A_Конструктор'!$D$11="Так",'06A_Варіанти'!K200,1E+99),IF('07A_Конструктор'!$D$12="Так",'06A_Варіанти'!L200,1E+99),IF('07A_Конструктор'!$D$13="Так",'06A_Варіанти'!M200,1E+99),IF('07A_Конструктор'!$D$14="Так",'06A_Варіанти'!N200,1E+99),IF('07A_Конструктор'!$D$15="Так",'06A_Варіанти'!O200,1E+99),IF('07A_Конструктор'!$D$16="Так",'06A_Варіанти'!P200,1E+99),IF('07A_Конструктор'!$D$17="Так",'06A_Варіанти'!Q200,1E+99),IF('06A_Варіанти'!R200="",1E+99,'06A_Варіанти'!R200))</f>
        <v>259.2</v>
      </c>
      <c r="P209" s="2" t="str">
        <f t="shared" si="26"/>
        <v>5 т</v>
      </c>
      <c r="Q209" s="2">
        <f t="shared" si="27"/>
        <v>14</v>
      </c>
      <c r="R209" s="2">
        <f>IF(OR(C209="РЦК макси",C209="РЦЧ SKU"),"SKU-потік",IFERROR(VLOOKUP(D209,'02_РЦ'!$A$3:$I$7,5,FALSE),0))</f>
        <v>800</v>
      </c>
      <c r="S209" s="2" t="str">
        <f>IF(OR(C209="РЦК макси",C209="РЦЧ SKU"),"Не рахується в ліміт",IFERROR(VLOOKUP(D209,'02_РЦ'!$A$3:$I$7,9,FALSE),"Немає РЦ"))</f>
        <v>В межах</v>
      </c>
    </row>
    <row r="210" spans="1:19">
      <c r="A210" s="2" t="str">
        <f>'06A_Варіанти'!A201</f>
        <v>BASE_529</v>
      </c>
      <c r="B210" s="2" t="str">
        <f>'06A_Варіанти'!B201</f>
        <v>TT_529</v>
      </c>
      <c r="C210" s="2" t="str">
        <f>'06A_Варіанти'!D201</f>
        <v>Основний</v>
      </c>
      <c r="D210" s="2" t="str">
        <f>'06A_Варіанти'!C201</f>
        <v>РЦП</v>
      </c>
      <c r="E210" s="2" t="str">
        <f>'06A_Варіанти'!S201</f>
        <v>DIRECT</v>
      </c>
      <c r="F210" s="2" t="str">
        <f>IF(O210='06A_Варіанти'!E201,'06A_Варіанти'!E$1,IF(O210='06A_Варіанти'!F201,'06A_Варіанти'!F$1,IF(O210='06A_Варіанти'!G201,'06A_Варіанти'!G$1,IF(O210='06A_Варіанти'!H201,'06A_Варіанти'!H$1,IF(O210='06A_Варіанти'!I201,'06A_Варіанти'!I$1,IF(O210='06A_Варіанти'!J201,'06A_Варіанти'!J$1,IF(O210='06A_Варіанти'!K201,'06A_Варіанти'!K$1,IF(O210='06A_Варіанти'!L201,'06A_Варіанти'!L$1,IF(O210='06A_Варіанти'!M201,'06A_Варіанти'!M$1,IF(O210='06A_Варіанти'!N201,'06A_Варіанти'!N$1,IF(O210='06A_Варіанти'!O201,'06A_Варіанти'!O$1,IF(O210='06A_Варіанти'!P201,'06A_Варіанти'!P$1,IF(O210='06A_Варіанти'!Q201,'06A_Варіанти'!Q$1,IF(O210='06A_Варіанти'!R201,'06A_Варіанти'!R$1,"НЕМАЄ МАРШРУТУ"))))))))))))))</f>
        <v>DIRECT</v>
      </c>
      <c r="G210" s="2" t="str">
        <f t="shared" si="21"/>
        <v>БЕЗ ЗМІН</v>
      </c>
      <c r="H210" s="2">
        <f>IF(G210="НЕМАЄ МАРШРУТУ",0,O210-'06A_Варіанти'!T201)</f>
        <v>0</v>
      </c>
      <c r="I210" s="2">
        <f>IFERROR(INDEX('04_Потоки'!$E:$E,MATCH(A210,'04_Потоки'!$A:$A,0)),0)</f>
        <v>1.850536130536131</v>
      </c>
      <c r="J210" s="2">
        <f t="shared" si="22"/>
        <v>1</v>
      </c>
      <c r="K210" s="2">
        <f>IF(C210="РЦК макси",0,2*'06A_Варіанти'!T201*J210)</f>
        <v>370.2</v>
      </c>
      <c r="L210" s="2">
        <f t="shared" si="23"/>
        <v>370.2</v>
      </c>
      <c r="M210" s="2">
        <f t="shared" si="24"/>
        <v>0</v>
      </c>
      <c r="N210" s="9">
        <f t="shared" si="25"/>
        <v>0</v>
      </c>
      <c r="O210" s="2">
        <f>MIN(IF('07A_Конструктор'!$D$5="Так",'06A_Варіанти'!E201,1E+99),IF('07A_Конструктор'!$D$6="Так",'06A_Варіанти'!F201,1E+99),IF('07A_Конструктор'!$D$7="Так",'06A_Варіанти'!G201,1E+99),IF('07A_Конструктор'!$D$8="Так",'06A_Варіанти'!H201,1E+99),IF('07A_Конструктор'!$D$9="Так",'06A_Варіанти'!I201,1E+99),IF('07A_Конструктор'!$D$10="Так",'06A_Варіанти'!J201,1E+99),IF('07A_Конструктор'!$D$11="Так",'06A_Варіанти'!K201,1E+99),IF('07A_Конструктор'!$D$12="Так",'06A_Варіанти'!L201,1E+99),IF('07A_Конструктор'!$D$13="Так",'06A_Варіанти'!M201,1E+99),IF('07A_Конструктор'!$D$14="Так",'06A_Варіанти'!N201,1E+99),IF('07A_Конструктор'!$D$15="Так",'06A_Варіанти'!O201,1E+99),IF('07A_Конструктор'!$D$16="Так",'06A_Варіанти'!P201,1E+99),IF('07A_Конструктор'!$D$17="Так",'06A_Варіанти'!Q201,1E+99),IF('06A_Варіанти'!R201="",1E+99,'06A_Варіанти'!R201))</f>
        <v>185.1</v>
      </c>
      <c r="P210" s="2" t="str">
        <f t="shared" si="26"/>
        <v>5 т</v>
      </c>
      <c r="Q210" s="2">
        <f t="shared" si="27"/>
        <v>14</v>
      </c>
      <c r="R210" s="2">
        <f>IF(OR(C210="РЦК макси",C210="РЦЧ SKU"),"SKU-потік",IFERROR(VLOOKUP(D210,'02_РЦ'!$A$3:$I$7,5,FALSE),0))</f>
        <v>800</v>
      </c>
      <c r="S210" s="2" t="str">
        <f>IF(OR(C210="РЦК макси",C210="РЦЧ SKU"),"Не рахується в ліміт",IFERROR(VLOOKUP(D210,'02_РЦ'!$A$3:$I$7,9,FALSE),"Немає РЦ"))</f>
        <v>В межах</v>
      </c>
    </row>
    <row r="211" spans="1:19">
      <c r="A211" s="2" t="str">
        <f>'06A_Варіанти'!A202</f>
        <v>BASE_532</v>
      </c>
      <c r="B211" s="2" t="str">
        <f>'06A_Варіанти'!B202</f>
        <v>TT_532</v>
      </c>
      <c r="C211" s="2" t="str">
        <f>'06A_Варіанти'!D202</f>
        <v>Основний</v>
      </c>
      <c r="D211" s="2" t="str">
        <f>'06A_Варіанти'!C202</f>
        <v>РЦП</v>
      </c>
      <c r="E211" s="2" t="str">
        <f>'06A_Варіанти'!S202</f>
        <v>DIRECT</v>
      </c>
      <c r="F211" s="2" t="str">
        <f>IF(O211='06A_Варіанти'!E202,'06A_Варіанти'!E$1,IF(O211='06A_Варіанти'!F202,'06A_Варіанти'!F$1,IF(O211='06A_Варіанти'!G202,'06A_Варіанти'!G$1,IF(O211='06A_Варіанти'!H202,'06A_Варіанти'!H$1,IF(O211='06A_Варіанти'!I202,'06A_Варіанти'!I$1,IF(O211='06A_Варіанти'!J202,'06A_Варіанти'!J$1,IF(O211='06A_Варіанти'!K202,'06A_Варіанти'!K$1,IF(O211='06A_Варіанти'!L202,'06A_Варіанти'!L$1,IF(O211='06A_Варіанти'!M202,'06A_Варіанти'!M$1,IF(O211='06A_Варіанти'!N202,'06A_Варіанти'!N$1,IF(O211='06A_Варіанти'!O202,'06A_Варіанти'!O$1,IF(O211='06A_Варіанти'!P202,'06A_Варіанти'!P$1,IF(O211='06A_Варіанти'!Q202,'06A_Варіанти'!Q$1,IF(O211='06A_Варіанти'!R202,'06A_Варіанти'!R$1,"НЕМАЄ МАРШРУТУ"))))))))))))))</f>
        <v>DIRECT</v>
      </c>
      <c r="G211" s="2" t="str">
        <f t="shared" si="21"/>
        <v>БЕЗ ЗМІН</v>
      </c>
      <c r="H211" s="2">
        <f>IF(G211="НЕМАЄ МАРШРУТУ",0,O211-'06A_Варіанти'!T202)</f>
        <v>0</v>
      </c>
      <c r="I211" s="2">
        <f>IFERROR(INDEX('04_Потоки'!$E:$E,MATCH(A211,'04_Потоки'!$A:$A,0)),0)</f>
        <v>1.850536130536131</v>
      </c>
      <c r="J211" s="2">
        <f t="shared" si="22"/>
        <v>1</v>
      </c>
      <c r="K211" s="2">
        <f>IF(C211="РЦК макси",0,2*'06A_Варіанти'!T202*J211)</f>
        <v>694.6</v>
      </c>
      <c r="L211" s="2">
        <f t="shared" si="23"/>
        <v>694.6</v>
      </c>
      <c r="M211" s="2">
        <f t="shared" si="24"/>
        <v>0</v>
      </c>
      <c r="N211" s="9">
        <f t="shared" si="25"/>
        <v>0</v>
      </c>
      <c r="O211" s="2">
        <f>MIN(IF('07A_Конструктор'!$D$5="Так",'06A_Варіанти'!E202,1E+99),IF('07A_Конструктор'!$D$6="Так",'06A_Варіанти'!F202,1E+99),IF('07A_Конструктор'!$D$7="Так",'06A_Варіанти'!G202,1E+99),IF('07A_Конструктор'!$D$8="Так",'06A_Варіанти'!H202,1E+99),IF('07A_Конструктор'!$D$9="Так",'06A_Варіанти'!I202,1E+99),IF('07A_Конструктор'!$D$10="Так",'06A_Варіанти'!J202,1E+99),IF('07A_Конструктор'!$D$11="Так",'06A_Варіанти'!K202,1E+99),IF('07A_Конструктор'!$D$12="Так",'06A_Варіанти'!L202,1E+99),IF('07A_Конструктор'!$D$13="Так",'06A_Варіанти'!M202,1E+99),IF('07A_Конструктор'!$D$14="Так",'06A_Варіанти'!N202,1E+99),IF('07A_Конструктор'!$D$15="Так",'06A_Варіанти'!O202,1E+99),IF('07A_Конструктор'!$D$16="Так",'06A_Варіанти'!P202,1E+99),IF('07A_Конструктор'!$D$17="Так",'06A_Варіанти'!Q202,1E+99),IF('06A_Варіанти'!R202="",1E+99,'06A_Варіанти'!R202))</f>
        <v>347.3</v>
      </c>
      <c r="P211" s="2" t="str">
        <f t="shared" si="26"/>
        <v>5 т</v>
      </c>
      <c r="Q211" s="2">
        <f t="shared" si="27"/>
        <v>14</v>
      </c>
      <c r="R211" s="2">
        <f>IF(OR(C211="РЦК макси",C211="РЦЧ SKU"),"SKU-потік",IFERROR(VLOOKUP(D211,'02_РЦ'!$A$3:$I$7,5,FALSE),0))</f>
        <v>800</v>
      </c>
      <c r="S211" s="2" t="str">
        <f>IF(OR(C211="РЦК макси",C211="РЦЧ SKU"),"Не рахується в ліміт",IFERROR(VLOOKUP(D211,'02_РЦ'!$A$3:$I$7,9,FALSE),"Немає РЦ"))</f>
        <v>В межах</v>
      </c>
    </row>
    <row r="212" spans="1:19">
      <c r="A212" s="2" t="str">
        <f>'06A_Варіанти'!A203</f>
        <v>BASE_108</v>
      </c>
      <c r="B212" s="2" t="str">
        <f>'06A_Варіанти'!B203</f>
        <v>TT_108</v>
      </c>
      <c r="C212" s="2" t="str">
        <f>'06A_Варіанти'!D203</f>
        <v>Основний</v>
      </c>
      <c r="D212" s="2" t="str">
        <f>'06A_Варіанти'!C203</f>
        <v>РЦП</v>
      </c>
      <c r="E212" s="2" t="str">
        <f>'06A_Варіанти'!S203</f>
        <v>DIRECT</v>
      </c>
      <c r="F212" s="2" t="str">
        <f>IF(O212='06A_Варіанти'!E203,'06A_Варіанти'!E$1,IF(O212='06A_Варіанти'!F203,'06A_Варіанти'!F$1,IF(O212='06A_Варіанти'!G203,'06A_Варіанти'!G$1,IF(O212='06A_Варіанти'!H203,'06A_Варіанти'!H$1,IF(O212='06A_Варіанти'!I203,'06A_Варіанти'!I$1,IF(O212='06A_Варіанти'!J203,'06A_Варіанти'!J$1,IF(O212='06A_Варіанти'!K203,'06A_Варіанти'!K$1,IF(O212='06A_Варіанти'!L203,'06A_Варіанти'!L$1,IF(O212='06A_Варіанти'!M203,'06A_Варіанти'!M$1,IF(O212='06A_Варіанти'!N203,'06A_Варіанти'!N$1,IF(O212='06A_Варіанти'!O203,'06A_Варіанти'!O$1,IF(O212='06A_Варіанти'!P203,'06A_Варіанти'!P$1,IF(O212='06A_Варіанти'!Q203,'06A_Варіанти'!Q$1,IF(O212='06A_Варіанти'!R203,'06A_Варіанти'!R$1,"НЕМАЄ МАРШРУТУ"))))))))))))))</f>
        <v>DIRECT</v>
      </c>
      <c r="G212" s="2" t="str">
        <f t="shared" si="21"/>
        <v>БЕЗ ЗМІН</v>
      </c>
      <c r="H212" s="2">
        <f>IF(G212="НЕМАЄ МАРШРУТУ",0,O212-'06A_Варіанти'!T203)</f>
        <v>0</v>
      </c>
      <c r="I212" s="2">
        <f>IFERROR(INDEX('04_Потоки'!$E:$E,MATCH(A212,'04_Потоки'!$A:$A,0)),0)</f>
        <v>1.850536130536131</v>
      </c>
      <c r="J212" s="2">
        <f t="shared" si="22"/>
        <v>1</v>
      </c>
      <c r="K212" s="2">
        <f>IF(C212="РЦК макси",0,2*'06A_Варіанти'!T203*J212)</f>
        <v>299.2</v>
      </c>
      <c r="L212" s="2">
        <f t="shared" si="23"/>
        <v>299.2</v>
      </c>
      <c r="M212" s="2">
        <f t="shared" si="24"/>
        <v>0</v>
      </c>
      <c r="N212" s="9">
        <f t="shared" si="25"/>
        <v>0</v>
      </c>
      <c r="O212" s="2">
        <f>MIN(IF('07A_Конструктор'!$D$5="Так",'06A_Варіанти'!E203,1E+99),IF('07A_Конструктор'!$D$6="Так",'06A_Варіанти'!F203,1E+99),IF('07A_Конструктор'!$D$7="Так",'06A_Варіанти'!G203,1E+99),IF('07A_Конструктор'!$D$8="Так",'06A_Варіанти'!H203,1E+99),IF('07A_Конструктор'!$D$9="Так",'06A_Варіанти'!I203,1E+99),IF('07A_Конструктор'!$D$10="Так",'06A_Варіанти'!J203,1E+99),IF('07A_Конструктор'!$D$11="Так",'06A_Варіанти'!K203,1E+99),IF('07A_Конструктор'!$D$12="Так",'06A_Варіанти'!L203,1E+99),IF('07A_Конструктор'!$D$13="Так",'06A_Варіанти'!M203,1E+99),IF('07A_Конструктор'!$D$14="Так",'06A_Варіанти'!N203,1E+99),IF('07A_Конструктор'!$D$15="Так",'06A_Варіанти'!O203,1E+99),IF('07A_Конструктор'!$D$16="Так",'06A_Варіанти'!P203,1E+99),IF('07A_Конструктор'!$D$17="Так",'06A_Варіанти'!Q203,1E+99),IF('06A_Варіанти'!R203="",1E+99,'06A_Варіанти'!R203))</f>
        <v>149.6</v>
      </c>
      <c r="P212" s="2" t="str">
        <f t="shared" si="26"/>
        <v>5 т</v>
      </c>
      <c r="Q212" s="2">
        <f t="shared" si="27"/>
        <v>14</v>
      </c>
      <c r="R212" s="2">
        <f>IF(OR(C212="РЦК макси",C212="РЦЧ SKU"),"SKU-потік",IFERROR(VLOOKUP(D212,'02_РЦ'!$A$3:$I$7,5,FALSE),0))</f>
        <v>800</v>
      </c>
      <c r="S212" s="2" t="str">
        <f>IF(OR(C212="РЦК макси",C212="РЦЧ SKU"),"Не рахується в ліміт",IFERROR(VLOOKUP(D212,'02_РЦ'!$A$3:$I$7,9,FALSE),"Немає РЦ"))</f>
        <v>В межах</v>
      </c>
    </row>
    <row r="213" spans="1:19">
      <c r="A213" s="2" t="str">
        <f>'06A_Варіанти'!A204</f>
        <v>BASE_524</v>
      </c>
      <c r="B213" s="2" t="str">
        <f>'06A_Варіанти'!B204</f>
        <v>TT_524</v>
      </c>
      <c r="C213" s="2" t="str">
        <f>'06A_Варіанти'!D204</f>
        <v>Основний</v>
      </c>
      <c r="D213" s="2" t="str">
        <f>'06A_Варіанти'!C204</f>
        <v>РЦП</v>
      </c>
      <c r="E213" s="2" t="str">
        <f>'06A_Варіанти'!S204</f>
        <v>DIRECT</v>
      </c>
      <c r="F213" s="2" t="str">
        <f>IF(O213='06A_Варіанти'!E204,'06A_Варіанти'!E$1,IF(O213='06A_Варіанти'!F204,'06A_Варіанти'!F$1,IF(O213='06A_Варіанти'!G204,'06A_Варіанти'!G$1,IF(O213='06A_Варіанти'!H204,'06A_Варіанти'!H$1,IF(O213='06A_Варіанти'!I204,'06A_Варіанти'!I$1,IF(O213='06A_Варіанти'!J204,'06A_Варіанти'!J$1,IF(O213='06A_Варіанти'!K204,'06A_Варіанти'!K$1,IF(O213='06A_Варіанти'!L204,'06A_Варіанти'!L$1,IF(O213='06A_Варіанти'!M204,'06A_Варіанти'!M$1,IF(O213='06A_Варіанти'!N204,'06A_Варіанти'!N$1,IF(O213='06A_Варіанти'!O204,'06A_Варіанти'!O$1,IF(O213='06A_Варіанти'!P204,'06A_Варіанти'!P$1,IF(O213='06A_Варіанти'!Q204,'06A_Варіанти'!Q$1,IF(O213='06A_Варіанти'!R204,'06A_Варіанти'!R$1,"НЕМАЄ МАРШРУТУ"))))))))))))))</f>
        <v>DIRECT</v>
      </c>
      <c r="G213" s="2" t="str">
        <f t="shared" si="21"/>
        <v>БЕЗ ЗМІН</v>
      </c>
      <c r="H213" s="2">
        <f>IF(G213="НЕМАЄ МАРШРУТУ",0,O213-'06A_Варіанти'!T204)</f>
        <v>0</v>
      </c>
      <c r="I213" s="2">
        <f>IFERROR(INDEX('04_Потоки'!$E:$E,MATCH(A213,'04_Потоки'!$A:$A,0)),0)</f>
        <v>1.850536130536131</v>
      </c>
      <c r="J213" s="2">
        <f t="shared" si="22"/>
        <v>1</v>
      </c>
      <c r="K213" s="2">
        <f>IF(C213="РЦК макси",0,2*'06A_Варіанти'!T204*J213)</f>
        <v>527</v>
      </c>
      <c r="L213" s="2">
        <f t="shared" si="23"/>
        <v>527</v>
      </c>
      <c r="M213" s="2">
        <f t="shared" si="24"/>
        <v>0</v>
      </c>
      <c r="N213" s="9">
        <f t="shared" si="25"/>
        <v>0</v>
      </c>
      <c r="O213" s="2">
        <f>MIN(IF('07A_Конструктор'!$D$5="Так",'06A_Варіанти'!E204,1E+99),IF('07A_Конструктор'!$D$6="Так",'06A_Варіанти'!F204,1E+99),IF('07A_Конструктор'!$D$7="Так",'06A_Варіанти'!G204,1E+99),IF('07A_Конструктор'!$D$8="Так",'06A_Варіанти'!H204,1E+99),IF('07A_Конструктор'!$D$9="Так",'06A_Варіанти'!I204,1E+99),IF('07A_Конструктор'!$D$10="Так",'06A_Варіанти'!J204,1E+99),IF('07A_Конструктор'!$D$11="Так",'06A_Варіанти'!K204,1E+99),IF('07A_Конструктор'!$D$12="Так",'06A_Варіанти'!L204,1E+99),IF('07A_Конструктор'!$D$13="Так",'06A_Варіанти'!M204,1E+99),IF('07A_Конструктор'!$D$14="Так",'06A_Варіанти'!N204,1E+99),IF('07A_Конструктор'!$D$15="Так",'06A_Варіанти'!O204,1E+99),IF('07A_Конструктор'!$D$16="Так",'06A_Варіанти'!P204,1E+99),IF('07A_Конструктор'!$D$17="Так",'06A_Варіанти'!Q204,1E+99),IF('06A_Варіанти'!R204="",1E+99,'06A_Варіанти'!R204))</f>
        <v>263.5</v>
      </c>
      <c r="P213" s="2" t="str">
        <f t="shared" si="26"/>
        <v>5 т</v>
      </c>
      <c r="Q213" s="2">
        <f t="shared" si="27"/>
        <v>14</v>
      </c>
      <c r="R213" s="2">
        <f>IF(OR(C213="РЦК макси",C213="РЦЧ SKU"),"SKU-потік",IFERROR(VLOOKUP(D213,'02_РЦ'!$A$3:$I$7,5,FALSE),0))</f>
        <v>800</v>
      </c>
      <c r="S213" s="2" t="str">
        <f>IF(OR(C213="РЦК макси",C213="РЦЧ SKU"),"Не рахується в ліміт",IFERROR(VLOOKUP(D213,'02_РЦ'!$A$3:$I$7,9,FALSE),"Немає РЦ"))</f>
        <v>В межах</v>
      </c>
    </row>
    <row r="214" spans="1:19">
      <c r="A214" s="2" t="str">
        <f>'06A_Варіанти'!A205</f>
        <v>BASE_36</v>
      </c>
      <c r="B214" s="2" t="str">
        <f>'06A_Варіанти'!B205</f>
        <v>TT_36</v>
      </c>
      <c r="C214" s="2" t="str">
        <f>'06A_Варіанти'!D205</f>
        <v>Основний</v>
      </c>
      <c r="D214" s="2" t="str">
        <f>'06A_Варіанти'!C205</f>
        <v>РЦП</v>
      </c>
      <c r="E214" s="2" t="str">
        <f>'06A_Варіанти'!S205</f>
        <v>DIRECT</v>
      </c>
      <c r="F214" s="2" t="str">
        <f>IF(O214='06A_Варіанти'!E205,'06A_Варіанти'!E$1,IF(O214='06A_Варіанти'!F205,'06A_Варіанти'!F$1,IF(O214='06A_Варіанти'!G205,'06A_Варіанти'!G$1,IF(O214='06A_Варіанти'!H205,'06A_Варіанти'!H$1,IF(O214='06A_Варіанти'!I205,'06A_Варіанти'!I$1,IF(O214='06A_Варіанти'!J205,'06A_Варіанти'!J$1,IF(O214='06A_Варіанти'!K205,'06A_Варіанти'!K$1,IF(O214='06A_Варіанти'!L205,'06A_Варіанти'!L$1,IF(O214='06A_Варіанти'!M205,'06A_Варіанти'!M$1,IF(O214='06A_Варіанти'!N205,'06A_Варіанти'!N$1,IF(O214='06A_Варіанти'!O205,'06A_Варіанти'!O$1,IF(O214='06A_Варіанти'!P205,'06A_Варіанти'!P$1,IF(O214='06A_Варіанти'!Q205,'06A_Варіанти'!Q$1,IF(O214='06A_Варіанти'!R205,'06A_Варіанти'!R$1,"НЕМАЄ МАРШРУТУ"))))))))))))))</f>
        <v>DIRECT</v>
      </c>
      <c r="G214" s="2" t="str">
        <f t="shared" si="21"/>
        <v>БЕЗ ЗМІН</v>
      </c>
      <c r="H214" s="2">
        <f>IF(G214="НЕМАЄ МАРШРУТУ",0,O214-'06A_Варіанти'!T205)</f>
        <v>0</v>
      </c>
      <c r="I214" s="2">
        <f>IFERROR(INDEX('04_Потоки'!$E:$E,MATCH(A214,'04_Потоки'!$A:$A,0)),0)</f>
        <v>1.850536130536131</v>
      </c>
      <c r="J214" s="2">
        <f t="shared" si="22"/>
        <v>1</v>
      </c>
      <c r="K214" s="2">
        <f>IF(C214="РЦК макси",0,2*'06A_Варіанти'!T205*J214)</f>
        <v>19.399999999999999</v>
      </c>
      <c r="L214" s="2">
        <f t="shared" si="23"/>
        <v>19.399999999999999</v>
      </c>
      <c r="M214" s="2">
        <f t="shared" si="24"/>
        <v>0</v>
      </c>
      <c r="N214" s="9">
        <f t="shared" si="25"/>
        <v>0</v>
      </c>
      <c r="O214" s="2">
        <f>MIN(IF('07A_Конструктор'!$D$5="Так",'06A_Варіанти'!E205,1E+99),IF('07A_Конструктор'!$D$6="Так",'06A_Варіанти'!F205,1E+99),IF('07A_Конструктор'!$D$7="Так",'06A_Варіанти'!G205,1E+99),IF('07A_Конструктор'!$D$8="Так",'06A_Варіанти'!H205,1E+99),IF('07A_Конструктор'!$D$9="Так",'06A_Варіанти'!I205,1E+99),IF('07A_Конструктор'!$D$10="Так",'06A_Варіанти'!J205,1E+99),IF('07A_Конструктор'!$D$11="Так",'06A_Варіанти'!K205,1E+99),IF('07A_Конструктор'!$D$12="Так",'06A_Варіанти'!L205,1E+99),IF('07A_Конструктор'!$D$13="Так",'06A_Варіанти'!M205,1E+99),IF('07A_Конструктор'!$D$14="Так",'06A_Варіанти'!N205,1E+99),IF('07A_Конструктор'!$D$15="Так",'06A_Варіанти'!O205,1E+99),IF('07A_Конструктор'!$D$16="Так",'06A_Варіанти'!P205,1E+99),IF('07A_Конструктор'!$D$17="Так",'06A_Варіанти'!Q205,1E+99),IF('06A_Варіанти'!R205="",1E+99,'06A_Варіанти'!R205))</f>
        <v>9.6999999999999993</v>
      </c>
      <c r="P214" s="2" t="str">
        <f t="shared" si="26"/>
        <v>5 т</v>
      </c>
      <c r="Q214" s="2">
        <f t="shared" si="27"/>
        <v>14</v>
      </c>
      <c r="R214" s="2">
        <f>IF(OR(C214="РЦК макси",C214="РЦЧ SKU"),"SKU-потік",IFERROR(VLOOKUP(D214,'02_РЦ'!$A$3:$I$7,5,FALSE),0))</f>
        <v>800</v>
      </c>
      <c r="S214" s="2" t="str">
        <f>IF(OR(C214="РЦК макси",C214="РЦЧ SKU"),"Не рахується в ліміт",IFERROR(VLOOKUP(D214,'02_РЦ'!$A$3:$I$7,9,FALSE),"Немає РЦ"))</f>
        <v>В межах</v>
      </c>
    </row>
    <row r="215" spans="1:19">
      <c r="A215" s="2" t="str">
        <f>'06A_Варіанти'!A206</f>
        <v>BASE_543</v>
      </c>
      <c r="B215" s="2" t="str">
        <f>'06A_Варіанти'!B206</f>
        <v>TT_543</v>
      </c>
      <c r="C215" s="2" t="str">
        <f>'06A_Варіанти'!D206</f>
        <v>Основний</v>
      </c>
      <c r="D215" s="2" t="str">
        <f>'06A_Варіанти'!C206</f>
        <v>РЦП</v>
      </c>
      <c r="E215" s="2" t="str">
        <f>'06A_Варіанти'!S206</f>
        <v>KREM</v>
      </c>
      <c r="F215" s="2" t="str">
        <f>IF(O215='06A_Варіанти'!E206,'06A_Варіанти'!E$1,IF(O215='06A_Варіанти'!F206,'06A_Варіанти'!F$1,IF(O215='06A_Варіанти'!G206,'06A_Варіанти'!G$1,IF(O215='06A_Варіанти'!H206,'06A_Варіанти'!H$1,IF(O215='06A_Варіанти'!I206,'06A_Варіанти'!I$1,IF(O215='06A_Варіанти'!J206,'06A_Варіанти'!J$1,IF(O215='06A_Варіанти'!K206,'06A_Варіанти'!K$1,IF(O215='06A_Варіанти'!L206,'06A_Варіанти'!L$1,IF(O215='06A_Варіанти'!M206,'06A_Варіанти'!M$1,IF(O215='06A_Варіанти'!N206,'06A_Варіанти'!N$1,IF(O215='06A_Варіанти'!O206,'06A_Варіанти'!O$1,IF(O215='06A_Варіанти'!P206,'06A_Варіанти'!P$1,IF(O215='06A_Варіанти'!Q206,'06A_Варіанти'!Q$1,IF(O215='06A_Варіанти'!R206,'06A_Варіанти'!R$1,"НЕМАЄ МАРШРУТУ"))))))))))))))</f>
        <v>KREM</v>
      </c>
      <c r="G215" s="2" t="str">
        <f t="shared" si="21"/>
        <v>БЕЗ ЗМІН</v>
      </c>
      <c r="H215" s="2">
        <f>IF(G215="НЕМАЄ МАРШРУТУ",0,O215-'06A_Варіанти'!T206)</f>
        <v>0</v>
      </c>
      <c r="I215" s="2">
        <f>IFERROR(INDEX('04_Потоки'!$E:$E,MATCH(A215,'04_Потоки'!$A:$A,0)),0)</f>
        <v>1.850536130536131</v>
      </c>
      <c r="J215" s="2">
        <f t="shared" si="22"/>
        <v>1</v>
      </c>
      <c r="K215" s="2">
        <f>IF(C215="РЦК макси",0,2*'06A_Варіанти'!T206*J215)</f>
        <v>276.60000000000002</v>
      </c>
      <c r="L215" s="2">
        <f t="shared" si="23"/>
        <v>276.60000000000002</v>
      </c>
      <c r="M215" s="2">
        <f t="shared" si="24"/>
        <v>0</v>
      </c>
      <c r="N215" s="9">
        <f t="shared" si="25"/>
        <v>0</v>
      </c>
      <c r="O215" s="2">
        <f>MIN(IF('07A_Конструктор'!$D$5="Так",'06A_Варіанти'!E206,1E+99),IF('07A_Конструктор'!$D$6="Так",'06A_Варіанти'!F206,1E+99),IF('07A_Конструктор'!$D$7="Так",'06A_Варіанти'!G206,1E+99),IF('07A_Конструктор'!$D$8="Так",'06A_Варіанти'!H206,1E+99),IF('07A_Конструктор'!$D$9="Так",'06A_Варіанти'!I206,1E+99),IF('07A_Конструктор'!$D$10="Так",'06A_Варіанти'!J206,1E+99),IF('07A_Конструктор'!$D$11="Так",'06A_Варіанти'!K206,1E+99),IF('07A_Конструктор'!$D$12="Так",'06A_Варіанти'!L206,1E+99),IF('07A_Конструктор'!$D$13="Так",'06A_Варіанти'!M206,1E+99),IF('07A_Конструктор'!$D$14="Так",'06A_Варіанти'!N206,1E+99),IF('07A_Конструктор'!$D$15="Так",'06A_Варіанти'!O206,1E+99),IF('07A_Конструктор'!$D$16="Так",'06A_Варіанти'!P206,1E+99),IF('07A_Конструктор'!$D$17="Так",'06A_Варіанти'!Q206,1E+99),IF('06A_Варіанти'!R206="",1E+99,'06A_Варіанти'!R206))</f>
        <v>138.30000000000001</v>
      </c>
      <c r="P215" s="2" t="str">
        <f t="shared" si="26"/>
        <v>5 т</v>
      </c>
      <c r="Q215" s="2">
        <f t="shared" si="27"/>
        <v>14</v>
      </c>
      <c r="R215" s="2">
        <f>IF(OR(C215="РЦК макси",C215="РЦЧ SKU"),"SKU-потік",IFERROR(VLOOKUP(D215,'02_РЦ'!$A$3:$I$7,5,FALSE),0))</f>
        <v>800</v>
      </c>
      <c r="S215" s="2" t="str">
        <f>IF(OR(C215="РЦК макси",C215="РЦЧ SKU"),"Не рахується в ліміт",IFERROR(VLOOKUP(D215,'02_РЦ'!$A$3:$I$7,9,FALSE),"Немає РЦ"))</f>
        <v>В межах</v>
      </c>
    </row>
    <row r="216" spans="1:19">
      <c r="A216" s="2" t="str">
        <f>'06A_Варіанти'!A207</f>
        <v>BASE_298</v>
      </c>
      <c r="B216" s="2" t="str">
        <f>'06A_Варіанти'!B207</f>
        <v>TT_298</v>
      </c>
      <c r="C216" s="2" t="str">
        <f>'06A_Варіанти'!D207</f>
        <v>Основний</v>
      </c>
      <c r="D216" s="2" t="str">
        <f>'06A_Варіанти'!C207</f>
        <v>РЦП</v>
      </c>
      <c r="E216" s="2" t="str">
        <f>'06A_Варіанти'!S207</f>
        <v>DIRECT</v>
      </c>
      <c r="F216" s="2" t="str">
        <f>IF(O216='06A_Варіанти'!E207,'06A_Варіанти'!E$1,IF(O216='06A_Варіанти'!F207,'06A_Варіанти'!F$1,IF(O216='06A_Варіанти'!G207,'06A_Варіанти'!G$1,IF(O216='06A_Варіанти'!H207,'06A_Варіанти'!H$1,IF(O216='06A_Варіанти'!I207,'06A_Варіанти'!I$1,IF(O216='06A_Варіанти'!J207,'06A_Варіанти'!J$1,IF(O216='06A_Варіанти'!K207,'06A_Варіанти'!K$1,IF(O216='06A_Варіанти'!L207,'06A_Варіанти'!L$1,IF(O216='06A_Варіанти'!M207,'06A_Варіанти'!M$1,IF(O216='06A_Варіанти'!N207,'06A_Варіанти'!N$1,IF(O216='06A_Варіанти'!O207,'06A_Варіанти'!O$1,IF(O216='06A_Варіанти'!P207,'06A_Варіанти'!P$1,IF(O216='06A_Варіанти'!Q207,'06A_Варіанти'!Q$1,IF(O216='06A_Варіанти'!R207,'06A_Варіанти'!R$1,"НЕМАЄ МАРШРУТУ"))))))))))))))</f>
        <v>DIRECT</v>
      </c>
      <c r="G216" s="2" t="str">
        <f t="shared" si="21"/>
        <v>БЕЗ ЗМІН</v>
      </c>
      <c r="H216" s="2">
        <f>IF(G216="НЕМАЄ МАРШРУТУ",0,O216-'06A_Варіанти'!T207)</f>
        <v>0</v>
      </c>
      <c r="I216" s="2">
        <f>IFERROR(INDEX('04_Потоки'!$E:$E,MATCH(A216,'04_Потоки'!$A:$A,0)),0)</f>
        <v>1.850536130536131</v>
      </c>
      <c r="J216" s="2">
        <f t="shared" si="22"/>
        <v>1</v>
      </c>
      <c r="K216" s="2">
        <f>IF(C216="РЦК макси",0,2*'06A_Варіанти'!T207*J216)</f>
        <v>481.6</v>
      </c>
      <c r="L216" s="2">
        <f t="shared" si="23"/>
        <v>481.6</v>
      </c>
      <c r="M216" s="2">
        <f t="shared" si="24"/>
        <v>0</v>
      </c>
      <c r="N216" s="9">
        <f t="shared" si="25"/>
        <v>0</v>
      </c>
      <c r="O216" s="2">
        <f>MIN(IF('07A_Конструктор'!$D$5="Так",'06A_Варіанти'!E207,1E+99),IF('07A_Конструктор'!$D$6="Так",'06A_Варіанти'!F207,1E+99),IF('07A_Конструктор'!$D$7="Так",'06A_Варіанти'!G207,1E+99),IF('07A_Конструктор'!$D$8="Так",'06A_Варіанти'!H207,1E+99),IF('07A_Конструктор'!$D$9="Так",'06A_Варіанти'!I207,1E+99),IF('07A_Конструктор'!$D$10="Так",'06A_Варіанти'!J207,1E+99),IF('07A_Конструктор'!$D$11="Так",'06A_Варіанти'!K207,1E+99),IF('07A_Конструктор'!$D$12="Так",'06A_Варіанти'!L207,1E+99),IF('07A_Конструктор'!$D$13="Так",'06A_Варіанти'!M207,1E+99),IF('07A_Конструктор'!$D$14="Так",'06A_Варіанти'!N207,1E+99),IF('07A_Конструктор'!$D$15="Так",'06A_Варіанти'!O207,1E+99),IF('07A_Конструктор'!$D$16="Так",'06A_Варіанти'!P207,1E+99),IF('07A_Конструктор'!$D$17="Так",'06A_Варіанти'!Q207,1E+99),IF('06A_Варіанти'!R207="",1E+99,'06A_Варіанти'!R207))</f>
        <v>240.8</v>
      </c>
      <c r="P216" s="2" t="str">
        <f t="shared" si="26"/>
        <v>5 т</v>
      </c>
      <c r="Q216" s="2">
        <f t="shared" si="27"/>
        <v>14</v>
      </c>
      <c r="R216" s="2">
        <f>IF(OR(C216="РЦК макси",C216="РЦЧ SKU"),"SKU-потік",IFERROR(VLOOKUP(D216,'02_РЦ'!$A$3:$I$7,5,FALSE),0))</f>
        <v>800</v>
      </c>
      <c r="S216" s="2" t="str">
        <f>IF(OR(C216="РЦК макси",C216="РЦЧ SKU"),"Не рахується в ліміт",IFERROR(VLOOKUP(D216,'02_РЦ'!$A$3:$I$7,9,FALSE),"Немає РЦ"))</f>
        <v>В межах</v>
      </c>
    </row>
    <row r="217" spans="1:19">
      <c r="A217" s="2" t="str">
        <f>'06A_Варіанти'!A208</f>
        <v>BASE_549</v>
      </c>
      <c r="B217" s="2" t="str">
        <f>'06A_Варіанти'!B208</f>
        <v>TT_549</v>
      </c>
      <c r="C217" s="2" t="str">
        <f>'06A_Варіанти'!D208</f>
        <v>Основний</v>
      </c>
      <c r="D217" s="2" t="str">
        <f>'06A_Варіанти'!C208</f>
        <v>РЦП</v>
      </c>
      <c r="E217" s="2" t="str">
        <f>'06A_Варіанти'!S208</f>
        <v>DIRECT</v>
      </c>
      <c r="F217" s="2" t="str">
        <f>IF(O217='06A_Варіанти'!E208,'06A_Варіанти'!E$1,IF(O217='06A_Варіанти'!F208,'06A_Варіанти'!F$1,IF(O217='06A_Варіанти'!G208,'06A_Варіанти'!G$1,IF(O217='06A_Варіанти'!H208,'06A_Варіанти'!H$1,IF(O217='06A_Варіанти'!I208,'06A_Варіанти'!I$1,IF(O217='06A_Варіанти'!J208,'06A_Варіанти'!J$1,IF(O217='06A_Варіанти'!K208,'06A_Варіанти'!K$1,IF(O217='06A_Варіанти'!L208,'06A_Варіанти'!L$1,IF(O217='06A_Варіанти'!M208,'06A_Варіанти'!M$1,IF(O217='06A_Варіанти'!N208,'06A_Варіанти'!N$1,IF(O217='06A_Варіанти'!O208,'06A_Варіанти'!O$1,IF(O217='06A_Варіанти'!P208,'06A_Варіанти'!P$1,IF(O217='06A_Варіанти'!Q208,'06A_Варіанти'!Q$1,IF(O217='06A_Варіанти'!R208,'06A_Варіанти'!R$1,"НЕМАЄ МАРШРУТУ"))))))))))))))</f>
        <v>DIRECT</v>
      </c>
      <c r="G217" s="2" t="str">
        <f t="shared" si="21"/>
        <v>БЕЗ ЗМІН</v>
      </c>
      <c r="H217" s="2">
        <f>IF(G217="НЕМАЄ МАРШРУТУ",0,O217-'06A_Варіанти'!T208)</f>
        <v>0</v>
      </c>
      <c r="I217" s="2">
        <f>IFERROR(INDEX('04_Потоки'!$E:$E,MATCH(A217,'04_Потоки'!$A:$A,0)),0)</f>
        <v>1.850536130536131</v>
      </c>
      <c r="J217" s="2">
        <f t="shared" si="22"/>
        <v>1</v>
      </c>
      <c r="K217" s="2">
        <f>IF(C217="РЦК макси",0,2*'06A_Варіанти'!T208*J217)</f>
        <v>16.399999999999999</v>
      </c>
      <c r="L217" s="2">
        <f t="shared" si="23"/>
        <v>16.399999999999999</v>
      </c>
      <c r="M217" s="2">
        <f t="shared" si="24"/>
        <v>0</v>
      </c>
      <c r="N217" s="9">
        <f t="shared" si="25"/>
        <v>0</v>
      </c>
      <c r="O217" s="2">
        <f>MIN(IF('07A_Конструктор'!$D$5="Так",'06A_Варіанти'!E208,1E+99),IF('07A_Конструктор'!$D$6="Так",'06A_Варіанти'!F208,1E+99),IF('07A_Конструктор'!$D$7="Так",'06A_Варіанти'!G208,1E+99),IF('07A_Конструктор'!$D$8="Так",'06A_Варіанти'!H208,1E+99),IF('07A_Конструктор'!$D$9="Так",'06A_Варіанти'!I208,1E+99),IF('07A_Конструктор'!$D$10="Так",'06A_Варіанти'!J208,1E+99),IF('07A_Конструктор'!$D$11="Так",'06A_Варіанти'!K208,1E+99),IF('07A_Конструктор'!$D$12="Так",'06A_Варіанти'!L208,1E+99),IF('07A_Конструктор'!$D$13="Так",'06A_Варіанти'!M208,1E+99),IF('07A_Конструктор'!$D$14="Так",'06A_Варіанти'!N208,1E+99),IF('07A_Конструктор'!$D$15="Так",'06A_Варіанти'!O208,1E+99),IF('07A_Конструктор'!$D$16="Так",'06A_Варіанти'!P208,1E+99),IF('07A_Конструктор'!$D$17="Так",'06A_Варіанти'!Q208,1E+99),IF('06A_Варіанти'!R208="",1E+99,'06A_Варіанти'!R208))</f>
        <v>8.1999999999999993</v>
      </c>
      <c r="P217" s="2" t="str">
        <f t="shared" si="26"/>
        <v>5 т</v>
      </c>
      <c r="Q217" s="2">
        <f t="shared" si="27"/>
        <v>14</v>
      </c>
      <c r="R217" s="2">
        <f>IF(OR(C217="РЦК макси",C217="РЦЧ SKU"),"SKU-потік",IFERROR(VLOOKUP(D217,'02_РЦ'!$A$3:$I$7,5,FALSE),0))</f>
        <v>800</v>
      </c>
      <c r="S217" s="2" t="str">
        <f>IF(OR(C217="РЦК макси",C217="РЦЧ SKU"),"Не рахується в ліміт",IFERROR(VLOOKUP(D217,'02_РЦ'!$A$3:$I$7,9,FALSE),"Немає РЦ"))</f>
        <v>В межах</v>
      </c>
    </row>
    <row r="218" spans="1:19">
      <c r="A218" s="2" t="str">
        <f>'06A_Варіанти'!A209</f>
        <v>BASE_531</v>
      </c>
      <c r="B218" s="2" t="str">
        <f>'06A_Варіанти'!B209</f>
        <v>TT_531</v>
      </c>
      <c r="C218" s="2" t="str">
        <f>'06A_Варіанти'!D209</f>
        <v>Основний</v>
      </c>
      <c r="D218" s="2" t="str">
        <f>'06A_Варіанти'!C209</f>
        <v>РЦП</v>
      </c>
      <c r="E218" s="2" t="str">
        <f>'06A_Варіанти'!S209</f>
        <v>DIRECT</v>
      </c>
      <c r="F218" s="2" t="str">
        <f>IF(O218='06A_Варіанти'!E209,'06A_Варіанти'!E$1,IF(O218='06A_Варіанти'!F209,'06A_Варіанти'!F$1,IF(O218='06A_Варіанти'!G209,'06A_Варіанти'!G$1,IF(O218='06A_Варіанти'!H209,'06A_Варіанти'!H$1,IF(O218='06A_Варіанти'!I209,'06A_Варіанти'!I$1,IF(O218='06A_Варіанти'!J209,'06A_Варіанти'!J$1,IF(O218='06A_Варіанти'!K209,'06A_Варіанти'!K$1,IF(O218='06A_Варіанти'!L209,'06A_Варіанти'!L$1,IF(O218='06A_Варіанти'!M209,'06A_Варіанти'!M$1,IF(O218='06A_Варіанти'!N209,'06A_Варіанти'!N$1,IF(O218='06A_Варіанти'!O209,'06A_Варіанти'!O$1,IF(O218='06A_Варіанти'!P209,'06A_Варіанти'!P$1,IF(O218='06A_Варіанти'!Q209,'06A_Варіанти'!Q$1,IF(O218='06A_Варіанти'!R209,'06A_Варіанти'!R$1,"НЕМАЄ МАРШРУТУ"))))))))))))))</f>
        <v>DIRECT</v>
      </c>
      <c r="G218" s="2" t="str">
        <f t="shared" si="21"/>
        <v>БЕЗ ЗМІН</v>
      </c>
      <c r="H218" s="2">
        <f>IF(G218="НЕМАЄ МАРШРУТУ",0,O218-'06A_Варіанти'!T209)</f>
        <v>0</v>
      </c>
      <c r="I218" s="2">
        <f>IFERROR(INDEX('04_Потоки'!$E:$E,MATCH(A218,'04_Потоки'!$A:$A,0)),0)</f>
        <v>1.850536130536131</v>
      </c>
      <c r="J218" s="2">
        <f t="shared" si="22"/>
        <v>1</v>
      </c>
      <c r="K218" s="2">
        <f>IF(C218="РЦК макси",0,2*'06A_Варіанти'!T209*J218)</f>
        <v>607.20000000000005</v>
      </c>
      <c r="L218" s="2">
        <f t="shared" si="23"/>
        <v>607.20000000000005</v>
      </c>
      <c r="M218" s="2">
        <f t="shared" si="24"/>
        <v>0</v>
      </c>
      <c r="N218" s="9">
        <f t="shared" si="25"/>
        <v>0</v>
      </c>
      <c r="O218" s="2">
        <f>MIN(IF('07A_Конструктор'!$D$5="Так",'06A_Варіанти'!E209,1E+99),IF('07A_Конструктор'!$D$6="Так",'06A_Варіанти'!F209,1E+99),IF('07A_Конструктор'!$D$7="Так",'06A_Варіанти'!G209,1E+99),IF('07A_Конструктор'!$D$8="Так",'06A_Варіанти'!H209,1E+99),IF('07A_Конструктор'!$D$9="Так",'06A_Варіанти'!I209,1E+99),IF('07A_Конструктор'!$D$10="Так",'06A_Варіанти'!J209,1E+99),IF('07A_Конструктор'!$D$11="Так",'06A_Варіанти'!K209,1E+99),IF('07A_Конструктор'!$D$12="Так",'06A_Варіанти'!L209,1E+99),IF('07A_Конструктор'!$D$13="Так",'06A_Варіанти'!M209,1E+99),IF('07A_Конструктор'!$D$14="Так",'06A_Варіанти'!N209,1E+99),IF('07A_Конструктор'!$D$15="Так",'06A_Варіанти'!O209,1E+99),IF('07A_Конструктор'!$D$16="Так",'06A_Варіанти'!P209,1E+99),IF('07A_Конструктор'!$D$17="Так",'06A_Варіанти'!Q209,1E+99),IF('06A_Варіанти'!R209="",1E+99,'06A_Варіанти'!R209))</f>
        <v>303.60000000000002</v>
      </c>
      <c r="P218" s="2" t="str">
        <f t="shared" si="26"/>
        <v>5 т</v>
      </c>
      <c r="Q218" s="2">
        <f t="shared" si="27"/>
        <v>14</v>
      </c>
      <c r="R218" s="2">
        <f>IF(OR(C218="РЦК макси",C218="РЦЧ SKU"),"SKU-потік",IFERROR(VLOOKUP(D218,'02_РЦ'!$A$3:$I$7,5,FALSE),0))</f>
        <v>800</v>
      </c>
      <c r="S218" s="2" t="str">
        <f>IF(OR(C218="РЦК макси",C218="РЦЧ SKU"),"Не рахується в ліміт",IFERROR(VLOOKUP(D218,'02_РЦ'!$A$3:$I$7,9,FALSE),"Немає РЦ"))</f>
        <v>В межах</v>
      </c>
    </row>
    <row r="219" spans="1:19">
      <c r="A219" s="2" t="str">
        <f>'06A_Варіанти'!A210</f>
        <v>BASE_539</v>
      </c>
      <c r="B219" s="2" t="str">
        <f>'06A_Варіанти'!B210</f>
        <v>TT_539</v>
      </c>
      <c r="C219" s="2" t="str">
        <f>'06A_Варіанти'!D210</f>
        <v>Основний</v>
      </c>
      <c r="D219" s="2" t="str">
        <f>'06A_Варіанти'!C210</f>
        <v>РЦП</v>
      </c>
      <c r="E219" s="2" t="str">
        <f>'06A_Варіанти'!S210</f>
        <v>KAM_HPP</v>
      </c>
      <c r="F219" s="2" t="str">
        <f>IF(O219='06A_Варіанти'!E210,'06A_Варіанти'!E$1,IF(O219='06A_Варіанти'!F210,'06A_Варіанти'!F$1,IF(O219='06A_Варіанти'!G210,'06A_Варіанти'!G$1,IF(O219='06A_Варіанти'!H210,'06A_Варіанти'!H$1,IF(O219='06A_Варіанти'!I210,'06A_Варіанти'!I$1,IF(O219='06A_Варіанти'!J210,'06A_Варіанти'!J$1,IF(O219='06A_Варіанти'!K210,'06A_Варіанти'!K$1,IF(O219='06A_Варіанти'!L210,'06A_Варіанти'!L$1,IF(O219='06A_Варіанти'!M210,'06A_Варіанти'!M$1,IF(O219='06A_Варіанти'!N210,'06A_Варіанти'!N$1,IF(O219='06A_Варіанти'!O210,'06A_Варіанти'!O$1,IF(O219='06A_Варіанти'!P210,'06A_Варіанти'!P$1,IF(O219='06A_Варіанти'!Q210,'06A_Варіанти'!Q$1,IF(O219='06A_Варіанти'!R210,'06A_Варіанти'!R$1,"НЕМАЄ МАРШРУТУ"))))))))))))))</f>
        <v>KAM_HPP</v>
      </c>
      <c r="G219" s="2" t="str">
        <f t="shared" si="21"/>
        <v>БЕЗ ЗМІН</v>
      </c>
      <c r="H219" s="2">
        <f>IF(G219="НЕМАЄ МАРШРУТУ",0,O219-'06A_Варіанти'!T210)</f>
        <v>0</v>
      </c>
      <c r="I219" s="2">
        <f>IFERROR(INDEX('04_Потоки'!$E:$E,MATCH(A219,'04_Потоки'!$A:$A,0)),0)</f>
        <v>1.850536130536131</v>
      </c>
      <c r="J219" s="2">
        <f t="shared" si="22"/>
        <v>1</v>
      </c>
      <c r="K219" s="2">
        <f>IF(C219="РЦК макси",0,2*'06A_Варіанти'!T210*J219)</f>
        <v>288.39999999999998</v>
      </c>
      <c r="L219" s="2">
        <f t="shared" si="23"/>
        <v>288.39999999999998</v>
      </c>
      <c r="M219" s="2">
        <f t="shared" si="24"/>
        <v>0</v>
      </c>
      <c r="N219" s="9">
        <f t="shared" si="25"/>
        <v>0</v>
      </c>
      <c r="O219" s="2">
        <f>MIN(IF('07A_Конструктор'!$D$5="Так",'06A_Варіанти'!E210,1E+99),IF('07A_Конструктор'!$D$6="Так",'06A_Варіанти'!F210,1E+99),IF('07A_Конструктор'!$D$7="Так",'06A_Варіанти'!G210,1E+99),IF('07A_Конструктор'!$D$8="Так",'06A_Варіанти'!H210,1E+99),IF('07A_Конструктор'!$D$9="Так",'06A_Варіанти'!I210,1E+99),IF('07A_Конструктор'!$D$10="Так",'06A_Варіанти'!J210,1E+99),IF('07A_Конструктор'!$D$11="Так",'06A_Варіанти'!K210,1E+99),IF('07A_Конструктор'!$D$12="Так",'06A_Варіанти'!L210,1E+99),IF('07A_Конструктор'!$D$13="Так",'06A_Варіанти'!M210,1E+99),IF('07A_Конструктор'!$D$14="Так",'06A_Варіанти'!N210,1E+99),IF('07A_Конструктор'!$D$15="Так",'06A_Варіанти'!O210,1E+99),IF('07A_Конструктор'!$D$16="Так",'06A_Варіанти'!P210,1E+99),IF('07A_Конструктор'!$D$17="Так",'06A_Варіанти'!Q210,1E+99),IF('06A_Варіанти'!R210="",1E+99,'06A_Варіанти'!R210))</f>
        <v>144.19999999999999</v>
      </c>
      <c r="P219" s="2" t="str">
        <f t="shared" si="26"/>
        <v>5 т</v>
      </c>
      <c r="Q219" s="2">
        <f t="shared" si="27"/>
        <v>14</v>
      </c>
      <c r="R219" s="2">
        <f>IF(OR(C219="РЦК макси",C219="РЦЧ SKU"),"SKU-потік",IFERROR(VLOOKUP(D219,'02_РЦ'!$A$3:$I$7,5,FALSE),0))</f>
        <v>800</v>
      </c>
      <c r="S219" s="2" t="str">
        <f>IF(OR(C219="РЦК макси",C219="РЦЧ SKU"),"Не рахується в ліміт",IFERROR(VLOOKUP(D219,'02_РЦ'!$A$3:$I$7,9,FALSE),"Немає РЦ"))</f>
        <v>В межах</v>
      </c>
    </row>
    <row r="220" spans="1:19">
      <c r="A220" s="2" t="str">
        <f>'06A_Варіанти'!A211</f>
        <v>BASE_48</v>
      </c>
      <c r="B220" s="2" t="str">
        <f>'06A_Варіанти'!B211</f>
        <v>TT_48</v>
      </c>
      <c r="C220" s="2" t="str">
        <f>'06A_Варіанти'!D211</f>
        <v>Основний</v>
      </c>
      <c r="D220" s="2" t="str">
        <f>'06A_Варіанти'!C211</f>
        <v>РЦП</v>
      </c>
      <c r="E220" s="2" t="str">
        <f>'06A_Варіанти'!S211</f>
        <v>DIRECT</v>
      </c>
      <c r="F220" s="2" t="str">
        <f>IF(O220='06A_Варіанти'!E211,'06A_Варіанти'!E$1,IF(O220='06A_Варіанти'!F211,'06A_Варіанти'!F$1,IF(O220='06A_Варіанти'!G211,'06A_Варіанти'!G$1,IF(O220='06A_Варіанти'!H211,'06A_Варіанти'!H$1,IF(O220='06A_Варіанти'!I211,'06A_Варіанти'!I$1,IF(O220='06A_Варіанти'!J211,'06A_Варіанти'!J$1,IF(O220='06A_Варіанти'!K211,'06A_Варіанти'!K$1,IF(O220='06A_Варіанти'!L211,'06A_Варіанти'!L$1,IF(O220='06A_Варіанти'!M211,'06A_Варіанти'!M$1,IF(O220='06A_Варіанти'!N211,'06A_Варіанти'!N$1,IF(O220='06A_Варіанти'!O211,'06A_Варіанти'!O$1,IF(O220='06A_Варіанти'!P211,'06A_Варіанти'!P$1,IF(O220='06A_Варіанти'!Q211,'06A_Варіанти'!Q$1,IF(O220='06A_Варіанти'!R211,'06A_Варіанти'!R$1,"НЕМАЄ МАРШРУТУ"))))))))))))))</f>
        <v>DIRECT</v>
      </c>
      <c r="G220" s="2" t="str">
        <f t="shared" si="21"/>
        <v>БЕЗ ЗМІН</v>
      </c>
      <c r="H220" s="2">
        <f>IF(G220="НЕМАЄ МАРШРУТУ",0,O220-'06A_Варіанти'!T211)</f>
        <v>0</v>
      </c>
      <c r="I220" s="2">
        <f>IFERROR(INDEX('04_Потоки'!$E:$E,MATCH(A220,'04_Потоки'!$A:$A,0)),0)</f>
        <v>1.850536130536131</v>
      </c>
      <c r="J220" s="2">
        <f t="shared" si="22"/>
        <v>1</v>
      </c>
      <c r="K220" s="2">
        <f>IF(C220="РЦК макси",0,2*'06A_Варіанти'!T211*J220)</f>
        <v>473.4</v>
      </c>
      <c r="L220" s="2">
        <f t="shared" si="23"/>
        <v>473.4</v>
      </c>
      <c r="M220" s="2">
        <f t="shared" si="24"/>
        <v>0</v>
      </c>
      <c r="N220" s="9">
        <f t="shared" si="25"/>
        <v>0</v>
      </c>
      <c r="O220" s="2">
        <f>MIN(IF('07A_Конструктор'!$D$5="Так",'06A_Варіанти'!E211,1E+99),IF('07A_Конструктор'!$D$6="Так",'06A_Варіанти'!F211,1E+99),IF('07A_Конструктор'!$D$7="Так",'06A_Варіанти'!G211,1E+99),IF('07A_Конструктор'!$D$8="Так",'06A_Варіанти'!H211,1E+99),IF('07A_Конструктор'!$D$9="Так",'06A_Варіанти'!I211,1E+99),IF('07A_Конструктор'!$D$10="Так",'06A_Варіанти'!J211,1E+99),IF('07A_Конструктор'!$D$11="Так",'06A_Варіанти'!K211,1E+99),IF('07A_Конструктор'!$D$12="Так",'06A_Варіанти'!L211,1E+99),IF('07A_Конструктор'!$D$13="Так",'06A_Варіанти'!M211,1E+99),IF('07A_Конструктор'!$D$14="Так",'06A_Варіанти'!N211,1E+99),IF('07A_Конструктор'!$D$15="Так",'06A_Варіанти'!O211,1E+99),IF('07A_Конструктор'!$D$16="Так",'06A_Варіанти'!P211,1E+99),IF('07A_Конструктор'!$D$17="Так",'06A_Варіанти'!Q211,1E+99),IF('06A_Варіанти'!R211="",1E+99,'06A_Варіанти'!R211))</f>
        <v>236.7</v>
      </c>
      <c r="P220" s="2" t="str">
        <f t="shared" si="26"/>
        <v>5 т</v>
      </c>
      <c r="Q220" s="2">
        <f t="shared" si="27"/>
        <v>14</v>
      </c>
      <c r="R220" s="2">
        <f>IF(OR(C220="РЦК макси",C220="РЦЧ SKU"),"SKU-потік",IFERROR(VLOOKUP(D220,'02_РЦ'!$A$3:$I$7,5,FALSE),0))</f>
        <v>800</v>
      </c>
      <c r="S220" s="2" t="str">
        <f>IF(OR(C220="РЦК макси",C220="РЦЧ SKU"),"Не рахується в ліміт",IFERROR(VLOOKUP(D220,'02_РЦ'!$A$3:$I$7,9,FALSE),"Немає РЦ"))</f>
        <v>В межах</v>
      </c>
    </row>
    <row r="221" spans="1:19">
      <c r="A221" s="2" t="str">
        <f>'06A_Варіанти'!A212</f>
        <v>BASE_556</v>
      </c>
      <c r="B221" s="2" t="str">
        <f>'06A_Варіанти'!B212</f>
        <v>TT_556</v>
      </c>
      <c r="C221" s="2" t="str">
        <f>'06A_Варіанти'!D212</f>
        <v>Основний</v>
      </c>
      <c r="D221" s="2" t="str">
        <f>'06A_Варіанти'!C212</f>
        <v>РЦП</v>
      </c>
      <c r="E221" s="2" t="str">
        <f>'06A_Варіанти'!S212</f>
        <v>DIRECT</v>
      </c>
      <c r="F221" s="2" t="str">
        <f>IF(O221='06A_Варіанти'!E212,'06A_Варіанти'!E$1,IF(O221='06A_Варіанти'!F212,'06A_Варіанти'!F$1,IF(O221='06A_Варіанти'!G212,'06A_Варіанти'!G$1,IF(O221='06A_Варіанти'!H212,'06A_Варіанти'!H$1,IF(O221='06A_Варіанти'!I212,'06A_Варіанти'!I$1,IF(O221='06A_Варіанти'!J212,'06A_Варіанти'!J$1,IF(O221='06A_Варіанти'!K212,'06A_Варіанти'!K$1,IF(O221='06A_Варіанти'!L212,'06A_Варіанти'!L$1,IF(O221='06A_Варіанти'!M212,'06A_Варіанти'!M$1,IF(O221='06A_Варіанти'!N212,'06A_Варіанти'!N$1,IF(O221='06A_Варіанти'!O212,'06A_Варіанти'!O$1,IF(O221='06A_Варіанти'!P212,'06A_Варіанти'!P$1,IF(O221='06A_Варіанти'!Q212,'06A_Варіанти'!Q$1,IF(O221='06A_Варіанти'!R212,'06A_Варіанти'!R$1,"НЕМАЄ МАРШРУТУ"))))))))))))))</f>
        <v>DIRECT</v>
      </c>
      <c r="G221" s="2" t="str">
        <f t="shared" si="21"/>
        <v>БЕЗ ЗМІН</v>
      </c>
      <c r="H221" s="2">
        <f>IF(G221="НЕМАЄ МАРШРУТУ",0,O221-'06A_Варіанти'!T212)</f>
        <v>0</v>
      </c>
      <c r="I221" s="2">
        <f>IFERROR(INDEX('04_Потоки'!$E:$E,MATCH(A221,'04_Потоки'!$A:$A,0)),0)</f>
        <v>1.850536130536131</v>
      </c>
      <c r="J221" s="2">
        <f t="shared" si="22"/>
        <v>1</v>
      </c>
      <c r="K221" s="2">
        <f>IF(C221="РЦК макси",0,2*'06A_Варіанти'!T212*J221)</f>
        <v>363.4</v>
      </c>
      <c r="L221" s="2">
        <f t="shared" si="23"/>
        <v>363.4</v>
      </c>
      <c r="M221" s="2">
        <f t="shared" si="24"/>
        <v>0</v>
      </c>
      <c r="N221" s="9">
        <f t="shared" si="25"/>
        <v>0</v>
      </c>
      <c r="O221" s="2">
        <f>MIN(IF('07A_Конструктор'!$D$5="Так",'06A_Варіанти'!E212,1E+99),IF('07A_Конструктор'!$D$6="Так",'06A_Варіанти'!F212,1E+99),IF('07A_Конструктор'!$D$7="Так",'06A_Варіанти'!G212,1E+99),IF('07A_Конструктор'!$D$8="Так",'06A_Варіанти'!H212,1E+99),IF('07A_Конструктор'!$D$9="Так",'06A_Варіанти'!I212,1E+99),IF('07A_Конструктор'!$D$10="Так",'06A_Варіанти'!J212,1E+99),IF('07A_Конструктор'!$D$11="Так",'06A_Варіанти'!K212,1E+99),IF('07A_Конструктор'!$D$12="Так",'06A_Варіанти'!L212,1E+99),IF('07A_Конструктор'!$D$13="Так",'06A_Варіанти'!M212,1E+99),IF('07A_Конструктор'!$D$14="Так",'06A_Варіанти'!N212,1E+99),IF('07A_Конструктор'!$D$15="Так",'06A_Варіанти'!O212,1E+99),IF('07A_Конструктор'!$D$16="Так",'06A_Варіанти'!P212,1E+99),IF('07A_Конструктор'!$D$17="Так",'06A_Варіанти'!Q212,1E+99),IF('06A_Варіанти'!R212="",1E+99,'06A_Варіанти'!R212))</f>
        <v>181.7</v>
      </c>
      <c r="P221" s="2" t="str">
        <f t="shared" si="26"/>
        <v>5 т</v>
      </c>
      <c r="Q221" s="2">
        <f t="shared" si="27"/>
        <v>14</v>
      </c>
      <c r="R221" s="2">
        <f>IF(OR(C221="РЦК макси",C221="РЦЧ SKU"),"SKU-потік",IFERROR(VLOOKUP(D221,'02_РЦ'!$A$3:$I$7,5,FALSE),0))</f>
        <v>800</v>
      </c>
      <c r="S221" s="2" t="str">
        <f>IF(OR(C221="РЦК макси",C221="РЦЧ SKU"),"Не рахується в ліміт",IFERROR(VLOOKUP(D221,'02_РЦ'!$A$3:$I$7,9,FALSE),"Немає РЦ"))</f>
        <v>В межах</v>
      </c>
    </row>
    <row r="222" spans="1:19">
      <c r="A222" s="2" t="str">
        <f>'06A_Варіанти'!A213</f>
        <v>BASE_42</v>
      </c>
      <c r="B222" s="2" t="str">
        <f>'06A_Варіанти'!B213</f>
        <v>TT_42</v>
      </c>
      <c r="C222" s="2" t="str">
        <f>'06A_Варіанти'!D213</f>
        <v>Основний</v>
      </c>
      <c r="D222" s="2" t="str">
        <f>'06A_Варіанти'!C213</f>
        <v>РЦП</v>
      </c>
      <c r="E222" s="2" t="str">
        <f>'06A_Варіанти'!S213</f>
        <v>DIRECT</v>
      </c>
      <c r="F222" s="2" t="str">
        <f>IF(O222='06A_Варіанти'!E213,'06A_Варіанти'!E$1,IF(O222='06A_Варіанти'!F213,'06A_Варіанти'!F$1,IF(O222='06A_Варіанти'!G213,'06A_Варіанти'!G$1,IF(O222='06A_Варіанти'!H213,'06A_Варіанти'!H$1,IF(O222='06A_Варіанти'!I213,'06A_Варіанти'!I$1,IF(O222='06A_Варіанти'!J213,'06A_Варіанти'!J$1,IF(O222='06A_Варіанти'!K213,'06A_Варіанти'!K$1,IF(O222='06A_Варіанти'!L213,'06A_Варіанти'!L$1,IF(O222='06A_Варіанти'!M213,'06A_Варіанти'!M$1,IF(O222='06A_Варіанти'!N213,'06A_Варіанти'!N$1,IF(O222='06A_Варіанти'!O213,'06A_Варіанти'!O$1,IF(O222='06A_Варіанти'!P213,'06A_Варіанти'!P$1,IF(O222='06A_Варіанти'!Q213,'06A_Варіанти'!Q$1,IF(O222='06A_Варіанти'!R213,'06A_Варіанти'!R$1,"НЕМАЄ МАРШРУТУ"))))))))))))))</f>
        <v>DIRECT</v>
      </c>
      <c r="G222" s="2" t="str">
        <f t="shared" si="21"/>
        <v>БЕЗ ЗМІН</v>
      </c>
      <c r="H222" s="2">
        <f>IF(G222="НЕМАЄ МАРШРУТУ",0,O222-'06A_Варіанти'!T213)</f>
        <v>0</v>
      </c>
      <c r="I222" s="2">
        <f>IFERROR(INDEX('04_Потоки'!$E:$E,MATCH(A222,'04_Потоки'!$A:$A,0)),0)</f>
        <v>1.850536130536131</v>
      </c>
      <c r="J222" s="2">
        <f t="shared" si="22"/>
        <v>1</v>
      </c>
      <c r="K222" s="2">
        <f>IF(C222="РЦК макси",0,2*'06A_Варіанти'!T213*J222)</f>
        <v>465.6</v>
      </c>
      <c r="L222" s="2">
        <f t="shared" si="23"/>
        <v>465.6</v>
      </c>
      <c r="M222" s="2">
        <f t="shared" si="24"/>
        <v>0</v>
      </c>
      <c r="N222" s="9">
        <f t="shared" si="25"/>
        <v>0</v>
      </c>
      <c r="O222" s="2">
        <f>MIN(IF('07A_Конструктор'!$D$5="Так",'06A_Варіанти'!E213,1E+99),IF('07A_Конструктор'!$D$6="Так",'06A_Варіанти'!F213,1E+99),IF('07A_Конструктор'!$D$7="Так",'06A_Варіанти'!G213,1E+99),IF('07A_Конструктор'!$D$8="Так",'06A_Варіанти'!H213,1E+99),IF('07A_Конструктор'!$D$9="Так",'06A_Варіанти'!I213,1E+99),IF('07A_Конструктор'!$D$10="Так",'06A_Варіанти'!J213,1E+99),IF('07A_Конструктор'!$D$11="Так",'06A_Варіанти'!K213,1E+99),IF('07A_Конструктор'!$D$12="Так",'06A_Варіанти'!L213,1E+99),IF('07A_Конструктор'!$D$13="Так",'06A_Варіанти'!M213,1E+99),IF('07A_Конструктор'!$D$14="Так",'06A_Варіанти'!N213,1E+99),IF('07A_Конструктор'!$D$15="Так",'06A_Варіанти'!O213,1E+99),IF('07A_Конструктор'!$D$16="Так",'06A_Варіанти'!P213,1E+99),IF('07A_Конструктор'!$D$17="Так",'06A_Варіанти'!Q213,1E+99),IF('06A_Варіанти'!R213="",1E+99,'06A_Варіанти'!R213))</f>
        <v>232.8</v>
      </c>
      <c r="P222" s="2" t="str">
        <f t="shared" si="26"/>
        <v>5 т</v>
      </c>
      <c r="Q222" s="2">
        <f t="shared" si="27"/>
        <v>14</v>
      </c>
      <c r="R222" s="2">
        <f>IF(OR(C222="РЦК макси",C222="РЦЧ SKU"),"SKU-потік",IFERROR(VLOOKUP(D222,'02_РЦ'!$A$3:$I$7,5,FALSE),0))</f>
        <v>800</v>
      </c>
      <c r="S222" s="2" t="str">
        <f>IF(OR(C222="РЦК макси",C222="РЦЧ SKU"),"Не рахується в ліміт",IFERROR(VLOOKUP(D222,'02_РЦ'!$A$3:$I$7,9,FALSE),"Немає РЦ"))</f>
        <v>В межах</v>
      </c>
    </row>
    <row r="223" spans="1:19">
      <c r="A223" s="2" t="str">
        <f>'06A_Варіанти'!A214</f>
        <v>BASE_538</v>
      </c>
      <c r="B223" s="2" t="str">
        <f>'06A_Варіанти'!B214</f>
        <v>TT_538</v>
      </c>
      <c r="C223" s="2" t="str">
        <f>'06A_Варіанти'!D214</f>
        <v>Основний</v>
      </c>
      <c r="D223" s="2" t="str">
        <f>'06A_Варіанти'!C214</f>
        <v>РЦП</v>
      </c>
      <c r="E223" s="2" t="str">
        <f>'06A_Варіанти'!S214</f>
        <v>DIRECT</v>
      </c>
      <c r="F223" s="2" t="str">
        <f>IF(O223='06A_Варіанти'!E214,'06A_Варіанти'!E$1,IF(O223='06A_Варіанти'!F214,'06A_Варіанти'!F$1,IF(O223='06A_Варіанти'!G214,'06A_Варіанти'!G$1,IF(O223='06A_Варіанти'!H214,'06A_Варіанти'!H$1,IF(O223='06A_Варіанти'!I214,'06A_Варіанти'!I$1,IF(O223='06A_Варіанти'!J214,'06A_Варіанти'!J$1,IF(O223='06A_Варіанти'!K214,'06A_Варіанти'!K$1,IF(O223='06A_Варіанти'!L214,'06A_Варіанти'!L$1,IF(O223='06A_Варіанти'!M214,'06A_Варіанти'!M$1,IF(O223='06A_Варіанти'!N214,'06A_Варіанти'!N$1,IF(O223='06A_Варіанти'!O214,'06A_Варіанти'!O$1,IF(O223='06A_Варіанти'!P214,'06A_Варіанти'!P$1,IF(O223='06A_Варіанти'!Q214,'06A_Варіанти'!Q$1,IF(O223='06A_Варіанти'!R214,'06A_Варіанти'!R$1,"НЕМАЄ МАРШРУТУ"))))))))))))))</f>
        <v>DIRECT</v>
      </c>
      <c r="G223" s="2" t="str">
        <f t="shared" si="21"/>
        <v>БЕЗ ЗМІН</v>
      </c>
      <c r="H223" s="2">
        <f>IF(G223="НЕМАЄ МАРШРУТУ",0,O223-'06A_Варіанти'!T214)</f>
        <v>0</v>
      </c>
      <c r="I223" s="2">
        <f>IFERROR(INDEX('04_Потоки'!$E:$E,MATCH(A223,'04_Потоки'!$A:$A,0)),0)</f>
        <v>1.850536130536131</v>
      </c>
      <c r="J223" s="2">
        <f t="shared" si="22"/>
        <v>1</v>
      </c>
      <c r="K223" s="2">
        <f>IF(C223="РЦК макси",0,2*'06A_Варіанти'!T214*J223)</f>
        <v>10.4</v>
      </c>
      <c r="L223" s="2">
        <f t="shared" si="23"/>
        <v>10.4</v>
      </c>
      <c r="M223" s="2">
        <f t="shared" si="24"/>
        <v>0</v>
      </c>
      <c r="N223" s="9">
        <f t="shared" si="25"/>
        <v>0</v>
      </c>
      <c r="O223" s="2">
        <f>MIN(IF('07A_Конструктор'!$D$5="Так",'06A_Варіанти'!E214,1E+99),IF('07A_Конструктор'!$D$6="Так",'06A_Варіанти'!F214,1E+99),IF('07A_Конструктор'!$D$7="Так",'06A_Варіанти'!G214,1E+99),IF('07A_Конструктор'!$D$8="Так",'06A_Варіанти'!H214,1E+99),IF('07A_Конструктор'!$D$9="Так",'06A_Варіанти'!I214,1E+99),IF('07A_Конструктор'!$D$10="Так",'06A_Варіанти'!J214,1E+99),IF('07A_Конструктор'!$D$11="Так",'06A_Варіанти'!K214,1E+99),IF('07A_Конструктор'!$D$12="Так",'06A_Варіанти'!L214,1E+99),IF('07A_Конструктор'!$D$13="Так",'06A_Варіанти'!M214,1E+99),IF('07A_Конструктор'!$D$14="Так",'06A_Варіанти'!N214,1E+99),IF('07A_Конструктор'!$D$15="Так",'06A_Варіанти'!O214,1E+99),IF('07A_Конструктор'!$D$16="Так",'06A_Варіанти'!P214,1E+99),IF('07A_Конструктор'!$D$17="Так",'06A_Варіанти'!Q214,1E+99),IF('06A_Варіанти'!R214="",1E+99,'06A_Варіанти'!R214))</f>
        <v>5.2</v>
      </c>
      <c r="P223" s="2" t="str">
        <f t="shared" si="26"/>
        <v>5 т</v>
      </c>
      <c r="Q223" s="2">
        <f t="shared" si="27"/>
        <v>14</v>
      </c>
      <c r="R223" s="2">
        <f>IF(OR(C223="РЦК макси",C223="РЦЧ SKU"),"SKU-потік",IFERROR(VLOOKUP(D223,'02_РЦ'!$A$3:$I$7,5,FALSE),0))</f>
        <v>800</v>
      </c>
      <c r="S223" s="2" t="str">
        <f>IF(OR(C223="РЦК макси",C223="РЦЧ SKU"),"Не рахується в ліміт",IFERROR(VLOOKUP(D223,'02_РЦ'!$A$3:$I$7,9,FALSE),"Немає РЦ"))</f>
        <v>В межах</v>
      </c>
    </row>
    <row r="224" spans="1:19">
      <c r="A224" s="2" t="str">
        <f>'06A_Варіанти'!A215</f>
        <v>BASE_223</v>
      </c>
      <c r="B224" s="2" t="str">
        <f>'06A_Варіанти'!B215</f>
        <v>TT_223</v>
      </c>
      <c r="C224" s="2" t="str">
        <f>'06A_Варіанти'!D215</f>
        <v>Основний</v>
      </c>
      <c r="D224" s="2" t="str">
        <f>'06A_Варіанти'!C215</f>
        <v>РЦП</v>
      </c>
      <c r="E224" s="2" t="str">
        <f>'06A_Варіанти'!S215</f>
        <v>KAM_HPP</v>
      </c>
      <c r="F224" s="2" t="str">
        <f>IF(O224='06A_Варіанти'!E215,'06A_Варіанти'!E$1,IF(O224='06A_Варіанти'!F215,'06A_Варіанти'!F$1,IF(O224='06A_Варіанти'!G215,'06A_Варіанти'!G$1,IF(O224='06A_Варіанти'!H215,'06A_Варіанти'!H$1,IF(O224='06A_Варіанти'!I215,'06A_Варіанти'!I$1,IF(O224='06A_Варіанти'!J215,'06A_Варіанти'!J$1,IF(O224='06A_Варіанти'!K215,'06A_Варіанти'!K$1,IF(O224='06A_Варіанти'!L215,'06A_Варіанти'!L$1,IF(O224='06A_Варіанти'!M215,'06A_Варіанти'!M$1,IF(O224='06A_Варіанти'!N215,'06A_Варіанти'!N$1,IF(O224='06A_Варіанти'!O215,'06A_Варіанти'!O$1,IF(O224='06A_Варіанти'!P215,'06A_Варіанти'!P$1,IF(O224='06A_Варіанти'!Q215,'06A_Варіанти'!Q$1,IF(O224='06A_Варіанти'!R215,'06A_Варіанти'!R$1,"НЕМАЄ МАРШРУТУ"))))))))))))))</f>
        <v>KAM_HPP</v>
      </c>
      <c r="G224" s="2" t="str">
        <f t="shared" si="21"/>
        <v>БЕЗ ЗМІН</v>
      </c>
      <c r="H224" s="2">
        <f>IF(G224="НЕМАЄ МАРШРУТУ",0,O224-'06A_Варіанти'!T215)</f>
        <v>0</v>
      </c>
      <c r="I224" s="2">
        <f>IFERROR(INDEX('04_Потоки'!$E:$E,MATCH(A224,'04_Потоки'!$A:$A,0)),0)</f>
        <v>1.850536130536131</v>
      </c>
      <c r="J224" s="2">
        <f t="shared" si="22"/>
        <v>1</v>
      </c>
      <c r="K224" s="2">
        <f>IF(C224="РЦК макси",0,2*'06A_Варіанти'!T215*J224)</f>
        <v>287.2</v>
      </c>
      <c r="L224" s="2">
        <f t="shared" si="23"/>
        <v>287.2</v>
      </c>
      <c r="M224" s="2">
        <f t="shared" si="24"/>
        <v>0</v>
      </c>
      <c r="N224" s="9">
        <f t="shared" si="25"/>
        <v>0</v>
      </c>
      <c r="O224" s="2">
        <f>MIN(IF('07A_Конструктор'!$D$5="Так",'06A_Варіанти'!E215,1E+99),IF('07A_Конструктор'!$D$6="Так",'06A_Варіанти'!F215,1E+99),IF('07A_Конструктор'!$D$7="Так",'06A_Варіанти'!G215,1E+99),IF('07A_Конструктор'!$D$8="Так",'06A_Варіанти'!H215,1E+99),IF('07A_Конструктор'!$D$9="Так",'06A_Варіанти'!I215,1E+99),IF('07A_Конструктор'!$D$10="Так",'06A_Варіанти'!J215,1E+99),IF('07A_Конструктор'!$D$11="Так",'06A_Варіанти'!K215,1E+99),IF('07A_Конструктор'!$D$12="Так",'06A_Варіанти'!L215,1E+99),IF('07A_Конструктор'!$D$13="Так",'06A_Варіанти'!M215,1E+99),IF('07A_Конструктор'!$D$14="Так",'06A_Варіанти'!N215,1E+99),IF('07A_Конструктор'!$D$15="Так",'06A_Варіанти'!O215,1E+99),IF('07A_Конструктор'!$D$16="Так",'06A_Варіанти'!P215,1E+99),IF('07A_Конструктор'!$D$17="Так",'06A_Варіанти'!Q215,1E+99),IF('06A_Варіанти'!R215="",1E+99,'06A_Варіанти'!R215))</f>
        <v>143.6</v>
      </c>
      <c r="P224" s="2" t="str">
        <f t="shared" si="26"/>
        <v>5 т</v>
      </c>
      <c r="Q224" s="2">
        <f t="shared" si="27"/>
        <v>14</v>
      </c>
      <c r="R224" s="2">
        <f>IF(OR(C224="РЦК макси",C224="РЦЧ SKU"),"SKU-потік",IFERROR(VLOOKUP(D224,'02_РЦ'!$A$3:$I$7,5,FALSE),0))</f>
        <v>800</v>
      </c>
      <c r="S224" s="2" t="str">
        <f>IF(OR(C224="РЦК макси",C224="РЦЧ SKU"),"Не рахується в ліміт",IFERROR(VLOOKUP(D224,'02_РЦ'!$A$3:$I$7,9,FALSE),"Немає РЦ"))</f>
        <v>В межах</v>
      </c>
    </row>
    <row r="225" spans="1:19">
      <c r="A225" s="2" t="str">
        <f>'06A_Варіанти'!A216</f>
        <v>BASE_281</v>
      </c>
      <c r="B225" s="2" t="str">
        <f>'06A_Варіанти'!B216</f>
        <v>TT_281</v>
      </c>
      <c r="C225" s="2" t="str">
        <f>'06A_Варіанти'!D216</f>
        <v>Основний</v>
      </c>
      <c r="D225" s="2" t="str">
        <f>'06A_Варіанти'!C216</f>
        <v>РЦП</v>
      </c>
      <c r="E225" s="2" t="str">
        <f>'06A_Варіанти'!S216</f>
        <v>KREM</v>
      </c>
      <c r="F225" s="2" t="str">
        <f>IF(O225='06A_Варіанти'!E216,'06A_Варіанти'!E$1,IF(O225='06A_Варіанти'!F216,'06A_Варіанти'!F$1,IF(O225='06A_Варіанти'!G216,'06A_Варіанти'!G$1,IF(O225='06A_Варіанти'!H216,'06A_Варіанти'!H$1,IF(O225='06A_Варіанти'!I216,'06A_Варіанти'!I$1,IF(O225='06A_Варіанти'!J216,'06A_Варіанти'!J$1,IF(O225='06A_Варіанти'!K216,'06A_Варіанти'!K$1,IF(O225='06A_Варіанти'!L216,'06A_Варіанти'!L$1,IF(O225='06A_Варіанти'!M216,'06A_Варіанти'!M$1,IF(O225='06A_Варіанти'!N216,'06A_Варіанти'!N$1,IF(O225='06A_Варіанти'!O216,'06A_Варіанти'!O$1,IF(O225='06A_Варіанти'!P216,'06A_Варіанти'!P$1,IF(O225='06A_Варіанти'!Q216,'06A_Варіанти'!Q$1,IF(O225='06A_Варіанти'!R216,'06A_Варіанти'!R$1,"НЕМАЄ МАРШРУТУ"))))))))))))))</f>
        <v>KREM</v>
      </c>
      <c r="G225" s="2" t="str">
        <f t="shared" si="21"/>
        <v>БЕЗ ЗМІН</v>
      </c>
      <c r="H225" s="2">
        <f>IF(G225="НЕМАЄ МАРШРУТУ",0,O225-'06A_Варіанти'!T216)</f>
        <v>0</v>
      </c>
      <c r="I225" s="2">
        <f>IFERROR(INDEX('04_Потоки'!$E:$E,MATCH(A225,'04_Потоки'!$A:$A,0)),0)</f>
        <v>1.850536130536131</v>
      </c>
      <c r="J225" s="2">
        <f t="shared" si="22"/>
        <v>1</v>
      </c>
      <c r="K225" s="2">
        <f>IF(C225="РЦК макси",0,2*'06A_Варіанти'!T216*J225)</f>
        <v>438.8</v>
      </c>
      <c r="L225" s="2">
        <f t="shared" si="23"/>
        <v>438.8</v>
      </c>
      <c r="M225" s="2">
        <f t="shared" si="24"/>
        <v>0</v>
      </c>
      <c r="N225" s="9">
        <f t="shared" si="25"/>
        <v>0</v>
      </c>
      <c r="O225" s="2">
        <f>MIN(IF('07A_Конструктор'!$D$5="Так",'06A_Варіанти'!E216,1E+99),IF('07A_Конструктор'!$D$6="Так",'06A_Варіанти'!F216,1E+99),IF('07A_Конструктор'!$D$7="Так",'06A_Варіанти'!G216,1E+99),IF('07A_Конструктор'!$D$8="Так",'06A_Варіанти'!H216,1E+99),IF('07A_Конструктор'!$D$9="Так",'06A_Варіанти'!I216,1E+99),IF('07A_Конструктор'!$D$10="Так",'06A_Варіанти'!J216,1E+99),IF('07A_Конструктор'!$D$11="Так",'06A_Варіанти'!K216,1E+99),IF('07A_Конструктор'!$D$12="Так",'06A_Варіанти'!L216,1E+99),IF('07A_Конструктор'!$D$13="Так",'06A_Варіанти'!M216,1E+99),IF('07A_Конструктор'!$D$14="Так",'06A_Варіанти'!N216,1E+99),IF('07A_Конструктор'!$D$15="Так",'06A_Варіанти'!O216,1E+99),IF('07A_Конструктор'!$D$16="Так",'06A_Варіанти'!P216,1E+99),IF('07A_Конструктор'!$D$17="Так",'06A_Варіанти'!Q216,1E+99),IF('06A_Варіанти'!R216="",1E+99,'06A_Варіанти'!R216))</f>
        <v>219.4</v>
      </c>
      <c r="P225" s="2" t="str">
        <f t="shared" si="26"/>
        <v>5 т</v>
      </c>
      <c r="Q225" s="2">
        <f t="shared" si="27"/>
        <v>14</v>
      </c>
      <c r="R225" s="2">
        <f>IF(OR(C225="РЦК макси",C225="РЦЧ SKU"),"SKU-потік",IFERROR(VLOOKUP(D225,'02_РЦ'!$A$3:$I$7,5,FALSE),0))</f>
        <v>800</v>
      </c>
      <c r="S225" s="2" t="str">
        <f>IF(OR(C225="РЦК макси",C225="РЦЧ SKU"),"Не рахується в ліміт",IFERROR(VLOOKUP(D225,'02_РЦ'!$A$3:$I$7,9,FALSE),"Немає РЦ"))</f>
        <v>В межах</v>
      </c>
    </row>
    <row r="226" spans="1:19">
      <c r="A226" s="2" t="str">
        <f>'06A_Варіанти'!A217</f>
        <v>BASE_191</v>
      </c>
      <c r="B226" s="2" t="str">
        <f>'06A_Варіанти'!B217</f>
        <v>TT_191</v>
      </c>
      <c r="C226" s="2" t="str">
        <f>'06A_Варіанти'!D217</f>
        <v>Основний</v>
      </c>
      <c r="D226" s="2" t="str">
        <f>'06A_Варіанти'!C217</f>
        <v>РЦП</v>
      </c>
      <c r="E226" s="2" t="str">
        <f>'06A_Варіанти'!S217</f>
        <v>DIRECT</v>
      </c>
      <c r="F226" s="2" t="str">
        <f>IF(O226='06A_Варіанти'!E217,'06A_Варіанти'!E$1,IF(O226='06A_Варіанти'!F217,'06A_Варіанти'!F$1,IF(O226='06A_Варіанти'!G217,'06A_Варіанти'!G$1,IF(O226='06A_Варіанти'!H217,'06A_Варіанти'!H$1,IF(O226='06A_Варіанти'!I217,'06A_Варіанти'!I$1,IF(O226='06A_Варіанти'!J217,'06A_Варіанти'!J$1,IF(O226='06A_Варіанти'!K217,'06A_Варіанти'!K$1,IF(O226='06A_Варіанти'!L217,'06A_Варіанти'!L$1,IF(O226='06A_Варіанти'!M217,'06A_Варіанти'!M$1,IF(O226='06A_Варіанти'!N217,'06A_Варіанти'!N$1,IF(O226='06A_Варіанти'!O217,'06A_Варіанти'!O$1,IF(O226='06A_Варіанти'!P217,'06A_Варіанти'!P$1,IF(O226='06A_Варіанти'!Q217,'06A_Варіанти'!Q$1,IF(O226='06A_Варіанти'!R217,'06A_Варіанти'!R$1,"НЕМАЄ МАРШРУТУ"))))))))))))))</f>
        <v>DIRECT</v>
      </c>
      <c r="G226" s="2" t="str">
        <f t="shared" si="21"/>
        <v>БЕЗ ЗМІН</v>
      </c>
      <c r="H226" s="2">
        <f>IF(G226="НЕМАЄ МАРШРУТУ",0,O226-'06A_Варіанти'!T217)</f>
        <v>0</v>
      </c>
      <c r="I226" s="2">
        <f>IFERROR(INDEX('04_Потоки'!$E:$E,MATCH(A226,'04_Потоки'!$A:$A,0)),0)</f>
        <v>1.850536130536131</v>
      </c>
      <c r="J226" s="2">
        <f t="shared" si="22"/>
        <v>1</v>
      </c>
      <c r="K226" s="2">
        <f>IF(C226="РЦК макси",0,2*'06A_Варіанти'!T217*J226)</f>
        <v>255.4</v>
      </c>
      <c r="L226" s="2">
        <f t="shared" si="23"/>
        <v>255.4</v>
      </c>
      <c r="M226" s="2">
        <f t="shared" si="24"/>
        <v>0</v>
      </c>
      <c r="N226" s="9">
        <f t="shared" si="25"/>
        <v>0</v>
      </c>
      <c r="O226" s="2">
        <f>MIN(IF('07A_Конструктор'!$D$5="Так",'06A_Варіанти'!E217,1E+99),IF('07A_Конструктор'!$D$6="Так",'06A_Варіанти'!F217,1E+99),IF('07A_Конструктор'!$D$7="Так",'06A_Варіанти'!G217,1E+99),IF('07A_Конструктор'!$D$8="Так",'06A_Варіанти'!H217,1E+99),IF('07A_Конструктор'!$D$9="Так",'06A_Варіанти'!I217,1E+99),IF('07A_Конструктор'!$D$10="Так",'06A_Варіанти'!J217,1E+99),IF('07A_Конструктор'!$D$11="Так",'06A_Варіанти'!K217,1E+99),IF('07A_Конструктор'!$D$12="Так",'06A_Варіанти'!L217,1E+99),IF('07A_Конструктор'!$D$13="Так",'06A_Варіанти'!M217,1E+99),IF('07A_Конструктор'!$D$14="Так",'06A_Варіанти'!N217,1E+99),IF('07A_Конструктор'!$D$15="Так",'06A_Варіанти'!O217,1E+99),IF('07A_Конструктор'!$D$16="Так",'06A_Варіанти'!P217,1E+99),IF('07A_Конструктор'!$D$17="Так",'06A_Варіанти'!Q217,1E+99),IF('06A_Варіанти'!R217="",1E+99,'06A_Варіанти'!R217))</f>
        <v>127.7</v>
      </c>
      <c r="P226" s="2" t="str">
        <f t="shared" si="26"/>
        <v>5 т</v>
      </c>
      <c r="Q226" s="2">
        <f t="shared" si="27"/>
        <v>14</v>
      </c>
      <c r="R226" s="2">
        <f>IF(OR(C226="РЦК макси",C226="РЦЧ SKU"),"SKU-потік",IFERROR(VLOOKUP(D226,'02_РЦ'!$A$3:$I$7,5,FALSE),0))</f>
        <v>800</v>
      </c>
      <c r="S226" s="2" t="str">
        <f>IF(OR(C226="РЦК макси",C226="РЦЧ SKU"),"Не рахується в ліміт",IFERROR(VLOOKUP(D226,'02_РЦ'!$A$3:$I$7,9,FALSE),"Немає РЦ"))</f>
        <v>В межах</v>
      </c>
    </row>
    <row r="227" spans="1:19">
      <c r="A227" s="2" t="str">
        <f>'06A_Варіанти'!A218</f>
        <v>BASE_568</v>
      </c>
      <c r="B227" s="2" t="str">
        <f>'06A_Варіанти'!B218</f>
        <v>TT_568</v>
      </c>
      <c r="C227" s="2" t="str">
        <f>'06A_Варіанти'!D218</f>
        <v>Основний</v>
      </c>
      <c r="D227" s="2" t="str">
        <f>'06A_Варіанти'!C218</f>
        <v>РЦП</v>
      </c>
      <c r="E227" s="2" t="str">
        <f>'06A_Варіанти'!S218</f>
        <v>DNI_AMUR</v>
      </c>
      <c r="F227" s="2" t="str">
        <f>IF(O227='06A_Варіанти'!E218,'06A_Варіанти'!E$1,IF(O227='06A_Варіанти'!F218,'06A_Варіанти'!F$1,IF(O227='06A_Варіанти'!G218,'06A_Варіанти'!G$1,IF(O227='06A_Варіанти'!H218,'06A_Варіанти'!H$1,IF(O227='06A_Варіанти'!I218,'06A_Варіанти'!I$1,IF(O227='06A_Варіанти'!J218,'06A_Варіанти'!J$1,IF(O227='06A_Варіанти'!K218,'06A_Варіанти'!K$1,IF(O227='06A_Варіанти'!L218,'06A_Варіанти'!L$1,IF(O227='06A_Варіанти'!M218,'06A_Варіанти'!M$1,IF(O227='06A_Варіанти'!N218,'06A_Варіанти'!N$1,IF(O227='06A_Варіанти'!O218,'06A_Варіанти'!O$1,IF(O227='06A_Варіанти'!P218,'06A_Варіанти'!P$1,IF(O227='06A_Варіанти'!Q218,'06A_Варіанти'!Q$1,IF(O227='06A_Варіанти'!R218,'06A_Варіанти'!R$1,"НЕМАЄ МАРШРУТУ"))))))))))))))</f>
        <v>DNI_AMUR</v>
      </c>
      <c r="G227" s="2" t="str">
        <f t="shared" si="21"/>
        <v>БЕЗ ЗМІН</v>
      </c>
      <c r="H227" s="2">
        <f>IF(G227="НЕМАЄ МАРШРУТУ",0,O227-'06A_Варіанти'!T218)</f>
        <v>0</v>
      </c>
      <c r="I227" s="2">
        <f>IFERROR(INDEX('04_Потоки'!$E:$E,MATCH(A227,'04_Потоки'!$A:$A,0)),0)</f>
        <v>1.850536130536131</v>
      </c>
      <c r="J227" s="2">
        <f t="shared" si="22"/>
        <v>1</v>
      </c>
      <c r="K227" s="2">
        <f>IF(C227="РЦК макси",0,2*'06A_Варіанти'!T218*J227)</f>
        <v>451.2</v>
      </c>
      <c r="L227" s="2">
        <f t="shared" si="23"/>
        <v>451.2</v>
      </c>
      <c r="M227" s="2">
        <f t="shared" si="24"/>
        <v>0</v>
      </c>
      <c r="N227" s="9">
        <f t="shared" si="25"/>
        <v>0</v>
      </c>
      <c r="O227" s="2">
        <f>MIN(IF('07A_Конструктор'!$D$5="Так",'06A_Варіанти'!E218,1E+99),IF('07A_Конструктор'!$D$6="Так",'06A_Варіанти'!F218,1E+99),IF('07A_Конструктор'!$D$7="Так",'06A_Варіанти'!G218,1E+99),IF('07A_Конструктор'!$D$8="Так",'06A_Варіанти'!H218,1E+99),IF('07A_Конструктор'!$D$9="Так",'06A_Варіанти'!I218,1E+99),IF('07A_Конструктор'!$D$10="Так",'06A_Варіанти'!J218,1E+99),IF('07A_Конструктор'!$D$11="Так",'06A_Варіанти'!K218,1E+99),IF('07A_Конструктор'!$D$12="Так",'06A_Варіанти'!L218,1E+99),IF('07A_Конструктор'!$D$13="Так",'06A_Варіанти'!M218,1E+99),IF('07A_Конструктор'!$D$14="Так",'06A_Варіанти'!N218,1E+99),IF('07A_Конструктор'!$D$15="Так",'06A_Варіанти'!O218,1E+99),IF('07A_Конструктор'!$D$16="Так",'06A_Варіанти'!P218,1E+99),IF('07A_Конструктор'!$D$17="Так",'06A_Варіанти'!Q218,1E+99),IF('06A_Варіанти'!R218="",1E+99,'06A_Варіанти'!R218))</f>
        <v>225.6</v>
      </c>
      <c r="P227" s="2" t="str">
        <f t="shared" si="26"/>
        <v>5 т</v>
      </c>
      <c r="Q227" s="2">
        <f t="shared" si="27"/>
        <v>14</v>
      </c>
      <c r="R227" s="2">
        <f>IF(OR(C227="РЦК макси",C227="РЦЧ SKU"),"SKU-потік",IFERROR(VLOOKUP(D227,'02_РЦ'!$A$3:$I$7,5,FALSE),0))</f>
        <v>800</v>
      </c>
      <c r="S227" s="2" t="str">
        <f>IF(OR(C227="РЦК макси",C227="РЦЧ SKU"),"Не рахується в ліміт",IFERROR(VLOOKUP(D227,'02_РЦ'!$A$3:$I$7,9,FALSE),"Немає РЦ"))</f>
        <v>В межах</v>
      </c>
    </row>
    <row r="228" spans="1:19">
      <c r="A228" s="2" t="str">
        <f>'06A_Варіанти'!A219</f>
        <v>BASE_573</v>
      </c>
      <c r="B228" s="2" t="str">
        <f>'06A_Варіанти'!B219</f>
        <v>TT_573</v>
      </c>
      <c r="C228" s="2" t="str">
        <f>'06A_Варіанти'!D219</f>
        <v>Основний</v>
      </c>
      <c r="D228" s="2" t="str">
        <f>'06A_Варіанти'!C219</f>
        <v>РЦП</v>
      </c>
      <c r="E228" s="2" t="str">
        <f>'06A_Варіанти'!S219</f>
        <v>DIRECT</v>
      </c>
      <c r="F228" s="2" t="str">
        <f>IF(O228='06A_Варіанти'!E219,'06A_Варіанти'!E$1,IF(O228='06A_Варіанти'!F219,'06A_Варіанти'!F$1,IF(O228='06A_Варіанти'!G219,'06A_Варіанти'!G$1,IF(O228='06A_Варіанти'!H219,'06A_Варіанти'!H$1,IF(O228='06A_Варіанти'!I219,'06A_Варіанти'!I$1,IF(O228='06A_Варіанти'!J219,'06A_Варіанти'!J$1,IF(O228='06A_Варіанти'!K219,'06A_Варіанти'!K$1,IF(O228='06A_Варіанти'!L219,'06A_Варіанти'!L$1,IF(O228='06A_Варіанти'!M219,'06A_Варіанти'!M$1,IF(O228='06A_Варіанти'!N219,'06A_Варіанти'!N$1,IF(O228='06A_Варіанти'!O219,'06A_Варіанти'!O$1,IF(O228='06A_Варіанти'!P219,'06A_Варіанти'!P$1,IF(O228='06A_Варіанти'!Q219,'06A_Варіанти'!Q$1,IF(O228='06A_Варіанти'!R219,'06A_Варіанти'!R$1,"НЕМАЄ МАРШРУТУ"))))))))))))))</f>
        <v>DIRECT</v>
      </c>
      <c r="G228" s="2" t="str">
        <f t="shared" si="21"/>
        <v>БЕЗ ЗМІН</v>
      </c>
      <c r="H228" s="2">
        <f>IF(G228="НЕМАЄ МАРШРУТУ",0,O228-'06A_Варіанти'!T219)</f>
        <v>0</v>
      </c>
      <c r="I228" s="2">
        <f>IFERROR(INDEX('04_Потоки'!$E:$E,MATCH(A228,'04_Потоки'!$A:$A,0)),0)</f>
        <v>1.850536130536131</v>
      </c>
      <c r="J228" s="2">
        <f t="shared" si="22"/>
        <v>1</v>
      </c>
      <c r="K228" s="2">
        <f>IF(C228="РЦК макси",0,2*'06A_Варіанти'!T219*J228)</f>
        <v>449.6</v>
      </c>
      <c r="L228" s="2">
        <f t="shared" si="23"/>
        <v>449.6</v>
      </c>
      <c r="M228" s="2">
        <f t="shared" si="24"/>
        <v>0</v>
      </c>
      <c r="N228" s="9">
        <f t="shared" si="25"/>
        <v>0</v>
      </c>
      <c r="O228" s="2">
        <f>MIN(IF('07A_Конструктор'!$D$5="Так",'06A_Варіанти'!E219,1E+99),IF('07A_Конструктор'!$D$6="Так",'06A_Варіанти'!F219,1E+99),IF('07A_Конструктор'!$D$7="Так",'06A_Варіанти'!G219,1E+99),IF('07A_Конструктор'!$D$8="Так",'06A_Варіанти'!H219,1E+99),IF('07A_Конструктор'!$D$9="Так",'06A_Варіанти'!I219,1E+99),IF('07A_Конструктор'!$D$10="Так",'06A_Варіанти'!J219,1E+99),IF('07A_Конструктор'!$D$11="Так",'06A_Варіанти'!K219,1E+99),IF('07A_Конструктор'!$D$12="Так",'06A_Варіанти'!L219,1E+99),IF('07A_Конструктор'!$D$13="Так",'06A_Варіанти'!M219,1E+99),IF('07A_Конструктор'!$D$14="Так",'06A_Варіанти'!N219,1E+99),IF('07A_Конструктор'!$D$15="Так",'06A_Варіанти'!O219,1E+99),IF('07A_Конструктор'!$D$16="Так",'06A_Варіанти'!P219,1E+99),IF('07A_Конструктор'!$D$17="Так",'06A_Варіанти'!Q219,1E+99),IF('06A_Варіанти'!R219="",1E+99,'06A_Варіанти'!R219))</f>
        <v>224.8</v>
      </c>
      <c r="P228" s="2" t="str">
        <f t="shared" si="26"/>
        <v>5 т</v>
      </c>
      <c r="Q228" s="2">
        <f t="shared" si="27"/>
        <v>14</v>
      </c>
      <c r="R228" s="2">
        <f>IF(OR(C228="РЦК макси",C228="РЦЧ SKU"),"SKU-потік",IFERROR(VLOOKUP(D228,'02_РЦ'!$A$3:$I$7,5,FALSE),0))</f>
        <v>800</v>
      </c>
      <c r="S228" s="2" t="str">
        <f>IF(OR(C228="РЦК макси",C228="РЦЧ SKU"),"Не рахується в ліміт",IFERROR(VLOOKUP(D228,'02_РЦ'!$A$3:$I$7,9,FALSE),"Немає РЦ"))</f>
        <v>В межах</v>
      </c>
    </row>
    <row r="229" spans="1:19">
      <c r="A229" s="2" t="str">
        <f>'06A_Варіанти'!A220</f>
        <v>BASE_574</v>
      </c>
      <c r="B229" s="2" t="str">
        <f>'06A_Варіанти'!B220</f>
        <v>TT_574</v>
      </c>
      <c r="C229" s="2" t="str">
        <f>'06A_Варіанти'!D220</f>
        <v>Основний</v>
      </c>
      <c r="D229" s="2" t="str">
        <f>'06A_Варіанти'!C220</f>
        <v>РЦП</v>
      </c>
      <c r="E229" s="2" t="str">
        <f>'06A_Варіанти'!S220</f>
        <v>DIRECT</v>
      </c>
      <c r="F229" s="2" t="str">
        <f>IF(O229='06A_Варіанти'!E220,'06A_Варіанти'!E$1,IF(O229='06A_Варіанти'!F220,'06A_Варіанти'!F$1,IF(O229='06A_Варіанти'!G220,'06A_Варіанти'!G$1,IF(O229='06A_Варіанти'!H220,'06A_Варіанти'!H$1,IF(O229='06A_Варіанти'!I220,'06A_Варіанти'!I$1,IF(O229='06A_Варіанти'!J220,'06A_Варіанти'!J$1,IF(O229='06A_Варіанти'!K220,'06A_Варіанти'!K$1,IF(O229='06A_Варіанти'!L220,'06A_Варіанти'!L$1,IF(O229='06A_Варіанти'!M220,'06A_Варіанти'!M$1,IF(O229='06A_Варіанти'!N220,'06A_Варіанти'!N$1,IF(O229='06A_Варіанти'!O220,'06A_Варіанти'!O$1,IF(O229='06A_Варіанти'!P220,'06A_Варіанти'!P$1,IF(O229='06A_Варіанти'!Q220,'06A_Варіанти'!Q$1,IF(O229='06A_Варіанти'!R220,'06A_Варіанти'!R$1,"НЕМАЄ МАРШРУТУ"))))))))))))))</f>
        <v>DIRECT</v>
      </c>
      <c r="G229" s="2" t="str">
        <f t="shared" si="21"/>
        <v>БЕЗ ЗМІН</v>
      </c>
      <c r="H229" s="2">
        <f>IF(G229="НЕМАЄ МАРШРУТУ",0,O229-'06A_Варіанти'!T220)</f>
        <v>0</v>
      </c>
      <c r="I229" s="2">
        <f>IFERROR(INDEX('04_Потоки'!$E:$E,MATCH(A229,'04_Потоки'!$A:$A,0)),0)</f>
        <v>1.850536130536131</v>
      </c>
      <c r="J229" s="2">
        <f t="shared" si="22"/>
        <v>1</v>
      </c>
      <c r="K229" s="2">
        <f>IF(C229="РЦК макси",0,2*'06A_Варіанти'!T220*J229)</f>
        <v>249.8</v>
      </c>
      <c r="L229" s="2">
        <f t="shared" si="23"/>
        <v>249.8</v>
      </c>
      <c r="M229" s="2">
        <f t="shared" si="24"/>
        <v>0</v>
      </c>
      <c r="N229" s="9">
        <f t="shared" si="25"/>
        <v>0</v>
      </c>
      <c r="O229" s="2">
        <f>MIN(IF('07A_Конструктор'!$D$5="Так",'06A_Варіанти'!E220,1E+99),IF('07A_Конструктор'!$D$6="Так",'06A_Варіанти'!F220,1E+99),IF('07A_Конструктор'!$D$7="Так",'06A_Варіанти'!G220,1E+99),IF('07A_Конструктор'!$D$8="Так",'06A_Варіанти'!H220,1E+99),IF('07A_Конструктор'!$D$9="Так",'06A_Варіанти'!I220,1E+99),IF('07A_Конструктор'!$D$10="Так",'06A_Варіанти'!J220,1E+99),IF('07A_Конструктор'!$D$11="Так",'06A_Варіанти'!K220,1E+99),IF('07A_Конструктор'!$D$12="Так",'06A_Варіанти'!L220,1E+99),IF('07A_Конструктор'!$D$13="Так",'06A_Варіанти'!M220,1E+99),IF('07A_Конструктор'!$D$14="Так",'06A_Варіанти'!N220,1E+99),IF('07A_Конструктор'!$D$15="Так",'06A_Варіанти'!O220,1E+99),IF('07A_Конструктор'!$D$16="Так",'06A_Варіанти'!P220,1E+99),IF('07A_Конструктор'!$D$17="Так",'06A_Варіанти'!Q220,1E+99),IF('06A_Варіанти'!R220="",1E+99,'06A_Варіанти'!R220))</f>
        <v>124.9</v>
      </c>
      <c r="P229" s="2" t="str">
        <f t="shared" si="26"/>
        <v>5 т</v>
      </c>
      <c r="Q229" s="2">
        <f t="shared" si="27"/>
        <v>14</v>
      </c>
      <c r="R229" s="2">
        <f>IF(OR(C229="РЦК макси",C229="РЦЧ SKU"),"SKU-потік",IFERROR(VLOOKUP(D229,'02_РЦ'!$A$3:$I$7,5,FALSE),0))</f>
        <v>800</v>
      </c>
      <c r="S229" s="2" t="str">
        <f>IF(OR(C229="РЦК макси",C229="РЦЧ SKU"),"Не рахується в ліміт",IFERROR(VLOOKUP(D229,'02_РЦ'!$A$3:$I$7,9,FALSE),"Немає РЦ"))</f>
        <v>В межах</v>
      </c>
    </row>
    <row r="230" spans="1:19">
      <c r="A230" s="2" t="str">
        <f>'06A_Варіанти'!A221</f>
        <v>BASE_583</v>
      </c>
      <c r="B230" s="2" t="str">
        <f>'06A_Варіанти'!B221</f>
        <v>TT_583</v>
      </c>
      <c r="C230" s="2" t="str">
        <f>'06A_Варіанти'!D221</f>
        <v>Основний</v>
      </c>
      <c r="D230" s="2" t="str">
        <f>'06A_Варіанти'!C221</f>
        <v>РЦП</v>
      </c>
      <c r="E230" s="2" t="str">
        <f>'06A_Варіанти'!S221</f>
        <v>DIRECT</v>
      </c>
      <c r="F230" s="2" t="str">
        <f>IF(O230='06A_Варіанти'!E221,'06A_Варіанти'!E$1,IF(O230='06A_Варіанти'!F221,'06A_Варіанти'!F$1,IF(O230='06A_Варіанти'!G221,'06A_Варіанти'!G$1,IF(O230='06A_Варіанти'!H221,'06A_Варіанти'!H$1,IF(O230='06A_Варіанти'!I221,'06A_Варіанти'!I$1,IF(O230='06A_Варіанти'!J221,'06A_Варіанти'!J$1,IF(O230='06A_Варіанти'!K221,'06A_Варіанти'!K$1,IF(O230='06A_Варіанти'!L221,'06A_Варіанти'!L$1,IF(O230='06A_Варіанти'!M221,'06A_Варіанти'!M$1,IF(O230='06A_Варіанти'!N221,'06A_Варіанти'!N$1,IF(O230='06A_Варіанти'!O221,'06A_Варіанти'!O$1,IF(O230='06A_Варіанти'!P221,'06A_Варіанти'!P$1,IF(O230='06A_Варіанти'!Q221,'06A_Варіанти'!Q$1,IF(O230='06A_Варіанти'!R221,'06A_Варіанти'!R$1,"НЕМАЄ МАРШРУТУ"))))))))))))))</f>
        <v>DIRECT</v>
      </c>
      <c r="G230" s="2" t="str">
        <f t="shared" si="21"/>
        <v>БЕЗ ЗМІН</v>
      </c>
      <c r="H230" s="2">
        <f>IF(G230="НЕМАЄ МАРШРУТУ",0,O230-'06A_Варіанти'!T221)</f>
        <v>0</v>
      </c>
      <c r="I230" s="2">
        <f>IFERROR(INDEX('04_Потоки'!$E:$E,MATCH(A230,'04_Потоки'!$A:$A,0)),0)</f>
        <v>1.850536130536131</v>
      </c>
      <c r="J230" s="2">
        <f t="shared" si="22"/>
        <v>1</v>
      </c>
      <c r="K230" s="2">
        <f>IF(C230="РЦК макси",0,2*'06A_Варіанти'!T221*J230)</f>
        <v>469</v>
      </c>
      <c r="L230" s="2">
        <f t="shared" si="23"/>
        <v>469</v>
      </c>
      <c r="M230" s="2">
        <f t="shared" si="24"/>
        <v>0</v>
      </c>
      <c r="N230" s="9">
        <f t="shared" si="25"/>
        <v>0</v>
      </c>
      <c r="O230" s="2">
        <f>MIN(IF('07A_Конструктор'!$D$5="Так",'06A_Варіанти'!E221,1E+99),IF('07A_Конструктор'!$D$6="Так",'06A_Варіанти'!F221,1E+99),IF('07A_Конструктор'!$D$7="Так",'06A_Варіанти'!G221,1E+99),IF('07A_Конструктор'!$D$8="Так",'06A_Варіанти'!H221,1E+99),IF('07A_Конструктор'!$D$9="Так",'06A_Варіанти'!I221,1E+99),IF('07A_Конструктор'!$D$10="Так",'06A_Варіанти'!J221,1E+99),IF('07A_Конструктор'!$D$11="Так",'06A_Варіанти'!K221,1E+99),IF('07A_Конструктор'!$D$12="Так",'06A_Варіанти'!L221,1E+99),IF('07A_Конструктор'!$D$13="Так",'06A_Варіанти'!M221,1E+99),IF('07A_Конструктор'!$D$14="Так",'06A_Варіанти'!N221,1E+99),IF('07A_Конструктор'!$D$15="Так",'06A_Варіанти'!O221,1E+99),IF('07A_Конструктор'!$D$16="Так",'06A_Варіанти'!P221,1E+99),IF('07A_Конструктор'!$D$17="Так",'06A_Варіанти'!Q221,1E+99),IF('06A_Варіанти'!R221="",1E+99,'06A_Варіанти'!R221))</f>
        <v>234.5</v>
      </c>
      <c r="P230" s="2" t="str">
        <f t="shared" si="26"/>
        <v>5 т</v>
      </c>
      <c r="Q230" s="2">
        <f t="shared" si="27"/>
        <v>14</v>
      </c>
      <c r="R230" s="2">
        <f>IF(OR(C230="РЦК макси",C230="РЦЧ SKU"),"SKU-потік",IFERROR(VLOOKUP(D230,'02_РЦ'!$A$3:$I$7,5,FALSE),0))</f>
        <v>800</v>
      </c>
      <c r="S230" s="2" t="str">
        <f>IF(OR(C230="РЦК макси",C230="РЦЧ SKU"),"Не рахується в ліміт",IFERROR(VLOOKUP(D230,'02_РЦ'!$A$3:$I$7,9,FALSE),"Немає РЦ"))</f>
        <v>В межах</v>
      </c>
    </row>
    <row r="231" spans="1:19">
      <c r="A231" s="2" t="str">
        <f>'06A_Варіанти'!A222</f>
        <v>BASE_563</v>
      </c>
      <c r="B231" s="2" t="str">
        <f>'06A_Варіанти'!B222</f>
        <v>TT_563</v>
      </c>
      <c r="C231" s="2" t="str">
        <f>'06A_Варіанти'!D222</f>
        <v>Основний</v>
      </c>
      <c r="D231" s="2" t="str">
        <f>'06A_Варіанти'!C222</f>
        <v>РЦП</v>
      </c>
      <c r="E231" s="2" t="str">
        <f>'06A_Варіанти'!S222</f>
        <v>DIRECT</v>
      </c>
      <c r="F231" s="2" t="str">
        <f>IF(O231='06A_Варіанти'!E222,'06A_Варіанти'!E$1,IF(O231='06A_Варіанти'!F222,'06A_Варіанти'!F$1,IF(O231='06A_Варіанти'!G222,'06A_Варіанти'!G$1,IF(O231='06A_Варіанти'!H222,'06A_Варіанти'!H$1,IF(O231='06A_Варіанти'!I222,'06A_Варіанти'!I$1,IF(O231='06A_Варіанти'!J222,'06A_Варіанти'!J$1,IF(O231='06A_Варіанти'!K222,'06A_Варіанти'!K$1,IF(O231='06A_Варіанти'!L222,'06A_Варіанти'!L$1,IF(O231='06A_Варіанти'!M222,'06A_Варіанти'!M$1,IF(O231='06A_Варіанти'!N222,'06A_Варіанти'!N$1,IF(O231='06A_Варіанти'!O222,'06A_Варіанти'!O$1,IF(O231='06A_Варіанти'!P222,'06A_Варіанти'!P$1,IF(O231='06A_Варіанти'!Q222,'06A_Варіанти'!Q$1,IF(O231='06A_Варіанти'!R222,'06A_Варіанти'!R$1,"НЕМАЄ МАРШРУТУ"))))))))))))))</f>
        <v>DIRECT</v>
      </c>
      <c r="G231" s="2" t="str">
        <f t="shared" si="21"/>
        <v>БЕЗ ЗМІН</v>
      </c>
      <c r="H231" s="2">
        <f>IF(G231="НЕМАЄ МАРШРУТУ",0,O231-'06A_Варіанти'!T222)</f>
        <v>0</v>
      </c>
      <c r="I231" s="2">
        <f>IFERROR(INDEX('04_Потоки'!$E:$E,MATCH(A231,'04_Потоки'!$A:$A,0)),0)</f>
        <v>1.850536130536131</v>
      </c>
      <c r="J231" s="2">
        <f t="shared" si="22"/>
        <v>1</v>
      </c>
      <c r="K231" s="2">
        <f>IF(C231="РЦК макси",0,2*'06A_Варіанти'!T222*J231)</f>
        <v>376.8</v>
      </c>
      <c r="L231" s="2">
        <f t="shared" si="23"/>
        <v>376.8</v>
      </c>
      <c r="M231" s="2">
        <f t="shared" si="24"/>
        <v>0</v>
      </c>
      <c r="N231" s="9">
        <f t="shared" si="25"/>
        <v>0</v>
      </c>
      <c r="O231" s="2">
        <f>MIN(IF('07A_Конструктор'!$D$5="Так",'06A_Варіанти'!E222,1E+99),IF('07A_Конструктор'!$D$6="Так",'06A_Варіанти'!F222,1E+99),IF('07A_Конструктор'!$D$7="Так",'06A_Варіанти'!G222,1E+99),IF('07A_Конструктор'!$D$8="Так",'06A_Варіанти'!H222,1E+99),IF('07A_Конструктор'!$D$9="Так",'06A_Варіанти'!I222,1E+99),IF('07A_Конструктор'!$D$10="Так",'06A_Варіанти'!J222,1E+99),IF('07A_Конструктор'!$D$11="Так",'06A_Варіанти'!K222,1E+99),IF('07A_Конструктор'!$D$12="Так",'06A_Варіанти'!L222,1E+99),IF('07A_Конструктор'!$D$13="Так",'06A_Варіанти'!M222,1E+99),IF('07A_Конструктор'!$D$14="Так",'06A_Варіанти'!N222,1E+99),IF('07A_Конструктор'!$D$15="Так",'06A_Варіанти'!O222,1E+99),IF('07A_Конструктор'!$D$16="Так",'06A_Варіанти'!P222,1E+99),IF('07A_Конструктор'!$D$17="Так",'06A_Варіанти'!Q222,1E+99),IF('06A_Варіанти'!R222="",1E+99,'06A_Варіанти'!R222))</f>
        <v>188.4</v>
      </c>
      <c r="P231" s="2" t="str">
        <f t="shared" si="26"/>
        <v>5 т</v>
      </c>
      <c r="Q231" s="2">
        <f t="shared" si="27"/>
        <v>14</v>
      </c>
      <c r="R231" s="2">
        <f>IF(OR(C231="РЦК макси",C231="РЦЧ SKU"),"SKU-потік",IFERROR(VLOOKUP(D231,'02_РЦ'!$A$3:$I$7,5,FALSE),0))</f>
        <v>800</v>
      </c>
      <c r="S231" s="2" t="str">
        <f>IF(OR(C231="РЦК макси",C231="РЦЧ SKU"),"Не рахується в ліміт",IFERROR(VLOOKUP(D231,'02_РЦ'!$A$3:$I$7,9,FALSE),"Немає РЦ"))</f>
        <v>В межах</v>
      </c>
    </row>
    <row r="232" spans="1:19">
      <c r="A232" s="2" t="str">
        <f>'06A_Варіанти'!A223</f>
        <v>BASE_580</v>
      </c>
      <c r="B232" s="2" t="str">
        <f>'06A_Варіанти'!B223</f>
        <v>TT_580</v>
      </c>
      <c r="C232" s="2" t="str">
        <f>'06A_Варіанти'!D223</f>
        <v>Основний</v>
      </c>
      <c r="D232" s="2" t="str">
        <f>'06A_Варіанти'!C223</f>
        <v>РЦП</v>
      </c>
      <c r="E232" s="2" t="str">
        <f>'06A_Варіанти'!S223</f>
        <v>DIRECT</v>
      </c>
      <c r="F232" s="2" t="str">
        <f>IF(O232='06A_Варіанти'!E223,'06A_Варіанти'!E$1,IF(O232='06A_Варіанти'!F223,'06A_Варіанти'!F$1,IF(O232='06A_Варіанти'!G223,'06A_Варіанти'!G$1,IF(O232='06A_Варіанти'!H223,'06A_Варіанти'!H$1,IF(O232='06A_Варіанти'!I223,'06A_Варіанти'!I$1,IF(O232='06A_Варіанти'!J223,'06A_Варіанти'!J$1,IF(O232='06A_Варіанти'!K223,'06A_Варіанти'!K$1,IF(O232='06A_Варіанти'!L223,'06A_Варіанти'!L$1,IF(O232='06A_Варіанти'!M223,'06A_Варіанти'!M$1,IF(O232='06A_Варіанти'!N223,'06A_Варіанти'!N$1,IF(O232='06A_Варіанти'!O223,'06A_Варіанти'!O$1,IF(O232='06A_Варіанти'!P223,'06A_Варіанти'!P$1,IF(O232='06A_Варіанти'!Q223,'06A_Варіанти'!Q$1,IF(O232='06A_Варіанти'!R223,'06A_Варіанти'!R$1,"НЕМАЄ МАРШРУТУ"))))))))))))))</f>
        <v>DIRECT</v>
      </c>
      <c r="G232" s="2" t="str">
        <f t="shared" si="21"/>
        <v>БЕЗ ЗМІН</v>
      </c>
      <c r="H232" s="2">
        <f>IF(G232="НЕМАЄ МАРШРУТУ",0,O232-'06A_Варіанти'!T223)</f>
        <v>0</v>
      </c>
      <c r="I232" s="2">
        <f>IFERROR(INDEX('04_Потоки'!$E:$E,MATCH(A232,'04_Потоки'!$A:$A,0)),0)</f>
        <v>1.850536130536131</v>
      </c>
      <c r="J232" s="2">
        <f t="shared" si="22"/>
        <v>1</v>
      </c>
      <c r="K232" s="2">
        <f>IF(C232="РЦК макси",0,2*'06A_Варіанти'!T223*J232)</f>
        <v>341</v>
      </c>
      <c r="L232" s="2">
        <f t="shared" si="23"/>
        <v>341</v>
      </c>
      <c r="M232" s="2">
        <f t="shared" si="24"/>
        <v>0</v>
      </c>
      <c r="N232" s="9">
        <f t="shared" si="25"/>
        <v>0</v>
      </c>
      <c r="O232" s="2">
        <f>MIN(IF('07A_Конструктор'!$D$5="Так",'06A_Варіанти'!E223,1E+99),IF('07A_Конструктор'!$D$6="Так",'06A_Варіанти'!F223,1E+99),IF('07A_Конструктор'!$D$7="Так",'06A_Варіанти'!G223,1E+99),IF('07A_Конструктор'!$D$8="Так",'06A_Варіанти'!H223,1E+99),IF('07A_Конструктор'!$D$9="Так",'06A_Варіанти'!I223,1E+99),IF('07A_Конструктор'!$D$10="Так",'06A_Варіанти'!J223,1E+99),IF('07A_Конструктор'!$D$11="Так",'06A_Варіанти'!K223,1E+99),IF('07A_Конструктор'!$D$12="Так",'06A_Варіанти'!L223,1E+99),IF('07A_Конструктор'!$D$13="Так",'06A_Варіанти'!M223,1E+99),IF('07A_Конструктор'!$D$14="Так",'06A_Варіанти'!N223,1E+99),IF('07A_Конструктор'!$D$15="Так",'06A_Варіанти'!O223,1E+99),IF('07A_Конструктор'!$D$16="Так",'06A_Варіанти'!P223,1E+99),IF('07A_Конструктор'!$D$17="Так",'06A_Варіанти'!Q223,1E+99),IF('06A_Варіанти'!R223="",1E+99,'06A_Варіанти'!R223))</f>
        <v>170.5</v>
      </c>
      <c r="P232" s="2" t="str">
        <f t="shared" si="26"/>
        <v>5 т</v>
      </c>
      <c r="Q232" s="2">
        <f t="shared" si="27"/>
        <v>14</v>
      </c>
      <c r="R232" s="2">
        <f>IF(OR(C232="РЦК макси",C232="РЦЧ SKU"),"SKU-потік",IFERROR(VLOOKUP(D232,'02_РЦ'!$A$3:$I$7,5,FALSE),0))</f>
        <v>800</v>
      </c>
      <c r="S232" s="2" t="str">
        <f>IF(OR(C232="РЦК макси",C232="РЦЧ SKU"),"Не рахується в ліміт",IFERROR(VLOOKUP(D232,'02_РЦ'!$A$3:$I$7,9,FALSE),"Немає РЦ"))</f>
        <v>В межах</v>
      </c>
    </row>
    <row r="233" spans="1:19">
      <c r="A233" s="2" t="str">
        <f>'06A_Варіанти'!A224</f>
        <v>BASE_576</v>
      </c>
      <c r="B233" s="2" t="str">
        <f>'06A_Варіанти'!B224</f>
        <v>TT_576</v>
      </c>
      <c r="C233" s="2" t="str">
        <f>'06A_Варіанти'!D224</f>
        <v>Основний</v>
      </c>
      <c r="D233" s="2" t="str">
        <f>'06A_Варіанти'!C224</f>
        <v>РЦП</v>
      </c>
      <c r="E233" s="2" t="str">
        <f>'06A_Варіанти'!S224</f>
        <v>DIRECT</v>
      </c>
      <c r="F233" s="2" t="str">
        <f>IF(O233='06A_Варіанти'!E224,'06A_Варіанти'!E$1,IF(O233='06A_Варіанти'!F224,'06A_Варіанти'!F$1,IF(O233='06A_Варіанти'!G224,'06A_Варіанти'!G$1,IF(O233='06A_Варіанти'!H224,'06A_Варіанти'!H$1,IF(O233='06A_Варіанти'!I224,'06A_Варіанти'!I$1,IF(O233='06A_Варіанти'!J224,'06A_Варіанти'!J$1,IF(O233='06A_Варіанти'!K224,'06A_Варіанти'!K$1,IF(O233='06A_Варіанти'!L224,'06A_Варіанти'!L$1,IF(O233='06A_Варіанти'!M224,'06A_Варіанти'!M$1,IF(O233='06A_Варіанти'!N224,'06A_Варіанти'!N$1,IF(O233='06A_Варіанти'!O224,'06A_Варіанти'!O$1,IF(O233='06A_Варіанти'!P224,'06A_Варіанти'!P$1,IF(O233='06A_Варіанти'!Q224,'06A_Варіанти'!Q$1,IF(O233='06A_Варіанти'!R224,'06A_Варіанти'!R$1,"НЕМАЄ МАРШРУТУ"))))))))))))))</f>
        <v>DIRECT</v>
      </c>
      <c r="G233" s="2" t="str">
        <f t="shared" si="21"/>
        <v>БЕЗ ЗМІН</v>
      </c>
      <c r="H233" s="2">
        <f>IF(G233="НЕМАЄ МАРШРУТУ",0,O233-'06A_Варіанти'!T224)</f>
        <v>0</v>
      </c>
      <c r="I233" s="2">
        <f>IFERROR(INDEX('04_Потоки'!$E:$E,MATCH(A233,'04_Потоки'!$A:$A,0)),0)</f>
        <v>1.850536130536131</v>
      </c>
      <c r="J233" s="2">
        <f t="shared" si="22"/>
        <v>1</v>
      </c>
      <c r="K233" s="2">
        <f>IF(C233="РЦК макси",0,2*'06A_Варіанти'!T224*J233)</f>
        <v>349.6</v>
      </c>
      <c r="L233" s="2">
        <f t="shared" si="23"/>
        <v>349.6</v>
      </c>
      <c r="M233" s="2">
        <f t="shared" si="24"/>
        <v>0</v>
      </c>
      <c r="N233" s="9">
        <f t="shared" si="25"/>
        <v>0</v>
      </c>
      <c r="O233" s="2">
        <f>MIN(IF('07A_Конструктор'!$D$5="Так",'06A_Варіанти'!E224,1E+99),IF('07A_Конструктор'!$D$6="Так",'06A_Варіанти'!F224,1E+99),IF('07A_Конструктор'!$D$7="Так",'06A_Варіанти'!G224,1E+99),IF('07A_Конструктор'!$D$8="Так",'06A_Варіанти'!H224,1E+99),IF('07A_Конструктор'!$D$9="Так",'06A_Варіанти'!I224,1E+99),IF('07A_Конструктор'!$D$10="Так",'06A_Варіанти'!J224,1E+99),IF('07A_Конструктор'!$D$11="Так",'06A_Варіанти'!K224,1E+99),IF('07A_Конструктор'!$D$12="Так",'06A_Варіанти'!L224,1E+99),IF('07A_Конструктор'!$D$13="Так",'06A_Варіанти'!M224,1E+99),IF('07A_Конструктор'!$D$14="Так",'06A_Варіанти'!N224,1E+99),IF('07A_Конструктор'!$D$15="Так",'06A_Варіанти'!O224,1E+99),IF('07A_Конструктор'!$D$16="Так",'06A_Варіанти'!P224,1E+99),IF('07A_Конструктор'!$D$17="Так",'06A_Варіанти'!Q224,1E+99),IF('06A_Варіанти'!R224="",1E+99,'06A_Варіанти'!R224))</f>
        <v>174.8</v>
      </c>
      <c r="P233" s="2" t="str">
        <f t="shared" si="26"/>
        <v>5 т</v>
      </c>
      <c r="Q233" s="2">
        <f t="shared" si="27"/>
        <v>14</v>
      </c>
      <c r="R233" s="2">
        <f>IF(OR(C233="РЦК макси",C233="РЦЧ SKU"),"SKU-потік",IFERROR(VLOOKUP(D233,'02_РЦ'!$A$3:$I$7,5,FALSE),0))</f>
        <v>800</v>
      </c>
      <c r="S233" s="2" t="str">
        <f>IF(OR(C233="РЦК макси",C233="РЦЧ SKU"),"Не рахується в ліміт",IFERROR(VLOOKUP(D233,'02_РЦ'!$A$3:$I$7,9,FALSE),"Немає РЦ"))</f>
        <v>В межах</v>
      </c>
    </row>
    <row r="234" spans="1:19">
      <c r="A234" s="2" t="str">
        <f>'06A_Варіанти'!A225</f>
        <v>BASE_325</v>
      </c>
      <c r="B234" s="2" t="str">
        <f>'06A_Варіанти'!B225</f>
        <v>TT_325</v>
      </c>
      <c r="C234" s="2" t="str">
        <f>'06A_Варіанти'!D225</f>
        <v>Основний</v>
      </c>
      <c r="D234" s="2" t="str">
        <f>'06A_Варіанти'!C225</f>
        <v>РЦП</v>
      </c>
      <c r="E234" s="2" t="str">
        <f>'06A_Варіанти'!S225</f>
        <v>DIRECT</v>
      </c>
      <c r="F234" s="2" t="str">
        <f>IF(O234='06A_Варіанти'!E225,'06A_Варіанти'!E$1,IF(O234='06A_Варіанти'!F225,'06A_Варіанти'!F$1,IF(O234='06A_Варіанти'!G225,'06A_Варіанти'!G$1,IF(O234='06A_Варіанти'!H225,'06A_Варіанти'!H$1,IF(O234='06A_Варіанти'!I225,'06A_Варіанти'!I$1,IF(O234='06A_Варіанти'!J225,'06A_Варіанти'!J$1,IF(O234='06A_Варіанти'!K225,'06A_Варіанти'!K$1,IF(O234='06A_Варіанти'!L225,'06A_Варіанти'!L$1,IF(O234='06A_Варіанти'!M225,'06A_Варіанти'!M$1,IF(O234='06A_Варіанти'!N225,'06A_Варіанти'!N$1,IF(O234='06A_Варіанти'!O225,'06A_Варіанти'!O$1,IF(O234='06A_Варіанти'!P225,'06A_Варіанти'!P$1,IF(O234='06A_Варіанти'!Q225,'06A_Варіанти'!Q$1,IF(O234='06A_Варіанти'!R225,'06A_Варіанти'!R$1,"НЕМАЄ МАРШРУТУ"))))))))))))))</f>
        <v>DIRECT</v>
      </c>
      <c r="G234" s="2" t="str">
        <f t="shared" si="21"/>
        <v>БЕЗ ЗМІН</v>
      </c>
      <c r="H234" s="2">
        <f>IF(G234="НЕМАЄ МАРШРУТУ",0,O234-'06A_Варіанти'!T225)</f>
        <v>0</v>
      </c>
      <c r="I234" s="2">
        <f>IFERROR(INDEX('04_Потоки'!$E:$E,MATCH(A234,'04_Потоки'!$A:$A,0)),0)</f>
        <v>1.850536130536131</v>
      </c>
      <c r="J234" s="2">
        <f t="shared" si="22"/>
        <v>1</v>
      </c>
      <c r="K234" s="2">
        <f>IF(C234="РЦК макси",0,2*'06A_Варіанти'!T225*J234)</f>
        <v>230</v>
      </c>
      <c r="L234" s="2">
        <f t="shared" si="23"/>
        <v>230</v>
      </c>
      <c r="M234" s="2">
        <f t="shared" si="24"/>
        <v>0</v>
      </c>
      <c r="N234" s="9">
        <f t="shared" si="25"/>
        <v>0</v>
      </c>
      <c r="O234" s="2">
        <f>MIN(IF('07A_Конструктор'!$D$5="Так",'06A_Варіанти'!E225,1E+99),IF('07A_Конструктор'!$D$6="Так",'06A_Варіанти'!F225,1E+99),IF('07A_Конструктор'!$D$7="Так",'06A_Варіанти'!G225,1E+99),IF('07A_Конструктор'!$D$8="Так",'06A_Варіанти'!H225,1E+99),IF('07A_Конструктор'!$D$9="Так",'06A_Варіанти'!I225,1E+99),IF('07A_Конструктор'!$D$10="Так",'06A_Варіанти'!J225,1E+99),IF('07A_Конструктор'!$D$11="Так",'06A_Варіанти'!K225,1E+99),IF('07A_Конструктор'!$D$12="Так",'06A_Варіанти'!L225,1E+99),IF('07A_Конструктор'!$D$13="Так",'06A_Варіанти'!M225,1E+99),IF('07A_Конструктор'!$D$14="Так",'06A_Варіанти'!N225,1E+99),IF('07A_Конструктор'!$D$15="Так",'06A_Варіанти'!O225,1E+99),IF('07A_Конструктор'!$D$16="Так",'06A_Варіанти'!P225,1E+99),IF('07A_Конструктор'!$D$17="Так",'06A_Варіанти'!Q225,1E+99),IF('06A_Варіанти'!R225="",1E+99,'06A_Варіанти'!R225))</f>
        <v>115</v>
      </c>
      <c r="P234" s="2" t="str">
        <f t="shared" si="26"/>
        <v>5 т</v>
      </c>
      <c r="Q234" s="2">
        <f t="shared" si="27"/>
        <v>14</v>
      </c>
      <c r="R234" s="2">
        <f>IF(OR(C234="РЦК макси",C234="РЦЧ SKU"),"SKU-потік",IFERROR(VLOOKUP(D234,'02_РЦ'!$A$3:$I$7,5,FALSE),0))</f>
        <v>800</v>
      </c>
      <c r="S234" s="2" t="str">
        <f>IF(OR(C234="РЦК макси",C234="РЦЧ SKU"),"Не рахується в ліміт",IFERROR(VLOOKUP(D234,'02_РЦ'!$A$3:$I$7,9,FALSE),"Немає РЦ"))</f>
        <v>В межах</v>
      </c>
    </row>
    <row r="235" spans="1:19">
      <c r="A235" s="2" t="str">
        <f>'06A_Варіанти'!A226</f>
        <v>BASE_584</v>
      </c>
      <c r="B235" s="2" t="str">
        <f>'06A_Варіанти'!B226</f>
        <v>TT_584</v>
      </c>
      <c r="C235" s="2" t="str">
        <f>'06A_Варіанти'!D226</f>
        <v>Основний</v>
      </c>
      <c r="D235" s="2" t="str">
        <f>'06A_Варіанти'!C226</f>
        <v>РЦП</v>
      </c>
      <c r="E235" s="2" t="str">
        <f>'06A_Варіанти'!S226</f>
        <v>DIRECT</v>
      </c>
      <c r="F235" s="2" t="str">
        <f>IF(O235='06A_Варіанти'!E226,'06A_Варіанти'!E$1,IF(O235='06A_Варіанти'!F226,'06A_Варіанти'!F$1,IF(O235='06A_Варіанти'!G226,'06A_Варіанти'!G$1,IF(O235='06A_Варіанти'!H226,'06A_Варіанти'!H$1,IF(O235='06A_Варіанти'!I226,'06A_Варіанти'!I$1,IF(O235='06A_Варіанти'!J226,'06A_Варіанти'!J$1,IF(O235='06A_Варіанти'!K226,'06A_Варіанти'!K$1,IF(O235='06A_Варіанти'!L226,'06A_Варіанти'!L$1,IF(O235='06A_Варіанти'!M226,'06A_Варіанти'!M$1,IF(O235='06A_Варіанти'!N226,'06A_Варіанти'!N$1,IF(O235='06A_Варіанти'!O226,'06A_Варіанти'!O$1,IF(O235='06A_Варіанти'!P226,'06A_Варіанти'!P$1,IF(O235='06A_Варіанти'!Q226,'06A_Варіанти'!Q$1,IF(O235='06A_Варіанти'!R226,'06A_Варіанти'!R$1,"НЕМАЄ МАРШРУТУ"))))))))))))))</f>
        <v>DIRECT</v>
      </c>
      <c r="G235" s="2" t="str">
        <f t="shared" si="21"/>
        <v>БЕЗ ЗМІН</v>
      </c>
      <c r="H235" s="2">
        <f>IF(G235="НЕМАЄ МАРШРУТУ",0,O235-'06A_Варіанти'!T226)</f>
        <v>0</v>
      </c>
      <c r="I235" s="2">
        <f>IFERROR(INDEX('04_Потоки'!$E:$E,MATCH(A235,'04_Потоки'!$A:$A,0)),0)</f>
        <v>1.850536130536131</v>
      </c>
      <c r="J235" s="2">
        <f t="shared" si="22"/>
        <v>1</v>
      </c>
      <c r="K235" s="2">
        <f>IF(C235="РЦК макси",0,2*'06A_Варіанти'!T226*J235)</f>
        <v>648.6</v>
      </c>
      <c r="L235" s="2">
        <f t="shared" si="23"/>
        <v>648.6</v>
      </c>
      <c r="M235" s="2">
        <f t="shared" si="24"/>
        <v>0</v>
      </c>
      <c r="N235" s="9">
        <f t="shared" si="25"/>
        <v>0</v>
      </c>
      <c r="O235" s="2">
        <f>MIN(IF('07A_Конструктор'!$D$5="Так",'06A_Варіанти'!E226,1E+99),IF('07A_Конструктор'!$D$6="Так",'06A_Варіанти'!F226,1E+99),IF('07A_Конструктор'!$D$7="Так",'06A_Варіанти'!G226,1E+99),IF('07A_Конструктор'!$D$8="Так",'06A_Варіанти'!H226,1E+99),IF('07A_Конструктор'!$D$9="Так",'06A_Варіанти'!I226,1E+99),IF('07A_Конструктор'!$D$10="Так",'06A_Варіанти'!J226,1E+99),IF('07A_Конструктор'!$D$11="Так",'06A_Варіанти'!K226,1E+99),IF('07A_Конструктор'!$D$12="Так",'06A_Варіанти'!L226,1E+99),IF('07A_Конструктор'!$D$13="Так",'06A_Варіанти'!M226,1E+99),IF('07A_Конструктор'!$D$14="Так",'06A_Варіанти'!N226,1E+99),IF('07A_Конструктор'!$D$15="Так",'06A_Варіанти'!O226,1E+99),IF('07A_Конструктор'!$D$16="Так",'06A_Варіанти'!P226,1E+99),IF('07A_Конструктор'!$D$17="Так",'06A_Варіанти'!Q226,1E+99),IF('06A_Варіанти'!R226="",1E+99,'06A_Варіанти'!R226))</f>
        <v>324.3</v>
      </c>
      <c r="P235" s="2" t="str">
        <f t="shared" si="26"/>
        <v>5 т</v>
      </c>
      <c r="Q235" s="2">
        <f t="shared" si="27"/>
        <v>14</v>
      </c>
      <c r="R235" s="2">
        <f>IF(OR(C235="РЦК макси",C235="РЦЧ SKU"),"SKU-потік",IFERROR(VLOOKUP(D235,'02_РЦ'!$A$3:$I$7,5,FALSE),0))</f>
        <v>800</v>
      </c>
      <c r="S235" s="2" t="str">
        <f>IF(OR(C235="РЦК макси",C235="РЦЧ SKU"),"Не рахується в ліміт",IFERROR(VLOOKUP(D235,'02_РЦ'!$A$3:$I$7,9,FALSE),"Немає РЦ"))</f>
        <v>В межах</v>
      </c>
    </row>
    <row r="236" spans="1:19">
      <c r="A236" s="2" t="str">
        <f>'06A_Варіанти'!A227</f>
        <v>BASE_587</v>
      </c>
      <c r="B236" s="2" t="str">
        <f>'06A_Варіанти'!B227</f>
        <v>TT_587</v>
      </c>
      <c r="C236" s="2" t="str">
        <f>'06A_Варіанти'!D227</f>
        <v>Основний</v>
      </c>
      <c r="D236" s="2" t="str">
        <f>'06A_Варіанти'!C227</f>
        <v>РЦП</v>
      </c>
      <c r="E236" s="2" t="str">
        <f>'06A_Варіанти'!S227</f>
        <v>KREM</v>
      </c>
      <c r="F236" s="2" t="str">
        <f>IF(O236='06A_Варіанти'!E227,'06A_Варіанти'!E$1,IF(O236='06A_Варіанти'!F227,'06A_Варіанти'!F$1,IF(O236='06A_Варіанти'!G227,'06A_Варіанти'!G$1,IF(O236='06A_Варіанти'!H227,'06A_Варіанти'!H$1,IF(O236='06A_Варіанти'!I227,'06A_Варіанти'!I$1,IF(O236='06A_Варіанти'!J227,'06A_Варіанти'!J$1,IF(O236='06A_Варіанти'!K227,'06A_Варіанти'!K$1,IF(O236='06A_Варіанти'!L227,'06A_Варіанти'!L$1,IF(O236='06A_Варіанти'!M227,'06A_Варіанти'!M$1,IF(O236='06A_Варіанти'!N227,'06A_Варіанти'!N$1,IF(O236='06A_Варіанти'!O227,'06A_Варіанти'!O$1,IF(O236='06A_Варіанти'!P227,'06A_Варіанти'!P$1,IF(O236='06A_Варіанти'!Q227,'06A_Варіанти'!Q$1,IF(O236='06A_Варіанти'!R227,'06A_Варіанти'!R$1,"НЕМАЄ МАРШРУТУ"))))))))))))))</f>
        <v>KREM</v>
      </c>
      <c r="G236" s="2" t="str">
        <f t="shared" si="21"/>
        <v>БЕЗ ЗМІН</v>
      </c>
      <c r="H236" s="2">
        <f>IF(G236="НЕМАЄ МАРШРУТУ",0,O236-'06A_Варіанти'!T227)</f>
        <v>0</v>
      </c>
      <c r="I236" s="2">
        <f>IFERROR(INDEX('04_Потоки'!$E:$E,MATCH(A236,'04_Потоки'!$A:$A,0)),0)</f>
        <v>1.850536130536131</v>
      </c>
      <c r="J236" s="2">
        <f t="shared" si="22"/>
        <v>1</v>
      </c>
      <c r="K236" s="2">
        <f>IF(C236="РЦК макси",0,2*'06A_Варіанти'!T227*J236)</f>
        <v>233.6</v>
      </c>
      <c r="L236" s="2">
        <f t="shared" si="23"/>
        <v>233.6</v>
      </c>
      <c r="M236" s="2">
        <f t="shared" si="24"/>
        <v>0</v>
      </c>
      <c r="N236" s="9">
        <f t="shared" si="25"/>
        <v>0</v>
      </c>
      <c r="O236" s="2">
        <f>MIN(IF('07A_Конструктор'!$D$5="Так",'06A_Варіанти'!E227,1E+99),IF('07A_Конструктор'!$D$6="Так",'06A_Варіанти'!F227,1E+99),IF('07A_Конструктор'!$D$7="Так",'06A_Варіанти'!G227,1E+99),IF('07A_Конструктор'!$D$8="Так",'06A_Варіанти'!H227,1E+99),IF('07A_Конструктор'!$D$9="Так",'06A_Варіанти'!I227,1E+99),IF('07A_Конструктор'!$D$10="Так",'06A_Варіанти'!J227,1E+99),IF('07A_Конструктор'!$D$11="Так",'06A_Варіанти'!K227,1E+99),IF('07A_Конструктор'!$D$12="Так",'06A_Варіанти'!L227,1E+99),IF('07A_Конструктор'!$D$13="Так",'06A_Варіанти'!M227,1E+99),IF('07A_Конструктор'!$D$14="Так",'06A_Варіанти'!N227,1E+99),IF('07A_Конструктор'!$D$15="Так",'06A_Варіанти'!O227,1E+99),IF('07A_Конструктор'!$D$16="Так",'06A_Варіанти'!P227,1E+99),IF('07A_Конструктор'!$D$17="Так",'06A_Варіанти'!Q227,1E+99),IF('06A_Варіанти'!R227="",1E+99,'06A_Варіанти'!R227))</f>
        <v>116.8</v>
      </c>
      <c r="P236" s="2" t="str">
        <f t="shared" si="26"/>
        <v>5 т</v>
      </c>
      <c r="Q236" s="2">
        <f t="shared" si="27"/>
        <v>14</v>
      </c>
      <c r="R236" s="2">
        <f>IF(OR(C236="РЦК макси",C236="РЦЧ SKU"),"SKU-потік",IFERROR(VLOOKUP(D236,'02_РЦ'!$A$3:$I$7,5,FALSE),0))</f>
        <v>800</v>
      </c>
      <c r="S236" s="2" t="str">
        <f>IF(OR(C236="РЦК макси",C236="РЦЧ SKU"),"Не рахується в ліміт",IFERROR(VLOOKUP(D236,'02_РЦ'!$A$3:$I$7,9,FALSE),"Немає РЦ"))</f>
        <v>В межах</v>
      </c>
    </row>
    <row r="237" spans="1:19">
      <c r="A237" s="2" t="str">
        <f>'06A_Варіанти'!A228</f>
        <v>BASE_575</v>
      </c>
      <c r="B237" s="2" t="str">
        <f>'06A_Варіанти'!B228</f>
        <v>TT_575</v>
      </c>
      <c r="C237" s="2" t="str">
        <f>'06A_Варіанти'!D228</f>
        <v>Основний</v>
      </c>
      <c r="D237" s="2" t="str">
        <f>'06A_Варіанти'!C228</f>
        <v>РЦП</v>
      </c>
      <c r="E237" s="2" t="str">
        <f>'06A_Варіанти'!S228</f>
        <v>DNI_AMUR</v>
      </c>
      <c r="F237" s="2" t="str">
        <f>IF(O237='06A_Варіанти'!E228,'06A_Варіанти'!E$1,IF(O237='06A_Варіанти'!F228,'06A_Варіанти'!F$1,IF(O237='06A_Варіанти'!G228,'06A_Варіанти'!G$1,IF(O237='06A_Варіанти'!H228,'06A_Варіанти'!H$1,IF(O237='06A_Варіанти'!I228,'06A_Варіанти'!I$1,IF(O237='06A_Варіанти'!J228,'06A_Варіанти'!J$1,IF(O237='06A_Варіанти'!K228,'06A_Варіанти'!K$1,IF(O237='06A_Варіанти'!L228,'06A_Варіанти'!L$1,IF(O237='06A_Варіанти'!M228,'06A_Варіанти'!M$1,IF(O237='06A_Варіанти'!N228,'06A_Варіанти'!N$1,IF(O237='06A_Варіанти'!O228,'06A_Варіанти'!O$1,IF(O237='06A_Варіанти'!P228,'06A_Варіанти'!P$1,IF(O237='06A_Варіанти'!Q228,'06A_Варіанти'!Q$1,IF(O237='06A_Варіанти'!R228,'06A_Варіанти'!R$1,"НЕМАЄ МАРШРУТУ"))))))))))))))</f>
        <v>DNI_AMUR</v>
      </c>
      <c r="G237" s="2" t="str">
        <f t="shared" si="21"/>
        <v>БЕЗ ЗМІН</v>
      </c>
      <c r="H237" s="2">
        <f>IF(G237="НЕМАЄ МАРШРУТУ",0,O237-'06A_Варіанти'!T228)</f>
        <v>0</v>
      </c>
      <c r="I237" s="2">
        <f>IFERROR(INDEX('04_Потоки'!$E:$E,MATCH(A237,'04_Потоки'!$A:$A,0)),0)</f>
        <v>1.850536130536131</v>
      </c>
      <c r="J237" s="2">
        <f t="shared" si="22"/>
        <v>1</v>
      </c>
      <c r="K237" s="2">
        <f>IF(C237="РЦК макси",0,2*'06A_Варіанти'!T228*J237)</f>
        <v>310.2</v>
      </c>
      <c r="L237" s="2">
        <f t="shared" si="23"/>
        <v>310.2</v>
      </c>
      <c r="M237" s="2">
        <f t="shared" si="24"/>
        <v>0</v>
      </c>
      <c r="N237" s="9">
        <f t="shared" si="25"/>
        <v>0</v>
      </c>
      <c r="O237" s="2">
        <f>MIN(IF('07A_Конструктор'!$D$5="Так",'06A_Варіанти'!E228,1E+99),IF('07A_Конструктор'!$D$6="Так",'06A_Варіанти'!F228,1E+99),IF('07A_Конструктор'!$D$7="Так",'06A_Варіанти'!G228,1E+99),IF('07A_Конструктор'!$D$8="Так",'06A_Варіанти'!H228,1E+99),IF('07A_Конструктор'!$D$9="Так",'06A_Варіанти'!I228,1E+99),IF('07A_Конструктор'!$D$10="Так",'06A_Варіанти'!J228,1E+99),IF('07A_Конструктор'!$D$11="Так",'06A_Варіанти'!K228,1E+99),IF('07A_Конструктор'!$D$12="Так",'06A_Варіанти'!L228,1E+99),IF('07A_Конструктор'!$D$13="Так",'06A_Варіанти'!M228,1E+99),IF('07A_Конструктор'!$D$14="Так",'06A_Варіанти'!N228,1E+99),IF('07A_Конструктор'!$D$15="Так",'06A_Варіанти'!O228,1E+99),IF('07A_Конструктор'!$D$16="Так",'06A_Варіанти'!P228,1E+99),IF('07A_Конструктор'!$D$17="Так",'06A_Варіанти'!Q228,1E+99),IF('06A_Варіанти'!R228="",1E+99,'06A_Варіанти'!R228))</f>
        <v>155.1</v>
      </c>
      <c r="P237" s="2" t="str">
        <f t="shared" si="26"/>
        <v>5 т</v>
      </c>
      <c r="Q237" s="2">
        <f t="shared" si="27"/>
        <v>14</v>
      </c>
      <c r="R237" s="2">
        <f>IF(OR(C237="РЦК макси",C237="РЦЧ SKU"),"SKU-потік",IFERROR(VLOOKUP(D237,'02_РЦ'!$A$3:$I$7,5,FALSE),0))</f>
        <v>800</v>
      </c>
      <c r="S237" s="2" t="str">
        <f>IF(OR(C237="РЦК макси",C237="РЦЧ SKU"),"Не рахується в ліміт",IFERROR(VLOOKUP(D237,'02_РЦ'!$A$3:$I$7,9,FALSE),"Немає РЦ"))</f>
        <v>В межах</v>
      </c>
    </row>
    <row r="238" spans="1:19">
      <c r="A238" s="2" t="str">
        <f>'06A_Варіанти'!A229</f>
        <v>BASE_594</v>
      </c>
      <c r="B238" s="2" t="str">
        <f>'06A_Варіанти'!B229</f>
        <v>TT_594</v>
      </c>
      <c r="C238" s="2" t="str">
        <f>'06A_Варіанти'!D229</f>
        <v>Основний</v>
      </c>
      <c r="D238" s="2" t="str">
        <f>'06A_Варіанти'!C229</f>
        <v>РЦП</v>
      </c>
      <c r="E238" s="2" t="str">
        <f>'06A_Варіанти'!S229</f>
        <v>DIRECT</v>
      </c>
      <c r="F238" s="2" t="str">
        <f>IF(O238='06A_Варіанти'!E229,'06A_Варіанти'!E$1,IF(O238='06A_Варіанти'!F229,'06A_Варіанти'!F$1,IF(O238='06A_Варіанти'!G229,'06A_Варіанти'!G$1,IF(O238='06A_Варіанти'!H229,'06A_Варіанти'!H$1,IF(O238='06A_Варіанти'!I229,'06A_Варіанти'!I$1,IF(O238='06A_Варіанти'!J229,'06A_Варіанти'!J$1,IF(O238='06A_Варіанти'!K229,'06A_Варіанти'!K$1,IF(O238='06A_Варіанти'!L229,'06A_Варіанти'!L$1,IF(O238='06A_Варіанти'!M229,'06A_Варіанти'!M$1,IF(O238='06A_Варіанти'!N229,'06A_Варіанти'!N$1,IF(O238='06A_Варіанти'!O229,'06A_Варіанти'!O$1,IF(O238='06A_Варіанти'!P229,'06A_Варіанти'!P$1,IF(O238='06A_Варіанти'!Q229,'06A_Варіанти'!Q$1,IF(O238='06A_Варіанти'!R229,'06A_Варіанти'!R$1,"НЕМАЄ МАРШРУТУ"))))))))))))))</f>
        <v>DIRECT</v>
      </c>
      <c r="G238" s="2" t="str">
        <f t="shared" si="21"/>
        <v>БЕЗ ЗМІН</v>
      </c>
      <c r="H238" s="2">
        <f>IF(G238="НЕМАЄ МАРШРУТУ",0,O238-'06A_Варіанти'!T229)</f>
        <v>0</v>
      </c>
      <c r="I238" s="2">
        <f>IFERROR(INDEX('04_Потоки'!$E:$E,MATCH(A238,'04_Потоки'!$A:$A,0)),0)</f>
        <v>1.850536130536131</v>
      </c>
      <c r="J238" s="2">
        <f t="shared" si="22"/>
        <v>1</v>
      </c>
      <c r="K238" s="2">
        <f>IF(C238="РЦК макси",0,2*'06A_Варіанти'!T229*J238)</f>
        <v>335</v>
      </c>
      <c r="L238" s="2">
        <f t="shared" si="23"/>
        <v>335</v>
      </c>
      <c r="M238" s="2">
        <f t="shared" si="24"/>
        <v>0</v>
      </c>
      <c r="N238" s="9">
        <f t="shared" si="25"/>
        <v>0</v>
      </c>
      <c r="O238" s="2">
        <f>MIN(IF('07A_Конструктор'!$D$5="Так",'06A_Варіанти'!E229,1E+99),IF('07A_Конструктор'!$D$6="Так",'06A_Варіанти'!F229,1E+99),IF('07A_Конструктор'!$D$7="Так",'06A_Варіанти'!G229,1E+99),IF('07A_Конструктор'!$D$8="Так",'06A_Варіанти'!H229,1E+99),IF('07A_Конструктор'!$D$9="Так",'06A_Варіанти'!I229,1E+99),IF('07A_Конструктор'!$D$10="Так",'06A_Варіанти'!J229,1E+99),IF('07A_Конструктор'!$D$11="Так",'06A_Варіанти'!K229,1E+99),IF('07A_Конструктор'!$D$12="Так",'06A_Варіанти'!L229,1E+99),IF('07A_Конструктор'!$D$13="Так",'06A_Варіанти'!M229,1E+99),IF('07A_Конструктор'!$D$14="Так",'06A_Варіанти'!N229,1E+99),IF('07A_Конструктор'!$D$15="Так",'06A_Варіанти'!O229,1E+99),IF('07A_Конструктор'!$D$16="Так",'06A_Варіанти'!P229,1E+99),IF('07A_Конструктор'!$D$17="Так",'06A_Варіанти'!Q229,1E+99),IF('06A_Варіанти'!R229="",1E+99,'06A_Варіанти'!R229))</f>
        <v>167.5</v>
      </c>
      <c r="P238" s="2" t="str">
        <f t="shared" si="26"/>
        <v>5 т</v>
      </c>
      <c r="Q238" s="2">
        <f t="shared" si="27"/>
        <v>14</v>
      </c>
      <c r="R238" s="2">
        <f>IF(OR(C238="РЦК макси",C238="РЦЧ SKU"),"SKU-потік",IFERROR(VLOOKUP(D238,'02_РЦ'!$A$3:$I$7,5,FALSE),0))</f>
        <v>800</v>
      </c>
      <c r="S238" s="2" t="str">
        <f>IF(OR(C238="РЦК макси",C238="РЦЧ SKU"),"Не рахується в ліміт",IFERROR(VLOOKUP(D238,'02_РЦ'!$A$3:$I$7,9,FALSE),"Немає РЦ"))</f>
        <v>В межах</v>
      </c>
    </row>
    <row r="239" spans="1:19">
      <c r="A239" s="2" t="str">
        <f>'06A_Варіанти'!A230</f>
        <v>BASE_598</v>
      </c>
      <c r="B239" s="2" t="str">
        <f>'06A_Варіанти'!B230</f>
        <v>TT_598</v>
      </c>
      <c r="C239" s="2" t="str">
        <f>'06A_Варіанти'!D230</f>
        <v>Основний</v>
      </c>
      <c r="D239" s="2" t="str">
        <f>'06A_Варіанти'!C230</f>
        <v>РЦП</v>
      </c>
      <c r="E239" s="2" t="str">
        <f>'06A_Варіанти'!S230</f>
        <v>DIRECT</v>
      </c>
      <c r="F239" s="2" t="str">
        <f>IF(O239='06A_Варіанти'!E230,'06A_Варіанти'!E$1,IF(O239='06A_Варіанти'!F230,'06A_Варіанти'!F$1,IF(O239='06A_Варіанти'!G230,'06A_Варіанти'!G$1,IF(O239='06A_Варіанти'!H230,'06A_Варіанти'!H$1,IF(O239='06A_Варіанти'!I230,'06A_Варіанти'!I$1,IF(O239='06A_Варіанти'!J230,'06A_Варіанти'!J$1,IF(O239='06A_Варіанти'!K230,'06A_Варіанти'!K$1,IF(O239='06A_Варіанти'!L230,'06A_Варіанти'!L$1,IF(O239='06A_Варіанти'!M230,'06A_Варіанти'!M$1,IF(O239='06A_Варіанти'!N230,'06A_Варіанти'!N$1,IF(O239='06A_Варіанти'!O230,'06A_Варіанти'!O$1,IF(O239='06A_Варіанти'!P230,'06A_Варіанти'!P$1,IF(O239='06A_Варіанти'!Q230,'06A_Варіанти'!Q$1,IF(O239='06A_Варіанти'!R230,'06A_Варіанти'!R$1,"НЕМАЄ МАРШРУТУ"))))))))))))))</f>
        <v>DIRECT</v>
      </c>
      <c r="G239" s="2" t="str">
        <f t="shared" si="21"/>
        <v>БЕЗ ЗМІН</v>
      </c>
      <c r="H239" s="2">
        <f>IF(G239="НЕМАЄ МАРШРУТУ",0,O239-'06A_Варіанти'!T230)</f>
        <v>0</v>
      </c>
      <c r="I239" s="2">
        <f>IFERROR(INDEX('04_Потоки'!$E:$E,MATCH(A239,'04_Потоки'!$A:$A,0)),0)</f>
        <v>1.850536130536131</v>
      </c>
      <c r="J239" s="2">
        <f t="shared" si="22"/>
        <v>1</v>
      </c>
      <c r="K239" s="2">
        <f>IF(C239="РЦК макси",0,2*'06A_Варіанти'!T230*J239)</f>
        <v>301.60000000000002</v>
      </c>
      <c r="L239" s="2">
        <f t="shared" si="23"/>
        <v>301.60000000000002</v>
      </c>
      <c r="M239" s="2">
        <f t="shared" si="24"/>
        <v>0</v>
      </c>
      <c r="N239" s="9">
        <f t="shared" si="25"/>
        <v>0</v>
      </c>
      <c r="O239" s="2">
        <f>MIN(IF('07A_Конструктор'!$D$5="Так",'06A_Варіанти'!E230,1E+99),IF('07A_Конструктор'!$D$6="Так",'06A_Варіанти'!F230,1E+99),IF('07A_Конструктор'!$D$7="Так",'06A_Варіанти'!G230,1E+99),IF('07A_Конструктор'!$D$8="Так",'06A_Варіанти'!H230,1E+99),IF('07A_Конструктор'!$D$9="Так",'06A_Варіанти'!I230,1E+99),IF('07A_Конструктор'!$D$10="Так",'06A_Варіанти'!J230,1E+99),IF('07A_Конструктор'!$D$11="Так",'06A_Варіанти'!K230,1E+99),IF('07A_Конструктор'!$D$12="Так",'06A_Варіанти'!L230,1E+99),IF('07A_Конструктор'!$D$13="Так",'06A_Варіанти'!M230,1E+99),IF('07A_Конструктор'!$D$14="Так",'06A_Варіанти'!N230,1E+99),IF('07A_Конструктор'!$D$15="Так",'06A_Варіанти'!O230,1E+99),IF('07A_Конструктор'!$D$16="Так",'06A_Варіанти'!P230,1E+99),IF('07A_Конструктор'!$D$17="Так",'06A_Варіанти'!Q230,1E+99),IF('06A_Варіанти'!R230="",1E+99,'06A_Варіанти'!R230))</f>
        <v>150.80000000000001</v>
      </c>
      <c r="P239" s="2" t="str">
        <f t="shared" si="26"/>
        <v>5 т</v>
      </c>
      <c r="Q239" s="2">
        <f t="shared" si="27"/>
        <v>14</v>
      </c>
      <c r="R239" s="2">
        <f>IF(OR(C239="РЦК макси",C239="РЦЧ SKU"),"SKU-потік",IFERROR(VLOOKUP(D239,'02_РЦ'!$A$3:$I$7,5,FALSE),0))</f>
        <v>800</v>
      </c>
      <c r="S239" s="2" t="str">
        <f>IF(OR(C239="РЦК макси",C239="РЦЧ SKU"),"Не рахується в ліміт",IFERROR(VLOOKUP(D239,'02_РЦ'!$A$3:$I$7,9,FALSE),"Немає РЦ"))</f>
        <v>В межах</v>
      </c>
    </row>
    <row r="240" spans="1:19">
      <c r="A240" s="2" t="str">
        <f>'06A_Варіанти'!A231</f>
        <v>BASE_602</v>
      </c>
      <c r="B240" s="2" t="str">
        <f>'06A_Варіанти'!B231</f>
        <v>TT_602</v>
      </c>
      <c r="C240" s="2" t="str">
        <f>'06A_Варіанти'!D231</f>
        <v>Основний</v>
      </c>
      <c r="D240" s="2" t="str">
        <f>'06A_Варіанти'!C231</f>
        <v>РЦП</v>
      </c>
      <c r="E240" s="2" t="str">
        <f>'06A_Варіанти'!S231</f>
        <v>DIRECT</v>
      </c>
      <c r="F240" s="2" t="str">
        <f>IF(O240='06A_Варіанти'!E231,'06A_Варіанти'!E$1,IF(O240='06A_Варіанти'!F231,'06A_Варіанти'!F$1,IF(O240='06A_Варіанти'!G231,'06A_Варіанти'!G$1,IF(O240='06A_Варіанти'!H231,'06A_Варіанти'!H$1,IF(O240='06A_Варіанти'!I231,'06A_Варіанти'!I$1,IF(O240='06A_Варіанти'!J231,'06A_Варіанти'!J$1,IF(O240='06A_Варіанти'!K231,'06A_Варіанти'!K$1,IF(O240='06A_Варіанти'!L231,'06A_Варіанти'!L$1,IF(O240='06A_Варіанти'!M231,'06A_Варіанти'!M$1,IF(O240='06A_Варіанти'!N231,'06A_Варіанти'!N$1,IF(O240='06A_Варіанти'!O231,'06A_Варіанти'!O$1,IF(O240='06A_Варіанти'!P231,'06A_Варіанти'!P$1,IF(O240='06A_Варіанти'!Q231,'06A_Варіанти'!Q$1,IF(O240='06A_Варіанти'!R231,'06A_Варіанти'!R$1,"НЕМАЄ МАРШРУТУ"))))))))))))))</f>
        <v>DIRECT</v>
      </c>
      <c r="G240" s="2" t="str">
        <f t="shared" si="21"/>
        <v>БЕЗ ЗМІН</v>
      </c>
      <c r="H240" s="2">
        <f>IF(G240="НЕМАЄ МАРШРУТУ",0,O240-'06A_Варіанти'!T231)</f>
        <v>0</v>
      </c>
      <c r="I240" s="2">
        <f>IFERROR(INDEX('04_Потоки'!$E:$E,MATCH(A240,'04_Потоки'!$A:$A,0)),0)</f>
        <v>1.850536130536131</v>
      </c>
      <c r="J240" s="2">
        <f t="shared" si="22"/>
        <v>1</v>
      </c>
      <c r="K240" s="2">
        <f>IF(C240="РЦК макси",0,2*'06A_Варіанти'!T231*J240)</f>
        <v>330.8</v>
      </c>
      <c r="L240" s="2">
        <f t="shared" si="23"/>
        <v>330.8</v>
      </c>
      <c r="M240" s="2">
        <f t="shared" si="24"/>
        <v>0</v>
      </c>
      <c r="N240" s="9">
        <f t="shared" si="25"/>
        <v>0</v>
      </c>
      <c r="O240" s="2">
        <f>MIN(IF('07A_Конструктор'!$D$5="Так",'06A_Варіанти'!E231,1E+99),IF('07A_Конструктор'!$D$6="Так",'06A_Варіанти'!F231,1E+99),IF('07A_Конструктор'!$D$7="Так",'06A_Варіанти'!G231,1E+99),IF('07A_Конструктор'!$D$8="Так",'06A_Варіанти'!H231,1E+99),IF('07A_Конструктор'!$D$9="Так",'06A_Варіанти'!I231,1E+99),IF('07A_Конструктор'!$D$10="Так",'06A_Варіанти'!J231,1E+99),IF('07A_Конструктор'!$D$11="Так",'06A_Варіанти'!K231,1E+99),IF('07A_Конструктор'!$D$12="Так",'06A_Варіанти'!L231,1E+99),IF('07A_Конструктор'!$D$13="Так",'06A_Варіанти'!M231,1E+99),IF('07A_Конструктор'!$D$14="Так",'06A_Варіанти'!N231,1E+99),IF('07A_Конструктор'!$D$15="Так",'06A_Варіанти'!O231,1E+99),IF('07A_Конструктор'!$D$16="Так",'06A_Варіанти'!P231,1E+99),IF('07A_Конструктор'!$D$17="Так",'06A_Варіанти'!Q231,1E+99),IF('06A_Варіанти'!R231="",1E+99,'06A_Варіанти'!R231))</f>
        <v>165.4</v>
      </c>
      <c r="P240" s="2" t="str">
        <f t="shared" si="26"/>
        <v>5 т</v>
      </c>
      <c r="Q240" s="2">
        <f t="shared" si="27"/>
        <v>14</v>
      </c>
      <c r="R240" s="2">
        <f>IF(OR(C240="РЦК макси",C240="РЦЧ SKU"),"SKU-потік",IFERROR(VLOOKUP(D240,'02_РЦ'!$A$3:$I$7,5,FALSE),0))</f>
        <v>800</v>
      </c>
      <c r="S240" s="2" t="str">
        <f>IF(OR(C240="РЦК макси",C240="РЦЧ SKU"),"Не рахується в ліміт",IFERROR(VLOOKUP(D240,'02_РЦ'!$A$3:$I$7,9,FALSE),"Немає РЦ"))</f>
        <v>В межах</v>
      </c>
    </row>
    <row r="241" spans="1:19">
      <c r="A241" s="2" t="str">
        <f>'06A_Варіанти'!A232</f>
        <v>BASE_603</v>
      </c>
      <c r="B241" s="2" t="str">
        <f>'06A_Варіанти'!B232</f>
        <v>TT_603</v>
      </c>
      <c r="C241" s="2" t="str">
        <f>'06A_Варіанти'!D232</f>
        <v>Основний</v>
      </c>
      <c r="D241" s="2" t="str">
        <f>'06A_Варіанти'!C232</f>
        <v>РЦП</v>
      </c>
      <c r="E241" s="2" t="str">
        <f>'06A_Варіанти'!S232</f>
        <v>DIRECT</v>
      </c>
      <c r="F241" s="2" t="str">
        <f>IF(O241='06A_Варіанти'!E232,'06A_Варіанти'!E$1,IF(O241='06A_Варіанти'!F232,'06A_Варіанти'!F$1,IF(O241='06A_Варіанти'!G232,'06A_Варіанти'!G$1,IF(O241='06A_Варіанти'!H232,'06A_Варіанти'!H$1,IF(O241='06A_Варіанти'!I232,'06A_Варіанти'!I$1,IF(O241='06A_Варіанти'!J232,'06A_Варіанти'!J$1,IF(O241='06A_Варіанти'!K232,'06A_Варіанти'!K$1,IF(O241='06A_Варіанти'!L232,'06A_Варіанти'!L$1,IF(O241='06A_Варіанти'!M232,'06A_Варіанти'!M$1,IF(O241='06A_Варіанти'!N232,'06A_Варіанти'!N$1,IF(O241='06A_Варіанти'!O232,'06A_Варіанти'!O$1,IF(O241='06A_Варіанти'!P232,'06A_Варіанти'!P$1,IF(O241='06A_Варіанти'!Q232,'06A_Варіанти'!Q$1,IF(O241='06A_Варіанти'!R232,'06A_Варіанти'!R$1,"НЕМАЄ МАРШРУТУ"))))))))))))))</f>
        <v>DIRECT</v>
      </c>
      <c r="G241" s="2" t="str">
        <f t="shared" si="21"/>
        <v>БЕЗ ЗМІН</v>
      </c>
      <c r="H241" s="2">
        <f>IF(G241="НЕМАЄ МАРШРУТУ",0,O241-'06A_Варіанти'!T232)</f>
        <v>0</v>
      </c>
      <c r="I241" s="2">
        <f>IFERROR(INDEX('04_Потоки'!$E:$E,MATCH(A241,'04_Потоки'!$A:$A,0)),0)</f>
        <v>1.850536130536131</v>
      </c>
      <c r="J241" s="2">
        <f t="shared" si="22"/>
        <v>1</v>
      </c>
      <c r="K241" s="2">
        <f>IF(C241="РЦК макси",0,2*'06A_Варіанти'!T232*J241)</f>
        <v>335</v>
      </c>
      <c r="L241" s="2">
        <f t="shared" si="23"/>
        <v>335</v>
      </c>
      <c r="M241" s="2">
        <f t="shared" si="24"/>
        <v>0</v>
      </c>
      <c r="N241" s="9">
        <f t="shared" si="25"/>
        <v>0</v>
      </c>
      <c r="O241" s="2">
        <f>MIN(IF('07A_Конструктор'!$D$5="Так",'06A_Варіанти'!E232,1E+99),IF('07A_Конструктор'!$D$6="Так",'06A_Варіанти'!F232,1E+99),IF('07A_Конструктор'!$D$7="Так",'06A_Варіанти'!G232,1E+99),IF('07A_Конструктор'!$D$8="Так",'06A_Варіанти'!H232,1E+99),IF('07A_Конструктор'!$D$9="Так",'06A_Варіанти'!I232,1E+99),IF('07A_Конструктор'!$D$10="Так",'06A_Варіанти'!J232,1E+99),IF('07A_Конструктор'!$D$11="Так",'06A_Варіанти'!K232,1E+99),IF('07A_Конструктор'!$D$12="Так",'06A_Варіанти'!L232,1E+99),IF('07A_Конструктор'!$D$13="Так",'06A_Варіанти'!M232,1E+99),IF('07A_Конструктор'!$D$14="Так",'06A_Варіанти'!N232,1E+99),IF('07A_Конструктор'!$D$15="Так",'06A_Варіанти'!O232,1E+99),IF('07A_Конструктор'!$D$16="Так",'06A_Варіанти'!P232,1E+99),IF('07A_Конструктор'!$D$17="Так",'06A_Варіанти'!Q232,1E+99),IF('06A_Варіанти'!R232="",1E+99,'06A_Варіанти'!R232))</f>
        <v>167.5</v>
      </c>
      <c r="P241" s="2" t="str">
        <f t="shared" si="26"/>
        <v>5 т</v>
      </c>
      <c r="Q241" s="2">
        <f t="shared" si="27"/>
        <v>14</v>
      </c>
      <c r="R241" s="2">
        <f>IF(OR(C241="РЦК макси",C241="РЦЧ SKU"),"SKU-потік",IFERROR(VLOOKUP(D241,'02_РЦ'!$A$3:$I$7,5,FALSE),0))</f>
        <v>800</v>
      </c>
      <c r="S241" s="2" t="str">
        <f>IF(OR(C241="РЦК макси",C241="РЦЧ SKU"),"Не рахується в ліміт",IFERROR(VLOOKUP(D241,'02_РЦ'!$A$3:$I$7,9,FALSE),"Немає РЦ"))</f>
        <v>В межах</v>
      </c>
    </row>
    <row r="242" spans="1:19">
      <c r="A242" s="2" t="str">
        <f>'06A_Варіанти'!A233</f>
        <v>BASE_607</v>
      </c>
      <c r="B242" s="2" t="str">
        <f>'06A_Варіанти'!B233</f>
        <v>TT_607</v>
      </c>
      <c r="C242" s="2" t="str">
        <f>'06A_Варіанти'!D233</f>
        <v>Основний</v>
      </c>
      <c r="D242" s="2" t="str">
        <f>'06A_Варіанти'!C233</f>
        <v>РЦП</v>
      </c>
      <c r="E242" s="2" t="str">
        <f>'06A_Варіанти'!S233</f>
        <v>DIRECT</v>
      </c>
      <c r="F242" s="2" t="str">
        <f>IF(O242='06A_Варіанти'!E233,'06A_Варіанти'!E$1,IF(O242='06A_Варіанти'!F233,'06A_Варіанти'!F$1,IF(O242='06A_Варіанти'!G233,'06A_Варіанти'!G$1,IF(O242='06A_Варіанти'!H233,'06A_Варіанти'!H$1,IF(O242='06A_Варіанти'!I233,'06A_Варіанти'!I$1,IF(O242='06A_Варіанти'!J233,'06A_Варіанти'!J$1,IF(O242='06A_Варіанти'!K233,'06A_Варіанти'!K$1,IF(O242='06A_Варіанти'!L233,'06A_Варіанти'!L$1,IF(O242='06A_Варіанти'!M233,'06A_Варіанти'!M$1,IF(O242='06A_Варіанти'!N233,'06A_Варіанти'!N$1,IF(O242='06A_Варіанти'!O233,'06A_Варіанти'!O$1,IF(O242='06A_Варіанти'!P233,'06A_Варіанти'!P$1,IF(O242='06A_Варіанти'!Q233,'06A_Варіанти'!Q$1,IF(O242='06A_Варіанти'!R233,'06A_Варіанти'!R$1,"НЕМАЄ МАРШРУТУ"))))))))))))))</f>
        <v>DIRECT</v>
      </c>
      <c r="G242" s="2" t="str">
        <f t="shared" si="21"/>
        <v>БЕЗ ЗМІН</v>
      </c>
      <c r="H242" s="2">
        <f>IF(G242="НЕМАЄ МАРШРУТУ",0,O242-'06A_Варіанти'!T233)</f>
        <v>0</v>
      </c>
      <c r="I242" s="2">
        <f>IFERROR(INDEX('04_Потоки'!$E:$E,MATCH(A242,'04_Потоки'!$A:$A,0)),0)</f>
        <v>1.850536130536131</v>
      </c>
      <c r="J242" s="2">
        <f t="shared" si="22"/>
        <v>1</v>
      </c>
      <c r="K242" s="2">
        <f>IF(C242="РЦК макси",0,2*'06A_Варіанти'!T233*J242)</f>
        <v>513.20000000000005</v>
      </c>
      <c r="L242" s="2">
        <f t="shared" si="23"/>
        <v>513.20000000000005</v>
      </c>
      <c r="M242" s="2">
        <f t="shared" si="24"/>
        <v>0</v>
      </c>
      <c r="N242" s="9">
        <f t="shared" si="25"/>
        <v>0</v>
      </c>
      <c r="O242" s="2">
        <f>MIN(IF('07A_Конструктор'!$D$5="Так",'06A_Варіанти'!E233,1E+99),IF('07A_Конструктор'!$D$6="Так",'06A_Варіанти'!F233,1E+99),IF('07A_Конструктор'!$D$7="Так",'06A_Варіанти'!G233,1E+99),IF('07A_Конструктор'!$D$8="Так",'06A_Варіанти'!H233,1E+99),IF('07A_Конструктор'!$D$9="Так",'06A_Варіанти'!I233,1E+99),IF('07A_Конструктор'!$D$10="Так",'06A_Варіанти'!J233,1E+99),IF('07A_Конструктор'!$D$11="Так",'06A_Варіанти'!K233,1E+99),IF('07A_Конструктор'!$D$12="Так",'06A_Варіанти'!L233,1E+99),IF('07A_Конструктор'!$D$13="Так",'06A_Варіанти'!M233,1E+99),IF('07A_Конструктор'!$D$14="Так",'06A_Варіанти'!N233,1E+99),IF('07A_Конструктор'!$D$15="Так",'06A_Варіанти'!O233,1E+99),IF('07A_Конструктор'!$D$16="Так",'06A_Варіанти'!P233,1E+99),IF('07A_Конструктор'!$D$17="Так",'06A_Варіанти'!Q233,1E+99),IF('06A_Варіанти'!R233="",1E+99,'06A_Варіанти'!R233))</f>
        <v>256.60000000000002</v>
      </c>
      <c r="P242" s="2" t="str">
        <f t="shared" si="26"/>
        <v>5 т</v>
      </c>
      <c r="Q242" s="2">
        <f t="shared" si="27"/>
        <v>14</v>
      </c>
      <c r="R242" s="2">
        <f>IF(OR(C242="РЦК макси",C242="РЦЧ SKU"),"SKU-потік",IFERROR(VLOOKUP(D242,'02_РЦ'!$A$3:$I$7,5,FALSE),0))</f>
        <v>800</v>
      </c>
      <c r="S242" s="2" t="str">
        <f>IF(OR(C242="РЦК макси",C242="РЦЧ SKU"),"Не рахується в ліміт",IFERROR(VLOOKUP(D242,'02_РЦ'!$A$3:$I$7,9,FALSE),"Немає РЦ"))</f>
        <v>В межах</v>
      </c>
    </row>
    <row r="243" spans="1:19">
      <c r="A243" s="2" t="str">
        <f>'06A_Варіанти'!A234</f>
        <v>BASE_265</v>
      </c>
      <c r="B243" s="2" t="str">
        <f>'06A_Варіанти'!B234</f>
        <v>TT_265</v>
      </c>
      <c r="C243" s="2" t="str">
        <f>'06A_Варіанти'!D234</f>
        <v>Основний</v>
      </c>
      <c r="D243" s="2" t="str">
        <f>'06A_Варіанти'!C234</f>
        <v>РЦП</v>
      </c>
      <c r="E243" s="2" t="str">
        <f>'06A_Варіанти'!S234</f>
        <v>KAM_HPP</v>
      </c>
      <c r="F243" s="2" t="str">
        <f>IF(O243='06A_Варіанти'!E234,'06A_Варіанти'!E$1,IF(O243='06A_Варіанти'!F234,'06A_Варіанти'!F$1,IF(O243='06A_Варіанти'!G234,'06A_Варіанти'!G$1,IF(O243='06A_Варіанти'!H234,'06A_Варіанти'!H$1,IF(O243='06A_Варіанти'!I234,'06A_Варіанти'!I$1,IF(O243='06A_Варіанти'!J234,'06A_Варіанти'!J$1,IF(O243='06A_Варіанти'!K234,'06A_Варіанти'!K$1,IF(O243='06A_Варіанти'!L234,'06A_Варіанти'!L$1,IF(O243='06A_Варіанти'!M234,'06A_Варіанти'!M$1,IF(O243='06A_Варіанти'!N234,'06A_Варіанти'!N$1,IF(O243='06A_Варіанти'!O234,'06A_Варіанти'!O$1,IF(O243='06A_Варіанти'!P234,'06A_Варіанти'!P$1,IF(O243='06A_Варіанти'!Q234,'06A_Варіанти'!Q$1,IF(O243='06A_Варіанти'!R234,'06A_Варіанти'!R$1,"НЕМАЄ МАРШРУТУ"))))))))))))))</f>
        <v>KAM_HPP</v>
      </c>
      <c r="G243" s="2" t="str">
        <f t="shared" si="21"/>
        <v>БЕЗ ЗМІН</v>
      </c>
      <c r="H243" s="2">
        <f>IF(G243="НЕМАЄ МАРШРУТУ",0,O243-'06A_Варіанти'!T234)</f>
        <v>0</v>
      </c>
      <c r="I243" s="2">
        <f>IFERROR(INDEX('04_Потоки'!$E:$E,MATCH(A243,'04_Потоки'!$A:$A,0)),0)</f>
        <v>1.850536130536131</v>
      </c>
      <c r="J243" s="2">
        <f t="shared" si="22"/>
        <v>1</v>
      </c>
      <c r="K243" s="2">
        <f>IF(C243="РЦК макси",0,2*'06A_Варіанти'!T234*J243)</f>
        <v>301.39999999999998</v>
      </c>
      <c r="L243" s="2">
        <f t="shared" si="23"/>
        <v>301.39999999999998</v>
      </c>
      <c r="M243" s="2">
        <f t="shared" si="24"/>
        <v>0</v>
      </c>
      <c r="N243" s="9">
        <f t="shared" si="25"/>
        <v>0</v>
      </c>
      <c r="O243" s="2">
        <f>MIN(IF('07A_Конструктор'!$D$5="Так",'06A_Варіанти'!E234,1E+99),IF('07A_Конструктор'!$D$6="Так",'06A_Варіанти'!F234,1E+99),IF('07A_Конструктор'!$D$7="Так",'06A_Варіанти'!G234,1E+99),IF('07A_Конструктор'!$D$8="Так",'06A_Варіанти'!H234,1E+99),IF('07A_Конструктор'!$D$9="Так",'06A_Варіанти'!I234,1E+99),IF('07A_Конструктор'!$D$10="Так",'06A_Варіанти'!J234,1E+99),IF('07A_Конструктор'!$D$11="Так",'06A_Варіанти'!K234,1E+99),IF('07A_Конструктор'!$D$12="Так",'06A_Варіанти'!L234,1E+99),IF('07A_Конструктор'!$D$13="Так",'06A_Варіанти'!M234,1E+99),IF('07A_Конструктор'!$D$14="Так",'06A_Варіанти'!N234,1E+99),IF('07A_Конструктор'!$D$15="Так",'06A_Варіанти'!O234,1E+99),IF('07A_Конструктор'!$D$16="Так",'06A_Варіанти'!P234,1E+99),IF('07A_Конструктор'!$D$17="Так",'06A_Варіанти'!Q234,1E+99),IF('06A_Варіанти'!R234="",1E+99,'06A_Варіанти'!R234))</f>
        <v>150.69999999999999</v>
      </c>
      <c r="P243" s="2" t="str">
        <f t="shared" si="26"/>
        <v>5 т</v>
      </c>
      <c r="Q243" s="2">
        <f t="shared" si="27"/>
        <v>14</v>
      </c>
      <c r="R243" s="2">
        <f>IF(OR(C243="РЦК макси",C243="РЦЧ SKU"),"SKU-потік",IFERROR(VLOOKUP(D243,'02_РЦ'!$A$3:$I$7,5,FALSE),0))</f>
        <v>800</v>
      </c>
      <c r="S243" s="2" t="str">
        <f>IF(OR(C243="РЦК макси",C243="РЦЧ SKU"),"Не рахується в ліміт",IFERROR(VLOOKUP(D243,'02_РЦ'!$A$3:$I$7,9,FALSE),"Немає РЦ"))</f>
        <v>В межах</v>
      </c>
    </row>
    <row r="244" spans="1:19">
      <c r="A244" s="2" t="str">
        <f>'06A_Варіанти'!A235</f>
        <v>BASE_588</v>
      </c>
      <c r="B244" s="2" t="str">
        <f>'06A_Варіанти'!B235</f>
        <v>TT_588</v>
      </c>
      <c r="C244" s="2" t="str">
        <f>'06A_Варіанти'!D235</f>
        <v>Основний</v>
      </c>
      <c r="D244" s="2" t="str">
        <f>'06A_Варіанти'!C235</f>
        <v>РЦП</v>
      </c>
      <c r="E244" s="2" t="str">
        <f>'06A_Варіанти'!S235</f>
        <v>DIRECT</v>
      </c>
      <c r="F244" s="2" t="str">
        <f>IF(O244='06A_Варіанти'!E235,'06A_Варіанти'!E$1,IF(O244='06A_Варіанти'!F235,'06A_Варіанти'!F$1,IF(O244='06A_Варіанти'!G235,'06A_Варіанти'!G$1,IF(O244='06A_Варіанти'!H235,'06A_Варіанти'!H$1,IF(O244='06A_Варіанти'!I235,'06A_Варіанти'!I$1,IF(O244='06A_Варіанти'!J235,'06A_Варіанти'!J$1,IF(O244='06A_Варіанти'!K235,'06A_Варіанти'!K$1,IF(O244='06A_Варіанти'!L235,'06A_Варіанти'!L$1,IF(O244='06A_Варіанти'!M235,'06A_Варіанти'!M$1,IF(O244='06A_Варіанти'!N235,'06A_Варіанти'!N$1,IF(O244='06A_Варіанти'!O235,'06A_Варіанти'!O$1,IF(O244='06A_Варіанти'!P235,'06A_Варіанти'!P$1,IF(O244='06A_Варіанти'!Q235,'06A_Варіанти'!Q$1,IF(O244='06A_Варіанти'!R235,'06A_Варіанти'!R$1,"НЕМАЄ МАРШРУТУ"))))))))))))))</f>
        <v>DIRECT</v>
      </c>
      <c r="G244" s="2" t="str">
        <f t="shared" si="21"/>
        <v>БЕЗ ЗМІН</v>
      </c>
      <c r="H244" s="2">
        <f>IF(G244="НЕМАЄ МАРШРУТУ",0,O244-'06A_Варіанти'!T235)</f>
        <v>0</v>
      </c>
      <c r="I244" s="2">
        <f>IFERROR(INDEX('04_Потоки'!$E:$E,MATCH(A244,'04_Потоки'!$A:$A,0)),0)</f>
        <v>1.850536130536131</v>
      </c>
      <c r="J244" s="2">
        <f t="shared" si="22"/>
        <v>1</v>
      </c>
      <c r="K244" s="2">
        <f>IF(C244="РЦК макси",0,2*'06A_Варіанти'!T235*J244)</f>
        <v>380</v>
      </c>
      <c r="L244" s="2">
        <f t="shared" si="23"/>
        <v>380</v>
      </c>
      <c r="M244" s="2">
        <f t="shared" si="24"/>
        <v>0</v>
      </c>
      <c r="N244" s="9">
        <f t="shared" si="25"/>
        <v>0</v>
      </c>
      <c r="O244" s="2">
        <f>MIN(IF('07A_Конструктор'!$D$5="Так",'06A_Варіанти'!E235,1E+99),IF('07A_Конструктор'!$D$6="Так",'06A_Варіанти'!F235,1E+99),IF('07A_Конструктор'!$D$7="Так",'06A_Варіанти'!G235,1E+99),IF('07A_Конструктор'!$D$8="Так",'06A_Варіанти'!H235,1E+99),IF('07A_Конструктор'!$D$9="Так",'06A_Варіанти'!I235,1E+99),IF('07A_Конструктор'!$D$10="Так",'06A_Варіанти'!J235,1E+99),IF('07A_Конструктор'!$D$11="Так",'06A_Варіанти'!K235,1E+99),IF('07A_Конструктор'!$D$12="Так",'06A_Варіанти'!L235,1E+99),IF('07A_Конструктор'!$D$13="Так",'06A_Варіанти'!M235,1E+99),IF('07A_Конструктор'!$D$14="Так",'06A_Варіанти'!N235,1E+99),IF('07A_Конструктор'!$D$15="Так",'06A_Варіанти'!O235,1E+99),IF('07A_Конструктор'!$D$16="Так",'06A_Варіанти'!P235,1E+99),IF('07A_Конструктор'!$D$17="Так",'06A_Варіанти'!Q235,1E+99),IF('06A_Варіанти'!R235="",1E+99,'06A_Варіанти'!R235))</f>
        <v>190</v>
      </c>
      <c r="P244" s="2" t="str">
        <f t="shared" si="26"/>
        <v>5 т</v>
      </c>
      <c r="Q244" s="2">
        <f t="shared" si="27"/>
        <v>14</v>
      </c>
      <c r="R244" s="2">
        <f>IF(OR(C244="РЦК макси",C244="РЦЧ SKU"),"SKU-потік",IFERROR(VLOOKUP(D244,'02_РЦ'!$A$3:$I$7,5,FALSE),0))</f>
        <v>800</v>
      </c>
      <c r="S244" s="2" t="str">
        <f>IF(OR(C244="РЦК макси",C244="РЦЧ SKU"),"Не рахується в ліміт",IFERROR(VLOOKUP(D244,'02_РЦ'!$A$3:$I$7,9,FALSE),"Немає РЦ"))</f>
        <v>В межах</v>
      </c>
    </row>
    <row r="245" spans="1:19">
      <c r="A245" s="2" t="str">
        <f>'06A_Варіанти'!A236</f>
        <v>BASE_611</v>
      </c>
      <c r="B245" s="2" t="str">
        <f>'06A_Варіанти'!B236</f>
        <v>TT_611</v>
      </c>
      <c r="C245" s="2" t="str">
        <f>'06A_Варіанти'!D236</f>
        <v>Основний</v>
      </c>
      <c r="D245" s="2" t="str">
        <f>'06A_Варіанти'!C236</f>
        <v>РЦП</v>
      </c>
      <c r="E245" s="2" t="str">
        <f>'06A_Варіанти'!S236</f>
        <v>DIRECT</v>
      </c>
      <c r="F245" s="2" t="str">
        <f>IF(O245='06A_Варіанти'!E236,'06A_Варіанти'!E$1,IF(O245='06A_Варіанти'!F236,'06A_Варіанти'!F$1,IF(O245='06A_Варіанти'!G236,'06A_Варіанти'!G$1,IF(O245='06A_Варіанти'!H236,'06A_Варіанти'!H$1,IF(O245='06A_Варіанти'!I236,'06A_Варіанти'!I$1,IF(O245='06A_Варіанти'!J236,'06A_Варіанти'!J$1,IF(O245='06A_Варіанти'!K236,'06A_Варіанти'!K$1,IF(O245='06A_Варіанти'!L236,'06A_Варіанти'!L$1,IF(O245='06A_Варіанти'!M236,'06A_Варіанти'!M$1,IF(O245='06A_Варіанти'!N236,'06A_Варіанти'!N$1,IF(O245='06A_Варіанти'!O236,'06A_Варіанти'!O$1,IF(O245='06A_Варіанти'!P236,'06A_Варіанти'!P$1,IF(O245='06A_Варіанти'!Q236,'06A_Варіанти'!Q$1,IF(O245='06A_Варіанти'!R236,'06A_Варіанти'!R$1,"НЕМАЄ МАРШРУТУ"))))))))))))))</f>
        <v>DIRECT</v>
      </c>
      <c r="G245" s="2" t="str">
        <f t="shared" si="21"/>
        <v>БЕЗ ЗМІН</v>
      </c>
      <c r="H245" s="2">
        <f>IF(G245="НЕМАЄ МАРШРУТУ",0,O245-'06A_Варіанти'!T236)</f>
        <v>0</v>
      </c>
      <c r="I245" s="2">
        <f>IFERROR(INDEX('04_Потоки'!$E:$E,MATCH(A245,'04_Потоки'!$A:$A,0)),0)</f>
        <v>1.850536130536131</v>
      </c>
      <c r="J245" s="2">
        <f t="shared" si="22"/>
        <v>1</v>
      </c>
      <c r="K245" s="2">
        <f>IF(C245="РЦК макси",0,2*'06A_Варіанти'!T236*J245)</f>
        <v>15</v>
      </c>
      <c r="L245" s="2">
        <f t="shared" si="23"/>
        <v>15</v>
      </c>
      <c r="M245" s="2">
        <f t="shared" si="24"/>
        <v>0</v>
      </c>
      <c r="N245" s="9">
        <f t="shared" si="25"/>
        <v>0</v>
      </c>
      <c r="O245" s="2">
        <f>MIN(IF('07A_Конструктор'!$D$5="Так",'06A_Варіанти'!E236,1E+99),IF('07A_Конструктор'!$D$6="Так",'06A_Варіанти'!F236,1E+99),IF('07A_Конструктор'!$D$7="Так",'06A_Варіанти'!G236,1E+99),IF('07A_Конструктор'!$D$8="Так",'06A_Варіанти'!H236,1E+99),IF('07A_Конструктор'!$D$9="Так",'06A_Варіанти'!I236,1E+99),IF('07A_Конструктор'!$D$10="Так",'06A_Варіанти'!J236,1E+99),IF('07A_Конструктор'!$D$11="Так",'06A_Варіанти'!K236,1E+99),IF('07A_Конструктор'!$D$12="Так",'06A_Варіанти'!L236,1E+99),IF('07A_Конструктор'!$D$13="Так",'06A_Варіанти'!M236,1E+99),IF('07A_Конструктор'!$D$14="Так",'06A_Варіанти'!N236,1E+99),IF('07A_Конструктор'!$D$15="Так",'06A_Варіанти'!O236,1E+99),IF('07A_Конструктор'!$D$16="Так",'06A_Варіанти'!P236,1E+99),IF('07A_Конструктор'!$D$17="Так",'06A_Варіанти'!Q236,1E+99),IF('06A_Варіанти'!R236="",1E+99,'06A_Варіанти'!R236))</f>
        <v>7.5</v>
      </c>
      <c r="P245" s="2" t="str">
        <f t="shared" si="26"/>
        <v>5 т</v>
      </c>
      <c r="Q245" s="2">
        <f t="shared" si="27"/>
        <v>14</v>
      </c>
      <c r="R245" s="2">
        <f>IF(OR(C245="РЦК макси",C245="РЦЧ SKU"),"SKU-потік",IFERROR(VLOOKUP(D245,'02_РЦ'!$A$3:$I$7,5,FALSE),0))</f>
        <v>800</v>
      </c>
      <c r="S245" s="2" t="str">
        <f>IF(OR(C245="РЦК макси",C245="РЦЧ SKU"),"Не рахується в ліміт",IFERROR(VLOOKUP(D245,'02_РЦ'!$A$3:$I$7,9,FALSE),"Немає РЦ"))</f>
        <v>В межах</v>
      </c>
    </row>
    <row r="246" spans="1:19">
      <c r="A246" s="2" t="str">
        <f>'06A_Варіанти'!A237</f>
        <v>BASE_612</v>
      </c>
      <c r="B246" s="2" t="str">
        <f>'06A_Варіанти'!B237</f>
        <v>TT_612</v>
      </c>
      <c r="C246" s="2" t="str">
        <f>'06A_Варіанти'!D237</f>
        <v>Основний</v>
      </c>
      <c r="D246" s="2" t="str">
        <f>'06A_Варіанти'!C237</f>
        <v>РЦП</v>
      </c>
      <c r="E246" s="2" t="str">
        <f>'06A_Варіанти'!S237</f>
        <v>DIRECT</v>
      </c>
      <c r="F246" s="2" t="str">
        <f>IF(O246='06A_Варіанти'!E237,'06A_Варіанти'!E$1,IF(O246='06A_Варіанти'!F237,'06A_Варіанти'!F$1,IF(O246='06A_Варіанти'!G237,'06A_Варіанти'!G$1,IF(O246='06A_Варіанти'!H237,'06A_Варіанти'!H$1,IF(O246='06A_Варіанти'!I237,'06A_Варіанти'!I$1,IF(O246='06A_Варіанти'!J237,'06A_Варіанти'!J$1,IF(O246='06A_Варіанти'!K237,'06A_Варіанти'!K$1,IF(O246='06A_Варіанти'!L237,'06A_Варіанти'!L$1,IF(O246='06A_Варіанти'!M237,'06A_Варіанти'!M$1,IF(O246='06A_Варіанти'!N237,'06A_Варіанти'!N$1,IF(O246='06A_Варіанти'!O237,'06A_Варіанти'!O$1,IF(O246='06A_Варіанти'!P237,'06A_Варіанти'!P$1,IF(O246='06A_Варіанти'!Q237,'06A_Варіанти'!Q$1,IF(O246='06A_Варіанти'!R237,'06A_Варіанти'!R$1,"НЕМАЄ МАРШРУТУ"))))))))))))))</f>
        <v>DIRECT</v>
      </c>
      <c r="G246" s="2" t="str">
        <f t="shared" si="21"/>
        <v>БЕЗ ЗМІН</v>
      </c>
      <c r="H246" s="2">
        <f>IF(G246="НЕМАЄ МАРШРУТУ",0,O246-'06A_Варіанти'!T237)</f>
        <v>0</v>
      </c>
      <c r="I246" s="2">
        <f>IFERROR(INDEX('04_Потоки'!$E:$E,MATCH(A246,'04_Потоки'!$A:$A,0)),0)</f>
        <v>1.850536130536131</v>
      </c>
      <c r="J246" s="2">
        <f t="shared" si="22"/>
        <v>1</v>
      </c>
      <c r="K246" s="2">
        <f>IF(C246="РЦК макси",0,2*'06A_Варіанти'!T237*J246)</f>
        <v>563.20000000000005</v>
      </c>
      <c r="L246" s="2">
        <f t="shared" si="23"/>
        <v>563.20000000000005</v>
      </c>
      <c r="M246" s="2">
        <f t="shared" si="24"/>
        <v>0</v>
      </c>
      <c r="N246" s="9">
        <f t="shared" si="25"/>
        <v>0</v>
      </c>
      <c r="O246" s="2">
        <f>MIN(IF('07A_Конструктор'!$D$5="Так",'06A_Варіанти'!E237,1E+99),IF('07A_Конструктор'!$D$6="Так",'06A_Варіанти'!F237,1E+99),IF('07A_Конструктор'!$D$7="Так",'06A_Варіанти'!G237,1E+99),IF('07A_Конструктор'!$D$8="Так",'06A_Варіанти'!H237,1E+99),IF('07A_Конструктор'!$D$9="Так",'06A_Варіанти'!I237,1E+99),IF('07A_Конструктор'!$D$10="Так",'06A_Варіанти'!J237,1E+99),IF('07A_Конструктор'!$D$11="Так",'06A_Варіанти'!K237,1E+99),IF('07A_Конструктор'!$D$12="Так",'06A_Варіанти'!L237,1E+99),IF('07A_Конструктор'!$D$13="Так",'06A_Варіанти'!M237,1E+99),IF('07A_Конструктор'!$D$14="Так",'06A_Варіанти'!N237,1E+99),IF('07A_Конструктор'!$D$15="Так",'06A_Варіанти'!O237,1E+99),IF('07A_Конструктор'!$D$16="Так",'06A_Варіанти'!P237,1E+99),IF('07A_Конструктор'!$D$17="Так",'06A_Варіанти'!Q237,1E+99),IF('06A_Варіанти'!R237="",1E+99,'06A_Варіанти'!R237))</f>
        <v>281.60000000000002</v>
      </c>
      <c r="P246" s="2" t="str">
        <f t="shared" si="26"/>
        <v>5 т</v>
      </c>
      <c r="Q246" s="2">
        <f t="shared" si="27"/>
        <v>14</v>
      </c>
      <c r="R246" s="2">
        <f>IF(OR(C246="РЦК макси",C246="РЦЧ SKU"),"SKU-потік",IFERROR(VLOOKUP(D246,'02_РЦ'!$A$3:$I$7,5,FALSE),0))</f>
        <v>800</v>
      </c>
      <c r="S246" s="2" t="str">
        <f>IF(OR(C246="РЦК макси",C246="РЦЧ SKU"),"Не рахується в ліміт",IFERROR(VLOOKUP(D246,'02_РЦ'!$A$3:$I$7,9,FALSE),"Немає РЦ"))</f>
        <v>В межах</v>
      </c>
    </row>
    <row r="247" spans="1:19">
      <c r="A247" s="2" t="str">
        <f>'06A_Варіанти'!A238</f>
        <v>BASE_618</v>
      </c>
      <c r="B247" s="2" t="str">
        <f>'06A_Варіанти'!B238</f>
        <v>TT_618</v>
      </c>
      <c r="C247" s="2" t="str">
        <f>'06A_Варіанти'!D238</f>
        <v>Основний</v>
      </c>
      <c r="D247" s="2" t="str">
        <f>'06A_Варіанти'!C238</f>
        <v>РЦП</v>
      </c>
      <c r="E247" s="2" t="str">
        <f>'06A_Варіанти'!S238</f>
        <v>DIRECT</v>
      </c>
      <c r="F247" s="2" t="str">
        <f>IF(O247='06A_Варіанти'!E238,'06A_Варіанти'!E$1,IF(O247='06A_Варіанти'!F238,'06A_Варіанти'!F$1,IF(O247='06A_Варіанти'!G238,'06A_Варіанти'!G$1,IF(O247='06A_Варіанти'!H238,'06A_Варіанти'!H$1,IF(O247='06A_Варіанти'!I238,'06A_Варіанти'!I$1,IF(O247='06A_Варіанти'!J238,'06A_Варіанти'!J$1,IF(O247='06A_Варіанти'!K238,'06A_Варіанти'!K$1,IF(O247='06A_Варіанти'!L238,'06A_Варіанти'!L$1,IF(O247='06A_Варіанти'!M238,'06A_Варіанти'!M$1,IF(O247='06A_Варіанти'!N238,'06A_Варіанти'!N$1,IF(O247='06A_Варіанти'!O238,'06A_Варіанти'!O$1,IF(O247='06A_Варіанти'!P238,'06A_Варіанти'!P$1,IF(O247='06A_Варіанти'!Q238,'06A_Варіанти'!Q$1,IF(O247='06A_Варіанти'!R238,'06A_Варіанти'!R$1,"НЕМАЄ МАРШРУТУ"))))))))))))))</f>
        <v>DIRECT</v>
      </c>
      <c r="G247" s="2" t="str">
        <f t="shared" si="21"/>
        <v>БЕЗ ЗМІН</v>
      </c>
      <c r="H247" s="2">
        <f>IF(G247="НЕМАЄ МАРШРУТУ",0,O247-'06A_Варіанти'!T238)</f>
        <v>0</v>
      </c>
      <c r="I247" s="2">
        <f>IFERROR(INDEX('04_Потоки'!$E:$E,MATCH(A247,'04_Потоки'!$A:$A,0)),0)</f>
        <v>1.850536130536131</v>
      </c>
      <c r="J247" s="2">
        <f t="shared" si="22"/>
        <v>1</v>
      </c>
      <c r="K247" s="2">
        <f>IF(C247="РЦК макси",0,2*'06A_Варіанти'!T238*J247)</f>
        <v>309.8</v>
      </c>
      <c r="L247" s="2">
        <f t="shared" si="23"/>
        <v>309.8</v>
      </c>
      <c r="M247" s="2">
        <f t="shared" si="24"/>
        <v>0</v>
      </c>
      <c r="N247" s="9">
        <f t="shared" si="25"/>
        <v>0</v>
      </c>
      <c r="O247" s="2">
        <f>MIN(IF('07A_Конструктор'!$D$5="Так",'06A_Варіанти'!E238,1E+99),IF('07A_Конструктор'!$D$6="Так",'06A_Варіанти'!F238,1E+99),IF('07A_Конструктор'!$D$7="Так",'06A_Варіанти'!G238,1E+99),IF('07A_Конструктор'!$D$8="Так",'06A_Варіанти'!H238,1E+99),IF('07A_Конструктор'!$D$9="Так",'06A_Варіанти'!I238,1E+99),IF('07A_Конструктор'!$D$10="Так",'06A_Варіанти'!J238,1E+99),IF('07A_Конструктор'!$D$11="Так",'06A_Варіанти'!K238,1E+99),IF('07A_Конструктор'!$D$12="Так",'06A_Варіанти'!L238,1E+99),IF('07A_Конструктор'!$D$13="Так",'06A_Варіанти'!M238,1E+99),IF('07A_Конструктор'!$D$14="Так",'06A_Варіанти'!N238,1E+99),IF('07A_Конструктор'!$D$15="Так",'06A_Варіанти'!O238,1E+99),IF('07A_Конструктор'!$D$16="Так",'06A_Варіанти'!P238,1E+99),IF('07A_Конструктор'!$D$17="Так",'06A_Варіанти'!Q238,1E+99),IF('06A_Варіанти'!R238="",1E+99,'06A_Варіанти'!R238))</f>
        <v>154.9</v>
      </c>
      <c r="P247" s="2" t="str">
        <f t="shared" si="26"/>
        <v>5 т</v>
      </c>
      <c r="Q247" s="2">
        <f t="shared" si="27"/>
        <v>14</v>
      </c>
      <c r="R247" s="2">
        <f>IF(OR(C247="РЦК макси",C247="РЦЧ SKU"),"SKU-потік",IFERROR(VLOOKUP(D247,'02_РЦ'!$A$3:$I$7,5,FALSE),0))</f>
        <v>800</v>
      </c>
      <c r="S247" s="2" t="str">
        <f>IF(OR(C247="РЦК макси",C247="РЦЧ SKU"),"Не рахується в ліміт",IFERROR(VLOOKUP(D247,'02_РЦ'!$A$3:$I$7,9,FALSE),"Немає РЦ"))</f>
        <v>В межах</v>
      </c>
    </row>
    <row r="248" spans="1:19">
      <c r="A248" s="2" t="str">
        <f>'06A_Варіанти'!A239</f>
        <v>BASE_628</v>
      </c>
      <c r="B248" s="2" t="str">
        <f>'06A_Варіанти'!B239</f>
        <v>TT_628</v>
      </c>
      <c r="C248" s="2" t="str">
        <f>'06A_Варіанти'!D239</f>
        <v>Основний</v>
      </c>
      <c r="D248" s="2" t="str">
        <f>'06A_Варіанти'!C239</f>
        <v>РЦП</v>
      </c>
      <c r="E248" s="2" t="str">
        <f>'06A_Варіанти'!S239</f>
        <v>DIRECT</v>
      </c>
      <c r="F248" s="2" t="str">
        <f>IF(O248='06A_Варіанти'!E239,'06A_Варіанти'!E$1,IF(O248='06A_Варіанти'!F239,'06A_Варіанти'!F$1,IF(O248='06A_Варіанти'!G239,'06A_Варіанти'!G$1,IF(O248='06A_Варіанти'!H239,'06A_Варіанти'!H$1,IF(O248='06A_Варіанти'!I239,'06A_Варіанти'!I$1,IF(O248='06A_Варіанти'!J239,'06A_Варіанти'!J$1,IF(O248='06A_Варіанти'!K239,'06A_Варіанти'!K$1,IF(O248='06A_Варіанти'!L239,'06A_Варіанти'!L$1,IF(O248='06A_Варіанти'!M239,'06A_Варіанти'!M$1,IF(O248='06A_Варіанти'!N239,'06A_Варіанти'!N$1,IF(O248='06A_Варіанти'!O239,'06A_Варіанти'!O$1,IF(O248='06A_Варіанти'!P239,'06A_Варіанти'!P$1,IF(O248='06A_Варіанти'!Q239,'06A_Варіанти'!Q$1,IF(O248='06A_Варіанти'!R239,'06A_Варіанти'!R$1,"НЕМАЄ МАРШРУТУ"))))))))))))))</f>
        <v>DIRECT</v>
      </c>
      <c r="G248" s="2" t="str">
        <f t="shared" si="21"/>
        <v>БЕЗ ЗМІН</v>
      </c>
      <c r="H248" s="2">
        <f>IF(G248="НЕМАЄ МАРШРУТУ",0,O248-'06A_Варіанти'!T239)</f>
        <v>0</v>
      </c>
      <c r="I248" s="2">
        <f>IFERROR(INDEX('04_Потоки'!$E:$E,MATCH(A248,'04_Потоки'!$A:$A,0)),0)</f>
        <v>1.850536130536131</v>
      </c>
      <c r="J248" s="2">
        <f t="shared" si="22"/>
        <v>1</v>
      </c>
      <c r="K248" s="2">
        <f>IF(C248="РЦК макси",0,2*'06A_Варіанти'!T239*J248)</f>
        <v>294.8</v>
      </c>
      <c r="L248" s="2">
        <f t="shared" si="23"/>
        <v>294.8</v>
      </c>
      <c r="M248" s="2">
        <f t="shared" si="24"/>
        <v>0</v>
      </c>
      <c r="N248" s="9">
        <f t="shared" si="25"/>
        <v>0</v>
      </c>
      <c r="O248" s="2">
        <f>MIN(IF('07A_Конструктор'!$D$5="Так",'06A_Варіанти'!E239,1E+99),IF('07A_Конструктор'!$D$6="Так",'06A_Варіанти'!F239,1E+99),IF('07A_Конструктор'!$D$7="Так",'06A_Варіанти'!G239,1E+99),IF('07A_Конструктор'!$D$8="Так",'06A_Варіанти'!H239,1E+99),IF('07A_Конструктор'!$D$9="Так",'06A_Варіанти'!I239,1E+99),IF('07A_Конструктор'!$D$10="Так",'06A_Варіанти'!J239,1E+99),IF('07A_Конструктор'!$D$11="Так",'06A_Варіанти'!K239,1E+99),IF('07A_Конструктор'!$D$12="Так",'06A_Варіанти'!L239,1E+99),IF('07A_Конструктор'!$D$13="Так",'06A_Варіанти'!M239,1E+99),IF('07A_Конструктор'!$D$14="Так",'06A_Варіанти'!N239,1E+99),IF('07A_Конструктор'!$D$15="Так",'06A_Варіанти'!O239,1E+99),IF('07A_Конструктор'!$D$16="Так",'06A_Варіанти'!P239,1E+99),IF('07A_Конструктор'!$D$17="Так",'06A_Варіанти'!Q239,1E+99),IF('06A_Варіанти'!R239="",1E+99,'06A_Варіанти'!R239))</f>
        <v>147.4</v>
      </c>
      <c r="P248" s="2" t="str">
        <f t="shared" si="26"/>
        <v>5 т</v>
      </c>
      <c r="Q248" s="2">
        <f t="shared" si="27"/>
        <v>14</v>
      </c>
      <c r="R248" s="2">
        <f>IF(OR(C248="РЦК макси",C248="РЦЧ SKU"),"SKU-потік",IFERROR(VLOOKUP(D248,'02_РЦ'!$A$3:$I$7,5,FALSE),0))</f>
        <v>800</v>
      </c>
      <c r="S248" s="2" t="str">
        <f>IF(OR(C248="РЦК макси",C248="РЦЧ SKU"),"Не рахується в ліміт",IFERROR(VLOOKUP(D248,'02_РЦ'!$A$3:$I$7,9,FALSE),"Немає РЦ"))</f>
        <v>В межах</v>
      </c>
    </row>
    <row r="249" spans="1:19">
      <c r="A249" s="2" t="str">
        <f>'06A_Варіанти'!A240</f>
        <v>BASE_626</v>
      </c>
      <c r="B249" s="2" t="str">
        <f>'06A_Варіанти'!B240</f>
        <v>TT_626</v>
      </c>
      <c r="C249" s="2" t="str">
        <f>'06A_Варіанти'!D240</f>
        <v>Основний</v>
      </c>
      <c r="D249" s="2" t="str">
        <f>'06A_Варіанти'!C240</f>
        <v>РЦП</v>
      </c>
      <c r="E249" s="2" t="str">
        <f>'06A_Варіанти'!S240</f>
        <v>DNI_AMUR</v>
      </c>
      <c r="F249" s="2" t="str">
        <f>IF(O249='06A_Варіанти'!E240,'06A_Варіанти'!E$1,IF(O249='06A_Варіанти'!F240,'06A_Варіанти'!F$1,IF(O249='06A_Варіанти'!G240,'06A_Варіанти'!G$1,IF(O249='06A_Варіанти'!H240,'06A_Варіанти'!H$1,IF(O249='06A_Варіанти'!I240,'06A_Варіанти'!I$1,IF(O249='06A_Варіанти'!J240,'06A_Варіанти'!J$1,IF(O249='06A_Варіанти'!K240,'06A_Варіанти'!K$1,IF(O249='06A_Варіанти'!L240,'06A_Варіанти'!L$1,IF(O249='06A_Варіанти'!M240,'06A_Варіанти'!M$1,IF(O249='06A_Варіанти'!N240,'06A_Варіанти'!N$1,IF(O249='06A_Варіанти'!O240,'06A_Варіанти'!O$1,IF(O249='06A_Варіанти'!P240,'06A_Варіанти'!P$1,IF(O249='06A_Варіанти'!Q240,'06A_Варіанти'!Q$1,IF(O249='06A_Варіанти'!R240,'06A_Варіанти'!R$1,"НЕМАЄ МАРШРУТУ"))))))))))))))</f>
        <v>DNI_AMUR</v>
      </c>
      <c r="G249" s="2" t="str">
        <f t="shared" si="21"/>
        <v>БЕЗ ЗМІН</v>
      </c>
      <c r="H249" s="2">
        <f>IF(G249="НЕМАЄ МАРШРУТУ",0,O249-'06A_Варіанти'!T240)</f>
        <v>0</v>
      </c>
      <c r="I249" s="2">
        <f>IFERROR(INDEX('04_Потоки'!$E:$E,MATCH(A249,'04_Потоки'!$A:$A,0)),0)</f>
        <v>1.850536130536131</v>
      </c>
      <c r="J249" s="2">
        <f t="shared" si="22"/>
        <v>1</v>
      </c>
      <c r="K249" s="2">
        <f>IF(C249="РЦК макси",0,2*'06A_Варіанти'!T240*J249)</f>
        <v>313.60000000000002</v>
      </c>
      <c r="L249" s="2">
        <f t="shared" si="23"/>
        <v>313.60000000000002</v>
      </c>
      <c r="M249" s="2">
        <f t="shared" si="24"/>
        <v>0</v>
      </c>
      <c r="N249" s="9">
        <f t="shared" si="25"/>
        <v>0</v>
      </c>
      <c r="O249" s="2">
        <f>MIN(IF('07A_Конструктор'!$D$5="Так",'06A_Варіанти'!E240,1E+99),IF('07A_Конструктор'!$D$6="Так",'06A_Варіанти'!F240,1E+99),IF('07A_Конструктор'!$D$7="Так",'06A_Варіанти'!G240,1E+99),IF('07A_Конструктор'!$D$8="Так",'06A_Варіанти'!H240,1E+99),IF('07A_Конструктор'!$D$9="Так",'06A_Варіанти'!I240,1E+99),IF('07A_Конструктор'!$D$10="Так",'06A_Варіанти'!J240,1E+99),IF('07A_Конструктор'!$D$11="Так",'06A_Варіанти'!K240,1E+99),IF('07A_Конструктор'!$D$12="Так",'06A_Варіанти'!L240,1E+99),IF('07A_Конструктор'!$D$13="Так",'06A_Варіанти'!M240,1E+99),IF('07A_Конструктор'!$D$14="Так",'06A_Варіанти'!N240,1E+99),IF('07A_Конструктор'!$D$15="Так",'06A_Варіанти'!O240,1E+99),IF('07A_Конструктор'!$D$16="Так",'06A_Варіанти'!P240,1E+99),IF('07A_Конструктор'!$D$17="Так",'06A_Варіанти'!Q240,1E+99),IF('06A_Варіанти'!R240="",1E+99,'06A_Варіанти'!R240))</f>
        <v>156.80000000000001</v>
      </c>
      <c r="P249" s="2" t="str">
        <f t="shared" si="26"/>
        <v>5 т</v>
      </c>
      <c r="Q249" s="2">
        <f t="shared" si="27"/>
        <v>14</v>
      </c>
      <c r="R249" s="2">
        <f>IF(OR(C249="РЦК макси",C249="РЦЧ SKU"),"SKU-потік",IFERROR(VLOOKUP(D249,'02_РЦ'!$A$3:$I$7,5,FALSE),0))</f>
        <v>800</v>
      </c>
      <c r="S249" s="2" t="str">
        <f>IF(OR(C249="РЦК макси",C249="РЦЧ SKU"),"Не рахується в ліміт",IFERROR(VLOOKUP(D249,'02_РЦ'!$A$3:$I$7,9,FALSE),"Немає РЦ"))</f>
        <v>В межах</v>
      </c>
    </row>
    <row r="250" spans="1:19">
      <c r="A250" s="2" t="str">
        <f>'06A_Варіанти'!A241</f>
        <v>BASE_627</v>
      </c>
      <c r="B250" s="2" t="str">
        <f>'06A_Варіанти'!B241</f>
        <v>TT_627</v>
      </c>
      <c r="C250" s="2" t="str">
        <f>'06A_Варіанти'!D241</f>
        <v>Основний</v>
      </c>
      <c r="D250" s="2" t="str">
        <f>'06A_Варіанти'!C241</f>
        <v>РЦП</v>
      </c>
      <c r="E250" s="2" t="str">
        <f>'06A_Варіанти'!S241</f>
        <v>DIRECT</v>
      </c>
      <c r="F250" s="2" t="str">
        <f>IF(O250='06A_Варіанти'!E241,'06A_Варіанти'!E$1,IF(O250='06A_Варіанти'!F241,'06A_Варіанти'!F$1,IF(O250='06A_Варіанти'!G241,'06A_Варіанти'!G$1,IF(O250='06A_Варіанти'!H241,'06A_Варіанти'!H$1,IF(O250='06A_Варіанти'!I241,'06A_Варіанти'!I$1,IF(O250='06A_Варіанти'!J241,'06A_Варіанти'!J$1,IF(O250='06A_Варіанти'!K241,'06A_Варіанти'!K$1,IF(O250='06A_Варіанти'!L241,'06A_Варіанти'!L$1,IF(O250='06A_Варіанти'!M241,'06A_Варіанти'!M$1,IF(O250='06A_Варіанти'!N241,'06A_Варіанти'!N$1,IF(O250='06A_Варіанти'!O241,'06A_Варіанти'!O$1,IF(O250='06A_Варіанти'!P241,'06A_Варіанти'!P$1,IF(O250='06A_Варіанти'!Q241,'06A_Варіанти'!Q$1,IF(O250='06A_Варіанти'!R241,'06A_Варіанти'!R$1,"НЕМАЄ МАРШРУТУ"))))))))))))))</f>
        <v>DIRECT</v>
      </c>
      <c r="G250" s="2" t="str">
        <f t="shared" si="21"/>
        <v>БЕЗ ЗМІН</v>
      </c>
      <c r="H250" s="2">
        <f>IF(G250="НЕМАЄ МАРШРУТУ",0,O250-'06A_Варіанти'!T241)</f>
        <v>0</v>
      </c>
      <c r="I250" s="2">
        <f>IFERROR(INDEX('04_Потоки'!$E:$E,MATCH(A250,'04_Потоки'!$A:$A,0)),0)</f>
        <v>1.850536130536131</v>
      </c>
      <c r="J250" s="2">
        <f t="shared" si="22"/>
        <v>1</v>
      </c>
      <c r="K250" s="2">
        <f>IF(C250="РЦК макси",0,2*'06A_Варіанти'!T241*J250)</f>
        <v>379</v>
      </c>
      <c r="L250" s="2">
        <f t="shared" si="23"/>
        <v>379</v>
      </c>
      <c r="M250" s="2">
        <f t="shared" si="24"/>
        <v>0</v>
      </c>
      <c r="N250" s="9">
        <f t="shared" si="25"/>
        <v>0</v>
      </c>
      <c r="O250" s="2">
        <f>MIN(IF('07A_Конструктор'!$D$5="Так",'06A_Варіанти'!E241,1E+99),IF('07A_Конструктор'!$D$6="Так",'06A_Варіанти'!F241,1E+99),IF('07A_Конструктор'!$D$7="Так",'06A_Варіанти'!G241,1E+99),IF('07A_Конструктор'!$D$8="Так",'06A_Варіанти'!H241,1E+99),IF('07A_Конструктор'!$D$9="Так",'06A_Варіанти'!I241,1E+99),IF('07A_Конструктор'!$D$10="Так",'06A_Варіанти'!J241,1E+99),IF('07A_Конструктор'!$D$11="Так",'06A_Варіанти'!K241,1E+99),IF('07A_Конструктор'!$D$12="Так",'06A_Варіанти'!L241,1E+99),IF('07A_Конструктор'!$D$13="Так",'06A_Варіанти'!M241,1E+99),IF('07A_Конструктор'!$D$14="Так",'06A_Варіанти'!N241,1E+99),IF('07A_Конструктор'!$D$15="Так",'06A_Варіанти'!O241,1E+99),IF('07A_Конструктор'!$D$16="Так",'06A_Варіанти'!P241,1E+99),IF('07A_Конструктор'!$D$17="Так",'06A_Варіанти'!Q241,1E+99),IF('06A_Варіанти'!R241="",1E+99,'06A_Варіанти'!R241))</f>
        <v>189.5</v>
      </c>
      <c r="P250" s="2" t="str">
        <f t="shared" si="26"/>
        <v>5 т</v>
      </c>
      <c r="Q250" s="2">
        <f t="shared" si="27"/>
        <v>14</v>
      </c>
      <c r="R250" s="2">
        <f>IF(OR(C250="РЦК макси",C250="РЦЧ SKU"),"SKU-потік",IFERROR(VLOOKUP(D250,'02_РЦ'!$A$3:$I$7,5,FALSE),0))</f>
        <v>800</v>
      </c>
      <c r="S250" s="2" t="str">
        <f>IF(OR(C250="РЦК макси",C250="РЦЧ SKU"),"Не рахується в ліміт",IFERROR(VLOOKUP(D250,'02_РЦ'!$A$3:$I$7,9,FALSE),"Немає РЦ"))</f>
        <v>В межах</v>
      </c>
    </row>
    <row r="251" spans="1:19">
      <c r="A251" s="2" t="str">
        <f>'06A_Варіанти'!A242</f>
        <v>BASE_637</v>
      </c>
      <c r="B251" s="2" t="str">
        <f>'06A_Варіанти'!B242</f>
        <v>TT_637</v>
      </c>
      <c r="C251" s="2" t="str">
        <f>'06A_Варіанти'!D242</f>
        <v>Основний</v>
      </c>
      <c r="D251" s="2" t="str">
        <f>'06A_Варіанти'!C242</f>
        <v>РЦП</v>
      </c>
      <c r="E251" s="2" t="str">
        <f>'06A_Варіанти'!S242</f>
        <v>DIRECT</v>
      </c>
      <c r="F251" s="2" t="str">
        <f>IF(O251='06A_Варіанти'!E242,'06A_Варіанти'!E$1,IF(O251='06A_Варіанти'!F242,'06A_Варіанти'!F$1,IF(O251='06A_Варіанти'!G242,'06A_Варіанти'!G$1,IF(O251='06A_Варіанти'!H242,'06A_Варіанти'!H$1,IF(O251='06A_Варіанти'!I242,'06A_Варіанти'!I$1,IF(O251='06A_Варіанти'!J242,'06A_Варіанти'!J$1,IF(O251='06A_Варіанти'!K242,'06A_Варіанти'!K$1,IF(O251='06A_Варіанти'!L242,'06A_Варіанти'!L$1,IF(O251='06A_Варіанти'!M242,'06A_Варіанти'!M$1,IF(O251='06A_Варіанти'!N242,'06A_Варіанти'!N$1,IF(O251='06A_Варіанти'!O242,'06A_Варіанти'!O$1,IF(O251='06A_Варіанти'!P242,'06A_Варіанти'!P$1,IF(O251='06A_Варіанти'!Q242,'06A_Варіанти'!Q$1,IF(O251='06A_Варіанти'!R242,'06A_Варіанти'!R$1,"НЕМАЄ МАРШРУТУ"))))))))))))))</f>
        <v>DIRECT</v>
      </c>
      <c r="G251" s="2" t="str">
        <f t="shared" si="21"/>
        <v>БЕЗ ЗМІН</v>
      </c>
      <c r="H251" s="2">
        <f>IF(G251="НЕМАЄ МАРШРУТУ",0,O251-'06A_Варіанти'!T242)</f>
        <v>0</v>
      </c>
      <c r="I251" s="2">
        <f>IFERROR(INDEX('04_Потоки'!$E:$E,MATCH(A251,'04_Потоки'!$A:$A,0)),0)</f>
        <v>1.850536130536131</v>
      </c>
      <c r="J251" s="2">
        <f t="shared" si="22"/>
        <v>1</v>
      </c>
      <c r="K251" s="2">
        <f>IF(C251="РЦК макси",0,2*'06A_Варіанти'!T242*J251)</f>
        <v>483.6</v>
      </c>
      <c r="L251" s="2">
        <f t="shared" si="23"/>
        <v>483.6</v>
      </c>
      <c r="M251" s="2">
        <f t="shared" si="24"/>
        <v>0</v>
      </c>
      <c r="N251" s="9">
        <f t="shared" si="25"/>
        <v>0</v>
      </c>
      <c r="O251" s="2">
        <f>MIN(IF('07A_Конструктор'!$D$5="Так",'06A_Варіанти'!E242,1E+99),IF('07A_Конструктор'!$D$6="Так",'06A_Варіанти'!F242,1E+99),IF('07A_Конструктор'!$D$7="Так",'06A_Варіанти'!G242,1E+99),IF('07A_Конструктор'!$D$8="Так",'06A_Варіанти'!H242,1E+99),IF('07A_Конструктор'!$D$9="Так",'06A_Варіанти'!I242,1E+99),IF('07A_Конструктор'!$D$10="Так",'06A_Варіанти'!J242,1E+99),IF('07A_Конструктор'!$D$11="Так",'06A_Варіанти'!K242,1E+99),IF('07A_Конструктор'!$D$12="Так",'06A_Варіанти'!L242,1E+99),IF('07A_Конструктор'!$D$13="Так",'06A_Варіанти'!M242,1E+99),IF('07A_Конструктор'!$D$14="Так",'06A_Варіанти'!N242,1E+99),IF('07A_Конструктор'!$D$15="Так",'06A_Варіанти'!O242,1E+99),IF('07A_Конструктор'!$D$16="Так",'06A_Варіанти'!P242,1E+99),IF('07A_Конструктор'!$D$17="Так",'06A_Варіанти'!Q242,1E+99),IF('06A_Варіанти'!R242="",1E+99,'06A_Варіанти'!R242))</f>
        <v>241.8</v>
      </c>
      <c r="P251" s="2" t="str">
        <f t="shared" si="26"/>
        <v>5 т</v>
      </c>
      <c r="Q251" s="2">
        <f t="shared" si="27"/>
        <v>14</v>
      </c>
      <c r="R251" s="2">
        <f>IF(OR(C251="РЦК макси",C251="РЦЧ SKU"),"SKU-потік",IFERROR(VLOOKUP(D251,'02_РЦ'!$A$3:$I$7,5,FALSE),0))</f>
        <v>800</v>
      </c>
      <c r="S251" s="2" t="str">
        <f>IF(OR(C251="РЦК макси",C251="РЦЧ SKU"),"Не рахується в ліміт",IFERROR(VLOOKUP(D251,'02_РЦ'!$A$3:$I$7,9,FALSE),"Немає РЦ"))</f>
        <v>В межах</v>
      </c>
    </row>
    <row r="252" spans="1:19">
      <c r="A252" s="2" t="str">
        <f>'06A_Варіанти'!A243</f>
        <v>BASE_635</v>
      </c>
      <c r="B252" s="2" t="str">
        <f>'06A_Варіанти'!B243</f>
        <v>TT_635</v>
      </c>
      <c r="C252" s="2" t="str">
        <f>'06A_Варіанти'!D243</f>
        <v>Основний</v>
      </c>
      <c r="D252" s="2" t="str">
        <f>'06A_Варіанти'!C243</f>
        <v>РЦП</v>
      </c>
      <c r="E252" s="2" t="str">
        <f>'06A_Варіанти'!S243</f>
        <v>DIRECT</v>
      </c>
      <c r="F252" s="2" t="str">
        <f>IF(O252='06A_Варіанти'!E243,'06A_Варіанти'!E$1,IF(O252='06A_Варіанти'!F243,'06A_Варіанти'!F$1,IF(O252='06A_Варіанти'!G243,'06A_Варіанти'!G$1,IF(O252='06A_Варіанти'!H243,'06A_Варіанти'!H$1,IF(O252='06A_Варіанти'!I243,'06A_Варіанти'!I$1,IF(O252='06A_Варіанти'!J243,'06A_Варіанти'!J$1,IF(O252='06A_Варіанти'!K243,'06A_Варіанти'!K$1,IF(O252='06A_Варіанти'!L243,'06A_Варіанти'!L$1,IF(O252='06A_Варіанти'!M243,'06A_Варіанти'!M$1,IF(O252='06A_Варіанти'!N243,'06A_Варіанти'!N$1,IF(O252='06A_Варіанти'!O243,'06A_Варіанти'!O$1,IF(O252='06A_Варіанти'!P243,'06A_Варіанти'!P$1,IF(O252='06A_Варіанти'!Q243,'06A_Варіанти'!Q$1,IF(O252='06A_Варіанти'!R243,'06A_Варіанти'!R$1,"НЕМАЄ МАРШРУТУ"))))))))))))))</f>
        <v>DIRECT</v>
      </c>
      <c r="G252" s="2" t="str">
        <f t="shared" si="21"/>
        <v>БЕЗ ЗМІН</v>
      </c>
      <c r="H252" s="2">
        <f>IF(G252="НЕМАЄ МАРШРУТУ",0,O252-'06A_Варіанти'!T243)</f>
        <v>0</v>
      </c>
      <c r="I252" s="2">
        <f>IFERROR(INDEX('04_Потоки'!$E:$E,MATCH(A252,'04_Потоки'!$A:$A,0)),0)</f>
        <v>1.850536130536131</v>
      </c>
      <c r="J252" s="2">
        <f t="shared" si="22"/>
        <v>1</v>
      </c>
      <c r="K252" s="2">
        <f>IF(C252="РЦК макси",0,2*'06A_Варіанти'!T243*J252)</f>
        <v>341</v>
      </c>
      <c r="L252" s="2">
        <f t="shared" si="23"/>
        <v>341</v>
      </c>
      <c r="M252" s="2">
        <f t="shared" si="24"/>
        <v>0</v>
      </c>
      <c r="N252" s="9">
        <f t="shared" si="25"/>
        <v>0</v>
      </c>
      <c r="O252" s="2">
        <f>MIN(IF('07A_Конструктор'!$D$5="Так",'06A_Варіанти'!E243,1E+99),IF('07A_Конструктор'!$D$6="Так",'06A_Варіанти'!F243,1E+99),IF('07A_Конструктор'!$D$7="Так",'06A_Варіанти'!G243,1E+99),IF('07A_Конструктор'!$D$8="Так",'06A_Варіанти'!H243,1E+99),IF('07A_Конструктор'!$D$9="Так",'06A_Варіанти'!I243,1E+99),IF('07A_Конструктор'!$D$10="Так",'06A_Варіанти'!J243,1E+99),IF('07A_Конструктор'!$D$11="Так",'06A_Варіанти'!K243,1E+99),IF('07A_Конструктор'!$D$12="Так",'06A_Варіанти'!L243,1E+99),IF('07A_Конструктор'!$D$13="Так",'06A_Варіанти'!M243,1E+99),IF('07A_Конструктор'!$D$14="Так",'06A_Варіанти'!N243,1E+99),IF('07A_Конструктор'!$D$15="Так",'06A_Варіанти'!O243,1E+99),IF('07A_Конструктор'!$D$16="Так",'06A_Варіанти'!P243,1E+99),IF('07A_Конструктор'!$D$17="Так",'06A_Варіанти'!Q243,1E+99),IF('06A_Варіанти'!R243="",1E+99,'06A_Варіанти'!R243))</f>
        <v>170.5</v>
      </c>
      <c r="P252" s="2" t="str">
        <f t="shared" si="26"/>
        <v>5 т</v>
      </c>
      <c r="Q252" s="2">
        <f t="shared" si="27"/>
        <v>14</v>
      </c>
      <c r="R252" s="2">
        <f>IF(OR(C252="РЦК макси",C252="РЦЧ SKU"),"SKU-потік",IFERROR(VLOOKUP(D252,'02_РЦ'!$A$3:$I$7,5,FALSE),0))</f>
        <v>800</v>
      </c>
      <c r="S252" s="2" t="str">
        <f>IF(OR(C252="РЦК макси",C252="РЦЧ SKU"),"Не рахується в ліміт",IFERROR(VLOOKUP(D252,'02_РЦ'!$A$3:$I$7,9,FALSE),"Немає РЦ"))</f>
        <v>В межах</v>
      </c>
    </row>
    <row r="253" spans="1:19">
      <c r="A253" s="2" t="str">
        <f>'06A_Варіанти'!A244</f>
        <v>BASE_639</v>
      </c>
      <c r="B253" s="2" t="str">
        <f>'06A_Варіанти'!B244</f>
        <v>TT_639</v>
      </c>
      <c r="C253" s="2" t="str">
        <f>'06A_Варіанти'!D244</f>
        <v>Основний</v>
      </c>
      <c r="D253" s="2" t="str">
        <f>'06A_Варіанти'!C244</f>
        <v>РЦП</v>
      </c>
      <c r="E253" s="2" t="str">
        <f>'06A_Варіанти'!S244</f>
        <v>DIRECT</v>
      </c>
      <c r="F253" s="2" t="str">
        <f>IF(O253='06A_Варіанти'!E244,'06A_Варіанти'!E$1,IF(O253='06A_Варіанти'!F244,'06A_Варіанти'!F$1,IF(O253='06A_Варіанти'!G244,'06A_Варіанти'!G$1,IF(O253='06A_Варіанти'!H244,'06A_Варіанти'!H$1,IF(O253='06A_Варіанти'!I244,'06A_Варіанти'!I$1,IF(O253='06A_Варіанти'!J244,'06A_Варіанти'!J$1,IF(O253='06A_Варіанти'!K244,'06A_Варіанти'!K$1,IF(O253='06A_Варіанти'!L244,'06A_Варіанти'!L$1,IF(O253='06A_Варіанти'!M244,'06A_Варіанти'!M$1,IF(O253='06A_Варіанти'!N244,'06A_Варіанти'!N$1,IF(O253='06A_Варіанти'!O244,'06A_Варіанти'!O$1,IF(O253='06A_Варіанти'!P244,'06A_Варіанти'!P$1,IF(O253='06A_Варіанти'!Q244,'06A_Варіанти'!Q$1,IF(O253='06A_Варіанти'!R244,'06A_Варіанти'!R$1,"НЕМАЄ МАРШРУТУ"))))))))))))))</f>
        <v>DIRECT</v>
      </c>
      <c r="G253" s="2" t="str">
        <f t="shared" si="21"/>
        <v>БЕЗ ЗМІН</v>
      </c>
      <c r="H253" s="2">
        <f>IF(G253="НЕМАЄ МАРШРУТУ",0,O253-'06A_Варіанти'!T244)</f>
        <v>0</v>
      </c>
      <c r="I253" s="2">
        <f>IFERROR(INDEX('04_Потоки'!$E:$E,MATCH(A253,'04_Потоки'!$A:$A,0)),0)</f>
        <v>1.850536130536131</v>
      </c>
      <c r="J253" s="2">
        <f t="shared" si="22"/>
        <v>1</v>
      </c>
      <c r="K253" s="2">
        <f>IF(C253="РЦК макси",0,2*'06A_Варіанти'!T244*J253)</f>
        <v>14</v>
      </c>
      <c r="L253" s="2">
        <f t="shared" si="23"/>
        <v>14</v>
      </c>
      <c r="M253" s="2">
        <f t="shared" si="24"/>
        <v>0</v>
      </c>
      <c r="N253" s="9">
        <f t="shared" si="25"/>
        <v>0</v>
      </c>
      <c r="O253" s="2">
        <f>MIN(IF('07A_Конструктор'!$D$5="Так",'06A_Варіанти'!E244,1E+99),IF('07A_Конструктор'!$D$6="Так",'06A_Варіанти'!F244,1E+99),IF('07A_Конструктор'!$D$7="Так",'06A_Варіанти'!G244,1E+99),IF('07A_Конструктор'!$D$8="Так",'06A_Варіанти'!H244,1E+99),IF('07A_Конструктор'!$D$9="Так",'06A_Варіанти'!I244,1E+99),IF('07A_Конструктор'!$D$10="Так",'06A_Варіанти'!J244,1E+99),IF('07A_Конструктор'!$D$11="Так",'06A_Варіанти'!K244,1E+99),IF('07A_Конструктор'!$D$12="Так",'06A_Варіанти'!L244,1E+99),IF('07A_Конструктор'!$D$13="Так",'06A_Варіанти'!M244,1E+99),IF('07A_Конструктор'!$D$14="Так",'06A_Варіанти'!N244,1E+99),IF('07A_Конструктор'!$D$15="Так",'06A_Варіанти'!O244,1E+99),IF('07A_Конструктор'!$D$16="Так",'06A_Варіанти'!P244,1E+99),IF('07A_Конструктор'!$D$17="Так",'06A_Варіанти'!Q244,1E+99),IF('06A_Варіанти'!R244="",1E+99,'06A_Варіанти'!R244))</f>
        <v>7</v>
      </c>
      <c r="P253" s="2" t="str">
        <f t="shared" si="26"/>
        <v>5 т</v>
      </c>
      <c r="Q253" s="2">
        <f t="shared" si="27"/>
        <v>14</v>
      </c>
      <c r="R253" s="2">
        <f>IF(OR(C253="РЦК макси",C253="РЦЧ SKU"),"SKU-потік",IFERROR(VLOOKUP(D253,'02_РЦ'!$A$3:$I$7,5,FALSE),0))</f>
        <v>800</v>
      </c>
      <c r="S253" s="2" t="str">
        <f>IF(OR(C253="РЦК макси",C253="РЦЧ SKU"),"Не рахується в ліміт",IFERROR(VLOOKUP(D253,'02_РЦ'!$A$3:$I$7,9,FALSE),"Немає РЦ"))</f>
        <v>В межах</v>
      </c>
    </row>
    <row r="254" spans="1:19">
      <c r="A254" s="2" t="str">
        <f>'06A_Варіанти'!A245</f>
        <v>BASE_641</v>
      </c>
      <c r="B254" s="2" t="str">
        <f>'06A_Варіанти'!B245</f>
        <v>TT_641</v>
      </c>
      <c r="C254" s="2" t="str">
        <f>'06A_Варіанти'!D245</f>
        <v>Основний</v>
      </c>
      <c r="D254" s="2" t="str">
        <f>'06A_Варіанти'!C245</f>
        <v>РЦП</v>
      </c>
      <c r="E254" s="2" t="str">
        <f>'06A_Варіанти'!S245</f>
        <v>DIRECT</v>
      </c>
      <c r="F254" s="2" t="str">
        <f>IF(O254='06A_Варіанти'!E245,'06A_Варіанти'!E$1,IF(O254='06A_Варіанти'!F245,'06A_Варіанти'!F$1,IF(O254='06A_Варіанти'!G245,'06A_Варіанти'!G$1,IF(O254='06A_Варіанти'!H245,'06A_Варіанти'!H$1,IF(O254='06A_Варіанти'!I245,'06A_Варіанти'!I$1,IF(O254='06A_Варіанти'!J245,'06A_Варіанти'!J$1,IF(O254='06A_Варіанти'!K245,'06A_Варіанти'!K$1,IF(O254='06A_Варіанти'!L245,'06A_Варіанти'!L$1,IF(O254='06A_Варіанти'!M245,'06A_Варіанти'!M$1,IF(O254='06A_Варіанти'!N245,'06A_Варіанти'!N$1,IF(O254='06A_Варіанти'!O245,'06A_Варіанти'!O$1,IF(O254='06A_Варіанти'!P245,'06A_Варіанти'!P$1,IF(O254='06A_Варіанти'!Q245,'06A_Варіанти'!Q$1,IF(O254='06A_Варіанти'!R245,'06A_Варіанти'!R$1,"НЕМАЄ МАРШРУТУ"))))))))))))))</f>
        <v>DIRECT</v>
      </c>
      <c r="G254" s="2" t="str">
        <f t="shared" si="21"/>
        <v>БЕЗ ЗМІН</v>
      </c>
      <c r="H254" s="2">
        <f>IF(G254="НЕМАЄ МАРШРУТУ",0,O254-'06A_Варіанти'!T245)</f>
        <v>0</v>
      </c>
      <c r="I254" s="2">
        <f>IFERROR(INDEX('04_Потоки'!$E:$E,MATCH(A254,'04_Потоки'!$A:$A,0)),0)</f>
        <v>1.850536130536131</v>
      </c>
      <c r="J254" s="2">
        <f t="shared" si="22"/>
        <v>1</v>
      </c>
      <c r="K254" s="2">
        <f>IF(C254="РЦК макси",0,2*'06A_Варіанти'!T245*J254)</f>
        <v>320.60000000000002</v>
      </c>
      <c r="L254" s="2">
        <f t="shared" si="23"/>
        <v>320.60000000000002</v>
      </c>
      <c r="M254" s="2">
        <f t="shared" si="24"/>
        <v>0</v>
      </c>
      <c r="N254" s="9">
        <f t="shared" si="25"/>
        <v>0</v>
      </c>
      <c r="O254" s="2">
        <f>MIN(IF('07A_Конструктор'!$D$5="Так",'06A_Варіанти'!E245,1E+99),IF('07A_Конструктор'!$D$6="Так",'06A_Варіанти'!F245,1E+99),IF('07A_Конструктор'!$D$7="Так",'06A_Варіанти'!G245,1E+99),IF('07A_Конструктор'!$D$8="Так",'06A_Варіанти'!H245,1E+99),IF('07A_Конструктор'!$D$9="Так",'06A_Варіанти'!I245,1E+99),IF('07A_Конструктор'!$D$10="Так",'06A_Варіанти'!J245,1E+99),IF('07A_Конструктор'!$D$11="Так",'06A_Варіанти'!K245,1E+99),IF('07A_Конструктор'!$D$12="Так",'06A_Варіанти'!L245,1E+99),IF('07A_Конструктор'!$D$13="Так",'06A_Варіанти'!M245,1E+99),IF('07A_Конструктор'!$D$14="Так",'06A_Варіанти'!N245,1E+99),IF('07A_Конструктор'!$D$15="Так",'06A_Варіанти'!O245,1E+99),IF('07A_Конструктор'!$D$16="Так",'06A_Варіанти'!P245,1E+99),IF('07A_Конструктор'!$D$17="Так",'06A_Варіанти'!Q245,1E+99),IF('06A_Варіанти'!R245="",1E+99,'06A_Варіанти'!R245))</f>
        <v>160.30000000000001</v>
      </c>
      <c r="P254" s="2" t="str">
        <f t="shared" si="26"/>
        <v>5 т</v>
      </c>
      <c r="Q254" s="2">
        <f t="shared" si="27"/>
        <v>14</v>
      </c>
      <c r="R254" s="2">
        <f>IF(OR(C254="РЦК макси",C254="РЦЧ SKU"),"SKU-потік",IFERROR(VLOOKUP(D254,'02_РЦ'!$A$3:$I$7,5,FALSE),0))</f>
        <v>800</v>
      </c>
      <c r="S254" s="2" t="str">
        <f>IF(OR(C254="РЦК макси",C254="РЦЧ SKU"),"Не рахується в ліміт",IFERROR(VLOOKUP(D254,'02_РЦ'!$A$3:$I$7,9,FALSE),"Немає РЦ"))</f>
        <v>В межах</v>
      </c>
    </row>
    <row r="255" spans="1:19">
      <c r="A255" s="2" t="str">
        <f>'06A_Варіанти'!A246</f>
        <v>BASE_630</v>
      </c>
      <c r="B255" s="2" t="str">
        <f>'06A_Варіанти'!B246</f>
        <v>TT_630</v>
      </c>
      <c r="C255" s="2" t="str">
        <f>'06A_Варіанти'!D246</f>
        <v>Основний</v>
      </c>
      <c r="D255" s="2" t="str">
        <f>'06A_Варіанти'!C246</f>
        <v>РЦП</v>
      </c>
      <c r="E255" s="2" t="str">
        <f>'06A_Варіанти'!S246</f>
        <v>DIRECT</v>
      </c>
      <c r="F255" s="2" t="str">
        <f>IF(O255='06A_Варіанти'!E246,'06A_Варіанти'!E$1,IF(O255='06A_Варіанти'!F246,'06A_Варіанти'!F$1,IF(O255='06A_Варіанти'!G246,'06A_Варіанти'!G$1,IF(O255='06A_Варіанти'!H246,'06A_Варіанти'!H$1,IF(O255='06A_Варіанти'!I246,'06A_Варіанти'!I$1,IF(O255='06A_Варіанти'!J246,'06A_Варіанти'!J$1,IF(O255='06A_Варіанти'!K246,'06A_Варіанти'!K$1,IF(O255='06A_Варіанти'!L246,'06A_Варіанти'!L$1,IF(O255='06A_Варіанти'!M246,'06A_Варіанти'!M$1,IF(O255='06A_Варіанти'!N246,'06A_Варіанти'!N$1,IF(O255='06A_Варіанти'!O246,'06A_Варіанти'!O$1,IF(O255='06A_Варіанти'!P246,'06A_Варіанти'!P$1,IF(O255='06A_Варіанти'!Q246,'06A_Варіанти'!Q$1,IF(O255='06A_Варіанти'!R246,'06A_Варіанти'!R$1,"НЕМАЄ МАРШРУТУ"))))))))))))))</f>
        <v>DIRECT</v>
      </c>
      <c r="G255" s="2" t="str">
        <f t="shared" si="21"/>
        <v>БЕЗ ЗМІН</v>
      </c>
      <c r="H255" s="2">
        <f>IF(G255="НЕМАЄ МАРШРУТУ",0,O255-'06A_Варіанти'!T246)</f>
        <v>0</v>
      </c>
      <c r="I255" s="2">
        <f>IFERROR(INDEX('04_Потоки'!$E:$E,MATCH(A255,'04_Потоки'!$A:$A,0)),0)</f>
        <v>1.850536130536131</v>
      </c>
      <c r="J255" s="2">
        <f t="shared" si="22"/>
        <v>1</v>
      </c>
      <c r="K255" s="2">
        <f>IF(C255="РЦК макси",0,2*'06A_Варіанти'!T246*J255)</f>
        <v>464</v>
      </c>
      <c r="L255" s="2">
        <f t="shared" si="23"/>
        <v>464</v>
      </c>
      <c r="M255" s="2">
        <f t="shared" si="24"/>
        <v>0</v>
      </c>
      <c r="N255" s="9">
        <f t="shared" si="25"/>
        <v>0</v>
      </c>
      <c r="O255" s="2">
        <f>MIN(IF('07A_Конструктор'!$D$5="Так",'06A_Варіанти'!E246,1E+99),IF('07A_Конструктор'!$D$6="Так",'06A_Варіанти'!F246,1E+99),IF('07A_Конструктор'!$D$7="Так",'06A_Варіанти'!G246,1E+99),IF('07A_Конструктор'!$D$8="Так",'06A_Варіанти'!H246,1E+99),IF('07A_Конструктор'!$D$9="Так",'06A_Варіанти'!I246,1E+99),IF('07A_Конструктор'!$D$10="Так",'06A_Варіанти'!J246,1E+99),IF('07A_Конструктор'!$D$11="Так",'06A_Варіанти'!K246,1E+99),IF('07A_Конструктор'!$D$12="Так",'06A_Варіанти'!L246,1E+99),IF('07A_Конструктор'!$D$13="Так",'06A_Варіанти'!M246,1E+99),IF('07A_Конструктор'!$D$14="Так",'06A_Варіанти'!N246,1E+99),IF('07A_Конструктор'!$D$15="Так",'06A_Варіанти'!O246,1E+99),IF('07A_Конструктор'!$D$16="Так",'06A_Варіанти'!P246,1E+99),IF('07A_Конструктор'!$D$17="Так",'06A_Варіанти'!Q246,1E+99),IF('06A_Варіанти'!R246="",1E+99,'06A_Варіанти'!R246))</f>
        <v>232</v>
      </c>
      <c r="P255" s="2" t="str">
        <f t="shared" si="26"/>
        <v>5 т</v>
      </c>
      <c r="Q255" s="2">
        <f t="shared" si="27"/>
        <v>14</v>
      </c>
      <c r="R255" s="2">
        <f>IF(OR(C255="РЦК макси",C255="РЦЧ SKU"),"SKU-потік",IFERROR(VLOOKUP(D255,'02_РЦ'!$A$3:$I$7,5,FALSE),0))</f>
        <v>800</v>
      </c>
      <c r="S255" s="2" t="str">
        <f>IF(OR(C255="РЦК макси",C255="РЦЧ SKU"),"Не рахується в ліміт",IFERROR(VLOOKUP(D255,'02_РЦ'!$A$3:$I$7,9,FALSE),"Немає РЦ"))</f>
        <v>В межах</v>
      </c>
    </row>
    <row r="256" spans="1:19">
      <c r="A256" s="2" t="str">
        <f>'06A_Варіанти'!A247</f>
        <v>BASE_646</v>
      </c>
      <c r="B256" s="2" t="str">
        <f>'06A_Варіанти'!B247</f>
        <v>TT_646</v>
      </c>
      <c r="C256" s="2" t="str">
        <f>'06A_Варіанти'!D247</f>
        <v>Основний</v>
      </c>
      <c r="D256" s="2" t="str">
        <f>'06A_Варіанти'!C247</f>
        <v>РЦП</v>
      </c>
      <c r="E256" s="2" t="str">
        <f>'06A_Варіанти'!S247</f>
        <v>DIRECT</v>
      </c>
      <c r="F256" s="2" t="str">
        <f>IF(O256='06A_Варіанти'!E247,'06A_Варіанти'!E$1,IF(O256='06A_Варіанти'!F247,'06A_Варіанти'!F$1,IF(O256='06A_Варіанти'!G247,'06A_Варіанти'!G$1,IF(O256='06A_Варіанти'!H247,'06A_Варіанти'!H$1,IF(O256='06A_Варіанти'!I247,'06A_Варіанти'!I$1,IF(O256='06A_Варіанти'!J247,'06A_Варіанти'!J$1,IF(O256='06A_Варіанти'!K247,'06A_Варіанти'!K$1,IF(O256='06A_Варіанти'!L247,'06A_Варіанти'!L$1,IF(O256='06A_Варіанти'!M247,'06A_Варіанти'!M$1,IF(O256='06A_Варіанти'!N247,'06A_Варіанти'!N$1,IF(O256='06A_Варіанти'!O247,'06A_Варіанти'!O$1,IF(O256='06A_Варіанти'!P247,'06A_Варіанти'!P$1,IF(O256='06A_Варіанти'!Q247,'06A_Варіанти'!Q$1,IF(O256='06A_Варіанти'!R247,'06A_Варіанти'!R$1,"НЕМАЄ МАРШРУТУ"))))))))))))))</f>
        <v>DIRECT</v>
      </c>
      <c r="G256" s="2" t="str">
        <f t="shared" si="21"/>
        <v>БЕЗ ЗМІН</v>
      </c>
      <c r="H256" s="2">
        <f>IF(G256="НЕМАЄ МАРШРУТУ",0,O256-'06A_Варіанти'!T247)</f>
        <v>0</v>
      </c>
      <c r="I256" s="2">
        <f>IFERROR(INDEX('04_Потоки'!$E:$E,MATCH(A256,'04_Потоки'!$A:$A,0)),0)</f>
        <v>1.850536130536131</v>
      </c>
      <c r="J256" s="2">
        <f t="shared" si="22"/>
        <v>1</v>
      </c>
      <c r="K256" s="2">
        <f>IF(C256="РЦК макси",0,2*'06A_Варіанти'!T247*J256)</f>
        <v>313.2</v>
      </c>
      <c r="L256" s="2">
        <f t="shared" si="23"/>
        <v>313.2</v>
      </c>
      <c r="M256" s="2">
        <f t="shared" si="24"/>
        <v>0</v>
      </c>
      <c r="N256" s="9">
        <f t="shared" si="25"/>
        <v>0</v>
      </c>
      <c r="O256" s="2">
        <f>MIN(IF('07A_Конструктор'!$D$5="Так",'06A_Варіанти'!E247,1E+99),IF('07A_Конструктор'!$D$6="Так",'06A_Варіанти'!F247,1E+99),IF('07A_Конструктор'!$D$7="Так",'06A_Варіанти'!G247,1E+99),IF('07A_Конструктор'!$D$8="Так",'06A_Варіанти'!H247,1E+99),IF('07A_Конструктор'!$D$9="Так",'06A_Варіанти'!I247,1E+99),IF('07A_Конструктор'!$D$10="Так",'06A_Варіанти'!J247,1E+99),IF('07A_Конструктор'!$D$11="Так",'06A_Варіанти'!K247,1E+99),IF('07A_Конструктор'!$D$12="Так",'06A_Варіанти'!L247,1E+99),IF('07A_Конструктор'!$D$13="Так",'06A_Варіанти'!M247,1E+99),IF('07A_Конструктор'!$D$14="Так",'06A_Варіанти'!N247,1E+99),IF('07A_Конструктор'!$D$15="Так",'06A_Варіанти'!O247,1E+99),IF('07A_Конструктор'!$D$16="Так",'06A_Варіанти'!P247,1E+99),IF('07A_Конструктор'!$D$17="Так",'06A_Варіанти'!Q247,1E+99),IF('06A_Варіанти'!R247="",1E+99,'06A_Варіанти'!R247))</f>
        <v>156.6</v>
      </c>
      <c r="P256" s="2" t="str">
        <f t="shared" si="26"/>
        <v>5 т</v>
      </c>
      <c r="Q256" s="2">
        <f t="shared" si="27"/>
        <v>14</v>
      </c>
      <c r="R256" s="2">
        <f>IF(OR(C256="РЦК макси",C256="РЦЧ SKU"),"SKU-потік",IFERROR(VLOOKUP(D256,'02_РЦ'!$A$3:$I$7,5,FALSE),0))</f>
        <v>800</v>
      </c>
      <c r="S256" s="2" t="str">
        <f>IF(OR(C256="РЦК макси",C256="РЦЧ SKU"),"Не рахується в ліміт",IFERROR(VLOOKUP(D256,'02_РЦ'!$A$3:$I$7,9,FALSE),"Немає РЦ"))</f>
        <v>В межах</v>
      </c>
    </row>
    <row r="257" spans="1:19">
      <c r="A257" s="2" t="str">
        <f>'06A_Варіанти'!A248</f>
        <v>BASE_648</v>
      </c>
      <c r="B257" s="2" t="str">
        <f>'06A_Варіанти'!B248</f>
        <v>TT_648</v>
      </c>
      <c r="C257" s="2" t="str">
        <f>'06A_Варіанти'!D248</f>
        <v>Основний</v>
      </c>
      <c r="D257" s="2" t="str">
        <f>'06A_Варіанти'!C248</f>
        <v>РЦП</v>
      </c>
      <c r="E257" s="2" t="str">
        <f>'06A_Варіанти'!S248</f>
        <v>DIRECT</v>
      </c>
      <c r="F257" s="2" t="str">
        <f>IF(O257='06A_Варіанти'!E248,'06A_Варіанти'!E$1,IF(O257='06A_Варіанти'!F248,'06A_Варіанти'!F$1,IF(O257='06A_Варіанти'!G248,'06A_Варіанти'!G$1,IF(O257='06A_Варіанти'!H248,'06A_Варіанти'!H$1,IF(O257='06A_Варіанти'!I248,'06A_Варіанти'!I$1,IF(O257='06A_Варіанти'!J248,'06A_Варіанти'!J$1,IF(O257='06A_Варіанти'!K248,'06A_Варіанти'!K$1,IF(O257='06A_Варіанти'!L248,'06A_Варіанти'!L$1,IF(O257='06A_Варіанти'!M248,'06A_Варіанти'!M$1,IF(O257='06A_Варіанти'!N248,'06A_Варіанти'!N$1,IF(O257='06A_Варіанти'!O248,'06A_Варіанти'!O$1,IF(O257='06A_Варіанти'!P248,'06A_Варіанти'!P$1,IF(O257='06A_Варіанти'!Q248,'06A_Варіанти'!Q$1,IF(O257='06A_Варіанти'!R248,'06A_Варіанти'!R$1,"НЕМАЄ МАРШРУТУ"))))))))))))))</f>
        <v>DIRECT</v>
      </c>
      <c r="G257" s="2" t="str">
        <f t="shared" si="21"/>
        <v>БЕЗ ЗМІН</v>
      </c>
      <c r="H257" s="2">
        <f>IF(G257="НЕМАЄ МАРШРУТУ",0,O257-'06A_Варіанти'!T248)</f>
        <v>0</v>
      </c>
      <c r="I257" s="2">
        <f>IFERROR(INDEX('04_Потоки'!$E:$E,MATCH(A257,'04_Потоки'!$A:$A,0)),0)</f>
        <v>1.850536130536131</v>
      </c>
      <c r="J257" s="2">
        <f t="shared" si="22"/>
        <v>1</v>
      </c>
      <c r="K257" s="2">
        <f>IF(C257="РЦК макси",0,2*'06A_Варіанти'!T248*J257)</f>
        <v>11.8</v>
      </c>
      <c r="L257" s="2">
        <f t="shared" si="23"/>
        <v>11.8</v>
      </c>
      <c r="M257" s="2">
        <f t="shared" si="24"/>
        <v>0</v>
      </c>
      <c r="N257" s="9">
        <f t="shared" si="25"/>
        <v>0</v>
      </c>
      <c r="O257" s="2">
        <f>MIN(IF('07A_Конструктор'!$D$5="Так",'06A_Варіанти'!E248,1E+99),IF('07A_Конструктор'!$D$6="Так",'06A_Варіанти'!F248,1E+99),IF('07A_Конструктор'!$D$7="Так",'06A_Варіанти'!G248,1E+99),IF('07A_Конструктор'!$D$8="Так",'06A_Варіанти'!H248,1E+99),IF('07A_Конструктор'!$D$9="Так",'06A_Варіанти'!I248,1E+99),IF('07A_Конструктор'!$D$10="Так",'06A_Варіанти'!J248,1E+99),IF('07A_Конструктор'!$D$11="Так",'06A_Варіанти'!K248,1E+99),IF('07A_Конструктор'!$D$12="Так",'06A_Варіанти'!L248,1E+99),IF('07A_Конструктор'!$D$13="Так",'06A_Варіанти'!M248,1E+99),IF('07A_Конструктор'!$D$14="Так",'06A_Варіанти'!N248,1E+99),IF('07A_Конструктор'!$D$15="Так",'06A_Варіанти'!O248,1E+99),IF('07A_Конструктор'!$D$16="Так",'06A_Варіанти'!P248,1E+99),IF('07A_Конструктор'!$D$17="Так",'06A_Варіанти'!Q248,1E+99),IF('06A_Варіанти'!R248="",1E+99,'06A_Варіанти'!R248))</f>
        <v>5.9</v>
      </c>
      <c r="P257" s="2" t="str">
        <f t="shared" si="26"/>
        <v>5 т</v>
      </c>
      <c r="Q257" s="2">
        <f t="shared" si="27"/>
        <v>14</v>
      </c>
      <c r="R257" s="2">
        <f>IF(OR(C257="РЦК макси",C257="РЦЧ SKU"),"SKU-потік",IFERROR(VLOOKUP(D257,'02_РЦ'!$A$3:$I$7,5,FALSE),0))</f>
        <v>800</v>
      </c>
      <c r="S257" s="2" t="str">
        <f>IF(OR(C257="РЦК макси",C257="РЦЧ SKU"),"Не рахується в ліміт",IFERROR(VLOOKUP(D257,'02_РЦ'!$A$3:$I$7,9,FALSE),"Немає РЦ"))</f>
        <v>В межах</v>
      </c>
    </row>
    <row r="258" spans="1:19">
      <c r="A258" s="2" t="str">
        <f>'06A_Варіанти'!A249</f>
        <v>BASE_649</v>
      </c>
      <c r="B258" s="2" t="str">
        <f>'06A_Варіанти'!B249</f>
        <v>TT_649</v>
      </c>
      <c r="C258" s="2" t="str">
        <f>'06A_Варіанти'!D249</f>
        <v>Основний</v>
      </c>
      <c r="D258" s="2" t="str">
        <f>'06A_Варіанти'!C249</f>
        <v>РЦП</v>
      </c>
      <c r="E258" s="2" t="str">
        <f>'06A_Варіанти'!S249</f>
        <v>DIRECT</v>
      </c>
      <c r="F258" s="2" t="str">
        <f>IF(O258='06A_Варіанти'!E249,'06A_Варіанти'!E$1,IF(O258='06A_Варіанти'!F249,'06A_Варіанти'!F$1,IF(O258='06A_Варіанти'!G249,'06A_Варіанти'!G$1,IF(O258='06A_Варіанти'!H249,'06A_Варіанти'!H$1,IF(O258='06A_Варіанти'!I249,'06A_Варіанти'!I$1,IF(O258='06A_Варіанти'!J249,'06A_Варіанти'!J$1,IF(O258='06A_Варіанти'!K249,'06A_Варіанти'!K$1,IF(O258='06A_Варіанти'!L249,'06A_Варіанти'!L$1,IF(O258='06A_Варіанти'!M249,'06A_Варіанти'!M$1,IF(O258='06A_Варіанти'!N249,'06A_Варіанти'!N$1,IF(O258='06A_Варіанти'!O249,'06A_Варіанти'!O$1,IF(O258='06A_Варіанти'!P249,'06A_Варіанти'!P$1,IF(O258='06A_Варіанти'!Q249,'06A_Варіанти'!Q$1,IF(O258='06A_Варіанти'!R249,'06A_Варіанти'!R$1,"НЕМАЄ МАРШРУТУ"))))))))))))))</f>
        <v>DIRECT</v>
      </c>
      <c r="G258" s="2" t="str">
        <f t="shared" si="21"/>
        <v>БЕЗ ЗМІН</v>
      </c>
      <c r="H258" s="2">
        <f>IF(G258="НЕМАЄ МАРШРУТУ",0,O258-'06A_Варіанти'!T249)</f>
        <v>0</v>
      </c>
      <c r="I258" s="2">
        <f>IFERROR(INDEX('04_Потоки'!$E:$E,MATCH(A258,'04_Потоки'!$A:$A,0)),0)</f>
        <v>1.850536130536131</v>
      </c>
      <c r="J258" s="2">
        <f t="shared" si="22"/>
        <v>1</v>
      </c>
      <c r="K258" s="2">
        <f>IF(C258="РЦК макси",0,2*'06A_Варіанти'!T249*J258)</f>
        <v>87.6</v>
      </c>
      <c r="L258" s="2">
        <f t="shared" si="23"/>
        <v>87.6</v>
      </c>
      <c r="M258" s="2">
        <f t="shared" si="24"/>
        <v>0</v>
      </c>
      <c r="N258" s="9">
        <f t="shared" si="25"/>
        <v>0</v>
      </c>
      <c r="O258" s="2">
        <f>MIN(IF('07A_Конструктор'!$D$5="Так",'06A_Варіанти'!E249,1E+99),IF('07A_Конструктор'!$D$6="Так",'06A_Варіанти'!F249,1E+99),IF('07A_Конструктор'!$D$7="Так",'06A_Варіанти'!G249,1E+99),IF('07A_Конструктор'!$D$8="Так",'06A_Варіанти'!H249,1E+99),IF('07A_Конструктор'!$D$9="Так",'06A_Варіанти'!I249,1E+99),IF('07A_Конструктор'!$D$10="Так",'06A_Варіанти'!J249,1E+99),IF('07A_Конструктор'!$D$11="Так",'06A_Варіанти'!K249,1E+99),IF('07A_Конструктор'!$D$12="Так",'06A_Варіанти'!L249,1E+99),IF('07A_Конструктор'!$D$13="Так",'06A_Варіанти'!M249,1E+99),IF('07A_Конструктор'!$D$14="Так",'06A_Варіанти'!N249,1E+99),IF('07A_Конструктор'!$D$15="Так",'06A_Варіанти'!O249,1E+99),IF('07A_Конструктор'!$D$16="Так",'06A_Варіанти'!P249,1E+99),IF('07A_Конструктор'!$D$17="Так",'06A_Варіанти'!Q249,1E+99),IF('06A_Варіанти'!R249="",1E+99,'06A_Варіанти'!R249))</f>
        <v>43.8</v>
      </c>
      <c r="P258" s="2" t="str">
        <f t="shared" si="26"/>
        <v>5 т</v>
      </c>
      <c r="Q258" s="2">
        <f t="shared" si="27"/>
        <v>14</v>
      </c>
      <c r="R258" s="2">
        <f>IF(OR(C258="РЦК макси",C258="РЦЧ SKU"),"SKU-потік",IFERROR(VLOOKUP(D258,'02_РЦ'!$A$3:$I$7,5,FALSE),0))</f>
        <v>800</v>
      </c>
      <c r="S258" s="2" t="str">
        <f>IF(OR(C258="РЦК макси",C258="РЦЧ SKU"),"Не рахується в ліміт",IFERROR(VLOOKUP(D258,'02_РЦ'!$A$3:$I$7,9,FALSE),"Немає РЦ"))</f>
        <v>В межах</v>
      </c>
    </row>
    <row r="259" spans="1:19">
      <c r="A259" s="2" t="str">
        <f>'06A_Варіанти'!A250</f>
        <v>BASE_650</v>
      </c>
      <c r="B259" s="2" t="str">
        <f>'06A_Варіанти'!B250</f>
        <v>TT_650</v>
      </c>
      <c r="C259" s="2" t="str">
        <f>'06A_Варіанти'!D250</f>
        <v>Основний</v>
      </c>
      <c r="D259" s="2" t="str">
        <f>'06A_Варіанти'!C250</f>
        <v>РЦП</v>
      </c>
      <c r="E259" s="2" t="str">
        <f>'06A_Варіанти'!S250</f>
        <v>DIRECT</v>
      </c>
      <c r="F259" s="2" t="str">
        <f>IF(O259='06A_Варіанти'!E250,'06A_Варіанти'!E$1,IF(O259='06A_Варіанти'!F250,'06A_Варіанти'!F$1,IF(O259='06A_Варіанти'!G250,'06A_Варіанти'!G$1,IF(O259='06A_Варіанти'!H250,'06A_Варіанти'!H$1,IF(O259='06A_Варіанти'!I250,'06A_Варіанти'!I$1,IF(O259='06A_Варіанти'!J250,'06A_Варіанти'!J$1,IF(O259='06A_Варіанти'!K250,'06A_Варіанти'!K$1,IF(O259='06A_Варіанти'!L250,'06A_Варіанти'!L$1,IF(O259='06A_Варіанти'!M250,'06A_Варіанти'!M$1,IF(O259='06A_Варіанти'!N250,'06A_Варіанти'!N$1,IF(O259='06A_Варіанти'!O250,'06A_Варіанти'!O$1,IF(O259='06A_Варіанти'!P250,'06A_Варіанти'!P$1,IF(O259='06A_Варіанти'!Q250,'06A_Варіанти'!Q$1,IF(O259='06A_Варіанти'!R250,'06A_Варіанти'!R$1,"НЕМАЄ МАРШРУТУ"))))))))))))))</f>
        <v>DIRECT</v>
      </c>
      <c r="G259" s="2" t="str">
        <f t="shared" si="21"/>
        <v>БЕЗ ЗМІН</v>
      </c>
      <c r="H259" s="2">
        <f>IF(G259="НЕМАЄ МАРШРУТУ",0,O259-'06A_Варіанти'!T250)</f>
        <v>0</v>
      </c>
      <c r="I259" s="2">
        <f>IFERROR(INDEX('04_Потоки'!$E:$E,MATCH(A259,'04_Потоки'!$A:$A,0)),0)</f>
        <v>1.850536130536131</v>
      </c>
      <c r="J259" s="2">
        <f t="shared" si="22"/>
        <v>1</v>
      </c>
      <c r="K259" s="2">
        <f>IF(C259="РЦК макси",0,2*'06A_Варіанти'!T250*J259)</f>
        <v>323.60000000000002</v>
      </c>
      <c r="L259" s="2">
        <f t="shared" si="23"/>
        <v>323.60000000000002</v>
      </c>
      <c r="M259" s="2">
        <f t="shared" si="24"/>
        <v>0</v>
      </c>
      <c r="N259" s="9">
        <f t="shared" si="25"/>
        <v>0</v>
      </c>
      <c r="O259" s="2">
        <f>MIN(IF('07A_Конструктор'!$D$5="Так",'06A_Варіанти'!E250,1E+99),IF('07A_Конструктор'!$D$6="Так",'06A_Варіанти'!F250,1E+99),IF('07A_Конструктор'!$D$7="Так",'06A_Варіанти'!G250,1E+99),IF('07A_Конструктор'!$D$8="Так",'06A_Варіанти'!H250,1E+99),IF('07A_Конструктор'!$D$9="Так",'06A_Варіанти'!I250,1E+99),IF('07A_Конструктор'!$D$10="Так",'06A_Варіанти'!J250,1E+99),IF('07A_Конструктор'!$D$11="Так",'06A_Варіанти'!K250,1E+99),IF('07A_Конструктор'!$D$12="Так",'06A_Варіанти'!L250,1E+99),IF('07A_Конструктор'!$D$13="Так",'06A_Варіанти'!M250,1E+99),IF('07A_Конструктор'!$D$14="Так",'06A_Варіанти'!N250,1E+99),IF('07A_Конструктор'!$D$15="Так",'06A_Варіанти'!O250,1E+99),IF('07A_Конструктор'!$D$16="Так",'06A_Варіанти'!P250,1E+99),IF('07A_Конструктор'!$D$17="Так",'06A_Варіанти'!Q250,1E+99),IF('06A_Варіанти'!R250="",1E+99,'06A_Варіанти'!R250))</f>
        <v>161.80000000000001</v>
      </c>
      <c r="P259" s="2" t="str">
        <f t="shared" si="26"/>
        <v>5 т</v>
      </c>
      <c r="Q259" s="2">
        <f t="shared" si="27"/>
        <v>14</v>
      </c>
      <c r="R259" s="2">
        <f>IF(OR(C259="РЦК макси",C259="РЦЧ SKU"),"SKU-потік",IFERROR(VLOOKUP(D259,'02_РЦ'!$A$3:$I$7,5,FALSE),0))</f>
        <v>800</v>
      </c>
      <c r="S259" s="2" t="str">
        <f>IF(OR(C259="РЦК макси",C259="РЦЧ SKU"),"Не рахується в ліміт",IFERROR(VLOOKUP(D259,'02_РЦ'!$A$3:$I$7,9,FALSE),"Немає РЦ"))</f>
        <v>В межах</v>
      </c>
    </row>
    <row r="260" spans="1:19">
      <c r="A260" s="2" t="str">
        <f>'06A_Варіанти'!A251</f>
        <v>BASE_620</v>
      </c>
      <c r="B260" s="2" t="str">
        <f>'06A_Варіанти'!B251</f>
        <v>TT_620</v>
      </c>
      <c r="C260" s="2" t="str">
        <f>'06A_Варіанти'!D251</f>
        <v>Основний</v>
      </c>
      <c r="D260" s="2" t="str">
        <f>'06A_Варіанти'!C251</f>
        <v>РЦП</v>
      </c>
      <c r="E260" s="2" t="str">
        <f>'06A_Варіанти'!S251</f>
        <v>KREM</v>
      </c>
      <c r="F260" s="2" t="str">
        <f>IF(O260='06A_Варіанти'!E251,'06A_Варіанти'!E$1,IF(O260='06A_Варіанти'!F251,'06A_Варіанти'!F$1,IF(O260='06A_Варіанти'!G251,'06A_Варіанти'!G$1,IF(O260='06A_Варіанти'!H251,'06A_Варіанти'!H$1,IF(O260='06A_Варіанти'!I251,'06A_Варіанти'!I$1,IF(O260='06A_Варіанти'!J251,'06A_Варіанти'!J$1,IF(O260='06A_Варіанти'!K251,'06A_Варіанти'!K$1,IF(O260='06A_Варіанти'!L251,'06A_Варіанти'!L$1,IF(O260='06A_Варіанти'!M251,'06A_Варіанти'!M$1,IF(O260='06A_Варіанти'!N251,'06A_Варіанти'!N$1,IF(O260='06A_Варіанти'!O251,'06A_Варіанти'!O$1,IF(O260='06A_Варіанти'!P251,'06A_Варіанти'!P$1,IF(O260='06A_Варіанти'!Q251,'06A_Варіанти'!Q$1,IF(O260='06A_Варіанти'!R251,'06A_Варіанти'!R$1,"НЕМАЄ МАРШРУТУ"))))))))))))))</f>
        <v>KREM</v>
      </c>
      <c r="G260" s="2" t="str">
        <f t="shared" si="21"/>
        <v>БЕЗ ЗМІН</v>
      </c>
      <c r="H260" s="2">
        <f>IF(G260="НЕМАЄ МАРШРУТУ",0,O260-'06A_Варіанти'!T251)</f>
        <v>0</v>
      </c>
      <c r="I260" s="2">
        <f>IFERROR(INDEX('04_Потоки'!$E:$E,MATCH(A260,'04_Потоки'!$A:$A,0)),0)</f>
        <v>1.850536130536131</v>
      </c>
      <c r="J260" s="2">
        <f t="shared" si="22"/>
        <v>1</v>
      </c>
      <c r="K260" s="2">
        <f>IF(C260="РЦК макси",0,2*'06A_Варіанти'!T251*J260)</f>
        <v>423.6</v>
      </c>
      <c r="L260" s="2">
        <f t="shared" si="23"/>
        <v>423.6</v>
      </c>
      <c r="M260" s="2">
        <f t="shared" si="24"/>
        <v>0</v>
      </c>
      <c r="N260" s="9">
        <f t="shared" si="25"/>
        <v>0</v>
      </c>
      <c r="O260" s="2">
        <f>MIN(IF('07A_Конструктор'!$D$5="Так",'06A_Варіанти'!E251,1E+99),IF('07A_Конструктор'!$D$6="Так",'06A_Варіанти'!F251,1E+99),IF('07A_Конструктор'!$D$7="Так",'06A_Варіанти'!G251,1E+99),IF('07A_Конструктор'!$D$8="Так",'06A_Варіанти'!H251,1E+99),IF('07A_Конструктор'!$D$9="Так",'06A_Варіанти'!I251,1E+99),IF('07A_Конструктор'!$D$10="Так",'06A_Варіанти'!J251,1E+99),IF('07A_Конструктор'!$D$11="Так",'06A_Варіанти'!K251,1E+99),IF('07A_Конструктор'!$D$12="Так",'06A_Варіанти'!L251,1E+99),IF('07A_Конструктор'!$D$13="Так",'06A_Варіанти'!M251,1E+99),IF('07A_Конструктор'!$D$14="Так",'06A_Варіанти'!N251,1E+99),IF('07A_Конструктор'!$D$15="Так",'06A_Варіанти'!O251,1E+99),IF('07A_Конструктор'!$D$16="Так",'06A_Варіанти'!P251,1E+99),IF('07A_Конструктор'!$D$17="Так",'06A_Варіанти'!Q251,1E+99),IF('06A_Варіанти'!R251="",1E+99,'06A_Варіанти'!R251))</f>
        <v>211.8</v>
      </c>
      <c r="P260" s="2" t="str">
        <f t="shared" si="26"/>
        <v>5 т</v>
      </c>
      <c r="Q260" s="2">
        <f t="shared" si="27"/>
        <v>14</v>
      </c>
      <c r="R260" s="2">
        <f>IF(OR(C260="РЦК макси",C260="РЦЧ SKU"),"SKU-потік",IFERROR(VLOOKUP(D260,'02_РЦ'!$A$3:$I$7,5,FALSE),0))</f>
        <v>800</v>
      </c>
      <c r="S260" s="2" t="str">
        <f>IF(OR(C260="РЦК макси",C260="РЦЧ SKU"),"Не рахується в ліміт",IFERROR(VLOOKUP(D260,'02_РЦ'!$A$3:$I$7,9,FALSE),"Немає РЦ"))</f>
        <v>В межах</v>
      </c>
    </row>
    <row r="261" spans="1:19">
      <c r="A261" s="2" t="str">
        <f>'06A_Варіанти'!A252</f>
        <v>BASE_665</v>
      </c>
      <c r="B261" s="2" t="str">
        <f>'06A_Варіанти'!B252</f>
        <v>TT_665</v>
      </c>
      <c r="C261" s="2" t="str">
        <f>'06A_Варіанти'!D252</f>
        <v>Основний</v>
      </c>
      <c r="D261" s="2" t="str">
        <f>'06A_Варіанти'!C252</f>
        <v>РЦП</v>
      </c>
      <c r="E261" s="2" t="str">
        <f>'06A_Варіанти'!S252</f>
        <v>DIRECT</v>
      </c>
      <c r="F261" s="2" t="str">
        <f>IF(O261='06A_Варіанти'!E252,'06A_Варіанти'!E$1,IF(O261='06A_Варіанти'!F252,'06A_Варіанти'!F$1,IF(O261='06A_Варіанти'!G252,'06A_Варіанти'!G$1,IF(O261='06A_Варіанти'!H252,'06A_Варіанти'!H$1,IF(O261='06A_Варіанти'!I252,'06A_Варіанти'!I$1,IF(O261='06A_Варіанти'!J252,'06A_Варіанти'!J$1,IF(O261='06A_Варіанти'!K252,'06A_Варіанти'!K$1,IF(O261='06A_Варіанти'!L252,'06A_Варіанти'!L$1,IF(O261='06A_Варіанти'!M252,'06A_Варіанти'!M$1,IF(O261='06A_Варіанти'!N252,'06A_Варіанти'!N$1,IF(O261='06A_Варіанти'!O252,'06A_Варіанти'!O$1,IF(O261='06A_Варіанти'!P252,'06A_Варіанти'!P$1,IF(O261='06A_Варіанти'!Q252,'06A_Варіанти'!Q$1,IF(O261='06A_Варіанти'!R252,'06A_Варіанти'!R$1,"НЕМАЄ МАРШРУТУ"))))))))))))))</f>
        <v>DIRECT</v>
      </c>
      <c r="G261" s="2" t="str">
        <f t="shared" si="21"/>
        <v>БЕЗ ЗМІН</v>
      </c>
      <c r="H261" s="2">
        <f>IF(G261="НЕМАЄ МАРШРУТУ",0,O261-'06A_Варіанти'!T252)</f>
        <v>0</v>
      </c>
      <c r="I261" s="2">
        <f>IFERROR(INDEX('04_Потоки'!$E:$E,MATCH(A261,'04_Потоки'!$A:$A,0)),0)</f>
        <v>1.850536130536131</v>
      </c>
      <c r="J261" s="2">
        <f t="shared" si="22"/>
        <v>1</v>
      </c>
      <c r="K261" s="2">
        <f>IF(C261="РЦК макси",0,2*'06A_Варіанти'!T252*J261)</f>
        <v>453.2</v>
      </c>
      <c r="L261" s="2">
        <f t="shared" si="23"/>
        <v>453.2</v>
      </c>
      <c r="M261" s="2">
        <f t="shared" si="24"/>
        <v>0</v>
      </c>
      <c r="N261" s="9">
        <f t="shared" si="25"/>
        <v>0</v>
      </c>
      <c r="O261" s="2">
        <f>MIN(IF('07A_Конструктор'!$D$5="Так",'06A_Варіанти'!E252,1E+99),IF('07A_Конструктор'!$D$6="Так",'06A_Варіанти'!F252,1E+99),IF('07A_Конструктор'!$D$7="Так",'06A_Варіанти'!G252,1E+99),IF('07A_Конструктор'!$D$8="Так",'06A_Варіанти'!H252,1E+99),IF('07A_Конструктор'!$D$9="Так",'06A_Варіанти'!I252,1E+99),IF('07A_Конструктор'!$D$10="Так",'06A_Варіанти'!J252,1E+99),IF('07A_Конструктор'!$D$11="Так",'06A_Варіанти'!K252,1E+99),IF('07A_Конструктор'!$D$12="Так",'06A_Варіанти'!L252,1E+99),IF('07A_Конструктор'!$D$13="Так",'06A_Варіанти'!M252,1E+99),IF('07A_Конструктор'!$D$14="Так",'06A_Варіанти'!N252,1E+99),IF('07A_Конструктор'!$D$15="Так",'06A_Варіанти'!O252,1E+99),IF('07A_Конструктор'!$D$16="Так",'06A_Варіанти'!P252,1E+99),IF('07A_Конструктор'!$D$17="Так",'06A_Варіанти'!Q252,1E+99),IF('06A_Варіанти'!R252="",1E+99,'06A_Варіанти'!R252))</f>
        <v>226.6</v>
      </c>
      <c r="P261" s="2" t="str">
        <f t="shared" si="26"/>
        <v>5 т</v>
      </c>
      <c r="Q261" s="2">
        <f t="shared" si="27"/>
        <v>14</v>
      </c>
      <c r="R261" s="2">
        <f>IF(OR(C261="РЦК макси",C261="РЦЧ SKU"),"SKU-потік",IFERROR(VLOOKUP(D261,'02_РЦ'!$A$3:$I$7,5,FALSE),0))</f>
        <v>800</v>
      </c>
      <c r="S261" s="2" t="str">
        <f>IF(OR(C261="РЦК макси",C261="РЦЧ SKU"),"Не рахується в ліміт",IFERROR(VLOOKUP(D261,'02_РЦ'!$A$3:$I$7,9,FALSE),"Немає РЦ"))</f>
        <v>В межах</v>
      </c>
    </row>
    <row r="262" spans="1:19">
      <c r="A262" s="2" t="str">
        <f>'06A_Варіанти'!A253</f>
        <v>BASE_673</v>
      </c>
      <c r="B262" s="2" t="str">
        <f>'06A_Варіанти'!B253</f>
        <v>TT_673</v>
      </c>
      <c r="C262" s="2" t="str">
        <f>'06A_Варіанти'!D253</f>
        <v>Основний</v>
      </c>
      <c r="D262" s="2" t="str">
        <f>'06A_Варіанти'!C253</f>
        <v>РЦП</v>
      </c>
      <c r="E262" s="2" t="str">
        <f>'06A_Варіанти'!S253</f>
        <v>DIRECT</v>
      </c>
      <c r="F262" s="2" t="str">
        <f>IF(O262='06A_Варіанти'!E253,'06A_Варіанти'!E$1,IF(O262='06A_Варіанти'!F253,'06A_Варіанти'!F$1,IF(O262='06A_Варіанти'!G253,'06A_Варіанти'!G$1,IF(O262='06A_Варіанти'!H253,'06A_Варіанти'!H$1,IF(O262='06A_Варіанти'!I253,'06A_Варіанти'!I$1,IF(O262='06A_Варіанти'!J253,'06A_Варіанти'!J$1,IF(O262='06A_Варіанти'!K253,'06A_Варіанти'!K$1,IF(O262='06A_Варіанти'!L253,'06A_Варіанти'!L$1,IF(O262='06A_Варіанти'!M253,'06A_Варіанти'!M$1,IF(O262='06A_Варіанти'!N253,'06A_Варіанти'!N$1,IF(O262='06A_Варіанти'!O253,'06A_Варіанти'!O$1,IF(O262='06A_Варіанти'!P253,'06A_Варіанти'!P$1,IF(O262='06A_Варіанти'!Q253,'06A_Варіанти'!Q$1,IF(O262='06A_Варіанти'!R253,'06A_Варіанти'!R$1,"НЕМАЄ МАРШРУТУ"))))))))))))))</f>
        <v>DIRECT</v>
      </c>
      <c r="G262" s="2" t="str">
        <f t="shared" si="21"/>
        <v>БЕЗ ЗМІН</v>
      </c>
      <c r="H262" s="2">
        <f>IF(G262="НЕМАЄ МАРШРУТУ",0,O262-'06A_Варіанти'!T253)</f>
        <v>0</v>
      </c>
      <c r="I262" s="2">
        <f>IFERROR(INDEX('04_Потоки'!$E:$E,MATCH(A262,'04_Потоки'!$A:$A,0)),0)</f>
        <v>1.850536130536131</v>
      </c>
      <c r="J262" s="2">
        <f t="shared" si="22"/>
        <v>1</v>
      </c>
      <c r="K262" s="2">
        <f>IF(C262="РЦК макси",0,2*'06A_Варіанти'!T253*J262)</f>
        <v>210.4</v>
      </c>
      <c r="L262" s="2">
        <f t="shared" si="23"/>
        <v>210.4</v>
      </c>
      <c r="M262" s="2">
        <f t="shared" si="24"/>
        <v>0</v>
      </c>
      <c r="N262" s="9">
        <f t="shared" si="25"/>
        <v>0</v>
      </c>
      <c r="O262" s="2">
        <f>MIN(IF('07A_Конструктор'!$D$5="Так",'06A_Варіанти'!E253,1E+99),IF('07A_Конструктор'!$D$6="Так",'06A_Варіанти'!F253,1E+99),IF('07A_Конструктор'!$D$7="Так",'06A_Варіанти'!G253,1E+99),IF('07A_Конструктор'!$D$8="Так",'06A_Варіанти'!H253,1E+99),IF('07A_Конструктор'!$D$9="Так",'06A_Варіанти'!I253,1E+99),IF('07A_Конструктор'!$D$10="Так",'06A_Варіанти'!J253,1E+99),IF('07A_Конструктор'!$D$11="Так",'06A_Варіанти'!K253,1E+99),IF('07A_Конструктор'!$D$12="Так",'06A_Варіанти'!L253,1E+99),IF('07A_Конструктор'!$D$13="Так",'06A_Варіанти'!M253,1E+99),IF('07A_Конструктор'!$D$14="Так",'06A_Варіанти'!N253,1E+99),IF('07A_Конструктор'!$D$15="Так",'06A_Варіанти'!O253,1E+99),IF('07A_Конструктор'!$D$16="Так",'06A_Варіанти'!P253,1E+99),IF('07A_Конструктор'!$D$17="Так",'06A_Варіанти'!Q253,1E+99),IF('06A_Варіанти'!R253="",1E+99,'06A_Варіанти'!R253))</f>
        <v>105.2</v>
      </c>
      <c r="P262" s="2" t="str">
        <f t="shared" si="26"/>
        <v>5 т</v>
      </c>
      <c r="Q262" s="2">
        <f t="shared" si="27"/>
        <v>14</v>
      </c>
      <c r="R262" s="2">
        <f>IF(OR(C262="РЦК макси",C262="РЦЧ SKU"),"SKU-потік",IFERROR(VLOOKUP(D262,'02_РЦ'!$A$3:$I$7,5,FALSE),0))</f>
        <v>800</v>
      </c>
      <c r="S262" s="2" t="str">
        <f>IF(OR(C262="РЦК макси",C262="РЦЧ SKU"),"Не рахується в ліміт",IFERROR(VLOOKUP(D262,'02_РЦ'!$A$3:$I$7,9,FALSE),"Немає РЦ"))</f>
        <v>В межах</v>
      </c>
    </row>
    <row r="263" spans="1:19">
      <c r="A263" s="2" t="str">
        <f>'06A_Варіанти'!A254</f>
        <v>BASE_674</v>
      </c>
      <c r="B263" s="2" t="str">
        <f>'06A_Варіанти'!B254</f>
        <v>TT_674</v>
      </c>
      <c r="C263" s="2" t="str">
        <f>'06A_Варіанти'!D254</f>
        <v>Основний</v>
      </c>
      <c r="D263" s="2" t="str">
        <f>'06A_Варіанти'!C254</f>
        <v>РЦП</v>
      </c>
      <c r="E263" s="2" t="str">
        <f>'06A_Варіанти'!S254</f>
        <v>DIRECT</v>
      </c>
      <c r="F263" s="2" t="str">
        <f>IF(O263='06A_Варіанти'!E254,'06A_Варіанти'!E$1,IF(O263='06A_Варіанти'!F254,'06A_Варіанти'!F$1,IF(O263='06A_Варіанти'!G254,'06A_Варіанти'!G$1,IF(O263='06A_Варіанти'!H254,'06A_Варіанти'!H$1,IF(O263='06A_Варіанти'!I254,'06A_Варіанти'!I$1,IF(O263='06A_Варіанти'!J254,'06A_Варіанти'!J$1,IF(O263='06A_Варіанти'!K254,'06A_Варіанти'!K$1,IF(O263='06A_Варіанти'!L254,'06A_Варіанти'!L$1,IF(O263='06A_Варіанти'!M254,'06A_Варіанти'!M$1,IF(O263='06A_Варіанти'!N254,'06A_Варіанти'!N$1,IF(O263='06A_Варіанти'!O254,'06A_Варіанти'!O$1,IF(O263='06A_Варіанти'!P254,'06A_Варіанти'!P$1,IF(O263='06A_Варіанти'!Q254,'06A_Варіанти'!Q$1,IF(O263='06A_Варіанти'!R254,'06A_Варіанти'!R$1,"НЕМАЄ МАРШРУТУ"))))))))))))))</f>
        <v>DIRECT</v>
      </c>
      <c r="G263" s="2" t="str">
        <f t="shared" si="21"/>
        <v>БЕЗ ЗМІН</v>
      </c>
      <c r="H263" s="2">
        <f>IF(G263="НЕМАЄ МАРШРУТУ",0,O263-'06A_Варіанти'!T254)</f>
        <v>0</v>
      </c>
      <c r="I263" s="2">
        <f>IFERROR(INDEX('04_Потоки'!$E:$E,MATCH(A263,'04_Потоки'!$A:$A,0)),0)</f>
        <v>1.850536130536131</v>
      </c>
      <c r="J263" s="2">
        <f t="shared" si="22"/>
        <v>1</v>
      </c>
      <c r="K263" s="2">
        <f>IF(C263="РЦК макси",0,2*'06A_Варіанти'!T254*J263)</f>
        <v>467</v>
      </c>
      <c r="L263" s="2">
        <f t="shared" si="23"/>
        <v>467</v>
      </c>
      <c r="M263" s="2">
        <f t="shared" si="24"/>
        <v>0</v>
      </c>
      <c r="N263" s="9">
        <f t="shared" si="25"/>
        <v>0</v>
      </c>
      <c r="O263" s="2">
        <f>MIN(IF('07A_Конструктор'!$D$5="Так",'06A_Варіанти'!E254,1E+99),IF('07A_Конструктор'!$D$6="Так",'06A_Варіанти'!F254,1E+99),IF('07A_Конструктор'!$D$7="Так",'06A_Варіанти'!G254,1E+99),IF('07A_Конструктор'!$D$8="Так",'06A_Варіанти'!H254,1E+99),IF('07A_Конструктор'!$D$9="Так",'06A_Варіанти'!I254,1E+99),IF('07A_Конструктор'!$D$10="Так",'06A_Варіанти'!J254,1E+99),IF('07A_Конструктор'!$D$11="Так",'06A_Варіанти'!K254,1E+99),IF('07A_Конструктор'!$D$12="Так",'06A_Варіанти'!L254,1E+99),IF('07A_Конструктор'!$D$13="Так",'06A_Варіанти'!M254,1E+99),IF('07A_Конструктор'!$D$14="Так",'06A_Варіанти'!N254,1E+99),IF('07A_Конструктор'!$D$15="Так",'06A_Варіанти'!O254,1E+99),IF('07A_Конструктор'!$D$16="Так",'06A_Варіанти'!P254,1E+99),IF('07A_Конструктор'!$D$17="Так",'06A_Варіанти'!Q254,1E+99),IF('06A_Варіанти'!R254="",1E+99,'06A_Варіанти'!R254))</f>
        <v>233.5</v>
      </c>
      <c r="P263" s="2" t="str">
        <f t="shared" si="26"/>
        <v>5 т</v>
      </c>
      <c r="Q263" s="2">
        <f t="shared" si="27"/>
        <v>14</v>
      </c>
      <c r="R263" s="2">
        <f>IF(OR(C263="РЦК макси",C263="РЦЧ SKU"),"SKU-потік",IFERROR(VLOOKUP(D263,'02_РЦ'!$A$3:$I$7,5,FALSE),0))</f>
        <v>800</v>
      </c>
      <c r="S263" s="2" t="str">
        <f>IF(OR(C263="РЦК макси",C263="РЦЧ SKU"),"Не рахується в ліміт",IFERROR(VLOOKUP(D263,'02_РЦ'!$A$3:$I$7,9,FALSE),"Немає РЦ"))</f>
        <v>В межах</v>
      </c>
    </row>
    <row r="264" spans="1:19">
      <c r="A264" s="2" t="str">
        <f>'06A_Варіанти'!A255</f>
        <v>BASE_669</v>
      </c>
      <c r="B264" s="2" t="str">
        <f>'06A_Варіанти'!B255</f>
        <v>TT_669</v>
      </c>
      <c r="C264" s="2" t="str">
        <f>'06A_Варіанти'!D255</f>
        <v>Основний</v>
      </c>
      <c r="D264" s="2" t="str">
        <f>'06A_Варіанти'!C255</f>
        <v>РЦП</v>
      </c>
      <c r="E264" s="2" t="str">
        <f>'06A_Варіанти'!S255</f>
        <v>DNI_AMUR</v>
      </c>
      <c r="F264" s="2" t="str">
        <f>IF(O264='06A_Варіанти'!E255,'06A_Варіанти'!E$1,IF(O264='06A_Варіанти'!F255,'06A_Варіанти'!F$1,IF(O264='06A_Варіанти'!G255,'06A_Варіанти'!G$1,IF(O264='06A_Варіанти'!H255,'06A_Варіанти'!H$1,IF(O264='06A_Варіанти'!I255,'06A_Варіанти'!I$1,IF(O264='06A_Варіанти'!J255,'06A_Варіанти'!J$1,IF(O264='06A_Варіанти'!K255,'06A_Варіанти'!K$1,IF(O264='06A_Варіанти'!L255,'06A_Варіанти'!L$1,IF(O264='06A_Варіанти'!M255,'06A_Варіанти'!M$1,IF(O264='06A_Варіанти'!N255,'06A_Варіанти'!N$1,IF(O264='06A_Варіанти'!O255,'06A_Варіанти'!O$1,IF(O264='06A_Варіанти'!P255,'06A_Варіанти'!P$1,IF(O264='06A_Варіанти'!Q255,'06A_Варіанти'!Q$1,IF(O264='06A_Варіанти'!R255,'06A_Варіанти'!R$1,"НЕМАЄ МАРШРУТУ"))))))))))))))</f>
        <v>DNI_AMUR</v>
      </c>
      <c r="G264" s="2" t="str">
        <f t="shared" si="21"/>
        <v>БЕЗ ЗМІН</v>
      </c>
      <c r="H264" s="2">
        <f>IF(G264="НЕМАЄ МАРШРУТУ",0,O264-'06A_Варіанти'!T255)</f>
        <v>0</v>
      </c>
      <c r="I264" s="2">
        <f>IFERROR(INDEX('04_Потоки'!$E:$E,MATCH(A264,'04_Потоки'!$A:$A,0)),0)</f>
        <v>1.850536130536131</v>
      </c>
      <c r="J264" s="2">
        <f t="shared" si="22"/>
        <v>1</v>
      </c>
      <c r="K264" s="2">
        <f>IF(C264="РЦК макси",0,2*'06A_Варіанти'!T255*J264)</f>
        <v>308.60000000000002</v>
      </c>
      <c r="L264" s="2">
        <f t="shared" si="23"/>
        <v>308.60000000000002</v>
      </c>
      <c r="M264" s="2">
        <f t="shared" si="24"/>
        <v>0</v>
      </c>
      <c r="N264" s="9">
        <f t="shared" si="25"/>
        <v>0</v>
      </c>
      <c r="O264" s="2">
        <f>MIN(IF('07A_Конструктор'!$D$5="Так",'06A_Варіанти'!E255,1E+99),IF('07A_Конструктор'!$D$6="Так",'06A_Варіанти'!F255,1E+99),IF('07A_Конструктор'!$D$7="Так",'06A_Варіанти'!G255,1E+99),IF('07A_Конструктор'!$D$8="Так",'06A_Варіанти'!H255,1E+99),IF('07A_Конструктор'!$D$9="Так",'06A_Варіанти'!I255,1E+99),IF('07A_Конструктор'!$D$10="Так",'06A_Варіанти'!J255,1E+99),IF('07A_Конструктор'!$D$11="Так",'06A_Варіанти'!K255,1E+99),IF('07A_Конструктор'!$D$12="Так",'06A_Варіанти'!L255,1E+99),IF('07A_Конструктор'!$D$13="Так",'06A_Варіанти'!M255,1E+99),IF('07A_Конструктор'!$D$14="Так",'06A_Варіанти'!N255,1E+99),IF('07A_Конструктор'!$D$15="Так",'06A_Варіанти'!O255,1E+99),IF('07A_Конструктор'!$D$16="Так",'06A_Варіанти'!P255,1E+99),IF('07A_Конструктор'!$D$17="Так",'06A_Варіанти'!Q255,1E+99),IF('06A_Варіанти'!R255="",1E+99,'06A_Варіанти'!R255))</f>
        <v>154.30000000000001</v>
      </c>
      <c r="P264" s="2" t="str">
        <f t="shared" si="26"/>
        <v>5 т</v>
      </c>
      <c r="Q264" s="2">
        <f t="shared" si="27"/>
        <v>14</v>
      </c>
      <c r="R264" s="2">
        <f>IF(OR(C264="РЦК макси",C264="РЦЧ SKU"),"SKU-потік",IFERROR(VLOOKUP(D264,'02_РЦ'!$A$3:$I$7,5,FALSE),0))</f>
        <v>800</v>
      </c>
      <c r="S264" s="2" t="str">
        <f>IF(OR(C264="РЦК макси",C264="РЦЧ SKU"),"Не рахується в ліміт",IFERROR(VLOOKUP(D264,'02_РЦ'!$A$3:$I$7,9,FALSE),"Немає РЦ"))</f>
        <v>В межах</v>
      </c>
    </row>
    <row r="265" spans="1:19">
      <c r="A265" s="2" t="str">
        <f>'06A_Варіанти'!A256</f>
        <v>BASE_274</v>
      </c>
      <c r="B265" s="2" t="str">
        <f>'06A_Варіанти'!B256</f>
        <v>TT_274</v>
      </c>
      <c r="C265" s="2" t="str">
        <f>'06A_Варіанти'!D256</f>
        <v>Основний</v>
      </c>
      <c r="D265" s="2" t="str">
        <f>'06A_Варіанти'!C256</f>
        <v>РЦП</v>
      </c>
      <c r="E265" s="2" t="str">
        <f>'06A_Варіанти'!S256</f>
        <v>DIRECT</v>
      </c>
      <c r="F265" s="2" t="str">
        <f>IF(O265='06A_Варіанти'!E256,'06A_Варіанти'!E$1,IF(O265='06A_Варіанти'!F256,'06A_Варіанти'!F$1,IF(O265='06A_Варіанти'!G256,'06A_Варіанти'!G$1,IF(O265='06A_Варіанти'!H256,'06A_Варіанти'!H$1,IF(O265='06A_Варіанти'!I256,'06A_Варіанти'!I$1,IF(O265='06A_Варіанти'!J256,'06A_Варіанти'!J$1,IF(O265='06A_Варіанти'!K256,'06A_Варіанти'!K$1,IF(O265='06A_Варіанти'!L256,'06A_Варіанти'!L$1,IF(O265='06A_Варіанти'!M256,'06A_Варіанти'!M$1,IF(O265='06A_Варіанти'!N256,'06A_Варіанти'!N$1,IF(O265='06A_Варіанти'!O256,'06A_Варіанти'!O$1,IF(O265='06A_Варіанти'!P256,'06A_Варіанти'!P$1,IF(O265='06A_Варіанти'!Q256,'06A_Варіанти'!Q$1,IF(O265='06A_Варіанти'!R256,'06A_Варіанти'!R$1,"НЕМАЄ МАРШРУТУ"))))))))))))))</f>
        <v>DIRECT</v>
      </c>
      <c r="G265" s="2" t="str">
        <f t="shared" si="21"/>
        <v>БЕЗ ЗМІН</v>
      </c>
      <c r="H265" s="2">
        <f>IF(G265="НЕМАЄ МАРШРУТУ",0,O265-'06A_Варіанти'!T256)</f>
        <v>0</v>
      </c>
      <c r="I265" s="2">
        <f>IFERROR(INDEX('04_Потоки'!$E:$E,MATCH(A265,'04_Потоки'!$A:$A,0)),0)</f>
        <v>1.850536130536131</v>
      </c>
      <c r="J265" s="2">
        <f t="shared" si="22"/>
        <v>1</v>
      </c>
      <c r="K265" s="2">
        <f>IF(C265="РЦК макси",0,2*'06A_Варіанти'!T256*J265)</f>
        <v>410.2</v>
      </c>
      <c r="L265" s="2">
        <f t="shared" si="23"/>
        <v>410.2</v>
      </c>
      <c r="M265" s="2">
        <f t="shared" si="24"/>
        <v>0</v>
      </c>
      <c r="N265" s="9">
        <f t="shared" si="25"/>
        <v>0</v>
      </c>
      <c r="O265" s="2">
        <f>MIN(IF('07A_Конструктор'!$D$5="Так",'06A_Варіанти'!E256,1E+99),IF('07A_Конструктор'!$D$6="Так",'06A_Варіанти'!F256,1E+99),IF('07A_Конструктор'!$D$7="Так",'06A_Варіанти'!G256,1E+99),IF('07A_Конструктор'!$D$8="Так",'06A_Варіанти'!H256,1E+99),IF('07A_Конструктор'!$D$9="Так",'06A_Варіанти'!I256,1E+99),IF('07A_Конструктор'!$D$10="Так",'06A_Варіанти'!J256,1E+99),IF('07A_Конструктор'!$D$11="Так",'06A_Варіанти'!K256,1E+99),IF('07A_Конструктор'!$D$12="Так",'06A_Варіанти'!L256,1E+99),IF('07A_Конструктор'!$D$13="Так",'06A_Варіанти'!M256,1E+99),IF('07A_Конструктор'!$D$14="Так",'06A_Варіанти'!N256,1E+99),IF('07A_Конструктор'!$D$15="Так",'06A_Варіанти'!O256,1E+99),IF('07A_Конструктор'!$D$16="Так",'06A_Варіанти'!P256,1E+99),IF('07A_Конструктор'!$D$17="Так",'06A_Варіанти'!Q256,1E+99),IF('06A_Варіанти'!R256="",1E+99,'06A_Варіанти'!R256))</f>
        <v>205.1</v>
      </c>
      <c r="P265" s="2" t="str">
        <f t="shared" si="26"/>
        <v>5 т</v>
      </c>
      <c r="Q265" s="2">
        <f t="shared" si="27"/>
        <v>14</v>
      </c>
      <c r="R265" s="2">
        <f>IF(OR(C265="РЦК макси",C265="РЦЧ SKU"),"SKU-потік",IFERROR(VLOOKUP(D265,'02_РЦ'!$A$3:$I$7,5,FALSE),0))</f>
        <v>800</v>
      </c>
      <c r="S265" s="2" t="str">
        <f>IF(OR(C265="РЦК макси",C265="РЦЧ SKU"),"Не рахується в ліміт",IFERROR(VLOOKUP(D265,'02_РЦ'!$A$3:$I$7,9,FALSE),"Немає РЦ"))</f>
        <v>В межах</v>
      </c>
    </row>
    <row r="266" spans="1:19">
      <c r="A266" s="2" t="str">
        <f>'06A_Варіанти'!A257</f>
        <v>BASE_94</v>
      </c>
      <c r="B266" s="2" t="str">
        <f>'06A_Варіанти'!B257</f>
        <v>TT_94</v>
      </c>
      <c r="C266" s="2" t="str">
        <f>'06A_Варіанти'!D257</f>
        <v>Основний</v>
      </c>
      <c r="D266" s="2" t="str">
        <f>'06A_Варіанти'!C257</f>
        <v>РЦП</v>
      </c>
      <c r="E266" s="2" t="str">
        <f>'06A_Варіанти'!S257</f>
        <v>DIRECT</v>
      </c>
      <c r="F266" s="2" t="str">
        <f>IF(O266='06A_Варіанти'!E257,'06A_Варіанти'!E$1,IF(O266='06A_Варіанти'!F257,'06A_Варіанти'!F$1,IF(O266='06A_Варіанти'!G257,'06A_Варіанти'!G$1,IF(O266='06A_Варіанти'!H257,'06A_Варіанти'!H$1,IF(O266='06A_Варіанти'!I257,'06A_Варіанти'!I$1,IF(O266='06A_Варіанти'!J257,'06A_Варіанти'!J$1,IF(O266='06A_Варіанти'!K257,'06A_Варіанти'!K$1,IF(O266='06A_Варіанти'!L257,'06A_Варіанти'!L$1,IF(O266='06A_Варіанти'!M257,'06A_Варіанти'!M$1,IF(O266='06A_Варіанти'!N257,'06A_Варіанти'!N$1,IF(O266='06A_Варіанти'!O257,'06A_Варіанти'!O$1,IF(O266='06A_Варіанти'!P257,'06A_Варіанти'!P$1,IF(O266='06A_Варіанти'!Q257,'06A_Варіанти'!Q$1,IF(O266='06A_Варіанти'!R257,'06A_Варіанти'!R$1,"НЕМАЄ МАРШРУТУ"))))))))))))))</f>
        <v>DIRECT</v>
      </c>
      <c r="G266" s="2" t="str">
        <f t="shared" si="21"/>
        <v>БЕЗ ЗМІН</v>
      </c>
      <c r="H266" s="2">
        <f>IF(G266="НЕМАЄ МАРШРУТУ",0,O266-'06A_Варіанти'!T257)</f>
        <v>0</v>
      </c>
      <c r="I266" s="2">
        <f>IFERROR(INDEX('04_Потоки'!$E:$E,MATCH(A266,'04_Потоки'!$A:$A,0)),0)</f>
        <v>1.850536130536131</v>
      </c>
      <c r="J266" s="2">
        <f t="shared" si="22"/>
        <v>1</v>
      </c>
      <c r="K266" s="2">
        <f>IF(C266="РЦК макси",0,2*'06A_Варіанти'!T257*J266)</f>
        <v>114.6</v>
      </c>
      <c r="L266" s="2">
        <f t="shared" si="23"/>
        <v>114.6</v>
      </c>
      <c r="M266" s="2">
        <f t="shared" si="24"/>
        <v>0</v>
      </c>
      <c r="N266" s="9">
        <f t="shared" si="25"/>
        <v>0</v>
      </c>
      <c r="O266" s="2">
        <f>MIN(IF('07A_Конструктор'!$D$5="Так",'06A_Варіанти'!E257,1E+99),IF('07A_Конструктор'!$D$6="Так",'06A_Варіанти'!F257,1E+99),IF('07A_Конструктор'!$D$7="Так",'06A_Варіанти'!G257,1E+99),IF('07A_Конструктор'!$D$8="Так",'06A_Варіанти'!H257,1E+99),IF('07A_Конструктор'!$D$9="Так",'06A_Варіанти'!I257,1E+99),IF('07A_Конструктор'!$D$10="Так",'06A_Варіанти'!J257,1E+99),IF('07A_Конструктор'!$D$11="Так",'06A_Варіанти'!K257,1E+99),IF('07A_Конструктор'!$D$12="Так",'06A_Варіанти'!L257,1E+99),IF('07A_Конструктор'!$D$13="Так",'06A_Варіанти'!M257,1E+99),IF('07A_Конструктор'!$D$14="Так",'06A_Варіанти'!N257,1E+99),IF('07A_Конструктор'!$D$15="Так",'06A_Варіанти'!O257,1E+99),IF('07A_Конструктор'!$D$16="Так",'06A_Варіанти'!P257,1E+99),IF('07A_Конструктор'!$D$17="Так",'06A_Варіанти'!Q257,1E+99),IF('06A_Варіанти'!R257="",1E+99,'06A_Варіанти'!R257))</f>
        <v>57.3</v>
      </c>
      <c r="P266" s="2" t="str">
        <f t="shared" si="26"/>
        <v>5 т</v>
      </c>
      <c r="Q266" s="2">
        <f t="shared" si="27"/>
        <v>14</v>
      </c>
      <c r="R266" s="2">
        <f>IF(OR(C266="РЦК макси",C266="РЦЧ SKU"),"SKU-потік",IFERROR(VLOOKUP(D266,'02_РЦ'!$A$3:$I$7,5,FALSE),0))</f>
        <v>800</v>
      </c>
      <c r="S266" s="2" t="str">
        <f>IF(OR(C266="РЦК макси",C266="РЦЧ SKU"),"Не рахується в ліміт",IFERROR(VLOOKUP(D266,'02_РЦ'!$A$3:$I$7,9,FALSE),"Немає РЦ"))</f>
        <v>В межах</v>
      </c>
    </row>
    <row r="267" spans="1:19">
      <c r="A267" s="2" t="str">
        <f>'06A_Варіанти'!A258</f>
        <v>BASE_690</v>
      </c>
      <c r="B267" s="2" t="str">
        <f>'06A_Варіанти'!B258</f>
        <v>TT_690</v>
      </c>
      <c r="C267" s="2" t="str">
        <f>'06A_Варіанти'!D258</f>
        <v>Основний</v>
      </c>
      <c r="D267" s="2" t="str">
        <f>'06A_Варіанти'!C258</f>
        <v>РЦП</v>
      </c>
      <c r="E267" s="2" t="str">
        <f>'06A_Варіанти'!S258</f>
        <v>DIRECT</v>
      </c>
      <c r="F267" s="2" t="str">
        <f>IF(O267='06A_Варіанти'!E258,'06A_Варіанти'!E$1,IF(O267='06A_Варіанти'!F258,'06A_Варіанти'!F$1,IF(O267='06A_Варіанти'!G258,'06A_Варіанти'!G$1,IF(O267='06A_Варіанти'!H258,'06A_Варіанти'!H$1,IF(O267='06A_Варіанти'!I258,'06A_Варіанти'!I$1,IF(O267='06A_Варіанти'!J258,'06A_Варіанти'!J$1,IF(O267='06A_Варіанти'!K258,'06A_Варіанти'!K$1,IF(O267='06A_Варіанти'!L258,'06A_Варіанти'!L$1,IF(O267='06A_Варіанти'!M258,'06A_Варіанти'!M$1,IF(O267='06A_Варіанти'!N258,'06A_Варіанти'!N$1,IF(O267='06A_Варіанти'!O258,'06A_Варіанти'!O$1,IF(O267='06A_Варіанти'!P258,'06A_Варіанти'!P$1,IF(O267='06A_Варіанти'!Q258,'06A_Варіанти'!Q$1,IF(O267='06A_Варіанти'!R258,'06A_Варіанти'!R$1,"НЕМАЄ МАРШРУТУ"))))))))))))))</f>
        <v>DIRECT</v>
      </c>
      <c r="G267" s="2" t="str">
        <f t="shared" ref="G267:G330" si="28">IF(O267&gt;1E+90,"НЕМАЄ МАРШРУТУ",IF(F267=E267,"БЕЗ ЗМІН","ЗМІНЕНО"))</f>
        <v>БЕЗ ЗМІН</v>
      </c>
      <c r="H267" s="2">
        <f>IF(G267="НЕМАЄ МАРШРУТУ",0,O267-'06A_Варіанти'!T258)</f>
        <v>0</v>
      </c>
      <c r="I267" s="2">
        <f>IFERROR(INDEX('04_Потоки'!$E:$E,MATCH(A267,'04_Потоки'!$A:$A,0)),0)</f>
        <v>1.850536130536131</v>
      </c>
      <c r="J267" s="2">
        <f t="shared" ref="J267:J330" si="29">ROUNDUP(I267/20,0)</f>
        <v>1</v>
      </c>
      <c r="K267" s="2">
        <f>IF(C267="РЦК макси",0,2*'06A_Варіанти'!T258*J267)</f>
        <v>315.2</v>
      </c>
      <c r="L267" s="2">
        <f t="shared" ref="L267:L330" si="30">IF(C267="РЦК макси",0,IF(G267="НЕМАЄ МАРШРУТУ",0,2*O267*J267))</f>
        <v>315.2</v>
      </c>
      <c r="M267" s="2">
        <f t="shared" ref="M267:M330" si="31">L267-K267</f>
        <v>0</v>
      </c>
      <c r="N267" s="9">
        <f t="shared" ref="N267:N330" si="32">IFERROR(M267/K267,0)</f>
        <v>0</v>
      </c>
      <c r="O267" s="2">
        <f>MIN(IF('07A_Конструктор'!$D$5="Так",'06A_Варіанти'!E258,1E+99),IF('07A_Конструктор'!$D$6="Так",'06A_Варіанти'!F258,1E+99),IF('07A_Конструктор'!$D$7="Так",'06A_Варіанти'!G258,1E+99),IF('07A_Конструктор'!$D$8="Так",'06A_Варіанти'!H258,1E+99),IF('07A_Конструктор'!$D$9="Так",'06A_Варіанти'!I258,1E+99),IF('07A_Конструктор'!$D$10="Так",'06A_Варіанти'!J258,1E+99),IF('07A_Конструктор'!$D$11="Так",'06A_Варіанти'!K258,1E+99),IF('07A_Конструктор'!$D$12="Так",'06A_Варіанти'!L258,1E+99),IF('07A_Конструктор'!$D$13="Так",'06A_Варіанти'!M258,1E+99),IF('07A_Конструктор'!$D$14="Так",'06A_Варіанти'!N258,1E+99),IF('07A_Конструктор'!$D$15="Так",'06A_Варіанти'!O258,1E+99),IF('07A_Конструктор'!$D$16="Так",'06A_Варіанти'!P258,1E+99),IF('07A_Конструктор'!$D$17="Так",'06A_Варіанти'!Q258,1E+99),IF('06A_Варіанти'!R258="",1E+99,'06A_Варіанти'!R258))</f>
        <v>157.6</v>
      </c>
      <c r="P267" s="2" t="str">
        <f t="shared" ref="P267:P330" si="33">IF(C267="РЦК макси","Не моделюється",IF(MOD(I267,20)=0,"10 т",IF(MOD(I267,20)&lt;=14,"5 т",IF(MOD(I267,20)&lt;=16,"7 т","10 т"))))</f>
        <v>5 т</v>
      </c>
      <c r="Q267" s="2">
        <f t="shared" ref="Q267:Q330" si="34">IF(P267="Не моделюється",0,IF(P267="5 т",14,IF(P267="7 т",16,20)))</f>
        <v>14</v>
      </c>
      <c r="R267" s="2">
        <f>IF(OR(C267="РЦК макси",C267="РЦЧ SKU"),"SKU-потік",IFERROR(VLOOKUP(D267,'02_РЦ'!$A$3:$I$7,5,FALSE),0))</f>
        <v>800</v>
      </c>
      <c r="S267" s="2" t="str">
        <f>IF(OR(C267="РЦК макси",C267="РЦЧ SKU"),"Не рахується в ліміт",IFERROR(VLOOKUP(D267,'02_РЦ'!$A$3:$I$7,9,FALSE),"Немає РЦ"))</f>
        <v>В межах</v>
      </c>
    </row>
    <row r="268" spans="1:19">
      <c r="A268" s="2" t="str">
        <f>'06A_Варіанти'!A259</f>
        <v>BASE_687</v>
      </c>
      <c r="B268" s="2" t="str">
        <f>'06A_Варіанти'!B259</f>
        <v>TT_687</v>
      </c>
      <c r="C268" s="2" t="str">
        <f>'06A_Варіанти'!D259</f>
        <v>Основний</v>
      </c>
      <c r="D268" s="2" t="str">
        <f>'06A_Варіанти'!C259</f>
        <v>РЦП</v>
      </c>
      <c r="E268" s="2" t="str">
        <f>'06A_Варіанти'!S259</f>
        <v>DIRECT</v>
      </c>
      <c r="F268" s="2" t="str">
        <f>IF(O268='06A_Варіанти'!E259,'06A_Варіанти'!E$1,IF(O268='06A_Варіанти'!F259,'06A_Варіанти'!F$1,IF(O268='06A_Варіанти'!G259,'06A_Варіанти'!G$1,IF(O268='06A_Варіанти'!H259,'06A_Варіанти'!H$1,IF(O268='06A_Варіанти'!I259,'06A_Варіанти'!I$1,IF(O268='06A_Варіанти'!J259,'06A_Варіанти'!J$1,IF(O268='06A_Варіанти'!K259,'06A_Варіанти'!K$1,IF(O268='06A_Варіанти'!L259,'06A_Варіанти'!L$1,IF(O268='06A_Варіанти'!M259,'06A_Варіанти'!M$1,IF(O268='06A_Варіанти'!N259,'06A_Варіанти'!N$1,IF(O268='06A_Варіанти'!O259,'06A_Варіанти'!O$1,IF(O268='06A_Варіанти'!P259,'06A_Варіанти'!P$1,IF(O268='06A_Варіанти'!Q259,'06A_Варіанти'!Q$1,IF(O268='06A_Варіанти'!R259,'06A_Варіанти'!R$1,"НЕМАЄ МАРШРУТУ"))))))))))))))</f>
        <v>DIRECT</v>
      </c>
      <c r="G268" s="2" t="str">
        <f t="shared" si="28"/>
        <v>БЕЗ ЗМІН</v>
      </c>
      <c r="H268" s="2">
        <f>IF(G268="НЕМАЄ МАРШРУТУ",0,O268-'06A_Варіанти'!T259)</f>
        <v>0</v>
      </c>
      <c r="I268" s="2">
        <f>IFERROR(INDEX('04_Потоки'!$E:$E,MATCH(A268,'04_Потоки'!$A:$A,0)),0)</f>
        <v>1.850536130536131</v>
      </c>
      <c r="J268" s="2">
        <f t="shared" si="29"/>
        <v>1</v>
      </c>
      <c r="K268" s="2">
        <f>IF(C268="РЦК макси",0,2*'06A_Варіанти'!T259*J268)</f>
        <v>218.8</v>
      </c>
      <c r="L268" s="2">
        <f t="shared" si="30"/>
        <v>218.8</v>
      </c>
      <c r="M268" s="2">
        <f t="shared" si="31"/>
        <v>0</v>
      </c>
      <c r="N268" s="9">
        <f t="shared" si="32"/>
        <v>0</v>
      </c>
      <c r="O268" s="2">
        <f>MIN(IF('07A_Конструктор'!$D$5="Так",'06A_Варіанти'!E259,1E+99),IF('07A_Конструктор'!$D$6="Так",'06A_Варіанти'!F259,1E+99),IF('07A_Конструктор'!$D$7="Так",'06A_Варіанти'!G259,1E+99),IF('07A_Конструктор'!$D$8="Так",'06A_Варіанти'!H259,1E+99),IF('07A_Конструктор'!$D$9="Так",'06A_Варіанти'!I259,1E+99),IF('07A_Конструктор'!$D$10="Так",'06A_Варіанти'!J259,1E+99),IF('07A_Конструктор'!$D$11="Так",'06A_Варіанти'!K259,1E+99),IF('07A_Конструктор'!$D$12="Так",'06A_Варіанти'!L259,1E+99),IF('07A_Конструктор'!$D$13="Так",'06A_Варіанти'!M259,1E+99),IF('07A_Конструктор'!$D$14="Так",'06A_Варіанти'!N259,1E+99),IF('07A_Конструктор'!$D$15="Так",'06A_Варіанти'!O259,1E+99),IF('07A_Конструктор'!$D$16="Так",'06A_Варіанти'!P259,1E+99),IF('07A_Конструктор'!$D$17="Так",'06A_Варіанти'!Q259,1E+99),IF('06A_Варіанти'!R259="",1E+99,'06A_Варіанти'!R259))</f>
        <v>109.4</v>
      </c>
      <c r="P268" s="2" t="str">
        <f t="shared" si="33"/>
        <v>5 т</v>
      </c>
      <c r="Q268" s="2">
        <f t="shared" si="34"/>
        <v>14</v>
      </c>
      <c r="R268" s="2">
        <f>IF(OR(C268="РЦК макси",C268="РЦЧ SKU"),"SKU-потік",IFERROR(VLOOKUP(D268,'02_РЦ'!$A$3:$I$7,5,FALSE),0))</f>
        <v>800</v>
      </c>
      <c r="S268" s="2" t="str">
        <f>IF(OR(C268="РЦК макси",C268="РЦЧ SKU"),"Не рахується в ліміт",IFERROR(VLOOKUP(D268,'02_РЦ'!$A$3:$I$7,9,FALSE),"Немає РЦ"))</f>
        <v>В межах</v>
      </c>
    </row>
    <row r="269" spans="1:19">
      <c r="A269" s="2" t="str">
        <f>'06A_Варіанти'!A260</f>
        <v>BASE_676</v>
      </c>
      <c r="B269" s="2" t="str">
        <f>'06A_Варіанти'!B260</f>
        <v>TT_676</v>
      </c>
      <c r="C269" s="2" t="str">
        <f>'06A_Варіанти'!D260</f>
        <v>Основний</v>
      </c>
      <c r="D269" s="2" t="str">
        <f>'06A_Варіанти'!C260</f>
        <v>РЦП</v>
      </c>
      <c r="E269" s="2" t="str">
        <f>'06A_Варіанти'!S260</f>
        <v>DNI_AMUR</v>
      </c>
      <c r="F269" s="2" t="str">
        <f>IF(O269='06A_Варіанти'!E260,'06A_Варіанти'!E$1,IF(O269='06A_Варіанти'!F260,'06A_Варіанти'!F$1,IF(O269='06A_Варіанти'!G260,'06A_Варіанти'!G$1,IF(O269='06A_Варіанти'!H260,'06A_Варіанти'!H$1,IF(O269='06A_Варіанти'!I260,'06A_Варіанти'!I$1,IF(O269='06A_Варіанти'!J260,'06A_Варіанти'!J$1,IF(O269='06A_Варіанти'!K260,'06A_Варіанти'!K$1,IF(O269='06A_Варіанти'!L260,'06A_Варіанти'!L$1,IF(O269='06A_Варіанти'!M260,'06A_Варіанти'!M$1,IF(O269='06A_Варіанти'!N260,'06A_Варіанти'!N$1,IF(O269='06A_Варіанти'!O260,'06A_Варіанти'!O$1,IF(O269='06A_Варіанти'!P260,'06A_Варіанти'!P$1,IF(O269='06A_Варіанти'!Q260,'06A_Варіанти'!Q$1,IF(O269='06A_Варіанти'!R260,'06A_Варіанти'!R$1,"НЕМАЄ МАРШРУТУ"))))))))))))))</f>
        <v>DNI_AMUR</v>
      </c>
      <c r="G269" s="2" t="str">
        <f t="shared" si="28"/>
        <v>БЕЗ ЗМІН</v>
      </c>
      <c r="H269" s="2">
        <f>IF(G269="НЕМАЄ МАРШРУТУ",0,O269-'06A_Варіанти'!T260)</f>
        <v>0</v>
      </c>
      <c r="I269" s="2">
        <f>IFERROR(INDEX('04_Потоки'!$E:$E,MATCH(A269,'04_Потоки'!$A:$A,0)),0)</f>
        <v>1.850536130536131</v>
      </c>
      <c r="J269" s="2">
        <f t="shared" si="29"/>
        <v>1</v>
      </c>
      <c r="K269" s="2">
        <f>IF(C269="РЦК макси",0,2*'06A_Варіанти'!T260*J269)</f>
        <v>312.8</v>
      </c>
      <c r="L269" s="2">
        <f t="shared" si="30"/>
        <v>312.8</v>
      </c>
      <c r="M269" s="2">
        <f t="shared" si="31"/>
        <v>0</v>
      </c>
      <c r="N269" s="9">
        <f t="shared" si="32"/>
        <v>0</v>
      </c>
      <c r="O269" s="2">
        <f>MIN(IF('07A_Конструктор'!$D$5="Так",'06A_Варіанти'!E260,1E+99),IF('07A_Конструктор'!$D$6="Так",'06A_Варіанти'!F260,1E+99),IF('07A_Конструктор'!$D$7="Так",'06A_Варіанти'!G260,1E+99),IF('07A_Конструктор'!$D$8="Так",'06A_Варіанти'!H260,1E+99),IF('07A_Конструктор'!$D$9="Так",'06A_Варіанти'!I260,1E+99),IF('07A_Конструктор'!$D$10="Так",'06A_Варіанти'!J260,1E+99),IF('07A_Конструктор'!$D$11="Так",'06A_Варіанти'!K260,1E+99),IF('07A_Конструктор'!$D$12="Так",'06A_Варіанти'!L260,1E+99),IF('07A_Конструктор'!$D$13="Так",'06A_Варіанти'!M260,1E+99),IF('07A_Конструктор'!$D$14="Так",'06A_Варіанти'!N260,1E+99),IF('07A_Конструктор'!$D$15="Так",'06A_Варіанти'!O260,1E+99),IF('07A_Конструктор'!$D$16="Так",'06A_Варіанти'!P260,1E+99),IF('07A_Конструктор'!$D$17="Так",'06A_Варіанти'!Q260,1E+99),IF('06A_Варіанти'!R260="",1E+99,'06A_Варіанти'!R260))</f>
        <v>156.4</v>
      </c>
      <c r="P269" s="2" t="str">
        <f t="shared" si="33"/>
        <v>5 т</v>
      </c>
      <c r="Q269" s="2">
        <f t="shared" si="34"/>
        <v>14</v>
      </c>
      <c r="R269" s="2">
        <f>IF(OR(C269="РЦК макси",C269="РЦЧ SKU"),"SKU-потік",IFERROR(VLOOKUP(D269,'02_РЦ'!$A$3:$I$7,5,FALSE),0))</f>
        <v>800</v>
      </c>
      <c r="S269" s="2" t="str">
        <f>IF(OR(C269="РЦК макси",C269="РЦЧ SKU"),"Не рахується в ліміт",IFERROR(VLOOKUP(D269,'02_РЦ'!$A$3:$I$7,9,FALSE),"Немає РЦ"))</f>
        <v>В межах</v>
      </c>
    </row>
    <row r="270" spans="1:19">
      <c r="A270" s="2" t="str">
        <f>'06A_Варіанти'!A261</f>
        <v>BASE_692</v>
      </c>
      <c r="B270" s="2" t="str">
        <f>'06A_Варіанти'!B261</f>
        <v>TT_692</v>
      </c>
      <c r="C270" s="2" t="str">
        <f>'06A_Варіанти'!D261</f>
        <v>Основний</v>
      </c>
      <c r="D270" s="2" t="str">
        <f>'06A_Варіанти'!C261</f>
        <v>РЦП</v>
      </c>
      <c r="E270" s="2" t="str">
        <f>'06A_Варіанти'!S261</f>
        <v>DIRECT</v>
      </c>
      <c r="F270" s="2" t="str">
        <f>IF(O270='06A_Варіанти'!E261,'06A_Варіанти'!E$1,IF(O270='06A_Варіанти'!F261,'06A_Варіанти'!F$1,IF(O270='06A_Варіанти'!G261,'06A_Варіанти'!G$1,IF(O270='06A_Варіанти'!H261,'06A_Варіанти'!H$1,IF(O270='06A_Варіанти'!I261,'06A_Варіанти'!I$1,IF(O270='06A_Варіанти'!J261,'06A_Варіанти'!J$1,IF(O270='06A_Варіанти'!K261,'06A_Варіанти'!K$1,IF(O270='06A_Варіанти'!L261,'06A_Варіанти'!L$1,IF(O270='06A_Варіанти'!M261,'06A_Варіанти'!M$1,IF(O270='06A_Варіанти'!N261,'06A_Варіанти'!N$1,IF(O270='06A_Варіанти'!O261,'06A_Варіанти'!O$1,IF(O270='06A_Варіанти'!P261,'06A_Варіанти'!P$1,IF(O270='06A_Варіанти'!Q261,'06A_Варіанти'!Q$1,IF(O270='06A_Варіанти'!R261,'06A_Варіанти'!R$1,"НЕМАЄ МАРШРУТУ"))))))))))))))</f>
        <v>DIRECT</v>
      </c>
      <c r="G270" s="2" t="str">
        <f t="shared" si="28"/>
        <v>БЕЗ ЗМІН</v>
      </c>
      <c r="H270" s="2">
        <f>IF(G270="НЕМАЄ МАРШРУТУ",0,O270-'06A_Варіанти'!T261)</f>
        <v>0</v>
      </c>
      <c r="I270" s="2">
        <f>IFERROR(INDEX('04_Потоки'!$E:$E,MATCH(A270,'04_Потоки'!$A:$A,0)),0)</f>
        <v>1.850536130536131</v>
      </c>
      <c r="J270" s="2">
        <f t="shared" si="29"/>
        <v>1</v>
      </c>
      <c r="K270" s="2">
        <f>IF(C270="РЦК макси",0,2*'06A_Варіанти'!T261*J270)</f>
        <v>684.2</v>
      </c>
      <c r="L270" s="2">
        <f t="shared" si="30"/>
        <v>684.2</v>
      </c>
      <c r="M270" s="2">
        <f t="shared" si="31"/>
        <v>0</v>
      </c>
      <c r="N270" s="9">
        <f t="shared" si="32"/>
        <v>0</v>
      </c>
      <c r="O270" s="2">
        <f>MIN(IF('07A_Конструктор'!$D$5="Так",'06A_Варіанти'!E261,1E+99),IF('07A_Конструктор'!$D$6="Так",'06A_Варіанти'!F261,1E+99),IF('07A_Конструктор'!$D$7="Так",'06A_Варіанти'!G261,1E+99),IF('07A_Конструктор'!$D$8="Так",'06A_Варіанти'!H261,1E+99),IF('07A_Конструктор'!$D$9="Так",'06A_Варіанти'!I261,1E+99),IF('07A_Конструктор'!$D$10="Так",'06A_Варіанти'!J261,1E+99),IF('07A_Конструктор'!$D$11="Так",'06A_Варіанти'!K261,1E+99),IF('07A_Конструктор'!$D$12="Так",'06A_Варіанти'!L261,1E+99),IF('07A_Конструктор'!$D$13="Так",'06A_Варіанти'!M261,1E+99),IF('07A_Конструктор'!$D$14="Так",'06A_Варіанти'!N261,1E+99),IF('07A_Конструктор'!$D$15="Так",'06A_Варіанти'!O261,1E+99),IF('07A_Конструктор'!$D$16="Так",'06A_Варіанти'!P261,1E+99),IF('07A_Конструктор'!$D$17="Так",'06A_Варіанти'!Q261,1E+99),IF('06A_Варіанти'!R261="",1E+99,'06A_Варіанти'!R261))</f>
        <v>342.1</v>
      </c>
      <c r="P270" s="2" t="str">
        <f t="shared" si="33"/>
        <v>5 т</v>
      </c>
      <c r="Q270" s="2">
        <f t="shared" si="34"/>
        <v>14</v>
      </c>
      <c r="R270" s="2">
        <f>IF(OR(C270="РЦК макси",C270="РЦЧ SKU"),"SKU-потік",IFERROR(VLOOKUP(D270,'02_РЦ'!$A$3:$I$7,5,FALSE),0))</f>
        <v>800</v>
      </c>
      <c r="S270" s="2" t="str">
        <f>IF(OR(C270="РЦК макси",C270="РЦЧ SKU"),"Не рахується в ліміт",IFERROR(VLOOKUP(D270,'02_РЦ'!$A$3:$I$7,9,FALSE),"Немає РЦ"))</f>
        <v>В межах</v>
      </c>
    </row>
    <row r="271" spans="1:19">
      <c r="A271" s="2" t="str">
        <f>'06A_Варіанти'!A262</f>
        <v>BASE_213</v>
      </c>
      <c r="B271" s="2" t="str">
        <f>'06A_Варіанти'!B262</f>
        <v>TT_213</v>
      </c>
      <c r="C271" s="2" t="str">
        <f>'06A_Варіанти'!D262</f>
        <v>Основний</v>
      </c>
      <c r="D271" s="2" t="str">
        <f>'06A_Варіанти'!C262</f>
        <v>РЦП</v>
      </c>
      <c r="E271" s="2" t="str">
        <f>'06A_Варіанти'!S262</f>
        <v>DIRECT</v>
      </c>
      <c r="F271" s="2" t="str">
        <f>IF(O271='06A_Варіанти'!E262,'06A_Варіанти'!E$1,IF(O271='06A_Варіанти'!F262,'06A_Варіанти'!F$1,IF(O271='06A_Варіанти'!G262,'06A_Варіанти'!G$1,IF(O271='06A_Варіанти'!H262,'06A_Варіанти'!H$1,IF(O271='06A_Варіанти'!I262,'06A_Варіанти'!I$1,IF(O271='06A_Варіанти'!J262,'06A_Варіанти'!J$1,IF(O271='06A_Варіанти'!K262,'06A_Варіанти'!K$1,IF(O271='06A_Варіанти'!L262,'06A_Варіанти'!L$1,IF(O271='06A_Варіанти'!M262,'06A_Варіанти'!M$1,IF(O271='06A_Варіанти'!N262,'06A_Варіанти'!N$1,IF(O271='06A_Варіанти'!O262,'06A_Варіанти'!O$1,IF(O271='06A_Варіанти'!P262,'06A_Варіанти'!P$1,IF(O271='06A_Варіанти'!Q262,'06A_Варіанти'!Q$1,IF(O271='06A_Варіанти'!R262,'06A_Варіанти'!R$1,"НЕМАЄ МАРШРУТУ"))))))))))))))</f>
        <v>DIRECT</v>
      </c>
      <c r="G271" s="2" t="str">
        <f t="shared" si="28"/>
        <v>БЕЗ ЗМІН</v>
      </c>
      <c r="H271" s="2">
        <f>IF(G271="НЕМАЄ МАРШРУТУ",0,O271-'06A_Варіанти'!T262)</f>
        <v>0</v>
      </c>
      <c r="I271" s="2">
        <f>IFERROR(INDEX('04_Потоки'!$E:$E,MATCH(A271,'04_Потоки'!$A:$A,0)),0)</f>
        <v>1.850536130536131</v>
      </c>
      <c r="J271" s="2">
        <f t="shared" si="29"/>
        <v>1</v>
      </c>
      <c r="K271" s="2">
        <f>IF(C271="РЦК макси",0,2*'06A_Варіанти'!T262*J271)</f>
        <v>269.8</v>
      </c>
      <c r="L271" s="2">
        <f t="shared" si="30"/>
        <v>269.8</v>
      </c>
      <c r="M271" s="2">
        <f t="shared" si="31"/>
        <v>0</v>
      </c>
      <c r="N271" s="9">
        <f t="shared" si="32"/>
        <v>0</v>
      </c>
      <c r="O271" s="2">
        <f>MIN(IF('07A_Конструктор'!$D$5="Так",'06A_Варіанти'!E262,1E+99),IF('07A_Конструктор'!$D$6="Так",'06A_Варіанти'!F262,1E+99),IF('07A_Конструктор'!$D$7="Так",'06A_Варіанти'!G262,1E+99),IF('07A_Конструктор'!$D$8="Так",'06A_Варіанти'!H262,1E+99),IF('07A_Конструктор'!$D$9="Так",'06A_Варіанти'!I262,1E+99),IF('07A_Конструктор'!$D$10="Так",'06A_Варіанти'!J262,1E+99),IF('07A_Конструктор'!$D$11="Так",'06A_Варіанти'!K262,1E+99),IF('07A_Конструктор'!$D$12="Так",'06A_Варіанти'!L262,1E+99),IF('07A_Конструктор'!$D$13="Так",'06A_Варіанти'!M262,1E+99),IF('07A_Конструктор'!$D$14="Так",'06A_Варіанти'!N262,1E+99),IF('07A_Конструктор'!$D$15="Так",'06A_Варіанти'!O262,1E+99),IF('07A_Конструктор'!$D$16="Так",'06A_Варіанти'!P262,1E+99),IF('07A_Конструктор'!$D$17="Так",'06A_Варіанти'!Q262,1E+99),IF('06A_Варіанти'!R262="",1E+99,'06A_Варіанти'!R262))</f>
        <v>134.9</v>
      </c>
      <c r="P271" s="2" t="str">
        <f t="shared" si="33"/>
        <v>5 т</v>
      </c>
      <c r="Q271" s="2">
        <f t="shared" si="34"/>
        <v>14</v>
      </c>
      <c r="R271" s="2">
        <f>IF(OR(C271="РЦК макси",C271="РЦЧ SKU"),"SKU-потік",IFERROR(VLOOKUP(D271,'02_РЦ'!$A$3:$I$7,5,FALSE),0))</f>
        <v>800</v>
      </c>
      <c r="S271" s="2" t="str">
        <f>IF(OR(C271="РЦК макси",C271="РЦЧ SKU"),"Не рахується в ліміт",IFERROR(VLOOKUP(D271,'02_РЦ'!$A$3:$I$7,9,FALSE),"Немає РЦ"))</f>
        <v>В межах</v>
      </c>
    </row>
    <row r="272" spans="1:19">
      <c r="A272" s="2" t="str">
        <f>'06A_Варіанти'!A263</f>
        <v>BASE_691</v>
      </c>
      <c r="B272" s="2" t="str">
        <f>'06A_Варіанти'!B263</f>
        <v>TT_691</v>
      </c>
      <c r="C272" s="2" t="str">
        <f>'06A_Варіанти'!D263</f>
        <v>Основний</v>
      </c>
      <c r="D272" s="2" t="str">
        <f>'06A_Варіанти'!C263</f>
        <v>РЦП</v>
      </c>
      <c r="E272" s="2" t="str">
        <f>'06A_Варіанти'!S263</f>
        <v>DIRECT</v>
      </c>
      <c r="F272" s="2" t="str">
        <f>IF(O272='06A_Варіанти'!E263,'06A_Варіанти'!E$1,IF(O272='06A_Варіанти'!F263,'06A_Варіанти'!F$1,IF(O272='06A_Варіанти'!G263,'06A_Варіанти'!G$1,IF(O272='06A_Варіанти'!H263,'06A_Варіанти'!H$1,IF(O272='06A_Варіанти'!I263,'06A_Варіанти'!I$1,IF(O272='06A_Варіанти'!J263,'06A_Варіанти'!J$1,IF(O272='06A_Варіанти'!K263,'06A_Варіанти'!K$1,IF(O272='06A_Варіанти'!L263,'06A_Варіанти'!L$1,IF(O272='06A_Варіанти'!M263,'06A_Варіанти'!M$1,IF(O272='06A_Варіанти'!N263,'06A_Варіанти'!N$1,IF(O272='06A_Варіанти'!O263,'06A_Варіанти'!O$1,IF(O272='06A_Варіанти'!P263,'06A_Варіанти'!P$1,IF(O272='06A_Варіанти'!Q263,'06A_Варіанти'!Q$1,IF(O272='06A_Варіанти'!R263,'06A_Варіанти'!R$1,"НЕМАЄ МАРШРУТУ"))))))))))))))</f>
        <v>DIRECT</v>
      </c>
      <c r="G272" s="2" t="str">
        <f t="shared" si="28"/>
        <v>БЕЗ ЗМІН</v>
      </c>
      <c r="H272" s="2">
        <f>IF(G272="НЕМАЄ МАРШРУТУ",0,O272-'06A_Варіанти'!T263)</f>
        <v>0</v>
      </c>
      <c r="I272" s="2">
        <f>IFERROR(INDEX('04_Потоки'!$E:$E,MATCH(A272,'04_Потоки'!$A:$A,0)),0)</f>
        <v>1.850536130536131</v>
      </c>
      <c r="J272" s="2">
        <f t="shared" si="29"/>
        <v>1</v>
      </c>
      <c r="K272" s="2">
        <f>IF(C272="РЦК макси",0,2*'06A_Варіанти'!T263*J272)</f>
        <v>465.2</v>
      </c>
      <c r="L272" s="2">
        <f t="shared" si="30"/>
        <v>465.2</v>
      </c>
      <c r="M272" s="2">
        <f t="shared" si="31"/>
        <v>0</v>
      </c>
      <c r="N272" s="9">
        <f t="shared" si="32"/>
        <v>0</v>
      </c>
      <c r="O272" s="2">
        <f>MIN(IF('07A_Конструктор'!$D$5="Так",'06A_Варіанти'!E263,1E+99),IF('07A_Конструктор'!$D$6="Так",'06A_Варіанти'!F263,1E+99),IF('07A_Конструктор'!$D$7="Так",'06A_Варіанти'!G263,1E+99),IF('07A_Конструктор'!$D$8="Так",'06A_Варіанти'!H263,1E+99),IF('07A_Конструктор'!$D$9="Так",'06A_Варіанти'!I263,1E+99),IF('07A_Конструктор'!$D$10="Так",'06A_Варіанти'!J263,1E+99),IF('07A_Конструктор'!$D$11="Так",'06A_Варіанти'!K263,1E+99),IF('07A_Конструктор'!$D$12="Так",'06A_Варіанти'!L263,1E+99),IF('07A_Конструктор'!$D$13="Так",'06A_Варіанти'!M263,1E+99),IF('07A_Конструктор'!$D$14="Так",'06A_Варіанти'!N263,1E+99),IF('07A_Конструктор'!$D$15="Так",'06A_Варіанти'!O263,1E+99),IF('07A_Конструктор'!$D$16="Так",'06A_Варіанти'!P263,1E+99),IF('07A_Конструктор'!$D$17="Так",'06A_Варіанти'!Q263,1E+99),IF('06A_Варіанти'!R263="",1E+99,'06A_Варіанти'!R263))</f>
        <v>232.6</v>
      </c>
      <c r="P272" s="2" t="str">
        <f t="shared" si="33"/>
        <v>5 т</v>
      </c>
      <c r="Q272" s="2">
        <f t="shared" si="34"/>
        <v>14</v>
      </c>
      <c r="R272" s="2">
        <f>IF(OR(C272="РЦК макси",C272="РЦЧ SKU"),"SKU-потік",IFERROR(VLOOKUP(D272,'02_РЦ'!$A$3:$I$7,5,FALSE),0))</f>
        <v>800</v>
      </c>
      <c r="S272" s="2" t="str">
        <f>IF(OR(C272="РЦК макси",C272="РЦЧ SKU"),"Не рахується в ліміт",IFERROR(VLOOKUP(D272,'02_РЦ'!$A$3:$I$7,9,FALSE),"Немає РЦ"))</f>
        <v>В межах</v>
      </c>
    </row>
    <row r="273" spans="1:19">
      <c r="A273" s="2" t="str">
        <f>'06A_Варіанти'!A264</f>
        <v>BASE_226</v>
      </c>
      <c r="B273" s="2" t="str">
        <f>'06A_Варіанти'!B264</f>
        <v>TT_226</v>
      </c>
      <c r="C273" s="2" t="str">
        <f>'06A_Варіанти'!D264</f>
        <v>Основний</v>
      </c>
      <c r="D273" s="2" t="str">
        <f>'06A_Варіанти'!C264</f>
        <v>РЦП</v>
      </c>
      <c r="E273" s="2" t="str">
        <f>'06A_Варіанти'!S264</f>
        <v>DIRECT</v>
      </c>
      <c r="F273" s="2" t="str">
        <f>IF(O273='06A_Варіанти'!E264,'06A_Варіанти'!E$1,IF(O273='06A_Варіанти'!F264,'06A_Варіанти'!F$1,IF(O273='06A_Варіанти'!G264,'06A_Варіанти'!G$1,IF(O273='06A_Варіанти'!H264,'06A_Варіанти'!H$1,IF(O273='06A_Варіанти'!I264,'06A_Варіанти'!I$1,IF(O273='06A_Варіанти'!J264,'06A_Варіанти'!J$1,IF(O273='06A_Варіанти'!K264,'06A_Варіанти'!K$1,IF(O273='06A_Варіанти'!L264,'06A_Варіанти'!L$1,IF(O273='06A_Варіанти'!M264,'06A_Варіанти'!M$1,IF(O273='06A_Варіанти'!N264,'06A_Варіанти'!N$1,IF(O273='06A_Варіанти'!O264,'06A_Варіанти'!O$1,IF(O273='06A_Варіанти'!P264,'06A_Варіанти'!P$1,IF(O273='06A_Варіанти'!Q264,'06A_Варіанти'!Q$1,IF(O273='06A_Варіанти'!R264,'06A_Варіанти'!R$1,"НЕМАЄ МАРШРУТУ"))))))))))))))</f>
        <v>DIRECT</v>
      </c>
      <c r="G273" s="2" t="str">
        <f t="shared" si="28"/>
        <v>БЕЗ ЗМІН</v>
      </c>
      <c r="H273" s="2">
        <f>IF(G273="НЕМАЄ МАРШРУТУ",0,O273-'06A_Варіанти'!T264)</f>
        <v>0</v>
      </c>
      <c r="I273" s="2">
        <f>IFERROR(INDEX('04_Потоки'!$E:$E,MATCH(A273,'04_Потоки'!$A:$A,0)),0)</f>
        <v>1.850536130536131</v>
      </c>
      <c r="J273" s="2">
        <f t="shared" si="29"/>
        <v>1</v>
      </c>
      <c r="K273" s="2">
        <f>IF(C273="РЦК макси",0,2*'06A_Варіанти'!T264*J273)</f>
        <v>721.4</v>
      </c>
      <c r="L273" s="2">
        <f t="shared" si="30"/>
        <v>721.4</v>
      </c>
      <c r="M273" s="2">
        <f t="shared" si="31"/>
        <v>0</v>
      </c>
      <c r="N273" s="9">
        <f t="shared" si="32"/>
        <v>0</v>
      </c>
      <c r="O273" s="2">
        <f>MIN(IF('07A_Конструктор'!$D$5="Так",'06A_Варіанти'!E264,1E+99),IF('07A_Конструктор'!$D$6="Так",'06A_Варіанти'!F264,1E+99),IF('07A_Конструктор'!$D$7="Так",'06A_Варіанти'!G264,1E+99),IF('07A_Конструктор'!$D$8="Так",'06A_Варіанти'!H264,1E+99),IF('07A_Конструктор'!$D$9="Так",'06A_Варіанти'!I264,1E+99),IF('07A_Конструктор'!$D$10="Так",'06A_Варіанти'!J264,1E+99),IF('07A_Конструктор'!$D$11="Так",'06A_Варіанти'!K264,1E+99),IF('07A_Конструктор'!$D$12="Так",'06A_Варіанти'!L264,1E+99),IF('07A_Конструктор'!$D$13="Так",'06A_Варіанти'!M264,1E+99),IF('07A_Конструктор'!$D$14="Так",'06A_Варіанти'!N264,1E+99),IF('07A_Конструктор'!$D$15="Так",'06A_Варіанти'!O264,1E+99),IF('07A_Конструктор'!$D$16="Так",'06A_Варіанти'!P264,1E+99),IF('07A_Конструктор'!$D$17="Так",'06A_Варіанти'!Q264,1E+99),IF('06A_Варіанти'!R264="",1E+99,'06A_Варіанти'!R264))</f>
        <v>360.7</v>
      </c>
      <c r="P273" s="2" t="str">
        <f t="shared" si="33"/>
        <v>5 т</v>
      </c>
      <c r="Q273" s="2">
        <f t="shared" si="34"/>
        <v>14</v>
      </c>
      <c r="R273" s="2">
        <f>IF(OR(C273="РЦК макси",C273="РЦЧ SKU"),"SKU-потік",IFERROR(VLOOKUP(D273,'02_РЦ'!$A$3:$I$7,5,FALSE),0))</f>
        <v>800</v>
      </c>
      <c r="S273" s="2" t="str">
        <f>IF(OR(C273="РЦК макси",C273="РЦЧ SKU"),"Не рахується в ліміт",IFERROR(VLOOKUP(D273,'02_РЦ'!$A$3:$I$7,9,FALSE),"Немає РЦ"))</f>
        <v>В межах</v>
      </c>
    </row>
    <row r="274" spans="1:19">
      <c r="A274" s="2" t="str">
        <f>'06A_Варіанти'!A265</f>
        <v>BASE_704</v>
      </c>
      <c r="B274" s="2" t="str">
        <f>'06A_Варіанти'!B265</f>
        <v>TT_704</v>
      </c>
      <c r="C274" s="2" t="str">
        <f>'06A_Варіанти'!D265</f>
        <v>Основний</v>
      </c>
      <c r="D274" s="2" t="str">
        <f>'06A_Варіанти'!C265</f>
        <v>РЦП</v>
      </c>
      <c r="E274" s="2" t="str">
        <f>'06A_Варіанти'!S265</f>
        <v>DIRECT</v>
      </c>
      <c r="F274" s="2" t="str">
        <f>IF(O274='06A_Варіанти'!E265,'06A_Варіанти'!E$1,IF(O274='06A_Варіанти'!F265,'06A_Варіанти'!F$1,IF(O274='06A_Варіанти'!G265,'06A_Варіанти'!G$1,IF(O274='06A_Варіанти'!H265,'06A_Варіанти'!H$1,IF(O274='06A_Варіанти'!I265,'06A_Варіанти'!I$1,IF(O274='06A_Варіанти'!J265,'06A_Варіанти'!J$1,IF(O274='06A_Варіанти'!K265,'06A_Варіанти'!K$1,IF(O274='06A_Варіанти'!L265,'06A_Варіанти'!L$1,IF(O274='06A_Варіанти'!M265,'06A_Варіанти'!M$1,IF(O274='06A_Варіанти'!N265,'06A_Варіанти'!N$1,IF(O274='06A_Варіанти'!O265,'06A_Варіанти'!O$1,IF(O274='06A_Варіанти'!P265,'06A_Варіанти'!P$1,IF(O274='06A_Варіанти'!Q265,'06A_Варіанти'!Q$1,IF(O274='06A_Варіанти'!R265,'06A_Варіанти'!R$1,"НЕМАЄ МАРШРУТУ"))))))))))))))</f>
        <v>DIRECT</v>
      </c>
      <c r="G274" s="2" t="str">
        <f t="shared" si="28"/>
        <v>БЕЗ ЗМІН</v>
      </c>
      <c r="H274" s="2">
        <f>IF(G274="НЕМАЄ МАРШРУТУ",0,O274-'06A_Варіанти'!T265)</f>
        <v>0</v>
      </c>
      <c r="I274" s="2">
        <f>IFERROR(INDEX('04_Потоки'!$E:$E,MATCH(A274,'04_Потоки'!$A:$A,0)),0)</f>
        <v>1.850536130536131</v>
      </c>
      <c r="J274" s="2">
        <f t="shared" si="29"/>
        <v>1</v>
      </c>
      <c r="K274" s="2">
        <f>IF(C274="РЦК макси",0,2*'06A_Варіанти'!T265*J274)</f>
        <v>759.4</v>
      </c>
      <c r="L274" s="2">
        <f t="shared" si="30"/>
        <v>759.4</v>
      </c>
      <c r="M274" s="2">
        <f t="shared" si="31"/>
        <v>0</v>
      </c>
      <c r="N274" s="9">
        <f t="shared" si="32"/>
        <v>0</v>
      </c>
      <c r="O274" s="2">
        <f>MIN(IF('07A_Конструктор'!$D$5="Так",'06A_Варіанти'!E265,1E+99),IF('07A_Конструктор'!$D$6="Так",'06A_Варіанти'!F265,1E+99),IF('07A_Конструктор'!$D$7="Так",'06A_Варіанти'!G265,1E+99),IF('07A_Конструктор'!$D$8="Так",'06A_Варіанти'!H265,1E+99),IF('07A_Конструктор'!$D$9="Так",'06A_Варіанти'!I265,1E+99),IF('07A_Конструктор'!$D$10="Так",'06A_Варіанти'!J265,1E+99),IF('07A_Конструктор'!$D$11="Так",'06A_Варіанти'!K265,1E+99),IF('07A_Конструктор'!$D$12="Так",'06A_Варіанти'!L265,1E+99),IF('07A_Конструктор'!$D$13="Так",'06A_Варіанти'!M265,1E+99),IF('07A_Конструктор'!$D$14="Так",'06A_Варіанти'!N265,1E+99),IF('07A_Конструктор'!$D$15="Так",'06A_Варіанти'!O265,1E+99),IF('07A_Конструктор'!$D$16="Так",'06A_Варіанти'!P265,1E+99),IF('07A_Конструктор'!$D$17="Так",'06A_Варіанти'!Q265,1E+99),IF('06A_Варіанти'!R265="",1E+99,'06A_Варіанти'!R265))</f>
        <v>379.7</v>
      </c>
      <c r="P274" s="2" t="str">
        <f t="shared" si="33"/>
        <v>5 т</v>
      </c>
      <c r="Q274" s="2">
        <f t="shared" si="34"/>
        <v>14</v>
      </c>
      <c r="R274" s="2">
        <f>IF(OR(C274="РЦК макси",C274="РЦЧ SKU"),"SKU-потік",IFERROR(VLOOKUP(D274,'02_РЦ'!$A$3:$I$7,5,FALSE),0))</f>
        <v>800</v>
      </c>
      <c r="S274" s="2" t="str">
        <f>IF(OR(C274="РЦК макси",C274="РЦЧ SKU"),"Не рахується в ліміт",IFERROR(VLOOKUP(D274,'02_РЦ'!$A$3:$I$7,9,FALSE),"Немає РЦ"))</f>
        <v>В межах</v>
      </c>
    </row>
    <row r="275" spans="1:19">
      <c r="A275" s="2" t="str">
        <f>'06A_Варіанти'!A266</f>
        <v>BASE_708</v>
      </c>
      <c r="B275" s="2" t="str">
        <f>'06A_Варіанти'!B266</f>
        <v>TT_708</v>
      </c>
      <c r="C275" s="2" t="str">
        <f>'06A_Варіанти'!D266</f>
        <v>Основний</v>
      </c>
      <c r="D275" s="2" t="str">
        <f>'06A_Варіанти'!C266</f>
        <v>РЦП</v>
      </c>
      <c r="E275" s="2" t="str">
        <f>'06A_Варіанти'!S266</f>
        <v>KREM</v>
      </c>
      <c r="F275" s="2" t="str">
        <f>IF(O275='06A_Варіанти'!E266,'06A_Варіанти'!E$1,IF(O275='06A_Варіанти'!F266,'06A_Варіанти'!F$1,IF(O275='06A_Варіанти'!G266,'06A_Варіанти'!G$1,IF(O275='06A_Варіанти'!H266,'06A_Варіанти'!H$1,IF(O275='06A_Варіанти'!I266,'06A_Варіанти'!I$1,IF(O275='06A_Варіанти'!J266,'06A_Варіанти'!J$1,IF(O275='06A_Варіанти'!K266,'06A_Варіанти'!K$1,IF(O275='06A_Варіанти'!L266,'06A_Варіанти'!L$1,IF(O275='06A_Варіанти'!M266,'06A_Варіанти'!M$1,IF(O275='06A_Варіанти'!N266,'06A_Варіанти'!N$1,IF(O275='06A_Варіанти'!O266,'06A_Варіанти'!O$1,IF(O275='06A_Варіанти'!P266,'06A_Варіанти'!P$1,IF(O275='06A_Варіанти'!Q266,'06A_Варіанти'!Q$1,IF(O275='06A_Варіанти'!R266,'06A_Варіанти'!R$1,"НЕМАЄ МАРШРУТУ"))))))))))))))</f>
        <v>KREM</v>
      </c>
      <c r="G275" s="2" t="str">
        <f t="shared" si="28"/>
        <v>БЕЗ ЗМІН</v>
      </c>
      <c r="H275" s="2">
        <f>IF(G275="НЕМАЄ МАРШРУТУ",0,O275-'06A_Варіанти'!T266)</f>
        <v>0</v>
      </c>
      <c r="I275" s="2">
        <f>IFERROR(INDEX('04_Потоки'!$E:$E,MATCH(A275,'04_Потоки'!$A:$A,0)),0)</f>
        <v>1.850536130536131</v>
      </c>
      <c r="J275" s="2">
        <f t="shared" si="29"/>
        <v>1</v>
      </c>
      <c r="K275" s="2">
        <f>IF(C275="РЦК макси",0,2*'06A_Варіанти'!T266*J275)</f>
        <v>403.8</v>
      </c>
      <c r="L275" s="2">
        <f t="shared" si="30"/>
        <v>403.8</v>
      </c>
      <c r="M275" s="2">
        <f t="shared" si="31"/>
        <v>0</v>
      </c>
      <c r="N275" s="9">
        <f t="shared" si="32"/>
        <v>0</v>
      </c>
      <c r="O275" s="2">
        <f>MIN(IF('07A_Конструктор'!$D$5="Так",'06A_Варіанти'!E266,1E+99),IF('07A_Конструктор'!$D$6="Так",'06A_Варіанти'!F266,1E+99),IF('07A_Конструктор'!$D$7="Так",'06A_Варіанти'!G266,1E+99),IF('07A_Конструктор'!$D$8="Так",'06A_Варіанти'!H266,1E+99),IF('07A_Конструктор'!$D$9="Так",'06A_Варіанти'!I266,1E+99),IF('07A_Конструктор'!$D$10="Так",'06A_Варіанти'!J266,1E+99),IF('07A_Конструктор'!$D$11="Так",'06A_Варіанти'!K266,1E+99),IF('07A_Конструктор'!$D$12="Так",'06A_Варіанти'!L266,1E+99),IF('07A_Конструктор'!$D$13="Так",'06A_Варіанти'!M266,1E+99),IF('07A_Конструктор'!$D$14="Так",'06A_Варіанти'!N266,1E+99),IF('07A_Конструктор'!$D$15="Так",'06A_Варіанти'!O266,1E+99),IF('07A_Конструктор'!$D$16="Так",'06A_Варіанти'!P266,1E+99),IF('07A_Конструктор'!$D$17="Так",'06A_Варіанти'!Q266,1E+99),IF('06A_Варіанти'!R266="",1E+99,'06A_Варіанти'!R266))</f>
        <v>201.9</v>
      </c>
      <c r="P275" s="2" t="str">
        <f t="shared" si="33"/>
        <v>5 т</v>
      </c>
      <c r="Q275" s="2">
        <f t="shared" si="34"/>
        <v>14</v>
      </c>
      <c r="R275" s="2">
        <f>IF(OR(C275="РЦК макси",C275="РЦЧ SKU"),"SKU-потік",IFERROR(VLOOKUP(D275,'02_РЦ'!$A$3:$I$7,5,FALSE),0))</f>
        <v>800</v>
      </c>
      <c r="S275" s="2" t="str">
        <f>IF(OR(C275="РЦК макси",C275="РЦЧ SKU"),"Не рахується в ліміт",IFERROR(VLOOKUP(D275,'02_РЦ'!$A$3:$I$7,9,FALSE),"Немає РЦ"))</f>
        <v>В межах</v>
      </c>
    </row>
    <row r="276" spans="1:19">
      <c r="A276" s="2" t="str">
        <f>'06A_Варіанти'!A267</f>
        <v>BASE_706</v>
      </c>
      <c r="B276" s="2" t="str">
        <f>'06A_Варіанти'!B267</f>
        <v>TT_706</v>
      </c>
      <c r="C276" s="2" t="str">
        <f>'06A_Варіанти'!D267</f>
        <v>Основний</v>
      </c>
      <c r="D276" s="2" t="str">
        <f>'06A_Варіанти'!C267</f>
        <v>РЦП</v>
      </c>
      <c r="E276" s="2" t="str">
        <f>'06A_Варіанти'!S267</f>
        <v>DIRECT</v>
      </c>
      <c r="F276" s="2" t="str">
        <f>IF(O276='06A_Варіанти'!E267,'06A_Варіанти'!E$1,IF(O276='06A_Варіанти'!F267,'06A_Варіанти'!F$1,IF(O276='06A_Варіанти'!G267,'06A_Варіанти'!G$1,IF(O276='06A_Варіанти'!H267,'06A_Варіанти'!H$1,IF(O276='06A_Варіанти'!I267,'06A_Варіанти'!I$1,IF(O276='06A_Варіанти'!J267,'06A_Варіанти'!J$1,IF(O276='06A_Варіанти'!K267,'06A_Варіанти'!K$1,IF(O276='06A_Варіанти'!L267,'06A_Варіанти'!L$1,IF(O276='06A_Варіанти'!M267,'06A_Варіанти'!M$1,IF(O276='06A_Варіанти'!N267,'06A_Варіанти'!N$1,IF(O276='06A_Варіанти'!O267,'06A_Варіанти'!O$1,IF(O276='06A_Варіанти'!P267,'06A_Варіанти'!P$1,IF(O276='06A_Варіанти'!Q267,'06A_Варіанти'!Q$1,IF(O276='06A_Варіанти'!R267,'06A_Варіанти'!R$1,"НЕМАЄ МАРШРУТУ"))))))))))))))</f>
        <v>DIRECT</v>
      </c>
      <c r="G276" s="2" t="str">
        <f t="shared" si="28"/>
        <v>БЕЗ ЗМІН</v>
      </c>
      <c r="H276" s="2">
        <f>IF(G276="НЕМАЄ МАРШРУТУ",0,O276-'06A_Варіанти'!T267)</f>
        <v>0</v>
      </c>
      <c r="I276" s="2">
        <f>IFERROR(INDEX('04_Потоки'!$E:$E,MATCH(A276,'04_Потоки'!$A:$A,0)),0)</f>
        <v>1.850536130536131</v>
      </c>
      <c r="J276" s="2">
        <f t="shared" si="29"/>
        <v>1</v>
      </c>
      <c r="K276" s="2">
        <f>IF(C276="РЦК макси",0,2*'06A_Варіанти'!T267*J276)</f>
        <v>164.2</v>
      </c>
      <c r="L276" s="2">
        <f t="shared" si="30"/>
        <v>164.2</v>
      </c>
      <c r="M276" s="2">
        <f t="shared" si="31"/>
        <v>0</v>
      </c>
      <c r="N276" s="9">
        <f t="shared" si="32"/>
        <v>0</v>
      </c>
      <c r="O276" s="2">
        <f>MIN(IF('07A_Конструктор'!$D$5="Так",'06A_Варіанти'!E267,1E+99),IF('07A_Конструктор'!$D$6="Так",'06A_Варіанти'!F267,1E+99),IF('07A_Конструктор'!$D$7="Так",'06A_Варіанти'!G267,1E+99),IF('07A_Конструктор'!$D$8="Так",'06A_Варіанти'!H267,1E+99),IF('07A_Конструктор'!$D$9="Так",'06A_Варіанти'!I267,1E+99),IF('07A_Конструктор'!$D$10="Так",'06A_Варіанти'!J267,1E+99),IF('07A_Конструктор'!$D$11="Так",'06A_Варіанти'!K267,1E+99),IF('07A_Конструктор'!$D$12="Так",'06A_Варіанти'!L267,1E+99),IF('07A_Конструктор'!$D$13="Так",'06A_Варіанти'!M267,1E+99),IF('07A_Конструктор'!$D$14="Так",'06A_Варіанти'!N267,1E+99),IF('07A_Конструктор'!$D$15="Так",'06A_Варіанти'!O267,1E+99),IF('07A_Конструктор'!$D$16="Так",'06A_Варіанти'!P267,1E+99),IF('07A_Конструктор'!$D$17="Так",'06A_Варіанти'!Q267,1E+99),IF('06A_Варіанти'!R267="",1E+99,'06A_Варіанти'!R267))</f>
        <v>82.1</v>
      </c>
      <c r="P276" s="2" t="str">
        <f t="shared" si="33"/>
        <v>5 т</v>
      </c>
      <c r="Q276" s="2">
        <f t="shared" si="34"/>
        <v>14</v>
      </c>
      <c r="R276" s="2">
        <f>IF(OR(C276="РЦК макси",C276="РЦЧ SKU"),"SKU-потік",IFERROR(VLOOKUP(D276,'02_РЦ'!$A$3:$I$7,5,FALSE),0))</f>
        <v>800</v>
      </c>
      <c r="S276" s="2" t="str">
        <f>IF(OR(C276="РЦК макси",C276="РЦЧ SKU"),"Не рахується в ліміт",IFERROR(VLOOKUP(D276,'02_РЦ'!$A$3:$I$7,9,FALSE),"Немає РЦ"))</f>
        <v>В межах</v>
      </c>
    </row>
    <row r="277" spans="1:19">
      <c r="A277" s="2" t="str">
        <f>'06A_Варіанти'!A268</f>
        <v>BASE_707</v>
      </c>
      <c r="B277" s="2" t="str">
        <f>'06A_Варіанти'!B268</f>
        <v>TT_707</v>
      </c>
      <c r="C277" s="2" t="str">
        <f>'06A_Варіанти'!D268</f>
        <v>Основний</v>
      </c>
      <c r="D277" s="2" t="str">
        <f>'06A_Варіанти'!C268</f>
        <v>РЦП</v>
      </c>
      <c r="E277" s="2" t="str">
        <f>'06A_Варіанти'!S268</f>
        <v>DNI_AMUR</v>
      </c>
      <c r="F277" s="2" t="str">
        <f>IF(O277='06A_Варіанти'!E268,'06A_Варіанти'!E$1,IF(O277='06A_Варіанти'!F268,'06A_Варіанти'!F$1,IF(O277='06A_Варіанти'!G268,'06A_Варіанти'!G$1,IF(O277='06A_Варіанти'!H268,'06A_Варіанти'!H$1,IF(O277='06A_Варіанти'!I268,'06A_Варіанти'!I$1,IF(O277='06A_Варіанти'!J268,'06A_Варіанти'!J$1,IF(O277='06A_Варіанти'!K268,'06A_Варіанти'!K$1,IF(O277='06A_Варіанти'!L268,'06A_Варіанти'!L$1,IF(O277='06A_Варіанти'!M268,'06A_Варіанти'!M$1,IF(O277='06A_Варіанти'!N268,'06A_Варіанти'!N$1,IF(O277='06A_Варіанти'!O268,'06A_Варіанти'!O$1,IF(O277='06A_Варіанти'!P268,'06A_Варіанти'!P$1,IF(O277='06A_Варіанти'!Q268,'06A_Варіанти'!Q$1,IF(O277='06A_Варіанти'!R268,'06A_Варіанти'!R$1,"НЕМАЄ МАРШРУТУ"))))))))))))))</f>
        <v>DNI_AMUR</v>
      </c>
      <c r="G277" s="2" t="str">
        <f t="shared" si="28"/>
        <v>БЕЗ ЗМІН</v>
      </c>
      <c r="H277" s="2">
        <f>IF(G277="НЕМАЄ МАРШРУТУ",0,O277-'06A_Варіанти'!T268)</f>
        <v>0</v>
      </c>
      <c r="I277" s="2">
        <f>IFERROR(INDEX('04_Потоки'!$E:$E,MATCH(A277,'04_Потоки'!$A:$A,0)),0)</f>
        <v>1.850536130536131</v>
      </c>
      <c r="J277" s="2">
        <f t="shared" si="29"/>
        <v>1</v>
      </c>
      <c r="K277" s="2">
        <f>IF(C277="РЦК макси",0,2*'06A_Варіанти'!T268*J277)</f>
        <v>313</v>
      </c>
      <c r="L277" s="2">
        <f t="shared" si="30"/>
        <v>313</v>
      </c>
      <c r="M277" s="2">
        <f t="shared" si="31"/>
        <v>0</v>
      </c>
      <c r="N277" s="9">
        <f t="shared" si="32"/>
        <v>0</v>
      </c>
      <c r="O277" s="2">
        <f>MIN(IF('07A_Конструктор'!$D$5="Так",'06A_Варіанти'!E268,1E+99),IF('07A_Конструктор'!$D$6="Так",'06A_Варіанти'!F268,1E+99),IF('07A_Конструктор'!$D$7="Так",'06A_Варіанти'!G268,1E+99),IF('07A_Конструктор'!$D$8="Так",'06A_Варіанти'!H268,1E+99),IF('07A_Конструктор'!$D$9="Так",'06A_Варіанти'!I268,1E+99),IF('07A_Конструктор'!$D$10="Так",'06A_Варіанти'!J268,1E+99),IF('07A_Конструктор'!$D$11="Так",'06A_Варіанти'!K268,1E+99),IF('07A_Конструктор'!$D$12="Так",'06A_Варіанти'!L268,1E+99),IF('07A_Конструктор'!$D$13="Так",'06A_Варіанти'!M268,1E+99),IF('07A_Конструктор'!$D$14="Так",'06A_Варіанти'!N268,1E+99),IF('07A_Конструктор'!$D$15="Так",'06A_Варіанти'!O268,1E+99),IF('07A_Конструктор'!$D$16="Так",'06A_Варіанти'!P268,1E+99),IF('07A_Конструктор'!$D$17="Так",'06A_Варіанти'!Q268,1E+99),IF('06A_Варіанти'!R268="",1E+99,'06A_Варіанти'!R268))</f>
        <v>156.5</v>
      </c>
      <c r="P277" s="2" t="str">
        <f t="shared" si="33"/>
        <v>5 т</v>
      </c>
      <c r="Q277" s="2">
        <f t="shared" si="34"/>
        <v>14</v>
      </c>
      <c r="R277" s="2">
        <f>IF(OR(C277="РЦК макси",C277="РЦЧ SKU"),"SKU-потік",IFERROR(VLOOKUP(D277,'02_РЦ'!$A$3:$I$7,5,FALSE),0))</f>
        <v>800</v>
      </c>
      <c r="S277" s="2" t="str">
        <f>IF(OR(C277="РЦК макси",C277="РЦЧ SKU"),"Не рахується в ліміт",IFERROR(VLOOKUP(D277,'02_РЦ'!$A$3:$I$7,9,FALSE),"Немає РЦ"))</f>
        <v>В межах</v>
      </c>
    </row>
    <row r="278" spans="1:19">
      <c r="A278" s="2" t="str">
        <f>'06A_Варіанти'!A269</f>
        <v>BASE_695</v>
      </c>
      <c r="B278" s="2" t="str">
        <f>'06A_Варіанти'!B269</f>
        <v>TT_695</v>
      </c>
      <c r="C278" s="2" t="str">
        <f>'06A_Варіанти'!D269</f>
        <v>Основний</v>
      </c>
      <c r="D278" s="2" t="str">
        <f>'06A_Варіанти'!C269</f>
        <v>РЦП</v>
      </c>
      <c r="E278" s="2" t="str">
        <f>'06A_Варіанти'!S269</f>
        <v>DNI_AMUR</v>
      </c>
      <c r="F278" s="2" t="str">
        <f>IF(O278='06A_Варіанти'!E269,'06A_Варіанти'!E$1,IF(O278='06A_Варіанти'!F269,'06A_Варіанти'!F$1,IF(O278='06A_Варіанти'!G269,'06A_Варіанти'!G$1,IF(O278='06A_Варіанти'!H269,'06A_Варіанти'!H$1,IF(O278='06A_Варіанти'!I269,'06A_Варіанти'!I$1,IF(O278='06A_Варіанти'!J269,'06A_Варіанти'!J$1,IF(O278='06A_Варіанти'!K269,'06A_Варіанти'!K$1,IF(O278='06A_Варіанти'!L269,'06A_Варіанти'!L$1,IF(O278='06A_Варіанти'!M269,'06A_Варіанти'!M$1,IF(O278='06A_Варіанти'!N269,'06A_Варіанти'!N$1,IF(O278='06A_Варіанти'!O269,'06A_Варіанти'!O$1,IF(O278='06A_Варіанти'!P269,'06A_Варіанти'!P$1,IF(O278='06A_Варіанти'!Q269,'06A_Варіанти'!Q$1,IF(O278='06A_Варіанти'!R269,'06A_Варіанти'!R$1,"НЕМАЄ МАРШРУТУ"))))))))))))))</f>
        <v>DNI_AMUR</v>
      </c>
      <c r="G278" s="2" t="str">
        <f t="shared" si="28"/>
        <v>БЕЗ ЗМІН</v>
      </c>
      <c r="H278" s="2">
        <f>IF(G278="НЕМАЄ МАРШРУТУ",0,O278-'06A_Варіанти'!T269)</f>
        <v>0</v>
      </c>
      <c r="I278" s="2">
        <f>IFERROR(INDEX('04_Потоки'!$E:$E,MATCH(A278,'04_Потоки'!$A:$A,0)),0)</f>
        <v>1.850536130536131</v>
      </c>
      <c r="J278" s="2">
        <f t="shared" si="29"/>
        <v>1</v>
      </c>
      <c r="K278" s="2">
        <f>IF(C278="РЦК макси",0,2*'06A_Варіанти'!T269*J278)</f>
        <v>310.2</v>
      </c>
      <c r="L278" s="2">
        <f t="shared" si="30"/>
        <v>310.2</v>
      </c>
      <c r="M278" s="2">
        <f t="shared" si="31"/>
        <v>0</v>
      </c>
      <c r="N278" s="9">
        <f t="shared" si="32"/>
        <v>0</v>
      </c>
      <c r="O278" s="2">
        <f>MIN(IF('07A_Конструктор'!$D$5="Так",'06A_Варіанти'!E269,1E+99),IF('07A_Конструктор'!$D$6="Так",'06A_Варіанти'!F269,1E+99),IF('07A_Конструктор'!$D$7="Так",'06A_Варіанти'!G269,1E+99),IF('07A_Конструктор'!$D$8="Так",'06A_Варіанти'!H269,1E+99),IF('07A_Конструктор'!$D$9="Так",'06A_Варіанти'!I269,1E+99),IF('07A_Конструктор'!$D$10="Так",'06A_Варіанти'!J269,1E+99),IF('07A_Конструктор'!$D$11="Так",'06A_Варіанти'!K269,1E+99),IF('07A_Конструктор'!$D$12="Так",'06A_Варіанти'!L269,1E+99),IF('07A_Конструктор'!$D$13="Так",'06A_Варіанти'!M269,1E+99),IF('07A_Конструктор'!$D$14="Так",'06A_Варіанти'!N269,1E+99),IF('07A_Конструктор'!$D$15="Так",'06A_Варіанти'!O269,1E+99),IF('07A_Конструктор'!$D$16="Так",'06A_Варіанти'!P269,1E+99),IF('07A_Конструктор'!$D$17="Так",'06A_Варіанти'!Q269,1E+99),IF('06A_Варіанти'!R269="",1E+99,'06A_Варіанти'!R269))</f>
        <v>155.1</v>
      </c>
      <c r="P278" s="2" t="str">
        <f t="shared" si="33"/>
        <v>5 т</v>
      </c>
      <c r="Q278" s="2">
        <f t="shared" si="34"/>
        <v>14</v>
      </c>
      <c r="R278" s="2">
        <f>IF(OR(C278="РЦК макси",C278="РЦЧ SKU"),"SKU-потік",IFERROR(VLOOKUP(D278,'02_РЦ'!$A$3:$I$7,5,FALSE),0))</f>
        <v>800</v>
      </c>
      <c r="S278" s="2" t="str">
        <f>IF(OR(C278="РЦК макси",C278="РЦЧ SKU"),"Не рахується в ліміт",IFERROR(VLOOKUP(D278,'02_РЦ'!$A$3:$I$7,9,FALSE),"Немає РЦ"))</f>
        <v>В межах</v>
      </c>
    </row>
    <row r="279" spans="1:19">
      <c r="A279" s="2" t="str">
        <f>'06A_Варіанти'!A270</f>
        <v>BASE_721</v>
      </c>
      <c r="B279" s="2" t="str">
        <f>'06A_Варіанти'!B270</f>
        <v>TT_721</v>
      </c>
      <c r="C279" s="2" t="str">
        <f>'06A_Варіанти'!D270</f>
        <v>Основний</v>
      </c>
      <c r="D279" s="2" t="str">
        <f>'06A_Варіанти'!C270</f>
        <v>РЦП</v>
      </c>
      <c r="E279" s="2" t="str">
        <f>'06A_Варіанти'!S270</f>
        <v>DIRECT</v>
      </c>
      <c r="F279" s="2" t="str">
        <f>IF(O279='06A_Варіанти'!E270,'06A_Варіанти'!E$1,IF(O279='06A_Варіанти'!F270,'06A_Варіанти'!F$1,IF(O279='06A_Варіанти'!G270,'06A_Варіанти'!G$1,IF(O279='06A_Варіанти'!H270,'06A_Варіанти'!H$1,IF(O279='06A_Варіанти'!I270,'06A_Варіанти'!I$1,IF(O279='06A_Варіанти'!J270,'06A_Варіанти'!J$1,IF(O279='06A_Варіанти'!K270,'06A_Варіанти'!K$1,IF(O279='06A_Варіанти'!L270,'06A_Варіанти'!L$1,IF(O279='06A_Варіанти'!M270,'06A_Варіанти'!M$1,IF(O279='06A_Варіанти'!N270,'06A_Варіанти'!N$1,IF(O279='06A_Варіанти'!O270,'06A_Варіанти'!O$1,IF(O279='06A_Варіанти'!P270,'06A_Варіанти'!P$1,IF(O279='06A_Варіанти'!Q270,'06A_Варіанти'!Q$1,IF(O279='06A_Варіанти'!R270,'06A_Варіанти'!R$1,"НЕМАЄ МАРШРУТУ"))))))))))))))</f>
        <v>DIRECT</v>
      </c>
      <c r="G279" s="2" t="str">
        <f t="shared" si="28"/>
        <v>БЕЗ ЗМІН</v>
      </c>
      <c r="H279" s="2">
        <f>IF(G279="НЕМАЄ МАРШРУТУ",0,O279-'06A_Варіанти'!T270)</f>
        <v>0</v>
      </c>
      <c r="I279" s="2">
        <f>IFERROR(INDEX('04_Потоки'!$E:$E,MATCH(A279,'04_Потоки'!$A:$A,0)),0)</f>
        <v>1.850536130536131</v>
      </c>
      <c r="J279" s="2">
        <f t="shared" si="29"/>
        <v>1</v>
      </c>
      <c r="K279" s="2">
        <f>IF(C279="РЦК макси",0,2*'06A_Варіанти'!T270*J279)</f>
        <v>324.8</v>
      </c>
      <c r="L279" s="2">
        <f t="shared" si="30"/>
        <v>324.8</v>
      </c>
      <c r="M279" s="2">
        <f t="shared" si="31"/>
        <v>0</v>
      </c>
      <c r="N279" s="9">
        <f t="shared" si="32"/>
        <v>0</v>
      </c>
      <c r="O279" s="2">
        <f>MIN(IF('07A_Конструктор'!$D$5="Так",'06A_Варіанти'!E270,1E+99),IF('07A_Конструктор'!$D$6="Так",'06A_Варіанти'!F270,1E+99),IF('07A_Конструктор'!$D$7="Так",'06A_Варіанти'!G270,1E+99),IF('07A_Конструктор'!$D$8="Так",'06A_Варіанти'!H270,1E+99),IF('07A_Конструктор'!$D$9="Так",'06A_Варіанти'!I270,1E+99),IF('07A_Конструктор'!$D$10="Так",'06A_Варіанти'!J270,1E+99),IF('07A_Конструктор'!$D$11="Так",'06A_Варіанти'!K270,1E+99),IF('07A_Конструктор'!$D$12="Так",'06A_Варіанти'!L270,1E+99),IF('07A_Конструктор'!$D$13="Так",'06A_Варіанти'!M270,1E+99),IF('07A_Конструктор'!$D$14="Так",'06A_Варіанти'!N270,1E+99),IF('07A_Конструктор'!$D$15="Так",'06A_Варіанти'!O270,1E+99),IF('07A_Конструктор'!$D$16="Так",'06A_Варіанти'!P270,1E+99),IF('07A_Конструктор'!$D$17="Так",'06A_Варіанти'!Q270,1E+99),IF('06A_Варіанти'!R270="",1E+99,'06A_Варіанти'!R270))</f>
        <v>162.4</v>
      </c>
      <c r="P279" s="2" t="str">
        <f t="shared" si="33"/>
        <v>5 т</v>
      </c>
      <c r="Q279" s="2">
        <f t="shared" si="34"/>
        <v>14</v>
      </c>
      <c r="R279" s="2">
        <f>IF(OR(C279="РЦК макси",C279="РЦЧ SKU"),"SKU-потік",IFERROR(VLOOKUP(D279,'02_РЦ'!$A$3:$I$7,5,FALSE),0))</f>
        <v>800</v>
      </c>
      <c r="S279" s="2" t="str">
        <f>IF(OR(C279="РЦК макси",C279="РЦЧ SKU"),"Не рахується в ліміт",IFERROR(VLOOKUP(D279,'02_РЦ'!$A$3:$I$7,9,FALSE),"Немає РЦ"))</f>
        <v>В межах</v>
      </c>
    </row>
    <row r="280" spans="1:19">
      <c r="A280" s="2" t="str">
        <f>'06A_Варіанти'!A271</f>
        <v>BASE_701</v>
      </c>
      <c r="B280" s="2" t="str">
        <f>'06A_Варіанти'!B271</f>
        <v>TT_701</v>
      </c>
      <c r="C280" s="2" t="str">
        <f>'06A_Варіанти'!D271</f>
        <v>Основний</v>
      </c>
      <c r="D280" s="2" t="str">
        <f>'06A_Варіанти'!C271</f>
        <v>РЦП</v>
      </c>
      <c r="E280" s="2" t="str">
        <f>'06A_Варіанти'!S271</f>
        <v>DIRECT</v>
      </c>
      <c r="F280" s="2" t="str">
        <f>IF(O280='06A_Варіанти'!E271,'06A_Варіанти'!E$1,IF(O280='06A_Варіанти'!F271,'06A_Варіанти'!F$1,IF(O280='06A_Варіанти'!G271,'06A_Варіанти'!G$1,IF(O280='06A_Варіанти'!H271,'06A_Варіанти'!H$1,IF(O280='06A_Варіанти'!I271,'06A_Варіанти'!I$1,IF(O280='06A_Варіанти'!J271,'06A_Варіанти'!J$1,IF(O280='06A_Варіанти'!K271,'06A_Варіанти'!K$1,IF(O280='06A_Варіанти'!L271,'06A_Варіанти'!L$1,IF(O280='06A_Варіанти'!M271,'06A_Варіанти'!M$1,IF(O280='06A_Варіанти'!N271,'06A_Варіанти'!N$1,IF(O280='06A_Варіанти'!O271,'06A_Варіанти'!O$1,IF(O280='06A_Варіанти'!P271,'06A_Варіанти'!P$1,IF(O280='06A_Варіанти'!Q271,'06A_Варіанти'!Q$1,IF(O280='06A_Варіанти'!R271,'06A_Варіанти'!R$1,"НЕМАЄ МАРШРУТУ"))))))))))))))</f>
        <v>DIRECT</v>
      </c>
      <c r="G280" s="2" t="str">
        <f t="shared" si="28"/>
        <v>БЕЗ ЗМІН</v>
      </c>
      <c r="H280" s="2">
        <f>IF(G280="НЕМАЄ МАРШРУТУ",0,O280-'06A_Варіанти'!T271)</f>
        <v>0</v>
      </c>
      <c r="I280" s="2">
        <f>IFERROR(INDEX('04_Потоки'!$E:$E,MATCH(A280,'04_Потоки'!$A:$A,0)),0)</f>
        <v>1.850536130536131</v>
      </c>
      <c r="J280" s="2">
        <f t="shared" si="29"/>
        <v>1</v>
      </c>
      <c r="K280" s="2">
        <f>IF(C280="РЦК макси",0,2*'06A_Варіанти'!T271*J280)</f>
        <v>321.60000000000002</v>
      </c>
      <c r="L280" s="2">
        <f t="shared" si="30"/>
        <v>321.60000000000002</v>
      </c>
      <c r="M280" s="2">
        <f t="shared" si="31"/>
        <v>0</v>
      </c>
      <c r="N280" s="9">
        <f t="shared" si="32"/>
        <v>0</v>
      </c>
      <c r="O280" s="2">
        <f>MIN(IF('07A_Конструктор'!$D$5="Так",'06A_Варіанти'!E271,1E+99),IF('07A_Конструктор'!$D$6="Так",'06A_Варіанти'!F271,1E+99),IF('07A_Конструктор'!$D$7="Так",'06A_Варіанти'!G271,1E+99),IF('07A_Конструктор'!$D$8="Так",'06A_Варіанти'!H271,1E+99),IF('07A_Конструктор'!$D$9="Так",'06A_Варіанти'!I271,1E+99),IF('07A_Конструктор'!$D$10="Так",'06A_Варіанти'!J271,1E+99),IF('07A_Конструктор'!$D$11="Так",'06A_Варіанти'!K271,1E+99),IF('07A_Конструктор'!$D$12="Так",'06A_Варіанти'!L271,1E+99),IF('07A_Конструктор'!$D$13="Так",'06A_Варіанти'!M271,1E+99),IF('07A_Конструктор'!$D$14="Так",'06A_Варіанти'!N271,1E+99),IF('07A_Конструктор'!$D$15="Так",'06A_Варіанти'!O271,1E+99),IF('07A_Конструктор'!$D$16="Так",'06A_Варіанти'!P271,1E+99),IF('07A_Конструктор'!$D$17="Так",'06A_Варіанти'!Q271,1E+99),IF('06A_Варіанти'!R271="",1E+99,'06A_Варіанти'!R271))</f>
        <v>160.80000000000001</v>
      </c>
      <c r="P280" s="2" t="str">
        <f t="shared" si="33"/>
        <v>5 т</v>
      </c>
      <c r="Q280" s="2">
        <f t="shared" si="34"/>
        <v>14</v>
      </c>
      <c r="R280" s="2">
        <f>IF(OR(C280="РЦК макси",C280="РЦЧ SKU"),"SKU-потік",IFERROR(VLOOKUP(D280,'02_РЦ'!$A$3:$I$7,5,FALSE),0))</f>
        <v>800</v>
      </c>
      <c r="S280" s="2" t="str">
        <f>IF(OR(C280="РЦК макси",C280="РЦЧ SKU"),"Не рахується в ліміт",IFERROR(VLOOKUP(D280,'02_РЦ'!$A$3:$I$7,9,FALSE),"Немає РЦ"))</f>
        <v>В межах</v>
      </c>
    </row>
    <row r="281" spans="1:19">
      <c r="A281" s="2" t="str">
        <f>'06A_Варіанти'!A272</f>
        <v>BASE_715</v>
      </c>
      <c r="B281" s="2" t="str">
        <f>'06A_Варіанти'!B272</f>
        <v>TT_715</v>
      </c>
      <c r="C281" s="2" t="str">
        <f>'06A_Варіанти'!D272</f>
        <v>Основний</v>
      </c>
      <c r="D281" s="2" t="str">
        <f>'06A_Варіанти'!C272</f>
        <v>РЦП</v>
      </c>
      <c r="E281" s="2" t="str">
        <f>'06A_Варіанти'!S272</f>
        <v>DIRECT</v>
      </c>
      <c r="F281" s="2" t="str">
        <f>IF(O281='06A_Варіанти'!E272,'06A_Варіанти'!E$1,IF(O281='06A_Варіанти'!F272,'06A_Варіанти'!F$1,IF(O281='06A_Варіанти'!G272,'06A_Варіанти'!G$1,IF(O281='06A_Варіанти'!H272,'06A_Варіанти'!H$1,IF(O281='06A_Варіанти'!I272,'06A_Варіанти'!I$1,IF(O281='06A_Варіанти'!J272,'06A_Варіанти'!J$1,IF(O281='06A_Варіанти'!K272,'06A_Варіанти'!K$1,IF(O281='06A_Варіанти'!L272,'06A_Варіанти'!L$1,IF(O281='06A_Варіанти'!M272,'06A_Варіанти'!M$1,IF(O281='06A_Варіанти'!N272,'06A_Варіанти'!N$1,IF(O281='06A_Варіанти'!O272,'06A_Варіанти'!O$1,IF(O281='06A_Варіанти'!P272,'06A_Варіанти'!P$1,IF(O281='06A_Варіанти'!Q272,'06A_Варіанти'!Q$1,IF(O281='06A_Варіанти'!R272,'06A_Варіанти'!R$1,"НЕМАЄ МАРШРУТУ"))))))))))))))</f>
        <v>DIRECT</v>
      </c>
      <c r="G281" s="2" t="str">
        <f t="shared" si="28"/>
        <v>БЕЗ ЗМІН</v>
      </c>
      <c r="H281" s="2">
        <f>IF(G281="НЕМАЄ МАРШРУТУ",0,O281-'06A_Варіанти'!T272)</f>
        <v>0</v>
      </c>
      <c r="I281" s="2">
        <f>IFERROR(INDEX('04_Потоки'!$E:$E,MATCH(A281,'04_Потоки'!$A:$A,0)),0)</f>
        <v>1.850536130536131</v>
      </c>
      <c r="J281" s="2">
        <f t="shared" si="29"/>
        <v>1</v>
      </c>
      <c r="K281" s="2">
        <f>IF(C281="РЦК макси",0,2*'06A_Варіанти'!T272*J281)</f>
        <v>166.6</v>
      </c>
      <c r="L281" s="2">
        <f t="shared" si="30"/>
        <v>166.6</v>
      </c>
      <c r="M281" s="2">
        <f t="shared" si="31"/>
        <v>0</v>
      </c>
      <c r="N281" s="9">
        <f t="shared" si="32"/>
        <v>0</v>
      </c>
      <c r="O281" s="2">
        <f>MIN(IF('07A_Конструктор'!$D$5="Так",'06A_Варіанти'!E272,1E+99),IF('07A_Конструктор'!$D$6="Так",'06A_Варіанти'!F272,1E+99),IF('07A_Конструктор'!$D$7="Так",'06A_Варіанти'!G272,1E+99),IF('07A_Конструктор'!$D$8="Так",'06A_Варіанти'!H272,1E+99),IF('07A_Конструктор'!$D$9="Так",'06A_Варіанти'!I272,1E+99),IF('07A_Конструктор'!$D$10="Так",'06A_Варіанти'!J272,1E+99),IF('07A_Конструктор'!$D$11="Так",'06A_Варіанти'!K272,1E+99),IF('07A_Конструктор'!$D$12="Так",'06A_Варіанти'!L272,1E+99),IF('07A_Конструктор'!$D$13="Так",'06A_Варіанти'!M272,1E+99),IF('07A_Конструктор'!$D$14="Так",'06A_Варіанти'!N272,1E+99),IF('07A_Конструктор'!$D$15="Так",'06A_Варіанти'!O272,1E+99),IF('07A_Конструктор'!$D$16="Так",'06A_Варіанти'!P272,1E+99),IF('07A_Конструктор'!$D$17="Так",'06A_Варіанти'!Q272,1E+99),IF('06A_Варіанти'!R272="",1E+99,'06A_Варіанти'!R272))</f>
        <v>83.3</v>
      </c>
      <c r="P281" s="2" t="str">
        <f t="shared" si="33"/>
        <v>5 т</v>
      </c>
      <c r="Q281" s="2">
        <f t="shared" si="34"/>
        <v>14</v>
      </c>
      <c r="R281" s="2">
        <f>IF(OR(C281="РЦК макси",C281="РЦЧ SKU"),"SKU-потік",IFERROR(VLOOKUP(D281,'02_РЦ'!$A$3:$I$7,5,FALSE),0))</f>
        <v>800</v>
      </c>
      <c r="S281" s="2" t="str">
        <f>IF(OR(C281="РЦК макси",C281="РЦЧ SKU"),"Не рахується в ліміт",IFERROR(VLOOKUP(D281,'02_РЦ'!$A$3:$I$7,9,FALSE),"Немає РЦ"))</f>
        <v>В межах</v>
      </c>
    </row>
    <row r="282" spans="1:19">
      <c r="A282" s="2" t="str">
        <f>'06A_Варіанти'!A273</f>
        <v>BASE_734</v>
      </c>
      <c r="B282" s="2" t="str">
        <f>'06A_Варіанти'!B273</f>
        <v>TT_734</v>
      </c>
      <c r="C282" s="2" t="str">
        <f>'06A_Варіанти'!D273</f>
        <v>Основний</v>
      </c>
      <c r="D282" s="2" t="str">
        <f>'06A_Варіанти'!C273</f>
        <v>РЦП</v>
      </c>
      <c r="E282" s="2" t="str">
        <f>'06A_Варіанти'!S273</f>
        <v>DIRECT</v>
      </c>
      <c r="F282" s="2" t="str">
        <f>IF(O282='06A_Варіанти'!E273,'06A_Варіанти'!E$1,IF(O282='06A_Варіанти'!F273,'06A_Варіанти'!F$1,IF(O282='06A_Варіанти'!G273,'06A_Варіанти'!G$1,IF(O282='06A_Варіанти'!H273,'06A_Варіанти'!H$1,IF(O282='06A_Варіанти'!I273,'06A_Варіанти'!I$1,IF(O282='06A_Варіанти'!J273,'06A_Варіанти'!J$1,IF(O282='06A_Варіанти'!K273,'06A_Варіанти'!K$1,IF(O282='06A_Варіанти'!L273,'06A_Варіанти'!L$1,IF(O282='06A_Варіанти'!M273,'06A_Варіанти'!M$1,IF(O282='06A_Варіанти'!N273,'06A_Варіанти'!N$1,IF(O282='06A_Варіанти'!O273,'06A_Варіанти'!O$1,IF(O282='06A_Варіанти'!P273,'06A_Варіанти'!P$1,IF(O282='06A_Варіанти'!Q273,'06A_Варіанти'!Q$1,IF(O282='06A_Варіанти'!R273,'06A_Варіанти'!R$1,"НЕМАЄ МАРШРУТУ"))))))))))))))</f>
        <v>DIRECT</v>
      </c>
      <c r="G282" s="2" t="str">
        <f t="shared" si="28"/>
        <v>БЕЗ ЗМІН</v>
      </c>
      <c r="H282" s="2">
        <f>IF(G282="НЕМАЄ МАРШРУТУ",0,O282-'06A_Варіанти'!T273)</f>
        <v>0</v>
      </c>
      <c r="I282" s="2">
        <f>IFERROR(INDEX('04_Потоки'!$E:$E,MATCH(A282,'04_Потоки'!$A:$A,0)),0)</f>
        <v>1.850536130536131</v>
      </c>
      <c r="J282" s="2">
        <f t="shared" si="29"/>
        <v>1</v>
      </c>
      <c r="K282" s="2">
        <f>IF(C282="РЦК макси",0,2*'06A_Варіанти'!T273*J282)</f>
        <v>457.2</v>
      </c>
      <c r="L282" s="2">
        <f t="shared" si="30"/>
        <v>457.2</v>
      </c>
      <c r="M282" s="2">
        <f t="shared" si="31"/>
        <v>0</v>
      </c>
      <c r="N282" s="9">
        <f t="shared" si="32"/>
        <v>0</v>
      </c>
      <c r="O282" s="2">
        <f>MIN(IF('07A_Конструктор'!$D$5="Так",'06A_Варіанти'!E273,1E+99),IF('07A_Конструктор'!$D$6="Так",'06A_Варіанти'!F273,1E+99),IF('07A_Конструктор'!$D$7="Так",'06A_Варіанти'!G273,1E+99),IF('07A_Конструктор'!$D$8="Так",'06A_Варіанти'!H273,1E+99),IF('07A_Конструктор'!$D$9="Так",'06A_Варіанти'!I273,1E+99),IF('07A_Конструктор'!$D$10="Так",'06A_Варіанти'!J273,1E+99),IF('07A_Конструктор'!$D$11="Так",'06A_Варіанти'!K273,1E+99),IF('07A_Конструктор'!$D$12="Так",'06A_Варіанти'!L273,1E+99),IF('07A_Конструктор'!$D$13="Так",'06A_Варіанти'!M273,1E+99),IF('07A_Конструктор'!$D$14="Так",'06A_Варіанти'!N273,1E+99),IF('07A_Конструктор'!$D$15="Так",'06A_Варіанти'!O273,1E+99),IF('07A_Конструктор'!$D$16="Так",'06A_Варіанти'!P273,1E+99),IF('07A_Конструктор'!$D$17="Так",'06A_Варіанти'!Q273,1E+99),IF('06A_Варіанти'!R273="",1E+99,'06A_Варіанти'!R273))</f>
        <v>228.6</v>
      </c>
      <c r="P282" s="2" t="str">
        <f t="shared" si="33"/>
        <v>5 т</v>
      </c>
      <c r="Q282" s="2">
        <f t="shared" si="34"/>
        <v>14</v>
      </c>
      <c r="R282" s="2">
        <f>IF(OR(C282="РЦК макси",C282="РЦЧ SKU"),"SKU-потік",IFERROR(VLOOKUP(D282,'02_РЦ'!$A$3:$I$7,5,FALSE),0))</f>
        <v>800</v>
      </c>
      <c r="S282" s="2" t="str">
        <f>IF(OR(C282="РЦК макси",C282="РЦЧ SKU"),"Не рахується в ліміт",IFERROR(VLOOKUP(D282,'02_РЦ'!$A$3:$I$7,9,FALSE),"Немає РЦ"))</f>
        <v>В межах</v>
      </c>
    </row>
    <row r="283" spans="1:19">
      <c r="A283" s="2" t="str">
        <f>'06A_Варіанти'!A274</f>
        <v>BASE_735</v>
      </c>
      <c r="B283" s="2" t="str">
        <f>'06A_Варіанти'!B274</f>
        <v>TT_735</v>
      </c>
      <c r="C283" s="2" t="str">
        <f>'06A_Варіанти'!D274</f>
        <v>Основний</v>
      </c>
      <c r="D283" s="2" t="str">
        <f>'06A_Варіанти'!C274</f>
        <v>РЦП</v>
      </c>
      <c r="E283" s="2" t="str">
        <f>'06A_Варіанти'!S274</f>
        <v>DIRECT</v>
      </c>
      <c r="F283" s="2" t="str">
        <f>IF(O283='06A_Варіанти'!E274,'06A_Варіанти'!E$1,IF(O283='06A_Варіанти'!F274,'06A_Варіанти'!F$1,IF(O283='06A_Варіанти'!G274,'06A_Варіанти'!G$1,IF(O283='06A_Варіанти'!H274,'06A_Варіанти'!H$1,IF(O283='06A_Варіанти'!I274,'06A_Варіанти'!I$1,IF(O283='06A_Варіанти'!J274,'06A_Варіанти'!J$1,IF(O283='06A_Варіанти'!K274,'06A_Варіанти'!K$1,IF(O283='06A_Варіанти'!L274,'06A_Варіанти'!L$1,IF(O283='06A_Варіанти'!M274,'06A_Варіанти'!M$1,IF(O283='06A_Варіанти'!N274,'06A_Варіанти'!N$1,IF(O283='06A_Варіанти'!O274,'06A_Варіанти'!O$1,IF(O283='06A_Варіанти'!P274,'06A_Варіанти'!P$1,IF(O283='06A_Варіанти'!Q274,'06A_Варіанти'!Q$1,IF(O283='06A_Варіанти'!R274,'06A_Варіанти'!R$1,"НЕМАЄ МАРШРУТУ"))))))))))))))</f>
        <v>DIRECT</v>
      </c>
      <c r="G283" s="2" t="str">
        <f t="shared" si="28"/>
        <v>БЕЗ ЗМІН</v>
      </c>
      <c r="H283" s="2">
        <f>IF(G283="НЕМАЄ МАРШРУТУ",0,O283-'06A_Варіанти'!T274)</f>
        <v>0</v>
      </c>
      <c r="I283" s="2">
        <f>IFERROR(INDEX('04_Потоки'!$E:$E,MATCH(A283,'04_Потоки'!$A:$A,0)),0)</f>
        <v>1.850536130536131</v>
      </c>
      <c r="J283" s="2">
        <f t="shared" si="29"/>
        <v>1</v>
      </c>
      <c r="K283" s="2">
        <f>IF(C283="РЦК макси",0,2*'06A_Варіанти'!T274*J283)</f>
        <v>312</v>
      </c>
      <c r="L283" s="2">
        <f t="shared" si="30"/>
        <v>312</v>
      </c>
      <c r="M283" s="2">
        <f t="shared" si="31"/>
        <v>0</v>
      </c>
      <c r="N283" s="9">
        <f t="shared" si="32"/>
        <v>0</v>
      </c>
      <c r="O283" s="2">
        <f>MIN(IF('07A_Конструктор'!$D$5="Так",'06A_Варіанти'!E274,1E+99),IF('07A_Конструктор'!$D$6="Так",'06A_Варіанти'!F274,1E+99),IF('07A_Конструктор'!$D$7="Так",'06A_Варіанти'!G274,1E+99),IF('07A_Конструктор'!$D$8="Так",'06A_Варіанти'!H274,1E+99),IF('07A_Конструктор'!$D$9="Так",'06A_Варіанти'!I274,1E+99),IF('07A_Конструктор'!$D$10="Так",'06A_Варіанти'!J274,1E+99),IF('07A_Конструктор'!$D$11="Так",'06A_Варіанти'!K274,1E+99),IF('07A_Конструктор'!$D$12="Так",'06A_Варіанти'!L274,1E+99),IF('07A_Конструктор'!$D$13="Так",'06A_Варіанти'!M274,1E+99),IF('07A_Конструктор'!$D$14="Так",'06A_Варіанти'!N274,1E+99),IF('07A_Конструктор'!$D$15="Так",'06A_Варіанти'!O274,1E+99),IF('07A_Конструктор'!$D$16="Так",'06A_Варіанти'!P274,1E+99),IF('07A_Конструктор'!$D$17="Так",'06A_Варіанти'!Q274,1E+99),IF('06A_Варіанти'!R274="",1E+99,'06A_Варіанти'!R274))</f>
        <v>156</v>
      </c>
      <c r="P283" s="2" t="str">
        <f t="shared" si="33"/>
        <v>5 т</v>
      </c>
      <c r="Q283" s="2">
        <f t="shared" si="34"/>
        <v>14</v>
      </c>
      <c r="R283" s="2">
        <f>IF(OR(C283="РЦК макси",C283="РЦЧ SKU"),"SKU-потік",IFERROR(VLOOKUP(D283,'02_РЦ'!$A$3:$I$7,5,FALSE),0))</f>
        <v>800</v>
      </c>
      <c r="S283" s="2" t="str">
        <f>IF(OR(C283="РЦК макси",C283="РЦЧ SKU"),"Не рахується в ліміт",IFERROR(VLOOKUP(D283,'02_РЦ'!$A$3:$I$7,9,FALSE),"Немає РЦ"))</f>
        <v>В межах</v>
      </c>
    </row>
    <row r="284" spans="1:19">
      <c r="A284" s="2" t="str">
        <f>'06A_Варіанти'!A275</f>
        <v>BASE_740</v>
      </c>
      <c r="B284" s="2" t="str">
        <f>'06A_Варіанти'!B275</f>
        <v>TT_740</v>
      </c>
      <c r="C284" s="2" t="str">
        <f>'06A_Варіанти'!D275</f>
        <v>Основний</v>
      </c>
      <c r="D284" s="2" t="str">
        <f>'06A_Варіанти'!C275</f>
        <v>РЦП</v>
      </c>
      <c r="E284" s="2" t="str">
        <f>'06A_Варіанти'!S275</f>
        <v>DIRECT</v>
      </c>
      <c r="F284" s="2" t="str">
        <f>IF(O284='06A_Варіанти'!E275,'06A_Варіанти'!E$1,IF(O284='06A_Варіанти'!F275,'06A_Варіанти'!F$1,IF(O284='06A_Варіанти'!G275,'06A_Варіанти'!G$1,IF(O284='06A_Варіанти'!H275,'06A_Варіанти'!H$1,IF(O284='06A_Варіанти'!I275,'06A_Варіанти'!I$1,IF(O284='06A_Варіанти'!J275,'06A_Варіанти'!J$1,IF(O284='06A_Варіанти'!K275,'06A_Варіанти'!K$1,IF(O284='06A_Варіанти'!L275,'06A_Варіанти'!L$1,IF(O284='06A_Варіанти'!M275,'06A_Варіанти'!M$1,IF(O284='06A_Варіанти'!N275,'06A_Варіанти'!N$1,IF(O284='06A_Варіанти'!O275,'06A_Варіанти'!O$1,IF(O284='06A_Варіанти'!P275,'06A_Варіанти'!P$1,IF(O284='06A_Варіанти'!Q275,'06A_Варіанти'!Q$1,IF(O284='06A_Варіанти'!R275,'06A_Варіанти'!R$1,"НЕМАЄ МАРШРУТУ"))))))))))))))</f>
        <v>DIRECT</v>
      </c>
      <c r="G284" s="2" t="str">
        <f t="shared" si="28"/>
        <v>БЕЗ ЗМІН</v>
      </c>
      <c r="H284" s="2">
        <f>IF(G284="НЕМАЄ МАРШРУТУ",0,O284-'06A_Варіанти'!T275)</f>
        <v>0</v>
      </c>
      <c r="I284" s="2">
        <f>IFERROR(INDEX('04_Потоки'!$E:$E,MATCH(A284,'04_Потоки'!$A:$A,0)),0)</f>
        <v>1.850536130536131</v>
      </c>
      <c r="J284" s="2">
        <f t="shared" si="29"/>
        <v>1</v>
      </c>
      <c r="K284" s="2">
        <f>IF(C284="РЦК макси",0,2*'06A_Варіанти'!T275*J284)</f>
        <v>713.4</v>
      </c>
      <c r="L284" s="2">
        <f t="shared" si="30"/>
        <v>713.4</v>
      </c>
      <c r="M284" s="2">
        <f t="shared" si="31"/>
        <v>0</v>
      </c>
      <c r="N284" s="9">
        <f t="shared" si="32"/>
        <v>0</v>
      </c>
      <c r="O284" s="2">
        <f>MIN(IF('07A_Конструктор'!$D$5="Так",'06A_Варіанти'!E275,1E+99),IF('07A_Конструктор'!$D$6="Так",'06A_Варіанти'!F275,1E+99),IF('07A_Конструктор'!$D$7="Так",'06A_Варіанти'!G275,1E+99),IF('07A_Конструктор'!$D$8="Так",'06A_Варіанти'!H275,1E+99),IF('07A_Конструктор'!$D$9="Так",'06A_Варіанти'!I275,1E+99),IF('07A_Конструктор'!$D$10="Так",'06A_Варіанти'!J275,1E+99),IF('07A_Конструктор'!$D$11="Так",'06A_Варіанти'!K275,1E+99),IF('07A_Конструктор'!$D$12="Так",'06A_Варіанти'!L275,1E+99),IF('07A_Конструктор'!$D$13="Так",'06A_Варіанти'!M275,1E+99),IF('07A_Конструктор'!$D$14="Так",'06A_Варіанти'!N275,1E+99),IF('07A_Конструктор'!$D$15="Так",'06A_Варіанти'!O275,1E+99),IF('07A_Конструктор'!$D$16="Так",'06A_Варіанти'!P275,1E+99),IF('07A_Конструктор'!$D$17="Так",'06A_Варіанти'!Q275,1E+99),IF('06A_Варіанти'!R275="",1E+99,'06A_Варіанти'!R275))</f>
        <v>356.7</v>
      </c>
      <c r="P284" s="2" t="str">
        <f t="shared" si="33"/>
        <v>5 т</v>
      </c>
      <c r="Q284" s="2">
        <f t="shared" si="34"/>
        <v>14</v>
      </c>
      <c r="R284" s="2">
        <f>IF(OR(C284="РЦК макси",C284="РЦЧ SKU"),"SKU-потік",IFERROR(VLOOKUP(D284,'02_РЦ'!$A$3:$I$7,5,FALSE),0))</f>
        <v>800</v>
      </c>
      <c r="S284" s="2" t="str">
        <f>IF(OR(C284="РЦК макси",C284="РЦЧ SKU"),"Не рахується в ліміт",IFERROR(VLOOKUP(D284,'02_РЦ'!$A$3:$I$7,9,FALSE),"Немає РЦ"))</f>
        <v>В межах</v>
      </c>
    </row>
    <row r="285" spans="1:19">
      <c r="A285" s="2" t="str">
        <f>'06A_Варіанти'!A276</f>
        <v>BASE_739</v>
      </c>
      <c r="B285" s="2" t="str">
        <f>'06A_Варіанти'!B276</f>
        <v>TT_739</v>
      </c>
      <c r="C285" s="2" t="str">
        <f>'06A_Варіанти'!D276</f>
        <v>Основний</v>
      </c>
      <c r="D285" s="2" t="str">
        <f>'06A_Варіанти'!C276</f>
        <v>РЦП</v>
      </c>
      <c r="E285" s="2" t="str">
        <f>'06A_Варіанти'!S276</f>
        <v>KREM</v>
      </c>
      <c r="F285" s="2" t="str">
        <f>IF(O285='06A_Варіанти'!E276,'06A_Варіанти'!E$1,IF(O285='06A_Варіанти'!F276,'06A_Варіанти'!F$1,IF(O285='06A_Варіанти'!G276,'06A_Варіанти'!G$1,IF(O285='06A_Варіанти'!H276,'06A_Варіанти'!H$1,IF(O285='06A_Варіанти'!I276,'06A_Варіанти'!I$1,IF(O285='06A_Варіанти'!J276,'06A_Варіанти'!J$1,IF(O285='06A_Варіанти'!K276,'06A_Варіанти'!K$1,IF(O285='06A_Варіанти'!L276,'06A_Варіанти'!L$1,IF(O285='06A_Варіанти'!M276,'06A_Варіанти'!M$1,IF(O285='06A_Варіанти'!N276,'06A_Варіанти'!N$1,IF(O285='06A_Варіанти'!O276,'06A_Варіанти'!O$1,IF(O285='06A_Варіанти'!P276,'06A_Варіанти'!P$1,IF(O285='06A_Варіанти'!Q276,'06A_Варіанти'!Q$1,IF(O285='06A_Варіанти'!R276,'06A_Варіанти'!R$1,"НЕМАЄ МАРШРУТУ"))))))))))))))</f>
        <v>KREM</v>
      </c>
      <c r="G285" s="2" t="str">
        <f t="shared" si="28"/>
        <v>БЕЗ ЗМІН</v>
      </c>
      <c r="H285" s="2">
        <f>IF(G285="НЕМАЄ МАРШРУТУ",0,O285-'06A_Варіанти'!T276)</f>
        <v>0</v>
      </c>
      <c r="I285" s="2">
        <f>IFERROR(INDEX('04_Потоки'!$E:$E,MATCH(A285,'04_Потоки'!$A:$A,0)),0)</f>
        <v>1.850536130536131</v>
      </c>
      <c r="J285" s="2">
        <f t="shared" si="29"/>
        <v>1</v>
      </c>
      <c r="K285" s="2">
        <f>IF(C285="РЦК макси",0,2*'06A_Варіанти'!T276*J285)</f>
        <v>246.2</v>
      </c>
      <c r="L285" s="2">
        <f t="shared" si="30"/>
        <v>246.2</v>
      </c>
      <c r="M285" s="2">
        <f t="shared" si="31"/>
        <v>0</v>
      </c>
      <c r="N285" s="9">
        <f t="shared" si="32"/>
        <v>0</v>
      </c>
      <c r="O285" s="2">
        <f>MIN(IF('07A_Конструктор'!$D$5="Так",'06A_Варіанти'!E276,1E+99),IF('07A_Конструктор'!$D$6="Так",'06A_Варіанти'!F276,1E+99),IF('07A_Конструктор'!$D$7="Так",'06A_Варіанти'!G276,1E+99),IF('07A_Конструктор'!$D$8="Так",'06A_Варіанти'!H276,1E+99),IF('07A_Конструктор'!$D$9="Так",'06A_Варіанти'!I276,1E+99),IF('07A_Конструктор'!$D$10="Так",'06A_Варіанти'!J276,1E+99),IF('07A_Конструктор'!$D$11="Так",'06A_Варіанти'!K276,1E+99),IF('07A_Конструктор'!$D$12="Так",'06A_Варіанти'!L276,1E+99),IF('07A_Конструктор'!$D$13="Так",'06A_Варіанти'!M276,1E+99),IF('07A_Конструктор'!$D$14="Так",'06A_Варіанти'!N276,1E+99),IF('07A_Конструктор'!$D$15="Так",'06A_Варіанти'!O276,1E+99),IF('07A_Конструктор'!$D$16="Так",'06A_Варіанти'!P276,1E+99),IF('07A_Конструктор'!$D$17="Так",'06A_Варіанти'!Q276,1E+99),IF('06A_Варіанти'!R276="",1E+99,'06A_Варіанти'!R276))</f>
        <v>123.1</v>
      </c>
      <c r="P285" s="2" t="str">
        <f t="shared" si="33"/>
        <v>5 т</v>
      </c>
      <c r="Q285" s="2">
        <f t="shared" si="34"/>
        <v>14</v>
      </c>
      <c r="R285" s="2">
        <f>IF(OR(C285="РЦК макси",C285="РЦЧ SKU"),"SKU-потік",IFERROR(VLOOKUP(D285,'02_РЦ'!$A$3:$I$7,5,FALSE),0))</f>
        <v>800</v>
      </c>
      <c r="S285" s="2" t="str">
        <f>IF(OR(C285="РЦК макси",C285="РЦЧ SKU"),"Не рахується в ліміт",IFERROR(VLOOKUP(D285,'02_РЦ'!$A$3:$I$7,9,FALSE),"Немає РЦ"))</f>
        <v>В межах</v>
      </c>
    </row>
    <row r="286" spans="1:19">
      <c r="A286" s="2" t="str">
        <f>'06A_Варіанти'!A277</f>
        <v>BASE_712</v>
      </c>
      <c r="B286" s="2" t="str">
        <f>'06A_Варіанти'!B277</f>
        <v>TT_712</v>
      </c>
      <c r="C286" s="2" t="str">
        <f>'06A_Варіанти'!D277</f>
        <v>Основний</v>
      </c>
      <c r="D286" s="2" t="str">
        <f>'06A_Варіанти'!C277</f>
        <v>РЦП</v>
      </c>
      <c r="E286" s="2" t="str">
        <f>'06A_Варіанти'!S277</f>
        <v>DIRECT</v>
      </c>
      <c r="F286" s="2" t="str">
        <f>IF(O286='06A_Варіанти'!E277,'06A_Варіанти'!E$1,IF(O286='06A_Варіанти'!F277,'06A_Варіанти'!F$1,IF(O286='06A_Варіанти'!G277,'06A_Варіанти'!G$1,IF(O286='06A_Варіанти'!H277,'06A_Варіанти'!H$1,IF(O286='06A_Варіанти'!I277,'06A_Варіанти'!I$1,IF(O286='06A_Варіанти'!J277,'06A_Варіанти'!J$1,IF(O286='06A_Варіанти'!K277,'06A_Варіанти'!K$1,IF(O286='06A_Варіанти'!L277,'06A_Варіанти'!L$1,IF(O286='06A_Варіанти'!M277,'06A_Варіанти'!M$1,IF(O286='06A_Варіанти'!N277,'06A_Варіанти'!N$1,IF(O286='06A_Варіанти'!O277,'06A_Варіанти'!O$1,IF(O286='06A_Варіанти'!P277,'06A_Варіанти'!P$1,IF(O286='06A_Варіанти'!Q277,'06A_Варіанти'!Q$1,IF(O286='06A_Варіанти'!R277,'06A_Варіанти'!R$1,"НЕМАЄ МАРШРУТУ"))))))))))))))</f>
        <v>DIRECT</v>
      </c>
      <c r="G286" s="2" t="str">
        <f t="shared" si="28"/>
        <v>БЕЗ ЗМІН</v>
      </c>
      <c r="H286" s="2">
        <f>IF(G286="НЕМАЄ МАРШРУТУ",0,O286-'06A_Варіанти'!T277)</f>
        <v>0</v>
      </c>
      <c r="I286" s="2">
        <f>IFERROR(INDEX('04_Потоки'!$E:$E,MATCH(A286,'04_Потоки'!$A:$A,0)),0)</f>
        <v>1.850536130536131</v>
      </c>
      <c r="J286" s="2">
        <f t="shared" si="29"/>
        <v>1</v>
      </c>
      <c r="K286" s="2">
        <f>IF(C286="РЦК макси",0,2*'06A_Варіанти'!T277*J286)</f>
        <v>321</v>
      </c>
      <c r="L286" s="2">
        <f t="shared" si="30"/>
        <v>321</v>
      </c>
      <c r="M286" s="2">
        <f t="shared" si="31"/>
        <v>0</v>
      </c>
      <c r="N286" s="9">
        <f t="shared" si="32"/>
        <v>0</v>
      </c>
      <c r="O286" s="2">
        <f>MIN(IF('07A_Конструктор'!$D$5="Так",'06A_Варіанти'!E277,1E+99),IF('07A_Конструктор'!$D$6="Так",'06A_Варіанти'!F277,1E+99),IF('07A_Конструктор'!$D$7="Так",'06A_Варіанти'!G277,1E+99),IF('07A_Конструктор'!$D$8="Так",'06A_Варіанти'!H277,1E+99),IF('07A_Конструктор'!$D$9="Так",'06A_Варіанти'!I277,1E+99),IF('07A_Конструктор'!$D$10="Так",'06A_Варіанти'!J277,1E+99),IF('07A_Конструктор'!$D$11="Так",'06A_Варіанти'!K277,1E+99),IF('07A_Конструктор'!$D$12="Так",'06A_Варіанти'!L277,1E+99),IF('07A_Конструктор'!$D$13="Так",'06A_Варіанти'!M277,1E+99),IF('07A_Конструктор'!$D$14="Так",'06A_Варіанти'!N277,1E+99),IF('07A_Конструктор'!$D$15="Так",'06A_Варіанти'!O277,1E+99),IF('07A_Конструктор'!$D$16="Так",'06A_Варіанти'!P277,1E+99),IF('07A_Конструктор'!$D$17="Так",'06A_Варіанти'!Q277,1E+99),IF('06A_Варіанти'!R277="",1E+99,'06A_Варіанти'!R277))</f>
        <v>160.5</v>
      </c>
      <c r="P286" s="2" t="str">
        <f t="shared" si="33"/>
        <v>5 т</v>
      </c>
      <c r="Q286" s="2">
        <f t="shared" si="34"/>
        <v>14</v>
      </c>
      <c r="R286" s="2">
        <f>IF(OR(C286="РЦК макси",C286="РЦЧ SKU"),"SKU-потік",IFERROR(VLOOKUP(D286,'02_РЦ'!$A$3:$I$7,5,FALSE),0))</f>
        <v>800</v>
      </c>
      <c r="S286" s="2" t="str">
        <f>IF(OR(C286="РЦК макси",C286="РЦЧ SKU"),"Не рахується в ліміт",IFERROR(VLOOKUP(D286,'02_РЦ'!$A$3:$I$7,9,FALSE),"Немає РЦ"))</f>
        <v>В межах</v>
      </c>
    </row>
    <row r="287" spans="1:19">
      <c r="A287" s="2" t="str">
        <f>'06A_Варіанти'!A278</f>
        <v>BASE_705</v>
      </c>
      <c r="B287" s="2" t="str">
        <f>'06A_Варіанти'!B278</f>
        <v>TT_705</v>
      </c>
      <c r="C287" s="2" t="str">
        <f>'06A_Варіанти'!D278</f>
        <v>Основний</v>
      </c>
      <c r="D287" s="2" t="str">
        <f>'06A_Варіанти'!C278</f>
        <v>РЦП</v>
      </c>
      <c r="E287" s="2" t="str">
        <f>'06A_Варіанти'!S278</f>
        <v>DNI_AMUR</v>
      </c>
      <c r="F287" s="2" t="str">
        <f>IF(O287='06A_Варіанти'!E278,'06A_Варіанти'!E$1,IF(O287='06A_Варіанти'!F278,'06A_Варіанти'!F$1,IF(O287='06A_Варіанти'!G278,'06A_Варіанти'!G$1,IF(O287='06A_Варіанти'!H278,'06A_Варіанти'!H$1,IF(O287='06A_Варіанти'!I278,'06A_Варіанти'!I$1,IF(O287='06A_Варіанти'!J278,'06A_Варіанти'!J$1,IF(O287='06A_Варіанти'!K278,'06A_Варіанти'!K$1,IF(O287='06A_Варіанти'!L278,'06A_Варіанти'!L$1,IF(O287='06A_Варіанти'!M278,'06A_Варіанти'!M$1,IF(O287='06A_Варіанти'!N278,'06A_Варіанти'!N$1,IF(O287='06A_Варіанти'!O278,'06A_Варіанти'!O$1,IF(O287='06A_Варіанти'!P278,'06A_Варіанти'!P$1,IF(O287='06A_Варіанти'!Q278,'06A_Варіанти'!Q$1,IF(O287='06A_Варіанти'!R278,'06A_Варіанти'!R$1,"НЕМАЄ МАРШРУТУ"))))))))))))))</f>
        <v>DNI_AMUR</v>
      </c>
      <c r="G287" s="2" t="str">
        <f t="shared" si="28"/>
        <v>БЕЗ ЗМІН</v>
      </c>
      <c r="H287" s="2">
        <f>IF(G287="НЕМАЄ МАРШРУТУ",0,O287-'06A_Варіанти'!T278)</f>
        <v>0</v>
      </c>
      <c r="I287" s="2">
        <f>IFERROR(INDEX('04_Потоки'!$E:$E,MATCH(A287,'04_Потоки'!$A:$A,0)),0)</f>
        <v>1.850536130536131</v>
      </c>
      <c r="J287" s="2">
        <f t="shared" si="29"/>
        <v>1</v>
      </c>
      <c r="K287" s="2">
        <f>IF(C287="РЦК макси",0,2*'06A_Варіанти'!T278*J287)</f>
        <v>467.8</v>
      </c>
      <c r="L287" s="2">
        <f t="shared" si="30"/>
        <v>467.8</v>
      </c>
      <c r="M287" s="2">
        <f t="shared" si="31"/>
        <v>0</v>
      </c>
      <c r="N287" s="9">
        <f t="shared" si="32"/>
        <v>0</v>
      </c>
      <c r="O287" s="2">
        <f>MIN(IF('07A_Конструктор'!$D$5="Так",'06A_Варіанти'!E278,1E+99),IF('07A_Конструктор'!$D$6="Так",'06A_Варіанти'!F278,1E+99),IF('07A_Конструктор'!$D$7="Так",'06A_Варіанти'!G278,1E+99),IF('07A_Конструктор'!$D$8="Так",'06A_Варіанти'!H278,1E+99),IF('07A_Конструктор'!$D$9="Так",'06A_Варіанти'!I278,1E+99),IF('07A_Конструктор'!$D$10="Так",'06A_Варіанти'!J278,1E+99),IF('07A_Конструктор'!$D$11="Так",'06A_Варіанти'!K278,1E+99),IF('07A_Конструктор'!$D$12="Так",'06A_Варіанти'!L278,1E+99),IF('07A_Конструктор'!$D$13="Так",'06A_Варіанти'!M278,1E+99),IF('07A_Конструктор'!$D$14="Так",'06A_Варіанти'!N278,1E+99),IF('07A_Конструктор'!$D$15="Так",'06A_Варіанти'!O278,1E+99),IF('07A_Конструктор'!$D$16="Так",'06A_Варіанти'!P278,1E+99),IF('07A_Конструктор'!$D$17="Так",'06A_Варіанти'!Q278,1E+99),IF('06A_Варіанти'!R278="",1E+99,'06A_Варіанти'!R278))</f>
        <v>233.9</v>
      </c>
      <c r="P287" s="2" t="str">
        <f t="shared" si="33"/>
        <v>5 т</v>
      </c>
      <c r="Q287" s="2">
        <f t="shared" si="34"/>
        <v>14</v>
      </c>
      <c r="R287" s="2">
        <f>IF(OR(C287="РЦК макси",C287="РЦЧ SKU"),"SKU-потік",IFERROR(VLOOKUP(D287,'02_РЦ'!$A$3:$I$7,5,FALSE),0))</f>
        <v>800</v>
      </c>
      <c r="S287" s="2" t="str">
        <f>IF(OR(C287="РЦК макси",C287="РЦЧ SKU"),"Не рахується в ліміт",IFERROR(VLOOKUP(D287,'02_РЦ'!$A$3:$I$7,9,FALSE),"Немає РЦ"))</f>
        <v>В межах</v>
      </c>
    </row>
    <row r="288" spans="1:19">
      <c r="A288" s="2" t="str">
        <f>'06A_Варіанти'!A279</f>
        <v>BASE_733</v>
      </c>
      <c r="B288" s="2" t="str">
        <f>'06A_Варіанти'!B279</f>
        <v>TT_733</v>
      </c>
      <c r="C288" s="2" t="str">
        <f>'06A_Варіанти'!D279</f>
        <v>Основний</v>
      </c>
      <c r="D288" s="2" t="str">
        <f>'06A_Варіанти'!C279</f>
        <v>РЦП</v>
      </c>
      <c r="E288" s="2" t="str">
        <f>'06A_Варіанти'!S279</f>
        <v>DIRECT</v>
      </c>
      <c r="F288" s="2" t="str">
        <f>IF(O288='06A_Варіанти'!E279,'06A_Варіанти'!E$1,IF(O288='06A_Варіанти'!F279,'06A_Варіанти'!F$1,IF(O288='06A_Варіанти'!G279,'06A_Варіанти'!G$1,IF(O288='06A_Варіанти'!H279,'06A_Варіанти'!H$1,IF(O288='06A_Варіанти'!I279,'06A_Варіанти'!I$1,IF(O288='06A_Варіанти'!J279,'06A_Варіанти'!J$1,IF(O288='06A_Варіанти'!K279,'06A_Варіанти'!K$1,IF(O288='06A_Варіанти'!L279,'06A_Варіанти'!L$1,IF(O288='06A_Варіанти'!M279,'06A_Варіанти'!M$1,IF(O288='06A_Варіанти'!N279,'06A_Варіанти'!N$1,IF(O288='06A_Варіанти'!O279,'06A_Варіанти'!O$1,IF(O288='06A_Варіанти'!P279,'06A_Варіанти'!P$1,IF(O288='06A_Варіанти'!Q279,'06A_Варіанти'!Q$1,IF(O288='06A_Варіанти'!R279,'06A_Варіанти'!R$1,"НЕМАЄ МАРШРУТУ"))))))))))))))</f>
        <v>DIRECT</v>
      </c>
      <c r="G288" s="2" t="str">
        <f t="shared" si="28"/>
        <v>БЕЗ ЗМІН</v>
      </c>
      <c r="H288" s="2">
        <f>IF(G288="НЕМАЄ МАРШРУТУ",0,O288-'06A_Варіанти'!T279)</f>
        <v>0</v>
      </c>
      <c r="I288" s="2">
        <f>IFERROR(INDEX('04_Потоки'!$E:$E,MATCH(A288,'04_Потоки'!$A:$A,0)),0)</f>
        <v>1.850536130536131</v>
      </c>
      <c r="J288" s="2">
        <f t="shared" si="29"/>
        <v>1</v>
      </c>
      <c r="K288" s="2">
        <f>IF(C288="РЦК макси",0,2*'06A_Варіанти'!T279*J288)</f>
        <v>463.6</v>
      </c>
      <c r="L288" s="2">
        <f t="shared" si="30"/>
        <v>463.6</v>
      </c>
      <c r="M288" s="2">
        <f t="shared" si="31"/>
        <v>0</v>
      </c>
      <c r="N288" s="9">
        <f t="shared" si="32"/>
        <v>0</v>
      </c>
      <c r="O288" s="2">
        <f>MIN(IF('07A_Конструктор'!$D$5="Так",'06A_Варіанти'!E279,1E+99),IF('07A_Конструктор'!$D$6="Так",'06A_Варіанти'!F279,1E+99),IF('07A_Конструктор'!$D$7="Так",'06A_Варіанти'!G279,1E+99),IF('07A_Конструктор'!$D$8="Так",'06A_Варіанти'!H279,1E+99),IF('07A_Конструктор'!$D$9="Так",'06A_Варіанти'!I279,1E+99),IF('07A_Конструктор'!$D$10="Так",'06A_Варіанти'!J279,1E+99),IF('07A_Конструктор'!$D$11="Так",'06A_Варіанти'!K279,1E+99),IF('07A_Конструктор'!$D$12="Так",'06A_Варіанти'!L279,1E+99),IF('07A_Конструктор'!$D$13="Так",'06A_Варіанти'!M279,1E+99),IF('07A_Конструктор'!$D$14="Так",'06A_Варіанти'!N279,1E+99),IF('07A_Конструктор'!$D$15="Так",'06A_Варіанти'!O279,1E+99),IF('07A_Конструктор'!$D$16="Так",'06A_Варіанти'!P279,1E+99),IF('07A_Конструктор'!$D$17="Так",'06A_Варіанти'!Q279,1E+99),IF('06A_Варіанти'!R279="",1E+99,'06A_Варіанти'!R279))</f>
        <v>231.8</v>
      </c>
      <c r="P288" s="2" t="str">
        <f t="shared" si="33"/>
        <v>5 т</v>
      </c>
      <c r="Q288" s="2">
        <f t="shared" si="34"/>
        <v>14</v>
      </c>
      <c r="R288" s="2">
        <f>IF(OR(C288="РЦК макси",C288="РЦЧ SKU"),"SKU-потік",IFERROR(VLOOKUP(D288,'02_РЦ'!$A$3:$I$7,5,FALSE),0))</f>
        <v>800</v>
      </c>
      <c r="S288" s="2" t="str">
        <f>IF(OR(C288="РЦК макси",C288="РЦЧ SKU"),"Не рахується в ліміт",IFERROR(VLOOKUP(D288,'02_РЦ'!$A$3:$I$7,9,FALSE),"Немає РЦ"))</f>
        <v>В межах</v>
      </c>
    </row>
    <row r="289" spans="1:19">
      <c r="A289" s="2" t="str">
        <f>'06A_Варіанти'!A280</f>
        <v>BASE_759</v>
      </c>
      <c r="B289" s="2" t="str">
        <f>'06A_Варіанти'!B280</f>
        <v>TT_759</v>
      </c>
      <c r="C289" s="2" t="str">
        <f>'06A_Варіанти'!D280</f>
        <v>Основний</v>
      </c>
      <c r="D289" s="2" t="str">
        <f>'06A_Варіанти'!C280</f>
        <v>РЦП</v>
      </c>
      <c r="E289" s="2" t="str">
        <f>'06A_Варіанти'!S280</f>
        <v>DIRECT</v>
      </c>
      <c r="F289" s="2" t="str">
        <f>IF(O289='06A_Варіанти'!E280,'06A_Варіанти'!E$1,IF(O289='06A_Варіанти'!F280,'06A_Варіанти'!F$1,IF(O289='06A_Варіанти'!G280,'06A_Варіанти'!G$1,IF(O289='06A_Варіанти'!H280,'06A_Варіанти'!H$1,IF(O289='06A_Варіанти'!I280,'06A_Варіанти'!I$1,IF(O289='06A_Варіанти'!J280,'06A_Варіанти'!J$1,IF(O289='06A_Варіанти'!K280,'06A_Варіанти'!K$1,IF(O289='06A_Варіанти'!L280,'06A_Варіанти'!L$1,IF(O289='06A_Варіанти'!M280,'06A_Варіанти'!M$1,IF(O289='06A_Варіанти'!N280,'06A_Варіанти'!N$1,IF(O289='06A_Варіанти'!O280,'06A_Варіанти'!O$1,IF(O289='06A_Варіанти'!P280,'06A_Варіанти'!P$1,IF(O289='06A_Варіанти'!Q280,'06A_Варіанти'!Q$1,IF(O289='06A_Варіанти'!R280,'06A_Варіанти'!R$1,"НЕМАЄ МАРШРУТУ"))))))))))))))</f>
        <v>DIRECT</v>
      </c>
      <c r="G289" s="2" t="str">
        <f t="shared" si="28"/>
        <v>БЕЗ ЗМІН</v>
      </c>
      <c r="H289" s="2">
        <f>IF(G289="НЕМАЄ МАРШРУТУ",0,O289-'06A_Варіанти'!T280)</f>
        <v>0</v>
      </c>
      <c r="I289" s="2">
        <f>IFERROR(INDEX('04_Потоки'!$E:$E,MATCH(A289,'04_Потоки'!$A:$A,0)),0)</f>
        <v>1.850536130536131</v>
      </c>
      <c r="J289" s="2">
        <f t="shared" si="29"/>
        <v>1</v>
      </c>
      <c r="K289" s="2">
        <f>IF(C289="РЦК макси",0,2*'06A_Варіанти'!T280*J289)</f>
        <v>760</v>
      </c>
      <c r="L289" s="2">
        <f t="shared" si="30"/>
        <v>760</v>
      </c>
      <c r="M289" s="2">
        <f t="shared" si="31"/>
        <v>0</v>
      </c>
      <c r="N289" s="9">
        <f t="shared" si="32"/>
        <v>0</v>
      </c>
      <c r="O289" s="2">
        <f>MIN(IF('07A_Конструктор'!$D$5="Так",'06A_Варіанти'!E280,1E+99),IF('07A_Конструктор'!$D$6="Так",'06A_Варіанти'!F280,1E+99),IF('07A_Конструктор'!$D$7="Так",'06A_Варіанти'!G280,1E+99),IF('07A_Конструктор'!$D$8="Так",'06A_Варіанти'!H280,1E+99),IF('07A_Конструктор'!$D$9="Так",'06A_Варіанти'!I280,1E+99),IF('07A_Конструктор'!$D$10="Так",'06A_Варіанти'!J280,1E+99),IF('07A_Конструктор'!$D$11="Так",'06A_Варіанти'!K280,1E+99),IF('07A_Конструктор'!$D$12="Так",'06A_Варіанти'!L280,1E+99),IF('07A_Конструктор'!$D$13="Так",'06A_Варіанти'!M280,1E+99),IF('07A_Конструктор'!$D$14="Так",'06A_Варіанти'!N280,1E+99),IF('07A_Конструктор'!$D$15="Так",'06A_Варіанти'!O280,1E+99),IF('07A_Конструктор'!$D$16="Так",'06A_Варіанти'!P280,1E+99),IF('07A_Конструктор'!$D$17="Так",'06A_Варіанти'!Q280,1E+99),IF('06A_Варіанти'!R280="",1E+99,'06A_Варіанти'!R280))</f>
        <v>380</v>
      </c>
      <c r="P289" s="2" t="str">
        <f t="shared" si="33"/>
        <v>5 т</v>
      </c>
      <c r="Q289" s="2">
        <f t="shared" si="34"/>
        <v>14</v>
      </c>
      <c r="R289" s="2">
        <f>IF(OR(C289="РЦК макси",C289="РЦЧ SKU"),"SKU-потік",IFERROR(VLOOKUP(D289,'02_РЦ'!$A$3:$I$7,5,FALSE),0))</f>
        <v>800</v>
      </c>
      <c r="S289" s="2" t="str">
        <f>IF(OR(C289="РЦК макси",C289="РЦЧ SKU"),"Не рахується в ліміт",IFERROR(VLOOKUP(D289,'02_РЦ'!$A$3:$I$7,9,FALSE),"Немає РЦ"))</f>
        <v>В межах</v>
      </c>
    </row>
    <row r="290" spans="1:19">
      <c r="A290" s="2" t="str">
        <f>'06A_Варіанти'!A281</f>
        <v>BASE_744</v>
      </c>
      <c r="B290" s="2" t="str">
        <f>'06A_Варіанти'!B281</f>
        <v>TT_744</v>
      </c>
      <c r="C290" s="2" t="str">
        <f>'06A_Варіанти'!D281</f>
        <v>Основний</v>
      </c>
      <c r="D290" s="2" t="str">
        <f>'06A_Варіанти'!C281</f>
        <v>РЦП</v>
      </c>
      <c r="E290" s="2" t="str">
        <f>'06A_Варіанти'!S281</f>
        <v>DIRECT</v>
      </c>
      <c r="F290" s="2" t="str">
        <f>IF(O290='06A_Варіанти'!E281,'06A_Варіанти'!E$1,IF(O290='06A_Варіанти'!F281,'06A_Варіанти'!F$1,IF(O290='06A_Варіанти'!G281,'06A_Варіанти'!G$1,IF(O290='06A_Варіанти'!H281,'06A_Варіанти'!H$1,IF(O290='06A_Варіанти'!I281,'06A_Варіанти'!I$1,IF(O290='06A_Варіанти'!J281,'06A_Варіанти'!J$1,IF(O290='06A_Варіанти'!K281,'06A_Варіанти'!K$1,IF(O290='06A_Варіанти'!L281,'06A_Варіанти'!L$1,IF(O290='06A_Варіанти'!M281,'06A_Варіанти'!M$1,IF(O290='06A_Варіанти'!N281,'06A_Варіанти'!N$1,IF(O290='06A_Варіанти'!O281,'06A_Варіанти'!O$1,IF(O290='06A_Варіанти'!P281,'06A_Варіанти'!P$1,IF(O290='06A_Варіанти'!Q281,'06A_Варіанти'!Q$1,IF(O290='06A_Варіанти'!R281,'06A_Варіанти'!R$1,"НЕМАЄ МАРШРУТУ"))))))))))))))</f>
        <v>DIRECT</v>
      </c>
      <c r="G290" s="2" t="str">
        <f t="shared" si="28"/>
        <v>БЕЗ ЗМІН</v>
      </c>
      <c r="H290" s="2">
        <f>IF(G290="НЕМАЄ МАРШРУТУ",0,O290-'06A_Варіанти'!T281)</f>
        <v>0</v>
      </c>
      <c r="I290" s="2">
        <f>IFERROR(INDEX('04_Потоки'!$E:$E,MATCH(A290,'04_Потоки'!$A:$A,0)),0)</f>
        <v>1.850536130536131</v>
      </c>
      <c r="J290" s="2">
        <f t="shared" si="29"/>
        <v>1</v>
      </c>
      <c r="K290" s="2">
        <f>IF(C290="РЦК макси",0,2*'06A_Варіанти'!T281*J290)</f>
        <v>316.2</v>
      </c>
      <c r="L290" s="2">
        <f t="shared" si="30"/>
        <v>316.2</v>
      </c>
      <c r="M290" s="2">
        <f t="shared" si="31"/>
        <v>0</v>
      </c>
      <c r="N290" s="9">
        <f t="shared" si="32"/>
        <v>0</v>
      </c>
      <c r="O290" s="2">
        <f>MIN(IF('07A_Конструктор'!$D$5="Так",'06A_Варіанти'!E281,1E+99),IF('07A_Конструктор'!$D$6="Так",'06A_Варіанти'!F281,1E+99),IF('07A_Конструктор'!$D$7="Так",'06A_Варіанти'!G281,1E+99),IF('07A_Конструктор'!$D$8="Так",'06A_Варіанти'!H281,1E+99),IF('07A_Конструктор'!$D$9="Так",'06A_Варіанти'!I281,1E+99),IF('07A_Конструктор'!$D$10="Так",'06A_Варіанти'!J281,1E+99),IF('07A_Конструктор'!$D$11="Так",'06A_Варіанти'!K281,1E+99),IF('07A_Конструктор'!$D$12="Так",'06A_Варіанти'!L281,1E+99),IF('07A_Конструктор'!$D$13="Так",'06A_Варіанти'!M281,1E+99),IF('07A_Конструктор'!$D$14="Так",'06A_Варіанти'!N281,1E+99),IF('07A_Конструктор'!$D$15="Так",'06A_Варіанти'!O281,1E+99),IF('07A_Конструктор'!$D$16="Так",'06A_Варіанти'!P281,1E+99),IF('07A_Конструктор'!$D$17="Так",'06A_Варіанти'!Q281,1E+99),IF('06A_Варіанти'!R281="",1E+99,'06A_Варіанти'!R281))</f>
        <v>158.1</v>
      </c>
      <c r="P290" s="2" t="str">
        <f t="shared" si="33"/>
        <v>5 т</v>
      </c>
      <c r="Q290" s="2">
        <f t="shared" si="34"/>
        <v>14</v>
      </c>
      <c r="R290" s="2">
        <f>IF(OR(C290="РЦК макси",C290="РЦЧ SKU"),"SKU-потік",IFERROR(VLOOKUP(D290,'02_РЦ'!$A$3:$I$7,5,FALSE),0))</f>
        <v>800</v>
      </c>
      <c r="S290" s="2" t="str">
        <f>IF(OR(C290="РЦК макси",C290="РЦЧ SKU"),"Не рахується в ліміт",IFERROR(VLOOKUP(D290,'02_РЦ'!$A$3:$I$7,9,FALSE),"Немає РЦ"))</f>
        <v>В межах</v>
      </c>
    </row>
    <row r="291" spans="1:19">
      <c r="A291" s="2" t="str">
        <f>'06A_Варіанти'!A282</f>
        <v>BASE_729</v>
      </c>
      <c r="B291" s="2" t="str">
        <f>'06A_Варіанти'!B282</f>
        <v>TT_729</v>
      </c>
      <c r="C291" s="2" t="str">
        <f>'06A_Варіанти'!D282</f>
        <v>Основний</v>
      </c>
      <c r="D291" s="2" t="str">
        <f>'06A_Варіанти'!C282</f>
        <v>РЦП</v>
      </c>
      <c r="E291" s="2" t="str">
        <f>'06A_Варіанти'!S282</f>
        <v>DIRECT</v>
      </c>
      <c r="F291" s="2" t="str">
        <f>IF(O291='06A_Варіанти'!E282,'06A_Варіанти'!E$1,IF(O291='06A_Варіанти'!F282,'06A_Варіанти'!F$1,IF(O291='06A_Варіанти'!G282,'06A_Варіанти'!G$1,IF(O291='06A_Варіанти'!H282,'06A_Варіанти'!H$1,IF(O291='06A_Варіанти'!I282,'06A_Варіанти'!I$1,IF(O291='06A_Варіанти'!J282,'06A_Варіанти'!J$1,IF(O291='06A_Варіанти'!K282,'06A_Варіанти'!K$1,IF(O291='06A_Варіанти'!L282,'06A_Варіанти'!L$1,IF(O291='06A_Варіанти'!M282,'06A_Варіанти'!M$1,IF(O291='06A_Варіанти'!N282,'06A_Варіанти'!N$1,IF(O291='06A_Варіанти'!O282,'06A_Варіанти'!O$1,IF(O291='06A_Варіанти'!P282,'06A_Варіанти'!P$1,IF(O291='06A_Варіанти'!Q282,'06A_Варіанти'!Q$1,IF(O291='06A_Варіанти'!R282,'06A_Варіанти'!R$1,"НЕМАЄ МАРШРУТУ"))))))))))))))</f>
        <v>DIRECT</v>
      </c>
      <c r="G291" s="2" t="str">
        <f t="shared" si="28"/>
        <v>БЕЗ ЗМІН</v>
      </c>
      <c r="H291" s="2">
        <f>IF(G291="НЕМАЄ МАРШРУТУ",0,O291-'06A_Варіанти'!T282)</f>
        <v>0</v>
      </c>
      <c r="I291" s="2">
        <f>IFERROR(INDEX('04_Потоки'!$E:$E,MATCH(A291,'04_Потоки'!$A:$A,0)),0)</f>
        <v>1.850536130536131</v>
      </c>
      <c r="J291" s="2">
        <f t="shared" si="29"/>
        <v>1</v>
      </c>
      <c r="K291" s="2">
        <f>IF(C291="РЦК макси",0,2*'06A_Варіанти'!T282*J291)</f>
        <v>280.60000000000002</v>
      </c>
      <c r="L291" s="2">
        <f t="shared" si="30"/>
        <v>280.60000000000002</v>
      </c>
      <c r="M291" s="2">
        <f t="shared" si="31"/>
        <v>0</v>
      </c>
      <c r="N291" s="9">
        <f t="shared" si="32"/>
        <v>0</v>
      </c>
      <c r="O291" s="2">
        <f>MIN(IF('07A_Конструктор'!$D$5="Так",'06A_Варіанти'!E282,1E+99),IF('07A_Конструктор'!$D$6="Так",'06A_Варіанти'!F282,1E+99),IF('07A_Конструктор'!$D$7="Так",'06A_Варіанти'!G282,1E+99),IF('07A_Конструктор'!$D$8="Так",'06A_Варіанти'!H282,1E+99),IF('07A_Конструктор'!$D$9="Так",'06A_Варіанти'!I282,1E+99),IF('07A_Конструктор'!$D$10="Так",'06A_Варіанти'!J282,1E+99),IF('07A_Конструктор'!$D$11="Так",'06A_Варіанти'!K282,1E+99),IF('07A_Конструктор'!$D$12="Так",'06A_Варіанти'!L282,1E+99),IF('07A_Конструктор'!$D$13="Так",'06A_Варіанти'!M282,1E+99),IF('07A_Конструктор'!$D$14="Так",'06A_Варіанти'!N282,1E+99),IF('07A_Конструктор'!$D$15="Так",'06A_Варіанти'!O282,1E+99),IF('07A_Конструктор'!$D$16="Так",'06A_Варіанти'!P282,1E+99),IF('07A_Конструктор'!$D$17="Так",'06A_Варіанти'!Q282,1E+99),IF('06A_Варіанти'!R282="",1E+99,'06A_Варіанти'!R282))</f>
        <v>140.30000000000001</v>
      </c>
      <c r="P291" s="2" t="str">
        <f t="shared" si="33"/>
        <v>5 т</v>
      </c>
      <c r="Q291" s="2">
        <f t="shared" si="34"/>
        <v>14</v>
      </c>
      <c r="R291" s="2">
        <f>IF(OR(C291="РЦК макси",C291="РЦЧ SKU"),"SKU-потік",IFERROR(VLOOKUP(D291,'02_РЦ'!$A$3:$I$7,5,FALSE),0))</f>
        <v>800</v>
      </c>
      <c r="S291" s="2" t="str">
        <f>IF(OR(C291="РЦК макси",C291="РЦЧ SKU"),"Не рахується в ліміт",IFERROR(VLOOKUP(D291,'02_РЦ'!$A$3:$I$7,9,FALSE),"Немає РЦ"))</f>
        <v>В межах</v>
      </c>
    </row>
    <row r="292" spans="1:19">
      <c r="A292" s="2" t="str">
        <f>'06A_Варіанти'!A283</f>
        <v>BASE_768</v>
      </c>
      <c r="B292" s="2" t="str">
        <f>'06A_Варіанти'!B283</f>
        <v>TT_768</v>
      </c>
      <c r="C292" s="2" t="str">
        <f>'06A_Варіанти'!D283</f>
        <v>Основний</v>
      </c>
      <c r="D292" s="2" t="str">
        <f>'06A_Варіанти'!C283</f>
        <v>РЦП</v>
      </c>
      <c r="E292" s="2" t="str">
        <f>'06A_Варіанти'!S283</f>
        <v>DNI_AMUR</v>
      </c>
      <c r="F292" s="2" t="str">
        <f>IF(O292='06A_Варіанти'!E283,'06A_Варіанти'!E$1,IF(O292='06A_Варіанти'!F283,'06A_Варіанти'!F$1,IF(O292='06A_Варіанти'!G283,'06A_Варіанти'!G$1,IF(O292='06A_Варіанти'!H283,'06A_Варіанти'!H$1,IF(O292='06A_Варіанти'!I283,'06A_Варіанти'!I$1,IF(O292='06A_Варіанти'!J283,'06A_Варіанти'!J$1,IF(O292='06A_Варіанти'!K283,'06A_Варіанти'!K$1,IF(O292='06A_Варіанти'!L283,'06A_Варіанти'!L$1,IF(O292='06A_Варіанти'!M283,'06A_Варіанти'!M$1,IF(O292='06A_Варіанти'!N283,'06A_Варіанти'!N$1,IF(O292='06A_Варіанти'!O283,'06A_Варіанти'!O$1,IF(O292='06A_Варіанти'!P283,'06A_Варіанти'!P$1,IF(O292='06A_Варіанти'!Q283,'06A_Варіанти'!Q$1,IF(O292='06A_Варіанти'!R283,'06A_Варіанти'!R$1,"НЕМАЄ МАРШРУТУ"))))))))))))))</f>
        <v>DNI_AMUR</v>
      </c>
      <c r="G292" s="2" t="str">
        <f t="shared" si="28"/>
        <v>БЕЗ ЗМІН</v>
      </c>
      <c r="H292" s="2">
        <f>IF(G292="НЕМАЄ МАРШРУТУ",0,O292-'06A_Варіанти'!T283)</f>
        <v>0</v>
      </c>
      <c r="I292" s="2">
        <f>IFERROR(INDEX('04_Потоки'!$E:$E,MATCH(A292,'04_Потоки'!$A:$A,0)),0)</f>
        <v>1.850536130536131</v>
      </c>
      <c r="J292" s="2">
        <f t="shared" si="29"/>
        <v>1</v>
      </c>
      <c r="K292" s="2">
        <f>IF(C292="РЦК макси",0,2*'06A_Варіанти'!T283*J292)</f>
        <v>370.4</v>
      </c>
      <c r="L292" s="2">
        <f t="shared" si="30"/>
        <v>370.4</v>
      </c>
      <c r="M292" s="2">
        <f t="shared" si="31"/>
        <v>0</v>
      </c>
      <c r="N292" s="9">
        <f t="shared" si="32"/>
        <v>0</v>
      </c>
      <c r="O292" s="2">
        <f>MIN(IF('07A_Конструктор'!$D$5="Так",'06A_Варіанти'!E283,1E+99),IF('07A_Конструктор'!$D$6="Так",'06A_Варіанти'!F283,1E+99),IF('07A_Конструктор'!$D$7="Так",'06A_Варіанти'!G283,1E+99),IF('07A_Конструктор'!$D$8="Так",'06A_Варіанти'!H283,1E+99),IF('07A_Конструктор'!$D$9="Так",'06A_Варіанти'!I283,1E+99),IF('07A_Конструктор'!$D$10="Так",'06A_Варіанти'!J283,1E+99),IF('07A_Конструктор'!$D$11="Так",'06A_Варіанти'!K283,1E+99),IF('07A_Конструктор'!$D$12="Так",'06A_Варіанти'!L283,1E+99),IF('07A_Конструктор'!$D$13="Так",'06A_Варіанти'!M283,1E+99),IF('07A_Конструктор'!$D$14="Так",'06A_Варіанти'!N283,1E+99),IF('07A_Конструктор'!$D$15="Так",'06A_Варіанти'!O283,1E+99),IF('07A_Конструктор'!$D$16="Так",'06A_Варіанти'!P283,1E+99),IF('07A_Конструктор'!$D$17="Так",'06A_Варіанти'!Q283,1E+99),IF('06A_Варіанти'!R283="",1E+99,'06A_Варіанти'!R283))</f>
        <v>185.2</v>
      </c>
      <c r="P292" s="2" t="str">
        <f t="shared" si="33"/>
        <v>5 т</v>
      </c>
      <c r="Q292" s="2">
        <f t="shared" si="34"/>
        <v>14</v>
      </c>
      <c r="R292" s="2">
        <f>IF(OR(C292="РЦК макси",C292="РЦЧ SKU"),"SKU-потік",IFERROR(VLOOKUP(D292,'02_РЦ'!$A$3:$I$7,5,FALSE),0))</f>
        <v>800</v>
      </c>
      <c r="S292" s="2" t="str">
        <f>IF(OR(C292="РЦК макси",C292="РЦЧ SKU"),"Не рахується в ліміт",IFERROR(VLOOKUP(D292,'02_РЦ'!$A$3:$I$7,9,FALSE),"Немає РЦ"))</f>
        <v>В межах</v>
      </c>
    </row>
    <row r="293" spans="1:19">
      <c r="A293" s="2" t="str">
        <f>'06A_Варіанти'!A284</f>
        <v>BASE_760</v>
      </c>
      <c r="B293" s="2" t="str">
        <f>'06A_Варіанти'!B284</f>
        <v>TT_760</v>
      </c>
      <c r="C293" s="2" t="str">
        <f>'06A_Варіанти'!D284</f>
        <v>Основний</v>
      </c>
      <c r="D293" s="2" t="str">
        <f>'06A_Варіанти'!C284</f>
        <v>РЦП</v>
      </c>
      <c r="E293" s="2" t="str">
        <f>'06A_Варіанти'!S284</f>
        <v>DIRECT</v>
      </c>
      <c r="F293" s="2" t="str">
        <f>IF(O293='06A_Варіанти'!E284,'06A_Варіанти'!E$1,IF(O293='06A_Варіанти'!F284,'06A_Варіанти'!F$1,IF(O293='06A_Варіанти'!G284,'06A_Варіанти'!G$1,IF(O293='06A_Варіанти'!H284,'06A_Варіанти'!H$1,IF(O293='06A_Варіанти'!I284,'06A_Варіанти'!I$1,IF(O293='06A_Варіанти'!J284,'06A_Варіанти'!J$1,IF(O293='06A_Варіанти'!K284,'06A_Варіанти'!K$1,IF(O293='06A_Варіанти'!L284,'06A_Варіанти'!L$1,IF(O293='06A_Варіанти'!M284,'06A_Варіанти'!M$1,IF(O293='06A_Варіанти'!N284,'06A_Варіанти'!N$1,IF(O293='06A_Варіанти'!O284,'06A_Варіанти'!O$1,IF(O293='06A_Варіанти'!P284,'06A_Варіанти'!P$1,IF(O293='06A_Варіанти'!Q284,'06A_Варіанти'!Q$1,IF(O293='06A_Варіанти'!R284,'06A_Варіанти'!R$1,"НЕМАЄ МАРШРУТУ"))))))))))))))</f>
        <v>DIRECT</v>
      </c>
      <c r="G293" s="2" t="str">
        <f t="shared" si="28"/>
        <v>БЕЗ ЗМІН</v>
      </c>
      <c r="H293" s="2">
        <f>IF(G293="НЕМАЄ МАРШРУТУ",0,O293-'06A_Варіанти'!T284)</f>
        <v>0</v>
      </c>
      <c r="I293" s="2">
        <f>IFERROR(INDEX('04_Потоки'!$E:$E,MATCH(A293,'04_Потоки'!$A:$A,0)),0)</f>
        <v>1.850536130536131</v>
      </c>
      <c r="J293" s="2">
        <f t="shared" si="29"/>
        <v>1</v>
      </c>
      <c r="K293" s="2">
        <f>IF(C293="РЦК макси",0,2*'06A_Варіанти'!T284*J293)</f>
        <v>333.6</v>
      </c>
      <c r="L293" s="2">
        <f t="shared" si="30"/>
        <v>333.6</v>
      </c>
      <c r="M293" s="2">
        <f t="shared" si="31"/>
        <v>0</v>
      </c>
      <c r="N293" s="9">
        <f t="shared" si="32"/>
        <v>0</v>
      </c>
      <c r="O293" s="2">
        <f>MIN(IF('07A_Конструктор'!$D$5="Так",'06A_Варіанти'!E284,1E+99),IF('07A_Конструктор'!$D$6="Так",'06A_Варіанти'!F284,1E+99),IF('07A_Конструктор'!$D$7="Так",'06A_Варіанти'!G284,1E+99),IF('07A_Конструктор'!$D$8="Так",'06A_Варіанти'!H284,1E+99),IF('07A_Конструктор'!$D$9="Так",'06A_Варіанти'!I284,1E+99),IF('07A_Конструктор'!$D$10="Так",'06A_Варіанти'!J284,1E+99),IF('07A_Конструктор'!$D$11="Так",'06A_Варіанти'!K284,1E+99),IF('07A_Конструктор'!$D$12="Так",'06A_Варіанти'!L284,1E+99),IF('07A_Конструктор'!$D$13="Так",'06A_Варіанти'!M284,1E+99),IF('07A_Конструктор'!$D$14="Так",'06A_Варіанти'!N284,1E+99),IF('07A_Конструктор'!$D$15="Так",'06A_Варіанти'!O284,1E+99),IF('07A_Конструктор'!$D$16="Так",'06A_Варіанти'!P284,1E+99),IF('07A_Конструктор'!$D$17="Так",'06A_Варіанти'!Q284,1E+99),IF('06A_Варіанти'!R284="",1E+99,'06A_Варіанти'!R284))</f>
        <v>166.8</v>
      </c>
      <c r="P293" s="2" t="str">
        <f t="shared" si="33"/>
        <v>5 т</v>
      </c>
      <c r="Q293" s="2">
        <f t="shared" si="34"/>
        <v>14</v>
      </c>
      <c r="R293" s="2">
        <f>IF(OR(C293="РЦК макси",C293="РЦЧ SKU"),"SKU-потік",IFERROR(VLOOKUP(D293,'02_РЦ'!$A$3:$I$7,5,FALSE),0))</f>
        <v>800</v>
      </c>
      <c r="S293" s="2" t="str">
        <f>IF(OR(C293="РЦК макси",C293="РЦЧ SKU"),"Не рахується в ліміт",IFERROR(VLOOKUP(D293,'02_РЦ'!$A$3:$I$7,9,FALSE),"Немає РЦ"))</f>
        <v>В межах</v>
      </c>
    </row>
    <row r="294" spans="1:19">
      <c r="A294" s="2" t="str">
        <f>'06A_Варіанти'!A285</f>
        <v>BASE_775</v>
      </c>
      <c r="B294" s="2" t="str">
        <f>'06A_Варіанти'!B285</f>
        <v>TT_775</v>
      </c>
      <c r="C294" s="2" t="str">
        <f>'06A_Варіанти'!D285</f>
        <v>Основний</v>
      </c>
      <c r="D294" s="2" t="str">
        <f>'06A_Варіанти'!C285</f>
        <v>РЦП</v>
      </c>
      <c r="E294" s="2" t="str">
        <f>'06A_Варіанти'!S285</f>
        <v>DNI_AMUR</v>
      </c>
      <c r="F294" s="2" t="str">
        <f>IF(O294='06A_Варіанти'!E285,'06A_Варіанти'!E$1,IF(O294='06A_Варіанти'!F285,'06A_Варіанти'!F$1,IF(O294='06A_Варіанти'!G285,'06A_Варіанти'!G$1,IF(O294='06A_Варіанти'!H285,'06A_Варіанти'!H$1,IF(O294='06A_Варіанти'!I285,'06A_Варіанти'!I$1,IF(O294='06A_Варіанти'!J285,'06A_Варіанти'!J$1,IF(O294='06A_Варіанти'!K285,'06A_Варіанти'!K$1,IF(O294='06A_Варіанти'!L285,'06A_Варіанти'!L$1,IF(O294='06A_Варіанти'!M285,'06A_Варіанти'!M$1,IF(O294='06A_Варіанти'!N285,'06A_Варіанти'!N$1,IF(O294='06A_Варіанти'!O285,'06A_Варіанти'!O$1,IF(O294='06A_Варіанти'!P285,'06A_Варіанти'!P$1,IF(O294='06A_Варіанти'!Q285,'06A_Варіанти'!Q$1,IF(O294='06A_Варіанти'!R285,'06A_Варіанти'!R$1,"НЕМАЄ МАРШРУТУ"))))))))))))))</f>
        <v>DNI_AMUR</v>
      </c>
      <c r="G294" s="2" t="str">
        <f t="shared" si="28"/>
        <v>БЕЗ ЗМІН</v>
      </c>
      <c r="H294" s="2">
        <f>IF(G294="НЕМАЄ МАРШРУТУ",0,O294-'06A_Варіанти'!T285)</f>
        <v>0</v>
      </c>
      <c r="I294" s="2">
        <f>IFERROR(INDEX('04_Потоки'!$E:$E,MATCH(A294,'04_Потоки'!$A:$A,0)),0)</f>
        <v>1.850536130536131</v>
      </c>
      <c r="J294" s="2">
        <f t="shared" si="29"/>
        <v>1</v>
      </c>
      <c r="K294" s="2">
        <f>IF(C294="РЦК макси",0,2*'06A_Варіанти'!T285*J294)</f>
        <v>296.2</v>
      </c>
      <c r="L294" s="2">
        <f t="shared" si="30"/>
        <v>296.2</v>
      </c>
      <c r="M294" s="2">
        <f t="shared" si="31"/>
        <v>0</v>
      </c>
      <c r="N294" s="9">
        <f t="shared" si="32"/>
        <v>0</v>
      </c>
      <c r="O294" s="2">
        <f>MIN(IF('07A_Конструктор'!$D$5="Так",'06A_Варіанти'!E285,1E+99),IF('07A_Конструктор'!$D$6="Так",'06A_Варіанти'!F285,1E+99),IF('07A_Конструктор'!$D$7="Так",'06A_Варіанти'!G285,1E+99),IF('07A_Конструктор'!$D$8="Так",'06A_Варіанти'!H285,1E+99),IF('07A_Конструктор'!$D$9="Так",'06A_Варіанти'!I285,1E+99),IF('07A_Конструктор'!$D$10="Так",'06A_Варіанти'!J285,1E+99),IF('07A_Конструктор'!$D$11="Так",'06A_Варіанти'!K285,1E+99),IF('07A_Конструктор'!$D$12="Так",'06A_Варіанти'!L285,1E+99),IF('07A_Конструктор'!$D$13="Так",'06A_Варіанти'!M285,1E+99),IF('07A_Конструктор'!$D$14="Так",'06A_Варіанти'!N285,1E+99),IF('07A_Конструктор'!$D$15="Так",'06A_Варіанти'!O285,1E+99),IF('07A_Конструктор'!$D$16="Так",'06A_Варіанти'!P285,1E+99),IF('07A_Конструктор'!$D$17="Так",'06A_Варіанти'!Q285,1E+99),IF('06A_Варіанти'!R285="",1E+99,'06A_Варіанти'!R285))</f>
        <v>148.1</v>
      </c>
      <c r="P294" s="2" t="str">
        <f t="shared" si="33"/>
        <v>5 т</v>
      </c>
      <c r="Q294" s="2">
        <f t="shared" si="34"/>
        <v>14</v>
      </c>
      <c r="R294" s="2">
        <f>IF(OR(C294="РЦК макси",C294="РЦЧ SKU"),"SKU-потік",IFERROR(VLOOKUP(D294,'02_РЦ'!$A$3:$I$7,5,FALSE),0))</f>
        <v>800</v>
      </c>
      <c r="S294" s="2" t="str">
        <f>IF(OR(C294="РЦК макси",C294="РЦЧ SKU"),"Не рахується в ліміт",IFERROR(VLOOKUP(D294,'02_РЦ'!$A$3:$I$7,9,FALSE),"Немає РЦ"))</f>
        <v>В межах</v>
      </c>
    </row>
    <row r="295" spans="1:19">
      <c r="A295" s="2" t="str">
        <f>'06A_Варіанти'!A286</f>
        <v>BASE_783</v>
      </c>
      <c r="B295" s="2" t="str">
        <f>'06A_Варіанти'!B286</f>
        <v>TT_783</v>
      </c>
      <c r="C295" s="2" t="str">
        <f>'06A_Варіанти'!D286</f>
        <v>Основний</v>
      </c>
      <c r="D295" s="2" t="str">
        <f>'06A_Варіанти'!C286</f>
        <v>РЦП</v>
      </c>
      <c r="E295" s="2" t="str">
        <f>'06A_Варіанти'!S286</f>
        <v>DIRECT</v>
      </c>
      <c r="F295" s="2" t="str">
        <f>IF(O295='06A_Варіанти'!E286,'06A_Варіанти'!E$1,IF(O295='06A_Варіанти'!F286,'06A_Варіанти'!F$1,IF(O295='06A_Варіанти'!G286,'06A_Варіанти'!G$1,IF(O295='06A_Варіанти'!H286,'06A_Варіанти'!H$1,IF(O295='06A_Варіанти'!I286,'06A_Варіанти'!I$1,IF(O295='06A_Варіанти'!J286,'06A_Варіанти'!J$1,IF(O295='06A_Варіанти'!K286,'06A_Варіанти'!K$1,IF(O295='06A_Варіанти'!L286,'06A_Варіанти'!L$1,IF(O295='06A_Варіанти'!M286,'06A_Варіанти'!M$1,IF(O295='06A_Варіанти'!N286,'06A_Варіанти'!N$1,IF(O295='06A_Варіанти'!O286,'06A_Варіанти'!O$1,IF(O295='06A_Варіанти'!P286,'06A_Варіанти'!P$1,IF(O295='06A_Варіанти'!Q286,'06A_Варіанти'!Q$1,IF(O295='06A_Варіанти'!R286,'06A_Варіанти'!R$1,"НЕМАЄ МАРШРУТУ"))))))))))))))</f>
        <v>DIRECT</v>
      </c>
      <c r="G295" s="2" t="str">
        <f t="shared" si="28"/>
        <v>БЕЗ ЗМІН</v>
      </c>
      <c r="H295" s="2">
        <f>IF(G295="НЕМАЄ МАРШРУТУ",0,O295-'06A_Варіанти'!T286)</f>
        <v>0</v>
      </c>
      <c r="I295" s="2">
        <f>IFERROR(INDEX('04_Потоки'!$E:$E,MATCH(A295,'04_Потоки'!$A:$A,0)),0)</f>
        <v>1.850536130536131</v>
      </c>
      <c r="J295" s="2">
        <f t="shared" si="29"/>
        <v>1</v>
      </c>
      <c r="K295" s="2">
        <f>IF(C295="РЦК макси",0,2*'06A_Варіанти'!T286*J295)</f>
        <v>323.39999999999998</v>
      </c>
      <c r="L295" s="2">
        <f t="shared" si="30"/>
        <v>323.39999999999998</v>
      </c>
      <c r="M295" s="2">
        <f t="shared" si="31"/>
        <v>0</v>
      </c>
      <c r="N295" s="9">
        <f t="shared" si="32"/>
        <v>0</v>
      </c>
      <c r="O295" s="2">
        <f>MIN(IF('07A_Конструктор'!$D$5="Так",'06A_Варіанти'!E286,1E+99),IF('07A_Конструктор'!$D$6="Так",'06A_Варіанти'!F286,1E+99),IF('07A_Конструктор'!$D$7="Так",'06A_Варіанти'!G286,1E+99),IF('07A_Конструктор'!$D$8="Так",'06A_Варіанти'!H286,1E+99),IF('07A_Конструктор'!$D$9="Так",'06A_Варіанти'!I286,1E+99),IF('07A_Конструктор'!$D$10="Так",'06A_Варіанти'!J286,1E+99),IF('07A_Конструктор'!$D$11="Так",'06A_Варіанти'!K286,1E+99),IF('07A_Конструктор'!$D$12="Так",'06A_Варіанти'!L286,1E+99),IF('07A_Конструктор'!$D$13="Так",'06A_Варіанти'!M286,1E+99),IF('07A_Конструктор'!$D$14="Так",'06A_Варіанти'!N286,1E+99),IF('07A_Конструктор'!$D$15="Так",'06A_Варіанти'!O286,1E+99),IF('07A_Конструктор'!$D$16="Так",'06A_Варіанти'!P286,1E+99),IF('07A_Конструктор'!$D$17="Так",'06A_Варіанти'!Q286,1E+99),IF('06A_Варіанти'!R286="",1E+99,'06A_Варіанти'!R286))</f>
        <v>161.69999999999999</v>
      </c>
      <c r="P295" s="2" t="str">
        <f t="shared" si="33"/>
        <v>5 т</v>
      </c>
      <c r="Q295" s="2">
        <f t="shared" si="34"/>
        <v>14</v>
      </c>
      <c r="R295" s="2">
        <f>IF(OR(C295="РЦК макси",C295="РЦЧ SKU"),"SKU-потік",IFERROR(VLOOKUP(D295,'02_РЦ'!$A$3:$I$7,5,FALSE),0))</f>
        <v>800</v>
      </c>
      <c r="S295" s="2" t="str">
        <f>IF(OR(C295="РЦК макси",C295="РЦЧ SKU"),"Не рахується в ліміт",IFERROR(VLOOKUP(D295,'02_РЦ'!$A$3:$I$7,9,FALSE),"Немає РЦ"))</f>
        <v>В межах</v>
      </c>
    </row>
    <row r="296" spans="1:19">
      <c r="A296" s="2" t="str">
        <f>'06A_Варіанти'!A287</f>
        <v>BASE_786</v>
      </c>
      <c r="B296" s="2" t="str">
        <f>'06A_Варіанти'!B287</f>
        <v>TT_786</v>
      </c>
      <c r="C296" s="2" t="str">
        <f>'06A_Варіанти'!D287</f>
        <v>Основний</v>
      </c>
      <c r="D296" s="2" t="str">
        <f>'06A_Варіанти'!C287</f>
        <v>РЦП</v>
      </c>
      <c r="E296" s="2" t="str">
        <f>'06A_Варіанти'!S287</f>
        <v>DNI_AMUR</v>
      </c>
      <c r="F296" s="2" t="str">
        <f>IF(O296='06A_Варіанти'!E287,'06A_Варіанти'!E$1,IF(O296='06A_Варіанти'!F287,'06A_Варіанти'!F$1,IF(O296='06A_Варіанти'!G287,'06A_Варіанти'!G$1,IF(O296='06A_Варіанти'!H287,'06A_Варіанти'!H$1,IF(O296='06A_Варіанти'!I287,'06A_Варіанти'!I$1,IF(O296='06A_Варіанти'!J287,'06A_Варіанти'!J$1,IF(O296='06A_Варіанти'!K287,'06A_Варіанти'!K$1,IF(O296='06A_Варіанти'!L287,'06A_Варіанти'!L$1,IF(O296='06A_Варіанти'!M287,'06A_Варіанти'!M$1,IF(O296='06A_Варіанти'!N287,'06A_Варіанти'!N$1,IF(O296='06A_Варіанти'!O287,'06A_Варіанти'!O$1,IF(O296='06A_Варіанти'!P287,'06A_Варіанти'!P$1,IF(O296='06A_Варіанти'!Q287,'06A_Варіанти'!Q$1,IF(O296='06A_Варіанти'!R287,'06A_Варіанти'!R$1,"НЕМАЄ МАРШРУТУ"))))))))))))))</f>
        <v>DNI_AMUR</v>
      </c>
      <c r="G296" s="2" t="str">
        <f t="shared" si="28"/>
        <v>БЕЗ ЗМІН</v>
      </c>
      <c r="H296" s="2">
        <f>IF(G296="НЕМАЄ МАРШРУТУ",0,O296-'06A_Варіанти'!T287)</f>
        <v>0</v>
      </c>
      <c r="I296" s="2">
        <f>IFERROR(INDEX('04_Потоки'!$E:$E,MATCH(A296,'04_Потоки'!$A:$A,0)),0)</f>
        <v>1.850536130536131</v>
      </c>
      <c r="J296" s="2">
        <f t="shared" si="29"/>
        <v>1</v>
      </c>
      <c r="K296" s="2">
        <f>IF(C296="РЦК макси",0,2*'06A_Варіанти'!T287*J296)</f>
        <v>295</v>
      </c>
      <c r="L296" s="2">
        <f t="shared" si="30"/>
        <v>295</v>
      </c>
      <c r="M296" s="2">
        <f t="shared" si="31"/>
        <v>0</v>
      </c>
      <c r="N296" s="9">
        <f t="shared" si="32"/>
        <v>0</v>
      </c>
      <c r="O296" s="2">
        <f>MIN(IF('07A_Конструктор'!$D$5="Так",'06A_Варіанти'!E287,1E+99),IF('07A_Конструктор'!$D$6="Так",'06A_Варіанти'!F287,1E+99),IF('07A_Конструктор'!$D$7="Так",'06A_Варіанти'!G287,1E+99),IF('07A_Конструктор'!$D$8="Так",'06A_Варіанти'!H287,1E+99),IF('07A_Конструктор'!$D$9="Так",'06A_Варіанти'!I287,1E+99),IF('07A_Конструктор'!$D$10="Так",'06A_Варіанти'!J287,1E+99),IF('07A_Конструктор'!$D$11="Так",'06A_Варіанти'!K287,1E+99),IF('07A_Конструктор'!$D$12="Так",'06A_Варіанти'!L287,1E+99),IF('07A_Конструктор'!$D$13="Так",'06A_Варіанти'!M287,1E+99),IF('07A_Конструктор'!$D$14="Так",'06A_Варіанти'!N287,1E+99),IF('07A_Конструктор'!$D$15="Так",'06A_Варіанти'!O287,1E+99),IF('07A_Конструктор'!$D$16="Так",'06A_Варіанти'!P287,1E+99),IF('07A_Конструктор'!$D$17="Так",'06A_Варіанти'!Q287,1E+99),IF('06A_Варіанти'!R287="",1E+99,'06A_Варіанти'!R287))</f>
        <v>147.5</v>
      </c>
      <c r="P296" s="2" t="str">
        <f t="shared" si="33"/>
        <v>5 т</v>
      </c>
      <c r="Q296" s="2">
        <f t="shared" si="34"/>
        <v>14</v>
      </c>
      <c r="R296" s="2">
        <f>IF(OR(C296="РЦК макси",C296="РЦЧ SKU"),"SKU-потік",IFERROR(VLOOKUP(D296,'02_РЦ'!$A$3:$I$7,5,FALSE),0))</f>
        <v>800</v>
      </c>
      <c r="S296" s="2" t="str">
        <f>IF(OR(C296="РЦК макси",C296="РЦЧ SKU"),"Не рахується в ліміт",IFERROR(VLOOKUP(D296,'02_РЦ'!$A$3:$I$7,9,FALSE),"Немає РЦ"))</f>
        <v>В межах</v>
      </c>
    </row>
    <row r="297" spans="1:19">
      <c r="A297" s="2" t="str">
        <f>'06A_Варіанти'!A288</f>
        <v>BASE_753</v>
      </c>
      <c r="B297" s="2" t="str">
        <f>'06A_Варіанти'!B288</f>
        <v>TT_753</v>
      </c>
      <c r="C297" s="2" t="str">
        <f>'06A_Варіанти'!D288</f>
        <v>Основний</v>
      </c>
      <c r="D297" s="2" t="str">
        <f>'06A_Варіанти'!C288</f>
        <v>РЦП</v>
      </c>
      <c r="E297" s="2" t="str">
        <f>'06A_Варіанти'!S288</f>
        <v>DIRECT</v>
      </c>
      <c r="F297" s="2" t="str">
        <f>IF(O297='06A_Варіанти'!E288,'06A_Варіанти'!E$1,IF(O297='06A_Варіанти'!F288,'06A_Варіанти'!F$1,IF(O297='06A_Варіанти'!G288,'06A_Варіанти'!G$1,IF(O297='06A_Варіанти'!H288,'06A_Варіанти'!H$1,IF(O297='06A_Варіанти'!I288,'06A_Варіанти'!I$1,IF(O297='06A_Варіанти'!J288,'06A_Варіанти'!J$1,IF(O297='06A_Варіанти'!K288,'06A_Варіанти'!K$1,IF(O297='06A_Варіанти'!L288,'06A_Варіанти'!L$1,IF(O297='06A_Варіанти'!M288,'06A_Варіанти'!M$1,IF(O297='06A_Варіанти'!N288,'06A_Варіанти'!N$1,IF(O297='06A_Варіанти'!O288,'06A_Варіанти'!O$1,IF(O297='06A_Варіанти'!P288,'06A_Варіанти'!P$1,IF(O297='06A_Варіанти'!Q288,'06A_Варіанти'!Q$1,IF(O297='06A_Варіанти'!R288,'06A_Варіанти'!R$1,"НЕМАЄ МАРШРУТУ"))))))))))))))</f>
        <v>DIRECT</v>
      </c>
      <c r="G297" s="2" t="str">
        <f t="shared" si="28"/>
        <v>БЕЗ ЗМІН</v>
      </c>
      <c r="H297" s="2">
        <f>IF(G297="НЕМАЄ МАРШРУТУ",0,O297-'06A_Варіанти'!T288)</f>
        <v>0</v>
      </c>
      <c r="I297" s="2">
        <f>IFERROR(INDEX('04_Потоки'!$E:$E,MATCH(A297,'04_Потоки'!$A:$A,0)),0)</f>
        <v>1.850536130536131</v>
      </c>
      <c r="J297" s="2">
        <f t="shared" si="29"/>
        <v>1</v>
      </c>
      <c r="K297" s="2">
        <f>IF(C297="РЦК макси",0,2*'06A_Варіанти'!T288*J297)</f>
        <v>313</v>
      </c>
      <c r="L297" s="2">
        <f t="shared" si="30"/>
        <v>313</v>
      </c>
      <c r="M297" s="2">
        <f t="shared" si="31"/>
        <v>0</v>
      </c>
      <c r="N297" s="9">
        <f t="shared" si="32"/>
        <v>0</v>
      </c>
      <c r="O297" s="2">
        <f>MIN(IF('07A_Конструктор'!$D$5="Так",'06A_Варіанти'!E288,1E+99),IF('07A_Конструктор'!$D$6="Так",'06A_Варіанти'!F288,1E+99),IF('07A_Конструктор'!$D$7="Так",'06A_Варіанти'!G288,1E+99),IF('07A_Конструктор'!$D$8="Так",'06A_Варіанти'!H288,1E+99),IF('07A_Конструктор'!$D$9="Так",'06A_Варіанти'!I288,1E+99),IF('07A_Конструктор'!$D$10="Так",'06A_Варіанти'!J288,1E+99),IF('07A_Конструктор'!$D$11="Так",'06A_Варіанти'!K288,1E+99),IF('07A_Конструктор'!$D$12="Так",'06A_Варіанти'!L288,1E+99),IF('07A_Конструктор'!$D$13="Так",'06A_Варіанти'!M288,1E+99),IF('07A_Конструктор'!$D$14="Так",'06A_Варіанти'!N288,1E+99),IF('07A_Конструктор'!$D$15="Так",'06A_Варіанти'!O288,1E+99),IF('07A_Конструктор'!$D$16="Так",'06A_Варіанти'!P288,1E+99),IF('07A_Конструктор'!$D$17="Так",'06A_Варіанти'!Q288,1E+99),IF('06A_Варіанти'!R288="",1E+99,'06A_Варіанти'!R288))</f>
        <v>156.5</v>
      </c>
      <c r="P297" s="2" t="str">
        <f t="shared" si="33"/>
        <v>5 т</v>
      </c>
      <c r="Q297" s="2">
        <f t="shared" si="34"/>
        <v>14</v>
      </c>
      <c r="R297" s="2">
        <f>IF(OR(C297="РЦК макси",C297="РЦЧ SKU"),"SKU-потік",IFERROR(VLOOKUP(D297,'02_РЦ'!$A$3:$I$7,5,FALSE),0))</f>
        <v>800</v>
      </c>
      <c r="S297" s="2" t="str">
        <f>IF(OR(C297="РЦК макси",C297="РЦЧ SKU"),"Не рахується в ліміт",IFERROR(VLOOKUP(D297,'02_РЦ'!$A$3:$I$7,9,FALSE),"Немає РЦ"))</f>
        <v>В межах</v>
      </c>
    </row>
    <row r="298" spans="1:19">
      <c r="A298" s="2" t="str">
        <f>'06A_Варіанти'!A289</f>
        <v>BASE_763</v>
      </c>
      <c r="B298" s="2" t="str">
        <f>'06A_Варіанти'!B289</f>
        <v>TT_763</v>
      </c>
      <c r="C298" s="2" t="str">
        <f>'06A_Варіанти'!D289</f>
        <v>Основний</v>
      </c>
      <c r="D298" s="2" t="str">
        <f>'06A_Варіанти'!C289</f>
        <v>РЦП</v>
      </c>
      <c r="E298" s="2" t="str">
        <f>'06A_Варіанти'!S289</f>
        <v>DIRECT</v>
      </c>
      <c r="F298" s="2" t="str">
        <f>IF(O298='06A_Варіанти'!E289,'06A_Варіанти'!E$1,IF(O298='06A_Варіанти'!F289,'06A_Варіанти'!F$1,IF(O298='06A_Варіанти'!G289,'06A_Варіанти'!G$1,IF(O298='06A_Варіанти'!H289,'06A_Варіанти'!H$1,IF(O298='06A_Варіанти'!I289,'06A_Варіанти'!I$1,IF(O298='06A_Варіанти'!J289,'06A_Варіанти'!J$1,IF(O298='06A_Варіанти'!K289,'06A_Варіанти'!K$1,IF(O298='06A_Варіанти'!L289,'06A_Варіанти'!L$1,IF(O298='06A_Варіанти'!M289,'06A_Варіанти'!M$1,IF(O298='06A_Варіанти'!N289,'06A_Варіанти'!N$1,IF(O298='06A_Варіанти'!O289,'06A_Варіанти'!O$1,IF(O298='06A_Варіанти'!P289,'06A_Варіанти'!P$1,IF(O298='06A_Варіанти'!Q289,'06A_Варіанти'!Q$1,IF(O298='06A_Варіанти'!R289,'06A_Варіанти'!R$1,"НЕМАЄ МАРШРУТУ"))))))))))))))</f>
        <v>DIRECT</v>
      </c>
      <c r="G298" s="2" t="str">
        <f t="shared" si="28"/>
        <v>БЕЗ ЗМІН</v>
      </c>
      <c r="H298" s="2">
        <f>IF(G298="НЕМАЄ МАРШРУТУ",0,O298-'06A_Варіанти'!T289)</f>
        <v>0</v>
      </c>
      <c r="I298" s="2">
        <f>IFERROR(INDEX('04_Потоки'!$E:$E,MATCH(A298,'04_Потоки'!$A:$A,0)),0)</f>
        <v>1.850536130536131</v>
      </c>
      <c r="J298" s="2">
        <f t="shared" si="29"/>
        <v>1</v>
      </c>
      <c r="K298" s="2">
        <f>IF(C298="РЦК макси",0,2*'06A_Варіанти'!T289*J298)</f>
        <v>283.2</v>
      </c>
      <c r="L298" s="2">
        <f t="shared" si="30"/>
        <v>283.2</v>
      </c>
      <c r="M298" s="2">
        <f t="shared" si="31"/>
        <v>0</v>
      </c>
      <c r="N298" s="9">
        <f t="shared" si="32"/>
        <v>0</v>
      </c>
      <c r="O298" s="2">
        <f>MIN(IF('07A_Конструктор'!$D$5="Так",'06A_Варіанти'!E289,1E+99),IF('07A_Конструктор'!$D$6="Так",'06A_Варіанти'!F289,1E+99),IF('07A_Конструктор'!$D$7="Так",'06A_Варіанти'!G289,1E+99),IF('07A_Конструктор'!$D$8="Так",'06A_Варіанти'!H289,1E+99),IF('07A_Конструктор'!$D$9="Так",'06A_Варіанти'!I289,1E+99),IF('07A_Конструктор'!$D$10="Так",'06A_Варіанти'!J289,1E+99),IF('07A_Конструктор'!$D$11="Так",'06A_Варіанти'!K289,1E+99),IF('07A_Конструктор'!$D$12="Так",'06A_Варіанти'!L289,1E+99),IF('07A_Конструктор'!$D$13="Так",'06A_Варіанти'!M289,1E+99),IF('07A_Конструктор'!$D$14="Так",'06A_Варіанти'!N289,1E+99),IF('07A_Конструктор'!$D$15="Так",'06A_Варіанти'!O289,1E+99),IF('07A_Конструктор'!$D$16="Так",'06A_Варіанти'!P289,1E+99),IF('07A_Конструктор'!$D$17="Так",'06A_Варіанти'!Q289,1E+99),IF('06A_Варіанти'!R289="",1E+99,'06A_Варіанти'!R289))</f>
        <v>141.6</v>
      </c>
      <c r="P298" s="2" t="str">
        <f t="shared" si="33"/>
        <v>5 т</v>
      </c>
      <c r="Q298" s="2">
        <f t="shared" si="34"/>
        <v>14</v>
      </c>
      <c r="R298" s="2">
        <f>IF(OR(C298="РЦК макси",C298="РЦЧ SKU"),"SKU-потік",IFERROR(VLOOKUP(D298,'02_РЦ'!$A$3:$I$7,5,FALSE),0))</f>
        <v>800</v>
      </c>
      <c r="S298" s="2" t="str">
        <f>IF(OR(C298="РЦК макси",C298="РЦЧ SKU"),"Не рахується в ліміт",IFERROR(VLOOKUP(D298,'02_РЦ'!$A$3:$I$7,9,FALSE),"Немає РЦ"))</f>
        <v>В межах</v>
      </c>
    </row>
    <row r="299" spans="1:19">
      <c r="A299" s="2" t="str">
        <f>'06A_Варіанти'!A290</f>
        <v>BASE_772</v>
      </c>
      <c r="B299" s="2" t="str">
        <f>'06A_Варіанти'!B290</f>
        <v>TT_772</v>
      </c>
      <c r="C299" s="2" t="str">
        <f>'06A_Варіанти'!D290</f>
        <v>Основний</v>
      </c>
      <c r="D299" s="2" t="str">
        <f>'06A_Варіанти'!C290</f>
        <v>РЦП</v>
      </c>
      <c r="E299" s="2" t="str">
        <f>'06A_Варіанти'!S290</f>
        <v>DIRECT</v>
      </c>
      <c r="F299" s="2" t="str">
        <f>IF(O299='06A_Варіанти'!E290,'06A_Варіанти'!E$1,IF(O299='06A_Варіанти'!F290,'06A_Варіанти'!F$1,IF(O299='06A_Варіанти'!G290,'06A_Варіанти'!G$1,IF(O299='06A_Варіанти'!H290,'06A_Варіанти'!H$1,IF(O299='06A_Варіанти'!I290,'06A_Варіанти'!I$1,IF(O299='06A_Варіанти'!J290,'06A_Варіанти'!J$1,IF(O299='06A_Варіанти'!K290,'06A_Варіанти'!K$1,IF(O299='06A_Варіанти'!L290,'06A_Варіанти'!L$1,IF(O299='06A_Варіанти'!M290,'06A_Варіанти'!M$1,IF(O299='06A_Варіанти'!N290,'06A_Варіанти'!N$1,IF(O299='06A_Варіанти'!O290,'06A_Варіанти'!O$1,IF(O299='06A_Варіанти'!P290,'06A_Варіанти'!P$1,IF(O299='06A_Варіанти'!Q290,'06A_Варіанти'!Q$1,IF(O299='06A_Варіанти'!R290,'06A_Варіанти'!R$1,"НЕМАЄ МАРШРУТУ"))))))))))))))</f>
        <v>DIRECT</v>
      </c>
      <c r="G299" s="2" t="str">
        <f t="shared" si="28"/>
        <v>БЕЗ ЗМІН</v>
      </c>
      <c r="H299" s="2">
        <f>IF(G299="НЕМАЄ МАРШРУТУ",0,O299-'06A_Варіанти'!T290)</f>
        <v>0</v>
      </c>
      <c r="I299" s="2">
        <f>IFERROR(INDEX('04_Потоки'!$E:$E,MATCH(A299,'04_Потоки'!$A:$A,0)),0)</f>
        <v>1.850536130536131</v>
      </c>
      <c r="J299" s="2">
        <f t="shared" si="29"/>
        <v>1</v>
      </c>
      <c r="K299" s="2">
        <f>IF(C299="РЦК макси",0,2*'06A_Варіанти'!T290*J299)</f>
        <v>354</v>
      </c>
      <c r="L299" s="2">
        <f t="shared" si="30"/>
        <v>354</v>
      </c>
      <c r="M299" s="2">
        <f t="shared" si="31"/>
        <v>0</v>
      </c>
      <c r="N299" s="9">
        <f t="shared" si="32"/>
        <v>0</v>
      </c>
      <c r="O299" s="2">
        <f>MIN(IF('07A_Конструктор'!$D$5="Так",'06A_Варіанти'!E290,1E+99),IF('07A_Конструктор'!$D$6="Так",'06A_Варіанти'!F290,1E+99),IF('07A_Конструктор'!$D$7="Так",'06A_Варіанти'!G290,1E+99),IF('07A_Конструктор'!$D$8="Так",'06A_Варіанти'!H290,1E+99),IF('07A_Конструктор'!$D$9="Так",'06A_Варіанти'!I290,1E+99),IF('07A_Конструктор'!$D$10="Так",'06A_Варіанти'!J290,1E+99),IF('07A_Конструктор'!$D$11="Так",'06A_Варіанти'!K290,1E+99),IF('07A_Конструктор'!$D$12="Так",'06A_Варіанти'!L290,1E+99),IF('07A_Конструктор'!$D$13="Так",'06A_Варіанти'!M290,1E+99),IF('07A_Конструктор'!$D$14="Так",'06A_Варіанти'!N290,1E+99),IF('07A_Конструктор'!$D$15="Так",'06A_Варіанти'!O290,1E+99),IF('07A_Конструктор'!$D$16="Так",'06A_Варіанти'!P290,1E+99),IF('07A_Конструктор'!$D$17="Так",'06A_Варіанти'!Q290,1E+99),IF('06A_Варіанти'!R290="",1E+99,'06A_Варіанти'!R290))</f>
        <v>177</v>
      </c>
      <c r="P299" s="2" t="str">
        <f t="shared" si="33"/>
        <v>5 т</v>
      </c>
      <c r="Q299" s="2">
        <f t="shared" si="34"/>
        <v>14</v>
      </c>
      <c r="R299" s="2">
        <f>IF(OR(C299="РЦК макси",C299="РЦЧ SKU"),"SKU-потік",IFERROR(VLOOKUP(D299,'02_РЦ'!$A$3:$I$7,5,FALSE),0))</f>
        <v>800</v>
      </c>
      <c r="S299" s="2" t="str">
        <f>IF(OR(C299="РЦК макси",C299="РЦЧ SKU"),"Не рахується в ліміт",IFERROR(VLOOKUP(D299,'02_РЦ'!$A$3:$I$7,9,FALSE),"Немає РЦ"))</f>
        <v>В межах</v>
      </c>
    </row>
    <row r="300" spans="1:19">
      <c r="A300" s="2" t="str">
        <f>'06A_Варіанти'!A291</f>
        <v>BASE_756</v>
      </c>
      <c r="B300" s="2" t="str">
        <f>'06A_Варіанти'!B291</f>
        <v>TT_756</v>
      </c>
      <c r="C300" s="2" t="str">
        <f>'06A_Варіанти'!D291</f>
        <v>Основний</v>
      </c>
      <c r="D300" s="2" t="str">
        <f>'06A_Варіанти'!C291</f>
        <v>РЦП</v>
      </c>
      <c r="E300" s="2" t="str">
        <f>'06A_Варіанти'!S291</f>
        <v>DIRECT</v>
      </c>
      <c r="F300" s="2" t="str">
        <f>IF(O300='06A_Варіанти'!E291,'06A_Варіанти'!E$1,IF(O300='06A_Варіанти'!F291,'06A_Варіанти'!F$1,IF(O300='06A_Варіанти'!G291,'06A_Варіанти'!G$1,IF(O300='06A_Варіанти'!H291,'06A_Варіанти'!H$1,IF(O300='06A_Варіанти'!I291,'06A_Варіанти'!I$1,IF(O300='06A_Варіанти'!J291,'06A_Варіанти'!J$1,IF(O300='06A_Варіанти'!K291,'06A_Варіанти'!K$1,IF(O300='06A_Варіанти'!L291,'06A_Варіанти'!L$1,IF(O300='06A_Варіанти'!M291,'06A_Варіанти'!M$1,IF(O300='06A_Варіанти'!N291,'06A_Варіанти'!N$1,IF(O300='06A_Варіанти'!O291,'06A_Варіанти'!O$1,IF(O300='06A_Варіанти'!P291,'06A_Варіанти'!P$1,IF(O300='06A_Варіанти'!Q291,'06A_Варіанти'!Q$1,IF(O300='06A_Варіанти'!R291,'06A_Варіанти'!R$1,"НЕМАЄ МАРШРУТУ"))))))))))))))</f>
        <v>DIRECT</v>
      </c>
      <c r="G300" s="2" t="str">
        <f t="shared" si="28"/>
        <v>БЕЗ ЗМІН</v>
      </c>
      <c r="H300" s="2">
        <f>IF(G300="НЕМАЄ МАРШРУТУ",0,O300-'06A_Варіанти'!T291)</f>
        <v>0</v>
      </c>
      <c r="I300" s="2">
        <f>IFERROR(INDEX('04_Потоки'!$E:$E,MATCH(A300,'04_Потоки'!$A:$A,0)),0)</f>
        <v>1.850536130536131</v>
      </c>
      <c r="J300" s="2">
        <f t="shared" si="29"/>
        <v>1</v>
      </c>
      <c r="K300" s="2">
        <f>IF(C300="РЦК макси",0,2*'06A_Варіанти'!T291*J300)</f>
        <v>709.2</v>
      </c>
      <c r="L300" s="2">
        <f t="shared" si="30"/>
        <v>709.2</v>
      </c>
      <c r="M300" s="2">
        <f t="shared" si="31"/>
        <v>0</v>
      </c>
      <c r="N300" s="9">
        <f t="shared" si="32"/>
        <v>0</v>
      </c>
      <c r="O300" s="2">
        <f>MIN(IF('07A_Конструктор'!$D$5="Так",'06A_Варіанти'!E291,1E+99),IF('07A_Конструктор'!$D$6="Так",'06A_Варіанти'!F291,1E+99),IF('07A_Конструктор'!$D$7="Так",'06A_Варіанти'!G291,1E+99),IF('07A_Конструктор'!$D$8="Так",'06A_Варіанти'!H291,1E+99),IF('07A_Конструктор'!$D$9="Так",'06A_Варіанти'!I291,1E+99),IF('07A_Конструктор'!$D$10="Так",'06A_Варіанти'!J291,1E+99),IF('07A_Конструктор'!$D$11="Так",'06A_Варіанти'!K291,1E+99),IF('07A_Конструктор'!$D$12="Так",'06A_Варіанти'!L291,1E+99),IF('07A_Конструктор'!$D$13="Так",'06A_Варіанти'!M291,1E+99),IF('07A_Конструктор'!$D$14="Так",'06A_Варіанти'!N291,1E+99),IF('07A_Конструктор'!$D$15="Так",'06A_Варіанти'!O291,1E+99),IF('07A_Конструктор'!$D$16="Так",'06A_Варіанти'!P291,1E+99),IF('07A_Конструктор'!$D$17="Так",'06A_Варіанти'!Q291,1E+99),IF('06A_Варіанти'!R291="",1E+99,'06A_Варіанти'!R291))</f>
        <v>354.6</v>
      </c>
      <c r="P300" s="2" t="str">
        <f t="shared" si="33"/>
        <v>5 т</v>
      </c>
      <c r="Q300" s="2">
        <f t="shared" si="34"/>
        <v>14</v>
      </c>
      <c r="R300" s="2">
        <f>IF(OR(C300="РЦК макси",C300="РЦЧ SKU"),"SKU-потік",IFERROR(VLOOKUP(D300,'02_РЦ'!$A$3:$I$7,5,FALSE),0))</f>
        <v>800</v>
      </c>
      <c r="S300" s="2" t="str">
        <f>IF(OR(C300="РЦК макси",C300="РЦЧ SKU"),"Не рахується в ліміт",IFERROR(VLOOKUP(D300,'02_РЦ'!$A$3:$I$7,9,FALSE),"Немає РЦ"))</f>
        <v>В межах</v>
      </c>
    </row>
    <row r="301" spans="1:19">
      <c r="A301" s="2" t="str">
        <f>'06A_Варіанти'!A292</f>
        <v>BASE_749</v>
      </c>
      <c r="B301" s="2" t="str">
        <f>'06A_Варіанти'!B292</f>
        <v>TT_749</v>
      </c>
      <c r="C301" s="2" t="str">
        <f>'06A_Варіанти'!D292</f>
        <v>Основний</v>
      </c>
      <c r="D301" s="2" t="str">
        <f>'06A_Варіанти'!C292</f>
        <v>РЦП</v>
      </c>
      <c r="E301" s="2" t="str">
        <f>'06A_Варіанти'!S292</f>
        <v>DIRECT</v>
      </c>
      <c r="F301" s="2" t="str">
        <f>IF(O301='06A_Варіанти'!E292,'06A_Варіанти'!E$1,IF(O301='06A_Варіанти'!F292,'06A_Варіанти'!F$1,IF(O301='06A_Варіанти'!G292,'06A_Варіанти'!G$1,IF(O301='06A_Варіанти'!H292,'06A_Варіанти'!H$1,IF(O301='06A_Варіанти'!I292,'06A_Варіанти'!I$1,IF(O301='06A_Варіанти'!J292,'06A_Варіанти'!J$1,IF(O301='06A_Варіанти'!K292,'06A_Варіанти'!K$1,IF(O301='06A_Варіанти'!L292,'06A_Варіанти'!L$1,IF(O301='06A_Варіанти'!M292,'06A_Варіанти'!M$1,IF(O301='06A_Варіанти'!N292,'06A_Варіанти'!N$1,IF(O301='06A_Варіанти'!O292,'06A_Варіанти'!O$1,IF(O301='06A_Варіанти'!P292,'06A_Варіанти'!P$1,IF(O301='06A_Варіанти'!Q292,'06A_Варіанти'!Q$1,IF(O301='06A_Варіанти'!R292,'06A_Варіанти'!R$1,"НЕМАЄ МАРШРУТУ"))))))))))))))</f>
        <v>DIRECT</v>
      </c>
      <c r="G301" s="2" t="str">
        <f t="shared" si="28"/>
        <v>БЕЗ ЗМІН</v>
      </c>
      <c r="H301" s="2">
        <f>IF(G301="НЕМАЄ МАРШРУТУ",0,O301-'06A_Варіанти'!T292)</f>
        <v>0</v>
      </c>
      <c r="I301" s="2">
        <f>IFERROR(INDEX('04_Потоки'!$E:$E,MATCH(A301,'04_Потоки'!$A:$A,0)),0)</f>
        <v>1.850536130536131</v>
      </c>
      <c r="J301" s="2">
        <f t="shared" si="29"/>
        <v>1</v>
      </c>
      <c r="K301" s="2">
        <f>IF(C301="РЦК макси",0,2*'06A_Варіанти'!T292*J301)</f>
        <v>270.2</v>
      </c>
      <c r="L301" s="2">
        <f t="shared" si="30"/>
        <v>270.2</v>
      </c>
      <c r="M301" s="2">
        <f t="shared" si="31"/>
        <v>0</v>
      </c>
      <c r="N301" s="9">
        <f t="shared" si="32"/>
        <v>0</v>
      </c>
      <c r="O301" s="2">
        <f>MIN(IF('07A_Конструктор'!$D$5="Так",'06A_Варіанти'!E292,1E+99),IF('07A_Конструктор'!$D$6="Так",'06A_Варіанти'!F292,1E+99),IF('07A_Конструктор'!$D$7="Так",'06A_Варіанти'!G292,1E+99),IF('07A_Конструктор'!$D$8="Так",'06A_Варіанти'!H292,1E+99),IF('07A_Конструктор'!$D$9="Так",'06A_Варіанти'!I292,1E+99),IF('07A_Конструктор'!$D$10="Так",'06A_Варіанти'!J292,1E+99),IF('07A_Конструктор'!$D$11="Так",'06A_Варіанти'!K292,1E+99),IF('07A_Конструктор'!$D$12="Так",'06A_Варіанти'!L292,1E+99),IF('07A_Конструктор'!$D$13="Так",'06A_Варіанти'!M292,1E+99),IF('07A_Конструктор'!$D$14="Так",'06A_Варіанти'!N292,1E+99),IF('07A_Конструктор'!$D$15="Так",'06A_Варіанти'!O292,1E+99),IF('07A_Конструктор'!$D$16="Так",'06A_Варіанти'!P292,1E+99),IF('07A_Конструктор'!$D$17="Так",'06A_Варіанти'!Q292,1E+99),IF('06A_Варіанти'!R292="",1E+99,'06A_Варіанти'!R292))</f>
        <v>135.1</v>
      </c>
      <c r="P301" s="2" t="str">
        <f t="shared" si="33"/>
        <v>5 т</v>
      </c>
      <c r="Q301" s="2">
        <f t="shared" si="34"/>
        <v>14</v>
      </c>
      <c r="R301" s="2">
        <f>IF(OR(C301="РЦК макси",C301="РЦЧ SKU"),"SKU-потік",IFERROR(VLOOKUP(D301,'02_РЦ'!$A$3:$I$7,5,FALSE),0))</f>
        <v>800</v>
      </c>
      <c r="S301" s="2" t="str">
        <f>IF(OR(C301="РЦК макси",C301="РЦЧ SKU"),"Не рахується в ліміт",IFERROR(VLOOKUP(D301,'02_РЦ'!$A$3:$I$7,9,FALSE),"Немає РЦ"))</f>
        <v>В межах</v>
      </c>
    </row>
    <row r="302" spans="1:19">
      <c r="A302" s="2" t="str">
        <f>'06A_Варіанти'!A293</f>
        <v>BASE_776</v>
      </c>
      <c r="B302" s="2" t="str">
        <f>'06A_Варіанти'!B293</f>
        <v>TT_776</v>
      </c>
      <c r="C302" s="2" t="str">
        <f>'06A_Варіанти'!D293</f>
        <v>Основний</v>
      </c>
      <c r="D302" s="2" t="str">
        <f>'06A_Варіанти'!C293</f>
        <v>РЦП</v>
      </c>
      <c r="E302" s="2" t="str">
        <f>'06A_Варіанти'!S293</f>
        <v>DIRECT</v>
      </c>
      <c r="F302" s="2" t="str">
        <f>IF(O302='06A_Варіанти'!E293,'06A_Варіанти'!E$1,IF(O302='06A_Варіанти'!F293,'06A_Варіанти'!F$1,IF(O302='06A_Варіанти'!G293,'06A_Варіанти'!G$1,IF(O302='06A_Варіанти'!H293,'06A_Варіанти'!H$1,IF(O302='06A_Варіанти'!I293,'06A_Варіанти'!I$1,IF(O302='06A_Варіанти'!J293,'06A_Варіанти'!J$1,IF(O302='06A_Варіанти'!K293,'06A_Варіанти'!K$1,IF(O302='06A_Варіанти'!L293,'06A_Варіанти'!L$1,IF(O302='06A_Варіанти'!M293,'06A_Варіанти'!M$1,IF(O302='06A_Варіанти'!N293,'06A_Варіанти'!N$1,IF(O302='06A_Варіанти'!O293,'06A_Варіанти'!O$1,IF(O302='06A_Варіанти'!P293,'06A_Варіанти'!P$1,IF(O302='06A_Варіанти'!Q293,'06A_Варіанти'!Q$1,IF(O302='06A_Варіанти'!R293,'06A_Варіанти'!R$1,"НЕМАЄ МАРШРУТУ"))))))))))))))</f>
        <v>DIRECT</v>
      </c>
      <c r="G302" s="2" t="str">
        <f t="shared" si="28"/>
        <v>БЕЗ ЗМІН</v>
      </c>
      <c r="H302" s="2">
        <f>IF(G302="НЕМАЄ МАРШРУТУ",0,O302-'06A_Варіанти'!T293)</f>
        <v>0</v>
      </c>
      <c r="I302" s="2">
        <f>IFERROR(INDEX('04_Потоки'!$E:$E,MATCH(A302,'04_Потоки'!$A:$A,0)),0)</f>
        <v>1.850536130536131</v>
      </c>
      <c r="J302" s="2">
        <f t="shared" si="29"/>
        <v>1</v>
      </c>
      <c r="K302" s="2">
        <f>IF(C302="РЦК макси",0,2*'06A_Варіанти'!T293*J302)</f>
        <v>266.8</v>
      </c>
      <c r="L302" s="2">
        <f t="shared" si="30"/>
        <v>266.8</v>
      </c>
      <c r="M302" s="2">
        <f t="shared" si="31"/>
        <v>0</v>
      </c>
      <c r="N302" s="9">
        <f t="shared" si="32"/>
        <v>0</v>
      </c>
      <c r="O302" s="2">
        <f>MIN(IF('07A_Конструктор'!$D$5="Так",'06A_Варіанти'!E293,1E+99),IF('07A_Конструктор'!$D$6="Так",'06A_Варіанти'!F293,1E+99),IF('07A_Конструктор'!$D$7="Так",'06A_Варіанти'!G293,1E+99),IF('07A_Конструктор'!$D$8="Так",'06A_Варіанти'!H293,1E+99),IF('07A_Конструктор'!$D$9="Так",'06A_Варіанти'!I293,1E+99),IF('07A_Конструктор'!$D$10="Так",'06A_Варіанти'!J293,1E+99),IF('07A_Конструктор'!$D$11="Так",'06A_Варіанти'!K293,1E+99),IF('07A_Конструктор'!$D$12="Так",'06A_Варіанти'!L293,1E+99),IF('07A_Конструктор'!$D$13="Так",'06A_Варіанти'!M293,1E+99),IF('07A_Конструктор'!$D$14="Так",'06A_Варіанти'!N293,1E+99),IF('07A_Конструктор'!$D$15="Так",'06A_Варіанти'!O293,1E+99),IF('07A_Конструктор'!$D$16="Так",'06A_Варіанти'!P293,1E+99),IF('07A_Конструктор'!$D$17="Так",'06A_Варіанти'!Q293,1E+99),IF('06A_Варіанти'!R293="",1E+99,'06A_Варіанти'!R293))</f>
        <v>133.4</v>
      </c>
      <c r="P302" s="2" t="str">
        <f t="shared" si="33"/>
        <v>5 т</v>
      </c>
      <c r="Q302" s="2">
        <f t="shared" si="34"/>
        <v>14</v>
      </c>
      <c r="R302" s="2">
        <f>IF(OR(C302="РЦК макси",C302="РЦЧ SKU"),"SKU-потік",IFERROR(VLOOKUP(D302,'02_РЦ'!$A$3:$I$7,5,FALSE),0))</f>
        <v>800</v>
      </c>
      <c r="S302" s="2" t="str">
        <f>IF(OR(C302="РЦК макси",C302="РЦЧ SKU"),"Не рахується в ліміт",IFERROR(VLOOKUP(D302,'02_РЦ'!$A$3:$I$7,9,FALSE),"Немає РЦ"))</f>
        <v>В межах</v>
      </c>
    </row>
    <row r="303" spans="1:19">
      <c r="A303" s="2" t="str">
        <f>'06A_Варіанти'!A294</f>
        <v>BASE_764</v>
      </c>
      <c r="B303" s="2" t="str">
        <f>'06A_Варіанти'!B294</f>
        <v>TT_764</v>
      </c>
      <c r="C303" s="2" t="str">
        <f>'06A_Варіанти'!D294</f>
        <v>Основний</v>
      </c>
      <c r="D303" s="2" t="str">
        <f>'06A_Варіанти'!C294</f>
        <v>РЦП</v>
      </c>
      <c r="E303" s="2" t="str">
        <f>'06A_Варіанти'!S294</f>
        <v>KREM</v>
      </c>
      <c r="F303" s="2" t="str">
        <f>IF(O303='06A_Варіанти'!E294,'06A_Варіанти'!E$1,IF(O303='06A_Варіанти'!F294,'06A_Варіанти'!F$1,IF(O303='06A_Варіанти'!G294,'06A_Варіанти'!G$1,IF(O303='06A_Варіанти'!H294,'06A_Варіанти'!H$1,IF(O303='06A_Варіанти'!I294,'06A_Варіанти'!I$1,IF(O303='06A_Варіанти'!J294,'06A_Варіанти'!J$1,IF(O303='06A_Варіанти'!K294,'06A_Варіанти'!K$1,IF(O303='06A_Варіанти'!L294,'06A_Варіанти'!L$1,IF(O303='06A_Варіанти'!M294,'06A_Варіанти'!M$1,IF(O303='06A_Варіанти'!N294,'06A_Варіанти'!N$1,IF(O303='06A_Варіанти'!O294,'06A_Варіанти'!O$1,IF(O303='06A_Варіанти'!P294,'06A_Варіанти'!P$1,IF(O303='06A_Варіанти'!Q294,'06A_Варіанти'!Q$1,IF(O303='06A_Варіанти'!R294,'06A_Варіанти'!R$1,"НЕМАЄ МАРШРУТУ"))))))))))))))</f>
        <v>KREM</v>
      </c>
      <c r="G303" s="2" t="str">
        <f t="shared" si="28"/>
        <v>БЕЗ ЗМІН</v>
      </c>
      <c r="H303" s="2">
        <f>IF(G303="НЕМАЄ МАРШРУТУ",0,O303-'06A_Варіанти'!T294)</f>
        <v>0</v>
      </c>
      <c r="I303" s="2">
        <f>IFERROR(INDEX('04_Потоки'!$E:$E,MATCH(A303,'04_Потоки'!$A:$A,0)),0)</f>
        <v>1.850536130536131</v>
      </c>
      <c r="J303" s="2">
        <f t="shared" si="29"/>
        <v>1</v>
      </c>
      <c r="K303" s="2">
        <f>IF(C303="РЦК макси",0,2*'06A_Варіанти'!T294*J303)</f>
        <v>232</v>
      </c>
      <c r="L303" s="2">
        <f t="shared" si="30"/>
        <v>232</v>
      </c>
      <c r="M303" s="2">
        <f t="shared" si="31"/>
        <v>0</v>
      </c>
      <c r="N303" s="9">
        <f t="shared" si="32"/>
        <v>0</v>
      </c>
      <c r="O303" s="2">
        <f>MIN(IF('07A_Конструктор'!$D$5="Так",'06A_Варіанти'!E294,1E+99),IF('07A_Конструктор'!$D$6="Так",'06A_Варіанти'!F294,1E+99),IF('07A_Конструктор'!$D$7="Так",'06A_Варіанти'!G294,1E+99),IF('07A_Конструктор'!$D$8="Так",'06A_Варіанти'!H294,1E+99),IF('07A_Конструктор'!$D$9="Так",'06A_Варіанти'!I294,1E+99),IF('07A_Конструктор'!$D$10="Так",'06A_Варіанти'!J294,1E+99),IF('07A_Конструктор'!$D$11="Так",'06A_Варіанти'!K294,1E+99),IF('07A_Конструктор'!$D$12="Так",'06A_Варіанти'!L294,1E+99),IF('07A_Конструктор'!$D$13="Так",'06A_Варіанти'!M294,1E+99),IF('07A_Конструктор'!$D$14="Так",'06A_Варіанти'!N294,1E+99),IF('07A_Конструктор'!$D$15="Так",'06A_Варіанти'!O294,1E+99),IF('07A_Конструктор'!$D$16="Так",'06A_Варіанти'!P294,1E+99),IF('07A_Конструктор'!$D$17="Так",'06A_Варіанти'!Q294,1E+99),IF('06A_Варіанти'!R294="",1E+99,'06A_Варіанти'!R294))</f>
        <v>116</v>
      </c>
      <c r="P303" s="2" t="str">
        <f t="shared" si="33"/>
        <v>5 т</v>
      </c>
      <c r="Q303" s="2">
        <f t="shared" si="34"/>
        <v>14</v>
      </c>
      <c r="R303" s="2">
        <f>IF(OR(C303="РЦК макси",C303="РЦЧ SKU"),"SKU-потік",IFERROR(VLOOKUP(D303,'02_РЦ'!$A$3:$I$7,5,FALSE),0))</f>
        <v>800</v>
      </c>
      <c r="S303" s="2" t="str">
        <f>IF(OR(C303="РЦК макси",C303="РЦЧ SKU"),"Не рахується в ліміт",IFERROR(VLOOKUP(D303,'02_РЦ'!$A$3:$I$7,9,FALSE),"Немає РЦ"))</f>
        <v>В межах</v>
      </c>
    </row>
    <row r="304" spans="1:19">
      <c r="A304" s="2" t="str">
        <f>'06A_Варіанти'!A295</f>
        <v>BASE_823</v>
      </c>
      <c r="B304" s="2" t="str">
        <f>'06A_Варіанти'!B295</f>
        <v>TT_823</v>
      </c>
      <c r="C304" s="2" t="str">
        <f>'06A_Варіанти'!D295</f>
        <v>Основний</v>
      </c>
      <c r="D304" s="2" t="str">
        <f>'06A_Варіанти'!C295</f>
        <v>РЦП</v>
      </c>
      <c r="E304" s="2" t="str">
        <f>'06A_Варіанти'!S295</f>
        <v>DIRECT</v>
      </c>
      <c r="F304" s="2" t="str">
        <f>IF(O304='06A_Варіанти'!E295,'06A_Варіанти'!E$1,IF(O304='06A_Варіанти'!F295,'06A_Варіанти'!F$1,IF(O304='06A_Варіанти'!G295,'06A_Варіанти'!G$1,IF(O304='06A_Варіанти'!H295,'06A_Варіанти'!H$1,IF(O304='06A_Варіанти'!I295,'06A_Варіанти'!I$1,IF(O304='06A_Варіанти'!J295,'06A_Варіанти'!J$1,IF(O304='06A_Варіанти'!K295,'06A_Варіанти'!K$1,IF(O304='06A_Варіанти'!L295,'06A_Варіанти'!L$1,IF(O304='06A_Варіанти'!M295,'06A_Варіанти'!M$1,IF(O304='06A_Варіанти'!N295,'06A_Варіанти'!N$1,IF(O304='06A_Варіанти'!O295,'06A_Варіанти'!O$1,IF(O304='06A_Варіанти'!P295,'06A_Варіанти'!P$1,IF(O304='06A_Варіанти'!Q295,'06A_Варіанти'!Q$1,IF(O304='06A_Варіанти'!R295,'06A_Варіанти'!R$1,"НЕМАЄ МАРШРУТУ"))))))))))))))</f>
        <v>DIRECT</v>
      </c>
      <c r="G304" s="2" t="str">
        <f t="shared" si="28"/>
        <v>БЕЗ ЗМІН</v>
      </c>
      <c r="H304" s="2">
        <f>IF(G304="НЕМАЄ МАРШРУТУ",0,O304-'06A_Варіанти'!T295)</f>
        <v>0</v>
      </c>
      <c r="I304" s="2">
        <f>IFERROR(INDEX('04_Потоки'!$E:$E,MATCH(A304,'04_Потоки'!$A:$A,0)),0)</f>
        <v>1.850536130536131</v>
      </c>
      <c r="J304" s="2">
        <f t="shared" si="29"/>
        <v>1</v>
      </c>
      <c r="K304" s="2">
        <f>IF(C304="РЦК макси",0,2*'06A_Варіанти'!T295*J304)</f>
        <v>318.2</v>
      </c>
      <c r="L304" s="2">
        <f t="shared" si="30"/>
        <v>318.2</v>
      </c>
      <c r="M304" s="2">
        <f t="shared" si="31"/>
        <v>0</v>
      </c>
      <c r="N304" s="9">
        <f t="shared" si="32"/>
        <v>0</v>
      </c>
      <c r="O304" s="2">
        <f>MIN(IF('07A_Конструктор'!$D$5="Так",'06A_Варіанти'!E295,1E+99),IF('07A_Конструктор'!$D$6="Так",'06A_Варіанти'!F295,1E+99),IF('07A_Конструктор'!$D$7="Так",'06A_Варіанти'!G295,1E+99),IF('07A_Конструктор'!$D$8="Так",'06A_Варіанти'!H295,1E+99),IF('07A_Конструктор'!$D$9="Так",'06A_Варіанти'!I295,1E+99),IF('07A_Конструктор'!$D$10="Так",'06A_Варіанти'!J295,1E+99),IF('07A_Конструктор'!$D$11="Так",'06A_Варіанти'!K295,1E+99),IF('07A_Конструктор'!$D$12="Так",'06A_Варіанти'!L295,1E+99),IF('07A_Конструктор'!$D$13="Так",'06A_Варіанти'!M295,1E+99),IF('07A_Конструктор'!$D$14="Так",'06A_Варіанти'!N295,1E+99),IF('07A_Конструктор'!$D$15="Так",'06A_Варіанти'!O295,1E+99),IF('07A_Конструктор'!$D$16="Так",'06A_Варіанти'!P295,1E+99),IF('07A_Конструктор'!$D$17="Так",'06A_Варіанти'!Q295,1E+99),IF('06A_Варіанти'!R295="",1E+99,'06A_Варіанти'!R295))</f>
        <v>159.1</v>
      </c>
      <c r="P304" s="2" t="str">
        <f t="shared" si="33"/>
        <v>5 т</v>
      </c>
      <c r="Q304" s="2">
        <f t="shared" si="34"/>
        <v>14</v>
      </c>
      <c r="R304" s="2">
        <f>IF(OR(C304="РЦК макси",C304="РЦЧ SKU"),"SKU-потік",IFERROR(VLOOKUP(D304,'02_РЦ'!$A$3:$I$7,5,FALSE),0))</f>
        <v>800</v>
      </c>
      <c r="S304" s="2" t="str">
        <f>IF(OR(C304="РЦК макси",C304="РЦЧ SKU"),"Не рахується в ліміт",IFERROR(VLOOKUP(D304,'02_РЦ'!$A$3:$I$7,9,FALSE),"Немає РЦ"))</f>
        <v>В межах</v>
      </c>
    </row>
    <row r="305" spans="1:19">
      <c r="A305" s="2" t="str">
        <f>'06A_Варіанти'!A296</f>
        <v>BASE_828</v>
      </c>
      <c r="B305" s="2" t="str">
        <f>'06A_Варіанти'!B296</f>
        <v>TT_828</v>
      </c>
      <c r="C305" s="2" t="str">
        <f>'06A_Варіанти'!D296</f>
        <v>Основний</v>
      </c>
      <c r="D305" s="2" t="str">
        <f>'06A_Варіанти'!C296</f>
        <v>РЦП</v>
      </c>
      <c r="E305" s="2" t="str">
        <f>'06A_Варіанти'!S296</f>
        <v>DIRECT</v>
      </c>
      <c r="F305" s="2" t="str">
        <f>IF(O305='06A_Варіанти'!E296,'06A_Варіанти'!E$1,IF(O305='06A_Варіанти'!F296,'06A_Варіанти'!F$1,IF(O305='06A_Варіанти'!G296,'06A_Варіанти'!G$1,IF(O305='06A_Варіанти'!H296,'06A_Варіанти'!H$1,IF(O305='06A_Варіанти'!I296,'06A_Варіанти'!I$1,IF(O305='06A_Варіанти'!J296,'06A_Варіанти'!J$1,IF(O305='06A_Варіанти'!K296,'06A_Варіанти'!K$1,IF(O305='06A_Варіанти'!L296,'06A_Варіанти'!L$1,IF(O305='06A_Варіанти'!M296,'06A_Варіанти'!M$1,IF(O305='06A_Варіанти'!N296,'06A_Варіанти'!N$1,IF(O305='06A_Варіанти'!O296,'06A_Варіанти'!O$1,IF(O305='06A_Варіанти'!P296,'06A_Варіанти'!P$1,IF(O305='06A_Варіанти'!Q296,'06A_Варіанти'!Q$1,IF(O305='06A_Варіанти'!R296,'06A_Варіанти'!R$1,"НЕМАЄ МАРШРУТУ"))))))))))))))</f>
        <v>DIRECT</v>
      </c>
      <c r="G305" s="2" t="str">
        <f t="shared" si="28"/>
        <v>БЕЗ ЗМІН</v>
      </c>
      <c r="H305" s="2">
        <f>IF(G305="НЕМАЄ МАРШРУТУ",0,O305-'06A_Варіанти'!T296)</f>
        <v>0</v>
      </c>
      <c r="I305" s="2">
        <f>IFERROR(INDEX('04_Потоки'!$E:$E,MATCH(A305,'04_Потоки'!$A:$A,0)),0)</f>
        <v>1.850536130536131</v>
      </c>
      <c r="J305" s="2">
        <f t="shared" si="29"/>
        <v>1</v>
      </c>
      <c r="K305" s="2">
        <f>IF(C305="РЦК макси",0,2*'06A_Варіанти'!T296*J305)</f>
        <v>467.4</v>
      </c>
      <c r="L305" s="2">
        <f t="shared" si="30"/>
        <v>467.4</v>
      </c>
      <c r="M305" s="2">
        <f t="shared" si="31"/>
        <v>0</v>
      </c>
      <c r="N305" s="9">
        <f t="shared" si="32"/>
        <v>0</v>
      </c>
      <c r="O305" s="2">
        <f>MIN(IF('07A_Конструктор'!$D$5="Так",'06A_Варіанти'!E296,1E+99),IF('07A_Конструктор'!$D$6="Так",'06A_Варіанти'!F296,1E+99),IF('07A_Конструктор'!$D$7="Так",'06A_Варіанти'!G296,1E+99),IF('07A_Конструктор'!$D$8="Так",'06A_Варіанти'!H296,1E+99),IF('07A_Конструктор'!$D$9="Так",'06A_Варіанти'!I296,1E+99),IF('07A_Конструктор'!$D$10="Так",'06A_Варіанти'!J296,1E+99),IF('07A_Конструктор'!$D$11="Так",'06A_Варіанти'!K296,1E+99),IF('07A_Конструктор'!$D$12="Так",'06A_Варіанти'!L296,1E+99),IF('07A_Конструктор'!$D$13="Так",'06A_Варіанти'!M296,1E+99),IF('07A_Конструктор'!$D$14="Так",'06A_Варіанти'!N296,1E+99),IF('07A_Конструктор'!$D$15="Так",'06A_Варіанти'!O296,1E+99),IF('07A_Конструктор'!$D$16="Так",'06A_Варіанти'!P296,1E+99),IF('07A_Конструктор'!$D$17="Так",'06A_Варіанти'!Q296,1E+99),IF('06A_Варіанти'!R296="",1E+99,'06A_Варіанти'!R296))</f>
        <v>233.7</v>
      </c>
      <c r="P305" s="2" t="str">
        <f t="shared" si="33"/>
        <v>5 т</v>
      </c>
      <c r="Q305" s="2">
        <f t="shared" si="34"/>
        <v>14</v>
      </c>
      <c r="R305" s="2">
        <f>IF(OR(C305="РЦК макси",C305="РЦЧ SKU"),"SKU-потік",IFERROR(VLOOKUP(D305,'02_РЦ'!$A$3:$I$7,5,FALSE),0))</f>
        <v>800</v>
      </c>
      <c r="S305" s="2" t="str">
        <f>IF(OR(C305="РЦК макси",C305="РЦЧ SKU"),"Не рахується в ліміт",IFERROR(VLOOKUP(D305,'02_РЦ'!$A$3:$I$7,9,FALSE),"Немає РЦ"))</f>
        <v>В межах</v>
      </c>
    </row>
    <row r="306" spans="1:19">
      <c r="A306" s="2" t="str">
        <f>'06A_Варіанти'!A297</f>
        <v>BASE_402</v>
      </c>
      <c r="B306" s="2" t="str">
        <f>'06A_Варіанти'!B297</f>
        <v>TT_402</v>
      </c>
      <c r="C306" s="2" t="str">
        <f>'06A_Варіанти'!D297</f>
        <v>Основний</v>
      </c>
      <c r="D306" s="2" t="str">
        <f>'06A_Варіанти'!C297</f>
        <v>РЦП</v>
      </c>
      <c r="E306" s="2" t="str">
        <f>'06A_Варіанти'!S297</f>
        <v>DIRECT</v>
      </c>
      <c r="F306" s="2" t="str">
        <f>IF(O306='06A_Варіанти'!E297,'06A_Варіанти'!E$1,IF(O306='06A_Варіанти'!F297,'06A_Варіанти'!F$1,IF(O306='06A_Варіанти'!G297,'06A_Варіанти'!G$1,IF(O306='06A_Варіанти'!H297,'06A_Варіанти'!H$1,IF(O306='06A_Варіанти'!I297,'06A_Варіанти'!I$1,IF(O306='06A_Варіанти'!J297,'06A_Варіанти'!J$1,IF(O306='06A_Варіанти'!K297,'06A_Варіанти'!K$1,IF(O306='06A_Варіанти'!L297,'06A_Варіанти'!L$1,IF(O306='06A_Варіанти'!M297,'06A_Варіанти'!M$1,IF(O306='06A_Варіанти'!N297,'06A_Варіанти'!N$1,IF(O306='06A_Варіанти'!O297,'06A_Варіанти'!O$1,IF(O306='06A_Варіанти'!P297,'06A_Варіанти'!P$1,IF(O306='06A_Варіанти'!Q297,'06A_Варіанти'!Q$1,IF(O306='06A_Варіанти'!R297,'06A_Варіанти'!R$1,"НЕМАЄ МАРШРУТУ"))))))))))))))</f>
        <v>DIRECT</v>
      </c>
      <c r="G306" s="2" t="str">
        <f t="shared" si="28"/>
        <v>БЕЗ ЗМІН</v>
      </c>
      <c r="H306" s="2">
        <f>IF(G306="НЕМАЄ МАРШРУТУ",0,O306-'06A_Варіанти'!T297)</f>
        <v>0</v>
      </c>
      <c r="I306" s="2">
        <f>IFERROR(INDEX('04_Потоки'!$E:$E,MATCH(A306,'04_Потоки'!$A:$A,0)),0)</f>
        <v>1.850536130536131</v>
      </c>
      <c r="J306" s="2">
        <f t="shared" si="29"/>
        <v>1</v>
      </c>
      <c r="K306" s="2">
        <f>IF(C306="РЦК макси",0,2*'06A_Варіанти'!T297*J306)</f>
        <v>593.79999999999995</v>
      </c>
      <c r="L306" s="2">
        <f t="shared" si="30"/>
        <v>593.79999999999995</v>
      </c>
      <c r="M306" s="2">
        <f t="shared" si="31"/>
        <v>0</v>
      </c>
      <c r="N306" s="9">
        <f t="shared" si="32"/>
        <v>0</v>
      </c>
      <c r="O306" s="2">
        <f>MIN(IF('07A_Конструктор'!$D$5="Так",'06A_Варіанти'!E297,1E+99),IF('07A_Конструктор'!$D$6="Так",'06A_Варіанти'!F297,1E+99),IF('07A_Конструктор'!$D$7="Так",'06A_Варіанти'!G297,1E+99),IF('07A_Конструктор'!$D$8="Так",'06A_Варіанти'!H297,1E+99),IF('07A_Конструктор'!$D$9="Так",'06A_Варіанти'!I297,1E+99),IF('07A_Конструктор'!$D$10="Так",'06A_Варіанти'!J297,1E+99),IF('07A_Конструктор'!$D$11="Так",'06A_Варіанти'!K297,1E+99),IF('07A_Конструктор'!$D$12="Так",'06A_Варіанти'!L297,1E+99),IF('07A_Конструктор'!$D$13="Так",'06A_Варіанти'!M297,1E+99),IF('07A_Конструктор'!$D$14="Так",'06A_Варіанти'!N297,1E+99),IF('07A_Конструктор'!$D$15="Так",'06A_Варіанти'!O297,1E+99),IF('07A_Конструктор'!$D$16="Так",'06A_Варіанти'!P297,1E+99),IF('07A_Конструктор'!$D$17="Так",'06A_Варіанти'!Q297,1E+99),IF('06A_Варіанти'!R297="",1E+99,'06A_Варіанти'!R297))</f>
        <v>296.89999999999998</v>
      </c>
      <c r="P306" s="2" t="str">
        <f t="shared" si="33"/>
        <v>5 т</v>
      </c>
      <c r="Q306" s="2">
        <f t="shared" si="34"/>
        <v>14</v>
      </c>
      <c r="R306" s="2">
        <f>IF(OR(C306="РЦК макси",C306="РЦЧ SKU"),"SKU-потік",IFERROR(VLOOKUP(D306,'02_РЦ'!$A$3:$I$7,5,FALSE),0))</f>
        <v>800</v>
      </c>
      <c r="S306" s="2" t="str">
        <f>IF(OR(C306="РЦК макси",C306="РЦЧ SKU"),"Не рахується в ліміт",IFERROR(VLOOKUP(D306,'02_РЦ'!$A$3:$I$7,9,FALSE),"Немає РЦ"))</f>
        <v>В межах</v>
      </c>
    </row>
    <row r="307" spans="1:19">
      <c r="A307" s="2" t="str">
        <f>'06A_Варіанти'!A298</f>
        <v>BASE_835</v>
      </c>
      <c r="B307" s="2" t="str">
        <f>'06A_Варіанти'!B298</f>
        <v>TT_835</v>
      </c>
      <c r="C307" s="2" t="str">
        <f>'06A_Варіанти'!D298</f>
        <v>Основний</v>
      </c>
      <c r="D307" s="2" t="str">
        <f>'06A_Варіанти'!C298</f>
        <v>РЦП</v>
      </c>
      <c r="E307" s="2" t="str">
        <f>'06A_Варіанти'!S298</f>
        <v>DIRECT</v>
      </c>
      <c r="F307" s="2" t="str">
        <f>IF(O307='06A_Варіанти'!E298,'06A_Варіанти'!E$1,IF(O307='06A_Варіанти'!F298,'06A_Варіанти'!F$1,IF(O307='06A_Варіанти'!G298,'06A_Варіанти'!G$1,IF(O307='06A_Варіанти'!H298,'06A_Варіанти'!H$1,IF(O307='06A_Варіанти'!I298,'06A_Варіанти'!I$1,IF(O307='06A_Варіанти'!J298,'06A_Варіанти'!J$1,IF(O307='06A_Варіанти'!K298,'06A_Варіанти'!K$1,IF(O307='06A_Варіанти'!L298,'06A_Варіанти'!L$1,IF(O307='06A_Варіанти'!M298,'06A_Варіанти'!M$1,IF(O307='06A_Варіанти'!N298,'06A_Варіанти'!N$1,IF(O307='06A_Варіанти'!O298,'06A_Варіанти'!O$1,IF(O307='06A_Варіанти'!P298,'06A_Варіанти'!P$1,IF(O307='06A_Варіанти'!Q298,'06A_Варіанти'!Q$1,IF(O307='06A_Варіанти'!R298,'06A_Варіанти'!R$1,"НЕМАЄ МАРШРУТУ"))))))))))))))</f>
        <v>DIRECT</v>
      </c>
      <c r="G307" s="2" t="str">
        <f t="shared" si="28"/>
        <v>БЕЗ ЗМІН</v>
      </c>
      <c r="H307" s="2">
        <f>IF(G307="НЕМАЄ МАРШРУТУ",0,O307-'06A_Варіанти'!T298)</f>
        <v>0</v>
      </c>
      <c r="I307" s="2">
        <f>IFERROR(INDEX('04_Потоки'!$E:$E,MATCH(A307,'04_Потоки'!$A:$A,0)),0)</f>
        <v>1.850536130536131</v>
      </c>
      <c r="J307" s="2">
        <f t="shared" si="29"/>
        <v>1</v>
      </c>
      <c r="K307" s="2">
        <f>IF(C307="РЦК макси",0,2*'06A_Варіанти'!T298*J307)</f>
        <v>312.39999999999998</v>
      </c>
      <c r="L307" s="2">
        <f t="shared" si="30"/>
        <v>312.39999999999998</v>
      </c>
      <c r="M307" s="2">
        <f t="shared" si="31"/>
        <v>0</v>
      </c>
      <c r="N307" s="9">
        <f t="shared" si="32"/>
        <v>0</v>
      </c>
      <c r="O307" s="2">
        <f>MIN(IF('07A_Конструктор'!$D$5="Так",'06A_Варіанти'!E298,1E+99),IF('07A_Конструктор'!$D$6="Так",'06A_Варіанти'!F298,1E+99),IF('07A_Конструктор'!$D$7="Так",'06A_Варіанти'!G298,1E+99),IF('07A_Конструктор'!$D$8="Так",'06A_Варіанти'!H298,1E+99),IF('07A_Конструктор'!$D$9="Так",'06A_Варіанти'!I298,1E+99),IF('07A_Конструктор'!$D$10="Так",'06A_Варіанти'!J298,1E+99),IF('07A_Конструктор'!$D$11="Так",'06A_Варіанти'!K298,1E+99),IF('07A_Конструктор'!$D$12="Так",'06A_Варіанти'!L298,1E+99),IF('07A_Конструктор'!$D$13="Так",'06A_Варіанти'!M298,1E+99),IF('07A_Конструктор'!$D$14="Так",'06A_Варіанти'!N298,1E+99),IF('07A_Конструктор'!$D$15="Так",'06A_Варіанти'!O298,1E+99),IF('07A_Конструктор'!$D$16="Так",'06A_Варіанти'!P298,1E+99),IF('07A_Конструктор'!$D$17="Так",'06A_Варіанти'!Q298,1E+99),IF('06A_Варіанти'!R298="",1E+99,'06A_Варіанти'!R298))</f>
        <v>156.19999999999999</v>
      </c>
      <c r="P307" s="2" t="str">
        <f t="shared" si="33"/>
        <v>5 т</v>
      </c>
      <c r="Q307" s="2">
        <f t="shared" si="34"/>
        <v>14</v>
      </c>
      <c r="R307" s="2">
        <f>IF(OR(C307="РЦК макси",C307="РЦЧ SKU"),"SKU-потік",IFERROR(VLOOKUP(D307,'02_РЦ'!$A$3:$I$7,5,FALSE),0))</f>
        <v>800</v>
      </c>
      <c r="S307" s="2" t="str">
        <f>IF(OR(C307="РЦК макси",C307="РЦЧ SKU"),"Не рахується в ліміт",IFERROR(VLOOKUP(D307,'02_РЦ'!$A$3:$I$7,9,FALSE),"Немає РЦ"))</f>
        <v>В межах</v>
      </c>
    </row>
    <row r="308" spans="1:19">
      <c r="A308" s="2" t="str">
        <f>'06A_Варіанти'!A299</f>
        <v>BASE_866</v>
      </c>
      <c r="B308" s="2" t="str">
        <f>'06A_Варіанти'!B299</f>
        <v>TT_866</v>
      </c>
      <c r="C308" s="2" t="str">
        <f>'06A_Варіанти'!D299</f>
        <v>Основний</v>
      </c>
      <c r="D308" s="2" t="str">
        <f>'06A_Варіанти'!C299</f>
        <v>РЦП</v>
      </c>
      <c r="E308" s="2" t="str">
        <f>'06A_Варіанти'!S299</f>
        <v>DIRECT</v>
      </c>
      <c r="F308" s="2" t="str">
        <f>IF(O308='06A_Варіанти'!E299,'06A_Варіанти'!E$1,IF(O308='06A_Варіанти'!F299,'06A_Варіанти'!F$1,IF(O308='06A_Варіанти'!G299,'06A_Варіанти'!G$1,IF(O308='06A_Варіанти'!H299,'06A_Варіанти'!H$1,IF(O308='06A_Варіанти'!I299,'06A_Варіанти'!I$1,IF(O308='06A_Варіанти'!J299,'06A_Варіанти'!J$1,IF(O308='06A_Варіанти'!K299,'06A_Варіанти'!K$1,IF(O308='06A_Варіанти'!L299,'06A_Варіанти'!L$1,IF(O308='06A_Варіанти'!M299,'06A_Варіанти'!M$1,IF(O308='06A_Варіанти'!N299,'06A_Варіанти'!N$1,IF(O308='06A_Варіанти'!O299,'06A_Варіанти'!O$1,IF(O308='06A_Варіанти'!P299,'06A_Варіанти'!P$1,IF(O308='06A_Варіанти'!Q299,'06A_Варіанти'!Q$1,IF(O308='06A_Варіанти'!R299,'06A_Варіанти'!R$1,"НЕМАЄ МАРШРУТУ"))))))))))))))</f>
        <v>DIRECT</v>
      </c>
      <c r="G308" s="2" t="str">
        <f t="shared" si="28"/>
        <v>БЕЗ ЗМІН</v>
      </c>
      <c r="H308" s="2">
        <f>IF(G308="НЕМАЄ МАРШРУТУ",0,O308-'06A_Варіанти'!T299)</f>
        <v>0</v>
      </c>
      <c r="I308" s="2">
        <f>IFERROR(INDEX('04_Потоки'!$E:$E,MATCH(A308,'04_Потоки'!$A:$A,0)),0)</f>
        <v>1.850536130536131</v>
      </c>
      <c r="J308" s="2">
        <f t="shared" si="29"/>
        <v>1</v>
      </c>
      <c r="K308" s="2">
        <f>IF(C308="РЦК макси",0,2*'06A_Варіанти'!T299*J308)</f>
        <v>287</v>
      </c>
      <c r="L308" s="2">
        <f t="shared" si="30"/>
        <v>287</v>
      </c>
      <c r="M308" s="2">
        <f t="shared" si="31"/>
        <v>0</v>
      </c>
      <c r="N308" s="9">
        <f t="shared" si="32"/>
        <v>0</v>
      </c>
      <c r="O308" s="2">
        <f>MIN(IF('07A_Конструктор'!$D$5="Так",'06A_Варіанти'!E299,1E+99),IF('07A_Конструктор'!$D$6="Так",'06A_Варіанти'!F299,1E+99),IF('07A_Конструктор'!$D$7="Так",'06A_Варіанти'!G299,1E+99),IF('07A_Конструктор'!$D$8="Так",'06A_Варіанти'!H299,1E+99),IF('07A_Конструктор'!$D$9="Так",'06A_Варіанти'!I299,1E+99),IF('07A_Конструктор'!$D$10="Так",'06A_Варіанти'!J299,1E+99),IF('07A_Конструктор'!$D$11="Так",'06A_Варіанти'!K299,1E+99),IF('07A_Конструктор'!$D$12="Так",'06A_Варіанти'!L299,1E+99),IF('07A_Конструктор'!$D$13="Так",'06A_Варіанти'!M299,1E+99),IF('07A_Конструктор'!$D$14="Так",'06A_Варіанти'!N299,1E+99),IF('07A_Конструктор'!$D$15="Так",'06A_Варіанти'!O299,1E+99),IF('07A_Конструктор'!$D$16="Так",'06A_Варіанти'!P299,1E+99),IF('07A_Конструктор'!$D$17="Так",'06A_Варіанти'!Q299,1E+99),IF('06A_Варіанти'!R299="",1E+99,'06A_Варіанти'!R299))</f>
        <v>143.5</v>
      </c>
      <c r="P308" s="2" t="str">
        <f t="shared" si="33"/>
        <v>5 т</v>
      </c>
      <c r="Q308" s="2">
        <f t="shared" si="34"/>
        <v>14</v>
      </c>
      <c r="R308" s="2">
        <f>IF(OR(C308="РЦК макси",C308="РЦЧ SKU"),"SKU-потік",IFERROR(VLOOKUP(D308,'02_РЦ'!$A$3:$I$7,5,FALSE),0))</f>
        <v>800</v>
      </c>
      <c r="S308" s="2" t="str">
        <f>IF(OR(C308="РЦК макси",C308="РЦЧ SKU"),"Не рахується в ліміт",IFERROR(VLOOKUP(D308,'02_РЦ'!$A$3:$I$7,9,FALSE),"Немає РЦ"))</f>
        <v>В межах</v>
      </c>
    </row>
    <row r="309" spans="1:19">
      <c r="A309" s="2" t="str">
        <f>'06A_Варіанти'!A300</f>
        <v>BASE_748</v>
      </c>
      <c r="B309" s="2" t="str">
        <f>'06A_Варіанти'!B300</f>
        <v>TT_748</v>
      </c>
      <c r="C309" s="2" t="str">
        <f>'06A_Варіанти'!D300</f>
        <v>Основний</v>
      </c>
      <c r="D309" s="2" t="str">
        <f>'06A_Варіанти'!C300</f>
        <v>РЦП</v>
      </c>
      <c r="E309" s="2" t="str">
        <f>'06A_Варіанти'!S300</f>
        <v>DIRECT</v>
      </c>
      <c r="F309" s="2" t="str">
        <f>IF(O309='06A_Варіанти'!E300,'06A_Варіанти'!E$1,IF(O309='06A_Варіанти'!F300,'06A_Варіанти'!F$1,IF(O309='06A_Варіанти'!G300,'06A_Варіанти'!G$1,IF(O309='06A_Варіанти'!H300,'06A_Варіанти'!H$1,IF(O309='06A_Варіанти'!I300,'06A_Варіанти'!I$1,IF(O309='06A_Варіанти'!J300,'06A_Варіанти'!J$1,IF(O309='06A_Варіанти'!K300,'06A_Варіанти'!K$1,IF(O309='06A_Варіанти'!L300,'06A_Варіанти'!L$1,IF(O309='06A_Варіанти'!M300,'06A_Варіанти'!M$1,IF(O309='06A_Варіанти'!N300,'06A_Варіанти'!N$1,IF(O309='06A_Варіанти'!O300,'06A_Варіанти'!O$1,IF(O309='06A_Варіанти'!P300,'06A_Варіанти'!P$1,IF(O309='06A_Варіанти'!Q300,'06A_Варіанти'!Q$1,IF(O309='06A_Варіанти'!R300,'06A_Варіанти'!R$1,"НЕМАЄ МАРШРУТУ"))))))))))))))</f>
        <v>DIRECT</v>
      </c>
      <c r="G309" s="2" t="str">
        <f t="shared" si="28"/>
        <v>БЕЗ ЗМІН</v>
      </c>
      <c r="H309" s="2">
        <f>IF(G309="НЕМАЄ МАРШРУТУ",0,O309-'06A_Варіанти'!T300)</f>
        <v>0</v>
      </c>
      <c r="I309" s="2">
        <f>IFERROR(INDEX('04_Потоки'!$E:$E,MATCH(A309,'04_Потоки'!$A:$A,0)),0)</f>
        <v>1.850536130536131</v>
      </c>
      <c r="J309" s="2">
        <f t="shared" si="29"/>
        <v>1</v>
      </c>
      <c r="K309" s="2">
        <f>IF(C309="РЦК макси",0,2*'06A_Варіанти'!T300*J309)</f>
        <v>334.6</v>
      </c>
      <c r="L309" s="2">
        <f t="shared" si="30"/>
        <v>334.6</v>
      </c>
      <c r="M309" s="2">
        <f t="shared" si="31"/>
        <v>0</v>
      </c>
      <c r="N309" s="9">
        <f t="shared" si="32"/>
        <v>0</v>
      </c>
      <c r="O309" s="2">
        <f>MIN(IF('07A_Конструктор'!$D$5="Так",'06A_Варіанти'!E300,1E+99),IF('07A_Конструктор'!$D$6="Так",'06A_Варіанти'!F300,1E+99),IF('07A_Конструктор'!$D$7="Так",'06A_Варіанти'!G300,1E+99),IF('07A_Конструктор'!$D$8="Так",'06A_Варіанти'!H300,1E+99),IF('07A_Конструктор'!$D$9="Так",'06A_Варіанти'!I300,1E+99),IF('07A_Конструктор'!$D$10="Так",'06A_Варіанти'!J300,1E+99),IF('07A_Конструктор'!$D$11="Так",'06A_Варіанти'!K300,1E+99),IF('07A_Конструктор'!$D$12="Так",'06A_Варіанти'!L300,1E+99),IF('07A_Конструктор'!$D$13="Так",'06A_Варіанти'!M300,1E+99),IF('07A_Конструктор'!$D$14="Так",'06A_Варіанти'!N300,1E+99),IF('07A_Конструктор'!$D$15="Так",'06A_Варіанти'!O300,1E+99),IF('07A_Конструктор'!$D$16="Так",'06A_Варіанти'!P300,1E+99),IF('07A_Конструктор'!$D$17="Так",'06A_Варіанти'!Q300,1E+99),IF('06A_Варіанти'!R300="",1E+99,'06A_Варіанти'!R300))</f>
        <v>167.3</v>
      </c>
      <c r="P309" s="2" t="str">
        <f t="shared" si="33"/>
        <v>5 т</v>
      </c>
      <c r="Q309" s="2">
        <f t="shared" si="34"/>
        <v>14</v>
      </c>
      <c r="R309" s="2">
        <f>IF(OR(C309="РЦК макси",C309="РЦЧ SKU"),"SKU-потік",IFERROR(VLOOKUP(D309,'02_РЦ'!$A$3:$I$7,5,FALSE),0))</f>
        <v>800</v>
      </c>
      <c r="S309" s="2" t="str">
        <f>IF(OR(C309="РЦК макси",C309="РЦЧ SKU"),"Не рахується в ліміт",IFERROR(VLOOKUP(D309,'02_РЦ'!$A$3:$I$7,9,FALSE),"Немає РЦ"))</f>
        <v>В межах</v>
      </c>
    </row>
    <row r="310" spans="1:19">
      <c r="A310" s="2" t="str">
        <f>'06A_Варіанти'!A301</f>
        <v>BASE_852</v>
      </c>
      <c r="B310" s="2" t="str">
        <f>'06A_Варіанти'!B301</f>
        <v>TT_852</v>
      </c>
      <c r="C310" s="2" t="str">
        <f>'06A_Варіанти'!D301</f>
        <v>Основний</v>
      </c>
      <c r="D310" s="2" t="str">
        <f>'06A_Варіанти'!C301</f>
        <v>РЦП</v>
      </c>
      <c r="E310" s="2" t="str">
        <f>'06A_Варіанти'!S301</f>
        <v>DIRECT</v>
      </c>
      <c r="F310" s="2" t="str">
        <f>IF(O310='06A_Варіанти'!E301,'06A_Варіанти'!E$1,IF(O310='06A_Варіанти'!F301,'06A_Варіанти'!F$1,IF(O310='06A_Варіанти'!G301,'06A_Варіанти'!G$1,IF(O310='06A_Варіанти'!H301,'06A_Варіанти'!H$1,IF(O310='06A_Варіанти'!I301,'06A_Варіанти'!I$1,IF(O310='06A_Варіанти'!J301,'06A_Варіанти'!J$1,IF(O310='06A_Варіанти'!K301,'06A_Варіанти'!K$1,IF(O310='06A_Варіанти'!L301,'06A_Варіанти'!L$1,IF(O310='06A_Варіанти'!M301,'06A_Варіанти'!M$1,IF(O310='06A_Варіанти'!N301,'06A_Варіанти'!N$1,IF(O310='06A_Варіанти'!O301,'06A_Варіанти'!O$1,IF(O310='06A_Варіанти'!P301,'06A_Варіанти'!P$1,IF(O310='06A_Варіанти'!Q301,'06A_Варіанти'!Q$1,IF(O310='06A_Варіанти'!R301,'06A_Варіанти'!R$1,"НЕМАЄ МАРШРУТУ"))))))))))))))</f>
        <v>DIRECT</v>
      </c>
      <c r="G310" s="2" t="str">
        <f t="shared" si="28"/>
        <v>БЕЗ ЗМІН</v>
      </c>
      <c r="H310" s="2">
        <f>IF(G310="НЕМАЄ МАРШРУТУ",0,O310-'06A_Варіанти'!T301)</f>
        <v>0</v>
      </c>
      <c r="I310" s="2">
        <f>IFERROR(INDEX('04_Потоки'!$E:$E,MATCH(A310,'04_Потоки'!$A:$A,0)),0)</f>
        <v>1.850536130536131</v>
      </c>
      <c r="J310" s="2">
        <f t="shared" si="29"/>
        <v>1</v>
      </c>
      <c r="K310" s="2">
        <f>IF(C310="РЦК макси",0,2*'06A_Варіанти'!T301*J310)</f>
        <v>307</v>
      </c>
      <c r="L310" s="2">
        <f t="shared" si="30"/>
        <v>307</v>
      </c>
      <c r="M310" s="2">
        <f t="shared" si="31"/>
        <v>0</v>
      </c>
      <c r="N310" s="9">
        <f t="shared" si="32"/>
        <v>0</v>
      </c>
      <c r="O310" s="2">
        <f>MIN(IF('07A_Конструктор'!$D$5="Так",'06A_Варіанти'!E301,1E+99),IF('07A_Конструктор'!$D$6="Так",'06A_Варіанти'!F301,1E+99),IF('07A_Конструктор'!$D$7="Так",'06A_Варіанти'!G301,1E+99),IF('07A_Конструктор'!$D$8="Так",'06A_Варіанти'!H301,1E+99),IF('07A_Конструктор'!$D$9="Так",'06A_Варіанти'!I301,1E+99),IF('07A_Конструктор'!$D$10="Так",'06A_Варіанти'!J301,1E+99),IF('07A_Конструктор'!$D$11="Так",'06A_Варіанти'!K301,1E+99),IF('07A_Конструктор'!$D$12="Так",'06A_Варіанти'!L301,1E+99),IF('07A_Конструктор'!$D$13="Так",'06A_Варіанти'!M301,1E+99),IF('07A_Конструктор'!$D$14="Так",'06A_Варіанти'!N301,1E+99),IF('07A_Конструктор'!$D$15="Так",'06A_Варіанти'!O301,1E+99),IF('07A_Конструктор'!$D$16="Так",'06A_Варіанти'!P301,1E+99),IF('07A_Конструктор'!$D$17="Так",'06A_Варіанти'!Q301,1E+99),IF('06A_Варіанти'!R301="",1E+99,'06A_Варіанти'!R301))</f>
        <v>153.5</v>
      </c>
      <c r="P310" s="2" t="str">
        <f t="shared" si="33"/>
        <v>5 т</v>
      </c>
      <c r="Q310" s="2">
        <f t="shared" si="34"/>
        <v>14</v>
      </c>
      <c r="R310" s="2">
        <f>IF(OR(C310="РЦК макси",C310="РЦЧ SKU"),"SKU-потік",IFERROR(VLOOKUP(D310,'02_РЦ'!$A$3:$I$7,5,FALSE),0))</f>
        <v>800</v>
      </c>
      <c r="S310" s="2" t="str">
        <f>IF(OR(C310="РЦК макси",C310="РЦЧ SKU"),"Не рахується в ліміт",IFERROR(VLOOKUP(D310,'02_РЦ'!$A$3:$I$7,9,FALSE),"Немає РЦ"))</f>
        <v>В межах</v>
      </c>
    </row>
    <row r="311" spans="1:19">
      <c r="A311" s="2" t="str">
        <f>'06A_Варіанти'!A302</f>
        <v>BASE_878</v>
      </c>
      <c r="B311" s="2" t="str">
        <f>'06A_Варіанти'!B302</f>
        <v>TT_878</v>
      </c>
      <c r="C311" s="2" t="str">
        <f>'06A_Варіанти'!D302</f>
        <v>Основний</v>
      </c>
      <c r="D311" s="2" t="str">
        <f>'06A_Варіанти'!C302</f>
        <v>РЦП</v>
      </c>
      <c r="E311" s="2" t="str">
        <f>'06A_Варіанти'!S302</f>
        <v>DIRECT</v>
      </c>
      <c r="F311" s="2" t="str">
        <f>IF(O311='06A_Варіанти'!E302,'06A_Варіанти'!E$1,IF(O311='06A_Варіанти'!F302,'06A_Варіанти'!F$1,IF(O311='06A_Варіанти'!G302,'06A_Варіанти'!G$1,IF(O311='06A_Варіанти'!H302,'06A_Варіанти'!H$1,IF(O311='06A_Варіанти'!I302,'06A_Варіанти'!I$1,IF(O311='06A_Варіанти'!J302,'06A_Варіанти'!J$1,IF(O311='06A_Варіанти'!K302,'06A_Варіанти'!K$1,IF(O311='06A_Варіанти'!L302,'06A_Варіанти'!L$1,IF(O311='06A_Варіанти'!M302,'06A_Варіанти'!M$1,IF(O311='06A_Варіанти'!N302,'06A_Варіанти'!N$1,IF(O311='06A_Варіанти'!O302,'06A_Варіанти'!O$1,IF(O311='06A_Варіанти'!P302,'06A_Варіанти'!P$1,IF(O311='06A_Варіанти'!Q302,'06A_Варіанти'!Q$1,IF(O311='06A_Варіанти'!R302,'06A_Варіанти'!R$1,"НЕМАЄ МАРШРУТУ"))))))))))))))</f>
        <v>DIRECT</v>
      </c>
      <c r="G311" s="2" t="str">
        <f t="shared" si="28"/>
        <v>БЕЗ ЗМІН</v>
      </c>
      <c r="H311" s="2">
        <f>IF(G311="НЕМАЄ МАРШРУТУ",0,O311-'06A_Варіанти'!T302)</f>
        <v>0</v>
      </c>
      <c r="I311" s="2">
        <f>IFERROR(INDEX('04_Потоки'!$E:$E,MATCH(A311,'04_Потоки'!$A:$A,0)),0)</f>
        <v>1.850536130536131</v>
      </c>
      <c r="J311" s="2">
        <f t="shared" si="29"/>
        <v>1</v>
      </c>
      <c r="K311" s="2">
        <f>IF(C311="РЦК макси",0,2*'06A_Варіанти'!T302*J311)</f>
        <v>211.4</v>
      </c>
      <c r="L311" s="2">
        <f t="shared" si="30"/>
        <v>211.4</v>
      </c>
      <c r="M311" s="2">
        <f t="shared" si="31"/>
        <v>0</v>
      </c>
      <c r="N311" s="9">
        <f t="shared" si="32"/>
        <v>0</v>
      </c>
      <c r="O311" s="2">
        <f>MIN(IF('07A_Конструктор'!$D$5="Так",'06A_Варіанти'!E302,1E+99),IF('07A_Конструктор'!$D$6="Так",'06A_Варіанти'!F302,1E+99),IF('07A_Конструктор'!$D$7="Так",'06A_Варіанти'!G302,1E+99),IF('07A_Конструктор'!$D$8="Так",'06A_Варіанти'!H302,1E+99),IF('07A_Конструктор'!$D$9="Так",'06A_Варіанти'!I302,1E+99),IF('07A_Конструктор'!$D$10="Так",'06A_Варіанти'!J302,1E+99),IF('07A_Конструктор'!$D$11="Так",'06A_Варіанти'!K302,1E+99),IF('07A_Конструктор'!$D$12="Так",'06A_Варіанти'!L302,1E+99),IF('07A_Конструктор'!$D$13="Так",'06A_Варіанти'!M302,1E+99),IF('07A_Конструктор'!$D$14="Так",'06A_Варіанти'!N302,1E+99),IF('07A_Конструктор'!$D$15="Так",'06A_Варіанти'!O302,1E+99),IF('07A_Конструктор'!$D$16="Так",'06A_Варіанти'!P302,1E+99),IF('07A_Конструктор'!$D$17="Так",'06A_Варіанти'!Q302,1E+99),IF('06A_Варіанти'!R302="",1E+99,'06A_Варіанти'!R302))</f>
        <v>105.7</v>
      </c>
      <c r="P311" s="2" t="str">
        <f t="shared" si="33"/>
        <v>5 т</v>
      </c>
      <c r="Q311" s="2">
        <f t="shared" si="34"/>
        <v>14</v>
      </c>
      <c r="R311" s="2">
        <f>IF(OR(C311="РЦК макси",C311="РЦЧ SKU"),"SKU-потік",IFERROR(VLOOKUP(D311,'02_РЦ'!$A$3:$I$7,5,FALSE),0))</f>
        <v>800</v>
      </c>
      <c r="S311" s="2" t="str">
        <f>IF(OR(C311="РЦК макси",C311="РЦЧ SKU"),"Не рахується в ліміт",IFERROR(VLOOKUP(D311,'02_РЦ'!$A$3:$I$7,9,FALSE),"Немає РЦ"))</f>
        <v>В межах</v>
      </c>
    </row>
    <row r="312" spans="1:19">
      <c r="A312" s="2" t="str">
        <f>'06A_Варіанти'!A303</f>
        <v>BASE_883</v>
      </c>
      <c r="B312" s="2" t="str">
        <f>'06A_Варіанти'!B303</f>
        <v>TT_883</v>
      </c>
      <c r="C312" s="2" t="str">
        <f>'06A_Варіанти'!D303</f>
        <v>Основний</v>
      </c>
      <c r="D312" s="2" t="str">
        <f>'06A_Варіанти'!C303</f>
        <v>РЦП</v>
      </c>
      <c r="E312" s="2" t="str">
        <f>'06A_Варіанти'!S303</f>
        <v>DIRECT</v>
      </c>
      <c r="F312" s="2" t="str">
        <f>IF(O312='06A_Варіанти'!E303,'06A_Варіанти'!E$1,IF(O312='06A_Варіанти'!F303,'06A_Варіанти'!F$1,IF(O312='06A_Варіанти'!G303,'06A_Варіанти'!G$1,IF(O312='06A_Варіанти'!H303,'06A_Варіанти'!H$1,IF(O312='06A_Варіанти'!I303,'06A_Варіанти'!I$1,IF(O312='06A_Варіанти'!J303,'06A_Варіанти'!J$1,IF(O312='06A_Варіанти'!K303,'06A_Варіанти'!K$1,IF(O312='06A_Варіанти'!L303,'06A_Варіанти'!L$1,IF(O312='06A_Варіанти'!M303,'06A_Варіанти'!M$1,IF(O312='06A_Варіанти'!N303,'06A_Варіанти'!N$1,IF(O312='06A_Варіанти'!O303,'06A_Варіанти'!O$1,IF(O312='06A_Варіанти'!P303,'06A_Варіанти'!P$1,IF(O312='06A_Варіанти'!Q303,'06A_Варіанти'!Q$1,IF(O312='06A_Варіанти'!R303,'06A_Варіанти'!R$1,"НЕМАЄ МАРШРУТУ"))))))))))))))</f>
        <v>DIRECT</v>
      </c>
      <c r="G312" s="2" t="str">
        <f t="shared" si="28"/>
        <v>БЕЗ ЗМІН</v>
      </c>
      <c r="H312" s="2">
        <f>IF(G312="НЕМАЄ МАРШРУТУ",0,O312-'06A_Варіанти'!T303)</f>
        <v>0</v>
      </c>
      <c r="I312" s="2">
        <f>IFERROR(INDEX('04_Потоки'!$E:$E,MATCH(A312,'04_Потоки'!$A:$A,0)),0)</f>
        <v>1.850536130536131</v>
      </c>
      <c r="J312" s="2">
        <f t="shared" si="29"/>
        <v>1</v>
      </c>
      <c r="K312" s="2">
        <f>IF(C312="РЦК макси",0,2*'06A_Варіанти'!T303*J312)</f>
        <v>224.4</v>
      </c>
      <c r="L312" s="2">
        <f t="shared" si="30"/>
        <v>224.4</v>
      </c>
      <c r="M312" s="2">
        <f t="shared" si="31"/>
        <v>0</v>
      </c>
      <c r="N312" s="9">
        <f t="shared" si="32"/>
        <v>0</v>
      </c>
      <c r="O312" s="2">
        <f>MIN(IF('07A_Конструктор'!$D$5="Так",'06A_Варіанти'!E303,1E+99),IF('07A_Конструктор'!$D$6="Так",'06A_Варіанти'!F303,1E+99),IF('07A_Конструктор'!$D$7="Так",'06A_Варіанти'!G303,1E+99),IF('07A_Конструктор'!$D$8="Так",'06A_Варіанти'!H303,1E+99),IF('07A_Конструктор'!$D$9="Так",'06A_Варіанти'!I303,1E+99),IF('07A_Конструктор'!$D$10="Так",'06A_Варіанти'!J303,1E+99),IF('07A_Конструктор'!$D$11="Так",'06A_Варіанти'!K303,1E+99),IF('07A_Конструктор'!$D$12="Так",'06A_Варіанти'!L303,1E+99),IF('07A_Конструктор'!$D$13="Так",'06A_Варіанти'!M303,1E+99),IF('07A_Конструктор'!$D$14="Так",'06A_Варіанти'!N303,1E+99),IF('07A_Конструктор'!$D$15="Так",'06A_Варіанти'!O303,1E+99),IF('07A_Конструктор'!$D$16="Так",'06A_Варіанти'!P303,1E+99),IF('07A_Конструктор'!$D$17="Так",'06A_Варіанти'!Q303,1E+99),IF('06A_Варіанти'!R303="",1E+99,'06A_Варіанти'!R303))</f>
        <v>112.2</v>
      </c>
      <c r="P312" s="2" t="str">
        <f t="shared" si="33"/>
        <v>5 т</v>
      </c>
      <c r="Q312" s="2">
        <f t="shared" si="34"/>
        <v>14</v>
      </c>
      <c r="R312" s="2">
        <f>IF(OR(C312="РЦК макси",C312="РЦЧ SKU"),"SKU-потік",IFERROR(VLOOKUP(D312,'02_РЦ'!$A$3:$I$7,5,FALSE),0))</f>
        <v>800</v>
      </c>
      <c r="S312" s="2" t="str">
        <f>IF(OR(C312="РЦК макси",C312="РЦЧ SKU"),"Не рахується в ліміт",IFERROR(VLOOKUP(D312,'02_РЦ'!$A$3:$I$7,9,FALSE),"Немає РЦ"))</f>
        <v>В межах</v>
      </c>
    </row>
    <row r="313" spans="1:19">
      <c r="A313" s="2" t="str">
        <f>'06A_Варіанти'!A304</f>
        <v>BASE_850</v>
      </c>
      <c r="B313" s="2" t="str">
        <f>'06A_Варіанти'!B304</f>
        <v>TT_850</v>
      </c>
      <c r="C313" s="2" t="str">
        <f>'06A_Варіанти'!D304</f>
        <v>Основний</v>
      </c>
      <c r="D313" s="2" t="str">
        <f>'06A_Варіанти'!C304</f>
        <v>РЦП</v>
      </c>
      <c r="E313" s="2" t="str">
        <f>'06A_Варіанти'!S304</f>
        <v>DNI_AMUR</v>
      </c>
      <c r="F313" s="2" t="str">
        <f>IF(O313='06A_Варіанти'!E304,'06A_Варіанти'!E$1,IF(O313='06A_Варіанти'!F304,'06A_Варіанти'!F$1,IF(O313='06A_Варіанти'!G304,'06A_Варіанти'!G$1,IF(O313='06A_Варіанти'!H304,'06A_Варіанти'!H$1,IF(O313='06A_Варіанти'!I304,'06A_Варіанти'!I$1,IF(O313='06A_Варіанти'!J304,'06A_Варіанти'!J$1,IF(O313='06A_Варіанти'!K304,'06A_Варіанти'!K$1,IF(O313='06A_Варіанти'!L304,'06A_Варіанти'!L$1,IF(O313='06A_Варіанти'!M304,'06A_Варіанти'!M$1,IF(O313='06A_Варіанти'!N304,'06A_Варіанти'!N$1,IF(O313='06A_Варіанти'!O304,'06A_Варіанти'!O$1,IF(O313='06A_Варіанти'!P304,'06A_Варіанти'!P$1,IF(O313='06A_Варіанти'!Q304,'06A_Варіанти'!Q$1,IF(O313='06A_Варіанти'!R304,'06A_Варіанти'!R$1,"НЕМАЄ МАРШРУТУ"))))))))))))))</f>
        <v>DNI_AMUR</v>
      </c>
      <c r="G313" s="2" t="str">
        <f t="shared" si="28"/>
        <v>БЕЗ ЗМІН</v>
      </c>
      <c r="H313" s="2">
        <f>IF(G313="НЕМАЄ МАРШРУТУ",0,O313-'06A_Варіанти'!T304)</f>
        <v>0</v>
      </c>
      <c r="I313" s="2">
        <f>IFERROR(INDEX('04_Потоки'!$E:$E,MATCH(A313,'04_Потоки'!$A:$A,0)),0)</f>
        <v>1.850536130536131</v>
      </c>
      <c r="J313" s="2">
        <f t="shared" si="29"/>
        <v>1</v>
      </c>
      <c r="K313" s="2">
        <f>IF(C313="РЦК макси",0,2*'06A_Варіанти'!T304*J313)</f>
        <v>314.60000000000002</v>
      </c>
      <c r="L313" s="2">
        <f t="shared" si="30"/>
        <v>314.60000000000002</v>
      </c>
      <c r="M313" s="2">
        <f t="shared" si="31"/>
        <v>0</v>
      </c>
      <c r="N313" s="9">
        <f t="shared" si="32"/>
        <v>0</v>
      </c>
      <c r="O313" s="2">
        <f>MIN(IF('07A_Конструктор'!$D$5="Так",'06A_Варіанти'!E304,1E+99),IF('07A_Конструктор'!$D$6="Так",'06A_Варіанти'!F304,1E+99),IF('07A_Конструктор'!$D$7="Так",'06A_Варіанти'!G304,1E+99),IF('07A_Конструктор'!$D$8="Так",'06A_Варіанти'!H304,1E+99),IF('07A_Конструктор'!$D$9="Так",'06A_Варіанти'!I304,1E+99),IF('07A_Конструктор'!$D$10="Так",'06A_Варіанти'!J304,1E+99),IF('07A_Конструктор'!$D$11="Так",'06A_Варіанти'!K304,1E+99),IF('07A_Конструктор'!$D$12="Так",'06A_Варіанти'!L304,1E+99),IF('07A_Конструктор'!$D$13="Так",'06A_Варіанти'!M304,1E+99),IF('07A_Конструктор'!$D$14="Так",'06A_Варіанти'!N304,1E+99),IF('07A_Конструктор'!$D$15="Так",'06A_Варіанти'!O304,1E+99),IF('07A_Конструктор'!$D$16="Так",'06A_Варіанти'!P304,1E+99),IF('07A_Конструктор'!$D$17="Так",'06A_Варіанти'!Q304,1E+99),IF('06A_Варіанти'!R304="",1E+99,'06A_Варіанти'!R304))</f>
        <v>157.30000000000001</v>
      </c>
      <c r="P313" s="2" t="str">
        <f t="shared" si="33"/>
        <v>5 т</v>
      </c>
      <c r="Q313" s="2">
        <f t="shared" si="34"/>
        <v>14</v>
      </c>
      <c r="R313" s="2">
        <f>IF(OR(C313="РЦК макси",C313="РЦЧ SKU"),"SKU-потік",IFERROR(VLOOKUP(D313,'02_РЦ'!$A$3:$I$7,5,FALSE),0))</f>
        <v>800</v>
      </c>
      <c r="S313" s="2" t="str">
        <f>IF(OR(C313="РЦК макси",C313="РЦЧ SKU"),"Не рахується в ліміт",IFERROR(VLOOKUP(D313,'02_РЦ'!$A$3:$I$7,9,FALSE),"Немає РЦ"))</f>
        <v>В межах</v>
      </c>
    </row>
    <row r="314" spans="1:19">
      <c r="A314" s="2" t="str">
        <f>'06A_Варіанти'!A305</f>
        <v>BASE_312</v>
      </c>
      <c r="B314" s="2" t="str">
        <f>'06A_Варіанти'!B305</f>
        <v>TT_312</v>
      </c>
      <c r="C314" s="2" t="str">
        <f>'06A_Варіанти'!D305</f>
        <v>Основний</v>
      </c>
      <c r="D314" s="2" t="str">
        <f>'06A_Варіанти'!C305</f>
        <v>РЦП</v>
      </c>
      <c r="E314" s="2" t="str">
        <f>'06A_Варіанти'!S305</f>
        <v>DIRECT</v>
      </c>
      <c r="F314" s="2" t="str">
        <f>IF(O314='06A_Варіанти'!E305,'06A_Варіанти'!E$1,IF(O314='06A_Варіанти'!F305,'06A_Варіанти'!F$1,IF(O314='06A_Варіанти'!G305,'06A_Варіанти'!G$1,IF(O314='06A_Варіанти'!H305,'06A_Варіанти'!H$1,IF(O314='06A_Варіанти'!I305,'06A_Варіанти'!I$1,IF(O314='06A_Варіанти'!J305,'06A_Варіанти'!J$1,IF(O314='06A_Варіанти'!K305,'06A_Варіанти'!K$1,IF(O314='06A_Варіанти'!L305,'06A_Варіанти'!L$1,IF(O314='06A_Варіанти'!M305,'06A_Варіанти'!M$1,IF(O314='06A_Варіанти'!N305,'06A_Варіанти'!N$1,IF(O314='06A_Варіанти'!O305,'06A_Варіанти'!O$1,IF(O314='06A_Варіанти'!P305,'06A_Варіанти'!P$1,IF(O314='06A_Варіанти'!Q305,'06A_Варіанти'!Q$1,IF(O314='06A_Варіанти'!R305,'06A_Варіанти'!R$1,"НЕМАЄ МАРШРУТУ"))))))))))))))</f>
        <v>DIRECT</v>
      </c>
      <c r="G314" s="2" t="str">
        <f t="shared" si="28"/>
        <v>БЕЗ ЗМІН</v>
      </c>
      <c r="H314" s="2">
        <f>IF(G314="НЕМАЄ МАРШРУТУ",0,O314-'06A_Варіанти'!T305)</f>
        <v>0</v>
      </c>
      <c r="I314" s="2">
        <f>IFERROR(INDEX('04_Потоки'!$E:$E,MATCH(A314,'04_Потоки'!$A:$A,0)),0)</f>
        <v>1.850536130536131</v>
      </c>
      <c r="J314" s="2">
        <f t="shared" si="29"/>
        <v>1</v>
      </c>
      <c r="K314" s="2">
        <f>IF(C314="РЦК макси",0,2*'06A_Варіанти'!T305*J314)</f>
        <v>227.8</v>
      </c>
      <c r="L314" s="2">
        <f t="shared" si="30"/>
        <v>227.8</v>
      </c>
      <c r="M314" s="2">
        <f t="shared" si="31"/>
        <v>0</v>
      </c>
      <c r="N314" s="9">
        <f t="shared" si="32"/>
        <v>0</v>
      </c>
      <c r="O314" s="2">
        <f>MIN(IF('07A_Конструктор'!$D$5="Так",'06A_Варіанти'!E305,1E+99),IF('07A_Конструктор'!$D$6="Так",'06A_Варіанти'!F305,1E+99),IF('07A_Конструктор'!$D$7="Так",'06A_Варіанти'!G305,1E+99),IF('07A_Конструктор'!$D$8="Так",'06A_Варіанти'!H305,1E+99),IF('07A_Конструктор'!$D$9="Так",'06A_Варіанти'!I305,1E+99),IF('07A_Конструктор'!$D$10="Так",'06A_Варіанти'!J305,1E+99),IF('07A_Конструктор'!$D$11="Так",'06A_Варіанти'!K305,1E+99),IF('07A_Конструктор'!$D$12="Так",'06A_Варіанти'!L305,1E+99),IF('07A_Конструктор'!$D$13="Так",'06A_Варіанти'!M305,1E+99),IF('07A_Конструктор'!$D$14="Так",'06A_Варіанти'!N305,1E+99),IF('07A_Конструктор'!$D$15="Так",'06A_Варіанти'!O305,1E+99),IF('07A_Конструктор'!$D$16="Так",'06A_Варіанти'!P305,1E+99),IF('07A_Конструктор'!$D$17="Так",'06A_Варіанти'!Q305,1E+99),IF('06A_Варіанти'!R305="",1E+99,'06A_Варіанти'!R305))</f>
        <v>113.9</v>
      </c>
      <c r="P314" s="2" t="str">
        <f t="shared" si="33"/>
        <v>5 т</v>
      </c>
      <c r="Q314" s="2">
        <f t="shared" si="34"/>
        <v>14</v>
      </c>
      <c r="R314" s="2">
        <f>IF(OR(C314="РЦК макси",C314="РЦЧ SKU"),"SKU-потік",IFERROR(VLOOKUP(D314,'02_РЦ'!$A$3:$I$7,5,FALSE),0))</f>
        <v>800</v>
      </c>
      <c r="S314" s="2" t="str">
        <f>IF(OR(C314="РЦК макси",C314="РЦЧ SKU"),"Не рахується в ліміт",IFERROR(VLOOKUP(D314,'02_РЦ'!$A$3:$I$7,9,FALSE),"Немає РЦ"))</f>
        <v>В межах</v>
      </c>
    </row>
    <row r="315" spans="1:19">
      <c r="A315" s="2" t="str">
        <f>'06A_Варіанти'!A306</f>
        <v>BASE_860</v>
      </c>
      <c r="B315" s="2" t="str">
        <f>'06A_Варіанти'!B306</f>
        <v>TT_860</v>
      </c>
      <c r="C315" s="2" t="str">
        <f>'06A_Варіанти'!D306</f>
        <v>Основний</v>
      </c>
      <c r="D315" s="2" t="str">
        <f>'06A_Варіанти'!C306</f>
        <v>РЦП</v>
      </c>
      <c r="E315" s="2" t="str">
        <f>'06A_Варіанти'!S306</f>
        <v>DIRECT</v>
      </c>
      <c r="F315" s="2" t="str">
        <f>IF(O315='06A_Варіанти'!E306,'06A_Варіанти'!E$1,IF(O315='06A_Варіанти'!F306,'06A_Варіанти'!F$1,IF(O315='06A_Варіанти'!G306,'06A_Варіанти'!G$1,IF(O315='06A_Варіанти'!H306,'06A_Варіанти'!H$1,IF(O315='06A_Варіанти'!I306,'06A_Варіанти'!I$1,IF(O315='06A_Варіанти'!J306,'06A_Варіанти'!J$1,IF(O315='06A_Варіанти'!K306,'06A_Варіанти'!K$1,IF(O315='06A_Варіанти'!L306,'06A_Варіанти'!L$1,IF(O315='06A_Варіанти'!M306,'06A_Варіанти'!M$1,IF(O315='06A_Варіанти'!N306,'06A_Варіанти'!N$1,IF(O315='06A_Варіанти'!O306,'06A_Варіанти'!O$1,IF(O315='06A_Варіанти'!P306,'06A_Варіанти'!P$1,IF(O315='06A_Варіанти'!Q306,'06A_Варіанти'!Q$1,IF(O315='06A_Варіанти'!R306,'06A_Варіанти'!R$1,"НЕМАЄ МАРШРУТУ"))))))))))))))</f>
        <v>DIRECT</v>
      </c>
      <c r="G315" s="2" t="str">
        <f t="shared" si="28"/>
        <v>БЕЗ ЗМІН</v>
      </c>
      <c r="H315" s="2">
        <f>IF(G315="НЕМАЄ МАРШРУТУ",0,O315-'06A_Варіанти'!T306)</f>
        <v>0</v>
      </c>
      <c r="I315" s="2">
        <f>IFERROR(INDEX('04_Потоки'!$E:$E,MATCH(A315,'04_Потоки'!$A:$A,0)),0)</f>
        <v>1.850536130536131</v>
      </c>
      <c r="J315" s="2">
        <f t="shared" si="29"/>
        <v>1</v>
      </c>
      <c r="K315" s="2">
        <f>IF(C315="РЦК макси",0,2*'06A_Варіанти'!T306*J315)</f>
        <v>282.8</v>
      </c>
      <c r="L315" s="2">
        <f t="shared" si="30"/>
        <v>282.8</v>
      </c>
      <c r="M315" s="2">
        <f t="shared" si="31"/>
        <v>0</v>
      </c>
      <c r="N315" s="9">
        <f t="shared" si="32"/>
        <v>0</v>
      </c>
      <c r="O315" s="2">
        <f>MIN(IF('07A_Конструктор'!$D$5="Так",'06A_Варіанти'!E306,1E+99),IF('07A_Конструктор'!$D$6="Так",'06A_Варіанти'!F306,1E+99),IF('07A_Конструктор'!$D$7="Так",'06A_Варіанти'!G306,1E+99),IF('07A_Конструктор'!$D$8="Так",'06A_Варіанти'!H306,1E+99),IF('07A_Конструктор'!$D$9="Так",'06A_Варіанти'!I306,1E+99),IF('07A_Конструктор'!$D$10="Так",'06A_Варіанти'!J306,1E+99),IF('07A_Конструктор'!$D$11="Так",'06A_Варіанти'!K306,1E+99),IF('07A_Конструктор'!$D$12="Так",'06A_Варіанти'!L306,1E+99),IF('07A_Конструктор'!$D$13="Так",'06A_Варіанти'!M306,1E+99),IF('07A_Конструктор'!$D$14="Так",'06A_Варіанти'!N306,1E+99),IF('07A_Конструктор'!$D$15="Так",'06A_Варіанти'!O306,1E+99),IF('07A_Конструктор'!$D$16="Так",'06A_Варіанти'!P306,1E+99),IF('07A_Конструктор'!$D$17="Так",'06A_Варіанти'!Q306,1E+99),IF('06A_Варіанти'!R306="",1E+99,'06A_Варіанти'!R306))</f>
        <v>141.4</v>
      </c>
      <c r="P315" s="2" t="str">
        <f t="shared" si="33"/>
        <v>5 т</v>
      </c>
      <c r="Q315" s="2">
        <f t="shared" si="34"/>
        <v>14</v>
      </c>
      <c r="R315" s="2">
        <f>IF(OR(C315="РЦК макси",C315="РЦЧ SKU"),"SKU-потік",IFERROR(VLOOKUP(D315,'02_РЦ'!$A$3:$I$7,5,FALSE),0))</f>
        <v>800</v>
      </c>
      <c r="S315" s="2" t="str">
        <f>IF(OR(C315="РЦК макси",C315="РЦЧ SKU"),"Не рахується в ліміт",IFERROR(VLOOKUP(D315,'02_РЦ'!$A$3:$I$7,9,FALSE),"Немає РЦ"))</f>
        <v>В межах</v>
      </c>
    </row>
    <row r="316" spans="1:19">
      <c r="A316" s="2" t="str">
        <f>'06A_Варіанти'!A307</f>
        <v>BASE_874</v>
      </c>
      <c r="B316" s="2" t="str">
        <f>'06A_Варіанти'!B307</f>
        <v>TT_874</v>
      </c>
      <c r="C316" s="2" t="str">
        <f>'06A_Варіанти'!D307</f>
        <v>Основний</v>
      </c>
      <c r="D316" s="2" t="str">
        <f>'06A_Варіанти'!C307</f>
        <v>РЦП</v>
      </c>
      <c r="E316" s="2" t="str">
        <f>'06A_Варіанти'!S307</f>
        <v>DIRECT</v>
      </c>
      <c r="F316" s="2" t="str">
        <f>IF(O316='06A_Варіанти'!E307,'06A_Варіанти'!E$1,IF(O316='06A_Варіанти'!F307,'06A_Варіанти'!F$1,IF(O316='06A_Варіанти'!G307,'06A_Варіанти'!G$1,IF(O316='06A_Варіанти'!H307,'06A_Варіанти'!H$1,IF(O316='06A_Варіанти'!I307,'06A_Варіанти'!I$1,IF(O316='06A_Варіанти'!J307,'06A_Варіанти'!J$1,IF(O316='06A_Варіанти'!K307,'06A_Варіанти'!K$1,IF(O316='06A_Варіанти'!L307,'06A_Варіанти'!L$1,IF(O316='06A_Варіанти'!M307,'06A_Варіанти'!M$1,IF(O316='06A_Варіанти'!N307,'06A_Варіанти'!N$1,IF(O316='06A_Варіанти'!O307,'06A_Варіанти'!O$1,IF(O316='06A_Варіанти'!P307,'06A_Варіанти'!P$1,IF(O316='06A_Варіанти'!Q307,'06A_Варіанти'!Q$1,IF(O316='06A_Варіанти'!R307,'06A_Варіанти'!R$1,"НЕМАЄ МАРШРУТУ"))))))))))))))</f>
        <v>DIRECT</v>
      </c>
      <c r="G316" s="2" t="str">
        <f t="shared" si="28"/>
        <v>БЕЗ ЗМІН</v>
      </c>
      <c r="H316" s="2">
        <f>IF(G316="НЕМАЄ МАРШРУТУ",0,O316-'06A_Варіанти'!T307)</f>
        <v>0</v>
      </c>
      <c r="I316" s="2">
        <f>IFERROR(INDEX('04_Потоки'!$E:$E,MATCH(A316,'04_Потоки'!$A:$A,0)),0)</f>
        <v>1.850536130536131</v>
      </c>
      <c r="J316" s="2">
        <f t="shared" si="29"/>
        <v>1</v>
      </c>
      <c r="K316" s="2">
        <f>IF(C316="РЦК макси",0,2*'06A_Варіанти'!T307*J316)</f>
        <v>767.2</v>
      </c>
      <c r="L316" s="2">
        <f t="shared" si="30"/>
        <v>767.2</v>
      </c>
      <c r="M316" s="2">
        <f t="shared" si="31"/>
        <v>0</v>
      </c>
      <c r="N316" s="9">
        <f t="shared" si="32"/>
        <v>0</v>
      </c>
      <c r="O316" s="2">
        <f>MIN(IF('07A_Конструктор'!$D$5="Так",'06A_Варіанти'!E307,1E+99),IF('07A_Конструктор'!$D$6="Так",'06A_Варіанти'!F307,1E+99),IF('07A_Конструктор'!$D$7="Так",'06A_Варіанти'!G307,1E+99),IF('07A_Конструктор'!$D$8="Так",'06A_Варіанти'!H307,1E+99),IF('07A_Конструктор'!$D$9="Так",'06A_Варіанти'!I307,1E+99),IF('07A_Конструктор'!$D$10="Так",'06A_Варіанти'!J307,1E+99),IF('07A_Конструктор'!$D$11="Так",'06A_Варіанти'!K307,1E+99),IF('07A_Конструктор'!$D$12="Так",'06A_Варіанти'!L307,1E+99),IF('07A_Конструктор'!$D$13="Так",'06A_Варіанти'!M307,1E+99),IF('07A_Конструктор'!$D$14="Так",'06A_Варіанти'!N307,1E+99),IF('07A_Конструктор'!$D$15="Так",'06A_Варіанти'!O307,1E+99),IF('07A_Конструктор'!$D$16="Так",'06A_Варіанти'!P307,1E+99),IF('07A_Конструктор'!$D$17="Так",'06A_Варіанти'!Q307,1E+99),IF('06A_Варіанти'!R307="",1E+99,'06A_Варіанти'!R307))</f>
        <v>383.6</v>
      </c>
      <c r="P316" s="2" t="str">
        <f t="shared" si="33"/>
        <v>5 т</v>
      </c>
      <c r="Q316" s="2">
        <f t="shared" si="34"/>
        <v>14</v>
      </c>
      <c r="R316" s="2">
        <f>IF(OR(C316="РЦК макси",C316="РЦЧ SKU"),"SKU-потік",IFERROR(VLOOKUP(D316,'02_РЦ'!$A$3:$I$7,5,FALSE),0))</f>
        <v>800</v>
      </c>
      <c r="S316" s="2" t="str">
        <f>IF(OR(C316="РЦК макси",C316="РЦЧ SKU"),"Не рахується в ліміт",IFERROR(VLOOKUP(D316,'02_РЦ'!$A$3:$I$7,9,FALSE),"Немає РЦ"))</f>
        <v>В межах</v>
      </c>
    </row>
    <row r="317" spans="1:19">
      <c r="A317" s="2" t="str">
        <f>'06A_Варіанти'!A308</f>
        <v>BASE_877</v>
      </c>
      <c r="B317" s="2" t="str">
        <f>'06A_Варіанти'!B308</f>
        <v>TT_877</v>
      </c>
      <c r="C317" s="2" t="str">
        <f>'06A_Варіанти'!D308</f>
        <v>Основний</v>
      </c>
      <c r="D317" s="2" t="str">
        <f>'06A_Варіанти'!C308</f>
        <v>РЦП</v>
      </c>
      <c r="E317" s="2" t="str">
        <f>'06A_Варіанти'!S308</f>
        <v>DIRECT</v>
      </c>
      <c r="F317" s="2" t="str">
        <f>IF(O317='06A_Варіанти'!E308,'06A_Варіанти'!E$1,IF(O317='06A_Варіанти'!F308,'06A_Варіанти'!F$1,IF(O317='06A_Варіанти'!G308,'06A_Варіанти'!G$1,IF(O317='06A_Варіанти'!H308,'06A_Варіанти'!H$1,IF(O317='06A_Варіанти'!I308,'06A_Варіанти'!I$1,IF(O317='06A_Варіанти'!J308,'06A_Варіанти'!J$1,IF(O317='06A_Варіанти'!K308,'06A_Варіанти'!K$1,IF(O317='06A_Варіанти'!L308,'06A_Варіанти'!L$1,IF(O317='06A_Варіанти'!M308,'06A_Варіанти'!M$1,IF(O317='06A_Варіанти'!N308,'06A_Варіанти'!N$1,IF(O317='06A_Варіанти'!O308,'06A_Варіанти'!O$1,IF(O317='06A_Варіанти'!P308,'06A_Варіанти'!P$1,IF(O317='06A_Варіанти'!Q308,'06A_Варіанти'!Q$1,IF(O317='06A_Варіанти'!R308,'06A_Варіанти'!R$1,"НЕМАЄ МАРШРУТУ"))))))))))))))</f>
        <v>DIRECT</v>
      </c>
      <c r="G317" s="2" t="str">
        <f t="shared" si="28"/>
        <v>БЕЗ ЗМІН</v>
      </c>
      <c r="H317" s="2">
        <f>IF(G317="НЕМАЄ МАРШРУТУ",0,O317-'06A_Варіанти'!T308)</f>
        <v>0</v>
      </c>
      <c r="I317" s="2">
        <f>IFERROR(INDEX('04_Потоки'!$E:$E,MATCH(A317,'04_Потоки'!$A:$A,0)),0)</f>
        <v>1.850536130536131</v>
      </c>
      <c r="J317" s="2">
        <f t="shared" si="29"/>
        <v>1</v>
      </c>
      <c r="K317" s="2">
        <f>IF(C317="РЦК макси",0,2*'06A_Варіанти'!T308*J317)</f>
        <v>335.6</v>
      </c>
      <c r="L317" s="2">
        <f t="shared" si="30"/>
        <v>335.6</v>
      </c>
      <c r="M317" s="2">
        <f t="shared" si="31"/>
        <v>0</v>
      </c>
      <c r="N317" s="9">
        <f t="shared" si="32"/>
        <v>0</v>
      </c>
      <c r="O317" s="2">
        <f>MIN(IF('07A_Конструктор'!$D$5="Так",'06A_Варіанти'!E308,1E+99),IF('07A_Конструктор'!$D$6="Так",'06A_Варіанти'!F308,1E+99),IF('07A_Конструктор'!$D$7="Так",'06A_Варіанти'!G308,1E+99),IF('07A_Конструктор'!$D$8="Так",'06A_Варіанти'!H308,1E+99),IF('07A_Конструктор'!$D$9="Так",'06A_Варіанти'!I308,1E+99),IF('07A_Конструктор'!$D$10="Так",'06A_Варіанти'!J308,1E+99),IF('07A_Конструктор'!$D$11="Так",'06A_Варіанти'!K308,1E+99),IF('07A_Конструктор'!$D$12="Так",'06A_Варіанти'!L308,1E+99),IF('07A_Конструктор'!$D$13="Так",'06A_Варіанти'!M308,1E+99),IF('07A_Конструктор'!$D$14="Так",'06A_Варіанти'!N308,1E+99),IF('07A_Конструктор'!$D$15="Так",'06A_Варіанти'!O308,1E+99),IF('07A_Конструктор'!$D$16="Так",'06A_Варіанти'!P308,1E+99),IF('07A_Конструктор'!$D$17="Так",'06A_Варіанти'!Q308,1E+99),IF('06A_Варіанти'!R308="",1E+99,'06A_Варіанти'!R308))</f>
        <v>167.8</v>
      </c>
      <c r="P317" s="2" t="str">
        <f t="shared" si="33"/>
        <v>5 т</v>
      </c>
      <c r="Q317" s="2">
        <f t="shared" si="34"/>
        <v>14</v>
      </c>
      <c r="R317" s="2">
        <f>IF(OR(C317="РЦК макси",C317="РЦЧ SKU"),"SKU-потік",IFERROR(VLOOKUP(D317,'02_РЦ'!$A$3:$I$7,5,FALSE),0))</f>
        <v>800</v>
      </c>
      <c r="S317" s="2" t="str">
        <f>IF(OR(C317="РЦК макси",C317="РЦЧ SKU"),"Не рахується в ліміт",IFERROR(VLOOKUP(D317,'02_РЦ'!$A$3:$I$7,9,FALSE),"Немає РЦ"))</f>
        <v>В межах</v>
      </c>
    </row>
    <row r="318" spans="1:19">
      <c r="A318" s="2" t="str">
        <f>'06A_Варіанти'!A309</f>
        <v>BASE_865</v>
      </c>
      <c r="B318" s="2" t="str">
        <f>'06A_Варіанти'!B309</f>
        <v>TT_865</v>
      </c>
      <c r="C318" s="2" t="str">
        <f>'06A_Варіанти'!D309</f>
        <v>Основний</v>
      </c>
      <c r="D318" s="2" t="str">
        <f>'06A_Варіанти'!C309</f>
        <v>РЦП</v>
      </c>
      <c r="E318" s="2" t="str">
        <f>'06A_Варіанти'!S309</f>
        <v>DIRECT</v>
      </c>
      <c r="F318" s="2" t="str">
        <f>IF(O318='06A_Варіанти'!E309,'06A_Варіанти'!E$1,IF(O318='06A_Варіанти'!F309,'06A_Варіанти'!F$1,IF(O318='06A_Варіанти'!G309,'06A_Варіанти'!G$1,IF(O318='06A_Варіанти'!H309,'06A_Варіанти'!H$1,IF(O318='06A_Варіанти'!I309,'06A_Варіанти'!I$1,IF(O318='06A_Варіанти'!J309,'06A_Варіанти'!J$1,IF(O318='06A_Варіанти'!K309,'06A_Варіанти'!K$1,IF(O318='06A_Варіанти'!L309,'06A_Варіанти'!L$1,IF(O318='06A_Варіанти'!M309,'06A_Варіанти'!M$1,IF(O318='06A_Варіанти'!N309,'06A_Варіанти'!N$1,IF(O318='06A_Варіанти'!O309,'06A_Варіанти'!O$1,IF(O318='06A_Варіанти'!P309,'06A_Варіанти'!P$1,IF(O318='06A_Варіанти'!Q309,'06A_Варіанти'!Q$1,IF(O318='06A_Варіанти'!R309,'06A_Варіанти'!R$1,"НЕМАЄ МАРШРУТУ"))))))))))))))</f>
        <v>DIRECT</v>
      </c>
      <c r="G318" s="2" t="str">
        <f t="shared" si="28"/>
        <v>БЕЗ ЗМІН</v>
      </c>
      <c r="H318" s="2">
        <f>IF(G318="НЕМАЄ МАРШРУТУ",0,O318-'06A_Варіанти'!T309)</f>
        <v>0</v>
      </c>
      <c r="I318" s="2">
        <f>IFERROR(INDEX('04_Потоки'!$E:$E,MATCH(A318,'04_Потоки'!$A:$A,0)),0)</f>
        <v>1.850536130536131</v>
      </c>
      <c r="J318" s="2">
        <f t="shared" si="29"/>
        <v>1</v>
      </c>
      <c r="K318" s="2">
        <f>IF(C318="РЦК макси",0,2*'06A_Варіанти'!T309*J318)</f>
        <v>320.2</v>
      </c>
      <c r="L318" s="2">
        <f t="shared" si="30"/>
        <v>320.2</v>
      </c>
      <c r="M318" s="2">
        <f t="shared" si="31"/>
        <v>0</v>
      </c>
      <c r="N318" s="9">
        <f t="shared" si="32"/>
        <v>0</v>
      </c>
      <c r="O318" s="2">
        <f>MIN(IF('07A_Конструктор'!$D$5="Так",'06A_Варіанти'!E309,1E+99),IF('07A_Конструктор'!$D$6="Так",'06A_Варіанти'!F309,1E+99),IF('07A_Конструктор'!$D$7="Так",'06A_Варіанти'!G309,1E+99),IF('07A_Конструктор'!$D$8="Так",'06A_Варіанти'!H309,1E+99),IF('07A_Конструктор'!$D$9="Так",'06A_Варіанти'!I309,1E+99),IF('07A_Конструктор'!$D$10="Так",'06A_Варіанти'!J309,1E+99),IF('07A_Конструктор'!$D$11="Так",'06A_Варіанти'!K309,1E+99),IF('07A_Конструктор'!$D$12="Так",'06A_Варіанти'!L309,1E+99),IF('07A_Конструктор'!$D$13="Так",'06A_Варіанти'!M309,1E+99),IF('07A_Конструктор'!$D$14="Так",'06A_Варіанти'!N309,1E+99),IF('07A_Конструктор'!$D$15="Так",'06A_Варіанти'!O309,1E+99),IF('07A_Конструктор'!$D$16="Так",'06A_Варіанти'!P309,1E+99),IF('07A_Конструктор'!$D$17="Так",'06A_Варіанти'!Q309,1E+99),IF('06A_Варіанти'!R309="",1E+99,'06A_Варіанти'!R309))</f>
        <v>160.1</v>
      </c>
      <c r="P318" s="2" t="str">
        <f t="shared" si="33"/>
        <v>5 т</v>
      </c>
      <c r="Q318" s="2">
        <f t="shared" si="34"/>
        <v>14</v>
      </c>
      <c r="R318" s="2">
        <f>IF(OR(C318="РЦК макси",C318="РЦЧ SKU"),"SKU-потік",IFERROR(VLOOKUP(D318,'02_РЦ'!$A$3:$I$7,5,FALSE),0))</f>
        <v>800</v>
      </c>
      <c r="S318" s="2" t="str">
        <f>IF(OR(C318="РЦК макси",C318="РЦЧ SKU"),"Не рахується в ліміт",IFERROR(VLOOKUP(D318,'02_РЦ'!$A$3:$I$7,9,FALSE),"Немає РЦ"))</f>
        <v>В межах</v>
      </c>
    </row>
    <row r="319" spans="1:19">
      <c r="A319" s="2" t="str">
        <f>'06A_Варіанти'!A310</f>
        <v>BASE_799</v>
      </c>
      <c r="B319" s="2" t="str">
        <f>'06A_Варіанти'!B310</f>
        <v>TT_799</v>
      </c>
      <c r="C319" s="2" t="str">
        <f>'06A_Варіанти'!D310</f>
        <v>Основний</v>
      </c>
      <c r="D319" s="2" t="str">
        <f>'06A_Варіанти'!C310</f>
        <v>РЦП</v>
      </c>
      <c r="E319" s="2" t="str">
        <f>'06A_Варіанти'!S310</f>
        <v>DIRECT</v>
      </c>
      <c r="F319" s="2" t="str">
        <f>IF(O319='06A_Варіанти'!E310,'06A_Варіанти'!E$1,IF(O319='06A_Варіанти'!F310,'06A_Варіанти'!F$1,IF(O319='06A_Варіанти'!G310,'06A_Варіанти'!G$1,IF(O319='06A_Варіанти'!H310,'06A_Варіанти'!H$1,IF(O319='06A_Варіанти'!I310,'06A_Варіанти'!I$1,IF(O319='06A_Варіанти'!J310,'06A_Варіанти'!J$1,IF(O319='06A_Варіанти'!K310,'06A_Варіанти'!K$1,IF(O319='06A_Варіанти'!L310,'06A_Варіанти'!L$1,IF(O319='06A_Варіанти'!M310,'06A_Варіанти'!M$1,IF(O319='06A_Варіанти'!N310,'06A_Варіанти'!N$1,IF(O319='06A_Варіанти'!O310,'06A_Варіанти'!O$1,IF(O319='06A_Варіанти'!P310,'06A_Варіанти'!P$1,IF(O319='06A_Варіанти'!Q310,'06A_Варіанти'!Q$1,IF(O319='06A_Варіанти'!R310,'06A_Варіанти'!R$1,"НЕМАЄ МАРШРУТУ"))))))))))))))</f>
        <v>DIRECT</v>
      </c>
      <c r="G319" s="2" t="str">
        <f t="shared" si="28"/>
        <v>БЕЗ ЗМІН</v>
      </c>
      <c r="H319" s="2">
        <f>IF(G319="НЕМАЄ МАРШРУТУ",0,O319-'06A_Варіанти'!T310)</f>
        <v>0</v>
      </c>
      <c r="I319" s="2">
        <f>IFERROR(INDEX('04_Потоки'!$E:$E,MATCH(A319,'04_Потоки'!$A:$A,0)),0)</f>
        <v>1.850536130536131</v>
      </c>
      <c r="J319" s="2">
        <f t="shared" si="29"/>
        <v>1</v>
      </c>
      <c r="K319" s="2">
        <f>IF(C319="РЦК макси",0,2*'06A_Варіанти'!T310*J319)</f>
        <v>297</v>
      </c>
      <c r="L319" s="2">
        <f t="shared" si="30"/>
        <v>297</v>
      </c>
      <c r="M319" s="2">
        <f t="shared" si="31"/>
        <v>0</v>
      </c>
      <c r="N319" s="9">
        <f t="shared" si="32"/>
        <v>0</v>
      </c>
      <c r="O319" s="2">
        <f>MIN(IF('07A_Конструктор'!$D$5="Так",'06A_Варіанти'!E310,1E+99),IF('07A_Конструктор'!$D$6="Так",'06A_Варіанти'!F310,1E+99),IF('07A_Конструктор'!$D$7="Так",'06A_Варіанти'!G310,1E+99),IF('07A_Конструктор'!$D$8="Так",'06A_Варіанти'!H310,1E+99),IF('07A_Конструктор'!$D$9="Так",'06A_Варіанти'!I310,1E+99),IF('07A_Конструктор'!$D$10="Так",'06A_Варіанти'!J310,1E+99),IF('07A_Конструктор'!$D$11="Так",'06A_Варіанти'!K310,1E+99),IF('07A_Конструктор'!$D$12="Так",'06A_Варіанти'!L310,1E+99),IF('07A_Конструктор'!$D$13="Так",'06A_Варіанти'!M310,1E+99),IF('07A_Конструктор'!$D$14="Так",'06A_Варіанти'!N310,1E+99),IF('07A_Конструктор'!$D$15="Так",'06A_Варіанти'!O310,1E+99),IF('07A_Конструктор'!$D$16="Так",'06A_Варіанти'!P310,1E+99),IF('07A_Конструктор'!$D$17="Так",'06A_Варіанти'!Q310,1E+99),IF('06A_Варіанти'!R310="",1E+99,'06A_Варіанти'!R310))</f>
        <v>148.5</v>
      </c>
      <c r="P319" s="2" t="str">
        <f t="shared" si="33"/>
        <v>5 т</v>
      </c>
      <c r="Q319" s="2">
        <f t="shared" si="34"/>
        <v>14</v>
      </c>
      <c r="R319" s="2">
        <f>IF(OR(C319="РЦК макси",C319="РЦЧ SKU"),"SKU-потік",IFERROR(VLOOKUP(D319,'02_РЦ'!$A$3:$I$7,5,FALSE),0))</f>
        <v>800</v>
      </c>
      <c r="S319" s="2" t="str">
        <f>IF(OR(C319="РЦК макси",C319="РЦЧ SKU"),"Не рахується в ліміт",IFERROR(VLOOKUP(D319,'02_РЦ'!$A$3:$I$7,9,FALSE),"Немає РЦ"))</f>
        <v>В межах</v>
      </c>
    </row>
    <row r="320" spans="1:19">
      <c r="A320" s="2" t="str">
        <f>'06A_Варіанти'!A311</f>
        <v>BASE_907</v>
      </c>
      <c r="B320" s="2" t="str">
        <f>'06A_Варіанти'!B311</f>
        <v>TT_907</v>
      </c>
      <c r="C320" s="2" t="str">
        <f>'06A_Варіанти'!D311</f>
        <v>Основний</v>
      </c>
      <c r="D320" s="2" t="str">
        <f>'06A_Варіанти'!C311</f>
        <v>РЦП</v>
      </c>
      <c r="E320" s="2" t="str">
        <f>'06A_Варіанти'!S311</f>
        <v>DIRECT</v>
      </c>
      <c r="F320" s="2" t="str">
        <f>IF(O320='06A_Варіанти'!E311,'06A_Варіанти'!E$1,IF(O320='06A_Варіанти'!F311,'06A_Варіанти'!F$1,IF(O320='06A_Варіанти'!G311,'06A_Варіанти'!G$1,IF(O320='06A_Варіанти'!H311,'06A_Варіанти'!H$1,IF(O320='06A_Варіанти'!I311,'06A_Варіанти'!I$1,IF(O320='06A_Варіанти'!J311,'06A_Варіанти'!J$1,IF(O320='06A_Варіанти'!K311,'06A_Варіанти'!K$1,IF(O320='06A_Варіанти'!L311,'06A_Варіанти'!L$1,IF(O320='06A_Варіанти'!M311,'06A_Варіанти'!M$1,IF(O320='06A_Варіанти'!N311,'06A_Варіанти'!N$1,IF(O320='06A_Варіанти'!O311,'06A_Варіанти'!O$1,IF(O320='06A_Варіанти'!P311,'06A_Варіанти'!P$1,IF(O320='06A_Варіанти'!Q311,'06A_Варіанти'!Q$1,IF(O320='06A_Варіанти'!R311,'06A_Варіанти'!R$1,"НЕМАЄ МАРШРУТУ"))))))))))))))</f>
        <v>DIRECT</v>
      </c>
      <c r="G320" s="2" t="str">
        <f t="shared" si="28"/>
        <v>БЕЗ ЗМІН</v>
      </c>
      <c r="H320" s="2">
        <f>IF(G320="НЕМАЄ МАРШРУТУ",0,O320-'06A_Варіанти'!T311)</f>
        <v>0</v>
      </c>
      <c r="I320" s="2">
        <f>IFERROR(INDEX('04_Потоки'!$E:$E,MATCH(A320,'04_Потоки'!$A:$A,0)),0)</f>
        <v>1.850536130536131</v>
      </c>
      <c r="J320" s="2">
        <f t="shared" si="29"/>
        <v>1</v>
      </c>
      <c r="K320" s="2">
        <f>IF(C320="РЦК макси",0,2*'06A_Варіанти'!T311*J320)</f>
        <v>321.39999999999998</v>
      </c>
      <c r="L320" s="2">
        <f t="shared" si="30"/>
        <v>321.39999999999998</v>
      </c>
      <c r="M320" s="2">
        <f t="shared" si="31"/>
        <v>0</v>
      </c>
      <c r="N320" s="9">
        <f t="shared" si="32"/>
        <v>0</v>
      </c>
      <c r="O320" s="2">
        <f>MIN(IF('07A_Конструктор'!$D$5="Так",'06A_Варіанти'!E311,1E+99),IF('07A_Конструктор'!$D$6="Так",'06A_Варіанти'!F311,1E+99),IF('07A_Конструктор'!$D$7="Так",'06A_Варіанти'!G311,1E+99),IF('07A_Конструктор'!$D$8="Так",'06A_Варіанти'!H311,1E+99),IF('07A_Конструктор'!$D$9="Так",'06A_Варіанти'!I311,1E+99),IF('07A_Конструктор'!$D$10="Так",'06A_Варіанти'!J311,1E+99),IF('07A_Конструктор'!$D$11="Так",'06A_Варіанти'!K311,1E+99),IF('07A_Конструктор'!$D$12="Так",'06A_Варіанти'!L311,1E+99),IF('07A_Конструктор'!$D$13="Так",'06A_Варіанти'!M311,1E+99),IF('07A_Конструктор'!$D$14="Так",'06A_Варіанти'!N311,1E+99),IF('07A_Конструктор'!$D$15="Так",'06A_Варіанти'!O311,1E+99),IF('07A_Конструктор'!$D$16="Так",'06A_Варіанти'!P311,1E+99),IF('07A_Конструктор'!$D$17="Так",'06A_Варіанти'!Q311,1E+99),IF('06A_Варіанти'!R311="",1E+99,'06A_Варіанти'!R311))</f>
        <v>160.69999999999999</v>
      </c>
      <c r="P320" s="2" t="str">
        <f t="shared" si="33"/>
        <v>5 т</v>
      </c>
      <c r="Q320" s="2">
        <f t="shared" si="34"/>
        <v>14</v>
      </c>
      <c r="R320" s="2">
        <f>IF(OR(C320="РЦК макси",C320="РЦЧ SKU"),"SKU-потік",IFERROR(VLOOKUP(D320,'02_РЦ'!$A$3:$I$7,5,FALSE),0))</f>
        <v>800</v>
      </c>
      <c r="S320" s="2" t="str">
        <f>IF(OR(C320="РЦК макси",C320="РЦЧ SKU"),"Не рахується в ліміт",IFERROR(VLOOKUP(D320,'02_РЦ'!$A$3:$I$7,9,FALSE),"Немає РЦ"))</f>
        <v>В межах</v>
      </c>
    </row>
    <row r="321" spans="1:19">
      <c r="A321" s="2" t="str">
        <f>'06A_Варіанти'!A312</f>
        <v>BASE_898</v>
      </c>
      <c r="B321" s="2" t="str">
        <f>'06A_Варіанти'!B312</f>
        <v>TT_898</v>
      </c>
      <c r="C321" s="2" t="str">
        <f>'06A_Варіанти'!D312</f>
        <v>Основний</v>
      </c>
      <c r="D321" s="2" t="str">
        <f>'06A_Варіанти'!C312</f>
        <v>РЦП</v>
      </c>
      <c r="E321" s="2" t="str">
        <f>'06A_Варіанти'!S312</f>
        <v>DIRECT</v>
      </c>
      <c r="F321" s="2" t="str">
        <f>IF(O321='06A_Варіанти'!E312,'06A_Варіанти'!E$1,IF(O321='06A_Варіанти'!F312,'06A_Варіанти'!F$1,IF(O321='06A_Варіанти'!G312,'06A_Варіанти'!G$1,IF(O321='06A_Варіанти'!H312,'06A_Варіанти'!H$1,IF(O321='06A_Варіанти'!I312,'06A_Варіанти'!I$1,IF(O321='06A_Варіанти'!J312,'06A_Варіанти'!J$1,IF(O321='06A_Варіанти'!K312,'06A_Варіанти'!K$1,IF(O321='06A_Варіанти'!L312,'06A_Варіанти'!L$1,IF(O321='06A_Варіанти'!M312,'06A_Варіанти'!M$1,IF(O321='06A_Варіанти'!N312,'06A_Варіанти'!N$1,IF(O321='06A_Варіанти'!O312,'06A_Варіанти'!O$1,IF(O321='06A_Варіанти'!P312,'06A_Варіанти'!P$1,IF(O321='06A_Варіанти'!Q312,'06A_Варіанти'!Q$1,IF(O321='06A_Варіанти'!R312,'06A_Варіанти'!R$1,"НЕМАЄ МАРШРУТУ"))))))))))))))</f>
        <v>DIRECT</v>
      </c>
      <c r="G321" s="2" t="str">
        <f t="shared" si="28"/>
        <v>БЕЗ ЗМІН</v>
      </c>
      <c r="H321" s="2">
        <f>IF(G321="НЕМАЄ МАРШРУТУ",0,O321-'06A_Варіанти'!T312)</f>
        <v>0</v>
      </c>
      <c r="I321" s="2">
        <f>IFERROR(INDEX('04_Потоки'!$E:$E,MATCH(A321,'04_Потоки'!$A:$A,0)),0)</f>
        <v>1.850536130536131</v>
      </c>
      <c r="J321" s="2">
        <f t="shared" si="29"/>
        <v>1</v>
      </c>
      <c r="K321" s="2">
        <f>IF(C321="РЦК макси",0,2*'06A_Варіанти'!T312*J321)</f>
        <v>243.8</v>
      </c>
      <c r="L321" s="2">
        <f t="shared" si="30"/>
        <v>243.8</v>
      </c>
      <c r="M321" s="2">
        <f t="shared" si="31"/>
        <v>0</v>
      </c>
      <c r="N321" s="9">
        <f t="shared" si="32"/>
        <v>0</v>
      </c>
      <c r="O321" s="2">
        <f>MIN(IF('07A_Конструктор'!$D$5="Так",'06A_Варіанти'!E312,1E+99),IF('07A_Конструктор'!$D$6="Так",'06A_Варіанти'!F312,1E+99),IF('07A_Конструктор'!$D$7="Так",'06A_Варіанти'!G312,1E+99),IF('07A_Конструктор'!$D$8="Так",'06A_Варіанти'!H312,1E+99),IF('07A_Конструктор'!$D$9="Так",'06A_Варіанти'!I312,1E+99),IF('07A_Конструктор'!$D$10="Так",'06A_Варіанти'!J312,1E+99),IF('07A_Конструктор'!$D$11="Так",'06A_Варіанти'!K312,1E+99),IF('07A_Конструктор'!$D$12="Так",'06A_Варіанти'!L312,1E+99),IF('07A_Конструктор'!$D$13="Так",'06A_Варіанти'!M312,1E+99),IF('07A_Конструктор'!$D$14="Так",'06A_Варіанти'!N312,1E+99),IF('07A_Конструктор'!$D$15="Так",'06A_Варіанти'!O312,1E+99),IF('07A_Конструктор'!$D$16="Так",'06A_Варіанти'!P312,1E+99),IF('07A_Конструктор'!$D$17="Так",'06A_Варіанти'!Q312,1E+99),IF('06A_Варіанти'!R312="",1E+99,'06A_Варіанти'!R312))</f>
        <v>121.9</v>
      </c>
      <c r="P321" s="2" t="str">
        <f t="shared" si="33"/>
        <v>5 т</v>
      </c>
      <c r="Q321" s="2">
        <f t="shared" si="34"/>
        <v>14</v>
      </c>
      <c r="R321" s="2">
        <f>IF(OR(C321="РЦК макси",C321="РЦЧ SKU"),"SKU-потік",IFERROR(VLOOKUP(D321,'02_РЦ'!$A$3:$I$7,5,FALSE),0))</f>
        <v>800</v>
      </c>
      <c r="S321" s="2" t="str">
        <f>IF(OR(C321="РЦК макси",C321="РЦЧ SKU"),"Не рахується в ліміт",IFERROR(VLOOKUP(D321,'02_РЦ'!$A$3:$I$7,9,FALSE),"Немає РЦ"))</f>
        <v>В межах</v>
      </c>
    </row>
    <row r="322" spans="1:19">
      <c r="A322" s="2" t="str">
        <f>'06A_Варіанти'!A313</f>
        <v>BASE_915</v>
      </c>
      <c r="B322" s="2" t="str">
        <f>'06A_Варіанти'!B313</f>
        <v>TT_915</v>
      </c>
      <c r="C322" s="2" t="str">
        <f>'06A_Варіанти'!D313</f>
        <v>Основний</v>
      </c>
      <c r="D322" s="2" t="str">
        <f>'06A_Варіанти'!C313</f>
        <v>РЦП</v>
      </c>
      <c r="E322" s="2" t="str">
        <f>'06A_Варіанти'!S313</f>
        <v>DIRECT</v>
      </c>
      <c r="F322" s="2" t="str">
        <f>IF(O322='06A_Варіанти'!E313,'06A_Варіанти'!E$1,IF(O322='06A_Варіанти'!F313,'06A_Варіанти'!F$1,IF(O322='06A_Варіанти'!G313,'06A_Варіанти'!G$1,IF(O322='06A_Варіанти'!H313,'06A_Варіанти'!H$1,IF(O322='06A_Варіанти'!I313,'06A_Варіанти'!I$1,IF(O322='06A_Варіанти'!J313,'06A_Варіанти'!J$1,IF(O322='06A_Варіанти'!K313,'06A_Варіанти'!K$1,IF(O322='06A_Варіанти'!L313,'06A_Варіанти'!L$1,IF(O322='06A_Варіанти'!M313,'06A_Варіанти'!M$1,IF(O322='06A_Варіанти'!N313,'06A_Варіанти'!N$1,IF(O322='06A_Варіанти'!O313,'06A_Варіанти'!O$1,IF(O322='06A_Варіанти'!P313,'06A_Варіанти'!P$1,IF(O322='06A_Варіанти'!Q313,'06A_Варіанти'!Q$1,IF(O322='06A_Варіанти'!R313,'06A_Варіанти'!R$1,"НЕМАЄ МАРШРУТУ"))))))))))))))</f>
        <v>DIRECT</v>
      </c>
      <c r="G322" s="2" t="str">
        <f t="shared" si="28"/>
        <v>БЕЗ ЗМІН</v>
      </c>
      <c r="H322" s="2">
        <f>IF(G322="НЕМАЄ МАРШРУТУ",0,O322-'06A_Варіанти'!T313)</f>
        <v>0</v>
      </c>
      <c r="I322" s="2">
        <f>IFERROR(INDEX('04_Потоки'!$E:$E,MATCH(A322,'04_Потоки'!$A:$A,0)),0)</f>
        <v>1.850536130536131</v>
      </c>
      <c r="J322" s="2">
        <f t="shared" si="29"/>
        <v>1</v>
      </c>
      <c r="K322" s="2">
        <f>IF(C322="РЦК макси",0,2*'06A_Варіанти'!T313*J322)</f>
        <v>328.4</v>
      </c>
      <c r="L322" s="2">
        <f t="shared" si="30"/>
        <v>328.4</v>
      </c>
      <c r="M322" s="2">
        <f t="shared" si="31"/>
        <v>0</v>
      </c>
      <c r="N322" s="9">
        <f t="shared" si="32"/>
        <v>0</v>
      </c>
      <c r="O322" s="2">
        <f>MIN(IF('07A_Конструктор'!$D$5="Так",'06A_Варіанти'!E313,1E+99),IF('07A_Конструктор'!$D$6="Так",'06A_Варіанти'!F313,1E+99),IF('07A_Конструктор'!$D$7="Так",'06A_Варіанти'!G313,1E+99),IF('07A_Конструктор'!$D$8="Так",'06A_Варіанти'!H313,1E+99),IF('07A_Конструктор'!$D$9="Так",'06A_Варіанти'!I313,1E+99),IF('07A_Конструктор'!$D$10="Так",'06A_Варіанти'!J313,1E+99),IF('07A_Конструктор'!$D$11="Так",'06A_Варіанти'!K313,1E+99),IF('07A_Конструктор'!$D$12="Так",'06A_Варіанти'!L313,1E+99),IF('07A_Конструктор'!$D$13="Так",'06A_Варіанти'!M313,1E+99),IF('07A_Конструктор'!$D$14="Так",'06A_Варіанти'!N313,1E+99),IF('07A_Конструктор'!$D$15="Так",'06A_Варіанти'!O313,1E+99),IF('07A_Конструктор'!$D$16="Так",'06A_Варіанти'!P313,1E+99),IF('07A_Конструктор'!$D$17="Так",'06A_Варіанти'!Q313,1E+99),IF('06A_Варіанти'!R313="",1E+99,'06A_Варіанти'!R313))</f>
        <v>164.2</v>
      </c>
      <c r="P322" s="2" t="str">
        <f t="shared" si="33"/>
        <v>5 т</v>
      </c>
      <c r="Q322" s="2">
        <f t="shared" si="34"/>
        <v>14</v>
      </c>
      <c r="R322" s="2">
        <f>IF(OR(C322="РЦК макси",C322="РЦЧ SKU"),"SKU-потік",IFERROR(VLOOKUP(D322,'02_РЦ'!$A$3:$I$7,5,FALSE),0))</f>
        <v>800</v>
      </c>
      <c r="S322" s="2" t="str">
        <f>IF(OR(C322="РЦК макси",C322="РЦЧ SKU"),"Не рахується в ліміт",IFERROR(VLOOKUP(D322,'02_РЦ'!$A$3:$I$7,9,FALSE),"Немає РЦ"))</f>
        <v>В межах</v>
      </c>
    </row>
    <row r="323" spans="1:19">
      <c r="A323" s="2" t="str">
        <f>'06A_Варіанти'!A314</f>
        <v>BASE_918</v>
      </c>
      <c r="B323" s="2" t="str">
        <f>'06A_Варіанти'!B314</f>
        <v>TT_918</v>
      </c>
      <c r="C323" s="2" t="str">
        <f>'06A_Варіанти'!D314</f>
        <v>Основний</v>
      </c>
      <c r="D323" s="2" t="str">
        <f>'06A_Варіанти'!C314</f>
        <v>РЦП</v>
      </c>
      <c r="E323" s="2" t="str">
        <f>'06A_Варіанти'!S314</f>
        <v>DIRECT</v>
      </c>
      <c r="F323" s="2" t="str">
        <f>IF(O323='06A_Варіанти'!E314,'06A_Варіанти'!E$1,IF(O323='06A_Варіанти'!F314,'06A_Варіанти'!F$1,IF(O323='06A_Варіанти'!G314,'06A_Варіанти'!G$1,IF(O323='06A_Варіанти'!H314,'06A_Варіанти'!H$1,IF(O323='06A_Варіанти'!I314,'06A_Варіанти'!I$1,IF(O323='06A_Варіанти'!J314,'06A_Варіанти'!J$1,IF(O323='06A_Варіанти'!K314,'06A_Варіанти'!K$1,IF(O323='06A_Варіанти'!L314,'06A_Варіанти'!L$1,IF(O323='06A_Варіанти'!M314,'06A_Варіанти'!M$1,IF(O323='06A_Варіанти'!N314,'06A_Варіанти'!N$1,IF(O323='06A_Варіанти'!O314,'06A_Варіанти'!O$1,IF(O323='06A_Варіанти'!P314,'06A_Варіанти'!P$1,IF(O323='06A_Варіанти'!Q314,'06A_Варіанти'!Q$1,IF(O323='06A_Варіанти'!R314,'06A_Варіанти'!R$1,"НЕМАЄ МАРШРУТУ"))))))))))))))</f>
        <v>DIRECT</v>
      </c>
      <c r="G323" s="2" t="str">
        <f t="shared" si="28"/>
        <v>БЕЗ ЗМІН</v>
      </c>
      <c r="H323" s="2">
        <f>IF(G323="НЕМАЄ МАРШРУТУ",0,O323-'06A_Варіанти'!T314)</f>
        <v>0</v>
      </c>
      <c r="I323" s="2">
        <f>IFERROR(INDEX('04_Потоки'!$E:$E,MATCH(A323,'04_Потоки'!$A:$A,0)),0)</f>
        <v>1.850536130536131</v>
      </c>
      <c r="J323" s="2">
        <f t="shared" si="29"/>
        <v>1</v>
      </c>
      <c r="K323" s="2">
        <f>IF(C323="РЦК макси",0,2*'06A_Варіанти'!T314*J323)</f>
        <v>687.4</v>
      </c>
      <c r="L323" s="2">
        <f t="shared" si="30"/>
        <v>687.4</v>
      </c>
      <c r="M323" s="2">
        <f t="shared" si="31"/>
        <v>0</v>
      </c>
      <c r="N323" s="9">
        <f t="shared" si="32"/>
        <v>0</v>
      </c>
      <c r="O323" s="2">
        <f>MIN(IF('07A_Конструктор'!$D$5="Так",'06A_Варіанти'!E314,1E+99),IF('07A_Конструктор'!$D$6="Так",'06A_Варіанти'!F314,1E+99),IF('07A_Конструктор'!$D$7="Так",'06A_Варіанти'!G314,1E+99),IF('07A_Конструктор'!$D$8="Так",'06A_Варіанти'!H314,1E+99),IF('07A_Конструктор'!$D$9="Так",'06A_Варіанти'!I314,1E+99),IF('07A_Конструктор'!$D$10="Так",'06A_Варіанти'!J314,1E+99),IF('07A_Конструктор'!$D$11="Так",'06A_Варіанти'!K314,1E+99),IF('07A_Конструктор'!$D$12="Так",'06A_Варіанти'!L314,1E+99),IF('07A_Конструктор'!$D$13="Так",'06A_Варіанти'!M314,1E+99),IF('07A_Конструктор'!$D$14="Так",'06A_Варіанти'!N314,1E+99),IF('07A_Конструктор'!$D$15="Так",'06A_Варіанти'!O314,1E+99),IF('07A_Конструктор'!$D$16="Так",'06A_Варіанти'!P314,1E+99),IF('07A_Конструктор'!$D$17="Так",'06A_Варіанти'!Q314,1E+99),IF('06A_Варіанти'!R314="",1E+99,'06A_Варіанти'!R314))</f>
        <v>343.7</v>
      </c>
      <c r="P323" s="2" t="str">
        <f t="shared" si="33"/>
        <v>5 т</v>
      </c>
      <c r="Q323" s="2">
        <f t="shared" si="34"/>
        <v>14</v>
      </c>
      <c r="R323" s="2">
        <f>IF(OR(C323="РЦК макси",C323="РЦЧ SKU"),"SKU-потік",IFERROR(VLOOKUP(D323,'02_РЦ'!$A$3:$I$7,5,FALSE),0))</f>
        <v>800</v>
      </c>
      <c r="S323" s="2" t="str">
        <f>IF(OR(C323="РЦК макси",C323="РЦЧ SKU"),"Не рахується в ліміт",IFERROR(VLOOKUP(D323,'02_РЦ'!$A$3:$I$7,9,FALSE),"Немає РЦ"))</f>
        <v>В межах</v>
      </c>
    </row>
    <row r="324" spans="1:19">
      <c r="A324" s="2" t="str">
        <f>'06A_Варіанти'!A315</f>
        <v>BASE_920</v>
      </c>
      <c r="B324" s="2" t="str">
        <f>'06A_Варіанти'!B315</f>
        <v>TT_920</v>
      </c>
      <c r="C324" s="2" t="str">
        <f>'06A_Варіанти'!D315</f>
        <v>Основний</v>
      </c>
      <c r="D324" s="2" t="str">
        <f>'06A_Варіанти'!C315</f>
        <v>РЦП</v>
      </c>
      <c r="E324" s="2" t="str">
        <f>'06A_Варіанти'!S315</f>
        <v>DIRECT</v>
      </c>
      <c r="F324" s="2" t="str">
        <f>IF(O324='06A_Варіанти'!E315,'06A_Варіанти'!E$1,IF(O324='06A_Варіанти'!F315,'06A_Варіанти'!F$1,IF(O324='06A_Варіанти'!G315,'06A_Варіанти'!G$1,IF(O324='06A_Варіанти'!H315,'06A_Варіанти'!H$1,IF(O324='06A_Варіанти'!I315,'06A_Варіанти'!I$1,IF(O324='06A_Варіанти'!J315,'06A_Варіанти'!J$1,IF(O324='06A_Варіанти'!K315,'06A_Варіанти'!K$1,IF(O324='06A_Варіанти'!L315,'06A_Варіанти'!L$1,IF(O324='06A_Варіанти'!M315,'06A_Варіанти'!M$1,IF(O324='06A_Варіанти'!N315,'06A_Варіанти'!N$1,IF(O324='06A_Варіанти'!O315,'06A_Варіанти'!O$1,IF(O324='06A_Варіанти'!P315,'06A_Варіанти'!P$1,IF(O324='06A_Варіанти'!Q315,'06A_Варіанти'!Q$1,IF(O324='06A_Варіанти'!R315,'06A_Варіанти'!R$1,"НЕМАЄ МАРШРУТУ"))))))))))))))</f>
        <v>DIRECT</v>
      </c>
      <c r="G324" s="2" t="str">
        <f t="shared" si="28"/>
        <v>БЕЗ ЗМІН</v>
      </c>
      <c r="H324" s="2">
        <f>IF(G324="НЕМАЄ МАРШРУТУ",0,O324-'06A_Варіанти'!T315)</f>
        <v>0</v>
      </c>
      <c r="I324" s="2">
        <f>IFERROR(INDEX('04_Потоки'!$E:$E,MATCH(A324,'04_Потоки'!$A:$A,0)),0)</f>
        <v>1.850536130536131</v>
      </c>
      <c r="J324" s="2">
        <f t="shared" si="29"/>
        <v>1</v>
      </c>
      <c r="K324" s="2">
        <f>IF(C324="РЦК макси",0,2*'06A_Варіанти'!T315*J324)</f>
        <v>648.4</v>
      </c>
      <c r="L324" s="2">
        <f t="shared" si="30"/>
        <v>648.4</v>
      </c>
      <c r="M324" s="2">
        <f t="shared" si="31"/>
        <v>0</v>
      </c>
      <c r="N324" s="9">
        <f t="shared" si="32"/>
        <v>0</v>
      </c>
      <c r="O324" s="2">
        <f>MIN(IF('07A_Конструктор'!$D$5="Так",'06A_Варіанти'!E315,1E+99),IF('07A_Конструктор'!$D$6="Так",'06A_Варіанти'!F315,1E+99),IF('07A_Конструктор'!$D$7="Так",'06A_Варіанти'!G315,1E+99),IF('07A_Конструктор'!$D$8="Так",'06A_Варіанти'!H315,1E+99),IF('07A_Конструктор'!$D$9="Так",'06A_Варіанти'!I315,1E+99),IF('07A_Конструктор'!$D$10="Так",'06A_Варіанти'!J315,1E+99),IF('07A_Конструктор'!$D$11="Так",'06A_Варіанти'!K315,1E+99),IF('07A_Конструктор'!$D$12="Так",'06A_Варіанти'!L315,1E+99),IF('07A_Конструктор'!$D$13="Так",'06A_Варіанти'!M315,1E+99),IF('07A_Конструктор'!$D$14="Так",'06A_Варіанти'!N315,1E+99),IF('07A_Конструктор'!$D$15="Так",'06A_Варіанти'!O315,1E+99),IF('07A_Конструктор'!$D$16="Так",'06A_Варіанти'!P315,1E+99),IF('07A_Конструктор'!$D$17="Так",'06A_Варіанти'!Q315,1E+99),IF('06A_Варіанти'!R315="",1E+99,'06A_Варіанти'!R315))</f>
        <v>324.2</v>
      </c>
      <c r="P324" s="2" t="str">
        <f t="shared" si="33"/>
        <v>5 т</v>
      </c>
      <c r="Q324" s="2">
        <f t="shared" si="34"/>
        <v>14</v>
      </c>
      <c r="R324" s="2">
        <f>IF(OR(C324="РЦК макси",C324="РЦЧ SKU"),"SKU-потік",IFERROR(VLOOKUP(D324,'02_РЦ'!$A$3:$I$7,5,FALSE),0))</f>
        <v>800</v>
      </c>
      <c r="S324" s="2" t="str">
        <f>IF(OR(C324="РЦК макси",C324="РЦЧ SKU"),"Не рахується в ліміт",IFERROR(VLOOKUP(D324,'02_РЦ'!$A$3:$I$7,9,FALSE),"Немає РЦ"))</f>
        <v>В межах</v>
      </c>
    </row>
    <row r="325" spans="1:19">
      <c r="A325" s="2" t="str">
        <f>'06A_Варіанти'!A316</f>
        <v>BASE_74</v>
      </c>
      <c r="B325" s="2" t="str">
        <f>'06A_Варіанти'!B316</f>
        <v>TT_74</v>
      </c>
      <c r="C325" s="2" t="str">
        <f>'06A_Варіанти'!D316</f>
        <v>Основний</v>
      </c>
      <c r="D325" s="2" t="str">
        <f>'06A_Варіанти'!C316</f>
        <v>РЦП</v>
      </c>
      <c r="E325" s="2" t="str">
        <f>'06A_Варіанти'!S316</f>
        <v>DIRECT</v>
      </c>
      <c r="F325" s="2" t="str">
        <f>IF(O325='06A_Варіанти'!E316,'06A_Варіанти'!E$1,IF(O325='06A_Варіанти'!F316,'06A_Варіанти'!F$1,IF(O325='06A_Варіанти'!G316,'06A_Варіанти'!G$1,IF(O325='06A_Варіанти'!H316,'06A_Варіанти'!H$1,IF(O325='06A_Варіанти'!I316,'06A_Варіанти'!I$1,IF(O325='06A_Варіанти'!J316,'06A_Варіанти'!J$1,IF(O325='06A_Варіанти'!K316,'06A_Варіанти'!K$1,IF(O325='06A_Варіанти'!L316,'06A_Варіанти'!L$1,IF(O325='06A_Варіанти'!M316,'06A_Варіанти'!M$1,IF(O325='06A_Варіанти'!N316,'06A_Варіанти'!N$1,IF(O325='06A_Варіанти'!O316,'06A_Варіанти'!O$1,IF(O325='06A_Варіанти'!P316,'06A_Варіанти'!P$1,IF(O325='06A_Варіанти'!Q316,'06A_Варіанти'!Q$1,IF(O325='06A_Варіанти'!R316,'06A_Варіанти'!R$1,"НЕМАЄ МАРШРУТУ"))))))))))))))</f>
        <v>DIRECT</v>
      </c>
      <c r="G325" s="2" t="str">
        <f t="shared" si="28"/>
        <v>БЕЗ ЗМІН</v>
      </c>
      <c r="H325" s="2">
        <f>IF(G325="НЕМАЄ МАРШРУТУ",0,O325-'06A_Варіанти'!T316)</f>
        <v>0</v>
      </c>
      <c r="I325" s="2">
        <f>IFERROR(INDEX('04_Потоки'!$E:$E,MATCH(A325,'04_Потоки'!$A:$A,0)),0)</f>
        <v>1.850536130536131</v>
      </c>
      <c r="J325" s="2">
        <f t="shared" si="29"/>
        <v>1</v>
      </c>
      <c r="K325" s="2">
        <f>IF(C325="РЦК макси",0,2*'06A_Варіанти'!T316*J325)</f>
        <v>493.6</v>
      </c>
      <c r="L325" s="2">
        <f t="shared" si="30"/>
        <v>493.6</v>
      </c>
      <c r="M325" s="2">
        <f t="shared" si="31"/>
        <v>0</v>
      </c>
      <c r="N325" s="9">
        <f t="shared" si="32"/>
        <v>0</v>
      </c>
      <c r="O325" s="2">
        <f>MIN(IF('07A_Конструктор'!$D$5="Так",'06A_Варіанти'!E316,1E+99),IF('07A_Конструктор'!$D$6="Так",'06A_Варіанти'!F316,1E+99),IF('07A_Конструктор'!$D$7="Так",'06A_Варіанти'!G316,1E+99),IF('07A_Конструктор'!$D$8="Так",'06A_Варіанти'!H316,1E+99),IF('07A_Конструктор'!$D$9="Так",'06A_Варіанти'!I316,1E+99),IF('07A_Конструктор'!$D$10="Так",'06A_Варіанти'!J316,1E+99),IF('07A_Конструктор'!$D$11="Так",'06A_Варіанти'!K316,1E+99),IF('07A_Конструктор'!$D$12="Так",'06A_Варіанти'!L316,1E+99),IF('07A_Конструктор'!$D$13="Так",'06A_Варіанти'!M316,1E+99),IF('07A_Конструктор'!$D$14="Так",'06A_Варіанти'!N316,1E+99),IF('07A_Конструктор'!$D$15="Так",'06A_Варіанти'!O316,1E+99),IF('07A_Конструктор'!$D$16="Так",'06A_Варіанти'!P316,1E+99),IF('07A_Конструктор'!$D$17="Так",'06A_Варіанти'!Q316,1E+99),IF('06A_Варіанти'!R316="",1E+99,'06A_Варіанти'!R316))</f>
        <v>246.8</v>
      </c>
      <c r="P325" s="2" t="str">
        <f t="shared" si="33"/>
        <v>5 т</v>
      </c>
      <c r="Q325" s="2">
        <f t="shared" si="34"/>
        <v>14</v>
      </c>
      <c r="R325" s="2">
        <f>IF(OR(C325="РЦК макси",C325="РЦЧ SKU"),"SKU-потік",IFERROR(VLOOKUP(D325,'02_РЦ'!$A$3:$I$7,5,FALSE),0))</f>
        <v>800</v>
      </c>
      <c r="S325" s="2" t="str">
        <f>IF(OR(C325="РЦК макси",C325="РЦЧ SKU"),"Не рахується в ліміт",IFERROR(VLOOKUP(D325,'02_РЦ'!$A$3:$I$7,9,FALSE),"Немає РЦ"))</f>
        <v>В межах</v>
      </c>
    </row>
    <row r="326" spans="1:19">
      <c r="A326" s="2" t="str">
        <f>'06A_Варіанти'!A317</f>
        <v>BASE_922</v>
      </c>
      <c r="B326" s="2" t="str">
        <f>'06A_Варіанти'!B317</f>
        <v>TT_922</v>
      </c>
      <c r="C326" s="2" t="str">
        <f>'06A_Варіанти'!D317</f>
        <v>Основний</v>
      </c>
      <c r="D326" s="2" t="str">
        <f>'06A_Варіанти'!C317</f>
        <v>РЦП</v>
      </c>
      <c r="E326" s="2" t="str">
        <f>'06A_Варіанти'!S317</f>
        <v>DIRECT</v>
      </c>
      <c r="F326" s="2" t="str">
        <f>IF(O326='06A_Варіанти'!E317,'06A_Варіанти'!E$1,IF(O326='06A_Варіанти'!F317,'06A_Варіанти'!F$1,IF(O326='06A_Варіанти'!G317,'06A_Варіанти'!G$1,IF(O326='06A_Варіанти'!H317,'06A_Варіанти'!H$1,IF(O326='06A_Варіанти'!I317,'06A_Варіанти'!I$1,IF(O326='06A_Варіанти'!J317,'06A_Варіанти'!J$1,IF(O326='06A_Варіанти'!K317,'06A_Варіанти'!K$1,IF(O326='06A_Варіанти'!L317,'06A_Варіанти'!L$1,IF(O326='06A_Варіанти'!M317,'06A_Варіанти'!M$1,IF(O326='06A_Варіанти'!N317,'06A_Варіанти'!N$1,IF(O326='06A_Варіанти'!O317,'06A_Варіанти'!O$1,IF(O326='06A_Варіанти'!P317,'06A_Варіанти'!P$1,IF(O326='06A_Варіанти'!Q317,'06A_Варіанти'!Q$1,IF(O326='06A_Варіанти'!R317,'06A_Варіанти'!R$1,"НЕМАЄ МАРШРУТУ"))))))))))))))</f>
        <v>DIRECT</v>
      </c>
      <c r="G326" s="2" t="str">
        <f t="shared" si="28"/>
        <v>БЕЗ ЗМІН</v>
      </c>
      <c r="H326" s="2">
        <f>IF(G326="НЕМАЄ МАРШРУТУ",0,O326-'06A_Варіанти'!T317)</f>
        <v>0</v>
      </c>
      <c r="I326" s="2">
        <f>IFERROR(INDEX('04_Потоки'!$E:$E,MATCH(A326,'04_Потоки'!$A:$A,0)),0)</f>
        <v>1.850536130536131</v>
      </c>
      <c r="J326" s="2">
        <f t="shared" si="29"/>
        <v>1</v>
      </c>
      <c r="K326" s="2">
        <f>IF(C326="РЦК макси",0,2*'06A_Варіанти'!T317*J326)</f>
        <v>317.2</v>
      </c>
      <c r="L326" s="2">
        <f t="shared" si="30"/>
        <v>317.2</v>
      </c>
      <c r="M326" s="2">
        <f t="shared" si="31"/>
        <v>0</v>
      </c>
      <c r="N326" s="9">
        <f t="shared" si="32"/>
        <v>0</v>
      </c>
      <c r="O326" s="2">
        <f>MIN(IF('07A_Конструктор'!$D$5="Так",'06A_Варіанти'!E317,1E+99),IF('07A_Конструктор'!$D$6="Так",'06A_Варіанти'!F317,1E+99),IF('07A_Конструктор'!$D$7="Так",'06A_Варіанти'!G317,1E+99),IF('07A_Конструктор'!$D$8="Так",'06A_Варіанти'!H317,1E+99),IF('07A_Конструктор'!$D$9="Так",'06A_Варіанти'!I317,1E+99),IF('07A_Конструктор'!$D$10="Так",'06A_Варіанти'!J317,1E+99),IF('07A_Конструктор'!$D$11="Так",'06A_Варіанти'!K317,1E+99),IF('07A_Конструктор'!$D$12="Так",'06A_Варіанти'!L317,1E+99),IF('07A_Конструктор'!$D$13="Так",'06A_Варіанти'!M317,1E+99),IF('07A_Конструктор'!$D$14="Так",'06A_Варіанти'!N317,1E+99),IF('07A_Конструктор'!$D$15="Так",'06A_Варіанти'!O317,1E+99),IF('07A_Конструктор'!$D$16="Так",'06A_Варіанти'!P317,1E+99),IF('07A_Конструктор'!$D$17="Так",'06A_Варіанти'!Q317,1E+99),IF('06A_Варіанти'!R317="",1E+99,'06A_Варіанти'!R317))</f>
        <v>158.6</v>
      </c>
      <c r="P326" s="2" t="str">
        <f t="shared" si="33"/>
        <v>5 т</v>
      </c>
      <c r="Q326" s="2">
        <f t="shared" si="34"/>
        <v>14</v>
      </c>
      <c r="R326" s="2">
        <f>IF(OR(C326="РЦК макси",C326="РЦЧ SKU"),"SKU-потік",IFERROR(VLOOKUP(D326,'02_РЦ'!$A$3:$I$7,5,FALSE),0))</f>
        <v>800</v>
      </c>
      <c r="S326" s="2" t="str">
        <f>IF(OR(C326="РЦК макси",C326="РЦЧ SKU"),"Не рахується в ліміт",IFERROR(VLOOKUP(D326,'02_РЦ'!$A$3:$I$7,9,FALSE),"Немає РЦ"))</f>
        <v>В межах</v>
      </c>
    </row>
    <row r="327" spans="1:19">
      <c r="A327" s="2" t="str">
        <f>'06A_Варіанти'!A318</f>
        <v>BASE_930</v>
      </c>
      <c r="B327" s="2" t="str">
        <f>'06A_Варіанти'!B318</f>
        <v>TT_930</v>
      </c>
      <c r="C327" s="2" t="str">
        <f>'06A_Варіанти'!D318</f>
        <v>Основний</v>
      </c>
      <c r="D327" s="2" t="str">
        <f>'06A_Варіанти'!C318</f>
        <v>РЦП</v>
      </c>
      <c r="E327" s="2" t="str">
        <f>'06A_Варіанти'!S318</f>
        <v>DIRECT</v>
      </c>
      <c r="F327" s="2" t="str">
        <f>IF(O327='06A_Варіанти'!E318,'06A_Варіанти'!E$1,IF(O327='06A_Варіанти'!F318,'06A_Варіанти'!F$1,IF(O327='06A_Варіанти'!G318,'06A_Варіанти'!G$1,IF(O327='06A_Варіанти'!H318,'06A_Варіанти'!H$1,IF(O327='06A_Варіанти'!I318,'06A_Варіанти'!I$1,IF(O327='06A_Варіанти'!J318,'06A_Варіанти'!J$1,IF(O327='06A_Варіанти'!K318,'06A_Варіанти'!K$1,IF(O327='06A_Варіанти'!L318,'06A_Варіанти'!L$1,IF(O327='06A_Варіанти'!M318,'06A_Варіанти'!M$1,IF(O327='06A_Варіанти'!N318,'06A_Варіанти'!N$1,IF(O327='06A_Варіанти'!O318,'06A_Варіанти'!O$1,IF(O327='06A_Варіанти'!P318,'06A_Варіанти'!P$1,IF(O327='06A_Варіанти'!Q318,'06A_Варіанти'!Q$1,IF(O327='06A_Варіанти'!R318,'06A_Варіанти'!R$1,"НЕМАЄ МАРШРУТУ"))))))))))))))</f>
        <v>DIRECT</v>
      </c>
      <c r="G327" s="2" t="str">
        <f t="shared" si="28"/>
        <v>БЕЗ ЗМІН</v>
      </c>
      <c r="H327" s="2">
        <f>IF(G327="НЕМАЄ МАРШРУТУ",0,O327-'06A_Варіанти'!T318)</f>
        <v>0</v>
      </c>
      <c r="I327" s="2">
        <f>IFERROR(INDEX('04_Потоки'!$E:$E,MATCH(A327,'04_Потоки'!$A:$A,0)),0)</f>
        <v>1.850536130536131</v>
      </c>
      <c r="J327" s="2">
        <f t="shared" si="29"/>
        <v>1</v>
      </c>
      <c r="K327" s="2">
        <f>IF(C327="РЦК макси",0,2*'06A_Варіанти'!T318*J327)</f>
        <v>9</v>
      </c>
      <c r="L327" s="2">
        <f t="shared" si="30"/>
        <v>9</v>
      </c>
      <c r="M327" s="2">
        <f t="shared" si="31"/>
        <v>0</v>
      </c>
      <c r="N327" s="9">
        <f t="shared" si="32"/>
        <v>0</v>
      </c>
      <c r="O327" s="2">
        <f>MIN(IF('07A_Конструктор'!$D$5="Так",'06A_Варіанти'!E318,1E+99),IF('07A_Конструктор'!$D$6="Так",'06A_Варіанти'!F318,1E+99),IF('07A_Конструктор'!$D$7="Так",'06A_Варіанти'!G318,1E+99),IF('07A_Конструктор'!$D$8="Так",'06A_Варіанти'!H318,1E+99),IF('07A_Конструктор'!$D$9="Так",'06A_Варіанти'!I318,1E+99),IF('07A_Конструктор'!$D$10="Так",'06A_Варіанти'!J318,1E+99),IF('07A_Конструктор'!$D$11="Так",'06A_Варіанти'!K318,1E+99),IF('07A_Конструктор'!$D$12="Так",'06A_Варіанти'!L318,1E+99),IF('07A_Конструктор'!$D$13="Так",'06A_Варіанти'!M318,1E+99),IF('07A_Конструктор'!$D$14="Так",'06A_Варіанти'!N318,1E+99),IF('07A_Конструктор'!$D$15="Так",'06A_Варіанти'!O318,1E+99),IF('07A_Конструктор'!$D$16="Так",'06A_Варіанти'!P318,1E+99),IF('07A_Конструктор'!$D$17="Так",'06A_Варіанти'!Q318,1E+99),IF('06A_Варіанти'!R318="",1E+99,'06A_Варіанти'!R318))</f>
        <v>4.5</v>
      </c>
      <c r="P327" s="2" t="str">
        <f t="shared" si="33"/>
        <v>5 т</v>
      </c>
      <c r="Q327" s="2">
        <f t="shared" si="34"/>
        <v>14</v>
      </c>
      <c r="R327" s="2">
        <f>IF(OR(C327="РЦК макси",C327="РЦЧ SKU"),"SKU-потік",IFERROR(VLOOKUP(D327,'02_РЦ'!$A$3:$I$7,5,FALSE),0))</f>
        <v>800</v>
      </c>
      <c r="S327" s="2" t="str">
        <f>IF(OR(C327="РЦК макси",C327="РЦЧ SKU"),"Не рахується в ліміт",IFERROR(VLOOKUP(D327,'02_РЦ'!$A$3:$I$7,9,FALSE),"Немає РЦ"))</f>
        <v>В межах</v>
      </c>
    </row>
    <row r="328" spans="1:19">
      <c r="A328" s="2" t="str">
        <f>'06A_Варіанти'!A319</f>
        <v>BASE_278</v>
      </c>
      <c r="B328" s="2" t="str">
        <f>'06A_Варіанти'!B319</f>
        <v>TT_278</v>
      </c>
      <c r="C328" s="2" t="str">
        <f>'06A_Варіанти'!D319</f>
        <v>Основний</v>
      </c>
      <c r="D328" s="2" t="str">
        <f>'06A_Варіанти'!C319</f>
        <v>РЦП</v>
      </c>
      <c r="E328" s="2" t="str">
        <f>'06A_Варіанти'!S319</f>
        <v>DIRECT</v>
      </c>
      <c r="F328" s="2" t="str">
        <f>IF(O328='06A_Варіанти'!E319,'06A_Варіанти'!E$1,IF(O328='06A_Варіанти'!F319,'06A_Варіанти'!F$1,IF(O328='06A_Варіанти'!G319,'06A_Варіанти'!G$1,IF(O328='06A_Варіанти'!H319,'06A_Варіанти'!H$1,IF(O328='06A_Варіанти'!I319,'06A_Варіанти'!I$1,IF(O328='06A_Варіанти'!J319,'06A_Варіанти'!J$1,IF(O328='06A_Варіанти'!K319,'06A_Варіанти'!K$1,IF(O328='06A_Варіанти'!L319,'06A_Варіанти'!L$1,IF(O328='06A_Варіанти'!M319,'06A_Варіанти'!M$1,IF(O328='06A_Варіанти'!N319,'06A_Варіанти'!N$1,IF(O328='06A_Варіанти'!O319,'06A_Варіанти'!O$1,IF(O328='06A_Варіанти'!P319,'06A_Варіанти'!P$1,IF(O328='06A_Варіанти'!Q319,'06A_Варіанти'!Q$1,IF(O328='06A_Варіанти'!R319,'06A_Варіанти'!R$1,"НЕМАЄ МАРШРУТУ"))))))))))))))</f>
        <v>DIRECT</v>
      </c>
      <c r="G328" s="2" t="str">
        <f t="shared" si="28"/>
        <v>БЕЗ ЗМІН</v>
      </c>
      <c r="H328" s="2">
        <f>IF(G328="НЕМАЄ МАРШРУТУ",0,O328-'06A_Варіанти'!T319)</f>
        <v>0</v>
      </c>
      <c r="I328" s="2">
        <f>IFERROR(INDEX('04_Потоки'!$E:$E,MATCH(A328,'04_Потоки'!$A:$A,0)),0)</f>
        <v>1.850536130536131</v>
      </c>
      <c r="J328" s="2">
        <f t="shared" si="29"/>
        <v>1</v>
      </c>
      <c r="K328" s="2">
        <f>IF(C328="РЦК макси",0,2*'06A_Варіанти'!T319*J328)</f>
        <v>197</v>
      </c>
      <c r="L328" s="2">
        <f t="shared" si="30"/>
        <v>197</v>
      </c>
      <c r="M328" s="2">
        <f t="shared" si="31"/>
        <v>0</v>
      </c>
      <c r="N328" s="9">
        <f t="shared" si="32"/>
        <v>0</v>
      </c>
      <c r="O328" s="2">
        <f>MIN(IF('07A_Конструктор'!$D$5="Так",'06A_Варіанти'!E319,1E+99),IF('07A_Конструктор'!$D$6="Так",'06A_Варіанти'!F319,1E+99),IF('07A_Конструктор'!$D$7="Так",'06A_Варіанти'!G319,1E+99),IF('07A_Конструктор'!$D$8="Так",'06A_Варіанти'!H319,1E+99),IF('07A_Конструктор'!$D$9="Так",'06A_Варіанти'!I319,1E+99),IF('07A_Конструктор'!$D$10="Так",'06A_Варіанти'!J319,1E+99),IF('07A_Конструктор'!$D$11="Так",'06A_Варіанти'!K319,1E+99),IF('07A_Конструктор'!$D$12="Так",'06A_Варіанти'!L319,1E+99),IF('07A_Конструктор'!$D$13="Так",'06A_Варіанти'!M319,1E+99),IF('07A_Конструктор'!$D$14="Так",'06A_Варіанти'!N319,1E+99),IF('07A_Конструктор'!$D$15="Так",'06A_Варіанти'!O319,1E+99),IF('07A_Конструктор'!$D$16="Так",'06A_Варіанти'!P319,1E+99),IF('07A_Конструктор'!$D$17="Так",'06A_Варіанти'!Q319,1E+99),IF('06A_Варіанти'!R319="",1E+99,'06A_Варіанти'!R319))</f>
        <v>98.5</v>
      </c>
      <c r="P328" s="2" t="str">
        <f t="shared" si="33"/>
        <v>5 т</v>
      </c>
      <c r="Q328" s="2">
        <f t="shared" si="34"/>
        <v>14</v>
      </c>
      <c r="R328" s="2">
        <f>IF(OR(C328="РЦК макси",C328="РЦЧ SKU"),"SKU-потік",IFERROR(VLOOKUP(D328,'02_РЦ'!$A$3:$I$7,5,FALSE),0))</f>
        <v>800</v>
      </c>
      <c r="S328" s="2" t="str">
        <f>IF(OR(C328="РЦК макси",C328="РЦЧ SKU"),"Не рахується в ліміт",IFERROR(VLOOKUP(D328,'02_РЦ'!$A$3:$I$7,9,FALSE),"Немає РЦ"))</f>
        <v>В межах</v>
      </c>
    </row>
    <row r="329" spans="1:19">
      <c r="A329" s="2" t="str">
        <f>'06A_Варіанти'!A320</f>
        <v>BASE_892</v>
      </c>
      <c r="B329" s="2" t="str">
        <f>'06A_Варіанти'!B320</f>
        <v>TT_892</v>
      </c>
      <c r="C329" s="2" t="str">
        <f>'06A_Варіанти'!D320</f>
        <v>Основний</v>
      </c>
      <c r="D329" s="2" t="str">
        <f>'06A_Варіанти'!C320</f>
        <v>РЦП</v>
      </c>
      <c r="E329" s="2" t="str">
        <f>'06A_Варіанти'!S320</f>
        <v>DIRECT</v>
      </c>
      <c r="F329" s="2" t="str">
        <f>IF(O329='06A_Варіанти'!E320,'06A_Варіанти'!E$1,IF(O329='06A_Варіанти'!F320,'06A_Варіанти'!F$1,IF(O329='06A_Варіанти'!G320,'06A_Варіанти'!G$1,IF(O329='06A_Варіанти'!H320,'06A_Варіанти'!H$1,IF(O329='06A_Варіанти'!I320,'06A_Варіанти'!I$1,IF(O329='06A_Варіанти'!J320,'06A_Варіанти'!J$1,IF(O329='06A_Варіанти'!K320,'06A_Варіанти'!K$1,IF(O329='06A_Варіанти'!L320,'06A_Варіанти'!L$1,IF(O329='06A_Варіанти'!M320,'06A_Варіанти'!M$1,IF(O329='06A_Варіанти'!N320,'06A_Варіанти'!N$1,IF(O329='06A_Варіанти'!O320,'06A_Варіанти'!O$1,IF(O329='06A_Варіанти'!P320,'06A_Варіанти'!P$1,IF(O329='06A_Варіанти'!Q320,'06A_Варіанти'!Q$1,IF(O329='06A_Варіанти'!R320,'06A_Варіанти'!R$1,"НЕМАЄ МАРШРУТУ"))))))))))))))</f>
        <v>DIRECT</v>
      </c>
      <c r="G329" s="2" t="str">
        <f t="shared" si="28"/>
        <v>БЕЗ ЗМІН</v>
      </c>
      <c r="H329" s="2">
        <f>IF(G329="НЕМАЄ МАРШРУТУ",0,O329-'06A_Варіанти'!T320)</f>
        <v>0</v>
      </c>
      <c r="I329" s="2">
        <f>IFERROR(INDEX('04_Потоки'!$E:$E,MATCH(A329,'04_Потоки'!$A:$A,0)),0)</f>
        <v>1.850536130536131</v>
      </c>
      <c r="J329" s="2">
        <f t="shared" si="29"/>
        <v>1</v>
      </c>
      <c r="K329" s="2">
        <f>IF(C329="РЦК макси",0,2*'06A_Варіанти'!T320*J329)</f>
        <v>286.39999999999998</v>
      </c>
      <c r="L329" s="2">
        <f t="shared" si="30"/>
        <v>286.39999999999998</v>
      </c>
      <c r="M329" s="2">
        <f t="shared" si="31"/>
        <v>0</v>
      </c>
      <c r="N329" s="9">
        <f t="shared" si="32"/>
        <v>0</v>
      </c>
      <c r="O329" s="2">
        <f>MIN(IF('07A_Конструктор'!$D$5="Так",'06A_Варіанти'!E320,1E+99),IF('07A_Конструктор'!$D$6="Так",'06A_Варіанти'!F320,1E+99),IF('07A_Конструктор'!$D$7="Так",'06A_Варіанти'!G320,1E+99),IF('07A_Конструктор'!$D$8="Так",'06A_Варіанти'!H320,1E+99),IF('07A_Конструктор'!$D$9="Так",'06A_Варіанти'!I320,1E+99),IF('07A_Конструктор'!$D$10="Так",'06A_Варіанти'!J320,1E+99),IF('07A_Конструктор'!$D$11="Так",'06A_Варіанти'!K320,1E+99),IF('07A_Конструктор'!$D$12="Так",'06A_Варіанти'!L320,1E+99),IF('07A_Конструктор'!$D$13="Так",'06A_Варіанти'!M320,1E+99),IF('07A_Конструктор'!$D$14="Так",'06A_Варіанти'!N320,1E+99),IF('07A_Конструктор'!$D$15="Так",'06A_Варіанти'!O320,1E+99),IF('07A_Конструктор'!$D$16="Так",'06A_Варіанти'!P320,1E+99),IF('07A_Конструктор'!$D$17="Так",'06A_Варіанти'!Q320,1E+99),IF('06A_Варіанти'!R320="",1E+99,'06A_Варіанти'!R320))</f>
        <v>143.19999999999999</v>
      </c>
      <c r="P329" s="2" t="str">
        <f t="shared" si="33"/>
        <v>5 т</v>
      </c>
      <c r="Q329" s="2">
        <f t="shared" si="34"/>
        <v>14</v>
      </c>
      <c r="R329" s="2">
        <f>IF(OR(C329="РЦК макси",C329="РЦЧ SKU"),"SKU-потік",IFERROR(VLOOKUP(D329,'02_РЦ'!$A$3:$I$7,5,FALSE),0))</f>
        <v>800</v>
      </c>
      <c r="S329" s="2" t="str">
        <f>IF(OR(C329="РЦК макси",C329="РЦЧ SKU"),"Не рахується в ліміт",IFERROR(VLOOKUP(D329,'02_РЦ'!$A$3:$I$7,9,FALSE),"Немає РЦ"))</f>
        <v>В межах</v>
      </c>
    </row>
    <row r="330" spans="1:19">
      <c r="A330" s="2" t="str">
        <f>'06A_Варіанти'!A321</f>
        <v>BASE_21</v>
      </c>
      <c r="B330" s="2" t="str">
        <f>'06A_Варіанти'!B321</f>
        <v>TT_21</v>
      </c>
      <c r="C330" s="2" t="str">
        <f>'06A_Варіанти'!D321</f>
        <v>Основний</v>
      </c>
      <c r="D330" s="2" t="str">
        <f>'06A_Варіанти'!C321</f>
        <v>РЦП</v>
      </c>
      <c r="E330" s="2" t="str">
        <f>'06A_Варіанти'!S321</f>
        <v>DIRECT</v>
      </c>
      <c r="F330" s="2" t="str">
        <f>IF(O330='06A_Варіанти'!E321,'06A_Варіанти'!E$1,IF(O330='06A_Варіанти'!F321,'06A_Варіанти'!F$1,IF(O330='06A_Варіанти'!G321,'06A_Варіанти'!G$1,IF(O330='06A_Варіанти'!H321,'06A_Варіанти'!H$1,IF(O330='06A_Варіанти'!I321,'06A_Варіанти'!I$1,IF(O330='06A_Варіанти'!J321,'06A_Варіанти'!J$1,IF(O330='06A_Варіанти'!K321,'06A_Варіанти'!K$1,IF(O330='06A_Варіанти'!L321,'06A_Варіанти'!L$1,IF(O330='06A_Варіанти'!M321,'06A_Варіанти'!M$1,IF(O330='06A_Варіанти'!N321,'06A_Варіанти'!N$1,IF(O330='06A_Варіанти'!O321,'06A_Варіанти'!O$1,IF(O330='06A_Варіанти'!P321,'06A_Варіанти'!P$1,IF(O330='06A_Варіанти'!Q321,'06A_Варіанти'!Q$1,IF(O330='06A_Варіанти'!R321,'06A_Варіанти'!R$1,"НЕМАЄ МАРШРУТУ"))))))))))))))</f>
        <v>DIRECT</v>
      </c>
      <c r="G330" s="2" t="str">
        <f t="shared" si="28"/>
        <v>БЕЗ ЗМІН</v>
      </c>
      <c r="H330" s="2">
        <f>IF(G330="НЕМАЄ МАРШРУТУ",0,O330-'06A_Варіанти'!T321)</f>
        <v>0</v>
      </c>
      <c r="I330" s="2">
        <f>IFERROR(INDEX('04_Потоки'!$E:$E,MATCH(A330,'04_Потоки'!$A:$A,0)),0)</f>
        <v>1.850536130536131</v>
      </c>
      <c r="J330" s="2">
        <f t="shared" si="29"/>
        <v>1</v>
      </c>
      <c r="K330" s="2">
        <f>IF(C330="РЦК макси",0,2*'06A_Варіанти'!T321*J330)</f>
        <v>214.4</v>
      </c>
      <c r="L330" s="2">
        <f t="shared" si="30"/>
        <v>214.4</v>
      </c>
      <c r="M330" s="2">
        <f t="shared" si="31"/>
        <v>0</v>
      </c>
      <c r="N330" s="9">
        <f t="shared" si="32"/>
        <v>0</v>
      </c>
      <c r="O330" s="2">
        <f>MIN(IF('07A_Конструктор'!$D$5="Так",'06A_Варіанти'!E321,1E+99),IF('07A_Конструктор'!$D$6="Так",'06A_Варіанти'!F321,1E+99),IF('07A_Конструктор'!$D$7="Так",'06A_Варіанти'!G321,1E+99),IF('07A_Конструктор'!$D$8="Так",'06A_Варіанти'!H321,1E+99),IF('07A_Конструктор'!$D$9="Так",'06A_Варіанти'!I321,1E+99),IF('07A_Конструктор'!$D$10="Так",'06A_Варіанти'!J321,1E+99),IF('07A_Конструктор'!$D$11="Так",'06A_Варіанти'!K321,1E+99),IF('07A_Конструктор'!$D$12="Так",'06A_Варіанти'!L321,1E+99),IF('07A_Конструктор'!$D$13="Так",'06A_Варіанти'!M321,1E+99),IF('07A_Конструктор'!$D$14="Так",'06A_Варіанти'!N321,1E+99),IF('07A_Конструктор'!$D$15="Так",'06A_Варіанти'!O321,1E+99),IF('07A_Конструктор'!$D$16="Так",'06A_Варіанти'!P321,1E+99),IF('07A_Конструктор'!$D$17="Так",'06A_Варіанти'!Q321,1E+99),IF('06A_Варіанти'!R321="",1E+99,'06A_Варіанти'!R321))</f>
        <v>107.2</v>
      </c>
      <c r="P330" s="2" t="str">
        <f t="shared" si="33"/>
        <v>5 т</v>
      </c>
      <c r="Q330" s="2">
        <f t="shared" si="34"/>
        <v>14</v>
      </c>
      <c r="R330" s="2">
        <f>IF(OR(C330="РЦК макси",C330="РЦЧ SKU"),"SKU-потік",IFERROR(VLOOKUP(D330,'02_РЦ'!$A$3:$I$7,5,FALSE),0))</f>
        <v>800</v>
      </c>
      <c r="S330" s="2" t="str">
        <f>IF(OR(C330="РЦК макси",C330="РЦЧ SKU"),"Не рахується в ліміт",IFERROR(VLOOKUP(D330,'02_РЦ'!$A$3:$I$7,9,FALSE),"Немає РЦ"))</f>
        <v>В межах</v>
      </c>
    </row>
    <row r="331" spans="1:19">
      <c r="A331" s="2" t="str">
        <f>'06A_Варіанти'!A322</f>
        <v>BASE_277</v>
      </c>
      <c r="B331" s="2" t="str">
        <f>'06A_Варіанти'!B322</f>
        <v>TT_277</v>
      </c>
      <c r="C331" s="2" t="str">
        <f>'06A_Варіанти'!D322</f>
        <v>Основний</v>
      </c>
      <c r="D331" s="2" t="str">
        <f>'06A_Варіанти'!C322</f>
        <v>РЦП</v>
      </c>
      <c r="E331" s="2" t="str">
        <f>'06A_Варіанти'!S322</f>
        <v>DIRECT</v>
      </c>
      <c r="F331" s="2" t="str">
        <f>IF(O331='06A_Варіанти'!E322,'06A_Варіанти'!E$1,IF(O331='06A_Варіанти'!F322,'06A_Варіанти'!F$1,IF(O331='06A_Варіанти'!G322,'06A_Варіанти'!G$1,IF(O331='06A_Варіанти'!H322,'06A_Варіанти'!H$1,IF(O331='06A_Варіанти'!I322,'06A_Варіанти'!I$1,IF(O331='06A_Варіанти'!J322,'06A_Варіанти'!J$1,IF(O331='06A_Варіанти'!K322,'06A_Варіанти'!K$1,IF(O331='06A_Варіанти'!L322,'06A_Варіанти'!L$1,IF(O331='06A_Варіанти'!M322,'06A_Варіанти'!M$1,IF(O331='06A_Варіанти'!N322,'06A_Варіанти'!N$1,IF(O331='06A_Варіанти'!O322,'06A_Варіанти'!O$1,IF(O331='06A_Варіанти'!P322,'06A_Варіанти'!P$1,IF(O331='06A_Варіанти'!Q322,'06A_Варіанти'!Q$1,IF(O331='06A_Варіанти'!R322,'06A_Варіанти'!R$1,"НЕМАЄ МАРШРУТУ"))))))))))))))</f>
        <v>DIRECT</v>
      </c>
      <c r="G331" s="2" t="str">
        <f t="shared" ref="G331:G394" si="35">IF(O331&gt;1E+90,"НЕМАЄ МАРШРУТУ",IF(F331=E331,"БЕЗ ЗМІН","ЗМІНЕНО"))</f>
        <v>БЕЗ ЗМІН</v>
      </c>
      <c r="H331" s="2">
        <f>IF(G331="НЕМАЄ МАРШРУТУ",0,O331-'06A_Варіанти'!T322)</f>
        <v>0</v>
      </c>
      <c r="I331" s="2">
        <f>IFERROR(INDEX('04_Потоки'!$E:$E,MATCH(A331,'04_Потоки'!$A:$A,0)),0)</f>
        <v>1.850536130536131</v>
      </c>
      <c r="J331" s="2">
        <f t="shared" ref="J331:J394" si="36">ROUNDUP(I331/20,0)</f>
        <v>1</v>
      </c>
      <c r="K331" s="2">
        <f>IF(C331="РЦК макси",0,2*'06A_Варіанти'!T322*J331)</f>
        <v>268.2</v>
      </c>
      <c r="L331" s="2">
        <f t="shared" ref="L331:L394" si="37">IF(C331="РЦК макси",0,IF(G331="НЕМАЄ МАРШРУТУ",0,2*O331*J331))</f>
        <v>268.2</v>
      </c>
      <c r="M331" s="2">
        <f t="shared" ref="M331:M394" si="38">L331-K331</f>
        <v>0</v>
      </c>
      <c r="N331" s="9">
        <f t="shared" ref="N331:N394" si="39">IFERROR(M331/K331,0)</f>
        <v>0</v>
      </c>
      <c r="O331" s="2">
        <f>MIN(IF('07A_Конструктор'!$D$5="Так",'06A_Варіанти'!E322,1E+99),IF('07A_Конструктор'!$D$6="Так",'06A_Варіанти'!F322,1E+99),IF('07A_Конструктор'!$D$7="Так",'06A_Варіанти'!G322,1E+99),IF('07A_Конструктор'!$D$8="Так",'06A_Варіанти'!H322,1E+99),IF('07A_Конструктор'!$D$9="Так",'06A_Варіанти'!I322,1E+99),IF('07A_Конструктор'!$D$10="Так",'06A_Варіанти'!J322,1E+99),IF('07A_Конструктор'!$D$11="Так",'06A_Варіанти'!K322,1E+99),IF('07A_Конструктор'!$D$12="Так",'06A_Варіанти'!L322,1E+99),IF('07A_Конструктор'!$D$13="Так",'06A_Варіанти'!M322,1E+99),IF('07A_Конструктор'!$D$14="Так",'06A_Варіанти'!N322,1E+99),IF('07A_Конструктор'!$D$15="Так",'06A_Варіанти'!O322,1E+99),IF('07A_Конструктор'!$D$16="Так",'06A_Варіанти'!P322,1E+99),IF('07A_Конструктор'!$D$17="Так",'06A_Варіанти'!Q322,1E+99),IF('06A_Варіанти'!R322="",1E+99,'06A_Варіанти'!R322))</f>
        <v>134.1</v>
      </c>
      <c r="P331" s="2" t="str">
        <f t="shared" ref="P331:P394" si="40">IF(C331="РЦК макси","Не моделюється",IF(MOD(I331,20)=0,"10 т",IF(MOD(I331,20)&lt;=14,"5 т",IF(MOD(I331,20)&lt;=16,"7 т","10 т"))))</f>
        <v>5 т</v>
      </c>
      <c r="Q331" s="2">
        <f t="shared" ref="Q331:Q394" si="41">IF(P331="Не моделюється",0,IF(P331="5 т",14,IF(P331="7 т",16,20)))</f>
        <v>14</v>
      </c>
      <c r="R331" s="2">
        <f>IF(OR(C331="РЦК макси",C331="РЦЧ SKU"),"SKU-потік",IFERROR(VLOOKUP(D331,'02_РЦ'!$A$3:$I$7,5,FALSE),0))</f>
        <v>800</v>
      </c>
      <c r="S331" s="2" t="str">
        <f>IF(OR(C331="РЦК макси",C331="РЦЧ SKU"),"Не рахується в ліміт",IFERROR(VLOOKUP(D331,'02_РЦ'!$A$3:$I$7,9,FALSE),"Немає РЦ"))</f>
        <v>В межах</v>
      </c>
    </row>
    <row r="332" spans="1:19">
      <c r="A332" s="2" t="str">
        <f>'06A_Варіанти'!A323</f>
        <v>BASE_155</v>
      </c>
      <c r="B332" s="2" t="str">
        <f>'06A_Варіанти'!B323</f>
        <v>TT_155</v>
      </c>
      <c r="C332" s="2" t="str">
        <f>'06A_Варіанти'!D323</f>
        <v>Основний</v>
      </c>
      <c r="D332" s="2" t="str">
        <f>'06A_Варіанти'!C323</f>
        <v>РЦП</v>
      </c>
      <c r="E332" s="2" t="str">
        <f>'06A_Варіанти'!S323</f>
        <v>DIRECT</v>
      </c>
      <c r="F332" s="2" t="str">
        <f>IF(O332='06A_Варіанти'!E323,'06A_Варіанти'!E$1,IF(O332='06A_Варіанти'!F323,'06A_Варіанти'!F$1,IF(O332='06A_Варіанти'!G323,'06A_Варіанти'!G$1,IF(O332='06A_Варіанти'!H323,'06A_Варіанти'!H$1,IF(O332='06A_Варіанти'!I323,'06A_Варіанти'!I$1,IF(O332='06A_Варіанти'!J323,'06A_Варіанти'!J$1,IF(O332='06A_Варіанти'!K323,'06A_Варіанти'!K$1,IF(O332='06A_Варіанти'!L323,'06A_Варіанти'!L$1,IF(O332='06A_Варіанти'!M323,'06A_Варіанти'!M$1,IF(O332='06A_Варіанти'!N323,'06A_Варіанти'!N$1,IF(O332='06A_Варіанти'!O323,'06A_Варіанти'!O$1,IF(O332='06A_Варіанти'!P323,'06A_Варіанти'!P$1,IF(O332='06A_Варіанти'!Q323,'06A_Варіанти'!Q$1,IF(O332='06A_Варіанти'!R323,'06A_Варіанти'!R$1,"НЕМАЄ МАРШРУТУ"))))))))))))))</f>
        <v>DIRECT</v>
      </c>
      <c r="G332" s="2" t="str">
        <f t="shared" si="35"/>
        <v>БЕЗ ЗМІН</v>
      </c>
      <c r="H332" s="2">
        <f>IF(G332="НЕМАЄ МАРШРУТУ",0,O332-'06A_Варіанти'!T323)</f>
        <v>0</v>
      </c>
      <c r="I332" s="2">
        <f>IFERROR(INDEX('04_Потоки'!$E:$E,MATCH(A332,'04_Потоки'!$A:$A,0)),0)</f>
        <v>1.850536130536131</v>
      </c>
      <c r="J332" s="2">
        <f t="shared" si="36"/>
        <v>1</v>
      </c>
      <c r="K332" s="2">
        <f>IF(C332="РЦК макси",0,2*'06A_Варіанти'!T323*J332)</f>
        <v>65.2</v>
      </c>
      <c r="L332" s="2">
        <f t="shared" si="37"/>
        <v>65.2</v>
      </c>
      <c r="M332" s="2">
        <f t="shared" si="38"/>
        <v>0</v>
      </c>
      <c r="N332" s="9">
        <f t="shared" si="39"/>
        <v>0</v>
      </c>
      <c r="O332" s="2">
        <f>MIN(IF('07A_Конструктор'!$D$5="Так",'06A_Варіанти'!E323,1E+99),IF('07A_Конструктор'!$D$6="Так",'06A_Варіанти'!F323,1E+99),IF('07A_Конструктор'!$D$7="Так",'06A_Варіанти'!G323,1E+99),IF('07A_Конструктор'!$D$8="Так",'06A_Варіанти'!H323,1E+99),IF('07A_Конструктор'!$D$9="Так",'06A_Варіанти'!I323,1E+99),IF('07A_Конструктор'!$D$10="Так",'06A_Варіанти'!J323,1E+99),IF('07A_Конструктор'!$D$11="Так",'06A_Варіанти'!K323,1E+99),IF('07A_Конструктор'!$D$12="Так",'06A_Варіанти'!L323,1E+99),IF('07A_Конструктор'!$D$13="Так",'06A_Варіанти'!M323,1E+99),IF('07A_Конструктор'!$D$14="Так",'06A_Варіанти'!N323,1E+99),IF('07A_Конструктор'!$D$15="Так",'06A_Варіанти'!O323,1E+99),IF('07A_Конструктор'!$D$16="Так",'06A_Варіанти'!P323,1E+99),IF('07A_Конструктор'!$D$17="Так",'06A_Варіанти'!Q323,1E+99),IF('06A_Варіанти'!R323="",1E+99,'06A_Варіанти'!R323))</f>
        <v>32.6</v>
      </c>
      <c r="P332" s="2" t="str">
        <f t="shared" si="40"/>
        <v>5 т</v>
      </c>
      <c r="Q332" s="2">
        <f t="shared" si="41"/>
        <v>14</v>
      </c>
      <c r="R332" s="2">
        <f>IF(OR(C332="РЦК макси",C332="РЦЧ SKU"),"SKU-потік",IFERROR(VLOOKUP(D332,'02_РЦ'!$A$3:$I$7,5,FALSE),0))</f>
        <v>800</v>
      </c>
      <c r="S332" s="2" t="str">
        <f>IF(OR(C332="РЦК макси",C332="РЦЧ SKU"),"Не рахується в ліміт",IFERROR(VLOOKUP(D332,'02_РЦ'!$A$3:$I$7,9,FALSE),"Немає РЦ"))</f>
        <v>В межах</v>
      </c>
    </row>
    <row r="333" spans="1:19">
      <c r="A333" s="2" t="str">
        <f>'06A_Варіанти'!A324</f>
        <v>BASE_884</v>
      </c>
      <c r="B333" s="2" t="str">
        <f>'06A_Варіанти'!B324</f>
        <v>TT_884</v>
      </c>
      <c r="C333" s="2" t="str">
        <f>'06A_Варіанти'!D324</f>
        <v>Основний</v>
      </c>
      <c r="D333" s="2" t="str">
        <f>'06A_Варіанти'!C324</f>
        <v>РЦП</v>
      </c>
      <c r="E333" s="2" t="str">
        <f>'06A_Варіанти'!S324</f>
        <v>DIRECT</v>
      </c>
      <c r="F333" s="2" t="str">
        <f>IF(O333='06A_Варіанти'!E324,'06A_Варіанти'!E$1,IF(O333='06A_Варіанти'!F324,'06A_Варіанти'!F$1,IF(O333='06A_Варіанти'!G324,'06A_Варіанти'!G$1,IF(O333='06A_Варіанти'!H324,'06A_Варіанти'!H$1,IF(O333='06A_Варіанти'!I324,'06A_Варіанти'!I$1,IF(O333='06A_Варіанти'!J324,'06A_Варіанти'!J$1,IF(O333='06A_Варіанти'!K324,'06A_Варіанти'!K$1,IF(O333='06A_Варіанти'!L324,'06A_Варіанти'!L$1,IF(O333='06A_Варіанти'!M324,'06A_Варіанти'!M$1,IF(O333='06A_Варіанти'!N324,'06A_Варіанти'!N$1,IF(O333='06A_Варіанти'!O324,'06A_Варіанти'!O$1,IF(O333='06A_Варіанти'!P324,'06A_Варіанти'!P$1,IF(O333='06A_Варіанти'!Q324,'06A_Варіанти'!Q$1,IF(O333='06A_Варіанти'!R324,'06A_Варіанти'!R$1,"НЕМАЄ МАРШРУТУ"))))))))))))))</f>
        <v>DIRECT</v>
      </c>
      <c r="G333" s="2" t="str">
        <f t="shared" si="35"/>
        <v>БЕЗ ЗМІН</v>
      </c>
      <c r="H333" s="2">
        <f>IF(G333="НЕМАЄ МАРШРУТУ",0,O333-'06A_Варіанти'!T324)</f>
        <v>0</v>
      </c>
      <c r="I333" s="2">
        <f>IFERROR(INDEX('04_Потоки'!$E:$E,MATCH(A333,'04_Потоки'!$A:$A,0)),0)</f>
        <v>1.850536130536131</v>
      </c>
      <c r="J333" s="2">
        <f t="shared" si="36"/>
        <v>1</v>
      </c>
      <c r="K333" s="2">
        <f>IF(C333="РЦК макси",0,2*'06A_Варіанти'!T324*J333)</f>
        <v>9.1999999999999993</v>
      </c>
      <c r="L333" s="2">
        <f t="shared" si="37"/>
        <v>9.1999999999999993</v>
      </c>
      <c r="M333" s="2">
        <f t="shared" si="38"/>
        <v>0</v>
      </c>
      <c r="N333" s="9">
        <f t="shared" si="39"/>
        <v>0</v>
      </c>
      <c r="O333" s="2">
        <f>MIN(IF('07A_Конструктор'!$D$5="Так",'06A_Варіанти'!E324,1E+99),IF('07A_Конструктор'!$D$6="Так",'06A_Варіанти'!F324,1E+99),IF('07A_Конструктор'!$D$7="Так",'06A_Варіанти'!G324,1E+99),IF('07A_Конструктор'!$D$8="Так",'06A_Варіанти'!H324,1E+99),IF('07A_Конструктор'!$D$9="Так",'06A_Варіанти'!I324,1E+99),IF('07A_Конструктор'!$D$10="Так",'06A_Варіанти'!J324,1E+99),IF('07A_Конструктор'!$D$11="Так",'06A_Варіанти'!K324,1E+99),IF('07A_Конструктор'!$D$12="Так",'06A_Варіанти'!L324,1E+99),IF('07A_Конструктор'!$D$13="Так",'06A_Варіанти'!M324,1E+99),IF('07A_Конструктор'!$D$14="Так",'06A_Варіанти'!N324,1E+99),IF('07A_Конструктор'!$D$15="Так",'06A_Варіанти'!O324,1E+99),IF('07A_Конструктор'!$D$16="Так",'06A_Варіанти'!P324,1E+99),IF('07A_Конструктор'!$D$17="Так",'06A_Варіанти'!Q324,1E+99),IF('06A_Варіанти'!R324="",1E+99,'06A_Варіанти'!R324))</f>
        <v>4.5999999999999996</v>
      </c>
      <c r="P333" s="2" t="str">
        <f t="shared" si="40"/>
        <v>5 т</v>
      </c>
      <c r="Q333" s="2">
        <f t="shared" si="41"/>
        <v>14</v>
      </c>
      <c r="R333" s="2">
        <f>IF(OR(C333="РЦК макси",C333="РЦЧ SKU"),"SKU-потік",IFERROR(VLOOKUP(D333,'02_РЦ'!$A$3:$I$7,5,FALSE),0))</f>
        <v>800</v>
      </c>
      <c r="S333" s="2" t="str">
        <f>IF(OR(C333="РЦК макси",C333="РЦЧ SKU"),"Не рахується в ліміт",IFERROR(VLOOKUP(D333,'02_РЦ'!$A$3:$I$7,9,FALSE),"Немає РЦ"))</f>
        <v>В межах</v>
      </c>
    </row>
    <row r="334" spans="1:19">
      <c r="A334" s="2" t="str">
        <f>'06A_Варіанти'!A325</f>
        <v>BASE_199</v>
      </c>
      <c r="B334" s="2" t="str">
        <f>'06A_Варіанти'!B325</f>
        <v>TT_199</v>
      </c>
      <c r="C334" s="2" t="str">
        <f>'06A_Варіанти'!D325</f>
        <v>Основний</v>
      </c>
      <c r="D334" s="2" t="str">
        <f>'06A_Варіанти'!C325</f>
        <v>РЦП</v>
      </c>
      <c r="E334" s="2" t="str">
        <f>'06A_Варіанти'!S325</f>
        <v>DIRECT</v>
      </c>
      <c r="F334" s="2" t="str">
        <f>IF(O334='06A_Варіанти'!E325,'06A_Варіанти'!E$1,IF(O334='06A_Варіанти'!F325,'06A_Варіанти'!F$1,IF(O334='06A_Варіанти'!G325,'06A_Варіанти'!G$1,IF(O334='06A_Варіанти'!H325,'06A_Варіанти'!H$1,IF(O334='06A_Варіанти'!I325,'06A_Варіанти'!I$1,IF(O334='06A_Варіанти'!J325,'06A_Варіанти'!J$1,IF(O334='06A_Варіанти'!K325,'06A_Варіанти'!K$1,IF(O334='06A_Варіанти'!L325,'06A_Варіанти'!L$1,IF(O334='06A_Варіанти'!M325,'06A_Варіанти'!M$1,IF(O334='06A_Варіанти'!N325,'06A_Варіанти'!N$1,IF(O334='06A_Варіанти'!O325,'06A_Варіанти'!O$1,IF(O334='06A_Варіанти'!P325,'06A_Варіанти'!P$1,IF(O334='06A_Варіанти'!Q325,'06A_Варіанти'!Q$1,IF(O334='06A_Варіанти'!R325,'06A_Варіанти'!R$1,"НЕМАЄ МАРШРУТУ"))))))))))))))</f>
        <v>DIRECT</v>
      </c>
      <c r="G334" s="2" t="str">
        <f t="shared" si="35"/>
        <v>БЕЗ ЗМІН</v>
      </c>
      <c r="H334" s="2">
        <f>IF(G334="НЕМАЄ МАРШРУТУ",0,O334-'06A_Варіанти'!T325)</f>
        <v>0</v>
      </c>
      <c r="I334" s="2">
        <f>IFERROR(INDEX('04_Потоки'!$E:$E,MATCH(A334,'04_Потоки'!$A:$A,0)),0)</f>
        <v>1.850536130536131</v>
      </c>
      <c r="J334" s="2">
        <f t="shared" si="36"/>
        <v>1</v>
      </c>
      <c r="K334" s="2">
        <f>IF(C334="РЦК макси",0,2*'06A_Варіанти'!T325*J334)</f>
        <v>289.8</v>
      </c>
      <c r="L334" s="2">
        <f t="shared" si="37"/>
        <v>289.8</v>
      </c>
      <c r="M334" s="2">
        <f t="shared" si="38"/>
        <v>0</v>
      </c>
      <c r="N334" s="9">
        <f t="shared" si="39"/>
        <v>0</v>
      </c>
      <c r="O334" s="2">
        <f>MIN(IF('07A_Конструктор'!$D$5="Так",'06A_Варіанти'!E325,1E+99),IF('07A_Конструктор'!$D$6="Так",'06A_Варіанти'!F325,1E+99),IF('07A_Конструктор'!$D$7="Так",'06A_Варіанти'!G325,1E+99),IF('07A_Конструктор'!$D$8="Так",'06A_Варіанти'!H325,1E+99),IF('07A_Конструктор'!$D$9="Так",'06A_Варіанти'!I325,1E+99),IF('07A_Конструктор'!$D$10="Так",'06A_Варіанти'!J325,1E+99),IF('07A_Конструктор'!$D$11="Так",'06A_Варіанти'!K325,1E+99),IF('07A_Конструктор'!$D$12="Так",'06A_Варіанти'!L325,1E+99),IF('07A_Конструктор'!$D$13="Так",'06A_Варіанти'!M325,1E+99),IF('07A_Конструктор'!$D$14="Так",'06A_Варіанти'!N325,1E+99),IF('07A_Конструктор'!$D$15="Так",'06A_Варіанти'!O325,1E+99),IF('07A_Конструктор'!$D$16="Так",'06A_Варіанти'!P325,1E+99),IF('07A_Конструктор'!$D$17="Так",'06A_Варіанти'!Q325,1E+99),IF('06A_Варіанти'!R325="",1E+99,'06A_Варіанти'!R325))</f>
        <v>144.9</v>
      </c>
      <c r="P334" s="2" t="str">
        <f t="shared" si="40"/>
        <v>5 т</v>
      </c>
      <c r="Q334" s="2">
        <f t="shared" si="41"/>
        <v>14</v>
      </c>
      <c r="R334" s="2">
        <f>IF(OR(C334="РЦК макси",C334="РЦЧ SKU"),"SKU-потік",IFERROR(VLOOKUP(D334,'02_РЦ'!$A$3:$I$7,5,FALSE),0))</f>
        <v>800</v>
      </c>
      <c r="S334" s="2" t="str">
        <f>IF(OR(C334="РЦК макси",C334="РЦЧ SKU"),"Не рахується в ліміт",IFERROR(VLOOKUP(D334,'02_РЦ'!$A$3:$I$7,9,FALSE),"Немає РЦ"))</f>
        <v>В межах</v>
      </c>
    </row>
    <row r="335" spans="1:19">
      <c r="A335" s="2" t="str">
        <f>'06A_Варіанти'!A326</f>
        <v>BASE_201</v>
      </c>
      <c r="B335" s="2" t="str">
        <f>'06A_Варіанти'!B326</f>
        <v>TT_201</v>
      </c>
      <c r="C335" s="2" t="str">
        <f>'06A_Варіанти'!D326</f>
        <v>Основний</v>
      </c>
      <c r="D335" s="2" t="str">
        <f>'06A_Варіанти'!C326</f>
        <v>РЦП</v>
      </c>
      <c r="E335" s="2" t="str">
        <f>'06A_Варіанти'!S326</f>
        <v>DIRECT</v>
      </c>
      <c r="F335" s="2" t="str">
        <f>IF(O335='06A_Варіанти'!E326,'06A_Варіанти'!E$1,IF(O335='06A_Варіанти'!F326,'06A_Варіанти'!F$1,IF(O335='06A_Варіанти'!G326,'06A_Варіанти'!G$1,IF(O335='06A_Варіанти'!H326,'06A_Варіанти'!H$1,IF(O335='06A_Варіанти'!I326,'06A_Варіанти'!I$1,IF(O335='06A_Варіанти'!J326,'06A_Варіанти'!J$1,IF(O335='06A_Варіанти'!K326,'06A_Варіанти'!K$1,IF(O335='06A_Варіанти'!L326,'06A_Варіанти'!L$1,IF(O335='06A_Варіанти'!M326,'06A_Варіанти'!M$1,IF(O335='06A_Варіанти'!N326,'06A_Варіанти'!N$1,IF(O335='06A_Варіанти'!O326,'06A_Варіанти'!O$1,IF(O335='06A_Варіанти'!P326,'06A_Варіанти'!P$1,IF(O335='06A_Варіанти'!Q326,'06A_Варіанти'!Q$1,IF(O335='06A_Варіанти'!R326,'06A_Варіанти'!R$1,"НЕМАЄ МАРШРУТУ"))))))))))))))</f>
        <v>DIRECT</v>
      </c>
      <c r="G335" s="2" t="str">
        <f t="shared" si="35"/>
        <v>БЕЗ ЗМІН</v>
      </c>
      <c r="H335" s="2">
        <f>IF(G335="НЕМАЄ МАРШРУТУ",0,O335-'06A_Варіанти'!T326)</f>
        <v>0</v>
      </c>
      <c r="I335" s="2">
        <f>IFERROR(INDEX('04_Потоки'!$E:$E,MATCH(A335,'04_Потоки'!$A:$A,0)),0)</f>
        <v>1.850536130536131</v>
      </c>
      <c r="J335" s="2">
        <f t="shared" si="36"/>
        <v>1</v>
      </c>
      <c r="K335" s="2">
        <f>IF(C335="РЦК макси",0,2*'06A_Варіанти'!T326*J335)</f>
        <v>146.19999999999999</v>
      </c>
      <c r="L335" s="2">
        <f t="shared" si="37"/>
        <v>146.19999999999999</v>
      </c>
      <c r="M335" s="2">
        <f t="shared" si="38"/>
        <v>0</v>
      </c>
      <c r="N335" s="9">
        <f t="shared" si="39"/>
        <v>0</v>
      </c>
      <c r="O335" s="2">
        <f>MIN(IF('07A_Конструктор'!$D$5="Так",'06A_Варіанти'!E326,1E+99),IF('07A_Конструктор'!$D$6="Так",'06A_Варіанти'!F326,1E+99),IF('07A_Конструктор'!$D$7="Так",'06A_Варіанти'!G326,1E+99),IF('07A_Конструктор'!$D$8="Так",'06A_Варіанти'!H326,1E+99),IF('07A_Конструктор'!$D$9="Так",'06A_Варіанти'!I326,1E+99),IF('07A_Конструктор'!$D$10="Так",'06A_Варіанти'!J326,1E+99),IF('07A_Конструктор'!$D$11="Так",'06A_Варіанти'!K326,1E+99),IF('07A_Конструктор'!$D$12="Так",'06A_Варіанти'!L326,1E+99),IF('07A_Конструктор'!$D$13="Так",'06A_Варіанти'!M326,1E+99),IF('07A_Конструктор'!$D$14="Так",'06A_Варіанти'!N326,1E+99),IF('07A_Конструктор'!$D$15="Так",'06A_Варіанти'!O326,1E+99),IF('07A_Конструктор'!$D$16="Так",'06A_Варіанти'!P326,1E+99),IF('07A_Конструктор'!$D$17="Так",'06A_Варіанти'!Q326,1E+99),IF('06A_Варіанти'!R326="",1E+99,'06A_Варіанти'!R326))</f>
        <v>73.099999999999994</v>
      </c>
      <c r="P335" s="2" t="str">
        <f t="shared" si="40"/>
        <v>5 т</v>
      </c>
      <c r="Q335" s="2">
        <f t="shared" si="41"/>
        <v>14</v>
      </c>
      <c r="R335" s="2">
        <f>IF(OR(C335="РЦК макси",C335="РЦЧ SKU"),"SKU-потік",IFERROR(VLOOKUP(D335,'02_РЦ'!$A$3:$I$7,5,FALSE),0))</f>
        <v>800</v>
      </c>
      <c r="S335" s="2" t="str">
        <f>IF(OR(C335="РЦК макси",C335="РЦЧ SKU"),"Не рахується в ліміт",IFERROR(VLOOKUP(D335,'02_РЦ'!$A$3:$I$7,9,FALSE),"Немає РЦ"))</f>
        <v>В межах</v>
      </c>
    </row>
    <row r="336" spans="1:19">
      <c r="A336" s="2" t="str">
        <f>'06A_Варіанти'!A327</f>
        <v>BASE_950</v>
      </c>
      <c r="B336" s="2" t="str">
        <f>'06A_Варіанти'!B327</f>
        <v>TT_950</v>
      </c>
      <c r="C336" s="2" t="str">
        <f>'06A_Варіанти'!D327</f>
        <v>Основний</v>
      </c>
      <c r="D336" s="2" t="str">
        <f>'06A_Варіанти'!C327</f>
        <v>РЦП</v>
      </c>
      <c r="E336" s="2" t="str">
        <f>'06A_Варіанти'!S327</f>
        <v>DIRECT</v>
      </c>
      <c r="F336" s="2" t="str">
        <f>IF(O336='06A_Варіанти'!E327,'06A_Варіанти'!E$1,IF(O336='06A_Варіанти'!F327,'06A_Варіанти'!F$1,IF(O336='06A_Варіанти'!G327,'06A_Варіанти'!G$1,IF(O336='06A_Варіанти'!H327,'06A_Варіанти'!H$1,IF(O336='06A_Варіанти'!I327,'06A_Варіанти'!I$1,IF(O336='06A_Варіанти'!J327,'06A_Варіанти'!J$1,IF(O336='06A_Варіанти'!K327,'06A_Варіанти'!K$1,IF(O336='06A_Варіанти'!L327,'06A_Варіанти'!L$1,IF(O336='06A_Варіанти'!M327,'06A_Варіанти'!M$1,IF(O336='06A_Варіанти'!N327,'06A_Варіанти'!N$1,IF(O336='06A_Варіанти'!O327,'06A_Варіанти'!O$1,IF(O336='06A_Варіанти'!P327,'06A_Варіанти'!P$1,IF(O336='06A_Варіанти'!Q327,'06A_Варіанти'!Q$1,IF(O336='06A_Варіанти'!R327,'06A_Варіанти'!R$1,"НЕМАЄ МАРШРУТУ"))))))))))))))</f>
        <v>DIRECT</v>
      </c>
      <c r="G336" s="2" t="str">
        <f t="shared" si="35"/>
        <v>БЕЗ ЗМІН</v>
      </c>
      <c r="H336" s="2">
        <f>IF(G336="НЕМАЄ МАРШРУТУ",0,O336-'06A_Варіанти'!T327)</f>
        <v>0</v>
      </c>
      <c r="I336" s="2">
        <f>IFERROR(INDEX('04_Потоки'!$E:$E,MATCH(A336,'04_Потоки'!$A:$A,0)),0)</f>
        <v>1.850536130536131</v>
      </c>
      <c r="J336" s="2">
        <f t="shared" si="36"/>
        <v>1</v>
      </c>
      <c r="K336" s="2">
        <f>IF(C336="РЦК макси",0,2*'06A_Варіанти'!T327*J336)</f>
        <v>318.60000000000002</v>
      </c>
      <c r="L336" s="2">
        <f t="shared" si="37"/>
        <v>318.60000000000002</v>
      </c>
      <c r="M336" s="2">
        <f t="shared" si="38"/>
        <v>0</v>
      </c>
      <c r="N336" s="9">
        <f t="shared" si="39"/>
        <v>0</v>
      </c>
      <c r="O336" s="2">
        <f>MIN(IF('07A_Конструктор'!$D$5="Так",'06A_Варіанти'!E327,1E+99),IF('07A_Конструктор'!$D$6="Так",'06A_Варіанти'!F327,1E+99),IF('07A_Конструктор'!$D$7="Так",'06A_Варіанти'!G327,1E+99),IF('07A_Конструктор'!$D$8="Так",'06A_Варіанти'!H327,1E+99),IF('07A_Конструктор'!$D$9="Так",'06A_Варіанти'!I327,1E+99),IF('07A_Конструктор'!$D$10="Так",'06A_Варіанти'!J327,1E+99),IF('07A_Конструктор'!$D$11="Так",'06A_Варіанти'!K327,1E+99),IF('07A_Конструктор'!$D$12="Так",'06A_Варіанти'!L327,1E+99),IF('07A_Конструктор'!$D$13="Так",'06A_Варіанти'!M327,1E+99),IF('07A_Конструктор'!$D$14="Так",'06A_Варіанти'!N327,1E+99),IF('07A_Конструктор'!$D$15="Так",'06A_Варіанти'!O327,1E+99),IF('07A_Конструктор'!$D$16="Так",'06A_Варіанти'!P327,1E+99),IF('07A_Конструктор'!$D$17="Так",'06A_Варіанти'!Q327,1E+99),IF('06A_Варіанти'!R327="",1E+99,'06A_Варіанти'!R327))</f>
        <v>159.30000000000001</v>
      </c>
      <c r="P336" s="2" t="str">
        <f t="shared" si="40"/>
        <v>5 т</v>
      </c>
      <c r="Q336" s="2">
        <f t="shared" si="41"/>
        <v>14</v>
      </c>
      <c r="R336" s="2">
        <f>IF(OR(C336="РЦК макси",C336="РЦЧ SKU"),"SKU-потік",IFERROR(VLOOKUP(D336,'02_РЦ'!$A$3:$I$7,5,FALSE),0))</f>
        <v>800</v>
      </c>
      <c r="S336" s="2" t="str">
        <f>IF(OR(C336="РЦК макси",C336="РЦЧ SKU"),"Не рахується в ліміт",IFERROR(VLOOKUP(D336,'02_РЦ'!$A$3:$I$7,9,FALSE),"Немає РЦ"))</f>
        <v>В межах</v>
      </c>
    </row>
    <row r="337" spans="1:19">
      <c r="A337" s="2" t="str">
        <f>'06A_Варіанти'!A328</f>
        <v>BASE_949</v>
      </c>
      <c r="B337" s="2" t="str">
        <f>'06A_Варіанти'!B328</f>
        <v>TT_949</v>
      </c>
      <c r="C337" s="2" t="str">
        <f>'06A_Варіанти'!D328</f>
        <v>Основний</v>
      </c>
      <c r="D337" s="2" t="str">
        <f>'06A_Варіанти'!C328</f>
        <v>РЦП</v>
      </c>
      <c r="E337" s="2" t="str">
        <f>'06A_Варіанти'!S328</f>
        <v>DIRECT</v>
      </c>
      <c r="F337" s="2" t="str">
        <f>IF(O337='06A_Варіанти'!E328,'06A_Варіанти'!E$1,IF(O337='06A_Варіанти'!F328,'06A_Варіанти'!F$1,IF(O337='06A_Варіанти'!G328,'06A_Варіанти'!G$1,IF(O337='06A_Варіанти'!H328,'06A_Варіанти'!H$1,IF(O337='06A_Варіанти'!I328,'06A_Варіанти'!I$1,IF(O337='06A_Варіанти'!J328,'06A_Варіанти'!J$1,IF(O337='06A_Варіанти'!K328,'06A_Варіанти'!K$1,IF(O337='06A_Варіанти'!L328,'06A_Варіанти'!L$1,IF(O337='06A_Варіанти'!M328,'06A_Варіанти'!M$1,IF(O337='06A_Варіанти'!N328,'06A_Варіанти'!N$1,IF(O337='06A_Варіанти'!O328,'06A_Варіанти'!O$1,IF(O337='06A_Варіанти'!P328,'06A_Варіанти'!P$1,IF(O337='06A_Варіанти'!Q328,'06A_Варіанти'!Q$1,IF(O337='06A_Варіанти'!R328,'06A_Варіанти'!R$1,"НЕМАЄ МАРШРУТУ"))))))))))))))</f>
        <v>DIRECT</v>
      </c>
      <c r="G337" s="2" t="str">
        <f t="shared" si="35"/>
        <v>БЕЗ ЗМІН</v>
      </c>
      <c r="H337" s="2">
        <f>IF(G337="НЕМАЄ МАРШРУТУ",0,O337-'06A_Варіанти'!T328)</f>
        <v>0</v>
      </c>
      <c r="I337" s="2">
        <f>IFERROR(INDEX('04_Потоки'!$E:$E,MATCH(A337,'04_Потоки'!$A:$A,0)),0)</f>
        <v>1.850536130536131</v>
      </c>
      <c r="J337" s="2">
        <f t="shared" si="36"/>
        <v>1</v>
      </c>
      <c r="K337" s="2">
        <f>IF(C337="РЦК макси",0,2*'06A_Варіанти'!T328*J337)</f>
        <v>275.2</v>
      </c>
      <c r="L337" s="2">
        <f t="shared" si="37"/>
        <v>275.2</v>
      </c>
      <c r="M337" s="2">
        <f t="shared" si="38"/>
        <v>0</v>
      </c>
      <c r="N337" s="9">
        <f t="shared" si="39"/>
        <v>0</v>
      </c>
      <c r="O337" s="2">
        <f>MIN(IF('07A_Конструктор'!$D$5="Так",'06A_Варіанти'!E328,1E+99),IF('07A_Конструктор'!$D$6="Так",'06A_Варіанти'!F328,1E+99),IF('07A_Конструктор'!$D$7="Так",'06A_Варіанти'!G328,1E+99),IF('07A_Конструктор'!$D$8="Так",'06A_Варіанти'!H328,1E+99),IF('07A_Конструктор'!$D$9="Так",'06A_Варіанти'!I328,1E+99),IF('07A_Конструктор'!$D$10="Так",'06A_Варіанти'!J328,1E+99),IF('07A_Конструктор'!$D$11="Так",'06A_Варіанти'!K328,1E+99),IF('07A_Конструктор'!$D$12="Так",'06A_Варіанти'!L328,1E+99),IF('07A_Конструктор'!$D$13="Так",'06A_Варіанти'!M328,1E+99),IF('07A_Конструктор'!$D$14="Так",'06A_Варіанти'!N328,1E+99),IF('07A_Конструктор'!$D$15="Так",'06A_Варіанти'!O328,1E+99),IF('07A_Конструктор'!$D$16="Так",'06A_Варіанти'!P328,1E+99),IF('07A_Конструктор'!$D$17="Так",'06A_Варіанти'!Q328,1E+99),IF('06A_Варіанти'!R328="",1E+99,'06A_Варіанти'!R328))</f>
        <v>137.6</v>
      </c>
      <c r="P337" s="2" t="str">
        <f t="shared" si="40"/>
        <v>5 т</v>
      </c>
      <c r="Q337" s="2">
        <f t="shared" si="41"/>
        <v>14</v>
      </c>
      <c r="R337" s="2">
        <f>IF(OR(C337="РЦК макси",C337="РЦЧ SKU"),"SKU-потік",IFERROR(VLOOKUP(D337,'02_РЦ'!$A$3:$I$7,5,FALSE),0))</f>
        <v>800</v>
      </c>
      <c r="S337" s="2" t="str">
        <f>IF(OR(C337="РЦК макси",C337="РЦЧ SKU"),"Не рахується в ліміт",IFERROR(VLOOKUP(D337,'02_РЦ'!$A$3:$I$7,9,FALSE),"Немає РЦ"))</f>
        <v>В межах</v>
      </c>
    </row>
    <row r="338" spans="1:19">
      <c r="A338" s="2" t="str">
        <f>'06A_Варіанти'!A329</f>
        <v>BASE_951</v>
      </c>
      <c r="B338" s="2" t="str">
        <f>'06A_Варіанти'!B329</f>
        <v>TT_951</v>
      </c>
      <c r="C338" s="2" t="str">
        <f>'06A_Варіанти'!D329</f>
        <v>Основний</v>
      </c>
      <c r="D338" s="2" t="str">
        <f>'06A_Варіанти'!C329</f>
        <v>РЦП</v>
      </c>
      <c r="E338" s="2" t="str">
        <f>'06A_Варіанти'!S329</f>
        <v>KREM</v>
      </c>
      <c r="F338" s="2" t="str">
        <f>IF(O338='06A_Варіанти'!E329,'06A_Варіанти'!E$1,IF(O338='06A_Варіанти'!F329,'06A_Варіанти'!F$1,IF(O338='06A_Варіанти'!G329,'06A_Варіанти'!G$1,IF(O338='06A_Варіанти'!H329,'06A_Варіанти'!H$1,IF(O338='06A_Варіанти'!I329,'06A_Варіанти'!I$1,IF(O338='06A_Варіанти'!J329,'06A_Варіанти'!J$1,IF(O338='06A_Варіанти'!K329,'06A_Варіанти'!K$1,IF(O338='06A_Варіанти'!L329,'06A_Варіанти'!L$1,IF(O338='06A_Варіанти'!M329,'06A_Варіанти'!M$1,IF(O338='06A_Варіанти'!N329,'06A_Варіанти'!N$1,IF(O338='06A_Варіанти'!O329,'06A_Варіанти'!O$1,IF(O338='06A_Варіанти'!P329,'06A_Варіанти'!P$1,IF(O338='06A_Варіанти'!Q329,'06A_Варіанти'!Q$1,IF(O338='06A_Варіанти'!R329,'06A_Варіанти'!R$1,"НЕМАЄ МАРШРУТУ"))))))))))))))</f>
        <v>KREM</v>
      </c>
      <c r="G338" s="2" t="str">
        <f t="shared" si="35"/>
        <v>БЕЗ ЗМІН</v>
      </c>
      <c r="H338" s="2">
        <f>IF(G338="НЕМАЄ МАРШРУТУ",0,O338-'06A_Варіанти'!T329)</f>
        <v>0</v>
      </c>
      <c r="I338" s="2">
        <f>IFERROR(INDEX('04_Потоки'!$E:$E,MATCH(A338,'04_Потоки'!$A:$A,0)),0)</f>
        <v>1.850536130536131</v>
      </c>
      <c r="J338" s="2">
        <f t="shared" si="36"/>
        <v>1</v>
      </c>
      <c r="K338" s="2">
        <f>IF(C338="РЦК макси",0,2*'06A_Варіанти'!T329*J338)</f>
        <v>274</v>
      </c>
      <c r="L338" s="2">
        <f t="shared" si="37"/>
        <v>274</v>
      </c>
      <c r="M338" s="2">
        <f t="shared" si="38"/>
        <v>0</v>
      </c>
      <c r="N338" s="9">
        <f t="shared" si="39"/>
        <v>0</v>
      </c>
      <c r="O338" s="2">
        <f>MIN(IF('07A_Конструктор'!$D$5="Так",'06A_Варіанти'!E329,1E+99),IF('07A_Конструктор'!$D$6="Так",'06A_Варіанти'!F329,1E+99),IF('07A_Конструктор'!$D$7="Так",'06A_Варіанти'!G329,1E+99),IF('07A_Конструктор'!$D$8="Так",'06A_Варіанти'!H329,1E+99),IF('07A_Конструктор'!$D$9="Так",'06A_Варіанти'!I329,1E+99),IF('07A_Конструктор'!$D$10="Так",'06A_Варіанти'!J329,1E+99),IF('07A_Конструктор'!$D$11="Так",'06A_Варіанти'!K329,1E+99),IF('07A_Конструктор'!$D$12="Так",'06A_Варіанти'!L329,1E+99),IF('07A_Конструктор'!$D$13="Так",'06A_Варіанти'!M329,1E+99),IF('07A_Конструктор'!$D$14="Так",'06A_Варіанти'!N329,1E+99),IF('07A_Конструктор'!$D$15="Так",'06A_Варіанти'!O329,1E+99),IF('07A_Конструктор'!$D$16="Так",'06A_Варіанти'!P329,1E+99),IF('07A_Конструктор'!$D$17="Так",'06A_Варіанти'!Q329,1E+99),IF('06A_Варіанти'!R329="",1E+99,'06A_Варіанти'!R329))</f>
        <v>137</v>
      </c>
      <c r="P338" s="2" t="str">
        <f t="shared" si="40"/>
        <v>5 т</v>
      </c>
      <c r="Q338" s="2">
        <f t="shared" si="41"/>
        <v>14</v>
      </c>
      <c r="R338" s="2">
        <f>IF(OR(C338="РЦК макси",C338="РЦЧ SKU"),"SKU-потік",IFERROR(VLOOKUP(D338,'02_РЦ'!$A$3:$I$7,5,FALSE),0))</f>
        <v>800</v>
      </c>
      <c r="S338" s="2" t="str">
        <f>IF(OR(C338="РЦК макси",C338="РЦЧ SKU"),"Не рахується в ліміт",IFERROR(VLOOKUP(D338,'02_РЦ'!$A$3:$I$7,9,FALSE),"Немає РЦ"))</f>
        <v>В межах</v>
      </c>
    </row>
    <row r="339" spans="1:19">
      <c r="A339" s="2" t="str">
        <f>'06A_Варіанти'!A330</f>
        <v>BASE_952</v>
      </c>
      <c r="B339" s="2" t="str">
        <f>'06A_Варіанти'!B330</f>
        <v>TT_952</v>
      </c>
      <c r="C339" s="2" t="str">
        <f>'06A_Варіанти'!D330</f>
        <v>Основний</v>
      </c>
      <c r="D339" s="2" t="str">
        <f>'06A_Варіанти'!C330</f>
        <v>РЦП</v>
      </c>
      <c r="E339" s="2" t="str">
        <f>'06A_Варіанти'!S330</f>
        <v>DIRECT</v>
      </c>
      <c r="F339" s="2" t="str">
        <f>IF(O339='06A_Варіанти'!E330,'06A_Варіанти'!E$1,IF(O339='06A_Варіанти'!F330,'06A_Варіанти'!F$1,IF(O339='06A_Варіанти'!G330,'06A_Варіанти'!G$1,IF(O339='06A_Варіанти'!H330,'06A_Варіанти'!H$1,IF(O339='06A_Варіанти'!I330,'06A_Варіанти'!I$1,IF(O339='06A_Варіанти'!J330,'06A_Варіанти'!J$1,IF(O339='06A_Варіанти'!K330,'06A_Варіанти'!K$1,IF(O339='06A_Варіанти'!L330,'06A_Варіанти'!L$1,IF(O339='06A_Варіанти'!M330,'06A_Варіанти'!M$1,IF(O339='06A_Варіанти'!N330,'06A_Варіанти'!N$1,IF(O339='06A_Варіанти'!O330,'06A_Варіанти'!O$1,IF(O339='06A_Варіанти'!P330,'06A_Варіанти'!P$1,IF(O339='06A_Варіанти'!Q330,'06A_Варіанти'!Q$1,IF(O339='06A_Варіанти'!R330,'06A_Варіанти'!R$1,"НЕМАЄ МАРШРУТУ"))))))))))))))</f>
        <v>DIRECT</v>
      </c>
      <c r="G339" s="2" t="str">
        <f t="shared" si="35"/>
        <v>БЕЗ ЗМІН</v>
      </c>
      <c r="H339" s="2">
        <f>IF(G339="НЕМАЄ МАРШРУТУ",0,O339-'06A_Варіанти'!T330)</f>
        <v>0</v>
      </c>
      <c r="I339" s="2">
        <f>IFERROR(INDEX('04_Потоки'!$E:$E,MATCH(A339,'04_Потоки'!$A:$A,0)),0)</f>
        <v>1.850536130536131</v>
      </c>
      <c r="J339" s="2">
        <f t="shared" si="36"/>
        <v>1</v>
      </c>
      <c r="K339" s="2">
        <f>IF(C339="РЦК макси",0,2*'06A_Варіанти'!T330*J339)</f>
        <v>154.4</v>
      </c>
      <c r="L339" s="2">
        <f t="shared" si="37"/>
        <v>154.4</v>
      </c>
      <c r="M339" s="2">
        <f t="shared" si="38"/>
        <v>0</v>
      </c>
      <c r="N339" s="9">
        <f t="shared" si="39"/>
        <v>0</v>
      </c>
      <c r="O339" s="2">
        <f>MIN(IF('07A_Конструктор'!$D$5="Так",'06A_Варіанти'!E330,1E+99),IF('07A_Конструктор'!$D$6="Так",'06A_Варіанти'!F330,1E+99),IF('07A_Конструктор'!$D$7="Так",'06A_Варіанти'!G330,1E+99),IF('07A_Конструктор'!$D$8="Так",'06A_Варіанти'!H330,1E+99),IF('07A_Конструктор'!$D$9="Так",'06A_Варіанти'!I330,1E+99),IF('07A_Конструктор'!$D$10="Так",'06A_Варіанти'!J330,1E+99),IF('07A_Конструктор'!$D$11="Так",'06A_Варіанти'!K330,1E+99),IF('07A_Конструктор'!$D$12="Так",'06A_Варіанти'!L330,1E+99),IF('07A_Конструктор'!$D$13="Так",'06A_Варіанти'!M330,1E+99),IF('07A_Конструктор'!$D$14="Так",'06A_Варіанти'!N330,1E+99),IF('07A_Конструктор'!$D$15="Так",'06A_Варіанти'!O330,1E+99),IF('07A_Конструктор'!$D$16="Так",'06A_Варіанти'!P330,1E+99),IF('07A_Конструктор'!$D$17="Так",'06A_Варіанти'!Q330,1E+99),IF('06A_Варіанти'!R330="",1E+99,'06A_Варіанти'!R330))</f>
        <v>77.2</v>
      </c>
      <c r="P339" s="2" t="str">
        <f t="shared" si="40"/>
        <v>5 т</v>
      </c>
      <c r="Q339" s="2">
        <f t="shared" si="41"/>
        <v>14</v>
      </c>
      <c r="R339" s="2">
        <f>IF(OR(C339="РЦК макси",C339="РЦЧ SKU"),"SKU-потік",IFERROR(VLOOKUP(D339,'02_РЦ'!$A$3:$I$7,5,FALSE),0))</f>
        <v>800</v>
      </c>
      <c r="S339" s="2" t="str">
        <f>IF(OR(C339="РЦК макси",C339="РЦЧ SKU"),"Не рахується в ліміт",IFERROR(VLOOKUP(D339,'02_РЦ'!$A$3:$I$7,9,FALSE),"Немає РЦ"))</f>
        <v>В межах</v>
      </c>
    </row>
    <row r="340" spans="1:19">
      <c r="A340" s="2" t="str">
        <f>'06A_Варіанти'!A331</f>
        <v>BASE_953</v>
      </c>
      <c r="B340" s="2" t="str">
        <f>'06A_Варіанти'!B331</f>
        <v>TT_953</v>
      </c>
      <c r="C340" s="2" t="str">
        <f>'06A_Варіанти'!D331</f>
        <v>Основний</v>
      </c>
      <c r="D340" s="2" t="str">
        <f>'06A_Варіанти'!C331</f>
        <v>РЦП</v>
      </c>
      <c r="E340" s="2" t="str">
        <f>'06A_Варіанти'!S331</f>
        <v>KREM</v>
      </c>
      <c r="F340" s="2" t="str">
        <f>IF(O340='06A_Варіанти'!E331,'06A_Варіанти'!E$1,IF(O340='06A_Варіанти'!F331,'06A_Варіанти'!F$1,IF(O340='06A_Варіанти'!G331,'06A_Варіанти'!G$1,IF(O340='06A_Варіанти'!H331,'06A_Варіанти'!H$1,IF(O340='06A_Варіанти'!I331,'06A_Варіанти'!I$1,IF(O340='06A_Варіанти'!J331,'06A_Варіанти'!J$1,IF(O340='06A_Варіанти'!K331,'06A_Варіанти'!K$1,IF(O340='06A_Варіанти'!L331,'06A_Варіанти'!L$1,IF(O340='06A_Варіанти'!M331,'06A_Варіанти'!M$1,IF(O340='06A_Варіанти'!N331,'06A_Варіанти'!N$1,IF(O340='06A_Варіанти'!O331,'06A_Варіанти'!O$1,IF(O340='06A_Варіанти'!P331,'06A_Варіанти'!P$1,IF(O340='06A_Варіанти'!Q331,'06A_Варіанти'!Q$1,IF(O340='06A_Варіанти'!R331,'06A_Варіанти'!R$1,"НЕМАЄ МАРШРУТУ"))))))))))))))</f>
        <v>KREM</v>
      </c>
      <c r="G340" s="2" t="str">
        <f t="shared" si="35"/>
        <v>БЕЗ ЗМІН</v>
      </c>
      <c r="H340" s="2">
        <f>IF(G340="НЕМАЄ МАРШРУТУ",0,O340-'06A_Варіанти'!T331)</f>
        <v>0</v>
      </c>
      <c r="I340" s="2">
        <f>IFERROR(INDEX('04_Потоки'!$E:$E,MATCH(A340,'04_Потоки'!$A:$A,0)),0)</f>
        <v>1.850536130536131</v>
      </c>
      <c r="J340" s="2">
        <f t="shared" si="36"/>
        <v>1</v>
      </c>
      <c r="K340" s="2">
        <f>IF(C340="РЦК макси",0,2*'06A_Варіанти'!T331*J340)</f>
        <v>232</v>
      </c>
      <c r="L340" s="2">
        <f t="shared" si="37"/>
        <v>232</v>
      </c>
      <c r="M340" s="2">
        <f t="shared" si="38"/>
        <v>0</v>
      </c>
      <c r="N340" s="9">
        <f t="shared" si="39"/>
        <v>0</v>
      </c>
      <c r="O340" s="2">
        <f>MIN(IF('07A_Конструктор'!$D$5="Так",'06A_Варіанти'!E331,1E+99),IF('07A_Конструктор'!$D$6="Так",'06A_Варіанти'!F331,1E+99),IF('07A_Конструктор'!$D$7="Так",'06A_Варіанти'!G331,1E+99),IF('07A_Конструктор'!$D$8="Так",'06A_Варіанти'!H331,1E+99),IF('07A_Конструктор'!$D$9="Так",'06A_Варіанти'!I331,1E+99),IF('07A_Конструктор'!$D$10="Так",'06A_Варіанти'!J331,1E+99),IF('07A_Конструктор'!$D$11="Так",'06A_Варіанти'!K331,1E+99),IF('07A_Конструктор'!$D$12="Так",'06A_Варіанти'!L331,1E+99),IF('07A_Конструктор'!$D$13="Так",'06A_Варіанти'!M331,1E+99),IF('07A_Конструктор'!$D$14="Так",'06A_Варіанти'!N331,1E+99),IF('07A_Конструктор'!$D$15="Так",'06A_Варіанти'!O331,1E+99),IF('07A_Конструктор'!$D$16="Так",'06A_Варіанти'!P331,1E+99),IF('07A_Конструктор'!$D$17="Так",'06A_Варіанти'!Q331,1E+99),IF('06A_Варіанти'!R331="",1E+99,'06A_Варіанти'!R331))</f>
        <v>116</v>
      </c>
      <c r="P340" s="2" t="str">
        <f t="shared" si="40"/>
        <v>5 т</v>
      </c>
      <c r="Q340" s="2">
        <f t="shared" si="41"/>
        <v>14</v>
      </c>
      <c r="R340" s="2">
        <f>IF(OR(C340="РЦК макси",C340="РЦЧ SKU"),"SKU-потік",IFERROR(VLOOKUP(D340,'02_РЦ'!$A$3:$I$7,5,FALSE),0))</f>
        <v>800</v>
      </c>
      <c r="S340" s="2" t="str">
        <f>IF(OR(C340="РЦК макси",C340="РЦЧ SKU"),"Не рахується в ліміт",IFERROR(VLOOKUP(D340,'02_РЦ'!$A$3:$I$7,9,FALSE),"Немає РЦ"))</f>
        <v>В межах</v>
      </c>
    </row>
    <row r="341" spans="1:19">
      <c r="A341" s="2" t="str">
        <f>'06A_Варіанти'!A332</f>
        <v>BASE_954</v>
      </c>
      <c r="B341" s="2" t="str">
        <f>'06A_Варіанти'!B332</f>
        <v>TT_954</v>
      </c>
      <c r="C341" s="2" t="str">
        <f>'06A_Варіанти'!D332</f>
        <v>Основний</v>
      </c>
      <c r="D341" s="2" t="str">
        <f>'06A_Варіанти'!C332</f>
        <v>РЦП</v>
      </c>
      <c r="E341" s="2" t="str">
        <f>'06A_Варіанти'!S332</f>
        <v>DIRECT</v>
      </c>
      <c r="F341" s="2" t="str">
        <f>IF(O341='06A_Варіанти'!E332,'06A_Варіанти'!E$1,IF(O341='06A_Варіанти'!F332,'06A_Варіанти'!F$1,IF(O341='06A_Варіанти'!G332,'06A_Варіанти'!G$1,IF(O341='06A_Варіанти'!H332,'06A_Варіанти'!H$1,IF(O341='06A_Варіанти'!I332,'06A_Варіанти'!I$1,IF(O341='06A_Варіанти'!J332,'06A_Варіанти'!J$1,IF(O341='06A_Варіанти'!K332,'06A_Варіанти'!K$1,IF(O341='06A_Варіанти'!L332,'06A_Варіанти'!L$1,IF(O341='06A_Варіанти'!M332,'06A_Варіанти'!M$1,IF(O341='06A_Варіанти'!N332,'06A_Варіанти'!N$1,IF(O341='06A_Варіанти'!O332,'06A_Варіанти'!O$1,IF(O341='06A_Варіанти'!P332,'06A_Варіанти'!P$1,IF(O341='06A_Варіанти'!Q332,'06A_Варіанти'!Q$1,IF(O341='06A_Варіанти'!R332,'06A_Варіанти'!R$1,"НЕМАЄ МАРШРУТУ"))))))))))))))</f>
        <v>DIRECT</v>
      </c>
      <c r="G341" s="2" t="str">
        <f t="shared" si="35"/>
        <v>БЕЗ ЗМІН</v>
      </c>
      <c r="H341" s="2">
        <f>IF(G341="НЕМАЄ МАРШРУТУ",0,O341-'06A_Варіанти'!T332)</f>
        <v>0</v>
      </c>
      <c r="I341" s="2">
        <f>IFERROR(INDEX('04_Потоки'!$E:$E,MATCH(A341,'04_Потоки'!$A:$A,0)),0)</f>
        <v>1.850536130536131</v>
      </c>
      <c r="J341" s="2">
        <f t="shared" si="36"/>
        <v>1</v>
      </c>
      <c r="K341" s="2">
        <f>IF(C341="РЦК макси",0,2*'06A_Варіанти'!T332*J341)</f>
        <v>761.2</v>
      </c>
      <c r="L341" s="2">
        <f t="shared" si="37"/>
        <v>761.2</v>
      </c>
      <c r="M341" s="2">
        <f t="shared" si="38"/>
        <v>0</v>
      </c>
      <c r="N341" s="9">
        <f t="shared" si="39"/>
        <v>0</v>
      </c>
      <c r="O341" s="2">
        <f>MIN(IF('07A_Конструктор'!$D$5="Так",'06A_Варіанти'!E332,1E+99),IF('07A_Конструктор'!$D$6="Так",'06A_Варіанти'!F332,1E+99),IF('07A_Конструктор'!$D$7="Так",'06A_Варіанти'!G332,1E+99),IF('07A_Конструктор'!$D$8="Так",'06A_Варіанти'!H332,1E+99),IF('07A_Конструктор'!$D$9="Так",'06A_Варіанти'!I332,1E+99),IF('07A_Конструктор'!$D$10="Так",'06A_Варіанти'!J332,1E+99),IF('07A_Конструктор'!$D$11="Так",'06A_Варіанти'!K332,1E+99),IF('07A_Конструктор'!$D$12="Так",'06A_Варіанти'!L332,1E+99),IF('07A_Конструктор'!$D$13="Так",'06A_Варіанти'!M332,1E+99),IF('07A_Конструктор'!$D$14="Так",'06A_Варіанти'!N332,1E+99),IF('07A_Конструктор'!$D$15="Так",'06A_Варіанти'!O332,1E+99),IF('07A_Конструктор'!$D$16="Так",'06A_Варіанти'!P332,1E+99),IF('07A_Конструктор'!$D$17="Так",'06A_Варіанти'!Q332,1E+99),IF('06A_Варіанти'!R332="",1E+99,'06A_Варіанти'!R332))</f>
        <v>380.6</v>
      </c>
      <c r="P341" s="2" t="str">
        <f t="shared" si="40"/>
        <v>5 т</v>
      </c>
      <c r="Q341" s="2">
        <f t="shared" si="41"/>
        <v>14</v>
      </c>
      <c r="R341" s="2">
        <f>IF(OR(C341="РЦК макси",C341="РЦЧ SKU"),"SKU-потік",IFERROR(VLOOKUP(D341,'02_РЦ'!$A$3:$I$7,5,FALSE),0))</f>
        <v>800</v>
      </c>
      <c r="S341" s="2" t="str">
        <f>IF(OR(C341="РЦК макси",C341="РЦЧ SKU"),"Не рахується в ліміт",IFERROR(VLOOKUP(D341,'02_РЦ'!$A$3:$I$7,9,FALSE),"Немає РЦ"))</f>
        <v>В межах</v>
      </c>
    </row>
    <row r="342" spans="1:19">
      <c r="A342" s="2" t="str">
        <f>'06A_Варіанти'!A333</f>
        <v>BASE_956</v>
      </c>
      <c r="B342" s="2" t="str">
        <f>'06A_Варіанти'!B333</f>
        <v>TT_956</v>
      </c>
      <c r="C342" s="2" t="str">
        <f>'06A_Варіанти'!D333</f>
        <v>Основний</v>
      </c>
      <c r="D342" s="2" t="str">
        <f>'06A_Варіанти'!C333</f>
        <v>РЦП</v>
      </c>
      <c r="E342" s="2" t="str">
        <f>'06A_Варіанти'!S333</f>
        <v>DIRECT</v>
      </c>
      <c r="F342" s="2" t="str">
        <f>IF(O342='06A_Варіанти'!E333,'06A_Варіанти'!E$1,IF(O342='06A_Варіанти'!F333,'06A_Варіанти'!F$1,IF(O342='06A_Варіанти'!G333,'06A_Варіанти'!G$1,IF(O342='06A_Варіанти'!H333,'06A_Варіанти'!H$1,IF(O342='06A_Варіанти'!I333,'06A_Варіанти'!I$1,IF(O342='06A_Варіанти'!J333,'06A_Варіанти'!J$1,IF(O342='06A_Варіанти'!K333,'06A_Варіанти'!K$1,IF(O342='06A_Варіанти'!L333,'06A_Варіанти'!L$1,IF(O342='06A_Варіанти'!M333,'06A_Варіанти'!M$1,IF(O342='06A_Варіанти'!N333,'06A_Варіанти'!N$1,IF(O342='06A_Варіанти'!O333,'06A_Варіанти'!O$1,IF(O342='06A_Варіанти'!P333,'06A_Варіанти'!P$1,IF(O342='06A_Варіанти'!Q333,'06A_Варіанти'!Q$1,IF(O342='06A_Варіанти'!R333,'06A_Варіанти'!R$1,"НЕМАЄ МАРШРУТУ"))))))))))))))</f>
        <v>DIRECT</v>
      </c>
      <c r="G342" s="2" t="str">
        <f t="shared" si="35"/>
        <v>БЕЗ ЗМІН</v>
      </c>
      <c r="H342" s="2">
        <f>IF(G342="НЕМАЄ МАРШРУТУ",0,O342-'06A_Варіанти'!T333)</f>
        <v>0</v>
      </c>
      <c r="I342" s="2">
        <f>IFERROR(INDEX('04_Потоки'!$E:$E,MATCH(A342,'04_Потоки'!$A:$A,0)),0)</f>
        <v>1.850536130536131</v>
      </c>
      <c r="J342" s="2">
        <f t="shared" si="36"/>
        <v>1</v>
      </c>
      <c r="K342" s="2">
        <f>IF(C342="РЦК макси",0,2*'06A_Варіанти'!T333*J342)</f>
        <v>372.2</v>
      </c>
      <c r="L342" s="2">
        <f t="shared" si="37"/>
        <v>372.2</v>
      </c>
      <c r="M342" s="2">
        <f t="shared" si="38"/>
        <v>0</v>
      </c>
      <c r="N342" s="9">
        <f t="shared" si="39"/>
        <v>0</v>
      </c>
      <c r="O342" s="2">
        <f>MIN(IF('07A_Конструктор'!$D$5="Так",'06A_Варіанти'!E333,1E+99),IF('07A_Конструктор'!$D$6="Так",'06A_Варіанти'!F333,1E+99),IF('07A_Конструктор'!$D$7="Так",'06A_Варіанти'!G333,1E+99),IF('07A_Конструктор'!$D$8="Так",'06A_Варіанти'!H333,1E+99),IF('07A_Конструктор'!$D$9="Так",'06A_Варіанти'!I333,1E+99),IF('07A_Конструктор'!$D$10="Так",'06A_Варіанти'!J333,1E+99),IF('07A_Конструктор'!$D$11="Так",'06A_Варіанти'!K333,1E+99),IF('07A_Конструктор'!$D$12="Так",'06A_Варіанти'!L333,1E+99),IF('07A_Конструктор'!$D$13="Так",'06A_Варіанти'!M333,1E+99),IF('07A_Конструктор'!$D$14="Так",'06A_Варіанти'!N333,1E+99),IF('07A_Конструктор'!$D$15="Так",'06A_Варіанти'!O333,1E+99),IF('07A_Конструктор'!$D$16="Так",'06A_Варіанти'!P333,1E+99),IF('07A_Конструктор'!$D$17="Так",'06A_Варіанти'!Q333,1E+99),IF('06A_Варіанти'!R333="",1E+99,'06A_Варіанти'!R333))</f>
        <v>186.1</v>
      </c>
      <c r="P342" s="2" t="str">
        <f t="shared" si="40"/>
        <v>5 т</v>
      </c>
      <c r="Q342" s="2">
        <f t="shared" si="41"/>
        <v>14</v>
      </c>
      <c r="R342" s="2">
        <f>IF(OR(C342="РЦК макси",C342="РЦЧ SKU"),"SKU-потік",IFERROR(VLOOKUP(D342,'02_РЦ'!$A$3:$I$7,5,FALSE),0))</f>
        <v>800</v>
      </c>
      <c r="S342" s="2" t="str">
        <f>IF(OR(C342="РЦК макси",C342="РЦЧ SKU"),"Не рахується в ліміт",IFERROR(VLOOKUP(D342,'02_РЦ'!$A$3:$I$7,9,FALSE),"Немає РЦ"))</f>
        <v>В межах</v>
      </c>
    </row>
    <row r="343" spans="1:19">
      <c r="A343" s="2" t="str">
        <f>'06A_Варіанти'!A334</f>
        <v>BASE_962</v>
      </c>
      <c r="B343" s="2" t="str">
        <f>'06A_Варіанти'!B334</f>
        <v>TT_962</v>
      </c>
      <c r="C343" s="2" t="str">
        <f>'06A_Варіанти'!D334</f>
        <v>Основний</v>
      </c>
      <c r="D343" s="2" t="str">
        <f>'06A_Варіанти'!C334</f>
        <v>РЦП</v>
      </c>
      <c r="E343" s="2" t="str">
        <f>'06A_Варіанти'!S334</f>
        <v>KAM_HPP</v>
      </c>
      <c r="F343" s="2" t="str">
        <f>IF(O343='06A_Варіанти'!E334,'06A_Варіанти'!E$1,IF(O343='06A_Варіанти'!F334,'06A_Варіанти'!F$1,IF(O343='06A_Варіанти'!G334,'06A_Варіанти'!G$1,IF(O343='06A_Варіанти'!H334,'06A_Варіанти'!H$1,IF(O343='06A_Варіанти'!I334,'06A_Варіанти'!I$1,IF(O343='06A_Варіанти'!J334,'06A_Варіанти'!J$1,IF(O343='06A_Варіанти'!K334,'06A_Варіанти'!K$1,IF(O343='06A_Варіанти'!L334,'06A_Варіанти'!L$1,IF(O343='06A_Варіанти'!M334,'06A_Варіанти'!M$1,IF(O343='06A_Варіанти'!N334,'06A_Варіанти'!N$1,IF(O343='06A_Варіанти'!O334,'06A_Варіанти'!O$1,IF(O343='06A_Варіанти'!P334,'06A_Варіанти'!P$1,IF(O343='06A_Варіанти'!Q334,'06A_Варіанти'!Q$1,IF(O343='06A_Варіанти'!R334,'06A_Варіанти'!R$1,"НЕМАЄ МАРШРУТУ"))))))))))))))</f>
        <v>KAM_HPP</v>
      </c>
      <c r="G343" s="2" t="str">
        <f t="shared" si="35"/>
        <v>БЕЗ ЗМІН</v>
      </c>
      <c r="H343" s="2">
        <f>IF(G343="НЕМАЄ МАРШРУТУ",0,O343-'06A_Варіанти'!T334)</f>
        <v>0</v>
      </c>
      <c r="I343" s="2">
        <f>IFERROR(INDEX('04_Потоки'!$E:$E,MATCH(A343,'04_Потоки'!$A:$A,0)),0)</f>
        <v>1.850536130536131</v>
      </c>
      <c r="J343" s="2">
        <f t="shared" si="36"/>
        <v>1</v>
      </c>
      <c r="K343" s="2">
        <f>IF(C343="РЦК макси",0,2*'06A_Варіанти'!T334*J343)</f>
        <v>288.2</v>
      </c>
      <c r="L343" s="2">
        <f t="shared" si="37"/>
        <v>288.2</v>
      </c>
      <c r="M343" s="2">
        <f t="shared" si="38"/>
        <v>0</v>
      </c>
      <c r="N343" s="9">
        <f t="shared" si="39"/>
        <v>0</v>
      </c>
      <c r="O343" s="2">
        <f>MIN(IF('07A_Конструктор'!$D$5="Так",'06A_Варіанти'!E334,1E+99),IF('07A_Конструктор'!$D$6="Так",'06A_Варіанти'!F334,1E+99),IF('07A_Конструктор'!$D$7="Так",'06A_Варіанти'!G334,1E+99),IF('07A_Конструктор'!$D$8="Так",'06A_Варіанти'!H334,1E+99),IF('07A_Конструктор'!$D$9="Так",'06A_Варіанти'!I334,1E+99),IF('07A_Конструктор'!$D$10="Так",'06A_Варіанти'!J334,1E+99),IF('07A_Конструктор'!$D$11="Так",'06A_Варіанти'!K334,1E+99),IF('07A_Конструктор'!$D$12="Так",'06A_Варіанти'!L334,1E+99),IF('07A_Конструктор'!$D$13="Так",'06A_Варіанти'!M334,1E+99),IF('07A_Конструктор'!$D$14="Так",'06A_Варіанти'!N334,1E+99),IF('07A_Конструктор'!$D$15="Так",'06A_Варіанти'!O334,1E+99),IF('07A_Конструктор'!$D$16="Так",'06A_Варіанти'!P334,1E+99),IF('07A_Конструктор'!$D$17="Так",'06A_Варіанти'!Q334,1E+99),IF('06A_Варіанти'!R334="",1E+99,'06A_Варіанти'!R334))</f>
        <v>144.1</v>
      </c>
      <c r="P343" s="2" t="str">
        <f t="shared" si="40"/>
        <v>5 т</v>
      </c>
      <c r="Q343" s="2">
        <f t="shared" si="41"/>
        <v>14</v>
      </c>
      <c r="R343" s="2">
        <f>IF(OR(C343="РЦК макси",C343="РЦЧ SKU"),"SKU-потік",IFERROR(VLOOKUP(D343,'02_РЦ'!$A$3:$I$7,5,FALSE),0))</f>
        <v>800</v>
      </c>
      <c r="S343" s="2" t="str">
        <f>IF(OR(C343="РЦК макси",C343="РЦЧ SKU"),"Не рахується в ліміт",IFERROR(VLOOKUP(D343,'02_РЦ'!$A$3:$I$7,9,FALSE),"Немає РЦ"))</f>
        <v>В межах</v>
      </c>
    </row>
    <row r="344" spans="1:19">
      <c r="A344" s="2" t="str">
        <f>'06A_Варіанти'!A335</f>
        <v>BASE_965</v>
      </c>
      <c r="B344" s="2" t="str">
        <f>'06A_Варіанти'!B335</f>
        <v>TT_965</v>
      </c>
      <c r="C344" s="2" t="str">
        <f>'06A_Варіанти'!D335</f>
        <v>Основний</v>
      </c>
      <c r="D344" s="2" t="str">
        <f>'06A_Варіанти'!C335</f>
        <v>РЦП</v>
      </c>
      <c r="E344" s="2" t="str">
        <f>'06A_Варіанти'!S335</f>
        <v>DIRECT</v>
      </c>
      <c r="F344" s="2" t="str">
        <f>IF(O344='06A_Варіанти'!E335,'06A_Варіанти'!E$1,IF(O344='06A_Варіанти'!F335,'06A_Варіанти'!F$1,IF(O344='06A_Варіанти'!G335,'06A_Варіанти'!G$1,IF(O344='06A_Варіанти'!H335,'06A_Варіанти'!H$1,IF(O344='06A_Варіанти'!I335,'06A_Варіанти'!I$1,IF(O344='06A_Варіанти'!J335,'06A_Варіанти'!J$1,IF(O344='06A_Варіанти'!K335,'06A_Варіанти'!K$1,IF(O344='06A_Варіанти'!L335,'06A_Варіанти'!L$1,IF(O344='06A_Варіанти'!M335,'06A_Варіанти'!M$1,IF(O344='06A_Варіанти'!N335,'06A_Варіанти'!N$1,IF(O344='06A_Варіанти'!O335,'06A_Варіанти'!O$1,IF(O344='06A_Варіанти'!P335,'06A_Варіанти'!P$1,IF(O344='06A_Варіанти'!Q335,'06A_Варіанти'!Q$1,IF(O344='06A_Варіанти'!R335,'06A_Варіанти'!R$1,"НЕМАЄ МАРШРУТУ"))))))))))))))</f>
        <v>DIRECT</v>
      </c>
      <c r="G344" s="2" t="str">
        <f t="shared" si="35"/>
        <v>БЕЗ ЗМІН</v>
      </c>
      <c r="H344" s="2">
        <f>IF(G344="НЕМАЄ МАРШРУТУ",0,O344-'06A_Варіанти'!T335)</f>
        <v>0</v>
      </c>
      <c r="I344" s="2">
        <f>IFERROR(INDEX('04_Потоки'!$E:$E,MATCH(A344,'04_Потоки'!$A:$A,0)),0)</f>
        <v>1.850536130536131</v>
      </c>
      <c r="J344" s="2">
        <f t="shared" si="36"/>
        <v>1</v>
      </c>
      <c r="K344" s="2">
        <f>IF(C344="РЦК макси",0,2*'06A_Варіанти'!T335*J344)</f>
        <v>22.8</v>
      </c>
      <c r="L344" s="2">
        <f t="shared" si="37"/>
        <v>22.8</v>
      </c>
      <c r="M344" s="2">
        <f t="shared" si="38"/>
        <v>0</v>
      </c>
      <c r="N344" s="9">
        <f t="shared" si="39"/>
        <v>0</v>
      </c>
      <c r="O344" s="2">
        <f>MIN(IF('07A_Конструктор'!$D$5="Так",'06A_Варіанти'!E335,1E+99),IF('07A_Конструктор'!$D$6="Так",'06A_Варіанти'!F335,1E+99),IF('07A_Конструктор'!$D$7="Так",'06A_Варіанти'!G335,1E+99),IF('07A_Конструктор'!$D$8="Так",'06A_Варіанти'!H335,1E+99),IF('07A_Конструктор'!$D$9="Так",'06A_Варіанти'!I335,1E+99),IF('07A_Конструктор'!$D$10="Так",'06A_Варіанти'!J335,1E+99),IF('07A_Конструктор'!$D$11="Так",'06A_Варіанти'!K335,1E+99),IF('07A_Конструктор'!$D$12="Так",'06A_Варіанти'!L335,1E+99),IF('07A_Конструктор'!$D$13="Так",'06A_Варіанти'!M335,1E+99),IF('07A_Конструктор'!$D$14="Так",'06A_Варіанти'!N335,1E+99),IF('07A_Конструктор'!$D$15="Так",'06A_Варіанти'!O335,1E+99),IF('07A_Конструктор'!$D$16="Так",'06A_Варіанти'!P335,1E+99),IF('07A_Конструктор'!$D$17="Так",'06A_Варіанти'!Q335,1E+99),IF('06A_Варіанти'!R335="",1E+99,'06A_Варіанти'!R335))</f>
        <v>11.4</v>
      </c>
      <c r="P344" s="2" t="str">
        <f t="shared" si="40"/>
        <v>5 т</v>
      </c>
      <c r="Q344" s="2">
        <f t="shared" si="41"/>
        <v>14</v>
      </c>
      <c r="R344" s="2">
        <f>IF(OR(C344="РЦК макси",C344="РЦЧ SKU"),"SKU-потік",IFERROR(VLOOKUP(D344,'02_РЦ'!$A$3:$I$7,5,FALSE),0))</f>
        <v>800</v>
      </c>
      <c r="S344" s="2" t="str">
        <f>IF(OR(C344="РЦК макси",C344="РЦЧ SKU"),"Не рахується в ліміт",IFERROR(VLOOKUP(D344,'02_РЦ'!$A$3:$I$7,9,FALSE),"Немає РЦ"))</f>
        <v>В межах</v>
      </c>
    </row>
    <row r="345" spans="1:19">
      <c r="A345" s="2" t="str">
        <f>'06A_Варіанти'!A336</f>
        <v>BASE_966</v>
      </c>
      <c r="B345" s="2" t="str">
        <f>'06A_Варіанти'!B336</f>
        <v>TT_966</v>
      </c>
      <c r="C345" s="2" t="str">
        <f>'06A_Варіанти'!D336</f>
        <v>Основний</v>
      </c>
      <c r="D345" s="2" t="str">
        <f>'06A_Варіанти'!C336</f>
        <v>РЦП</v>
      </c>
      <c r="E345" s="2" t="str">
        <f>'06A_Варіанти'!S336</f>
        <v>DIRECT</v>
      </c>
      <c r="F345" s="2" t="str">
        <f>IF(O345='06A_Варіанти'!E336,'06A_Варіанти'!E$1,IF(O345='06A_Варіанти'!F336,'06A_Варіанти'!F$1,IF(O345='06A_Варіанти'!G336,'06A_Варіанти'!G$1,IF(O345='06A_Варіанти'!H336,'06A_Варіанти'!H$1,IF(O345='06A_Варіанти'!I336,'06A_Варіанти'!I$1,IF(O345='06A_Варіанти'!J336,'06A_Варіанти'!J$1,IF(O345='06A_Варіанти'!K336,'06A_Варіанти'!K$1,IF(O345='06A_Варіанти'!L336,'06A_Варіанти'!L$1,IF(O345='06A_Варіанти'!M336,'06A_Варіанти'!M$1,IF(O345='06A_Варіанти'!N336,'06A_Варіанти'!N$1,IF(O345='06A_Варіанти'!O336,'06A_Варіанти'!O$1,IF(O345='06A_Варіанти'!P336,'06A_Варіанти'!P$1,IF(O345='06A_Варіанти'!Q336,'06A_Варіанти'!Q$1,IF(O345='06A_Варіанти'!R336,'06A_Варіанти'!R$1,"НЕМАЄ МАРШРУТУ"))))))))))))))</f>
        <v>DIRECT</v>
      </c>
      <c r="G345" s="2" t="str">
        <f t="shared" si="35"/>
        <v>БЕЗ ЗМІН</v>
      </c>
      <c r="H345" s="2">
        <f>IF(G345="НЕМАЄ МАРШРУТУ",0,O345-'06A_Варіанти'!T336)</f>
        <v>0</v>
      </c>
      <c r="I345" s="2">
        <f>IFERROR(INDEX('04_Потоки'!$E:$E,MATCH(A345,'04_Потоки'!$A:$A,0)),0)</f>
        <v>1.850536130536131</v>
      </c>
      <c r="J345" s="2">
        <f t="shared" si="36"/>
        <v>1</v>
      </c>
      <c r="K345" s="2">
        <f>IF(C345="РЦК макси",0,2*'06A_Варіанти'!T336*J345)</f>
        <v>339</v>
      </c>
      <c r="L345" s="2">
        <f t="shared" si="37"/>
        <v>339</v>
      </c>
      <c r="M345" s="2">
        <f t="shared" si="38"/>
        <v>0</v>
      </c>
      <c r="N345" s="9">
        <f t="shared" si="39"/>
        <v>0</v>
      </c>
      <c r="O345" s="2">
        <f>MIN(IF('07A_Конструктор'!$D$5="Так",'06A_Варіанти'!E336,1E+99),IF('07A_Конструктор'!$D$6="Так",'06A_Варіанти'!F336,1E+99),IF('07A_Конструктор'!$D$7="Так",'06A_Варіанти'!G336,1E+99),IF('07A_Конструктор'!$D$8="Так",'06A_Варіанти'!H336,1E+99),IF('07A_Конструктор'!$D$9="Так",'06A_Варіанти'!I336,1E+99),IF('07A_Конструктор'!$D$10="Так",'06A_Варіанти'!J336,1E+99),IF('07A_Конструктор'!$D$11="Так",'06A_Варіанти'!K336,1E+99),IF('07A_Конструктор'!$D$12="Так",'06A_Варіанти'!L336,1E+99),IF('07A_Конструктор'!$D$13="Так",'06A_Варіанти'!M336,1E+99),IF('07A_Конструктор'!$D$14="Так",'06A_Варіанти'!N336,1E+99),IF('07A_Конструктор'!$D$15="Так",'06A_Варіанти'!O336,1E+99),IF('07A_Конструктор'!$D$16="Так",'06A_Варіанти'!P336,1E+99),IF('07A_Конструктор'!$D$17="Так",'06A_Варіанти'!Q336,1E+99),IF('06A_Варіанти'!R336="",1E+99,'06A_Варіанти'!R336))</f>
        <v>169.5</v>
      </c>
      <c r="P345" s="2" t="str">
        <f t="shared" si="40"/>
        <v>5 т</v>
      </c>
      <c r="Q345" s="2">
        <f t="shared" si="41"/>
        <v>14</v>
      </c>
      <c r="R345" s="2">
        <f>IF(OR(C345="РЦК макси",C345="РЦЧ SKU"),"SKU-потік",IFERROR(VLOOKUP(D345,'02_РЦ'!$A$3:$I$7,5,FALSE),0))</f>
        <v>800</v>
      </c>
      <c r="S345" s="2" t="str">
        <f>IF(OR(C345="РЦК макси",C345="РЦЧ SKU"),"Не рахується в ліміт",IFERROR(VLOOKUP(D345,'02_РЦ'!$A$3:$I$7,9,FALSE),"Немає РЦ"))</f>
        <v>В межах</v>
      </c>
    </row>
    <row r="346" spans="1:19">
      <c r="A346" s="2" t="str">
        <f>'06A_Варіанти'!A337</f>
        <v>BASE_914</v>
      </c>
      <c r="B346" s="2" t="str">
        <f>'06A_Варіанти'!B337</f>
        <v>TT_914</v>
      </c>
      <c r="C346" s="2" t="str">
        <f>'06A_Варіанти'!D337</f>
        <v>Основний</v>
      </c>
      <c r="D346" s="2" t="str">
        <f>'06A_Варіанти'!C337</f>
        <v>РЦП</v>
      </c>
      <c r="E346" s="2" t="str">
        <f>'06A_Варіанти'!S337</f>
        <v>DIRECT</v>
      </c>
      <c r="F346" s="2" t="str">
        <f>IF(O346='06A_Варіанти'!E337,'06A_Варіанти'!E$1,IF(O346='06A_Варіанти'!F337,'06A_Варіанти'!F$1,IF(O346='06A_Варіанти'!G337,'06A_Варіанти'!G$1,IF(O346='06A_Варіанти'!H337,'06A_Варіанти'!H$1,IF(O346='06A_Варіанти'!I337,'06A_Варіанти'!I$1,IF(O346='06A_Варіанти'!J337,'06A_Варіанти'!J$1,IF(O346='06A_Варіанти'!K337,'06A_Варіанти'!K$1,IF(O346='06A_Варіанти'!L337,'06A_Варіанти'!L$1,IF(O346='06A_Варіанти'!M337,'06A_Варіанти'!M$1,IF(O346='06A_Варіанти'!N337,'06A_Варіанти'!N$1,IF(O346='06A_Варіанти'!O337,'06A_Варіанти'!O$1,IF(O346='06A_Варіанти'!P337,'06A_Варіанти'!P$1,IF(O346='06A_Варіанти'!Q337,'06A_Варіанти'!Q$1,IF(O346='06A_Варіанти'!R337,'06A_Варіанти'!R$1,"НЕМАЄ МАРШРУТУ"))))))))))))))</f>
        <v>DIRECT</v>
      </c>
      <c r="G346" s="2" t="str">
        <f t="shared" si="35"/>
        <v>БЕЗ ЗМІН</v>
      </c>
      <c r="H346" s="2">
        <f>IF(G346="НЕМАЄ МАРШРУТУ",0,O346-'06A_Варіанти'!T337)</f>
        <v>0</v>
      </c>
      <c r="I346" s="2">
        <f>IFERROR(INDEX('04_Потоки'!$E:$E,MATCH(A346,'04_Потоки'!$A:$A,0)),0)</f>
        <v>1.850536130536131</v>
      </c>
      <c r="J346" s="2">
        <f t="shared" si="36"/>
        <v>1</v>
      </c>
      <c r="K346" s="2">
        <f>IF(C346="РЦК макси",0,2*'06A_Варіанти'!T337*J346)</f>
        <v>328.6</v>
      </c>
      <c r="L346" s="2">
        <f t="shared" si="37"/>
        <v>328.6</v>
      </c>
      <c r="M346" s="2">
        <f t="shared" si="38"/>
        <v>0</v>
      </c>
      <c r="N346" s="9">
        <f t="shared" si="39"/>
        <v>0</v>
      </c>
      <c r="O346" s="2">
        <f>MIN(IF('07A_Конструктор'!$D$5="Так",'06A_Варіанти'!E337,1E+99),IF('07A_Конструктор'!$D$6="Так",'06A_Варіанти'!F337,1E+99),IF('07A_Конструктор'!$D$7="Так",'06A_Варіанти'!G337,1E+99),IF('07A_Конструктор'!$D$8="Так",'06A_Варіанти'!H337,1E+99),IF('07A_Конструктор'!$D$9="Так",'06A_Варіанти'!I337,1E+99),IF('07A_Конструктор'!$D$10="Так",'06A_Варіанти'!J337,1E+99),IF('07A_Конструктор'!$D$11="Так",'06A_Варіанти'!K337,1E+99),IF('07A_Конструктор'!$D$12="Так",'06A_Варіанти'!L337,1E+99),IF('07A_Конструктор'!$D$13="Так",'06A_Варіанти'!M337,1E+99),IF('07A_Конструктор'!$D$14="Так",'06A_Варіанти'!N337,1E+99),IF('07A_Конструктор'!$D$15="Так",'06A_Варіанти'!O337,1E+99),IF('07A_Конструктор'!$D$16="Так",'06A_Варіанти'!P337,1E+99),IF('07A_Конструктор'!$D$17="Так",'06A_Варіанти'!Q337,1E+99),IF('06A_Варіанти'!R337="",1E+99,'06A_Варіанти'!R337))</f>
        <v>164.3</v>
      </c>
      <c r="P346" s="2" t="str">
        <f t="shared" si="40"/>
        <v>5 т</v>
      </c>
      <c r="Q346" s="2">
        <f t="shared" si="41"/>
        <v>14</v>
      </c>
      <c r="R346" s="2">
        <f>IF(OR(C346="РЦК макси",C346="РЦЧ SKU"),"SKU-потік",IFERROR(VLOOKUP(D346,'02_РЦ'!$A$3:$I$7,5,FALSE),0))</f>
        <v>800</v>
      </c>
      <c r="S346" s="2" t="str">
        <f>IF(OR(C346="РЦК макси",C346="РЦЧ SKU"),"Не рахується в ліміт",IFERROR(VLOOKUP(D346,'02_РЦ'!$A$3:$I$7,9,FALSE),"Немає РЦ"))</f>
        <v>В межах</v>
      </c>
    </row>
    <row r="347" spans="1:19">
      <c r="A347" s="2" t="str">
        <f>'06A_Варіанти'!A338</f>
        <v>BASE_2009</v>
      </c>
      <c r="B347" s="2" t="str">
        <f>'06A_Варіанти'!B338</f>
        <v>TT_2009</v>
      </c>
      <c r="C347" s="2" t="str">
        <f>'06A_Варіанти'!D338</f>
        <v>Основний</v>
      </c>
      <c r="D347" s="2" t="str">
        <f>'06A_Варіанти'!C338</f>
        <v>РЦП</v>
      </c>
      <c r="E347" s="2" t="str">
        <f>'06A_Варіанти'!S338</f>
        <v>DIRECT</v>
      </c>
      <c r="F347" s="2" t="str">
        <f>IF(O347='06A_Варіанти'!E338,'06A_Варіанти'!E$1,IF(O347='06A_Варіанти'!F338,'06A_Варіанти'!F$1,IF(O347='06A_Варіанти'!G338,'06A_Варіанти'!G$1,IF(O347='06A_Варіанти'!H338,'06A_Варіанти'!H$1,IF(O347='06A_Варіанти'!I338,'06A_Варіанти'!I$1,IF(O347='06A_Варіанти'!J338,'06A_Варіанти'!J$1,IF(O347='06A_Варіанти'!K338,'06A_Варіанти'!K$1,IF(O347='06A_Варіанти'!L338,'06A_Варіанти'!L$1,IF(O347='06A_Варіанти'!M338,'06A_Варіанти'!M$1,IF(O347='06A_Варіанти'!N338,'06A_Варіанти'!N$1,IF(O347='06A_Варіанти'!O338,'06A_Варіанти'!O$1,IF(O347='06A_Варіанти'!P338,'06A_Варіанти'!P$1,IF(O347='06A_Варіанти'!Q338,'06A_Варіанти'!Q$1,IF(O347='06A_Варіанти'!R338,'06A_Варіанти'!R$1,"НЕМАЄ МАРШРУТУ"))))))))))))))</f>
        <v>DIRECT</v>
      </c>
      <c r="G347" s="2" t="str">
        <f t="shared" si="35"/>
        <v>БЕЗ ЗМІН</v>
      </c>
      <c r="H347" s="2">
        <f>IF(G347="НЕМАЄ МАРШРУТУ",0,O347-'06A_Варіанти'!T338)</f>
        <v>0</v>
      </c>
      <c r="I347" s="2">
        <f>IFERROR(INDEX('04_Потоки'!$E:$E,MATCH(A347,'04_Потоки'!$A:$A,0)),0)</f>
        <v>1.850536130536131</v>
      </c>
      <c r="J347" s="2">
        <f t="shared" si="36"/>
        <v>1</v>
      </c>
      <c r="K347" s="2">
        <f>IF(C347="РЦК макси",0,2*'06A_Варіанти'!T338*J347)</f>
        <v>306.8</v>
      </c>
      <c r="L347" s="2">
        <f t="shared" si="37"/>
        <v>306.8</v>
      </c>
      <c r="M347" s="2">
        <f t="shared" si="38"/>
        <v>0</v>
      </c>
      <c r="N347" s="9">
        <f t="shared" si="39"/>
        <v>0</v>
      </c>
      <c r="O347" s="2">
        <f>MIN(IF('07A_Конструктор'!$D$5="Так",'06A_Варіанти'!E338,1E+99),IF('07A_Конструктор'!$D$6="Так",'06A_Варіанти'!F338,1E+99),IF('07A_Конструктор'!$D$7="Так",'06A_Варіанти'!G338,1E+99),IF('07A_Конструктор'!$D$8="Так",'06A_Варіанти'!H338,1E+99),IF('07A_Конструктор'!$D$9="Так",'06A_Варіанти'!I338,1E+99),IF('07A_Конструктор'!$D$10="Так",'06A_Варіанти'!J338,1E+99),IF('07A_Конструктор'!$D$11="Так",'06A_Варіанти'!K338,1E+99),IF('07A_Конструктор'!$D$12="Так",'06A_Варіанти'!L338,1E+99),IF('07A_Конструктор'!$D$13="Так",'06A_Варіанти'!M338,1E+99),IF('07A_Конструктор'!$D$14="Так",'06A_Варіанти'!N338,1E+99),IF('07A_Конструктор'!$D$15="Так",'06A_Варіанти'!O338,1E+99),IF('07A_Конструктор'!$D$16="Так",'06A_Варіанти'!P338,1E+99),IF('07A_Конструктор'!$D$17="Так",'06A_Варіанти'!Q338,1E+99),IF('06A_Варіанти'!R338="",1E+99,'06A_Варіанти'!R338))</f>
        <v>153.4</v>
      </c>
      <c r="P347" s="2" t="str">
        <f t="shared" si="40"/>
        <v>5 т</v>
      </c>
      <c r="Q347" s="2">
        <f t="shared" si="41"/>
        <v>14</v>
      </c>
      <c r="R347" s="2">
        <f>IF(OR(C347="РЦК макси",C347="РЦЧ SKU"),"SKU-потік",IFERROR(VLOOKUP(D347,'02_РЦ'!$A$3:$I$7,5,FALSE),0))</f>
        <v>800</v>
      </c>
      <c r="S347" s="2" t="str">
        <f>IF(OR(C347="РЦК макси",C347="РЦЧ SKU"),"Не рахується в ліміт",IFERROR(VLOOKUP(D347,'02_РЦ'!$A$3:$I$7,9,FALSE),"Немає РЦ"))</f>
        <v>В межах</v>
      </c>
    </row>
    <row r="348" spans="1:19">
      <c r="A348" s="2" t="str">
        <f>'06A_Варіанти'!A339</f>
        <v>BASE_2019</v>
      </c>
      <c r="B348" s="2" t="str">
        <f>'06A_Варіанти'!B339</f>
        <v>TT_2019</v>
      </c>
      <c r="C348" s="2" t="str">
        <f>'06A_Варіанти'!D339</f>
        <v>Основний</v>
      </c>
      <c r="D348" s="2" t="str">
        <f>'06A_Варіанти'!C339</f>
        <v>РЦП</v>
      </c>
      <c r="E348" s="2" t="str">
        <f>'06A_Варіанти'!S339</f>
        <v>DIRECT</v>
      </c>
      <c r="F348" s="2" t="str">
        <f>IF(O348='06A_Варіанти'!E339,'06A_Варіанти'!E$1,IF(O348='06A_Варіанти'!F339,'06A_Варіанти'!F$1,IF(O348='06A_Варіанти'!G339,'06A_Варіанти'!G$1,IF(O348='06A_Варіанти'!H339,'06A_Варіанти'!H$1,IF(O348='06A_Варіанти'!I339,'06A_Варіанти'!I$1,IF(O348='06A_Варіанти'!J339,'06A_Варіанти'!J$1,IF(O348='06A_Варіанти'!K339,'06A_Варіанти'!K$1,IF(O348='06A_Варіанти'!L339,'06A_Варіанти'!L$1,IF(O348='06A_Варіанти'!M339,'06A_Варіанти'!M$1,IF(O348='06A_Варіанти'!N339,'06A_Варіанти'!N$1,IF(O348='06A_Варіанти'!O339,'06A_Варіанти'!O$1,IF(O348='06A_Варіанти'!P339,'06A_Варіанти'!P$1,IF(O348='06A_Варіанти'!Q339,'06A_Варіанти'!Q$1,IF(O348='06A_Варіанти'!R339,'06A_Варіанти'!R$1,"НЕМАЄ МАРШРУТУ"))))))))))))))</f>
        <v>DIRECT</v>
      </c>
      <c r="G348" s="2" t="str">
        <f t="shared" si="35"/>
        <v>БЕЗ ЗМІН</v>
      </c>
      <c r="H348" s="2">
        <f>IF(G348="НЕМАЄ МАРШРУТУ",0,O348-'06A_Варіанти'!T339)</f>
        <v>0</v>
      </c>
      <c r="I348" s="2">
        <f>IFERROR(INDEX('04_Потоки'!$E:$E,MATCH(A348,'04_Потоки'!$A:$A,0)),0)</f>
        <v>1.850536130536131</v>
      </c>
      <c r="J348" s="2">
        <f t="shared" si="36"/>
        <v>1</v>
      </c>
      <c r="K348" s="2">
        <f>IF(C348="РЦК макси",0,2*'06A_Варіанти'!T339*J348)</f>
        <v>716.6</v>
      </c>
      <c r="L348" s="2">
        <f t="shared" si="37"/>
        <v>716.6</v>
      </c>
      <c r="M348" s="2">
        <f t="shared" si="38"/>
        <v>0</v>
      </c>
      <c r="N348" s="9">
        <f t="shared" si="39"/>
        <v>0</v>
      </c>
      <c r="O348" s="2">
        <f>MIN(IF('07A_Конструктор'!$D$5="Так",'06A_Варіанти'!E339,1E+99),IF('07A_Конструктор'!$D$6="Так",'06A_Варіанти'!F339,1E+99),IF('07A_Конструктор'!$D$7="Так",'06A_Варіанти'!G339,1E+99),IF('07A_Конструктор'!$D$8="Так",'06A_Варіанти'!H339,1E+99),IF('07A_Конструктор'!$D$9="Так",'06A_Варіанти'!I339,1E+99),IF('07A_Конструктор'!$D$10="Так",'06A_Варіанти'!J339,1E+99),IF('07A_Конструктор'!$D$11="Так",'06A_Варіанти'!K339,1E+99),IF('07A_Конструктор'!$D$12="Так",'06A_Варіанти'!L339,1E+99),IF('07A_Конструктор'!$D$13="Так",'06A_Варіанти'!M339,1E+99),IF('07A_Конструктор'!$D$14="Так",'06A_Варіанти'!N339,1E+99),IF('07A_Конструктор'!$D$15="Так",'06A_Варіанти'!O339,1E+99),IF('07A_Конструктор'!$D$16="Так",'06A_Варіанти'!P339,1E+99),IF('07A_Конструктор'!$D$17="Так",'06A_Варіанти'!Q339,1E+99),IF('06A_Варіанти'!R339="",1E+99,'06A_Варіанти'!R339))</f>
        <v>358.3</v>
      </c>
      <c r="P348" s="2" t="str">
        <f t="shared" si="40"/>
        <v>5 т</v>
      </c>
      <c r="Q348" s="2">
        <f t="shared" si="41"/>
        <v>14</v>
      </c>
      <c r="R348" s="2">
        <f>IF(OR(C348="РЦК макси",C348="РЦЧ SKU"),"SKU-потік",IFERROR(VLOOKUP(D348,'02_РЦ'!$A$3:$I$7,5,FALSE),0))</f>
        <v>800</v>
      </c>
      <c r="S348" s="2" t="str">
        <f>IF(OR(C348="РЦК макси",C348="РЦЧ SKU"),"Не рахується в ліміт",IFERROR(VLOOKUP(D348,'02_РЦ'!$A$3:$I$7,9,FALSE),"Немає РЦ"))</f>
        <v>В межах</v>
      </c>
    </row>
    <row r="349" spans="1:19">
      <c r="A349" s="2" t="str">
        <f>'06A_Варіанти'!A340</f>
        <v>BASE_2030</v>
      </c>
      <c r="B349" s="2" t="str">
        <f>'06A_Варіанти'!B340</f>
        <v>TT_2030</v>
      </c>
      <c r="C349" s="2" t="str">
        <f>'06A_Варіанти'!D340</f>
        <v>Основний</v>
      </c>
      <c r="D349" s="2" t="str">
        <f>'06A_Варіанти'!C340</f>
        <v>РЦП</v>
      </c>
      <c r="E349" s="2" t="str">
        <f>'06A_Варіанти'!S340</f>
        <v>DIRECT</v>
      </c>
      <c r="F349" s="2" t="str">
        <f>IF(O349='06A_Варіанти'!E340,'06A_Варіанти'!E$1,IF(O349='06A_Варіанти'!F340,'06A_Варіанти'!F$1,IF(O349='06A_Варіанти'!G340,'06A_Варіанти'!G$1,IF(O349='06A_Варіанти'!H340,'06A_Варіанти'!H$1,IF(O349='06A_Варіанти'!I340,'06A_Варіанти'!I$1,IF(O349='06A_Варіанти'!J340,'06A_Варіанти'!J$1,IF(O349='06A_Варіанти'!K340,'06A_Варіанти'!K$1,IF(O349='06A_Варіанти'!L340,'06A_Варіанти'!L$1,IF(O349='06A_Варіанти'!M340,'06A_Варіанти'!M$1,IF(O349='06A_Варіанти'!N340,'06A_Варіанти'!N$1,IF(O349='06A_Варіанти'!O340,'06A_Варіанти'!O$1,IF(O349='06A_Варіанти'!P340,'06A_Варіанти'!P$1,IF(O349='06A_Варіанти'!Q340,'06A_Варіанти'!Q$1,IF(O349='06A_Варіанти'!R340,'06A_Варіанти'!R$1,"НЕМАЄ МАРШРУТУ"))))))))))))))</f>
        <v>DIRECT</v>
      </c>
      <c r="G349" s="2" t="str">
        <f t="shared" si="35"/>
        <v>БЕЗ ЗМІН</v>
      </c>
      <c r="H349" s="2">
        <f>IF(G349="НЕМАЄ МАРШРУТУ",0,O349-'06A_Варіанти'!T340)</f>
        <v>0</v>
      </c>
      <c r="I349" s="2">
        <f>IFERROR(INDEX('04_Потоки'!$E:$E,MATCH(A349,'04_Потоки'!$A:$A,0)),0)</f>
        <v>1.850536130536131</v>
      </c>
      <c r="J349" s="2">
        <f t="shared" si="36"/>
        <v>1</v>
      </c>
      <c r="K349" s="2">
        <f>IF(C349="РЦК макси",0,2*'06A_Варіанти'!T340*J349)</f>
        <v>832</v>
      </c>
      <c r="L349" s="2">
        <f t="shared" si="37"/>
        <v>832</v>
      </c>
      <c r="M349" s="2">
        <f t="shared" si="38"/>
        <v>0</v>
      </c>
      <c r="N349" s="9">
        <f t="shared" si="39"/>
        <v>0</v>
      </c>
      <c r="O349" s="2">
        <f>MIN(IF('07A_Конструктор'!$D$5="Так",'06A_Варіанти'!E340,1E+99),IF('07A_Конструктор'!$D$6="Так",'06A_Варіанти'!F340,1E+99),IF('07A_Конструктор'!$D$7="Так",'06A_Варіанти'!G340,1E+99),IF('07A_Конструктор'!$D$8="Так",'06A_Варіанти'!H340,1E+99),IF('07A_Конструктор'!$D$9="Так",'06A_Варіанти'!I340,1E+99),IF('07A_Конструктор'!$D$10="Так",'06A_Варіанти'!J340,1E+99),IF('07A_Конструктор'!$D$11="Так",'06A_Варіанти'!K340,1E+99),IF('07A_Конструктор'!$D$12="Так",'06A_Варіанти'!L340,1E+99),IF('07A_Конструктор'!$D$13="Так",'06A_Варіанти'!M340,1E+99),IF('07A_Конструктор'!$D$14="Так",'06A_Варіанти'!N340,1E+99),IF('07A_Конструктор'!$D$15="Так",'06A_Варіанти'!O340,1E+99),IF('07A_Конструктор'!$D$16="Так",'06A_Варіанти'!P340,1E+99),IF('07A_Конструктор'!$D$17="Так",'06A_Варіанти'!Q340,1E+99),IF('06A_Варіанти'!R340="",1E+99,'06A_Варіанти'!R340))</f>
        <v>416</v>
      </c>
      <c r="P349" s="2" t="str">
        <f t="shared" si="40"/>
        <v>5 т</v>
      </c>
      <c r="Q349" s="2">
        <f t="shared" si="41"/>
        <v>14</v>
      </c>
      <c r="R349" s="2">
        <f>IF(OR(C349="РЦК макси",C349="РЦЧ SKU"),"SKU-потік",IFERROR(VLOOKUP(D349,'02_РЦ'!$A$3:$I$7,5,FALSE),0))</f>
        <v>800</v>
      </c>
      <c r="S349" s="2" t="str">
        <f>IF(OR(C349="РЦК макси",C349="РЦЧ SKU"),"Не рахується в ліміт",IFERROR(VLOOKUP(D349,'02_РЦ'!$A$3:$I$7,9,FALSE),"Немає РЦ"))</f>
        <v>В межах</v>
      </c>
    </row>
    <row r="350" spans="1:19">
      <c r="A350" s="2" t="str">
        <f>'06A_Варіанти'!A341</f>
        <v>BASE_2033</v>
      </c>
      <c r="B350" s="2" t="str">
        <f>'06A_Варіанти'!B341</f>
        <v>TT_2033</v>
      </c>
      <c r="C350" s="2" t="str">
        <f>'06A_Варіанти'!D341</f>
        <v>Основний</v>
      </c>
      <c r="D350" s="2" t="str">
        <f>'06A_Варіанти'!C341</f>
        <v>РЦП</v>
      </c>
      <c r="E350" s="2" t="str">
        <f>'06A_Варіанти'!S341</f>
        <v>DIRECT</v>
      </c>
      <c r="F350" s="2" t="str">
        <f>IF(O350='06A_Варіанти'!E341,'06A_Варіанти'!E$1,IF(O350='06A_Варіанти'!F341,'06A_Варіанти'!F$1,IF(O350='06A_Варіанти'!G341,'06A_Варіанти'!G$1,IF(O350='06A_Варіанти'!H341,'06A_Варіанти'!H$1,IF(O350='06A_Варіанти'!I341,'06A_Варіанти'!I$1,IF(O350='06A_Варіанти'!J341,'06A_Варіанти'!J$1,IF(O350='06A_Варіанти'!K341,'06A_Варіанти'!K$1,IF(O350='06A_Варіанти'!L341,'06A_Варіанти'!L$1,IF(O350='06A_Варіанти'!M341,'06A_Варіанти'!M$1,IF(O350='06A_Варіанти'!N341,'06A_Варіанти'!N$1,IF(O350='06A_Варіанти'!O341,'06A_Варіанти'!O$1,IF(O350='06A_Варіанти'!P341,'06A_Варіанти'!P$1,IF(O350='06A_Варіанти'!Q341,'06A_Варіанти'!Q$1,IF(O350='06A_Варіанти'!R341,'06A_Варіанти'!R$1,"НЕМАЄ МАРШРУТУ"))))))))))))))</f>
        <v>DIRECT</v>
      </c>
      <c r="G350" s="2" t="str">
        <f t="shared" si="35"/>
        <v>БЕЗ ЗМІН</v>
      </c>
      <c r="H350" s="2">
        <f>IF(G350="НЕМАЄ МАРШРУТУ",0,O350-'06A_Варіанти'!T341)</f>
        <v>0</v>
      </c>
      <c r="I350" s="2">
        <f>IFERROR(INDEX('04_Потоки'!$E:$E,MATCH(A350,'04_Потоки'!$A:$A,0)),0)</f>
        <v>1.850536130536131</v>
      </c>
      <c r="J350" s="2">
        <f t="shared" si="36"/>
        <v>1</v>
      </c>
      <c r="K350" s="2">
        <f>IF(C350="РЦК макси",0,2*'06A_Варіанти'!T341*J350)</f>
        <v>705.8</v>
      </c>
      <c r="L350" s="2">
        <f t="shared" si="37"/>
        <v>705.8</v>
      </c>
      <c r="M350" s="2">
        <f t="shared" si="38"/>
        <v>0</v>
      </c>
      <c r="N350" s="9">
        <f t="shared" si="39"/>
        <v>0</v>
      </c>
      <c r="O350" s="2">
        <f>MIN(IF('07A_Конструктор'!$D$5="Так",'06A_Варіанти'!E341,1E+99),IF('07A_Конструктор'!$D$6="Так",'06A_Варіанти'!F341,1E+99),IF('07A_Конструктор'!$D$7="Так",'06A_Варіанти'!G341,1E+99),IF('07A_Конструктор'!$D$8="Так",'06A_Варіанти'!H341,1E+99),IF('07A_Конструктор'!$D$9="Так",'06A_Варіанти'!I341,1E+99),IF('07A_Конструктор'!$D$10="Так",'06A_Варіанти'!J341,1E+99),IF('07A_Конструктор'!$D$11="Так",'06A_Варіанти'!K341,1E+99),IF('07A_Конструктор'!$D$12="Так",'06A_Варіанти'!L341,1E+99),IF('07A_Конструктор'!$D$13="Так",'06A_Варіанти'!M341,1E+99),IF('07A_Конструктор'!$D$14="Так",'06A_Варіанти'!N341,1E+99),IF('07A_Конструктор'!$D$15="Так",'06A_Варіанти'!O341,1E+99),IF('07A_Конструктор'!$D$16="Так",'06A_Варіанти'!P341,1E+99),IF('07A_Конструктор'!$D$17="Так",'06A_Варіанти'!Q341,1E+99),IF('06A_Варіанти'!R341="",1E+99,'06A_Варіанти'!R341))</f>
        <v>352.9</v>
      </c>
      <c r="P350" s="2" t="str">
        <f t="shared" si="40"/>
        <v>5 т</v>
      </c>
      <c r="Q350" s="2">
        <f t="shared" si="41"/>
        <v>14</v>
      </c>
      <c r="R350" s="2">
        <f>IF(OR(C350="РЦК макси",C350="РЦЧ SKU"),"SKU-потік",IFERROR(VLOOKUP(D350,'02_РЦ'!$A$3:$I$7,5,FALSE),0))</f>
        <v>800</v>
      </c>
      <c r="S350" s="2" t="str">
        <f>IF(OR(C350="РЦК макси",C350="РЦЧ SKU"),"Не рахується в ліміт",IFERROR(VLOOKUP(D350,'02_РЦ'!$A$3:$I$7,9,FALSE),"Немає РЦ"))</f>
        <v>В межах</v>
      </c>
    </row>
    <row r="351" spans="1:19">
      <c r="A351" s="2" t="str">
        <f>'06A_Варіанти'!A342</f>
        <v>BASE_2035</v>
      </c>
      <c r="B351" s="2" t="str">
        <f>'06A_Варіанти'!B342</f>
        <v>TT_2035</v>
      </c>
      <c r="C351" s="2" t="str">
        <f>'06A_Варіанти'!D342</f>
        <v>Основний</v>
      </c>
      <c r="D351" s="2" t="str">
        <f>'06A_Варіанти'!C342</f>
        <v>РЦП</v>
      </c>
      <c r="E351" s="2" t="str">
        <f>'06A_Варіанти'!S342</f>
        <v>DIRECT</v>
      </c>
      <c r="F351" s="2" t="str">
        <f>IF(O351='06A_Варіанти'!E342,'06A_Варіанти'!E$1,IF(O351='06A_Варіанти'!F342,'06A_Варіанти'!F$1,IF(O351='06A_Варіанти'!G342,'06A_Варіанти'!G$1,IF(O351='06A_Варіанти'!H342,'06A_Варіанти'!H$1,IF(O351='06A_Варіанти'!I342,'06A_Варіанти'!I$1,IF(O351='06A_Варіанти'!J342,'06A_Варіанти'!J$1,IF(O351='06A_Варіанти'!K342,'06A_Варіанти'!K$1,IF(O351='06A_Варіанти'!L342,'06A_Варіанти'!L$1,IF(O351='06A_Варіанти'!M342,'06A_Варіанти'!M$1,IF(O351='06A_Варіанти'!N342,'06A_Варіанти'!N$1,IF(O351='06A_Варіанти'!O342,'06A_Варіанти'!O$1,IF(O351='06A_Варіанти'!P342,'06A_Варіанти'!P$1,IF(O351='06A_Варіанти'!Q342,'06A_Варіанти'!Q$1,IF(O351='06A_Варіанти'!R342,'06A_Варіанти'!R$1,"НЕМАЄ МАРШРУТУ"))))))))))))))</f>
        <v>DIRECT</v>
      </c>
      <c r="G351" s="2" t="str">
        <f t="shared" si="35"/>
        <v>БЕЗ ЗМІН</v>
      </c>
      <c r="H351" s="2">
        <f>IF(G351="НЕМАЄ МАРШРУТУ",0,O351-'06A_Варіанти'!T342)</f>
        <v>0</v>
      </c>
      <c r="I351" s="2">
        <f>IFERROR(INDEX('04_Потоки'!$E:$E,MATCH(A351,'04_Потоки'!$A:$A,0)),0)</f>
        <v>1.850536130536131</v>
      </c>
      <c r="J351" s="2">
        <f t="shared" si="36"/>
        <v>1</v>
      </c>
      <c r="K351" s="2">
        <f>IF(C351="РЦК макси",0,2*'06A_Варіанти'!T342*J351)</f>
        <v>313.2</v>
      </c>
      <c r="L351" s="2">
        <f t="shared" si="37"/>
        <v>313.2</v>
      </c>
      <c r="M351" s="2">
        <f t="shared" si="38"/>
        <v>0</v>
      </c>
      <c r="N351" s="9">
        <f t="shared" si="39"/>
        <v>0</v>
      </c>
      <c r="O351" s="2">
        <f>MIN(IF('07A_Конструктор'!$D$5="Так",'06A_Варіанти'!E342,1E+99),IF('07A_Конструктор'!$D$6="Так",'06A_Варіанти'!F342,1E+99),IF('07A_Конструктор'!$D$7="Так",'06A_Варіанти'!G342,1E+99),IF('07A_Конструктор'!$D$8="Так",'06A_Варіанти'!H342,1E+99),IF('07A_Конструктор'!$D$9="Так",'06A_Варіанти'!I342,1E+99),IF('07A_Конструктор'!$D$10="Так",'06A_Варіанти'!J342,1E+99),IF('07A_Конструктор'!$D$11="Так",'06A_Варіанти'!K342,1E+99),IF('07A_Конструктор'!$D$12="Так",'06A_Варіанти'!L342,1E+99),IF('07A_Конструктор'!$D$13="Так",'06A_Варіанти'!M342,1E+99),IF('07A_Конструктор'!$D$14="Так",'06A_Варіанти'!N342,1E+99),IF('07A_Конструктор'!$D$15="Так",'06A_Варіанти'!O342,1E+99),IF('07A_Конструктор'!$D$16="Так",'06A_Варіанти'!P342,1E+99),IF('07A_Конструктор'!$D$17="Так",'06A_Варіанти'!Q342,1E+99),IF('06A_Варіанти'!R342="",1E+99,'06A_Варіанти'!R342))</f>
        <v>156.6</v>
      </c>
      <c r="P351" s="2" t="str">
        <f t="shared" si="40"/>
        <v>5 т</v>
      </c>
      <c r="Q351" s="2">
        <f t="shared" si="41"/>
        <v>14</v>
      </c>
      <c r="R351" s="2">
        <f>IF(OR(C351="РЦК макси",C351="РЦЧ SKU"),"SKU-потік",IFERROR(VLOOKUP(D351,'02_РЦ'!$A$3:$I$7,5,FALSE),0))</f>
        <v>800</v>
      </c>
      <c r="S351" s="2" t="str">
        <f>IF(OR(C351="РЦК макси",C351="РЦЧ SKU"),"Не рахується в ліміт",IFERROR(VLOOKUP(D351,'02_РЦ'!$A$3:$I$7,9,FALSE),"Немає РЦ"))</f>
        <v>В межах</v>
      </c>
    </row>
    <row r="352" spans="1:19">
      <c r="A352" s="2" t="str">
        <f>'06A_Варіанти'!A343</f>
        <v>BASE_2053</v>
      </c>
      <c r="B352" s="2" t="str">
        <f>'06A_Варіанти'!B343</f>
        <v>TT_2053</v>
      </c>
      <c r="C352" s="2" t="str">
        <f>'06A_Варіанти'!D343</f>
        <v>Основний</v>
      </c>
      <c r="D352" s="2" t="str">
        <f>'06A_Варіанти'!C343</f>
        <v>РЦП</v>
      </c>
      <c r="E352" s="2" t="str">
        <f>'06A_Варіанти'!S343</f>
        <v>DIRECT</v>
      </c>
      <c r="F352" s="2" t="str">
        <f>IF(O352='06A_Варіанти'!E343,'06A_Варіанти'!E$1,IF(O352='06A_Варіанти'!F343,'06A_Варіанти'!F$1,IF(O352='06A_Варіанти'!G343,'06A_Варіанти'!G$1,IF(O352='06A_Варіанти'!H343,'06A_Варіанти'!H$1,IF(O352='06A_Варіанти'!I343,'06A_Варіанти'!I$1,IF(O352='06A_Варіанти'!J343,'06A_Варіанти'!J$1,IF(O352='06A_Варіанти'!K343,'06A_Варіанти'!K$1,IF(O352='06A_Варіанти'!L343,'06A_Варіанти'!L$1,IF(O352='06A_Варіанти'!M343,'06A_Варіанти'!M$1,IF(O352='06A_Варіанти'!N343,'06A_Варіанти'!N$1,IF(O352='06A_Варіанти'!O343,'06A_Варіанти'!O$1,IF(O352='06A_Варіанти'!P343,'06A_Варіанти'!P$1,IF(O352='06A_Варіанти'!Q343,'06A_Варіанти'!Q$1,IF(O352='06A_Варіанти'!R343,'06A_Варіанти'!R$1,"НЕМАЄ МАРШРУТУ"))))))))))))))</f>
        <v>DIRECT</v>
      </c>
      <c r="G352" s="2" t="str">
        <f t="shared" si="35"/>
        <v>БЕЗ ЗМІН</v>
      </c>
      <c r="H352" s="2">
        <f>IF(G352="НЕМАЄ МАРШРУТУ",0,O352-'06A_Варіанти'!T343)</f>
        <v>0</v>
      </c>
      <c r="I352" s="2">
        <f>IFERROR(INDEX('04_Потоки'!$E:$E,MATCH(A352,'04_Потоки'!$A:$A,0)),0)</f>
        <v>1.850536130536131</v>
      </c>
      <c r="J352" s="2">
        <f t="shared" si="36"/>
        <v>1</v>
      </c>
      <c r="K352" s="2">
        <f>IF(C352="РЦК макси",0,2*'06A_Варіанти'!T343*J352)</f>
        <v>716.6</v>
      </c>
      <c r="L352" s="2">
        <f t="shared" si="37"/>
        <v>716.6</v>
      </c>
      <c r="M352" s="2">
        <f t="shared" si="38"/>
        <v>0</v>
      </c>
      <c r="N352" s="9">
        <f t="shared" si="39"/>
        <v>0</v>
      </c>
      <c r="O352" s="2">
        <f>MIN(IF('07A_Конструктор'!$D$5="Так",'06A_Варіанти'!E343,1E+99),IF('07A_Конструктор'!$D$6="Так",'06A_Варіанти'!F343,1E+99),IF('07A_Конструктор'!$D$7="Так",'06A_Варіанти'!G343,1E+99),IF('07A_Конструктор'!$D$8="Так",'06A_Варіанти'!H343,1E+99),IF('07A_Конструктор'!$D$9="Так",'06A_Варіанти'!I343,1E+99),IF('07A_Конструктор'!$D$10="Так",'06A_Варіанти'!J343,1E+99),IF('07A_Конструктор'!$D$11="Так",'06A_Варіанти'!K343,1E+99),IF('07A_Конструктор'!$D$12="Так",'06A_Варіанти'!L343,1E+99),IF('07A_Конструктор'!$D$13="Так",'06A_Варіанти'!M343,1E+99),IF('07A_Конструктор'!$D$14="Так",'06A_Варіанти'!N343,1E+99),IF('07A_Конструктор'!$D$15="Так",'06A_Варіанти'!O343,1E+99),IF('07A_Конструктор'!$D$16="Так",'06A_Варіанти'!P343,1E+99),IF('07A_Конструктор'!$D$17="Так",'06A_Варіанти'!Q343,1E+99),IF('06A_Варіанти'!R343="",1E+99,'06A_Варіанти'!R343))</f>
        <v>358.3</v>
      </c>
      <c r="P352" s="2" t="str">
        <f t="shared" si="40"/>
        <v>5 т</v>
      </c>
      <c r="Q352" s="2">
        <f t="shared" si="41"/>
        <v>14</v>
      </c>
      <c r="R352" s="2">
        <f>IF(OR(C352="РЦК макси",C352="РЦЧ SKU"),"SKU-потік",IFERROR(VLOOKUP(D352,'02_РЦ'!$A$3:$I$7,5,FALSE),0))</f>
        <v>800</v>
      </c>
      <c r="S352" s="2" t="str">
        <f>IF(OR(C352="РЦК макси",C352="РЦЧ SKU"),"Не рахується в ліміт",IFERROR(VLOOKUP(D352,'02_РЦ'!$A$3:$I$7,9,FALSE),"Немає РЦ"))</f>
        <v>В межах</v>
      </c>
    </row>
    <row r="353" spans="1:19">
      <c r="A353" s="2" t="str">
        <f>'06A_Варіанти'!A344</f>
        <v>BASE_26</v>
      </c>
      <c r="B353" s="2" t="str">
        <f>'06A_Варіанти'!B344</f>
        <v>TT_26</v>
      </c>
      <c r="C353" s="2" t="str">
        <f>'06A_Варіанти'!D344</f>
        <v>Основний</v>
      </c>
      <c r="D353" s="2" t="str">
        <f>'06A_Варіанти'!C344</f>
        <v>РЦП</v>
      </c>
      <c r="E353" s="2" t="str">
        <f>'06A_Варіанти'!S344</f>
        <v>DIRECT</v>
      </c>
      <c r="F353" s="2" t="str">
        <f>IF(O353='06A_Варіанти'!E344,'06A_Варіанти'!E$1,IF(O353='06A_Варіанти'!F344,'06A_Варіанти'!F$1,IF(O353='06A_Варіанти'!G344,'06A_Варіанти'!G$1,IF(O353='06A_Варіанти'!H344,'06A_Варіанти'!H$1,IF(O353='06A_Варіанти'!I344,'06A_Варіанти'!I$1,IF(O353='06A_Варіанти'!J344,'06A_Варіанти'!J$1,IF(O353='06A_Варіанти'!K344,'06A_Варіанти'!K$1,IF(O353='06A_Варіанти'!L344,'06A_Варіанти'!L$1,IF(O353='06A_Варіанти'!M344,'06A_Варіанти'!M$1,IF(O353='06A_Варіанти'!N344,'06A_Варіанти'!N$1,IF(O353='06A_Варіанти'!O344,'06A_Варіанти'!O$1,IF(O353='06A_Варіанти'!P344,'06A_Варіанти'!P$1,IF(O353='06A_Варіанти'!Q344,'06A_Варіанти'!Q$1,IF(O353='06A_Варіанти'!R344,'06A_Варіанти'!R$1,"НЕМАЄ МАРШРУТУ"))))))))))))))</f>
        <v>DIRECT</v>
      </c>
      <c r="G353" s="2" t="str">
        <f t="shared" si="35"/>
        <v>БЕЗ ЗМІН</v>
      </c>
      <c r="H353" s="2">
        <f>IF(G353="НЕМАЄ МАРШРУТУ",0,O353-'06A_Варіанти'!T344)</f>
        <v>0</v>
      </c>
      <c r="I353" s="2">
        <f>IFERROR(INDEX('04_Потоки'!$E:$E,MATCH(A353,'04_Потоки'!$A:$A,0)),0)</f>
        <v>1.850536130536131</v>
      </c>
      <c r="J353" s="2">
        <f t="shared" si="36"/>
        <v>1</v>
      </c>
      <c r="K353" s="2">
        <f>IF(C353="РЦК макси",0,2*'06A_Варіанти'!T344*J353)</f>
        <v>355</v>
      </c>
      <c r="L353" s="2">
        <f t="shared" si="37"/>
        <v>355</v>
      </c>
      <c r="M353" s="2">
        <f t="shared" si="38"/>
        <v>0</v>
      </c>
      <c r="N353" s="9">
        <f t="shared" si="39"/>
        <v>0</v>
      </c>
      <c r="O353" s="2">
        <f>MIN(IF('07A_Конструктор'!$D$5="Так",'06A_Варіанти'!E344,1E+99),IF('07A_Конструктор'!$D$6="Так",'06A_Варіанти'!F344,1E+99),IF('07A_Конструктор'!$D$7="Так",'06A_Варіанти'!G344,1E+99),IF('07A_Конструктор'!$D$8="Так",'06A_Варіанти'!H344,1E+99),IF('07A_Конструктор'!$D$9="Так",'06A_Варіанти'!I344,1E+99),IF('07A_Конструктор'!$D$10="Так",'06A_Варіанти'!J344,1E+99),IF('07A_Конструктор'!$D$11="Так",'06A_Варіанти'!K344,1E+99),IF('07A_Конструктор'!$D$12="Так",'06A_Варіанти'!L344,1E+99),IF('07A_Конструктор'!$D$13="Так",'06A_Варіанти'!M344,1E+99),IF('07A_Конструктор'!$D$14="Так",'06A_Варіанти'!N344,1E+99),IF('07A_Конструктор'!$D$15="Так",'06A_Варіанти'!O344,1E+99),IF('07A_Конструктор'!$D$16="Так",'06A_Варіанти'!P344,1E+99),IF('07A_Конструктор'!$D$17="Так",'06A_Варіанти'!Q344,1E+99),IF('06A_Варіанти'!R344="",1E+99,'06A_Варіанти'!R344))</f>
        <v>177.5</v>
      </c>
      <c r="P353" s="2" t="str">
        <f t="shared" si="40"/>
        <v>5 т</v>
      </c>
      <c r="Q353" s="2">
        <f t="shared" si="41"/>
        <v>14</v>
      </c>
      <c r="R353" s="2">
        <f>IF(OR(C353="РЦК макси",C353="РЦЧ SKU"),"SKU-потік",IFERROR(VLOOKUP(D353,'02_РЦ'!$A$3:$I$7,5,FALSE),0))</f>
        <v>800</v>
      </c>
      <c r="S353" s="2" t="str">
        <f>IF(OR(C353="РЦК макси",C353="РЦЧ SKU"),"Не рахується в ліміт",IFERROR(VLOOKUP(D353,'02_РЦ'!$A$3:$I$7,9,FALSE),"Немає РЦ"))</f>
        <v>В межах</v>
      </c>
    </row>
    <row r="354" spans="1:19">
      <c r="A354" s="2" t="str">
        <f>'06A_Варіанти'!A345</f>
        <v>BASE_2059</v>
      </c>
      <c r="B354" s="2" t="str">
        <f>'06A_Варіанти'!B345</f>
        <v>TT_2059</v>
      </c>
      <c r="C354" s="2" t="str">
        <f>'06A_Варіанти'!D345</f>
        <v>Основний</v>
      </c>
      <c r="D354" s="2" t="str">
        <f>'06A_Варіанти'!C345</f>
        <v>РЦП</v>
      </c>
      <c r="E354" s="2" t="str">
        <f>'06A_Варіанти'!S345</f>
        <v>DIRECT</v>
      </c>
      <c r="F354" s="2" t="str">
        <f>IF(O354='06A_Варіанти'!E345,'06A_Варіанти'!E$1,IF(O354='06A_Варіанти'!F345,'06A_Варіанти'!F$1,IF(O354='06A_Варіанти'!G345,'06A_Варіанти'!G$1,IF(O354='06A_Варіанти'!H345,'06A_Варіанти'!H$1,IF(O354='06A_Варіанти'!I345,'06A_Варіанти'!I$1,IF(O354='06A_Варіанти'!J345,'06A_Варіанти'!J$1,IF(O354='06A_Варіанти'!K345,'06A_Варіанти'!K$1,IF(O354='06A_Варіанти'!L345,'06A_Варіанти'!L$1,IF(O354='06A_Варіанти'!M345,'06A_Варіанти'!M$1,IF(O354='06A_Варіанти'!N345,'06A_Варіанти'!N$1,IF(O354='06A_Варіанти'!O345,'06A_Варіанти'!O$1,IF(O354='06A_Варіанти'!P345,'06A_Варіанти'!P$1,IF(O354='06A_Варіанти'!Q345,'06A_Варіанти'!Q$1,IF(O354='06A_Варіанти'!R345,'06A_Варіанти'!R$1,"НЕМАЄ МАРШРУТУ"))))))))))))))</f>
        <v>DIRECT</v>
      </c>
      <c r="G354" s="2" t="str">
        <f t="shared" si="35"/>
        <v>БЕЗ ЗМІН</v>
      </c>
      <c r="H354" s="2">
        <f>IF(G354="НЕМАЄ МАРШРУТУ",0,O354-'06A_Варіанти'!T345)</f>
        <v>0</v>
      </c>
      <c r="I354" s="2">
        <f>IFERROR(INDEX('04_Потоки'!$E:$E,MATCH(A354,'04_Потоки'!$A:$A,0)),0)</f>
        <v>1.850536130536131</v>
      </c>
      <c r="J354" s="2">
        <f t="shared" si="36"/>
        <v>1</v>
      </c>
      <c r="K354" s="2">
        <f>IF(C354="РЦК макси",0,2*'06A_Варіанти'!T345*J354)</f>
        <v>706.8</v>
      </c>
      <c r="L354" s="2">
        <f t="shared" si="37"/>
        <v>706.8</v>
      </c>
      <c r="M354" s="2">
        <f t="shared" si="38"/>
        <v>0</v>
      </c>
      <c r="N354" s="9">
        <f t="shared" si="39"/>
        <v>0</v>
      </c>
      <c r="O354" s="2">
        <f>MIN(IF('07A_Конструктор'!$D$5="Так",'06A_Варіанти'!E345,1E+99),IF('07A_Конструктор'!$D$6="Так",'06A_Варіанти'!F345,1E+99),IF('07A_Конструктор'!$D$7="Так",'06A_Варіанти'!G345,1E+99),IF('07A_Конструктор'!$D$8="Так",'06A_Варіанти'!H345,1E+99),IF('07A_Конструктор'!$D$9="Так",'06A_Варіанти'!I345,1E+99),IF('07A_Конструктор'!$D$10="Так",'06A_Варіанти'!J345,1E+99),IF('07A_Конструктор'!$D$11="Так",'06A_Варіанти'!K345,1E+99),IF('07A_Конструктор'!$D$12="Так",'06A_Варіанти'!L345,1E+99),IF('07A_Конструктор'!$D$13="Так",'06A_Варіанти'!M345,1E+99),IF('07A_Конструктор'!$D$14="Так",'06A_Варіанти'!N345,1E+99),IF('07A_Конструктор'!$D$15="Так",'06A_Варіанти'!O345,1E+99),IF('07A_Конструктор'!$D$16="Так",'06A_Варіанти'!P345,1E+99),IF('07A_Конструктор'!$D$17="Так",'06A_Варіанти'!Q345,1E+99),IF('06A_Варіанти'!R345="",1E+99,'06A_Варіанти'!R345))</f>
        <v>353.4</v>
      </c>
      <c r="P354" s="2" t="str">
        <f t="shared" si="40"/>
        <v>5 т</v>
      </c>
      <c r="Q354" s="2">
        <f t="shared" si="41"/>
        <v>14</v>
      </c>
      <c r="R354" s="2">
        <f>IF(OR(C354="РЦК макси",C354="РЦЧ SKU"),"SKU-потік",IFERROR(VLOOKUP(D354,'02_РЦ'!$A$3:$I$7,5,FALSE),0))</f>
        <v>800</v>
      </c>
      <c r="S354" s="2" t="str">
        <f>IF(OR(C354="РЦК макси",C354="РЦЧ SKU"),"Не рахується в ліміт",IFERROR(VLOOKUP(D354,'02_РЦ'!$A$3:$I$7,9,FALSE),"Немає РЦ"))</f>
        <v>В межах</v>
      </c>
    </row>
    <row r="355" spans="1:19">
      <c r="A355" s="2" t="str">
        <f>'06A_Варіанти'!A346</f>
        <v>BASE_2066</v>
      </c>
      <c r="B355" s="2" t="str">
        <f>'06A_Варіанти'!B346</f>
        <v>TT_2066</v>
      </c>
      <c r="C355" s="2" t="str">
        <f>'06A_Варіанти'!D346</f>
        <v>Основний</v>
      </c>
      <c r="D355" s="2" t="str">
        <f>'06A_Варіанти'!C346</f>
        <v>РЦП</v>
      </c>
      <c r="E355" s="2" t="str">
        <f>'06A_Варіанти'!S346</f>
        <v>DIRECT</v>
      </c>
      <c r="F355" s="2" t="str">
        <f>IF(O355='06A_Варіанти'!E346,'06A_Варіанти'!E$1,IF(O355='06A_Варіанти'!F346,'06A_Варіанти'!F$1,IF(O355='06A_Варіанти'!G346,'06A_Варіанти'!G$1,IF(O355='06A_Варіанти'!H346,'06A_Варіанти'!H$1,IF(O355='06A_Варіанти'!I346,'06A_Варіанти'!I$1,IF(O355='06A_Варіанти'!J346,'06A_Варіанти'!J$1,IF(O355='06A_Варіанти'!K346,'06A_Варіанти'!K$1,IF(O355='06A_Варіанти'!L346,'06A_Варіанти'!L$1,IF(O355='06A_Варіанти'!M346,'06A_Варіанти'!M$1,IF(O355='06A_Варіанти'!N346,'06A_Варіанти'!N$1,IF(O355='06A_Варіанти'!O346,'06A_Варіанти'!O$1,IF(O355='06A_Варіанти'!P346,'06A_Варіанти'!P$1,IF(O355='06A_Варіанти'!Q346,'06A_Варіанти'!Q$1,IF(O355='06A_Варіанти'!R346,'06A_Варіанти'!R$1,"НЕМАЄ МАРШРУТУ"))))))))))))))</f>
        <v>DIRECT</v>
      </c>
      <c r="G355" s="2" t="str">
        <f t="shared" si="35"/>
        <v>БЕЗ ЗМІН</v>
      </c>
      <c r="H355" s="2">
        <f>IF(G355="НЕМАЄ МАРШРУТУ",0,O355-'06A_Варіанти'!T346)</f>
        <v>0</v>
      </c>
      <c r="I355" s="2">
        <f>IFERROR(INDEX('04_Потоки'!$E:$E,MATCH(A355,'04_Потоки'!$A:$A,0)),0)</f>
        <v>1.850536130536131</v>
      </c>
      <c r="J355" s="2">
        <f t="shared" si="36"/>
        <v>1</v>
      </c>
      <c r="K355" s="2">
        <f>IF(C355="РЦК макси",0,2*'06A_Варіанти'!T346*J355)</f>
        <v>379.8</v>
      </c>
      <c r="L355" s="2">
        <f t="shared" si="37"/>
        <v>379.8</v>
      </c>
      <c r="M355" s="2">
        <f t="shared" si="38"/>
        <v>0</v>
      </c>
      <c r="N355" s="9">
        <f t="shared" si="39"/>
        <v>0</v>
      </c>
      <c r="O355" s="2">
        <f>MIN(IF('07A_Конструктор'!$D$5="Так",'06A_Варіанти'!E346,1E+99),IF('07A_Конструктор'!$D$6="Так",'06A_Варіанти'!F346,1E+99),IF('07A_Конструктор'!$D$7="Так",'06A_Варіанти'!G346,1E+99),IF('07A_Конструктор'!$D$8="Так",'06A_Варіанти'!H346,1E+99),IF('07A_Конструктор'!$D$9="Так",'06A_Варіанти'!I346,1E+99),IF('07A_Конструктор'!$D$10="Так",'06A_Варіанти'!J346,1E+99),IF('07A_Конструктор'!$D$11="Так",'06A_Варіанти'!K346,1E+99),IF('07A_Конструктор'!$D$12="Так",'06A_Варіанти'!L346,1E+99),IF('07A_Конструктор'!$D$13="Так",'06A_Варіанти'!M346,1E+99),IF('07A_Конструктор'!$D$14="Так",'06A_Варіанти'!N346,1E+99),IF('07A_Конструктор'!$D$15="Так",'06A_Варіанти'!O346,1E+99),IF('07A_Конструктор'!$D$16="Так",'06A_Варіанти'!P346,1E+99),IF('07A_Конструктор'!$D$17="Так",'06A_Варіанти'!Q346,1E+99),IF('06A_Варіанти'!R346="",1E+99,'06A_Варіанти'!R346))</f>
        <v>189.9</v>
      </c>
      <c r="P355" s="2" t="str">
        <f t="shared" si="40"/>
        <v>5 т</v>
      </c>
      <c r="Q355" s="2">
        <f t="shared" si="41"/>
        <v>14</v>
      </c>
      <c r="R355" s="2">
        <f>IF(OR(C355="РЦК макси",C355="РЦЧ SKU"),"SKU-потік",IFERROR(VLOOKUP(D355,'02_РЦ'!$A$3:$I$7,5,FALSE),0))</f>
        <v>800</v>
      </c>
      <c r="S355" s="2" t="str">
        <f>IF(OR(C355="РЦК макси",C355="РЦЧ SKU"),"Не рахується в ліміт",IFERROR(VLOOKUP(D355,'02_РЦ'!$A$3:$I$7,9,FALSE),"Немає РЦ"))</f>
        <v>В межах</v>
      </c>
    </row>
    <row r="356" spans="1:19">
      <c r="A356" s="2" t="str">
        <f>'06A_Варіанти'!A347</f>
        <v>BASE_2070</v>
      </c>
      <c r="B356" s="2" t="str">
        <f>'06A_Варіанти'!B347</f>
        <v>TT_2070</v>
      </c>
      <c r="C356" s="2" t="str">
        <f>'06A_Варіанти'!D347</f>
        <v>Основний</v>
      </c>
      <c r="D356" s="2" t="str">
        <f>'06A_Варіанти'!C347</f>
        <v>РЦП</v>
      </c>
      <c r="E356" s="2" t="str">
        <f>'06A_Варіанти'!S347</f>
        <v>KREM</v>
      </c>
      <c r="F356" s="2" t="str">
        <f>IF(O356='06A_Варіанти'!E347,'06A_Варіанти'!E$1,IF(O356='06A_Варіанти'!F347,'06A_Варіанти'!F$1,IF(O356='06A_Варіанти'!G347,'06A_Варіанти'!G$1,IF(O356='06A_Варіанти'!H347,'06A_Варіанти'!H$1,IF(O356='06A_Варіанти'!I347,'06A_Варіанти'!I$1,IF(O356='06A_Варіанти'!J347,'06A_Варіанти'!J$1,IF(O356='06A_Варіанти'!K347,'06A_Варіанти'!K$1,IF(O356='06A_Варіанти'!L347,'06A_Варіанти'!L$1,IF(O356='06A_Варіанти'!M347,'06A_Варіанти'!M$1,IF(O356='06A_Варіанти'!N347,'06A_Варіанти'!N$1,IF(O356='06A_Варіанти'!O347,'06A_Варіанти'!O$1,IF(O356='06A_Варіанти'!P347,'06A_Варіанти'!P$1,IF(O356='06A_Варіанти'!Q347,'06A_Варіанти'!Q$1,IF(O356='06A_Варіанти'!R347,'06A_Варіанти'!R$1,"НЕМАЄ МАРШРУТУ"))))))))))))))</f>
        <v>KREM</v>
      </c>
      <c r="G356" s="2" t="str">
        <f t="shared" si="35"/>
        <v>БЕЗ ЗМІН</v>
      </c>
      <c r="H356" s="2">
        <f>IF(G356="НЕМАЄ МАРШРУТУ",0,O356-'06A_Варіанти'!T347)</f>
        <v>0</v>
      </c>
      <c r="I356" s="2">
        <f>IFERROR(INDEX('04_Потоки'!$E:$E,MATCH(A356,'04_Потоки'!$A:$A,0)),0)</f>
        <v>1.850536130536131</v>
      </c>
      <c r="J356" s="2">
        <f t="shared" si="36"/>
        <v>1</v>
      </c>
      <c r="K356" s="2">
        <f>IF(C356="РЦК макси",0,2*'06A_Варіанти'!T347*J356)</f>
        <v>231.6</v>
      </c>
      <c r="L356" s="2">
        <f t="shared" si="37"/>
        <v>231.6</v>
      </c>
      <c r="M356" s="2">
        <f t="shared" si="38"/>
        <v>0</v>
      </c>
      <c r="N356" s="9">
        <f t="shared" si="39"/>
        <v>0</v>
      </c>
      <c r="O356" s="2">
        <f>MIN(IF('07A_Конструктор'!$D$5="Так",'06A_Варіанти'!E347,1E+99),IF('07A_Конструктор'!$D$6="Так",'06A_Варіанти'!F347,1E+99),IF('07A_Конструктор'!$D$7="Так",'06A_Варіанти'!G347,1E+99),IF('07A_Конструктор'!$D$8="Так",'06A_Варіанти'!H347,1E+99),IF('07A_Конструктор'!$D$9="Так",'06A_Варіанти'!I347,1E+99),IF('07A_Конструктор'!$D$10="Так",'06A_Варіанти'!J347,1E+99),IF('07A_Конструктор'!$D$11="Так",'06A_Варіанти'!K347,1E+99),IF('07A_Конструктор'!$D$12="Так",'06A_Варіанти'!L347,1E+99),IF('07A_Конструктор'!$D$13="Так",'06A_Варіанти'!M347,1E+99),IF('07A_Конструктор'!$D$14="Так",'06A_Варіанти'!N347,1E+99),IF('07A_Конструктор'!$D$15="Так",'06A_Варіанти'!O347,1E+99),IF('07A_Конструктор'!$D$16="Так",'06A_Варіанти'!P347,1E+99),IF('07A_Конструктор'!$D$17="Так",'06A_Варіанти'!Q347,1E+99),IF('06A_Варіанти'!R347="",1E+99,'06A_Варіанти'!R347))</f>
        <v>115.8</v>
      </c>
      <c r="P356" s="2" t="str">
        <f t="shared" si="40"/>
        <v>5 т</v>
      </c>
      <c r="Q356" s="2">
        <f t="shared" si="41"/>
        <v>14</v>
      </c>
      <c r="R356" s="2">
        <f>IF(OR(C356="РЦК макси",C356="РЦЧ SKU"),"SKU-потік",IFERROR(VLOOKUP(D356,'02_РЦ'!$A$3:$I$7,5,FALSE),0))</f>
        <v>800</v>
      </c>
      <c r="S356" s="2" t="str">
        <f>IF(OR(C356="РЦК макси",C356="РЦЧ SKU"),"Не рахується в ліміт",IFERROR(VLOOKUP(D356,'02_РЦ'!$A$3:$I$7,9,FALSE),"Немає РЦ"))</f>
        <v>В межах</v>
      </c>
    </row>
    <row r="357" spans="1:19">
      <c r="A357" s="2" t="str">
        <f>'06A_Варіанти'!A348</f>
        <v>BASE_2073</v>
      </c>
      <c r="B357" s="2" t="str">
        <f>'06A_Варіанти'!B348</f>
        <v>TT_2073</v>
      </c>
      <c r="C357" s="2" t="str">
        <f>'06A_Варіанти'!D348</f>
        <v>Основний</v>
      </c>
      <c r="D357" s="2" t="str">
        <f>'06A_Варіанти'!C348</f>
        <v>РЦП</v>
      </c>
      <c r="E357" s="2" t="str">
        <f>'06A_Варіанти'!S348</f>
        <v>DIRECT</v>
      </c>
      <c r="F357" s="2" t="str">
        <f>IF(O357='06A_Варіанти'!E348,'06A_Варіанти'!E$1,IF(O357='06A_Варіанти'!F348,'06A_Варіанти'!F$1,IF(O357='06A_Варіанти'!G348,'06A_Варіанти'!G$1,IF(O357='06A_Варіанти'!H348,'06A_Варіанти'!H$1,IF(O357='06A_Варіанти'!I348,'06A_Варіанти'!I$1,IF(O357='06A_Варіанти'!J348,'06A_Варіанти'!J$1,IF(O357='06A_Варіанти'!K348,'06A_Варіанти'!K$1,IF(O357='06A_Варіанти'!L348,'06A_Варіанти'!L$1,IF(O357='06A_Варіанти'!M348,'06A_Варіанти'!M$1,IF(O357='06A_Варіанти'!N348,'06A_Варіанти'!N$1,IF(O357='06A_Варіанти'!O348,'06A_Варіанти'!O$1,IF(O357='06A_Варіанти'!P348,'06A_Варіанти'!P$1,IF(O357='06A_Варіанти'!Q348,'06A_Варіанти'!Q$1,IF(O357='06A_Варіанти'!R348,'06A_Варіанти'!R$1,"НЕМАЄ МАРШРУТУ"))))))))))))))</f>
        <v>DIRECT</v>
      </c>
      <c r="G357" s="2" t="str">
        <f t="shared" si="35"/>
        <v>БЕЗ ЗМІН</v>
      </c>
      <c r="H357" s="2">
        <f>IF(G357="НЕМАЄ МАРШРУТУ",0,O357-'06A_Варіанти'!T348)</f>
        <v>0</v>
      </c>
      <c r="I357" s="2">
        <f>IFERROR(INDEX('04_Потоки'!$E:$E,MATCH(A357,'04_Потоки'!$A:$A,0)),0)</f>
        <v>1.850536130536131</v>
      </c>
      <c r="J357" s="2">
        <f t="shared" si="36"/>
        <v>1</v>
      </c>
      <c r="K357" s="2">
        <f>IF(C357="РЦК макси",0,2*'06A_Варіанти'!T348*J357)</f>
        <v>369.4</v>
      </c>
      <c r="L357" s="2">
        <f t="shared" si="37"/>
        <v>369.4</v>
      </c>
      <c r="M357" s="2">
        <f t="shared" si="38"/>
        <v>0</v>
      </c>
      <c r="N357" s="9">
        <f t="shared" si="39"/>
        <v>0</v>
      </c>
      <c r="O357" s="2">
        <f>MIN(IF('07A_Конструктор'!$D$5="Так",'06A_Варіанти'!E348,1E+99),IF('07A_Конструктор'!$D$6="Так",'06A_Варіанти'!F348,1E+99),IF('07A_Конструктор'!$D$7="Так",'06A_Варіанти'!G348,1E+99),IF('07A_Конструктор'!$D$8="Так",'06A_Варіанти'!H348,1E+99),IF('07A_Конструктор'!$D$9="Так",'06A_Варіанти'!I348,1E+99),IF('07A_Конструктор'!$D$10="Так",'06A_Варіанти'!J348,1E+99),IF('07A_Конструктор'!$D$11="Так",'06A_Варіанти'!K348,1E+99),IF('07A_Конструктор'!$D$12="Так",'06A_Варіанти'!L348,1E+99),IF('07A_Конструктор'!$D$13="Так",'06A_Варіанти'!M348,1E+99),IF('07A_Конструктор'!$D$14="Так",'06A_Варіанти'!N348,1E+99),IF('07A_Конструктор'!$D$15="Так",'06A_Варіанти'!O348,1E+99),IF('07A_Конструктор'!$D$16="Так",'06A_Варіанти'!P348,1E+99),IF('07A_Конструктор'!$D$17="Так",'06A_Варіанти'!Q348,1E+99),IF('06A_Варіанти'!R348="",1E+99,'06A_Варіанти'!R348))</f>
        <v>184.7</v>
      </c>
      <c r="P357" s="2" t="str">
        <f t="shared" si="40"/>
        <v>5 т</v>
      </c>
      <c r="Q357" s="2">
        <f t="shared" si="41"/>
        <v>14</v>
      </c>
      <c r="R357" s="2">
        <f>IF(OR(C357="РЦК макси",C357="РЦЧ SKU"),"SKU-потік",IFERROR(VLOOKUP(D357,'02_РЦ'!$A$3:$I$7,5,FALSE),0))</f>
        <v>800</v>
      </c>
      <c r="S357" s="2" t="str">
        <f>IF(OR(C357="РЦК макси",C357="РЦЧ SKU"),"Не рахується в ліміт",IFERROR(VLOOKUP(D357,'02_РЦ'!$A$3:$I$7,9,FALSE),"Немає РЦ"))</f>
        <v>В межах</v>
      </c>
    </row>
    <row r="358" spans="1:19">
      <c r="A358" s="2" t="str">
        <f>'06A_Варіанти'!A349</f>
        <v>BASE_521</v>
      </c>
      <c r="B358" s="2" t="str">
        <f>'06A_Варіанти'!B349</f>
        <v>TT_521</v>
      </c>
      <c r="C358" s="2" t="str">
        <f>'06A_Варіанти'!D349</f>
        <v>Основний</v>
      </c>
      <c r="D358" s="2" t="str">
        <f>'06A_Варіанти'!C349</f>
        <v>РЦП</v>
      </c>
      <c r="E358" s="2" t="str">
        <f>'06A_Варіанти'!S349</f>
        <v>DIRECT</v>
      </c>
      <c r="F358" s="2" t="str">
        <f>IF(O358='06A_Варіанти'!E349,'06A_Варіанти'!E$1,IF(O358='06A_Варіанти'!F349,'06A_Варіанти'!F$1,IF(O358='06A_Варіанти'!G349,'06A_Варіанти'!G$1,IF(O358='06A_Варіанти'!H349,'06A_Варіанти'!H$1,IF(O358='06A_Варіанти'!I349,'06A_Варіанти'!I$1,IF(O358='06A_Варіанти'!J349,'06A_Варіанти'!J$1,IF(O358='06A_Варіанти'!K349,'06A_Варіанти'!K$1,IF(O358='06A_Варіанти'!L349,'06A_Варіанти'!L$1,IF(O358='06A_Варіанти'!M349,'06A_Варіанти'!M$1,IF(O358='06A_Варіанти'!N349,'06A_Варіанти'!N$1,IF(O358='06A_Варіанти'!O349,'06A_Варіанти'!O$1,IF(O358='06A_Варіанти'!P349,'06A_Варіанти'!P$1,IF(O358='06A_Варіанти'!Q349,'06A_Варіанти'!Q$1,IF(O358='06A_Варіанти'!R349,'06A_Варіанти'!R$1,"НЕМАЄ МАРШРУТУ"))))))))))))))</f>
        <v>DIRECT</v>
      </c>
      <c r="G358" s="2" t="str">
        <f t="shared" si="35"/>
        <v>БЕЗ ЗМІН</v>
      </c>
      <c r="H358" s="2">
        <f>IF(G358="НЕМАЄ МАРШРУТУ",0,O358-'06A_Варіанти'!T349)</f>
        <v>0</v>
      </c>
      <c r="I358" s="2">
        <f>IFERROR(INDEX('04_Потоки'!$E:$E,MATCH(A358,'04_Потоки'!$A:$A,0)),0)</f>
        <v>1.850536130536131</v>
      </c>
      <c r="J358" s="2">
        <f t="shared" si="36"/>
        <v>1</v>
      </c>
      <c r="K358" s="2">
        <f>IF(C358="РЦК макси",0,2*'06A_Варіанти'!T349*J358)</f>
        <v>400.2</v>
      </c>
      <c r="L358" s="2">
        <f t="shared" si="37"/>
        <v>400.2</v>
      </c>
      <c r="M358" s="2">
        <f t="shared" si="38"/>
        <v>0</v>
      </c>
      <c r="N358" s="9">
        <f t="shared" si="39"/>
        <v>0</v>
      </c>
      <c r="O358" s="2">
        <f>MIN(IF('07A_Конструктор'!$D$5="Так",'06A_Варіанти'!E349,1E+99),IF('07A_Конструктор'!$D$6="Так",'06A_Варіанти'!F349,1E+99),IF('07A_Конструктор'!$D$7="Так",'06A_Варіанти'!G349,1E+99),IF('07A_Конструктор'!$D$8="Так",'06A_Варіанти'!H349,1E+99),IF('07A_Конструктор'!$D$9="Так",'06A_Варіанти'!I349,1E+99),IF('07A_Конструктор'!$D$10="Так",'06A_Варіанти'!J349,1E+99),IF('07A_Конструктор'!$D$11="Так",'06A_Варіанти'!K349,1E+99),IF('07A_Конструктор'!$D$12="Так",'06A_Варіанти'!L349,1E+99),IF('07A_Конструктор'!$D$13="Так",'06A_Варіанти'!M349,1E+99),IF('07A_Конструктор'!$D$14="Так",'06A_Варіанти'!N349,1E+99),IF('07A_Конструктор'!$D$15="Так",'06A_Варіанти'!O349,1E+99),IF('07A_Конструктор'!$D$16="Так",'06A_Варіанти'!P349,1E+99),IF('07A_Конструктор'!$D$17="Так",'06A_Варіанти'!Q349,1E+99),IF('06A_Варіанти'!R349="",1E+99,'06A_Варіанти'!R349))</f>
        <v>200.1</v>
      </c>
      <c r="P358" s="2" t="str">
        <f t="shared" si="40"/>
        <v>5 т</v>
      </c>
      <c r="Q358" s="2">
        <f t="shared" si="41"/>
        <v>14</v>
      </c>
      <c r="R358" s="2">
        <f>IF(OR(C358="РЦК макси",C358="РЦЧ SKU"),"SKU-потік",IFERROR(VLOOKUP(D358,'02_РЦ'!$A$3:$I$7,5,FALSE),0))</f>
        <v>800</v>
      </c>
      <c r="S358" s="2" t="str">
        <f>IF(OR(C358="РЦК макси",C358="РЦЧ SKU"),"Не рахується в ліміт",IFERROR(VLOOKUP(D358,'02_РЦ'!$A$3:$I$7,9,FALSE),"Немає РЦ"))</f>
        <v>В межах</v>
      </c>
    </row>
    <row r="359" spans="1:19">
      <c r="A359" s="2" t="str">
        <f>'06A_Варіанти'!A350</f>
        <v>BASE_2082</v>
      </c>
      <c r="B359" s="2" t="str">
        <f>'06A_Варіанти'!B350</f>
        <v>TT_2082</v>
      </c>
      <c r="C359" s="2" t="str">
        <f>'06A_Варіанти'!D350</f>
        <v>Основний</v>
      </c>
      <c r="D359" s="2" t="str">
        <f>'06A_Варіанти'!C350</f>
        <v>РЦП</v>
      </c>
      <c r="E359" s="2" t="str">
        <f>'06A_Варіанти'!S350</f>
        <v>DIRECT</v>
      </c>
      <c r="F359" s="2" t="str">
        <f>IF(O359='06A_Варіанти'!E350,'06A_Варіанти'!E$1,IF(O359='06A_Варіанти'!F350,'06A_Варіанти'!F$1,IF(O359='06A_Варіанти'!G350,'06A_Варіанти'!G$1,IF(O359='06A_Варіанти'!H350,'06A_Варіанти'!H$1,IF(O359='06A_Варіанти'!I350,'06A_Варіанти'!I$1,IF(O359='06A_Варіанти'!J350,'06A_Варіанти'!J$1,IF(O359='06A_Варіанти'!K350,'06A_Варіанти'!K$1,IF(O359='06A_Варіанти'!L350,'06A_Варіанти'!L$1,IF(O359='06A_Варіанти'!M350,'06A_Варіанти'!M$1,IF(O359='06A_Варіанти'!N350,'06A_Варіанти'!N$1,IF(O359='06A_Варіанти'!O350,'06A_Варіанти'!O$1,IF(O359='06A_Варіанти'!P350,'06A_Варіанти'!P$1,IF(O359='06A_Варіанти'!Q350,'06A_Варіанти'!Q$1,IF(O359='06A_Варіанти'!R350,'06A_Варіанти'!R$1,"НЕМАЄ МАРШРУТУ"))))))))))))))</f>
        <v>DIRECT</v>
      </c>
      <c r="G359" s="2" t="str">
        <f t="shared" si="35"/>
        <v>БЕЗ ЗМІН</v>
      </c>
      <c r="H359" s="2">
        <f>IF(G359="НЕМАЄ МАРШРУТУ",0,O359-'06A_Варіанти'!T350)</f>
        <v>0</v>
      </c>
      <c r="I359" s="2">
        <f>IFERROR(INDEX('04_Потоки'!$E:$E,MATCH(A359,'04_Потоки'!$A:$A,0)),0)</f>
        <v>1.850536130536131</v>
      </c>
      <c r="J359" s="2">
        <f t="shared" si="36"/>
        <v>1</v>
      </c>
      <c r="K359" s="2">
        <f>IF(C359="РЦК макси",0,2*'06A_Варіанти'!T350*J359)</f>
        <v>319.2</v>
      </c>
      <c r="L359" s="2">
        <f t="shared" si="37"/>
        <v>319.2</v>
      </c>
      <c r="M359" s="2">
        <f t="shared" si="38"/>
        <v>0</v>
      </c>
      <c r="N359" s="9">
        <f t="shared" si="39"/>
        <v>0</v>
      </c>
      <c r="O359" s="2">
        <f>MIN(IF('07A_Конструктор'!$D$5="Так",'06A_Варіанти'!E350,1E+99),IF('07A_Конструктор'!$D$6="Так",'06A_Варіанти'!F350,1E+99),IF('07A_Конструктор'!$D$7="Так",'06A_Варіанти'!G350,1E+99),IF('07A_Конструктор'!$D$8="Так",'06A_Варіанти'!H350,1E+99),IF('07A_Конструктор'!$D$9="Так",'06A_Варіанти'!I350,1E+99),IF('07A_Конструктор'!$D$10="Так",'06A_Варіанти'!J350,1E+99),IF('07A_Конструктор'!$D$11="Так",'06A_Варіанти'!K350,1E+99),IF('07A_Конструктор'!$D$12="Так",'06A_Варіанти'!L350,1E+99),IF('07A_Конструктор'!$D$13="Так",'06A_Варіанти'!M350,1E+99),IF('07A_Конструктор'!$D$14="Так",'06A_Варіанти'!N350,1E+99),IF('07A_Конструктор'!$D$15="Так",'06A_Варіанти'!O350,1E+99),IF('07A_Конструктор'!$D$16="Так",'06A_Варіанти'!P350,1E+99),IF('07A_Конструктор'!$D$17="Так",'06A_Варіанти'!Q350,1E+99),IF('06A_Варіанти'!R350="",1E+99,'06A_Варіанти'!R350))</f>
        <v>159.6</v>
      </c>
      <c r="P359" s="2" t="str">
        <f t="shared" si="40"/>
        <v>5 т</v>
      </c>
      <c r="Q359" s="2">
        <f t="shared" si="41"/>
        <v>14</v>
      </c>
      <c r="R359" s="2">
        <f>IF(OR(C359="РЦК макси",C359="РЦЧ SKU"),"SKU-потік",IFERROR(VLOOKUP(D359,'02_РЦ'!$A$3:$I$7,5,FALSE),0))</f>
        <v>800</v>
      </c>
      <c r="S359" s="2" t="str">
        <f>IF(OR(C359="РЦК макси",C359="РЦЧ SKU"),"Не рахується в ліміт",IFERROR(VLOOKUP(D359,'02_РЦ'!$A$3:$I$7,9,FALSE),"Немає РЦ"))</f>
        <v>В межах</v>
      </c>
    </row>
    <row r="360" spans="1:19">
      <c r="A360" s="2" t="str">
        <f>'06A_Варіанти'!A351</f>
        <v>BASE_2086</v>
      </c>
      <c r="B360" s="2" t="str">
        <f>'06A_Варіанти'!B351</f>
        <v>TT_2086</v>
      </c>
      <c r="C360" s="2" t="str">
        <f>'06A_Варіанти'!D351</f>
        <v>Основний</v>
      </c>
      <c r="D360" s="2" t="str">
        <f>'06A_Варіанти'!C351</f>
        <v>РЦП</v>
      </c>
      <c r="E360" s="2" t="str">
        <f>'06A_Варіанти'!S351</f>
        <v>DIRECT</v>
      </c>
      <c r="F360" s="2" t="str">
        <f>IF(O360='06A_Варіанти'!E351,'06A_Варіанти'!E$1,IF(O360='06A_Варіанти'!F351,'06A_Варіанти'!F$1,IF(O360='06A_Варіанти'!G351,'06A_Варіанти'!G$1,IF(O360='06A_Варіанти'!H351,'06A_Варіанти'!H$1,IF(O360='06A_Варіанти'!I351,'06A_Варіанти'!I$1,IF(O360='06A_Варіанти'!J351,'06A_Варіанти'!J$1,IF(O360='06A_Варіанти'!K351,'06A_Варіанти'!K$1,IF(O360='06A_Варіанти'!L351,'06A_Варіанти'!L$1,IF(O360='06A_Варіанти'!M351,'06A_Варіанти'!M$1,IF(O360='06A_Варіанти'!N351,'06A_Варіанти'!N$1,IF(O360='06A_Варіанти'!O351,'06A_Варіанти'!O$1,IF(O360='06A_Варіанти'!P351,'06A_Варіанти'!P$1,IF(O360='06A_Варіанти'!Q351,'06A_Варіанти'!Q$1,IF(O360='06A_Варіанти'!R351,'06A_Варіанти'!R$1,"НЕМАЄ МАРШРУТУ"))))))))))))))</f>
        <v>DIRECT</v>
      </c>
      <c r="G360" s="2" t="str">
        <f t="shared" si="35"/>
        <v>БЕЗ ЗМІН</v>
      </c>
      <c r="H360" s="2">
        <f>IF(G360="НЕМАЄ МАРШРУТУ",0,O360-'06A_Варіанти'!T351)</f>
        <v>0</v>
      </c>
      <c r="I360" s="2">
        <f>IFERROR(INDEX('04_Потоки'!$E:$E,MATCH(A360,'04_Потоки'!$A:$A,0)),0)</f>
        <v>1.850536130536131</v>
      </c>
      <c r="J360" s="2">
        <f t="shared" si="36"/>
        <v>1</v>
      </c>
      <c r="K360" s="2">
        <f>IF(C360="РЦК макси",0,2*'06A_Варіанти'!T351*J360)</f>
        <v>195.8</v>
      </c>
      <c r="L360" s="2">
        <f t="shared" si="37"/>
        <v>195.8</v>
      </c>
      <c r="M360" s="2">
        <f t="shared" si="38"/>
        <v>0</v>
      </c>
      <c r="N360" s="9">
        <f t="shared" si="39"/>
        <v>0</v>
      </c>
      <c r="O360" s="2">
        <f>MIN(IF('07A_Конструктор'!$D$5="Так",'06A_Варіанти'!E351,1E+99),IF('07A_Конструктор'!$D$6="Так",'06A_Варіанти'!F351,1E+99),IF('07A_Конструктор'!$D$7="Так",'06A_Варіанти'!G351,1E+99),IF('07A_Конструктор'!$D$8="Так",'06A_Варіанти'!H351,1E+99),IF('07A_Конструктор'!$D$9="Так",'06A_Варіанти'!I351,1E+99),IF('07A_Конструктор'!$D$10="Так",'06A_Варіанти'!J351,1E+99),IF('07A_Конструктор'!$D$11="Так",'06A_Варіанти'!K351,1E+99),IF('07A_Конструктор'!$D$12="Так",'06A_Варіанти'!L351,1E+99),IF('07A_Конструктор'!$D$13="Так",'06A_Варіанти'!M351,1E+99),IF('07A_Конструктор'!$D$14="Так",'06A_Варіанти'!N351,1E+99),IF('07A_Конструктор'!$D$15="Так",'06A_Варіанти'!O351,1E+99),IF('07A_Конструктор'!$D$16="Так",'06A_Варіанти'!P351,1E+99),IF('07A_Конструктор'!$D$17="Так",'06A_Варіанти'!Q351,1E+99),IF('06A_Варіанти'!R351="",1E+99,'06A_Варіанти'!R351))</f>
        <v>97.9</v>
      </c>
      <c r="P360" s="2" t="str">
        <f t="shared" si="40"/>
        <v>5 т</v>
      </c>
      <c r="Q360" s="2">
        <f t="shared" si="41"/>
        <v>14</v>
      </c>
      <c r="R360" s="2">
        <f>IF(OR(C360="РЦК макси",C360="РЦЧ SKU"),"SKU-потік",IFERROR(VLOOKUP(D360,'02_РЦ'!$A$3:$I$7,5,FALSE),0))</f>
        <v>800</v>
      </c>
      <c r="S360" s="2" t="str">
        <f>IF(OR(C360="РЦК макси",C360="РЦЧ SKU"),"Не рахується в ліміт",IFERROR(VLOOKUP(D360,'02_РЦ'!$A$3:$I$7,9,FALSE),"Немає РЦ"))</f>
        <v>В межах</v>
      </c>
    </row>
    <row r="361" spans="1:19">
      <c r="A361" s="2" t="str">
        <f>'06A_Варіанти'!A352</f>
        <v>BASE_2087</v>
      </c>
      <c r="B361" s="2" t="str">
        <f>'06A_Варіанти'!B352</f>
        <v>TT_2087</v>
      </c>
      <c r="C361" s="2" t="str">
        <f>'06A_Варіанти'!D352</f>
        <v>Основний</v>
      </c>
      <c r="D361" s="2" t="str">
        <f>'06A_Варіанти'!C352</f>
        <v>РЦП</v>
      </c>
      <c r="E361" s="2" t="str">
        <f>'06A_Варіанти'!S352</f>
        <v>DIRECT</v>
      </c>
      <c r="F361" s="2" t="str">
        <f>IF(O361='06A_Варіанти'!E352,'06A_Варіанти'!E$1,IF(O361='06A_Варіанти'!F352,'06A_Варіанти'!F$1,IF(O361='06A_Варіанти'!G352,'06A_Варіанти'!G$1,IF(O361='06A_Варіанти'!H352,'06A_Варіанти'!H$1,IF(O361='06A_Варіанти'!I352,'06A_Варіанти'!I$1,IF(O361='06A_Варіанти'!J352,'06A_Варіанти'!J$1,IF(O361='06A_Варіанти'!K352,'06A_Варіанти'!K$1,IF(O361='06A_Варіанти'!L352,'06A_Варіанти'!L$1,IF(O361='06A_Варіанти'!M352,'06A_Варіанти'!M$1,IF(O361='06A_Варіанти'!N352,'06A_Варіанти'!N$1,IF(O361='06A_Варіанти'!O352,'06A_Варіанти'!O$1,IF(O361='06A_Варіанти'!P352,'06A_Варіанти'!P$1,IF(O361='06A_Варіанти'!Q352,'06A_Варіанти'!Q$1,IF(O361='06A_Варіанти'!R352,'06A_Варіанти'!R$1,"НЕМАЄ МАРШРУТУ"))))))))))))))</f>
        <v>DIRECT</v>
      </c>
      <c r="G361" s="2" t="str">
        <f t="shared" si="35"/>
        <v>БЕЗ ЗМІН</v>
      </c>
      <c r="H361" s="2">
        <f>IF(G361="НЕМАЄ МАРШРУТУ",0,O361-'06A_Варіанти'!T352)</f>
        <v>0</v>
      </c>
      <c r="I361" s="2">
        <f>IFERROR(INDEX('04_Потоки'!$E:$E,MATCH(A361,'04_Потоки'!$A:$A,0)),0)</f>
        <v>1.850536130536131</v>
      </c>
      <c r="J361" s="2">
        <f t="shared" si="36"/>
        <v>1</v>
      </c>
      <c r="K361" s="2">
        <f>IF(C361="РЦК макси",0,2*'06A_Варіанти'!T352*J361)</f>
        <v>759.2</v>
      </c>
      <c r="L361" s="2">
        <f t="shared" si="37"/>
        <v>759.2</v>
      </c>
      <c r="M361" s="2">
        <f t="shared" si="38"/>
        <v>0</v>
      </c>
      <c r="N361" s="9">
        <f t="shared" si="39"/>
        <v>0</v>
      </c>
      <c r="O361" s="2">
        <f>MIN(IF('07A_Конструктор'!$D$5="Так",'06A_Варіанти'!E352,1E+99),IF('07A_Конструктор'!$D$6="Так",'06A_Варіанти'!F352,1E+99),IF('07A_Конструктор'!$D$7="Так",'06A_Варіанти'!G352,1E+99),IF('07A_Конструктор'!$D$8="Так",'06A_Варіанти'!H352,1E+99),IF('07A_Конструктор'!$D$9="Так",'06A_Варіанти'!I352,1E+99),IF('07A_Конструктор'!$D$10="Так",'06A_Варіанти'!J352,1E+99),IF('07A_Конструктор'!$D$11="Так",'06A_Варіанти'!K352,1E+99),IF('07A_Конструктор'!$D$12="Так",'06A_Варіанти'!L352,1E+99),IF('07A_Конструктор'!$D$13="Так",'06A_Варіанти'!M352,1E+99),IF('07A_Конструктор'!$D$14="Так",'06A_Варіанти'!N352,1E+99),IF('07A_Конструктор'!$D$15="Так",'06A_Варіанти'!O352,1E+99),IF('07A_Конструктор'!$D$16="Так",'06A_Варіанти'!P352,1E+99),IF('07A_Конструктор'!$D$17="Так",'06A_Варіанти'!Q352,1E+99),IF('06A_Варіанти'!R352="",1E+99,'06A_Варіанти'!R352))</f>
        <v>379.6</v>
      </c>
      <c r="P361" s="2" t="str">
        <f t="shared" si="40"/>
        <v>5 т</v>
      </c>
      <c r="Q361" s="2">
        <f t="shared" si="41"/>
        <v>14</v>
      </c>
      <c r="R361" s="2">
        <f>IF(OR(C361="РЦК макси",C361="РЦЧ SKU"),"SKU-потік",IFERROR(VLOOKUP(D361,'02_РЦ'!$A$3:$I$7,5,FALSE),0))</f>
        <v>800</v>
      </c>
      <c r="S361" s="2" t="str">
        <f>IF(OR(C361="РЦК макси",C361="РЦЧ SKU"),"Не рахується в ліміт",IFERROR(VLOOKUP(D361,'02_РЦ'!$A$3:$I$7,9,FALSE),"Немає РЦ"))</f>
        <v>В межах</v>
      </c>
    </row>
    <row r="362" spans="1:19">
      <c r="A362" s="2" t="str">
        <f>'06A_Варіанти'!A353</f>
        <v>BASE_454</v>
      </c>
      <c r="B362" s="2" t="str">
        <f>'06A_Варіанти'!B353</f>
        <v>TT_454</v>
      </c>
      <c r="C362" s="2" t="str">
        <f>'06A_Варіанти'!D353</f>
        <v>Основний</v>
      </c>
      <c r="D362" s="2" t="str">
        <f>'06A_Варіанти'!C353</f>
        <v>РЦП</v>
      </c>
      <c r="E362" s="2" t="str">
        <f>'06A_Варіанти'!S353</f>
        <v>DIRECT</v>
      </c>
      <c r="F362" s="2" t="str">
        <f>IF(O362='06A_Варіанти'!E353,'06A_Варіанти'!E$1,IF(O362='06A_Варіанти'!F353,'06A_Варіанти'!F$1,IF(O362='06A_Варіанти'!G353,'06A_Варіанти'!G$1,IF(O362='06A_Варіанти'!H353,'06A_Варіанти'!H$1,IF(O362='06A_Варіанти'!I353,'06A_Варіанти'!I$1,IF(O362='06A_Варіанти'!J353,'06A_Варіанти'!J$1,IF(O362='06A_Варіанти'!K353,'06A_Варіанти'!K$1,IF(O362='06A_Варіанти'!L353,'06A_Варіанти'!L$1,IF(O362='06A_Варіанти'!M353,'06A_Варіанти'!M$1,IF(O362='06A_Варіанти'!N353,'06A_Варіанти'!N$1,IF(O362='06A_Варіанти'!O353,'06A_Варіанти'!O$1,IF(O362='06A_Варіанти'!P353,'06A_Варіанти'!P$1,IF(O362='06A_Варіанти'!Q353,'06A_Варіанти'!Q$1,IF(O362='06A_Варіанти'!R353,'06A_Варіанти'!R$1,"НЕМАЄ МАРШРУТУ"))))))))))))))</f>
        <v>DIRECT</v>
      </c>
      <c r="G362" s="2" t="str">
        <f t="shared" si="35"/>
        <v>БЕЗ ЗМІН</v>
      </c>
      <c r="H362" s="2">
        <f>IF(G362="НЕМАЄ МАРШРУТУ",0,O362-'06A_Варіанти'!T353)</f>
        <v>0</v>
      </c>
      <c r="I362" s="2">
        <f>IFERROR(INDEX('04_Потоки'!$E:$E,MATCH(A362,'04_Потоки'!$A:$A,0)),0)</f>
        <v>1.850536130536131</v>
      </c>
      <c r="J362" s="2">
        <f t="shared" si="36"/>
        <v>1</v>
      </c>
      <c r="K362" s="2">
        <f>IF(C362="РЦК макси",0,2*'06A_Варіанти'!T353*J362)</f>
        <v>352</v>
      </c>
      <c r="L362" s="2">
        <f t="shared" si="37"/>
        <v>352</v>
      </c>
      <c r="M362" s="2">
        <f t="shared" si="38"/>
        <v>0</v>
      </c>
      <c r="N362" s="9">
        <f t="shared" si="39"/>
        <v>0</v>
      </c>
      <c r="O362" s="2">
        <f>MIN(IF('07A_Конструктор'!$D$5="Так",'06A_Варіанти'!E353,1E+99),IF('07A_Конструктор'!$D$6="Так",'06A_Варіанти'!F353,1E+99),IF('07A_Конструктор'!$D$7="Так",'06A_Варіанти'!G353,1E+99),IF('07A_Конструктор'!$D$8="Так",'06A_Варіанти'!H353,1E+99),IF('07A_Конструктор'!$D$9="Так",'06A_Варіанти'!I353,1E+99),IF('07A_Конструктор'!$D$10="Так",'06A_Варіанти'!J353,1E+99),IF('07A_Конструктор'!$D$11="Так",'06A_Варіанти'!K353,1E+99),IF('07A_Конструктор'!$D$12="Так",'06A_Варіанти'!L353,1E+99),IF('07A_Конструктор'!$D$13="Так",'06A_Варіанти'!M353,1E+99),IF('07A_Конструктор'!$D$14="Так",'06A_Варіанти'!N353,1E+99),IF('07A_Конструктор'!$D$15="Так",'06A_Варіанти'!O353,1E+99),IF('07A_Конструктор'!$D$16="Так",'06A_Варіанти'!P353,1E+99),IF('07A_Конструктор'!$D$17="Так",'06A_Варіанти'!Q353,1E+99),IF('06A_Варіанти'!R353="",1E+99,'06A_Варіанти'!R353))</f>
        <v>176</v>
      </c>
      <c r="P362" s="2" t="str">
        <f t="shared" si="40"/>
        <v>5 т</v>
      </c>
      <c r="Q362" s="2">
        <f t="shared" si="41"/>
        <v>14</v>
      </c>
      <c r="R362" s="2">
        <f>IF(OR(C362="РЦК макси",C362="РЦЧ SKU"),"SKU-потік",IFERROR(VLOOKUP(D362,'02_РЦ'!$A$3:$I$7,5,FALSE),0))</f>
        <v>800</v>
      </c>
      <c r="S362" s="2" t="str">
        <f>IF(OR(C362="РЦК макси",C362="РЦЧ SKU"),"Не рахується в ліміт",IFERROR(VLOOKUP(D362,'02_РЦ'!$A$3:$I$7,9,FALSE),"Немає РЦ"))</f>
        <v>В межах</v>
      </c>
    </row>
    <row r="363" spans="1:19">
      <c r="A363" s="2" t="str">
        <f>'06A_Варіанти'!A354</f>
        <v>BASE_363</v>
      </c>
      <c r="B363" s="2" t="str">
        <f>'06A_Варіанти'!B354</f>
        <v>TT_363</v>
      </c>
      <c r="C363" s="2" t="str">
        <f>'06A_Варіанти'!D354</f>
        <v>Основний</v>
      </c>
      <c r="D363" s="2" t="str">
        <f>'06A_Варіанти'!C354</f>
        <v>РЦП</v>
      </c>
      <c r="E363" s="2" t="str">
        <f>'06A_Варіанти'!S354</f>
        <v>KAM_HPP</v>
      </c>
      <c r="F363" s="2" t="str">
        <f>IF(O363='06A_Варіанти'!E354,'06A_Варіанти'!E$1,IF(O363='06A_Варіанти'!F354,'06A_Варіанти'!F$1,IF(O363='06A_Варіанти'!G354,'06A_Варіанти'!G$1,IF(O363='06A_Варіанти'!H354,'06A_Варіанти'!H$1,IF(O363='06A_Варіанти'!I354,'06A_Варіанти'!I$1,IF(O363='06A_Варіанти'!J354,'06A_Варіанти'!J$1,IF(O363='06A_Варіанти'!K354,'06A_Варіанти'!K$1,IF(O363='06A_Варіанти'!L354,'06A_Варіанти'!L$1,IF(O363='06A_Варіанти'!M354,'06A_Варіанти'!M$1,IF(O363='06A_Варіанти'!N354,'06A_Варіанти'!N$1,IF(O363='06A_Варіанти'!O354,'06A_Варіанти'!O$1,IF(O363='06A_Варіанти'!P354,'06A_Варіанти'!P$1,IF(O363='06A_Варіанти'!Q354,'06A_Варіанти'!Q$1,IF(O363='06A_Варіанти'!R354,'06A_Варіанти'!R$1,"НЕМАЄ МАРШРУТУ"))))))))))))))</f>
        <v>KAM_HPP</v>
      </c>
      <c r="G363" s="2" t="str">
        <f t="shared" si="35"/>
        <v>БЕЗ ЗМІН</v>
      </c>
      <c r="H363" s="2">
        <f>IF(G363="НЕМАЄ МАРШРУТУ",0,O363-'06A_Варіанти'!T354)</f>
        <v>0</v>
      </c>
      <c r="I363" s="2">
        <f>IFERROR(INDEX('04_Потоки'!$E:$E,MATCH(A363,'04_Потоки'!$A:$A,0)),0)</f>
        <v>1.850536130536131</v>
      </c>
      <c r="J363" s="2">
        <f t="shared" si="36"/>
        <v>1</v>
      </c>
      <c r="K363" s="2">
        <f>IF(C363="РЦК макси",0,2*'06A_Варіанти'!T354*J363)</f>
        <v>307.39999999999998</v>
      </c>
      <c r="L363" s="2">
        <f t="shared" si="37"/>
        <v>307.39999999999998</v>
      </c>
      <c r="M363" s="2">
        <f t="shared" si="38"/>
        <v>0</v>
      </c>
      <c r="N363" s="9">
        <f t="shared" si="39"/>
        <v>0</v>
      </c>
      <c r="O363" s="2">
        <f>MIN(IF('07A_Конструктор'!$D$5="Так",'06A_Варіанти'!E354,1E+99),IF('07A_Конструктор'!$D$6="Так",'06A_Варіанти'!F354,1E+99),IF('07A_Конструктор'!$D$7="Так",'06A_Варіанти'!G354,1E+99),IF('07A_Конструктор'!$D$8="Так",'06A_Варіанти'!H354,1E+99),IF('07A_Конструктор'!$D$9="Так",'06A_Варіанти'!I354,1E+99),IF('07A_Конструктор'!$D$10="Так",'06A_Варіанти'!J354,1E+99),IF('07A_Конструктор'!$D$11="Так",'06A_Варіанти'!K354,1E+99),IF('07A_Конструктор'!$D$12="Так",'06A_Варіанти'!L354,1E+99),IF('07A_Конструктор'!$D$13="Так",'06A_Варіанти'!M354,1E+99),IF('07A_Конструктор'!$D$14="Так",'06A_Варіанти'!N354,1E+99),IF('07A_Конструктор'!$D$15="Так",'06A_Варіанти'!O354,1E+99),IF('07A_Конструктор'!$D$16="Так",'06A_Варіанти'!P354,1E+99),IF('07A_Конструктор'!$D$17="Так",'06A_Варіанти'!Q354,1E+99),IF('06A_Варіанти'!R354="",1E+99,'06A_Варіанти'!R354))</f>
        <v>153.69999999999999</v>
      </c>
      <c r="P363" s="2" t="str">
        <f t="shared" si="40"/>
        <v>5 т</v>
      </c>
      <c r="Q363" s="2">
        <f t="shared" si="41"/>
        <v>14</v>
      </c>
      <c r="R363" s="2">
        <f>IF(OR(C363="РЦК макси",C363="РЦЧ SKU"),"SKU-потік",IFERROR(VLOOKUP(D363,'02_РЦ'!$A$3:$I$7,5,FALSE),0))</f>
        <v>800</v>
      </c>
      <c r="S363" s="2" t="str">
        <f>IF(OR(C363="РЦК макси",C363="РЦЧ SKU"),"Не рахується в ліміт",IFERROR(VLOOKUP(D363,'02_РЦ'!$A$3:$I$7,9,FALSE),"Немає РЦ"))</f>
        <v>В межах</v>
      </c>
    </row>
    <row r="364" spans="1:19">
      <c r="A364" s="2" t="str">
        <f>'06A_Варіанти'!A355</f>
        <v>BASE_315</v>
      </c>
      <c r="B364" s="2" t="str">
        <f>'06A_Варіанти'!B355</f>
        <v>TT_315</v>
      </c>
      <c r="C364" s="2" t="str">
        <f>'06A_Варіанти'!D355</f>
        <v>Основний</v>
      </c>
      <c r="D364" s="2" t="str">
        <f>'06A_Варіанти'!C355</f>
        <v>РЦП</v>
      </c>
      <c r="E364" s="2" t="str">
        <f>'06A_Варіанти'!S355</f>
        <v>DIRECT</v>
      </c>
      <c r="F364" s="2" t="str">
        <f>IF(O364='06A_Варіанти'!E355,'06A_Варіанти'!E$1,IF(O364='06A_Варіанти'!F355,'06A_Варіанти'!F$1,IF(O364='06A_Варіанти'!G355,'06A_Варіанти'!G$1,IF(O364='06A_Варіанти'!H355,'06A_Варіанти'!H$1,IF(O364='06A_Варіанти'!I355,'06A_Варіанти'!I$1,IF(O364='06A_Варіанти'!J355,'06A_Варіанти'!J$1,IF(O364='06A_Варіанти'!K355,'06A_Варіанти'!K$1,IF(O364='06A_Варіанти'!L355,'06A_Варіанти'!L$1,IF(O364='06A_Варіанти'!M355,'06A_Варіанти'!M$1,IF(O364='06A_Варіанти'!N355,'06A_Варіанти'!N$1,IF(O364='06A_Варіанти'!O355,'06A_Варіанти'!O$1,IF(O364='06A_Варіанти'!P355,'06A_Варіанти'!P$1,IF(O364='06A_Варіанти'!Q355,'06A_Варіанти'!Q$1,IF(O364='06A_Варіанти'!R355,'06A_Варіанти'!R$1,"НЕМАЄ МАРШРУТУ"))))))))))))))</f>
        <v>DIRECT</v>
      </c>
      <c r="G364" s="2" t="str">
        <f t="shared" si="35"/>
        <v>БЕЗ ЗМІН</v>
      </c>
      <c r="H364" s="2">
        <f>IF(G364="НЕМАЄ МАРШРУТУ",0,O364-'06A_Варіанти'!T355)</f>
        <v>0</v>
      </c>
      <c r="I364" s="2">
        <f>IFERROR(INDEX('04_Потоки'!$E:$E,MATCH(A364,'04_Потоки'!$A:$A,0)),0)</f>
        <v>1.850536130536131</v>
      </c>
      <c r="J364" s="2">
        <f t="shared" si="36"/>
        <v>1</v>
      </c>
      <c r="K364" s="2">
        <f>IF(C364="РЦК макси",0,2*'06A_Варіанти'!T355*J364)</f>
        <v>427.4</v>
      </c>
      <c r="L364" s="2">
        <f t="shared" si="37"/>
        <v>427.4</v>
      </c>
      <c r="M364" s="2">
        <f t="shared" si="38"/>
        <v>0</v>
      </c>
      <c r="N364" s="9">
        <f t="shared" si="39"/>
        <v>0</v>
      </c>
      <c r="O364" s="2">
        <f>MIN(IF('07A_Конструктор'!$D$5="Так",'06A_Варіанти'!E355,1E+99),IF('07A_Конструктор'!$D$6="Так",'06A_Варіанти'!F355,1E+99),IF('07A_Конструктор'!$D$7="Так",'06A_Варіанти'!G355,1E+99),IF('07A_Конструктор'!$D$8="Так",'06A_Варіанти'!H355,1E+99),IF('07A_Конструктор'!$D$9="Так",'06A_Варіанти'!I355,1E+99),IF('07A_Конструктор'!$D$10="Так",'06A_Варіанти'!J355,1E+99),IF('07A_Конструктор'!$D$11="Так",'06A_Варіанти'!K355,1E+99),IF('07A_Конструктор'!$D$12="Так",'06A_Варіанти'!L355,1E+99),IF('07A_Конструктор'!$D$13="Так",'06A_Варіанти'!M355,1E+99),IF('07A_Конструктор'!$D$14="Так",'06A_Варіанти'!N355,1E+99),IF('07A_Конструктор'!$D$15="Так",'06A_Варіанти'!O355,1E+99),IF('07A_Конструктор'!$D$16="Так",'06A_Варіанти'!P355,1E+99),IF('07A_Конструктор'!$D$17="Так",'06A_Варіанти'!Q355,1E+99),IF('06A_Варіанти'!R355="",1E+99,'06A_Варіанти'!R355))</f>
        <v>213.7</v>
      </c>
      <c r="P364" s="2" t="str">
        <f t="shared" si="40"/>
        <v>5 т</v>
      </c>
      <c r="Q364" s="2">
        <f t="shared" si="41"/>
        <v>14</v>
      </c>
      <c r="R364" s="2">
        <f>IF(OR(C364="РЦК макси",C364="РЦЧ SKU"),"SKU-потік",IFERROR(VLOOKUP(D364,'02_РЦ'!$A$3:$I$7,5,FALSE),0))</f>
        <v>800</v>
      </c>
      <c r="S364" s="2" t="str">
        <f>IF(OR(C364="РЦК макси",C364="РЦЧ SKU"),"Не рахується в ліміт",IFERROR(VLOOKUP(D364,'02_РЦ'!$A$3:$I$7,9,FALSE),"Немає РЦ"))</f>
        <v>В межах</v>
      </c>
    </row>
    <row r="365" spans="1:19">
      <c r="A365" s="2" t="str">
        <f>'06A_Варіанти'!A356</f>
        <v>BASE_2095</v>
      </c>
      <c r="B365" s="2" t="str">
        <f>'06A_Варіанти'!B356</f>
        <v>TT_2095</v>
      </c>
      <c r="C365" s="2" t="str">
        <f>'06A_Варіанти'!D356</f>
        <v>Основний</v>
      </c>
      <c r="D365" s="2" t="str">
        <f>'06A_Варіанти'!C356</f>
        <v>РЦП</v>
      </c>
      <c r="E365" s="2" t="str">
        <f>'06A_Варіанти'!S356</f>
        <v>DIRECT</v>
      </c>
      <c r="F365" s="2" t="str">
        <f>IF(O365='06A_Варіанти'!E356,'06A_Варіанти'!E$1,IF(O365='06A_Варіанти'!F356,'06A_Варіанти'!F$1,IF(O365='06A_Варіанти'!G356,'06A_Варіанти'!G$1,IF(O365='06A_Варіанти'!H356,'06A_Варіанти'!H$1,IF(O365='06A_Варіанти'!I356,'06A_Варіанти'!I$1,IF(O365='06A_Варіанти'!J356,'06A_Варіанти'!J$1,IF(O365='06A_Варіанти'!K356,'06A_Варіанти'!K$1,IF(O365='06A_Варіанти'!L356,'06A_Варіанти'!L$1,IF(O365='06A_Варіанти'!M356,'06A_Варіанти'!M$1,IF(O365='06A_Варіанти'!N356,'06A_Варіанти'!N$1,IF(O365='06A_Варіанти'!O356,'06A_Варіанти'!O$1,IF(O365='06A_Варіанти'!P356,'06A_Варіанти'!P$1,IF(O365='06A_Варіанти'!Q356,'06A_Варіанти'!Q$1,IF(O365='06A_Варіанти'!R356,'06A_Варіанти'!R$1,"НЕМАЄ МАРШРУТУ"))))))))))))))</f>
        <v>DIRECT</v>
      </c>
      <c r="G365" s="2" t="str">
        <f t="shared" si="35"/>
        <v>БЕЗ ЗМІН</v>
      </c>
      <c r="H365" s="2">
        <f>IF(G365="НЕМАЄ МАРШРУТУ",0,O365-'06A_Варіанти'!T356)</f>
        <v>0</v>
      </c>
      <c r="I365" s="2">
        <f>IFERROR(INDEX('04_Потоки'!$E:$E,MATCH(A365,'04_Потоки'!$A:$A,0)),0)</f>
        <v>1.850536130536131</v>
      </c>
      <c r="J365" s="2">
        <f t="shared" si="36"/>
        <v>1</v>
      </c>
      <c r="K365" s="2">
        <f>IF(C365="РЦК макси",0,2*'06A_Варіанти'!T356*J365)</f>
        <v>722.4</v>
      </c>
      <c r="L365" s="2">
        <f t="shared" si="37"/>
        <v>722.4</v>
      </c>
      <c r="M365" s="2">
        <f t="shared" si="38"/>
        <v>0</v>
      </c>
      <c r="N365" s="9">
        <f t="shared" si="39"/>
        <v>0</v>
      </c>
      <c r="O365" s="2">
        <f>MIN(IF('07A_Конструктор'!$D$5="Так",'06A_Варіанти'!E356,1E+99),IF('07A_Конструктор'!$D$6="Так",'06A_Варіанти'!F356,1E+99),IF('07A_Конструктор'!$D$7="Так",'06A_Варіанти'!G356,1E+99),IF('07A_Конструктор'!$D$8="Так",'06A_Варіанти'!H356,1E+99),IF('07A_Конструктор'!$D$9="Так",'06A_Варіанти'!I356,1E+99),IF('07A_Конструктор'!$D$10="Так",'06A_Варіанти'!J356,1E+99),IF('07A_Конструктор'!$D$11="Так",'06A_Варіанти'!K356,1E+99),IF('07A_Конструктор'!$D$12="Так",'06A_Варіанти'!L356,1E+99),IF('07A_Конструктор'!$D$13="Так",'06A_Варіанти'!M356,1E+99),IF('07A_Конструктор'!$D$14="Так",'06A_Варіанти'!N356,1E+99),IF('07A_Конструктор'!$D$15="Так",'06A_Варіанти'!O356,1E+99),IF('07A_Конструктор'!$D$16="Так",'06A_Варіанти'!P356,1E+99),IF('07A_Конструктор'!$D$17="Так",'06A_Варіанти'!Q356,1E+99),IF('06A_Варіанти'!R356="",1E+99,'06A_Варіанти'!R356))</f>
        <v>361.2</v>
      </c>
      <c r="P365" s="2" t="str">
        <f t="shared" si="40"/>
        <v>5 т</v>
      </c>
      <c r="Q365" s="2">
        <f t="shared" si="41"/>
        <v>14</v>
      </c>
      <c r="R365" s="2">
        <f>IF(OR(C365="РЦК макси",C365="РЦЧ SKU"),"SKU-потік",IFERROR(VLOOKUP(D365,'02_РЦ'!$A$3:$I$7,5,FALSE),0))</f>
        <v>800</v>
      </c>
      <c r="S365" s="2" t="str">
        <f>IF(OR(C365="РЦК макси",C365="РЦЧ SKU"),"Не рахується в ліміт",IFERROR(VLOOKUP(D365,'02_РЦ'!$A$3:$I$7,9,FALSE),"Немає РЦ"))</f>
        <v>В межах</v>
      </c>
    </row>
    <row r="366" spans="1:19">
      <c r="A366" s="2" t="str">
        <f>'06A_Варіанти'!A357</f>
        <v>BASE_2096</v>
      </c>
      <c r="B366" s="2" t="str">
        <f>'06A_Варіанти'!B357</f>
        <v>TT_2096</v>
      </c>
      <c r="C366" s="2" t="str">
        <f>'06A_Варіанти'!D357</f>
        <v>Основний</v>
      </c>
      <c r="D366" s="2" t="str">
        <f>'06A_Варіанти'!C357</f>
        <v>РЦП</v>
      </c>
      <c r="E366" s="2" t="str">
        <f>'06A_Варіанти'!S357</f>
        <v>DIRECT</v>
      </c>
      <c r="F366" s="2" t="str">
        <f>IF(O366='06A_Варіанти'!E357,'06A_Варіанти'!E$1,IF(O366='06A_Варіанти'!F357,'06A_Варіанти'!F$1,IF(O366='06A_Варіанти'!G357,'06A_Варіанти'!G$1,IF(O366='06A_Варіанти'!H357,'06A_Варіанти'!H$1,IF(O366='06A_Варіанти'!I357,'06A_Варіанти'!I$1,IF(O366='06A_Варіанти'!J357,'06A_Варіанти'!J$1,IF(O366='06A_Варіанти'!K357,'06A_Варіанти'!K$1,IF(O366='06A_Варіанти'!L357,'06A_Варіанти'!L$1,IF(O366='06A_Варіанти'!M357,'06A_Варіанти'!M$1,IF(O366='06A_Варіанти'!N357,'06A_Варіанти'!N$1,IF(O366='06A_Варіанти'!O357,'06A_Варіанти'!O$1,IF(O366='06A_Варіанти'!P357,'06A_Варіанти'!P$1,IF(O366='06A_Варіанти'!Q357,'06A_Варіанти'!Q$1,IF(O366='06A_Варіанти'!R357,'06A_Варіанти'!R$1,"НЕМАЄ МАРШРУТУ"))))))))))))))</f>
        <v>DIRECT</v>
      </c>
      <c r="G366" s="2" t="str">
        <f t="shared" si="35"/>
        <v>БЕЗ ЗМІН</v>
      </c>
      <c r="H366" s="2">
        <f>IF(G366="НЕМАЄ МАРШРУТУ",0,O366-'06A_Варіанти'!T357)</f>
        <v>0</v>
      </c>
      <c r="I366" s="2">
        <f>IFERROR(INDEX('04_Потоки'!$E:$E,MATCH(A366,'04_Потоки'!$A:$A,0)),0)</f>
        <v>1.850536130536131</v>
      </c>
      <c r="J366" s="2">
        <f t="shared" si="36"/>
        <v>1</v>
      </c>
      <c r="K366" s="2">
        <f>IF(C366="РЦК макси",0,2*'06A_Варіанти'!T357*J366)</f>
        <v>714</v>
      </c>
      <c r="L366" s="2">
        <f t="shared" si="37"/>
        <v>714</v>
      </c>
      <c r="M366" s="2">
        <f t="shared" si="38"/>
        <v>0</v>
      </c>
      <c r="N366" s="9">
        <f t="shared" si="39"/>
        <v>0</v>
      </c>
      <c r="O366" s="2">
        <f>MIN(IF('07A_Конструктор'!$D$5="Так",'06A_Варіанти'!E357,1E+99),IF('07A_Конструктор'!$D$6="Так",'06A_Варіанти'!F357,1E+99),IF('07A_Конструктор'!$D$7="Так",'06A_Варіанти'!G357,1E+99),IF('07A_Конструктор'!$D$8="Так",'06A_Варіанти'!H357,1E+99),IF('07A_Конструктор'!$D$9="Так",'06A_Варіанти'!I357,1E+99),IF('07A_Конструктор'!$D$10="Так",'06A_Варіанти'!J357,1E+99),IF('07A_Конструктор'!$D$11="Так",'06A_Варіанти'!K357,1E+99),IF('07A_Конструктор'!$D$12="Так",'06A_Варіанти'!L357,1E+99),IF('07A_Конструктор'!$D$13="Так",'06A_Варіанти'!M357,1E+99),IF('07A_Конструктор'!$D$14="Так",'06A_Варіанти'!N357,1E+99),IF('07A_Конструктор'!$D$15="Так",'06A_Варіанти'!O357,1E+99),IF('07A_Конструктор'!$D$16="Так",'06A_Варіанти'!P357,1E+99),IF('07A_Конструктор'!$D$17="Так",'06A_Варіанти'!Q357,1E+99),IF('06A_Варіанти'!R357="",1E+99,'06A_Варіанти'!R357))</f>
        <v>357</v>
      </c>
      <c r="P366" s="2" t="str">
        <f t="shared" si="40"/>
        <v>5 т</v>
      </c>
      <c r="Q366" s="2">
        <f t="shared" si="41"/>
        <v>14</v>
      </c>
      <c r="R366" s="2">
        <f>IF(OR(C366="РЦК макси",C366="РЦЧ SKU"),"SKU-потік",IFERROR(VLOOKUP(D366,'02_РЦ'!$A$3:$I$7,5,FALSE),0))</f>
        <v>800</v>
      </c>
      <c r="S366" s="2" t="str">
        <f>IF(OR(C366="РЦК макси",C366="РЦЧ SKU"),"Не рахується в ліміт",IFERROR(VLOOKUP(D366,'02_РЦ'!$A$3:$I$7,9,FALSE),"Немає РЦ"))</f>
        <v>В межах</v>
      </c>
    </row>
    <row r="367" spans="1:19">
      <c r="A367" s="2" t="str">
        <f>'06A_Варіанти'!A358</f>
        <v>BASE_2101</v>
      </c>
      <c r="B367" s="2" t="str">
        <f>'06A_Варіанти'!B358</f>
        <v>TT_2101</v>
      </c>
      <c r="C367" s="2" t="str">
        <f>'06A_Варіанти'!D358</f>
        <v>Основний</v>
      </c>
      <c r="D367" s="2" t="str">
        <f>'06A_Варіанти'!C358</f>
        <v>РЦП</v>
      </c>
      <c r="E367" s="2" t="str">
        <f>'06A_Варіанти'!S358</f>
        <v>DIRECT</v>
      </c>
      <c r="F367" s="2" t="str">
        <f>IF(O367='06A_Варіанти'!E358,'06A_Варіанти'!E$1,IF(O367='06A_Варіанти'!F358,'06A_Варіанти'!F$1,IF(O367='06A_Варіанти'!G358,'06A_Варіанти'!G$1,IF(O367='06A_Варіанти'!H358,'06A_Варіанти'!H$1,IF(O367='06A_Варіанти'!I358,'06A_Варіанти'!I$1,IF(O367='06A_Варіанти'!J358,'06A_Варіанти'!J$1,IF(O367='06A_Варіанти'!K358,'06A_Варіанти'!K$1,IF(O367='06A_Варіанти'!L358,'06A_Варіанти'!L$1,IF(O367='06A_Варіанти'!M358,'06A_Варіанти'!M$1,IF(O367='06A_Варіанти'!N358,'06A_Варіанти'!N$1,IF(O367='06A_Варіанти'!O358,'06A_Варіанти'!O$1,IF(O367='06A_Варіанти'!P358,'06A_Варіанти'!P$1,IF(O367='06A_Варіанти'!Q358,'06A_Варіанти'!Q$1,IF(O367='06A_Варіанти'!R358,'06A_Варіанти'!R$1,"НЕМАЄ МАРШРУТУ"))))))))))))))</f>
        <v>DIRECT</v>
      </c>
      <c r="G367" s="2" t="str">
        <f t="shared" si="35"/>
        <v>БЕЗ ЗМІН</v>
      </c>
      <c r="H367" s="2">
        <f>IF(G367="НЕМАЄ МАРШРУТУ",0,O367-'06A_Варіанти'!T358)</f>
        <v>0</v>
      </c>
      <c r="I367" s="2">
        <f>IFERROR(INDEX('04_Потоки'!$E:$E,MATCH(A367,'04_Потоки'!$A:$A,0)),0)</f>
        <v>1.850536130536131</v>
      </c>
      <c r="J367" s="2">
        <f t="shared" si="36"/>
        <v>1</v>
      </c>
      <c r="K367" s="2">
        <f>IF(C367="РЦК макси",0,2*'06A_Варіанти'!T358*J367)</f>
        <v>714.2</v>
      </c>
      <c r="L367" s="2">
        <f t="shared" si="37"/>
        <v>714.2</v>
      </c>
      <c r="M367" s="2">
        <f t="shared" si="38"/>
        <v>0</v>
      </c>
      <c r="N367" s="9">
        <f t="shared" si="39"/>
        <v>0</v>
      </c>
      <c r="O367" s="2">
        <f>MIN(IF('07A_Конструктор'!$D$5="Так",'06A_Варіанти'!E358,1E+99),IF('07A_Конструктор'!$D$6="Так",'06A_Варіанти'!F358,1E+99),IF('07A_Конструктор'!$D$7="Так",'06A_Варіанти'!G358,1E+99),IF('07A_Конструктор'!$D$8="Так",'06A_Варіанти'!H358,1E+99),IF('07A_Конструктор'!$D$9="Так",'06A_Варіанти'!I358,1E+99),IF('07A_Конструктор'!$D$10="Так",'06A_Варіанти'!J358,1E+99),IF('07A_Конструктор'!$D$11="Так",'06A_Варіанти'!K358,1E+99),IF('07A_Конструктор'!$D$12="Так",'06A_Варіанти'!L358,1E+99),IF('07A_Конструктор'!$D$13="Так",'06A_Варіанти'!M358,1E+99),IF('07A_Конструктор'!$D$14="Так",'06A_Варіанти'!N358,1E+99),IF('07A_Конструктор'!$D$15="Так",'06A_Варіанти'!O358,1E+99),IF('07A_Конструктор'!$D$16="Так",'06A_Варіанти'!P358,1E+99),IF('07A_Конструктор'!$D$17="Так",'06A_Варіанти'!Q358,1E+99),IF('06A_Варіанти'!R358="",1E+99,'06A_Варіанти'!R358))</f>
        <v>357.1</v>
      </c>
      <c r="P367" s="2" t="str">
        <f t="shared" si="40"/>
        <v>5 т</v>
      </c>
      <c r="Q367" s="2">
        <f t="shared" si="41"/>
        <v>14</v>
      </c>
      <c r="R367" s="2">
        <f>IF(OR(C367="РЦК макси",C367="РЦЧ SKU"),"SKU-потік",IFERROR(VLOOKUP(D367,'02_РЦ'!$A$3:$I$7,5,FALSE),0))</f>
        <v>800</v>
      </c>
      <c r="S367" s="2" t="str">
        <f>IF(OR(C367="РЦК макси",C367="РЦЧ SKU"),"Не рахується в ліміт",IFERROR(VLOOKUP(D367,'02_РЦ'!$A$3:$I$7,9,FALSE),"Немає РЦ"))</f>
        <v>В межах</v>
      </c>
    </row>
    <row r="368" spans="1:19">
      <c r="A368" s="2" t="str">
        <f>'06A_Варіанти'!A359</f>
        <v>BASE_2103</v>
      </c>
      <c r="B368" s="2" t="str">
        <f>'06A_Варіанти'!B359</f>
        <v>TT_2103</v>
      </c>
      <c r="C368" s="2" t="str">
        <f>'06A_Варіанти'!D359</f>
        <v>Основний</v>
      </c>
      <c r="D368" s="2" t="str">
        <f>'06A_Варіанти'!C359</f>
        <v>РЦП</v>
      </c>
      <c r="E368" s="2" t="str">
        <f>'06A_Варіанти'!S359</f>
        <v>DIRECT</v>
      </c>
      <c r="F368" s="2" t="str">
        <f>IF(O368='06A_Варіанти'!E359,'06A_Варіанти'!E$1,IF(O368='06A_Варіанти'!F359,'06A_Варіанти'!F$1,IF(O368='06A_Варіанти'!G359,'06A_Варіанти'!G$1,IF(O368='06A_Варіанти'!H359,'06A_Варіанти'!H$1,IF(O368='06A_Варіанти'!I359,'06A_Варіанти'!I$1,IF(O368='06A_Варіанти'!J359,'06A_Варіанти'!J$1,IF(O368='06A_Варіанти'!K359,'06A_Варіанти'!K$1,IF(O368='06A_Варіанти'!L359,'06A_Варіанти'!L$1,IF(O368='06A_Варіанти'!M359,'06A_Варіанти'!M$1,IF(O368='06A_Варіанти'!N359,'06A_Варіанти'!N$1,IF(O368='06A_Варіанти'!O359,'06A_Варіанти'!O$1,IF(O368='06A_Варіанти'!P359,'06A_Варіанти'!P$1,IF(O368='06A_Варіанти'!Q359,'06A_Варіанти'!Q$1,IF(O368='06A_Варіанти'!R359,'06A_Варіанти'!R$1,"НЕМАЄ МАРШРУТУ"))))))))))))))</f>
        <v>DIRECT</v>
      </c>
      <c r="G368" s="2" t="str">
        <f t="shared" si="35"/>
        <v>БЕЗ ЗМІН</v>
      </c>
      <c r="H368" s="2">
        <f>IF(G368="НЕМАЄ МАРШРУТУ",0,O368-'06A_Варіанти'!T359)</f>
        <v>0</v>
      </c>
      <c r="I368" s="2">
        <f>IFERROR(INDEX('04_Потоки'!$E:$E,MATCH(A368,'04_Потоки'!$A:$A,0)),0)</f>
        <v>1.850536130536131</v>
      </c>
      <c r="J368" s="2">
        <f t="shared" si="36"/>
        <v>1</v>
      </c>
      <c r="K368" s="2">
        <f>IF(C368="РЦК макси",0,2*'06A_Варіанти'!T359*J368)</f>
        <v>708</v>
      </c>
      <c r="L368" s="2">
        <f t="shared" si="37"/>
        <v>708</v>
      </c>
      <c r="M368" s="2">
        <f t="shared" si="38"/>
        <v>0</v>
      </c>
      <c r="N368" s="9">
        <f t="shared" si="39"/>
        <v>0</v>
      </c>
      <c r="O368" s="2">
        <f>MIN(IF('07A_Конструктор'!$D$5="Так",'06A_Варіанти'!E359,1E+99),IF('07A_Конструктор'!$D$6="Так",'06A_Варіанти'!F359,1E+99),IF('07A_Конструктор'!$D$7="Так",'06A_Варіанти'!G359,1E+99),IF('07A_Конструктор'!$D$8="Так",'06A_Варіанти'!H359,1E+99),IF('07A_Конструктор'!$D$9="Так",'06A_Варіанти'!I359,1E+99),IF('07A_Конструктор'!$D$10="Так",'06A_Варіанти'!J359,1E+99),IF('07A_Конструктор'!$D$11="Так",'06A_Варіанти'!K359,1E+99),IF('07A_Конструктор'!$D$12="Так",'06A_Варіанти'!L359,1E+99),IF('07A_Конструктор'!$D$13="Так",'06A_Варіанти'!M359,1E+99),IF('07A_Конструктор'!$D$14="Так",'06A_Варіанти'!N359,1E+99),IF('07A_Конструктор'!$D$15="Так",'06A_Варіанти'!O359,1E+99),IF('07A_Конструктор'!$D$16="Так",'06A_Варіанти'!P359,1E+99),IF('07A_Конструктор'!$D$17="Так",'06A_Варіанти'!Q359,1E+99),IF('06A_Варіанти'!R359="",1E+99,'06A_Варіанти'!R359))</f>
        <v>354</v>
      </c>
      <c r="P368" s="2" t="str">
        <f t="shared" si="40"/>
        <v>5 т</v>
      </c>
      <c r="Q368" s="2">
        <f t="shared" si="41"/>
        <v>14</v>
      </c>
      <c r="R368" s="2">
        <f>IF(OR(C368="РЦК макси",C368="РЦЧ SKU"),"SKU-потік",IFERROR(VLOOKUP(D368,'02_РЦ'!$A$3:$I$7,5,FALSE),0))</f>
        <v>800</v>
      </c>
      <c r="S368" s="2" t="str">
        <f>IF(OR(C368="РЦК макси",C368="РЦЧ SKU"),"Не рахується в ліміт",IFERROR(VLOOKUP(D368,'02_РЦ'!$A$3:$I$7,9,FALSE),"Немає РЦ"))</f>
        <v>В межах</v>
      </c>
    </row>
    <row r="369" spans="1:19">
      <c r="A369" s="2" t="str">
        <f>'06A_Варіанти'!A360</f>
        <v>BASE_2107</v>
      </c>
      <c r="B369" s="2" t="str">
        <f>'06A_Варіанти'!B360</f>
        <v>TT_2107</v>
      </c>
      <c r="C369" s="2" t="str">
        <f>'06A_Варіанти'!D360</f>
        <v>Основний</v>
      </c>
      <c r="D369" s="2" t="str">
        <f>'06A_Варіанти'!C360</f>
        <v>РЦП</v>
      </c>
      <c r="E369" s="2" t="str">
        <f>'06A_Варіанти'!S360</f>
        <v>DIRECT</v>
      </c>
      <c r="F369" s="2" t="str">
        <f>IF(O369='06A_Варіанти'!E360,'06A_Варіанти'!E$1,IF(O369='06A_Варіанти'!F360,'06A_Варіанти'!F$1,IF(O369='06A_Варіанти'!G360,'06A_Варіанти'!G$1,IF(O369='06A_Варіанти'!H360,'06A_Варіанти'!H$1,IF(O369='06A_Варіанти'!I360,'06A_Варіанти'!I$1,IF(O369='06A_Варіанти'!J360,'06A_Варіанти'!J$1,IF(O369='06A_Варіанти'!K360,'06A_Варіанти'!K$1,IF(O369='06A_Варіанти'!L360,'06A_Варіанти'!L$1,IF(O369='06A_Варіанти'!M360,'06A_Варіанти'!M$1,IF(O369='06A_Варіанти'!N360,'06A_Варіанти'!N$1,IF(O369='06A_Варіанти'!O360,'06A_Варіанти'!O$1,IF(O369='06A_Варіанти'!P360,'06A_Варіанти'!P$1,IF(O369='06A_Варіанти'!Q360,'06A_Варіанти'!Q$1,IF(O369='06A_Варіанти'!R360,'06A_Варіанти'!R$1,"НЕМАЄ МАРШРУТУ"))))))))))))))</f>
        <v>DIRECT</v>
      </c>
      <c r="G369" s="2" t="str">
        <f t="shared" si="35"/>
        <v>БЕЗ ЗМІН</v>
      </c>
      <c r="H369" s="2">
        <f>IF(G369="НЕМАЄ МАРШРУТУ",0,O369-'06A_Варіанти'!T360)</f>
        <v>0</v>
      </c>
      <c r="I369" s="2">
        <f>IFERROR(INDEX('04_Потоки'!$E:$E,MATCH(A369,'04_Потоки'!$A:$A,0)),0)</f>
        <v>1.850536130536131</v>
      </c>
      <c r="J369" s="2">
        <f t="shared" si="36"/>
        <v>1</v>
      </c>
      <c r="K369" s="2">
        <f>IF(C369="РЦК макси",0,2*'06A_Варіанти'!T360*J369)</f>
        <v>201.8</v>
      </c>
      <c r="L369" s="2">
        <f t="shared" si="37"/>
        <v>201.8</v>
      </c>
      <c r="M369" s="2">
        <f t="shared" si="38"/>
        <v>0</v>
      </c>
      <c r="N369" s="9">
        <f t="shared" si="39"/>
        <v>0</v>
      </c>
      <c r="O369" s="2">
        <f>MIN(IF('07A_Конструктор'!$D$5="Так",'06A_Варіанти'!E360,1E+99),IF('07A_Конструктор'!$D$6="Так",'06A_Варіанти'!F360,1E+99),IF('07A_Конструктор'!$D$7="Так",'06A_Варіанти'!G360,1E+99),IF('07A_Конструктор'!$D$8="Так",'06A_Варіанти'!H360,1E+99),IF('07A_Конструктор'!$D$9="Так",'06A_Варіанти'!I360,1E+99),IF('07A_Конструктор'!$D$10="Так",'06A_Варіанти'!J360,1E+99),IF('07A_Конструктор'!$D$11="Так",'06A_Варіанти'!K360,1E+99),IF('07A_Конструктор'!$D$12="Так",'06A_Варіанти'!L360,1E+99),IF('07A_Конструктор'!$D$13="Так",'06A_Варіанти'!M360,1E+99),IF('07A_Конструктор'!$D$14="Так",'06A_Варіанти'!N360,1E+99),IF('07A_Конструктор'!$D$15="Так",'06A_Варіанти'!O360,1E+99),IF('07A_Конструктор'!$D$16="Так",'06A_Варіанти'!P360,1E+99),IF('07A_Конструктор'!$D$17="Так",'06A_Варіанти'!Q360,1E+99),IF('06A_Варіанти'!R360="",1E+99,'06A_Варіанти'!R360))</f>
        <v>100.9</v>
      </c>
      <c r="P369" s="2" t="str">
        <f t="shared" si="40"/>
        <v>5 т</v>
      </c>
      <c r="Q369" s="2">
        <f t="shared" si="41"/>
        <v>14</v>
      </c>
      <c r="R369" s="2">
        <f>IF(OR(C369="РЦК макси",C369="РЦЧ SKU"),"SKU-потік",IFERROR(VLOOKUP(D369,'02_РЦ'!$A$3:$I$7,5,FALSE),0))</f>
        <v>800</v>
      </c>
      <c r="S369" s="2" t="str">
        <f>IF(OR(C369="РЦК макси",C369="РЦЧ SKU"),"Не рахується в ліміт",IFERROR(VLOOKUP(D369,'02_РЦ'!$A$3:$I$7,9,FALSE),"Немає РЦ"))</f>
        <v>В межах</v>
      </c>
    </row>
    <row r="370" spans="1:19">
      <c r="A370" s="2" t="str">
        <f>'06A_Варіанти'!A361</f>
        <v>BASE_2108</v>
      </c>
      <c r="B370" s="2" t="str">
        <f>'06A_Варіанти'!B361</f>
        <v>TT_2108</v>
      </c>
      <c r="C370" s="2" t="str">
        <f>'06A_Варіанти'!D361</f>
        <v>Основний</v>
      </c>
      <c r="D370" s="2" t="str">
        <f>'06A_Варіанти'!C361</f>
        <v>РЦП</v>
      </c>
      <c r="E370" s="2" t="str">
        <f>'06A_Варіанти'!S361</f>
        <v>DIRECT</v>
      </c>
      <c r="F370" s="2" t="str">
        <f>IF(O370='06A_Варіанти'!E361,'06A_Варіанти'!E$1,IF(O370='06A_Варіанти'!F361,'06A_Варіанти'!F$1,IF(O370='06A_Варіанти'!G361,'06A_Варіанти'!G$1,IF(O370='06A_Варіанти'!H361,'06A_Варіанти'!H$1,IF(O370='06A_Варіанти'!I361,'06A_Варіанти'!I$1,IF(O370='06A_Варіанти'!J361,'06A_Варіанти'!J$1,IF(O370='06A_Варіанти'!K361,'06A_Варіанти'!K$1,IF(O370='06A_Варіанти'!L361,'06A_Варіанти'!L$1,IF(O370='06A_Варіанти'!M361,'06A_Варіанти'!M$1,IF(O370='06A_Варіанти'!N361,'06A_Варіанти'!N$1,IF(O370='06A_Варіанти'!O361,'06A_Варіанти'!O$1,IF(O370='06A_Варіанти'!P361,'06A_Варіанти'!P$1,IF(O370='06A_Варіанти'!Q361,'06A_Варіанти'!Q$1,IF(O370='06A_Варіанти'!R361,'06A_Варіанти'!R$1,"НЕМАЄ МАРШРУТУ"))))))))))))))</f>
        <v>DIRECT</v>
      </c>
      <c r="G370" s="2" t="str">
        <f t="shared" si="35"/>
        <v>БЕЗ ЗМІН</v>
      </c>
      <c r="H370" s="2">
        <f>IF(G370="НЕМАЄ МАРШРУТУ",0,O370-'06A_Варіанти'!T361)</f>
        <v>0</v>
      </c>
      <c r="I370" s="2">
        <f>IFERROR(INDEX('04_Потоки'!$E:$E,MATCH(A370,'04_Потоки'!$A:$A,0)),0)</f>
        <v>1.850536130536131</v>
      </c>
      <c r="J370" s="2">
        <f t="shared" si="36"/>
        <v>1</v>
      </c>
      <c r="K370" s="2">
        <f>IF(C370="РЦК макси",0,2*'06A_Варіанти'!T361*J370)</f>
        <v>708.2</v>
      </c>
      <c r="L370" s="2">
        <f t="shared" si="37"/>
        <v>708.2</v>
      </c>
      <c r="M370" s="2">
        <f t="shared" si="38"/>
        <v>0</v>
      </c>
      <c r="N370" s="9">
        <f t="shared" si="39"/>
        <v>0</v>
      </c>
      <c r="O370" s="2">
        <f>MIN(IF('07A_Конструктор'!$D$5="Так",'06A_Варіанти'!E361,1E+99),IF('07A_Конструктор'!$D$6="Так",'06A_Варіанти'!F361,1E+99),IF('07A_Конструктор'!$D$7="Так",'06A_Варіанти'!G361,1E+99),IF('07A_Конструктор'!$D$8="Так",'06A_Варіанти'!H361,1E+99),IF('07A_Конструктор'!$D$9="Так",'06A_Варіанти'!I361,1E+99),IF('07A_Конструктор'!$D$10="Так",'06A_Варіанти'!J361,1E+99),IF('07A_Конструктор'!$D$11="Так",'06A_Варіанти'!K361,1E+99),IF('07A_Конструктор'!$D$12="Так",'06A_Варіанти'!L361,1E+99),IF('07A_Конструктор'!$D$13="Так",'06A_Варіанти'!M361,1E+99),IF('07A_Конструктор'!$D$14="Так",'06A_Варіанти'!N361,1E+99),IF('07A_Конструктор'!$D$15="Так",'06A_Варіанти'!O361,1E+99),IF('07A_Конструктор'!$D$16="Так",'06A_Варіанти'!P361,1E+99),IF('07A_Конструктор'!$D$17="Так",'06A_Варіанти'!Q361,1E+99),IF('06A_Варіанти'!R361="",1E+99,'06A_Варіанти'!R361))</f>
        <v>354.1</v>
      </c>
      <c r="P370" s="2" t="str">
        <f t="shared" si="40"/>
        <v>5 т</v>
      </c>
      <c r="Q370" s="2">
        <f t="shared" si="41"/>
        <v>14</v>
      </c>
      <c r="R370" s="2">
        <f>IF(OR(C370="РЦК макси",C370="РЦЧ SKU"),"SKU-потік",IFERROR(VLOOKUP(D370,'02_РЦ'!$A$3:$I$7,5,FALSE),0))</f>
        <v>800</v>
      </c>
      <c r="S370" s="2" t="str">
        <f>IF(OR(C370="РЦК макси",C370="РЦЧ SKU"),"Не рахується в ліміт",IFERROR(VLOOKUP(D370,'02_РЦ'!$A$3:$I$7,9,FALSE),"Немає РЦ"))</f>
        <v>В межах</v>
      </c>
    </row>
    <row r="371" spans="1:19">
      <c r="A371" s="2" t="str">
        <f>'06A_Варіанти'!A362</f>
        <v>BASE_2117</v>
      </c>
      <c r="B371" s="2" t="str">
        <f>'06A_Варіанти'!B362</f>
        <v>TT_2117</v>
      </c>
      <c r="C371" s="2" t="str">
        <f>'06A_Варіанти'!D362</f>
        <v>Основний</v>
      </c>
      <c r="D371" s="2" t="str">
        <f>'06A_Варіанти'!C362</f>
        <v>РЦП</v>
      </c>
      <c r="E371" s="2" t="str">
        <f>'06A_Варіанти'!S362</f>
        <v>DIRECT</v>
      </c>
      <c r="F371" s="2" t="str">
        <f>IF(O371='06A_Варіанти'!E362,'06A_Варіанти'!E$1,IF(O371='06A_Варіанти'!F362,'06A_Варіанти'!F$1,IF(O371='06A_Варіанти'!G362,'06A_Варіанти'!G$1,IF(O371='06A_Варіанти'!H362,'06A_Варіанти'!H$1,IF(O371='06A_Варіанти'!I362,'06A_Варіанти'!I$1,IF(O371='06A_Варіанти'!J362,'06A_Варіанти'!J$1,IF(O371='06A_Варіанти'!K362,'06A_Варіанти'!K$1,IF(O371='06A_Варіанти'!L362,'06A_Варіанти'!L$1,IF(O371='06A_Варіанти'!M362,'06A_Варіанти'!M$1,IF(O371='06A_Варіанти'!N362,'06A_Варіанти'!N$1,IF(O371='06A_Варіанти'!O362,'06A_Варіанти'!O$1,IF(O371='06A_Варіанти'!P362,'06A_Варіанти'!P$1,IF(O371='06A_Варіанти'!Q362,'06A_Варіанти'!Q$1,IF(O371='06A_Варіанти'!R362,'06A_Варіанти'!R$1,"НЕМАЄ МАРШРУТУ"))))))))))))))</f>
        <v>DIRECT</v>
      </c>
      <c r="G371" s="2" t="str">
        <f t="shared" si="35"/>
        <v>БЕЗ ЗМІН</v>
      </c>
      <c r="H371" s="2">
        <f>IF(G371="НЕМАЄ МАРШРУТУ",0,O371-'06A_Варіанти'!T362)</f>
        <v>0</v>
      </c>
      <c r="I371" s="2">
        <f>IFERROR(INDEX('04_Потоки'!$E:$E,MATCH(A371,'04_Потоки'!$A:$A,0)),0)</f>
        <v>1.850536130536131</v>
      </c>
      <c r="J371" s="2">
        <f t="shared" si="36"/>
        <v>1</v>
      </c>
      <c r="K371" s="2">
        <f>IF(C371="РЦК макси",0,2*'06A_Варіанти'!T362*J371)</f>
        <v>328</v>
      </c>
      <c r="L371" s="2">
        <f t="shared" si="37"/>
        <v>328</v>
      </c>
      <c r="M371" s="2">
        <f t="shared" si="38"/>
        <v>0</v>
      </c>
      <c r="N371" s="9">
        <f t="shared" si="39"/>
        <v>0</v>
      </c>
      <c r="O371" s="2">
        <f>MIN(IF('07A_Конструктор'!$D$5="Так",'06A_Варіанти'!E362,1E+99),IF('07A_Конструктор'!$D$6="Так",'06A_Варіанти'!F362,1E+99),IF('07A_Конструктор'!$D$7="Так",'06A_Варіанти'!G362,1E+99),IF('07A_Конструктор'!$D$8="Так",'06A_Варіанти'!H362,1E+99),IF('07A_Конструктор'!$D$9="Так",'06A_Варіанти'!I362,1E+99),IF('07A_Конструктор'!$D$10="Так",'06A_Варіанти'!J362,1E+99),IF('07A_Конструктор'!$D$11="Так",'06A_Варіанти'!K362,1E+99),IF('07A_Конструктор'!$D$12="Так",'06A_Варіанти'!L362,1E+99),IF('07A_Конструктор'!$D$13="Так",'06A_Варіанти'!M362,1E+99),IF('07A_Конструктор'!$D$14="Так",'06A_Варіанти'!N362,1E+99),IF('07A_Конструктор'!$D$15="Так",'06A_Варіанти'!O362,1E+99),IF('07A_Конструктор'!$D$16="Так",'06A_Варіанти'!P362,1E+99),IF('07A_Конструктор'!$D$17="Так",'06A_Варіанти'!Q362,1E+99),IF('06A_Варіанти'!R362="",1E+99,'06A_Варіанти'!R362))</f>
        <v>164</v>
      </c>
      <c r="P371" s="2" t="str">
        <f t="shared" si="40"/>
        <v>5 т</v>
      </c>
      <c r="Q371" s="2">
        <f t="shared" si="41"/>
        <v>14</v>
      </c>
      <c r="R371" s="2">
        <f>IF(OR(C371="РЦК макси",C371="РЦЧ SKU"),"SKU-потік",IFERROR(VLOOKUP(D371,'02_РЦ'!$A$3:$I$7,5,FALSE),0))</f>
        <v>800</v>
      </c>
      <c r="S371" s="2" t="str">
        <f>IF(OR(C371="РЦК макси",C371="РЦЧ SKU"),"Не рахується в ліміт",IFERROR(VLOOKUP(D371,'02_РЦ'!$A$3:$I$7,9,FALSE),"Немає РЦ"))</f>
        <v>В межах</v>
      </c>
    </row>
    <row r="372" spans="1:19">
      <c r="A372" s="2" t="str">
        <f>'06A_Варіанти'!A363</f>
        <v>BASE_229</v>
      </c>
      <c r="B372" s="2" t="str">
        <f>'06A_Варіанти'!B363</f>
        <v>TT_229</v>
      </c>
      <c r="C372" s="2" t="str">
        <f>'06A_Варіанти'!D363</f>
        <v>Основний</v>
      </c>
      <c r="D372" s="2" t="str">
        <f>'06A_Варіанти'!C363</f>
        <v>РЦП</v>
      </c>
      <c r="E372" s="2" t="str">
        <f>'06A_Варіанти'!S363</f>
        <v>DIRECT</v>
      </c>
      <c r="F372" s="2" t="str">
        <f>IF(O372='06A_Варіанти'!E363,'06A_Варіанти'!E$1,IF(O372='06A_Варіанти'!F363,'06A_Варіанти'!F$1,IF(O372='06A_Варіанти'!G363,'06A_Варіанти'!G$1,IF(O372='06A_Варіанти'!H363,'06A_Варіанти'!H$1,IF(O372='06A_Варіанти'!I363,'06A_Варіанти'!I$1,IF(O372='06A_Варіанти'!J363,'06A_Варіанти'!J$1,IF(O372='06A_Варіанти'!K363,'06A_Варіанти'!K$1,IF(O372='06A_Варіанти'!L363,'06A_Варіанти'!L$1,IF(O372='06A_Варіанти'!M363,'06A_Варіанти'!M$1,IF(O372='06A_Варіанти'!N363,'06A_Варіанти'!N$1,IF(O372='06A_Варіанти'!O363,'06A_Варіанти'!O$1,IF(O372='06A_Варіанти'!P363,'06A_Варіанти'!P$1,IF(O372='06A_Варіанти'!Q363,'06A_Варіанти'!Q$1,IF(O372='06A_Варіанти'!R363,'06A_Варіанти'!R$1,"НЕМАЄ МАРШРУТУ"))))))))))))))</f>
        <v>DIRECT</v>
      </c>
      <c r="G372" s="2" t="str">
        <f t="shared" si="35"/>
        <v>БЕЗ ЗМІН</v>
      </c>
      <c r="H372" s="2">
        <f>IF(G372="НЕМАЄ МАРШРУТУ",0,O372-'06A_Варіанти'!T363)</f>
        <v>0</v>
      </c>
      <c r="I372" s="2">
        <f>IFERROR(INDEX('04_Потоки'!$E:$E,MATCH(A372,'04_Потоки'!$A:$A,0)),0)</f>
        <v>1.850536130536131</v>
      </c>
      <c r="J372" s="2">
        <f t="shared" si="36"/>
        <v>1</v>
      </c>
      <c r="K372" s="2">
        <f>IF(C372="РЦК макси",0,2*'06A_Варіанти'!T363*J372)</f>
        <v>721.8</v>
      </c>
      <c r="L372" s="2">
        <f t="shared" si="37"/>
        <v>721.8</v>
      </c>
      <c r="M372" s="2">
        <f t="shared" si="38"/>
        <v>0</v>
      </c>
      <c r="N372" s="9">
        <f t="shared" si="39"/>
        <v>0</v>
      </c>
      <c r="O372" s="2">
        <f>MIN(IF('07A_Конструктор'!$D$5="Так",'06A_Варіанти'!E363,1E+99),IF('07A_Конструктор'!$D$6="Так",'06A_Варіанти'!F363,1E+99),IF('07A_Конструктор'!$D$7="Так",'06A_Варіанти'!G363,1E+99),IF('07A_Конструктор'!$D$8="Так",'06A_Варіанти'!H363,1E+99),IF('07A_Конструктор'!$D$9="Так",'06A_Варіанти'!I363,1E+99),IF('07A_Конструктор'!$D$10="Так",'06A_Варіанти'!J363,1E+99),IF('07A_Конструктор'!$D$11="Так",'06A_Варіанти'!K363,1E+99),IF('07A_Конструктор'!$D$12="Так",'06A_Варіанти'!L363,1E+99),IF('07A_Конструктор'!$D$13="Так",'06A_Варіанти'!M363,1E+99),IF('07A_Конструктор'!$D$14="Так",'06A_Варіанти'!N363,1E+99),IF('07A_Конструктор'!$D$15="Так",'06A_Варіанти'!O363,1E+99),IF('07A_Конструктор'!$D$16="Так",'06A_Варіанти'!P363,1E+99),IF('07A_Конструктор'!$D$17="Так",'06A_Варіанти'!Q363,1E+99),IF('06A_Варіанти'!R363="",1E+99,'06A_Варіанти'!R363))</f>
        <v>360.9</v>
      </c>
      <c r="P372" s="2" t="str">
        <f t="shared" si="40"/>
        <v>5 т</v>
      </c>
      <c r="Q372" s="2">
        <f t="shared" si="41"/>
        <v>14</v>
      </c>
      <c r="R372" s="2">
        <f>IF(OR(C372="РЦК макси",C372="РЦЧ SKU"),"SKU-потік",IFERROR(VLOOKUP(D372,'02_РЦ'!$A$3:$I$7,5,FALSE),0))</f>
        <v>800</v>
      </c>
      <c r="S372" s="2" t="str">
        <f>IF(OR(C372="РЦК макси",C372="РЦЧ SKU"),"Не рахується в ліміт",IFERROR(VLOOKUP(D372,'02_РЦ'!$A$3:$I$7,9,FALSE),"Немає РЦ"))</f>
        <v>В межах</v>
      </c>
    </row>
    <row r="373" spans="1:19">
      <c r="A373" s="2" t="str">
        <f>'06A_Варіанти'!A364</f>
        <v>BASE_2125</v>
      </c>
      <c r="B373" s="2" t="str">
        <f>'06A_Варіанти'!B364</f>
        <v>TT_2125</v>
      </c>
      <c r="C373" s="2" t="str">
        <f>'06A_Варіанти'!D364</f>
        <v>Основний</v>
      </c>
      <c r="D373" s="2" t="str">
        <f>'06A_Варіанти'!C364</f>
        <v>РЦП</v>
      </c>
      <c r="E373" s="2" t="str">
        <f>'06A_Варіанти'!S364</f>
        <v>DIRECT</v>
      </c>
      <c r="F373" s="2" t="str">
        <f>IF(O373='06A_Варіанти'!E364,'06A_Варіанти'!E$1,IF(O373='06A_Варіанти'!F364,'06A_Варіанти'!F$1,IF(O373='06A_Варіанти'!G364,'06A_Варіанти'!G$1,IF(O373='06A_Варіанти'!H364,'06A_Варіанти'!H$1,IF(O373='06A_Варіанти'!I364,'06A_Варіанти'!I$1,IF(O373='06A_Варіанти'!J364,'06A_Варіанти'!J$1,IF(O373='06A_Варіанти'!K364,'06A_Варіанти'!K$1,IF(O373='06A_Варіанти'!L364,'06A_Варіанти'!L$1,IF(O373='06A_Варіанти'!M364,'06A_Варіанти'!M$1,IF(O373='06A_Варіанти'!N364,'06A_Варіанти'!N$1,IF(O373='06A_Варіанти'!O364,'06A_Варіанти'!O$1,IF(O373='06A_Варіанти'!P364,'06A_Варіанти'!P$1,IF(O373='06A_Варіанти'!Q364,'06A_Варіанти'!Q$1,IF(O373='06A_Варіанти'!R364,'06A_Варіанти'!R$1,"НЕМАЄ МАРШРУТУ"))))))))))))))</f>
        <v>DIRECT</v>
      </c>
      <c r="G373" s="2" t="str">
        <f t="shared" si="35"/>
        <v>БЕЗ ЗМІН</v>
      </c>
      <c r="H373" s="2">
        <f>IF(G373="НЕМАЄ МАРШРУТУ",0,O373-'06A_Варіанти'!T364)</f>
        <v>0</v>
      </c>
      <c r="I373" s="2">
        <f>IFERROR(INDEX('04_Потоки'!$E:$E,MATCH(A373,'04_Потоки'!$A:$A,0)),0)</f>
        <v>1.850536130536131</v>
      </c>
      <c r="J373" s="2">
        <f t="shared" si="36"/>
        <v>1</v>
      </c>
      <c r="K373" s="2">
        <f>IF(C373="РЦК макси",0,2*'06A_Варіанти'!T364*J373)</f>
        <v>551.6</v>
      </c>
      <c r="L373" s="2">
        <f t="shared" si="37"/>
        <v>551.6</v>
      </c>
      <c r="M373" s="2">
        <f t="shared" si="38"/>
        <v>0</v>
      </c>
      <c r="N373" s="9">
        <f t="shared" si="39"/>
        <v>0</v>
      </c>
      <c r="O373" s="2">
        <f>MIN(IF('07A_Конструктор'!$D$5="Так",'06A_Варіанти'!E364,1E+99),IF('07A_Конструктор'!$D$6="Так",'06A_Варіанти'!F364,1E+99),IF('07A_Конструктор'!$D$7="Так",'06A_Варіанти'!G364,1E+99),IF('07A_Конструктор'!$D$8="Так",'06A_Варіанти'!H364,1E+99),IF('07A_Конструктор'!$D$9="Так",'06A_Варіанти'!I364,1E+99),IF('07A_Конструктор'!$D$10="Так",'06A_Варіанти'!J364,1E+99),IF('07A_Конструктор'!$D$11="Так",'06A_Варіанти'!K364,1E+99),IF('07A_Конструктор'!$D$12="Так",'06A_Варіанти'!L364,1E+99),IF('07A_Конструктор'!$D$13="Так",'06A_Варіанти'!M364,1E+99),IF('07A_Конструктор'!$D$14="Так",'06A_Варіанти'!N364,1E+99),IF('07A_Конструктор'!$D$15="Так",'06A_Варіанти'!O364,1E+99),IF('07A_Конструктор'!$D$16="Так",'06A_Варіанти'!P364,1E+99),IF('07A_Конструктор'!$D$17="Так",'06A_Варіанти'!Q364,1E+99),IF('06A_Варіанти'!R364="",1E+99,'06A_Варіанти'!R364))</f>
        <v>275.8</v>
      </c>
      <c r="P373" s="2" t="str">
        <f t="shared" si="40"/>
        <v>5 т</v>
      </c>
      <c r="Q373" s="2">
        <f t="shared" si="41"/>
        <v>14</v>
      </c>
      <c r="R373" s="2">
        <f>IF(OR(C373="РЦК макси",C373="РЦЧ SKU"),"SKU-потік",IFERROR(VLOOKUP(D373,'02_РЦ'!$A$3:$I$7,5,FALSE),0))</f>
        <v>800</v>
      </c>
      <c r="S373" s="2" t="str">
        <f>IF(OR(C373="РЦК макси",C373="РЦЧ SKU"),"Не рахується в ліміт",IFERROR(VLOOKUP(D373,'02_РЦ'!$A$3:$I$7,9,FALSE),"Немає РЦ"))</f>
        <v>В межах</v>
      </c>
    </row>
    <row r="374" spans="1:19">
      <c r="A374" s="2" t="str">
        <f>'06A_Варіанти'!A365</f>
        <v>BASE_2127</v>
      </c>
      <c r="B374" s="2" t="str">
        <f>'06A_Варіанти'!B365</f>
        <v>TT_2127</v>
      </c>
      <c r="C374" s="2" t="str">
        <f>'06A_Варіанти'!D365</f>
        <v>Основний</v>
      </c>
      <c r="D374" s="2" t="str">
        <f>'06A_Варіанти'!C365</f>
        <v>РЦП</v>
      </c>
      <c r="E374" s="2" t="str">
        <f>'06A_Варіанти'!S365</f>
        <v>DIRECT</v>
      </c>
      <c r="F374" s="2" t="str">
        <f>IF(O374='06A_Варіанти'!E365,'06A_Варіанти'!E$1,IF(O374='06A_Варіанти'!F365,'06A_Варіанти'!F$1,IF(O374='06A_Варіанти'!G365,'06A_Варіанти'!G$1,IF(O374='06A_Варіанти'!H365,'06A_Варіанти'!H$1,IF(O374='06A_Варіанти'!I365,'06A_Варіанти'!I$1,IF(O374='06A_Варіанти'!J365,'06A_Варіанти'!J$1,IF(O374='06A_Варіанти'!K365,'06A_Варіанти'!K$1,IF(O374='06A_Варіанти'!L365,'06A_Варіанти'!L$1,IF(O374='06A_Варіанти'!M365,'06A_Варіанти'!M$1,IF(O374='06A_Варіанти'!N365,'06A_Варіанти'!N$1,IF(O374='06A_Варіанти'!O365,'06A_Варіанти'!O$1,IF(O374='06A_Варіанти'!P365,'06A_Варіанти'!P$1,IF(O374='06A_Варіанти'!Q365,'06A_Варіанти'!Q$1,IF(O374='06A_Варіанти'!R365,'06A_Варіанти'!R$1,"НЕМАЄ МАРШРУТУ"))))))))))))))</f>
        <v>DIRECT</v>
      </c>
      <c r="G374" s="2" t="str">
        <f t="shared" si="35"/>
        <v>БЕЗ ЗМІН</v>
      </c>
      <c r="H374" s="2">
        <f>IF(G374="НЕМАЄ МАРШРУТУ",0,O374-'06A_Варіанти'!T365)</f>
        <v>0</v>
      </c>
      <c r="I374" s="2">
        <f>IFERROR(INDEX('04_Потоки'!$E:$E,MATCH(A374,'04_Потоки'!$A:$A,0)),0)</f>
        <v>1.850536130536131</v>
      </c>
      <c r="J374" s="2">
        <f t="shared" si="36"/>
        <v>1</v>
      </c>
      <c r="K374" s="2">
        <f>IF(C374="РЦК макси",0,2*'06A_Варіанти'!T365*J374)</f>
        <v>198.2</v>
      </c>
      <c r="L374" s="2">
        <f t="shared" si="37"/>
        <v>198.2</v>
      </c>
      <c r="M374" s="2">
        <f t="shared" si="38"/>
        <v>0</v>
      </c>
      <c r="N374" s="9">
        <f t="shared" si="39"/>
        <v>0</v>
      </c>
      <c r="O374" s="2">
        <f>MIN(IF('07A_Конструктор'!$D$5="Так",'06A_Варіанти'!E365,1E+99),IF('07A_Конструктор'!$D$6="Так",'06A_Варіанти'!F365,1E+99),IF('07A_Конструктор'!$D$7="Так",'06A_Варіанти'!G365,1E+99),IF('07A_Конструктор'!$D$8="Так",'06A_Варіанти'!H365,1E+99),IF('07A_Конструктор'!$D$9="Так",'06A_Варіанти'!I365,1E+99),IF('07A_Конструктор'!$D$10="Так",'06A_Варіанти'!J365,1E+99),IF('07A_Конструктор'!$D$11="Так",'06A_Варіанти'!K365,1E+99),IF('07A_Конструктор'!$D$12="Так",'06A_Варіанти'!L365,1E+99),IF('07A_Конструктор'!$D$13="Так",'06A_Варіанти'!M365,1E+99),IF('07A_Конструктор'!$D$14="Так",'06A_Варіанти'!N365,1E+99),IF('07A_Конструктор'!$D$15="Так",'06A_Варіанти'!O365,1E+99),IF('07A_Конструктор'!$D$16="Так",'06A_Варіанти'!P365,1E+99),IF('07A_Конструктор'!$D$17="Так",'06A_Варіанти'!Q365,1E+99),IF('06A_Варіанти'!R365="",1E+99,'06A_Варіанти'!R365))</f>
        <v>99.1</v>
      </c>
      <c r="P374" s="2" t="str">
        <f t="shared" si="40"/>
        <v>5 т</v>
      </c>
      <c r="Q374" s="2">
        <f t="shared" si="41"/>
        <v>14</v>
      </c>
      <c r="R374" s="2">
        <f>IF(OR(C374="РЦК макси",C374="РЦЧ SKU"),"SKU-потік",IFERROR(VLOOKUP(D374,'02_РЦ'!$A$3:$I$7,5,FALSE),0))</f>
        <v>800</v>
      </c>
      <c r="S374" s="2" t="str">
        <f>IF(OR(C374="РЦК макси",C374="РЦЧ SKU"),"Не рахується в ліміт",IFERROR(VLOOKUP(D374,'02_РЦ'!$A$3:$I$7,9,FALSE),"Немає РЦ"))</f>
        <v>В межах</v>
      </c>
    </row>
    <row r="375" spans="1:19">
      <c r="A375" s="2" t="str">
        <f>'06A_Варіанти'!A366</f>
        <v>BASE_2134</v>
      </c>
      <c r="B375" s="2" t="str">
        <f>'06A_Варіанти'!B366</f>
        <v>TT_2134</v>
      </c>
      <c r="C375" s="2" t="str">
        <f>'06A_Варіанти'!D366</f>
        <v>Основний</v>
      </c>
      <c r="D375" s="2" t="str">
        <f>'06A_Варіанти'!C366</f>
        <v>РЦП</v>
      </c>
      <c r="E375" s="2" t="str">
        <f>'06A_Варіанти'!S366</f>
        <v>DIRECT</v>
      </c>
      <c r="F375" s="2" t="str">
        <f>IF(O375='06A_Варіанти'!E366,'06A_Варіанти'!E$1,IF(O375='06A_Варіанти'!F366,'06A_Варіанти'!F$1,IF(O375='06A_Варіанти'!G366,'06A_Варіанти'!G$1,IF(O375='06A_Варіанти'!H366,'06A_Варіанти'!H$1,IF(O375='06A_Варіанти'!I366,'06A_Варіанти'!I$1,IF(O375='06A_Варіанти'!J366,'06A_Варіанти'!J$1,IF(O375='06A_Варіанти'!K366,'06A_Варіанти'!K$1,IF(O375='06A_Варіанти'!L366,'06A_Варіанти'!L$1,IF(O375='06A_Варіанти'!M366,'06A_Варіанти'!M$1,IF(O375='06A_Варіанти'!N366,'06A_Варіанти'!N$1,IF(O375='06A_Варіанти'!O366,'06A_Варіанти'!O$1,IF(O375='06A_Варіанти'!P366,'06A_Варіанти'!P$1,IF(O375='06A_Варіанти'!Q366,'06A_Варіанти'!Q$1,IF(O375='06A_Варіанти'!R366,'06A_Варіанти'!R$1,"НЕМАЄ МАРШРУТУ"))))))))))))))</f>
        <v>DIRECT</v>
      </c>
      <c r="G375" s="2" t="str">
        <f t="shared" si="35"/>
        <v>БЕЗ ЗМІН</v>
      </c>
      <c r="H375" s="2">
        <f>IF(G375="НЕМАЄ МАРШРУТУ",0,O375-'06A_Варіанти'!T366)</f>
        <v>0</v>
      </c>
      <c r="I375" s="2">
        <f>IFERROR(INDEX('04_Потоки'!$E:$E,MATCH(A375,'04_Потоки'!$A:$A,0)),0)</f>
        <v>1.850536130536131</v>
      </c>
      <c r="J375" s="2">
        <f t="shared" si="36"/>
        <v>1</v>
      </c>
      <c r="K375" s="2">
        <f>IF(C375="РЦК макси",0,2*'06A_Варіанти'!T366*J375)</f>
        <v>335.2</v>
      </c>
      <c r="L375" s="2">
        <f t="shared" si="37"/>
        <v>335.2</v>
      </c>
      <c r="M375" s="2">
        <f t="shared" si="38"/>
        <v>0</v>
      </c>
      <c r="N375" s="9">
        <f t="shared" si="39"/>
        <v>0</v>
      </c>
      <c r="O375" s="2">
        <f>MIN(IF('07A_Конструктор'!$D$5="Так",'06A_Варіанти'!E366,1E+99),IF('07A_Конструктор'!$D$6="Так",'06A_Варіанти'!F366,1E+99),IF('07A_Конструктор'!$D$7="Так",'06A_Варіанти'!G366,1E+99),IF('07A_Конструктор'!$D$8="Так",'06A_Варіанти'!H366,1E+99),IF('07A_Конструктор'!$D$9="Так",'06A_Варіанти'!I366,1E+99),IF('07A_Конструктор'!$D$10="Так",'06A_Варіанти'!J366,1E+99),IF('07A_Конструктор'!$D$11="Так",'06A_Варіанти'!K366,1E+99),IF('07A_Конструктор'!$D$12="Так",'06A_Варіанти'!L366,1E+99),IF('07A_Конструктор'!$D$13="Так",'06A_Варіанти'!M366,1E+99),IF('07A_Конструктор'!$D$14="Так",'06A_Варіанти'!N366,1E+99),IF('07A_Конструктор'!$D$15="Так",'06A_Варіанти'!O366,1E+99),IF('07A_Конструктор'!$D$16="Так",'06A_Варіанти'!P366,1E+99),IF('07A_Конструктор'!$D$17="Так",'06A_Варіанти'!Q366,1E+99),IF('06A_Варіанти'!R366="",1E+99,'06A_Варіанти'!R366))</f>
        <v>167.6</v>
      </c>
      <c r="P375" s="2" t="str">
        <f t="shared" si="40"/>
        <v>5 т</v>
      </c>
      <c r="Q375" s="2">
        <f t="shared" si="41"/>
        <v>14</v>
      </c>
      <c r="R375" s="2">
        <f>IF(OR(C375="РЦК макси",C375="РЦЧ SKU"),"SKU-потік",IFERROR(VLOOKUP(D375,'02_РЦ'!$A$3:$I$7,5,FALSE),0))</f>
        <v>800</v>
      </c>
      <c r="S375" s="2" t="str">
        <f>IF(OR(C375="РЦК макси",C375="РЦЧ SKU"),"Не рахується в ліміт",IFERROR(VLOOKUP(D375,'02_РЦ'!$A$3:$I$7,9,FALSE),"Немає РЦ"))</f>
        <v>В межах</v>
      </c>
    </row>
    <row r="376" spans="1:19">
      <c r="A376" s="2" t="str">
        <f>'06A_Варіанти'!A367</f>
        <v>BASE_2137</v>
      </c>
      <c r="B376" s="2" t="str">
        <f>'06A_Варіанти'!B367</f>
        <v>TT_2137</v>
      </c>
      <c r="C376" s="2" t="str">
        <f>'06A_Варіанти'!D367</f>
        <v>Основний</v>
      </c>
      <c r="D376" s="2" t="str">
        <f>'06A_Варіанти'!C367</f>
        <v>РЦП</v>
      </c>
      <c r="E376" s="2" t="str">
        <f>'06A_Варіанти'!S367</f>
        <v>DIRECT</v>
      </c>
      <c r="F376" s="2" t="str">
        <f>IF(O376='06A_Варіанти'!E367,'06A_Варіанти'!E$1,IF(O376='06A_Варіанти'!F367,'06A_Варіанти'!F$1,IF(O376='06A_Варіанти'!G367,'06A_Варіанти'!G$1,IF(O376='06A_Варіанти'!H367,'06A_Варіанти'!H$1,IF(O376='06A_Варіанти'!I367,'06A_Варіанти'!I$1,IF(O376='06A_Варіанти'!J367,'06A_Варіанти'!J$1,IF(O376='06A_Варіанти'!K367,'06A_Варіанти'!K$1,IF(O376='06A_Варіанти'!L367,'06A_Варіанти'!L$1,IF(O376='06A_Варіанти'!M367,'06A_Варіанти'!M$1,IF(O376='06A_Варіанти'!N367,'06A_Варіанти'!N$1,IF(O376='06A_Варіанти'!O367,'06A_Варіанти'!O$1,IF(O376='06A_Варіанти'!P367,'06A_Варіанти'!P$1,IF(O376='06A_Варіанти'!Q367,'06A_Варіанти'!Q$1,IF(O376='06A_Варіанти'!R367,'06A_Варіанти'!R$1,"НЕМАЄ МАРШРУТУ"))))))))))))))</f>
        <v>DIRECT</v>
      </c>
      <c r="G376" s="2" t="str">
        <f t="shared" si="35"/>
        <v>БЕЗ ЗМІН</v>
      </c>
      <c r="H376" s="2">
        <f>IF(G376="НЕМАЄ МАРШРУТУ",0,O376-'06A_Варіанти'!T367)</f>
        <v>0</v>
      </c>
      <c r="I376" s="2">
        <f>IFERROR(INDEX('04_Потоки'!$E:$E,MATCH(A376,'04_Потоки'!$A:$A,0)),0)</f>
        <v>1.850536130536131</v>
      </c>
      <c r="J376" s="2">
        <f t="shared" si="36"/>
        <v>1</v>
      </c>
      <c r="K376" s="2">
        <f>IF(C376="РЦК макси",0,2*'06A_Варіанти'!T367*J376)</f>
        <v>319.39999999999998</v>
      </c>
      <c r="L376" s="2">
        <f t="shared" si="37"/>
        <v>319.39999999999998</v>
      </c>
      <c r="M376" s="2">
        <f t="shared" si="38"/>
        <v>0</v>
      </c>
      <c r="N376" s="9">
        <f t="shared" si="39"/>
        <v>0</v>
      </c>
      <c r="O376" s="2">
        <f>MIN(IF('07A_Конструктор'!$D$5="Так",'06A_Варіанти'!E367,1E+99),IF('07A_Конструктор'!$D$6="Так",'06A_Варіанти'!F367,1E+99),IF('07A_Конструктор'!$D$7="Так",'06A_Варіанти'!G367,1E+99),IF('07A_Конструктор'!$D$8="Так",'06A_Варіанти'!H367,1E+99),IF('07A_Конструктор'!$D$9="Так",'06A_Варіанти'!I367,1E+99),IF('07A_Конструктор'!$D$10="Так",'06A_Варіанти'!J367,1E+99),IF('07A_Конструктор'!$D$11="Так",'06A_Варіанти'!K367,1E+99),IF('07A_Конструктор'!$D$12="Так",'06A_Варіанти'!L367,1E+99),IF('07A_Конструктор'!$D$13="Так",'06A_Варіанти'!M367,1E+99),IF('07A_Конструктор'!$D$14="Так",'06A_Варіанти'!N367,1E+99),IF('07A_Конструктор'!$D$15="Так",'06A_Варіанти'!O367,1E+99),IF('07A_Конструктор'!$D$16="Так",'06A_Варіанти'!P367,1E+99),IF('07A_Конструктор'!$D$17="Так",'06A_Варіанти'!Q367,1E+99),IF('06A_Варіанти'!R367="",1E+99,'06A_Варіанти'!R367))</f>
        <v>159.69999999999999</v>
      </c>
      <c r="P376" s="2" t="str">
        <f t="shared" si="40"/>
        <v>5 т</v>
      </c>
      <c r="Q376" s="2">
        <f t="shared" si="41"/>
        <v>14</v>
      </c>
      <c r="R376" s="2">
        <f>IF(OR(C376="РЦК макси",C376="РЦЧ SKU"),"SKU-потік",IFERROR(VLOOKUP(D376,'02_РЦ'!$A$3:$I$7,5,FALSE),0))</f>
        <v>800</v>
      </c>
      <c r="S376" s="2" t="str">
        <f>IF(OR(C376="РЦК макси",C376="РЦЧ SKU"),"Не рахується в ліміт",IFERROR(VLOOKUP(D376,'02_РЦ'!$A$3:$I$7,9,FALSE),"Немає РЦ"))</f>
        <v>В межах</v>
      </c>
    </row>
    <row r="377" spans="1:19">
      <c r="A377" s="2" t="str">
        <f>'06A_Варіанти'!A368</f>
        <v>BASE_2156</v>
      </c>
      <c r="B377" s="2" t="str">
        <f>'06A_Варіанти'!B368</f>
        <v>TT_2156</v>
      </c>
      <c r="C377" s="2" t="str">
        <f>'06A_Варіанти'!D368</f>
        <v>Основний</v>
      </c>
      <c r="D377" s="2" t="str">
        <f>'06A_Варіанти'!C368</f>
        <v>РЦП</v>
      </c>
      <c r="E377" s="2" t="str">
        <f>'06A_Варіанти'!S368</f>
        <v>KYI_DARN</v>
      </c>
      <c r="F377" s="2" t="str">
        <f>IF(O377='06A_Варіанти'!E368,'06A_Варіанти'!E$1,IF(O377='06A_Варіанти'!F368,'06A_Варіанти'!F$1,IF(O377='06A_Варіанти'!G368,'06A_Варіанти'!G$1,IF(O377='06A_Варіанти'!H368,'06A_Варіанти'!H$1,IF(O377='06A_Варіанти'!I368,'06A_Варіанти'!I$1,IF(O377='06A_Варіанти'!J368,'06A_Варіанти'!J$1,IF(O377='06A_Варіанти'!K368,'06A_Варіанти'!K$1,IF(O377='06A_Варіанти'!L368,'06A_Варіанти'!L$1,IF(O377='06A_Варіанти'!M368,'06A_Варіанти'!M$1,IF(O377='06A_Варіанти'!N368,'06A_Варіанти'!N$1,IF(O377='06A_Варіанти'!O368,'06A_Варіанти'!O$1,IF(O377='06A_Варіанти'!P368,'06A_Варіанти'!P$1,IF(O377='06A_Варіанти'!Q368,'06A_Варіанти'!Q$1,IF(O377='06A_Варіанти'!R368,'06A_Варіанти'!R$1,"НЕМАЄ МАРШРУТУ"))))))))))))))</f>
        <v>KYI_DARN</v>
      </c>
      <c r="G377" s="2" t="str">
        <f t="shared" si="35"/>
        <v>БЕЗ ЗМІН</v>
      </c>
      <c r="H377" s="2">
        <f>IF(G377="НЕМАЄ МАРШРУТУ",0,O377-'06A_Варіанти'!T368)</f>
        <v>0</v>
      </c>
      <c r="I377" s="2">
        <f>IFERROR(INDEX('04_Потоки'!$E:$E,MATCH(A377,'04_Потоки'!$A:$A,0)),0)</f>
        <v>1.850536130536131</v>
      </c>
      <c r="J377" s="2">
        <f t="shared" si="36"/>
        <v>1</v>
      </c>
      <c r="K377" s="2">
        <f>IF(C377="РЦК макси",0,2*'06A_Варіанти'!T368*J377)</f>
        <v>720.2</v>
      </c>
      <c r="L377" s="2">
        <f t="shared" si="37"/>
        <v>720.2</v>
      </c>
      <c r="M377" s="2">
        <f t="shared" si="38"/>
        <v>0</v>
      </c>
      <c r="N377" s="9">
        <f t="shared" si="39"/>
        <v>0</v>
      </c>
      <c r="O377" s="2">
        <f>MIN(IF('07A_Конструктор'!$D$5="Так",'06A_Варіанти'!E368,1E+99),IF('07A_Конструктор'!$D$6="Так",'06A_Варіанти'!F368,1E+99),IF('07A_Конструктор'!$D$7="Так",'06A_Варіанти'!G368,1E+99),IF('07A_Конструктор'!$D$8="Так",'06A_Варіанти'!H368,1E+99),IF('07A_Конструктор'!$D$9="Так",'06A_Варіанти'!I368,1E+99),IF('07A_Конструктор'!$D$10="Так",'06A_Варіанти'!J368,1E+99),IF('07A_Конструктор'!$D$11="Так",'06A_Варіанти'!K368,1E+99),IF('07A_Конструктор'!$D$12="Так",'06A_Варіанти'!L368,1E+99),IF('07A_Конструктор'!$D$13="Так",'06A_Варіанти'!M368,1E+99),IF('07A_Конструктор'!$D$14="Так",'06A_Варіанти'!N368,1E+99),IF('07A_Конструктор'!$D$15="Так",'06A_Варіанти'!O368,1E+99),IF('07A_Конструктор'!$D$16="Так",'06A_Варіанти'!P368,1E+99),IF('07A_Конструктор'!$D$17="Так",'06A_Варіанти'!Q368,1E+99),IF('06A_Варіанти'!R368="",1E+99,'06A_Варіанти'!R368))</f>
        <v>360.1</v>
      </c>
      <c r="P377" s="2" t="str">
        <f t="shared" si="40"/>
        <v>5 т</v>
      </c>
      <c r="Q377" s="2">
        <f t="shared" si="41"/>
        <v>14</v>
      </c>
      <c r="R377" s="2">
        <f>IF(OR(C377="РЦК макси",C377="РЦЧ SKU"),"SKU-потік",IFERROR(VLOOKUP(D377,'02_РЦ'!$A$3:$I$7,5,FALSE),0))</f>
        <v>800</v>
      </c>
      <c r="S377" s="2" t="str">
        <f>IF(OR(C377="РЦК макси",C377="РЦЧ SKU"),"Не рахується в ліміт",IFERROR(VLOOKUP(D377,'02_РЦ'!$A$3:$I$7,9,FALSE),"Немає РЦ"))</f>
        <v>В межах</v>
      </c>
    </row>
    <row r="378" spans="1:19">
      <c r="A378" s="2" t="str">
        <f>'06A_Варіанти'!A369</f>
        <v>BASE_2157</v>
      </c>
      <c r="B378" s="2" t="str">
        <f>'06A_Варіанти'!B369</f>
        <v>TT_2157</v>
      </c>
      <c r="C378" s="2" t="str">
        <f>'06A_Варіанти'!D369</f>
        <v>Основний</v>
      </c>
      <c r="D378" s="2" t="str">
        <f>'06A_Варіанти'!C369</f>
        <v>РЦП</v>
      </c>
      <c r="E378" s="2" t="str">
        <f>'06A_Варіанти'!S369</f>
        <v>DIRECT</v>
      </c>
      <c r="F378" s="2" t="str">
        <f>IF(O378='06A_Варіанти'!E369,'06A_Варіанти'!E$1,IF(O378='06A_Варіанти'!F369,'06A_Варіанти'!F$1,IF(O378='06A_Варіанти'!G369,'06A_Варіанти'!G$1,IF(O378='06A_Варіанти'!H369,'06A_Варіанти'!H$1,IF(O378='06A_Варіанти'!I369,'06A_Варіанти'!I$1,IF(O378='06A_Варіанти'!J369,'06A_Варіанти'!J$1,IF(O378='06A_Варіанти'!K369,'06A_Варіанти'!K$1,IF(O378='06A_Варіанти'!L369,'06A_Варіанти'!L$1,IF(O378='06A_Варіанти'!M369,'06A_Варіанти'!M$1,IF(O378='06A_Варіанти'!N369,'06A_Варіанти'!N$1,IF(O378='06A_Варіанти'!O369,'06A_Варіанти'!O$1,IF(O378='06A_Варіанти'!P369,'06A_Варіанти'!P$1,IF(O378='06A_Варіанти'!Q369,'06A_Варіанти'!Q$1,IF(O378='06A_Варіанти'!R369,'06A_Варіанти'!R$1,"НЕМАЄ МАРШРУТУ"))))))))))))))</f>
        <v>DIRECT</v>
      </c>
      <c r="G378" s="2" t="str">
        <f t="shared" si="35"/>
        <v>БЕЗ ЗМІН</v>
      </c>
      <c r="H378" s="2">
        <f>IF(G378="НЕМАЄ МАРШРУТУ",0,O378-'06A_Варіанти'!T369)</f>
        <v>0</v>
      </c>
      <c r="I378" s="2">
        <f>IFERROR(INDEX('04_Потоки'!$E:$E,MATCH(A378,'04_Потоки'!$A:$A,0)),0)</f>
        <v>1.850536130536131</v>
      </c>
      <c r="J378" s="2">
        <f t="shared" si="36"/>
        <v>1</v>
      </c>
      <c r="K378" s="2">
        <f>IF(C378="РЦК макси",0,2*'06A_Варіанти'!T369*J378)</f>
        <v>695.4</v>
      </c>
      <c r="L378" s="2">
        <f t="shared" si="37"/>
        <v>695.4</v>
      </c>
      <c r="M378" s="2">
        <f t="shared" si="38"/>
        <v>0</v>
      </c>
      <c r="N378" s="9">
        <f t="shared" si="39"/>
        <v>0</v>
      </c>
      <c r="O378" s="2">
        <f>MIN(IF('07A_Конструктор'!$D$5="Так",'06A_Варіанти'!E369,1E+99),IF('07A_Конструктор'!$D$6="Так",'06A_Варіанти'!F369,1E+99),IF('07A_Конструктор'!$D$7="Так",'06A_Варіанти'!G369,1E+99),IF('07A_Конструктор'!$D$8="Так",'06A_Варіанти'!H369,1E+99),IF('07A_Конструктор'!$D$9="Так",'06A_Варіанти'!I369,1E+99),IF('07A_Конструктор'!$D$10="Так",'06A_Варіанти'!J369,1E+99),IF('07A_Конструктор'!$D$11="Так",'06A_Варіанти'!K369,1E+99),IF('07A_Конструктор'!$D$12="Так",'06A_Варіанти'!L369,1E+99),IF('07A_Конструктор'!$D$13="Так",'06A_Варіанти'!M369,1E+99),IF('07A_Конструктор'!$D$14="Так",'06A_Варіанти'!N369,1E+99),IF('07A_Конструктор'!$D$15="Так",'06A_Варіанти'!O369,1E+99),IF('07A_Конструктор'!$D$16="Так",'06A_Варіанти'!P369,1E+99),IF('07A_Конструктор'!$D$17="Так",'06A_Варіанти'!Q369,1E+99),IF('06A_Варіанти'!R369="",1E+99,'06A_Варіанти'!R369))</f>
        <v>347.7</v>
      </c>
      <c r="P378" s="2" t="str">
        <f t="shared" si="40"/>
        <v>5 т</v>
      </c>
      <c r="Q378" s="2">
        <f t="shared" si="41"/>
        <v>14</v>
      </c>
      <c r="R378" s="2">
        <f>IF(OR(C378="РЦК макси",C378="РЦЧ SKU"),"SKU-потік",IFERROR(VLOOKUP(D378,'02_РЦ'!$A$3:$I$7,5,FALSE),0))</f>
        <v>800</v>
      </c>
      <c r="S378" s="2" t="str">
        <f>IF(OR(C378="РЦК макси",C378="РЦЧ SKU"),"Не рахується в ліміт",IFERROR(VLOOKUP(D378,'02_РЦ'!$A$3:$I$7,9,FALSE),"Немає РЦ"))</f>
        <v>В межах</v>
      </c>
    </row>
    <row r="379" spans="1:19">
      <c r="A379" s="2" t="str">
        <f>'06A_Варіанти'!A370</f>
        <v>BASE_2164</v>
      </c>
      <c r="B379" s="2" t="str">
        <f>'06A_Варіанти'!B370</f>
        <v>TT_2164</v>
      </c>
      <c r="C379" s="2" t="str">
        <f>'06A_Варіанти'!D370</f>
        <v>Основний</v>
      </c>
      <c r="D379" s="2" t="str">
        <f>'06A_Варіанти'!C370</f>
        <v>РЦП</v>
      </c>
      <c r="E379" s="2" t="str">
        <f>'06A_Варіанти'!S370</f>
        <v>DIRECT</v>
      </c>
      <c r="F379" s="2" t="str">
        <f>IF(O379='06A_Варіанти'!E370,'06A_Варіанти'!E$1,IF(O379='06A_Варіанти'!F370,'06A_Варіанти'!F$1,IF(O379='06A_Варіанти'!G370,'06A_Варіанти'!G$1,IF(O379='06A_Варіанти'!H370,'06A_Варіанти'!H$1,IF(O379='06A_Варіанти'!I370,'06A_Варіанти'!I$1,IF(O379='06A_Варіанти'!J370,'06A_Варіанти'!J$1,IF(O379='06A_Варіанти'!K370,'06A_Варіанти'!K$1,IF(O379='06A_Варіанти'!L370,'06A_Варіанти'!L$1,IF(O379='06A_Варіанти'!M370,'06A_Варіанти'!M$1,IF(O379='06A_Варіанти'!N370,'06A_Варіанти'!N$1,IF(O379='06A_Варіанти'!O370,'06A_Варіанти'!O$1,IF(O379='06A_Варіанти'!P370,'06A_Варіанти'!P$1,IF(O379='06A_Варіанти'!Q370,'06A_Варіанти'!Q$1,IF(O379='06A_Варіанти'!R370,'06A_Варіанти'!R$1,"НЕМАЄ МАРШРУТУ"))))))))))))))</f>
        <v>DIRECT</v>
      </c>
      <c r="G379" s="2" t="str">
        <f t="shared" si="35"/>
        <v>БЕЗ ЗМІН</v>
      </c>
      <c r="H379" s="2">
        <f>IF(G379="НЕМАЄ МАРШРУТУ",0,O379-'06A_Варіанти'!T370)</f>
        <v>0</v>
      </c>
      <c r="I379" s="2">
        <f>IFERROR(INDEX('04_Потоки'!$E:$E,MATCH(A379,'04_Потоки'!$A:$A,0)),0)</f>
        <v>1.850536130536131</v>
      </c>
      <c r="J379" s="2">
        <f t="shared" si="36"/>
        <v>1</v>
      </c>
      <c r="K379" s="2">
        <f>IF(C379="РЦК макси",0,2*'06A_Варіанти'!T370*J379)</f>
        <v>674.4</v>
      </c>
      <c r="L379" s="2">
        <f t="shared" si="37"/>
        <v>674.4</v>
      </c>
      <c r="M379" s="2">
        <f t="shared" si="38"/>
        <v>0</v>
      </c>
      <c r="N379" s="9">
        <f t="shared" si="39"/>
        <v>0</v>
      </c>
      <c r="O379" s="2">
        <f>MIN(IF('07A_Конструктор'!$D$5="Так",'06A_Варіанти'!E370,1E+99),IF('07A_Конструктор'!$D$6="Так",'06A_Варіанти'!F370,1E+99),IF('07A_Конструктор'!$D$7="Так",'06A_Варіанти'!G370,1E+99),IF('07A_Конструктор'!$D$8="Так",'06A_Варіанти'!H370,1E+99),IF('07A_Конструктор'!$D$9="Так",'06A_Варіанти'!I370,1E+99),IF('07A_Конструктор'!$D$10="Так",'06A_Варіанти'!J370,1E+99),IF('07A_Конструктор'!$D$11="Так",'06A_Варіанти'!K370,1E+99),IF('07A_Конструктор'!$D$12="Так",'06A_Варіанти'!L370,1E+99),IF('07A_Конструктор'!$D$13="Так",'06A_Варіанти'!M370,1E+99),IF('07A_Конструктор'!$D$14="Так",'06A_Варіанти'!N370,1E+99),IF('07A_Конструктор'!$D$15="Так",'06A_Варіанти'!O370,1E+99),IF('07A_Конструктор'!$D$16="Так",'06A_Варіанти'!P370,1E+99),IF('07A_Конструктор'!$D$17="Так",'06A_Варіанти'!Q370,1E+99),IF('06A_Варіанти'!R370="",1E+99,'06A_Варіанти'!R370))</f>
        <v>337.2</v>
      </c>
      <c r="P379" s="2" t="str">
        <f t="shared" si="40"/>
        <v>5 т</v>
      </c>
      <c r="Q379" s="2">
        <f t="shared" si="41"/>
        <v>14</v>
      </c>
      <c r="R379" s="2">
        <f>IF(OR(C379="РЦК макси",C379="РЦЧ SKU"),"SKU-потік",IFERROR(VLOOKUP(D379,'02_РЦ'!$A$3:$I$7,5,FALSE),0))</f>
        <v>800</v>
      </c>
      <c r="S379" s="2" t="str">
        <f>IF(OR(C379="РЦК макси",C379="РЦЧ SKU"),"Не рахується в ліміт",IFERROR(VLOOKUP(D379,'02_РЦ'!$A$3:$I$7,9,FALSE),"Немає РЦ"))</f>
        <v>В межах</v>
      </c>
    </row>
    <row r="380" spans="1:19">
      <c r="A380" s="2" t="str">
        <f>'06A_Варіанти'!A371</f>
        <v>BASE_2167</v>
      </c>
      <c r="B380" s="2" t="str">
        <f>'06A_Варіанти'!B371</f>
        <v>TT_2167</v>
      </c>
      <c r="C380" s="2" t="str">
        <f>'06A_Варіанти'!D371</f>
        <v>Основний</v>
      </c>
      <c r="D380" s="2" t="str">
        <f>'06A_Варіанти'!C371</f>
        <v>РЦП</v>
      </c>
      <c r="E380" s="2" t="str">
        <f>'06A_Варіанти'!S371</f>
        <v>DIRECT</v>
      </c>
      <c r="F380" s="2" t="str">
        <f>IF(O380='06A_Варіанти'!E371,'06A_Варіанти'!E$1,IF(O380='06A_Варіанти'!F371,'06A_Варіанти'!F$1,IF(O380='06A_Варіанти'!G371,'06A_Варіанти'!G$1,IF(O380='06A_Варіанти'!H371,'06A_Варіанти'!H$1,IF(O380='06A_Варіанти'!I371,'06A_Варіанти'!I$1,IF(O380='06A_Варіанти'!J371,'06A_Варіанти'!J$1,IF(O380='06A_Варіанти'!K371,'06A_Варіанти'!K$1,IF(O380='06A_Варіанти'!L371,'06A_Варіанти'!L$1,IF(O380='06A_Варіанти'!M371,'06A_Варіанти'!M$1,IF(O380='06A_Варіанти'!N371,'06A_Варіанти'!N$1,IF(O380='06A_Варіанти'!O371,'06A_Варіанти'!O$1,IF(O380='06A_Варіанти'!P371,'06A_Варіанти'!P$1,IF(O380='06A_Варіанти'!Q371,'06A_Варіанти'!Q$1,IF(O380='06A_Варіанти'!R371,'06A_Варіанти'!R$1,"НЕМАЄ МАРШРУТУ"))))))))))))))</f>
        <v>DIRECT</v>
      </c>
      <c r="G380" s="2" t="str">
        <f t="shared" si="35"/>
        <v>БЕЗ ЗМІН</v>
      </c>
      <c r="H380" s="2">
        <f>IF(G380="НЕМАЄ МАРШРУТУ",0,O380-'06A_Варіанти'!T371)</f>
        <v>0</v>
      </c>
      <c r="I380" s="2">
        <f>IFERROR(INDEX('04_Потоки'!$E:$E,MATCH(A380,'04_Потоки'!$A:$A,0)),0)</f>
        <v>1.850536130536131</v>
      </c>
      <c r="J380" s="2">
        <f t="shared" si="36"/>
        <v>1</v>
      </c>
      <c r="K380" s="2">
        <f>IF(C380="РЦК макси",0,2*'06A_Варіанти'!T371*J380)</f>
        <v>263.8</v>
      </c>
      <c r="L380" s="2">
        <f t="shared" si="37"/>
        <v>263.8</v>
      </c>
      <c r="M380" s="2">
        <f t="shared" si="38"/>
        <v>0</v>
      </c>
      <c r="N380" s="9">
        <f t="shared" si="39"/>
        <v>0</v>
      </c>
      <c r="O380" s="2">
        <f>MIN(IF('07A_Конструктор'!$D$5="Так",'06A_Варіанти'!E371,1E+99),IF('07A_Конструктор'!$D$6="Так",'06A_Варіанти'!F371,1E+99),IF('07A_Конструктор'!$D$7="Так",'06A_Варіанти'!G371,1E+99),IF('07A_Конструктор'!$D$8="Так",'06A_Варіанти'!H371,1E+99),IF('07A_Конструктор'!$D$9="Так",'06A_Варіанти'!I371,1E+99),IF('07A_Конструктор'!$D$10="Так",'06A_Варіанти'!J371,1E+99),IF('07A_Конструктор'!$D$11="Так",'06A_Варіанти'!K371,1E+99),IF('07A_Конструктор'!$D$12="Так",'06A_Варіанти'!L371,1E+99),IF('07A_Конструктор'!$D$13="Так",'06A_Варіанти'!M371,1E+99),IF('07A_Конструктор'!$D$14="Так",'06A_Варіанти'!N371,1E+99),IF('07A_Конструктор'!$D$15="Так",'06A_Варіанти'!O371,1E+99),IF('07A_Конструктор'!$D$16="Так",'06A_Варіанти'!P371,1E+99),IF('07A_Конструктор'!$D$17="Так",'06A_Варіанти'!Q371,1E+99),IF('06A_Варіанти'!R371="",1E+99,'06A_Варіанти'!R371))</f>
        <v>131.9</v>
      </c>
      <c r="P380" s="2" t="str">
        <f t="shared" si="40"/>
        <v>5 т</v>
      </c>
      <c r="Q380" s="2">
        <f t="shared" si="41"/>
        <v>14</v>
      </c>
      <c r="R380" s="2">
        <f>IF(OR(C380="РЦК макси",C380="РЦЧ SKU"),"SKU-потік",IFERROR(VLOOKUP(D380,'02_РЦ'!$A$3:$I$7,5,FALSE),0))</f>
        <v>800</v>
      </c>
      <c r="S380" s="2" t="str">
        <f>IF(OR(C380="РЦК макси",C380="РЦЧ SKU"),"Не рахується в ліміт",IFERROR(VLOOKUP(D380,'02_РЦ'!$A$3:$I$7,9,FALSE),"Немає РЦ"))</f>
        <v>В межах</v>
      </c>
    </row>
    <row r="381" spans="1:19">
      <c r="A381" s="2" t="str">
        <f>'06A_Варіанти'!A372</f>
        <v>BASE_2175</v>
      </c>
      <c r="B381" s="2" t="str">
        <f>'06A_Варіанти'!B372</f>
        <v>TT_2175</v>
      </c>
      <c r="C381" s="2" t="str">
        <f>'06A_Варіанти'!D372</f>
        <v>Основний</v>
      </c>
      <c r="D381" s="2" t="str">
        <f>'06A_Варіанти'!C372</f>
        <v>РЦП</v>
      </c>
      <c r="E381" s="2" t="str">
        <f>'06A_Варіанти'!S372</f>
        <v>DIRECT</v>
      </c>
      <c r="F381" s="2" t="str">
        <f>IF(O381='06A_Варіанти'!E372,'06A_Варіанти'!E$1,IF(O381='06A_Варіанти'!F372,'06A_Варіанти'!F$1,IF(O381='06A_Варіанти'!G372,'06A_Варіанти'!G$1,IF(O381='06A_Варіанти'!H372,'06A_Варіанти'!H$1,IF(O381='06A_Варіанти'!I372,'06A_Варіанти'!I$1,IF(O381='06A_Варіанти'!J372,'06A_Варіанти'!J$1,IF(O381='06A_Варіанти'!K372,'06A_Варіанти'!K$1,IF(O381='06A_Варіанти'!L372,'06A_Варіанти'!L$1,IF(O381='06A_Варіанти'!M372,'06A_Варіанти'!M$1,IF(O381='06A_Варіанти'!N372,'06A_Варіанти'!N$1,IF(O381='06A_Варіанти'!O372,'06A_Варіанти'!O$1,IF(O381='06A_Варіанти'!P372,'06A_Варіанти'!P$1,IF(O381='06A_Варіанти'!Q372,'06A_Варіанти'!Q$1,IF(O381='06A_Варіанти'!R372,'06A_Варіанти'!R$1,"НЕМАЄ МАРШРУТУ"))))))))))))))</f>
        <v>DIRECT</v>
      </c>
      <c r="G381" s="2" t="str">
        <f t="shared" si="35"/>
        <v>БЕЗ ЗМІН</v>
      </c>
      <c r="H381" s="2">
        <f>IF(G381="НЕМАЄ МАРШРУТУ",0,O381-'06A_Варіанти'!T372)</f>
        <v>0</v>
      </c>
      <c r="I381" s="2">
        <f>IFERROR(INDEX('04_Потоки'!$E:$E,MATCH(A381,'04_Потоки'!$A:$A,0)),0)</f>
        <v>1.850536130536131</v>
      </c>
      <c r="J381" s="2">
        <f t="shared" si="36"/>
        <v>1</v>
      </c>
      <c r="K381" s="2">
        <f>IF(C381="РЦК макси",0,2*'06A_Варіанти'!T372*J381)</f>
        <v>312</v>
      </c>
      <c r="L381" s="2">
        <f t="shared" si="37"/>
        <v>312</v>
      </c>
      <c r="M381" s="2">
        <f t="shared" si="38"/>
        <v>0</v>
      </c>
      <c r="N381" s="9">
        <f t="shared" si="39"/>
        <v>0</v>
      </c>
      <c r="O381" s="2">
        <f>MIN(IF('07A_Конструктор'!$D$5="Так",'06A_Варіанти'!E372,1E+99),IF('07A_Конструктор'!$D$6="Так",'06A_Варіанти'!F372,1E+99),IF('07A_Конструктор'!$D$7="Так",'06A_Варіанти'!G372,1E+99),IF('07A_Конструктор'!$D$8="Так",'06A_Варіанти'!H372,1E+99),IF('07A_Конструктор'!$D$9="Так",'06A_Варіанти'!I372,1E+99),IF('07A_Конструктор'!$D$10="Так",'06A_Варіанти'!J372,1E+99),IF('07A_Конструктор'!$D$11="Так",'06A_Варіанти'!K372,1E+99),IF('07A_Конструктор'!$D$12="Так",'06A_Варіанти'!L372,1E+99),IF('07A_Конструктор'!$D$13="Так",'06A_Варіанти'!M372,1E+99),IF('07A_Конструктор'!$D$14="Так",'06A_Варіанти'!N372,1E+99),IF('07A_Конструктор'!$D$15="Так",'06A_Варіанти'!O372,1E+99),IF('07A_Конструктор'!$D$16="Так",'06A_Варіанти'!P372,1E+99),IF('07A_Конструктор'!$D$17="Так",'06A_Варіанти'!Q372,1E+99),IF('06A_Варіанти'!R372="",1E+99,'06A_Варіанти'!R372))</f>
        <v>156</v>
      </c>
      <c r="P381" s="2" t="str">
        <f t="shared" si="40"/>
        <v>5 т</v>
      </c>
      <c r="Q381" s="2">
        <f t="shared" si="41"/>
        <v>14</v>
      </c>
      <c r="R381" s="2">
        <f>IF(OR(C381="РЦК макси",C381="РЦЧ SKU"),"SKU-потік",IFERROR(VLOOKUP(D381,'02_РЦ'!$A$3:$I$7,5,FALSE),0))</f>
        <v>800</v>
      </c>
      <c r="S381" s="2" t="str">
        <f>IF(OR(C381="РЦК макси",C381="РЦЧ SKU"),"Не рахується в ліміт",IFERROR(VLOOKUP(D381,'02_РЦ'!$A$3:$I$7,9,FALSE),"Немає РЦ"))</f>
        <v>В межах</v>
      </c>
    </row>
    <row r="382" spans="1:19">
      <c r="A382" s="2" t="str">
        <f>'06A_Варіанти'!A373</f>
        <v>BASE_2180</v>
      </c>
      <c r="B382" s="2" t="str">
        <f>'06A_Варіанти'!B373</f>
        <v>TT_2180</v>
      </c>
      <c r="C382" s="2" t="str">
        <f>'06A_Варіанти'!D373</f>
        <v>Основний</v>
      </c>
      <c r="D382" s="2" t="str">
        <f>'06A_Варіанти'!C373</f>
        <v>РЦП</v>
      </c>
      <c r="E382" s="2" t="str">
        <f>'06A_Варіанти'!S373</f>
        <v>DIRECT</v>
      </c>
      <c r="F382" s="2" t="str">
        <f>IF(O382='06A_Варіанти'!E373,'06A_Варіанти'!E$1,IF(O382='06A_Варіанти'!F373,'06A_Варіанти'!F$1,IF(O382='06A_Варіанти'!G373,'06A_Варіанти'!G$1,IF(O382='06A_Варіанти'!H373,'06A_Варіанти'!H$1,IF(O382='06A_Варіанти'!I373,'06A_Варіанти'!I$1,IF(O382='06A_Варіанти'!J373,'06A_Варіанти'!J$1,IF(O382='06A_Варіанти'!K373,'06A_Варіанти'!K$1,IF(O382='06A_Варіанти'!L373,'06A_Варіанти'!L$1,IF(O382='06A_Варіанти'!M373,'06A_Варіанти'!M$1,IF(O382='06A_Варіанти'!N373,'06A_Варіанти'!N$1,IF(O382='06A_Варіанти'!O373,'06A_Варіанти'!O$1,IF(O382='06A_Варіанти'!P373,'06A_Варіанти'!P$1,IF(O382='06A_Варіанти'!Q373,'06A_Варіанти'!Q$1,IF(O382='06A_Варіанти'!R373,'06A_Варіанти'!R$1,"НЕМАЄ МАРШРУТУ"))))))))))))))</f>
        <v>DIRECT</v>
      </c>
      <c r="G382" s="2" t="str">
        <f t="shared" si="35"/>
        <v>БЕЗ ЗМІН</v>
      </c>
      <c r="H382" s="2">
        <f>IF(G382="НЕМАЄ МАРШРУТУ",0,O382-'06A_Варіанти'!T373)</f>
        <v>0</v>
      </c>
      <c r="I382" s="2">
        <f>IFERROR(INDEX('04_Потоки'!$E:$E,MATCH(A382,'04_Потоки'!$A:$A,0)),0)</f>
        <v>1.850536130536131</v>
      </c>
      <c r="J382" s="2">
        <f t="shared" si="36"/>
        <v>1</v>
      </c>
      <c r="K382" s="2">
        <f>IF(C382="РЦК макси",0,2*'06A_Варіанти'!T373*J382)</f>
        <v>359.4</v>
      </c>
      <c r="L382" s="2">
        <f t="shared" si="37"/>
        <v>359.4</v>
      </c>
      <c r="M382" s="2">
        <f t="shared" si="38"/>
        <v>0</v>
      </c>
      <c r="N382" s="9">
        <f t="shared" si="39"/>
        <v>0</v>
      </c>
      <c r="O382" s="2">
        <f>MIN(IF('07A_Конструктор'!$D$5="Так",'06A_Варіанти'!E373,1E+99),IF('07A_Конструктор'!$D$6="Так",'06A_Варіанти'!F373,1E+99),IF('07A_Конструктор'!$D$7="Так",'06A_Варіанти'!G373,1E+99),IF('07A_Конструктор'!$D$8="Так",'06A_Варіанти'!H373,1E+99),IF('07A_Конструктор'!$D$9="Так",'06A_Варіанти'!I373,1E+99),IF('07A_Конструктор'!$D$10="Так",'06A_Варіанти'!J373,1E+99),IF('07A_Конструктор'!$D$11="Так",'06A_Варіанти'!K373,1E+99),IF('07A_Конструктор'!$D$12="Так",'06A_Варіанти'!L373,1E+99),IF('07A_Конструктор'!$D$13="Так",'06A_Варіанти'!M373,1E+99),IF('07A_Конструктор'!$D$14="Так",'06A_Варіанти'!N373,1E+99),IF('07A_Конструктор'!$D$15="Так",'06A_Варіанти'!O373,1E+99),IF('07A_Конструктор'!$D$16="Так",'06A_Варіанти'!P373,1E+99),IF('07A_Конструктор'!$D$17="Так",'06A_Варіанти'!Q373,1E+99),IF('06A_Варіанти'!R373="",1E+99,'06A_Варіанти'!R373))</f>
        <v>179.7</v>
      </c>
      <c r="P382" s="2" t="str">
        <f t="shared" si="40"/>
        <v>5 т</v>
      </c>
      <c r="Q382" s="2">
        <f t="shared" si="41"/>
        <v>14</v>
      </c>
      <c r="R382" s="2">
        <f>IF(OR(C382="РЦК макси",C382="РЦЧ SKU"),"SKU-потік",IFERROR(VLOOKUP(D382,'02_РЦ'!$A$3:$I$7,5,FALSE),0))</f>
        <v>800</v>
      </c>
      <c r="S382" s="2" t="str">
        <f>IF(OR(C382="РЦК макси",C382="РЦЧ SKU"),"Не рахується в ліміт",IFERROR(VLOOKUP(D382,'02_РЦ'!$A$3:$I$7,9,FALSE),"Немає РЦ"))</f>
        <v>В межах</v>
      </c>
    </row>
    <row r="383" spans="1:19">
      <c r="A383" s="2" t="str">
        <f>'06A_Варіанти'!A374</f>
        <v>BASE_2188</v>
      </c>
      <c r="B383" s="2" t="str">
        <f>'06A_Варіанти'!B374</f>
        <v>TT_2188</v>
      </c>
      <c r="C383" s="2" t="str">
        <f>'06A_Варіанти'!D374</f>
        <v>Основний</v>
      </c>
      <c r="D383" s="2" t="str">
        <f>'06A_Варіанти'!C374</f>
        <v>РЦП</v>
      </c>
      <c r="E383" s="2" t="str">
        <f>'06A_Варіанти'!S374</f>
        <v>DIRECT</v>
      </c>
      <c r="F383" s="2" t="str">
        <f>IF(O383='06A_Варіанти'!E374,'06A_Варіанти'!E$1,IF(O383='06A_Варіанти'!F374,'06A_Варіанти'!F$1,IF(O383='06A_Варіанти'!G374,'06A_Варіанти'!G$1,IF(O383='06A_Варіанти'!H374,'06A_Варіанти'!H$1,IF(O383='06A_Варіанти'!I374,'06A_Варіанти'!I$1,IF(O383='06A_Варіанти'!J374,'06A_Варіанти'!J$1,IF(O383='06A_Варіанти'!K374,'06A_Варіанти'!K$1,IF(O383='06A_Варіанти'!L374,'06A_Варіанти'!L$1,IF(O383='06A_Варіанти'!M374,'06A_Варіанти'!M$1,IF(O383='06A_Варіанти'!N374,'06A_Варіанти'!N$1,IF(O383='06A_Варіанти'!O374,'06A_Варіанти'!O$1,IF(O383='06A_Варіанти'!P374,'06A_Варіанти'!P$1,IF(O383='06A_Варіанти'!Q374,'06A_Варіанти'!Q$1,IF(O383='06A_Варіанти'!R374,'06A_Варіанти'!R$1,"НЕМАЄ МАРШРУТУ"))))))))))))))</f>
        <v>DIRECT</v>
      </c>
      <c r="G383" s="2" t="str">
        <f t="shared" si="35"/>
        <v>БЕЗ ЗМІН</v>
      </c>
      <c r="H383" s="2">
        <f>IF(G383="НЕМАЄ МАРШРУТУ",0,O383-'06A_Варіанти'!T374)</f>
        <v>0</v>
      </c>
      <c r="I383" s="2">
        <f>IFERROR(INDEX('04_Потоки'!$E:$E,MATCH(A383,'04_Потоки'!$A:$A,0)),0)</f>
        <v>1.850536130536131</v>
      </c>
      <c r="J383" s="2">
        <f t="shared" si="36"/>
        <v>1</v>
      </c>
      <c r="K383" s="2">
        <f>IF(C383="РЦК макси",0,2*'06A_Варіанти'!T374*J383)</f>
        <v>364.8</v>
      </c>
      <c r="L383" s="2">
        <f t="shared" si="37"/>
        <v>364.8</v>
      </c>
      <c r="M383" s="2">
        <f t="shared" si="38"/>
        <v>0</v>
      </c>
      <c r="N383" s="9">
        <f t="shared" si="39"/>
        <v>0</v>
      </c>
      <c r="O383" s="2">
        <f>MIN(IF('07A_Конструктор'!$D$5="Так",'06A_Варіанти'!E374,1E+99),IF('07A_Конструктор'!$D$6="Так",'06A_Варіанти'!F374,1E+99),IF('07A_Конструктор'!$D$7="Так",'06A_Варіанти'!G374,1E+99),IF('07A_Конструктор'!$D$8="Так",'06A_Варіанти'!H374,1E+99),IF('07A_Конструктор'!$D$9="Так",'06A_Варіанти'!I374,1E+99),IF('07A_Конструктор'!$D$10="Так",'06A_Варіанти'!J374,1E+99),IF('07A_Конструктор'!$D$11="Так",'06A_Варіанти'!K374,1E+99),IF('07A_Конструктор'!$D$12="Так",'06A_Варіанти'!L374,1E+99),IF('07A_Конструктор'!$D$13="Так",'06A_Варіанти'!M374,1E+99),IF('07A_Конструктор'!$D$14="Так",'06A_Варіанти'!N374,1E+99),IF('07A_Конструктор'!$D$15="Так",'06A_Варіанти'!O374,1E+99),IF('07A_Конструктор'!$D$16="Так",'06A_Варіанти'!P374,1E+99),IF('07A_Конструктор'!$D$17="Так",'06A_Варіанти'!Q374,1E+99),IF('06A_Варіанти'!R374="",1E+99,'06A_Варіанти'!R374))</f>
        <v>182.4</v>
      </c>
      <c r="P383" s="2" t="str">
        <f t="shared" si="40"/>
        <v>5 т</v>
      </c>
      <c r="Q383" s="2">
        <f t="shared" si="41"/>
        <v>14</v>
      </c>
      <c r="R383" s="2">
        <f>IF(OR(C383="РЦК макси",C383="РЦЧ SKU"),"SKU-потік",IFERROR(VLOOKUP(D383,'02_РЦ'!$A$3:$I$7,5,FALSE),0))</f>
        <v>800</v>
      </c>
      <c r="S383" s="2" t="str">
        <f>IF(OR(C383="РЦК макси",C383="РЦЧ SKU"),"Не рахується в ліміт",IFERROR(VLOOKUP(D383,'02_РЦ'!$A$3:$I$7,9,FALSE),"Немає РЦ"))</f>
        <v>В межах</v>
      </c>
    </row>
    <row r="384" spans="1:19">
      <c r="A384" s="2" t="str">
        <f>'06A_Варіанти'!A375</f>
        <v>BASE_2192</v>
      </c>
      <c r="B384" s="2" t="str">
        <f>'06A_Варіанти'!B375</f>
        <v>TT_2192</v>
      </c>
      <c r="C384" s="2" t="str">
        <f>'06A_Варіанти'!D375</f>
        <v>Основний</v>
      </c>
      <c r="D384" s="2" t="str">
        <f>'06A_Варіанти'!C375</f>
        <v>РЦП</v>
      </c>
      <c r="E384" s="2" t="str">
        <f>'06A_Варіанти'!S375</f>
        <v>DIRECT</v>
      </c>
      <c r="F384" s="2" t="str">
        <f>IF(O384='06A_Варіанти'!E375,'06A_Варіанти'!E$1,IF(O384='06A_Варіанти'!F375,'06A_Варіанти'!F$1,IF(O384='06A_Варіанти'!G375,'06A_Варіанти'!G$1,IF(O384='06A_Варіанти'!H375,'06A_Варіанти'!H$1,IF(O384='06A_Варіанти'!I375,'06A_Варіанти'!I$1,IF(O384='06A_Варіанти'!J375,'06A_Варіанти'!J$1,IF(O384='06A_Варіанти'!K375,'06A_Варіанти'!K$1,IF(O384='06A_Варіанти'!L375,'06A_Варіанти'!L$1,IF(O384='06A_Варіанти'!M375,'06A_Варіанти'!M$1,IF(O384='06A_Варіанти'!N375,'06A_Варіанти'!N$1,IF(O384='06A_Варіанти'!O375,'06A_Варіанти'!O$1,IF(O384='06A_Варіанти'!P375,'06A_Варіанти'!P$1,IF(O384='06A_Варіанти'!Q375,'06A_Варіанти'!Q$1,IF(O384='06A_Варіанти'!R375,'06A_Варіанти'!R$1,"НЕМАЄ МАРШРУТУ"))))))))))))))</f>
        <v>DIRECT</v>
      </c>
      <c r="G384" s="2" t="str">
        <f t="shared" si="35"/>
        <v>БЕЗ ЗМІН</v>
      </c>
      <c r="H384" s="2">
        <f>IF(G384="НЕМАЄ МАРШРУТУ",0,O384-'06A_Варіанти'!T375)</f>
        <v>0</v>
      </c>
      <c r="I384" s="2">
        <f>IFERROR(INDEX('04_Потоки'!$E:$E,MATCH(A384,'04_Потоки'!$A:$A,0)),0)</f>
        <v>1.850536130536131</v>
      </c>
      <c r="J384" s="2">
        <f t="shared" si="36"/>
        <v>1</v>
      </c>
      <c r="K384" s="2">
        <f>IF(C384="РЦК макси",0,2*'06A_Варіанти'!T375*J384)</f>
        <v>652.4</v>
      </c>
      <c r="L384" s="2">
        <f t="shared" si="37"/>
        <v>652.4</v>
      </c>
      <c r="M384" s="2">
        <f t="shared" si="38"/>
        <v>0</v>
      </c>
      <c r="N384" s="9">
        <f t="shared" si="39"/>
        <v>0</v>
      </c>
      <c r="O384" s="2">
        <f>MIN(IF('07A_Конструктор'!$D$5="Так",'06A_Варіанти'!E375,1E+99),IF('07A_Конструктор'!$D$6="Так",'06A_Варіанти'!F375,1E+99),IF('07A_Конструктор'!$D$7="Так",'06A_Варіанти'!G375,1E+99),IF('07A_Конструктор'!$D$8="Так",'06A_Варіанти'!H375,1E+99),IF('07A_Конструктор'!$D$9="Так",'06A_Варіанти'!I375,1E+99),IF('07A_Конструктор'!$D$10="Так",'06A_Варіанти'!J375,1E+99),IF('07A_Конструктор'!$D$11="Так",'06A_Варіанти'!K375,1E+99),IF('07A_Конструктор'!$D$12="Так",'06A_Варіанти'!L375,1E+99),IF('07A_Конструктор'!$D$13="Так",'06A_Варіанти'!M375,1E+99),IF('07A_Конструктор'!$D$14="Так",'06A_Варіанти'!N375,1E+99),IF('07A_Конструктор'!$D$15="Так",'06A_Варіанти'!O375,1E+99),IF('07A_Конструктор'!$D$16="Так",'06A_Варіанти'!P375,1E+99),IF('07A_Конструктор'!$D$17="Так",'06A_Варіанти'!Q375,1E+99),IF('06A_Варіанти'!R375="",1E+99,'06A_Варіанти'!R375))</f>
        <v>326.2</v>
      </c>
      <c r="P384" s="2" t="str">
        <f t="shared" si="40"/>
        <v>5 т</v>
      </c>
      <c r="Q384" s="2">
        <f t="shared" si="41"/>
        <v>14</v>
      </c>
      <c r="R384" s="2">
        <f>IF(OR(C384="РЦК макси",C384="РЦЧ SKU"),"SKU-потік",IFERROR(VLOOKUP(D384,'02_РЦ'!$A$3:$I$7,5,FALSE),0))</f>
        <v>800</v>
      </c>
      <c r="S384" s="2" t="str">
        <f>IF(OR(C384="РЦК макси",C384="РЦЧ SKU"),"Не рахується в ліміт",IFERROR(VLOOKUP(D384,'02_РЦ'!$A$3:$I$7,9,FALSE),"Немає РЦ"))</f>
        <v>В межах</v>
      </c>
    </row>
    <row r="385" spans="1:19">
      <c r="A385" s="2" t="str">
        <f>'06A_Варіанти'!A376</f>
        <v>BASE_2195</v>
      </c>
      <c r="B385" s="2" t="str">
        <f>'06A_Варіанти'!B376</f>
        <v>TT_2195</v>
      </c>
      <c r="C385" s="2" t="str">
        <f>'06A_Варіанти'!D376</f>
        <v>Основний</v>
      </c>
      <c r="D385" s="2" t="str">
        <f>'06A_Варіанти'!C376</f>
        <v>РЦП</v>
      </c>
      <c r="E385" s="2" t="str">
        <f>'06A_Варіанти'!S376</f>
        <v>DIRECT</v>
      </c>
      <c r="F385" s="2" t="str">
        <f>IF(O385='06A_Варіанти'!E376,'06A_Варіанти'!E$1,IF(O385='06A_Варіанти'!F376,'06A_Варіанти'!F$1,IF(O385='06A_Варіанти'!G376,'06A_Варіанти'!G$1,IF(O385='06A_Варіанти'!H376,'06A_Варіанти'!H$1,IF(O385='06A_Варіанти'!I376,'06A_Варіанти'!I$1,IF(O385='06A_Варіанти'!J376,'06A_Варіанти'!J$1,IF(O385='06A_Варіанти'!K376,'06A_Варіанти'!K$1,IF(O385='06A_Варіанти'!L376,'06A_Варіанти'!L$1,IF(O385='06A_Варіанти'!M376,'06A_Варіанти'!M$1,IF(O385='06A_Варіанти'!N376,'06A_Варіанти'!N$1,IF(O385='06A_Варіанти'!O376,'06A_Варіанти'!O$1,IF(O385='06A_Варіанти'!P376,'06A_Варіанти'!P$1,IF(O385='06A_Варіанти'!Q376,'06A_Варіанти'!Q$1,IF(O385='06A_Варіанти'!R376,'06A_Варіанти'!R$1,"НЕМАЄ МАРШРУТУ"))))))))))))))</f>
        <v>DIRECT</v>
      </c>
      <c r="G385" s="2" t="str">
        <f t="shared" si="35"/>
        <v>БЕЗ ЗМІН</v>
      </c>
      <c r="H385" s="2">
        <f>IF(G385="НЕМАЄ МАРШРУТУ",0,O385-'06A_Варіанти'!T376)</f>
        <v>0</v>
      </c>
      <c r="I385" s="2">
        <f>IFERROR(INDEX('04_Потоки'!$E:$E,MATCH(A385,'04_Потоки'!$A:$A,0)),0)</f>
        <v>1.850536130536131</v>
      </c>
      <c r="J385" s="2">
        <f t="shared" si="36"/>
        <v>1</v>
      </c>
      <c r="K385" s="2">
        <f>IF(C385="РЦК макси",0,2*'06A_Варіанти'!T376*J385)</f>
        <v>717</v>
      </c>
      <c r="L385" s="2">
        <f t="shared" si="37"/>
        <v>717</v>
      </c>
      <c r="M385" s="2">
        <f t="shared" si="38"/>
        <v>0</v>
      </c>
      <c r="N385" s="9">
        <f t="shared" si="39"/>
        <v>0</v>
      </c>
      <c r="O385" s="2">
        <f>MIN(IF('07A_Конструктор'!$D$5="Так",'06A_Варіанти'!E376,1E+99),IF('07A_Конструктор'!$D$6="Так",'06A_Варіанти'!F376,1E+99),IF('07A_Конструктор'!$D$7="Так",'06A_Варіанти'!G376,1E+99),IF('07A_Конструктор'!$D$8="Так",'06A_Варіанти'!H376,1E+99),IF('07A_Конструктор'!$D$9="Так",'06A_Варіанти'!I376,1E+99),IF('07A_Конструктор'!$D$10="Так",'06A_Варіанти'!J376,1E+99),IF('07A_Конструктор'!$D$11="Так",'06A_Варіанти'!K376,1E+99),IF('07A_Конструктор'!$D$12="Так",'06A_Варіанти'!L376,1E+99),IF('07A_Конструктор'!$D$13="Так",'06A_Варіанти'!M376,1E+99),IF('07A_Конструктор'!$D$14="Так",'06A_Варіанти'!N376,1E+99),IF('07A_Конструктор'!$D$15="Так",'06A_Варіанти'!O376,1E+99),IF('07A_Конструктор'!$D$16="Так",'06A_Варіанти'!P376,1E+99),IF('07A_Конструктор'!$D$17="Так",'06A_Варіанти'!Q376,1E+99),IF('06A_Варіанти'!R376="",1E+99,'06A_Варіанти'!R376))</f>
        <v>358.5</v>
      </c>
      <c r="P385" s="2" t="str">
        <f t="shared" si="40"/>
        <v>5 т</v>
      </c>
      <c r="Q385" s="2">
        <f t="shared" si="41"/>
        <v>14</v>
      </c>
      <c r="R385" s="2">
        <f>IF(OR(C385="РЦК макси",C385="РЦЧ SKU"),"SKU-потік",IFERROR(VLOOKUP(D385,'02_РЦ'!$A$3:$I$7,5,FALSE),0))</f>
        <v>800</v>
      </c>
      <c r="S385" s="2" t="str">
        <f>IF(OR(C385="РЦК макси",C385="РЦЧ SKU"),"Не рахується в ліміт",IFERROR(VLOOKUP(D385,'02_РЦ'!$A$3:$I$7,9,FALSE),"Немає РЦ"))</f>
        <v>В межах</v>
      </c>
    </row>
    <row r="386" spans="1:19">
      <c r="A386" s="2" t="str">
        <f>'06A_Варіанти'!A377</f>
        <v>BASE_2196</v>
      </c>
      <c r="B386" s="2" t="str">
        <f>'06A_Варіанти'!B377</f>
        <v>TT_2196</v>
      </c>
      <c r="C386" s="2" t="str">
        <f>'06A_Варіанти'!D377</f>
        <v>Основний</v>
      </c>
      <c r="D386" s="2" t="str">
        <f>'06A_Варіанти'!C377</f>
        <v>РЦП</v>
      </c>
      <c r="E386" s="2" t="str">
        <f>'06A_Варіанти'!S377</f>
        <v>DIRECT</v>
      </c>
      <c r="F386" s="2" t="str">
        <f>IF(O386='06A_Варіанти'!E377,'06A_Варіанти'!E$1,IF(O386='06A_Варіанти'!F377,'06A_Варіанти'!F$1,IF(O386='06A_Варіанти'!G377,'06A_Варіанти'!G$1,IF(O386='06A_Варіанти'!H377,'06A_Варіанти'!H$1,IF(O386='06A_Варіанти'!I377,'06A_Варіанти'!I$1,IF(O386='06A_Варіанти'!J377,'06A_Варіанти'!J$1,IF(O386='06A_Варіанти'!K377,'06A_Варіанти'!K$1,IF(O386='06A_Варіанти'!L377,'06A_Варіанти'!L$1,IF(O386='06A_Варіанти'!M377,'06A_Варіанти'!M$1,IF(O386='06A_Варіанти'!N377,'06A_Варіанти'!N$1,IF(O386='06A_Варіанти'!O377,'06A_Варіанти'!O$1,IF(O386='06A_Варіанти'!P377,'06A_Варіанти'!P$1,IF(O386='06A_Варіанти'!Q377,'06A_Варіанти'!Q$1,IF(O386='06A_Варіанти'!R377,'06A_Варіанти'!R$1,"НЕМАЄ МАРШРУТУ"))))))))))))))</f>
        <v>DIRECT</v>
      </c>
      <c r="G386" s="2" t="str">
        <f t="shared" si="35"/>
        <v>БЕЗ ЗМІН</v>
      </c>
      <c r="H386" s="2">
        <f>IF(G386="НЕМАЄ МАРШРУТУ",0,O386-'06A_Варіанти'!T377)</f>
        <v>0</v>
      </c>
      <c r="I386" s="2">
        <f>IFERROR(INDEX('04_Потоки'!$E:$E,MATCH(A386,'04_Потоки'!$A:$A,0)),0)</f>
        <v>1.850536130536131</v>
      </c>
      <c r="J386" s="2">
        <f t="shared" si="36"/>
        <v>1</v>
      </c>
      <c r="K386" s="2">
        <f>IF(C386="РЦК макси",0,2*'06A_Варіанти'!T377*J386)</f>
        <v>252</v>
      </c>
      <c r="L386" s="2">
        <f t="shared" si="37"/>
        <v>252</v>
      </c>
      <c r="M386" s="2">
        <f t="shared" si="38"/>
        <v>0</v>
      </c>
      <c r="N386" s="9">
        <f t="shared" si="39"/>
        <v>0</v>
      </c>
      <c r="O386" s="2">
        <f>MIN(IF('07A_Конструктор'!$D$5="Так",'06A_Варіанти'!E377,1E+99),IF('07A_Конструктор'!$D$6="Так",'06A_Варіанти'!F377,1E+99),IF('07A_Конструктор'!$D$7="Так",'06A_Варіанти'!G377,1E+99),IF('07A_Конструктор'!$D$8="Так",'06A_Варіанти'!H377,1E+99),IF('07A_Конструктор'!$D$9="Так",'06A_Варіанти'!I377,1E+99),IF('07A_Конструктор'!$D$10="Так",'06A_Варіанти'!J377,1E+99),IF('07A_Конструктор'!$D$11="Так",'06A_Варіанти'!K377,1E+99),IF('07A_Конструктор'!$D$12="Так",'06A_Варіанти'!L377,1E+99),IF('07A_Конструктор'!$D$13="Так",'06A_Варіанти'!M377,1E+99),IF('07A_Конструктор'!$D$14="Так",'06A_Варіанти'!N377,1E+99),IF('07A_Конструктор'!$D$15="Так",'06A_Варіанти'!O377,1E+99),IF('07A_Конструктор'!$D$16="Так",'06A_Варіанти'!P377,1E+99),IF('07A_Конструктор'!$D$17="Так",'06A_Варіанти'!Q377,1E+99),IF('06A_Варіанти'!R377="",1E+99,'06A_Варіанти'!R377))</f>
        <v>126</v>
      </c>
      <c r="P386" s="2" t="str">
        <f t="shared" si="40"/>
        <v>5 т</v>
      </c>
      <c r="Q386" s="2">
        <f t="shared" si="41"/>
        <v>14</v>
      </c>
      <c r="R386" s="2">
        <f>IF(OR(C386="РЦК макси",C386="РЦЧ SKU"),"SKU-потік",IFERROR(VLOOKUP(D386,'02_РЦ'!$A$3:$I$7,5,FALSE),0))</f>
        <v>800</v>
      </c>
      <c r="S386" s="2" t="str">
        <f>IF(OR(C386="РЦК макси",C386="РЦЧ SKU"),"Не рахується в ліміт",IFERROR(VLOOKUP(D386,'02_РЦ'!$A$3:$I$7,9,FALSE),"Немає РЦ"))</f>
        <v>В межах</v>
      </c>
    </row>
    <row r="387" spans="1:19">
      <c r="A387" s="2" t="str">
        <f>'06A_Варіанти'!A378</f>
        <v>BASE_2199</v>
      </c>
      <c r="B387" s="2" t="str">
        <f>'06A_Варіанти'!B378</f>
        <v>TT_2199</v>
      </c>
      <c r="C387" s="2" t="str">
        <f>'06A_Варіанти'!D378</f>
        <v>Основний</v>
      </c>
      <c r="D387" s="2" t="str">
        <f>'06A_Варіанти'!C378</f>
        <v>РЦП</v>
      </c>
      <c r="E387" s="2" t="str">
        <f>'06A_Варіанти'!S378</f>
        <v>DIRECT</v>
      </c>
      <c r="F387" s="2" t="str">
        <f>IF(O387='06A_Варіанти'!E378,'06A_Варіанти'!E$1,IF(O387='06A_Варіанти'!F378,'06A_Варіанти'!F$1,IF(O387='06A_Варіанти'!G378,'06A_Варіанти'!G$1,IF(O387='06A_Варіанти'!H378,'06A_Варіанти'!H$1,IF(O387='06A_Варіанти'!I378,'06A_Варіанти'!I$1,IF(O387='06A_Варіанти'!J378,'06A_Варіанти'!J$1,IF(O387='06A_Варіанти'!K378,'06A_Варіанти'!K$1,IF(O387='06A_Варіанти'!L378,'06A_Варіанти'!L$1,IF(O387='06A_Варіанти'!M378,'06A_Варіанти'!M$1,IF(O387='06A_Варіанти'!N378,'06A_Варіанти'!N$1,IF(O387='06A_Варіанти'!O378,'06A_Варіанти'!O$1,IF(O387='06A_Варіанти'!P378,'06A_Варіанти'!P$1,IF(O387='06A_Варіанти'!Q378,'06A_Варіанти'!Q$1,IF(O387='06A_Варіанти'!R378,'06A_Варіанти'!R$1,"НЕМАЄ МАРШРУТУ"))))))))))))))</f>
        <v>DIRECT</v>
      </c>
      <c r="G387" s="2" t="str">
        <f t="shared" si="35"/>
        <v>БЕЗ ЗМІН</v>
      </c>
      <c r="H387" s="2">
        <f>IF(G387="НЕМАЄ МАРШРУТУ",0,O387-'06A_Варіанти'!T378)</f>
        <v>0</v>
      </c>
      <c r="I387" s="2">
        <f>IFERROR(INDEX('04_Потоки'!$E:$E,MATCH(A387,'04_Потоки'!$A:$A,0)),0)</f>
        <v>1.850536130536131</v>
      </c>
      <c r="J387" s="2">
        <f t="shared" si="36"/>
        <v>1</v>
      </c>
      <c r="K387" s="2">
        <f>IF(C387="РЦК макси",0,2*'06A_Варіанти'!T378*J387)</f>
        <v>281</v>
      </c>
      <c r="L387" s="2">
        <f t="shared" si="37"/>
        <v>281</v>
      </c>
      <c r="M387" s="2">
        <f t="shared" si="38"/>
        <v>0</v>
      </c>
      <c r="N387" s="9">
        <f t="shared" si="39"/>
        <v>0</v>
      </c>
      <c r="O387" s="2">
        <f>MIN(IF('07A_Конструктор'!$D$5="Так",'06A_Варіанти'!E378,1E+99),IF('07A_Конструктор'!$D$6="Так",'06A_Варіанти'!F378,1E+99),IF('07A_Конструктор'!$D$7="Так",'06A_Варіанти'!G378,1E+99),IF('07A_Конструктор'!$D$8="Так",'06A_Варіанти'!H378,1E+99),IF('07A_Конструктор'!$D$9="Так",'06A_Варіанти'!I378,1E+99),IF('07A_Конструктор'!$D$10="Так",'06A_Варіанти'!J378,1E+99),IF('07A_Конструктор'!$D$11="Так",'06A_Варіанти'!K378,1E+99),IF('07A_Конструктор'!$D$12="Так",'06A_Варіанти'!L378,1E+99),IF('07A_Конструктор'!$D$13="Так",'06A_Варіанти'!M378,1E+99),IF('07A_Конструктор'!$D$14="Так",'06A_Варіанти'!N378,1E+99),IF('07A_Конструктор'!$D$15="Так",'06A_Варіанти'!O378,1E+99),IF('07A_Конструктор'!$D$16="Так",'06A_Варіанти'!P378,1E+99),IF('07A_Конструктор'!$D$17="Так",'06A_Варіанти'!Q378,1E+99),IF('06A_Варіанти'!R378="",1E+99,'06A_Варіанти'!R378))</f>
        <v>140.5</v>
      </c>
      <c r="P387" s="2" t="str">
        <f t="shared" si="40"/>
        <v>5 т</v>
      </c>
      <c r="Q387" s="2">
        <f t="shared" si="41"/>
        <v>14</v>
      </c>
      <c r="R387" s="2">
        <f>IF(OR(C387="РЦК макси",C387="РЦЧ SKU"),"SKU-потік",IFERROR(VLOOKUP(D387,'02_РЦ'!$A$3:$I$7,5,FALSE),0))</f>
        <v>800</v>
      </c>
      <c r="S387" s="2" t="str">
        <f>IF(OR(C387="РЦК макси",C387="РЦЧ SKU"),"Не рахується в ліміт",IFERROR(VLOOKUP(D387,'02_РЦ'!$A$3:$I$7,9,FALSE),"Немає РЦ"))</f>
        <v>В межах</v>
      </c>
    </row>
    <row r="388" spans="1:19">
      <c r="A388" s="2" t="str">
        <f>'06A_Варіанти'!A379</f>
        <v>BASE_2197</v>
      </c>
      <c r="B388" s="2" t="str">
        <f>'06A_Варіанти'!B379</f>
        <v>TT_2197</v>
      </c>
      <c r="C388" s="2" t="str">
        <f>'06A_Варіанти'!D379</f>
        <v>Основний</v>
      </c>
      <c r="D388" s="2" t="str">
        <f>'06A_Варіанти'!C379</f>
        <v>РЦП</v>
      </c>
      <c r="E388" s="2" t="str">
        <f>'06A_Варіанти'!S379</f>
        <v>DIRECT</v>
      </c>
      <c r="F388" s="2" t="str">
        <f>IF(O388='06A_Варіанти'!E379,'06A_Варіанти'!E$1,IF(O388='06A_Варіанти'!F379,'06A_Варіанти'!F$1,IF(O388='06A_Варіанти'!G379,'06A_Варіанти'!G$1,IF(O388='06A_Варіанти'!H379,'06A_Варіанти'!H$1,IF(O388='06A_Варіанти'!I379,'06A_Варіанти'!I$1,IF(O388='06A_Варіанти'!J379,'06A_Варіанти'!J$1,IF(O388='06A_Варіанти'!K379,'06A_Варіанти'!K$1,IF(O388='06A_Варіанти'!L379,'06A_Варіанти'!L$1,IF(O388='06A_Варіанти'!M379,'06A_Варіанти'!M$1,IF(O388='06A_Варіанти'!N379,'06A_Варіанти'!N$1,IF(O388='06A_Варіанти'!O379,'06A_Варіанти'!O$1,IF(O388='06A_Варіанти'!P379,'06A_Варіанти'!P$1,IF(O388='06A_Варіанти'!Q379,'06A_Варіанти'!Q$1,IF(O388='06A_Варіанти'!R379,'06A_Варіанти'!R$1,"НЕМАЄ МАРШРУТУ"))))))))))))))</f>
        <v>DIRECT</v>
      </c>
      <c r="G388" s="2" t="str">
        <f t="shared" si="35"/>
        <v>БЕЗ ЗМІН</v>
      </c>
      <c r="H388" s="2">
        <f>IF(G388="НЕМАЄ МАРШРУТУ",0,O388-'06A_Варіанти'!T379)</f>
        <v>0</v>
      </c>
      <c r="I388" s="2">
        <f>IFERROR(INDEX('04_Потоки'!$E:$E,MATCH(A388,'04_Потоки'!$A:$A,0)),0)</f>
        <v>1.850536130536131</v>
      </c>
      <c r="J388" s="2">
        <f t="shared" si="36"/>
        <v>1</v>
      </c>
      <c r="K388" s="2">
        <f>IF(C388="РЦК макси",0,2*'06A_Варіанти'!T379*J388)</f>
        <v>710.4</v>
      </c>
      <c r="L388" s="2">
        <f t="shared" si="37"/>
        <v>710.4</v>
      </c>
      <c r="M388" s="2">
        <f t="shared" si="38"/>
        <v>0</v>
      </c>
      <c r="N388" s="9">
        <f t="shared" si="39"/>
        <v>0</v>
      </c>
      <c r="O388" s="2">
        <f>MIN(IF('07A_Конструктор'!$D$5="Так",'06A_Варіанти'!E379,1E+99),IF('07A_Конструктор'!$D$6="Так",'06A_Варіанти'!F379,1E+99),IF('07A_Конструктор'!$D$7="Так",'06A_Варіанти'!G379,1E+99),IF('07A_Конструктор'!$D$8="Так",'06A_Варіанти'!H379,1E+99),IF('07A_Конструктор'!$D$9="Так",'06A_Варіанти'!I379,1E+99),IF('07A_Конструктор'!$D$10="Так",'06A_Варіанти'!J379,1E+99),IF('07A_Конструктор'!$D$11="Так",'06A_Варіанти'!K379,1E+99),IF('07A_Конструктор'!$D$12="Так",'06A_Варіанти'!L379,1E+99),IF('07A_Конструктор'!$D$13="Так",'06A_Варіанти'!M379,1E+99),IF('07A_Конструктор'!$D$14="Так",'06A_Варіанти'!N379,1E+99),IF('07A_Конструктор'!$D$15="Так",'06A_Варіанти'!O379,1E+99),IF('07A_Конструктор'!$D$16="Так",'06A_Варіанти'!P379,1E+99),IF('07A_Конструктор'!$D$17="Так",'06A_Варіанти'!Q379,1E+99),IF('06A_Варіанти'!R379="",1E+99,'06A_Варіанти'!R379))</f>
        <v>355.2</v>
      </c>
      <c r="P388" s="2" t="str">
        <f t="shared" si="40"/>
        <v>5 т</v>
      </c>
      <c r="Q388" s="2">
        <f t="shared" si="41"/>
        <v>14</v>
      </c>
      <c r="R388" s="2">
        <f>IF(OR(C388="РЦК макси",C388="РЦЧ SKU"),"SKU-потік",IFERROR(VLOOKUP(D388,'02_РЦ'!$A$3:$I$7,5,FALSE),0))</f>
        <v>800</v>
      </c>
      <c r="S388" s="2" t="str">
        <f>IF(OR(C388="РЦК макси",C388="РЦЧ SKU"),"Не рахується в ліміт",IFERROR(VLOOKUP(D388,'02_РЦ'!$A$3:$I$7,9,FALSE),"Немає РЦ"))</f>
        <v>В межах</v>
      </c>
    </row>
    <row r="389" spans="1:19">
      <c r="A389" s="2" t="str">
        <f>'06A_Варіанти'!A380</f>
        <v>BASE_2217</v>
      </c>
      <c r="B389" s="2" t="str">
        <f>'06A_Варіанти'!B380</f>
        <v>TT_2217</v>
      </c>
      <c r="C389" s="2" t="str">
        <f>'06A_Варіанти'!D380</f>
        <v>Основний</v>
      </c>
      <c r="D389" s="2" t="str">
        <f>'06A_Варіанти'!C380</f>
        <v>РЦП</v>
      </c>
      <c r="E389" s="2" t="str">
        <f>'06A_Варіанти'!S380</f>
        <v>KREM</v>
      </c>
      <c r="F389" s="2" t="str">
        <f>IF(O389='06A_Варіанти'!E380,'06A_Варіанти'!E$1,IF(O389='06A_Варіанти'!F380,'06A_Варіанти'!F$1,IF(O389='06A_Варіанти'!G380,'06A_Варіанти'!G$1,IF(O389='06A_Варіанти'!H380,'06A_Варіанти'!H$1,IF(O389='06A_Варіанти'!I380,'06A_Варіанти'!I$1,IF(O389='06A_Варіанти'!J380,'06A_Варіанти'!J$1,IF(O389='06A_Варіанти'!K380,'06A_Варіанти'!K$1,IF(O389='06A_Варіанти'!L380,'06A_Варіанти'!L$1,IF(O389='06A_Варіанти'!M380,'06A_Варіанти'!M$1,IF(O389='06A_Варіанти'!N380,'06A_Варіанти'!N$1,IF(O389='06A_Варіанти'!O380,'06A_Варіанти'!O$1,IF(O389='06A_Варіанти'!P380,'06A_Варіанти'!P$1,IF(O389='06A_Варіанти'!Q380,'06A_Варіанти'!Q$1,IF(O389='06A_Варіанти'!R380,'06A_Варіанти'!R$1,"НЕМАЄ МАРШРУТУ"))))))))))))))</f>
        <v>KREM</v>
      </c>
      <c r="G389" s="2" t="str">
        <f t="shared" si="35"/>
        <v>БЕЗ ЗМІН</v>
      </c>
      <c r="H389" s="2">
        <f>IF(G389="НЕМАЄ МАРШРУТУ",0,O389-'06A_Варіанти'!T380)</f>
        <v>0</v>
      </c>
      <c r="I389" s="2">
        <f>IFERROR(INDEX('04_Потоки'!$E:$E,MATCH(A389,'04_Потоки'!$A:$A,0)),0)</f>
        <v>1.850536130536131</v>
      </c>
      <c r="J389" s="2">
        <f t="shared" si="36"/>
        <v>1</v>
      </c>
      <c r="K389" s="2">
        <f>IF(C389="РЦК макси",0,2*'06A_Варіанти'!T380*J389)</f>
        <v>231.8</v>
      </c>
      <c r="L389" s="2">
        <f t="shared" si="37"/>
        <v>231.8</v>
      </c>
      <c r="M389" s="2">
        <f t="shared" si="38"/>
        <v>0</v>
      </c>
      <c r="N389" s="9">
        <f t="shared" si="39"/>
        <v>0</v>
      </c>
      <c r="O389" s="2">
        <f>MIN(IF('07A_Конструктор'!$D$5="Так",'06A_Варіанти'!E380,1E+99),IF('07A_Конструктор'!$D$6="Так",'06A_Варіанти'!F380,1E+99),IF('07A_Конструктор'!$D$7="Так",'06A_Варіанти'!G380,1E+99),IF('07A_Конструктор'!$D$8="Так",'06A_Варіанти'!H380,1E+99),IF('07A_Конструктор'!$D$9="Так",'06A_Варіанти'!I380,1E+99),IF('07A_Конструктор'!$D$10="Так",'06A_Варіанти'!J380,1E+99),IF('07A_Конструктор'!$D$11="Так",'06A_Варіанти'!K380,1E+99),IF('07A_Конструктор'!$D$12="Так",'06A_Варіанти'!L380,1E+99),IF('07A_Конструктор'!$D$13="Так",'06A_Варіанти'!M380,1E+99),IF('07A_Конструктор'!$D$14="Так",'06A_Варіанти'!N380,1E+99),IF('07A_Конструктор'!$D$15="Так",'06A_Варіанти'!O380,1E+99),IF('07A_Конструктор'!$D$16="Так",'06A_Варіанти'!P380,1E+99),IF('07A_Конструктор'!$D$17="Так",'06A_Варіанти'!Q380,1E+99),IF('06A_Варіанти'!R380="",1E+99,'06A_Варіанти'!R380))</f>
        <v>115.9</v>
      </c>
      <c r="P389" s="2" t="str">
        <f t="shared" si="40"/>
        <v>5 т</v>
      </c>
      <c r="Q389" s="2">
        <f t="shared" si="41"/>
        <v>14</v>
      </c>
      <c r="R389" s="2">
        <f>IF(OR(C389="РЦК макси",C389="РЦЧ SKU"),"SKU-потік",IFERROR(VLOOKUP(D389,'02_РЦ'!$A$3:$I$7,5,FALSE),0))</f>
        <v>800</v>
      </c>
      <c r="S389" s="2" t="str">
        <f>IF(OR(C389="РЦК макси",C389="РЦЧ SKU"),"Не рахується в ліміт",IFERROR(VLOOKUP(D389,'02_РЦ'!$A$3:$I$7,9,FALSE),"Немає РЦ"))</f>
        <v>В межах</v>
      </c>
    </row>
    <row r="390" spans="1:19">
      <c r="A390" s="2" t="str">
        <f>'06A_Варіанти'!A381</f>
        <v>BASE_2218</v>
      </c>
      <c r="B390" s="2" t="str">
        <f>'06A_Варіанти'!B381</f>
        <v>TT_2218</v>
      </c>
      <c r="C390" s="2" t="str">
        <f>'06A_Варіанти'!D381</f>
        <v>Основний</v>
      </c>
      <c r="D390" s="2" t="str">
        <f>'06A_Варіанти'!C381</f>
        <v>РЦП</v>
      </c>
      <c r="E390" s="2" t="str">
        <f>'06A_Варіанти'!S381</f>
        <v>DIRECT</v>
      </c>
      <c r="F390" s="2" t="str">
        <f>IF(O390='06A_Варіанти'!E381,'06A_Варіанти'!E$1,IF(O390='06A_Варіанти'!F381,'06A_Варіанти'!F$1,IF(O390='06A_Варіанти'!G381,'06A_Варіанти'!G$1,IF(O390='06A_Варіанти'!H381,'06A_Варіанти'!H$1,IF(O390='06A_Варіанти'!I381,'06A_Варіанти'!I$1,IF(O390='06A_Варіанти'!J381,'06A_Варіанти'!J$1,IF(O390='06A_Варіанти'!K381,'06A_Варіанти'!K$1,IF(O390='06A_Варіанти'!L381,'06A_Варіанти'!L$1,IF(O390='06A_Варіанти'!M381,'06A_Варіанти'!M$1,IF(O390='06A_Варіанти'!N381,'06A_Варіанти'!N$1,IF(O390='06A_Варіанти'!O381,'06A_Варіанти'!O$1,IF(O390='06A_Варіанти'!P381,'06A_Варіанти'!P$1,IF(O390='06A_Варіанти'!Q381,'06A_Варіанти'!Q$1,IF(O390='06A_Варіанти'!R381,'06A_Варіанти'!R$1,"НЕМАЄ МАРШРУТУ"))))))))))))))</f>
        <v>DIRECT</v>
      </c>
      <c r="G390" s="2" t="str">
        <f t="shared" si="35"/>
        <v>БЕЗ ЗМІН</v>
      </c>
      <c r="H390" s="2">
        <f>IF(G390="НЕМАЄ МАРШРУТУ",0,O390-'06A_Варіанти'!T381)</f>
        <v>0</v>
      </c>
      <c r="I390" s="2">
        <f>IFERROR(INDEX('04_Потоки'!$E:$E,MATCH(A390,'04_Потоки'!$A:$A,0)),0)</f>
        <v>1.850536130536131</v>
      </c>
      <c r="J390" s="2">
        <f t="shared" si="36"/>
        <v>1</v>
      </c>
      <c r="K390" s="2">
        <f>IF(C390="РЦК макси",0,2*'06A_Варіанти'!T381*J390)</f>
        <v>117.6</v>
      </c>
      <c r="L390" s="2">
        <f t="shared" si="37"/>
        <v>117.6</v>
      </c>
      <c r="M390" s="2">
        <f t="shared" si="38"/>
        <v>0</v>
      </c>
      <c r="N390" s="9">
        <f t="shared" si="39"/>
        <v>0</v>
      </c>
      <c r="O390" s="2">
        <f>MIN(IF('07A_Конструктор'!$D$5="Так",'06A_Варіанти'!E381,1E+99),IF('07A_Конструктор'!$D$6="Так",'06A_Варіанти'!F381,1E+99),IF('07A_Конструктор'!$D$7="Так",'06A_Варіанти'!G381,1E+99),IF('07A_Конструктор'!$D$8="Так",'06A_Варіанти'!H381,1E+99),IF('07A_Конструктор'!$D$9="Так",'06A_Варіанти'!I381,1E+99),IF('07A_Конструктор'!$D$10="Так",'06A_Варіанти'!J381,1E+99),IF('07A_Конструктор'!$D$11="Так",'06A_Варіанти'!K381,1E+99),IF('07A_Конструктор'!$D$12="Так",'06A_Варіанти'!L381,1E+99),IF('07A_Конструктор'!$D$13="Так",'06A_Варіанти'!M381,1E+99),IF('07A_Конструктор'!$D$14="Так",'06A_Варіанти'!N381,1E+99),IF('07A_Конструктор'!$D$15="Так",'06A_Варіанти'!O381,1E+99),IF('07A_Конструктор'!$D$16="Так",'06A_Варіанти'!P381,1E+99),IF('07A_Конструктор'!$D$17="Так",'06A_Варіанти'!Q381,1E+99),IF('06A_Варіанти'!R381="",1E+99,'06A_Варіанти'!R381))</f>
        <v>58.8</v>
      </c>
      <c r="P390" s="2" t="str">
        <f t="shared" si="40"/>
        <v>5 т</v>
      </c>
      <c r="Q390" s="2">
        <f t="shared" si="41"/>
        <v>14</v>
      </c>
      <c r="R390" s="2">
        <f>IF(OR(C390="РЦК макси",C390="РЦЧ SKU"),"SKU-потік",IFERROR(VLOOKUP(D390,'02_РЦ'!$A$3:$I$7,5,FALSE),0))</f>
        <v>800</v>
      </c>
      <c r="S390" s="2" t="str">
        <f>IF(OR(C390="РЦК макси",C390="РЦЧ SKU"),"Не рахується в ліміт",IFERROR(VLOOKUP(D390,'02_РЦ'!$A$3:$I$7,9,FALSE),"Немає РЦ"))</f>
        <v>В межах</v>
      </c>
    </row>
    <row r="391" spans="1:19">
      <c r="A391" s="2" t="str">
        <f>'06A_Варіанти'!A382</f>
        <v>BASE_2221</v>
      </c>
      <c r="B391" s="2" t="str">
        <f>'06A_Варіанти'!B382</f>
        <v>TT_2221</v>
      </c>
      <c r="C391" s="2" t="str">
        <f>'06A_Варіанти'!D382</f>
        <v>Основний</v>
      </c>
      <c r="D391" s="2" t="str">
        <f>'06A_Варіанти'!C382</f>
        <v>РЦП</v>
      </c>
      <c r="E391" s="2" t="str">
        <f>'06A_Варіанти'!S382</f>
        <v>DIRECT</v>
      </c>
      <c r="F391" s="2" t="str">
        <f>IF(O391='06A_Варіанти'!E382,'06A_Варіанти'!E$1,IF(O391='06A_Варіанти'!F382,'06A_Варіанти'!F$1,IF(O391='06A_Варіанти'!G382,'06A_Варіанти'!G$1,IF(O391='06A_Варіанти'!H382,'06A_Варіанти'!H$1,IF(O391='06A_Варіанти'!I382,'06A_Варіанти'!I$1,IF(O391='06A_Варіанти'!J382,'06A_Варіанти'!J$1,IF(O391='06A_Варіанти'!K382,'06A_Варіанти'!K$1,IF(O391='06A_Варіанти'!L382,'06A_Варіанти'!L$1,IF(O391='06A_Варіанти'!M382,'06A_Варіанти'!M$1,IF(O391='06A_Варіанти'!N382,'06A_Варіанти'!N$1,IF(O391='06A_Варіанти'!O382,'06A_Варіанти'!O$1,IF(O391='06A_Варіанти'!P382,'06A_Варіанти'!P$1,IF(O391='06A_Варіанти'!Q382,'06A_Варіанти'!Q$1,IF(O391='06A_Варіанти'!R382,'06A_Варіанти'!R$1,"НЕМАЄ МАРШРУТУ"))))))))))))))</f>
        <v>DIRECT</v>
      </c>
      <c r="G391" s="2" t="str">
        <f t="shared" si="35"/>
        <v>БЕЗ ЗМІН</v>
      </c>
      <c r="H391" s="2">
        <f>IF(G391="НЕМАЄ МАРШРУТУ",0,O391-'06A_Варіанти'!T382)</f>
        <v>0</v>
      </c>
      <c r="I391" s="2">
        <f>IFERROR(INDEX('04_Потоки'!$E:$E,MATCH(A391,'04_Потоки'!$A:$A,0)),0)</f>
        <v>1.850536130536131</v>
      </c>
      <c r="J391" s="2">
        <f t="shared" si="36"/>
        <v>1</v>
      </c>
      <c r="K391" s="2">
        <f>IF(C391="РЦК макси",0,2*'06A_Варіанти'!T382*J391)</f>
        <v>295</v>
      </c>
      <c r="L391" s="2">
        <f t="shared" si="37"/>
        <v>295</v>
      </c>
      <c r="M391" s="2">
        <f t="shared" si="38"/>
        <v>0</v>
      </c>
      <c r="N391" s="9">
        <f t="shared" si="39"/>
        <v>0</v>
      </c>
      <c r="O391" s="2">
        <f>MIN(IF('07A_Конструктор'!$D$5="Так",'06A_Варіанти'!E382,1E+99),IF('07A_Конструктор'!$D$6="Так",'06A_Варіанти'!F382,1E+99),IF('07A_Конструктор'!$D$7="Так",'06A_Варіанти'!G382,1E+99),IF('07A_Конструктор'!$D$8="Так",'06A_Варіанти'!H382,1E+99),IF('07A_Конструктор'!$D$9="Так",'06A_Варіанти'!I382,1E+99),IF('07A_Конструктор'!$D$10="Так",'06A_Варіанти'!J382,1E+99),IF('07A_Конструктор'!$D$11="Так",'06A_Варіанти'!K382,1E+99),IF('07A_Конструктор'!$D$12="Так",'06A_Варіанти'!L382,1E+99),IF('07A_Конструктор'!$D$13="Так",'06A_Варіанти'!M382,1E+99),IF('07A_Конструктор'!$D$14="Так",'06A_Варіанти'!N382,1E+99),IF('07A_Конструктор'!$D$15="Так",'06A_Варіанти'!O382,1E+99),IF('07A_Конструктор'!$D$16="Так",'06A_Варіанти'!P382,1E+99),IF('07A_Конструктор'!$D$17="Так",'06A_Варіанти'!Q382,1E+99),IF('06A_Варіанти'!R382="",1E+99,'06A_Варіанти'!R382))</f>
        <v>147.5</v>
      </c>
      <c r="P391" s="2" t="str">
        <f t="shared" si="40"/>
        <v>5 т</v>
      </c>
      <c r="Q391" s="2">
        <f t="shared" si="41"/>
        <v>14</v>
      </c>
      <c r="R391" s="2">
        <f>IF(OR(C391="РЦК макси",C391="РЦЧ SKU"),"SKU-потік",IFERROR(VLOOKUP(D391,'02_РЦ'!$A$3:$I$7,5,FALSE),0))</f>
        <v>800</v>
      </c>
      <c r="S391" s="2" t="str">
        <f>IF(OR(C391="РЦК макси",C391="РЦЧ SKU"),"Не рахується в ліміт",IFERROR(VLOOKUP(D391,'02_РЦ'!$A$3:$I$7,9,FALSE),"Немає РЦ"))</f>
        <v>В межах</v>
      </c>
    </row>
    <row r="392" spans="1:19">
      <c r="A392" s="2" t="str">
        <f>'06A_Варіанти'!A383</f>
        <v>BASE_2226</v>
      </c>
      <c r="B392" s="2" t="str">
        <f>'06A_Варіанти'!B383</f>
        <v>TT_2226</v>
      </c>
      <c r="C392" s="2" t="str">
        <f>'06A_Варіанти'!D383</f>
        <v>Основний</v>
      </c>
      <c r="D392" s="2" t="str">
        <f>'06A_Варіанти'!C383</f>
        <v>РЦП</v>
      </c>
      <c r="E392" s="2" t="str">
        <f>'06A_Варіанти'!S383</f>
        <v>DIRECT</v>
      </c>
      <c r="F392" s="2" t="str">
        <f>IF(O392='06A_Варіанти'!E383,'06A_Варіанти'!E$1,IF(O392='06A_Варіанти'!F383,'06A_Варіанти'!F$1,IF(O392='06A_Варіанти'!G383,'06A_Варіанти'!G$1,IF(O392='06A_Варіанти'!H383,'06A_Варіанти'!H$1,IF(O392='06A_Варіанти'!I383,'06A_Варіанти'!I$1,IF(O392='06A_Варіанти'!J383,'06A_Варіанти'!J$1,IF(O392='06A_Варіанти'!K383,'06A_Варіанти'!K$1,IF(O392='06A_Варіанти'!L383,'06A_Варіанти'!L$1,IF(O392='06A_Варіанти'!M383,'06A_Варіанти'!M$1,IF(O392='06A_Варіанти'!N383,'06A_Варіанти'!N$1,IF(O392='06A_Варіанти'!O383,'06A_Варіанти'!O$1,IF(O392='06A_Варіанти'!P383,'06A_Варіанти'!P$1,IF(O392='06A_Варіанти'!Q383,'06A_Варіанти'!Q$1,IF(O392='06A_Варіанти'!R383,'06A_Варіанти'!R$1,"НЕМАЄ МАРШРУТУ"))))))))))))))</f>
        <v>DIRECT</v>
      </c>
      <c r="G392" s="2" t="str">
        <f t="shared" si="35"/>
        <v>БЕЗ ЗМІН</v>
      </c>
      <c r="H392" s="2">
        <f>IF(G392="НЕМАЄ МАРШРУТУ",0,O392-'06A_Варіанти'!T383)</f>
        <v>0</v>
      </c>
      <c r="I392" s="2">
        <f>IFERROR(INDEX('04_Потоки'!$E:$E,MATCH(A392,'04_Потоки'!$A:$A,0)),0)</f>
        <v>1.850536130536131</v>
      </c>
      <c r="J392" s="2">
        <f t="shared" si="36"/>
        <v>1</v>
      </c>
      <c r="K392" s="2">
        <f>IF(C392="РЦК макси",0,2*'06A_Варіанти'!T383*J392)</f>
        <v>336.2</v>
      </c>
      <c r="L392" s="2">
        <f t="shared" si="37"/>
        <v>336.2</v>
      </c>
      <c r="M392" s="2">
        <f t="shared" si="38"/>
        <v>0</v>
      </c>
      <c r="N392" s="9">
        <f t="shared" si="39"/>
        <v>0</v>
      </c>
      <c r="O392" s="2">
        <f>MIN(IF('07A_Конструктор'!$D$5="Так",'06A_Варіанти'!E383,1E+99),IF('07A_Конструктор'!$D$6="Так",'06A_Варіанти'!F383,1E+99),IF('07A_Конструктор'!$D$7="Так",'06A_Варіанти'!G383,1E+99),IF('07A_Конструктор'!$D$8="Так",'06A_Варіанти'!H383,1E+99),IF('07A_Конструктор'!$D$9="Так",'06A_Варіанти'!I383,1E+99),IF('07A_Конструктор'!$D$10="Так",'06A_Варіанти'!J383,1E+99),IF('07A_Конструктор'!$D$11="Так",'06A_Варіанти'!K383,1E+99),IF('07A_Конструктор'!$D$12="Так",'06A_Варіанти'!L383,1E+99),IF('07A_Конструктор'!$D$13="Так",'06A_Варіанти'!M383,1E+99),IF('07A_Конструктор'!$D$14="Так",'06A_Варіанти'!N383,1E+99),IF('07A_Конструктор'!$D$15="Так",'06A_Варіанти'!O383,1E+99),IF('07A_Конструктор'!$D$16="Так",'06A_Варіанти'!P383,1E+99),IF('07A_Конструктор'!$D$17="Так",'06A_Варіанти'!Q383,1E+99),IF('06A_Варіанти'!R383="",1E+99,'06A_Варіанти'!R383))</f>
        <v>168.1</v>
      </c>
      <c r="P392" s="2" t="str">
        <f t="shared" si="40"/>
        <v>5 т</v>
      </c>
      <c r="Q392" s="2">
        <f t="shared" si="41"/>
        <v>14</v>
      </c>
      <c r="R392" s="2">
        <f>IF(OR(C392="РЦК макси",C392="РЦЧ SKU"),"SKU-потік",IFERROR(VLOOKUP(D392,'02_РЦ'!$A$3:$I$7,5,FALSE),0))</f>
        <v>800</v>
      </c>
      <c r="S392" s="2" t="str">
        <f>IF(OR(C392="РЦК макси",C392="РЦЧ SKU"),"Не рахується в ліміт",IFERROR(VLOOKUP(D392,'02_РЦ'!$A$3:$I$7,9,FALSE),"Немає РЦ"))</f>
        <v>В межах</v>
      </c>
    </row>
    <row r="393" spans="1:19">
      <c r="A393" s="2" t="str">
        <f>'06A_Варіанти'!A384</f>
        <v>BASE_2219</v>
      </c>
      <c r="B393" s="2" t="str">
        <f>'06A_Варіанти'!B384</f>
        <v>TT_2219</v>
      </c>
      <c r="C393" s="2" t="str">
        <f>'06A_Варіанти'!D384</f>
        <v>Основний</v>
      </c>
      <c r="D393" s="2" t="str">
        <f>'06A_Варіанти'!C384</f>
        <v>РЦП</v>
      </c>
      <c r="E393" s="2" t="str">
        <f>'06A_Варіанти'!S384</f>
        <v>DIRECT</v>
      </c>
      <c r="F393" s="2" t="str">
        <f>IF(O393='06A_Варіанти'!E384,'06A_Варіанти'!E$1,IF(O393='06A_Варіанти'!F384,'06A_Варіанти'!F$1,IF(O393='06A_Варіанти'!G384,'06A_Варіанти'!G$1,IF(O393='06A_Варіанти'!H384,'06A_Варіанти'!H$1,IF(O393='06A_Варіанти'!I384,'06A_Варіанти'!I$1,IF(O393='06A_Варіанти'!J384,'06A_Варіанти'!J$1,IF(O393='06A_Варіанти'!K384,'06A_Варіанти'!K$1,IF(O393='06A_Варіанти'!L384,'06A_Варіанти'!L$1,IF(O393='06A_Варіанти'!M384,'06A_Варіанти'!M$1,IF(O393='06A_Варіанти'!N384,'06A_Варіанти'!N$1,IF(O393='06A_Варіанти'!O384,'06A_Варіанти'!O$1,IF(O393='06A_Варіанти'!P384,'06A_Варіанти'!P$1,IF(O393='06A_Варіанти'!Q384,'06A_Варіанти'!Q$1,IF(O393='06A_Варіанти'!R384,'06A_Варіанти'!R$1,"НЕМАЄ МАРШРУТУ"))))))))))))))</f>
        <v>DIRECT</v>
      </c>
      <c r="G393" s="2" t="str">
        <f t="shared" si="35"/>
        <v>БЕЗ ЗМІН</v>
      </c>
      <c r="H393" s="2">
        <f>IF(G393="НЕМАЄ МАРШРУТУ",0,O393-'06A_Варіанти'!T384)</f>
        <v>0</v>
      </c>
      <c r="I393" s="2">
        <f>IFERROR(INDEX('04_Потоки'!$E:$E,MATCH(A393,'04_Потоки'!$A:$A,0)),0)</f>
        <v>1.850536130536131</v>
      </c>
      <c r="J393" s="2">
        <f t="shared" si="36"/>
        <v>1</v>
      </c>
      <c r="K393" s="2">
        <f>IF(C393="РЦК макси",0,2*'06A_Варіанти'!T384*J393)</f>
        <v>709.8</v>
      </c>
      <c r="L393" s="2">
        <f t="shared" si="37"/>
        <v>709.8</v>
      </c>
      <c r="M393" s="2">
        <f t="shared" si="38"/>
        <v>0</v>
      </c>
      <c r="N393" s="9">
        <f t="shared" si="39"/>
        <v>0</v>
      </c>
      <c r="O393" s="2">
        <f>MIN(IF('07A_Конструктор'!$D$5="Так",'06A_Варіанти'!E384,1E+99),IF('07A_Конструктор'!$D$6="Так",'06A_Варіанти'!F384,1E+99),IF('07A_Конструктор'!$D$7="Так",'06A_Варіанти'!G384,1E+99),IF('07A_Конструктор'!$D$8="Так",'06A_Варіанти'!H384,1E+99),IF('07A_Конструктор'!$D$9="Так",'06A_Варіанти'!I384,1E+99),IF('07A_Конструктор'!$D$10="Так",'06A_Варіанти'!J384,1E+99),IF('07A_Конструктор'!$D$11="Так",'06A_Варіанти'!K384,1E+99),IF('07A_Конструктор'!$D$12="Так",'06A_Варіанти'!L384,1E+99),IF('07A_Конструктор'!$D$13="Так",'06A_Варіанти'!M384,1E+99),IF('07A_Конструктор'!$D$14="Так",'06A_Варіанти'!N384,1E+99),IF('07A_Конструктор'!$D$15="Так",'06A_Варіанти'!O384,1E+99),IF('07A_Конструктор'!$D$16="Так",'06A_Варіанти'!P384,1E+99),IF('07A_Конструктор'!$D$17="Так",'06A_Варіанти'!Q384,1E+99),IF('06A_Варіанти'!R384="",1E+99,'06A_Варіанти'!R384))</f>
        <v>354.9</v>
      </c>
      <c r="P393" s="2" t="str">
        <f t="shared" si="40"/>
        <v>5 т</v>
      </c>
      <c r="Q393" s="2">
        <f t="shared" si="41"/>
        <v>14</v>
      </c>
      <c r="R393" s="2">
        <f>IF(OR(C393="РЦК макси",C393="РЦЧ SKU"),"SKU-потік",IFERROR(VLOOKUP(D393,'02_РЦ'!$A$3:$I$7,5,FALSE),0))</f>
        <v>800</v>
      </c>
      <c r="S393" s="2" t="str">
        <f>IF(OR(C393="РЦК макси",C393="РЦЧ SKU"),"Не рахується в ліміт",IFERROR(VLOOKUP(D393,'02_РЦ'!$A$3:$I$7,9,FALSE),"Немає РЦ"))</f>
        <v>В межах</v>
      </c>
    </row>
    <row r="394" spans="1:19">
      <c r="A394" s="2" t="str">
        <f>'06A_Варіанти'!A385</f>
        <v>BASE_2229</v>
      </c>
      <c r="B394" s="2" t="str">
        <f>'06A_Варіанти'!B385</f>
        <v>TT_2229</v>
      </c>
      <c r="C394" s="2" t="str">
        <f>'06A_Варіанти'!D385</f>
        <v>Основний</v>
      </c>
      <c r="D394" s="2" t="str">
        <f>'06A_Варіанти'!C385</f>
        <v>РЦП</v>
      </c>
      <c r="E394" s="2" t="str">
        <f>'06A_Варіанти'!S385</f>
        <v>DIRECT</v>
      </c>
      <c r="F394" s="2" t="str">
        <f>IF(O394='06A_Варіанти'!E385,'06A_Варіанти'!E$1,IF(O394='06A_Варіанти'!F385,'06A_Варіанти'!F$1,IF(O394='06A_Варіанти'!G385,'06A_Варіанти'!G$1,IF(O394='06A_Варіанти'!H385,'06A_Варіанти'!H$1,IF(O394='06A_Варіанти'!I385,'06A_Варіанти'!I$1,IF(O394='06A_Варіанти'!J385,'06A_Варіанти'!J$1,IF(O394='06A_Варіанти'!K385,'06A_Варіанти'!K$1,IF(O394='06A_Варіанти'!L385,'06A_Варіанти'!L$1,IF(O394='06A_Варіанти'!M385,'06A_Варіанти'!M$1,IF(O394='06A_Варіанти'!N385,'06A_Варіанти'!N$1,IF(O394='06A_Варіанти'!O385,'06A_Варіанти'!O$1,IF(O394='06A_Варіанти'!P385,'06A_Варіанти'!P$1,IF(O394='06A_Варіанти'!Q385,'06A_Варіанти'!Q$1,IF(O394='06A_Варіанти'!R385,'06A_Варіанти'!R$1,"НЕМАЄ МАРШРУТУ"))))))))))))))</f>
        <v>DIRECT</v>
      </c>
      <c r="G394" s="2" t="str">
        <f t="shared" si="35"/>
        <v>БЕЗ ЗМІН</v>
      </c>
      <c r="H394" s="2">
        <f>IF(G394="НЕМАЄ МАРШРУТУ",0,O394-'06A_Варіанти'!T385)</f>
        <v>0</v>
      </c>
      <c r="I394" s="2">
        <f>IFERROR(INDEX('04_Потоки'!$E:$E,MATCH(A394,'04_Потоки'!$A:$A,0)),0)</f>
        <v>1.850536130536131</v>
      </c>
      <c r="J394" s="2">
        <f t="shared" si="36"/>
        <v>1</v>
      </c>
      <c r="K394" s="2">
        <f>IF(C394="РЦК макси",0,2*'06A_Варіанти'!T385*J394)</f>
        <v>370.4</v>
      </c>
      <c r="L394" s="2">
        <f t="shared" si="37"/>
        <v>370.4</v>
      </c>
      <c r="M394" s="2">
        <f t="shared" si="38"/>
        <v>0</v>
      </c>
      <c r="N394" s="9">
        <f t="shared" si="39"/>
        <v>0</v>
      </c>
      <c r="O394" s="2">
        <f>MIN(IF('07A_Конструктор'!$D$5="Так",'06A_Варіанти'!E385,1E+99),IF('07A_Конструктор'!$D$6="Так",'06A_Варіанти'!F385,1E+99),IF('07A_Конструктор'!$D$7="Так",'06A_Варіанти'!G385,1E+99),IF('07A_Конструктор'!$D$8="Так",'06A_Варіанти'!H385,1E+99),IF('07A_Конструктор'!$D$9="Так",'06A_Варіанти'!I385,1E+99),IF('07A_Конструктор'!$D$10="Так",'06A_Варіанти'!J385,1E+99),IF('07A_Конструктор'!$D$11="Так",'06A_Варіанти'!K385,1E+99),IF('07A_Конструктор'!$D$12="Так",'06A_Варіанти'!L385,1E+99),IF('07A_Конструктор'!$D$13="Так",'06A_Варіанти'!M385,1E+99),IF('07A_Конструктор'!$D$14="Так",'06A_Варіанти'!N385,1E+99),IF('07A_Конструктор'!$D$15="Так",'06A_Варіанти'!O385,1E+99),IF('07A_Конструктор'!$D$16="Так",'06A_Варіанти'!P385,1E+99),IF('07A_Конструктор'!$D$17="Так",'06A_Варіанти'!Q385,1E+99),IF('06A_Варіанти'!R385="",1E+99,'06A_Варіанти'!R385))</f>
        <v>185.2</v>
      </c>
      <c r="P394" s="2" t="str">
        <f t="shared" si="40"/>
        <v>5 т</v>
      </c>
      <c r="Q394" s="2">
        <f t="shared" si="41"/>
        <v>14</v>
      </c>
      <c r="R394" s="2">
        <f>IF(OR(C394="РЦК макси",C394="РЦЧ SKU"),"SKU-потік",IFERROR(VLOOKUP(D394,'02_РЦ'!$A$3:$I$7,5,FALSE),0))</f>
        <v>800</v>
      </c>
      <c r="S394" s="2" t="str">
        <f>IF(OR(C394="РЦК макси",C394="РЦЧ SKU"),"Не рахується в ліміт",IFERROR(VLOOKUP(D394,'02_РЦ'!$A$3:$I$7,9,FALSE),"Немає РЦ"))</f>
        <v>В межах</v>
      </c>
    </row>
    <row r="395" spans="1:19">
      <c r="A395" s="2" t="str">
        <f>'06A_Варіанти'!A386</f>
        <v>BASE_2231</v>
      </c>
      <c r="B395" s="2" t="str">
        <f>'06A_Варіанти'!B386</f>
        <v>TT_2231</v>
      </c>
      <c r="C395" s="2" t="str">
        <f>'06A_Варіанти'!D386</f>
        <v>Основний</v>
      </c>
      <c r="D395" s="2" t="str">
        <f>'06A_Варіанти'!C386</f>
        <v>РЦП</v>
      </c>
      <c r="E395" s="2" t="str">
        <f>'06A_Варіанти'!S386</f>
        <v>KAM_HPP</v>
      </c>
      <c r="F395" s="2" t="str">
        <f>IF(O395='06A_Варіанти'!E386,'06A_Варіанти'!E$1,IF(O395='06A_Варіанти'!F386,'06A_Варіанти'!F$1,IF(O395='06A_Варіанти'!G386,'06A_Варіанти'!G$1,IF(O395='06A_Варіанти'!H386,'06A_Варіанти'!H$1,IF(O395='06A_Варіанти'!I386,'06A_Варіанти'!I$1,IF(O395='06A_Варіанти'!J386,'06A_Варіанти'!J$1,IF(O395='06A_Варіанти'!K386,'06A_Варіанти'!K$1,IF(O395='06A_Варіанти'!L386,'06A_Варіанти'!L$1,IF(O395='06A_Варіанти'!M386,'06A_Варіанти'!M$1,IF(O395='06A_Варіанти'!N386,'06A_Варіанти'!N$1,IF(O395='06A_Варіанти'!O386,'06A_Варіанти'!O$1,IF(O395='06A_Варіанти'!P386,'06A_Варіанти'!P$1,IF(O395='06A_Варіанти'!Q386,'06A_Варіанти'!Q$1,IF(O395='06A_Варіанти'!R386,'06A_Варіанти'!R$1,"НЕМАЄ МАРШРУТУ"))))))))))))))</f>
        <v>KAM_HPP</v>
      </c>
      <c r="G395" s="2" t="str">
        <f t="shared" ref="G395:G458" si="42">IF(O395&gt;1E+90,"НЕМАЄ МАРШРУТУ",IF(F395=E395,"БЕЗ ЗМІН","ЗМІНЕНО"))</f>
        <v>БЕЗ ЗМІН</v>
      </c>
      <c r="H395" s="2">
        <f>IF(G395="НЕМАЄ МАРШРУТУ",0,O395-'06A_Варіанти'!T386)</f>
        <v>0</v>
      </c>
      <c r="I395" s="2">
        <f>IFERROR(INDEX('04_Потоки'!$E:$E,MATCH(A395,'04_Потоки'!$A:$A,0)),0)</f>
        <v>1.850536130536131</v>
      </c>
      <c r="J395" s="2">
        <f t="shared" ref="J395:J458" si="43">ROUNDUP(I395/20,0)</f>
        <v>1</v>
      </c>
      <c r="K395" s="2">
        <f>IF(C395="РЦК макси",0,2*'06A_Варіанти'!T386*J395)</f>
        <v>346.8</v>
      </c>
      <c r="L395" s="2">
        <f t="shared" ref="L395:L458" si="44">IF(C395="РЦК макси",0,IF(G395="НЕМАЄ МАРШРУТУ",0,2*O395*J395))</f>
        <v>346.8</v>
      </c>
      <c r="M395" s="2">
        <f t="shared" ref="M395:M458" si="45">L395-K395</f>
        <v>0</v>
      </c>
      <c r="N395" s="9">
        <f t="shared" ref="N395:N458" si="46">IFERROR(M395/K395,0)</f>
        <v>0</v>
      </c>
      <c r="O395" s="2">
        <f>MIN(IF('07A_Конструктор'!$D$5="Так",'06A_Варіанти'!E386,1E+99),IF('07A_Конструктор'!$D$6="Так",'06A_Варіанти'!F386,1E+99),IF('07A_Конструктор'!$D$7="Так",'06A_Варіанти'!G386,1E+99),IF('07A_Конструктор'!$D$8="Так",'06A_Варіанти'!H386,1E+99),IF('07A_Конструктор'!$D$9="Так",'06A_Варіанти'!I386,1E+99),IF('07A_Конструктор'!$D$10="Так",'06A_Варіанти'!J386,1E+99),IF('07A_Конструктор'!$D$11="Так",'06A_Варіанти'!K386,1E+99),IF('07A_Конструктор'!$D$12="Так",'06A_Варіанти'!L386,1E+99),IF('07A_Конструктор'!$D$13="Так",'06A_Варіанти'!M386,1E+99),IF('07A_Конструктор'!$D$14="Так",'06A_Варіанти'!N386,1E+99),IF('07A_Конструктор'!$D$15="Так",'06A_Варіанти'!O386,1E+99),IF('07A_Конструктор'!$D$16="Так",'06A_Варіанти'!P386,1E+99),IF('07A_Конструктор'!$D$17="Так",'06A_Варіанти'!Q386,1E+99),IF('06A_Варіанти'!R386="",1E+99,'06A_Варіанти'!R386))</f>
        <v>173.4</v>
      </c>
      <c r="P395" s="2" t="str">
        <f t="shared" ref="P395:P458" si="47">IF(C395="РЦК макси","Не моделюється",IF(MOD(I395,20)=0,"10 т",IF(MOD(I395,20)&lt;=14,"5 т",IF(MOD(I395,20)&lt;=16,"7 т","10 т"))))</f>
        <v>5 т</v>
      </c>
      <c r="Q395" s="2">
        <f t="shared" ref="Q395:Q458" si="48">IF(P395="Не моделюється",0,IF(P395="5 т",14,IF(P395="7 т",16,20)))</f>
        <v>14</v>
      </c>
      <c r="R395" s="2">
        <f>IF(OR(C395="РЦК макси",C395="РЦЧ SKU"),"SKU-потік",IFERROR(VLOOKUP(D395,'02_РЦ'!$A$3:$I$7,5,FALSE),0))</f>
        <v>800</v>
      </c>
      <c r="S395" s="2" t="str">
        <f>IF(OR(C395="РЦК макси",C395="РЦЧ SKU"),"Не рахується в ліміт",IFERROR(VLOOKUP(D395,'02_РЦ'!$A$3:$I$7,9,FALSE),"Немає РЦ"))</f>
        <v>В межах</v>
      </c>
    </row>
    <row r="396" spans="1:19">
      <c r="A396" s="2" t="str">
        <f>'06A_Варіанти'!A387</f>
        <v>BASE_2234</v>
      </c>
      <c r="B396" s="2" t="str">
        <f>'06A_Варіанти'!B387</f>
        <v>TT_2234</v>
      </c>
      <c r="C396" s="2" t="str">
        <f>'06A_Варіанти'!D387</f>
        <v>Основний</v>
      </c>
      <c r="D396" s="2" t="str">
        <f>'06A_Варіанти'!C387</f>
        <v>РЦП</v>
      </c>
      <c r="E396" s="2" t="str">
        <f>'06A_Варіанти'!S387</f>
        <v>DIRECT</v>
      </c>
      <c r="F396" s="2" t="str">
        <f>IF(O396='06A_Варіанти'!E387,'06A_Варіанти'!E$1,IF(O396='06A_Варіанти'!F387,'06A_Варіанти'!F$1,IF(O396='06A_Варіанти'!G387,'06A_Варіанти'!G$1,IF(O396='06A_Варіанти'!H387,'06A_Варіанти'!H$1,IF(O396='06A_Варіанти'!I387,'06A_Варіанти'!I$1,IF(O396='06A_Варіанти'!J387,'06A_Варіанти'!J$1,IF(O396='06A_Варіанти'!K387,'06A_Варіанти'!K$1,IF(O396='06A_Варіанти'!L387,'06A_Варіанти'!L$1,IF(O396='06A_Варіанти'!M387,'06A_Варіанти'!M$1,IF(O396='06A_Варіанти'!N387,'06A_Варіанти'!N$1,IF(O396='06A_Варіанти'!O387,'06A_Варіанти'!O$1,IF(O396='06A_Варіанти'!P387,'06A_Варіанти'!P$1,IF(O396='06A_Варіанти'!Q387,'06A_Варіанти'!Q$1,IF(O396='06A_Варіанти'!R387,'06A_Варіанти'!R$1,"НЕМАЄ МАРШРУТУ"))))))))))))))</f>
        <v>DIRECT</v>
      </c>
      <c r="G396" s="2" t="str">
        <f t="shared" si="42"/>
        <v>БЕЗ ЗМІН</v>
      </c>
      <c r="H396" s="2">
        <f>IF(G396="НЕМАЄ МАРШРУТУ",0,O396-'06A_Варіанти'!T387)</f>
        <v>0</v>
      </c>
      <c r="I396" s="2">
        <f>IFERROR(INDEX('04_Потоки'!$E:$E,MATCH(A396,'04_Потоки'!$A:$A,0)),0)</f>
        <v>1.850536130536131</v>
      </c>
      <c r="J396" s="2">
        <f t="shared" si="43"/>
        <v>1</v>
      </c>
      <c r="K396" s="2">
        <f>IF(C396="РЦК макси",0,2*'06A_Варіанти'!T387*J396)</f>
        <v>507.6</v>
      </c>
      <c r="L396" s="2">
        <f t="shared" si="44"/>
        <v>507.6</v>
      </c>
      <c r="M396" s="2">
        <f t="shared" si="45"/>
        <v>0</v>
      </c>
      <c r="N396" s="9">
        <f t="shared" si="46"/>
        <v>0</v>
      </c>
      <c r="O396" s="2">
        <f>MIN(IF('07A_Конструктор'!$D$5="Так",'06A_Варіанти'!E387,1E+99),IF('07A_Конструктор'!$D$6="Так",'06A_Варіанти'!F387,1E+99),IF('07A_Конструктор'!$D$7="Так",'06A_Варіанти'!G387,1E+99),IF('07A_Конструктор'!$D$8="Так",'06A_Варіанти'!H387,1E+99),IF('07A_Конструктор'!$D$9="Так",'06A_Варіанти'!I387,1E+99),IF('07A_Конструктор'!$D$10="Так",'06A_Варіанти'!J387,1E+99),IF('07A_Конструктор'!$D$11="Так",'06A_Варіанти'!K387,1E+99),IF('07A_Конструктор'!$D$12="Так",'06A_Варіанти'!L387,1E+99),IF('07A_Конструктор'!$D$13="Так",'06A_Варіанти'!M387,1E+99),IF('07A_Конструктор'!$D$14="Так",'06A_Варіанти'!N387,1E+99),IF('07A_Конструктор'!$D$15="Так",'06A_Варіанти'!O387,1E+99),IF('07A_Конструктор'!$D$16="Так",'06A_Варіанти'!P387,1E+99),IF('07A_Конструктор'!$D$17="Так",'06A_Варіанти'!Q387,1E+99),IF('06A_Варіанти'!R387="",1E+99,'06A_Варіанти'!R387))</f>
        <v>253.8</v>
      </c>
      <c r="P396" s="2" t="str">
        <f t="shared" si="47"/>
        <v>5 т</v>
      </c>
      <c r="Q396" s="2">
        <f t="shared" si="48"/>
        <v>14</v>
      </c>
      <c r="R396" s="2">
        <f>IF(OR(C396="РЦК макси",C396="РЦЧ SKU"),"SKU-потік",IFERROR(VLOOKUP(D396,'02_РЦ'!$A$3:$I$7,5,FALSE),0))</f>
        <v>800</v>
      </c>
      <c r="S396" s="2" t="str">
        <f>IF(OR(C396="РЦК макси",C396="РЦЧ SKU"),"Не рахується в ліміт",IFERROR(VLOOKUP(D396,'02_РЦ'!$A$3:$I$7,9,FALSE),"Немає РЦ"))</f>
        <v>В межах</v>
      </c>
    </row>
    <row r="397" spans="1:19">
      <c r="A397" s="2" t="str">
        <f>'06A_Варіанти'!A388</f>
        <v>BASE_2238</v>
      </c>
      <c r="B397" s="2" t="str">
        <f>'06A_Варіанти'!B388</f>
        <v>TT_2238</v>
      </c>
      <c r="C397" s="2" t="str">
        <f>'06A_Варіанти'!D388</f>
        <v>Основний</v>
      </c>
      <c r="D397" s="2" t="str">
        <f>'06A_Варіанти'!C388</f>
        <v>РЦП</v>
      </c>
      <c r="E397" s="2" t="str">
        <f>'06A_Варіанти'!S388</f>
        <v>KYI_SOUTH</v>
      </c>
      <c r="F397" s="2" t="str">
        <f>IF(O397='06A_Варіанти'!E388,'06A_Варіанти'!E$1,IF(O397='06A_Варіанти'!F388,'06A_Варіанти'!F$1,IF(O397='06A_Варіанти'!G388,'06A_Варіанти'!G$1,IF(O397='06A_Варіанти'!H388,'06A_Варіанти'!H$1,IF(O397='06A_Варіанти'!I388,'06A_Варіанти'!I$1,IF(O397='06A_Варіанти'!J388,'06A_Варіанти'!J$1,IF(O397='06A_Варіанти'!K388,'06A_Варіанти'!K$1,IF(O397='06A_Варіанти'!L388,'06A_Варіанти'!L$1,IF(O397='06A_Варіанти'!M388,'06A_Варіанти'!M$1,IF(O397='06A_Варіанти'!N388,'06A_Варіанти'!N$1,IF(O397='06A_Варіанти'!O388,'06A_Варіанти'!O$1,IF(O397='06A_Варіанти'!P388,'06A_Варіанти'!P$1,IF(O397='06A_Варіанти'!Q388,'06A_Варіанти'!Q$1,IF(O397='06A_Варіанти'!R388,'06A_Варіанти'!R$1,"НЕМАЄ МАРШРУТУ"))))))))))))))</f>
        <v>KYI_SOUTH</v>
      </c>
      <c r="G397" s="2" t="str">
        <f t="shared" si="42"/>
        <v>БЕЗ ЗМІН</v>
      </c>
      <c r="H397" s="2">
        <f>IF(G397="НЕМАЄ МАРШРУТУ",0,O397-'06A_Варіанти'!T388)</f>
        <v>0</v>
      </c>
      <c r="I397" s="2">
        <f>IFERROR(INDEX('04_Потоки'!$E:$E,MATCH(A397,'04_Потоки'!$A:$A,0)),0)</f>
        <v>1.850536130536131</v>
      </c>
      <c r="J397" s="2">
        <f t="shared" si="43"/>
        <v>1</v>
      </c>
      <c r="K397" s="2">
        <f>IF(C397="РЦК макси",0,2*'06A_Варіанти'!T388*J397)</f>
        <v>718</v>
      </c>
      <c r="L397" s="2">
        <f t="shared" si="44"/>
        <v>718</v>
      </c>
      <c r="M397" s="2">
        <f t="shared" si="45"/>
        <v>0</v>
      </c>
      <c r="N397" s="9">
        <f t="shared" si="46"/>
        <v>0</v>
      </c>
      <c r="O397" s="2">
        <f>MIN(IF('07A_Конструктор'!$D$5="Так",'06A_Варіанти'!E388,1E+99),IF('07A_Конструктор'!$D$6="Так",'06A_Варіанти'!F388,1E+99),IF('07A_Конструктор'!$D$7="Так",'06A_Варіанти'!G388,1E+99),IF('07A_Конструктор'!$D$8="Так",'06A_Варіанти'!H388,1E+99),IF('07A_Конструктор'!$D$9="Так",'06A_Варіанти'!I388,1E+99),IF('07A_Конструктор'!$D$10="Так",'06A_Варіанти'!J388,1E+99),IF('07A_Конструктор'!$D$11="Так",'06A_Варіанти'!K388,1E+99),IF('07A_Конструктор'!$D$12="Так",'06A_Варіанти'!L388,1E+99),IF('07A_Конструктор'!$D$13="Так",'06A_Варіанти'!M388,1E+99),IF('07A_Конструктор'!$D$14="Так",'06A_Варіанти'!N388,1E+99),IF('07A_Конструктор'!$D$15="Так",'06A_Варіанти'!O388,1E+99),IF('07A_Конструктор'!$D$16="Так",'06A_Варіанти'!P388,1E+99),IF('07A_Конструктор'!$D$17="Так",'06A_Варіанти'!Q388,1E+99),IF('06A_Варіанти'!R388="",1E+99,'06A_Варіанти'!R388))</f>
        <v>359</v>
      </c>
      <c r="P397" s="2" t="str">
        <f t="shared" si="47"/>
        <v>5 т</v>
      </c>
      <c r="Q397" s="2">
        <f t="shared" si="48"/>
        <v>14</v>
      </c>
      <c r="R397" s="2">
        <f>IF(OR(C397="РЦК макси",C397="РЦЧ SKU"),"SKU-потік",IFERROR(VLOOKUP(D397,'02_РЦ'!$A$3:$I$7,5,FALSE),0))</f>
        <v>800</v>
      </c>
      <c r="S397" s="2" t="str">
        <f>IF(OR(C397="РЦК макси",C397="РЦЧ SKU"),"Не рахується в ліміт",IFERROR(VLOOKUP(D397,'02_РЦ'!$A$3:$I$7,9,FALSE),"Немає РЦ"))</f>
        <v>В межах</v>
      </c>
    </row>
    <row r="398" spans="1:19">
      <c r="A398" s="2" t="str">
        <f>'06A_Варіанти'!A389</f>
        <v>BASE_2239</v>
      </c>
      <c r="B398" s="2" t="str">
        <f>'06A_Варіанти'!B389</f>
        <v>TT_2239</v>
      </c>
      <c r="C398" s="2" t="str">
        <f>'06A_Варіанти'!D389</f>
        <v>Основний</v>
      </c>
      <c r="D398" s="2" t="str">
        <f>'06A_Варіанти'!C389</f>
        <v>РЦП</v>
      </c>
      <c r="E398" s="2" t="str">
        <f>'06A_Варіанти'!S389</f>
        <v>DIRECT</v>
      </c>
      <c r="F398" s="2" t="str">
        <f>IF(O398='06A_Варіанти'!E389,'06A_Варіанти'!E$1,IF(O398='06A_Варіанти'!F389,'06A_Варіанти'!F$1,IF(O398='06A_Варіанти'!G389,'06A_Варіанти'!G$1,IF(O398='06A_Варіанти'!H389,'06A_Варіанти'!H$1,IF(O398='06A_Варіанти'!I389,'06A_Варіанти'!I$1,IF(O398='06A_Варіанти'!J389,'06A_Варіанти'!J$1,IF(O398='06A_Варіанти'!K389,'06A_Варіанти'!K$1,IF(O398='06A_Варіанти'!L389,'06A_Варіанти'!L$1,IF(O398='06A_Варіанти'!M389,'06A_Варіанти'!M$1,IF(O398='06A_Варіанти'!N389,'06A_Варіанти'!N$1,IF(O398='06A_Варіанти'!O389,'06A_Варіанти'!O$1,IF(O398='06A_Варіанти'!P389,'06A_Варіанти'!P$1,IF(O398='06A_Варіанти'!Q389,'06A_Варіанти'!Q$1,IF(O398='06A_Варіанти'!R389,'06A_Варіанти'!R$1,"НЕМАЄ МАРШРУТУ"))))))))))))))</f>
        <v>DIRECT</v>
      </c>
      <c r="G398" s="2" t="str">
        <f t="shared" si="42"/>
        <v>БЕЗ ЗМІН</v>
      </c>
      <c r="H398" s="2">
        <f>IF(G398="НЕМАЄ МАРШРУТУ",0,O398-'06A_Варіанти'!T389)</f>
        <v>0</v>
      </c>
      <c r="I398" s="2">
        <f>IFERROR(INDEX('04_Потоки'!$E:$E,MATCH(A398,'04_Потоки'!$A:$A,0)),0)</f>
        <v>1.850536130536131</v>
      </c>
      <c r="J398" s="2">
        <f t="shared" si="43"/>
        <v>1</v>
      </c>
      <c r="K398" s="2">
        <f>IF(C398="РЦК макси",0,2*'06A_Варіанти'!T389*J398)</f>
        <v>707.4</v>
      </c>
      <c r="L398" s="2">
        <f t="shared" si="44"/>
        <v>707.4</v>
      </c>
      <c r="M398" s="2">
        <f t="shared" si="45"/>
        <v>0</v>
      </c>
      <c r="N398" s="9">
        <f t="shared" si="46"/>
        <v>0</v>
      </c>
      <c r="O398" s="2">
        <f>MIN(IF('07A_Конструктор'!$D$5="Так",'06A_Варіанти'!E389,1E+99),IF('07A_Конструктор'!$D$6="Так",'06A_Варіанти'!F389,1E+99),IF('07A_Конструктор'!$D$7="Так",'06A_Варіанти'!G389,1E+99),IF('07A_Конструктор'!$D$8="Так",'06A_Варіанти'!H389,1E+99),IF('07A_Конструктор'!$D$9="Так",'06A_Варіанти'!I389,1E+99),IF('07A_Конструктор'!$D$10="Так",'06A_Варіанти'!J389,1E+99),IF('07A_Конструктор'!$D$11="Так",'06A_Варіанти'!K389,1E+99),IF('07A_Конструктор'!$D$12="Так",'06A_Варіанти'!L389,1E+99),IF('07A_Конструктор'!$D$13="Так",'06A_Варіанти'!M389,1E+99),IF('07A_Конструктор'!$D$14="Так",'06A_Варіанти'!N389,1E+99),IF('07A_Конструктор'!$D$15="Так",'06A_Варіанти'!O389,1E+99),IF('07A_Конструктор'!$D$16="Так",'06A_Варіанти'!P389,1E+99),IF('07A_Конструктор'!$D$17="Так",'06A_Варіанти'!Q389,1E+99),IF('06A_Варіанти'!R389="",1E+99,'06A_Варіанти'!R389))</f>
        <v>353.7</v>
      </c>
      <c r="P398" s="2" t="str">
        <f t="shared" si="47"/>
        <v>5 т</v>
      </c>
      <c r="Q398" s="2">
        <f t="shared" si="48"/>
        <v>14</v>
      </c>
      <c r="R398" s="2">
        <f>IF(OR(C398="РЦК макси",C398="РЦЧ SKU"),"SKU-потік",IFERROR(VLOOKUP(D398,'02_РЦ'!$A$3:$I$7,5,FALSE),0))</f>
        <v>800</v>
      </c>
      <c r="S398" s="2" t="str">
        <f>IF(OR(C398="РЦК макси",C398="РЦЧ SKU"),"Не рахується в ліміт",IFERROR(VLOOKUP(D398,'02_РЦ'!$A$3:$I$7,9,FALSE),"Немає РЦ"))</f>
        <v>В межах</v>
      </c>
    </row>
    <row r="399" spans="1:19">
      <c r="A399" s="2" t="str">
        <f>'06A_Варіанти'!A390</f>
        <v>BASE_2241</v>
      </c>
      <c r="B399" s="2" t="str">
        <f>'06A_Варіанти'!B390</f>
        <v>TT_2241</v>
      </c>
      <c r="C399" s="2" t="str">
        <f>'06A_Варіанти'!D390</f>
        <v>Основний</v>
      </c>
      <c r="D399" s="2" t="str">
        <f>'06A_Варіанти'!C390</f>
        <v>РЦП</v>
      </c>
      <c r="E399" s="2" t="str">
        <f>'06A_Варіанти'!S390</f>
        <v>DIRECT</v>
      </c>
      <c r="F399" s="2" t="str">
        <f>IF(O399='06A_Варіанти'!E390,'06A_Варіанти'!E$1,IF(O399='06A_Варіанти'!F390,'06A_Варіанти'!F$1,IF(O399='06A_Варіанти'!G390,'06A_Варіанти'!G$1,IF(O399='06A_Варіанти'!H390,'06A_Варіанти'!H$1,IF(O399='06A_Варіанти'!I390,'06A_Варіанти'!I$1,IF(O399='06A_Варіанти'!J390,'06A_Варіанти'!J$1,IF(O399='06A_Варіанти'!K390,'06A_Варіанти'!K$1,IF(O399='06A_Варіанти'!L390,'06A_Варіанти'!L$1,IF(O399='06A_Варіанти'!M390,'06A_Варіанти'!M$1,IF(O399='06A_Варіанти'!N390,'06A_Варіанти'!N$1,IF(O399='06A_Варіанти'!O390,'06A_Варіанти'!O$1,IF(O399='06A_Варіанти'!P390,'06A_Варіанти'!P$1,IF(O399='06A_Варіанти'!Q390,'06A_Варіанти'!Q$1,IF(O399='06A_Варіанти'!R390,'06A_Варіанти'!R$1,"НЕМАЄ МАРШРУТУ"))))))))))))))</f>
        <v>DIRECT</v>
      </c>
      <c r="G399" s="2" t="str">
        <f t="shared" si="42"/>
        <v>БЕЗ ЗМІН</v>
      </c>
      <c r="H399" s="2">
        <f>IF(G399="НЕМАЄ МАРШРУТУ",0,O399-'06A_Варіанти'!T390)</f>
        <v>0</v>
      </c>
      <c r="I399" s="2">
        <f>IFERROR(INDEX('04_Потоки'!$E:$E,MATCH(A399,'04_Потоки'!$A:$A,0)),0)</f>
        <v>1.850536130536131</v>
      </c>
      <c r="J399" s="2">
        <f t="shared" si="43"/>
        <v>1</v>
      </c>
      <c r="K399" s="2">
        <f>IF(C399="РЦК макси",0,2*'06A_Варіанти'!T390*J399)</f>
        <v>723.2</v>
      </c>
      <c r="L399" s="2">
        <f t="shared" si="44"/>
        <v>723.2</v>
      </c>
      <c r="M399" s="2">
        <f t="shared" si="45"/>
        <v>0</v>
      </c>
      <c r="N399" s="9">
        <f t="shared" si="46"/>
        <v>0</v>
      </c>
      <c r="O399" s="2">
        <f>MIN(IF('07A_Конструктор'!$D$5="Так",'06A_Варіанти'!E390,1E+99),IF('07A_Конструктор'!$D$6="Так",'06A_Варіанти'!F390,1E+99),IF('07A_Конструктор'!$D$7="Так",'06A_Варіанти'!G390,1E+99),IF('07A_Конструктор'!$D$8="Так",'06A_Варіанти'!H390,1E+99),IF('07A_Конструктор'!$D$9="Так",'06A_Варіанти'!I390,1E+99),IF('07A_Конструктор'!$D$10="Так",'06A_Варіанти'!J390,1E+99),IF('07A_Конструктор'!$D$11="Так",'06A_Варіанти'!K390,1E+99),IF('07A_Конструктор'!$D$12="Так",'06A_Варіанти'!L390,1E+99),IF('07A_Конструктор'!$D$13="Так",'06A_Варіанти'!M390,1E+99),IF('07A_Конструктор'!$D$14="Так",'06A_Варіанти'!N390,1E+99),IF('07A_Конструктор'!$D$15="Так",'06A_Варіанти'!O390,1E+99),IF('07A_Конструктор'!$D$16="Так",'06A_Варіанти'!P390,1E+99),IF('07A_Конструктор'!$D$17="Так",'06A_Варіанти'!Q390,1E+99),IF('06A_Варіанти'!R390="",1E+99,'06A_Варіанти'!R390))</f>
        <v>361.6</v>
      </c>
      <c r="P399" s="2" t="str">
        <f t="shared" si="47"/>
        <v>5 т</v>
      </c>
      <c r="Q399" s="2">
        <f t="shared" si="48"/>
        <v>14</v>
      </c>
      <c r="R399" s="2">
        <f>IF(OR(C399="РЦК макси",C399="РЦЧ SKU"),"SKU-потік",IFERROR(VLOOKUP(D399,'02_РЦ'!$A$3:$I$7,5,FALSE),0))</f>
        <v>800</v>
      </c>
      <c r="S399" s="2" t="str">
        <f>IF(OR(C399="РЦК макси",C399="РЦЧ SKU"),"Не рахується в ліміт",IFERROR(VLOOKUP(D399,'02_РЦ'!$A$3:$I$7,9,FALSE),"Немає РЦ"))</f>
        <v>В межах</v>
      </c>
    </row>
    <row r="400" spans="1:19">
      <c r="A400" s="2" t="str">
        <f>'06A_Варіанти'!A391</f>
        <v>BASE_2182</v>
      </c>
      <c r="B400" s="2" t="str">
        <f>'06A_Варіанти'!B391</f>
        <v>TT_2182</v>
      </c>
      <c r="C400" s="2" t="str">
        <f>'06A_Варіанти'!D391</f>
        <v>Основний</v>
      </c>
      <c r="D400" s="2" t="str">
        <f>'06A_Варіанти'!C391</f>
        <v>РЦП</v>
      </c>
      <c r="E400" s="2" t="str">
        <f>'06A_Варіанти'!S391</f>
        <v>DIRECT</v>
      </c>
      <c r="F400" s="2" t="str">
        <f>IF(O400='06A_Варіанти'!E391,'06A_Варіанти'!E$1,IF(O400='06A_Варіанти'!F391,'06A_Варіанти'!F$1,IF(O400='06A_Варіанти'!G391,'06A_Варіанти'!G$1,IF(O400='06A_Варіанти'!H391,'06A_Варіанти'!H$1,IF(O400='06A_Варіанти'!I391,'06A_Варіанти'!I$1,IF(O400='06A_Варіанти'!J391,'06A_Варіанти'!J$1,IF(O400='06A_Варіанти'!K391,'06A_Варіанти'!K$1,IF(O400='06A_Варіанти'!L391,'06A_Варіанти'!L$1,IF(O400='06A_Варіанти'!M391,'06A_Варіанти'!M$1,IF(O400='06A_Варіанти'!N391,'06A_Варіанти'!N$1,IF(O400='06A_Варіанти'!O391,'06A_Варіанти'!O$1,IF(O400='06A_Варіанти'!P391,'06A_Варіанти'!P$1,IF(O400='06A_Варіанти'!Q391,'06A_Варіанти'!Q$1,IF(O400='06A_Варіанти'!R391,'06A_Варіанти'!R$1,"НЕМАЄ МАРШРУТУ"))))))))))))))</f>
        <v>DIRECT</v>
      </c>
      <c r="G400" s="2" t="str">
        <f t="shared" si="42"/>
        <v>БЕЗ ЗМІН</v>
      </c>
      <c r="H400" s="2">
        <f>IF(G400="НЕМАЄ МАРШРУТУ",0,O400-'06A_Варіанти'!T391)</f>
        <v>0</v>
      </c>
      <c r="I400" s="2">
        <f>IFERROR(INDEX('04_Потоки'!$E:$E,MATCH(A400,'04_Потоки'!$A:$A,0)),0)</f>
        <v>1.850536130536131</v>
      </c>
      <c r="J400" s="2">
        <f t="shared" si="43"/>
        <v>1</v>
      </c>
      <c r="K400" s="2">
        <f>IF(C400="РЦК макси",0,2*'06A_Варіанти'!T391*J400)</f>
        <v>79.8</v>
      </c>
      <c r="L400" s="2">
        <f t="shared" si="44"/>
        <v>79.8</v>
      </c>
      <c r="M400" s="2">
        <f t="shared" si="45"/>
        <v>0</v>
      </c>
      <c r="N400" s="9">
        <f t="shared" si="46"/>
        <v>0</v>
      </c>
      <c r="O400" s="2">
        <f>MIN(IF('07A_Конструктор'!$D$5="Так",'06A_Варіанти'!E391,1E+99),IF('07A_Конструктор'!$D$6="Так",'06A_Варіанти'!F391,1E+99),IF('07A_Конструктор'!$D$7="Так",'06A_Варіанти'!G391,1E+99),IF('07A_Конструктор'!$D$8="Так",'06A_Варіанти'!H391,1E+99),IF('07A_Конструктор'!$D$9="Так",'06A_Варіанти'!I391,1E+99),IF('07A_Конструктор'!$D$10="Так",'06A_Варіанти'!J391,1E+99),IF('07A_Конструктор'!$D$11="Так",'06A_Варіанти'!K391,1E+99),IF('07A_Конструктор'!$D$12="Так",'06A_Варіанти'!L391,1E+99),IF('07A_Конструктор'!$D$13="Так",'06A_Варіанти'!M391,1E+99),IF('07A_Конструктор'!$D$14="Так",'06A_Варіанти'!N391,1E+99),IF('07A_Конструктор'!$D$15="Так",'06A_Варіанти'!O391,1E+99),IF('07A_Конструктор'!$D$16="Так",'06A_Варіанти'!P391,1E+99),IF('07A_Конструктор'!$D$17="Так",'06A_Варіанти'!Q391,1E+99),IF('06A_Варіанти'!R391="",1E+99,'06A_Варіанти'!R391))</f>
        <v>39.9</v>
      </c>
      <c r="P400" s="2" t="str">
        <f t="shared" si="47"/>
        <v>5 т</v>
      </c>
      <c r="Q400" s="2">
        <f t="shared" si="48"/>
        <v>14</v>
      </c>
      <c r="R400" s="2">
        <f>IF(OR(C400="РЦК макси",C400="РЦЧ SKU"),"SKU-потік",IFERROR(VLOOKUP(D400,'02_РЦ'!$A$3:$I$7,5,FALSE),0))</f>
        <v>800</v>
      </c>
      <c r="S400" s="2" t="str">
        <f>IF(OR(C400="РЦК макси",C400="РЦЧ SKU"),"Не рахується в ліміт",IFERROR(VLOOKUP(D400,'02_РЦ'!$A$3:$I$7,9,FALSE),"Немає РЦ"))</f>
        <v>В межах</v>
      </c>
    </row>
    <row r="401" spans="1:19">
      <c r="A401" s="2" t="str">
        <f>'06A_Варіанти'!A392</f>
        <v>BASE_2248</v>
      </c>
      <c r="B401" s="2" t="str">
        <f>'06A_Варіанти'!B392</f>
        <v>TT_2248</v>
      </c>
      <c r="C401" s="2" t="str">
        <f>'06A_Варіанти'!D392</f>
        <v>Основний</v>
      </c>
      <c r="D401" s="2" t="str">
        <f>'06A_Варіанти'!C392</f>
        <v>РЦП</v>
      </c>
      <c r="E401" s="2" t="str">
        <f>'06A_Варіанти'!S392</f>
        <v>DIRECT</v>
      </c>
      <c r="F401" s="2" t="str">
        <f>IF(O401='06A_Варіанти'!E392,'06A_Варіанти'!E$1,IF(O401='06A_Варіанти'!F392,'06A_Варіанти'!F$1,IF(O401='06A_Варіанти'!G392,'06A_Варіанти'!G$1,IF(O401='06A_Варіанти'!H392,'06A_Варіанти'!H$1,IF(O401='06A_Варіанти'!I392,'06A_Варіанти'!I$1,IF(O401='06A_Варіанти'!J392,'06A_Варіанти'!J$1,IF(O401='06A_Варіанти'!K392,'06A_Варіанти'!K$1,IF(O401='06A_Варіанти'!L392,'06A_Варіанти'!L$1,IF(O401='06A_Варіанти'!M392,'06A_Варіанти'!M$1,IF(O401='06A_Варіанти'!N392,'06A_Варіанти'!N$1,IF(O401='06A_Варіанти'!O392,'06A_Варіанти'!O$1,IF(O401='06A_Варіанти'!P392,'06A_Варіанти'!P$1,IF(O401='06A_Варіанти'!Q392,'06A_Варіанти'!Q$1,IF(O401='06A_Варіанти'!R392,'06A_Варіанти'!R$1,"НЕМАЄ МАРШРУТУ"))))))))))))))</f>
        <v>DIRECT</v>
      </c>
      <c r="G401" s="2" t="str">
        <f t="shared" si="42"/>
        <v>БЕЗ ЗМІН</v>
      </c>
      <c r="H401" s="2">
        <f>IF(G401="НЕМАЄ МАРШРУТУ",0,O401-'06A_Варіанти'!T392)</f>
        <v>0</v>
      </c>
      <c r="I401" s="2">
        <f>IFERROR(INDEX('04_Потоки'!$E:$E,MATCH(A401,'04_Потоки'!$A:$A,0)),0)</f>
        <v>1.850536130536131</v>
      </c>
      <c r="J401" s="2">
        <f t="shared" si="43"/>
        <v>1</v>
      </c>
      <c r="K401" s="2">
        <f>IF(C401="РЦК макси",0,2*'06A_Варіанти'!T392*J401)</f>
        <v>719</v>
      </c>
      <c r="L401" s="2">
        <f t="shared" si="44"/>
        <v>719</v>
      </c>
      <c r="M401" s="2">
        <f t="shared" si="45"/>
        <v>0</v>
      </c>
      <c r="N401" s="9">
        <f t="shared" si="46"/>
        <v>0</v>
      </c>
      <c r="O401" s="2">
        <f>MIN(IF('07A_Конструктор'!$D$5="Так",'06A_Варіанти'!E392,1E+99),IF('07A_Конструктор'!$D$6="Так",'06A_Варіанти'!F392,1E+99),IF('07A_Конструктор'!$D$7="Так",'06A_Варіанти'!G392,1E+99),IF('07A_Конструктор'!$D$8="Так",'06A_Варіанти'!H392,1E+99),IF('07A_Конструктор'!$D$9="Так",'06A_Варіанти'!I392,1E+99),IF('07A_Конструктор'!$D$10="Так",'06A_Варіанти'!J392,1E+99),IF('07A_Конструктор'!$D$11="Так",'06A_Варіанти'!K392,1E+99),IF('07A_Конструктор'!$D$12="Так",'06A_Варіанти'!L392,1E+99),IF('07A_Конструктор'!$D$13="Так",'06A_Варіанти'!M392,1E+99),IF('07A_Конструктор'!$D$14="Так",'06A_Варіанти'!N392,1E+99),IF('07A_Конструктор'!$D$15="Так",'06A_Варіанти'!O392,1E+99),IF('07A_Конструктор'!$D$16="Так",'06A_Варіанти'!P392,1E+99),IF('07A_Конструктор'!$D$17="Так",'06A_Варіанти'!Q392,1E+99),IF('06A_Варіанти'!R392="",1E+99,'06A_Варіанти'!R392))</f>
        <v>359.5</v>
      </c>
      <c r="P401" s="2" t="str">
        <f t="shared" si="47"/>
        <v>5 т</v>
      </c>
      <c r="Q401" s="2">
        <f t="shared" si="48"/>
        <v>14</v>
      </c>
      <c r="R401" s="2">
        <f>IF(OR(C401="РЦК макси",C401="РЦЧ SKU"),"SKU-потік",IFERROR(VLOOKUP(D401,'02_РЦ'!$A$3:$I$7,5,FALSE),0))</f>
        <v>800</v>
      </c>
      <c r="S401" s="2" t="str">
        <f>IF(OR(C401="РЦК макси",C401="РЦЧ SKU"),"Не рахується в ліміт",IFERROR(VLOOKUP(D401,'02_РЦ'!$A$3:$I$7,9,FALSE),"Немає РЦ"))</f>
        <v>В межах</v>
      </c>
    </row>
    <row r="402" spans="1:19">
      <c r="A402" s="2" t="str">
        <f>'06A_Варіанти'!A393</f>
        <v>BASE_2259</v>
      </c>
      <c r="B402" s="2" t="str">
        <f>'06A_Варіанти'!B393</f>
        <v>TT_2259</v>
      </c>
      <c r="C402" s="2" t="str">
        <f>'06A_Варіанти'!D393</f>
        <v>Основний</v>
      </c>
      <c r="D402" s="2" t="str">
        <f>'06A_Варіанти'!C393</f>
        <v>РЦП</v>
      </c>
      <c r="E402" s="2" t="str">
        <f>'06A_Варіанти'!S393</f>
        <v>DIRECT</v>
      </c>
      <c r="F402" s="2" t="str">
        <f>IF(O402='06A_Варіанти'!E393,'06A_Варіанти'!E$1,IF(O402='06A_Варіанти'!F393,'06A_Варіанти'!F$1,IF(O402='06A_Варіанти'!G393,'06A_Варіанти'!G$1,IF(O402='06A_Варіанти'!H393,'06A_Варіанти'!H$1,IF(O402='06A_Варіанти'!I393,'06A_Варіанти'!I$1,IF(O402='06A_Варіанти'!J393,'06A_Варіанти'!J$1,IF(O402='06A_Варіанти'!K393,'06A_Варіанти'!K$1,IF(O402='06A_Варіанти'!L393,'06A_Варіанти'!L$1,IF(O402='06A_Варіанти'!M393,'06A_Варіанти'!M$1,IF(O402='06A_Варіанти'!N393,'06A_Варіанти'!N$1,IF(O402='06A_Варіанти'!O393,'06A_Варіанти'!O$1,IF(O402='06A_Варіанти'!P393,'06A_Варіанти'!P$1,IF(O402='06A_Варіанти'!Q393,'06A_Варіанти'!Q$1,IF(O402='06A_Варіанти'!R393,'06A_Варіанти'!R$1,"НЕМАЄ МАРШРУТУ"))))))))))))))</f>
        <v>DIRECT</v>
      </c>
      <c r="G402" s="2" t="str">
        <f t="shared" si="42"/>
        <v>БЕЗ ЗМІН</v>
      </c>
      <c r="H402" s="2">
        <f>IF(G402="НЕМАЄ МАРШРУТУ",0,O402-'06A_Варіанти'!T393)</f>
        <v>0</v>
      </c>
      <c r="I402" s="2">
        <f>IFERROR(INDEX('04_Потоки'!$E:$E,MATCH(A402,'04_Потоки'!$A:$A,0)),0)</f>
        <v>1.850536130536131</v>
      </c>
      <c r="J402" s="2">
        <f t="shared" si="43"/>
        <v>1</v>
      </c>
      <c r="K402" s="2">
        <f>IF(C402="РЦК макси",0,2*'06A_Варіанти'!T393*J402)</f>
        <v>487</v>
      </c>
      <c r="L402" s="2">
        <f t="shared" si="44"/>
        <v>487</v>
      </c>
      <c r="M402" s="2">
        <f t="shared" si="45"/>
        <v>0</v>
      </c>
      <c r="N402" s="9">
        <f t="shared" si="46"/>
        <v>0</v>
      </c>
      <c r="O402" s="2">
        <f>MIN(IF('07A_Конструктор'!$D$5="Так",'06A_Варіанти'!E393,1E+99),IF('07A_Конструктор'!$D$6="Так",'06A_Варіанти'!F393,1E+99),IF('07A_Конструктор'!$D$7="Так",'06A_Варіанти'!G393,1E+99),IF('07A_Конструктор'!$D$8="Так",'06A_Варіанти'!H393,1E+99),IF('07A_Конструктор'!$D$9="Так",'06A_Варіанти'!I393,1E+99),IF('07A_Конструктор'!$D$10="Так",'06A_Варіанти'!J393,1E+99),IF('07A_Конструктор'!$D$11="Так",'06A_Варіанти'!K393,1E+99),IF('07A_Конструктор'!$D$12="Так",'06A_Варіанти'!L393,1E+99),IF('07A_Конструктор'!$D$13="Так",'06A_Варіанти'!M393,1E+99),IF('07A_Конструктор'!$D$14="Так",'06A_Варіанти'!N393,1E+99),IF('07A_Конструктор'!$D$15="Так",'06A_Варіанти'!O393,1E+99),IF('07A_Конструктор'!$D$16="Так",'06A_Варіанти'!P393,1E+99),IF('07A_Конструктор'!$D$17="Так",'06A_Варіанти'!Q393,1E+99),IF('06A_Варіанти'!R393="",1E+99,'06A_Варіанти'!R393))</f>
        <v>243.5</v>
      </c>
      <c r="P402" s="2" t="str">
        <f t="shared" si="47"/>
        <v>5 т</v>
      </c>
      <c r="Q402" s="2">
        <f t="shared" si="48"/>
        <v>14</v>
      </c>
      <c r="R402" s="2">
        <f>IF(OR(C402="РЦК макси",C402="РЦЧ SKU"),"SKU-потік",IFERROR(VLOOKUP(D402,'02_РЦ'!$A$3:$I$7,5,FALSE),0))</f>
        <v>800</v>
      </c>
      <c r="S402" s="2" t="str">
        <f>IF(OR(C402="РЦК макси",C402="РЦЧ SKU"),"Не рахується в ліміт",IFERROR(VLOOKUP(D402,'02_РЦ'!$A$3:$I$7,9,FALSE),"Немає РЦ"))</f>
        <v>В межах</v>
      </c>
    </row>
    <row r="403" spans="1:19">
      <c r="A403" s="2" t="str">
        <f>'06A_Варіанти'!A394</f>
        <v>BASE_2264</v>
      </c>
      <c r="B403" s="2" t="str">
        <f>'06A_Варіанти'!B394</f>
        <v>TT_2264</v>
      </c>
      <c r="C403" s="2" t="str">
        <f>'06A_Варіанти'!D394</f>
        <v>Основний</v>
      </c>
      <c r="D403" s="2" t="str">
        <f>'06A_Варіанти'!C394</f>
        <v>РЦП</v>
      </c>
      <c r="E403" s="2" t="str">
        <f>'06A_Варіанти'!S394</f>
        <v>DIRECT</v>
      </c>
      <c r="F403" s="2" t="str">
        <f>IF(O403='06A_Варіанти'!E394,'06A_Варіанти'!E$1,IF(O403='06A_Варіанти'!F394,'06A_Варіанти'!F$1,IF(O403='06A_Варіанти'!G394,'06A_Варіанти'!G$1,IF(O403='06A_Варіанти'!H394,'06A_Варіанти'!H$1,IF(O403='06A_Варіанти'!I394,'06A_Варіанти'!I$1,IF(O403='06A_Варіанти'!J394,'06A_Варіанти'!J$1,IF(O403='06A_Варіанти'!K394,'06A_Варіанти'!K$1,IF(O403='06A_Варіанти'!L394,'06A_Варіанти'!L$1,IF(O403='06A_Варіанти'!M394,'06A_Варіанти'!M$1,IF(O403='06A_Варіанти'!N394,'06A_Варіанти'!N$1,IF(O403='06A_Варіанти'!O394,'06A_Варіанти'!O$1,IF(O403='06A_Варіанти'!P394,'06A_Варіанти'!P$1,IF(O403='06A_Варіанти'!Q394,'06A_Варіанти'!Q$1,IF(O403='06A_Варіанти'!R394,'06A_Варіанти'!R$1,"НЕМАЄ МАРШРУТУ"))))))))))))))</f>
        <v>DIRECT</v>
      </c>
      <c r="G403" s="2" t="str">
        <f t="shared" si="42"/>
        <v>БЕЗ ЗМІН</v>
      </c>
      <c r="H403" s="2">
        <f>IF(G403="НЕМАЄ МАРШРУТУ",0,O403-'06A_Варіанти'!T394)</f>
        <v>0</v>
      </c>
      <c r="I403" s="2">
        <f>IFERROR(INDEX('04_Потоки'!$E:$E,MATCH(A403,'04_Потоки'!$A:$A,0)),0)</f>
        <v>1.850536130536131</v>
      </c>
      <c r="J403" s="2">
        <f t="shared" si="43"/>
        <v>1</v>
      </c>
      <c r="K403" s="2">
        <f>IF(C403="РЦК макси",0,2*'06A_Варіанти'!T394*J403)</f>
        <v>340.2</v>
      </c>
      <c r="L403" s="2">
        <f t="shared" si="44"/>
        <v>340.2</v>
      </c>
      <c r="M403" s="2">
        <f t="shared" si="45"/>
        <v>0</v>
      </c>
      <c r="N403" s="9">
        <f t="shared" si="46"/>
        <v>0</v>
      </c>
      <c r="O403" s="2">
        <f>MIN(IF('07A_Конструктор'!$D$5="Так",'06A_Варіанти'!E394,1E+99),IF('07A_Конструктор'!$D$6="Так",'06A_Варіанти'!F394,1E+99),IF('07A_Конструктор'!$D$7="Так",'06A_Варіанти'!G394,1E+99),IF('07A_Конструктор'!$D$8="Так",'06A_Варіанти'!H394,1E+99),IF('07A_Конструктор'!$D$9="Так",'06A_Варіанти'!I394,1E+99),IF('07A_Конструктор'!$D$10="Так",'06A_Варіанти'!J394,1E+99),IF('07A_Конструктор'!$D$11="Так",'06A_Варіанти'!K394,1E+99),IF('07A_Конструктор'!$D$12="Так",'06A_Варіанти'!L394,1E+99),IF('07A_Конструктор'!$D$13="Так",'06A_Варіанти'!M394,1E+99),IF('07A_Конструктор'!$D$14="Так",'06A_Варіанти'!N394,1E+99),IF('07A_Конструктор'!$D$15="Так",'06A_Варіанти'!O394,1E+99),IF('07A_Конструктор'!$D$16="Так",'06A_Варіанти'!P394,1E+99),IF('07A_Конструктор'!$D$17="Так",'06A_Варіанти'!Q394,1E+99),IF('06A_Варіанти'!R394="",1E+99,'06A_Варіанти'!R394))</f>
        <v>170.1</v>
      </c>
      <c r="P403" s="2" t="str">
        <f t="shared" si="47"/>
        <v>5 т</v>
      </c>
      <c r="Q403" s="2">
        <f t="shared" si="48"/>
        <v>14</v>
      </c>
      <c r="R403" s="2">
        <f>IF(OR(C403="РЦК макси",C403="РЦЧ SKU"),"SKU-потік",IFERROR(VLOOKUP(D403,'02_РЦ'!$A$3:$I$7,5,FALSE),0))</f>
        <v>800</v>
      </c>
      <c r="S403" s="2" t="str">
        <f>IF(OR(C403="РЦК макси",C403="РЦЧ SKU"),"Не рахується в ліміт",IFERROR(VLOOKUP(D403,'02_РЦ'!$A$3:$I$7,9,FALSE),"Немає РЦ"))</f>
        <v>В межах</v>
      </c>
    </row>
    <row r="404" spans="1:19">
      <c r="A404" s="2" t="str">
        <f>'06A_Варіанти'!A395</f>
        <v>BASE_2281</v>
      </c>
      <c r="B404" s="2" t="str">
        <f>'06A_Варіанти'!B395</f>
        <v>TT_2281</v>
      </c>
      <c r="C404" s="2" t="str">
        <f>'06A_Варіанти'!D395</f>
        <v>Основний</v>
      </c>
      <c r="D404" s="2" t="str">
        <f>'06A_Варіанти'!C395</f>
        <v>РЦП</v>
      </c>
      <c r="E404" s="2" t="str">
        <f>'06A_Варіанти'!S395</f>
        <v>DIRECT</v>
      </c>
      <c r="F404" s="2" t="str">
        <f>IF(O404='06A_Варіанти'!E395,'06A_Варіанти'!E$1,IF(O404='06A_Варіанти'!F395,'06A_Варіанти'!F$1,IF(O404='06A_Варіанти'!G395,'06A_Варіанти'!G$1,IF(O404='06A_Варіанти'!H395,'06A_Варіанти'!H$1,IF(O404='06A_Варіанти'!I395,'06A_Варіанти'!I$1,IF(O404='06A_Варіанти'!J395,'06A_Варіанти'!J$1,IF(O404='06A_Варіанти'!K395,'06A_Варіанти'!K$1,IF(O404='06A_Варіанти'!L395,'06A_Варіанти'!L$1,IF(O404='06A_Варіанти'!M395,'06A_Варіанти'!M$1,IF(O404='06A_Варіанти'!N395,'06A_Варіанти'!N$1,IF(O404='06A_Варіанти'!O395,'06A_Варіанти'!O$1,IF(O404='06A_Варіанти'!P395,'06A_Варіанти'!P$1,IF(O404='06A_Варіанти'!Q395,'06A_Варіанти'!Q$1,IF(O404='06A_Варіанти'!R395,'06A_Варіанти'!R$1,"НЕМАЄ МАРШРУТУ"))))))))))))))</f>
        <v>DIRECT</v>
      </c>
      <c r="G404" s="2" t="str">
        <f t="shared" si="42"/>
        <v>БЕЗ ЗМІН</v>
      </c>
      <c r="H404" s="2">
        <f>IF(G404="НЕМАЄ МАРШРУТУ",0,O404-'06A_Варіанти'!T395)</f>
        <v>0</v>
      </c>
      <c r="I404" s="2">
        <f>IFERROR(INDEX('04_Потоки'!$E:$E,MATCH(A404,'04_Потоки'!$A:$A,0)),0)</f>
        <v>1.850536130536131</v>
      </c>
      <c r="J404" s="2">
        <f t="shared" si="43"/>
        <v>1</v>
      </c>
      <c r="K404" s="2">
        <f>IF(C404="РЦК макси",0,2*'06A_Варіанти'!T395*J404)</f>
        <v>308.2</v>
      </c>
      <c r="L404" s="2">
        <f t="shared" si="44"/>
        <v>308.2</v>
      </c>
      <c r="M404" s="2">
        <f t="shared" si="45"/>
        <v>0</v>
      </c>
      <c r="N404" s="9">
        <f t="shared" si="46"/>
        <v>0</v>
      </c>
      <c r="O404" s="2">
        <f>MIN(IF('07A_Конструктор'!$D$5="Так",'06A_Варіанти'!E395,1E+99),IF('07A_Конструктор'!$D$6="Так",'06A_Варіанти'!F395,1E+99),IF('07A_Конструктор'!$D$7="Так",'06A_Варіанти'!G395,1E+99),IF('07A_Конструктор'!$D$8="Так",'06A_Варіанти'!H395,1E+99),IF('07A_Конструктор'!$D$9="Так",'06A_Варіанти'!I395,1E+99),IF('07A_Конструктор'!$D$10="Так",'06A_Варіанти'!J395,1E+99),IF('07A_Конструктор'!$D$11="Так",'06A_Варіанти'!K395,1E+99),IF('07A_Конструктор'!$D$12="Так",'06A_Варіанти'!L395,1E+99),IF('07A_Конструктор'!$D$13="Так",'06A_Варіанти'!M395,1E+99),IF('07A_Конструктор'!$D$14="Так",'06A_Варіанти'!N395,1E+99),IF('07A_Конструктор'!$D$15="Так",'06A_Варіанти'!O395,1E+99),IF('07A_Конструктор'!$D$16="Так",'06A_Варіанти'!P395,1E+99),IF('07A_Конструктор'!$D$17="Так",'06A_Варіанти'!Q395,1E+99),IF('06A_Варіанти'!R395="",1E+99,'06A_Варіанти'!R395))</f>
        <v>154.1</v>
      </c>
      <c r="P404" s="2" t="str">
        <f t="shared" si="47"/>
        <v>5 т</v>
      </c>
      <c r="Q404" s="2">
        <f t="shared" si="48"/>
        <v>14</v>
      </c>
      <c r="R404" s="2">
        <f>IF(OR(C404="РЦК макси",C404="РЦЧ SKU"),"SKU-потік",IFERROR(VLOOKUP(D404,'02_РЦ'!$A$3:$I$7,5,FALSE),0))</f>
        <v>800</v>
      </c>
      <c r="S404" s="2" t="str">
        <f>IF(OR(C404="РЦК макси",C404="РЦЧ SKU"),"Не рахується в ліміт",IFERROR(VLOOKUP(D404,'02_РЦ'!$A$3:$I$7,9,FALSE),"Немає РЦ"))</f>
        <v>В межах</v>
      </c>
    </row>
    <row r="405" spans="1:19">
      <c r="A405" s="2" t="str">
        <f>'06A_Варіанти'!A396</f>
        <v>BASE_2294</v>
      </c>
      <c r="B405" s="2" t="str">
        <f>'06A_Варіанти'!B396</f>
        <v>TT_2294</v>
      </c>
      <c r="C405" s="2" t="str">
        <f>'06A_Варіанти'!D396</f>
        <v>Основний</v>
      </c>
      <c r="D405" s="2" t="str">
        <f>'06A_Варіанти'!C396</f>
        <v>РЦП</v>
      </c>
      <c r="E405" s="2" t="str">
        <f>'06A_Варіанти'!S396</f>
        <v>DIRECT</v>
      </c>
      <c r="F405" s="2" t="str">
        <f>IF(O405='06A_Варіанти'!E396,'06A_Варіанти'!E$1,IF(O405='06A_Варіанти'!F396,'06A_Варіанти'!F$1,IF(O405='06A_Варіанти'!G396,'06A_Варіанти'!G$1,IF(O405='06A_Варіанти'!H396,'06A_Варіанти'!H$1,IF(O405='06A_Варіанти'!I396,'06A_Варіанти'!I$1,IF(O405='06A_Варіанти'!J396,'06A_Варіанти'!J$1,IF(O405='06A_Варіанти'!K396,'06A_Варіанти'!K$1,IF(O405='06A_Варіанти'!L396,'06A_Варіанти'!L$1,IF(O405='06A_Варіанти'!M396,'06A_Варіанти'!M$1,IF(O405='06A_Варіанти'!N396,'06A_Варіанти'!N$1,IF(O405='06A_Варіанти'!O396,'06A_Варіанти'!O$1,IF(O405='06A_Варіанти'!P396,'06A_Варіанти'!P$1,IF(O405='06A_Варіанти'!Q396,'06A_Варіанти'!Q$1,IF(O405='06A_Варіанти'!R396,'06A_Варіанти'!R$1,"НЕМАЄ МАРШРУТУ"))))))))))))))</f>
        <v>DIRECT</v>
      </c>
      <c r="G405" s="2" t="str">
        <f t="shared" si="42"/>
        <v>БЕЗ ЗМІН</v>
      </c>
      <c r="H405" s="2">
        <f>IF(G405="НЕМАЄ МАРШРУТУ",0,O405-'06A_Варіанти'!T396)</f>
        <v>0</v>
      </c>
      <c r="I405" s="2">
        <f>IFERROR(INDEX('04_Потоки'!$E:$E,MATCH(A405,'04_Потоки'!$A:$A,0)),0)</f>
        <v>1.850536130536131</v>
      </c>
      <c r="J405" s="2">
        <f t="shared" si="43"/>
        <v>1</v>
      </c>
      <c r="K405" s="2">
        <f>IF(C405="РЦК макси",0,2*'06A_Варіанти'!T396*J405)</f>
        <v>760.8</v>
      </c>
      <c r="L405" s="2">
        <f t="shared" si="44"/>
        <v>760.8</v>
      </c>
      <c r="M405" s="2">
        <f t="shared" si="45"/>
        <v>0</v>
      </c>
      <c r="N405" s="9">
        <f t="shared" si="46"/>
        <v>0</v>
      </c>
      <c r="O405" s="2">
        <f>MIN(IF('07A_Конструктор'!$D$5="Так",'06A_Варіанти'!E396,1E+99),IF('07A_Конструктор'!$D$6="Так",'06A_Варіанти'!F396,1E+99),IF('07A_Конструктор'!$D$7="Так",'06A_Варіанти'!G396,1E+99),IF('07A_Конструктор'!$D$8="Так",'06A_Варіанти'!H396,1E+99),IF('07A_Конструктор'!$D$9="Так",'06A_Варіанти'!I396,1E+99),IF('07A_Конструктор'!$D$10="Так",'06A_Варіанти'!J396,1E+99),IF('07A_Конструктор'!$D$11="Так",'06A_Варіанти'!K396,1E+99),IF('07A_Конструктор'!$D$12="Так",'06A_Варіанти'!L396,1E+99),IF('07A_Конструктор'!$D$13="Так",'06A_Варіанти'!M396,1E+99),IF('07A_Конструктор'!$D$14="Так",'06A_Варіанти'!N396,1E+99),IF('07A_Конструктор'!$D$15="Так",'06A_Варіанти'!O396,1E+99),IF('07A_Конструктор'!$D$16="Так",'06A_Варіанти'!P396,1E+99),IF('07A_Конструктор'!$D$17="Так",'06A_Варіанти'!Q396,1E+99),IF('06A_Варіанти'!R396="",1E+99,'06A_Варіанти'!R396))</f>
        <v>380.4</v>
      </c>
      <c r="P405" s="2" t="str">
        <f t="shared" si="47"/>
        <v>5 т</v>
      </c>
      <c r="Q405" s="2">
        <f t="shared" si="48"/>
        <v>14</v>
      </c>
      <c r="R405" s="2">
        <f>IF(OR(C405="РЦК макси",C405="РЦЧ SKU"),"SKU-потік",IFERROR(VLOOKUP(D405,'02_РЦ'!$A$3:$I$7,5,FALSE),0))</f>
        <v>800</v>
      </c>
      <c r="S405" s="2" t="str">
        <f>IF(OR(C405="РЦК макси",C405="РЦЧ SKU"),"Не рахується в ліміт",IFERROR(VLOOKUP(D405,'02_РЦ'!$A$3:$I$7,9,FALSE),"Немає РЦ"))</f>
        <v>В межах</v>
      </c>
    </row>
    <row r="406" spans="1:19">
      <c r="A406" s="2" t="str">
        <f>'06A_Варіанти'!A397</f>
        <v>BASE_2293</v>
      </c>
      <c r="B406" s="2" t="str">
        <f>'06A_Варіанти'!B397</f>
        <v>TT_2293</v>
      </c>
      <c r="C406" s="2" t="str">
        <f>'06A_Варіанти'!D397</f>
        <v>Основний</v>
      </c>
      <c r="D406" s="2" t="str">
        <f>'06A_Варіанти'!C397</f>
        <v>РЦП</v>
      </c>
      <c r="E406" s="2" t="str">
        <f>'06A_Варіанти'!S397</f>
        <v>DIRECT</v>
      </c>
      <c r="F406" s="2" t="str">
        <f>IF(O406='06A_Варіанти'!E397,'06A_Варіанти'!E$1,IF(O406='06A_Варіанти'!F397,'06A_Варіанти'!F$1,IF(O406='06A_Варіанти'!G397,'06A_Варіанти'!G$1,IF(O406='06A_Варіанти'!H397,'06A_Варіанти'!H$1,IF(O406='06A_Варіанти'!I397,'06A_Варіанти'!I$1,IF(O406='06A_Варіанти'!J397,'06A_Варіанти'!J$1,IF(O406='06A_Варіанти'!K397,'06A_Варіанти'!K$1,IF(O406='06A_Варіанти'!L397,'06A_Варіанти'!L$1,IF(O406='06A_Варіанти'!M397,'06A_Варіанти'!M$1,IF(O406='06A_Варіанти'!N397,'06A_Варіанти'!N$1,IF(O406='06A_Варіанти'!O397,'06A_Варіанти'!O$1,IF(O406='06A_Варіанти'!P397,'06A_Варіанти'!P$1,IF(O406='06A_Варіанти'!Q397,'06A_Варіанти'!Q$1,IF(O406='06A_Варіанти'!R397,'06A_Варіанти'!R$1,"НЕМАЄ МАРШРУТУ"))))))))))))))</f>
        <v>DIRECT</v>
      </c>
      <c r="G406" s="2" t="str">
        <f t="shared" si="42"/>
        <v>БЕЗ ЗМІН</v>
      </c>
      <c r="H406" s="2">
        <f>IF(G406="НЕМАЄ МАРШРУТУ",0,O406-'06A_Варіанти'!T397)</f>
        <v>0</v>
      </c>
      <c r="I406" s="2">
        <f>IFERROR(INDEX('04_Потоки'!$E:$E,MATCH(A406,'04_Потоки'!$A:$A,0)),0)</f>
        <v>1.850536130536131</v>
      </c>
      <c r="J406" s="2">
        <f t="shared" si="43"/>
        <v>1</v>
      </c>
      <c r="K406" s="2">
        <f>IF(C406="РЦК макси",0,2*'06A_Варіанти'!T397*J406)</f>
        <v>714.2</v>
      </c>
      <c r="L406" s="2">
        <f t="shared" si="44"/>
        <v>714.2</v>
      </c>
      <c r="M406" s="2">
        <f t="shared" si="45"/>
        <v>0</v>
      </c>
      <c r="N406" s="9">
        <f t="shared" si="46"/>
        <v>0</v>
      </c>
      <c r="O406" s="2">
        <f>MIN(IF('07A_Конструктор'!$D$5="Так",'06A_Варіанти'!E397,1E+99),IF('07A_Конструктор'!$D$6="Так",'06A_Варіанти'!F397,1E+99),IF('07A_Конструктор'!$D$7="Так",'06A_Варіанти'!G397,1E+99),IF('07A_Конструктор'!$D$8="Так",'06A_Варіанти'!H397,1E+99),IF('07A_Конструктор'!$D$9="Так",'06A_Варіанти'!I397,1E+99),IF('07A_Конструктор'!$D$10="Так",'06A_Варіанти'!J397,1E+99),IF('07A_Конструктор'!$D$11="Так",'06A_Варіанти'!K397,1E+99),IF('07A_Конструктор'!$D$12="Так",'06A_Варіанти'!L397,1E+99),IF('07A_Конструктор'!$D$13="Так",'06A_Варіанти'!M397,1E+99),IF('07A_Конструктор'!$D$14="Так",'06A_Варіанти'!N397,1E+99),IF('07A_Конструктор'!$D$15="Так",'06A_Варіанти'!O397,1E+99),IF('07A_Конструктор'!$D$16="Так",'06A_Варіанти'!P397,1E+99),IF('07A_Конструктор'!$D$17="Так",'06A_Варіанти'!Q397,1E+99),IF('06A_Варіанти'!R397="",1E+99,'06A_Варіанти'!R397))</f>
        <v>357.1</v>
      </c>
      <c r="P406" s="2" t="str">
        <f t="shared" si="47"/>
        <v>5 т</v>
      </c>
      <c r="Q406" s="2">
        <f t="shared" si="48"/>
        <v>14</v>
      </c>
      <c r="R406" s="2">
        <f>IF(OR(C406="РЦК макси",C406="РЦЧ SKU"),"SKU-потік",IFERROR(VLOOKUP(D406,'02_РЦ'!$A$3:$I$7,5,FALSE),0))</f>
        <v>800</v>
      </c>
      <c r="S406" s="2" t="str">
        <f>IF(OR(C406="РЦК макси",C406="РЦЧ SKU"),"Не рахується в ліміт",IFERROR(VLOOKUP(D406,'02_РЦ'!$A$3:$I$7,9,FALSE),"Немає РЦ"))</f>
        <v>В межах</v>
      </c>
    </row>
    <row r="407" spans="1:19">
      <c r="A407" s="2" t="str">
        <f>'06A_Варіанти'!A398</f>
        <v>BASE_2299</v>
      </c>
      <c r="B407" s="2" t="str">
        <f>'06A_Варіанти'!B398</f>
        <v>TT_2299</v>
      </c>
      <c r="C407" s="2" t="str">
        <f>'06A_Варіанти'!D398</f>
        <v>Основний</v>
      </c>
      <c r="D407" s="2" t="str">
        <f>'06A_Варіанти'!C398</f>
        <v>РЦП</v>
      </c>
      <c r="E407" s="2" t="str">
        <f>'06A_Варіанти'!S398</f>
        <v>DIRECT</v>
      </c>
      <c r="F407" s="2" t="str">
        <f>IF(O407='06A_Варіанти'!E398,'06A_Варіанти'!E$1,IF(O407='06A_Варіанти'!F398,'06A_Варіанти'!F$1,IF(O407='06A_Варіанти'!G398,'06A_Варіанти'!G$1,IF(O407='06A_Варіанти'!H398,'06A_Варіанти'!H$1,IF(O407='06A_Варіанти'!I398,'06A_Варіанти'!I$1,IF(O407='06A_Варіанти'!J398,'06A_Варіанти'!J$1,IF(O407='06A_Варіанти'!K398,'06A_Варіанти'!K$1,IF(O407='06A_Варіанти'!L398,'06A_Варіанти'!L$1,IF(O407='06A_Варіанти'!M398,'06A_Варіанти'!M$1,IF(O407='06A_Варіанти'!N398,'06A_Варіанти'!N$1,IF(O407='06A_Варіанти'!O398,'06A_Варіанти'!O$1,IF(O407='06A_Варіанти'!P398,'06A_Варіанти'!P$1,IF(O407='06A_Варіанти'!Q398,'06A_Варіанти'!Q$1,IF(O407='06A_Варіанти'!R398,'06A_Варіанти'!R$1,"НЕМАЄ МАРШРУТУ"))))))))))))))</f>
        <v>DIRECT</v>
      </c>
      <c r="G407" s="2" t="str">
        <f t="shared" si="42"/>
        <v>БЕЗ ЗМІН</v>
      </c>
      <c r="H407" s="2">
        <f>IF(G407="НЕМАЄ МАРШРУТУ",0,O407-'06A_Варіанти'!T398)</f>
        <v>0</v>
      </c>
      <c r="I407" s="2">
        <f>IFERROR(INDEX('04_Потоки'!$E:$E,MATCH(A407,'04_Потоки'!$A:$A,0)),0)</f>
        <v>1.850536130536131</v>
      </c>
      <c r="J407" s="2">
        <f t="shared" si="43"/>
        <v>1</v>
      </c>
      <c r="K407" s="2">
        <f>IF(C407="РЦК макси",0,2*'06A_Варіанти'!T398*J407)</f>
        <v>708.4</v>
      </c>
      <c r="L407" s="2">
        <f t="shared" si="44"/>
        <v>708.4</v>
      </c>
      <c r="M407" s="2">
        <f t="shared" si="45"/>
        <v>0</v>
      </c>
      <c r="N407" s="9">
        <f t="shared" si="46"/>
        <v>0</v>
      </c>
      <c r="O407" s="2">
        <f>MIN(IF('07A_Конструктор'!$D$5="Так",'06A_Варіанти'!E398,1E+99),IF('07A_Конструктор'!$D$6="Так",'06A_Варіанти'!F398,1E+99),IF('07A_Конструктор'!$D$7="Так",'06A_Варіанти'!G398,1E+99),IF('07A_Конструктор'!$D$8="Так",'06A_Варіанти'!H398,1E+99),IF('07A_Конструктор'!$D$9="Так",'06A_Варіанти'!I398,1E+99),IF('07A_Конструктор'!$D$10="Так",'06A_Варіанти'!J398,1E+99),IF('07A_Конструктор'!$D$11="Так",'06A_Варіанти'!K398,1E+99),IF('07A_Конструктор'!$D$12="Так",'06A_Варіанти'!L398,1E+99),IF('07A_Конструктор'!$D$13="Так",'06A_Варіанти'!M398,1E+99),IF('07A_Конструктор'!$D$14="Так",'06A_Варіанти'!N398,1E+99),IF('07A_Конструктор'!$D$15="Так",'06A_Варіанти'!O398,1E+99),IF('07A_Конструктор'!$D$16="Так",'06A_Варіанти'!P398,1E+99),IF('07A_Конструктор'!$D$17="Так",'06A_Варіанти'!Q398,1E+99),IF('06A_Варіанти'!R398="",1E+99,'06A_Варіанти'!R398))</f>
        <v>354.2</v>
      </c>
      <c r="P407" s="2" t="str">
        <f t="shared" si="47"/>
        <v>5 т</v>
      </c>
      <c r="Q407" s="2">
        <f t="shared" si="48"/>
        <v>14</v>
      </c>
      <c r="R407" s="2">
        <f>IF(OR(C407="РЦК макси",C407="РЦЧ SKU"),"SKU-потік",IFERROR(VLOOKUP(D407,'02_РЦ'!$A$3:$I$7,5,FALSE),0))</f>
        <v>800</v>
      </c>
      <c r="S407" s="2" t="str">
        <f>IF(OR(C407="РЦК макси",C407="РЦЧ SKU"),"Не рахується в ліміт",IFERROR(VLOOKUP(D407,'02_РЦ'!$A$3:$I$7,9,FALSE),"Немає РЦ"))</f>
        <v>В межах</v>
      </c>
    </row>
    <row r="408" spans="1:19">
      <c r="A408" s="2" t="str">
        <f>'06A_Варіанти'!A399</f>
        <v>BASE_2302</v>
      </c>
      <c r="B408" s="2" t="str">
        <f>'06A_Варіанти'!B399</f>
        <v>TT_2302</v>
      </c>
      <c r="C408" s="2" t="str">
        <f>'06A_Варіанти'!D399</f>
        <v>Основний</v>
      </c>
      <c r="D408" s="2" t="str">
        <f>'06A_Варіанти'!C399</f>
        <v>РЦП</v>
      </c>
      <c r="E408" s="2" t="str">
        <f>'06A_Варіанти'!S399</f>
        <v>DNI_AMUR</v>
      </c>
      <c r="F408" s="2" t="str">
        <f>IF(O408='06A_Варіанти'!E399,'06A_Варіанти'!E$1,IF(O408='06A_Варіанти'!F399,'06A_Варіанти'!F$1,IF(O408='06A_Варіанти'!G399,'06A_Варіанти'!G$1,IF(O408='06A_Варіанти'!H399,'06A_Варіанти'!H$1,IF(O408='06A_Варіанти'!I399,'06A_Варіанти'!I$1,IF(O408='06A_Варіанти'!J399,'06A_Варіанти'!J$1,IF(O408='06A_Варіанти'!K399,'06A_Варіанти'!K$1,IF(O408='06A_Варіанти'!L399,'06A_Варіанти'!L$1,IF(O408='06A_Варіанти'!M399,'06A_Варіанти'!M$1,IF(O408='06A_Варіанти'!N399,'06A_Варіанти'!N$1,IF(O408='06A_Варіанти'!O399,'06A_Варіанти'!O$1,IF(O408='06A_Варіанти'!P399,'06A_Варіанти'!P$1,IF(O408='06A_Варіанти'!Q399,'06A_Варіанти'!Q$1,IF(O408='06A_Варіанти'!R399,'06A_Варіанти'!R$1,"НЕМАЄ МАРШРУТУ"))))))))))))))</f>
        <v>DNI_AMUR</v>
      </c>
      <c r="G408" s="2" t="str">
        <f t="shared" si="42"/>
        <v>БЕЗ ЗМІН</v>
      </c>
      <c r="H408" s="2">
        <f>IF(G408="НЕМАЄ МАРШРУТУ",0,O408-'06A_Варіанти'!T399)</f>
        <v>0</v>
      </c>
      <c r="I408" s="2">
        <f>IFERROR(INDEX('04_Потоки'!$E:$E,MATCH(A408,'04_Потоки'!$A:$A,0)),0)</f>
        <v>1.850536130536131</v>
      </c>
      <c r="J408" s="2">
        <f t="shared" si="43"/>
        <v>1</v>
      </c>
      <c r="K408" s="2">
        <f>IF(C408="РЦК макси",0,2*'06A_Варіанти'!T399*J408)</f>
        <v>316.60000000000002</v>
      </c>
      <c r="L408" s="2">
        <f t="shared" si="44"/>
        <v>316.60000000000002</v>
      </c>
      <c r="M408" s="2">
        <f t="shared" si="45"/>
        <v>0</v>
      </c>
      <c r="N408" s="9">
        <f t="shared" si="46"/>
        <v>0</v>
      </c>
      <c r="O408" s="2">
        <f>MIN(IF('07A_Конструктор'!$D$5="Так",'06A_Варіанти'!E399,1E+99),IF('07A_Конструктор'!$D$6="Так",'06A_Варіанти'!F399,1E+99),IF('07A_Конструктор'!$D$7="Так",'06A_Варіанти'!G399,1E+99),IF('07A_Конструктор'!$D$8="Так",'06A_Варіанти'!H399,1E+99),IF('07A_Конструктор'!$D$9="Так",'06A_Варіанти'!I399,1E+99),IF('07A_Конструктор'!$D$10="Так",'06A_Варіанти'!J399,1E+99),IF('07A_Конструктор'!$D$11="Так",'06A_Варіанти'!K399,1E+99),IF('07A_Конструктор'!$D$12="Так",'06A_Варіанти'!L399,1E+99),IF('07A_Конструктор'!$D$13="Так",'06A_Варіанти'!M399,1E+99),IF('07A_Конструктор'!$D$14="Так",'06A_Варіанти'!N399,1E+99),IF('07A_Конструктор'!$D$15="Так",'06A_Варіанти'!O399,1E+99),IF('07A_Конструктор'!$D$16="Так",'06A_Варіанти'!P399,1E+99),IF('07A_Конструктор'!$D$17="Так",'06A_Варіанти'!Q399,1E+99),IF('06A_Варіанти'!R399="",1E+99,'06A_Варіанти'!R399))</f>
        <v>158.30000000000001</v>
      </c>
      <c r="P408" s="2" t="str">
        <f t="shared" si="47"/>
        <v>5 т</v>
      </c>
      <c r="Q408" s="2">
        <f t="shared" si="48"/>
        <v>14</v>
      </c>
      <c r="R408" s="2">
        <f>IF(OR(C408="РЦК макси",C408="РЦЧ SKU"),"SKU-потік",IFERROR(VLOOKUP(D408,'02_РЦ'!$A$3:$I$7,5,FALSE),0))</f>
        <v>800</v>
      </c>
      <c r="S408" s="2" t="str">
        <f>IF(OR(C408="РЦК макси",C408="РЦЧ SKU"),"Не рахується в ліміт",IFERROR(VLOOKUP(D408,'02_РЦ'!$A$3:$I$7,9,FALSE),"Немає РЦ"))</f>
        <v>В межах</v>
      </c>
    </row>
    <row r="409" spans="1:19">
      <c r="A409" s="2" t="str">
        <f>'06A_Варіанти'!A400</f>
        <v>BASE_2305</v>
      </c>
      <c r="B409" s="2" t="str">
        <f>'06A_Варіанти'!B400</f>
        <v>TT_2305</v>
      </c>
      <c r="C409" s="2" t="str">
        <f>'06A_Варіанти'!D400</f>
        <v>Основний</v>
      </c>
      <c r="D409" s="2" t="str">
        <f>'06A_Варіанти'!C400</f>
        <v>РЦП</v>
      </c>
      <c r="E409" s="2" t="str">
        <f>'06A_Варіанти'!S400</f>
        <v>DIRECT</v>
      </c>
      <c r="F409" s="2" t="str">
        <f>IF(O409='06A_Варіанти'!E400,'06A_Варіанти'!E$1,IF(O409='06A_Варіанти'!F400,'06A_Варіанти'!F$1,IF(O409='06A_Варіанти'!G400,'06A_Варіанти'!G$1,IF(O409='06A_Варіанти'!H400,'06A_Варіанти'!H$1,IF(O409='06A_Варіанти'!I400,'06A_Варіанти'!I$1,IF(O409='06A_Варіанти'!J400,'06A_Варіанти'!J$1,IF(O409='06A_Варіанти'!K400,'06A_Варіанти'!K$1,IF(O409='06A_Варіанти'!L400,'06A_Варіанти'!L$1,IF(O409='06A_Варіанти'!M400,'06A_Варіанти'!M$1,IF(O409='06A_Варіанти'!N400,'06A_Варіанти'!N$1,IF(O409='06A_Варіанти'!O400,'06A_Варіанти'!O$1,IF(O409='06A_Варіанти'!P400,'06A_Варіанти'!P$1,IF(O409='06A_Варіанти'!Q400,'06A_Варіанти'!Q$1,IF(O409='06A_Варіанти'!R400,'06A_Варіанти'!R$1,"НЕМАЄ МАРШРУТУ"))))))))))))))</f>
        <v>DIRECT</v>
      </c>
      <c r="G409" s="2" t="str">
        <f t="shared" si="42"/>
        <v>БЕЗ ЗМІН</v>
      </c>
      <c r="H409" s="2">
        <f>IF(G409="НЕМАЄ МАРШРУТУ",0,O409-'06A_Варіанти'!T400)</f>
        <v>0</v>
      </c>
      <c r="I409" s="2">
        <f>IFERROR(INDEX('04_Потоки'!$E:$E,MATCH(A409,'04_Потоки'!$A:$A,0)),0)</f>
        <v>1.850536130536131</v>
      </c>
      <c r="J409" s="2">
        <f t="shared" si="43"/>
        <v>1</v>
      </c>
      <c r="K409" s="2">
        <f>IF(C409="РЦК макси",0,2*'06A_Варіанти'!T400*J409)</f>
        <v>693</v>
      </c>
      <c r="L409" s="2">
        <f t="shared" si="44"/>
        <v>693</v>
      </c>
      <c r="M409" s="2">
        <f t="shared" si="45"/>
        <v>0</v>
      </c>
      <c r="N409" s="9">
        <f t="shared" si="46"/>
        <v>0</v>
      </c>
      <c r="O409" s="2">
        <f>MIN(IF('07A_Конструктор'!$D$5="Так",'06A_Варіанти'!E400,1E+99),IF('07A_Конструктор'!$D$6="Так",'06A_Варіанти'!F400,1E+99),IF('07A_Конструктор'!$D$7="Так",'06A_Варіанти'!G400,1E+99),IF('07A_Конструктор'!$D$8="Так",'06A_Варіанти'!H400,1E+99),IF('07A_Конструктор'!$D$9="Так",'06A_Варіанти'!I400,1E+99),IF('07A_Конструктор'!$D$10="Так",'06A_Варіанти'!J400,1E+99),IF('07A_Конструктор'!$D$11="Так",'06A_Варіанти'!K400,1E+99),IF('07A_Конструктор'!$D$12="Так",'06A_Варіанти'!L400,1E+99),IF('07A_Конструктор'!$D$13="Так",'06A_Варіанти'!M400,1E+99),IF('07A_Конструктор'!$D$14="Так",'06A_Варіанти'!N400,1E+99),IF('07A_Конструктор'!$D$15="Так",'06A_Варіанти'!O400,1E+99),IF('07A_Конструктор'!$D$16="Так",'06A_Варіанти'!P400,1E+99),IF('07A_Конструктор'!$D$17="Так",'06A_Варіанти'!Q400,1E+99),IF('06A_Варіанти'!R400="",1E+99,'06A_Варіанти'!R400))</f>
        <v>346.5</v>
      </c>
      <c r="P409" s="2" t="str">
        <f t="shared" si="47"/>
        <v>5 т</v>
      </c>
      <c r="Q409" s="2">
        <f t="shared" si="48"/>
        <v>14</v>
      </c>
      <c r="R409" s="2">
        <f>IF(OR(C409="РЦК макси",C409="РЦЧ SKU"),"SKU-потік",IFERROR(VLOOKUP(D409,'02_РЦ'!$A$3:$I$7,5,FALSE),0))</f>
        <v>800</v>
      </c>
      <c r="S409" s="2" t="str">
        <f>IF(OR(C409="РЦК макси",C409="РЦЧ SKU"),"Не рахується в ліміт",IFERROR(VLOOKUP(D409,'02_РЦ'!$A$3:$I$7,9,FALSE),"Немає РЦ"))</f>
        <v>В межах</v>
      </c>
    </row>
    <row r="410" spans="1:19">
      <c r="A410" s="2" t="str">
        <f>'06A_Варіанти'!A401</f>
        <v>BASE_2306</v>
      </c>
      <c r="B410" s="2" t="str">
        <f>'06A_Варіанти'!B401</f>
        <v>TT_2306</v>
      </c>
      <c r="C410" s="2" t="str">
        <f>'06A_Варіанти'!D401</f>
        <v>Основний</v>
      </c>
      <c r="D410" s="2" t="str">
        <f>'06A_Варіанти'!C401</f>
        <v>РЦП</v>
      </c>
      <c r="E410" s="2" t="str">
        <f>'06A_Варіанти'!S401</f>
        <v>DIRECT</v>
      </c>
      <c r="F410" s="2" t="str">
        <f>IF(O410='06A_Варіанти'!E401,'06A_Варіанти'!E$1,IF(O410='06A_Варіанти'!F401,'06A_Варіанти'!F$1,IF(O410='06A_Варіанти'!G401,'06A_Варіанти'!G$1,IF(O410='06A_Варіанти'!H401,'06A_Варіанти'!H$1,IF(O410='06A_Варіанти'!I401,'06A_Варіанти'!I$1,IF(O410='06A_Варіанти'!J401,'06A_Варіанти'!J$1,IF(O410='06A_Варіанти'!K401,'06A_Варіанти'!K$1,IF(O410='06A_Варіанти'!L401,'06A_Варіанти'!L$1,IF(O410='06A_Варіанти'!M401,'06A_Варіанти'!M$1,IF(O410='06A_Варіанти'!N401,'06A_Варіанти'!N$1,IF(O410='06A_Варіанти'!O401,'06A_Варіанти'!O$1,IF(O410='06A_Варіанти'!P401,'06A_Варіанти'!P$1,IF(O410='06A_Варіанти'!Q401,'06A_Варіанти'!Q$1,IF(O410='06A_Варіанти'!R401,'06A_Варіанти'!R$1,"НЕМАЄ МАРШРУТУ"))))))))))))))</f>
        <v>DIRECT</v>
      </c>
      <c r="G410" s="2" t="str">
        <f t="shared" si="42"/>
        <v>БЕЗ ЗМІН</v>
      </c>
      <c r="H410" s="2">
        <f>IF(G410="НЕМАЄ МАРШРУТУ",0,O410-'06A_Варіанти'!T401)</f>
        <v>0</v>
      </c>
      <c r="I410" s="2">
        <f>IFERROR(INDEX('04_Потоки'!$E:$E,MATCH(A410,'04_Потоки'!$A:$A,0)),0)</f>
        <v>1.850536130536131</v>
      </c>
      <c r="J410" s="2">
        <f t="shared" si="43"/>
        <v>1</v>
      </c>
      <c r="K410" s="2">
        <f>IF(C410="РЦК макси",0,2*'06A_Варіанти'!T401*J410)</f>
        <v>760.6</v>
      </c>
      <c r="L410" s="2">
        <f t="shared" si="44"/>
        <v>760.6</v>
      </c>
      <c r="M410" s="2">
        <f t="shared" si="45"/>
        <v>0</v>
      </c>
      <c r="N410" s="9">
        <f t="shared" si="46"/>
        <v>0</v>
      </c>
      <c r="O410" s="2">
        <f>MIN(IF('07A_Конструктор'!$D$5="Так",'06A_Варіанти'!E401,1E+99),IF('07A_Конструктор'!$D$6="Так",'06A_Варіанти'!F401,1E+99),IF('07A_Конструктор'!$D$7="Так",'06A_Варіанти'!G401,1E+99),IF('07A_Конструктор'!$D$8="Так",'06A_Варіанти'!H401,1E+99),IF('07A_Конструктор'!$D$9="Так",'06A_Варіанти'!I401,1E+99),IF('07A_Конструктор'!$D$10="Так",'06A_Варіанти'!J401,1E+99),IF('07A_Конструктор'!$D$11="Так",'06A_Варіанти'!K401,1E+99),IF('07A_Конструктор'!$D$12="Так",'06A_Варіанти'!L401,1E+99),IF('07A_Конструктор'!$D$13="Так",'06A_Варіанти'!M401,1E+99),IF('07A_Конструктор'!$D$14="Так",'06A_Варіанти'!N401,1E+99),IF('07A_Конструктор'!$D$15="Так",'06A_Варіанти'!O401,1E+99),IF('07A_Конструктор'!$D$16="Так",'06A_Варіанти'!P401,1E+99),IF('07A_Конструктор'!$D$17="Так",'06A_Варіанти'!Q401,1E+99),IF('06A_Варіанти'!R401="",1E+99,'06A_Варіанти'!R401))</f>
        <v>380.3</v>
      </c>
      <c r="P410" s="2" t="str">
        <f t="shared" si="47"/>
        <v>5 т</v>
      </c>
      <c r="Q410" s="2">
        <f t="shared" si="48"/>
        <v>14</v>
      </c>
      <c r="R410" s="2">
        <f>IF(OR(C410="РЦК макси",C410="РЦЧ SKU"),"SKU-потік",IFERROR(VLOOKUP(D410,'02_РЦ'!$A$3:$I$7,5,FALSE),0))</f>
        <v>800</v>
      </c>
      <c r="S410" s="2" t="str">
        <f>IF(OR(C410="РЦК макси",C410="РЦЧ SKU"),"Не рахується в ліміт",IFERROR(VLOOKUP(D410,'02_РЦ'!$A$3:$I$7,9,FALSE),"Немає РЦ"))</f>
        <v>В межах</v>
      </c>
    </row>
    <row r="411" spans="1:19">
      <c r="A411" s="2" t="str">
        <f>'06A_Варіанти'!A402</f>
        <v>BASE_2313</v>
      </c>
      <c r="B411" s="2" t="str">
        <f>'06A_Варіанти'!B402</f>
        <v>TT_2313</v>
      </c>
      <c r="C411" s="2" t="str">
        <f>'06A_Варіанти'!D402</f>
        <v>Основний</v>
      </c>
      <c r="D411" s="2" t="str">
        <f>'06A_Варіанти'!C402</f>
        <v>РЦП</v>
      </c>
      <c r="E411" s="2" t="str">
        <f>'06A_Варіанти'!S402</f>
        <v>DIRECT</v>
      </c>
      <c r="F411" s="2" t="str">
        <f>IF(O411='06A_Варіанти'!E402,'06A_Варіанти'!E$1,IF(O411='06A_Варіанти'!F402,'06A_Варіанти'!F$1,IF(O411='06A_Варіанти'!G402,'06A_Варіанти'!G$1,IF(O411='06A_Варіанти'!H402,'06A_Варіанти'!H$1,IF(O411='06A_Варіанти'!I402,'06A_Варіанти'!I$1,IF(O411='06A_Варіанти'!J402,'06A_Варіанти'!J$1,IF(O411='06A_Варіанти'!K402,'06A_Варіанти'!K$1,IF(O411='06A_Варіанти'!L402,'06A_Варіанти'!L$1,IF(O411='06A_Варіанти'!M402,'06A_Варіанти'!M$1,IF(O411='06A_Варіанти'!N402,'06A_Варіанти'!N$1,IF(O411='06A_Варіанти'!O402,'06A_Варіанти'!O$1,IF(O411='06A_Варіанти'!P402,'06A_Варіанти'!P$1,IF(O411='06A_Варіанти'!Q402,'06A_Варіанти'!Q$1,IF(O411='06A_Варіанти'!R402,'06A_Варіанти'!R$1,"НЕМАЄ МАРШРУТУ"))))))))))))))</f>
        <v>DIRECT</v>
      </c>
      <c r="G411" s="2" t="str">
        <f t="shared" si="42"/>
        <v>БЕЗ ЗМІН</v>
      </c>
      <c r="H411" s="2">
        <f>IF(G411="НЕМАЄ МАРШРУТУ",0,O411-'06A_Варіанти'!T402)</f>
        <v>0</v>
      </c>
      <c r="I411" s="2">
        <f>IFERROR(INDEX('04_Потоки'!$E:$E,MATCH(A411,'04_Потоки'!$A:$A,0)),0)</f>
        <v>1.850536130536131</v>
      </c>
      <c r="J411" s="2">
        <f t="shared" si="43"/>
        <v>1</v>
      </c>
      <c r="K411" s="2">
        <f>IF(C411="РЦК макси",0,2*'06A_Варіанти'!T402*J411)</f>
        <v>317</v>
      </c>
      <c r="L411" s="2">
        <f t="shared" si="44"/>
        <v>317</v>
      </c>
      <c r="M411" s="2">
        <f t="shared" si="45"/>
        <v>0</v>
      </c>
      <c r="N411" s="9">
        <f t="shared" si="46"/>
        <v>0</v>
      </c>
      <c r="O411" s="2">
        <f>MIN(IF('07A_Конструктор'!$D$5="Так",'06A_Варіанти'!E402,1E+99),IF('07A_Конструктор'!$D$6="Так",'06A_Варіанти'!F402,1E+99),IF('07A_Конструктор'!$D$7="Так",'06A_Варіанти'!G402,1E+99),IF('07A_Конструктор'!$D$8="Так",'06A_Варіанти'!H402,1E+99),IF('07A_Конструктор'!$D$9="Так",'06A_Варіанти'!I402,1E+99),IF('07A_Конструктор'!$D$10="Так",'06A_Варіанти'!J402,1E+99),IF('07A_Конструктор'!$D$11="Так",'06A_Варіанти'!K402,1E+99),IF('07A_Конструктор'!$D$12="Так",'06A_Варіанти'!L402,1E+99),IF('07A_Конструктор'!$D$13="Так",'06A_Варіанти'!M402,1E+99),IF('07A_Конструктор'!$D$14="Так",'06A_Варіанти'!N402,1E+99),IF('07A_Конструктор'!$D$15="Так",'06A_Варіанти'!O402,1E+99),IF('07A_Конструктор'!$D$16="Так",'06A_Варіанти'!P402,1E+99),IF('07A_Конструктор'!$D$17="Так",'06A_Варіанти'!Q402,1E+99),IF('06A_Варіанти'!R402="",1E+99,'06A_Варіанти'!R402))</f>
        <v>158.5</v>
      </c>
      <c r="P411" s="2" t="str">
        <f t="shared" si="47"/>
        <v>5 т</v>
      </c>
      <c r="Q411" s="2">
        <f t="shared" si="48"/>
        <v>14</v>
      </c>
      <c r="R411" s="2">
        <f>IF(OR(C411="РЦК макси",C411="РЦЧ SKU"),"SKU-потік",IFERROR(VLOOKUP(D411,'02_РЦ'!$A$3:$I$7,5,FALSE),0))</f>
        <v>800</v>
      </c>
      <c r="S411" s="2" t="str">
        <f>IF(OR(C411="РЦК макси",C411="РЦЧ SKU"),"Не рахується в ліміт",IFERROR(VLOOKUP(D411,'02_РЦ'!$A$3:$I$7,9,FALSE),"Немає РЦ"))</f>
        <v>В межах</v>
      </c>
    </row>
    <row r="412" spans="1:19">
      <c r="A412" s="2" t="str">
        <f>'06A_Варіанти'!A403</f>
        <v>BASE_2210</v>
      </c>
      <c r="B412" s="2" t="str">
        <f>'06A_Варіанти'!B403</f>
        <v>TT_2210</v>
      </c>
      <c r="C412" s="2" t="str">
        <f>'06A_Варіанти'!D403</f>
        <v>Основний</v>
      </c>
      <c r="D412" s="2" t="str">
        <f>'06A_Варіанти'!C403</f>
        <v>РЦП</v>
      </c>
      <c r="E412" s="2" t="str">
        <f>'06A_Варіанти'!S403</f>
        <v>DIRECT</v>
      </c>
      <c r="F412" s="2" t="str">
        <f>IF(O412='06A_Варіанти'!E403,'06A_Варіанти'!E$1,IF(O412='06A_Варіанти'!F403,'06A_Варіанти'!F$1,IF(O412='06A_Варіанти'!G403,'06A_Варіанти'!G$1,IF(O412='06A_Варіанти'!H403,'06A_Варіанти'!H$1,IF(O412='06A_Варіанти'!I403,'06A_Варіанти'!I$1,IF(O412='06A_Варіанти'!J403,'06A_Варіанти'!J$1,IF(O412='06A_Варіанти'!K403,'06A_Варіанти'!K$1,IF(O412='06A_Варіанти'!L403,'06A_Варіанти'!L$1,IF(O412='06A_Варіанти'!M403,'06A_Варіанти'!M$1,IF(O412='06A_Варіанти'!N403,'06A_Варіанти'!N$1,IF(O412='06A_Варіанти'!O403,'06A_Варіанти'!O$1,IF(O412='06A_Варіанти'!P403,'06A_Варіанти'!P$1,IF(O412='06A_Варіанти'!Q403,'06A_Варіанти'!Q$1,IF(O412='06A_Варіанти'!R403,'06A_Варіанти'!R$1,"НЕМАЄ МАРШРУТУ"))))))))))))))</f>
        <v>DIRECT</v>
      </c>
      <c r="G412" s="2" t="str">
        <f t="shared" si="42"/>
        <v>БЕЗ ЗМІН</v>
      </c>
      <c r="H412" s="2">
        <f>IF(G412="НЕМАЄ МАРШРУТУ",0,O412-'06A_Варіанти'!T403)</f>
        <v>0</v>
      </c>
      <c r="I412" s="2">
        <f>IFERROR(INDEX('04_Потоки'!$E:$E,MATCH(A412,'04_Потоки'!$A:$A,0)),0)</f>
        <v>1.850536130536131</v>
      </c>
      <c r="J412" s="2">
        <f t="shared" si="43"/>
        <v>1</v>
      </c>
      <c r="K412" s="2">
        <f>IF(C412="РЦК макси",0,2*'06A_Варіанти'!T403*J412)</f>
        <v>335.8</v>
      </c>
      <c r="L412" s="2">
        <f t="shared" si="44"/>
        <v>335.8</v>
      </c>
      <c r="M412" s="2">
        <f t="shared" si="45"/>
        <v>0</v>
      </c>
      <c r="N412" s="9">
        <f t="shared" si="46"/>
        <v>0</v>
      </c>
      <c r="O412" s="2">
        <f>MIN(IF('07A_Конструктор'!$D$5="Так",'06A_Варіанти'!E403,1E+99),IF('07A_Конструктор'!$D$6="Так",'06A_Варіанти'!F403,1E+99),IF('07A_Конструктор'!$D$7="Так",'06A_Варіанти'!G403,1E+99),IF('07A_Конструктор'!$D$8="Так",'06A_Варіанти'!H403,1E+99),IF('07A_Конструктор'!$D$9="Так",'06A_Варіанти'!I403,1E+99),IF('07A_Конструктор'!$D$10="Так",'06A_Варіанти'!J403,1E+99),IF('07A_Конструктор'!$D$11="Так",'06A_Варіанти'!K403,1E+99),IF('07A_Конструктор'!$D$12="Так",'06A_Варіанти'!L403,1E+99),IF('07A_Конструктор'!$D$13="Так",'06A_Варіанти'!M403,1E+99),IF('07A_Конструктор'!$D$14="Так",'06A_Варіанти'!N403,1E+99),IF('07A_Конструктор'!$D$15="Так",'06A_Варіанти'!O403,1E+99),IF('07A_Конструктор'!$D$16="Так",'06A_Варіанти'!P403,1E+99),IF('07A_Конструктор'!$D$17="Так",'06A_Варіанти'!Q403,1E+99),IF('06A_Варіанти'!R403="",1E+99,'06A_Варіанти'!R403))</f>
        <v>167.9</v>
      </c>
      <c r="P412" s="2" t="str">
        <f t="shared" si="47"/>
        <v>5 т</v>
      </c>
      <c r="Q412" s="2">
        <f t="shared" si="48"/>
        <v>14</v>
      </c>
      <c r="R412" s="2">
        <f>IF(OR(C412="РЦК макси",C412="РЦЧ SKU"),"SKU-потік",IFERROR(VLOOKUP(D412,'02_РЦ'!$A$3:$I$7,5,FALSE),0))</f>
        <v>800</v>
      </c>
      <c r="S412" s="2" t="str">
        <f>IF(OR(C412="РЦК макси",C412="РЦЧ SKU"),"Не рахується в ліміт",IFERROR(VLOOKUP(D412,'02_РЦ'!$A$3:$I$7,9,FALSE),"Немає РЦ"))</f>
        <v>В межах</v>
      </c>
    </row>
    <row r="413" spans="1:19">
      <c r="A413" s="2" t="str">
        <f>'06A_Варіанти'!A404</f>
        <v>BASE_2320</v>
      </c>
      <c r="B413" s="2" t="str">
        <f>'06A_Варіанти'!B404</f>
        <v>TT_2320</v>
      </c>
      <c r="C413" s="2" t="str">
        <f>'06A_Варіанти'!D404</f>
        <v>Основний</v>
      </c>
      <c r="D413" s="2" t="str">
        <f>'06A_Варіанти'!C404</f>
        <v>РЦП</v>
      </c>
      <c r="E413" s="2" t="str">
        <f>'06A_Варіанти'!S404</f>
        <v>DIRECT</v>
      </c>
      <c r="F413" s="2" t="str">
        <f>IF(O413='06A_Варіанти'!E404,'06A_Варіанти'!E$1,IF(O413='06A_Варіанти'!F404,'06A_Варіанти'!F$1,IF(O413='06A_Варіанти'!G404,'06A_Варіанти'!G$1,IF(O413='06A_Варіанти'!H404,'06A_Варіанти'!H$1,IF(O413='06A_Варіанти'!I404,'06A_Варіанти'!I$1,IF(O413='06A_Варіанти'!J404,'06A_Варіанти'!J$1,IF(O413='06A_Варіанти'!K404,'06A_Варіанти'!K$1,IF(O413='06A_Варіанти'!L404,'06A_Варіанти'!L$1,IF(O413='06A_Варіанти'!M404,'06A_Варіанти'!M$1,IF(O413='06A_Варіанти'!N404,'06A_Варіанти'!N$1,IF(O413='06A_Варіанти'!O404,'06A_Варіанти'!O$1,IF(O413='06A_Варіанти'!P404,'06A_Варіанти'!P$1,IF(O413='06A_Варіанти'!Q404,'06A_Варіанти'!Q$1,IF(O413='06A_Варіанти'!R404,'06A_Варіанти'!R$1,"НЕМАЄ МАРШРУТУ"))))))))))))))</f>
        <v>DIRECT</v>
      </c>
      <c r="G413" s="2" t="str">
        <f t="shared" si="42"/>
        <v>БЕЗ ЗМІН</v>
      </c>
      <c r="H413" s="2">
        <f>IF(G413="НЕМАЄ МАРШРУТУ",0,O413-'06A_Варіанти'!T404)</f>
        <v>0</v>
      </c>
      <c r="I413" s="2">
        <f>IFERROR(INDEX('04_Потоки'!$E:$E,MATCH(A413,'04_Потоки'!$A:$A,0)),0)</f>
        <v>1.850536130536131</v>
      </c>
      <c r="J413" s="2">
        <f t="shared" si="43"/>
        <v>1</v>
      </c>
      <c r="K413" s="2">
        <f>IF(C413="РЦК макси",0,2*'06A_Варіанти'!T404*J413)</f>
        <v>371.2</v>
      </c>
      <c r="L413" s="2">
        <f t="shared" si="44"/>
        <v>371.2</v>
      </c>
      <c r="M413" s="2">
        <f t="shared" si="45"/>
        <v>0</v>
      </c>
      <c r="N413" s="9">
        <f t="shared" si="46"/>
        <v>0</v>
      </c>
      <c r="O413" s="2">
        <f>MIN(IF('07A_Конструктор'!$D$5="Так",'06A_Варіанти'!E404,1E+99),IF('07A_Конструктор'!$D$6="Так",'06A_Варіанти'!F404,1E+99),IF('07A_Конструктор'!$D$7="Так",'06A_Варіанти'!G404,1E+99),IF('07A_Конструктор'!$D$8="Так",'06A_Варіанти'!H404,1E+99),IF('07A_Конструктор'!$D$9="Так",'06A_Варіанти'!I404,1E+99),IF('07A_Конструктор'!$D$10="Так",'06A_Варіанти'!J404,1E+99),IF('07A_Конструктор'!$D$11="Так",'06A_Варіанти'!K404,1E+99),IF('07A_Конструктор'!$D$12="Так",'06A_Варіанти'!L404,1E+99),IF('07A_Конструктор'!$D$13="Так",'06A_Варіанти'!M404,1E+99),IF('07A_Конструктор'!$D$14="Так",'06A_Варіанти'!N404,1E+99),IF('07A_Конструктор'!$D$15="Так",'06A_Варіанти'!O404,1E+99),IF('07A_Конструктор'!$D$16="Так",'06A_Варіанти'!P404,1E+99),IF('07A_Конструктор'!$D$17="Так",'06A_Варіанти'!Q404,1E+99),IF('06A_Варіанти'!R404="",1E+99,'06A_Варіанти'!R404))</f>
        <v>185.6</v>
      </c>
      <c r="P413" s="2" t="str">
        <f t="shared" si="47"/>
        <v>5 т</v>
      </c>
      <c r="Q413" s="2">
        <f t="shared" si="48"/>
        <v>14</v>
      </c>
      <c r="R413" s="2">
        <f>IF(OR(C413="РЦК макси",C413="РЦЧ SKU"),"SKU-потік",IFERROR(VLOOKUP(D413,'02_РЦ'!$A$3:$I$7,5,FALSE),0))</f>
        <v>800</v>
      </c>
      <c r="S413" s="2" t="str">
        <f>IF(OR(C413="РЦК макси",C413="РЦЧ SKU"),"Не рахується в ліміт",IFERROR(VLOOKUP(D413,'02_РЦ'!$A$3:$I$7,9,FALSE),"Немає РЦ"))</f>
        <v>В межах</v>
      </c>
    </row>
    <row r="414" spans="1:19">
      <c r="A414" s="2" t="str">
        <f>'06A_Варіанти'!A405</f>
        <v>BASE_2325</v>
      </c>
      <c r="B414" s="2" t="str">
        <f>'06A_Варіанти'!B405</f>
        <v>TT_2325</v>
      </c>
      <c r="C414" s="2" t="str">
        <f>'06A_Варіанти'!D405</f>
        <v>Основний</v>
      </c>
      <c r="D414" s="2" t="str">
        <f>'06A_Варіанти'!C405</f>
        <v>РЦП</v>
      </c>
      <c r="E414" s="2" t="str">
        <f>'06A_Варіанти'!S405</f>
        <v>DIRECT</v>
      </c>
      <c r="F414" s="2" t="str">
        <f>IF(O414='06A_Варіанти'!E405,'06A_Варіанти'!E$1,IF(O414='06A_Варіанти'!F405,'06A_Варіанти'!F$1,IF(O414='06A_Варіанти'!G405,'06A_Варіанти'!G$1,IF(O414='06A_Варіанти'!H405,'06A_Варіанти'!H$1,IF(O414='06A_Варіанти'!I405,'06A_Варіанти'!I$1,IF(O414='06A_Варіанти'!J405,'06A_Варіанти'!J$1,IF(O414='06A_Варіанти'!K405,'06A_Варіанти'!K$1,IF(O414='06A_Варіанти'!L405,'06A_Варіанти'!L$1,IF(O414='06A_Варіанти'!M405,'06A_Варіанти'!M$1,IF(O414='06A_Варіанти'!N405,'06A_Варіанти'!N$1,IF(O414='06A_Варіанти'!O405,'06A_Варіанти'!O$1,IF(O414='06A_Варіанти'!P405,'06A_Варіанти'!P$1,IF(O414='06A_Варіанти'!Q405,'06A_Варіанти'!Q$1,IF(O414='06A_Варіанти'!R405,'06A_Варіанти'!R$1,"НЕМАЄ МАРШРУТУ"))))))))))))))</f>
        <v>DIRECT</v>
      </c>
      <c r="G414" s="2" t="str">
        <f t="shared" si="42"/>
        <v>БЕЗ ЗМІН</v>
      </c>
      <c r="H414" s="2">
        <f>IF(G414="НЕМАЄ МАРШРУТУ",0,O414-'06A_Варіанти'!T405)</f>
        <v>0</v>
      </c>
      <c r="I414" s="2">
        <f>IFERROR(INDEX('04_Потоки'!$E:$E,MATCH(A414,'04_Потоки'!$A:$A,0)),0)</f>
        <v>1.850536130536131</v>
      </c>
      <c r="J414" s="2">
        <f t="shared" si="43"/>
        <v>1</v>
      </c>
      <c r="K414" s="2">
        <f>IF(C414="РЦК макси",0,2*'06A_Варіанти'!T405*J414)</f>
        <v>692.2</v>
      </c>
      <c r="L414" s="2">
        <f t="shared" si="44"/>
        <v>692.2</v>
      </c>
      <c r="M414" s="2">
        <f t="shared" si="45"/>
        <v>0</v>
      </c>
      <c r="N414" s="9">
        <f t="shared" si="46"/>
        <v>0</v>
      </c>
      <c r="O414" s="2">
        <f>MIN(IF('07A_Конструктор'!$D$5="Так",'06A_Варіанти'!E405,1E+99),IF('07A_Конструктор'!$D$6="Так",'06A_Варіанти'!F405,1E+99),IF('07A_Конструктор'!$D$7="Так",'06A_Варіанти'!G405,1E+99),IF('07A_Конструктор'!$D$8="Так",'06A_Варіанти'!H405,1E+99),IF('07A_Конструктор'!$D$9="Так",'06A_Варіанти'!I405,1E+99),IF('07A_Конструктор'!$D$10="Так",'06A_Варіанти'!J405,1E+99),IF('07A_Конструктор'!$D$11="Так",'06A_Варіанти'!K405,1E+99),IF('07A_Конструктор'!$D$12="Так",'06A_Варіанти'!L405,1E+99),IF('07A_Конструктор'!$D$13="Так",'06A_Варіанти'!M405,1E+99),IF('07A_Конструктор'!$D$14="Так",'06A_Варіанти'!N405,1E+99),IF('07A_Конструктор'!$D$15="Так",'06A_Варіанти'!O405,1E+99),IF('07A_Конструктор'!$D$16="Так",'06A_Варіанти'!P405,1E+99),IF('07A_Конструктор'!$D$17="Так",'06A_Варіанти'!Q405,1E+99),IF('06A_Варіанти'!R405="",1E+99,'06A_Варіанти'!R405))</f>
        <v>346.1</v>
      </c>
      <c r="P414" s="2" t="str">
        <f t="shared" si="47"/>
        <v>5 т</v>
      </c>
      <c r="Q414" s="2">
        <f t="shared" si="48"/>
        <v>14</v>
      </c>
      <c r="R414" s="2">
        <f>IF(OR(C414="РЦК макси",C414="РЦЧ SKU"),"SKU-потік",IFERROR(VLOOKUP(D414,'02_РЦ'!$A$3:$I$7,5,FALSE),0))</f>
        <v>800</v>
      </c>
      <c r="S414" s="2" t="str">
        <f>IF(OR(C414="РЦК макси",C414="РЦЧ SKU"),"Не рахується в ліміт",IFERROR(VLOOKUP(D414,'02_РЦ'!$A$3:$I$7,9,FALSE),"Немає РЦ"))</f>
        <v>В межах</v>
      </c>
    </row>
    <row r="415" spans="1:19">
      <c r="A415" s="2" t="str">
        <f>'06A_Варіанти'!A406</f>
        <v>BASE_2328</v>
      </c>
      <c r="B415" s="2" t="str">
        <f>'06A_Варіанти'!B406</f>
        <v>TT_2328</v>
      </c>
      <c r="C415" s="2" t="str">
        <f>'06A_Варіанти'!D406</f>
        <v>Основний</v>
      </c>
      <c r="D415" s="2" t="str">
        <f>'06A_Варіанти'!C406</f>
        <v>РЦП</v>
      </c>
      <c r="E415" s="2" t="str">
        <f>'06A_Варіанти'!S406</f>
        <v>DIRECT</v>
      </c>
      <c r="F415" s="2" t="str">
        <f>IF(O415='06A_Варіанти'!E406,'06A_Варіанти'!E$1,IF(O415='06A_Варіанти'!F406,'06A_Варіанти'!F$1,IF(O415='06A_Варіанти'!G406,'06A_Варіанти'!G$1,IF(O415='06A_Варіанти'!H406,'06A_Варіанти'!H$1,IF(O415='06A_Варіанти'!I406,'06A_Варіанти'!I$1,IF(O415='06A_Варіанти'!J406,'06A_Варіанти'!J$1,IF(O415='06A_Варіанти'!K406,'06A_Варіанти'!K$1,IF(O415='06A_Варіанти'!L406,'06A_Варіанти'!L$1,IF(O415='06A_Варіанти'!M406,'06A_Варіанти'!M$1,IF(O415='06A_Варіанти'!N406,'06A_Варіанти'!N$1,IF(O415='06A_Варіанти'!O406,'06A_Варіанти'!O$1,IF(O415='06A_Варіанти'!P406,'06A_Варіанти'!P$1,IF(O415='06A_Варіанти'!Q406,'06A_Варіанти'!Q$1,IF(O415='06A_Варіанти'!R406,'06A_Варіанти'!R$1,"НЕМАЄ МАРШРУТУ"))))))))))))))</f>
        <v>DIRECT</v>
      </c>
      <c r="G415" s="2" t="str">
        <f t="shared" si="42"/>
        <v>БЕЗ ЗМІН</v>
      </c>
      <c r="H415" s="2">
        <f>IF(G415="НЕМАЄ МАРШРУТУ",0,O415-'06A_Варіанти'!T406)</f>
        <v>0</v>
      </c>
      <c r="I415" s="2">
        <f>IFERROR(INDEX('04_Потоки'!$E:$E,MATCH(A415,'04_Потоки'!$A:$A,0)),0)</f>
        <v>1.850536130536131</v>
      </c>
      <c r="J415" s="2">
        <f t="shared" si="43"/>
        <v>1</v>
      </c>
      <c r="K415" s="2">
        <f>IF(C415="РЦК макси",0,2*'06A_Варіанти'!T406*J415)</f>
        <v>14</v>
      </c>
      <c r="L415" s="2">
        <f t="shared" si="44"/>
        <v>14</v>
      </c>
      <c r="M415" s="2">
        <f t="shared" si="45"/>
        <v>0</v>
      </c>
      <c r="N415" s="9">
        <f t="shared" si="46"/>
        <v>0</v>
      </c>
      <c r="O415" s="2">
        <f>MIN(IF('07A_Конструктор'!$D$5="Так",'06A_Варіанти'!E406,1E+99),IF('07A_Конструктор'!$D$6="Так",'06A_Варіанти'!F406,1E+99),IF('07A_Конструктор'!$D$7="Так",'06A_Варіанти'!G406,1E+99),IF('07A_Конструктор'!$D$8="Так",'06A_Варіанти'!H406,1E+99),IF('07A_Конструктор'!$D$9="Так",'06A_Варіанти'!I406,1E+99),IF('07A_Конструктор'!$D$10="Так",'06A_Варіанти'!J406,1E+99),IF('07A_Конструктор'!$D$11="Так",'06A_Варіанти'!K406,1E+99),IF('07A_Конструктор'!$D$12="Так",'06A_Варіанти'!L406,1E+99),IF('07A_Конструктор'!$D$13="Так",'06A_Варіанти'!M406,1E+99),IF('07A_Конструктор'!$D$14="Так",'06A_Варіанти'!N406,1E+99),IF('07A_Конструктор'!$D$15="Так",'06A_Варіанти'!O406,1E+99),IF('07A_Конструктор'!$D$16="Так",'06A_Варіанти'!P406,1E+99),IF('07A_Конструктор'!$D$17="Так",'06A_Варіанти'!Q406,1E+99),IF('06A_Варіанти'!R406="",1E+99,'06A_Варіанти'!R406))</f>
        <v>7</v>
      </c>
      <c r="P415" s="2" t="str">
        <f t="shared" si="47"/>
        <v>5 т</v>
      </c>
      <c r="Q415" s="2">
        <f t="shared" si="48"/>
        <v>14</v>
      </c>
      <c r="R415" s="2">
        <f>IF(OR(C415="РЦК макси",C415="РЦЧ SKU"),"SKU-потік",IFERROR(VLOOKUP(D415,'02_РЦ'!$A$3:$I$7,5,FALSE),0))</f>
        <v>800</v>
      </c>
      <c r="S415" s="2" t="str">
        <f>IF(OR(C415="РЦК макси",C415="РЦЧ SKU"),"Не рахується в ліміт",IFERROR(VLOOKUP(D415,'02_РЦ'!$A$3:$I$7,9,FALSE),"Немає РЦ"))</f>
        <v>В межах</v>
      </c>
    </row>
    <row r="416" spans="1:19">
      <c r="A416" s="2" t="str">
        <f>'06A_Варіанти'!A407</f>
        <v>BASE_2330</v>
      </c>
      <c r="B416" s="2" t="str">
        <f>'06A_Варіанти'!B407</f>
        <v>TT_2330</v>
      </c>
      <c r="C416" s="2" t="str">
        <f>'06A_Варіанти'!D407</f>
        <v>Основний</v>
      </c>
      <c r="D416" s="2" t="str">
        <f>'06A_Варіанти'!C407</f>
        <v>РЦП</v>
      </c>
      <c r="E416" s="2" t="str">
        <f>'06A_Варіанти'!S407</f>
        <v>DIRECT</v>
      </c>
      <c r="F416" s="2" t="str">
        <f>IF(O416='06A_Варіанти'!E407,'06A_Варіанти'!E$1,IF(O416='06A_Варіанти'!F407,'06A_Варіанти'!F$1,IF(O416='06A_Варіанти'!G407,'06A_Варіанти'!G$1,IF(O416='06A_Варіанти'!H407,'06A_Варіанти'!H$1,IF(O416='06A_Варіанти'!I407,'06A_Варіанти'!I$1,IF(O416='06A_Варіанти'!J407,'06A_Варіанти'!J$1,IF(O416='06A_Варіанти'!K407,'06A_Варіанти'!K$1,IF(O416='06A_Варіанти'!L407,'06A_Варіанти'!L$1,IF(O416='06A_Варіанти'!M407,'06A_Варіанти'!M$1,IF(O416='06A_Варіанти'!N407,'06A_Варіанти'!N$1,IF(O416='06A_Варіанти'!O407,'06A_Варіанти'!O$1,IF(O416='06A_Варіанти'!P407,'06A_Варіанти'!P$1,IF(O416='06A_Варіанти'!Q407,'06A_Варіанти'!Q$1,IF(O416='06A_Варіанти'!R407,'06A_Варіанти'!R$1,"НЕМАЄ МАРШРУТУ"))))))))))))))</f>
        <v>DIRECT</v>
      </c>
      <c r="G416" s="2" t="str">
        <f t="shared" si="42"/>
        <v>БЕЗ ЗМІН</v>
      </c>
      <c r="H416" s="2">
        <f>IF(G416="НЕМАЄ МАРШРУТУ",0,O416-'06A_Варіанти'!T407)</f>
        <v>0</v>
      </c>
      <c r="I416" s="2">
        <f>IFERROR(INDEX('04_Потоки'!$E:$E,MATCH(A416,'04_Потоки'!$A:$A,0)),0)</f>
        <v>1.850536130536131</v>
      </c>
      <c r="J416" s="2">
        <f t="shared" si="43"/>
        <v>1</v>
      </c>
      <c r="K416" s="2">
        <f>IF(C416="РЦК макси",0,2*'06A_Варіанти'!T407*J416)</f>
        <v>292.8</v>
      </c>
      <c r="L416" s="2">
        <f t="shared" si="44"/>
        <v>292.8</v>
      </c>
      <c r="M416" s="2">
        <f t="shared" si="45"/>
        <v>0</v>
      </c>
      <c r="N416" s="9">
        <f t="shared" si="46"/>
        <v>0</v>
      </c>
      <c r="O416" s="2">
        <f>MIN(IF('07A_Конструктор'!$D$5="Так",'06A_Варіанти'!E407,1E+99),IF('07A_Конструктор'!$D$6="Так",'06A_Варіанти'!F407,1E+99),IF('07A_Конструктор'!$D$7="Так",'06A_Варіанти'!G407,1E+99),IF('07A_Конструктор'!$D$8="Так",'06A_Варіанти'!H407,1E+99),IF('07A_Конструктор'!$D$9="Так",'06A_Варіанти'!I407,1E+99),IF('07A_Конструктор'!$D$10="Так",'06A_Варіанти'!J407,1E+99),IF('07A_Конструктор'!$D$11="Так",'06A_Варіанти'!K407,1E+99),IF('07A_Конструктор'!$D$12="Так",'06A_Варіанти'!L407,1E+99),IF('07A_Конструктор'!$D$13="Так",'06A_Варіанти'!M407,1E+99),IF('07A_Конструктор'!$D$14="Так",'06A_Варіанти'!N407,1E+99),IF('07A_Конструктор'!$D$15="Так",'06A_Варіанти'!O407,1E+99),IF('07A_Конструктор'!$D$16="Так",'06A_Варіанти'!P407,1E+99),IF('07A_Конструктор'!$D$17="Так",'06A_Варіанти'!Q407,1E+99),IF('06A_Варіанти'!R407="",1E+99,'06A_Варіанти'!R407))</f>
        <v>146.4</v>
      </c>
      <c r="P416" s="2" t="str">
        <f t="shared" si="47"/>
        <v>5 т</v>
      </c>
      <c r="Q416" s="2">
        <f t="shared" si="48"/>
        <v>14</v>
      </c>
      <c r="R416" s="2">
        <f>IF(OR(C416="РЦК макси",C416="РЦЧ SKU"),"SKU-потік",IFERROR(VLOOKUP(D416,'02_РЦ'!$A$3:$I$7,5,FALSE),0))</f>
        <v>800</v>
      </c>
      <c r="S416" s="2" t="str">
        <f>IF(OR(C416="РЦК макси",C416="РЦЧ SKU"),"Не рахується в ліміт",IFERROR(VLOOKUP(D416,'02_РЦ'!$A$3:$I$7,9,FALSE),"Немає РЦ"))</f>
        <v>В межах</v>
      </c>
    </row>
    <row r="417" spans="1:19">
      <c r="A417" s="2" t="str">
        <f>'06A_Варіанти'!A408</f>
        <v>BASE_2333</v>
      </c>
      <c r="B417" s="2" t="str">
        <f>'06A_Варіанти'!B408</f>
        <v>TT_2333</v>
      </c>
      <c r="C417" s="2" t="str">
        <f>'06A_Варіанти'!D408</f>
        <v>Основний</v>
      </c>
      <c r="D417" s="2" t="str">
        <f>'06A_Варіанти'!C408</f>
        <v>РЦП</v>
      </c>
      <c r="E417" s="2" t="str">
        <f>'06A_Варіанти'!S408</f>
        <v>DIRECT</v>
      </c>
      <c r="F417" s="2" t="str">
        <f>IF(O417='06A_Варіанти'!E408,'06A_Варіанти'!E$1,IF(O417='06A_Варіанти'!F408,'06A_Варіанти'!F$1,IF(O417='06A_Варіанти'!G408,'06A_Варіанти'!G$1,IF(O417='06A_Варіанти'!H408,'06A_Варіанти'!H$1,IF(O417='06A_Варіанти'!I408,'06A_Варіанти'!I$1,IF(O417='06A_Варіанти'!J408,'06A_Варіанти'!J$1,IF(O417='06A_Варіанти'!K408,'06A_Варіанти'!K$1,IF(O417='06A_Варіанти'!L408,'06A_Варіанти'!L$1,IF(O417='06A_Варіанти'!M408,'06A_Варіанти'!M$1,IF(O417='06A_Варіанти'!N408,'06A_Варіанти'!N$1,IF(O417='06A_Варіанти'!O408,'06A_Варіанти'!O$1,IF(O417='06A_Варіанти'!P408,'06A_Варіанти'!P$1,IF(O417='06A_Варіанти'!Q408,'06A_Варіанти'!Q$1,IF(O417='06A_Варіанти'!R408,'06A_Варіанти'!R$1,"НЕМАЄ МАРШРУТУ"))))))))))))))</f>
        <v>DIRECT</v>
      </c>
      <c r="G417" s="2" t="str">
        <f t="shared" si="42"/>
        <v>БЕЗ ЗМІН</v>
      </c>
      <c r="H417" s="2">
        <f>IF(G417="НЕМАЄ МАРШРУТУ",0,O417-'06A_Варіанти'!T408)</f>
        <v>0</v>
      </c>
      <c r="I417" s="2">
        <f>IFERROR(INDEX('04_Потоки'!$E:$E,MATCH(A417,'04_Потоки'!$A:$A,0)),0)</f>
        <v>1.850536130536131</v>
      </c>
      <c r="J417" s="2">
        <f t="shared" si="43"/>
        <v>1</v>
      </c>
      <c r="K417" s="2">
        <f>IF(C417="РЦК макси",0,2*'06A_Варіанти'!T408*J417)</f>
        <v>295</v>
      </c>
      <c r="L417" s="2">
        <f t="shared" si="44"/>
        <v>295</v>
      </c>
      <c r="M417" s="2">
        <f t="shared" si="45"/>
        <v>0</v>
      </c>
      <c r="N417" s="9">
        <f t="shared" si="46"/>
        <v>0</v>
      </c>
      <c r="O417" s="2">
        <f>MIN(IF('07A_Конструктор'!$D$5="Так",'06A_Варіанти'!E408,1E+99),IF('07A_Конструктор'!$D$6="Так",'06A_Варіанти'!F408,1E+99),IF('07A_Конструктор'!$D$7="Так",'06A_Варіанти'!G408,1E+99),IF('07A_Конструктор'!$D$8="Так",'06A_Варіанти'!H408,1E+99),IF('07A_Конструктор'!$D$9="Так",'06A_Варіанти'!I408,1E+99),IF('07A_Конструктор'!$D$10="Так",'06A_Варіанти'!J408,1E+99),IF('07A_Конструктор'!$D$11="Так",'06A_Варіанти'!K408,1E+99),IF('07A_Конструктор'!$D$12="Так",'06A_Варіанти'!L408,1E+99),IF('07A_Конструктор'!$D$13="Так",'06A_Варіанти'!M408,1E+99),IF('07A_Конструктор'!$D$14="Так",'06A_Варіанти'!N408,1E+99),IF('07A_Конструктор'!$D$15="Так",'06A_Варіанти'!O408,1E+99),IF('07A_Конструктор'!$D$16="Так",'06A_Варіанти'!P408,1E+99),IF('07A_Конструктор'!$D$17="Так",'06A_Варіанти'!Q408,1E+99),IF('06A_Варіанти'!R408="",1E+99,'06A_Варіанти'!R408))</f>
        <v>147.5</v>
      </c>
      <c r="P417" s="2" t="str">
        <f t="shared" si="47"/>
        <v>5 т</v>
      </c>
      <c r="Q417" s="2">
        <f t="shared" si="48"/>
        <v>14</v>
      </c>
      <c r="R417" s="2">
        <f>IF(OR(C417="РЦК макси",C417="РЦЧ SKU"),"SKU-потік",IFERROR(VLOOKUP(D417,'02_РЦ'!$A$3:$I$7,5,FALSE),0))</f>
        <v>800</v>
      </c>
      <c r="S417" s="2" t="str">
        <f>IF(OR(C417="РЦК макси",C417="РЦЧ SKU"),"Не рахується в ліміт",IFERROR(VLOOKUP(D417,'02_РЦ'!$A$3:$I$7,9,FALSE),"Немає РЦ"))</f>
        <v>В межах</v>
      </c>
    </row>
    <row r="418" spans="1:19">
      <c r="A418" s="2" t="str">
        <f>'06A_Варіанти'!A409</f>
        <v>BASE_2338</v>
      </c>
      <c r="B418" s="2" t="str">
        <f>'06A_Варіанти'!B409</f>
        <v>TT_2338</v>
      </c>
      <c r="C418" s="2" t="str">
        <f>'06A_Варіанти'!D409</f>
        <v>Основний</v>
      </c>
      <c r="D418" s="2" t="str">
        <f>'06A_Варіанти'!C409</f>
        <v>РЦП</v>
      </c>
      <c r="E418" s="2" t="str">
        <f>'06A_Варіанти'!S409</f>
        <v>DIRECT</v>
      </c>
      <c r="F418" s="2" t="str">
        <f>IF(O418='06A_Варіанти'!E409,'06A_Варіанти'!E$1,IF(O418='06A_Варіанти'!F409,'06A_Варіанти'!F$1,IF(O418='06A_Варіанти'!G409,'06A_Варіанти'!G$1,IF(O418='06A_Варіанти'!H409,'06A_Варіанти'!H$1,IF(O418='06A_Варіанти'!I409,'06A_Варіанти'!I$1,IF(O418='06A_Варіанти'!J409,'06A_Варіанти'!J$1,IF(O418='06A_Варіанти'!K409,'06A_Варіанти'!K$1,IF(O418='06A_Варіанти'!L409,'06A_Варіанти'!L$1,IF(O418='06A_Варіанти'!M409,'06A_Варіанти'!M$1,IF(O418='06A_Варіанти'!N409,'06A_Варіанти'!N$1,IF(O418='06A_Варіанти'!O409,'06A_Варіанти'!O$1,IF(O418='06A_Варіанти'!P409,'06A_Варіанти'!P$1,IF(O418='06A_Варіанти'!Q409,'06A_Варіанти'!Q$1,IF(O418='06A_Варіанти'!R409,'06A_Варіанти'!R$1,"НЕМАЄ МАРШРУТУ"))))))))))))))</f>
        <v>DIRECT</v>
      </c>
      <c r="G418" s="2" t="str">
        <f t="shared" si="42"/>
        <v>БЕЗ ЗМІН</v>
      </c>
      <c r="H418" s="2">
        <f>IF(G418="НЕМАЄ МАРШРУТУ",0,O418-'06A_Варіанти'!T409)</f>
        <v>0</v>
      </c>
      <c r="I418" s="2">
        <f>IFERROR(INDEX('04_Потоки'!$E:$E,MATCH(A418,'04_Потоки'!$A:$A,0)),0)</f>
        <v>1.850536130536131</v>
      </c>
      <c r="J418" s="2">
        <f t="shared" si="43"/>
        <v>1</v>
      </c>
      <c r="K418" s="2">
        <f>IF(C418="РЦК макси",0,2*'06A_Варіанти'!T409*J418)</f>
        <v>720</v>
      </c>
      <c r="L418" s="2">
        <f t="shared" si="44"/>
        <v>720</v>
      </c>
      <c r="M418" s="2">
        <f t="shared" si="45"/>
        <v>0</v>
      </c>
      <c r="N418" s="9">
        <f t="shared" si="46"/>
        <v>0</v>
      </c>
      <c r="O418" s="2">
        <f>MIN(IF('07A_Конструктор'!$D$5="Так",'06A_Варіанти'!E409,1E+99),IF('07A_Конструктор'!$D$6="Так",'06A_Варіанти'!F409,1E+99),IF('07A_Конструктор'!$D$7="Так",'06A_Варіанти'!G409,1E+99),IF('07A_Конструктор'!$D$8="Так",'06A_Варіанти'!H409,1E+99),IF('07A_Конструктор'!$D$9="Так",'06A_Варіанти'!I409,1E+99),IF('07A_Конструктор'!$D$10="Так",'06A_Варіанти'!J409,1E+99),IF('07A_Конструктор'!$D$11="Так",'06A_Варіанти'!K409,1E+99),IF('07A_Конструктор'!$D$12="Так",'06A_Варіанти'!L409,1E+99),IF('07A_Конструктор'!$D$13="Так",'06A_Варіанти'!M409,1E+99),IF('07A_Конструктор'!$D$14="Так",'06A_Варіанти'!N409,1E+99),IF('07A_Конструктор'!$D$15="Так",'06A_Варіанти'!O409,1E+99),IF('07A_Конструктор'!$D$16="Так",'06A_Варіанти'!P409,1E+99),IF('07A_Конструктор'!$D$17="Так",'06A_Варіанти'!Q409,1E+99),IF('06A_Варіанти'!R409="",1E+99,'06A_Варіанти'!R409))</f>
        <v>360</v>
      </c>
      <c r="P418" s="2" t="str">
        <f t="shared" si="47"/>
        <v>5 т</v>
      </c>
      <c r="Q418" s="2">
        <f t="shared" si="48"/>
        <v>14</v>
      </c>
      <c r="R418" s="2">
        <f>IF(OR(C418="РЦК макси",C418="РЦЧ SKU"),"SKU-потік",IFERROR(VLOOKUP(D418,'02_РЦ'!$A$3:$I$7,5,FALSE),0))</f>
        <v>800</v>
      </c>
      <c r="S418" s="2" t="str">
        <f>IF(OR(C418="РЦК макси",C418="РЦЧ SKU"),"Не рахується в ліміт",IFERROR(VLOOKUP(D418,'02_РЦ'!$A$3:$I$7,9,FALSE),"Немає РЦ"))</f>
        <v>В межах</v>
      </c>
    </row>
    <row r="419" spans="1:19">
      <c r="A419" s="2" t="str">
        <f>'06A_Варіанти'!A410</f>
        <v>BASE_2352</v>
      </c>
      <c r="B419" s="2" t="str">
        <f>'06A_Варіанти'!B410</f>
        <v>TT_2352</v>
      </c>
      <c r="C419" s="2" t="str">
        <f>'06A_Варіанти'!D410</f>
        <v>Основний</v>
      </c>
      <c r="D419" s="2" t="str">
        <f>'06A_Варіанти'!C410</f>
        <v>РЦП</v>
      </c>
      <c r="E419" s="2" t="str">
        <f>'06A_Варіанти'!S410</f>
        <v>DIRECT</v>
      </c>
      <c r="F419" s="2" t="str">
        <f>IF(O419='06A_Варіанти'!E410,'06A_Варіанти'!E$1,IF(O419='06A_Варіанти'!F410,'06A_Варіанти'!F$1,IF(O419='06A_Варіанти'!G410,'06A_Варіанти'!G$1,IF(O419='06A_Варіанти'!H410,'06A_Варіанти'!H$1,IF(O419='06A_Варіанти'!I410,'06A_Варіанти'!I$1,IF(O419='06A_Варіанти'!J410,'06A_Варіанти'!J$1,IF(O419='06A_Варіанти'!K410,'06A_Варіанти'!K$1,IF(O419='06A_Варіанти'!L410,'06A_Варіанти'!L$1,IF(O419='06A_Варіанти'!M410,'06A_Варіанти'!M$1,IF(O419='06A_Варіанти'!N410,'06A_Варіанти'!N$1,IF(O419='06A_Варіанти'!O410,'06A_Варіанти'!O$1,IF(O419='06A_Варіанти'!P410,'06A_Варіанти'!P$1,IF(O419='06A_Варіанти'!Q410,'06A_Варіанти'!Q$1,IF(O419='06A_Варіанти'!R410,'06A_Варіанти'!R$1,"НЕМАЄ МАРШРУТУ"))))))))))))))</f>
        <v>DIRECT</v>
      </c>
      <c r="G419" s="2" t="str">
        <f t="shared" si="42"/>
        <v>БЕЗ ЗМІН</v>
      </c>
      <c r="H419" s="2">
        <f>IF(G419="НЕМАЄ МАРШРУТУ",0,O419-'06A_Варіанти'!T410)</f>
        <v>0</v>
      </c>
      <c r="I419" s="2">
        <f>IFERROR(INDEX('04_Потоки'!$E:$E,MATCH(A419,'04_Потоки'!$A:$A,0)),0)</f>
        <v>1.850536130536131</v>
      </c>
      <c r="J419" s="2">
        <f t="shared" si="43"/>
        <v>1</v>
      </c>
      <c r="K419" s="2">
        <f>IF(C419="РЦК макси",0,2*'06A_Варіанти'!T410*J419)</f>
        <v>655.8</v>
      </c>
      <c r="L419" s="2">
        <f t="shared" si="44"/>
        <v>655.8</v>
      </c>
      <c r="M419" s="2">
        <f t="shared" si="45"/>
        <v>0</v>
      </c>
      <c r="N419" s="9">
        <f t="shared" si="46"/>
        <v>0</v>
      </c>
      <c r="O419" s="2">
        <f>MIN(IF('07A_Конструктор'!$D$5="Так",'06A_Варіанти'!E410,1E+99),IF('07A_Конструктор'!$D$6="Так",'06A_Варіанти'!F410,1E+99),IF('07A_Конструктор'!$D$7="Так",'06A_Варіанти'!G410,1E+99),IF('07A_Конструктор'!$D$8="Так",'06A_Варіанти'!H410,1E+99),IF('07A_Конструктор'!$D$9="Так",'06A_Варіанти'!I410,1E+99),IF('07A_Конструктор'!$D$10="Так",'06A_Варіанти'!J410,1E+99),IF('07A_Конструктор'!$D$11="Так",'06A_Варіанти'!K410,1E+99),IF('07A_Конструктор'!$D$12="Так",'06A_Варіанти'!L410,1E+99),IF('07A_Конструктор'!$D$13="Так",'06A_Варіанти'!M410,1E+99),IF('07A_Конструктор'!$D$14="Так",'06A_Варіанти'!N410,1E+99),IF('07A_Конструктор'!$D$15="Так",'06A_Варіанти'!O410,1E+99),IF('07A_Конструктор'!$D$16="Так",'06A_Варіанти'!P410,1E+99),IF('07A_Конструктор'!$D$17="Так",'06A_Варіанти'!Q410,1E+99),IF('06A_Варіанти'!R410="",1E+99,'06A_Варіанти'!R410))</f>
        <v>327.9</v>
      </c>
      <c r="P419" s="2" t="str">
        <f t="shared" si="47"/>
        <v>5 т</v>
      </c>
      <c r="Q419" s="2">
        <f t="shared" si="48"/>
        <v>14</v>
      </c>
      <c r="R419" s="2">
        <f>IF(OR(C419="РЦК макси",C419="РЦЧ SKU"),"SKU-потік",IFERROR(VLOOKUP(D419,'02_РЦ'!$A$3:$I$7,5,FALSE),0))</f>
        <v>800</v>
      </c>
      <c r="S419" s="2" t="str">
        <f>IF(OR(C419="РЦК макси",C419="РЦЧ SKU"),"Не рахується в ліміт",IFERROR(VLOOKUP(D419,'02_РЦ'!$A$3:$I$7,9,FALSE),"Немає РЦ"))</f>
        <v>В межах</v>
      </c>
    </row>
    <row r="420" spans="1:19">
      <c r="A420" s="2" t="str">
        <f>'06A_Варіанти'!A411</f>
        <v>BASE_2358</v>
      </c>
      <c r="B420" s="2" t="str">
        <f>'06A_Варіанти'!B411</f>
        <v>TT_2358</v>
      </c>
      <c r="C420" s="2" t="str">
        <f>'06A_Варіанти'!D411</f>
        <v>Основний</v>
      </c>
      <c r="D420" s="2" t="str">
        <f>'06A_Варіанти'!C411</f>
        <v>РЦП</v>
      </c>
      <c r="E420" s="2" t="str">
        <f>'06A_Варіанти'!S411</f>
        <v>DNI_AMUR</v>
      </c>
      <c r="F420" s="2" t="str">
        <f>IF(O420='06A_Варіанти'!E411,'06A_Варіанти'!E$1,IF(O420='06A_Варіанти'!F411,'06A_Варіанти'!F$1,IF(O420='06A_Варіанти'!G411,'06A_Варіанти'!G$1,IF(O420='06A_Варіанти'!H411,'06A_Варіанти'!H$1,IF(O420='06A_Варіанти'!I411,'06A_Варіанти'!I$1,IF(O420='06A_Варіанти'!J411,'06A_Варіанти'!J$1,IF(O420='06A_Варіанти'!K411,'06A_Варіанти'!K$1,IF(O420='06A_Варіанти'!L411,'06A_Варіанти'!L$1,IF(O420='06A_Варіанти'!M411,'06A_Варіанти'!M$1,IF(O420='06A_Варіанти'!N411,'06A_Варіанти'!N$1,IF(O420='06A_Варіанти'!O411,'06A_Варіанти'!O$1,IF(O420='06A_Варіанти'!P411,'06A_Варіанти'!P$1,IF(O420='06A_Варіанти'!Q411,'06A_Варіанти'!Q$1,IF(O420='06A_Варіанти'!R411,'06A_Варіанти'!R$1,"НЕМАЄ МАРШРУТУ"))))))))))))))</f>
        <v>DNI_AMUR</v>
      </c>
      <c r="G420" s="2" t="str">
        <f t="shared" si="42"/>
        <v>БЕЗ ЗМІН</v>
      </c>
      <c r="H420" s="2">
        <f>IF(G420="НЕМАЄ МАРШРУТУ",0,O420-'06A_Варіанти'!T411)</f>
        <v>0</v>
      </c>
      <c r="I420" s="2">
        <f>IFERROR(INDEX('04_Потоки'!$E:$E,MATCH(A420,'04_Потоки'!$A:$A,0)),0)</f>
        <v>1.850536130536131</v>
      </c>
      <c r="J420" s="2">
        <f t="shared" si="43"/>
        <v>1</v>
      </c>
      <c r="K420" s="2">
        <f>IF(C420="РЦК макси",0,2*'06A_Варіанти'!T411*J420)</f>
        <v>298.60000000000002</v>
      </c>
      <c r="L420" s="2">
        <f t="shared" si="44"/>
        <v>298.60000000000002</v>
      </c>
      <c r="M420" s="2">
        <f t="shared" si="45"/>
        <v>0</v>
      </c>
      <c r="N420" s="9">
        <f t="shared" si="46"/>
        <v>0</v>
      </c>
      <c r="O420" s="2">
        <f>MIN(IF('07A_Конструктор'!$D$5="Так",'06A_Варіанти'!E411,1E+99),IF('07A_Конструктор'!$D$6="Так",'06A_Варіанти'!F411,1E+99),IF('07A_Конструктор'!$D$7="Так",'06A_Варіанти'!G411,1E+99),IF('07A_Конструктор'!$D$8="Так",'06A_Варіанти'!H411,1E+99),IF('07A_Конструктор'!$D$9="Так",'06A_Варіанти'!I411,1E+99),IF('07A_Конструктор'!$D$10="Так",'06A_Варіанти'!J411,1E+99),IF('07A_Конструктор'!$D$11="Так",'06A_Варіанти'!K411,1E+99),IF('07A_Конструктор'!$D$12="Так",'06A_Варіанти'!L411,1E+99),IF('07A_Конструктор'!$D$13="Так",'06A_Варіанти'!M411,1E+99),IF('07A_Конструктор'!$D$14="Так",'06A_Варіанти'!N411,1E+99),IF('07A_Конструктор'!$D$15="Так",'06A_Варіанти'!O411,1E+99),IF('07A_Конструктор'!$D$16="Так",'06A_Варіанти'!P411,1E+99),IF('07A_Конструктор'!$D$17="Так",'06A_Варіанти'!Q411,1E+99),IF('06A_Варіанти'!R411="",1E+99,'06A_Варіанти'!R411))</f>
        <v>149.30000000000001</v>
      </c>
      <c r="P420" s="2" t="str">
        <f t="shared" si="47"/>
        <v>5 т</v>
      </c>
      <c r="Q420" s="2">
        <f t="shared" si="48"/>
        <v>14</v>
      </c>
      <c r="R420" s="2">
        <f>IF(OR(C420="РЦК макси",C420="РЦЧ SKU"),"SKU-потік",IFERROR(VLOOKUP(D420,'02_РЦ'!$A$3:$I$7,5,FALSE),0))</f>
        <v>800</v>
      </c>
      <c r="S420" s="2" t="str">
        <f>IF(OR(C420="РЦК макси",C420="РЦЧ SKU"),"Не рахується в ліміт",IFERROR(VLOOKUP(D420,'02_РЦ'!$A$3:$I$7,9,FALSE),"Немає РЦ"))</f>
        <v>В межах</v>
      </c>
    </row>
    <row r="421" spans="1:19">
      <c r="A421" s="2" t="str">
        <f>'06A_Варіанти'!A412</f>
        <v>BASE_2360</v>
      </c>
      <c r="B421" s="2" t="str">
        <f>'06A_Варіанти'!B412</f>
        <v>TT_2360</v>
      </c>
      <c r="C421" s="2" t="str">
        <f>'06A_Варіанти'!D412</f>
        <v>Основний</v>
      </c>
      <c r="D421" s="2" t="str">
        <f>'06A_Варіанти'!C412</f>
        <v>РЦП</v>
      </c>
      <c r="E421" s="2" t="str">
        <f>'06A_Варіанти'!S412</f>
        <v>DIRECT</v>
      </c>
      <c r="F421" s="2" t="str">
        <f>IF(O421='06A_Варіанти'!E412,'06A_Варіанти'!E$1,IF(O421='06A_Варіанти'!F412,'06A_Варіанти'!F$1,IF(O421='06A_Варіанти'!G412,'06A_Варіанти'!G$1,IF(O421='06A_Варіанти'!H412,'06A_Варіанти'!H$1,IF(O421='06A_Варіанти'!I412,'06A_Варіанти'!I$1,IF(O421='06A_Варіанти'!J412,'06A_Варіанти'!J$1,IF(O421='06A_Варіанти'!K412,'06A_Варіанти'!K$1,IF(O421='06A_Варіанти'!L412,'06A_Варіанти'!L$1,IF(O421='06A_Варіанти'!M412,'06A_Варіанти'!M$1,IF(O421='06A_Варіанти'!N412,'06A_Варіанти'!N$1,IF(O421='06A_Варіанти'!O412,'06A_Варіанти'!O$1,IF(O421='06A_Варіанти'!P412,'06A_Варіанти'!P$1,IF(O421='06A_Варіанти'!Q412,'06A_Варіанти'!Q$1,IF(O421='06A_Варіанти'!R412,'06A_Варіанти'!R$1,"НЕМАЄ МАРШРУТУ"))))))))))))))</f>
        <v>DIRECT</v>
      </c>
      <c r="G421" s="2" t="str">
        <f t="shared" si="42"/>
        <v>БЕЗ ЗМІН</v>
      </c>
      <c r="H421" s="2">
        <f>IF(G421="НЕМАЄ МАРШРУТУ",0,O421-'06A_Варіанти'!T412)</f>
        <v>0</v>
      </c>
      <c r="I421" s="2">
        <f>IFERROR(INDEX('04_Потоки'!$E:$E,MATCH(A421,'04_Потоки'!$A:$A,0)),0)</f>
        <v>1.850536130536131</v>
      </c>
      <c r="J421" s="2">
        <f t="shared" si="43"/>
        <v>1</v>
      </c>
      <c r="K421" s="2">
        <f>IF(C421="РЦК макси",0,2*'06A_Варіанти'!T412*J421)</f>
        <v>757.4</v>
      </c>
      <c r="L421" s="2">
        <f t="shared" si="44"/>
        <v>757.4</v>
      </c>
      <c r="M421" s="2">
        <f t="shared" si="45"/>
        <v>0</v>
      </c>
      <c r="N421" s="9">
        <f t="shared" si="46"/>
        <v>0</v>
      </c>
      <c r="O421" s="2">
        <f>MIN(IF('07A_Конструктор'!$D$5="Так",'06A_Варіанти'!E412,1E+99),IF('07A_Конструктор'!$D$6="Так",'06A_Варіанти'!F412,1E+99),IF('07A_Конструктор'!$D$7="Так",'06A_Варіанти'!G412,1E+99),IF('07A_Конструктор'!$D$8="Так",'06A_Варіанти'!H412,1E+99),IF('07A_Конструктор'!$D$9="Так",'06A_Варіанти'!I412,1E+99),IF('07A_Конструктор'!$D$10="Так",'06A_Варіанти'!J412,1E+99),IF('07A_Конструктор'!$D$11="Так",'06A_Варіанти'!K412,1E+99),IF('07A_Конструктор'!$D$12="Так",'06A_Варіанти'!L412,1E+99),IF('07A_Конструктор'!$D$13="Так",'06A_Варіанти'!M412,1E+99),IF('07A_Конструктор'!$D$14="Так",'06A_Варіанти'!N412,1E+99),IF('07A_Конструктор'!$D$15="Так",'06A_Варіанти'!O412,1E+99),IF('07A_Конструктор'!$D$16="Так",'06A_Варіанти'!P412,1E+99),IF('07A_Конструктор'!$D$17="Так",'06A_Варіанти'!Q412,1E+99),IF('06A_Варіанти'!R412="",1E+99,'06A_Варіанти'!R412))</f>
        <v>378.7</v>
      </c>
      <c r="P421" s="2" t="str">
        <f t="shared" si="47"/>
        <v>5 т</v>
      </c>
      <c r="Q421" s="2">
        <f t="shared" si="48"/>
        <v>14</v>
      </c>
      <c r="R421" s="2">
        <f>IF(OR(C421="РЦК макси",C421="РЦЧ SKU"),"SKU-потік",IFERROR(VLOOKUP(D421,'02_РЦ'!$A$3:$I$7,5,FALSE),0))</f>
        <v>800</v>
      </c>
      <c r="S421" s="2" t="str">
        <f>IF(OR(C421="РЦК макси",C421="РЦЧ SKU"),"Не рахується в ліміт",IFERROR(VLOOKUP(D421,'02_РЦ'!$A$3:$I$7,9,FALSE),"Немає РЦ"))</f>
        <v>В межах</v>
      </c>
    </row>
    <row r="422" spans="1:19">
      <c r="A422" s="2" t="str">
        <f>'06A_Варіанти'!A413</f>
        <v>BASE_2362</v>
      </c>
      <c r="B422" s="2" t="str">
        <f>'06A_Варіанти'!B413</f>
        <v>TT_2362</v>
      </c>
      <c r="C422" s="2" t="str">
        <f>'06A_Варіанти'!D413</f>
        <v>Основний</v>
      </c>
      <c r="D422" s="2" t="str">
        <f>'06A_Варіанти'!C413</f>
        <v>РЦП</v>
      </c>
      <c r="E422" s="2" t="str">
        <f>'06A_Варіанти'!S413</f>
        <v>DIRECT</v>
      </c>
      <c r="F422" s="2" t="str">
        <f>IF(O422='06A_Варіанти'!E413,'06A_Варіанти'!E$1,IF(O422='06A_Варіанти'!F413,'06A_Варіанти'!F$1,IF(O422='06A_Варіанти'!G413,'06A_Варіанти'!G$1,IF(O422='06A_Варіанти'!H413,'06A_Варіанти'!H$1,IF(O422='06A_Варіанти'!I413,'06A_Варіанти'!I$1,IF(O422='06A_Варіанти'!J413,'06A_Варіанти'!J$1,IF(O422='06A_Варіанти'!K413,'06A_Варіанти'!K$1,IF(O422='06A_Варіанти'!L413,'06A_Варіанти'!L$1,IF(O422='06A_Варіанти'!M413,'06A_Варіанти'!M$1,IF(O422='06A_Варіанти'!N413,'06A_Варіанти'!N$1,IF(O422='06A_Варіанти'!O413,'06A_Варіанти'!O$1,IF(O422='06A_Варіанти'!P413,'06A_Варіанти'!P$1,IF(O422='06A_Варіанти'!Q413,'06A_Варіанти'!Q$1,IF(O422='06A_Варіанти'!R413,'06A_Варіанти'!R$1,"НЕМАЄ МАРШРУТУ"))))))))))))))</f>
        <v>DIRECT</v>
      </c>
      <c r="G422" s="2" t="str">
        <f t="shared" si="42"/>
        <v>БЕЗ ЗМІН</v>
      </c>
      <c r="H422" s="2">
        <f>IF(G422="НЕМАЄ МАРШРУТУ",0,O422-'06A_Варіанти'!T413)</f>
        <v>0</v>
      </c>
      <c r="I422" s="2">
        <f>IFERROR(INDEX('04_Потоки'!$E:$E,MATCH(A422,'04_Потоки'!$A:$A,0)),0)</f>
        <v>1.850536130536131</v>
      </c>
      <c r="J422" s="2">
        <f t="shared" si="43"/>
        <v>1</v>
      </c>
      <c r="K422" s="2">
        <f>IF(C422="РЦК макси",0,2*'06A_Варіанти'!T413*J422)</f>
        <v>694.8</v>
      </c>
      <c r="L422" s="2">
        <f t="shared" si="44"/>
        <v>694.8</v>
      </c>
      <c r="M422" s="2">
        <f t="shared" si="45"/>
        <v>0</v>
      </c>
      <c r="N422" s="9">
        <f t="shared" si="46"/>
        <v>0</v>
      </c>
      <c r="O422" s="2">
        <f>MIN(IF('07A_Конструктор'!$D$5="Так",'06A_Варіанти'!E413,1E+99),IF('07A_Конструктор'!$D$6="Так",'06A_Варіанти'!F413,1E+99),IF('07A_Конструктор'!$D$7="Так",'06A_Варіанти'!G413,1E+99),IF('07A_Конструктор'!$D$8="Так",'06A_Варіанти'!H413,1E+99),IF('07A_Конструктор'!$D$9="Так",'06A_Варіанти'!I413,1E+99),IF('07A_Конструктор'!$D$10="Так",'06A_Варіанти'!J413,1E+99),IF('07A_Конструктор'!$D$11="Так",'06A_Варіанти'!K413,1E+99),IF('07A_Конструктор'!$D$12="Так",'06A_Варіанти'!L413,1E+99),IF('07A_Конструктор'!$D$13="Так",'06A_Варіанти'!M413,1E+99),IF('07A_Конструктор'!$D$14="Так",'06A_Варіанти'!N413,1E+99),IF('07A_Конструктор'!$D$15="Так",'06A_Варіанти'!O413,1E+99),IF('07A_Конструктор'!$D$16="Так",'06A_Варіанти'!P413,1E+99),IF('07A_Конструктор'!$D$17="Так",'06A_Варіанти'!Q413,1E+99),IF('06A_Варіанти'!R413="",1E+99,'06A_Варіанти'!R413))</f>
        <v>347.4</v>
      </c>
      <c r="P422" s="2" t="str">
        <f t="shared" si="47"/>
        <v>5 т</v>
      </c>
      <c r="Q422" s="2">
        <f t="shared" si="48"/>
        <v>14</v>
      </c>
      <c r="R422" s="2">
        <f>IF(OR(C422="РЦК макси",C422="РЦЧ SKU"),"SKU-потік",IFERROR(VLOOKUP(D422,'02_РЦ'!$A$3:$I$7,5,FALSE),0))</f>
        <v>800</v>
      </c>
      <c r="S422" s="2" t="str">
        <f>IF(OR(C422="РЦК макси",C422="РЦЧ SKU"),"Не рахується в ліміт",IFERROR(VLOOKUP(D422,'02_РЦ'!$A$3:$I$7,9,FALSE),"Немає РЦ"))</f>
        <v>В межах</v>
      </c>
    </row>
    <row r="423" spans="1:19">
      <c r="A423" s="2" t="str">
        <f>'06A_Варіанти'!A414</f>
        <v>BASE_2363</v>
      </c>
      <c r="B423" s="2" t="str">
        <f>'06A_Варіанти'!B414</f>
        <v>TT_2363</v>
      </c>
      <c r="C423" s="2" t="str">
        <f>'06A_Варіанти'!D414</f>
        <v>Основний</v>
      </c>
      <c r="D423" s="2" t="str">
        <f>'06A_Варіанти'!C414</f>
        <v>РЦП</v>
      </c>
      <c r="E423" s="2" t="str">
        <f>'06A_Варіанти'!S414</f>
        <v>DIRECT</v>
      </c>
      <c r="F423" s="2" t="str">
        <f>IF(O423='06A_Варіанти'!E414,'06A_Варіанти'!E$1,IF(O423='06A_Варіанти'!F414,'06A_Варіанти'!F$1,IF(O423='06A_Варіанти'!G414,'06A_Варіанти'!G$1,IF(O423='06A_Варіанти'!H414,'06A_Варіанти'!H$1,IF(O423='06A_Варіанти'!I414,'06A_Варіанти'!I$1,IF(O423='06A_Варіанти'!J414,'06A_Варіанти'!J$1,IF(O423='06A_Варіанти'!K414,'06A_Варіанти'!K$1,IF(O423='06A_Варіанти'!L414,'06A_Варіанти'!L$1,IF(O423='06A_Варіанти'!M414,'06A_Варіанти'!M$1,IF(O423='06A_Варіанти'!N414,'06A_Варіанти'!N$1,IF(O423='06A_Варіанти'!O414,'06A_Варіанти'!O$1,IF(O423='06A_Варіанти'!P414,'06A_Варіанти'!P$1,IF(O423='06A_Варіанти'!Q414,'06A_Варіанти'!Q$1,IF(O423='06A_Варіанти'!R414,'06A_Варіанти'!R$1,"НЕМАЄ МАРШРУТУ"))))))))))))))</f>
        <v>DIRECT</v>
      </c>
      <c r="G423" s="2" t="str">
        <f t="shared" si="42"/>
        <v>БЕЗ ЗМІН</v>
      </c>
      <c r="H423" s="2">
        <f>IF(G423="НЕМАЄ МАРШРУТУ",0,O423-'06A_Варіанти'!T414)</f>
        <v>0</v>
      </c>
      <c r="I423" s="2">
        <f>IFERROR(INDEX('04_Потоки'!$E:$E,MATCH(A423,'04_Потоки'!$A:$A,0)),0)</f>
        <v>1.850536130536131</v>
      </c>
      <c r="J423" s="2">
        <f t="shared" si="43"/>
        <v>1</v>
      </c>
      <c r="K423" s="2">
        <f>IF(C423="РЦК макси",0,2*'06A_Варіанти'!T414*J423)</f>
        <v>693.8</v>
      </c>
      <c r="L423" s="2">
        <f t="shared" si="44"/>
        <v>693.8</v>
      </c>
      <c r="M423" s="2">
        <f t="shared" si="45"/>
        <v>0</v>
      </c>
      <c r="N423" s="9">
        <f t="shared" si="46"/>
        <v>0</v>
      </c>
      <c r="O423" s="2">
        <f>MIN(IF('07A_Конструктор'!$D$5="Так",'06A_Варіанти'!E414,1E+99),IF('07A_Конструктор'!$D$6="Так",'06A_Варіанти'!F414,1E+99),IF('07A_Конструктор'!$D$7="Так",'06A_Варіанти'!G414,1E+99),IF('07A_Конструктор'!$D$8="Так",'06A_Варіанти'!H414,1E+99),IF('07A_Конструктор'!$D$9="Так",'06A_Варіанти'!I414,1E+99),IF('07A_Конструктор'!$D$10="Так",'06A_Варіанти'!J414,1E+99),IF('07A_Конструктор'!$D$11="Так",'06A_Варіанти'!K414,1E+99),IF('07A_Конструктор'!$D$12="Так",'06A_Варіанти'!L414,1E+99),IF('07A_Конструктор'!$D$13="Так",'06A_Варіанти'!M414,1E+99),IF('07A_Конструктор'!$D$14="Так",'06A_Варіанти'!N414,1E+99),IF('07A_Конструктор'!$D$15="Так",'06A_Варіанти'!O414,1E+99),IF('07A_Конструктор'!$D$16="Так",'06A_Варіанти'!P414,1E+99),IF('07A_Конструктор'!$D$17="Так",'06A_Варіанти'!Q414,1E+99),IF('06A_Варіанти'!R414="",1E+99,'06A_Варіанти'!R414))</f>
        <v>346.9</v>
      </c>
      <c r="P423" s="2" t="str">
        <f t="shared" si="47"/>
        <v>5 т</v>
      </c>
      <c r="Q423" s="2">
        <f t="shared" si="48"/>
        <v>14</v>
      </c>
      <c r="R423" s="2">
        <f>IF(OR(C423="РЦК макси",C423="РЦЧ SKU"),"SKU-потік",IFERROR(VLOOKUP(D423,'02_РЦ'!$A$3:$I$7,5,FALSE),0))</f>
        <v>800</v>
      </c>
      <c r="S423" s="2" t="str">
        <f>IF(OR(C423="РЦК макси",C423="РЦЧ SKU"),"Не рахується в ліміт",IFERROR(VLOOKUP(D423,'02_РЦ'!$A$3:$I$7,9,FALSE),"Немає РЦ"))</f>
        <v>В межах</v>
      </c>
    </row>
    <row r="424" spans="1:19">
      <c r="A424" s="2" t="str">
        <f>'06A_Варіанти'!A415</f>
        <v>BASE_2366</v>
      </c>
      <c r="B424" s="2" t="str">
        <f>'06A_Варіанти'!B415</f>
        <v>TT_2366</v>
      </c>
      <c r="C424" s="2" t="str">
        <f>'06A_Варіанти'!D415</f>
        <v>Основний</v>
      </c>
      <c r="D424" s="2" t="str">
        <f>'06A_Варіанти'!C415</f>
        <v>РЦП</v>
      </c>
      <c r="E424" s="2" t="str">
        <f>'06A_Варіанти'!S415</f>
        <v>DNI_AMUR</v>
      </c>
      <c r="F424" s="2" t="str">
        <f>IF(O424='06A_Варіанти'!E415,'06A_Варіанти'!E$1,IF(O424='06A_Варіанти'!F415,'06A_Варіанти'!F$1,IF(O424='06A_Варіанти'!G415,'06A_Варіанти'!G$1,IF(O424='06A_Варіанти'!H415,'06A_Варіанти'!H$1,IF(O424='06A_Варіанти'!I415,'06A_Варіанти'!I$1,IF(O424='06A_Варіанти'!J415,'06A_Варіанти'!J$1,IF(O424='06A_Варіанти'!K415,'06A_Варіанти'!K$1,IF(O424='06A_Варіанти'!L415,'06A_Варіанти'!L$1,IF(O424='06A_Варіанти'!M415,'06A_Варіанти'!M$1,IF(O424='06A_Варіанти'!N415,'06A_Варіанти'!N$1,IF(O424='06A_Варіанти'!O415,'06A_Варіанти'!O$1,IF(O424='06A_Варіанти'!P415,'06A_Варіанти'!P$1,IF(O424='06A_Варіанти'!Q415,'06A_Варіанти'!Q$1,IF(O424='06A_Варіанти'!R415,'06A_Варіанти'!R$1,"НЕМАЄ МАРШРУТУ"))))))))))))))</f>
        <v>DNI_AMUR</v>
      </c>
      <c r="G424" s="2" t="str">
        <f t="shared" si="42"/>
        <v>БЕЗ ЗМІН</v>
      </c>
      <c r="H424" s="2">
        <f>IF(G424="НЕМАЄ МАРШРУТУ",0,O424-'06A_Варіанти'!T415)</f>
        <v>0</v>
      </c>
      <c r="I424" s="2">
        <f>IFERROR(INDEX('04_Потоки'!$E:$E,MATCH(A424,'04_Потоки'!$A:$A,0)),0)</f>
        <v>1.850536130536131</v>
      </c>
      <c r="J424" s="2">
        <f t="shared" si="43"/>
        <v>1</v>
      </c>
      <c r="K424" s="2">
        <f>IF(C424="РЦК макси",0,2*'06A_Варіанти'!T415*J424)</f>
        <v>453</v>
      </c>
      <c r="L424" s="2">
        <f t="shared" si="44"/>
        <v>453</v>
      </c>
      <c r="M424" s="2">
        <f t="shared" si="45"/>
        <v>0</v>
      </c>
      <c r="N424" s="9">
        <f t="shared" si="46"/>
        <v>0</v>
      </c>
      <c r="O424" s="2">
        <f>MIN(IF('07A_Конструктор'!$D$5="Так",'06A_Варіанти'!E415,1E+99),IF('07A_Конструктор'!$D$6="Так",'06A_Варіанти'!F415,1E+99),IF('07A_Конструктор'!$D$7="Так",'06A_Варіанти'!G415,1E+99),IF('07A_Конструктор'!$D$8="Так",'06A_Варіанти'!H415,1E+99),IF('07A_Конструктор'!$D$9="Так",'06A_Варіанти'!I415,1E+99),IF('07A_Конструктор'!$D$10="Так",'06A_Варіанти'!J415,1E+99),IF('07A_Конструктор'!$D$11="Так",'06A_Варіанти'!K415,1E+99),IF('07A_Конструктор'!$D$12="Так",'06A_Варіанти'!L415,1E+99),IF('07A_Конструктор'!$D$13="Так",'06A_Варіанти'!M415,1E+99),IF('07A_Конструктор'!$D$14="Так",'06A_Варіанти'!N415,1E+99),IF('07A_Конструктор'!$D$15="Так",'06A_Варіанти'!O415,1E+99),IF('07A_Конструктор'!$D$16="Так",'06A_Варіанти'!P415,1E+99),IF('07A_Конструктор'!$D$17="Так",'06A_Варіанти'!Q415,1E+99),IF('06A_Варіанти'!R415="",1E+99,'06A_Варіанти'!R415))</f>
        <v>226.5</v>
      </c>
      <c r="P424" s="2" t="str">
        <f t="shared" si="47"/>
        <v>5 т</v>
      </c>
      <c r="Q424" s="2">
        <f t="shared" si="48"/>
        <v>14</v>
      </c>
      <c r="R424" s="2">
        <f>IF(OR(C424="РЦК макси",C424="РЦЧ SKU"),"SKU-потік",IFERROR(VLOOKUP(D424,'02_РЦ'!$A$3:$I$7,5,FALSE),0))</f>
        <v>800</v>
      </c>
      <c r="S424" s="2" t="str">
        <f>IF(OR(C424="РЦК макси",C424="РЦЧ SKU"),"Не рахується в ліміт",IFERROR(VLOOKUP(D424,'02_РЦ'!$A$3:$I$7,9,FALSE),"Немає РЦ"))</f>
        <v>В межах</v>
      </c>
    </row>
    <row r="425" spans="1:19">
      <c r="A425" s="2" t="str">
        <f>'06A_Варіанти'!A416</f>
        <v>BASE_2368</v>
      </c>
      <c r="B425" s="2" t="str">
        <f>'06A_Варіанти'!B416</f>
        <v>TT_2368</v>
      </c>
      <c r="C425" s="2" t="str">
        <f>'06A_Варіанти'!D416</f>
        <v>Основний</v>
      </c>
      <c r="D425" s="2" t="str">
        <f>'06A_Варіанти'!C416</f>
        <v>РЦП</v>
      </c>
      <c r="E425" s="2" t="str">
        <f>'06A_Варіанти'!S416</f>
        <v>DNI_AMUR</v>
      </c>
      <c r="F425" s="2" t="str">
        <f>IF(O425='06A_Варіанти'!E416,'06A_Варіанти'!E$1,IF(O425='06A_Варіанти'!F416,'06A_Варіанти'!F$1,IF(O425='06A_Варіанти'!G416,'06A_Варіанти'!G$1,IF(O425='06A_Варіанти'!H416,'06A_Варіанти'!H$1,IF(O425='06A_Варіанти'!I416,'06A_Варіанти'!I$1,IF(O425='06A_Варіанти'!J416,'06A_Варіанти'!J$1,IF(O425='06A_Варіанти'!K416,'06A_Варіанти'!K$1,IF(O425='06A_Варіанти'!L416,'06A_Варіанти'!L$1,IF(O425='06A_Варіанти'!M416,'06A_Варіанти'!M$1,IF(O425='06A_Варіанти'!N416,'06A_Варіанти'!N$1,IF(O425='06A_Варіанти'!O416,'06A_Варіанти'!O$1,IF(O425='06A_Варіанти'!P416,'06A_Варіанти'!P$1,IF(O425='06A_Варіанти'!Q416,'06A_Варіанти'!Q$1,IF(O425='06A_Варіанти'!R416,'06A_Варіанти'!R$1,"НЕМАЄ МАРШРУТУ"))))))))))))))</f>
        <v>DNI_AMUR</v>
      </c>
      <c r="G425" s="2" t="str">
        <f t="shared" si="42"/>
        <v>БЕЗ ЗМІН</v>
      </c>
      <c r="H425" s="2">
        <f>IF(G425="НЕМАЄ МАРШРУТУ",0,O425-'06A_Варіанти'!T416)</f>
        <v>0</v>
      </c>
      <c r="I425" s="2">
        <f>IFERROR(INDEX('04_Потоки'!$E:$E,MATCH(A425,'04_Потоки'!$A:$A,0)),0)</f>
        <v>1.850536130536131</v>
      </c>
      <c r="J425" s="2">
        <f t="shared" si="43"/>
        <v>1</v>
      </c>
      <c r="K425" s="2">
        <f>IF(C425="РЦК макси",0,2*'06A_Варіанти'!T416*J425)</f>
        <v>452.4</v>
      </c>
      <c r="L425" s="2">
        <f t="shared" si="44"/>
        <v>452.4</v>
      </c>
      <c r="M425" s="2">
        <f t="shared" si="45"/>
        <v>0</v>
      </c>
      <c r="N425" s="9">
        <f t="shared" si="46"/>
        <v>0</v>
      </c>
      <c r="O425" s="2">
        <f>MIN(IF('07A_Конструктор'!$D$5="Так",'06A_Варіанти'!E416,1E+99),IF('07A_Конструктор'!$D$6="Так",'06A_Варіанти'!F416,1E+99),IF('07A_Конструктор'!$D$7="Так",'06A_Варіанти'!G416,1E+99),IF('07A_Конструктор'!$D$8="Так",'06A_Варіанти'!H416,1E+99),IF('07A_Конструктор'!$D$9="Так",'06A_Варіанти'!I416,1E+99),IF('07A_Конструктор'!$D$10="Так",'06A_Варіанти'!J416,1E+99),IF('07A_Конструктор'!$D$11="Так",'06A_Варіанти'!K416,1E+99),IF('07A_Конструктор'!$D$12="Так",'06A_Варіанти'!L416,1E+99),IF('07A_Конструктор'!$D$13="Так",'06A_Варіанти'!M416,1E+99),IF('07A_Конструктор'!$D$14="Так",'06A_Варіанти'!N416,1E+99),IF('07A_Конструктор'!$D$15="Так",'06A_Варіанти'!O416,1E+99),IF('07A_Конструктор'!$D$16="Так",'06A_Варіанти'!P416,1E+99),IF('07A_Конструктор'!$D$17="Так",'06A_Варіанти'!Q416,1E+99),IF('06A_Варіанти'!R416="",1E+99,'06A_Варіанти'!R416))</f>
        <v>226.2</v>
      </c>
      <c r="P425" s="2" t="str">
        <f t="shared" si="47"/>
        <v>5 т</v>
      </c>
      <c r="Q425" s="2">
        <f t="shared" si="48"/>
        <v>14</v>
      </c>
      <c r="R425" s="2">
        <f>IF(OR(C425="РЦК макси",C425="РЦЧ SKU"),"SKU-потік",IFERROR(VLOOKUP(D425,'02_РЦ'!$A$3:$I$7,5,FALSE),0))</f>
        <v>800</v>
      </c>
      <c r="S425" s="2" t="str">
        <f>IF(OR(C425="РЦК макси",C425="РЦЧ SKU"),"Не рахується в ліміт",IFERROR(VLOOKUP(D425,'02_РЦ'!$A$3:$I$7,9,FALSE),"Немає РЦ"))</f>
        <v>В межах</v>
      </c>
    </row>
    <row r="426" spans="1:19">
      <c r="A426" s="2" t="str">
        <f>'06A_Варіанти'!A417</f>
        <v>BASE_2371</v>
      </c>
      <c r="B426" s="2" t="str">
        <f>'06A_Варіанти'!B417</f>
        <v>TT_2371</v>
      </c>
      <c r="C426" s="2" t="str">
        <f>'06A_Варіанти'!D417</f>
        <v>Основний</v>
      </c>
      <c r="D426" s="2" t="str">
        <f>'06A_Варіанти'!C417</f>
        <v>РЦП</v>
      </c>
      <c r="E426" s="2" t="str">
        <f>'06A_Варіанти'!S417</f>
        <v>KREM</v>
      </c>
      <c r="F426" s="2" t="str">
        <f>IF(O426='06A_Варіанти'!E417,'06A_Варіанти'!E$1,IF(O426='06A_Варіанти'!F417,'06A_Варіанти'!F$1,IF(O426='06A_Варіанти'!G417,'06A_Варіанти'!G$1,IF(O426='06A_Варіанти'!H417,'06A_Варіанти'!H$1,IF(O426='06A_Варіанти'!I417,'06A_Варіанти'!I$1,IF(O426='06A_Варіанти'!J417,'06A_Варіанти'!J$1,IF(O426='06A_Варіанти'!K417,'06A_Варіанти'!K$1,IF(O426='06A_Варіанти'!L417,'06A_Варіанти'!L$1,IF(O426='06A_Варіанти'!M417,'06A_Варіанти'!M$1,IF(O426='06A_Варіанти'!N417,'06A_Варіанти'!N$1,IF(O426='06A_Варіанти'!O417,'06A_Варіанти'!O$1,IF(O426='06A_Варіанти'!P417,'06A_Варіанти'!P$1,IF(O426='06A_Варіанти'!Q417,'06A_Варіанти'!Q$1,IF(O426='06A_Варіанти'!R417,'06A_Варіанти'!R$1,"НЕМАЄ МАРШРУТУ"))))))))))))))</f>
        <v>KREM</v>
      </c>
      <c r="G426" s="2" t="str">
        <f t="shared" si="42"/>
        <v>БЕЗ ЗМІН</v>
      </c>
      <c r="H426" s="2">
        <f>IF(G426="НЕМАЄ МАРШРУТУ",0,O426-'06A_Варіанти'!T417)</f>
        <v>0</v>
      </c>
      <c r="I426" s="2">
        <f>IFERROR(INDEX('04_Потоки'!$E:$E,MATCH(A426,'04_Потоки'!$A:$A,0)),0)</f>
        <v>1.850536130536131</v>
      </c>
      <c r="J426" s="2">
        <f t="shared" si="43"/>
        <v>1</v>
      </c>
      <c r="K426" s="2">
        <f>IF(C426="РЦК макси",0,2*'06A_Варіанти'!T417*J426)</f>
        <v>349.6</v>
      </c>
      <c r="L426" s="2">
        <f t="shared" si="44"/>
        <v>349.6</v>
      </c>
      <c r="M426" s="2">
        <f t="shared" si="45"/>
        <v>0</v>
      </c>
      <c r="N426" s="9">
        <f t="shared" si="46"/>
        <v>0</v>
      </c>
      <c r="O426" s="2">
        <f>MIN(IF('07A_Конструктор'!$D$5="Так",'06A_Варіанти'!E417,1E+99),IF('07A_Конструктор'!$D$6="Так",'06A_Варіанти'!F417,1E+99),IF('07A_Конструктор'!$D$7="Так",'06A_Варіанти'!G417,1E+99),IF('07A_Конструктор'!$D$8="Так",'06A_Варіанти'!H417,1E+99),IF('07A_Конструктор'!$D$9="Так",'06A_Варіанти'!I417,1E+99),IF('07A_Конструктор'!$D$10="Так",'06A_Варіанти'!J417,1E+99),IF('07A_Конструктор'!$D$11="Так",'06A_Варіанти'!K417,1E+99),IF('07A_Конструктор'!$D$12="Так",'06A_Варіанти'!L417,1E+99),IF('07A_Конструктор'!$D$13="Так",'06A_Варіанти'!M417,1E+99),IF('07A_Конструктор'!$D$14="Так",'06A_Варіанти'!N417,1E+99),IF('07A_Конструктор'!$D$15="Так",'06A_Варіанти'!O417,1E+99),IF('07A_Конструктор'!$D$16="Так",'06A_Варіанти'!P417,1E+99),IF('07A_Конструктор'!$D$17="Так",'06A_Варіанти'!Q417,1E+99),IF('06A_Варіанти'!R417="",1E+99,'06A_Варіанти'!R417))</f>
        <v>174.8</v>
      </c>
      <c r="P426" s="2" t="str">
        <f t="shared" si="47"/>
        <v>5 т</v>
      </c>
      <c r="Q426" s="2">
        <f t="shared" si="48"/>
        <v>14</v>
      </c>
      <c r="R426" s="2">
        <f>IF(OR(C426="РЦК макси",C426="РЦЧ SKU"),"SKU-потік",IFERROR(VLOOKUP(D426,'02_РЦ'!$A$3:$I$7,5,FALSE),0))</f>
        <v>800</v>
      </c>
      <c r="S426" s="2" t="str">
        <f>IF(OR(C426="РЦК макси",C426="РЦЧ SKU"),"Не рахується в ліміт",IFERROR(VLOOKUP(D426,'02_РЦ'!$A$3:$I$7,9,FALSE),"Немає РЦ"))</f>
        <v>В межах</v>
      </c>
    </row>
    <row r="427" spans="1:19">
      <c r="A427" s="2" t="str">
        <f>'06A_Варіанти'!A418</f>
        <v>BASE_2373</v>
      </c>
      <c r="B427" s="2" t="str">
        <f>'06A_Варіанти'!B418</f>
        <v>TT_2373</v>
      </c>
      <c r="C427" s="2" t="str">
        <f>'06A_Варіанти'!D418</f>
        <v>Основний</v>
      </c>
      <c r="D427" s="2" t="str">
        <f>'06A_Варіанти'!C418</f>
        <v>РЦП</v>
      </c>
      <c r="E427" s="2" t="str">
        <f>'06A_Варіанти'!S418</f>
        <v>DIRECT</v>
      </c>
      <c r="F427" s="2" t="str">
        <f>IF(O427='06A_Варіанти'!E418,'06A_Варіанти'!E$1,IF(O427='06A_Варіанти'!F418,'06A_Варіанти'!F$1,IF(O427='06A_Варіанти'!G418,'06A_Варіанти'!G$1,IF(O427='06A_Варіанти'!H418,'06A_Варіанти'!H$1,IF(O427='06A_Варіанти'!I418,'06A_Варіанти'!I$1,IF(O427='06A_Варіанти'!J418,'06A_Варіанти'!J$1,IF(O427='06A_Варіанти'!K418,'06A_Варіанти'!K$1,IF(O427='06A_Варіанти'!L418,'06A_Варіанти'!L$1,IF(O427='06A_Варіанти'!M418,'06A_Варіанти'!M$1,IF(O427='06A_Варіанти'!N418,'06A_Варіанти'!N$1,IF(O427='06A_Варіанти'!O418,'06A_Варіанти'!O$1,IF(O427='06A_Варіанти'!P418,'06A_Варіанти'!P$1,IF(O427='06A_Варіанти'!Q418,'06A_Варіанти'!Q$1,IF(O427='06A_Варіанти'!R418,'06A_Варіанти'!R$1,"НЕМАЄ МАРШРУТУ"))))))))))))))</f>
        <v>DIRECT</v>
      </c>
      <c r="G427" s="2" t="str">
        <f t="shared" si="42"/>
        <v>БЕЗ ЗМІН</v>
      </c>
      <c r="H427" s="2">
        <f>IF(G427="НЕМАЄ МАРШРУТУ",0,O427-'06A_Варіанти'!T418)</f>
        <v>0</v>
      </c>
      <c r="I427" s="2">
        <f>IFERROR(INDEX('04_Потоки'!$E:$E,MATCH(A427,'04_Потоки'!$A:$A,0)),0)</f>
        <v>1.850536130536131</v>
      </c>
      <c r="J427" s="2">
        <f t="shared" si="43"/>
        <v>1</v>
      </c>
      <c r="K427" s="2">
        <f>IF(C427="РЦК макси",0,2*'06A_Варіанти'!T418*J427)</f>
        <v>318</v>
      </c>
      <c r="L427" s="2">
        <f t="shared" si="44"/>
        <v>318</v>
      </c>
      <c r="M427" s="2">
        <f t="shared" si="45"/>
        <v>0</v>
      </c>
      <c r="N427" s="9">
        <f t="shared" si="46"/>
        <v>0</v>
      </c>
      <c r="O427" s="2">
        <f>MIN(IF('07A_Конструктор'!$D$5="Так",'06A_Варіанти'!E418,1E+99),IF('07A_Конструктор'!$D$6="Так",'06A_Варіанти'!F418,1E+99),IF('07A_Конструктор'!$D$7="Так",'06A_Варіанти'!G418,1E+99),IF('07A_Конструктор'!$D$8="Так",'06A_Варіанти'!H418,1E+99),IF('07A_Конструктор'!$D$9="Так",'06A_Варіанти'!I418,1E+99),IF('07A_Конструктор'!$D$10="Так",'06A_Варіанти'!J418,1E+99),IF('07A_Конструктор'!$D$11="Так",'06A_Варіанти'!K418,1E+99),IF('07A_Конструктор'!$D$12="Так",'06A_Варіанти'!L418,1E+99),IF('07A_Конструктор'!$D$13="Так",'06A_Варіанти'!M418,1E+99),IF('07A_Конструктор'!$D$14="Так",'06A_Варіанти'!N418,1E+99),IF('07A_Конструктор'!$D$15="Так",'06A_Варіанти'!O418,1E+99),IF('07A_Конструктор'!$D$16="Так",'06A_Варіанти'!P418,1E+99),IF('07A_Конструктор'!$D$17="Так",'06A_Варіанти'!Q418,1E+99),IF('06A_Варіанти'!R418="",1E+99,'06A_Варіанти'!R418))</f>
        <v>159</v>
      </c>
      <c r="P427" s="2" t="str">
        <f t="shared" si="47"/>
        <v>5 т</v>
      </c>
      <c r="Q427" s="2">
        <f t="shared" si="48"/>
        <v>14</v>
      </c>
      <c r="R427" s="2">
        <f>IF(OR(C427="РЦК макси",C427="РЦЧ SKU"),"SKU-потік",IFERROR(VLOOKUP(D427,'02_РЦ'!$A$3:$I$7,5,FALSE),0))</f>
        <v>800</v>
      </c>
      <c r="S427" s="2" t="str">
        <f>IF(OR(C427="РЦК макси",C427="РЦЧ SKU"),"Не рахується в ліміт",IFERROR(VLOOKUP(D427,'02_РЦ'!$A$3:$I$7,9,FALSE),"Немає РЦ"))</f>
        <v>В межах</v>
      </c>
    </row>
    <row r="428" spans="1:19">
      <c r="A428" s="2" t="str">
        <f>'06A_Варіанти'!A419</f>
        <v>BASE_2376</v>
      </c>
      <c r="B428" s="2" t="str">
        <f>'06A_Варіанти'!B419</f>
        <v>TT_2376</v>
      </c>
      <c r="C428" s="2" t="str">
        <f>'06A_Варіанти'!D419</f>
        <v>Основний</v>
      </c>
      <c r="D428" s="2" t="str">
        <f>'06A_Варіанти'!C419</f>
        <v>РЦП</v>
      </c>
      <c r="E428" s="2" t="str">
        <f>'06A_Варіанти'!S419</f>
        <v>DIRECT</v>
      </c>
      <c r="F428" s="2" t="str">
        <f>IF(O428='06A_Варіанти'!E419,'06A_Варіанти'!E$1,IF(O428='06A_Варіанти'!F419,'06A_Варіанти'!F$1,IF(O428='06A_Варіанти'!G419,'06A_Варіанти'!G$1,IF(O428='06A_Варіанти'!H419,'06A_Варіанти'!H$1,IF(O428='06A_Варіанти'!I419,'06A_Варіанти'!I$1,IF(O428='06A_Варіанти'!J419,'06A_Варіанти'!J$1,IF(O428='06A_Варіанти'!K419,'06A_Варіанти'!K$1,IF(O428='06A_Варіанти'!L419,'06A_Варіанти'!L$1,IF(O428='06A_Варіанти'!M419,'06A_Варіанти'!M$1,IF(O428='06A_Варіанти'!N419,'06A_Варіанти'!N$1,IF(O428='06A_Варіанти'!O419,'06A_Варіанти'!O$1,IF(O428='06A_Варіанти'!P419,'06A_Варіанти'!P$1,IF(O428='06A_Варіанти'!Q419,'06A_Варіанти'!Q$1,IF(O428='06A_Варіанти'!R419,'06A_Варіанти'!R$1,"НЕМАЄ МАРШРУТУ"))))))))))))))</f>
        <v>DIRECT</v>
      </c>
      <c r="G428" s="2" t="str">
        <f t="shared" si="42"/>
        <v>БЕЗ ЗМІН</v>
      </c>
      <c r="H428" s="2">
        <f>IF(G428="НЕМАЄ МАРШРУТУ",0,O428-'06A_Варіанти'!T419)</f>
        <v>0</v>
      </c>
      <c r="I428" s="2">
        <f>IFERROR(INDEX('04_Потоки'!$E:$E,MATCH(A428,'04_Потоки'!$A:$A,0)),0)</f>
        <v>1.850536130536131</v>
      </c>
      <c r="J428" s="2">
        <f t="shared" si="43"/>
        <v>1</v>
      </c>
      <c r="K428" s="2">
        <f>IF(C428="РЦК макси",0,2*'06A_Варіанти'!T419*J428)</f>
        <v>355</v>
      </c>
      <c r="L428" s="2">
        <f t="shared" si="44"/>
        <v>355</v>
      </c>
      <c r="M428" s="2">
        <f t="shared" si="45"/>
        <v>0</v>
      </c>
      <c r="N428" s="9">
        <f t="shared" si="46"/>
        <v>0</v>
      </c>
      <c r="O428" s="2">
        <f>MIN(IF('07A_Конструктор'!$D$5="Так",'06A_Варіанти'!E419,1E+99),IF('07A_Конструктор'!$D$6="Так",'06A_Варіанти'!F419,1E+99),IF('07A_Конструктор'!$D$7="Так",'06A_Варіанти'!G419,1E+99),IF('07A_Конструктор'!$D$8="Так",'06A_Варіанти'!H419,1E+99),IF('07A_Конструктор'!$D$9="Так",'06A_Варіанти'!I419,1E+99),IF('07A_Конструктор'!$D$10="Так",'06A_Варіанти'!J419,1E+99),IF('07A_Конструктор'!$D$11="Так",'06A_Варіанти'!K419,1E+99),IF('07A_Конструктор'!$D$12="Так",'06A_Варіанти'!L419,1E+99),IF('07A_Конструктор'!$D$13="Так",'06A_Варіанти'!M419,1E+99),IF('07A_Конструктор'!$D$14="Так",'06A_Варіанти'!N419,1E+99),IF('07A_Конструктор'!$D$15="Так",'06A_Варіанти'!O419,1E+99),IF('07A_Конструктор'!$D$16="Так",'06A_Варіанти'!P419,1E+99),IF('07A_Конструктор'!$D$17="Так",'06A_Варіанти'!Q419,1E+99),IF('06A_Варіанти'!R419="",1E+99,'06A_Варіанти'!R419))</f>
        <v>177.5</v>
      </c>
      <c r="P428" s="2" t="str">
        <f t="shared" si="47"/>
        <v>5 т</v>
      </c>
      <c r="Q428" s="2">
        <f t="shared" si="48"/>
        <v>14</v>
      </c>
      <c r="R428" s="2">
        <f>IF(OR(C428="РЦК макси",C428="РЦЧ SKU"),"SKU-потік",IFERROR(VLOOKUP(D428,'02_РЦ'!$A$3:$I$7,5,FALSE),0))</f>
        <v>800</v>
      </c>
      <c r="S428" s="2" t="str">
        <f>IF(OR(C428="РЦК макси",C428="РЦЧ SKU"),"Не рахується в ліміт",IFERROR(VLOOKUP(D428,'02_РЦ'!$A$3:$I$7,9,FALSE),"Немає РЦ"))</f>
        <v>В межах</v>
      </c>
    </row>
    <row r="429" spans="1:19">
      <c r="A429" s="2" t="str">
        <f>'06A_Варіанти'!A420</f>
        <v>BASE_2379</v>
      </c>
      <c r="B429" s="2" t="str">
        <f>'06A_Варіанти'!B420</f>
        <v>TT_2379</v>
      </c>
      <c r="C429" s="2" t="str">
        <f>'06A_Варіанти'!D420</f>
        <v>Основний</v>
      </c>
      <c r="D429" s="2" t="str">
        <f>'06A_Варіанти'!C420</f>
        <v>РЦП</v>
      </c>
      <c r="E429" s="2" t="str">
        <f>'06A_Варіанти'!S420</f>
        <v>DIRECT</v>
      </c>
      <c r="F429" s="2" t="str">
        <f>IF(O429='06A_Варіанти'!E420,'06A_Варіанти'!E$1,IF(O429='06A_Варіанти'!F420,'06A_Варіанти'!F$1,IF(O429='06A_Варіанти'!G420,'06A_Варіанти'!G$1,IF(O429='06A_Варіанти'!H420,'06A_Варіанти'!H$1,IF(O429='06A_Варіанти'!I420,'06A_Варіанти'!I$1,IF(O429='06A_Варіанти'!J420,'06A_Варіанти'!J$1,IF(O429='06A_Варіанти'!K420,'06A_Варіанти'!K$1,IF(O429='06A_Варіанти'!L420,'06A_Варіанти'!L$1,IF(O429='06A_Варіанти'!M420,'06A_Варіанти'!M$1,IF(O429='06A_Варіанти'!N420,'06A_Варіанти'!N$1,IF(O429='06A_Варіанти'!O420,'06A_Варіанти'!O$1,IF(O429='06A_Варіанти'!P420,'06A_Варіанти'!P$1,IF(O429='06A_Варіанти'!Q420,'06A_Варіанти'!Q$1,IF(O429='06A_Варіанти'!R420,'06A_Варіанти'!R$1,"НЕМАЄ МАРШРУТУ"))))))))))))))</f>
        <v>DIRECT</v>
      </c>
      <c r="G429" s="2" t="str">
        <f t="shared" si="42"/>
        <v>БЕЗ ЗМІН</v>
      </c>
      <c r="H429" s="2">
        <f>IF(G429="НЕМАЄ МАРШРУТУ",0,O429-'06A_Варіанти'!T420)</f>
        <v>0</v>
      </c>
      <c r="I429" s="2">
        <f>IFERROR(INDEX('04_Потоки'!$E:$E,MATCH(A429,'04_Потоки'!$A:$A,0)),0)</f>
        <v>1.850536130536131</v>
      </c>
      <c r="J429" s="2">
        <f t="shared" si="43"/>
        <v>1</v>
      </c>
      <c r="K429" s="2">
        <f>IF(C429="РЦК макси",0,2*'06A_Варіанти'!T420*J429)</f>
        <v>403.4</v>
      </c>
      <c r="L429" s="2">
        <f t="shared" si="44"/>
        <v>403.4</v>
      </c>
      <c r="M429" s="2">
        <f t="shared" si="45"/>
        <v>0</v>
      </c>
      <c r="N429" s="9">
        <f t="shared" si="46"/>
        <v>0</v>
      </c>
      <c r="O429" s="2">
        <f>MIN(IF('07A_Конструктор'!$D$5="Так",'06A_Варіанти'!E420,1E+99),IF('07A_Конструктор'!$D$6="Так",'06A_Варіанти'!F420,1E+99),IF('07A_Конструктор'!$D$7="Так",'06A_Варіанти'!G420,1E+99),IF('07A_Конструктор'!$D$8="Так",'06A_Варіанти'!H420,1E+99),IF('07A_Конструктор'!$D$9="Так",'06A_Варіанти'!I420,1E+99),IF('07A_Конструктор'!$D$10="Так",'06A_Варіанти'!J420,1E+99),IF('07A_Конструктор'!$D$11="Так",'06A_Варіанти'!K420,1E+99),IF('07A_Конструктор'!$D$12="Так",'06A_Варіанти'!L420,1E+99),IF('07A_Конструктор'!$D$13="Так",'06A_Варіанти'!M420,1E+99),IF('07A_Конструктор'!$D$14="Так",'06A_Варіанти'!N420,1E+99),IF('07A_Конструктор'!$D$15="Так",'06A_Варіанти'!O420,1E+99),IF('07A_Конструктор'!$D$16="Так",'06A_Варіанти'!P420,1E+99),IF('07A_Конструктор'!$D$17="Так",'06A_Варіанти'!Q420,1E+99),IF('06A_Варіанти'!R420="",1E+99,'06A_Варіанти'!R420))</f>
        <v>201.7</v>
      </c>
      <c r="P429" s="2" t="str">
        <f t="shared" si="47"/>
        <v>5 т</v>
      </c>
      <c r="Q429" s="2">
        <f t="shared" si="48"/>
        <v>14</v>
      </c>
      <c r="R429" s="2">
        <f>IF(OR(C429="РЦК макси",C429="РЦЧ SKU"),"SKU-потік",IFERROR(VLOOKUP(D429,'02_РЦ'!$A$3:$I$7,5,FALSE),0))</f>
        <v>800</v>
      </c>
      <c r="S429" s="2" t="str">
        <f>IF(OR(C429="РЦК макси",C429="РЦЧ SKU"),"Не рахується в ліміт",IFERROR(VLOOKUP(D429,'02_РЦ'!$A$3:$I$7,9,FALSE),"Немає РЦ"))</f>
        <v>В межах</v>
      </c>
    </row>
    <row r="430" spans="1:19">
      <c r="A430" s="2" t="str">
        <f>'06A_Варіанти'!A421</f>
        <v>BASE_2381</v>
      </c>
      <c r="B430" s="2" t="str">
        <f>'06A_Варіанти'!B421</f>
        <v>TT_2381</v>
      </c>
      <c r="C430" s="2" t="str">
        <f>'06A_Варіанти'!D421</f>
        <v>Основний</v>
      </c>
      <c r="D430" s="2" t="str">
        <f>'06A_Варіанти'!C421</f>
        <v>РЦП</v>
      </c>
      <c r="E430" s="2" t="str">
        <f>'06A_Варіанти'!S421</f>
        <v>DIRECT</v>
      </c>
      <c r="F430" s="2" t="str">
        <f>IF(O430='06A_Варіанти'!E421,'06A_Варіанти'!E$1,IF(O430='06A_Варіанти'!F421,'06A_Варіанти'!F$1,IF(O430='06A_Варіанти'!G421,'06A_Варіанти'!G$1,IF(O430='06A_Варіанти'!H421,'06A_Варіанти'!H$1,IF(O430='06A_Варіанти'!I421,'06A_Варіанти'!I$1,IF(O430='06A_Варіанти'!J421,'06A_Варіанти'!J$1,IF(O430='06A_Варіанти'!K421,'06A_Варіанти'!K$1,IF(O430='06A_Варіанти'!L421,'06A_Варіанти'!L$1,IF(O430='06A_Варіанти'!M421,'06A_Варіанти'!M$1,IF(O430='06A_Варіанти'!N421,'06A_Варіанти'!N$1,IF(O430='06A_Варіанти'!O421,'06A_Варіанти'!O$1,IF(O430='06A_Варіанти'!P421,'06A_Варіанти'!P$1,IF(O430='06A_Варіанти'!Q421,'06A_Варіанти'!Q$1,IF(O430='06A_Варіанти'!R421,'06A_Варіанти'!R$1,"НЕМАЄ МАРШРУТУ"))))))))))))))</f>
        <v>DIRECT</v>
      </c>
      <c r="G430" s="2" t="str">
        <f t="shared" si="42"/>
        <v>БЕЗ ЗМІН</v>
      </c>
      <c r="H430" s="2">
        <f>IF(G430="НЕМАЄ МАРШРУТУ",0,O430-'06A_Варіанти'!T421)</f>
        <v>0</v>
      </c>
      <c r="I430" s="2">
        <f>IFERROR(INDEX('04_Потоки'!$E:$E,MATCH(A430,'04_Потоки'!$A:$A,0)),0)</f>
        <v>1.850536130536131</v>
      </c>
      <c r="J430" s="2">
        <f t="shared" si="43"/>
        <v>1</v>
      </c>
      <c r="K430" s="2">
        <f>IF(C430="РЦК макси",0,2*'06A_Варіанти'!T421*J430)</f>
        <v>416.4</v>
      </c>
      <c r="L430" s="2">
        <f t="shared" si="44"/>
        <v>416.4</v>
      </c>
      <c r="M430" s="2">
        <f t="shared" si="45"/>
        <v>0</v>
      </c>
      <c r="N430" s="9">
        <f t="shared" si="46"/>
        <v>0</v>
      </c>
      <c r="O430" s="2">
        <f>MIN(IF('07A_Конструктор'!$D$5="Так",'06A_Варіанти'!E421,1E+99),IF('07A_Конструктор'!$D$6="Так",'06A_Варіанти'!F421,1E+99),IF('07A_Конструктор'!$D$7="Так",'06A_Варіанти'!G421,1E+99),IF('07A_Конструктор'!$D$8="Так",'06A_Варіанти'!H421,1E+99),IF('07A_Конструктор'!$D$9="Так",'06A_Варіанти'!I421,1E+99),IF('07A_Конструктор'!$D$10="Так",'06A_Варіанти'!J421,1E+99),IF('07A_Конструктор'!$D$11="Так",'06A_Варіанти'!K421,1E+99),IF('07A_Конструктор'!$D$12="Так",'06A_Варіанти'!L421,1E+99),IF('07A_Конструктор'!$D$13="Так",'06A_Варіанти'!M421,1E+99),IF('07A_Конструктор'!$D$14="Так",'06A_Варіанти'!N421,1E+99),IF('07A_Конструктор'!$D$15="Так",'06A_Варіанти'!O421,1E+99),IF('07A_Конструктор'!$D$16="Так",'06A_Варіанти'!P421,1E+99),IF('07A_Конструктор'!$D$17="Так",'06A_Варіанти'!Q421,1E+99),IF('06A_Варіанти'!R421="",1E+99,'06A_Варіанти'!R421))</f>
        <v>208.2</v>
      </c>
      <c r="P430" s="2" t="str">
        <f t="shared" si="47"/>
        <v>5 т</v>
      </c>
      <c r="Q430" s="2">
        <f t="shared" si="48"/>
        <v>14</v>
      </c>
      <c r="R430" s="2">
        <f>IF(OR(C430="РЦК макси",C430="РЦЧ SKU"),"SKU-потік",IFERROR(VLOOKUP(D430,'02_РЦ'!$A$3:$I$7,5,FALSE),0))</f>
        <v>800</v>
      </c>
      <c r="S430" s="2" t="str">
        <f>IF(OR(C430="РЦК макси",C430="РЦЧ SKU"),"Не рахується в ліміт",IFERROR(VLOOKUP(D430,'02_РЦ'!$A$3:$I$7,9,FALSE),"Немає РЦ"))</f>
        <v>В межах</v>
      </c>
    </row>
    <row r="431" spans="1:19">
      <c r="A431" s="2" t="str">
        <f>'06A_Варіанти'!A422</f>
        <v>BASE_2385</v>
      </c>
      <c r="B431" s="2" t="str">
        <f>'06A_Варіанти'!B422</f>
        <v>TT_2385</v>
      </c>
      <c r="C431" s="2" t="str">
        <f>'06A_Варіанти'!D422</f>
        <v>Основний</v>
      </c>
      <c r="D431" s="2" t="str">
        <f>'06A_Варіанти'!C422</f>
        <v>РЦП</v>
      </c>
      <c r="E431" s="2" t="str">
        <f>'06A_Варіанти'!S422</f>
        <v>DIRECT</v>
      </c>
      <c r="F431" s="2" t="str">
        <f>IF(O431='06A_Варіанти'!E422,'06A_Варіанти'!E$1,IF(O431='06A_Варіанти'!F422,'06A_Варіанти'!F$1,IF(O431='06A_Варіанти'!G422,'06A_Варіанти'!G$1,IF(O431='06A_Варіанти'!H422,'06A_Варіанти'!H$1,IF(O431='06A_Варіанти'!I422,'06A_Варіанти'!I$1,IF(O431='06A_Варіанти'!J422,'06A_Варіанти'!J$1,IF(O431='06A_Варіанти'!K422,'06A_Варіанти'!K$1,IF(O431='06A_Варіанти'!L422,'06A_Варіанти'!L$1,IF(O431='06A_Варіанти'!M422,'06A_Варіанти'!M$1,IF(O431='06A_Варіанти'!N422,'06A_Варіанти'!N$1,IF(O431='06A_Варіанти'!O422,'06A_Варіанти'!O$1,IF(O431='06A_Варіанти'!P422,'06A_Варіанти'!P$1,IF(O431='06A_Варіанти'!Q422,'06A_Варіанти'!Q$1,IF(O431='06A_Варіанти'!R422,'06A_Варіанти'!R$1,"НЕМАЄ МАРШРУТУ"))))))))))))))</f>
        <v>DIRECT</v>
      </c>
      <c r="G431" s="2" t="str">
        <f t="shared" si="42"/>
        <v>БЕЗ ЗМІН</v>
      </c>
      <c r="H431" s="2">
        <f>IF(G431="НЕМАЄ МАРШРУТУ",0,O431-'06A_Варіанти'!T422)</f>
        <v>0</v>
      </c>
      <c r="I431" s="2">
        <f>IFERROR(INDEX('04_Потоки'!$E:$E,MATCH(A431,'04_Потоки'!$A:$A,0)),0)</f>
        <v>1.850536130536131</v>
      </c>
      <c r="J431" s="2">
        <f t="shared" si="43"/>
        <v>1</v>
      </c>
      <c r="K431" s="2">
        <f>IF(C431="РЦК макси",0,2*'06A_Варіанти'!T422*J431)</f>
        <v>706</v>
      </c>
      <c r="L431" s="2">
        <f t="shared" si="44"/>
        <v>706</v>
      </c>
      <c r="M431" s="2">
        <f t="shared" si="45"/>
        <v>0</v>
      </c>
      <c r="N431" s="9">
        <f t="shared" si="46"/>
        <v>0</v>
      </c>
      <c r="O431" s="2">
        <f>MIN(IF('07A_Конструктор'!$D$5="Так",'06A_Варіанти'!E422,1E+99),IF('07A_Конструктор'!$D$6="Так",'06A_Варіанти'!F422,1E+99),IF('07A_Конструктор'!$D$7="Так",'06A_Варіанти'!G422,1E+99),IF('07A_Конструктор'!$D$8="Так",'06A_Варіанти'!H422,1E+99),IF('07A_Конструктор'!$D$9="Так",'06A_Варіанти'!I422,1E+99),IF('07A_Конструктор'!$D$10="Так",'06A_Варіанти'!J422,1E+99),IF('07A_Конструктор'!$D$11="Так",'06A_Варіанти'!K422,1E+99),IF('07A_Конструктор'!$D$12="Так",'06A_Варіанти'!L422,1E+99),IF('07A_Конструктор'!$D$13="Так",'06A_Варіанти'!M422,1E+99),IF('07A_Конструктор'!$D$14="Так",'06A_Варіанти'!N422,1E+99),IF('07A_Конструктор'!$D$15="Так",'06A_Варіанти'!O422,1E+99),IF('07A_Конструктор'!$D$16="Так",'06A_Варіанти'!P422,1E+99),IF('07A_Конструктор'!$D$17="Так",'06A_Варіанти'!Q422,1E+99),IF('06A_Варіанти'!R422="",1E+99,'06A_Варіанти'!R422))</f>
        <v>353</v>
      </c>
      <c r="P431" s="2" t="str">
        <f t="shared" si="47"/>
        <v>5 т</v>
      </c>
      <c r="Q431" s="2">
        <f t="shared" si="48"/>
        <v>14</v>
      </c>
      <c r="R431" s="2">
        <f>IF(OR(C431="РЦК макси",C431="РЦЧ SKU"),"SKU-потік",IFERROR(VLOOKUP(D431,'02_РЦ'!$A$3:$I$7,5,FALSE),0))</f>
        <v>800</v>
      </c>
      <c r="S431" s="2" t="str">
        <f>IF(OR(C431="РЦК макси",C431="РЦЧ SKU"),"Не рахується в ліміт",IFERROR(VLOOKUP(D431,'02_РЦ'!$A$3:$I$7,9,FALSE),"Немає РЦ"))</f>
        <v>В межах</v>
      </c>
    </row>
    <row r="432" spans="1:19">
      <c r="A432" s="2" t="str">
        <f>'06A_Варіанти'!A423</f>
        <v>BASE_2387</v>
      </c>
      <c r="B432" s="2" t="str">
        <f>'06A_Варіанти'!B423</f>
        <v>TT_2387</v>
      </c>
      <c r="C432" s="2" t="str">
        <f>'06A_Варіанти'!D423</f>
        <v>Основний</v>
      </c>
      <c r="D432" s="2" t="str">
        <f>'06A_Варіанти'!C423</f>
        <v>РЦП</v>
      </c>
      <c r="E432" s="2" t="str">
        <f>'06A_Варіанти'!S423</f>
        <v>DIRECT</v>
      </c>
      <c r="F432" s="2" t="str">
        <f>IF(O432='06A_Варіанти'!E423,'06A_Варіанти'!E$1,IF(O432='06A_Варіанти'!F423,'06A_Варіанти'!F$1,IF(O432='06A_Варіанти'!G423,'06A_Варіанти'!G$1,IF(O432='06A_Варіанти'!H423,'06A_Варіанти'!H$1,IF(O432='06A_Варіанти'!I423,'06A_Варіанти'!I$1,IF(O432='06A_Варіанти'!J423,'06A_Варіанти'!J$1,IF(O432='06A_Варіанти'!K423,'06A_Варіанти'!K$1,IF(O432='06A_Варіанти'!L423,'06A_Варіанти'!L$1,IF(O432='06A_Варіанти'!M423,'06A_Варіанти'!M$1,IF(O432='06A_Варіанти'!N423,'06A_Варіанти'!N$1,IF(O432='06A_Варіанти'!O423,'06A_Варіанти'!O$1,IF(O432='06A_Варіанти'!P423,'06A_Варіанти'!P$1,IF(O432='06A_Варіанти'!Q423,'06A_Варіанти'!Q$1,IF(O432='06A_Варіанти'!R423,'06A_Варіанти'!R$1,"НЕМАЄ МАРШРУТУ"))))))))))))))</f>
        <v>DIRECT</v>
      </c>
      <c r="G432" s="2" t="str">
        <f t="shared" si="42"/>
        <v>БЕЗ ЗМІН</v>
      </c>
      <c r="H432" s="2">
        <f>IF(G432="НЕМАЄ МАРШРУТУ",0,O432-'06A_Варіанти'!T423)</f>
        <v>0</v>
      </c>
      <c r="I432" s="2">
        <f>IFERROR(INDEX('04_Потоки'!$E:$E,MATCH(A432,'04_Потоки'!$A:$A,0)),0)</f>
        <v>1.850536130536131</v>
      </c>
      <c r="J432" s="2">
        <f t="shared" si="43"/>
        <v>1</v>
      </c>
      <c r="K432" s="2">
        <f>IF(C432="РЦК макси",0,2*'06A_Варіанти'!T423*J432)</f>
        <v>316.60000000000002</v>
      </c>
      <c r="L432" s="2">
        <f t="shared" si="44"/>
        <v>316.60000000000002</v>
      </c>
      <c r="M432" s="2">
        <f t="shared" si="45"/>
        <v>0</v>
      </c>
      <c r="N432" s="9">
        <f t="shared" si="46"/>
        <v>0</v>
      </c>
      <c r="O432" s="2">
        <f>MIN(IF('07A_Конструктор'!$D$5="Так",'06A_Варіанти'!E423,1E+99),IF('07A_Конструктор'!$D$6="Так",'06A_Варіанти'!F423,1E+99),IF('07A_Конструктор'!$D$7="Так",'06A_Варіанти'!G423,1E+99),IF('07A_Конструктор'!$D$8="Так",'06A_Варіанти'!H423,1E+99),IF('07A_Конструктор'!$D$9="Так",'06A_Варіанти'!I423,1E+99),IF('07A_Конструктор'!$D$10="Так",'06A_Варіанти'!J423,1E+99),IF('07A_Конструктор'!$D$11="Так",'06A_Варіанти'!K423,1E+99),IF('07A_Конструктор'!$D$12="Так",'06A_Варіанти'!L423,1E+99),IF('07A_Конструктор'!$D$13="Так",'06A_Варіанти'!M423,1E+99),IF('07A_Конструктор'!$D$14="Так",'06A_Варіанти'!N423,1E+99),IF('07A_Конструктор'!$D$15="Так",'06A_Варіанти'!O423,1E+99),IF('07A_Конструктор'!$D$16="Так",'06A_Варіанти'!P423,1E+99),IF('07A_Конструктор'!$D$17="Так",'06A_Варіанти'!Q423,1E+99),IF('06A_Варіанти'!R423="",1E+99,'06A_Варіанти'!R423))</f>
        <v>158.30000000000001</v>
      </c>
      <c r="P432" s="2" t="str">
        <f t="shared" si="47"/>
        <v>5 т</v>
      </c>
      <c r="Q432" s="2">
        <f t="shared" si="48"/>
        <v>14</v>
      </c>
      <c r="R432" s="2">
        <f>IF(OR(C432="РЦК макси",C432="РЦЧ SKU"),"SKU-потік",IFERROR(VLOOKUP(D432,'02_РЦ'!$A$3:$I$7,5,FALSE),0))</f>
        <v>800</v>
      </c>
      <c r="S432" s="2" t="str">
        <f>IF(OR(C432="РЦК макси",C432="РЦЧ SKU"),"Не рахується в ліміт",IFERROR(VLOOKUP(D432,'02_РЦ'!$A$3:$I$7,9,FALSE),"Немає РЦ"))</f>
        <v>В межах</v>
      </c>
    </row>
    <row r="433" spans="1:19">
      <c r="A433" s="2" t="str">
        <f>'06A_Варіанти'!A424</f>
        <v>BASE_2382</v>
      </c>
      <c r="B433" s="2" t="str">
        <f>'06A_Варіанти'!B424</f>
        <v>TT_2382</v>
      </c>
      <c r="C433" s="2" t="str">
        <f>'06A_Варіанти'!D424</f>
        <v>Основний</v>
      </c>
      <c r="D433" s="2" t="str">
        <f>'06A_Варіанти'!C424</f>
        <v>РЦП</v>
      </c>
      <c r="E433" s="2" t="str">
        <f>'06A_Варіанти'!S424</f>
        <v>DIRECT</v>
      </c>
      <c r="F433" s="2" t="str">
        <f>IF(O433='06A_Варіанти'!E424,'06A_Варіанти'!E$1,IF(O433='06A_Варіанти'!F424,'06A_Варіанти'!F$1,IF(O433='06A_Варіанти'!G424,'06A_Варіанти'!G$1,IF(O433='06A_Варіанти'!H424,'06A_Варіанти'!H$1,IF(O433='06A_Варіанти'!I424,'06A_Варіанти'!I$1,IF(O433='06A_Варіанти'!J424,'06A_Варіанти'!J$1,IF(O433='06A_Варіанти'!K424,'06A_Варіанти'!K$1,IF(O433='06A_Варіанти'!L424,'06A_Варіанти'!L$1,IF(O433='06A_Варіанти'!M424,'06A_Варіанти'!M$1,IF(O433='06A_Варіанти'!N424,'06A_Варіанти'!N$1,IF(O433='06A_Варіанти'!O424,'06A_Варіанти'!O$1,IF(O433='06A_Варіанти'!P424,'06A_Варіанти'!P$1,IF(O433='06A_Варіанти'!Q424,'06A_Варіанти'!Q$1,IF(O433='06A_Варіанти'!R424,'06A_Варіанти'!R$1,"НЕМАЄ МАРШРУТУ"))))))))))))))</f>
        <v>DIRECT</v>
      </c>
      <c r="G433" s="2" t="str">
        <f t="shared" si="42"/>
        <v>БЕЗ ЗМІН</v>
      </c>
      <c r="H433" s="2">
        <f>IF(G433="НЕМАЄ МАРШРУТУ",0,O433-'06A_Варіанти'!T424)</f>
        <v>0</v>
      </c>
      <c r="I433" s="2">
        <f>IFERROR(INDEX('04_Потоки'!$E:$E,MATCH(A433,'04_Потоки'!$A:$A,0)),0)</f>
        <v>1.850536130536131</v>
      </c>
      <c r="J433" s="2">
        <f t="shared" si="43"/>
        <v>1</v>
      </c>
      <c r="K433" s="2">
        <f>IF(C433="РЦК макси",0,2*'06A_Варіанти'!T424*J433)</f>
        <v>468.2</v>
      </c>
      <c r="L433" s="2">
        <f t="shared" si="44"/>
        <v>468.2</v>
      </c>
      <c r="M433" s="2">
        <f t="shared" si="45"/>
        <v>0</v>
      </c>
      <c r="N433" s="9">
        <f t="shared" si="46"/>
        <v>0</v>
      </c>
      <c r="O433" s="2">
        <f>MIN(IF('07A_Конструктор'!$D$5="Так",'06A_Варіанти'!E424,1E+99),IF('07A_Конструктор'!$D$6="Так",'06A_Варіанти'!F424,1E+99),IF('07A_Конструктор'!$D$7="Так",'06A_Варіанти'!G424,1E+99),IF('07A_Конструктор'!$D$8="Так",'06A_Варіанти'!H424,1E+99),IF('07A_Конструктор'!$D$9="Так",'06A_Варіанти'!I424,1E+99),IF('07A_Конструктор'!$D$10="Так",'06A_Варіанти'!J424,1E+99),IF('07A_Конструктор'!$D$11="Так",'06A_Варіанти'!K424,1E+99),IF('07A_Конструктор'!$D$12="Так",'06A_Варіанти'!L424,1E+99),IF('07A_Конструктор'!$D$13="Так",'06A_Варіанти'!M424,1E+99),IF('07A_Конструктор'!$D$14="Так",'06A_Варіанти'!N424,1E+99),IF('07A_Конструктор'!$D$15="Так",'06A_Варіанти'!O424,1E+99),IF('07A_Конструктор'!$D$16="Так",'06A_Варіанти'!P424,1E+99),IF('07A_Конструктор'!$D$17="Так",'06A_Варіанти'!Q424,1E+99),IF('06A_Варіанти'!R424="",1E+99,'06A_Варіанти'!R424))</f>
        <v>234.1</v>
      </c>
      <c r="P433" s="2" t="str">
        <f t="shared" si="47"/>
        <v>5 т</v>
      </c>
      <c r="Q433" s="2">
        <f t="shared" si="48"/>
        <v>14</v>
      </c>
      <c r="R433" s="2">
        <f>IF(OR(C433="РЦК макси",C433="РЦЧ SKU"),"SKU-потік",IFERROR(VLOOKUP(D433,'02_РЦ'!$A$3:$I$7,5,FALSE),0))</f>
        <v>800</v>
      </c>
      <c r="S433" s="2" t="str">
        <f>IF(OR(C433="РЦК макси",C433="РЦЧ SKU"),"Не рахується в ліміт",IFERROR(VLOOKUP(D433,'02_РЦ'!$A$3:$I$7,9,FALSE),"Немає РЦ"))</f>
        <v>В межах</v>
      </c>
    </row>
    <row r="434" spans="1:19">
      <c r="A434" s="2" t="str">
        <f>'06A_Варіанти'!A425</f>
        <v>BASE_2393</v>
      </c>
      <c r="B434" s="2" t="str">
        <f>'06A_Варіанти'!B425</f>
        <v>TT_2393</v>
      </c>
      <c r="C434" s="2" t="str">
        <f>'06A_Варіанти'!D425</f>
        <v>Основний</v>
      </c>
      <c r="D434" s="2" t="str">
        <f>'06A_Варіанти'!C425</f>
        <v>РЦП</v>
      </c>
      <c r="E434" s="2" t="str">
        <f>'06A_Варіанти'!S425</f>
        <v>DIRECT</v>
      </c>
      <c r="F434" s="2" t="str">
        <f>IF(O434='06A_Варіанти'!E425,'06A_Варіанти'!E$1,IF(O434='06A_Варіанти'!F425,'06A_Варіанти'!F$1,IF(O434='06A_Варіанти'!G425,'06A_Варіанти'!G$1,IF(O434='06A_Варіанти'!H425,'06A_Варіанти'!H$1,IF(O434='06A_Варіанти'!I425,'06A_Варіанти'!I$1,IF(O434='06A_Варіанти'!J425,'06A_Варіанти'!J$1,IF(O434='06A_Варіанти'!K425,'06A_Варіанти'!K$1,IF(O434='06A_Варіанти'!L425,'06A_Варіанти'!L$1,IF(O434='06A_Варіанти'!M425,'06A_Варіанти'!M$1,IF(O434='06A_Варіанти'!N425,'06A_Варіанти'!N$1,IF(O434='06A_Варіанти'!O425,'06A_Варіанти'!O$1,IF(O434='06A_Варіанти'!P425,'06A_Варіанти'!P$1,IF(O434='06A_Варіанти'!Q425,'06A_Варіанти'!Q$1,IF(O434='06A_Варіанти'!R425,'06A_Варіанти'!R$1,"НЕМАЄ МАРШРУТУ"))))))))))))))</f>
        <v>DIRECT</v>
      </c>
      <c r="G434" s="2" t="str">
        <f t="shared" si="42"/>
        <v>БЕЗ ЗМІН</v>
      </c>
      <c r="H434" s="2">
        <f>IF(G434="НЕМАЄ МАРШРУТУ",0,O434-'06A_Варіанти'!T425)</f>
        <v>0</v>
      </c>
      <c r="I434" s="2">
        <f>IFERROR(INDEX('04_Потоки'!$E:$E,MATCH(A434,'04_Потоки'!$A:$A,0)),0)</f>
        <v>1.850536130536131</v>
      </c>
      <c r="J434" s="2">
        <f t="shared" si="43"/>
        <v>1</v>
      </c>
      <c r="K434" s="2">
        <f>IF(C434="РЦК макси",0,2*'06A_Варіанти'!T425*J434)</f>
        <v>469.2</v>
      </c>
      <c r="L434" s="2">
        <f t="shared" si="44"/>
        <v>469.2</v>
      </c>
      <c r="M434" s="2">
        <f t="shared" si="45"/>
        <v>0</v>
      </c>
      <c r="N434" s="9">
        <f t="shared" si="46"/>
        <v>0</v>
      </c>
      <c r="O434" s="2">
        <f>MIN(IF('07A_Конструктор'!$D$5="Так",'06A_Варіанти'!E425,1E+99),IF('07A_Конструктор'!$D$6="Так",'06A_Варіанти'!F425,1E+99),IF('07A_Конструктор'!$D$7="Так",'06A_Варіанти'!G425,1E+99),IF('07A_Конструктор'!$D$8="Так",'06A_Варіанти'!H425,1E+99),IF('07A_Конструктор'!$D$9="Так",'06A_Варіанти'!I425,1E+99),IF('07A_Конструктор'!$D$10="Так",'06A_Варіанти'!J425,1E+99),IF('07A_Конструктор'!$D$11="Так",'06A_Варіанти'!K425,1E+99),IF('07A_Конструктор'!$D$12="Так",'06A_Варіанти'!L425,1E+99),IF('07A_Конструктор'!$D$13="Так",'06A_Варіанти'!M425,1E+99),IF('07A_Конструктор'!$D$14="Так",'06A_Варіанти'!N425,1E+99),IF('07A_Конструктор'!$D$15="Так",'06A_Варіанти'!O425,1E+99),IF('07A_Конструктор'!$D$16="Так",'06A_Варіанти'!P425,1E+99),IF('07A_Конструктор'!$D$17="Так",'06A_Варіанти'!Q425,1E+99),IF('06A_Варіанти'!R425="",1E+99,'06A_Варіанти'!R425))</f>
        <v>234.6</v>
      </c>
      <c r="P434" s="2" t="str">
        <f t="shared" si="47"/>
        <v>5 т</v>
      </c>
      <c r="Q434" s="2">
        <f t="shared" si="48"/>
        <v>14</v>
      </c>
      <c r="R434" s="2">
        <f>IF(OR(C434="РЦК макси",C434="РЦЧ SKU"),"SKU-потік",IFERROR(VLOOKUP(D434,'02_РЦ'!$A$3:$I$7,5,FALSE),0))</f>
        <v>800</v>
      </c>
      <c r="S434" s="2" t="str">
        <f>IF(OR(C434="РЦК макси",C434="РЦЧ SKU"),"Не рахується в ліміт",IFERROR(VLOOKUP(D434,'02_РЦ'!$A$3:$I$7,9,FALSE),"Немає РЦ"))</f>
        <v>В межах</v>
      </c>
    </row>
    <row r="435" spans="1:19">
      <c r="A435" s="2" t="str">
        <f>'06A_Варіанти'!A426</f>
        <v>BASE_2394</v>
      </c>
      <c r="B435" s="2" t="str">
        <f>'06A_Варіанти'!B426</f>
        <v>TT_2394</v>
      </c>
      <c r="C435" s="2" t="str">
        <f>'06A_Варіанти'!D426</f>
        <v>Основний</v>
      </c>
      <c r="D435" s="2" t="str">
        <f>'06A_Варіанти'!C426</f>
        <v>РЦП</v>
      </c>
      <c r="E435" s="2" t="str">
        <f>'06A_Варіанти'!S426</f>
        <v>DIRECT</v>
      </c>
      <c r="F435" s="2" t="str">
        <f>IF(O435='06A_Варіанти'!E426,'06A_Варіанти'!E$1,IF(O435='06A_Варіанти'!F426,'06A_Варіанти'!F$1,IF(O435='06A_Варіанти'!G426,'06A_Варіанти'!G$1,IF(O435='06A_Варіанти'!H426,'06A_Варіанти'!H$1,IF(O435='06A_Варіанти'!I426,'06A_Варіанти'!I$1,IF(O435='06A_Варіанти'!J426,'06A_Варіанти'!J$1,IF(O435='06A_Варіанти'!K426,'06A_Варіанти'!K$1,IF(O435='06A_Варіанти'!L426,'06A_Варіанти'!L$1,IF(O435='06A_Варіанти'!M426,'06A_Варіанти'!M$1,IF(O435='06A_Варіанти'!N426,'06A_Варіанти'!N$1,IF(O435='06A_Варіанти'!O426,'06A_Варіанти'!O$1,IF(O435='06A_Варіанти'!P426,'06A_Варіанти'!P$1,IF(O435='06A_Варіанти'!Q426,'06A_Варіанти'!Q$1,IF(O435='06A_Варіанти'!R426,'06A_Варіанти'!R$1,"НЕМАЄ МАРШРУТУ"))))))))))))))</f>
        <v>DIRECT</v>
      </c>
      <c r="G435" s="2" t="str">
        <f t="shared" si="42"/>
        <v>БЕЗ ЗМІН</v>
      </c>
      <c r="H435" s="2">
        <f>IF(G435="НЕМАЄ МАРШРУТУ",0,O435-'06A_Варіанти'!T426)</f>
        <v>0</v>
      </c>
      <c r="I435" s="2">
        <f>IFERROR(INDEX('04_Потоки'!$E:$E,MATCH(A435,'04_Потоки'!$A:$A,0)),0)</f>
        <v>1.850536130536131</v>
      </c>
      <c r="J435" s="2">
        <f t="shared" si="43"/>
        <v>1</v>
      </c>
      <c r="K435" s="2">
        <f>IF(C435="РЦК макси",0,2*'06A_Варіанти'!T426*J435)</f>
        <v>656.8</v>
      </c>
      <c r="L435" s="2">
        <f t="shared" si="44"/>
        <v>656.8</v>
      </c>
      <c r="M435" s="2">
        <f t="shared" si="45"/>
        <v>0</v>
      </c>
      <c r="N435" s="9">
        <f t="shared" si="46"/>
        <v>0</v>
      </c>
      <c r="O435" s="2">
        <f>MIN(IF('07A_Конструктор'!$D$5="Так",'06A_Варіанти'!E426,1E+99),IF('07A_Конструктор'!$D$6="Так",'06A_Варіанти'!F426,1E+99),IF('07A_Конструктор'!$D$7="Так",'06A_Варіанти'!G426,1E+99),IF('07A_Конструктор'!$D$8="Так",'06A_Варіанти'!H426,1E+99),IF('07A_Конструктор'!$D$9="Так",'06A_Варіанти'!I426,1E+99),IF('07A_Конструктор'!$D$10="Так",'06A_Варіанти'!J426,1E+99),IF('07A_Конструктор'!$D$11="Так",'06A_Варіанти'!K426,1E+99),IF('07A_Конструктор'!$D$12="Так",'06A_Варіанти'!L426,1E+99),IF('07A_Конструктор'!$D$13="Так",'06A_Варіанти'!M426,1E+99),IF('07A_Конструктор'!$D$14="Так",'06A_Варіанти'!N426,1E+99),IF('07A_Конструктор'!$D$15="Так",'06A_Варіанти'!O426,1E+99),IF('07A_Конструктор'!$D$16="Так",'06A_Варіанти'!P426,1E+99),IF('07A_Конструктор'!$D$17="Так",'06A_Варіанти'!Q426,1E+99),IF('06A_Варіанти'!R426="",1E+99,'06A_Варіанти'!R426))</f>
        <v>328.4</v>
      </c>
      <c r="P435" s="2" t="str">
        <f t="shared" si="47"/>
        <v>5 т</v>
      </c>
      <c r="Q435" s="2">
        <f t="shared" si="48"/>
        <v>14</v>
      </c>
      <c r="R435" s="2">
        <f>IF(OR(C435="РЦК макси",C435="РЦЧ SKU"),"SKU-потік",IFERROR(VLOOKUP(D435,'02_РЦ'!$A$3:$I$7,5,FALSE),0))</f>
        <v>800</v>
      </c>
      <c r="S435" s="2" t="str">
        <f>IF(OR(C435="РЦК макси",C435="РЦЧ SKU"),"Не рахується в ліміт",IFERROR(VLOOKUP(D435,'02_РЦ'!$A$3:$I$7,9,FALSE),"Немає РЦ"))</f>
        <v>В межах</v>
      </c>
    </row>
    <row r="436" spans="1:19">
      <c r="A436" s="2" t="str">
        <f>'06A_Варіанти'!A427</f>
        <v>BASE_2396</v>
      </c>
      <c r="B436" s="2" t="str">
        <f>'06A_Варіанти'!B427</f>
        <v>TT_2396</v>
      </c>
      <c r="C436" s="2" t="str">
        <f>'06A_Варіанти'!D427</f>
        <v>Основний</v>
      </c>
      <c r="D436" s="2" t="str">
        <f>'06A_Варіанти'!C427</f>
        <v>РЦП</v>
      </c>
      <c r="E436" s="2" t="str">
        <f>'06A_Варіанти'!S427</f>
        <v>DIRECT</v>
      </c>
      <c r="F436" s="2" t="str">
        <f>IF(O436='06A_Варіанти'!E427,'06A_Варіанти'!E$1,IF(O436='06A_Варіанти'!F427,'06A_Варіанти'!F$1,IF(O436='06A_Варіанти'!G427,'06A_Варіанти'!G$1,IF(O436='06A_Варіанти'!H427,'06A_Варіанти'!H$1,IF(O436='06A_Варіанти'!I427,'06A_Варіанти'!I$1,IF(O436='06A_Варіанти'!J427,'06A_Варіанти'!J$1,IF(O436='06A_Варіанти'!K427,'06A_Варіанти'!K$1,IF(O436='06A_Варіанти'!L427,'06A_Варіанти'!L$1,IF(O436='06A_Варіанти'!M427,'06A_Варіанти'!M$1,IF(O436='06A_Варіанти'!N427,'06A_Варіанти'!N$1,IF(O436='06A_Варіанти'!O427,'06A_Варіанти'!O$1,IF(O436='06A_Варіанти'!P427,'06A_Варіанти'!P$1,IF(O436='06A_Варіанти'!Q427,'06A_Варіанти'!Q$1,IF(O436='06A_Варіанти'!R427,'06A_Варіанти'!R$1,"НЕМАЄ МАРШРУТУ"))))))))))))))</f>
        <v>DIRECT</v>
      </c>
      <c r="G436" s="2" t="str">
        <f t="shared" si="42"/>
        <v>БЕЗ ЗМІН</v>
      </c>
      <c r="H436" s="2">
        <f>IF(G436="НЕМАЄ МАРШРУТУ",0,O436-'06A_Варіанти'!T427)</f>
        <v>0</v>
      </c>
      <c r="I436" s="2">
        <f>IFERROR(INDEX('04_Потоки'!$E:$E,MATCH(A436,'04_Потоки'!$A:$A,0)),0)</f>
        <v>1.850536130536131</v>
      </c>
      <c r="J436" s="2">
        <f t="shared" si="43"/>
        <v>1</v>
      </c>
      <c r="K436" s="2">
        <f>IF(C436="РЦК макси",0,2*'06A_Варіанти'!T427*J436)</f>
        <v>464.4</v>
      </c>
      <c r="L436" s="2">
        <f t="shared" si="44"/>
        <v>464.4</v>
      </c>
      <c r="M436" s="2">
        <f t="shared" si="45"/>
        <v>0</v>
      </c>
      <c r="N436" s="9">
        <f t="shared" si="46"/>
        <v>0</v>
      </c>
      <c r="O436" s="2">
        <f>MIN(IF('07A_Конструктор'!$D$5="Так",'06A_Варіанти'!E427,1E+99),IF('07A_Конструктор'!$D$6="Так",'06A_Варіанти'!F427,1E+99),IF('07A_Конструктор'!$D$7="Так",'06A_Варіанти'!G427,1E+99),IF('07A_Конструктор'!$D$8="Так",'06A_Варіанти'!H427,1E+99),IF('07A_Конструктор'!$D$9="Так",'06A_Варіанти'!I427,1E+99),IF('07A_Конструктор'!$D$10="Так",'06A_Варіанти'!J427,1E+99),IF('07A_Конструктор'!$D$11="Так",'06A_Варіанти'!K427,1E+99),IF('07A_Конструктор'!$D$12="Так",'06A_Варіанти'!L427,1E+99),IF('07A_Конструктор'!$D$13="Так",'06A_Варіанти'!M427,1E+99),IF('07A_Конструктор'!$D$14="Так",'06A_Варіанти'!N427,1E+99),IF('07A_Конструктор'!$D$15="Так",'06A_Варіанти'!O427,1E+99),IF('07A_Конструктор'!$D$16="Так",'06A_Варіанти'!P427,1E+99),IF('07A_Конструктор'!$D$17="Так",'06A_Варіанти'!Q427,1E+99),IF('06A_Варіанти'!R427="",1E+99,'06A_Варіанти'!R427))</f>
        <v>232.2</v>
      </c>
      <c r="P436" s="2" t="str">
        <f t="shared" si="47"/>
        <v>5 т</v>
      </c>
      <c r="Q436" s="2">
        <f t="shared" si="48"/>
        <v>14</v>
      </c>
      <c r="R436" s="2">
        <f>IF(OR(C436="РЦК макси",C436="РЦЧ SKU"),"SKU-потік",IFERROR(VLOOKUP(D436,'02_РЦ'!$A$3:$I$7,5,FALSE),0))</f>
        <v>800</v>
      </c>
      <c r="S436" s="2" t="str">
        <f>IF(OR(C436="РЦК макси",C436="РЦЧ SKU"),"Не рахується в ліміт",IFERROR(VLOOKUP(D436,'02_РЦ'!$A$3:$I$7,9,FALSE),"Немає РЦ"))</f>
        <v>В межах</v>
      </c>
    </row>
    <row r="437" spans="1:19">
      <c r="A437" s="2" t="str">
        <f>'06A_Варіанти'!A428</f>
        <v>BASE_2399</v>
      </c>
      <c r="B437" s="2" t="str">
        <f>'06A_Варіанти'!B428</f>
        <v>TT_2399</v>
      </c>
      <c r="C437" s="2" t="str">
        <f>'06A_Варіанти'!D428</f>
        <v>Основний</v>
      </c>
      <c r="D437" s="2" t="str">
        <f>'06A_Варіанти'!C428</f>
        <v>РЦП</v>
      </c>
      <c r="E437" s="2" t="str">
        <f>'06A_Варіанти'!S428</f>
        <v>DIRECT</v>
      </c>
      <c r="F437" s="2" t="str">
        <f>IF(O437='06A_Варіанти'!E428,'06A_Варіанти'!E$1,IF(O437='06A_Варіанти'!F428,'06A_Варіанти'!F$1,IF(O437='06A_Варіанти'!G428,'06A_Варіанти'!G$1,IF(O437='06A_Варіанти'!H428,'06A_Варіанти'!H$1,IF(O437='06A_Варіанти'!I428,'06A_Варіанти'!I$1,IF(O437='06A_Варіанти'!J428,'06A_Варіанти'!J$1,IF(O437='06A_Варіанти'!K428,'06A_Варіанти'!K$1,IF(O437='06A_Варіанти'!L428,'06A_Варіанти'!L$1,IF(O437='06A_Варіанти'!M428,'06A_Варіанти'!M$1,IF(O437='06A_Варіанти'!N428,'06A_Варіанти'!N$1,IF(O437='06A_Варіанти'!O428,'06A_Варіанти'!O$1,IF(O437='06A_Варіанти'!P428,'06A_Варіанти'!P$1,IF(O437='06A_Варіанти'!Q428,'06A_Варіанти'!Q$1,IF(O437='06A_Варіанти'!R428,'06A_Варіанти'!R$1,"НЕМАЄ МАРШРУТУ"))))))))))))))</f>
        <v>DIRECT</v>
      </c>
      <c r="G437" s="2" t="str">
        <f t="shared" si="42"/>
        <v>БЕЗ ЗМІН</v>
      </c>
      <c r="H437" s="2">
        <f>IF(G437="НЕМАЄ МАРШРУТУ",0,O437-'06A_Варіанти'!T428)</f>
        <v>0</v>
      </c>
      <c r="I437" s="2">
        <f>IFERROR(INDEX('04_Потоки'!$E:$E,MATCH(A437,'04_Потоки'!$A:$A,0)),0)</f>
        <v>1.850536130536131</v>
      </c>
      <c r="J437" s="2">
        <f t="shared" si="43"/>
        <v>1</v>
      </c>
      <c r="K437" s="2">
        <f>IF(C437="РЦК макси",0,2*'06A_Варіанти'!T428*J437)</f>
        <v>230.4</v>
      </c>
      <c r="L437" s="2">
        <f t="shared" si="44"/>
        <v>230.4</v>
      </c>
      <c r="M437" s="2">
        <f t="shared" si="45"/>
        <v>0</v>
      </c>
      <c r="N437" s="9">
        <f t="shared" si="46"/>
        <v>0</v>
      </c>
      <c r="O437" s="2">
        <f>MIN(IF('07A_Конструктор'!$D$5="Так",'06A_Варіанти'!E428,1E+99),IF('07A_Конструктор'!$D$6="Так",'06A_Варіанти'!F428,1E+99),IF('07A_Конструктор'!$D$7="Так",'06A_Варіанти'!G428,1E+99),IF('07A_Конструктор'!$D$8="Так",'06A_Варіанти'!H428,1E+99),IF('07A_Конструктор'!$D$9="Так",'06A_Варіанти'!I428,1E+99),IF('07A_Конструктор'!$D$10="Так",'06A_Варіанти'!J428,1E+99),IF('07A_Конструктор'!$D$11="Так",'06A_Варіанти'!K428,1E+99),IF('07A_Конструктор'!$D$12="Так",'06A_Варіанти'!L428,1E+99),IF('07A_Конструктор'!$D$13="Так",'06A_Варіанти'!M428,1E+99),IF('07A_Конструктор'!$D$14="Так",'06A_Варіанти'!N428,1E+99),IF('07A_Конструктор'!$D$15="Так",'06A_Варіанти'!O428,1E+99),IF('07A_Конструктор'!$D$16="Так",'06A_Варіанти'!P428,1E+99),IF('07A_Конструктор'!$D$17="Так",'06A_Варіанти'!Q428,1E+99),IF('06A_Варіанти'!R428="",1E+99,'06A_Варіанти'!R428))</f>
        <v>115.2</v>
      </c>
      <c r="P437" s="2" t="str">
        <f t="shared" si="47"/>
        <v>5 т</v>
      </c>
      <c r="Q437" s="2">
        <f t="shared" si="48"/>
        <v>14</v>
      </c>
      <c r="R437" s="2">
        <f>IF(OR(C437="РЦК макси",C437="РЦЧ SKU"),"SKU-потік",IFERROR(VLOOKUP(D437,'02_РЦ'!$A$3:$I$7,5,FALSE),0))</f>
        <v>800</v>
      </c>
      <c r="S437" s="2" t="str">
        <f>IF(OR(C437="РЦК макси",C437="РЦЧ SKU"),"Не рахується в ліміт",IFERROR(VLOOKUP(D437,'02_РЦ'!$A$3:$I$7,9,FALSE),"Немає РЦ"))</f>
        <v>В межах</v>
      </c>
    </row>
    <row r="438" spans="1:19">
      <c r="A438" s="2" t="str">
        <f>'06A_Варіанти'!A429</f>
        <v>BASE_2402</v>
      </c>
      <c r="B438" s="2" t="str">
        <f>'06A_Варіанти'!B429</f>
        <v>TT_2402</v>
      </c>
      <c r="C438" s="2" t="str">
        <f>'06A_Варіанти'!D429</f>
        <v>Основний</v>
      </c>
      <c r="D438" s="2" t="str">
        <f>'06A_Варіанти'!C429</f>
        <v>РЦП</v>
      </c>
      <c r="E438" s="2" t="str">
        <f>'06A_Варіанти'!S429</f>
        <v>DIRECT</v>
      </c>
      <c r="F438" s="2" t="str">
        <f>IF(O438='06A_Варіанти'!E429,'06A_Варіанти'!E$1,IF(O438='06A_Варіанти'!F429,'06A_Варіанти'!F$1,IF(O438='06A_Варіанти'!G429,'06A_Варіанти'!G$1,IF(O438='06A_Варіанти'!H429,'06A_Варіанти'!H$1,IF(O438='06A_Варіанти'!I429,'06A_Варіанти'!I$1,IF(O438='06A_Варіанти'!J429,'06A_Варіанти'!J$1,IF(O438='06A_Варіанти'!K429,'06A_Варіанти'!K$1,IF(O438='06A_Варіанти'!L429,'06A_Варіанти'!L$1,IF(O438='06A_Варіанти'!M429,'06A_Варіанти'!M$1,IF(O438='06A_Варіанти'!N429,'06A_Варіанти'!N$1,IF(O438='06A_Варіанти'!O429,'06A_Варіанти'!O$1,IF(O438='06A_Варіанти'!P429,'06A_Варіанти'!P$1,IF(O438='06A_Варіанти'!Q429,'06A_Варіанти'!Q$1,IF(O438='06A_Варіанти'!R429,'06A_Варіанти'!R$1,"НЕМАЄ МАРШРУТУ"))))))))))))))</f>
        <v>DIRECT</v>
      </c>
      <c r="G438" s="2" t="str">
        <f t="shared" si="42"/>
        <v>БЕЗ ЗМІН</v>
      </c>
      <c r="H438" s="2">
        <f>IF(G438="НЕМАЄ МАРШРУТУ",0,O438-'06A_Варіанти'!T429)</f>
        <v>0</v>
      </c>
      <c r="I438" s="2">
        <f>IFERROR(INDEX('04_Потоки'!$E:$E,MATCH(A438,'04_Потоки'!$A:$A,0)),0)</f>
        <v>1.850536130536131</v>
      </c>
      <c r="J438" s="2">
        <f t="shared" si="43"/>
        <v>1</v>
      </c>
      <c r="K438" s="2">
        <f>IF(C438="РЦК макси",0,2*'06A_Варіанти'!T429*J438)</f>
        <v>374</v>
      </c>
      <c r="L438" s="2">
        <f t="shared" si="44"/>
        <v>374</v>
      </c>
      <c r="M438" s="2">
        <f t="shared" si="45"/>
        <v>0</v>
      </c>
      <c r="N438" s="9">
        <f t="shared" si="46"/>
        <v>0</v>
      </c>
      <c r="O438" s="2">
        <f>MIN(IF('07A_Конструктор'!$D$5="Так",'06A_Варіанти'!E429,1E+99),IF('07A_Конструктор'!$D$6="Так",'06A_Варіанти'!F429,1E+99),IF('07A_Конструктор'!$D$7="Так",'06A_Варіанти'!G429,1E+99),IF('07A_Конструктор'!$D$8="Так",'06A_Варіанти'!H429,1E+99),IF('07A_Конструктор'!$D$9="Так",'06A_Варіанти'!I429,1E+99),IF('07A_Конструктор'!$D$10="Так",'06A_Варіанти'!J429,1E+99),IF('07A_Конструктор'!$D$11="Так",'06A_Варіанти'!K429,1E+99),IF('07A_Конструктор'!$D$12="Так",'06A_Варіанти'!L429,1E+99),IF('07A_Конструктор'!$D$13="Так",'06A_Варіанти'!M429,1E+99),IF('07A_Конструктор'!$D$14="Так",'06A_Варіанти'!N429,1E+99),IF('07A_Конструктор'!$D$15="Так",'06A_Варіанти'!O429,1E+99),IF('07A_Конструктор'!$D$16="Так",'06A_Варіанти'!P429,1E+99),IF('07A_Конструктор'!$D$17="Так",'06A_Варіанти'!Q429,1E+99),IF('06A_Варіанти'!R429="",1E+99,'06A_Варіанти'!R429))</f>
        <v>187</v>
      </c>
      <c r="P438" s="2" t="str">
        <f t="shared" si="47"/>
        <v>5 т</v>
      </c>
      <c r="Q438" s="2">
        <f t="shared" si="48"/>
        <v>14</v>
      </c>
      <c r="R438" s="2">
        <f>IF(OR(C438="РЦК макси",C438="РЦЧ SKU"),"SKU-потік",IFERROR(VLOOKUP(D438,'02_РЦ'!$A$3:$I$7,5,FALSE),0))</f>
        <v>800</v>
      </c>
      <c r="S438" s="2" t="str">
        <f>IF(OR(C438="РЦК макси",C438="РЦЧ SKU"),"Не рахується в ліміт",IFERROR(VLOOKUP(D438,'02_РЦ'!$A$3:$I$7,9,FALSE),"Немає РЦ"))</f>
        <v>В межах</v>
      </c>
    </row>
    <row r="439" spans="1:19">
      <c r="A439" s="2" t="str">
        <f>'06A_Варіанти'!A430</f>
        <v>BASE_2404</v>
      </c>
      <c r="B439" s="2" t="str">
        <f>'06A_Варіанти'!B430</f>
        <v>TT_2404</v>
      </c>
      <c r="C439" s="2" t="str">
        <f>'06A_Варіанти'!D430</f>
        <v>Основний</v>
      </c>
      <c r="D439" s="2" t="str">
        <f>'06A_Варіанти'!C430</f>
        <v>РЦП</v>
      </c>
      <c r="E439" s="2" t="str">
        <f>'06A_Варіанти'!S430</f>
        <v>KREM</v>
      </c>
      <c r="F439" s="2" t="str">
        <f>IF(O439='06A_Варіанти'!E430,'06A_Варіанти'!E$1,IF(O439='06A_Варіанти'!F430,'06A_Варіанти'!F$1,IF(O439='06A_Варіанти'!G430,'06A_Варіанти'!G$1,IF(O439='06A_Варіанти'!H430,'06A_Варіанти'!H$1,IF(O439='06A_Варіанти'!I430,'06A_Варіанти'!I$1,IF(O439='06A_Варіанти'!J430,'06A_Варіанти'!J$1,IF(O439='06A_Варіанти'!K430,'06A_Варіанти'!K$1,IF(O439='06A_Варіанти'!L430,'06A_Варіанти'!L$1,IF(O439='06A_Варіанти'!M430,'06A_Варіанти'!M$1,IF(O439='06A_Варіанти'!N430,'06A_Варіанти'!N$1,IF(O439='06A_Варіанти'!O430,'06A_Варіанти'!O$1,IF(O439='06A_Варіанти'!P430,'06A_Варіанти'!P$1,IF(O439='06A_Варіанти'!Q430,'06A_Варіанти'!Q$1,IF(O439='06A_Варіанти'!R430,'06A_Варіанти'!R$1,"НЕМАЄ МАРШРУТУ"))))))))))))))</f>
        <v>KREM</v>
      </c>
      <c r="G439" s="2" t="str">
        <f t="shared" si="42"/>
        <v>БЕЗ ЗМІН</v>
      </c>
      <c r="H439" s="2">
        <f>IF(G439="НЕМАЄ МАРШРУТУ",0,O439-'06A_Варіанти'!T430)</f>
        <v>0</v>
      </c>
      <c r="I439" s="2">
        <f>IFERROR(INDEX('04_Потоки'!$E:$E,MATCH(A439,'04_Потоки'!$A:$A,0)),0)</f>
        <v>1.850536130536131</v>
      </c>
      <c r="J439" s="2">
        <f t="shared" si="43"/>
        <v>1</v>
      </c>
      <c r="K439" s="2">
        <f>IF(C439="РЦК макси",0,2*'06A_Варіанти'!T430*J439)</f>
        <v>267.60000000000002</v>
      </c>
      <c r="L439" s="2">
        <f t="shared" si="44"/>
        <v>267.60000000000002</v>
      </c>
      <c r="M439" s="2">
        <f t="shared" si="45"/>
        <v>0</v>
      </c>
      <c r="N439" s="9">
        <f t="shared" si="46"/>
        <v>0</v>
      </c>
      <c r="O439" s="2">
        <f>MIN(IF('07A_Конструктор'!$D$5="Так",'06A_Варіанти'!E430,1E+99),IF('07A_Конструктор'!$D$6="Так",'06A_Варіанти'!F430,1E+99),IF('07A_Конструктор'!$D$7="Так",'06A_Варіанти'!G430,1E+99),IF('07A_Конструктор'!$D$8="Так",'06A_Варіанти'!H430,1E+99),IF('07A_Конструктор'!$D$9="Так",'06A_Варіанти'!I430,1E+99),IF('07A_Конструктор'!$D$10="Так",'06A_Варіанти'!J430,1E+99),IF('07A_Конструктор'!$D$11="Так",'06A_Варіанти'!K430,1E+99),IF('07A_Конструктор'!$D$12="Так",'06A_Варіанти'!L430,1E+99),IF('07A_Конструктор'!$D$13="Так",'06A_Варіанти'!M430,1E+99),IF('07A_Конструктор'!$D$14="Так",'06A_Варіанти'!N430,1E+99),IF('07A_Конструктор'!$D$15="Так",'06A_Варіанти'!O430,1E+99),IF('07A_Конструктор'!$D$16="Так",'06A_Варіанти'!P430,1E+99),IF('07A_Конструктор'!$D$17="Так",'06A_Варіанти'!Q430,1E+99),IF('06A_Варіанти'!R430="",1E+99,'06A_Варіанти'!R430))</f>
        <v>133.80000000000001</v>
      </c>
      <c r="P439" s="2" t="str">
        <f t="shared" si="47"/>
        <v>5 т</v>
      </c>
      <c r="Q439" s="2">
        <f t="shared" si="48"/>
        <v>14</v>
      </c>
      <c r="R439" s="2">
        <f>IF(OR(C439="РЦК макси",C439="РЦЧ SKU"),"SKU-потік",IFERROR(VLOOKUP(D439,'02_РЦ'!$A$3:$I$7,5,FALSE),0))</f>
        <v>800</v>
      </c>
      <c r="S439" s="2" t="str">
        <f>IF(OR(C439="РЦК макси",C439="РЦЧ SKU"),"Не рахується в ліміт",IFERROR(VLOOKUP(D439,'02_РЦ'!$A$3:$I$7,9,FALSE),"Немає РЦ"))</f>
        <v>В межах</v>
      </c>
    </row>
    <row r="440" spans="1:19">
      <c r="A440" s="2" t="str">
        <f>'06A_Варіанти'!A431</f>
        <v>BASE_2406</v>
      </c>
      <c r="B440" s="2" t="str">
        <f>'06A_Варіанти'!B431</f>
        <v>TT_2406</v>
      </c>
      <c r="C440" s="2" t="str">
        <f>'06A_Варіанти'!D431</f>
        <v>Основний</v>
      </c>
      <c r="D440" s="2" t="str">
        <f>'06A_Варіанти'!C431</f>
        <v>РЦП</v>
      </c>
      <c r="E440" s="2" t="str">
        <f>'06A_Варіанти'!S431</f>
        <v>DIRECT</v>
      </c>
      <c r="F440" s="2" t="str">
        <f>IF(O440='06A_Варіанти'!E431,'06A_Варіанти'!E$1,IF(O440='06A_Варіанти'!F431,'06A_Варіанти'!F$1,IF(O440='06A_Варіанти'!G431,'06A_Варіанти'!G$1,IF(O440='06A_Варіанти'!H431,'06A_Варіанти'!H$1,IF(O440='06A_Варіанти'!I431,'06A_Варіанти'!I$1,IF(O440='06A_Варіанти'!J431,'06A_Варіанти'!J$1,IF(O440='06A_Варіанти'!K431,'06A_Варіанти'!K$1,IF(O440='06A_Варіанти'!L431,'06A_Варіанти'!L$1,IF(O440='06A_Варіанти'!M431,'06A_Варіанти'!M$1,IF(O440='06A_Варіанти'!N431,'06A_Варіанти'!N$1,IF(O440='06A_Варіанти'!O431,'06A_Варіанти'!O$1,IF(O440='06A_Варіанти'!P431,'06A_Варіанти'!P$1,IF(O440='06A_Варіанти'!Q431,'06A_Варіанти'!Q$1,IF(O440='06A_Варіанти'!R431,'06A_Варіанти'!R$1,"НЕМАЄ МАРШРУТУ"))))))))))))))</f>
        <v>DIRECT</v>
      </c>
      <c r="G440" s="2" t="str">
        <f t="shared" si="42"/>
        <v>БЕЗ ЗМІН</v>
      </c>
      <c r="H440" s="2">
        <f>IF(G440="НЕМАЄ МАРШРУТУ",0,O440-'06A_Варіанти'!T431)</f>
        <v>0</v>
      </c>
      <c r="I440" s="2">
        <f>IFERROR(INDEX('04_Потоки'!$E:$E,MATCH(A440,'04_Потоки'!$A:$A,0)),0)</f>
        <v>1.850536130536131</v>
      </c>
      <c r="J440" s="2">
        <f t="shared" si="43"/>
        <v>1</v>
      </c>
      <c r="K440" s="2">
        <f>IF(C440="РЦК макси",0,2*'06A_Варіанти'!T431*J440)</f>
        <v>771.8</v>
      </c>
      <c r="L440" s="2">
        <f t="shared" si="44"/>
        <v>771.8</v>
      </c>
      <c r="M440" s="2">
        <f t="shared" si="45"/>
        <v>0</v>
      </c>
      <c r="N440" s="9">
        <f t="shared" si="46"/>
        <v>0</v>
      </c>
      <c r="O440" s="2">
        <f>MIN(IF('07A_Конструктор'!$D$5="Так",'06A_Варіанти'!E431,1E+99),IF('07A_Конструктор'!$D$6="Так",'06A_Варіанти'!F431,1E+99),IF('07A_Конструктор'!$D$7="Так",'06A_Варіанти'!G431,1E+99),IF('07A_Конструктор'!$D$8="Так",'06A_Варіанти'!H431,1E+99),IF('07A_Конструктор'!$D$9="Так",'06A_Варіанти'!I431,1E+99),IF('07A_Конструктор'!$D$10="Так",'06A_Варіанти'!J431,1E+99),IF('07A_Конструктор'!$D$11="Так",'06A_Варіанти'!K431,1E+99),IF('07A_Конструктор'!$D$12="Так",'06A_Варіанти'!L431,1E+99),IF('07A_Конструктор'!$D$13="Так",'06A_Варіанти'!M431,1E+99),IF('07A_Конструктор'!$D$14="Так",'06A_Варіанти'!N431,1E+99),IF('07A_Конструктор'!$D$15="Так",'06A_Варіанти'!O431,1E+99),IF('07A_Конструктор'!$D$16="Так",'06A_Варіанти'!P431,1E+99),IF('07A_Конструктор'!$D$17="Так",'06A_Варіанти'!Q431,1E+99),IF('06A_Варіанти'!R431="",1E+99,'06A_Варіанти'!R431))</f>
        <v>385.9</v>
      </c>
      <c r="P440" s="2" t="str">
        <f t="shared" si="47"/>
        <v>5 т</v>
      </c>
      <c r="Q440" s="2">
        <f t="shared" si="48"/>
        <v>14</v>
      </c>
      <c r="R440" s="2">
        <f>IF(OR(C440="РЦК макси",C440="РЦЧ SKU"),"SKU-потік",IFERROR(VLOOKUP(D440,'02_РЦ'!$A$3:$I$7,5,FALSE),0))</f>
        <v>800</v>
      </c>
      <c r="S440" s="2" t="str">
        <f>IF(OR(C440="РЦК макси",C440="РЦЧ SKU"),"Не рахується в ліміт",IFERROR(VLOOKUP(D440,'02_РЦ'!$A$3:$I$7,9,FALSE),"Немає РЦ"))</f>
        <v>В межах</v>
      </c>
    </row>
    <row r="441" spans="1:19">
      <c r="A441" s="2" t="str">
        <f>'06A_Варіанти'!A432</f>
        <v>BASE_2304</v>
      </c>
      <c r="B441" s="2" t="str">
        <f>'06A_Варіанти'!B432</f>
        <v>TT_2304</v>
      </c>
      <c r="C441" s="2" t="str">
        <f>'06A_Варіанти'!D432</f>
        <v>Основний</v>
      </c>
      <c r="D441" s="2" t="str">
        <f>'06A_Варіанти'!C432</f>
        <v>РЦП</v>
      </c>
      <c r="E441" s="2" t="str">
        <f>'06A_Варіанти'!S432</f>
        <v>DIRECT</v>
      </c>
      <c r="F441" s="2" t="str">
        <f>IF(O441='06A_Варіанти'!E432,'06A_Варіанти'!E$1,IF(O441='06A_Варіанти'!F432,'06A_Варіанти'!F$1,IF(O441='06A_Варіанти'!G432,'06A_Варіанти'!G$1,IF(O441='06A_Варіанти'!H432,'06A_Варіанти'!H$1,IF(O441='06A_Варіанти'!I432,'06A_Варіанти'!I$1,IF(O441='06A_Варіанти'!J432,'06A_Варіанти'!J$1,IF(O441='06A_Варіанти'!K432,'06A_Варіанти'!K$1,IF(O441='06A_Варіанти'!L432,'06A_Варіанти'!L$1,IF(O441='06A_Варіанти'!M432,'06A_Варіанти'!M$1,IF(O441='06A_Варіанти'!N432,'06A_Варіанти'!N$1,IF(O441='06A_Варіанти'!O432,'06A_Варіанти'!O$1,IF(O441='06A_Варіанти'!P432,'06A_Варіанти'!P$1,IF(O441='06A_Варіанти'!Q432,'06A_Варіанти'!Q$1,IF(O441='06A_Варіанти'!R432,'06A_Варіанти'!R$1,"НЕМАЄ МАРШРУТУ"))))))))))))))</f>
        <v>DIRECT</v>
      </c>
      <c r="G441" s="2" t="str">
        <f t="shared" si="42"/>
        <v>БЕЗ ЗМІН</v>
      </c>
      <c r="H441" s="2">
        <f>IF(G441="НЕМАЄ МАРШРУТУ",0,O441-'06A_Варіанти'!T432)</f>
        <v>0</v>
      </c>
      <c r="I441" s="2">
        <f>IFERROR(INDEX('04_Потоки'!$E:$E,MATCH(A441,'04_Потоки'!$A:$A,0)),0)</f>
        <v>1.850536130536131</v>
      </c>
      <c r="J441" s="2">
        <f t="shared" si="43"/>
        <v>1</v>
      </c>
      <c r="K441" s="2">
        <f>IF(C441="РЦК макси",0,2*'06A_Варіанти'!T432*J441)</f>
        <v>759.8</v>
      </c>
      <c r="L441" s="2">
        <f t="shared" si="44"/>
        <v>759.8</v>
      </c>
      <c r="M441" s="2">
        <f t="shared" si="45"/>
        <v>0</v>
      </c>
      <c r="N441" s="9">
        <f t="shared" si="46"/>
        <v>0</v>
      </c>
      <c r="O441" s="2">
        <f>MIN(IF('07A_Конструктор'!$D$5="Так",'06A_Варіанти'!E432,1E+99),IF('07A_Конструктор'!$D$6="Так",'06A_Варіанти'!F432,1E+99),IF('07A_Конструктор'!$D$7="Так",'06A_Варіанти'!G432,1E+99),IF('07A_Конструктор'!$D$8="Так",'06A_Варіанти'!H432,1E+99),IF('07A_Конструктор'!$D$9="Так",'06A_Варіанти'!I432,1E+99),IF('07A_Конструктор'!$D$10="Так",'06A_Варіанти'!J432,1E+99),IF('07A_Конструктор'!$D$11="Так",'06A_Варіанти'!K432,1E+99),IF('07A_Конструктор'!$D$12="Так",'06A_Варіанти'!L432,1E+99),IF('07A_Конструктор'!$D$13="Так",'06A_Варіанти'!M432,1E+99),IF('07A_Конструктор'!$D$14="Так",'06A_Варіанти'!N432,1E+99),IF('07A_Конструктор'!$D$15="Так",'06A_Варіанти'!O432,1E+99),IF('07A_Конструктор'!$D$16="Так",'06A_Варіанти'!P432,1E+99),IF('07A_Конструктор'!$D$17="Так",'06A_Варіанти'!Q432,1E+99),IF('06A_Варіанти'!R432="",1E+99,'06A_Варіанти'!R432))</f>
        <v>379.9</v>
      </c>
      <c r="P441" s="2" t="str">
        <f t="shared" si="47"/>
        <v>5 т</v>
      </c>
      <c r="Q441" s="2">
        <f t="shared" si="48"/>
        <v>14</v>
      </c>
      <c r="R441" s="2">
        <f>IF(OR(C441="РЦК макси",C441="РЦЧ SKU"),"SKU-потік",IFERROR(VLOOKUP(D441,'02_РЦ'!$A$3:$I$7,5,FALSE),0))</f>
        <v>800</v>
      </c>
      <c r="S441" s="2" t="str">
        <f>IF(OR(C441="РЦК макси",C441="РЦЧ SKU"),"Не рахується в ліміт",IFERROR(VLOOKUP(D441,'02_РЦ'!$A$3:$I$7,9,FALSE),"Немає РЦ"))</f>
        <v>В межах</v>
      </c>
    </row>
    <row r="442" spans="1:19">
      <c r="A442" s="2" t="str">
        <f>'06A_Варіанти'!A433</f>
        <v>BASE_2419</v>
      </c>
      <c r="B442" s="2" t="str">
        <f>'06A_Варіанти'!B433</f>
        <v>TT_2419</v>
      </c>
      <c r="C442" s="2" t="str">
        <f>'06A_Варіанти'!D433</f>
        <v>Основний</v>
      </c>
      <c r="D442" s="2" t="str">
        <f>'06A_Варіанти'!C433</f>
        <v>РЦП</v>
      </c>
      <c r="E442" s="2" t="str">
        <f>'06A_Варіанти'!S433</f>
        <v>DIRECT</v>
      </c>
      <c r="F442" s="2" t="str">
        <f>IF(O442='06A_Варіанти'!E433,'06A_Варіанти'!E$1,IF(O442='06A_Варіанти'!F433,'06A_Варіанти'!F$1,IF(O442='06A_Варіанти'!G433,'06A_Варіанти'!G$1,IF(O442='06A_Варіанти'!H433,'06A_Варіанти'!H$1,IF(O442='06A_Варіанти'!I433,'06A_Варіанти'!I$1,IF(O442='06A_Варіанти'!J433,'06A_Варіанти'!J$1,IF(O442='06A_Варіанти'!K433,'06A_Варіанти'!K$1,IF(O442='06A_Варіанти'!L433,'06A_Варіанти'!L$1,IF(O442='06A_Варіанти'!M433,'06A_Варіанти'!M$1,IF(O442='06A_Варіанти'!N433,'06A_Варіанти'!N$1,IF(O442='06A_Варіанти'!O433,'06A_Варіанти'!O$1,IF(O442='06A_Варіанти'!P433,'06A_Варіанти'!P$1,IF(O442='06A_Варіанти'!Q433,'06A_Варіанти'!Q$1,IF(O442='06A_Варіанти'!R433,'06A_Варіанти'!R$1,"НЕМАЄ МАРШРУТУ"))))))))))))))</f>
        <v>DIRECT</v>
      </c>
      <c r="G442" s="2" t="str">
        <f t="shared" si="42"/>
        <v>БЕЗ ЗМІН</v>
      </c>
      <c r="H442" s="2">
        <f>IF(G442="НЕМАЄ МАРШРУТУ",0,O442-'06A_Варіанти'!T433)</f>
        <v>0</v>
      </c>
      <c r="I442" s="2">
        <f>IFERROR(INDEX('04_Потоки'!$E:$E,MATCH(A442,'04_Потоки'!$A:$A,0)),0)</f>
        <v>1.850536130536131</v>
      </c>
      <c r="J442" s="2">
        <f t="shared" si="43"/>
        <v>1</v>
      </c>
      <c r="K442" s="2">
        <f>IF(C442="РЦК макси",0,2*'06A_Варіанти'!T433*J442)</f>
        <v>726</v>
      </c>
      <c r="L442" s="2">
        <f t="shared" si="44"/>
        <v>726</v>
      </c>
      <c r="M442" s="2">
        <f t="shared" si="45"/>
        <v>0</v>
      </c>
      <c r="N442" s="9">
        <f t="shared" si="46"/>
        <v>0</v>
      </c>
      <c r="O442" s="2">
        <f>MIN(IF('07A_Конструктор'!$D$5="Так",'06A_Варіанти'!E433,1E+99),IF('07A_Конструктор'!$D$6="Так",'06A_Варіанти'!F433,1E+99),IF('07A_Конструктор'!$D$7="Так",'06A_Варіанти'!G433,1E+99),IF('07A_Конструктор'!$D$8="Так",'06A_Варіанти'!H433,1E+99),IF('07A_Конструктор'!$D$9="Так",'06A_Варіанти'!I433,1E+99),IF('07A_Конструктор'!$D$10="Так",'06A_Варіанти'!J433,1E+99),IF('07A_Конструктор'!$D$11="Так",'06A_Варіанти'!K433,1E+99),IF('07A_Конструктор'!$D$12="Так",'06A_Варіанти'!L433,1E+99),IF('07A_Конструктор'!$D$13="Так",'06A_Варіанти'!M433,1E+99),IF('07A_Конструктор'!$D$14="Так",'06A_Варіанти'!N433,1E+99),IF('07A_Конструктор'!$D$15="Так",'06A_Варіанти'!O433,1E+99),IF('07A_Конструктор'!$D$16="Так",'06A_Варіанти'!P433,1E+99),IF('07A_Конструктор'!$D$17="Так",'06A_Варіанти'!Q433,1E+99),IF('06A_Варіанти'!R433="",1E+99,'06A_Варіанти'!R433))</f>
        <v>363</v>
      </c>
      <c r="P442" s="2" t="str">
        <f t="shared" si="47"/>
        <v>5 т</v>
      </c>
      <c r="Q442" s="2">
        <f t="shared" si="48"/>
        <v>14</v>
      </c>
      <c r="R442" s="2">
        <f>IF(OR(C442="РЦК макси",C442="РЦЧ SKU"),"SKU-потік",IFERROR(VLOOKUP(D442,'02_РЦ'!$A$3:$I$7,5,FALSE),0))</f>
        <v>800</v>
      </c>
      <c r="S442" s="2" t="str">
        <f>IF(OR(C442="РЦК макси",C442="РЦЧ SKU"),"Не рахується в ліміт",IFERROR(VLOOKUP(D442,'02_РЦ'!$A$3:$I$7,9,FALSE),"Немає РЦ"))</f>
        <v>В межах</v>
      </c>
    </row>
    <row r="443" spans="1:19">
      <c r="A443" s="2" t="str">
        <f>'06A_Варіанти'!A434</f>
        <v>BASE_2420</v>
      </c>
      <c r="B443" s="2" t="str">
        <f>'06A_Варіанти'!B434</f>
        <v>TT_2420</v>
      </c>
      <c r="C443" s="2" t="str">
        <f>'06A_Варіанти'!D434</f>
        <v>Основний</v>
      </c>
      <c r="D443" s="2" t="str">
        <f>'06A_Варіанти'!C434</f>
        <v>РЦП</v>
      </c>
      <c r="E443" s="2" t="str">
        <f>'06A_Варіанти'!S434</f>
        <v>DIRECT</v>
      </c>
      <c r="F443" s="2" t="str">
        <f>IF(O443='06A_Варіанти'!E434,'06A_Варіанти'!E$1,IF(O443='06A_Варіанти'!F434,'06A_Варіанти'!F$1,IF(O443='06A_Варіанти'!G434,'06A_Варіанти'!G$1,IF(O443='06A_Варіанти'!H434,'06A_Варіанти'!H$1,IF(O443='06A_Варіанти'!I434,'06A_Варіанти'!I$1,IF(O443='06A_Варіанти'!J434,'06A_Варіанти'!J$1,IF(O443='06A_Варіанти'!K434,'06A_Варіанти'!K$1,IF(O443='06A_Варіанти'!L434,'06A_Варіанти'!L$1,IF(O443='06A_Варіанти'!M434,'06A_Варіанти'!M$1,IF(O443='06A_Варіанти'!N434,'06A_Варіанти'!N$1,IF(O443='06A_Варіанти'!O434,'06A_Варіанти'!O$1,IF(O443='06A_Варіанти'!P434,'06A_Варіанти'!P$1,IF(O443='06A_Варіанти'!Q434,'06A_Варіанти'!Q$1,IF(O443='06A_Варіанти'!R434,'06A_Варіанти'!R$1,"НЕМАЄ МАРШРУТУ"))))))))))))))</f>
        <v>DIRECT</v>
      </c>
      <c r="G443" s="2" t="str">
        <f t="shared" si="42"/>
        <v>БЕЗ ЗМІН</v>
      </c>
      <c r="H443" s="2">
        <f>IF(G443="НЕМАЄ МАРШРУТУ",0,O443-'06A_Варіанти'!T434)</f>
        <v>0</v>
      </c>
      <c r="I443" s="2">
        <f>IFERROR(INDEX('04_Потоки'!$E:$E,MATCH(A443,'04_Потоки'!$A:$A,0)),0)</f>
        <v>1.850536130536131</v>
      </c>
      <c r="J443" s="2">
        <f t="shared" si="43"/>
        <v>1</v>
      </c>
      <c r="K443" s="2">
        <f>IF(C443="РЦК макси",0,2*'06A_Варіанти'!T434*J443)</f>
        <v>294.39999999999998</v>
      </c>
      <c r="L443" s="2">
        <f t="shared" si="44"/>
        <v>294.39999999999998</v>
      </c>
      <c r="M443" s="2">
        <f t="shared" si="45"/>
        <v>0</v>
      </c>
      <c r="N443" s="9">
        <f t="shared" si="46"/>
        <v>0</v>
      </c>
      <c r="O443" s="2">
        <f>MIN(IF('07A_Конструктор'!$D$5="Так",'06A_Варіанти'!E434,1E+99),IF('07A_Конструктор'!$D$6="Так",'06A_Варіанти'!F434,1E+99),IF('07A_Конструктор'!$D$7="Так",'06A_Варіанти'!G434,1E+99),IF('07A_Конструктор'!$D$8="Так",'06A_Варіанти'!H434,1E+99),IF('07A_Конструктор'!$D$9="Так",'06A_Варіанти'!I434,1E+99),IF('07A_Конструктор'!$D$10="Так",'06A_Варіанти'!J434,1E+99),IF('07A_Конструктор'!$D$11="Так",'06A_Варіанти'!K434,1E+99),IF('07A_Конструктор'!$D$12="Так",'06A_Варіанти'!L434,1E+99),IF('07A_Конструктор'!$D$13="Так",'06A_Варіанти'!M434,1E+99),IF('07A_Конструктор'!$D$14="Так",'06A_Варіанти'!N434,1E+99),IF('07A_Конструктор'!$D$15="Так",'06A_Варіанти'!O434,1E+99),IF('07A_Конструктор'!$D$16="Так",'06A_Варіанти'!P434,1E+99),IF('07A_Конструктор'!$D$17="Так",'06A_Варіанти'!Q434,1E+99),IF('06A_Варіанти'!R434="",1E+99,'06A_Варіанти'!R434))</f>
        <v>147.19999999999999</v>
      </c>
      <c r="P443" s="2" t="str">
        <f t="shared" si="47"/>
        <v>5 т</v>
      </c>
      <c r="Q443" s="2">
        <f t="shared" si="48"/>
        <v>14</v>
      </c>
      <c r="R443" s="2">
        <f>IF(OR(C443="РЦК макси",C443="РЦЧ SKU"),"SKU-потік",IFERROR(VLOOKUP(D443,'02_РЦ'!$A$3:$I$7,5,FALSE),0))</f>
        <v>800</v>
      </c>
      <c r="S443" s="2" t="str">
        <f>IF(OR(C443="РЦК макси",C443="РЦЧ SKU"),"Не рахується в ліміт",IFERROR(VLOOKUP(D443,'02_РЦ'!$A$3:$I$7,9,FALSE),"Немає РЦ"))</f>
        <v>В межах</v>
      </c>
    </row>
    <row r="444" spans="1:19">
      <c r="A444" s="2" t="str">
        <f>'06A_Варіанти'!A435</f>
        <v>BASE_2421</v>
      </c>
      <c r="B444" s="2" t="str">
        <f>'06A_Варіанти'!B435</f>
        <v>TT_2421</v>
      </c>
      <c r="C444" s="2" t="str">
        <f>'06A_Варіанти'!D435</f>
        <v>Основний</v>
      </c>
      <c r="D444" s="2" t="str">
        <f>'06A_Варіанти'!C435</f>
        <v>РЦП</v>
      </c>
      <c r="E444" s="2" t="str">
        <f>'06A_Варіанти'!S435</f>
        <v>DIRECT</v>
      </c>
      <c r="F444" s="2" t="str">
        <f>IF(O444='06A_Варіанти'!E435,'06A_Варіанти'!E$1,IF(O444='06A_Варіанти'!F435,'06A_Варіанти'!F$1,IF(O444='06A_Варіанти'!G435,'06A_Варіанти'!G$1,IF(O444='06A_Варіанти'!H435,'06A_Варіанти'!H$1,IF(O444='06A_Варіанти'!I435,'06A_Варіанти'!I$1,IF(O444='06A_Варіанти'!J435,'06A_Варіанти'!J$1,IF(O444='06A_Варіанти'!K435,'06A_Варіанти'!K$1,IF(O444='06A_Варіанти'!L435,'06A_Варіанти'!L$1,IF(O444='06A_Варіанти'!M435,'06A_Варіанти'!M$1,IF(O444='06A_Варіанти'!N435,'06A_Варіанти'!N$1,IF(O444='06A_Варіанти'!O435,'06A_Варіанти'!O$1,IF(O444='06A_Варіанти'!P435,'06A_Варіанти'!P$1,IF(O444='06A_Варіанти'!Q435,'06A_Варіанти'!Q$1,IF(O444='06A_Варіанти'!R435,'06A_Варіанти'!R$1,"НЕМАЄ МАРШРУТУ"))))))))))))))</f>
        <v>DIRECT</v>
      </c>
      <c r="G444" s="2" t="str">
        <f t="shared" si="42"/>
        <v>БЕЗ ЗМІН</v>
      </c>
      <c r="H444" s="2">
        <f>IF(G444="НЕМАЄ МАРШРУТУ",0,O444-'06A_Варіанти'!T435)</f>
        <v>0</v>
      </c>
      <c r="I444" s="2">
        <f>IFERROR(INDEX('04_Потоки'!$E:$E,MATCH(A444,'04_Потоки'!$A:$A,0)),0)</f>
        <v>1.850536130536131</v>
      </c>
      <c r="J444" s="2">
        <f t="shared" si="43"/>
        <v>1</v>
      </c>
      <c r="K444" s="2">
        <f>IF(C444="РЦК макси",0,2*'06A_Варіанти'!T435*J444)</f>
        <v>281.8</v>
      </c>
      <c r="L444" s="2">
        <f t="shared" si="44"/>
        <v>281.8</v>
      </c>
      <c r="M444" s="2">
        <f t="shared" si="45"/>
        <v>0</v>
      </c>
      <c r="N444" s="9">
        <f t="shared" si="46"/>
        <v>0</v>
      </c>
      <c r="O444" s="2">
        <f>MIN(IF('07A_Конструктор'!$D$5="Так",'06A_Варіанти'!E435,1E+99),IF('07A_Конструктор'!$D$6="Так",'06A_Варіанти'!F435,1E+99),IF('07A_Конструктор'!$D$7="Так",'06A_Варіанти'!G435,1E+99),IF('07A_Конструктор'!$D$8="Так",'06A_Варіанти'!H435,1E+99),IF('07A_Конструктор'!$D$9="Так",'06A_Варіанти'!I435,1E+99),IF('07A_Конструктор'!$D$10="Так",'06A_Варіанти'!J435,1E+99),IF('07A_Конструктор'!$D$11="Так",'06A_Варіанти'!K435,1E+99),IF('07A_Конструктор'!$D$12="Так",'06A_Варіанти'!L435,1E+99),IF('07A_Конструктор'!$D$13="Так",'06A_Варіанти'!M435,1E+99),IF('07A_Конструктор'!$D$14="Так",'06A_Варіанти'!N435,1E+99),IF('07A_Конструктор'!$D$15="Так",'06A_Варіанти'!O435,1E+99),IF('07A_Конструктор'!$D$16="Так",'06A_Варіанти'!P435,1E+99),IF('07A_Конструктор'!$D$17="Так",'06A_Варіанти'!Q435,1E+99),IF('06A_Варіанти'!R435="",1E+99,'06A_Варіанти'!R435))</f>
        <v>140.9</v>
      </c>
      <c r="P444" s="2" t="str">
        <f t="shared" si="47"/>
        <v>5 т</v>
      </c>
      <c r="Q444" s="2">
        <f t="shared" si="48"/>
        <v>14</v>
      </c>
      <c r="R444" s="2">
        <f>IF(OR(C444="РЦК макси",C444="РЦЧ SKU"),"SKU-потік",IFERROR(VLOOKUP(D444,'02_РЦ'!$A$3:$I$7,5,FALSE),0))</f>
        <v>800</v>
      </c>
      <c r="S444" s="2" t="str">
        <f>IF(OR(C444="РЦК макси",C444="РЦЧ SKU"),"Не рахується в ліміт",IFERROR(VLOOKUP(D444,'02_РЦ'!$A$3:$I$7,9,FALSE),"Немає РЦ"))</f>
        <v>В межах</v>
      </c>
    </row>
    <row r="445" spans="1:19">
      <c r="A445" s="2" t="str">
        <f>'06A_Варіанти'!A436</f>
        <v>BASE_2423</v>
      </c>
      <c r="B445" s="2" t="str">
        <f>'06A_Варіанти'!B436</f>
        <v>TT_2423</v>
      </c>
      <c r="C445" s="2" t="str">
        <f>'06A_Варіанти'!D436</f>
        <v>Основний</v>
      </c>
      <c r="D445" s="2" t="str">
        <f>'06A_Варіанти'!C436</f>
        <v>РЦП</v>
      </c>
      <c r="E445" s="2" t="str">
        <f>'06A_Варіанти'!S436</f>
        <v>DIRECT</v>
      </c>
      <c r="F445" s="2" t="str">
        <f>IF(O445='06A_Варіанти'!E436,'06A_Варіанти'!E$1,IF(O445='06A_Варіанти'!F436,'06A_Варіанти'!F$1,IF(O445='06A_Варіанти'!G436,'06A_Варіанти'!G$1,IF(O445='06A_Варіанти'!H436,'06A_Варіанти'!H$1,IF(O445='06A_Варіанти'!I436,'06A_Варіанти'!I$1,IF(O445='06A_Варіанти'!J436,'06A_Варіанти'!J$1,IF(O445='06A_Варіанти'!K436,'06A_Варіанти'!K$1,IF(O445='06A_Варіанти'!L436,'06A_Варіанти'!L$1,IF(O445='06A_Варіанти'!M436,'06A_Варіанти'!M$1,IF(O445='06A_Варіанти'!N436,'06A_Варіанти'!N$1,IF(O445='06A_Варіанти'!O436,'06A_Варіанти'!O$1,IF(O445='06A_Варіанти'!P436,'06A_Варіанти'!P$1,IF(O445='06A_Варіанти'!Q436,'06A_Варіанти'!Q$1,IF(O445='06A_Варіанти'!R436,'06A_Варіанти'!R$1,"НЕМАЄ МАРШРУТУ"))))))))))))))</f>
        <v>DIRECT</v>
      </c>
      <c r="G445" s="2" t="str">
        <f t="shared" si="42"/>
        <v>БЕЗ ЗМІН</v>
      </c>
      <c r="H445" s="2">
        <f>IF(G445="НЕМАЄ МАРШРУТУ",0,O445-'06A_Варіанти'!T436)</f>
        <v>0</v>
      </c>
      <c r="I445" s="2">
        <f>IFERROR(INDEX('04_Потоки'!$E:$E,MATCH(A445,'04_Потоки'!$A:$A,0)),0)</f>
        <v>1.850536130536131</v>
      </c>
      <c r="J445" s="2">
        <f t="shared" si="43"/>
        <v>1</v>
      </c>
      <c r="K445" s="2">
        <f>IF(C445="РЦК макси",0,2*'06A_Варіанти'!T436*J445)</f>
        <v>318.8</v>
      </c>
      <c r="L445" s="2">
        <f t="shared" si="44"/>
        <v>318.8</v>
      </c>
      <c r="M445" s="2">
        <f t="shared" si="45"/>
        <v>0</v>
      </c>
      <c r="N445" s="9">
        <f t="shared" si="46"/>
        <v>0</v>
      </c>
      <c r="O445" s="2">
        <f>MIN(IF('07A_Конструктор'!$D$5="Так",'06A_Варіанти'!E436,1E+99),IF('07A_Конструктор'!$D$6="Так",'06A_Варіанти'!F436,1E+99),IF('07A_Конструктор'!$D$7="Так",'06A_Варіанти'!G436,1E+99),IF('07A_Конструктор'!$D$8="Так",'06A_Варіанти'!H436,1E+99),IF('07A_Конструктор'!$D$9="Так",'06A_Варіанти'!I436,1E+99),IF('07A_Конструктор'!$D$10="Так",'06A_Варіанти'!J436,1E+99),IF('07A_Конструктор'!$D$11="Так",'06A_Варіанти'!K436,1E+99),IF('07A_Конструктор'!$D$12="Так",'06A_Варіанти'!L436,1E+99),IF('07A_Конструктор'!$D$13="Так",'06A_Варіанти'!M436,1E+99),IF('07A_Конструктор'!$D$14="Так",'06A_Варіанти'!N436,1E+99),IF('07A_Конструктор'!$D$15="Так",'06A_Варіанти'!O436,1E+99),IF('07A_Конструктор'!$D$16="Так",'06A_Варіанти'!P436,1E+99),IF('07A_Конструктор'!$D$17="Так",'06A_Варіанти'!Q436,1E+99),IF('06A_Варіанти'!R436="",1E+99,'06A_Варіанти'!R436))</f>
        <v>159.4</v>
      </c>
      <c r="P445" s="2" t="str">
        <f t="shared" si="47"/>
        <v>5 т</v>
      </c>
      <c r="Q445" s="2">
        <f t="shared" si="48"/>
        <v>14</v>
      </c>
      <c r="R445" s="2">
        <f>IF(OR(C445="РЦК макси",C445="РЦЧ SKU"),"SKU-потік",IFERROR(VLOOKUP(D445,'02_РЦ'!$A$3:$I$7,5,FALSE),0))</f>
        <v>800</v>
      </c>
      <c r="S445" s="2" t="str">
        <f>IF(OR(C445="РЦК макси",C445="РЦЧ SKU"),"Не рахується в ліміт",IFERROR(VLOOKUP(D445,'02_РЦ'!$A$3:$I$7,9,FALSE),"Немає РЦ"))</f>
        <v>В межах</v>
      </c>
    </row>
    <row r="446" spans="1:19">
      <c r="A446" s="2" t="str">
        <f>'06A_Варіанти'!A437</f>
        <v>BASE_2430</v>
      </c>
      <c r="B446" s="2" t="str">
        <f>'06A_Варіанти'!B437</f>
        <v>TT_2430</v>
      </c>
      <c r="C446" s="2" t="str">
        <f>'06A_Варіанти'!D437</f>
        <v>Основний</v>
      </c>
      <c r="D446" s="2" t="str">
        <f>'06A_Варіанти'!C437</f>
        <v>РЦП</v>
      </c>
      <c r="E446" s="2" t="str">
        <f>'06A_Варіанти'!S437</f>
        <v>DIRECT</v>
      </c>
      <c r="F446" s="2" t="str">
        <f>IF(O446='06A_Варіанти'!E437,'06A_Варіанти'!E$1,IF(O446='06A_Варіанти'!F437,'06A_Варіанти'!F$1,IF(O446='06A_Варіанти'!G437,'06A_Варіанти'!G$1,IF(O446='06A_Варіанти'!H437,'06A_Варіанти'!H$1,IF(O446='06A_Варіанти'!I437,'06A_Варіанти'!I$1,IF(O446='06A_Варіанти'!J437,'06A_Варіанти'!J$1,IF(O446='06A_Варіанти'!K437,'06A_Варіанти'!K$1,IF(O446='06A_Варіанти'!L437,'06A_Варіанти'!L$1,IF(O446='06A_Варіанти'!M437,'06A_Варіанти'!M$1,IF(O446='06A_Варіанти'!N437,'06A_Варіанти'!N$1,IF(O446='06A_Варіанти'!O437,'06A_Варіанти'!O$1,IF(O446='06A_Варіанти'!P437,'06A_Варіанти'!P$1,IF(O446='06A_Варіанти'!Q437,'06A_Варіанти'!Q$1,IF(O446='06A_Варіанти'!R437,'06A_Варіанти'!R$1,"НЕМАЄ МАРШРУТУ"))))))))))))))</f>
        <v>DIRECT</v>
      </c>
      <c r="G446" s="2" t="str">
        <f t="shared" si="42"/>
        <v>БЕЗ ЗМІН</v>
      </c>
      <c r="H446" s="2">
        <f>IF(G446="НЕМАЄ МАРШРУТУ",0,O446-'06A_Варіанти'!T437)</f>
        <v>0</v>
      </c>
      <c r="I446" s="2">
        <f>IFERROR(INDEX('04_Потоки'!$E:$E,MATCH(A446,'04_Потоки'!$A:$A,0)),0)</f>
        <v>1.850536130536131</v>
      </c>
      <c r="J446" s="2">
        <f t="shared" si="43"/>
        <v>1</v>
      </c>
      <c r="K446" s="2">
        <f>IF(C446="РЦК макси",0,2*'06A_Варіанти'!T437*J446)</f>
        <v>707.4</v>
      </c>
      <c r="L446" s="2">
        <f t="shared" si="44"/>
        <v>707.4</v>
      </c>
      <c r="M446" s="2">
        <f t="shared" si="45"/>
        <v>0</v>
      </c>
      <c r="N446" s="9">
        <f t="shared" si="46"/>
        <v>0</v>
      </c>
      <c r="O446" s="2">
        <f>MIN(IF('07A_Конструктор'!$D$5="Так",'06A_Варіанти'!E437,1E+99),IF('07A_Конструктор'!$D$6="Так",'06A_Варіанти'!F437,1E+99),IF('07A_Конструктор'!$D$7="Так",'06A_Варіанти'!G437,1E+99),IF('07A_Конструктор'!$D$8="Так",'06A_Варіанти'!H437,1E+99),IF('07A_Конструктор'!$D$9="Так",'06A_Варіанти'!I437,1E+99),IF('07A_Конструктор'!$D$10="Так",'06A_Варіанти'!J437,1E+99),IF('07A_Конструктор'!$D$11="Так",'06A_Варіанти'!K437,1E+99),IF('07A_Конструктор'!$D$12="Так",'06A_Варіанти'!L437,1E+99),IF('07A_Конструктор'!$D$13="Так",'06A_Варіанти'!M437,1E+99),IF('07A_Конструктор'!$D$14="Так",'06A_Варіанти'!N437,1E+99),IF('07A_Конструктор'!$D$15="Так",'06A_Варіанти'!O437,1E+99),IF('07A_Конструктор'!$D$16="Так",'06A_Варіанти'!P437,1E+99),IF('07A_Конструктор'!$D$17="Так",'06A_Варіанти'!Q437,1E+99),IF('06A_Варіанти'!R437="",1E+99,'06A_Варіанти'!R437))</f>
        <v>353.7</v>
      </c>
      <c r="P446" s="2" t="str">
        <f t="shared" si="47"/>
        <v>5 т</v>
      </c>
      <c r="Q446" s="2">
        <f t="shared" si="48"/>
        <v>14</v>
      </c>
      <c r="R446" s="2">
        <f>IF(OR(C446="РЦК макси",C446="РЦЧ SKU"),"SKU-потік",IFERROR(VLOOKUP(D446,'02_РЦ'!$A$3:$I$7,5,FALSE),0))</f>
        <v>800</v>
      </c>
      <c r="S446" s="2" t="str">
        <f>IF(OR(C446="РЦК макси",C446="РЦЧ SKU"),"Не рахується в ліміт",IFERROR(VLOOKUP(D446,'02_РЦ'!$A$3:$I$7,9,FALSE),"Немає РЦ"))</f>
        <v>В межах</v>
      </c>
    </row>
    <row r="447" spans="1:19">
      <c r="A447" s="2" t="str">
        <f>'06A_Варіанти'!A438</f>
        <v>BASE_2431</v>
      </c>
      <c r="B447" s="2" t="str">
        <f>'06A_Варіанти'!B438</f>
        <v>TT_2431</v>
      </c>
      <c r="C447" s="2" t="str">
        <f>'06A_Варіанти'!D438</f>
        <v>Основний</v>
      </c>
      <c r="D447" s="2" t="str">
        <f>'06A_Варіанти'!C438</f>
        <v>РЦП</v>
      </c>
      <c r="E447" s="2" t="str">
        <f>'06A_Варіанти'!S438</f>
        <v>DIRECT</v>
      </c>
      <c r="F447" s="2" t="str">
        <f>IF(O447='06A_Варіанти'!E438,'06A_Варіанти'!E$1,IF(O447='06A_Варіанти'!F438,'06A_Варіанти'!F$1,IF(O447='06A_Варіанти'!G438,'06A_Варіанти'!G$1,IF(O447='06A_Варіанти'!H438,'06A_Варіанти'!H$1,IF(O447='06A_Варіанти'!I438,'06A_Варіанти'!I$1,IF(O447='06A_Варіанти'!J438,'06A_Варіанти'!J$1,IF(O447='06A_Варіанти'!K438,'06A_Варіанти'!K$1,IF(O447='06A_Варіанти'!L438,'06A_Варіанти'!L$1,IF(O447='06A_Варіанти'!M438,'06A_Варіанти'!M$1,IF(O447='06A_Варіанти'!N438,'06A_Варіанти'!N$1,IF(O447='06A_Варіанти'!O438,'06A_Варіанти'!O$1,IF(O447='06A_Варіанти'!P438,'06A_Варіанти'!P$1,IF(O447='06A_Варіанти'!Q438,'06A_Варіанти'!Q$1,IF(O447='06A_Варіанти'!R438,'06A_Варіанти'!R$1,"НЕМАЄ МАРШРУТУ"))))))))))))))</f>
        <v>DIRECT</v>
      </c>
      <c r="G447" s="2" t="str">
        <f t="shared" si="42"/>
        <v>БЕЗ ЗМІН</v>
      </c>
      <c r="H447" s="2">
        <f>IF(G447="НЕМАЄ МАРШРУТУ",0,O447-'06A_Варіанти'!T438)</f>
        <v>0</v>
      </c>
      <c r="I447" s="2">
        <f>IFERROR(INDEX('04_Потоки'!$E:$E,MATCH(A447,'04_Потоки'!$A:$A,0)),0)</f>
        <v>1.850536130536131</v>
      </c>
      <c r="J447" s="2">
        <f t="shared" si="43"/>
        <v>1</v>
      </c>
      <c r="K447" s="2">
        <f>IF(C447="РЦК макси",0,2*'06A_Варіанти'!T438*J447)</f>
        <v>220.4</v>
      </c>
      <c r="L447" s="2">
        <f t="shared" si="44"/>
        <v>220.4</v>
      </c>
      <c r="M447" s="2">
        <f t="shared" si="45"/>
        <v>0</v>
      </c>
      <c r="N447" s="9">
        <f t="shared" si="46"/>
        <v>0</v>
      </c>
      <c r="O447" s="2">
        <f>MIN(IF('07A_Конструктор'!$D$5="Так",'06A_Варіанти'!E438,1E+99),IF('07A_Конструктор'!$D$6="Так",'06A_Варіанти'!F438,1E+99),IF('07A_Конструктор'!$D$7="Так",'06A_Варіанти'!G438,1E+99),IF('07A_Конструктор'!$D$8="Так",'06A_Варіанти'!H438,1E+99),IF('07A_Конструктор'!$D$9="Так",'06A_Варіанти'!I438,1E+99),IF('07A_Конструктор'!$D$10="Так",'06A_Варіанти'!J438,1E+99),IF('07A_Конструктор'!$D$11="Так",'06A_Варіанти'!K438,1E+99),IF('07A_Конструктор'!$D$12="Так",'06A_Варіанти'!L438,1E+99),IF('07A_Конструктор'!$D$13="Так",'06A_Варіанти'!M438,1E+99),IF('07A_Конструктор'!$D$14="Так",'06A_Варіанти'!N438,1E+99),IF('07A_Конструктор'!$D$15="Так",'06A_Варіанти'!O438,1E+99),IF('07A_Конструктор'!$D$16="Так",'06A_Варіанти'!P438,1E+99),IF('07A_Конструктор'!$D$17="Так",'06A_Варіанти'!Q438,1E+99),IF('06A_Варіанти'!R438="",1E+99,'06A_Варіанти'!R438))</f>
        <v>110.2</v>
      </c>
      <c r="P447" s="2" t="str">
        <f t="shared" si="47"/>
        <v>5 т</v>
      </c>
      <c r="Q447" s="2">
        <f t="shared" si="48"/>
        <v>14</v>
      </c>
      <c r="R447" s="2">
        <f>IF(OR(C447="РЦК макси",C447="РЦЧ SKU"),"SKU-потік",IFERROR(VLOOKUP(D447,'02_РЦ'!$A$3:$I$7,5,FALSE),0))</f>
        <v>800</v>
      </c>
      <c r="S447" s="2" t="str">
        <f>IF(OR(C447="РЦК макси",C447="РЦЧ SKU"),"Не рахується в ліміт",IFERROR(VLOOKUP(D447,'02_РЦ'!$A$3:$I$7,9,FALSE),"Немає РЦ"))</f>
        <v>В межах</v>
      </c>
    </row>
    <row r="448" spans="1:19">
      <c r="A448" s="2" t="str">
        <f>'06A_Варіанти'!A439</f>
        <v>BASE_2443</v>
      </c>
      <c r="B448" s="2" t="str">
        <f>'06A_Варіанти'!B439</f>
        <v>TT_2443</v>
      </c>
      <c r="C448" s="2" t="str">
        <f>'06A_Варіанти'!D439</f>
        <v>Основний</v>
      </c>
      <c r="D448" s="2" t="str">
        <f>'06A_Варіанти'!C439</f>
        <v>РЦП</v>
      </c>
      <c r="E448" s="2" t="str">
        <f>'06A_Варіанти'!S439</f>
        <v>KREM</v>
      </c>
      <c r="F448" s="2" t="str">
        <f>IF(O448='06A_Варіанти'!E439,'06A_Варіанти'!E$1,IF(O448='06A_Варіанти'!F439,'06A_Варіанти'!F$1,IF(O448='06A_Варіанти'!G439,'06A_Варіанти'!G$1,IF(O448='06A_Варіанти'!H439,'06A_Варіанти'!H$1,IF(O448='06A_Варіанти'!I439,'06A_Варіанти'!I$1,IF(O448='06A_Варіанти'!J439,'06A_Варіанти'!J$1,IF(O448='06A_Варіанти'!K439,'06A_Варіанти'!K$1,IF(O448='06A_Варіанти'!L439,'06A_Варіанти'!L$1,IF(O448='06A_Варіанти'!M439,'06A_Варіанти'!M$1,IF(O448='06A_Варіанти'!N439,'06A_Варіанти'!N$1,IF(O448='06A_Варіанти'!O439,'06A_Варіанти'!O$1,IF(O448='06A_Варіанти'!P439,'06A_Варіанти'!P$1,IF(O448='06A_Варіанти'!Q439,'06A_Варіанти'!Q$1,IF(O448='06A_Варіанти'!R439,'06A_Варіанти'!R$1,"НЕМАЄ МАРШРУТУ"))))))))))))))</f>
        <v>KREM</v>
      </c>
      <c r="G448" s="2" t="str">
        <f t="shared" si="42"/>
        <v>БЕЗ ЗМІН</v>
      </c>
      <c r="H448" s="2">
        <f>IF(G448="НЕМАЄ МАРШРУТУ",0,O448-'06A_Варіанти'!T439)</f>
        <v>0</v>
      </c>
      <c r="I448" s="2">
        <f>IFERROR(INDEX('04_Потоки'!$E:$E,MATCH(A448,'04_Потоки'!$A:$A,0)),0)</f>
        <v>1.850536130536131</v>
      </c>
      <c r="J448" s="2">
        <f t="shared" si="43"/>
        <v>1</v>
      </c>
      <c r="K448" s="2">
        <f>IF(C448="РЦК макси",0,2*'06A_Варіанти'!T439*J448)</f>
        <v>353</v>
      </c>
      <c r="L448" s="2">
        <f t="shared" si="44"/>
        <v>353</v>
      </c>
      <c r="M448" s="2">
        <f t="shared" si="45"/>
        <v>0</v>
      </c>
      <c r="N448" s="9">
        <f t="shared" si="46"/>
        <v>0</v>
      </c>
      <c r="O448" s="2">
        <f>MIN(IF('07A_Конструктор'!$D$5="Так",'06A_Варіанти'!E439,1E+99),IF('07A_Конструктор'!$D$6="Так",'06A_Варіанти'!F439,1E+99),IF('07A_Конструктор'!$D$7="Так",'06A_Варіанти'!G439,1E+99),IF('07A_Конструктор'!$D$8="Так",'06A_Варіанти'!H439,1E+99),IF('07A_Конструктор'!$D$9="Так",'06A_Варіанти'!I439,1E+99),IF('07A_Конструктор'!$D$10="Так",'06A_Варіанти'!J439,1E+99),IF('07A_Конструктор'!$D$11="Так",'06A_Варіанти'!K439,1E+99),IF('07A_Конструктор'!$D$12="Так",'06A_Варіанти'!L439,1E+99),IF('07A_Конструктор'!$D$13="Так",'06A_Варіанти'!M439,1E+99),IF('07A_Конструктор'!$D$14="Так",'06A_Варіанти'!N439,1E+99),IF('07A_Конструктор'!$D$15="Так",'06A_Варіанти'!O439,1E+99),IF('07A_Конструктор'!$D$16="Так",'06A_Варіанти'!P439,1E+99),IF('07A_Конструктор'!$D$17="Так",'06A_Варіанти'!Q439,1E+99),IF('06A_Варіанти'!R439="",1E+99,'06A_Варіанти'!R439))</f>
        <v>176.5</v>
      </c>
      <c r="P448" s="2" t="str">
        <f t="shared" si="47"/>
        <v>5 т</v>
      </c>
      <c r="Q448" s="2">
        <f t="shared" si="48"/>
        <v>14</v>
      </c>
      <c r="R448" s="2">
        <f>IF(OR(C448="РЦК макси",C448="РЦЧ SKU"),"SKU-потік",IFERROR(VLOOKUP(D448,'02_РЦ'!$A$3:$I$7,5,FALSE),0))</f>
        <v>800</v>
      </c>
      <c r="S448" s="2" t="str">
        <f>IF(OR(C448="РЦК макси",C448="РЦЧ SKU"),"Не рахується в ліміт",IFERROR(VLOOKUP(D448,'02_РЦ'!$A$3:$I$7,9,FALSE),"Немає РЦ"))</f>
        <v>В межах</v>
      </c>
    </row>
    <row r="449" spans="1:19">
      <c r="A449" s="2" t="str">
        <f>'06A_Варіанти'!A440</f>
        <v>BASE_2559</v>
      </c>
      <c r="B449" s="2" t="str">
        <f>'06A_Варіанти'!B440</f>
        <v>TT_2559</v>
      </c>
      <c r="C449" s="2" t="str">
        <f>'06A_Варіанти'!D440</f>
        <v>Основний</v>
      </c>
      <c r="D449" s="2" t="str">
        <f>'06A_Варіанти'!C440</f>
        <v>РЦП</v>
      </c>
      <c r="E449" s="2" t="str">
        <f>'06A_Варіанти'!S440</f>
        <v>DIRECT</v>
      </c>
      <c r="F449" s="2" t="str">
        <f>IF(O449='06A_Варіанти'!E440,'06A_Варіанти'!E$1,IF(O449='06A_Варіанти'!F440,'06A_Варіанти'!F$1,IF(O449='06A_Варіанти'!G440,'06A_Варіанти'!G$1,IF(O449='06A_Варіанти'!H440,'06A_Варіанти'!H$1,IF(O449='06A_Варіанти'!I440,'06A_Варіанти'!I$1,IF(O449='06A_Варіанти'!J440,'06A_Варіанти'!J$1,IF(O449='06A_Варіанти'!K440,'06A_Варіанти'!K$1,IF(O449='06A_Варіанти'!L440,'06A_Варіанти'!L$1,IF(O449='06A_Варіанти'!M440,'06A_Варіанти'!M$1,IF(O449='06A_Варіанти'!N440,'06A_Варіанти'!N$1,IF(O449='06A_Варіанти'!O440,'06A_Варіанти'!O$1,IF(O449='06A_Варіанти'!P440,'06A_Варіанти'!P$1,IF(O449='06A_Варіанти'!Q440,'06A_Варіанти'!Q$1,IF(O449='06A_Варіанти'!R440,'06A_Варіанти'!R$1,"НЕМАЄ МАРШРУТУ"))))))))))))))</f>
        <v>DIRECT</v>
      </c>
      <c r="G449" s="2" t="str">
        <f t="shared" si="42"/>
        <v>БЕЗ ЗМІН</v>
      </c>
      <c r="H449" s="2">
        <f>IF(G449="НЕМАЄ МАРШРУТУ",0,O449-'06A_Варіанти'!T440)</f>
        <v>0</v>
      </c>
      <c r="I449" s="2">
        <f>IFERROR(INDEX('04_Потоки'!$E:$E,MATCH(A449,'04_Потоки'!$A:$A,0)),0)</f>
        <v>1.850536130536131</v>
      </c>
      <c r="J449" s="2">
        <f t="shared" si="43"/>
        <v>1</v>
      </c>
      <c r="K449" s="2">
        <f>IF(C449="РЦК макси",0,2*'06A_Варіанти'!T440*J449)</f>
        <v>712.4</v>
      </c>
      <c r="L449" s="2">
        <f t="shared" si="44"/>
        <v>712.4</v>
      </c>
      <c r="M449" s="2">
        <f t="shared" si="45"/>
        <v>0</v>
      </c>
      <c r="N449" s="9">
        <f t="shared" si="46"/>
        <v>0</v>
      </c>
      <c r="O449" s="2">
        <f>MIN(IF('07A_Конструктор'!$D$5="Так",'06A_Варіанти'!E440,1E+99),IF('07A_Конструктор'!$D$6="Так",'06A_Варіанти'!F440,1E+99),IF('07A_Конструктор'!$D$7="Так",'06A_Варіанти'!G440,1E+99),IF('07A_Конструктор'!$D$8="Так",'06A_Варіанти'!H440,1E+99),IF('07A_Конструктор'!$D$9="Так",'06A_Варіанти'!I440,1E+99),IF('07A_Конструктор'!$D$10="Так",'06A_Варіанти'!J440,1E+99),IF('07A_Конструктор'!$D$11="Так",'06A_Варіанти'!K440,1E+99),IF('07A_Конструктор'!$D$12="Так",'06A_Варіанти'!L440,1E+99),IF('07A_Конструктор'!$D$13="Так",'06A_Варіанти'!M440,1E+99),IF('07A_Конструктор'!$D$14="Так",'06A_Варіанти'!N440,1E+99),IF('07A_Конструктор'!$D$15="Так",'06A_Варіанти'!O440,1E+99),IF('07A_Конструктор'!$D$16="Так",'06A_Варіанти'!P440,1E+99),IF('07A_Конструктор'!$D$17="Так",'06A_Варіанти'!Q440,1E+99),IF('06A_Варіанти'!R440="",1E+99,'06A_Варіанти'!R440))</f>
        <v>356.2</v>
      </c>
      <c r="P449" s="2" t="str">
        <f t="shared" si="47"/>
        <v>5 т</v>
      </c>
      <c r="Q449" s="2">
        <f t="shared" si="48"/>
        <v>14</v>
      </c>
      <c r="R449" s="2">
        <f>IF(OR(C449="РЦК макси",C449="РЦЧ SKU"),"SKU-потік",IFERROR(VLOOKUP(D449,'02_РЦ'!$A$3:$I$7,5,FALSE),0))</f>
        <v>800</v>
      </c>
      <c r="S449" s="2" t="str">
        <f>IF(OR(C449="РЦК макси",C449="РЦЧ SKU"),"Не рахується в ліміт",IFERROR(VLOOKUP(D449,'02_РЦ'!$A$3:$I$7,9,FALSE),"Немає РЦ"))</f>
        <v>В межах</v>
      </c>
    </row>
    <row r="450" spans="1:19">
      <c r="A450" s="2" t="str">
        <f>'06A_Варіанти'!A441</f>
        <v>BASE_2445</v>
      </c>
      <c r="B450" s="2" t="str">
        <f>'06A_Варіанти'!B441</f>
        <v>TT_2445</v>
      </c>
      <c r="C450" s="2" t="str">
        <f>'06A_Варіанти'!D441</f>
        <v>Основний</v>
      </c>
      <c r="D450" s="2" t="str">
        <f>'06A_Варіанти'!C441</f>
        <v>РЦП</v>
      </c>
      <c r="E450" s="2" t="str">
        <f>'06A_Варіанти'!S441</f>
        <v>DNI_AMUR</v>
      </c>
      <c r="F450" s="2" t="str">
        <f>IF(O450='06A_Варіанти'!E441,'06A_Варіанти'!E$1,IF(O450='06A_Варіанти'!F441,'06A_Варіанти'!F$1,IF(O450='06A_Варіанти'!G441,'06A_Варіанти'!G$1,IF(O450='06A_Варіанти'!H441,'06A_Варіанти'!H$1,IF(O450='06A_Варіанти'!I441,'06A_Варіанти'!I$1,IF(O450='06A_Варіанти'!J441,'06A_Варіанти'!J$1,IF(O450='06A_Варіанти'!K441,'06A_Варіанти'!K$1,IF(O450='06A_Варіанти'!L441,'06A_Варіанти'!L$1,IF(O450='06A_Варіанти'!M441,'06A_Варіанти'!M$1,IF(O450='06A_Варіанти'!N441,'06A_Варіанти'!N$1,IF(O450='06A_Варіанти'!O441,'06A_Варіанти'!O$1,IF(O450='06A_Варіанти'!P441,'06A_Варіанти'!P$1,IF(O450='06A_Варіанти'!Q441,'06A_Варіанти'!Q$1,IF(O450='06A_Варіанти'!R441,'06A_Варіанти'!R$1,"НЕМАЄ МАРШРУТУ"))))))))))))))</f>
        <v>DNI_AMUR</v>
      </c>
      <c r="G450" s="2" t="str">
        <f t="shared" si="42"/>
        <v>БЕЗ ЗМІН</v>
      </c>
      <c r="H450" s="2">
        <f>IF(G450="НЕМАЄ МАРШРУТУ",0,O450-'06A_Варіанти'!T441)</f>
        <v>0</v>
      </c>
      <c r="I450" s="2">
        <f>IFERROR(INDEX('04_Потоки'!$E:$E,MATCH(A450,'04_Потоки'!$A:$A,0)),0)</f>
        <v>1.850536130536131</v>
      </c>
      <c r="J450" s="2">
        <f t="shared" si="43"/>
        <v>1</v>
      </c>
      <c r="K450" s="2">
        <f>IF(C450="РЦК макси",0,2*'06A_Варіанти'!T441*J450)</f>
        <v>311.60000000000002</v>
      </c>
      <c r="L450" s="2">
        <f t="shared" si="44"/>
        <v>311.60000000000002</v>
      </c>
      <c r="M450" s="2">
        <f t="shared" si="45"/>
        <v>0</v>
      </c>
      <c r="N450" s="9">
        <f t="shared" si="46"/>
        <v>0</v>
      </c>
      <c r="O450" s="2">
        <f>MIN(IF('07A_Конструктор'!$D$5="Так",'06A_Варіанти'!E441,1E+99),IF('07A_Конструктор'!$D$6="Так",'06A_Варіанти'!F441,1E+99),IF('07A_Конструктор'!$D$7="Так",'06A_Варіанти'!G441,1E+99),IF('07A_Конструктор'!$D$8="Так",'06A_Варіанти'!H441,1E+99),IF('07A_Конструктор'!$D$9="Так",'06A_Варіанти'!I441,1E+99),IF('07A_Конструктор'!$D$10="Так",'06A_Варіанти'!J441,1E+99),IF('07A_Конструктор'!$D$11="Так",'06A_Варіанти'!K441,1E+99),IF('07A_Конструктор'!$D$12="Так",'06A_Варіанти'!L441,1E+99),IF('07A_Конструктор'!$D$13="Так",'06A_Варіанти'!M441,1E+99),IF('07A_Конструктор'!$D$14="Так",'06A_Варіанти'!N441,1E+99),IF('07A_Конструктор'!$D$15="Так",'06A_Варіанти'!O441,1E+99),IF('07A_Конструктор'!$D$16="Так",'06A_Варіанти'!P441,1E+99),IF('07A_Конструктор'!$D$17="Так",'06A_Варіанти'!Q441,1E+99),IF('06A_Варіанти'!R441="",1E+99,'06A_Варіанти'!R441))</f>
        <v>155.80000000000001</v>
      </c>
      <c r="P450" s="2" t="str">
        <f t="shared" si="47"/>
        <v>5 т</v>
      </c>
      <c r="Q450" s="2">
        <f t="shared" si="48"/>
        <v>14</v>
      </c>
      <c r="R450" s="2">
        <f>IF(OR(C450="РЦК макси",C450="РЦЧ SKU"),"SKU-потік",IFERROR(VLOOKUP(D450,'02_РЦ'!$A$3:$I$7,5,FALSE),0))</f>
        <v>800</v>
      </c>
      <c r="S450" s="2" t="str">
        <f>IF(OR(C450="РЦК макси",C450="РЦЧ SKU"),"Не рахується в ліміт",IFERROR(VLOOKUP(D450,'02_РЦ'!$A$3:$I$7,9,FALSE),"Немає РЦ"))</f>
        <v>В межах</v>
      </c>
    </row>
    <row r="451" spans="1:19">
      <c r="A451" s="2" t="str">
        <f>'06A_Варіанти'!A442</f>
        <v>BASE_2448</v>
      </c>
      <c r="B451" s="2" t="str">
        <f>'06A_Варіанти'!B442</f>
        <v>TT_2448</v>
      </c>
      <c r="C451" s="2" t="str">
        <f>'06A_Варіанти'!D442</f>
        <v>Основний</v>
      </c>
      <c r="D451" s="2" t="str">
        <f>'06A_Варіанти'!C442</f>
        <v>РЦП</v>
      </c>
      <c r="E451" s="2" t="str">
        <f>'06A_Варіанти'!S442</f>
        <v>DIRECT</v>
      </c>
      <c r="F451" s="2" t="str">
        <f>IF(O451='06A_Варіанти'!E442,'06A_Варіанти'!E$1,IF(O451='06A_Варіанти'!F442,'06A_Варіанти'!F$1,IF(O451='06A_Варіанти'!G442,'06A_Варіанти'!G$1,IF(O451='06A_Варіанти'!H442,'06A_Варіанти'!H$1,IF(O451='06A_Варіанти'!I442,'06A_Варіанти'!I$1,IF(O451='06A_Варіанти'!J442,'06A_Варіанти'!J$1,IF(O451='06A_Варіанти'!K442,'06A_Варіанти'!K$1,IF(O451='06A_Варіанти'!L442,'06A_Варіанти'!L$1,IF(O451='06A_Варіанти'!M442,'06A_Варіанти'!M$1,IF(O451='06A_Варіанти'!N442,'06A_Варіанти'!N$1,IF(O451='06A_Варіанти'!O442,'06A_Варіанти'!O$1,IF(O451='06A_Варіанти'!P442,'06A_Варіанти'!P$1,IF(O451='06A_Варіанти'!Q442,'06A_Варіанти'!Q$1,IF(O451='06A_Варіанти'!R442,'06A_Варіанти'!R$1,"НЕМАЄ МАРШРУТУ"))))))))))))))</f>
        <v>DIRECT</v>
      </c>
      <c r="G451" s="2" t="str">
        <f t="shared" si="42"/>
        <v>БЕЗ ЗМІН</v>
      </c>
      <c r="H451" s="2">
        <f>IF(G451="НЕМАЄ МАРШРУТУ",0,O451-'06A_Варіанти'!T442)</f>
        <v>0</v>
      </c>
      <c r="I451" s="2">
        <f>IFERROR(INDEX('04_Потоки'!$E:$E,MATCH(A451,'04_Потоки'!$A:$A,0)),0)</f>
        <v>1.850536130536131</v>
      </c>
      <c r="J451" s="2">
        <f t="shared" si="43"/>
        <v>1</v>
      </c>
      <c r="K451" s="2">
        <f>IF(C451="РЦК макси",0,2*'06A_Варіанти'!T442*J451)</f>
        <v>716</v>
      </c>
      <c r="L451" s="2">
        <f t="shared" si="44"/>
        <v>716</v>
      </c>
      <c r="M451" s="2">
        <f t="shared" si="45"/>
        <v>0</v>
      </c>
      <c r="N451" s="9">
        <f t="shared" si="46"/>
        <v>0</v>
      </c>
      <c r="O451" s="2">
        <f>MIN(IF('07A_Конструктор'!$D$5="Так",'06A_Варіанти'!E442,1E+99),IF('07A_Конструктор'!$D$6="Так",'06A_Варіанти'!F442,1E+99),IF('07A_Конструктор'!$D$7="Так",'06A_Варіанти'!G442,1E+99),IF('07A_Конструктор'!$D$8="Так",'06A_Варіанти'!H442,1E+99),IF('07A_Конструктор'!$D$9="Так",'06A_Варіанти'!I442,1E+99),IF('07A_Конструктор'!$D$10="Так",'06A_Варіанти'!J442,1E+99),IF('07A_Конструктор'!$D$11="Так",'06A_Варіанти'!K442,1E+99),IF('07A_Конструктор'!$D$12="Так",'06A_Варіанти'!L442,1E+99),IF('07A_Конструктор'!$D$13="Так",'06A_Варіанти'!M442,1E+99),IF('07A_Конструктор'!$D$14="Так",'06A_Варіанти'!N442,1E+99),IF('07A_Конструктор'!$D$15="Так",'06A_Варіанти'!O442,1E+99),IF('07A_Конструктор'!$D$16="Так",'06A_Варіанти'!P442,1E+99),IF('07A_Конструктор'!$D$17="Так",'06A_Варіанти'!Q442,1E+99),IF('06A_Варіанти'!R442="",1E+99,'06A_Варіанти'!R442))</f>
        <v>358</v>
      </c>
      <c r="P451" s="2" t="str">
        <f t="shared" si="47"/>
        <v>5 т</v>
      </c>
      <c r="Q451" s="2">
        <f t="shared" si="48"/>
        <v>14</v>
      </c>
      <c r="R451" s="2">
        <f>IF(OR(C451="РЦК макси",C451="РЦЧ SKU"),"SKU-потік",IFERROR(VLOOKUP(D451,'02_РЦ'!$A$3:$I$7,5,FALSE),0))</f>
        <v>800</v>
      </c>
      <c r="S451" s="2" t="str">
        <f>IF(OR(C451="РЦК макси",C451="РЦЧ SKU"),"Не рахується в ліміт",IFERROR(VLOOKUP(D451,'02_РЦ'!$A$3:$I$7,9,FALSE),"Немає РЦ"))</f>
        <v>В межах</v>
      </c>
    </row>
    <row r="452" spans="1:19">
      <c r="A452" s="2" t="str">
        <f>'06A_Варіанти'!A443</f>
        <v>BASE_2462</v>
      </c>
      <c r="B452" s="2" t="str">
        <f>'06A_Варіанти'!B443</f>
        <v>TT_2462</v>
      </c>
      <c r="C452" s="2" t="str">
        <f>'06A_Варіанти'!D443</f>
        <v>Основний</v>
      </c>
      <c r="D452" s="2" t="str">
        <f>'06A_Варіанти'!C443</f>
        <v>РЦП</v>
      </c>
      <c r="E452" s="2" t="str">
        <f>'06A_Варіанти'!S443</f>
        <v>DIRECT</v>
      </c>
      <c r="F452" s="2" t="str">
        <f>IF(O452='06A_Варіанти'!E443,'06A_Варіанти'!E$1,IF(O452='06A_Варіанти'!F443,'06A_Варіанти'!F$1,IF(O452='06A_Варіанти'!G443,'06A_Варіанти'!G$1,IF(O452='06A_Варіанти'!H443,'06A_Варіанти'!H$1,IF(O452='06A_Варіанти'!I443,'06A_Варіанти'!I$1,IF(O452='06A_Варіанти'!J443,'06A_Варіанти'!J$1,IF(O452='06A_Варіанти'!K443,'06A_Варіанти'!K$1,IF(O452='06A_Варіанти'!L443,'06A_Варіанти'!L$1,IF(O452='06A_Варіанти'!M443,'06A_Варіанти'!M$1,IF(O452='06A_Варіанти'!N443,'06A_Варіанти'!N$1,IF(O452='06A_Варіанти'!O443,'06A_Варіанти'!O$1,IF(O452='06A_Варіанти'!P443,'06A_Варіанти'!P$1,IF(O452='06A_Варіанти'!Q443,'06A_Варіанти'!Q$1,IF(O452='06A_Варіанти'!R443,'06A_Варіанти'!R$1,"НЕМАЄ МАРШРУТУ"))))))))))))))</f>
        <v>DIRECT</v>
      </c>
      <c r="G452" s="2" t="str">
        <f t="shared" si="42"/>
        <v>БЕЗ ЗМІН</v>
      </c>
      <c r="H452" s="2">
        <f>IF(G452="НЕМАЄ МАРШРУТУ",0,O452-'06A_Варіанти'!T443)</f>
        <v>0</v>
      </c>
      <c r="I452" s="2">
        <f>IFERROR(INDEX('04_Потоки'!$E:$E,MATCH(A452,'04_Потоки'!$A:$A,0)),0)</f>
        <v>1.850536130536131</v>
      </c>
      <c r="J452" s="2">
        <f t="shared" si="43"/>
        <v>1</v>
      </c>
      <c r="K452" s="2">
        <f>IF(C452="РЦК макси",0,2*'06A_Варіанти'!T443*J452)</f>
        <v>714.6</v>
      </c>
      <c r="L452" s="2">
        <f t="shared" si="44"/>
        <v>714.6</v>
      </c>
      <c r="M452" s="2">
        <f t="shared" si="45"/>
        <v>0</v>
      </c>
      <c r="N452" s="9">
        <f t="shared" si="46"/>
        <v>0</v>
      </c>
      <c r="O452" s="2">
        <f>MIN(IF('07A_Конструктор'!$D$5="Так",'06A_Варіанти'!E443,1E+99),IF('07A_Конструктор'!$D$6="Так",'06A_Варіанти'!F443,1E+99),IF('07A_Конструктор'!$D$7="Так",'06A_Варіанти'!G443,1E+99),IF('07A_Конструктор'!$D$8="Так",'06A_Варіанти'!H443,1E+99),IF('07A_Конструктор'!$D$9="Так",'06A_Варіанти'!I443,1E+99),IF('07A_Конструктор'!$D$10="Так",'06A_Варіанти'!J443,1E+99),IF('07A_Конструктор'!$D$11="Так",'06A_Варіанти'!K443,1E+99),IF('07A_Конструктор'!$D$12="Так",'06A_Варіанти'!L443,1E+99),IF('07A_Конструктор'!$D$13="Так",'06A_Варіанти'!M443,1E+99),IF('07A_Конструктор'!$D$14="Так",'06A_Варіанти'!N443,1E+99),IF('07A_Конструктор'!$D$15="Так",'06A_Варіанти'!O443,1E+99),IF('07A_Конструктор'!$D$16="Так",'06A_Варіанти'!P443,1E+99),IF('07A_Конструктор'!$D$17="Так",'06A_Варіанти'!Q443,1E+99),IF('06A_Варіанти'!R443="",1E+99,'06A_Варіанти'!R443))</f>
        <v>357.3</v>
      </c>
      <c r="P452" s="2" t="str">
        <f t="shared" si="47"/>
        <v>5 т</v>
      </c>
      <c r="Q452" s="2">
        <f t="shared" si="48"/>
        <v>14</v>
      </c>
      <c r="R452" s="2">
        <f>IF(OR(C452="РЦК макси",C452="РЦЧ SKU"),"SKU-потік",IFERROR(VLOOKUP(D452,'02_РЦ'!$A$3:$I$7,5,FALSE),0))</f>
        <v>800</v>
      </c>
      <c r="S452" s="2" t="str">
        <f>IF(OR(C452="РЦК макси",C452="РЦЧ SKU"),"Не рахується в ліміт",IFERROR(VLOOKUP(D452,'02_РЦ'!$A$3:$I$7,9,FALSE),"Немає РЦ"))</f>
        <v>В межах</v>
      </c>
    </row>
    <row r="453" spans="1:19">
      <c r="A453" s="2" t="str">
        <f>'06A_Варіанти'!A444</f>
        <v>BASE_2466</v>
      </c>
      <c r="B453" s="2" t="str">
        <f>'06A_Варіанти'!B444</f>
        <v>TT_2466</v>
      </c>
      <c r="C453" s="2" t="str">
        <f>'06A_Варіанти'!D444</f>
        <v>Основний</v>
      </c>
      <c r="D453" s="2" t="str">
        <f>'06A_Варіанти'!C444</f>
        <v>РЦП</v>
      </c>
      <c r="E453" s="2" t="str">
        <f>'06A_Варіанти'!S444</f>
        <v>KAM_HPP</v>
      </c>
      <c r="F453" s="2" t="str">
        <f>IF(O453='06A_Варіанти'!E444,'06A_Варіанти'!E$1,IF(O453='06A_Варіанти'!F444,'06A_Варіанти'!F$1,IF(O453='06A_Варіанти'!G444,'06A_Варіанти'!G$1,IF(O453='06A_Варіанти'!H444,'06A_Варіанти'!H$1,IF(O453='06A_Варіанти'!I444,'06A_Варіанти'!I$1,IF(O453='06A_Варіанти'!J444,'06A_Варіанти'!J$1,IF(O453='06A_Варіанти'!K444,'06A_Варіанти'!K$1,IF(O453='06A_Варіанти'!L444,'06A_Варіанти'!L$1,IF(O453='06A_Варіанти'!M444,'06A_Варіанти'!M$1,IF(O453='06A_Варіанти'!N444,'06A_Варіанти'!N$1,IF(O453='06A_Варіанти'!O444,'06A_Варіанти'!O$1,IF(O453='06A_Варіанти'!P444,'06A_Варіанти'!P$1,IF(O453='06A_Варіанти'!Q444,'06A_Варіанти'!Q$1,IF(O453='06A_Варіанти'!R444,'06A_Варіанти'!R$1,"НЕМАЄ МАРШРУТУ"))))))))))))))</f>
        <v>KAM_HPP</v>
      </c>
      <c r="G453" s="2" t="str">
        <f t="shared" si="42"/>
        <v>БЕЗ ЗМІН</v>
      </c>
      <c r="H453" s="2">
        <f>IF(G453="НЕМАЄ МАРШРУТУ",0,O453-'06A_Варіанти'!T444)</f>
        <v>0</v>
      </c>
      <c r="I453" s="2">
        <f>IFERROR(INDEX('04_Потоки'!$E:$E,MATCH(A453,'04_Потоки'!$A:$A,0)),0)</f>
        <v>1.850536130536131</v>
      </c>
      <c r="J453" s="2">
        <f t="shared" si="43"/>
        <v>1</v>
      </c>
      <c r="K453" s="2">
        <f>IF(C453="РЦК макси",0,2*'06A_Варіанти'!T444*J453)</f>
        <v>403.2</v>
      </c>
      <c r="L453" s="2">
        <f t="shared" si="44"/>
        <v>403.2</v>
      </c>
      <c r="M453" s="2">
        <f t="shared" si="45"/>
        <v>0</v>
      </c>
      <c r="N453" s="9">
        <f t="shared" si="46"/>
        <v>0</v>
      </c>
      <c r="O453" s="2">
        <f>MIN(IF('07A_Конструктор'!$D$5="Так",'06A_Варіанти'!E444,1E+99),IF('07A_Конструктор'!$D$6="Так",'06A_Варіанти'!F444,1E+99),IF('07A_Конструктор'!$D$7="Так",'06A_Варіанти'!G444,1E+99),IF('07A_Конструктор'!$D$8="Так",'06A_Варіанти'!H444,1E+99),IF('07A_Конструктор'!$D$9="Так",'06A_Варіанти'!I444,1E+99),IF('07A_Конструктор'!$D$10="Так",'06A_Варіанти'!J444,1E+99),IF('07A_Конструктор'!$D$11="Так",'06A_Варіанти'!K444,1E+99),IF('07A_Конструктор'!$D$12="Так",'06A_Варіанти'!L444,1E+99),IF('07A_Конструктор'!$D$13="Так",'06A_Варіанти'!M444,1E+99),IF('07A_Конструктор'!$D$14="Так",'06A_Варіанти'!N444,1E+99),IF('07A_Конструктор'!$D$15="Так",'06A_Варіанти'!O444,1E+99),IF('07A_Конструктор'!$D$16="Так",'06A_Варіанти'!P444,1E+99),IF('07A_Конструктор'!$D$17="Так",'06A_Варіанти'!Q444,1E+99),IF('06A_Варіанти'!R444="",1E+99,'06A_Варіанти'!R444))</f>
        <v>201.6</v>
      </c>
      <c r="P453" s="2" t="str">
        <f t="shared" si="47"/>
        <v>5 т</v>
      </c>
      <c r="Q453" s="2">
        <f t="shared" si="48"/>
        <v>14</v>
      </c>
      <c r="R453" s="2">
        <f>IF(OR(C453="РЦК макси",C453="РЦЧ SKU"),"SKU-потік",IFERROR(VLOOKUP(D453,'02_РЦ'!$A$3:$I$7,5,FALSE),0))</f>
        <v>800</v>
      </c>
      <c r="S453" s="2" t="str">
        <f>IF(OR(C453="РЦК макси",C453="РЦЧ SKU"),"Не рахується в ліміт",IFERROR(VLOOKUP(D453,'02_РЦ'!$A$3:$I$7,9,FALSE),"Немає РЦ"))</f>
        <v>В межах</v>
      </c>
    </row>
    <row r="454" spans="1:19">
      <c r="A454" s="2" t="str">
        <f>'06A_Варіанти'!A445</f>
        <v>BASE_2474</v>
      </c>
      <c r="B454" s="2" t="str">
        <f>'06A_Варіанти'!B445</f>
        <v>TT_2474</v>
      </c>
      <c r="C454" s="2" t="str">
        <f>'06A_Варіанти'!D445</f>
        <v>Основний</v>
      </c>
      <c r="D454" s="2" t="str">
        <f>'06A_Варіанти'!C445</f>
        <v>РЦП</v>
      </c>
      <c r="E454" s="2" t="str">
        <f>'06A_Варіанти'!S445</f>
        <v>KAM_HPP</v>
      </c>
      <c r="F454" s="2" t="str">
        <f>IF(O454='06A_Варіанти'!E445,'06A_Варіанти'!E$1,IF(O454='06A_Варіанти'!F445,'06A_Варіанти'!F$1,IF(O454='06A_Варіанти'!G445,'06A_Варіанти'!G$1,IF(O454='06A_Варіанти'!H445,'06A_Варіанти'!H$1,IF(O454='06A_Варіанти'!I445,'06A_Варіанти'!I$1,IF(O454='06A_Варіанти'!J445,'06A_Варіанти'!J$1,IF(O454='06A_Варіанти'!K445,'06A_Варіанти'!K$1,IF(O454='06A_Варіанти'!L445,'06A_Варіанти'!L$1,IF(O454='06A_Варіанти'!M445,'06A_Варіанти'!M$1,IF(O454='06A_Варіанти'!N445,'06A_Варіанти'!N$1,IF(O454='06A_Варіанти'!O445,'06A_Варіанти'!O$1,IF(O454='06A_Варіанти'!P445,'06A_Варіанти'!P$1,IF(O454='06A_Варіанти'!Q445,'06A_Варіанти'!Q$1,IF(O454='06A_Варіанти'!R445,'06A_Варіанти'!R$1,"НЕМАЄ МАРШРУТУ"))))))))))))))</f>
        <v>KAM_HPP</v>
      </c>
      <c r="G454" s="2" t="str">
        <f t="shared" si="42"/>
        <v>БЕЗ ЗМІН</v>
      </c>
      <c r="H454" s="2">
        <f>IF(G454="НЕМАЄ МАРШРУТУ",0,O454-'06A_Варіанти'!T445)</f>
        <v>0</v>
      </c>
      <c r="I454" s="2">
        <f>IFERROR(INDEX('04_Потоки'!$E:$E,MATCH(A454,'04_Потоки'!$A:$A,0)),0)</f>
        <v>1.850536130536131</v>
      </c>
      <c r="J454" s="2">
        <f t="shared" si="43"/>
        <v>1</v>
      </c>
      <c r="K454" s="2">
        <f>IF(C454="РЦК макси",0,2*'06A_Варіанти'!T445*J454)</f>
        <v>292.39999999999998</v>
      </c>
      <c r="L454" s="2">
        <f t="shared" si="44"/>
        <v>292.39999999999998</v>
      </c>
      <c r="M454" s="2">
        <f t="shared" si="45"/>
        <v>0</v>
      </c>
      <c r="N454" s="9">
        <f t="shared" si="46"/>
        <v>0</v>
      </c>
      <c r="O454" s="2">
        <f>MIN(IF('07A_Конструктор'!$D$5="Так",'06A_Варіанти'!E445,1E+99),IF('07A_Конструктор'!$D$6="Так",'06A_Варіанти'!F445,1E+99),IF('07A_Конструктор'!$D$7="Так",'06A_Варіанти'!G445,1E+99),IF('07A_Конструктор'!$D$8="Так",'06A_Варіанти'!H445,1E+99),IF('07A_Конструктор'!$D$9="Так",'06A_Варіанти'!I445,1E+99),IF('07A_Конструктор'!$D$10="Так",'06A_Варіанти'!J445,1E+99),IF('07A_Конструктор'!$D$11="Так",'06A_Варіанти'!K445,1E+99),IF('07A_Конструктор'!$D$12="Так",'06A_Варіанти'!L445,1E+99),IF('07A_Конструктор'!$D$13="Так",'06A_Варіанти'!M445,1E+99),IF('07A_Конструктор'!$D$14="Так",'06A_Варіанти'!N445,1E+99),IF('07A_Конструктор'!$D$15="Так",'06A_Варіанти'!O445,1E+99),IF('07A_Конструктор'!$D$16="Так",'06A_Варіанти'!P445,1E+99),IF('07A_Конструктор'!$D$17="Так",'06A_Варіанти'!Q445,1E+99),IF('06A_Варіанти'!R445="",1E+99,'06A_Варіанти'!R445))</f>
        <v>146.19999999999999</v>
      </c>
      <c r="P454" s="2" t="str">
        <f t="shared" si="47"/>
        <v>5 т</v>
      </c>
      <c r="Q454" s="2">
        <f t="shared" si="48"/>
        <v>14</v>
      </c>
      <c r="R454" s="2">
        <f>IF(OR(C454="РЦК макси",C454="РЦЧ SKU"),"SKU-потік",IFERROR(VLOOKUP(D454,'02_РЦ'!$A$3:$I$7,5,FALSE),0))</f>
        <v>800</v>
      </c>
      <c r="S454" s="2" t="str">
        <f>IF(OR(C454="РЦК макси",C454="РЦЧ SKU"),"Не рахується в ліміт",IFERROR(VLOOKUP(D454,'02_РЦ'!$A$3:$I$7,9,FALSE),"Немає РЦ"))</f>
        <v>В межах</v>
      </c>
    </row>
    <row r="455" spans="1:19">
      <c r="A455" s="2" t="str">
        <f>'06A_Варіанти'!A446</f>
        <v>BASE_2473</v>
      </c>
      <c r="B455" s="2" t="str">
        <f>'06A_Варіанти'!B446</f>
        <v>TT_2473</v>
      </c>
      <c r="C455" s="2" t="str">
        <f>'06A_Варіанти'!D446</f>
        <v>Основний</v>
      </c>
      <c r="D455" s="2" t="str">
        <f>'06A_Варіанти'!C446</f>
        <v>РЦП</v>
      </c>
      <c r="E455" s="2" t="str">
        <f>'06A_Варіанти'!S446</f>
        <v>KREM</v>
      </c>
      <c r="F455" s="2" t="str">
        <f>IF(O455='06A_Варіанти'!E446,'06A_Варіанти'!E$1,IF(O455='06A_Варіанти'!F446,'06A_Варіанти'!F$1,IF(O455='06A_Варіанти'!G446,'06A_Варіанти'!G$1,IF(O455='06A_Варіанти'!H446,'06A_Варіанти'!H$1,IF(O455='06A_Варіанти'!I446,'06A_Варіанти'!I$1,IF(O455='06A_Варіанти'!J446,'06A_Варіанти'!J$1,IF(O455='06A_Варіанти'!K446,'06A_Варіанти'!K$1,IF(O455='06A_Варіанти'!L446,'06A_Варіанти'!L$1,IF(O455='06A_Варіанти'!M446,'06A_Варіанти'!M$1,IF(O455='06A_Варіанти'!N446,'06A_Варіанти'!N$1,IF(O455='06A_Варіанти'!O446,'06A_Варіанти'!O$1,IF(O455='06A_Варіанти'!P446,'06A_Варіанти'!P$1,IF(O455='06A_Варіанти'!Q446,'06A_Варіанти'!Q$1,IF(O455='06A_Варіанти'!R446,'06A_Варіанти'!R$1,"НЕМАЄ МАРШРУТУ"))))))))))))))</f>
        <v>KREM</v>
      </c>
      <c r="G455" s="2" t="str">
        <f t="shared" si="42"/>
        <v>БЕЗ ЗМІН</v>
      </c>
      <c r="H455" s="2">
        <f>IF(G455="НЕМАЄ МАРШРУТУ",0,O455-'06A_Варіанти'!T446)</f>
        <v>0</v>
      </c>
      <c r="I455" s="2">
        <f>IFERROR(INDEX('04_Потоки'!$E:$E,MATCH(A455,'04_Потоки'!$A:$A,0)),0)</f>
        <v>1.850536130536131</v>
      </c>
      <c r="J455" s="2">
        <f t="shared" si="43"/>
        <v>1</v>
      </c>
      <c r="K455" s="2">
        <f>IF(C455="РЦК макси",0,2*'06A_Варіанти'!T446*J455)</f>
        <v>425.2</v>
      </c>
      <c r="L455" s="2">
        <f t="shared" si="44"/>
        <v>425.2</v>
      </c>
      <c r="M455" s="2">
        <f t="shared" si="45"/>
        <v>0</v>
      </c>
      <c r="N455" s="9">
        <f t="shared" si="46"/>
        <v>0</v>
      </c>
      <c r="O455" s="2">
        <f>MIN(IF('07A_Конструктор'!$D$5="Так",'06A_Варіанти'!E446,1E+99),IF('07A_Конструктор'!$D$6="Так",'06A_Варіанти'!F446,1E+99),IF('07A_Конструктор'!$D$7="Так",'06A_Варіанти'!G446,1E+99),IF('07A_Конструктор'!$D$8="Так",'06A_Варіанти'!H446,1E+99),IF('07A_Конструктор'!$D$9="Так",'06A_Варіанти'!I446,1E+99),IF('07A_Конструктор'!$D$10="Так",'06A_Варіанти'!J446,1E+99),IF('07A_Конструктор'!$D$11="Так",'06A_Варіанти'!K446,1E+99),IF('07A_Конструктор'!$D$12="Так",'06A_Варіанти'!L446,1E+99),IF('07A_Конструктор'!$D$13="Так",'06A_Варіанти'!M446,1E+99),IF('07A_Конструктор'!$D$14="Так",'06A_Варіанти'!N446,1E+99),IF('07A_Конструктор'!$D$15="Так",'06A_Варіанти'!O446,1E+99),IF('07A_Конструктор'!$D$16="Так",'06A_Варіанти'!P446,1E+99),IF('07A_Конструктор'!$D$17="Так",'06A_Варіанти'!Q446,1E+99),IF('06A_Варіанти'!R446="",1E+99,'06A_Варіанти'!R446))</f>
        <v>212.6</v>
      </c>
      <c r="P455" s="2" t="str">
        <f t="shared" si="47"/>
        <v>5 т</v>
      </c>
      <c r="Q455" s="2">
        <f t="shared" si="48"/>
        <v>14</v>
      </c>
      <c r="R455" s="2">
        <f>IF(OR(C455="РЦК макси",C455="РЦЧ SKU"),"SKU-потік",IFERROR(VLOOKUP(D455,'02_РЦ'!$A$3:$I$7,5,FALSE),0))</f>
        <v>800</v>
      </c>
      <c r="S455" s="2" t="str">
        <f>IF(OR(C455="РЦК макси",C455="РЦЧ SKU"),"Не рахується в ліміт",IFERROR(VLOOKUP(D455,'02_РЦ'!$A$3:$I$7,9,FALSE),"Немає РЦ"))</f>
        <v>В межах</v>
      </c>
    </row>
    <row r="456" spans="1:19">
      <c r="A456" s="2" t="str">
        <f>'06A_Варіанти'!A447</f>
        <v>BASE_2480</v>
      </c>
      <c r="B456" s="2" t="str">
        <f>'06A_Варіанти'!B447</f>
        <v>TT_2480</v>
      </c>
      <c r="C456" s="2" t="str">
        <f>'06A_Варіанти'!D447</f>
        <v>Основний</v>
      </c>
      <c r="D456" s="2" t="str">
        <f>'06A_Варіанти'!C447</f>
        <v>РЦП</v>
      </c>
      <c r="E456" s="2" t="str">
        <f>'06A_Варіанти'!S447</f>
        <v>DIRECT</v>
      </c>
      <c r="F456" s="2" t="str">
        <f>IF(O456='06A_Варіанти'!E447,'06A_Варіанти'!E$1,IF(O456='06A_Варіанти'!F447,'06A_Варіанти'!F$1,IF(O456='06A_Варіанти'!G447,'06A_Варіанти'!G$1,IF(O456='06A_Варіанти'!H447,'06A_Варіанти'!H$1,IF(O456='06A_Варіанти'!I447,'06A_Варіанти'!I$1,IF(O456='06A_Варіанти'!J447,'06A_Варіанти'!J$1,IF(O456='06A_Варіанти'!K447,'06A_Варіанти'!K$1,IF(O456='06A_Варіанти'!L447,'06A_Варіанти'!L$1,IF(O456='06A_Варіанти'!M447,'06A_Варіанти'!M$1,IF(O456='06A_Варіанти'!N447,'06A_Варіанти'!N$1,IF(O456='06A_Варіанти'!O447,'06A_Варіанти'!O$1,IF(O456='06A_Варіанти'!P447,'06A_Варіанти'!P$1,IF(O456='06A_Варіанти'!Q447,'06A_Варіанти'!Q$1,IF(O456='06A_Варіанти'!R447,'06A_Варіанти'!R$1,"НЕМАЄ МАРШРУТУ"))))))))))))))</f>
        <v>DIRECT</v>
      </c>
      <c r="G456" s="2" t="str">
        <f t="shared" si="42"/>
        <v>БЕЗ ЗМІН</v>
      </c>
      <c r="H456" s="2">
        <f>IF(G456="НЕМАЄ МАРШРУТУ",0,O456-'06A_Варіанти'!T447)</f>
        <v>0</v>
      </c>
      <c r="I456" s="2">
        <f>IFERROR(INDEX('04_Потоки'!$E:$E,MATCH(A456,'04_Потоки'!$A:$A,0)),0)</f>
        <v>1.850536130536131</v>
      </c>
      <c r="J456" s="2">
        <f t="shared" si="43"/>
        <v>1</v>
      </c>
      <c r="K456" s="2">
        <f>IF(C456="РЦК макси",0,2*'06A_Варіанти'!T447*J456)</f>
        <v>314.39999999999998</v>
      </c>
      <c r="L456" s="2">
        <f t="shared" si="44"/>
        <v>314.39999999999998</v>
      </c>
      <c r="M456" s="2">
        <f t="shared" si="45"/>
        <v>0</v>
      </c>
      <c r="N456" s="9">
        <f t="shared" si="46"/>
        <v>0</v>
      </c>
      <c r="O456" s="2">
        <f>MIN(IF('07A_Конструктор'!$D$5="Так",'06A_Варіанти'!E447,1E+99),IF('07A_Конструктор'!$D$6="Так",'06A_Варіанти'!F447,1E+99),IF('07A_Конструктор'!$D$7="Так",'06A_Варіанти'!G447,1E+99),IF('07A_Конструктор'!$D$8="Так",'06A_Варіанти'!H447,1E+99),IF('07A_Конструктор'!$D$9="Так",'06A_Варіанти'!I447,1E+99),IF('07A_Конструктор'!$D$10="Так",'06A_Варіанти'!J447,1E+99),IF('07A_Конструктор'!$D$11="Так",'06A_Варіанти'!K447,1E+99),IF('07A_Конструктор'!$D$12="Так",'06A_Варіанти'!L447,1E+99),IF('07A_Конструктор'!$D$13="Так",'06A_Варіанти'!M447,1E+99),IF('07A_Конструктор'!$D$14="Так",'06A_Варіанти'!N447,1E+99),IF('07A_Конструктор'!$D$15="Так",'06A_Варіанти'!O447,1E+99),IF('07A_Конструктор'!$D$16="Так",'06A_Варіанти'!P447,1E+99),IF('07A_Конструктор'!$D$17="Так",'06A_Варіанти'!Q447,1E+99),IF('06A_Варіанти'!R447="",1E+99,'06A_Варіанти'!R447))</f>
        <v>157.19999999999999</v>
      </c>
      <c r="P456" s="2" t="str">
        <f t="shared" si="47"/>
        <v>5 т</v>
      </c>
      <c r="Q456" s="2">
        <f t="shared" si="48"/>
        <v>14</v>
      </c>
      <c r="R456" s="2">
        <f>IF(OR(C456="РЦК макси",C456="РЦЧ SKU"),"SKU-потік",IFERROR(VLOOKUP(D456,'02_РЦ'!$A$3:$I$7,5,FALSE),0))</f>
        <v>800</v>
      </c>
      <c r="S456" s="2" t="str">
        <f>IF(OR(C456="РЦК макси",C456="РЦЧ SKU"),"Не рахується в ліміт",IFERROR(VLOOKUP(D456,'02_РЦ'!$A$3:$I$7,9,FALSE),"Немає РЦ"))</f>
        <v>В межах</v>
      </c>
    </row>
    <row r="457" spans="1:19">
      <c r="A457" s="2" t="str">
        <f>'06A_Варіанти'!A448</f>
        <v>BASE_2489</v>
      </c>
      <c r="B457" s="2" t="str">
        <f>'06A_Варіанти'!B448</f>
        <v>TT_2489</v>
      </c>
      <c r="C457" s="2" t="str">
        <f>'06A_Варіанти'!D448</f>
        <v>Основний</v>
      </c>
      <c r="D457" s="2" t="str">
        <f>'06A_Варіанти'!C448</f>
        <v>РЦП</v>
      </c>
      <c r="E457" s="2" t="str">
        <f>'06A_Варіанти'!S448</f>
        <v>DIRECT</v>
      </c>
      <c r="F457" s="2" t="str">
        <f>IF(O457='06A_Варіанти'!E448,'06A_Варіанти'!E$1,IF(O457='06A_Варіанти'!F448,'06A_Варіанти'!F$1,IF(O457='06A_Варіанти'!G448,'06A_Варіанти'!G$1,IF(O457='06A_Варіанти'!H448,'06A_Варіанти'!H$1,IF(O457='06A_Варіанти'!I448,'06A_Варіанти'!I$1,IF(O457='06A_Варіанти'!J448,'06A_Варіанти'!J$1,IF(O457='06A_Варіанти'!K448,'06A_Варіанти'!K$1,IF(O457='06A_Варіанти'!L448,'06A_Варіанти'!L$1,IF(O457='06A_Варіанти'!M448,'06A_Варіанти'!M$1,IF(O457='06A_Варіанти'!N448,'06A_Варіанти'!N$1,IF(O457='06A_Варіанти'!O448,'06A_Варіанти'!O$1,IF(O457='06A_Варіанти'!P448,'06A_Варіанти'!P$1,IF(O457='06A_Варіанти'!Q448,'06A_Варіанти'!Q$1,IF(O457='06A_Варіанти'!R448,'06A_Варіанти'!R$1,"НЕМАЄ МАРШРУТУ"))))))))))))))</f>
        <v>DIRECT</v>
      </c>
      <c r="G457" s="2" t="str">
        <f t="shared" si="42"/>
        <v>БЕЗ ЗМІН</v>
      </c>
      <c r="H457" s="2">
        <f>IF(G457="НЕМАЄ МАРШРУТУ",0,O457-'06A_Варіанти'!T448)</f>
        <v>0</v>
      </c>
      <c r="I457" s="2">
        <f>IFERROR(INDEX('04_Потоки'!$E:$E,MATCH(A457,'04_Потоки'!$A:$A,0)),0)</f>
        <v>1.850536130536131</v>
      </c>
      <c r="J457" s="2">
        <f t="shared" si="43"/>
        <v>1</v>
      </c>
      <c r="K457" s="2">
        <f>IF(C457="РЦК макси",0,2*'06A_Варіанти'!T448*J457)</f>
        <v>467</v>
      </c>
      <c r="L457" s="2">
        <f t="shared" si="44"/>
        <v>467</v>
      </c>
      <c r="M457" s="2">
        <f t="shared" si="45"/>
        <v>0</v>
      </c>
      <c r="N457" s="9">
        <f t="shared" si="46"/>
        <v>0</v>
      </c>
      <c r="O457" s="2">
        <f>MIN(IF('07A_Конструктор'!$D$5="Так",'06A_Варіанти'!E448,1E+99),IF('07A_Конструктор'!$D$6="Так",'06A_Варіанти'!F448,1E+99),IF('07A_Конструктор'!$D$7="Так",'06A_Варіанти'!G448,1E+99),IF('07A_Конструктор'!$D$8="Так",'06A_Варіанти'!H448,1E+99),IF('07A_Конструктор'!$D$9="Так",'06A_Варіанти'!I448,1E+99),IF('07A_Конструктор'!$D$10="Так",'06A_Варіанти'!J448,1E+99),IF('07A_Конструктор'!$D$11="Так",'06A_Варіанти'!K448,1E+99),IF('07A_Конструктор'!$D$12="Так",'06A_Варіанти'!L448,1E+99),IF('07A_Конструктор'!$D$13="Так",'06A_Варіанти'!M448,1E+99),IF('07A_Конструктор'!$D$14="Так",'06A_Варіанти'!N448,1E+99),IF('07A_Конструктор'!$D$15="Так",'06A_Варіанти'!O448,1E+99),IF('07A_Конструктор'!$D$16="Так",'06A_Варіанти'!P448,1E+99),IF('07A_Конструктор'!$D$17="Так",'06A_Варіанти'!Q448,1E+99),IF('06A_Варіанти'!R448="",1E+99,'06A_Варіанти'!R448))</f>
        <v>233.5</v>
      </c>
      <c r="P457" s="2" t="str">
        <f t="shared" si="47"/>
        <v>5 т</v>
      </c>
      <c r="Q457" s="2">
        <f t="shared" si="48"/>
        <v>14</v>
      </c>
      <c r="R457" s="2">
        <f>IF(OR(C457="РЦК макси",C457="РЦЧ SKU"),"SKU-потік",IFERROR(VLOOKUP(D457,'02_РЦ'!$A$3:$I$7,5,FALSE),0))</f>
        <v>800</v>
      </c>
      <c r="S457" s="2" t="str">
        <f>IF(OR(C457="РЦК макси",C457="РЦЧ SKU"),"Не рахується в ліміт",IFERROR(VLOOKUP(D457,'02_РЦ'!$A$3:$I$7,9,FALSE),"Немає РЦ"))</f>
        <v>В межах</v>
      </c>
    </row>
    <row r="458" spans="1:19">
      <c r="A458" s="2" t="str">
        <f>'06A_Варіанти'!A449</f>
        <v>BASE_2494</v>
      </c>
      <c r="B458" s="2" t="str">
        <f>'06A_Варіанти'!B449</f>
        <v>TT_2494</v>
      </c>
      <c r="C458" s="2" t="str">
        <f>'06A_Варіанти'!D449</f>
        <v>Основний</v>
      </c>
      <c r="D458" s="2" t="str">
        <f>'06A_Варіанти'!C449</f>
        <v>РЦП</v>
      </c>
      <c r="E458" s="2" t="str">
        <f>'06A_Варіанти'!S449</f>
        <v>DIRECT</v>
      </c>
      <c r="F458" s="2" t="str">
        <f>IF(O458='06A_Варіанти'!E449,'06A_Варіанти'!E$1,IF(O458='06A_Варіанти'!F449,'06A_Варіанти'!F$1,IF(O458='06A_Варіанти'!G449,'06A_Варіанти'!G$1,IF(O458='06A_Варіанти'!H449,'06A_Варіанти'!H$1,IF(O458='06A_Варіанти'!I449,'06A_Варіанти'!I$1,IF(O458='06A_Варіанти'!J449,'06A_Варіанти'!J$1,IF(O458='06A_Варіанти'!K449,'06A_Варіанти'!K$1,IF(O458='06A_Варіанти'!L449,'06A_Варіанти'!L$1,IF(O458='06A_Варіанти'!M449,'06A_Варіанти'!M$1,IF(O458='06A_Варіанти'!N449,'06A_Варіанти'!N$1,IF(O458='06A_Варіанти'!O449,'06A_Варіанти'!O$1,IF(O458='06A_Варіанти'!P449,'06A_Варіанти'!P$1,IF(O458='06A_Варіанти'!Q449,'06A_Варіанти'!Q$1,IF(O458='06A_Варіанти'!R449,'06A_Варіанти'!R$1,"НЕМАЄ МАРШРУТУ"))))))))))))))</f>
        <v>DIRECT</v>
      </c>
      <c r="G458" s="2" t="str">
        <f t="shared" si="42"/>
        <v>БЕЗ ЗМІН</v>
      </c>
      <c r="H458" s="2">
        <f>IF(G458="НЕМАЄ МАРШРУТУ",0,O458-'06A_Варіанти'!T449)</f>
        <v>0</v>
      </c>
      <c r="I458" s="2">
        <f>IFERROR(INDEX('04_Потоки'!$E:$E,MATCH(A458,'04_Потоки'!$A:$A,0)),0)</f>
        <v>1.850536130536131</v>
      </c>
      <c r="J458" s="2">
        <f t="shared" si="43"/>
        <v>1</v>
      </c>
      <c r="K458" s="2">
        <f>IF(C458="РЦК макси",0,2*'06A_Варіанти'!T449*J458)</f>
        <v>724.4</v>
      </c>
      <c r="L458" s="2">
        <f t="shared" si="44"/>
        <v>724.4</v>
      </c>
      <c r="M458" s="2">
        <f t="shared" si="45"/>
        <v>0</v>
      </c>
      <c r="N458" s="9">
        <f t="shared" si="46"/>
        <v>0</v>
      </c>
      <c r="O458" s="2">
        <f>MIN(IF('07A_Конструктор'!$D$5="Так",'06A_Варіанти'!E449,1E+99),IF('07A_Конструктор'!$D$6="Так",'06A_Варіанти'!F449,1E+99),IF('07A_Конструктор'!$D$7="Так",'06A_Варіанти'!G449,1E+99),IF('07A_Конструктор'!$D$8="Так",'06A_Варіанти'!H449,1E+99),IF('07A_Конструктор'!$D$9="Так",'06A_Варіанти'!I449,1E+99),IF('07A_Конструктор'!$D$10="Так",'06A_Варіанти'!J449,1E+99),IF('07A_Конструктор'!$D$11="Так",'06A_Варіанти'!K449,1E+99),IF('07A_Конструктор'!$D$12="Так",'06A_Варіанти'!L449,1E+99),IF('07A_Конструктор'!$D$13="Так",'06A_Варіанти'!M449,1E+99),IF('07A_Конструктор'!$D$14="Так",'06A_Варіанти'!N449,1E+99),IF('07A_Конструктор'!$D$15="Так",'06A_Варіанти'!O449,1E+99),IF('07A_Конструктор'!$D$16="Так",'06A_Варіанти'!P449,1E+99),IF('07A_Конструктор'!$D$17="Так",'06A_Варіанти'!Q449,1E+99),IF('06A_Варіанти'!R449="",1E+99,'06A_Варіанти'!R449))</f>
        <v>362.2</v>
      </c>
      <c r="P458" s="2" t="str">
        <f t="shared" si="47"/>
        <v>5 т</v>
      </c>
      <c r="Q458" s="2">
        <f t="shared" si="48"/>
        <v>14</v>
      </c>
      <c r="R458" s="2">
        <f>IF(OR(C458="РЦК макси",C458="РЦЧ SKU"),"SKU-потік",IFERROR(VLOOKUP(D458,'02_РЦ'!$A$3:$I$7,5,FALSE),0))</f>
        <v>800</v>
      </c>
      <c r="S458" s="2" t="str">
        <f>IF(OR(C458="РЦК макси",C458="РЦЧ SKU"),"Не рахується в ліміт",IFERROR(VLOOKUP(D458,'02_РЦ'!$A$3:$I$7,9,FALSE),"Немає РЦ"))</f>
        <v>В межах</v>
      </c>
    </row>
    <row r="459" spans="1:19">
      <c r="A459" s="2" t="str">
        <f>'06A_Варіанти'!A450</f>
        <v>BASE_2386</v>
      </c>
      <c r="B459" s="2" t="str">
        <f>'06A_Варіанти'!B450</f>
        <v>TT_2386</v>
      </c>
      <c r="C459" s="2" t="str">
        <f>'06A_Варіанти'!D450</f>
        <v>Основний</v>
      </c>
      <c r="D459" s="2" t="str">
        <f>'06A_Варіанти'!C450</f>
        <v>РЦП</v>
      </c>
      <c r="E459" s="2" t="str">
        <f>'06A_Варіанти'!S450</f>
        <v>KREM</v>
      </c>
      <c r="F459" s="2" t="str">
        <f>IF(O459='06A_Варіанти'!E450,'06A_Варіанти'!E$1,IF(O459='06A_Варіанти'!F450,'06A_Варіанти'!F$1,IF(O459='06A_Варіанти'!G450,'06A_Варіанти'!G$1,IF(O459='06A_Варіанти'!H450,'06A_Варіанти'!H$1,IF(O459='06A_Варіанти'!I450,'06A_Варіанти'!I$1,IF(O459='06A_Варіанти'!J450,'06A_Варіанти'!J$1,IF(O459='06A_Варіанти'!K450,'06A_Варіанти'!K$1,IF(O459='06A_Варіанти'!L450,'06A_Варіанти'!L$1,IF(O459='06A_Варіанти'!M450,'06A_Варіанти'!M$1,IF(O459='06A_Варіанти'!N450,'06A_Варіанти'!N$1,IF(O459='06A_Варіанти'!O450,'06A_Варіанти'!O$1,IF(O459='06A_Варіанти'!P450,'06A_Варіанти'!P$1,IF(O459='06A_Варіанти'!Q450,'06A_Варіанти'!Q$1,IF(O459='06A_Варіанти'!R450,'06A_Варіанти'!R$1,"НЕМАЄ МАРШРУТУ"))))))))))))))</f>
        <v>KREM</v>
      </c>
      <c r="G459" s="2" t="str">
        <f t="shared" ref="G459:G522" si="49">IF(O459&gt;1E+90,"НЕМАЄ МАРШРУТУ",IF(F459=E459,"БЕЗ ЗМІН","ЗМІНЕНО"))</f>
        <v>БЕЗ ЗМІН</v>
      </c>
      <c r="H459" s="2">
        <f>IF(G459="НЕМАЄ МАРШРУТУ",0,O459-'06A_Варіанти'!T450)</f>
        <v>0</v>
      </c>
      <c r="I459" s="2">
        <f>IFERROR(INDEX('04_Потоки'!$E:$E,MATCH(A459,'04_Потоки'!$A:$A,0)),0)</f>
        <v>1.850536130536131</v>
      </c>
      <c r="J459" s="2">
        <f t="shared" ref="J459:J522" si="50">ROUNDUP(I459/20,0)</f>
        <v>1</v>
      </c>
      <c r="K459" s="2">
        <f>IF(C459="РЦК макси",0,2*'06A_Варіанти'!T450*J459)</f>
        <v>427.8</v>
      </c>
      <c r="L459" s="2">
        <f t="shared" ref="L459:L522" si="51">IF(C459="РЦК макси",0,IF(G459="НЕМАЄ МАРШРУТУ",0,2*O459*J459))</f>
        <v>427.8</v>
      </c>
      <c r="M459" s="2">
        <f t="shared" ref="M459:M522" si="52">L459-K459</f>
        <v>0</v>
      </c>
      <c r="N459" s="9">
        <f t="shared" ref="N459:N522" si="53">IFERROR(M459/K459,0)</f>
        <v>0</v>
      </c>
      <c r="O459" s="2">
        <f>MIN(IF('07A_Конструктор'!$D$5="Так",'06A_Варіанти'!E450,1E+99),IF('07A_Конструктор'!$D$6="Так",'06A_Варіанти'!F450,1E+99),IF('07A_Конструктор'!$D$7="Так",'06A_Варіанти'!G450,1E+99),IF('07A_Конструктор'!$D$8="Так",'06A_Варіанти'!H450,1E+99),IF('07A_Конструктор'!$D$9="Так",'06A_Варіанти'!I450,1E+99),IF('07A_Конструктор'!$D$10="Так",'06A_Варіанти'!J450,1E+99),IF('07A_Конструктор'!$D$11="Так",'06A_Варіанти'!K450,1E+99),IF('07A_Конструктор'!$D$12="Так",'06A_Варіанти'!L450,1E+99),IF('07A_Конструктор'!$D$13="Так",'06A_Варіанти'!M450,1E+99),IF('07A_Конструктор'!$D$14="Так",'06A_Варіанти'!N450,1E+99),IF('07A_Конструктор'!$D$15="Так",'06A_Варіанти'!O450,1E+99),IF('07A_Конструктор'!$D$16="Так",'06A_Варіанти'!P450,1E+99),IF('07A_Конструктор'!$D$17="Так",'06A_Варіанти'!Q450,1E+99),IF('06A_Варіанти'!R450="",1E+99,'06A_Варіанти'!R450))</f>
        <v>213.9</v>
      </c>
      <c r="P459" s="2" t="str">
        <f t="shared" ref="P459:P522" si="54">IF(C459="РЦК макси","Не моделюється",IF(MOD(I459,20)=0,"10 т",IF(MOD(I459,20)&lt;=14,"5 т",IF(MOD(I459,20)&lt;=16,"7 т","10 т"))))</f>
        <v>5 т</v>
      </c>
      <c r="Q459" s="2">
        <f t="shared" ref="Q459:Q522" si="55">IF(P459="Не моделюється",0,IF(P459="5 т",14,IF(P459="7 т",16,20)))</f>
        <v>14</v>
      </c>
      <c r="R459" s="2">
        <f>IF(OR(C459="РЦК макси",C459="РЦЧ SKU"),"SKU-потік",IFERROR(VLOOKUP(D459,'02_РЦ'!$A$3:$I$7,5,FALSE),0))</f>
        <v>800</v>
      </c>
      <c r="S459" s="2" t="str">
        <f>IF(OR(C459="РЦК макси",C459="РЦЧ SKU"),"Не рахується в ліміт",IFERROR(VLOOKUP(D459,'02_РЦ'!$A$3:$I$7,9,FALSE),"Немає РЦ"))</f>
        <v>В межах</v>
      </c>
    </row>
    <row r="460" spans="1:19">
      <c r="A460" s="2" t="str">
        <f>'06A_Варіанти'!A451</f>
        <v>BASE_2492</v>
      </c>
      <c r="B460" s="2" t="str">
        <f>'06A_Варіанти'!B451</f>
        <v>TT_2492</v>
      </c>
      <c r="C460" s="2" t="str">
        <f>'06A_Варіанти'!D451</f>
        <v>Основний</v>
      </c>
      <c r="D460" s="2" t="str">
        <f>'06A_Варіанти'!C451</f>
        <v>РЦП</v>
      </c>
      <c r="E460" s="2" t="str">
        <f>'06A_Варіанти'!S451</f>
        <v>DIRECT</v>
      </c>
      <c r="F460" s="2" t="str">
        <f>IF(O460='06A_Варіанти'!E451,'06A_Варіанти'!E$1,IF(O460='06A_Варіанти'!F451,'06A_Варіанти'!F$1,IF(O460='06A_Варіанти'!G451,'06A_Варіанти'!G$1,IF(O460='06A_Варіанти'!H451,'06A_Варіанти'!H$1,IF(O460='06A_Варіанти'!I451,'06A_Варіанти'!I$1,IF(O460='06A_Варіанти'!J451,'06A_Варіанти'!J$1,IF(O460='06A_Варіанти'!K451,'06A_Варіанти'!K$1,IF(O460='06A_Варіанти'!L451,'06A_Варіанти'!L$1,IF(O460='06A_Варіанти'!M451,'06A_Варіанти'!M$1,IF(O460='06A_Варіанти'!N451,'06A_Варіанти'!N$1,IF(O460='06A_Варіанти'!O451,'06A_Варіанти'!O$1,IF(O460='06A_Варіанти'!P451,'06A_Варіанти'!P$1,IF(O460='06A_Варіанти'!Q451,'06A_Варіанти'!Q$1,IF(O460='06A_Варіанти'!R451,'06A_Варіанти'!R$1,"НЕМАЄ МАРШРУТУ"))))))))))))))</f>
        <v>DIRECT</v>
      </c>
      <c r="G460" s="2" t="str">
        <f t="shared" si="49"/>
        <v>БЕЗ ЗМІН</v>
      </c>
      <c r="H460" s="2">
        <f>IF(G460="НЕМАЄ МАРШРУТУ",0,O460-'06A_Варіанти'!T451)</f>
        <v>0</v>
      </c>
      <c r="I460" s="2">
        <f>IFERROR(INDEX('04_Потоки'!$E:$E,MATCH(A460,'04_Потоки'!$A:$A,0)),0)</f>
        <v>1.850536130536131</v>
      </c>
      <c r="J460" s="2">
        <f t="shared" si="50"/>
        <v>1</v>
      </c>
      <c r="K460" s="2">
        <f>IF(C460="РЦК макси",0,2*'06A_Варіанти'!T451*J460)</f>
        <v>716.8</v>
      </c>
      <c r="L460" s="2">
        <f t="shared" si="51"/>
        <v>716.8</v>
      </c>
      <c r="M460" s="2">
        <f t="shared" si="52"/>
        <v>0</v>
      </c>
      <c r="N460" s="9">
        <f t="shared" si="53"/>
        <v>0</v>
      </c>
      <c r="O460" s="2">
        <f>MIN(IF('07A_Конструктор'!$D$5="Так",'06A_Варіанти'!E451,1E+99),IF('07A_Конструктор'!$D$6="Так",'06A_Варіанти'!F451,1E+99),IF('07A_Конструктор'!$D$7="Так",'06A_Варіанти'!G451,1E+99),IF('07A_Конструктор'!$D$8="Так",'06A_Варіанти'!H451,1E+99),IF('07A_Конструктор'!$D$9="Так",'06A_Варіанти'!I451,1E+99),IF('07A_Конструктор'!$D$10="Так",'06A_Варіанти'!J451,1E+99),IF('07A_Конструктор'!$D$11="Так",'06A_Варіанти'!K451,1E+99),IF('07A_Конструктор'!$D$12="Так",'06A_Варіанти'!L451,1E+99),IF('07A_Конструктор'!$D$13="Так",'06A_Варіанти'!M451,1E+99),IF('07A_Конструктор'!$D$14="Так",'06A_Варіанти'!N451,1E+99),IF('07A_Конструктор'!$D$15="Так",'06A_Варіанти'!O451,1E+99),IF('07A_Конструктор'!$D$16="Так",'06A_Варіанти'!P451,1E+99),IF('07A_Конструктор'!$D$17="Так",'06A_Варіанти'!Q451,1E+99),IF('06A_Варіанти'!R451="",1E+99,'06A_Варіанти'!R451))</f>
        <v>358.4</v>
      </c>
      <c r="P460" s="2" t="str">
        <f t="shared" si="54"/>
        <v>5 т</v>
      </c>
      <c r="Q460" s="2">
        <f t="shared" si="55"/>
        <v>14</v>
      </c>
      <c r="R460" s="2">
        <f>IF(OR(C460="РЦК макси",C460="РЦЧ SKU"),"SKU-потік",IFERROR(VLOOKUP(D460,'02_РЦ'!$A$3:$I$7,5,FALSE),0))</f>
        <v>800</v>
      </c>
      <c r="S460" s="2" t="str">
        <f>IF(OR(C460="РЦК макси",C460="РЦЧ SKU"),"Не рахується в ліміт",IFERROR(VLOOKUP(D460,'02_РЦ'!$A$3:$I$7,9,FALSE),"Немає РЦ"))</f>
        <v>В межах</v>
      </c>
    </row>
    <row r="461" spans="1:19">
      <c r="A461" s="2" t="str">
        <f>'06A_Варіанти'!A452</f>
        <v>BASE_2496</v>
      </c>
      <c r="B461" s="2" t="str">
        <f>'06A_Варіанти'!B452</f>
        <v>TT_2496</v>
      </c>
      <c r="C461" s="2" t="str">
        <f>'06A_Варіанти'!D452</f>
        <v>Основний</v>
      </c>
      <c r="D461" s="2" t="str">
        <f>'06A_Варіанти'!C452</f>
        <v>РЦП</v>
      </c>
      <c r="E461" s="2" t="str">
        <f>'06A_Варіанти'!S452</f>
        <v>DIRECT</v>
      </c>
      <c r="F461" s="2" t="str">
        <f>IF(O461='06A_Варіанти'!E452,'06A_Варіанти'!E$1,IF(O461='06A_Варіанти'!F452,'06A_Варіанти'!F$1,IF(O461='06A_Варіанти'!G452,'06A_Варіанти'!G$1,IF(O461='06A_Варіанти'!H452,'06A_Варіанти'!H$1,IF(O461='06A_Варіанти'!I452,'06A_Варіанти'!I$1,IF(O461='06A_Варіанти'!J452,'06A_Варіанти'!J$1,IF(O461='06A_Варіанти'!K452,'06A_Варіанти'!K$1,IF(O461='06A_Варіанти'!L452,'06A_Варіанти'!L$1,IF(O461='06A_Варіанти'!M452,'06A_Варіанти'!M$1,IF(O461='06A_Варіанти'!N452,'06A_Варіанти'!N$1,IF(O461='06A_Варіанти'!O452,'06A_Варіанти'!O$1,IF(O461='06A_Варіанти'!P452,'06A_Варіанти'!P$1,IF(O461='06A_Варіанти'!Q452,'06A_Варіанти'!Q$1,IF(O461='06A_Варіанти'!R452,'06A_Варіанти'!R$1,"НЕМАЄ МАРШРУТУ"))))))))))))))</f>
        <v>DIRECT</v>
      </c>
      <c r="G461" s="2" t="str">
        <f t="shared" si="49"/>
        <v>БЕЗ ЗМІН</v>
      </c>
      <c r="H461" s="2">
        <f>IF(G461="НЕМАЄ МАРШРУТУ",0,O461-'06A_Варіанти'!T452)</f>
        <v>0</v>
      </c>
      <c r="I461" s="2">
        <f>IFERROR(INDEX('04_Потоки'!$E:$E,MATCH(A461,'04_Потоки'!$A:$A,0)),0)</f>
        <v>1.850536130536131</v>
      </c>
      <c r="J461" s="2">
        <f t="shared" si="50"/>
        <v>1</v>
      </c>
      <c r="K461" s="2">
        <f>IF(C461="РЦК макси",0,2*'06A_Варіанти'!T452*J461)</f>
        <v>692.8</v>
      </c>
      <c r="L461" s="2">
        <f t="shared" si="51"/>
        <v>692.8</v>
      </c>
      <c r="M461" s="2">
        <f t="shared" si="52"/>
        <v>0</v>
      </c>
      <c r="N461" s="9">
        <f t="shared" si="53"/>
        <v>0</v>
      </c>
      <c r="O461" s="2">
        <f>MIN(IF('07A_Конструктор'!$D$5="Так",'06A_Варіанти'!E452,1E+99),IF('07A_Конструктор'!$D$6="Так",'06A_Варіанти'!F452,1E+99),IF('07A_Конструктор'!$D$7="Так",'06A_Варіанти'!G452,1E+99),IF('07A_Конструктор'!$D$8="Так",'06A_Варіанти'!H452,1E+99),IF('07A_Конструктор'!$D$9="Так",'06A_Варіанти'!I452,1E+99),IF('07A_Конструктор'!$D$10="Так",'06A_Варіанти'!J452,1E+99),IF('07A_Конструктор'!$D$11="Так",'06A_Варіанти'!K452,1E+99),IF('07A_Конструктор'!$D$12="Так",'06A_Варіанти'!L452,1E+99),IF('07A_Конструктор'!$D$13="Так",'06A_Варіанти'!M452,1E+99),IF('07A_Конструктор'!$D$14="Так",'06A_Варіанти'!N452,1E+99),IF('07A_Конструктор'!$D$15="Так",'06A_Варіанти'!O452,1E+99),IF('07A_Конструктор'!$D$16="Так",'06A_Варіанти'!P452,1E+99),IF('07A_Конструктор'!$D$17="Так",'06A_Варіанти'!Q452,1E+99),IF('06A_Варіанти'!R452="",1E+99,'06A_Варіанти'!R452))</f>
        <v>346.4</v>
      </c>
      <c r="P461" s="2" t="str">
        <f t="shared" si="54"/>
        <v>5 т</v>
      </c>
      <c r="Q461" s="2">
        <f t="shared" si="55"/>
        <v>14</v>
      </c>
      <c r="R461" s="2">
        <f>IF(OR(C461="РЦК макси",C461="РЦЧ SKU"),"SKU-потік",IFERROR(VLOOKUP(D461,'02_РЦ'!$A$3:$I$7,5,FALSE),0))</f>
        <v>800</v>
      </c>
      <c r="S461" s="2" t="str">
        <f>IF(OR(C461="РЦК макси",C461="РЦЧ SKU"),"Не рахується в ліміт",IFERROR(VLOOKUP(D461,'02_РЦ'!$A$3:$I$7,9,FALSE),"Немає РЦ"))</f>
        <v>В межах</v>
      </c>
    </row>
    <row r="462" spans="1:19">
      <c r="A462" s="2" t="str">
        <f>'06A_Варіанти'!A453</f>
        <v>BASE_2502</v>
      </c>
      <c r="B462" s="2" t="str">
        <f>'06A_Варіанти'!B453</f>
        <v>TT_2502</v>
      </c>
      <c r="C462" s="2" t="str">
        <f>'06A_Варіанти'!D453</f>
        <v>Основний</v>
      </c>
      <c r="D462" s="2" t="str">
        <f>'06A_Варіанти'!C453</f>
        <v>РЦП</v>
      </c>
      <c r="E462" s="2" t="str">
        <f>'06A_Варіанти'!S453</f>
        <v>DIRECT</v>
      </c>
      <c r="F462" s="2" t="str">
        <f>IF(O462='06A_Варіанти'!E453,'06A_Варіанти'!E$1,IF(O462='06A_Варіанти'!F453,'06A_Варіанти'!F$1,IF(O462='06A_Варіанти'!G453,'06A_Варіанти'!G$1,IF(O462='06A_Варіанти'!H453,'06A_Варіанти'!H$1,IF(O462='06A_Варіанти'!I453,'06A_Варіанти'!I$1,IF(O462='06A_Варіанти'!J453,'06A_Варіанти'!J$1,IF(O462='06A_Варіанти'!K453,'06A_Варіанти'!K$1,IF(O462='06A_Варіанти'!L453,'06A_Варіанти'!L$1,IF(O462='06A_Варіанти'!M453,'06A_Варіанти'!M$1,IF(O462='06A_Варіанти'!N453,'06A_Варіанти'!N$1,IF(O462='06A_Варіанти'!O453,'06A_Варіанти'!O$1,IF(O462='06A_Варіанти'!P453,'06A_Варіанти'!P$1,IF(O462='06A_Варіанти'!Q453,'06A_Варіанти'!Q$1,IF(O462='06A_Варіанти'!R453,'06A_Варіанти'!R$1,"НЕМАЄ МАРШРУТУ"))))))))))))))</f>
        <v>DIRECT</v>
      </c>
      <c r="G462" s="2" t="str">
        <f t="shared" si="49"/>
        <v>БЕЗ ЗМІН</v>
      </c>
      <c r="H462" s="2">
        <f>IF(G462="НЕМАЄ МАРШРУТУ",0,O462-'06A_Варіанти'!T453)</f>
        <v>0</v>
      </c>
      <c r="I462" s="2">
        <f>IFERROR(INDEX('04_Потоки'!$E:$E,MATCH(A462,'04_Потоки'!$A:$A,0)),0)</f>
        <v>1.850536130536131</v>
      </c>
      <c r="J462" s="2">
        <f t="shared" si="50"/>
        <v>1</v>
      </c>
      <c r="K462" s="2">
        <f>IF(C462="РЦК макси",0,2*'06A_Варіанти'!T453*J462)</f>
        <v>708</v>
      </c>
      <c r="L462" s="2">
        <f t="shared" si="51"/>
        <v>708</v>
      </c>
      <c r="M462" s="2">
        <f t="shared" si="52"/>
        <v>0</v>
      </c>
      <c r="N462" s="9">
        <f t="shared" si="53"/>
        <v>0</v>
      </c>
      <c r="O462" s="2">
        <f>MIN(IF('07A_Конструктор'!$D$5="Так",'06A_Варіанти'!E453,1E+99),IF('07A_Конструктор'!$D$6="Так",'06A_Варіанти'!F453,1E+99),IF('07A_Конструктор'!$D$7="Так",'06A_Варіанти'!G453,1E+99),IF('07A_Конструктор'!$D$8="Так",'06A_Варіанти'!H453,1E+99),IF('07A_Конструктор'!$D$9="Так",'06A_Варіанти'!I453,1E+99),IF('07A_Конструктор'!$D$10="Так",'06A_Варіанти'!J453,1E+99),IF('07A_Конструктор'!$D$11="Так",'06A_Варіанти'!K453,1E+99),IF('07A_Конструктор'!$D$12="Так",'06A_Варіанти'!L453,1E+99),IF('07A_Конструктор'!$D$13="Так",'06A_Варіанти'!M453,1E+99),IF('07A_Конструктор'!$D$14="Так",'06A_Варіанти'!N453,1E+99),IF('07A_Конструктор'!$D$15="Так",'06A_Варіанти'!O453,1E+99),IF('07A_Конструктор'!$D$16="Так",'06A_Варіанти'!P453,1E+99),IF('07A_Конструктор'!$D$17="Так",'06A_Варіанти'!Q453,1E+99),IF('06A_Варіанти'!R453="",1E+99,'06A_Варіанти'!R453))</f>
        <v>354</v>
      </c>
      <c r="P462" s="2" t="str">
        <f t="shared" si="54"/>
        <v>5 т</v>
      </c>
      <c r="Q462" s="2">
        <f t="shared" si="55"/>
        <v>14</v>
      </c>
      <c r="R462" s="2">
        <f>IF(OR(C462="РЦК макси",C462="РЦЧ SKU"),"SKU-потік",IFERROR(VLOOKUP(D462,'02_РЦ'!$A$3:$I$7,5,FALSE),0))</f>
        <v>800</v>
      </c>
      <c r="S462" s="2" t="str">
        <f>IF(OR(C462="РЦК макси",C462="РЦЧ SKU"),"Не рахується в ліміт",IFERROR(VLOOKUP(D462,'02_РЦ'!$A$3:$I$7,9,FALSE),"Немає РЦ"))</f>
        <v>В межах</v>
      </c>
    </row>
    <row r="463" spans="1:19">
      <c r="A463" s="2" t="str">
        <f>'06A_Варіанти'!A454</f>
        <v>BASE_2500</v>
      </c>
      <c r="B463" s="2" t="str">
        <f>'06A_Варіанти'!B454</f>
        <v>TT_2500</v>
      </c>
      <c r="C463" s="2" t="str">
        <f>'06A_Варіанти'!D454</f>
        <v>Основний</v>
      </c>
      <c r="D463" s="2" t="str">
        <f>'06A_Варіанти'!C454</f>
        <v>РЦП</v>
      </c>
      <c r="E463" s="2" t="str">
        <f>'06A_Варіанти'!S454</f>
        <v>DIRECT</v>
      </c>
      <c r="F463" s="2" t="str">
        <f>IF(O463='06A_Варіанти'!E454,'06A_Варіанти'!E$1,IF(O463='06A_Варіанти'!F454,'06A_Варіанти'!F$1,IF(O463='06A_Варіанти'!G454,'06A_Варіанти'!G$1,IF(O463='06A_Варіанти'!H454,'06A_Варіанти'!H$1,IF(O463='06A_Варіанти'!I454,'06A_Варіанти'!I$1,IF(O463='06A_Варіанти'!J454,'06A_Варіанти'!J$1,IF(O463='06A_Варіанти'!K454,'06A_Варіанти'!K$1,IF(O463='06A_Варіанти'!L454,'06A_Варіанти'!L$1,IF(O463='06A_Варіанти'!M454,'06A_Варіанти'!M$1,IF(O463='06A_Варіанти'!N454,'06A_Варіанти'!N$1,IF(O463='06A_Варіанти'!O454,'06A_Варіанти'!O$1,IF(O463='06A_Варіанти'!P454,'06A_Варіанти'!P$1,IF(O463='06A_Варіанти'!Q454,'06A_Варіанти'!Q$1,IF(O463='06A_Варіанти'!R454,'06A_Варіанти'!R$1,"НЕМАЄ МАРШРУТУ"))))))))))))))</f>
        <v>DIRECT</v>
      </c>
      <c r="G463" s="2" t="str">
        <f t="shared" si="49"/>
        <v>БЕЗ ЗМІН</v>
      </c>
      <c r="H463" s="2">
        <f>IF(G463="НЕМАЄ МАРШРУТУ",0,O463-'06A_Варіанти'!T454)</f>
        <v>0</v>
      </c>
      <c r="I463" s="2">
        <f>IFERROR(INDEX('04_Потоки'!$E:$E,MATCH(A463,'04_Потоки'!$A:$A,0)),0)</f>
        <v>1.850536130536131</v>
      </c>
      <c r="J463" s="2">
        <f t="shared" si="50"/>
        <v>1</v>
      </c>
      <c r="K463" s="2">
        <f>IF(C463="РЦК макси",0,2*'06A_Варіанти'!T454*J463)</f>
        <v>289.2</v>
      </c>
      <c r="L463" s="2">
        <f t="shared" si="51"/>
        <v>289.2</v>
      </c>
      <c r="M463" s="2">
        <f t="shared" si="52"/>
        <v>0</v>
      </c>
      <c r="N463" s="9">
        <f t="shared" si="53"/>
        <v>0</v>
      </c>
      <c r="O463" s="2">
        <f>MIN(IF('07A_Конструктор'!$D$5="Так",'06A_Варіанти'!E454,1E+99),IF('07A_Конструктор'!$D$6="Так",'06A_Варіанти'!F454,1E+99),IF('07A_Конструктор'!$D$7="Так",'06A_Варіанти'!G454,1E+99),IF('07A_Конструктор'!$D$8="Так",'06A_Варіанти'!H454,1E+99),IF('07A_Конструктор'!$D$9="Так",'06A_Варіанти'!I454,1E+99),IF('07A_Конструктор'!$D$10="Так",'06A_Варіанти'!J454,1E+99),IF('07A_Конструктор'!$D$11="Так",'06A_Варіанти'!K454,1E+99),IF('07A_Конструктор'!$D$12="Так",'06A_Варіанти'!L454,1E+99),IF('07A_Конструктор'!$D$13="Так",'06A_Варіанти'!M454,1E+99),IF('07A_Конструктор'!$D$14="Так",'06A_Варіанти'!N454,1E+99),IF('07A_Конструктор'!$D$15="Так",'06A_Варіанти'!O454,1E+99),IF('07A_Конструктор'!$D$16="Так",'06A_Варіанти'!P454,1E+99),IF('07A_Конструктор'!$D$17="Так",'06A_Варіанти'!Q454,1E+99),IF('06A_Варіанти'!R454="",1E+99,'06A_Варіанти'!R454))</f>
        <v>144.6</v>
      </c>
      <c r="P463" s="2" t="str">
        <f t="shared" si="54"/>
        <v>5 т</v>
      </c>
      <c r="Q463" s="2">
        <f t="shared" si="55"/>
        <v>14</v>
      </c>
      <c r="R463" s="2">
        <f>IF(OR(C463="РЦК макси",C463="РЦЧ SKU"),"SKU-потік",IFERROR(VLOOKUP(D463,'02_РЦ'!$A$3:$I$7,5,FALSE),0))</f>
        <v>800</v>
      </c>
      <c r="S463" s="2" t="str">
        <f>IF(OR(C463="РЦК макси",C463="РЦЧ SKU"),"Не рахується в ліміт",IFERROR(VLOOKUP(D463,'02_РЦ'!$A$3:$I$7,9,FALSE),"Немає РЦ"))</f>
        <v>В межах</v>
      </c>
    </row>
    <row r="464" spans="1:19">
      <c r="A464" s="2" t="str">
        <f>'06A_Варіанти'!A455</f>
        <v>BASE_2331</v>
      </c>
      <c r="B464" s="2" t="str">
        <f>'06A_Варіанти'!B455</f>
        <v>TT_2331</v>
      </c>
      <c r="C464" s="2" t="str">
        <f>'06A_Варіанти'!D455</f>
        <v>Основний</v>
      </c>
      <c r="D464" s="2" t="str">
        <f>'06A_Варіанти'!C455</f>
        <v>РЦП</v>
      </c>
      <c r="E464" s="2" t="str">
        <f>'06A_Варіанти'!S455</f>
        <v>DIRECT</v>
      </c>
      <c r="F464" s="2" t="str">
        <f>IF(O464='06A_Варіанти'!E455,'06A_Варіанти'!E$1,IF(O464='06A_Варіанти'!F455,'06A_Варіанти'!F$1,IF(O464='06A_Варіанти'!G455,'06A_Варіанти'!G$1,IF(O464='06A_Варіанти'!H455,'06A_Варіанти'!H$1,IF(O464='06A_Варіанти'!I455,'06A_Варіанти'!I$1,IF(O464='06A_Варіанти'!J455,'06A_Варіанти'!J$1,IF(O464='06A_Варіанти'!K455,'06A_Варіанти'!K$1,IF(O464='06A_Варіанти'!L455,'06A_Варіанти'!L$1,IF(O464='06A_Варіанти'!M455,'06A_Варіанти'!M$1,IF(O464='06A_Варіанти'!N455,'06A_Варіанти'!N$1,IF(O464='06A_Варіанти'!O455,'06A_Варіанти'!O$1,IF(O464='06A_Варіанти'!P455,'06A_Варіанти'!P$1,IF(O464='06A_Варіанти'!Q455,'06A_Варіанти'!Q$1,IF(O464='06A_Варіанти'!R455,'06A_Варіанти'!R$1,"НЕМАЄ МАРШРУТУ"))))))))))))))</f>
        <v>DIRECT</v>
      </c>
      <c r="G464" s="2" t="str">
        <f t="shared" si="49"/>
        <v>БЕЗ ЗМІН</v>
      </c>
      <c r="H464" s="2">
        <f>IF(G464="НЕМАЄ МАРШРУТУ",0,O464-'06A_Варіанти'!T455)</f>
        <v>0</v>
      </c>
      <c r="I464" s="2">
        <f>IFERROR(INDEX('04_Потоки'!$E:$E,MATCH(A464,'04_Потоки'!$A:$A,0)),0)</f>
        <v>1.850536130536131</v>
      </c>
      <c r="J464" s="2">
        <f t="shared" si="50"/>
        <v>1</v>
      </c>
      <c r="K464" s="2">
        <f>IF(C464="РЦК макси",0,2*'06A_Варіанти'!T455*J464)</f>
        <v>758.4</v>
      </c>
      <c r="L464" s="2">
        <f t="shared" si="51"/>
        <v>758.4</v>
      </c>
      <c r="M464" s="2">
        <f t="shared" si="52"/>
        <v>0</v>
      </c>
      <c r="N464" s="9">
        <f t="shared" si="53"/>
        <v>0</v>
      </c>
      <c r="O464" s="2">
        <f>MIN(IF('07A_Конструктор'!$D$5="Так",'06A_Варіанти'!E455,1E+99),IF('07A_Конструктор'!$D$6="Так",'06A_Варіанти'!F455,1E+99),IF('07A_Конструктор'!$D$7="Так",'06A_Варіанти'!G455,1E+99),IF('07A_Конструктор'!$D$8="Так",'06A_Варіанти'!H455,1E+99),IF('07A_Конструктор'!$D$9="Так",'06A_Варіанти'!I455,1E+99),IF('07A_Конструктор'!$D$10="Так",'06A_Варіанти'!J455,1E+99),IF('07A_Конструктор'!$D$11="Так",'06A_Варіанти'!K455,1E+99),IF('07A_Конструктор'!$D$12="Так",'06A_Варіанти'!L455,1E+99),IF('07A_Конструктор'!$D$13="Так",'06A_Варіанти'!M455,1E+99),IF('07A_Конструктор'!$D$14="Так",'06A_Варіанти'!N455,1E+99),IF('07A_Конструктор'!$D$15="Так",'06A_Варіанти'!O455,1E+99),IF('07A_Конструктор'!$D$16="Так",'06A_Варіанти'!P455,1E+99),IF('07A_Конструктор'!$D$17="Так",'06A_Варіанти'!Q455,1E+99),IF('06A_Варіанти'!R455="",1E+99,'06A_Варіанти'!R455))</f>
        <v>379.2</v>
      </c>
      <c r="P464" s="2" t="str">
        <f t="shared" si="54"/>
        <v>5 т</v>
      </c>
      <c r="Q464" s="2">
        <f t="shared" si="55"/>
        <v>14</v>
      </c>
      <c r="R464" s="2">
        <f>IF(OR(C464="РЦК макси",C464="РЦЧ SKU"),"SKU-потік",IFERROR(VLOOKUP(D464,'02_РЦ'!$A$3:$I$7,5,FALSE),0))</f>
        <v>800</v>
      </c>
      <c r="S464" s="2" t="str">
        <f>IF(OR(C464="РЦК макси",C464="РЦЧ SKU"),"Не рахується в ліміт",IFERROR(VLOOKUP(D464,'02_РЦ'!$A$3:$I$7,9,FALSE),"Немає РЦ"))</f>
        <v>В межах</v>
      </c>
    </row>
    <row r="465" spans="1:19">
      <c r="A465" s="2" t="str">
        <f>'06A_Варіанти'!A456</f>
        <v>BASE_2508</v>
      </c>
      <c r="B465" s="2" t="str">
        <f>'06A_Варіанти'!B456</f>
        <v>TT_2508</v>
      </c>
      <c r="C465" s="2" t="str">
        <f>'06A_Варіанти'!D456</f>
        <v>Основний</v>
      </c>
      <c r="D465" s="2" t="str">
        <f>'06A_Варіанти'!C456</f>
        <v>РЦП</v>
      </c>
      <c r="E465" s="2" t="str">
        <f>'06A_Варіанти'!S456</f>
        <v>KAM_HPP</v>
      </c>
      <c r="F465" s="2" t="str">
        <f>IF(O465='06A_Варіанти'!E456,'06A_Варіанти'!E$1,IF(O465='06A_Варіанти'!F456,'06A_Варіанти'!F$1,IF(O465='06A_Варіанти'!G456,'06A_Варіанти'!G$1,IF(O465='06A_Варіанти'!H456,'06A_Варіанти'!H$1,IF(O465='06A_Варіанти'!I456,'06A_Варіанти'!I$1,IF(O465='06A_Варіанти'!J456,'06A_Варіанти'!J$1,IF(O465='06A_Варіанти'!K456,'06A_Варіанти'!K$1,IF(O465='06A_Варіанти'!L456,'06A_Варіанти'!L$1,IF(O465='06A_Варіанти'!M456,'06A_Варіанти'!M$1,IF(O465='06A_Варіанти'!N456,'06A_Варіанти'!N$1,IF(O465='06A_Варіанти'!O456,'06A_Варіанти'!O$1,IF(O465='06A_Варіанти'!P456,'06A_Варіанти'!P$1,IF(O465='06A_Варіанти'!Q456,'06A_Варіанти'!Q$1,IF(O465='06A_Варіанти'!R456,'06A_Варіанти'!R$1,"НЕМАЄ МАРШРУТУ"))))))))))))))</f>
        <v>KAM_HPP</v>
      </c>
      <c r="G465" s="2" t="str">
        <f t="shared" si="49"/>
        <v>БЕЗ ЗМІН</v>
      </c>
      <c r="H465" s="2">
        <f>IF(G465="НЕМАЄ МАРШРУТУ",0,O465-'06A_Варіанти'!T456)</f>
        <v>0</v>
      </c>
      <c r="I465" s="2">
        <f>IFERROR(INDEX('04_Потоки'!$E:$E,MATCH(A465,'04_Потоки'!$A:$A,0)),0)</f>
        <v>1.850536130536131</v>
      </c>
      <c r="J465" s="2">
        <f t="shared" si="50"/>
        <v>1</v>
      </c>
      <c r="K465" s="2">
        <f>IF(C465="РЦК макси",0,2*'06A_Варіанти'!T456*J465)</f>
        <v>346</v>
      </c>
      <c r="L465" s="2">
        <f t="shared" si="51"/>
        <v>346</v>
      </c>
      <c r="M465" s="2">
        <f t="shared" si="52"/>
        <v>0</v>
      </c>
      <c r="N465" s="9">
        <f t="shared" si="53"/>
        <v>0</v>
      </c>
      <c r="O465" s="2">
        <f>MIN(IF('07A_Конструктор'!$D$5="Так",'06A_Варіанти'!E456,1E+99),IF('07A_Конструктор'!$D$6="Так",'06A_Варіанти'!F456,1E+99),IF('07A_Конструктор'!$D$7="Так",'06A_Варіанти'!G456,1E+99),IF('07A_Конструктор'!$D$8="Так",'06A_Варіанти'!H456,1E+99),IF('07A_Конструктор'!$D$9="Так",'06A_Варіанти'!I456,1E+99),IF('07A_Конструктор'!$D$10="Так",'06A_Варіанти'!J456,1E+99),IF('07A_Конструктор'!$D$11="Так",'06A_Варіанти'!K456,1E+99),IF('07A_Конструктор'!$D$12="Так",'06A_Варіанти'!L456,1E+99),IF('07A_Конструктор'!$D$13="Так",'06A_Варіанти'!M456,1E+99),IF('07A_Конструктор'!$D$14="Так",'06A_Варіанти'!N456,1E+99),IF('07A_Конструктор'!$D$15="Так",'06A_Варіанти'!O456,1E+99),IF('07A_Конструктор'!$D$16="Так",'06A_Варіанти'!P456,1E+99),IF('07A_Конструктор'!$D$17="Так",'06A_Варіанти'!Q456,1E+99),IF('06A_Варіанти'!R456="",1E+99,'06A_Варіанти'!R456))</f>
        <v>173</v>
      </c>
      <c r="P465" s="2" t="str">
        <f t="shared" si="54"/>
        <v>5 т</v>
      </c>
      <c r="Q465" s="2">
        <f t="shared" si="55"/>
        <v>14</v>
      </c>
      <c r="R465" s="2">
        <f>IF(OR(C465="РЦК макси",C465="РЦЧ SKU"),"SKU-потік",IFERROR(VLOOKUP(D465,'02_РЦ'!$A$3:$I$7,5,FALSE),0))</f>
        <v>800</v>
      </c>
      <c r="S465" s="2" t="str">
        <f>IF(OR(C465="РЦК макси",C465="РЦЧ SKU"),"Не рахується в ліміт",IFERROR(VLOOKUP(D465,'02_РЦ'!$A$3:$I$7,9,FALSE),"Немає РЦ"))</f>
        <v>В межах</v>
      </c>
    </row>
    <row r="466" spans="1:19">
      <c r="A466" s="2" t="str">
        <f>'06A_Варіанти'!A457</f>
        <v>BASE_2519</v>
      </c>
      <c r="B466" s="2" t="str">
        <f>'06A_Варіанти'!B457</f>
        <v>TT_2519</v>
      </c>
      <c r="C466" s="2" t="str">
        <f>'06A_Варіанти'!D457</f>
        <v>Основний</v>
      </c>
      <c r="D466" s="2" t="str">
        <f>'06A_Варіанти'!C457</f>
        <v>РЦП</v>
      </c>
      <c r="E466" s="2" t="str">
        <f>'06A_Варіанти'!S457</f>
        <v>DIRECT</v>
      </c>
      <c r="F466" s="2" t="str">
        <f>IF(O466='06A_Варіанти'!E457,'06A_Варіанти'!E$1,IF(O466='06A_Варіанти'!F457,'06A_Варіанти'!F$1,IF(O466='06A_Варіанти'!G457,'06A_Варіанти'!G$1,IF(O466='06A_Варіанти'!H457,'06A_Варіанти'!H$1,IF(O466='06A_Варіанти'!I457,'06A_Варіанти'!I$1,IF(O466='06A_Варіанти'!J457,'06A_Варіанти'!J$1,IF(O466='06A_Варіанти'!K457,'06A_Варіанти'!K$1,IF(O466='06A_Варіанти'!L457,'06A_Варіанти'!L$1,IF(O466='06A_Варіанти'!M457,'06A_Варіанти'!M$1,IF(O466='06A_Варіанти'!N457,'06A_Варіанти'!N$1,IF(O466='06A_Варіанти'!O457,'06A_Варіанти'!O$1,IF(O466='06A_Варіанти'!P457,'06A_Варіанти'!P$1,IF(O466='06A_Варіанти'!Q457,'06A_Варіанти'!Q$1,IF(O466='06A_Варіанти'!R457,'06A_Варіанти'!R$1,"НЕМАЄ МАРШРУТУ"))))))))))))))</f>
        <v>DIRECT</v>
      </c>
      <c r="G466" s="2" t="str">
        <f t="shared" si="49"/>
        <v>БЕЗ ЗМІН</v>
      </c>
      <c r="H466" s="2">
        <f>IF(G466="НЕМАЄ МАРШРУТУ",0,O466-'06A_Варіанти'!T457)</f>
        <v>0</v>
      </c>
      <c r="I466" s="2">
        <f>IFERROR(INDEX('04_Потоки'!$E:$E,MATCH(A466,'04_Потоки'!$A:$A,0)),0)</f>
        <v>1.850536130536131</v>
      </c>
      <c r="J466" s="2">
        <f t="shared" si="50"/>
        <v>1</v>
      </c>
      <c r="K466" s="2">
        <f>IF(C466="РЦК макси",0,2*'06A_Варіанти'!T457*J466)</f>
        <v>602.20000000000005</v>
      </c>
      <c r="L466" s="2">
        <f t="shared" si="51"/>
        <v>602.20000000000005</v>
      </c>
      <c r="M466" s="2">
        <f t="shared" si="52"/>
        <v>0</v>
      </c>
      <c r="N466" s="9">
        <f t="shared" si="53"/>
        <v>0</v>
      </c>
      <c r="O466" s="2">
        <f>MIN(IF('07A_Конструктор'!$D$5="Так",'06A_Варіанти'!E457,1E+99),IF('07A_Конструктор'!$D$6="Так",'06A_Варіанти'!F457,1E+99),IF('07A_Конструктор'!$D$7="Так",'06A_Варіанти'!G457,1E+99),IF('07A_Конструктор'!$D$8="Так",'06A_Варіанти'!H457,1E+99),IF('07A_Конструктор'!$D$9="Так",'06A_Варіанти'!I457,1E+99),IF('07A_Конструктор'!$D$10="Так",'06A_Варіанти'!J457,1E+99),IF('07A_Конструктор'!$D$11="Так",'06A_Варіанти'!K457,1E+99),IF('07A_Конструктор'!$D$12="Так",'06A_Варіанти'!L457,1E+99),IF('07A_Конструктор'!$D$13="Так",'06A_Варіанти'!M457,1E+99),IF('07A_Конструктор'!$D$14="Так",'06A_Варіанти'!N457,1E+99),IF('07A_Конструктор'!$D$15="Так",'06A_Варіанти'!O457,1E+99),IF('07A_Конструктор'!$D$16="Так",'06A_Варіанти'!P457,1E+99),IF('07A_Конструктор'!$D$17="Так",'06A_Варіанти'!Q457,1E+99),IF('06A_Варіанти'!R457="",1E+99,'06A_Варіанти'!R457))</f>
        <v>301.10000000000002</v>
      </c>
      <c r="P466" s="2" t="str">
        <f t="shared" si="54"/>
        <v>5 т</v>
      </c>
      <c r="Q466" s="2">
        <f t="shared" si="55"/>
        <v>14</v>
      </c>
      <c r="R466" s="2">
        <f>IF(OR(C466="РЦК макси",C466="РЦЧ SKU"),"SKU-потік",IFERROR(VLOOKUP(D466,'02_РЦ'!$A$3:$I$7,5,FALSE),0))</f>
        <v>800</v>
      </c>
      <c r="S466" s="2" t="str">
        <f>IF(OR(C466="РЦК макси",C466="РЦЧ SKU"),"Не рахується в ліміт",IFERROR(VLOOKUP(D466,'02_РЦ'!$A$3:$I$7,9,FALSE),"Немає РЦ"))</f>
        <v>В межах</v>
      </c>
    </row>
    <row r="467" spans="1:19">
      <c r="A467" s="2" t="str">
        <f>'06A_Варіанти'!A458</f>
        <v>BASE_2521</v>
      </c>
      <c r="B467" s="2" t="str">
        <f>'06A_Варіанти'!B458</f>
        <v>TT_2521</v>
      </c>
      <c r="C467" s="2" t="str">
        <f>'06A_Варіанти'!D458</f>
        <v>Основний</v>
      </c>
      <c r="D467" s="2" t="str">
        <f>'06A_Варіанти'!C458</f>
        <v>РЦП</v>
      </c>
      <c r="E467" s="2" t="str">
        <f>'06A_Варіанти'!S458</f>
        <v>DIRECT</v>
      </c>
      <c r="F467" s="2" t="str">
        <f>IF(O467='06A_Варіанти'!E458,'06A_Варіанти'!E$1,IF(O467='06A_Варіанти'!F458,'06A_Варіанти'!F$1,IF(O467='06A_Варіанти'!G458,'06A_Варіанти'!G$1,IF(O467='06A_Варіанти'!H458,'06A_Варіанти'!H$1,IF(O467='06A_Варіанти'!I458,'06A_Варіанти'!I$1,IF(O467='06A_Варіанти'!J458,'06A_Варіанти'!J$1,IF(O467='06A_Варіанти'!K458,'06A_Варіанти'!K$1,IF(O467='06A_Варіанти'!L458,'06A_Варіанти'!L$1,IF(O467='06A_Варіанти'!M458,'06A_Варіанти'!M$1,IF(O467='06A_Варіанти'!N458,'06A_Варіанти'!N$1,IF(O467='06A_Варіанти'!O458,'06A_Варіанти'!O$1,IF(O467='06A_Варіанти'!P458,'06A_Варіанти'!P$1,IF(O467='06A_Варіанти'!Q458,'06A_Варіанти'!Q$1,IF(O467='06A_Варіанти'!R458,'06A_Варіанти'!R$1,"НЕМАЄ МАРШРУТУ"))))))))))))))</f>
        <v>DIRECT</v>
      </c>
      <c r="G467" s="2" t="str">
        <f t="shared" si="49"/>
        <v>БЕЗ ЗМІН</v>
      </c>
      <c r="H467" s="2">
        <f>IF(G467="НЕМАЄ МАРШРУТУ",0,O467-'06A_Варіанти'!T458)</f>
        <v>0</v>
      </c>
      <c r="I467" s="2">
        <f>IFERROR(INDEX('04_Потоки'!$E:$E,MATCH(A467,'04_Потоки'!$A:$A,0)),0)</f>
        <v>1.850536130536131</v>
      </c>
      <c r="J467" s="2">
        <f t="shared" si="50"/>
        <v>1</v>
      </c>
      <c r="K467" s="2">
        <f>IF(C467="РЦК макси",0,2*'06A_Варіанти'!T458*J467)</f>
        <v>337.2</v>
      </c>
      <c r="L467" s="2">
        <f t="shared" si="51"/>
        <v>337.2</v>
      </c>
      <c r="M467" s="2">
        <f t="shared" si="52"/>
        <v>0</v>
      </c>
      <c r="N467" s="9">
        <f t="shared" si="53"/>
        <v>0</v>
      </c>
      <c r="O467" s="2">
        <f>MIN(IF('07A_Конструктор'!$D$5="Так",'06A_Варіанти'!E458,1E+99),IF('07A_Конструктор'!$D$6="Так",'06A_Варіанти'!F458,1E+99),IF('07A_Конструктор'!$D$7="Так",'06A_Варіанти'!G458,1E+99),IF('07A_Конструктор'!$D$8="Так",'06A_Варіанти'!H458,1E+99),IF('07A_Конструктор'!$D$9="Так",'06A_Варіанти'!I458,1E+99),IF('07A_Конструктор'!$D$10="Так",'06A_Варіанти'!J458,1E+99),IF('07A_Конструктор'!$D$11="Так",'06A_Варіанти'!K458,1E+99),IF('07A_Конструктор'!$D$12="Так",'06A_Варіанти'!L458,1E+99),IF('07A_Конструктор'!$D$13="Так",'06A_Варіанти'!M458,1E+99),IF('07A_Конструктор'!$D$14="Так",'06A_Варіанти'!N458,1E+99),IF('07A_Конструктор'!$D$15="Так",'06A_Варіанти'!O458,1E+99),IF('07A_Конструктор'!$D$16="Так",'06A_Варіанти'!P458,1E+99),IF('07A_Конструктор'!$D$17="Так",'06A_Варіанти'!Q458,1E+99),IF('06A_Варіанти'!R458="",1E+99,'06A_Варіанти'!R458))</f>
        <v>168.6</v>
      </c>
      <c r="P467" s="2" t="str">
        <f t="shared" si="54"/>
        <v>5 т</v>
      </c>
      <c r="Q467" s="2">
        <f t="shared" si="55"/>
        <v>14</v>
      </c>
      <c r="R467" s="2">
        <f>IF(OR(C467="РЦК макси",C467="РЦЧ SKU"),"SKU-потік",IFERROR(VLOOKUP(D467,'02_РЦ'!$A$3:$I$7,5,FALSE),0))</f>
        <v>800</v>
      </c>
      <c r="S467" s="2" t="str">
        <f>IF(OR(C467="РЦК макси",C467="РЦЧ SKU"),"Не рахується в ліміт",IFERROR(VLOOKUP(D467,'02_РЦ'!$A$3:$I$7,9,FALSE),"Немає РЦ"))</f>
        <v>В межах</v>
      </c>
    </row>
    <row r="468" spans="1:19">
      <c r="A468" s="2" t="str">
        <f>'06A_Варіанти'!A459</f>
        <v>BASE_2526</v>
      </c>
      <c r="B468" s="2" t="str">
        <f>'06A_Варіанти'!B459</f>
        <v>TT_2526</v>
      </c>
      <c r="C468" s="2" t="str">
        <f>'06A_Варіанти'!D459</f>
        <v>Основний</v>
      </c>
      <c r="D468" s="2" t="str">
        <f>'06A_Варіанти'!C459</f>
        <v>РЦП</v>
      </c>
      <c r="E468" s="2" t="str">
        <f>'06A_Варіанти'!S459</f>
        <v>DIRECT</v>
      </c>
      <c r="F468" s="2" t="str">
        <f>IF(O468='06A_Варіанти'!E459,'06A_Варіанти'!E$1,IF(O468='06A_Варіанти'!F459,'06A_Варіанти'!F$1,IF(O468='06A_Варіанти'!G459,'06A_Варіанти'!G$1,IF(O468='06A_Варіанти'!H459,'06A_Варіанти'!H$1,IF(O468='06A_Варіанти'!I459,'06A_Варіанти'!I$1,IF(O468='06A_Варіанти'!J459,'06A_Варіанти'!J$1,IF(O468='06A_Варіанти'!K459,'06A_Варіанти'!K$1,IF(O468='06A_Варіанти'!L459,'06A_Варіанти'!L$1,IF(O468='06A_Варіанти'!M459,'06A_Варіанти'!M$1,IF(O468='06A_Варіанти'!N459,'06A_Варіанти'!N$1,IF(O468='06A_Варіанти'!O459,'06A_Варіанти'!O$1,IF(O468='06A_Варіанти'!P459,'06A_Варіанти'!P$1,IF(O468='06A_Варіанти'!Q459,'06A_Варіанти'!Q$1,IF(O468='06A_Варіанти'!R459,'06A_Варіанти'!R$1,"НЕМАЄ МАРШРУТУ"))))))))))))))</f>
        <v>DIRECT</v>
      </c>
      <c r="G468" s="2" t="str">
        <f t="shared" si="49"/>
        <v>БЕЗ ЗМІН</v>
      </c>
      <c r="H468" s="2">
        <f>IF(G468="НЕМАЄ МАРШРУТУ",0,O468-'06A_Варіанти'!T459)</f>
        <v>0</v>
      </c>
      <c r="I468" s="2">
        <f>IFERROR(INDEX('04_Потоки'!$E:$E,MATCH(A468,'04_Потоки'!$A:$A,0)),0)</f>
        <v>1.850536130536131</v>
      </c>
      <c r="J468" s="2">
        <f t="shared" si="50"/>
        <v>1</v>
      </c>
      <c r="K468" s="2">
        <f>IF(C468="РЦК макси",0,2*'06A_Варіанти'!T459*J468)</f>
        <v>5.8</v>
      </c>
      <c r="L468" s="2">
        <f t="shared" si="51"/>
        <v>5.8</v>
      </c>
      <c r="M468" s="2">
        <f t="shared" si="52"/>
        <v>0</v>
      </c>
      <c r="N468" s="9">
        <f t="shared" si="53"/>
        <v>0</v>
      </c>
      <c r="O468" s="2">
        <f>MIN(IF('07A_Конструктор'!$D$5="Так",'06A_Варіанти'!E459,1E+99),IF('07A_Конструктор'!$D$6="Так",'06A_Варіанти'!F459,1E+99),IF('07A_Конструктор'!$D$7="Так",'06A_Варіанти'!G459,1E+99),IF('07A_Конструктор'!$D$8="Так",'06A_Варіанти'!H459,1E+99),IF('07A_Конструктор'!$D$9="Так",'06A_Варіанти'!I459,1E+99),IF('07A_Конструктор'!$D$10="Так",'06A_Варіанти'!J459,1E+99),IF('07A_Конструктор'!$D$11="Так",'06A_Варіанти'!K459,1E+99),IF('07A_Конструктор'!$D$12="Так",'06A_Варіанти'!L459,1E+99),IF('07A_Конструктор'!$D$13="Так",'06A_Варіанти'!M459,1E+99),IF('07A_Конструктор'!$D$14="Так",'06A_Варіанти'!N459,1E+99),IF('07A_Конструктор'!$D$15="Так",'06A_Варіанти'!O459,1E+99),IF('07A_Конструктор'!$D$16="Так",'06A_Варіанти'!P459,1E+99),IF('07A_Конструктор'!$D$17="Так",'06A_Варіанти'!Q459,1E+99),IF('06A_Варіанти'!R459="",1E+99,'06A_Варіанти'!R459))</f>
        <v>2.9</v>
      </c>
      <c r="P468" s="2" t="str">
        <f t="shared" si="54"/>
        <v>5 т</v>
      </c>
      <c r="Q468" s="2">
        <f t="shared" si="55"/>
        <v>14</v>
      </c>
      <c r="R468" s="2">
        <f>IF(OR(C468="РЦК макси",C468="РЦЧ SKU"),"SKU-потік",IFERROR(VLOOKUP(D468,'02_РЦ'!$A$3:$I$7,5,FALSE),0))</f>
        <v>800</v>
      </c>
      <c r="S468" s="2" t="str">
        <f>IF(OR(C468="РЦК макси",C468="РЦЧ SKU"),"Не рахується в ліміт",IFERROR(VLOOKUP(D468,'02_РЦ'!$A$3:$I$7,9,FALSE),"Немає РЦ"))</f>
        <v>В межах</v>
      </c>
    </row>
    <row r="469" spans="1:19">
      <c r="A469" s="2" t="str">
        <f>'06A_Варіанти'!A460</f>
        <v>BASE_2531</v>
      </c>
      <c r="B469" s="2" t="str">
        <f>'06A_Варіанти'!B460</f>
        <v>TT_2531</v>
      </c>
      <c r="C469" s="2" t="str">
        <f>'06A_Варіанти'!D460</f>
        <v>Основний</v>
      </c>
      <c r="D469" s="2" t="str">
        <f>'06A_Варіанти'!C460</f>
        <v>РЦП</v>
      </c>
      <c r="E469" s="2" t="str">
        <f>'06A_Варіанти'!S460</f>
        <v>DIRECT</v>
      </c>
      <c r="F469" s="2" t="str">
        <f>IF(O469='06A_Варіанти'!E460,'06A_Варіанти'!E$1,IF(O469='06A_Варіанти'!F460,'06A_Варіанти'!F$1,IF(O469='06A_Варіанти'!G460,'06A_Варіанти'!G$1,IF(O469='06A_Варіанти'!H460,'06A_Варіанти'!H$1,IF(O469='06A_Варіанти'!I460,'06A_Варіанти'!I$1,IF(O469='06A_Варіанти'!J460,'06A_Варіанти'!J$1,IF(O469='06A_Варіанти'!K460,'06A_Варіанти'!K$1,IF(O469='06A_Варіанти'!L460,'06A_Варіанти'!L$1,IF(O469='06A_Варіанти'!M460,'06A_Варіанти'!M$1,IF(O469='06A_Варіанти'!N460,'06A_Варіанти'!N$1,IF(O469='06A_Варіанти'!O460,'06A_Варіанти'!O$1,IF(O469='06A_Варіанти'!P460,'06A_Варіанти'!P$1,IF(O469='06A_Варіанти'!Q460,'06A_Варіанти'!Q$1,IF(O469='06A_Варіанти'!R460,'06A_Варіанти'!R$1,"НЕМАЄ МАРШРУТУ"))))))))))))))</f>
        <v>DIRECT</v>
      </c>
      <c r="G469" s="2" t="str">
        <f t="shared" si="49"/>
        <v>БЕЗ ЗМІН</v>
      </c>
      <c r="H469" s="2">
        <f>IF(G469="НЕМАЄ МАРШРУТУ",0,O469-'06A_Варіанти'!T460)</f>
        <v>0</v>
      </c>
      <c r="I469" s="2">
        <f>IFERROR(INDEX('04_Потоки'!$E:$E,MATCH(A469,'04_Потоки'!$A:$A,0)),0)</f>
        <v>1.850536130536131</v>
      </c>
      <c r="J469" s="2">
        <f t="shared" si="50"/>
        <v>1</v>
      </c>
      <c r="K469" s="2">
        <f>IF(C469="РЦК макси",0,2*'06A_Варіанти'!T460*J469)</f>
        <v>340.2</v>
      </c>
      <c r="L469" s="2">
        <f t="shared" si="51"/>
        <v>340.2</v>
      </c>
      <c r="M469" s="2">
        <f t="shared" si="52"/>
        <v>0</v>
      </c>
      <c r="N469" s="9">
        <f t="shared" si="53"/>
        <v>0</v>
      </c>
      <c r="O469" s="2">
        <f>MIN(IF('07A_Конструктор'!$D$5="Так",'06A_Варіанти'!E460,1E+99),IF('07A_Конструктор'!$D$6="Так",'06A_Варіанти'!F460,1E+99),IF('07A_Конструктор'!$D$7="Так",'06A_Варіанти'!G460,1E+99),IF('07A_Конструктор'!$D$8="Так",'06A_Варіанти'!H460,1E+99),IF('07A_Конструктор'!$D$9="Так",'06A_Варіанти'!I460,1E+99),IF('07A_Конструктор'!$D$10="Так",'06A_Варіанти'!J460,1E+99),IF('07A_Конструктор'!$D$11="Так",'06A_Варіанти'!K460,1E+99),IF('07A_Конструктор'!$D$12="Так",'06A_Варіанти'!L460,1E+99),IF('07A_Конструктор'!$D$13="Так",'06A_Варіанти'!M460,1E+99),IF('07A_Конструктор'!$D$14="Так",'06A_Варіанти'!N460,1E+99),IF('07A_Конструктор'!$D$15="Так",'06A_Варіанти'!O460,1E+99),IF('07A_Конструктор'!$D$16="Так",'06A_Варіанти'!P460,1E+99),IF('07A_Конструктор'!$D$17="Так",'06A_Варіанти'!Q460,1E+99),IF('06A_Варіанти'!R460="",1E+99,'06A_Варіанти'!R460))</f>
        <v>170.1</v>
      </c>
      <c r="P469" s="2" t="str">
        <f t="shared" si="54"/>
        <v>5 т</v>
      </c>
      <c r="Q469" s="2">
        <f t="shared" si="55"/>
        <v>14</v>
      </c>
      <c r="R469" s="2">
        <f>IF(OR(C469="РЦК макси",C469="РЦЧ SKU"),"SKU-потік",IFERROR(VLOOKUP(D469,'02_РЦ'!$A$3:$I$7,5,FALSE),0))</f>
        <v>800</v>
      </c>
      <c r="S469" s="2" t="str">
        <f>IF(OR(C469="РЦК макси",C469="РЦЧ SKU"),"Не рахується в ліміт",IFERROR(VLOOKUP(D469,'02_РЦ'!$A$3:$I$7,9,FALSE),"Немає РЦ"))</f>
        <v>В межах</v>
      </c>
    </row>
    <row r="470" spans="1:19">
      <c r="A470" s="2" t="str">
        <f>'06A_Варіанти'!A461</f>
        <v>BASE_2536</v>
      </c>
      <c r="B470" s="2" t="str">
        <f>'06A_Варіанти'!B461</f>
        <v>TT_2536</v>
      </c>
      <c r="C470" s="2" t="str">
        <f>'06A_Варіанти'!D461</f>
        <v>Основний</v>
      </c>
      <c r="D470" s="2" t="str">
        <f>'06A_Варіанти'!C461</f>
        <v>РЦП</v>
      </c>
      <c r="E470" s="2" t="str">
        <f>'06A_Варіанти'!S461</f>
        <v>DIRECT</v>
      </c>
      <c r="F470" s="2" t="str">
        <f>IF(O470='06A_Варіанти'!E461,'06A_Варіанти'!E$1,IF(O470='06A_Варіанти'!F461,'06A_Варіанти'!F$1,IF(O470='06A_Варіанти'!G461,'06A_Варіанти'!G$1,IF(O470='06A_Варіанти'!H461,'06A_Варіанти'!H$1,IF(O470='06A_Варіанти'!I461,'06A_Варіанти'!I$1,IF(O470='06A_Варіанти'!J461,'06A_Варіанти'!J$1,IF(O470='06A_Варіанти'!K461,'06A_Варіанти'!K$1,IF(O470='06A_Варіанти'!L461,'06A_Варіанти'!L$1,IF(O470='06A_Варіанти'!M461,'06A_Варіанти'!M$1,IF(O470='06A_Варіанти'!N461,'06A_Варіанти'!N$1,IF(O470='06A_Варіанти'!O461,'06A_Варіанти'!O$1,IF(O470='06A_Варіанти'!P461,'06A_Варіанти'!P$1,IF(O470='06A_Варіанти'!Q461,'06A_Варіанти'!Q$1,IF(O470='06A_Варіанти'!R461,'06A_Варіанти'!R$1,"НЕМАЄ МАРШРУТУ"))))))))))))))</f>
        <v>DIRECT</v>
      </c>
      <c r="G470" s="2" t="str">
        <f t="shared" si="49"/>
        <v>БЕЗ ЗМІН</v>
      </c>
      <c r="H470" s="2">
        <f>IF(G470="НЕМАЄ МАРШРУТУ",0,O470-'06A_Варіанти'!T461)</f>
        <v>0</v>
      </c>
      <c r="I470" s="2">
        <f>IFERROR(INDEX('04_Потоки'!$E:$E,MATCH(A470,'04_Потоки'!$A:$A,0)),0)</f>
        <v>1.850536130536131</v>
      </c>
      <c r="J470" s="2">
        <f t="shared" si="50"/>
        <v>1</v>
      </c>
      <c r="K470" s="2">
        <f>IF(C470="РЦК макси",0,2*'06A_Варіанти'!T461*J470)</f>
        <v>628.20000000000005</v>
      </c>
      <c r="L470" s="2">
        <f t="shared" si="51"/>
        <v>628.20000000000005</v>
      </c>
      <c r="M470" s="2">
        <f t="shared" si="52"/>
        <v>0</v>
      </c>
      <c r="N470" s="9">
        <f t="shared" si="53"/>
        <v>0</v>
      </c>
      <c r="O470" s="2">
        <f>MIN(IF('07A_Конструктор'!$D$5="Так",'06A_Варіанти'!E461,1E+99),IF('07A_Конструктор'!$D$6="Так",'06A_Варіанти'!F461,1E+99),IF('07A_Конструктор'!$D$7="Так",'06A_Варіанти'!G461,1E+99),IF('07A_Конструктор'!$D$8="Так",'06A_Варіанти'!H461,1E+99),IF('07A_Конструктор'!$D$9="Так",'06A_Варіанти'!I461,1E+99),IF('07A_Конструктор'!$D$10="Так",'06A_Варіанти'!J461,1E+99),IF('07A_Конструктор'!$D$11="Так",'06A_Варіанти'!K461,1E+99),IF('07A_Конструктор'!$D$12="Так",'06A_Варіанти'!L461,1E+99),IF('07A_Конструктор'!$D$13="Так",'06A_Варіанти'!M461,1E+99),IF('07A_Конструктор'!$D$14="Так",'06A_Варіанти'!N461,1E+99),IF('07A_Конструктор'!$D$15="Так",'06A_Варіанти'!O461,1E+99),IF('07A_Конструктор'!$D$16="Так",'06A_Варіанти'!P461,1E+99),IF('07A_Конструктор'!$D$17="Так",'06A_Варіанти'!Q461,1E+99),IF('06A_Варіанти'!R461="",1E+99,'06A_Варіанти'!R461))</f>
        <v>314.10000000000002</v>
      </c>
      <c r="P470" s="2" t="str">
        <f t="shared" si="54"/>
        <v>5 т</v>
      </c>
      <c r="Q470" s="2">
        <f t="shared" si="55"/>
        <v>14</v>
      </c>
      <c r="R470" s="2">
        <f>IF(OR(C470="РЦК макси",C470="РЦЧ SKU"),"SKU-потік",IFERROR(VLOOKUP(D470,'02_РЦ'!$A$3:$I$7,5,FALSE),0))</f>
        <v>800</v>
      </c>
      <c r="S470" s="2" t="str">
        <f>IF(OR(C470="РЦК макси",C470="РЦЧ SKU"),"Не рахується в ліміт",IFERROR(VLOOKUP(D470,'02_РЦ'!$A$3:$I$7,9,FALSE),"Немає РЦ"))</f>
        <v>В межах</v>
      </c>
    </row>
    <row r="471" spans="1:19">
      <c r="A471" s="2" t="str">
        <f>'06A_Варіанти'!A462</f>
        <v>BASE_2548</v>
      </c>
      <c r="B471" s="2" t="str">
        <f>'06A_Варіанти'!B462</f>
        <v>TT_2548</v>
      </c>
      <c r="C471" s="2" t="str">
        <f>'06A_Варіанти'!D462</f>
        <v>Основний</v>
      </c>
      <c r="D471" s="2" t="str">
        <f>'06A_Варіанти'!C462</f>
        <v>РЦП</v>
      </c>
      <c r="E471" s="2" t="str">
        <f>'06A_Варіанти'!S462</f>
        <v>DIRECT</v>
      </c>
      <c r="F471" s="2" t="str">
        <f>IF(O471='06A_Варіанти'!E462,'06A_Варіанти'!E$1,IF(O471='06A_Варіанти'!F462,'06A_Варіанти'!F$1,IF(O471='06A_Варіанти'!G462,'06A_Варіанти'!G$1,IF(O471='06A_Варіанти'!H462,'06A_Варіанти'!H$1,IF(O471='06A_Варіанти'!I462,'06A_Варіанти'!I$1,IF(O471='06A_Варіанти'!J462,'06A_Варіанти'!J$1,IF(O471='06A_Варіанти'!K462,'06A_Варіанти'!K$1,IF(O471='06A_Варіанти'!L462,'06A_Варіанти'!L$1,IF(O471='06A_Варіанти'!M462,'06A_Варіанти'!M$1,IF(O471='06A_Варіанти'!N462,'06A_Варіанти'!N$1,IF(O471='06A_Варіанти'!O462,'06A_Варіанти'!O$1,IF(O471='06A_Варіанти'!P462,'06A_Варіанти'!P$1,IF(O471='06A_Варіанти'!Q462,'06A_Варіанти'!Q$1,IF(O471='06A_Варіанти'!R462,'06A_Варіанти'!R$1,"НЕМАЄ МАРШРУТУ"))))))))))))))</f>
        <v>DIRECT</v>
      </c>
      <c r="G471" s="2" t="str">
        <f t="shared" si="49"/>
        <v>БЕЗ ЗМІН</v>
      </c>
      <c r="H471" s="2">
        <f>IF(G471="НЕМАЄ МАРШРУТУ",0,O471-'06A_Варіанти'!T462)</f>
        <v>0</v>
      </c>
      <c r="I471" s="2">
        <f>IFERROR(INDEX('04_Потоки'!$E:$E,MATCH(A471,'04_Потоки'!$A:$A,0)),0)</f>
        <v>1.850536130536131</v>
      </c>
      <c r="J471" s="2">
        <f t="shared" si="50"/>
        <v>1</v>
      </c>
      <c r="K471" s="2">
        <f>IF(C471="РЦК макси",0,2*'06A_Варіанти'!T462*J471)</f>
        <v>722.4</v>
      </c>
      <c r="L471" s="2">
        <f t="shared" si="51"/>
        <v>722.4</v>
      </c>
      <c r="M471" s="2">
        <f t="shared" si="52"/>
        <v>0</v>
      </c>
      <c r="N471" s="9">
        <f t="shared" si="53"/>
        <v>0</v>
      </c>
      <c r="O471" s="2">
        <f>MIN(IF('07A_Конструктор'!$D$5="Так",'06A_Варіанти'!E462,1E+99),IF('07A_Конструктор'!$D$6="Так",'06A_Варіанти'!F462,1E+99),IF('07A_Конструктор'!$D$7="Так",'06A_Варіанти'!G462,1E+99),IF('07A_Конструктор'!$D$8="Так",'06A_Варіанти'!H462,1E+99),IF('07A_Конструктор'!$D$9="Так",'06A_Варіанти'!I462,1E+99),IF('07A_Конструктор'!$D$10="Так",'06A_Варіанти'!J462,1E+99),IF('07A_Конструктор'!$D$11="Так",'06A_Варіанти'!K462,1E+99),IF('07A_Конструктор'!$D$12="Так",'06A_Варіанти'!L462,1E+99),IF('07A_Конструктор'!$D$13="Так",'06A_Варіанти'!M462,1E+99),IF('07A_Конструктор'!$D$14="Так",'06A_Варіанти'!N462,1E+99),IF('07A_Конструктор'!$D$15="Так",'06A_Варіанти'!O462,1E+99),IF('07A_Конструктор'!$D$16="Так",'06A_Варіанти'!P462,1E+99),IF('07A_Конструктор'!$D$17="Так",'06A_Варіанти'!Q462,1E+99),IF('06A_Варіанти'!R462="",1E+99,'06A_Варіанти'!R462))</f>
        <v>361.2</v>
      </c>
      <c r="P471" s="2" t="str">
        <f t="shared" si="54"/>
        <v>5 т</v>
      </c>
      <c r="Q471" s="2">
        <f t="shared" si="55"/>
        <v>14</v>
      </c>
      <c r="R471" s="2">
        <f>IF(OR(C471="РЦК макси",C471="РЦЧ SKU"),"SKU-потік",IFERROR(VLOOKUP(D471,'02_РЦ'!$A$3:$I$7,5,FALSE),0))</f>
        <v>800</v>
      </c>
      <c r="S471" s="2" t="str">
        <f>IF(OR(C471="РЦК макси",C471="РЦЧ SKU"),"Не рахується в ліміт",IFERROR(VLOOKUP(D471,'02_РЦ'!$A$3:$I$7,9,FALSE),"Немає РЦ"))</f>
        <v>В межах</v>
      </c>
    </row>
    <row r="472" spans="1:19">
      <c r="A472" s="2" t="str">
        <f>'06A_Варіанти'!A463</f>
        <v>BASE_2555</v>
      </c>
      <c r="B472" s="2" t="str">
        <f>'06A_Варіанти'!B463</f>
        <v>TT_2555</v>
      </c>
      <c r="C472" s="2" t="str">
        <f>'06A_Варіанти'!D463</f>
        <v>Основний</v>
      </c>
      <c r="D472" s="2" t="str">
        <f>'06A_Варіанти'!C463</f>
        <v>РЦП</v>
      </c>
      <c r="E472" s="2" t="str">
        <f>'06A_Варіанти'!S463</f>
        <v>DNI_AMUR</v>
      </c>
      <c r="F472" s="2" t="str">
        <f>IF(O472='06A_Варіанти'!E463,'06A_Варіанти'!E$1,IF(O472='06A_Варіанти'!F463,'06A_Варіанти'!F$1,IF(O472='06A_Варіанти'!G463,'06A_Варіанти'!G$1,IF(O472='06A_Варіанти'!H463,'06A_Варіанти'!H$1,IF(O472='06A_Варіанти'!I463,'06A_Варіанти'!I$1,IF(O472='06A_Варіанти'!J463,'06A_Варіанти'!J$1,IF(O472='06A_Варіанти'!K463,'06A_Варіанти'!K$1,IF(O472='06A_Варіанти'!L463,'06A_Варіанти'!L$1,IF(O472='06A_Варіанти'!M463,'06A_Варіанти'!M$1,IF(O472='06A_Варіанти'!N463,'06A_Варіанти'!N$1,IF(O472='06A_Варіанти'!O463,'06A_Варіанти'!O$1,IF(O472='06A_Варіанти'!P463,'06A_Варіанти'!P$1,IF(O472='06A_Варіанти'!Q463,'06A_Варіанти'!Q$1,IF(O472='06A_Варіанти'!R463,'06A_Варіанти'!R$1,"НЕМАЄ МАРШРУТУ"))))))))))))))</f>
        <v>DNI_AMUR</v>
      </c>
      <c r="G472" s="2" t="str">
        <f t="shared" si="49"/>
        <v>БЕЗ ЗМІН</v>
      </c>
      <c r="H472" s="2">
        <f>IF(G472="НЕМАЄ МАРШРУТУ",0,O472-'06A_Варіанти'!T463)</f>
        <v>0</v>
      </c>
      <c r="I472" s="2">
        <f>IFERROR(INDEX('04_Потоки'!$E:$E,MATCH(A472,'04_Потоки'!$A:$A,0)),0)</f>
        <v>1.850536130536131</v>
      </c>
      <c r="J472" s="2">
        <f t="shared" si="50"/>
        <v>1</v>
      </c>
      <c r="K472" s="2">
        <f>IF(C472="РЦК макси",0,2*'06A_Варіанти'!T463*J472)</f>
        <v>303.39999999999998</v>
      </c>
      <c r="L472" s="2">
        <f t="shared" si="51"/>
        <v>303.39999999999998</v>
      </c>
      <c r="M472" s="2">
        <f t="shared" si="52"/>
        <v>0</v>
      </c>
      <c r="N472" s="9">
        <f t="shared" si="53"/>
        <v>0</v>
      </c>
      <c r="O472" s="2">
        <f>MIN(IF('07A_Конструктор'!$D$5="Так",'06A_Варіанти'!E463,1E+99),IF('07A_Конструктор'!$D$6="Так",'06A_Варіанти'!F463,1E+99),IF('07A_Конструктор'!$D$7="Так",'06A_Варіанти'!G463,1E+99),IF('07A_Конструктор'!$D$8="Так",'06A_Варіанти'!H463,1E+99),IF('07A_Конструктор'!$D$9="Так",'06A_Варіанти'!I463,1E+99),IF('07A_Конструктор'!$D$10="Так",'06A_Варіанти'!J463,1E+99),IF('07A_Конструктор'!$D$11="Так",'06A_Варіанти'!K463,1E+99),IF('07A_Конструктор'!$D$12="Так",'06A_Варіанти'!L463,1E+99),IF('07A_Конструктор'!$D$13="Так",'06A_Варіанти'!M463,1E+99),IF('07A_Конструктор'!$D$14="Так",'06A_Варіанти'!N463,1E+99),IF('07A_Конструктор'!$D$15="Так",'06A_Варіанти'!O463,1E+99),IF('07A_Конструктор'!$D$16="Так",'06A_Варіанти'!P463,1E+99),IF('07A_Конструктор'!$D$17="Так",'06A_Варіанти'!Q463,1E+99),IF('06A_Варіанти'!R463="",1E+99,'06A_Варіанти'!R463))</f>
        <v>151.69999999999999</v>
      </c>
      <c r="P472" s="2" t="str">
        <f t="shared" si="54"/>
        <v>5 т</v>
      </c>
      <c r="Q472" s="2">
        <f t="shared" si="55"/>
        <v>14</v>
      </c>
      <c r="R472" s="2">
        <f>IF(OR(C472="РЦК макси",C472="РЦЧ SKU"),"SKU-потік",IFERROR(VLOOKUP(D472,'02_РЦ'!$A$3:$I$7,5,FALSE),0))</f>
        <v>800</v>
      </c>
      <c r="S472" s="2" t="str">
        <f>IF(OR(C472="РЦК макси",C472="РЦЧ SKU"),"Не рахується в ліміт",IFERROR(VLOOKUP(D472,'02_РЦ'!$A$3:$I$7,9,FALSE),"Немає РЦ"))</f>
        <v>В межах</v>
      </c>
    </row>
    <row r="473" spans="1:19">
      <c r="A473" s="2" t="str">
        <f>'06A_Варіанти'!A464</f>
        <v>BASE_2556</v>
      </c>
      <c r="B473" s="2" t="str">
        <f>'06A_Варіанти'!B464</f>
        <v>TT_2556</v>
      </c>
      <c r="C473" s="2" t="str">
        <f>'06A_Варіанти'!D464</f>
        <v>Основний</v>
      </c>
      <c r="D473" s="2" t="str">
        <f>'06A_Варіанти'!C464</f>
        <v>РЦП</v>
      </c>
      <c r="E473" s="2" t="str">
        <f>'06A_Варіанти'!S464</f>
        <v>DIRECT</v>
      </c>
      <c r="F473" s="2" t="str">
        <f>IF(O473='06A_Варіанти'!E464,'06A_Варіанти'!E$1,IF(O473='06A_Варіанти'!F464,'06A_Варіанти'!F$1,IF(O473='06A_Варіанти'!G464,'06A_Варіанти'!G$1,IF(O473='06A_Варіанти'!H464,'06A_Варіанти'!H$1,IF(O473='06A_Варіанти'!I464,'06A_Варіанти'!I$1,IF(O473='06A_Варіанти'!J464,'06A_Варіанти'!J$1,IF(O473='06A_Варіанти'!K464,'06A_Варіанти'!K$1,IF(O473='06A_Варіанти'!L464,'06A_Варіанти'!L$1,IF(O473='06A_Варіанти'!M464,'06A_Варіанти'!M$1,IF(O473='06A_Варіанти'!N464,'06A_Варіанти'!N$1,IF(O473='06A_Варіанти'!O464,'06A_Варіанти'!O$1,IF(O473='06A_Варіанти'!P464,'06A_Варіанти'!P$1,IF(O473='06A_Варіанти'!Q464,'06A_Варіанти'!Q$1,IF(O473='06A_Варіанти'!R464,'06A_Варіанти'!R$1,"НЕМАЄ МАРШРУТУ"))))))))))))))</f>
        <v>DIRECT</v>
      </c>
      <c r="G473" s="2" t="str">
        <f t="shared" si="49"/>
        <v>БЕЗ ЗМІН</v>
      </c>
      <c r="H473" s="2">
        <f>IF(G473="НЕМАЄ МАРШРУТУ",0,O473-'06A_Варіанти'!T464)</f>
        <v>0</v>
      </c>
      <c r="I473" s="2">
        <f>IFERROR(INDEX('04_Потоки'!$E:$E,MATCH(A473,'04_Потоки'!$A:$A,0)),0)</f>
        <v>1.850536130536131</v>
      </c>
      <c r="J473" s="2">
        <f t="shared" si="50"/>
        <v>1</v>
      </c>
      <c r="K473" s="2">
        <f>IF(C473="РЦК макси",0,2*'06A_Варіанти'!T464*J473)</f>
        <v>723.2</v>
      </c>
      <c r="L473" s="2">
        <f t="shared" si="51"/>
        <v>723.2</v>
      </c>
      <c r="M473" s="2">
        <f t="shared" si="52"/>
        <v>0</v>
      </c>
      <c r="N473" s="9">
        <f t="shared" si="53"/>
        <v>0</v>
      </c>
      <c r="O473" s="2">
        <f>MIN(IF('07A_Конструктор'!$D$5="Так",'06A_Варіанти'!E464,1E+99),IF('07A_Конструктор'!$D$6="Так",'06A_Варіанти'!F464,1E+99),IF('07A_Конструктор'!$D$7="Так",'06A_Варіанти'!G464,1E+99),IF('07A_Конструктор'!$D$8="Так",'06A_Варіанти'!H464,1E+99),IF('07A_Конструктор'!$D$9="Так",'06A_Варіанти'!I464,1E+99),IF('07A_Конструктор'!$D$10="Так",'06A_Варіанти'!J464,1E+99),IF('07A_Конструктор'!$D$11="Так",'06A_Варіанти'!K464,1E+99),IF('07A_Конструктор'!$D$12="Так",'06A_Варіанти'!L464,1E+99),IF('07A_Конструктор'!$D$13="Так",'06A_Варіанти'!M464,1E+99),IF('07A_Конструктор'!$D$14="Так",'06A_Варіанти'!N464,1E+99),IF('07A_Конструктор'!$D$15="Так",'06A_Варіанти'!O464,1E+99),IF('07A_Конструктор'!$D$16="Так",'06A_Варіанти'!P464,1E+99),IF('07A_Конструктор'!$D$17="Так",'06A_Варіанти'!Q464,1E+99),IF('06A_Варіанти'!R464="",1E+99,'06A_Варіанти'!R464))</f>
        <v>361.6</v>
      </c>
      <c r="P473" s="2" t="str">
        <f t="shared" si="54"/>
        <v>5 т</v>
      </c>
      <c r="Q473" s="2">
        <f t="shared" si="55"/>
        <v>14</v>
      </c>
      <c r="R473" s="2">
        <f>IF(OR(C473="РЦК макси",C473="РЦЧ SKU"),"SKU-потік",IFERROR(VLOOKUP(D473,'02_РЦ'!$A$3:$I$7,5,FALSE),0))</f>
        <v>800</v>
      </c>
      <c r="S473" s="2" t="str">
        <f>IF(OR(C473="РЦК макси",C473="РЦЧ SKU"),"Не рахується в ліміт",IFERROR(VLOOKUP(D473,'02_РЦ'!$A$3:$I$7,9,FALSE),"Немає РЦ"))</f>
        <v>В межах</v>
      </c>
    </row>
    <row r="474" spans="1:19">
      <c r="A474" s="2" t="str">
        <f>'06A_Варіанти'!A465</f>
        <v>BASE_2557</v>
      </c>
      <c r="B474" s="2" t="str">
        <f>'06A_Варіанти'!B465</f>
        <v>TT_2557</v>
      </c>
      <c r="C474" s="2" t="str">
        <f>'06A_Варіанти'!D465</f>
        <v>Основний</v>
      </c>
      <c r="D474" s="2" t="str">
        <f>'06A_Варіанти'!C465</f>
        <v>РЦП</v>
      </c>
      <c r="E474" s="2" t="str">
        <f>'06A_Варіанти'!S465</f>
        <v>DIRECT</v>
      </c>
      <c r="F474" s="2" t="str">
        <f>IF(O474='06A_Варіанти'!E465,'06A_Варіанти'!E$1,IF(O474='06A_Варіанти'!F465,'06A_Варіанти'!F$1,IF(O474='06A_Варіанти'!G465,'06A_Варіанти'!G$1,IF(O474='06A_Варіанти'!H465,'06A_Варіанти'!H$1,IF(O474='06A_Варіанти'!I465,'06A_Варіанти'!I$1,IF(O474='06A_Варіанти'!J465,'06A_Варіанти'!J$1,IF(O474='06A_Варіанти'!K465,'06A_Варіанти'!K$1,IF(O474='06A_Варіанти'!L465,'06A_Варіанти'!L$1,IF(O474='06A_Варіанти'!M465,'06A_Варіанти'!M$1,IF(O474='06A_Варіанти'!N465,'06A_Варіанти'!N$1,IF(O474='06A_Варіанти'!O465,'06A_Варіанти'!O$1,IF(O474='06A_Варіанти'!P465,'06A_Варіанти'!P$1,IF(O474='06A_Варіанти'!Q465,'06A_Варіанти'!Q$1,IF(O474='06A_Варіанти'!R465,'06A_Варіанти'!R$1,"НЕМАЄ МАРШРУТУ"))))))))))))))</f>
        <v>DIRECT</v>
      </c>
      <c r="G474" s="2" t="str">
        <f t="shared" si="49"/>
        <v>БЕЗ ЗМІН</v>
      </c>
      <c r="H474" s="2">
        <f>IF(G474="НЕМАЄ МАРШРУТУ",0,O474-'06A_Варіанти'!T465)</f>
        <v>0</v>
      </c>
      <c r="I474" s="2">
        <f>IFERROR(INDEX('04_Потоки'!$E:$E,MATCH(A474,'04_Потоки'!$A:$A,0)),0)</f>
        <v>1.850536130536131</v>
      </c>
      <c r="J474" s="2">
        <f t="shared" si="50"/>
        <v>1</v>
      </c>
      <c r="K474" s="2">
        <f>IF(C474="РЦК макси",0,2*'06A_Варіанти'!T465*J474)</f>
        <v>329.6</v>
      </c>
      <c r="L474" s="2">
        <f t="shared" si="51"/>
        <v>329.6</v>
      </c>
      <c r="M474" s="2">
        <f t="shared" si="52"/>
        <v>0</v>
      </c>
      <c r="N474" s="9">
        <f t="shared" si="53"/>
        <v>0</v>
      </c>
      <c r="O474" s="2">
        <f>MIN(IF('07A_Конструктор'!$D$5="Так",'06A_Варіанти'!E465,1E+99),IF('07A_Конструктор'!$D$6="Так",'06A_Варіанти'!F465,1E+99),IF('07A_Конструктор'!$D$7="Так",'06A_Варіанти'!G465,1E+99),IF('07A_Конструктор'!$D$8="Так",'06A_Варіанти'!H465,1E+99),IF('07A_Конструктор'!$D$9="Так",'06A_Варіанти'!I465,1E+99),IF('07A_Конструктор'!$D$10="Так",'06A_Варіанти'!J465,1E+99),IF('07A_Конструктор'!$D$11="Так",'06A_Варіанти'!K465,1E+99),IF('07A_Конструктор'!$D$12="Так",'06A_Варіанти'!L465,1E+99),IF('07A_Конструктор'!$D$13="Так",'06A_Варіанти'!M465,1E+99),IF('07A_Конструктор'!$D$14="Так",'06A_Варіанти'!N465,1E+99),IF('07A_Конструктор'!$D$15="Так",'06A_Варіанти'!O465,1E+99),IF('07A_Конструктор'!$D$16="Так",'06A_Варіанти'!P465,1E+99),IF('07A_Конструктор'!$D$17="Так",'06A_Варіанти'!Q465,1E+99),IF('06A_Варіанти'!R465="",1E+99,'06A_Варіанти'!R465))</f>
        <v>164.8</v>
      </c>
      <c r="P474" s="2" t="str">
        <f t="shared" si="54"/>
        <v>5 т</v>
      </c>
      <c r="Q474" s="2">
        <f t="shared" si="55"/>
        <v>14</v>
      </c>
      <c r="R474" s="2">
        <f>IF(OR(C474="РЦК макси",C474="РЦЧ SKU"),"SKU-потік",IFERROR(VLOOKUP(D474,'02_РЦ'!$A$3:$I$7,5,FALSE),0))</f>
        <v>800</v>
      </c>
      <c r="S474" s="2" t="str">
        <f>IF(OR(C474="РЦК макси",C474="РЦЧ SKU"),"Не рахується в ліміт",IFERROR(VLOOKUP(D474,'02_РЦ'!$A$3:$I$7,9,FALSE),"Немає РЦ"))</f>
        <v>В межах</v>
      </c>
    </row>
    <row r="475" spans="1:19">
      <c r="A475" s="2" t="str">
        <f>'06A_Варіанти'!A466</f>
        <v>BASE_2553</v>
      </c>
      <c r="B475" s="2" t="str">
        <f>'06A_Варіанти'!B466</f>
        <v>TT_2553</v>
      </c>
      <c r="C475" s="2" t="str">
        <f>'06A_Варіанти'!D466</f>
        <v>Основний</v>
      </c>
      <c r="D475" s="2" t="str">
        <f>'06A_Варіанти'!C466</f>
        <v>РЦП</v>
      </c>
      <c r="E475" s="2" t="str">
        <f>'06A_Варіанти'!S466</f>
        <v>KYI_DARN</v>
      </c>
      <c r="F475" s="2" t="str">
        <f>IF(O475='06A_Варіанти'!E466,'06A_Варіанти'!E$1,IF(O475='06A_Варіанти'!F466,'06A_Варіанти'!F$1,IF(O475='06A_Варіанти'!G466,'06A_Варіанти'!G$1,IF(O475='06A_Варіанти'!H466,'06A_Варіанти'!H$1,IF(O475='06A_Варіанти'!I466,'06A_Варіанти'!I$1,IF(O475='06A_Варіанти'!J466,'06A_Варіанти'!J$1,IF(O475='06A_Варіанти'!K466,'06A_Варіанти'!K$1,IF(O475='06A_Варіанти'!L466,'06A_Варіанти'!L$1,IF(O475='06A_Варіанти'!M466,'06A_Варіанти'!M$1,IF(O475='06A_Варіанти'!N466,'06A_Варіанти'!N$1,IF(O475='06A_Варіанти'!O466,'06A_Варіанти'!O$1,IF(O475='06A_Варіанти'!P466,'06A_Варіанти'!P$1,IF(O475='06A_Варіанти'!Q466,'06A_Варіанти'!Q$1,IF(O475='06A_Варіанти'!R466,'06A_Варіанти'!R$1,"НЕМАЄ МАРШРУТУ"))))))))))))))</f>
        <v>KYI_DARN</v>
      </c>
      <c r="G475" s="2" t="str">
        <f t="shared" si="49"/>
        <v>БЕЗ ЗМІН</v>
      </c>
      <c r="H475" s="2">
        <f>IF(G475="НЕМАЄ МАРШРУТУ",0,O475-'06A_Варіанти'!T466)</f>
        <v>0</v>
      </c>
      <c r="I475" s="2">
        <f>IFERROR(INDEX('04_Потоки'!$E:$E,MATCH(A475,'04_Потоки'!$A:$A,0)),0)</f>
        <v>1.850536130536131</v>
      </c>
      <c r="J475" s="2">
        <f t="shared" si="50"/>
        <v>1</v>
      </c>
      <c r="K475" s="2">
        <f>IF(C475="РЦК макси",0,2*'06A_Варіанти'!T466*J475)</f>
        <v>721.6</v>
      </c>
      <c r="L475" s="2">
        <f t="shared" si="51"/>
        <v>721.6</v>
      </c>
      <c r="M475" s="2">
        <f t="shared" si="52"/>
        <v>0</v>
      </c>
      <c r="N475" s="9">
        <f t="shared" si="53"/>
        <v>0</v>
      </c>
      <c r="O475" s="2">
        <f>MIN(IF('07A_Конструктор'!$D$5="Так",'06A_Варіанти'!E466,1E+99),IF('07A_Конструктор'!$D$6="Так",'06A_Варіанти'!F466,1E+99),IF('07A_Конструктор'!$D$7="Так",'06A_Варіанти'!G466,1E+99),IF('07A_Конструктор'!$D$8="Так",'06A_Варіанти'!H466,1E+99),IF('07A_Конструктор'!$D$9="Так",'06A_Варіанти'!I466,1E+99),IF('07A_Конструктор'!$D$10="Так",'06A_Варіанти'!J466,1E+99),IF('07A_Конструктор'!$D$11="Так",'06A_Варіанти'!K466,1E+99),IF('07A_Конструктор'!$D$12="Так",'06A_Варіанти'!L466,1E+99),IF('07A_Конструктор'!$D$13="Так",'06A_Варіанти'!M466,1E+99),IF('07A_Конструктор'!$D$14="Так",'06A_Варіанти'!N466,1E+99),IF('07A_Конструктор'!$D$15="Так",'06A_Варіанти'!O466,1E+99),IF('07A_Конструктор'!$D$16="Так",'06A_Варіанти'!P466,1E+99),IF('07A_Конструктор'!$D$17="Так",'06A_Варіанти'!Q466,1E+99),IF('06A_Варіанти'!R466="",1E+99,'06A_Варіанти'!R466))</f>
        <v>360.8</v>
      </c>
      <c r="P475" s="2" t="str">
        <f t="shared" si="54"/>
        <v>5 т</v>
      </c>
      <c r="Q475" s="2">
        <f t="shared" si="55"/>
        <v>14</v>
      </c>
      <c r="R475" s="2">
        <f>IF(OR(C475="РЦК макси",C475="РЦЧ SKU"),"SKU-потік",IFERROR(VLOOKUP(D475,'02_РЦ'!$A$3:$I$7,5,FALSE),0))</f>
        <v>800</v>
      </c>
      <c r="S475" s="2" t="str">
        <f>IF(OR(C475="РЦК макси",C475="РЦЧ SKU"),"Не рахується в ліміт",IFERROR(VLOOKUP(D475,'02_РЦ'!$A$3:$I$7,9,FALSE),"Немає РЦ"))</f>
        <v>В межах</v>
      </c>
    </row>
    <row r="476" spans="1:19">
      <c r="A476" s="2" t="str">
        <f>'06A_Варіанти'!A467</f>
        <v>BASE_2564</v>
      </c>
      <c r="B476" s="2" t="str">
        <f>'06A_Варіанти'!B467</f>
        <v>TT_2564</v>
      </c>
      <c r="C476" s="2" t="str">
        <f>'06A_Варіанти'!D467</f>
        <v>Основний</v>
      </c>
      <c r="D476" s="2" t="str">
        <f>'06A_Варіанти'!C467</f>
        <v>РЦП</v>
      </c>
      <c r="E476" s="2" t="str">
        <f>'06A_Варіанти'!S467</f>
        <v>DNI_AMUR</v>
      </c>
      <c r="F476" s="2" t="str">
        <f>IF(O476='06A_Варіанти'!E467,'06A_Варіанти'!E$1,IF(O476='06A_Варіанти'!F467,'06A_Варіанти'!F$1,IF(O476='06A_Варіанти'!G467,'06A_Варіанти'!G$1,IF(O476='06A_Варіанти'!H467,'06A_Варіанти'!H$1,IF(O476='06A_Варіанти'!I467,'06A_Варіанти'!I$1,IF(O476='06A_Варіанти'!J467,'06A_Варіанти'!J$1,IF(O476='06A_Варіанти'!K467,'06A_Варіанти'!K$1,IF(O476='06A_Варіанти'!L467,'06A_Варіанти'!L$1,IF(O476='06A_Варіанти'!M467,'06A_Варіанти'!M$1,IF(O476='06A_Варіанти'!N467,'06A_Варіанти'!N$1,IF(O476='06A_Варіанти'!O467,'06A_Варіанти'!O$1,IF(O476='06A_Варіанти'!P467,'06A_Варіанти'!P$1,IF(O476='06A_Варіанти'!Q467,'06A_Варіанти'!Q$1,IF(O476='06A_Варіанти'!R467,'06A_Варіанти'!R$1,"НЕМАЄ МАРШРУТУ"))))))))))))))</f>
        <v>DNI_AMUR</v>
      </c>
      <c r="G476" s="2" t="str">
        <f t="shared" si="49"/>
        <v>БЕЗ ЗМІН</v>
      </c>
      <c r="H476" s="2">
        <f>IF(G476="НЕМАЄ МАРШРУТУ",0,O476-'06A_Варіанти'!T467)</f>
        <v>0</v>
      </c>
      <c r="I476" s="2">
        <f>IFERROR(INDEX('04_Потоки'!$E:$E,MATCH(A476,'04_Потоки'!$A:$A,0)),0)</f>
        <v>1.850536130536131</v>
      </c>
      <c r="J476" s="2">
        <f t="shared" si="50"/>
        <v>1</v>
      </c>
      <c r="K476" s="2">
        <f>IF(C476="РЦК макси",0,2*'06A_Варіанти'!T467*J476)</f>
        <v>307.60000000000002</v>
      </c>
      <c r="L476" s="2">
        <f t="shared" si="51"/>
        <v>307.60000000000002</v>
      </c>
      <c r="M476" s="2">
        <f t="shared" si="52"/>
        <v>0</v>
      </c>
      <c r="N476" s="9">
        <f t="shared" si="53"/>
        <v>0</v>
      </c>
      <c r="O476" s="2">
        <f>MIN(IF('07A_Конструктор'!$D$5="Так",'06A_Варіанти'!E467,1E+99),IF('07A_Конструктор'!$D$6="Так",'06A_Варіанти'!F467,1E+99),IF('07A_Конструктор'!$D$7="Так",'06A_Варіанти'!G467,1E+99),IF('07A_Конструктор'!$D$8="Так",'06A_Варіанти'!H467,1E+99),IF('07A_Конструктор'!$D$9="Так",'06A_Варіанти'!I467,1E+99),IF('07A_Конструктор'!$D$10="Так",'06A_Варіанти'!J467,1E+99),IF('07A_Конструктор'!$D$11="Так",'06A_Варіанти'!K467,1E+99),IF('07A_Конструктор'!$D$12="Так",'06A_Варіанти'!L467,1E+99),IF('07A_Конструктор'!$D$13="Так",'06A_Варіанти'!M467,1E+99),IF('07A_Конструктор'!$D$14="Так",'06A_Варіанти'!N467,1E+99),IF('07A_Конструктор'!$D$15="Так",'06A_Варіанти'!O467,1E+99),IF('07A_Конструктор'!$D$16="Так",'06A_Варіанти'!P467,1E+99),IF('07A_Конструктор'!$D$17="Так",'06A_Варіанти'!Q467,1E+99),IF('06A_Варіанти'!R467="",1E+99,'06A_Варіанти'!R467))</f>
        <v>153.80000000000001</v>
      </c>
      <c r="P476" s="2" t="str">
        <f t="shared" si="54"/>
        <v>5 т</v>
      </c>
      <c r="Q476" s="2">
        <f t="shared" si="55"/>
        <v>14</v>
      </c>
      <c r="R476" s="2">
        <f>IF(OR(C476="РЦК макси",C476="РЦЧ SKU"),"SKU-потік",IFERROR(VLOOKUP(D476,'02_РЦ'!$A$3:$I$7,5,FALSE),0))</f>
        <v>800</v>
      </c>
      <c r="S476" s="2" t="str">
        <f>IF(OR(C476="РЦК макси",C476="РЦЧ SKU"),"Не рахується в ліміт",IFERROR(VLOOKUP(D476,'02_РЦ'!$A$3:$I$7,9,FALSE),"Немає РЦ"))</f>
        <v>В межах</v>
      </c>
    </row>
    <row r="477" spans="1:19">
      <c r="A477" s="2" t="str">
        <f>'06A_Варіанти'!A468</f>
        <v>BASE_2565</v>
      </c>
      <c r="B477" s="2" t="str">
        <f>'06A_Варіанти'!B468</f>
        <v>TT_2565</v>
      </c>
      <c r="C477" s="2" t="str">
        <f>'06A_Варіанти'!D468</f>
        <v>Основний</v>
      </c>
      <c r="D477" s="2" t="str">
        <f>'06A_Варіанти'!C468</f>
        <v>РЦП</v>
      </c>
      <c r="E477" s="2" t="str">
        <f>'06A_Варіанти'!S468</f>
        <v>DIRECT</v>
      </c>
      <c r="F477" s="2" t="str">
        <f>IF(O477='06A_Варіанти'!E468,'06A_Варіанти'!E$1,IF(O477='06A_Варіанти'!F468,'06A_Варіанти'!F$1,IF(O477='06A_Варіанти'!G468,'06A_Варіанти'!G$1,IF(O477='06A_Варіанти'!H468,'06A_Варіанти'!H$1,IF(O477='06A_Варіанти'!I468,'06A_Варіанти'!I$1,IF(O477='06A_Варіанти'!J468,'06A_Варіанти'!J$1,IF(O477='06A_Варіанти'!K468,'06A_Варіанти'!K$1,IF(O477='06A_Варіанти'!L468,'06A_Варіанти'!L$1,IF(O477='06A_Варіанти'!M468,'06A_Варіанти'!M$1,IF(O477='06A_Варіанти'!N468,'06A_Варіанти'!N$1,IF(O477='06A_Варіанти'!O468,'06A_Варіанти'!O$1,IF(O477='06A_Варіанти'!P468,'06A_Варіанти'!P$1,IF(O477='06A_Варіанти'!Q468,'06A_Варіанти'!Q$1,IF(O477='06A_Варіанти'!R468,'06A_Варіанти'!R$1,"НЕМАЄ МАРШРУТУ"))))))))))))))</f>
        <v>DIRECT</v>
      </c>
      <c r="G477" s="2" t="str">
        <f t="shared" si="49"/>
        <v>БЕЗ ЗМІН</v>
      </c>
      <c r="H477" s="2">
        <f>IF(G477="НЕМАЄ МАРШРУТУ",0,O477-'06A_Варіанти'!T468)</f>
        <v>0</v>
      </c>
      <c r="I477" s="2">
        <f>IFERROR(INDEX('04_Потоки'!$E:$E,MATCH(A477,'04_Потоки'!$A:$A,0)),0)</f>
        <v>1.850536130536131</v>
      </c>
      <c r="J477" s="2">
        <f t="shared" si="50"/>
        <v>1</v>
      </c>
      <c r="K477" s="2">
        <f>IF(C477="РЦК макси",0,2*'06A_Варіанти'!T468*J477)</f>
        <v>707.6</v>
      </c>
      <c r="L477" s="2">
        <f t="shared" si="51"/>
        <v>707.6</v>
      </c>
      <c r="M477" s="2">
        <f t="shared" si="52"/>
        <v>0</v>
      </c>
      <c r="N477" s="9">
        <f t="shared" si="53"/>
        <v>0</v>
      </c>
      <c r="O477" s="2">
        <f>MIN(IF('07A_Конструктор'!$D$5="Так",'06A_Варіанти'!E468,1E+99),IF('07A_Конструктор'!$D$6="Так",'06A_Варіанти'!F468,1E+99),IF('07A_Конструктор'!$D$7="Так",'06A_Варіанти'!G468,1E+99),IF('07A_Конструктор'!$D$8="Так",'06A_Варіанти'!H468,1E+99),IF('07A_Конструктор'!$D$9="Так",'06A_Варіанти'!I468,1E+99),IF('07A_Конструктор'!$D$10="Так",'06A_Варіанти'!J468,1E+99),IF('07A_Конструктор'!$D$11="Так",'06A_Варіанти'!K468,1E+99),IF('07A_Конструктор'!$D$12="Так",'06A_Варіанти'!L468,1E+99),IF('07A_Конструктор'!$D$13="Так",'06A_Варіанти'!M468,1E+99),IF('07A_Конструктор'!$D$14="Так",'06A_Варіанти'!N468,1E+99),IF('07A_Конструктор'!$D$15="Так",'06A_Варіанти'!O468,1E+99),IF('07A_Конструктор'!$D$16="Так",'06A_Варіанти'!P468,1E+99),IF('07A_Конструктор'!$D$17="Так",'06A_Варіанти'!Q468,1E+99),IF('06A_Варіанти'!R468="",1E+99,'06A_Варіанти'!R468))</f>
        <v>353.8</v>
      </c>
      <c r="P477" s="2" t="str">
        <f t="shared" si="54"/>
        <v>5 т</v>
      </c>
      <c r="Q477" s="2">
        <f t="shared" si="55"/>
        <v>14</v>
      </c>
      <c r="R477" s="2">
        <f>IF(OR(C477="РЦК макси",C477="РЦЧ SKU"),"SKU-потік",IFERROR(VLOOKUP(D477,'02_РЦ'!$A$3:$I$7,5,FALSE),0))</f>
        <v>800</v>
      </c>
      <c r="S477" s="2" t="str">
        <f>IF(OR(C477="РЦК макси",C477="РЦЧ SKU"),"Не рахується в ліміт",IFERROR(VLOOKUP(D477,'02_РЦ'!$A$3:$I$7,9,FALSE),"Немає РЦ"))</f>
        <v>В межах</v>
      </c>
    </row>
    <row r="478" spans="1:19">
      <c r="A478" s="2" t="str">
        <f>'06A_Варіанти'!A469</f>
        <v>BASE_2570</v>
      </c>
      <c r="B478" s="2" t="str">
        <f>'06A_Варіанти'!B469</f>
        <v>TT_2570</v>
      </c>
      <c r="C478" s="2" t="str">
        <f>'06A_Варіанти'!D469</f>
        <v>Основний</v>
      </c>
      <c r="D478" s="2" t="str">
        <f>'06A_Варіанти'!C469</f>
        <v>РЦП</v>
      </c>
      <c r="E478" s="2" t="str">
        <f>'06A_Варіанти'!S469</f>
        <v>DIRECT</v>
      </c>
      <c r="F478" s="2" t="str">
        <f>IF(O478='06A_Варіанти'!E469,'06A_Варіанти'!E$1,IF(O478='06A_Варіанти'!F469,'06A_Варіанти'!F$1,IF(O478='06A_Варіанти'!G469,'06A_Варіанти'!G$1,IF(O478='06A_Варіанти'!H469,'06A_Варіанти'!H$1,IF(O478='06A_Варіанти'!I469,'06A_Варіанти'!I$1,IF(O478='06A_Варіанти'!J469,'06A_Варіанти'!J$1,IF(O478='06A_Варіанти'!K469,'06A_Варіанти'!K$1,IF(O478='06A_Варіанти'!L469,'06A_Варіанти'!L$1,IF(O478='06A_Варіанти'!M469,'06A_Варіанти'!M$1,IF(O478='06A_Варіанти'!N469,'06A_Варіанти'!N$1,IF(O478='06A_Варіанти'!O469,'06A_Варіанти'!O$1,IF(O478='06A_Варіанти'!P469,'06A_Варіанти'!P$1,IF(O478='06A_Варіанти'!Q469,'06A_Варіанти'!Q$1,IF(O478='06A_Варіанти'!R469,'06A_Варіанти'!R$1,"НЕМАЄ МАРШРУТУ"))))))))))))))</f>
        <v>DIRECT</v>
      </c>
      <c r="G478" s="2" t="str">
        <f t="shared" si="49"/>
        <v>БЕЗ ЗМІН</v>
      </c>
      <c r="H478" s="2">
        <f>IF(G478="НЕМАЄ МАРШРУТУ",0,O478-'06A_Варіанти'!T469)</f>
        <v>0</v>
      </c>
      <c r="I478" s="2">
        <f>IFERROR(INDEX('04_Потоки'!$E:$E,MATCH(A478,'04_Потоки'!$A:$A,0)),0)</f>
        <v>1.850536130536131</v>
      </c>
      <c r="J478" s="2">
        <f t="shared" si="50"/>
        <v>1</v>
      </c>
      <c r="K478" s="2">
        <f>IF(C478="РЦК макси",0,2*'06A_Варіанти'!T469*J478)</f>
        <v>302.60000000000002</v>
      </c>
      <c r="L478" s="2">
        <f t="shared" si="51"/>
        <v>302.60000000000002</v>
      </c>
      <c r="M478" s="2">
        <f t="shared" si="52"/>
        <v>0</v>
      </c>
      <c r="N478" s="9">
        <f t="shared" si="53"/>
        <v>0</v>
      </c>
      <c r="O478" s="2">
        <f>MIN(IF('07A_Конструктор'!$D$5="Так",'06A_Варіанти'!E469,1E+99),IF('07A_Конструктор'!$D$6="Так",'06A_Варіанти'!F469,1E+99),IF('07A_Конструктор'!$D$7="Так",'06A_Варіанти'!G469,1E+99),IF('07A_Конструктор'!$D$8="Так",'06A_Варіанти'!H469,1E+99),IF('07A_Конструктор'!$D$9="Так",'06A_Варіанти'!I469,1E+99),IF('07A_Конструктор'!$D$10="Так",'06A_Варіанти'!J469,1E+99),IF('07A_Конструктор'!$D$11="Так",'06A_Варіанти'!K469,1E+99),IF('07A_Конструктор'!$D$12="Так",'06A_Варіанти'!L469,1E+99),IF('07A_Конструктор'!$D$13="Так",'06A_Варіанти'!M469,1E+99),IF('07A_Конструктор'!$D$14="Так",'06A_Варіанти'!N469,1E+99),IF('07A_Конструктор'!$D$15="Так",'06A_Варіанти'!O469,1E+99),IF('07A_Конструктор'!$D$16="Так",'06A_Варіанти'!P469,1E+99),IF('07A_Конструктор'!$D$17="Так",'06A_Варіанти'!Q469,1E+99),IF('06A_Варіанти'!R469="",1E+99,'06A_Варіанти'!R469))</f>
        <v>151.30000000000001</v>
      </c>
      <c r="P478" s="2" t="str">
        <f t="shared" si="54"/>
        <v>5 т</v>
      </c>
      <c r="Q478" s="2">
        <f t="shared" si="55"/>
        <v>14</v>
      </c>
      <c r="R478" s="2">
        <f>IF(OR(C478="РЦК макси",C478="РЦЧ SKU"),"SKU-потік",IFERROR(VLOOKUP(D478,'02_РЦ'!$A$3:$I$7,5,FALSE),0))</f>
        <v>800</v>
      </c>
      <c r="S478" s="2" t="str">
        <f>IF(OR(C478="РЦК макси",C478="РЦЧ SKU"),"Не рахується в ліміт",IFERROR(VLOOKUP(D478,'02_РЦ'!$A$3:$I$7,9,FALSE),"Немає РЦ"))</f>
        <v>В межах</v>
      </c>
    </row>
    <row r="479" spans="1:19">
      <c r="A479" s="2" t="str">
        <f>'06A_Варіанти'!A470</f>
        <v>BASE_2573</v>
      </c>
      <c r="B479" s="2" t="str">
        <f>'06A_Варіанти'!B470</f>
        <v>TT_2573</v>
      </c>
      <c r="C479" s="2" t="str">
        <f>'06A_Варіанти'!D470</f>
        <v>Основний</v>
      </c>
      <c r="D479" s="2" t="str">
        <f>'06A_Варіанти'!C470</f>
        <v>РЦП</v>
      </c>
      <c r="E479" s="2" t="str">
        <f>'06A_Варіанти'!S470</f>
        <v>DIRECT</v>
      </c>
      <c r="F479" s="2" t="str">
        <f>IF(O479='06A_Варіанти'!E470,'06A_Варіанти'!E$1,IF(O479='06A_Варіанти'!F470,'06A_Варіанти'!F$1,IF(O479='06A_Варіанти'!G470,'06A_Варіанти'!G$1,IF(O479='06A_Варіанти'!H470,'06A_Варіанти'!H$1,IF(O479='06A_Варіанти'!I470,'06A_Варіанти'!I$1,IF(O479='06A_Варіанти'!J470,'06A_Варіанти'!J$1,IF(O479='06A_Варіанти'!K470,'06A_Варіанти'!K$1,IF(O479='06A_Варіанти'!L470,'06A_Варіанти'!L$1,IF(O479='06A_Варіанти'!M470,'06A_Варіанти'!M$1,IF(O479='06A_Варіанти'!N470,'06A_Варіанти'!N$1,IF(O479='06A_Варіанти'!O470,'06A_Варіанти'!O$1,IF(O479='06A_Варіанти'!P470,'06A_Варіанти'!P$1,IF(O479='06A_Варіанти'!Q470,'06A_Варіанти'!Q$1,IF(O479='06A_Варіанти'!R470,'06A_Варіанти'!R$1,"НЕМАЄ МАРШРУТУ"))))))))))))))</f>
        <v>DIRECT</v>
      </c>
      <c r="G479" s="2" t="str">
        <f t="shared" si="49"/>
        <v>БЕЗ ЗМІН</v>
      </c>
      <c r="H479" s="2">
        <f>IF(G479="НЕМАЄ МАРШРУТУ",0,O479-'06A_Варіанти'!T470)</f>
        <v>0</v>
      </c>
      <c r="I479" s="2">
        <f>IFERROR(INDEX('04_Потоки'!$E:$E,MATCH(A479,'04_Потоки'!$A:$A,0)),0)</f>
        <v>1.850536130536131</v>
      </c>
      <c r="J479" s="2">
        <f t="shared" si="50"/>
        <v>1</v>
      </c>
      <c r="K479" s="2">
        <f>IF(C479="РЦК макси",0,2*'06A_Варіанти'!T470*J479)</f>
        <v>339.6</v>
      </c>
      <c r="L479" s="2">
        <f t="shared" si="51"/>
        <v>339.6</v>
      </c>
      <c r="M479" s="2">
        <f t="shared" si="52"/>
        <v>0</v>
      </c>
      <c r="N479" s="9">
        <f t="shared" si="53"/>
        <v>0</v>
      </c>
      <c r="O479" s="2">
        <f>MIN(IF('07A_Конструктор'!$D$5="Так",'06A_Варіанти'!E470,1E+99),IF('07A_Конструктор'!$D$6="Так",'06A_Варіанти'!F470,1E+99),IF('07A_Конструктор'!$D$7="Так",'06A_Варіанти'!G470,1E+99),IF('07A_Конструктор'!$D$8="Так",'06A_Варіанти'!H470,1E+99),IF('07A_Конструктор'!$D$9="Так",'06A_Варіанти'!I470,1E+99),IF('07A_Конструктор'!$D$10="Так",'06A_Варіанти'!J470,1E+99),IF('07A_Конструктор'!$D$11="Так",'06A_Варіанти'!K470,1E+99),IF('07A_Конструктор'!$D$12="Так",'06A_Варіанти'!L470,1E+99),IF('07A_Конструктор'!$D$13="Так",'06A_Варіанти'!M470,1E+99),IF('07A_Конструктор'!$D$14="Так",'06A_Варіанти'!N470,1E+99),IF('07A_Конструктор'!$D$15="Так",'06A_Варіанти'!O470,1E+99),IF('07A_Конструктор'!$D$16="Так",'06A_Варіанти'!P470,1E+99),IF('07A_Конструктор'!$D$17="Так",'06A_Варіанти'!Q470,1E+99),IF('06A_Варіанти'!R470="",1E+99,'06A_Варіанти'!R470))</f>
        <v>169.8</v>
      </c>
      <c r="P479" s="2" t="str">
        <f t="shared" si="54"/>
        <v>5 т</v>
      </c>
      <c r="Q479" s="2">
        <f t="shared" si="55"/>
        <v>14</v>
      </c>
      <c r="R479" s="2">
        <f>IF(OR(C479="РЦК макси",C479="РЦЧ SKU"),"SKU-потік",IFERROR(VLOOKUP(D479,'02_РЦ'!$A$3:$I$7,5,FALSE),0))</f>
        <v>800</v>
      </c>
      <c r="S479" s="2" t="str">
        <f>IF(OR(C479="РЦК макси",C479="РЦЧ SKU"),"Не рахується в ліміт",IFERROR(VLOOKUP(D479,'02_РЦ'!$A$3:$I$7,9,FALSE),"Немає РЦ"))</f>
        <v>В межах</v>
      </c>
    </row>
    <row r="480" spans="1:19">
      <c r="A480" s="2" t="str">
        <f>'06A_Варіанти'!A471</f>
        <v>BASE_2574</v>
      </c>
      <c r="B480" s="2" t="str">
        <f>'06A_Варіанти'!B471</f>
        <v>TT_2574</v>
      </c>
      <c r="C480" s="2" t="str">
        <f>'06A_Варіанти'!D471</f>
        <v>Основний</v>
      </c>
      <c r="D480" s="2" t="str">
        <f>'06A_Варіанти'!C471</f>
        <v>РЦП</v>
      </c>
      <c r="E480" s="2" t="str">
        <f>'06A_Варіанти'!S471</f>
        <v>DIRECT</v>
      </c>
      <c r="F480" s="2" t="str">
        <f>IF(O480='06A_Варіанти'!E471,'06A_Варіанти'!E$1,IF(O480='06A_Варіанти'!F471,'06A_Варіанти'!F$1,IF(O480='06A_Варіанти'!G471,'06A_Варіанти'!G$1,IF(O480='06A_Варіанти'!H471,'06A_Варіанти'!H$1,IF(O480='06A_Варіанти'!I471,'06A_Варіанти'!I$1,IF(O480='06A_Варіанти'!J471,'06A_Варіанти'!J$1,IF(O480='06A_Варіанти'!K471,'06A_Варіанти'!K$1,IF(O480='06A_Варіанти'!L471,'06A_Варіанти'!L$1,IF(O480='06A_Варіанти'!M471,'06A_Варіанти'!M$1,IF(O480='06A_Варіанти'!N471,'06A_Варіанти'!N$1,IF(O480='06A_Варіанти'!O471,'06A_Варіанти'!O$1,IF(O480='06A_Варіанти'!P471,'06A_Варіанти'!P$1,IF(O480='06A_Варіанти'!Q471,'06A_Варіанти'!Q$1,IF(O480='06A_Варіанти'!R471,'06A_Варіанти'!R$1,"НЕМАЄ МАРШРУТУ"))))))))))))))</f>
        <v>DIRECT</v>
      </c>
      <c r="G480" s="2" t="str">
        <f t="shared" si="49"/>
        <v>БЕЗ ЗМІН</v>
      </c>
      <c r="H480" s="2">
        <f>IF(G480="НЕМАЄ МАРШРУТУ",0,O480-'06A_Варіанти'!T471)</f>
        <v>0</v>
      </c>
      <c r="I480" s="2">
        <f>IFERROR(INDEX('04_Потоки'!$E:$E,MATCH(A480,'04_Потоки'!$A:$A,0)),0)</f>
        <v>1.850536130536131</v>
      </c>
      <c r="J480" s="2">
        <f t="shared" si="50"/>
        <v>1</v>
      </c>
      <c r="K480" s="2">
        <f>IF(C480="РЦК макси",0,2*'06A_Варіанти'!T471*J480)</f>
        <v>716.2</v>
      </c>
      <c r="L480" s="2">
        <f t="shared" si="51"/>
        <v>716.2</v>
      </c>
      <c r="M480" s="2">
        <f t="shared" si="52"/>
        <v>0</v>
      </c>
      <c r="N480" s="9">
        <f t="shared" si="53"/>
        <v>0</v>
      </c>
      <c r="O480" s="2">
        <f>MIN(IF('07A_Конструктор'!$D$5="Так",'06A_Варіанти'!E471,1E+99),IF('07A_Конструктор'!$D$6="Так",'06A_Варіанти'!F471,1E+99),IF('07A_Конструктор'!$D$7="Так",'06A_Варіанти'!G471,1E+99),IF('07A_Конструктор'!$D$8="Так",'06A_Варіанти'!H471,1E+99),IF('07A_Конструктор'!$D$9="Так",'06A_Варіанти'!I471,1E+99),IF('07A_Конструктор'!$D$10="Так",'06A_Варіанти'!J471,1E+99),IF('07A_Конструктор'!$D$11="Так",'06A_Варіанти'!K471,1E+99),IF('07A_Конструктор'!$D$12="Так",'06A_Варіанти'!L471,1E+99),IF('07A_Конструктор'!$D$13="Так",'06A_Варіанти'!M471,1E+99),IF('07A_Конструктор'!$D$14="Так",'06A_Варіанти'!N471,1E+99),IF('07A_Конструктор'!$D$15="Так",'06A_Варіанти'!O471,1E+99),IF('07A_Конструктор'!$D$16="Так",'06A_Варіанти'!P471,1E+99),IF('07A_Конструктор'!$D$17="Так",'06A_Варіанти'!Q471,1E+99),IF('06A_Варіанти'!R471="",1E+99,'06A_Варіанти'!R471))</f>
        <v>358.1</v>
      </c>
      <c r="P480" s="2" t="str">
        <f t="shared" si="54"/>
        <v>5 т</v>
      </c>
      <c r="Q480" s="2">
        <f t="shared" si="55"/>
        <v>14</v>
      </c>
      <c r="R480" s="2">
        <f>IF(OR(C480="РЦК макси",C480="РЦЧ SKU"),"SKU-потік",IFERROR(VLOOKUP(D480,'02_РЦ'!$A$3:$I$7,5,FALSE),0))</f>
        <v>800</v>
      </c>
      <c r="S480" s="2" t="str">
        <f>IF(OR(C480="РЦК макси",C480="РЦЧ SKU"),"Не рахується в ліміт",IFERROR(VLOOKUP(D480,'02_РЦ'!$A$3:$I$7,9,FALSE),"Немає РЦ"))</f>
        <v>В межах</v>
      </c>
    </row>
    <row r="481" spans="1:19">
      <c r="A481" s="2" t="str">
        <f>'06A_Варіанти'!A472</f>
        <v>BASE_2578</v>
      </c>
      <c r="B481" s="2" t="str">
        <f>'06A_Варіанти'!B472</f>
        <v>TT_2578</v>
      </c>
      <c r="C481" s="2" t="str">
        <f>'06A_Варіанти'!D472</f>
        <v>Основний</v>
      </c>
      <c r="D481" s="2" t="str">
        <f>'06A_Варіанти'!C472</f>
        <v>РЦП</v>
      </c>
      <c r="E481" s="2" t="str">
        <f>'06A_Варіанти'!S472</f>
        <v>DIRECT</v>
      </c>
      <c r="F481" s="2" t="str">
        <f>IF(O481='06A_Варіанти'!E472,'06A_Варіанти'!E$1,IF(O481='06A_Варіанти'!F472,'06A_Варіанти'!F$1,IF(O481='06A_Варіанти'!G472,'06A_Варіанти'!G$1,IF(O481='06A_Варіанти'!H472,'06A_Варіанти'!H$1,IF(O481='06A_Варіанти'!I472,'06A_Варіанти'!I$1,IF(O481='06A_Варіанти'!J472,'06A_Варіанти'!J$1,IF(O481='06A_Варіанти'!K472,'06A_Варіанти'!K$1,IF(O481='06A_Варіанти'!L472,'06A_Варіанти'!L$1,IF(O481='06A_Варіанти'!M472,'06A_Варіанти'!M$1,IF(O481='06A_Варіанти'!N472,'06A_Варіанти'!N$1,IF(O481='06A_Варіанти'!O472,'06A_Варіанти'!O$1,IF(O481='06A_Варіанти'!P472,'06A_Варіанти'!P$1,IF(O481='06A_Варіанти'!Q472,'06A_Варіанти'!Q$1,IF(O481='06A_Варіанти'!R472,'06A_Варіанти'!R$1,"НЕМАЄ МАРШРУТУ"))))))))))))))</f>
        <v>DIRECT</v>
      </c>
      <c r="G481" s="2" t="str">
        <f t="shared" si="49"/>
        <v>БЕЗ ЗМІН</v>
      </c>
      <c r="H481" s="2">
        <f>IF(G481="НЕМАЄ МАРШРУТУ",0,O481-'06A_Варіанти'!T472)</f>
        <v>0</v>
      </c>
      <c r="I481" s="2">
        <f>IFERROR(INDEX('04_Потоки'!$E:$E,MATCH(A481,'04_Потоки'!$A:$A,0)),0)</f>
        <v>1.850536130536131</v>
      </c>
      <c r="J481" s="2">
        <f t="shared" si="50"/>
        <v>1</v>
      </c>
      <c r="K481" s="2">
        <f>IF(C481="РЦК макси",0,2*'06A_Варіанти'!T472*J481)</f>
        <v>317</v>
      </c>
      <c r="L481" s="2">
        <f t="shared" si="51"/>
        <v>317</v>
      </c>
      <c r="M481" s="2">
        <f t="shared" si="52"/>
        <v>0</v>
      </c>
      <c r="N481" s="9">
        <f t="shared" si="53"/>
        <v>0</v>
      </c>
      <c r="O481" s="2">
        <f>MIN(IF('07A_Конструктор'!$D$5="Так",'06A_Варіанти'!E472,1E+99),IF('07A_Конструктор'!$D$6="Так",'06A_Варіанти'!F472,1E+99),IF('07A_Конструктор'!$D$7="Так",'06A_Варіанти'!G472,1E+99),IF('07A_Конструктор'!$D$8="Так",'06A_Варіанти'!H472,1E+99),IF('07A_Конструктор'!$D$9="Так",'06A_Варіанти'!I472,1E+99),IF('07A_Конструктор'!$D$10="Так",'06A_Варіанти'!J472,1E+99),IF('07A_Конструктор'!$D$11="Так",'06A_Варіанти'!K472,1E+99),IF('07A_Конструктор'!$D$12="Так",'06A_Варіанти'!L472,1E+99),IF('07A_Конструктор'!$D$13="Так",'06A_Варіанти'!M472,1E+99),IF('07A_Конструктор'!$D$14="Так",'06A_Варіанти'!N472,1E+99),IF('07A_Конструктор'!$D$15="Так",'06A_Варіанти'!O472,1E+99),IF('07A_Конструктор'!$D$16="Так",'06A_Варіанти'!P472,1E+99),IF('07A_Конструктор'!$D$17="Так",'06A_Варіанти'!Q472,1E+99),IF('06A_Варіанти'!R472="",1E+99,'06A_Варіанти'!R472))</f>
        <v>158.5</v>
      </c>
      <c r="P481" s="2" t="str">
        <f t="shared" si="54"/>
        <v>5 т</v>
      </c>
      <c r="Q481" s="2">
        <f t="shared" si="55"/>
        <v>14</v>
      </c>
      <c r="R481" s="2">
        <f>IF(OR(C481="РЦК макси",C481="РЦЧ SKU"),"SKU-потік",IFERROR(VLOOKUP(D481,'02_РЦ'!$A$3:$I$7,5,FALSE),0))</f>
        <v>800</v>
      </c>
      <c r="S481" s="2" t="str">
        <f>IF(OR(C481="РЦК макси",C481="РЦЧ SKU"),"Не рахується в ліміт",IFERROR(VLOOKUP(D481,'02_РЦ'!$A$3:$I$7,9,FALSE),"Немає РЦ"))</f>
        <v>В межах</v>
      </c>
    </row>
    <row r="482" spans="1:19">
      <c r="A482" s="2" t="str">
        <f>'06A_Варіанти'!A473</f>
        <v>BASE_2576</v>
      </c>
      <c r="B482" s="2" t="str">
        <f>'06A_Варіанти'!B473</f>
        <v>TT_2576</v>
      </c>
      <c r="C482" s="2" t="str">
        <f>'06A_Варіанти'!D473</f>
        <v>Основний</v>
      </c>
      <c r="D482" s="2" t="str">
        <f>'06A_Варіанти'!C473</f>
        <v>РЦП</v>
      </c>
      <c r="E482" s="2" t="str">
        <f>'06A_Варіанти'!S473</f>
        <v>DIRECT</v>
      </c>
      <c r="F482" s="2" t="str">
        <f>IF(O482='06A_Варіанти'!E473,'06A_Варіанти'!E$1,IF(O482='06A_Варіанти'!F473,'06A_Варіанти'!F$1,IF(O482='06A_Варіанти'!G473,'06A_Варіанти'!G$1,IF(O482='06A_Варіанти'!H473,'06A_Варіанти'!H$1,IF(O482='06A_Варіанти'!I473,'06A_Варіанти'!I$1,IF(O482='06A_Варіанти'!J473,'06A_Варіанти'!J$1,IF(O482='06A_Варіанти'!K473,'06A_Варіанти'!K$1,IF(O482='06A_Варіанти'!L473,'06A_Варіанти'!L$1,IF(O482='06A_Варіанти'!M473,'06A_Варіанти'!M$1,IF(O482='06A_Варіанти'!N473,'06A_Варіанти'!N$1,IF(O482='06A_Варіанти'!O473,'06A_Варіанти'!O$1,IF(O482='06A_Варіанти'!P473,'06A_Варіанти'!P$1,IF(O482='06A_Варіанти'!Q473,'06A_Варіанти'!Q$1,IF(O482='06A_Варіанти'!R473,'06A_Варіанти'!R$1,"НЕМАЄ МАРШРУТУ"))))))))))))))</f>
        <v>DIRECT</v>
      </c>
      <c r="G482" s="2" t="str">
        <f t="shared" si="49"/>
        <v>БЕЗ ЗМІН</v>
      </c>
      <c r="H482" s="2">
        <f>IF(G482="НЕМАЄ МАРШРУТУ",0,O482-'06A_Варіанти'!T473)</f>
        <v>0</v>
      </c>
      <c r="I482" s="2">
        <f>IFERROR(INDEX('04_Потоки'!$E:$E,MATCH(A482,'04_Потоки'!$A:$A,0)),0)</f>
        <v>1.850536130536131</v>
      </c>
      <c r="J482" s="2">
        <f t="shared" si="50"/>
        <v>1</v>
      </c>
      <c r="K482" s="2">
        <f>IF(C482="РЦК макси",0,2*'06A_Варіанти'!T473*J482)</f>
        <v>714.2</v>
      </c>
      <c r="L482" s="2">
        <f t="shared" si="51"/>
        <v>714.2</v>
      </c>
      <c r="M482" s="2">
        <f t="shared" si="52"/>
        <v>0</v>
      </c>
      <c r="N482" s="9">
        <f t="shared" si="53"/>
        <v>0</v>
      </c>
      <c r="O482" s="2">
        <f>MIN(IF('07A_Конструктор'!$D$5="Так",'06A_Варіанти'!E473,1E+99),IF('07A_Конструктор'!$D$6="Так",'06A_Варіанти'!F473,1E+99),IF('07A_Конструктор'!$D$7="Так",'06A_Варіанти'!G473,1E+99),IF('07A_Конструктор'!$D$8="Так",'06A_Варіанти'!H473,1E+99),IF('07A_Конструктор'!$D$9="Так",'06A_Варіанти'!I473,1E+99),IF('07A_Конструктор'!$D$10="Так",'06A_Варіанти'!J473,1E+99),IF('07A_Конструктор'!$D$11="Так",'06A_Варіанти'!K473,1E+99),IF('07A_Конструктор'!$D$12="Так",'06A_Варіанти'!L473,1E+99),IF('07A_Конструктор'!$D$13="Так",'06A_Варіанти'!M473,1E+99),IF('07A_Конструктор'!$D$14="Так",'06A_Варіанти'!N473,1E+99),IF('07A_Конструктор'!$D$15="Так",'06A_Варіанти'!O473,1E+99),IF('07A_Конструктор'!$D$16="Так",'06A_Варіанти'!P473,1E+99),IF('07A_Конструктор'!$D$17="Так",'06A_Варіанти'!Q473,1E+99),IF('06A_Варіанти'!R473="",1E+99,'06A_Варіанти'!R473))</f>
        <v>357.1</v>
      </c>
      <c r="P482" s="2" t="str">
        <f t="shared" si="54"/>
        <v>5 т</v>
      </c>
      <c r="Q482" s="2">
        <f t="shared" si="55"/>
        <v>14</v>
      </c>
      <c r="R482" s="2">
        <f>IF(OR(C482="РЦК макси",C482="РЦЧ SKU"),"SKU-потік",IFERROR(VLOOKUP(D482,'02_РЦ'!$A$3:$I$7,5,FALSE),0))</f>
        <v>800</v>
      </c>
      <c r="S482" s="2" t="str">
        <f>IF(OR(C482="РЦК макси",C482="РЦЧ SKU"),"Не рахується в ліміт",IFERROR(VLOOKUP(D482,'02_РЦ'!$A$3:$I$7,9,FALSE),"Немає РЦ"))</f>
        <v>В межах</v>
      </c>
    </row>
    <row r="483" spans="1:19">
      <c r="A483" s="2" t="str">
        <f>'06A_Варіанти'!A474</f>
        <v>BASE_2584</v>
      </c>
      <c r="B483" s="2" t="str">
        <f>'06A_Варіанти'!B474</f>
        <v>TT_2584</v>
      </c>
      <c r="C483" s="2" t="str">
        <f>'06A_Варіанти'!D474</f>
        <v>Основний</v>
      </c>
      <c r="D483" s="2" t="str">
        <f>'06A_Варіанти'!C474</f>
        <v>РЦП</v>
      </c>
      <c r="E483" s="2" t="str">
        <f>'06A_Варіанти'!S474</f>
        <v>DIRECT</v>
      </c>
      <c r="F483" s="2" t="str">
        <f>IF(O483='06A_Варіанти'!E474,'06A_Варіанти'!E$1,IF(O483='06A_Варіанти'!F474,'06A_Варіанти'!F$1,IF(O483='06A_Варіанти'!G474,'06A_Варіанти'!G$1,IF(O483='06A_Варіанти'!H474,'06A_Варіанти'!H$1,IF(O483='06A_Варіанти'!I474,'06A_Варіанти'!I$1,IF(O483='06A_Варіанти'!J474,'06A_Варіанти'!J$1,IF(O483='06A_Варіанти'!K474,'06A_Варіанти'!K$1,IF(O483='06A_Варіанти'!L474,'06A_Варіанти'!L$1,IF(O483='06A_Варіанти'!M474,'06A_Варіанти'!M$1,IF(O483='06A_Варіанти'!N474,'06A_Варіанти'!N$1,IF(O483='06A_Варіанти'!O474,'06A_Варіанти'!O$1,IF(O483='06A_Варіанти'!P474,'06A_Варіанти'!P$1,IF(O483='06A_Варіанти'!Q474,'06A_Варіанти'!Q$1,IF(O483='06A_Варіанти'!R474,'06A_Варіанти'!R$1,"НЕМАЄ МАРШРУТУ"))))))))))))))</f>
        <v>DIRECT</v>
      </c>
      <c r="G483" s="2" t="str">
        <f t="shared" si="49"/>
        <v>БЕЗ ЗМІН</v>
      </c>
      <c r="H483" s="2">
        <f>IF(G483="НЕМАЄ МАРШРУТУ",0,O483-'06A_Варіанти'!T474)</f>
        <v>0</v>
      </c>
      <c r="I483" s="2">
        <f>IFERROR(INDEX('04_Потоки'!$E:$E,MATCH(A483,'04_Потоки'!$A:$A,0)),0)</f>
        <v>1.850536130536131</v>
      </c>
      <c r="J483" s="2">
        <f t="shared" si="50"/>
        <v>1</v>
      </c>
      <c r="K483" s="2">
        <f>IF(C483="РЦК макси",0,2*'06A_Варіанти'!T474*J483)</f>
        <v>714.8</v>
      </c>
      <c r="L483" s="2">
        <f t="shared" si="51"/>
        <v>714.8</v>
      </c>
      <c r="M483" s="2">
        <f t="shared" si="52"/>
        <v>0</v>
      </c>
      <c r="N483" s="9">
        <f t="shared" si="53"/>
        <v>0</v>
      </c>
      <c r="O483" s="2">
        <f>MIN(IF('07A_Конструктор'!$D$5="Так",'06A_Варіанти'!E474,1E+99),IF('07A_Конструктор'!$D$6="Так",'06A_Варіанти'!F474,1E+99),IF('07A_Конструктор'!$D$7="Так",'06A_Варіанти'!G474,1E+99),IF('07A_Конструктор'!$D$8="Так",'06A_Варіанти'!H474,1E+99),IF('07A_Конструктор'!$D$9="Так",'06A_Варіанти'!I474,1E+99),IF('07A_Конструктор'!$D$10="Так",'06A_Варіанти'!J474,1E+99),IF('07A_Конструктор'!$D$11="Так",'06A_Варіанти'!K474,1E+99),IF('07A_Конструктор'!$D$12="Так",'06A_Варіанти'!L474,1E+99),IF('07A_Конструктор'!$D$13="Так",'06A_Варіанти'!M474,1E+99),IF('07A_Конструктор'!$D$14="Так",'06A_Варіанти'!N474,1E+99),IF('07A_Конструктор'!$D$15="Так",'06A_Варіанти'!O474,1E+99),IF('07A_Конструктор'!$D$16="Так",'06A_Варіанти'!P474,1E+99),IF('07A_Конструктор'!$D$17="Так",'06A_Варіанти'!Q474,1E+99),IF('06A_Варіанти'!R474="",1E+99,'06A_Варіанти'!R474))</f>
        <v>357.4</v>
      </c>
      <c r="P483" s="2" t="str">
        <f t="shared" si="54"/>
        <v>5 т</v>
      </c>
      <c r="Q483" s="2">
        <f t="shared" si="55"/>
        <v>14</v>
      </c>
      <c r="R483" s="2">
        <f>IF(OR(C483="РЦК макси",C483="РЦЧ SKU"),"SKU-потік",IFERROR(VLOOKUP(D483,'02_РЦ'!$A$3:$I$7,5,FALSE),0))</f>
        <v>800</v>
      </c>
      <c r="S483" s="2" t="str">
        <f>IF(OR(C483="РЦК макси",C483="РЦЧ SKU"),"Не рахується в ліміт",IFERROR(VLOOKUP(D483,'02_РЦ'!$A$3:$I$7,9,FALSE),"Немає РЦ"))</f>
        <v>В межах</v>
      </c>
    </row>
    <row r="484" spans="1:19">
      <c r="A484" s="2" t="str">
        <f>'06A_Варіанти'!A475</f>
        <v>BASE_2585</v>
      </c>
      <c r="B484" s="2" t="str">
        <f>'06A_Варіанти'!B475</f>
        <v>TT_2585</v>
      </c>
      <c r="C484" s="2" t="str">
        <f>'06A_Варіанти'!D475</f>
        <v>Основний</v>
      </c>
      <c r="D484" s="2" t="str">
        <f>'06A_Варіанти'!C475</f>
        <v>РЦП</v>
      </c>
      <c r="E484" s="2" t="str">
        <f>'06A_Варіанти'!S475</f>
        <v>DIRECT</v>
      </c>
      <c r="F484" s="2" t="str">
        <f>IF(O484='06A_Варіанти'!E475,'06A_Варіанти'!E$1,IF(O484='06A_Варіанти'!F475,'06A_Варіанти'!F$1,IF(O484='06A_Варіанти'!G475,'06A_Варіанти'!G$1,IF(O484='06A_Варіанти'!H475,'06A_Варіанти'!H$1,IF(O484='06A_Варіанти'!I475,'06A_Варіанти'!I$1,IF(O484='06A_Варіанти'!J475,'06A_Варіанти'!J$1,IF(O484='06A_Варіанти'!K475,'06A_Варіанти'!K$1,IF(O484='06A_Варіанти'!L475,'06A_Варіанти'!L$1,IF(O484='06A_Варіанти'!M475,'06A_Варіанти'!M$1,IF(O484='06A_Варіанти'!N475,'06A_Варіанти'!N$1,IF(O484='06A_Варіанти'!O475,'06A_Варіанти'!O$1,IF(O484='06A_Варіанти'!P475,'06A_Варіанти'!P$1,IF(O484='06A_Варіанти'!Q475,'06A_Варіанти'!Q$1,IF(O484='06A_Варіанти'!R475,'06A_Варіанти'!R$1,"НЕМАЄ МАРШРУТУ"))))))))))))))</f>
        <v>DIRECT</v>
      </c>
      <c r="G484" s="2" t="str">
        <f t="shared" si="49"/>
        <v>БЕЗ ЗМІН</v>
      </c>
      <c r="H484" s="2">
        <f>IF(G484="НЕМАЄ МАРШРУТУ",0,O484-'06A_Варіанти'!T475)</f>
        <v>0</v>
      </c>
      <c r="I484" s="2">
        <f>IFERROR(INDEX('04_Потоки'!$E:$E,MATCH(A484,'04_Потоки'!$A:$A,0)),0)</f>
        <v>1.850536130536131</v>
      </c>
      <c r="J484" s="2">
        <f t="shared" si="50"/>
        <v>1</v>
      </c>
      <c r="K484" s="2">
        <f>IF(C484="РЦК макси",0,2*'06A_Варіанти'!T475*J484)</f>
        <v>721.4</v>
      </c>
      <c r="L484" s="2">
        <f t="shared" si="51"/>
        <v>721.4</v>
      </c>
      <c r="M484" s="2">
        <f t="shared" si="52"/>
        <v>0</v>
      </c>
      <c r="N484" s="9">
        <f t="shared" si="53"/>
        <v>0</v>
      </c>
      <c r="O484" s="2">
        <f>MIN(IF('07A_Конструктор'!$D$5="Так",'06A_Варіанти'!E475,1E+99),IF('07A_Конструктор'!$D$6="Так",'06A_Варіанти'!F475,1E+99),IF('07A_Конструктор'!$D$7="Так",'06A_Варіанти'!G475,1E+99),IF('07A_Конструктор'!$D$8="Так",'06A_Варіанти'!H475,1E+99),IF('07A_Конструктор'!$D$9="Так",'06A_Варіанти'!I475,1E+99),IF('07A_Конструктор'!$D$10="Так",'06A_Варіанти'!J475,1E+99),IF('07A_Конструктор'!$D$11="Так",'06A_Варіанти'!K475,1E+99),IF('07A_Конструктор'!$D$12="Так",'06A_Варіанти'!L475,1E+99),IF('07A_Конструктор'!$D$13="Так",'06A_Варіанти'!M475,1E+99),IF('07A_Конструктор'!$D$14="Так",'06A_Варіанти'!N475,1E+99),IF('07A_Конструктор'!$D$15="Так",'06A_Варіанти'!O475,1E+99),IF('07A_Конструктор'!$D$16="Так",'06A_Варіанти'!P475,1E+99),IF('07A_Конструктор'!$D$17="Так",'06A_Варіанти'!Q475,1E+99),IF('06A_Варіанти'!R475="",1E+99,'06A_Варіанти'!R475))</f>
        <v>360.7</v>
      </c>
      <c r="P484" s="2" t="str">
        <f t="shared" si="54"/>
        <v>5 т</v>
      </c>
      <c r="Q484" s="2">
        <f t="shared" si="55"/>
        <v>14</v>
      </c>
      <c r="R484" s="2">
        <f>IF(OR(C484="РЦК макси",C484="РЦЧ SKU"),"SKU-потік",IFERROR(VLOOKUP(D484,'02_РЦ'!$A$3:$I$7,5,FALSE),0))</f>
        <v>800</v>
      </c>
      <c r="S484" s="2" t="str">
        <f>IF(OR(C484="РЦК макси",C484="РЦЧ SKU"),"Не рахується в ліміт",IFERROR(VLOOKUP(D484,'02_РЦ'!$A$3:$I$7,9,FALSE),"Немає РЦ"))</f>
        <v>В межах</v>
      </c>
    </row>
    <row r="485" spans="1:19">
      <c r="A485" s="2" t="str">
        <f>'06A_Варіанти'!A476</f>
        <v>BASE_2589</v>
      </c>
      <c r="B485" s="2" t="str">
        <f>'06A_Варіанти'!B476</f>
        <v>TT_2589</v>
      </c>
      <c r="C485" s="2" t="str">
        <f>'06A_Варіанти'!D476</f>
        <v>Основний</v>
      </c>
      <c r="D485" s="2" t="str">
        <f>'06A_Варіанти'!C476</f>
        <v>РЦП</v>
      </c>
      <c r="E485" s="2" t="str">
        <f>'06A_Варіанти'!S476</f>
        <v>DIRECT</v>
      </c>
      <c r="F485" s="2" t="str">
        <f>IF(O485='06A_Варіанти'!E476,'06A_Варіанти'!E$1,IF(O485='06A_Варіанти'!F476,'06A_Варіанти'!F$1,IF(O485='06A_Варіанти'!G476,'06A_Варіанти'!G$1,IF(O485='06A_Варіанти'!H476,'06A_Варіанти'!H$1,IF(O485='06A_Варіанти'!I476,'06A_Варіанти'!I$1,IF(O485='06A_Варіанти'!J476,'06A_Варіанти'!J$1,IF(O485='06A_Варіанти'!K476,'06A_Варіанти'!K$1,IF(O485='06A_Варіанти'!L476,'06A_Варіанти'!L$1,IF(O485='06A_Варіанти'!M476,'06A_Варіанти'!M$1,IF(O485='06A_Варіанти'!N476,'06A_Варіанти'!N$1,IF(O485='06A_Варіанти'!O476,'06A_Варіанти'!O$1,IF(O485='06A_Варіанти'!P476,'06A_Варіанти'!P$1,IF(O485='06A_Варіанти'!Q476,'06A_Варіанти'!Q$1,IF(O485='06A_Варіанти'!R476,'06A_Варіанти'!R$1,"НЕМАЄ МАРШРУТУ"))))))))))))))</f>
        <v>DIRECT</v>
      </c>
      <c r="G485" s="2" t="str">
        <f t="shared" si="49"/>
        <v>БЕЗ ЗМІН</v>
      </c>
      <c r="H485" s="2">
        <f>IF(G485="НЕМАЄ МАРШРУТУ",0,O485-'06A_Варіанти'!T476)</f>
        <v>0</v>
      </c>
      <c r="I485" s="2">
        <f>IFERROR(INDEX('04_Потоки'!$E:$E,MATCH(A485,'04_Потоки'!$A:$A,0)),0)</f>
        <v>1.850536130536131</v>
      </c>
      <c r="J485" s="2">
        <f t="shared" si="50"/>
        <v>1</v>
      </c>
      <c r="K485" s="2">
        <f>IF(C485="РЦК макси",0,2*'06A_Варіанти'!T476*J485)</f>
        <v>307.60000000000002</v>
      </c>
      <c r="L485" s="2">
        <f t="shared" si="51"/>
        <v>307.60000000000002</v>
      </c>
      <c r="M485" s="2">
        <f t="shared" si="52"/>
        <v>0</v>
      </c>
      <c r="N485" s="9">
        <f t="shared" si="53"/>
        <v>0</v>
      </c>
      <c r="O485" s="2">
        <f>MIN(IF('07A_Конструктор'!$D$5="Так",'06A_Варіанти'!E476,1E+99),IF('07A_Конструктор'!$D$6="Так",'06A_Варіанти'!F476,1E+99),IF('07A_Конструктор'!$D$7="Так",'06A_Варіанти'!G476,1E+99),IF('07A_Конструктор'!$D$8="Так",'06A_Варіанти'!H476,1E+99),IF('07A_Конструктор'!$D$9="Так",'06A_Варіанти'!I476,1E+99),IF('07A_Конструктор'!$D$10="Так",'06A_Варіанти'!J476,1E+99),IF('07A_Конструктор'!$D$11="Так",'06A_Варіанти'!K476,1E+99),IF('07A_Конструктор'!$D$12="Так",'06A_Варіанти'!L476,1E+99),IF('07A_Конструктор'!$D$13="Так",'06A_Варіанти'!M476,1E+99),IF('07A_Конструктор'!$D$14="Так",'06A_Варіанти'!N476,1E+99),IF('07A_Конструктор'!$D$15="Так",'06A_Варіанти'!O476,1E+99),IF('07A_Конструктор'!$D$16="Так",'06A_Варіанти'!P476,1E+99),IF('07A_Конструктор'!$D$17="Так",'06A_Варіанти'!Q476,1E+99),IF('06A_Варіанти'!R476="",1E+99,'06A_Варіанти'!R476))</f>
        <v>153.80000000000001</v>
      </c>
      <c r="P485" s="2" t="str">
        <f t="shared" si="54"/>
        <v>5 т</v>
      </c>
      <c r="Q485" s="2">
        <f t="shared" si="55"/>
        <v>14</v>
      </c>
      <c r="R485" s="2">
        <f>IF(OR(C485="РЦК макси",C485="РЦЧ SKU"),"SKU-потік",IFERROR(VLOOKUP(D485,'02_РЦ'!$A$3:$I$7,5,FALSE),0))</f>
        <v>800</v>
      </c>
      <c r="S485" s="2" t="str">
        <f>IF(OR(C485="РЦК макси",C485="РЦЧ SKU"),"Не рахується в ліміт",IFERROR(VLOOKUP(D485,'02_РЦ'!$A$3:$I$7,9,FALSE),"Немає РЦ"))</f>
        <v>В межах</v>
      </c>
    </row>
    <row r="486" spans="1:19">
      <c r="A486" s="2" t="str">
        <f>'06A_Варіанти'!A477</f>
        <v>BASE_2579</v>
      </c>
      <c r="B486" s="2" t="str">
        <f>'06A_Варіанти'!B477</f>
        <v>TT_2579</v>
      </c>
      <c r="C486" s="2" t="str">
        <f>'06A_Варіанти'!D477</f>
        <v>Основний</v>
      </c>
      <c r="D486" s="2" t="str">
        <f>'06A_Варіанти'!C477</f>
        <v>РЦП</v>
      </c>
      <c r="E486" s="2" t="str">
        <f>'06A_Варіанти'!S477</f>
        <v>DIRECT</v>
      </c>
      <c r="F486" s="2" t="str">
        <f>IF(O486='06A_Варіанти'!E477,'06A_Варіанти'!E$1,IF(O486='06A_Варіанти'!F477,'06A_Варіанти'!F$1,IF(O486='06A_Варіанти'!G477,'06A_Варіанти'!G$1,IF(O486='06A_Варіанти'!H477,'06A_Варіанти'!H$1,IF(O486='06A_Варіанти'!I477,'06A_Варіанти'!I$1,IF(O486='06A_Варіанти'!J477,'06A_Варіанти'!J$1,IF(O486='06A_Варіанти'!K477,'06A_Варіанти'!K$1,IF(O486='06A_Варіанти'!L477,'06A_Варіанти'!L$1,IF(O486='06A_Варіанти'!M477,'06A_Варіанти'!M$1,IF(O486='06A_Варіанти'!N477,'06A_Варіанти'!N$1,IF(O486='06A_Варіанти'!O477,'06A_Варіанти'!O$1,IF(O486='06A_Варіанти'!P477,'06A_Варіанти'!P$1,IF(O486='06A_Варіанти'!Q477,'06A_Варіанти'!Q$1,IF(O486='06A_Варіанти'!R477,'06A_Варіанти'!R$1,"НЕМАЄ МАРШРУТУ"))))))))))))))</f>
        <v>DIRECT</v>
      </c>
      <c r="G486" s="2" t="str">
        <f t="shared" si="49"/>
        <v>БЕЗ ЗМІН</v>
      </c>
      <c r="H486" s="2">
        <f>IF(G486="НЕМАЄ МАРШРУТУ",0,O486-'06A_Варіанти'!T477)</f>
        <v>0</v>
      </c>
      <c r="I486" s="2">
        <f>IFERROR(INDEX('04_Потоки'!$E:$E,MATCH(A486,'04_Потоки'!$A:$A,0)),0)</f>
        <v>1.850536130536131</v>
      </c>
      <c r="J486" s="2">
        <f t="shared" si="50"/>
        <v>1</v>
      </c>
      <c r="K486" s="2">
        <f>IF(C486="РЦК макси",0,2*'06A_Варіанти'!T477*J486)</f>
        <v>656.2</v>
      </c>
      <c r="L486" s="2">
        <f t="shared" si="51"/>
        <v>656.2</v>
      </c>
      <c r="M486" s="2">
        <f t="shared" si="52"/>
        <v>0</v>
      </c>
      <c r="N486" s="9">
        <f t="shared" si="53"/>
        <v>0</v>
      </c>
      <c r="O486" s="2">
        <f>MIN(IF('07A_Конструктор'!$D$5="Так",'06A_Варіанти'!E477,1E+99),IF('07A_Конструктор'!$D$6="Так",'06A_Варіанти'!F477,1E+99),IF('07A_Конструктор'!$D$7="Так",'06A_Варіанти'!G477,1E+99),IF('07A_Конструктор'!$D$8="Так",'06A_Варіанти'!H477,1E+99),IF('07A_Конструктор'!$D$9="Так",'06A_Варіанти'!I477,1E+99),IF('07A_Конструктор'!$D$10="Так",'06A_Варіанти'!J477,1E+99),IF('07A_Конструктор'!$D$11="Так",'06A_Варіанти'!K477,1E+99),IF('07A_Конструктор'!$D$12="Так",'06A_Варіанти'!L477,1E+99),IF('07A_Конструктор'!$D$13="Так",'06A_Варіанти'!M477,1E+99),IF('07A_Конструктор'!$D$14="Так",'06A_Варіанти'!N477,1E+99),IF('07A_Конструктор'!$D$15="Так",'06A_Варіанти'!O477,1E+99),IF('07A_Конструктор'!$D$16="Так",'06A_Варіанти'!P477,1E+99),IF('07A_Конструктор'!$D$17="Так",'06A_Варіанти'!Q477,1E+99),IF('06A_Варіанти'!R477="",1E+99,'06A_Варіанти'!R477))</f>
        <v>328.1</v>
      </c>
      <c r="P486" s="2" t="str">
        <f t="shared" si="54"/>
        <v>5 т</v>
      </c>
      <c r="Q486" s="2">
        <f t="shared" si="55"/>
        <v>14</v>
      </c>
      <c r="R486" s="2">
        <f>IF(OR(C486="РЦК макси",C486="РЦЧ SKU"),"SKU-потік",IFERROR(VLOOKUP(D486,'02_РЦ'!$A$3:$I$7,5,FALSE),0))</f>
        <v>800</v>
      </c>
      <c r="S486" s="2" t="str">
        <f>IF(OR(C486="РЦК макси",C486="РЦЧ SKU"),"Не рахується в ліміт",IFERROR(VLOOKUP(D486,'02_РЦ'!$A$3:$I$7,9,FALSE),"Немає РЦ"))</f>
        <v>В межах</v>
      </c>
    </row>
    <row r="487" spans="1:19">
      <c r="A487" s="2" t="str">
        <f>'06A_Варіанти'!A478</f>
        <v>BASE_2598</v>
      </c>
      <c r="B487" s="2" t="str">
        <f>'06A_Варіанти'!B478</f>
        <v>TT_2598</v>
      </c>
      <c r="C487" s="2" t="str">
        <f>'06A_Варіанти'!D478</f>
        <v>Основний</v>
      </c>
      <c r="D487" s="2" t="str">
        <f>'06A_Варіанти'!C478</f>
        <v>РЦП</v>
      </c>
      <c r="E487" s="2" t="str">
        <f>'06A_Варіанти'!S478</f>
        <v>DIRECT</v>
      </c>
      <c r="F487" s="2" t="str">
        <f>IF(O487='06A_Варіанти'!E478,'06A_Варіанти'!E$1,IF(O487='06A_Варіанти'!F478,'06A_Варіанти'!F$1,IF(O487='06A_Варіанти'!G478,'06A_Варіанти'!G$1,IF(O487='06A_Варіанти'!H478,'06A_Варіанти'!H$1,IF(O487='06A_Варіанти'!I478,'06A_Варіанти'!I$1,IF(O487='06A_Варіанти'!J478,'06A_Варіанти'!J$1,IF(O487='06A_Варіанти'!K478,'06A_Варіанти'!K$1,IF(O487='06A_Варіанти'!L478,'06A_Варіанти'!L$1,IF(O487='06A_Варіанти'!M478,'06A_Варіанти'!M$1,IF(O487='06A_Варіанти'!N478,'06A_Варіанти'!N$1,IF(O487='06A_Варіанти'!O478,'06A_Варіанти'!O$1,IF(O487='06A_Варіанти'!P478,'06A_Варіанти'!P$1,IF(O487='06A_Варіанти'!Q478,'06A_Варіанти'!Q$1,IF(O487='06A_Варіанти'!R478,'06A_Варіанти'!R$1,"НЕМАЄ МАРШРУТУ"))))))))))))))</f>
        <v>DIRECT</v>
      </c>
      <c r="G487" s="2" t="str">
        <f t="shared" si="49"/>
        <v>БЕЗ ЗМІН</v>
      </c>
      <c r="H487" s="2">
        <f>IF(G487="НЕМАЄ МАРШРУТУ",0,O487-'06A_Варіанти'!T478)</f>
        <v>0</v>
      </c>
      <c r="I487" s="2">
        <f>IFERROR(INDEX('04_Потоки'!$E:$E,MATCH(A487,'04_Потоки'!$A:$A,0)),0)</f>
        <v>1.850536130536131</v>
      </c>
      <c r="J487" s="2">
        <f t="shared" si="50"/>
        <v>1</v>
      </c>
      <c r="K487" s="2">
        <f>IF(C487="РЦК макси",0,2*'06A_Варіанти'!T478*J487)</f>
        <v>323.2</v>
      </c>
      <c r="L487" s="2">
        <f t="shared" si="51"/>
        <v>323.2</v>
      </c>
      <c r="M487" s="2">
        <f t="shared" si="52"/>
        <v>0</v>
      </c>
      <c r="N487" s="9">
        <f t="shared" si="53"/>
        <v>0</v>
      </c>
      <c r="O487" s="2">
        <f>MIN(IF('07A_Конструктор'!$D$5="Так",'06A_Варіанти'!E478,1E+99),IF('07A_Конструктор'!$D$6="Так",'06A_Варіанти'!F478,1E+99),IF('07A_Конструктор'!$D$7="Так",'06A_Варіанти'!G478,1E+99),IF('07A_Конструктор'!$D$8="Так",'06A_Варіанти'!H478,1E+99),IF('07A_Конструктор'!$D$9="Так",'06A_Варіанти'!I478,1E+99),IF('07A_Конструктор'!$D$10="Так",'06A_Варіанти'!J478,1E+99),IF('07A_Конструктор'!$D$11="Так",'06A_Варіанти'!K478,1E+99),IF('07A_Конструктор'!$D$12="Так",'06A_Варіанти'!L478,1E+99),IF('07A_Конструктор'!$D$13="Так",'06A_Варіанти'!M478,1E+99),IF('07A_Конструктор'!$D$14="Так",'06A_Варіанти'!N478,1E+99),IF('07A_Конструктор'!$D$15="Так",'06A_Варіанти'!O478,1E+99),IF('07A_Конструктор'!$D$16="Так",'06A_Варіанти'!P478,1E+99),IF('07A_Конструктор'!$D$17="Так",'06A_Варіанти'!Q478,1E+99),IF('06A_Варіанти'!R478="",1E+99,'06A_Варіанти'!R478))</f>
        <v>161.6</v>
      </c>
      <c r="P487" s="2" t="str">
        <f t="shared" si="54"/>
        <v>5 т</v>
      </c>
      <c r="Q487" s="2">
        <f t="shared" si="55"/>
        <v>14</v>
      </c>
      <c r="R487" s="2">
        <f>IF(OR(C487="РЦК макси",C487="РЦЧ SKU"),"SKU-потік",IFERROR(VLOOKUP(D487,'02_РЦ'!$A$3:$I$7,5,FALSE),0))</f>
        <v>800</v>
      </c>
      <c r="S487" s="2" t="str">
        <f>IF(OR(C487="РЦК макси",C487="РЦЧ SKU"),"Не рахується в ліміт",IFERROR(VLOOKUP(D487,'02_РЦ'!$A$3:$I$7,9,FALSE),"Немає РЦ"))</f>
        <v>В межах</v>
      </c>
    </row>
    <row r="488" spans="1:19">
      <c r="A488" s="2" t="str">
        <f>'06A_Варіанти'!A479</f>
        <v>BASE_903</v>
      </c>
      <c r="B488" s="2" t="str">
        <f>'06A_Варіанти'!B479</f>
        <v>TT_903</v>
      </c>
      <c r="C488" s="2" t="str">
        <f>'06A_Варіанти'!D479</f>
        <v>Основний</v>
      </c>
      <c r="D488" s="2" t="str">
        <f>'06A_Варіанти'!C479</f>
        <v>РЦП</v>
      </c>
      <c r="E488" s="2" t="str">
        <f>'06A_Варіанти'!S479</f>
        <v>DIRECT</v>
      </c>
      <c r="F488" s="2" t="str">
        <f>IF(O488='06A_Варіанти'!E479,'06A_Варіанти'!E$1,IF(O488='06A_Варіанти'!F479,'06A_Варіанти'!F$1,IF(O488='06A_Варіанти'!G479,'06A_Варіанти'!G$1,IF(O488='06A_Варіанти'!H479,'06A_Варіанти'!H$1,IF(O488='06A_Варіанти'!I479,'06A_Варіанти'!I$1,IF(O488='06A_Варіанти'!J479,'06A_Варіанти'!J$1,IF(O488='06A_Варіанти'!K479,'06A_Варіанти'!K$1,IF(O488='06A_Варіанти'!L479,'06A_Варіанти'!L$1,IF(O488='06A_Варіанти'!M479,'06A_Варіанти'!M$1,IF(O488='06A_Варіанти'!N479,'06A_Варіанти'!N$1,IF(O488='06A_Варіанти'!O479,'06A_Варіанти'!O$1,IF(O488='06A_Варіанти'!P479,'06A_Варіанти'!P$1,IF(O488='06A_Варіанти'!Q479,'06A_Варіанти'!Q$1,IF(O488='06A_Варіанти'!R479,'06A_Варіанти'!R$1,"НЕМАЄ МАРШРУТУ"))))))))))))))</f>
        <v>DIRECT</v>
      </c>
      <c r="G488" s="2" t="str">
        <f t="shared" si="49"/>
        <v>БЕЗ ЗМІН</v>
      </c>
      <c r="H488" s="2">
        <f>IF(G488="НЕМАЄ МАРШРУТУ",0,O488-'06A_Варіанти'!T479)</f>
        <v>0</v>
      </c>
      <c r="I488" s="2">
        <f>IFERROR(INDEX('04_Потоки'!$E:$E,MATCH(A488,'04_Потоки'!$A:$A,0)),0)</f>
        <v>1.850536130536131</v>
      </c>
      <c r="J488" s="2">
        <f t="shared" si="50"/>
        <v>1</v>
      </c>
      <c r="K488" s="2">
        <f>IF(C488="РЦК макси",0,2*'06A_Варіанти'!T479*J488)</f>
        <v>725.4</v>
      </c>
      <c r="L488" s="2">
        <f t="shared" si="51"/>
        <v>725.4</v>
      </c>
      <c r="M488" s="2">
        <f t="shared" si="52"/>
        <v>0</v>
      </c>
      <c r="N488" s="9">
        <f t="shared" si="53"/>
        <v>0</v>
      </c>
      <c r="O488" s="2">
        <f>MIN(IF('07A_Конструктор'!$D$5="Так",'06A_Варіанти'!E479,1E+99),IF('07A_Конструктор'!$D$6="Так",'06A_Варіанти'!F479,1E+99),IF('07A_Конструктор'!$D$7="Так",'06A_Варіанти'!G479,1E+99),IF('07A_Конструктор'!$D$8="Так",'06A_Варіанти'!H479,1E+99),IF('07A_Конструктор'!$D$9="Так",'06A_Варіанти'!I479,1E+99),IF('07A_Конструктор'!$D$10="Так",'06A_Варіанти'!J479,1E+99),IF('07A_Конструктор'!$D$11="Так",'06A_Варіанти'!K479,1E+99),IF('07A_Конструктор'!$D$12="Так",'06A_Варіанти'!L479,1E+99),IF('07A_Конструктор'!$D$13="Так",'06A_Варіанти'!M479,1E+99),IF('07A_Конструктор'!$D$14="Так",'06A_Варіанти'!N479,1E+99),IF('07A_Конструктор'!$D$15="Так",'06A_Варіанти'!O479,1E+99),IF('07A_Конструктор'!$D$16="Так",'06A_Варіанти'!P479,1E+99),IF('07A_Конструктор'!$D$17="Так",'06A_Варіанти'!Q479,1E+99),IF('06A_Варіанти'!R479="",1E+99,'06A_Варіанти'!R479))</f>
        <v>362.7</v>
      </c>
      <c r="P488" s="2" t="str">
        <f t="shared" si="54"/>
        <v>5 т</v>
      </c>
      <c r="Q488" s="2">
        <f t="shared" si="55"/>
        <v>14</v>
      </c>
      <c r="R488" s="2">
        <f>IF(OR(C488="РЦК макси",C488="РЦЧ SKU"),"SKU-потік",IFERROR(VLOOKUP(D488,'02_РЦ'!$A$3:$I$7,5,FALSE),0))</f>
        <v>800</v>
      </c>
      <c r="S488" s="2" t="str">
        <f>IF(OR(C488="РЦК макси",C488="РЦЧ SKU"),"Не рахується в ліміт",IFERROR(VLOOKUP(D488,'02_РЦ'!$A$3:$I$7,9,FALSE),"Немає РЦ"))</f>
        <v>В межах</v>
      </c>
    </row>
    <row r="489" spans="1:19">
      <c r="A489" s="2" t="str">
        <f>'06A_Варіанти'!A480</f>
        <v>BASE_2604</v>
      </c>
      <c r="B489" s="2" t="str">
        <f>'06A_Варіанти'!B480</f>
        <v>TT_2604</v>
      </c>
      <c r="C489" s="2" t="str">
        <f>'06A_Варіанти'!D480</f>
        <v>Основний</v>
      </c>
      <c r="D489" s="2" t="str">
        <f>'06A_Варіанти'!C480</f>
        <v>РЦП</v>
      </c>
      <c r="E489" s="2" t="str">
        <f>'06A_Варіанти'!S480</f>
        <v>DIRECT</v>
      </c>
      <c r="F489" s="2" t="str">
        <f>IF(O489='06A_Варіанти'!E480,'06A_Варіанти'!E$1,IF(O489='06A_Варіанти'!F480,'06A_Варіанти'!F$1,IF(O489='06A_Варіанти'!G480,'06A_Варіанти'!G$1,IF(O489='06A_Варіанти'!H480,'06A_Варіанти'!H$1,IF(O489='06A_Варіанти'!I480,'06A_Варіанти'!I$1,IF(O489='06A_Варіанти'!J480,'06A_Варіанти'!J$1,IF(O489='06A_Варіанти'!K480,'06A_Варіанти'!K$1,IF(O489='06A_Варіанти'!L480,'06A_Варіанти'!L$1,IF(O489='06A_Варіанти'!M480,'06A_Варіанти'!M$1,IF(O489='06A_Варіанти'!N480,'06A_Варіанти'!N$1,IF(O489='06A_Варіанти'!O480,'06A_Варіанти'!O$1,IF(O489='06A_Варіанти'!P480,'06A_Варіанти'!P$1,IF(O489='06A_Варіанти'!Q480,'06A_Варіанти'!Q$1,IF(O489='06A_Варіанти'!R480,'06A_Варіанти'!R$1,"НЕМАЄ МАРШРУТУ"))))))))))))))</f>
        <v>DIRECT</v>
      </c>
      <c r="G489" s="2" t="str">
        <f t="shared" si="49"/>
        <v>БЕЗ ЗМІН</v>
      </c>
      <c r="H489" s="2">
        <f>IF(G489="НЕМАЄ МАРШРУТУ",0,O489-'06A_Варіанти'!T480)</f>
        <v>0</v>
      </c>
      <c r="I489" s="2">
        <f>IFERROR(INDEX('04_Потоки'!$E:$E,MATCH(A489,'04_Потоки'!$A:$A,0)),0)</f>
        <v>1.850536130536131</v>
      </c>
      <c r="J489" s="2">
        <f t="shared" si="50"/>
        <v>1</v>
      </c>
      <c r="K489" s="2">
        <f>IF(C489="РЦК макси",0,2*'06A_Варіанти'!T480*J489)</f>
        <v>709.8</v>
      </c>
      <c r="L489" s="2">
        <f t="shared" si="51"/>
        <v>709.8</v>
      </c>
      <c r="M489" s="2">
        <f t="shared" si="52"/>
        <v>0</v>
      </c>
      <c r="N489" s="9">
        <f t="shared" si="53"/>
        <v>0</v>
      </c>
      <c r="O489" s="2">
        <f>MIN(IF('07A_Конструктор'!$D$5="Так",'06A_Варіанти'!E480,1E+99),IF('07A_Конструктор'!$D$6="Так",'06A_Варіанти'!F480,1E+99),IF('07A_Конструктор'!$D$7="Так",'06A_Варіанти'!G480,1E+99),IF('07A_Конструктор'!$D$8="Так",'06A_Варіанти'!H480,1E+99),IF('07A_Конструктор'!$D$9="Так",'06A_Варіанти'!I480,1E+99),IF('07A_Конструктор'!$D$10="Так",'06A_Варіанти'!J480,1E+99),IF('07A_Конструктор'!$D$11="Так",'06A_Варіанти'!K480,1E+99),IF('07A_Конструктор'!$D$12="Так",'06A_Варіанти'!L480,1E+99),IF('07A_Конструктор'!$D$13="Так",'06A_Варіанти'!M480,1E+99),IF('07A_Конструктор'!$D$14="Так",'06A_Варіанти'!N480,1E+99),IF('07A_Конструктор'!$D$15="Так",'06A_Варіанти'!O480,1E+99),IF('07A_Конструктор'!$D$16="Так",'06A_Варіанти'!P480,1E+99),IF('07A_Конструктор'!$D$17="Так",'06A_Варіанти'!Q480,1E+99),IF('06A_Варіанти'!R480="",1E+99,'06A_Варіанти'!R480))</f>
        <v>354.9</v>
      </c>
      <c r="P489" s="2" t="str">
        <f t="shared" si="54"/>
        <v>5 т</v>
      </c>
      <c r="Q489" s="2">
        <f t="shared" si="55"/>
        <v>14</v>
      </c>
      <c r="R489" s="2">
        <f>IF(OR(C489="РЦК макси",C489="РЦЧ SKU"),"SKU-потік",IFERROR(VLOOKUP(D489,'02_РЦ'!$A$3:$I$7,5,FALSE),0))</f>
        <v>800</v>
      </c>
      <c r="S489" s="2" t="str">
        <f>IF(OR(C489="РЦК макси",C489="РЦЧ SKU"),"Не рахується в ліміт",IFERROR(VLOOKUP(D489,'02_РЦ'!$A$3:$I$7,9,FALSE),"Немає РЦ"))</f>
        <v>В межах</v>
      </c>
    </row>
    <row r="490" spans="1:19">
      <c r="A490" s="2" t="str">
        <f>'06A_Варіанти'!A481</f>
        <v>BASE_2605</v>
      </c>
      <c r="B490" s="2" t="str">
        <f>'06A_Варіанти'!B481</f>
        <v>TT_2605</v>
      </c>
      <c r="C490" s="2" t="str">
        <f>'06A_Варіанти'!D481</f>
        <v>Основний</v>
      </c>
      <c r="D490" s="2" t="str">
        <f>'06A_Варіанти'!C481</f>
        <v>РЦП</v>
      </c>
      <c r="E490" s="2" t="str">
        <f>'06A_Варіанти'!S481</f>
        <v>DIRECT</v>
      </c>
      <c r="F490" s="2" t="str">
        <f>IF(O490='06A_Варіанти'!E481,'06A_Варіанти'!E$1,IF(O490='06A_Варіанти'!F481,'06A_Варіанти'!F$1,IF(O490='06A_Варіанти'!G481,'06A_Варіанти'!G$1,IF(O490='06A_Варіанти'!H481,'06A_Варіанти'!H$1,IF(O490='06A_Варіанти'!I481,'06A_Варіанти'!I$1,IF(O490='06A_Варіанти'!J481,'06A_Варіанти'!J$1,IF(O490='06A_Варіанти'!K481,'06A_Варіанти'!K$1,IF(O490='06A_Варіанти'!L481,'06A_Варіанти'!L$1,IF(O490='06A_Варіанти'!M481,'06A_Варіанти'!M$1,IF(O490='06A_Варіанти'!N481,'06A_Варіанти'!N$1,IF(O490='06A_Варіанти'!O481,'06A_Варіанти'!O$1,IF(O490='06A_Варіанти'!P481,'06A_Варіанти'!P$1,IF(O490='06A_Варіанти'!Q481,'06A_Варіанти'!Q$1,IF(O490='06A_Варіанти'!R481,'06A_Варіанти'!R$1,"НЕМАЄ МАРШРУТУ"))))))))))))))</f>
        <v>DIRECT</v>
      </c>
      <c r="G490" s="2" t="str">
        <f t="shared" si="49"/>
        <v>БЕЗ ЗМІН</v>
      </c>
      <c r="H490" s="2">
        <f>IF(G490="НЕМАЄ МАРШРУТУ",0,O490-'06A_Варіанти'!T481)</f>
        <v>0</v>
      </c>
      <c r="I490" s="2">
        <f>IFERROR(INDEX('04_Потоки'!$E:$E,MATCH(A490,'04_Потоки'!$A:$A,0)),0)</f>
        <v>1.850536130536131</v>
      </c>
      <c r="J490" s="2">
        <f t="shared" si="50"/>
        <v>1</v>
      </c>
      <c r="K490" s="2">
        <f>IF(C490="РЦК макси",0,2*'06A_Варіанти'!T481*J490)</f>
        <v>282.60000000000002</v>
      </c>
      <c r="L490" s="2">
        <f t="shared" si="51"/>
        <v>282.60000000000002</v>
      </c>
      <c r="M490" s="2">
        <f t="shared" si="52"/>
        <v>0</v>
      </c>
      <c r="N490" s="9">
        <f t="shared" si="53"/>
        <v>0</v>
      </c>
      <c r="O490" s="2">
        <f>MIN(IF('07A_Конструктор'!$D$5="Так",'06A_Варіанти'!E481,1E+99),IF('07A_Конструктор'!$D$6="Так",'06A_Варіанти'!F481,1E+99),IF('07A_Конструктор'!$D$7="Так",'06A_Варіанти'!G481,1E+99),IF('07A_Конструктор'!$D$8="Так",'06A_Варіанти'!H481,1E+99),IF('07A_Конструктор'!$D$9="Так",'06A_Варіанти'!I481,1E+99),IF('07A_Конструктор'!$D$10="Так",'06A_Варіанти'!J481,1E+99),IF('07A_Конструктор'!$D$11="Так",'06A_Варіанти'!K481,1E+99),IF('07A_Конструктор'!$D$12="Так",'06A_Варіанти'!L481,1E+99),IF('07A_Конструктор'!$D$13="Так",'06A_Варіанти'!M481,1E+99),IF('07A_Конструктор'!$D$14="Так",'06A_Варіанти'!N481,1E+99),IF('07A_Конструктор'!$D$15="Так",'06A_Варіанти'!O481,1E+99),IF('07A_Конструктор'!$D$16="Так",'06A_Варіанти'!P481,1E+99),IF('07A_Конструктор'!$D$17="Так",'06A_Варіанти'!Q481,1E+99),IF('06A_Варіанти'!R481="",1E+99,'06A_Варіанти'!R481))</f>
        <v>141.30000000000001</v>
      </c>
      <c r="P490" s="2" t="str">
        <f t="shared" si="54"/>
        <v>5 т</v>
      </c>
      <c r="Q490" s="2">
        <f t="shared" si="55"/>
        <v>14</v>
      </c>
      <c r="R490" s="2">
        <f>IF(OR(C490="РЦК макси",C490="РЦЧ SKU"),"SKU-потік",IFERROR(VLOOKUP(D490,'02_РЦ'!$A$3:$I$7,5,FALSE),0))</f>
        <v>800</v>
      </c>
      <c r="S490" s="2" t="str">
        <f>IF(OR(C490="РЦК макси",C490="РЦЧ SKU"),"Не рахується в ліміт",IFERROR(VLOOKUP(D490,'02_РЦ'!$A$3:$I$7,9,FALSE),"Немає РЦ"))</f>
        <v>В межах</v>
      </c>
    </row>
    <row r="491" spans="1:19">
      <c r="A491" s="2" t="str">
        <f>'06A_Варіанти'!A482</f>
        <v>BASE_2606</v>
      </c>
      <c r="B491" s="2" t="str">
        <f>'06A_Варіанти'!B482</f>
        <v>TT_2606</v>
      </c>
      <c r="C491" s="2" t="str">
        <f>'06A_Варіанти'!D482</f>
        <v>Основний</v>
      </c>
      <c r="D491" s="2" t="str">
        <f>'06A_Варіанти'!C482</f>
        <v>РЦП</v>
      </c>
      <c r="E491" s="2" t="str">
        <f>'06A_Варіанти'!S482</f>
        <v>DIRECT</v>
      </c>
      <c r="F491" s="2" t="str">
        <f>IF(O491='06A_Варіанти'!E482,'06A_Варіанти'!E$1,IF(O491='06A_Варіанти'!F482,'06A_Варіанти'!F$1,IF(O491='06A_Варіанти'!G482,'06A_Варіанти'!G$1,IF(O491='06A_Варіанти'!H482,'06A_Варіанти'!H$1,IF(O491='06A_Варіанти'!I482,'06A_Варіанти'!I$1,IF(O491='06A_Варіанти'!J482,'06A_Варіанти'!J$1,IF(O491='06A_Варіанти'!K482,'06A_Варіанти'!K$1,IF(O491='06A_Варіанти'!L482,'06A_Варіанти'!L$1,IF(O491='06A_Варіанти'!M482,'06A_Варіанти'!M$1,IF(O491='06A_Варіанти'!N482,'06A_Варіанти'!N$1,IF(O491='06A_Варіанти'!O482,'06A_Варіанти'!O$1,IF(O491='06A_Варіанти'!P482,'06A_Варіанти'!P$1,IF(O491='06A_Варіанти'!Q482,'06A_Варіанти'!Q$1,IF(O491='06A_Варіанти'!R482,'06A_Варіанти'!R$1,"НЕМАЄ МАРШРУТУ"))))))))))))))</f>
        <v>DIRECT</v>
      </c>
      <c r="G491" s="2" t="str">
        <f t="shared" si="49"/>
        <v>БЕЗ ЗМІН</v>
      </c>
      <c r="H491" s="2">
        <f>IF(G491="НЕМАЄ МАРШРУТУ",0,O491-'06A_Варіанти'!T482)</f>
        <v>0</v>
      </c>
      <c r="I491" s="2">
        <f>IFERROR(INDEX('04_Потоки'!$E:$E,MATCH(A491,'04_Потоки'!$A:$A,0)),0)</f>
        <v>1.850536130536131</v>
      </c>
      <c r="J491" s="2">
        <f t="shared" si="50"/>
        <v>1</v>
      </c>
      <c r="K491" s="2">
        <f>IF(C491="РЦК макси",0,2*'06A_Варіанти'!T482*J491)</f>
        <v>283.60000000000002</v>
      </c>
      <c r="L491" s="2">
        <f t="shared" si="51"/>
        <v>283.60000000000002</v>
      </c>
      <c r="M491" s="2">
        <f t="shared" si="52"/>
        <v>0</v>
      </c>
      <c r="N491" s="9">
        <f t="shared" si="53"/>
        <v>0</v>
      </c>
      <c r="O491" s="2">
        <f>MIN(IF('07A_Конструктор'!$D$5="Так",'06A_Варіанти'!E482,1E+99),IF('07A_Конструктор'!$D$6="Так",'06A_Варіанти'!F482,1E+99),IF('07A_Конструктор'!$D$7="Так",'06A_Варіанти'!G482,1E+99),IF('07A_Конструктор'!$D$8="Так",'06A_Варіанти'!H482,1E+99),IF('07A_Конструктор'!$D$9="Так",'06A_Варіанти'!I482,1E+99),IF('07A_Конструктор'!$D$10="Так",'06A_Варіанти'!J482,1E+99),IF('07A_Конструктор'!$D$11="Так",'06A_Варіанти'!K482,1E+99),IF('07A_Конструктор'!$D$12="Так",'06A_Варіанти'!L482,1E+99),IF('07A_Конструктор'!$D$13="Так",'06A_Варіанти'!M482,1E+99),IF('07A_Конструктор'!$D$14="Так",'06A_Варіанти'!N482,1E+99),IF('07A_Конструктор'!$D$15="Так",'06A_Варіанти'!O482,1E+99),IF('07A_Конструктор'!$D$16="Так",'06A_Варіанти'!P482,1E+99),IF('07A_Конструктор'!$D$17="Так",'06A_Варіанти'!Q482,1E+99),IF('06A_Варіанти'!R482="",1E+99,'06A_Варіанти'!R482))</f>
        <v>141.80000000000001</v>
      </c>
      <c r="P491" s="2" t="str">
        <f t="shared" si="54"/>
        <v>5 т</v>
      </c>
      <c r="Q491" s="2">
        <f t="shared" si="55"/>
        <v>14</v>
      </c>
      <c r="R491" s="2">
        <f>IF(OR(C491="РЦК макси",C491="РЦЧ SKU"),"SKU-потік",IFERROR(VLOOKUP(D491,'02_РЦ'!$A$3:$I$7,5,FALSE),0))</f>
        <v>800</v>
      </c>
      <c r="S491" s="2" t="str">
        <f>IF(OR(C491="РЦК макси",C491="РЦЧ SKU"),"Не рахується в ліміт",IFERROR(VLOOKUP(D491,'02_РЦ'!$A$3:$I$7,9,FALSE),"Немає РЦ"))</f>
        <v>В межах</v>
      </c>
    </row>
    <row r="492" spans="1:19">
      <c r="A492" s="2" t="str">
        <f>'06A_Варіанти'!A483</f>
        <v>BASE_2603</v>
      </c>
      <c r="B492" s="2" t="str">
        <f>'06A_Варіанти'!B483</f>
        <v>TT_2603</v>
      </c>
      <c r="C492" s="2" t="str">
        <f>'06A_Варіанти'!D483</f>
        <v>Основний</v>
      </c>
      <c r="D492" s="2" t="str">
        <f>'06A_Варіанти'!C483</f>
        <v>РЦП</v>
      </c>
      <c r="E492" s="2" t="str">
        <f>'06A_Варіанти'!S483</f>
        <v>DIRECT</v>
      </c>
      <c r="F492" s="2" t="str">
        <f>IF(O492='06A_Варіанти'!E483,'06A_Варіанти'!E$1,IF(O492='06A_Варіанти'!F483,'06A_Варіанти'!F$1,IF(O492='06A_Варіанти'!G483,'06A_Варіанти'!G$1,IF(O492='06A_Варіанти'!H483,'06A_Варіанти'!H$1,IF(O492='06A_Варіанти'!I483,'06A_Варіанти'!I$1,IF(O492='06A_Варіанти'!J483,'06A_Варіанти'!J$1,IF(O492='06A_Варіанти'!K483,'06A_Варіанти'!K$1,IF(O492='06A_Варіанти'!L483,'06A_Варіанти'!L$1,IF(O492='06A_Варіанти'!M483,'06A_Варіанти'!M$1,IF(O492='06A_Варіанти'!N483,'06A_Варіанти'!N$1,IF(O492='06A_Варіанти'!O483,'06A_Варіанти'!O$1,IF(O492='06A_Варіанти'!P483,'06A_Варіанти'!P$1,IF(O492='06A_Варіанти'!Q483,'06A_Варіанти'!Q$1,IF(O492='06A_Варіанти'!R483,'06A_Варіанти'!R$1,"НЕМАЄ МАРШРУТУ"))))))))))))))</f>
        <v>DIRECT</v>
      </c>
      <c r="G492" s="2" t="str">
        <f t="shared" si="49"/>
        <v>БЕЗ ЗМІН</v>
      </c>
      <c r="H492" s="2">
        <f>IF(G492="НЕМАЄ МАРШРУТУ",0,O492-'06A_Варіанти'!T483)</f>
        <v>0</v>
      </c>
      <c r="I492" s="2">
        <f>IFERROR(INDEX('04_Потоки'!$E:$E,MATCH(A492,'04_Потоки'!$A:$A,0)),0)</f>
        <v>1.850536130536131</v>
      </c>
      <c r="J492" s="2">
        <f t="shared" si="50"/>
        <v>1</v>
      </c>
      <c r="K492" s="2">
        <f>IF(C492="РЦК макси",0,2*'06A_Варіанти'!T483*J492)</f>
        <v>461.4</v>
      </c>
      <c r="L492" s="2">
        <f t="shared" si="51"/>
        <v>461.4</v>
      </c>
      <c r="M492" s="2">
        <f t="shared" si="52"/>
        <v>0</v>
      </c>
      <c r="N492" s="9">
        <f t="shared" si="53"/>
        <v>0</v>
      </c>
      <c r="O492" s="2">
        <f>MIN(IF('07A_Конструктор'!$D$5="Так",'06A_Варіанти'!E483,1E+99),IF('07A_Конструктор'!$D$6="Так",'06A_Варіанти'!F483,1E+99),IF('07A_Конструктор'!$D$7="Так",'06A_Варіанти'!G483,1E+99),IF('07A_Конструктор'!$D$8="Так",'06A_Варіанти'!H483,1E+99),IF('07A_Конструктор'!$D$9="Так",'06A_Варіанти'!I483,1E+99),IF('07A_Конструктор'!$D$10="Так",'06A_Варіанти'!J483,1E+99),IF('07A_Конструктор'!$D$11="Так",'06A_Варіанти'!K483,1E+99),IF('07A_Конструктор'!$D$12="Так",'06A_Варіанти'!L483,1E+99),IF('07A_Конструктор'!$D$13="Так",'06A_Варіанти'!M483,1E+99),IF('07A_Конструктор'!$D$14="Так",'06A_Варіанти'!N483,1E+99),IF('07A_Конструктор'!$D$15="Так",'06A_Варіанти'!O483,1E+99),IF('07A_Конструктор'!$D$16="Так",'06A_Варіанти'!P483,1E+99),IF('07A_Конструктор'!$D$17="Так",'06A_Варіанти'!Q483,1E+99),IF('06A_Варіанти'!R483="",1E+99,'06A_Варіанти'!R483))</f>
        <v>230.7</v>
      </c>
      <c r="P492" s="2" t="str">
        <f t="shared" si="54"/>
        <v>5 т</v>
      </c>
      <c r="Q492" s="2">
        <f t="shared" si="55"/>
        <v>14</v>
      </c>
      <c r="R492" s="2">
        <f>IF(OR(C492="РЦК макси",C492="РЦЧ SKU"),"SKU-потік",IFERROR(VLOOKUP(D492,'02_РЦ'!$A$3:$I$7,5,FALSE),0))</f>
        <v>800</v>
      </c>
      <c r="S492" s="2" t="str">
        <f>IF(OR(C492="РЦК макси",C492="РЦЧ SKU"),"Не рахується в ліміт",IFERROR(VLOOKUP(D492,'02_РЦ'!$A$3:$I$7,9,FALSE),"Немає РЦ"))</f>
        <v>В межах</v>
      </c>
    </row>
    <row r="493" spans="1:19">
      <c r="A493" s="2" t="str">
        <f>'06A_Варіанти'!A484</f>
        <v>BASE_2610</v>
      </c>
      <c r="B493" s="2" t="str">
        <f>'06A_Варіанти'!B484</f>
        <v>TT_2610</v>
      </c>
      <c r="C493" s="2" t="str">
        <f>'06A_Варіанти'!D484</f>
        <v>Основний</v>
      </c>
      <c r="D493" s="2" t="str">
        <f>'06A_Варіанти'!C484</f>
        <v>РЦП</v>
      </c>
      <c r="E493" s="2" t="str">
        <f>'06A_Варіанти'!S484</f>
        <v>DIRECT</v>
      </c>
      <c r="F493" s="2" t="str">
        <f>IF(O493='06A_Варіанти'!E484,'06A_Варіанти'!E$1,IF(O493='06A_Варіанти'!F484,'06A_Варіанти'!F$1,IF(O493='06A_Варіанти'!G484,'06A_Варіанти'!G$1,IF(O493='06A_Варіанти'!H484,'06A_Варіанти'!H$1,IF(O493='06A_Варіанти'!I484,'06A_Варіанти'!I$1,IF(O493='06A_Варіанти'!J484,'06A_Варіанти'!J$1,IF(O493='06A_Варіанти'!K484,'06A_Варіанти'!K$1,IF(O493='06A_Варіанти'!L484,'06A_Варіанти'!L$1,IF(O493='06A_Варіанти'!M484,'06A_Варіанти'!M$1,IF(O493='06A_Варіанти'!N484,'06A_Варіанти'!N$1,IF(O493='06A_Варіанти'!O484,'06A_Варіанти'!O$1,IF(O493='06A_Варіанти'!P484,'06A_Варіанти'!P$1,IF(O493='06A_Варіанти'!Q484,'06A_Варіанти'!Q$1,IF(O493='06A_Варіанти'!R484,'06A_Варіанти'!R$1,"НЕМАЄ МАРШРУТУ"))))))))))))))</f>
        <v>DIRECT</v>
      </c>
      <c r="G493" s="2" t="str">
        <f t="shared" si="49"/>
        <v>БЕЗ ЗМІН</v>
      </c>
      <c r="H493" s="2">
        <f>IF(G493="НЕМАЄ МАРШРУТУ",0,O493-'06A_Варіанти'!T484)</f>
        <v>0</v>
      </c>
      <c r="I493" s="2">
        <f>IFERROR(INDEX('04_Потоки'!$E:$E,MATCH(A493,'04_Потоки'!$A:$A,0)),0)</f>
        <v>1.850536130536131</v>
      </c>
      <c r="J493" s="2">
        <f t="shared" si="50"/>
        <v>1</v>
      </c>
      <c r="K493" s="2">
        <f>IF(C493="РЦК макси",0,2*'06A_Варіанти'!T484*J493)</f>
        <v>335.2</v>
      </c>
      <c r="L493" s="2">
        <f t="shared" si="51"/>
        <v>335.2</v>
      </c>
      <c r="M493" s="2">
        <f t="shared" si="52"/>
        <v>0</v>
      </c>
      <c r="N493" s="9">
        <f t="shared" si="53"/>
        <v>0</v>
      </c>
      <c r="O493" s="2">
        <f>MIN(IF('07A_Конструктор'!$D$5="Так",'06A_Варіанти'!E484,1E+99),IF('07A_Конструктор'!$D$6="Так",'06A_Варіанти'!F484,1E+99),IF('07A_Конструктор'!$D$7="Так",'06A_Варіанти'!G484,1E+99),IF('07A_Конструктор'!$D$8="Так",'06A_Варіанти'!H484,1E+99),IF('07A_Конструктор'!$D$9="Так",'06A_Варіанти'!I484,1E+99),IF('07A_Конструктор'!$D$10="Так",'06A_Варіанти'!J484,1E+99),IF('07A_Конструктор'!$D$11="Так",'06A_Варіанти'!K484,1E+99),IF('07A_Конструктор'!$D$12="Так",'06A_Варіанти'!L484,1E+99),IF('07A_Конструктор'!$D$13="Так",'06A_Варіанти'!M484,1E+99),IF('07A_Конструктор'!$D$14="Так",'06A_Варіанти'!N484,1E+99),IF('07A_Конструктор'!$D$15="Так",'06A_Варіанти'!O484,1E+99),IF('07A_Конструктор'!$D$16="Так",'06A_Варіанти'!P484,1E+99),IF('07A_Конструктор'!$D$17="Так",'06A_Варіанти'!Q484,1E+99),IF('06A_Варіанти'!R484="",1E+99,'06A_Варіанти'!R484))</f>
        <v>167.6</v>
      </c>
      <c r="P493" s="2" t="str">
        <f t="shared" si="54"/>
        <v>5 т</v>
      </c>
      <c r="Q493" s="2">
        <f t="shared" si="55"/>
        <v>14</v>
      </c>
      <c r="R493" s="2">
        <f>IF(OR(C493="РЦК макси",C493="РЦЧ SKU"),"SKU-потік",IFERROR(VLOOKUP(D493,'02_РЦ'!$A$3:$I$7,5,FALSE),0))</f>
        <v>800</v>
      </c>
      <c r="S493" s="2" t="str">
        <f>IF(OR(C493="РЦК макси",C493="РЦЧ SKU"),"Не рахується в ліміт",IFERROR(VLOOKUP(D493,'02_РЦ'!$A$3:$I$7,9,FALSE),"Немає РЦ"))</f>
        <v>В межах</v>
      </c>
    </row>
    <row r="494" spans="1:19">
      <c r="A494" s="2" t="str">
        <f>'06A_Варіанти'!A485</f>
        <v>BASE_2618</v>
      </c>
      <c r="B494" s="2" t="str">
        <f>'06A_Варіанти'!B485</f>
        <v>TT_2618</v>
      </c>
      <c r="C494" s="2" t="str">
        <f>'06A_Варіанти'!D485</f>
        <v>Основний</v>
      </c>
      <c r="D494" s="2" t="str">
        <f>'06A_Варіанти'!C485</f>
        <v>РЦП</v>
      </c>
      <c r="E494" s="2" t="str">
        <f>'06A_Варіанти'!S485</f>
        <v>DIRECT</v>
      </c>
      <c r="F494" s="2" t="str">
        <f>IF(O494='06A_Варіанти'!E485,'06A_Варіанти'!E$1,IF(O494='06A_Варіанти'!F485,'06A_Варіанти'!F$1,IF(O494='06A_Варіанти'!G485,'06A_Варіанти'!G$1,IF(O494='06A_Варіанти'!H485,'06A_Варіанти'!H$1,IF(O494='06A_Варіанти'!I485,'06A_Варіанти'!I$1,IF(O494='06A_Варіанти'!J485,'06A_Варіанти'!J$1,IF(O494='06A_Варіанти'!K485,'06A_Варіанти'!K$1,IF(O494='06A_Варіанти'!L485,'06A_Варіанти'!L$1,IF(O494='06A_Варіанти'!M485,'06A_Варіанти'!M$1,IF(O494='06A_Варіанти'!N485,'06A_Варіанти'!N$1,IF(O494='06A_Варіанти'!O485,'06A_Варіанти'!O$1,IF(O494='06A_Варіанти'!P485,'06A_Варіанти'!P$1,IF(O494='06A_Варіанти'!Q485,'06A_Варіанти'!Q$1,IF(O494='06A_Варіанти'!R485,'06A_Варіанти'!R$1,"НЕМАЄ МАРШРУТУ"))))))))))))))</f>
        <v>DIRECT</v>
      </c>
      <c r="G494" s="2" t="str">
        <f t="shared" si="49"/>
        <v>БЕЗ ЗМІН</v>
      </c>
      <c r="H494" s="2">
        <f>IF(G494="НЕМАЄ МАРШРУТУ",0,O494-'06A_Варіанти'!T485)</f>
        <v>0</v>
      </c>
      <c r="I494" s="2">
        <f>IFERROR(INDEX('04_Потоки'!$E:$E,MATCH(A494,'04_Потоки'!$A:$A,0)),0)</f>
        <v>1.850536130536131</v>
      </c>
      <c r="J494" s="2">
        <f t="shared" si="50"/>
        <v>1</v>
      </c>
      <c r="K494" s="2">
        <f>IF(C494="РЦК макси",0,2*'06A_Варіанти'!T485*J494)</f>
        <v>379.6</v>
      </c>
      <c r="L494" s="2">
        <f t="shared" si="51"/>
        <v>379.6</v>
      </c>
      <c r="M494" s="2">
        <f t="shared" si="52"/>
        <v>0</v>
      </c>
      <c r="N494" s="9">
        <f t="shared" si="53"/>
        <v>0</v>
      </c>
      <c r="O494" s="2">
        <f>MIN(IF('07A_Конструктор'!$D$5="Так",'06A_Варіанти'!E485,1E+99),IF('07A_Конструктор'!$D$6="Так",'06A_Варіанти'!F485,1E+99),IF('07A_Конструктор'!$D$7="Так",'06A_Варіанти'!G485,1E+99),IF('07A_Конструктор'!$D$8="Так",'06A_Варіанти'!H485,1E+99),IF('07A_Конструктор'!$D$9="Так",'06A_Варіанти'!I485,1E+99),IF('07A_Конструктор'!$D$10="Так",'06A_Варіанти'!J485,1E+99),IF('07A_Конструктор'!$D$11="Так",'06A_Варіанти'!K485,1E+99),IF('07A_Конструктор'!$D$12="Так",'06A_Варіанти'!L485,1E+99),IF('07A_Конструктор'!$D$13="Так",'06A_Варіанти'!M485,1E+99),IF('07A_Конструктор'!$D$14="Так",'06A_Варіанти'!N485,1E+99),IF('07A_Конструктор'!$D$15="Так",'06A_Варіанти'!O485,1E+99),IF('07A_Конструктор'!$D$16="Так",'06A_Варіанти'!P485,1E+99),IF('07A_Конструктор'!$D$17="Так",'06A_Варіанти'!Q485,1E+99),IF('06A_Варіанти'!R485="",1E+99,'06A_Варіанти'!R485))</f>
        <v>189.8</v>
      </c>
      <c r="P494" s="2" t="str">
        <f t="shared" si="54"/>
        <v>5 т</v>
      </c>
      <c r="Q494" s="2">
        <f t="shared" si="55"/>
        <v>14</v>
      </c>
      <c r="R494" s="2">
        <f>IF(OR(C494="РЦК макси",C494="РЦЧ SKU"),"SKU-потік",IFERROR(VLOOKUP(D494,'02_РЦ'!$A$3:$I$7,5,FALSE),0))</f>
        <v>800</v>
      </c>
      <c r="S494" s="2" t="str">
        <f>IF(OR(C494="РЦК макси",C494="РЦЧ SKU"),"Не рахується в ліміт",IFERROR(VLOOKUP(D494,'02_РЦ'!$A$3:$I$7,9,FALSE),"Немає РЦ"))</f>
        <v>В межах</v>
      </c>
    </row>
    <row r="495" spans="1:19">
      <c r="A495" s="2" t="str">
        <f>'06A_Варіанти'!A486</f>
        <v>BASE_2620</v>
      </c>
      <c r="B495" s="2" t="str">
        <f>'06A_Варіанти'!B486</f>
        <v>TT_2620</v>
      </c>
      <c r="C495" s="2" t="str">
        <f>'06A_Варіанти'!D486</f>
        <v>Основний</v>
      </c>
      <c r="D495" s="2" t="str">
        <f>'06A_Варіанти'!C486</f>
        <v>РЦП</v>
      </c>
      <c r="E495" s="2" t="str">
        <f>'06A_Варіанти'!S486</f>
        <v>DIRECT</v>
      </c>
      <c r="F495" s="2" t="str">
        <f>IF(O495='06A_Варіанти'!E486,'06A_Варіанти'!E$1,IF(O495='06A_Варіанти'!F486,'06A_Варіанти'!F$1,IF(O495='06A_Варіанти'!G486,'06A_Варіанти'!G$1,IF(O495='06A_Варіанти'!H486,'06A_Варіанти'!H$1,IF(O495='06A_Варіанти'!I486,'06A_Варіанти'!I$1,IF(O495='06A_Варіанти'!J486,'06A_Варіанти'!J$1,IF(O495='06A_Варіанти'!K486,'06A_Варіанти'!K$1,IF(O495='06A_Варіанти'!L486,'06A_Варіанти'!L$1,IF(O495='06A_Варіанти'!M486,'06A_Варіанти'!M$1,IF(O495='06A_Варіанти'!N486,'06A_Варіанти'!N$1,IF(O495='06A_Варіанти'!O486,'06A_Варіанти'!O$1,IF(O495='06A_Варіанти'!P486,'06A_Варіанти'!P$1,IF(O495='06A_Варіанти'!Q486,'06A_Варіанти'!Q$1,IF(O495='06A_Варіанти'!R486,'06A_Варіанти'!R$1,"НЕМАЄ МАРШРУТУ"))))))))))))))</f>
        <v>DIRECT</v>
      </c>
      <c r="G495" s="2" t="str">
        <f t="shared" si="49"/>
        <v>БЕЗ ЗМІН</v>
      </c>
      <c r="H495" s="2">
        <f>IF(G495="НЕМАЄ МАРШРУТУ",0,O495-'06A_Варіанти'!T486)</f>
        <v>0</v>
      </c>
      <c r="I495" s="2">
        <f>IFERROR(INDEX('04_Потоки'!$E:$E,MATCH(A495,'04_Потоки'!$A:$A,0)),0)</f>
        <v>1.850536130536131</v>
      </c>
      <c r="J495" s="2">
        <f t="shared" si="50"/>
        <v>1</v>
      </c>
      <c r="K495" s="2">
        <f>IF(C495="РЦК макси",0,2*'06A_Варіанти'!T486*J495)</f>
        <v>217.8</v>
      </c>
      <c r="L495" s="2">
        <f t="shared" si="51"/>
        <v>217.8</v>
      </c>
      <c r="M495" s="2">
        <f t="shared" si="52"/>
        <v>0</v>
      </c>
      <c r="N495" s="9">
        <f t="shared" si="53"/>
        <v>0</v>
      </c>
      <c r="O495" s="2">
        <f>MIN(IF('07A_Конструктор'!$D$5="Так",'06A_Варіанти'!E486,1E+99),IF('07A_Конструктор'!$D$6="Так",'06A_Варіанти'!F486,1E+99),IF('07A_Конструктор'!$D$7="Так",'06A_Варіанти'!G486,1E+99),IF('07A_Конструктор'!$D$8="Так",'06A_Варіанти'!H486,1E+99),IF('07A_Конструктор'!$D$9="Так",'06A_Варіанти'!I486,1E+99),IF('07A_Конструктор'!$D$10="Так",'06A_Варіанти'!J486,1E+99),IF('07A_Конструктор'!$D$11="Так",'06A_Варіанти'!K486,1E+99),IF('07A_Конструктор'!$D$12="Так",'06A_Варіанти'!L486,1E+99),IF('07A_Конструктор'!$D$13="Так",'06A_Варіанти'!M486,1E+99),IF('07A_Конструктор'!$D$14="Так",'06A_Варіанти'!N486,1E+99),IF('07A_Конструктор'!$D$15="Так",'06A_Варіанти'!O486,1E+99),IF('07A_Конструктор'!$D$16="Так",'06A_Варіанти'!P486,1E+99),IF('07A_Конструктор'!$D$17="Так",'06A_Варіанти'!Q486,1E+99),IF('06A_Варіанти'!R486="",1E+99,'06A_Варіанти'!R486))</f>
        <v>108.9</v>
      </c>
      <c r="P495" s="2" t="str">
        <f t="shared" si="54"/>
        <v>5 т</v>
      </c>
      <c r="Q495" s="2">
        <f t="shared" si="55"/>
        <v>14</v>
      </c>
      <c r="R495" s="2">
        <f>IF(OR(C495="РЦК макси",C495="РЦЧ SKU"),"SKU-потік",IFERROR(VLOOKUP(D495,'02_РЦ'!$A$3:$I$7,5,FALSE),0))</f>
        <v>800</v>
      </c>
      <c r="S495" s="2" t="str">
        <f>IF(OR(C495="РЦК макси",C495="РЦЧ SKU"),"Не рахується в ліміт",IFERROR(VLOOKUP(D495,'02_РЦ'!$A$3:$I$7,9,FALSE),"Немає РЦ"))</f>
        <v>В межах</v>
      </c>
    </row>
    <row r="496" spans="1:19">
      <c r="A496" s="2" t="str">
        <f>'06A_Варіанти'!A487</f>
        <v>BASE_2624</v>
      </c>
      <c r="B496" s="2" t="str">
        <f>'06A_Варіанти'!B487</f>
        <v>TT_2624</v>
      </c>
      <c r="C496" s="2" t="str">
        <f>'06A_Варіанти'!D487</f>
        <v>Основний</v>
      </c>
      <c r="D496" s="2" t="str">
        <f>'06A_Варіанти'!C487</f>
        <v>РЦП</v>
      </c>
      <c r="E496" s="2" t="str">
        <f>'06A_Варіанти'!S487</f>
        <v>DIRECT</v>
      </c>
      <c r="F496" s="2" t="str">
        <f>IF(O496='06A_Варіанти'!E487,'06A_Варіанти'!E$1,IF(O496='06A_Варіанти'!F487,'06A_Варіанти'!F$1,IF(O496='06A_Варіанти'!G487,'06A_Варіанти'!G$1,IF(O496='06A_Варіанти'!H487,'06A_Варіанти'!H$1,IF(O496='06A_Варіанти'!I487,'06A_Варіанти'!I$1,IF(O496='06A_Варіанти'!J487,'06A_Варіанти'!J$1,IF(O496='06A_Варіанти'!K487,'06A_Варіанти'!K$1,IF(O496='06A_Варіанти'!L487,'06A_Варіанти'!L$1,IF(O496='06A_Варіанти'!M487,'06A_Варіанти'!M$1,IF(O496='06A_Варіанти'!N487,'06A_Варіанти'!N$1,IF(O496='06A_Варіанти'!O487,'06A_Варіанти'!O$1,IF(O496='06A_Варіанти'!P487,'06A_Варіанти'!P$1,IF(O496='06A_Варіанти'!Q487,'06A_Варіанти'!Q$1,IF(O496='06A_Варіанти'!R487,'06A_Варіанти'!R$1,"НЕМАЄ МАРШРУТУ"))))))))))))))</f>
        <v>DIRECT</v>
      </c>
      <c r="G496" s="2" t="str">
        <f t="shared" si="49"/>
        <v>БЕЗ ЗМІН</v>
      </c>
      <c r="H496" s="2">
        <f>IF(G496="НЕМАЄ МАРШРУТУ",0,O496-'06A_Варіанти'!T487)</f>
        <v>0</v>
      </c>
      <c r="I496" s="2">
        <f>IFERROR(INDEX('04_Потоки'!$E:$E,MATCH(A496,'04_Потоки'!$A:$A,0)),0)</f>
        <v>1.850536130536131</v>
      </c>
      <c r="J496" s="2">
        <f t="shared" si="50"/>
        <v>1</v>
      </c>
      <c r="K496" s="2">
        <f>IF(C496="РЦК макси",0,2*'06A_Варіанти'!T487*J496)</f>
        <v>284.60000000000002</v>
      </c>
      <c r="L496" s="2">
        <f t="shared" si="51"/>
        <v>284.60000000000002</v>
      </c>
      <c r="M496" s="2">
        <f t="shared" si="52"/>
        <v>0</v>
      </c>
      <c r="N496" s="9">
        <f t="shared" si="53"/>
        <v>0</v>
      </c>
      <c r="O496" s="2">
        <f>MIN(IF('07A_Конструктор'!$D$5="Так",'06A_Варіанти'!E487,1E+99),IF('07A_Конструктор'!$D$6="Так",'06A_Варіанти'!F487,1E+99),IF('07A_Конструктор'!$D$7="Так",'06A_Варіанти'!G487,1E+99),IF('07A_Конструктор'!$D$8="Так",'06A_Варіанти'!H487,1E+99),IF('07A_Конструктор'!$D$9="Так",'06A_Варіанти'!I487,1E+99),IF('07A_Конструктор'!$D$10="Так",'06A_Варіанти'!J487,1E+99),IF('07A_Конструктор'!$D$11="Так",'06A_Варіанти'!K487,1E+99),IF('07A_Конструктор'!$D$12="Так",'06A_Варіанти'!L487,1E+99),IF('07A_Конструктор'!$D$13="Так",'06A_Варіанти'!M487,1E+99),IF('07A_Конструктор'!$D$14="Так",'06A_Варіанти'!N487,1E+99),IF('07A_Конструктор'!$D$15="Так",'06A_Варіанти'!O487,1E+99),IF('07A_Конструктор'!$D$16="Так",'06A_Варіанти'!P487,1E+99),IF('07A_Конструктор'!$D$17="Так",'06A_Варіанти'!Q487,1E+99),IF('06A_Варіанти'!R487="",1E+99,'06A_Варіанти'!R487))</f>
        <v>142.30000000000001</v>
      </c>
      <c r="P496" s="2" t="str">
        <f t="shared" si="54"/>
        <v>5 т</v>
      </c>
      <c r="Q496" s="2">
        <f t="shared" si="55"/>
        <v>14</v>
      </c>
      <c r="R496" s="2">
        <f>IF(OR(C496="РЦК макси",C496="РЦЧ SKU"),"SKU-потік",IFERROR(VLOOKUP(D496,'02_РЦ'!$A$3:$I$7,5,FALSE),0))</f>
        <v>800</v>
      </c>
      <c r="S496" s="2" t="str">
        <f>IF(OR(C496="РЦК макси",C496="РЦЧ SKU"),"Не рахується в ліміт",IFERROR(VLOOKUP(D496,'02_РЦ'!$A$3:$I$7,9,FALSE),"Немає РЦ"))</f>
        <v>В межах</v>
      </c>
    </row>
    <row r="497" spans="1:19">
      <c r="A497" s="2" t="str">
        <f>'06A_Варіанти'!A488</f>
        <v>BASE_2600</v>
      </c>
      <c r="B497" s="2" t="str">
        <f>'06A_Варіанти'!B488</f>
        <v>TT_2600</v>
      </c>
      <c r="C497" s="2" t="str">
        <f>'06A_Варіанти'!D488</f>
        <v>Основний</v>
      </c>
      <c r="D497" s="2" t="str">
        <f>'06A_Варіанти'!C488</f>
        <v>РЦП</v>
      </c>
      <c r="E497" s="2" t="str">
        <f>'06A_Варіанти'!S488</f>
        <v>DIRECT</v>
      </c>
      <c r="F497" s="2" t="str">
        <f>IF(O497='06A_Варіанти'!E488,'06A_Варіанти'!E$1,IF(O497='06A_Варіанти'!F488,'06A_Варіанти'!F$1,IF(O497='06A_Варіанти'!G488,'06A_Варіанти'!G$1,IF(O497='06A_Варіанти'!H488,'06A_Варіанти'!H$1,IF(O497='06A_Варіанти'!I488,'06A_Варіанти'!I$1,IF(O497='06A_Варіанти'!J488,'06A_Варіанти'!J$1,IF(O497='06A_Варіанти'!K488,'06A_Варіанти'!K$1,IF(O497='06A_Варіанти'!L488,'06A_Варіанти'!L$1,IF(O497='06A_Варіанти'!M488,'06A_Варіанти'!M$1,IF(O497='06A_Варіанти'!N488,'06A_Варіанти'!N$1,IF(O497='06A_Варіанти'!O488,'06A_Варіанти'!O$1,IF(O497='06A_Варіанти'!P488,'06A_Варіанти'!P$1,IF(O497='06A_Варіанти'!Q488,'06A_Варіанти'!Q$1,IF(O497='06A_Варіанти'!R488,'06A_Варіанти'!R$1,"НЕМАЄ МАРШРУТУ"))))))))))))))</f>
        <v>DIRECT</v>
      </c>
      <c r="G497" s="2" t="str">
        <f t="shared" si="49"/>
        <v>БЕЗ ЗМІН</v>
      </c>
      <c r="H497" s="2">
        <f>IF(G497="НЕМАЄ МАРШРУТУ",0,O497-'06A_Варіанти'!T488)</f>
        <v>0</v>
      </c>
      <c r="I497" s="2">
        <f>IFERROR(INDEX('04_Потоки'!$E:$E,MATCH(A497,'04_Потоки'!$A:$A,0)),0)</f>
        <v>1.850536130536131</v>
      </c>
      <c r="J497" s="2">
        <f t="shared" si="50"/>
        <v>1</v>
      </c>
      <c r="K497" s="2">
        <f>IF(C497="РЦК макси",0,2*'06A_Варіанти'!T488*J497)</f>
        <v>517</v>
      </c>
      <c r="L497" s="2">
        <f t="shared" si="51"/>
        <v>517</v>
      </c>
      <c r="M497" s="2">
        <f t="shared" si="52"/>
        <v>0</v>
      </c>
      <c r="N497" s="9">
        <f t="shared" si="53"/>
        <v>0</v>
      </c>
      <c r="O497" s="2">
        <f>MIN(IF('07A_Конструктор'!$D$5="Так",'06A_Варіанти'!E488,1E+99),IF('07A_Конструктор'!$D$6="Так",'06A_Варіанти'!F488,1E+99),IF('07A_Конструктор'!$D$7="Так",'06A_Варіанти'!G488,1E+99),IF('07A_Конструктор'!$D$8="Так",'06A_Варіанти'!H488,1E+99),IF('07A_Конструктор'!$D$9="Так",'06A_Варіанти'!I488,1E+99),IF('07A_Конструктор'!$D$10="Так",'06A_Варіанти'!J488,1E+99),IF('07A_Конструктор'!$D$11="Так",'06A_Варіанти'!K488,1E+99),IF('07A_Конструктор'!$D$12="Так",'06A_Варіанти'!L488,1E+99),IF('07A_Конструктор'!$D$13="Так",'06A_Варіанти'!M488,1E+99),IF('07A_Конструктор'!$D$14="Так",'06A_Варіанти'!N488,1E+99),IF('07A_Конструктор'!$D$15="Так",'06A_Варіанти'!O488,1E+99),IF('07A_Конструктор'!$D$16="Так",'06A_Варіанти'!P488,1E+99),IF('07A_Конструктор'!$D$17="Так",'06A_Варіанти'!Q488,1E+99),IF('06A_Варіанти'!R488="",1E+99,'06A_Варіанти'!R488))</f>
        <v>258.5</v>
      </c>
      <c r="P497" s="2" t="str">
        <f t="shared" si="54"/>
        <v>5 т</v>
      </c>
      <c r="Q497" s="2">
        <f t="shared" si="55"/>
        <v>14</v>
      </c>
      <c r="R497" s="2">
        <f>IF(OR(C497="РЦК макси",C497="РЦЧ SKU"),"SKU-потік",IFERROR(VLOOKUP(D497,'02_РЦ'!$A$3:$I$7,5,FALSE),0))</f>
        <v>800</v>
      </c>
      <c r="S497" s="2" t="str">
        <f>IF(OR(C497="РЦК макси",C497="РЦЧ SKU"),"Не рахується в ліміт",IFERROR(VLOOKUP(D497,'02_РЦ'!$A$3:$I$7,9,FALSE),"Немає РЦ"))</f>
        <v>В межах</v>
      </c>
    </row>
    <row r="498" spans="1:19">
      <c r="A498" s="2" t="str">
        <f>'06A_Варіанти'!A489</f>
        <v>BASE_2733</v>
      </c>
      <c r="B498" s="2" t="str">
        <f>'06A_Варіанти'!B489</f>
        <v>TT_2733</v>
      </c>
      <c r="C498" s="2" t="str">
        <f>'06A_Варіанти'!D489</f>
        <v>Основний</v>
      </c>
      <c r="D498" s="2" t="str">
        <f>'06A_Варіанти'!C489</f>
        <v>РЦП</v>
      </c>
      <c r="E498" s="2" t="str">
        <f>'06A_Варіанти'!S489</f>
        <v>DNI_AMUR</v>
      </c>
      <c r="F498" s="2" t="str">
        <f>IF(O498='06A_Варіанти'!E489,'06A_Варіанти'!E$1,IF(O498='06A_Варіанти'!F489,'06A_Варіанти'!F$1,IF(O498='06A_Варіанти'!G489,'06A_Варіанти'!G$1,IF(O498='06A_Варіанти'!H489,'06A_Варіанти'!H$1,IF(O498='06A_Варіанти'!I489,'06A_Варіанти'!I$1,IF(O498='06A_Варіанти'!J489,'06A_Варіанти'!J$1,IF(O498='06A_Варіанти'!K489,'06A_Варіанти'!K$1,IF(O498='06A_Варіанти'!L489,'06A_Варіанти'!L$1,IF(O498='06A_Варіанти'!M489,'06A_Варіанти'!M$1,IF(O498='06A_Варіанти'!N489,'06A_Варіанти'!N$1,IF(O498='06A_Варіанти'!O489,'06A_Варіанти'!O$1,IF(O498='06A_Варіанти'!P489,'06A_Варіанти'!P$1,IF(O498='06A_Варіанти'!Q489,'06A_Варіанти'!Q$1,IF(O498='06A_Варіанти'!R489,'06A_Варіанти'!R$1,"НЕМАЄ МАРШРУТУ"))))))))))))))</f>
        <v>DNI_AMUR</v>
      </c>
      <c r="G498" s="2" t="str">
        <f t="shared" si="49"/>
        <v>БЕЗ ЗМІН</v>
      </c>
      <c r="H498" s="2">
        <f>IF(G498="НЕМАЄ МАРШРУТУ",0,O498-'06A_Варіанти'!T489)</f>
        <v>0</v>
      </c>
      <c r="I498" s="2">
        <f>IFERROR(INDEX('04_Потоки'!$E:$E,MATCH(A498,'04_Потоки'!$A:$A,0)),0)</f>
        <v>1.850536130536131</v>
      </c>
      <c r="J498" s="2">
        <f t="shared" si="50"/>
        <v>1</v>
      </c>
      <c r="K498" s="2">
        <f>IF(C498="РЦК макси",0,2*'06A_Варіанти'!T489*J498)</f>
        <v>299.60000000000002</v>
      </c>
      <c r="L498" s="2">
        <f t="shared" si="51"/>
        <v>299.60000000000002</v>
      </c>
      <c r="M498" s="2">
        <f t="shared" si="52"/>
        <v>0</v>
      </c>
      <c r="N498" s="9">
        <f t="shared" si="53"/>
        <v>0</v>
      </c>
      <c r="O498" s="2">
        <f>MIN(IF('07A_Конструктор'!$D$5="Так",'06A_Варіанти'!E489,1E+99),IF('07A_Конструктор'!$D$6="Так",'06A_Варіанти'!F489,1E+99),IF('07A_Конструктор'!$D$7="Так",'06A_Варіанти'!G489,1E+99),IF('07A_Конструктор'!$D$8="Так",'06A_Варіанти'!H489,1E+99),IF('07A_Конструктор'!$D$9="Так",'06A_Варіанти'!I489,1E+99),IF('07A_Конструктор'!$D$10="Так",'06A_Варіанти'!J489,1E+99),IF('07A_Конструктор'!$D$11="Так",'06A_Варіанти'!K489,1E+99),IF('07A_Конструктор'!$D$12="Так",'06A_Варіанти'!L489,1E+99),IF('07A_Конструктор'!$D$13="Так",'06A_Варіанти'!M489,1E+99),IF('07A_Конструктор'!$D$14="Так",'06A_Варіанти'!N489,1E+99),IF('07A_Конструктор'!$D$15="Так",'06A_Варіанти'!O489,1E+99),IF('07A_Конструктор'!$D$16="Так",'06A_Варіанти'!P489,1E+99),IF('07A_Конструктор'!$D$17="Так",'06A_Варіанти'!Q489,1E+99),IF('06A_Варіанти'!R489="",1E+99,'06A_Варіанти'!R489))</f>
        <v>149.80000000000001</v>
      </c>
      <c r="P498" s="2" t="str">
        <f t="shared" si="54"/>
        <v>5 т</v>
      </c>
      <c r="Q498" s="2">
        <f t="shared" si="55"/>
        <v>14</v>
      </c>
      <c r="R498" s="2">
        <f>IF(OR(C498="РЦК макси",C498="РЦЧ SKU"),"SKU-потік",IFERROR(VLOOKUP(D498,'02_РЦ'!$A$3:$I$7,5,FALSE),0))</f>
        <v>800</v>
      </c>
      <c r="S498" s="2" t="str">
        <f>IF(OR(C498="РЦК макси",C498="РЦЧ SKU"),"Не рахується в ліміт",IFERROR(VLOOKUP(D498,'02_РЦ'!$A$3:$I$7,9,FALSE),"Немає РЦ"))</f>
        <v>В межах</v>
      </c>
    </row>
    <row r="499" spans="1:19">
      <c r="A499" s="2" t="str">
        <f>'06A_Варіанти'!A490</f>
        <v>BASE_2637</v>
      </c>
      <c r="B499" s="2" t="str">
        <f>'06A_Варіанти'!B490</f>
        <v>TT_2637</v>
      </c>
      <c r="C499" s="2" t="str">
        <f>'06A_Варіанти'!D490</f>
        <v>Основний</v>
      </c>
      <c r="D499" s="2" t="str">
        <f>'06A_Варіанти'!C490</f>
        <v>РЦП</v>
      </c>
      <c r="E499" s="2" t="str">
        <f>'06A_Варіанти'!S490</f>
        <v>DIRECT</v>
      </c>
      <c r="F499" s="2" t="str">
        <f>IF(O499='06A_Варіанти'!E490,'06A_Варіанти'!E$1,IF(O499='06A_Варіанти'!F490,'06A_Варіанти'!F$1,IF(O499='06A_Варіанти'!G490,'06A_Варіанти'!G$1,IF(O499='06A_Варіанти'!H490,'06A_Варіанти'!H$1,IF(O499='06A_Варіанти'!I490,'06A_Варіанти'!I$1,IF(O499='06A_Варіанти'!J490,'06A_Варіанти'!J$1,IF(O499='06A_Варіанти'!K490,'06A_Варіанти'!K$1,IF(O499='06A_Варіанти'!L490,'06A_Варіанти'!L$1,IF(O499='06A_Варіанти'!M490,'06A_Варіанти'!M$1,IF(O499='06A_Варіанти'!N490,'06A_Варіанти'!N$1,IF(O499='06A_Варіанти'!O490,'06A_Варіанти'!O$1,IF(O499='06A_Варіанти'!P490,'06A_Варіанти'!P$1,IF(O499='06A_Варіанти'!Q490,'06A_Варіанти'!Q$1,IF(O499='06A_Варіанти'!R490,'06A_Варіанти'!R$1,"НЕМАЄ МАРШРУТУ"))))))))))))))</f>
        <v>DIRECT</v>
      </c>
      <c r="G499" s="2" t="str">
        <f t="shared" si="49"/>
        <v>БЕЗ ЗМІН</v>
      </c>
      <c r="H499" s="2">
        <f>IF(G499="НЕМАЄ МАРШРУТУ",0,O499-'06A_Варіанти'!T490)</f>
        <v>0</v>
      </c>
      <c r="I499" s="2">
        <f>IFERROR(INDEX('04_Потоки'!$E:$E,MATCH(A499,'04_Потоки'!$A:$A,0)),0)</f>
        <v>1.850536130536131</v>
      </c>
      <c r="J499" s="2">
        <f t="shared" si="50"/>
        <v>1</v>
      </c>
      <c r="K499" s="2">
        <f>IF(C499="РЦК макси",0,2*'06A_Варіанти'!T490*J499)</f>
        <v>510.8</v>
      </c>
      <c r="L499" s="2">
        <f t="shared" si="51"/>
        <v>510.8</v>
      </c>
      <c r="M499" s="2">
        <f t="shared" si="52"/>
        <v>0</v>
      </c>
      <c r="N499" s="9">
        <f t="shared" si="53"/>
        <v>0</v>
      </c>
      <c r="O499" s="2">
        <f>MIN(IF('07A_Конструктор'!$D$5="Так",'06A_Варіанти'!E490,1E+99),IF('07A_Конструктор'!$D$6="Так",'06A_Варіанти'!F490,1E+99),IF('07A_Конструктор'!$D$7="Так",'06A_Варіанти'!G490,1E+99),IF('07A_Конструктор'!$D$8="Так",'06A_Варіанти'!H490,1E+99),IF('07A_Конструктор'!$D$9="Так",'06A_Варіанти'!I490,1E+99),IF('07A_Конструктор'!$D$10="Так",'06A_Варіанти'!J490,1E+99),IF('07A_Конструктор'!$D$11="Так",'06A_Варіанти'!K490,1E+99),IF('07A_Конструктор'!$D$12="Так",'06A_Варіанти'!L490,1E+99),IF('07A_Конструктор'!$D$13="Так",'06A_Варіанти'!M490,1E+99),IF('07A_Конструктор'!$D$14="Так",'06A_Варіанти'!N490,1E+99),IF('07A_Конструктор'!$D$15="Так",'06A_Варіанти'!O490,1E+99),IF('07A_Конструктор'!$D$16="Так",'06A_Варіанти'!P490,1E+99),IF('07A_Конструктор'!$D$17="Так",'06A_Варіанти'!Q490,1E+99),IF('06A_Варіанти'!R490="",1E+99,'06A_Варіанти'!R490))</f>
        <v>255.4</v>
      </c>
      <c r="P499" s="2" t="str">
        <f t="shared" si="54"/>
        <v>5 т</v>
      </c>
      <c r="Q499" s="2">
        <f t="shared" si="55"/>
        <v>14</v>
      </c>
      <c r="R499" s="2">
        <f>IF(OR(C499="РЦК макси",C499="РЦЧ SKU"),"SKU-потік",IFERROR(VLOOKUP(D499,'02_РЦ'!$A$3:$I$7,5,FALSE),0))</f>
        <v>800</v>
      </c>
      <c r="S499" s="2" t="str">
        <f>IF(OR(C499="РЦК макси",C499="РЦЧ SKU"),"Не рахується в ліміт",IFERROR(VLOOKUP(D499,'02_РЦ'!$A$3:$I$7,9,FALSE),"Немає РЦ"))</f>
        <v>В межах</v>
      </c>
    </row>
    <row r="500" spans="1:19">
      <c r="A500" s="2" t="str">
        <f>'06A_Варіанти'!A491</f>
        <v>BASE_2639</v>
      </c>
      <c r="B500" s="2" t="str">
        <f>'06A_Варіанти'!B491</f>
        <v>TT_2639</v>
      </c>
      <c r="C500" s="2" t="str">
        <f>'06A_Варіанти'!D491</f>
        <v>Основний</v>
      </c>
      <c r="D500" s="2" t="str">
        <f>'06A_Варіанти'!C491</f>
        <v>РЦП</v>
      </c>
      <c r="E500" s="2" t="str">
        <f>'06A_Варіанти'!S491</f>
        <v>DIRECT</v>
      </c>
      <c r="F500" s="2" t="str">
        <f>IF(O500='06A_Варіанти'!E491,'06A_Варіанти'!E$1,IF(O500='06A_Варіанти'!F491,'06A_Варіанти'!F$1,IF(O500='06A_Варіанти'!G491,'06A_Варіанти'!G$1,IF(O500='06A_Варіанти'!H491,'06A_Варіанти'!H$1,IF(O500='06A_Варіанти'!I491,'06A_Варіанти'!I$1,IF(O500='06A_Варіанти'!J491,'06A_Варіанти'!J$1,IF(O500='06A_Варіанти'!K491,'06A_Варіанти'!K$1,IF(O500='06A_Варіанти'!L491,'06A_Варіанти'!L$1,IF(O500='06A_Варіанти'!M491,'06A_Варіанти'!M$1,IF(O500='06A_Варіанти'!N491,'06A_Варіанти'!N$1,IF(O500='06A_Варіанти'!O491,'06A_Варіанти'!O$1,IF(O500='06A_Варіанти'!P491,'06A_Варіанти'!P$1,IF(O500='06A_Варіанти'!Q491,'06A_Варіанти'!Q$1,IF(O500='06A_Варіанти'!R491,'06A_Варіанти'!R$1,"НЕМАЄ МАРШРУТУ"))))))))))))))</f>
        <v>DIRECT</v>
      </c>
      <c r="G500" s="2" t="str">
        <f t="shared" si="49"/>
        <v>БЕЗ ЗМІН</v>
      </c>
      <c r="H500" s="2">
        <f>IF(G500="НЕМАЄ МАРШРУТУ",0,O500-'06A_Варіанти'!T491)</f>
        <v>0</v>
      </c>
      <c r="I500" s="2">
        <f>IFERROR(INDEX('04_Потоки'!$E:$E,MATCH(A500,'04_Потоки'!$A:$A,0)),0)</f>
        <v>1.850536130536131</v>
      </c>
      <c r="J500" s="2">
        <f t="shared" si="50"/>
        <v>1</v>
      </c>
      <c r="K500" s="2">
        <f>IF(C500="РЦК макси",0,2*'06A_Варіанти'!T491*J500)</f>
        <v>249.4</v>
      </c>
      <c r="L500" s="2">
        <f t="shared" si="51"/>
        <v>249.4</v>
      </c>
      <c r="M500" s="2">
        <f t="shared" si="52"/>
        <v>0</v>
      </c>
      <c r="N500" s="9">
        <f t="shared" si="53"/>
        <v>0</v>
      </c>
      <c r="O500" s="2">
        <f>MIN(IF('07A_Конструктор'!$D$5="Так",'06A_Варіанти'!E491,1E+99),IF('07A_Конструктор'!$D$6="Так",'06A_Варіанти'!F491,1E+99),IF('07A_Конструктор'!$D$7="Так",'06A_Варіанти'!G491,1E+99),IF('07A_Конструктор'!$D$8="Так",'06A_Варіанти'!H491,1E+99),IF('07A_Конструктор'!$D$9="Так",'06A_Варіанти'!I491,1E+99),IF('07A_Конструктор'!$D$10="Так",'06A_Варіанти'!J491,1E+99),IF('07A_Конструктор'!$D$11="Так",'06A_Варіанти'!K491,1E+99),IF('07A_Конструктор'!$D$12="Так",'06A_Варіанти'!L491,1E+99),IF('07A_Конструктор'!$D$13="Так",'06A_Варіанти'!M491,1E+99),IF('07A_Конструктор'!$D$14="Так",'06A_Варіанти'!N491,1E+99),IF('07A_Конструктор'!$D$15="Так",'06A_Варіанти'!O491,1E+99),IF('07A_Конструктор'!$D$16="Так",'06A_Варіанти'!P491,1E+99),IF('07A_Конструктор'!$D$17="Так",'06A_Варіанти'!Q491,1E+99),IF('06A_Варіанти'!R491="",1E+99,'06A_Варіанти'!R491))</f>
        <v>124.7</v>
      </c>
      <c r="P500" s="2" t="str">
        <f t="shared" si="54"/>
        <v>5 т</v>
      </c>
      <c r="Q500" s="2">
        <f t="shared" si="55"/>
        <v>14</v>
      </c>
      <c r="R500" s="2">
        <f>IF(OR(C500="РЦК макси",C500="РЦЧ SKU"),"SKU-потік",IFERROR(VLOOKUP(D500,'02_РЦ'!$A$3:$I$7,5,FALSE),0))</f>
        <v>800</v>
      </c>
      <c r="S500" s="2" t="str">
        <f>IF(OR(C500="РЦК макси",C500="РЦЧ SKU"),"Не рахується в ліміт",IFERROR(VLOOKUP(D500,'02_РЦ'!$A$3:$I$7,9,FALSE),"Немає РЦ"))</f>
        <v>В межах</v>
      </c>
    </row>
    <row r="501" spans="1:19">
      <c r="A501" s="2" t="str">
        <f>'06A_Варіанти'!A492</f>
        <v>BASE_2643</v>
      </c>
      <c r="B501" s="2" t="str">
        <f>'06A_Варіанти'!B492</f>
        <v>TT_2643</v>
      </c>
      <c r="C501" s="2" t="str">
        <f>'06A_Варіанти'!D492</f>
        <v>Основний</v>
      </c>
      <c r="D501" s="2" t="str">
        <f>'06A_Варіанти'!C492</f>
        <v>РЦП</v>
      </c>
      <c r="E501" s="2" t="str">
        <f>'06A_Варіанти'!S492</f>
        <v>DIRECT</v>
      </c>
      <c r="F501" s="2" t="str">
        <f>IF(O501='06A_Варіанти'!E492,'06A_Варіанти'!E$1,IF(O501='06A_Варіанти'!F492,'06A_Варіанти'!F$1,IF(O501='06A_Варіанти'!G492,'06A_Варіанти'!G$1,IF(O501='06A_Варіанти'!H492,'06A_Варіанти'!H$1,IF(O501='06A_Варіанти'!I492,'06A_Варіанти'!I$1,IF(O501='06A_Варіанти'!J492,'06A_Варіанти'!J$1,IF(O501='06A_Варіанти'!K492,'06A_Варіанти'!K$1,IF(O501='06A_Варіанти'!L492,'06A_Варіанти'!L$1,IF(O501='06A_Варіанти'!M492,'06A_Варіанти'!M$1,IF(O501='06A_Варіанти'!N492,'06A_Варіанти'!N$1,IF(O501='06A_Варіанти'!O492,'06A_Варіанти'!O$1,IF(O501='06A_Варіанти'!P492,'06A_Варіанти'!P$1,IF(O501='06A_Варіанти'!Q492,'06A_Варіанти'!Q$1,IF(O501='06A_Варіанти'!R492,'06A_Варіанти'!R$1,"НЕМАЄ МАРШРУТУ"))))))))))))))</f>
        <v>DIRECT</v>
      </c>
      <c r="G501" s="2" t="str">
        <f t="shared" si="49"/>
        <v>БЕЗ ЗМІН</v>
      </c>
      <c r="H501" s="2">
        <f>IF(G501="НЕМАЄ МАРШРУТУ",0,O501-'06A_Варіанти'!T492)</f>
        <v>0</v>
      </c>
      <c r="I501" s="2">
        <f>IFERROR(INDEX('04_Потоки'!$E:$E,MATCH(A501,'04_Потоки'!$A:$A,0)),0)</f>
        <v>1.850536130536131</v>
      </c>
      <c r="J501" s="2">
        <f t="shared" si="50"/>
        <v>1</v>
      </c>
      <c r="K501" s="2">
        <f>IF(C501="РЦК макси",0,2*'06A_Варіанти'!T492*J501)</f>
        <v>271.2</v>
      </c>
      <c r="L501" s="2">
        <f t="shared" si="51"/>
        <v>271.2</v>
      </c>
      <c r="M501" s="2">
        <f t="shared" si="52"/>
        <v>0</v>
      </c>
      <c r="N501" s="9">
        <f t="shared" si="53"/>
        <v>0</v>
      </c>
      <c r="O501" s="2">
        <f>MIN(IF('07A_Конструктор'!$D$5="Так",'06A_Варіанти'!E492,1E+99),IF('07A_Конструктор'!$D$6="Так",'06A_Варіанти'!F492,1E+99),IF('07A_Конструктор'!$D$7="Так",'06A_Варіанти'!G492,1E+99),IF('07A_Конструктор'!$D$8="Так",'06A_Варіанти'!H492,1E+99),IF('07A_Конструктор'!$D$9="Так",'06A_Варіанти'!I492,1E+99),IF('07A_Конструктор'!$D$10="Так",'06A_Варіанти'!J492,1E+99),IF('07A_Конструктор'!$D$11="Так",'06A_Варіанти'!K492,1E+99),IF('07A_Конструктор'!$D$12="Так",'06A_Варіанти'!L492,1E+99),IF('07A_Конструктор'!$D$13="Так",'06A_Варіанти'!M492,1E+99),IF('07A_Конструктор'!$D$14="Так",'06A_Варіанти'!N492,1E+99),IF('07A_Конструктор'!$D$15="Так",'06A_Варіанти'!O492,1E+99),IF('07A_Конструктор'!$D$16="Так",'06A_Варіанти'!P492,1E+99),IF('07A_Конструктор'!$D$17="Так",'06A_Варіанти'!Q492,1E+99),IF('06A_Варіанти'!R492="",1E+99,'06A_Варіанти'!R492))</f>
        <v>135.6</v>
      </c>
      <c r="P501" s="2" t="str">
        <f t="shared" si="54"/>
        <v>5 т</v>
      </c>
      <c r="Q501" s="2">
        <f t="shared" si="55"/>
        <v>14</v>
      </c>
      <c r="R501" s="2">
        <f>IF(OR(C501="РЦК макси",C501="РЦЧ SKU"),"SKU-потік",IFERROR(VLOOKUP(D501,'02_РЦ'!$A$3:$I$7,5,FALSE),0))</f>
        <v>800</v>
      </c>
      <c r="S501" s="2" t="str">
        <f>IF(OR(C501="РЦК макси",C501="РЦЧ SKU"),"Не рахується в ліміт",IFERROR(VLOOKUP(D501,'02_РЦ'!$A$3:$I$7,9,FALSE),"Немає РЦ"))</f>
        <v>В межах</v>
      </c>
    </row>
    <row r="502" spans="1:19">
      <c r="A502" s="2" t="str">
        <f>'06A_Варіанти'!A493</f>
        <v>BASE_2644</v>
      </c>
      <c r="B502" s="2" t="str">
        <f>'06A_Варіанти'!B493</f>
        <v>TT_2644</v>
      </c>
      <c r="C502" s="2" t="str">
        <f>'06A_Варіанти'!D493</f>
        <v>Основний</v>
      </c>
      <c r="D502" s="2" t="str">
        <f>'06A_Варіанти'!C493</f>
        <v>РЦП</v>
      </c>
      <c r="E502" s="2" t="str">
        <f>'06A_Варіанти'!S493</f>
        <v>KAM_HPP</v>
      </c>
      <c r="F502" s="2" t="str">
        <f>IF(O502='06A_Варіанти'!E493,'06A_Варіанти'!E$1,IF(O502='06A_Варіанти'!F493,'06A_Варіанти'!F$1,IF(O502='06A_Варіанти'!G493,'06A_Варіанти'!G$1,IF(O502='06A_Варіанти'!H493,'06A_Варіанти'!H$1,IF(O502='06A_Варіанти'!I493,'06A_Варіанти'!I$1,IF(O502='06A_Варіанти'!J493,'06A_Варіанти'!J$1,IF(O502='06A_Варіанти'!K493,'06A_Варіанти'!K$1,IF(O502='06A_Варіанти'!L493,'06A_Варіанти'!L$1,IF(O502='06A_Варіанти'!M493,'06A_Варіанти'!M$1,IF(O502='06A_Варіанти'!N493,'06A_Варіанти'!N$1,IF(O502='06A_Варіанти'!O493,'06A_Варіанти'!O$1,IF(O502='06A_Варіанти'!P493,'06A_Варіанти'!P$1,IF(O502='06A_Варіанти'!Q493,'06A_Варіанти'!Q$1,IF(O502='06A_Варіанти'!R493,'06A_Варіанти'!R$1,"НЕМАЄ МАРШРУТУ"))))))))))))))</f>
        <v>KAM_HPP</v>
      </c>
      <c r="G502" s="2" t="str">
        <f t="shared" si="49"/>
        <v>БЕЗ ЗМІН</v>
      </c>
      <c r="H502" s="2">
        <f>IF(G502="НЕМАЄ МАРШРУТУ",0,O502-'06A_Варіанти'!T493)</f>
        <v>0</v>
      </c>
      <c r="I502" s="2">
        <f>IFERROR(INDEX('04_Потоки'!$E:$E,MATCH(A502,'04_Потоки'!$A:$A,0)),0)</f>
        <v>1.850536130536131</v>
      </c>
      <c r="J502" s="2">
        <f t="shared" si="50"/>
        <v>1</v>
      </c>
      <c r="K502" s="2">
        <f>IF(C502="РЦК макси",0,2*'06A_Варіанти'!T493*J502)</f>
        <v>344.6</v>
      </c>
      <c r="L502" s="2">
        <f t="shared" si="51"/>
        <v>344.6</v>
      </c>
      <c r="M502" s="2">
        <f t="shared" si="52"/>
        <v>0</v>
      </c>
      <c r="N502" s="9">
        <f t="shared" si="53"/>
        <v>0</v>
      </c>
      <c r="O502" s="2">
        <f>MIN(IF('07A_Конструктор'!$D$5="Так",'06A_Варіанти'!E493,1E+99),IF('07A_Конструктор'!$D$6="Так",'06A_Варіанти'!F493,1E+99),IF('07A_Конструктор'!$D$7="Так",'06A_Варіанти'!G493,1E+99),IF('07A_Конструктор'!$D$8="Так",'06A_Варіанти'!H493,1E+99),IF('07A_Конструктор'!$D$9="Так",'06A_Варіанти'!I493,1E+99),IF('07A_Конструктор'!$D$10="Так",'06A_Варіанти'!J493,1E+99),IF('07A_Конструктор'!$D$11="Так",'06A_Варіанти'!K493,1E+99),IF('07A_Конструктор'!$D$12="Так",'06A_Варіанти'!L493,1E+99),IF('07A_Конструктор'!$D$13="Так",'06A_Варіанти'!M493,1E+99),IF('07A_Конструктор'!$D$14="Так",'06A_Варіанти'!N493,1E+99),IF('07A_Конструктор'!$D$15="Так",'06A_Варіанти'!O493,1E+99),IF('07A_Конструктор'!$D$16="Так",'06A_Варіанти'!P493,1E+99),IF('07A_Конструктор'!$D$17="Так",'06A_Варіанти'!Q493,1E+99),IF('06A_Варіанти'!R493="",1E+99,'06A_Варіанти'!R493))</f>
        <v>172.3</v>
      </c>
      <c r="P502" s="2" t="str">
        <f t="shared" si="54"/>
        <v>5 т</v>
      </c>
      <c r="Q502" s="2">
        <f t="shared" si="55"/>
        <v>14</v>
      </c>
      <c r="R502" s="2">
        <f>IF(OR(C502="РЦК макси",C502="РЦЧ SKU"),"SKU-потік",IFERROR(VLOOKUP(D502,'02_РЦ'!$A$3:$I$7,5,FALSE),0))</f>
        <v>800</v>
      </c>
      <c r="S502" s="2" t="str">
        <f>IF(OR(C502="РЦК макси",C502="РЦЧ SKU"),"Не рахується в ліміт",IFERROR(VLOOKUP(D502,'02_РЦ'!$A$3:$I$7,9,FALSE),"Немає РЦ"))</f>
        <v>В межах</v>
      </c>
    </row>
    <row r="503" spans="1:19">
      <c r="A503" s="2" t="str">
        <f>'06A_Варіанти'!A494</f>
        <v>BASE_2650</v>
      </c>
      <c r="B503" s="2" t="str">
        <f>'06A_Варіанти'!B494</f>
        <v>TT_2650</v>
      </c>
      <c r="C503" s="2" t="str">
        <f>'06A_Варіанти'!D494</f>
        <v>Основний</v>
      </c>
      <c r="D503" s="2" t="str">
        <f>'06A_Варіанти'!C494</f>
        <v>РЦП</v>
      </c>
      <c r="E503" s="2" t="str">
        <f>'06A_Варіанти'!S494</f>
        <v>DIRECT</v>
      </c>
      <c r="F503" s="2" t="str">
        <f>IF(O503='06A_Варіанти'!E494,'06A_Варіанти'!E$1,IF(O503='06A_Варіанти'!F494,'06A_Варіанти'!F$1,IF(O503='06A_Варіанти'!G494,'06A_Варіанти'!G$1,IF(O503='06A_Варіанти'!H494,'06A_Варіанти'!H$1,IF(O503='06A_Варіанти'!I494,'06A_Варіанти'!I$1,IF(O503='06A_Варіанти'!J494,'06A_Варіанти'!J$1,IF(O503='06A_Варіанти'!K494,'06A_Варіанти'!K$1,IF(O503='06A_Варіанти'!L494,'06A_Варіанти'!L$1,IF(O503='06A_Варіанти'!M494,'06A_Варіанти'!M$1,IF(O503='06A_Варіанти'!N494,'06A_Варіанти'!N$1,IF(O503='06A_Варіанти'!O494,'06A_Варіанти'!O$1,IF(O503='06A_Варіанти'!P494,'06A_Варіанти'!P$1,IF(O503='06A_Варіанти'!Q494,'06A_Варіанти'!Q$1,IF(O503='06A_Варіанти'!R494,'06A_Варіанти'!R$1,"НЕМАЄ МАРШРУТУ"))))))))))))))</f>
        <v>DIRECT</v>
      </c>
      <c r="G503" s="2" t="str">
        <f t="shared" si="49"/>
        <v>БЕЗ ЗМІН</v>
      </c>
      <c r="H503" s="2">
        <f>IF(G503="НЕМАЄ МАРШРУТУ",0,O503-'06A_Варіанти'!T494)</f>
        <v>0</v>
      </c>
      <c r="I503" s="2">
        <f>IFERROR(INDEX('04_Потоки'!$E:$E,MATCH(A503,'04_Потоки'!$A:$A,0)),0)</f>
        <v>1.850536130536131</v>
      </c>
      <c r="J503" s="2">
        <f t="shared" si="50"/>
        <v>1</v>
      </c>
      <c r="K503" s="2">
        <f>IF(C503="РЦК макси",0,2*'06A_Варіанти'!T494*J503)</f>
        <v>284.60000000000002</v>
      </c>
      <c r="L503" s="2">
        <f t="shared" si="51"/>
        <v>284.60000000000002</v>
      </c>
      <c r="M503" s="2">
        <f t="shared" si="52"/>
        <v>0</v>
      </c>
      <c r="N503" s="9">
        <f t="shared" si="53"/>
        <v>0</v>
      </c>
      <c r="O503" s="2">
        <f>MIN(IF('07A_Конструктор'!$D$5="Так",'06A_Варіанти'!E494,1E+99),IF('07A_Конструктор'!$D$6="Так",'06A_Варіанти'!F494,1E+99),IF('07A_Конструктор'!$D$7="Так",'06A_Варіанти'!G494,1E+99),IF('07A_Конструктор'!$D$8="Так",'06A_Варіанти'!H494,1E+99),IF('07A_Конструктор'!$D$9="Так",'06A_Варіанти'!I494,1E+99),IF('07A_Конструктор'!$D$10="Так",'06A_Варіанти'!J494,1E+99),IF('07A_Конструктор'!$D$11="Так",'06A_Варіанти'!K494,1E+99),IF('07A_Конструктор'!$D$12="Так",'06A_Варіанти'!L494,1E+99),IF('07A_Конструктор'!$D$13="Так",'06A_Варіанти'!M494,1E+99),IF('07A_Конструктор'!$D$14="Так",'06A_Варіанти'!N494,1E+99),IF('07A_Конструктор'!$D$15="Так",'06A_Варіанти'!O494,1E+99),IF('07A_Конструктор'!$D$16="Так",'06A_Варіанти'!P494,1E+99),IF('07A_Конструктор'!$D$17="Так",'06A_Варіанти'!Q494,1E+99),IF('06A_Варіанти'!R494="",1E+99,'06A_Варіанти'!R494))</f>
        <v>142.30000000000001</v>
      </c>
      <c r="P503" s="2" t="str">
        <f t="shared" si="54"/>
        <v>5 т</v>
      </c>
      <c r="Q503" s="2">
        <f t="shared" si="55"/>
        <v>14</v>
      </c>
      <c r="R503" s="2">
        <f>IF(OR(C503="РЦК макси",C503="РЦЧ SKU"),"SKU-потік",IFERROR(VLOOKUP(D503,'02_РЦ'!$A$3:$I$7,5,FALSE),0))</f>
        <v>800</v>
      </c>
      <c r="S503" s="2" t="str">
        <f>IF(OR(C503="РЦК макси",C503="РЦЧ SKU"),"Не рахується в ліміт",IFERROR(VLOOKUP(D503,'02_РЦ'!$A$3:$I$7,9,FALSE),"Немає РЦ"))</f>
        <v>В межах</v>
      </c>
    </row>
    <row r="504" spans="1:19">
      <c r="A504" s="2" t="str">
        <f>'06A_Варіанти'!A495</f>
        <v>BASE_2651</v>
      </c>
      <c r="B504" s="2" t="str">
        <f>'06A_Варіанти'!B495</f>
        <v>TT_2651</v>
      </c>
      <c r="C504" s="2" t="str">
        <f>'06A_Варіанти'!D495</f>
        <v>Основний</v>
      </c>
      <c r="D504" s="2" t="str">
        <f>'06A_Варіанти'!C495</f>
        <v>РЦП</v>
      </c>
      <c r="E504" s="2" t="str">
        <f>'06A_Варіанти'!S495</f>
        <v>DIRECT</v>
      </c>
      <c r="F504" s="2" t="str">
        <f>IF(O504='06A_Варіанти'!E495,'06A_Варіанти'!E$1,IF(O504='06A_Варіанти'!F495,'06A_Варіанти'!F$1,IF(O504='06A_Варіанти'!G495,'06A_Варіанти'!G$1,IF(O504='06A_Варіанти'!H495,'06A_Варіанти'!H$1,IF(O504='06A_Варіанти'!I495,'06A_Варіанти'!I$1,IF(O504='06A_Варіанти'!J495,'06A_Варіанти'!J$1,IF(O504='06A_Варіанти'!K495,'06A_Варіанти'!K$1,IF(O504='06A_Варіанти'!L495,'06A_Варіанти'!L$1,IF(O504='06A_Варіанти'!M495,'06A_Варіанти'!M$1,IF(O504='06A_Варіанти'!N495,'06A_Варіанти'!N$1,IF(O504='06A_Варіанти'!O495,'06A_Варіанти'!O$1,IF(O504='06A_Варіанти'!P495,'06A_Варіанти'!P$1,IF(O504='06A_Варіанти'!Q495,'06A_Варіанти'!Q$1,IF(O504='06A_Варіанти'!R495,'06A_Варіанти'!R$1,"НЕМАЄ МАРШРУТУ"))))))))))))))</f>
        <v>DIRECT</v>
      </c>
      <c r="G504" s="2" t="str">
        <f t="shared" si="49"/>
        <v>БЕЗ ЗМІН</v>
      </c>
      <c r="H504" s="2">
        <f>IF(G504="НЕМАЄ МАРШРУТУ",0,O504-'06A_Варіанти'!T495)</f>
        <v>0</v>
      </c>
      <c r="I504" s="2">
        <f>IFERROR(INDEX('04_Потоки'!$E:$E,MATCH(A504,'04_Потоки'!$A:$A,0)),0)</f>
        <v>1.850536130536131</v>
      </c>
      <c r="J504" s="2">
        <f t="shared" si="50"/>
        <v>1</v>
      </c>
      <c r="K504" s="2">
        <f>IF(C504="РЦК макси",0,2*'06A_Варіанти'!T495*J504)</f>
        <v>333.6</v>
      </c>
      <c r="L504" s="2">
        <f t="shared" si="51"/>
        <v>333.6</v>
      </c>
      <c r="M504" s="2">
        <f t="shared" si="52"/>
        <v>0</v>
      </c>
      <c r="N504" s="9">
        <f t="shared" si="53"/>
        <v>0</v>
      </c>
      <c r="O504" s="2">
        <f>MIN(IF('07A_Конструктор'!$D$5="Так",'06A_Варіанти'!E495,1E+99),IF('07A_Конструктор'!$D$6="Так",'06A_Варіанти'!F495,1E+99),IF('07A_Конструктор'!$D$7="Так",'06A_Варіанти'!G495,1E+99),IF('07A_Конструктор'!$D$8="Так",'06A_Варіанти'!H495,1E+99),IF('07A_Конструктор'!$D$9="Так",'06A_Варіанти'!I495,1E+99),IF('07A_Конструктор'!$D$10="Так",'06A_Варіанти'!J495,1E+99),IF('07A_Конструктор'!$D$11="Так",'06A_Варіанти'!K495,1E+99),IF('07A_Конструктор'!$D$12="Так",'06A_Варіанти'!L495,1E+99),IF('07A_Конструктор'!$D$13="Так",'06A_Варіанти'!M495,1E+99),IF('07A_Конструктор'!$D$14="Так",'06A_Варіанти'!N495,1E+99),IF('07A_Конструктор'!$D$15="Так",'06A_Варіанти'!O495,1E+99),IF('07A_Конструктор'!$D$16="Так",'06A_Варіанти'!P495,1E+99),IF('07A_Конструктор'!$D$17="Так",'06A_Варіанти'!Q495,1E+99),IF('06A_Варіанти'!R495="",1E+99,'06A_Варіанти'!R495))</f>
        <v>166.8</v>
      </c>
      <c r="P504" s="2" t="str">
        <f t="shared" si="54"/>
        <v>5 т</v>
      </c>
      <c r="Q504" s="2">
        <f t="shared" si="55"/>
        <v>14</v>
      </c>
      <c r="R504" s="2">
        <f>IF(OR(C504="РЦК макси",C504="РЦЧ SKU"),"SKU-потік",IFERROR(VLOOKUP(D504,'02_РЦ'!$A$3:$I$7,5,FALSE),0))</f>
        <v>800</v>
      </c>
      <c r="S504" s="2" t="str">
        <f>IF(OR(C504="РЦК макси",C504="РЦЧ SKU"),"Не рахується в ліміт",IFERROR(VLOOKUP(D504,'02_РЦ'!$A$3:$I$7,9,FALSE),"Немає РЦ"))</f>
        <v>В межах</v>
      </c>
    </row>
    <row r="505" spans="1:19">
      <c r="A505" s="2" t="str">
        <f>'06A_Варіанти'!A496</f>
        <v>BASE_2653</v>
      </c>
      <c r="B505" s="2" t="str">
        <f>'06A_Варіанти'!B496</f>
        <v>TT_2653</v>
      </c>
      <c r="C505" s="2" t="str">
        <f>'06A_Варіанти'!D496</f>
        <v>Основний</v>
      </c>
      <c r="D505" s="2" t="str">
        <f>'06A_Варіанти'!C496</f>
        <v>РЦП</v>
      </c>
      <c r="E505" s="2" t="str">
        <f>'06A_Варіанти'!S496</f>
        <v>DIRECT</v>
      </c>
      <c r="F505" s="2" t="str">
        <f>IF(O505='06A_Варіанти'!E496,'06A_Варіанти'!E$1,IF(O505='06A_Варіанти'!F496,'06A_Варіанти'!F$1,IF(O505='06A_Варіанти'!G496,'06A_Варіанти'!G$1,IF(O505='06A_Варіанти'!H496,'06A_Варіанти'!H$1,IF(O505='06A_Варіанти'!I496,'06A_Варіанти'!I$1,IF(O505='06A_Варіанти'!J496,'06A_Варіанти'!J$1,IF(O505='06A_Варіанти'!K496,'06A_Варіанти'!K$1,IF(O505='06A_Варіанти'!L496,'06A_Варіанти'!L$1,IF(O505='06A_Варіанти'!M496,'06A_Варіанти'!M$1,IF(O505='06A_Варіанти'!N496,'06A_Варіанти'!N$1,IF(O505='06A_Варіанти'!O496,'06A_Варіанти'!O$1,IF(O505='06A_Варіанти'!P496,'06A_Варіанти'!P$1,IF(O505='06A_Варіанти'!Q496,'06A_Варіанти'!Q$1,IF(O505='06A_Варіанти'!R496,'06A_Варіанти'!R$1,"НЕМАЄ МАРШРУТУ"))))))))))))))</f>
        <v>DIRECT</v>
      </c>
      <c r="G505" s="2" t="str">
        <f t="shared" si="49"/>
        <v>БЕЗ ЗМІН</v>
      </c>
      <c r="H505" s="2">
        <f>IF(G505="НЕМАЄ МАРШРУТУ",0,O505-'06A_Варіанти'!T496)</f>
        <v>0</v>
      </c>
      <c r="I505" s="2">
        <f>IFERROR(INDEX('04_Потоки'!$E:$E,MATCH(A505,'04_Потоки'!$A:$A,0)),0)</f>
        <v>1.850536130536131</v>
      </c>
      <c r="J505" s="2">
        <f t="shared" si="50"/>
        <v>1</v>
      </c>
      <c r="K505" s="2">
        <f>IF(C505="РЦК макси",0,2*'06A_Варіанти'!T496*J505)</f>
        <v>272</v>
      </c>
      <c r="L505" s="2">
        <f t="shared" si="51"/>
        <v>272</v>
      </c>
      <c r="M505" s="2">
        <f t="shared" si="52"/>
        <v>0</v>
      </c>
      <c r="N505" s="9">
        <f t="shared" si="53"/>
        <v>0</v>
      </c>
      <c r="O505" s="2">
        <f>MIN(IF('07A_Конструктор'!$D$5="Так",'06A_Варіанти'!E496,1E+99),IF('07A_Конструктор'!$D$6="Так",'06A_Варіанти'!F496,1E+99),IF('07A_Конструктор'!$D$7="Так",'06A_Варіанти'!G496,1E+99),IF('07A_Конструктор'!$D$8="Так",'06A_Варіанти'!H496,1E+99),IF('07A_Конструктор'!$D$9="Так",'06A_Варіанти'!I496,1E+99),IF('07A_Конструктор'!$D$10="Так",'06A_Варіанти'!J496,1E+99),IF('07A_Конструктор'!$D$11="Так",'06A_Варіанти'!K496,1E+99),IF('07A_Конструктор'!$D$12="Так",'06A_Варіанти'!L496,1E+99),IF('07A_Конструктор'!$D$13="Так",'06A_Варіанти'!M496,1E+99),IF('07A_Конструктор'!$D$14="Так",'06A_Варіанти'!N496,1E+99),IF('07A_Конструктор'!$D$15="Так",'06A_Варіанти'!O496,1E+99),IF('07A_Конструктор'!$D$16="Так",'06A_Варіанти'!P496,1E+99),IF('07A_Конструктор'!$D$17="Так",'06A_Варіанти'!Q496,1E+99),IF('06A_Варіанти'!R496="",1E+99,'06A_Варіанти'!R496))</f>
        <v>136</v>
      </c>
      <c r="P505" s="2" t="str">
        <f t="shared" si="54"/>
        <v>5 т</v>
      </c>
      <c r="Q505" s="2">
        <f t="shared" si="55"/>
        <v>14</v>
      </c>
      <c r="R505" s="2">
        <f>IF(OR(C505="РЦК макси",C505="РЦЧ SKU"),"SKU-потік",IFERROR(VLOOKUP(D505,'02_РЦ'!$A$3:$I$7,5,FALSE),0))</f>
        <v>800</v>
      </c>
      <c r="S505" s="2" t="str">
        <f>IF(OR(C505="РЦК макси",C505="РЦЧ SKU"),"Не рахується в ліміт",IFERROR(VLOOKUP(D505,'02_РЦ'!$A$3:$I$7,9,FALSE),"Немає РЦ"))</f>
        <v>В межах</v>
      </c>
    </row>
    <row r="506" spans="1:19">
      <c r="A506" s="2" t="str">
        <f>'06A_Варіанти'!A497</f>
        <v>BASE_2656</v>
      </c>
      <c r="B506" s="2" t="str">
        <f>'06A_Варіанти'!B497</f>
        <v>TT_2656</v>
      </c>
      <c r="C506" s="2" t="str">
        <f>'06A_Варіанти'!D497</f>
        <v>Основний</v>
      </c>
      <c r="D506" s="2" t="str">
        <f>'06A_Варіанти'!C497</f>
        <v>РЦП</v>
      </c>
      <c r="E506" s="2" t="str">
        <f>'06A_Варіанти'!S497</f>
        <v>DNI_AMUR</v>
      </c>
      <c r="F506" s="2" t="str">
        <f>IF(O506='06A_Варіанти'!E497,'06A_Варіанти'!E$1,IF(O506='06A_Варіанти'!F497,'06A_Варіанти'!F$1,IF(O506='06A_Варіанти'!G497,'06A_Варіанти'!G$1,IF(O506='06A_Варіанти'!H497,'06A_Варіанти'!H$1,IF(O506='06A_Варіанти'!I497,'06A_Варіанти'!I$1,IF(O506='06A_Варіанти'!J497,'06A_Варіанти'!J$1,IF(O506='06A_Варіанти'!K497,'06A_Варіанти'!K$1,IF(O506='06A_Варіанти'!L497,'06A_Варіанти'!L$1,IF(O506='06A_Варіанти'!M497,'06A_Варіанти'!M$1,IF(O506='06A_Варіанти'!N497,'06A_Варіанти'!N$1,IF(O506='06A_Варіанти'!O497,'06A_Варіанти'!O$1,IF(O506='06A_Варіанти'!P497,'06A_Варіанти'!P$1,IF(O506='06A_Варіанти'!Q497,'06A_Варіанти'!Q$1,IF(O506='06A_Варіанти'!R497,'06A_Варіанти'!R$1,"НЕМАЄ МАРШРУТУ"))))))))))))))</f>
        <v>DNI_AMUR</v>
      </c>
      <c r="G506" s="2" t="str">
        <f t="shared" si="49"/>
        <v>БЕЗ ЗМІН</v>
      </c>
      <c r="H506" s="2">
        <f>IF(G506="НЕМАЄ МАРШРУТУ",0,O506-'06A_Варіанти'!T497)</f>
        <v>0</v>
      </c>
      <c r="I506" s="2">
        <f>IFERROR(INDEX('04_Потоки'!$E:$E,MATCH(A506,'04_Потоки'!$A:$A,0)),0)</f>
        <v>1.850536130536131</v>
      </c>
      <c r="J506" s="2">
        <f t="shared" si="50"/>
        <v>1</v>
      </c>
      <c r="K506" s="2">
        <f>IF(C506="РЦК макси",0,2*'06A_Варіанти'!T497*J506)</f>
        <v>312.8</v>
      </c>
      <c r="L506" s="2">
        <f t="shared" si="51"/>
        <v>312.8</v>
      </c>
      <c r="M506" s="2">
        <f t="shared" si="52"/>
        <v>0</v>
      </c>
      <c r="N506" s="9">
        <f t="shared" si="53"/>
        <v>0</v>
      </c>
      <c r="O506" s="2">
        <f>MIN(IF('07A_Конструктор'!$D$5="Так",'06A_Варіанти'!E497,1E+99),IF('07A_Конструктор'!$D$6="Так",'06A_Варіанти'!F497,1E+99),IF('07A_Конструктор'!$D$7="Так",'06A_Варіанти'!G497,1E+99),IF('07A_Конструктор'!$D$8="Так",'06A_Варіанти'!H497,1E+99),IF('07A_Конструктор'!$D$9="Так",'06A_Варіанти'!I497,1E+99),IF('07A_Конструктор'!$D$10="Так",'06A_Варіанти'!J497,1E+99),IF('07A_Конструктор'!$D$11="Так",'06A_Варіанти'!K497,1E+99),IF('07A_Конструктор'!$D$12="Так",'06A_Варіанти'!L497,1E+99),IF('07A_Конструктор'!$D$13="Так",'06A_Варіанти'!M497,1E+99),IF('07A_Конструктор'!$D$14="Так",'06A_Варіанти'!N497,1E+99),IF('07A_Конструктор'!$D$15="Так",'06A_Варіанти'!O497,1E+99),IF('07A_Конструктор'!$D$16="Так",'06A_Варіанти'!P497,1E+99),IF('07A_Конструктор'!$D$17="Так",'06A_Варіанти'!Q497,1E+99),IF('06A_Варіанти'!R497="",1E+99,'06A_Варіанти'!R497))</f>
        <v>156.4</v>
      </c>
      <c r="P506" s="2" t="str">
        <f t="shared" si="54"/>
        <v>5 т</v>
      </c>
      <c r="Q506" s="2">
        <f t="shared" si="55"/>
        <v>14</v>
      </c>
      <c r="R506" s="2">
        <f>IF(OR(C506="РЦК макси",C506="РЦЧ SKU"),"SKU-потік",IFERROR(VLOOKUP(D506,'02_РЦ'!$A$3:$I$7,5,FALSE),0))</f>
        <v>800</v>
      </c>
      <c r="S506" s="2" t="str">
        <f>IF(OR(C506="РЦК макси",C506="РЦЧ SKU"),"Не рахується в ліміт",IFERROR(VLOOKUP(D506,'02_РЦ'!$A$3:$I$7,9,FALSE),"Немає РЦ"))</f>
        <v>В межах</v>
      </c>
    </row>
    <row r="507" spans="1:19">
      <c r="A507" s="2" t="str">
        <f>'06A_Варіанти'!A498</f>
        <v>BASE_2645</v>
      </c>
      <c r="B507" s="2" t="str">
        <f>'06A_Варіанти'!B498</f>
        <v>TT_2645</v>
      </c>
      <c r="C507" s="2" t="str">
        <f>'06A_Варіанти'!D498</f>
        <v>Основний</v>
      </c>
      <c r="D507" s="2" t="str">
        <f>'06A_Варіанти'!C498</f>
        <v>РЦП</v>
      </c>
      <c r="E507" s="2" t="str">
        <f>'06A_Варіанти'!S498</f>
        <v>KREM</v>
      </c>
      <c r="F507" s="2" t="str">
        <f>IF(O507='06A_Варіанти'!E498,'06A_Варіанти'!E$1,IF(O507='06A_Варіанти'!F498,'06A_Варіанти'!F$1,IF(O507='06A_Варіанти'!G498,'06A_Варіанти'!G$1,IF(O507='06A_Варіанти'!H498,'06A_Варіанти'!H$1,IF(O507='06A_Варіанти'!I498,'06A_Варіанти'!I$1,IF(O507='06A_Варіанти'!J498,'06A_Варіанти'!J$1,IF(O507='06A_Варіанти'!K498,'06A_Варіанти'!K$1,IF(O507='06A_Варіанти'!L498,'06A_Варіанти'!L$1,IF(O507='06A_Варіанти'!M498,'06A_Варіанти'!M$1,IF(O507='06A_Варіанти'!N498,'06A_Варіанти'!N$1,IF(O507='06A_Варіанти'!O498,'06A_Варіанти'!O$1,IF(O507='06A_Варіанти'!P498,'06A_Варіанти'!P$1,IF(O507='06A_Варіанти'!Q498,'06A_Варіанти'!Q$1,IF(O507='06A_Варіанти'!R498,'06A_Варіанти'!R$1,"НЕМАЄ МАРШРУТУ"))))))))))))))</f>
        <v>KREM</v>
      </c>
      <c r="G507" s="2" t="str">
        <f t="shared" si="49"/>
        <v>БЕЗ ЗМІН</v>
      </c>
      <c r="H507" s="2">
        <f>IF(G507="НЕМАЄ МАРШРУТУ",0,O507-'06A_Варіанти'!T498)</f>
        <v>0</v>
      </c>
      <c r="I507" s="2">
        <f>IFERROR(INDEX('04_Потоки'!$E:$E,MATCH(A507,'04_Потоки'!$A:$A,0)),0)</f>
        <v>1.850536130536131</v>
      </c>
      <c r="J507" s="2">
        <f t="shared" si="50"/>
        <v>1</v>
      </c>
      <c r="K507" s="2">
        <f>IF(C507="РЦК макси",0,2*'06A_Варіанти'!T498*J507)</f>
        <v>232.2</v>
      </c>
      <c r="L507" s="2">
        <f t="shared" si="51"/>
        <v>232.2</v>
      </c>
      <c r="M507" s="2">
        <f t="shared" si="52"/>
        <v>0</v>
      </c>
      <c r="N507" s="9">
        <f t="shared" si="53"/>
        <v>0</v>
      </c>
      <c r="O507" s="2">
        <f>MIN(IF('07A_Конструктор'!$D$5="Так",'06A_Варіанти'!E498,1E+99),IF('07A_Конструктор'!$D$6="Так",'06A_Варіанти'!F498,1E+99),IF('07A_Конструктор'!$D$7="Так",'06A_Варіанти'!G498,1E+99),IF('07A_Конструктор'!$D$8="Так",'06A_Варіанти'!H498,1E+99),IF('07A_Конструктор'!$D$9="Так",'06A_Варіанти'!I498,1E+99),IF('07A_Конструктор'!$D$10="Так",'06A_Варіанти'!J498,1E+99),IF('07A_Конструктор'!$D$11="Так",'06A_Варіанти'!K498,1E+99),IF('07A_Конструктор'!$D$12="Так",'06A_Варіанти'!L498,1E+99),IF('07A_Конструктор'!$D$13="Так",'06A_Варіанти'!M498,1E+99),IF('07A_Конструктор'!$D$14="Так",'06A_Варіанти'!N498,1E+99),IF('07A_Конструктор'!$D$15="Так",'06A_Варіанти'!O498,1E+99),IF('07A_Конструктор'!$D$16="Так",'06A_Варіанти'!P498,1E+99),IF('07A_Конструктор'!$D$17="Так",'06A_Варіанти'!Q498,1E+99),IF('06A_Варіанти'!R498="",1E+99,'06A_Варіанти'!R498))</f>
        <v>116.1</v>
      </c>
      <c r="P507" s="2" t="str">
        <f t="shared" si="54"/>
        <v>5 т</v>
      </c>
      <c r="Q507" s="2">
        <f t="shared" si="55"/>
        <v>14</v>
      </c>
      <c r="R507" s="2">
        <f>IF(OR(C507="РЦК макси",C507="РЦЧ SKU"),"SKU-потік",IFERROR(VLOOKUP(D507,'02_РЦ'!$A$3:$I$7,5,FALSE),0))</f>
        <v>800</v>
      </c>
      <c r="S507" s="2" t="str">
        <f>IF(OR(C507="РЦК макси",C507="РЦЧ SKU"),"Не рахується в ліміт",IFERROR(VLOOKUP(D507,'02_РЦ'!$A$3:$I$7,9,FALSE),"Немає РЦ"))</f>
        <v>В межах</v>
      </c>
    </row>
    <row r="508" spans="1:19">
      <c r="A508" s="2" t="str">
        <f>'06A_Варіанти'!A499</f>
        <v>BASE_2659</v>
      </c>
      <c r="B508" s="2" t="str">
        <f>'06A_Варіанти'!B499</f>
        <v>TT_2659</v>
      </c>
      <c r="C508" s="2" t="str">
        <f>'06A_Варіанти'!D499</f>
        <v>Основний</v>
      </c>
      <c r="D508" s="2" t="str">
        <f>'06A_Варіанти'!C499</f>
        <v>РЦП</v>
      </c>
      <c r="E508" s="2" t="str">
        <f>'06A_Варіанти'!S499</f>
        <v>KREM</v>
      </c>
      <c r="F508" s="2" t="str">
        <f>IF(O508='06A_Варіанти'!E499,'06A_Варіанти'!E$1,IF(O508='06A_Варіанти'!F499,'06A_Варіанти'!F$1,IF(O508='06A_Варіанти'!G499,'06A_Варіанти'!G$1,IF(O508='06A_Варіанти'!H499,'06A_Варіанти'!H$1,IF(O508='06A_Варіанти'!I499,'06A_Варіанти'!I$1,IF(O508='06A_Варіанти'!J499,'06A_Варіанти'!J$1,IF(O508='06A_Варіанти'!K499,'06A_Варіанти'!K$1,IF(O508='06A_Варіанти'!L499,'06A_Варіанти'!L$1,IF(O508='06A_Варіанти'!M499,'06A_Варіанти'!M$1,IF(O508='06A_Варіанти'!N499,'06A_Варіанти'!N$1,IF(O508='06A_Варіанти'!O499,'06A_Варіанти'!O$1,IF(O508='06A_Варіанти'!P499,'06A_Варіанти'!P$1,IF(O508='06A_Варіанти'!Q499,'06A_Варіанти'!Q$1,IF(O508='06A_Варіанти'!R499,'06A_Варіанти'!R$1,"НЕМАЄ МАРШРУТУ"))))))))))))))</f>
        <v>KREM</v>
      </c>
      <c r="G508" s="2" t="str">
        <f t="shared" si="49"/>
        <v>БЕЗ ЗМІН</v>
      </c>
      <c r="H508" s="2">
        <f>IF(G508="НЕМАЄ МАРШРУТУ",0,O508-'06A_Варіанти'!T499)</f>
        <v>0</v>
      </c>
      <c r="I508" s="2">
        <f>IFERROR(INDEX('04_Потоки'!$E:$E,MATCH(A508,'04_Потоки'!$A:$A,0)),0)</f>
        <v>1.850536130536131</v>
      </c>
      <c r="J508" s="2">
        <f t="shared" si="50"/>
        <v>1</v>
      </c>
      <c r="K508" s="2">
        <f>IF(C508="РЦК макси",0,2*'06A_Варіанти'!T499*J508)</f>
        <v>243.8</v>
      </c>
      <c r="L508" s="2">
        <f t="shared" si="51"/>
        <v>243.8</v>
      </c>
      <c r="M508" s="2">
        <f t="shared" si="52"/>
        <v>0</v>
      </c>
      <c r="N508" s="9">
        <f t="shared" si="53"/>
        <v>0</v>
      </c>
      <c r="O508" s="2">
        <f>MIN(IF('07A_Конструктор'!$D$5="Так",'06A_Варіанти'!E499,1E+99),IF('07A_Конструктор'!$D$6="Так",'06A_Варіанти'!F499,1E+99),IF('07A_Конструктор'!$D$7="Так",'06A_Варіанти'!G499,1E+99),IF('07A_Конструктор'!$D$8="Так",'06A_Варіанти'!H499,1E+99),IF('07A_Конструктор'!$D$9="Так",'06A_Варіанти'!I499,1E+99),IF('07A_Конструктор'!$D$10="Так",'06A_Варіанти'!J499,1E+99),IF('07A_Конструктор'!$D$11="Так",'06A_Варіанти'!K499,1E+99),IF('07A_Конструктор'!$D$12="Так",'06A_Варіанти'!L499,1E+99),IF('07A_Конструктор'!$D$13="Так",'06A_Варіанти'!M499,1E+99),IF('07A_Конструктор'!$D$14="Так",'06A_Варіанти'!N499,1E+99),IF('07A_Конструктор'!$D$15="Так",'06A_Варіанти'!O499,1E+99),IF('07A_Конструктор'!$D$16="Так",'06A_Варіанти'!P499,1E+99),IF('07A_Конструктор'!$D$17="Так",'06A_Варіанти'!Q499,1E+99),IF('06A_Варіанти'!R499="",1E+99,'06A_Варіанти'!R499))</f>
        <v>121.9</v>
      </c>
      <c r="P508" s="2" t="str">
        <f t="shared" si="54"/>
        <v>5 т</v>
      </c>
      <c r="Q508" s="2">
        <f t="shared" si="55"/>
        <v>14</v>
      </c>
      <c r="R508" s="2">
        <f>IF(OR(C508="РЦК макси",C508="РЦЧ SKU"),"SKU-потік",IFERROR(VLOOKUP(D508,'02_РЦ'!$A$3:$I$7,5,FALSE),0))</f>
        <v>800</v>
      </c>
      <c r="S508" s="2" t="str">
        <f>IF(OR(C508="РЦК макси",C508="РЦЧ SKU"),"Не рахується в ліміт",IFERROR(VLOOKUP(D508,'02_РЦ'!$A$3:$I$7,9,FALSE),"Немає РЦ"))</f>
        <v>В межах</v>
      </c>
    </row>
    <row r="509" spans="1:19">
      <c r="A509" s="2" t="str">
        <f>'06A_Варіанти'!A500</f>
        <v>BASE_2660</v>
      </c>
      <c r="B509" s="2" t="str">
        <f>'06A_Варіанти'!B500</f>
        <v>TT_2660</v>
      </c>
      <c r="C509" s="2" t="str">
        <f>'06A_Варіанти'!D500</f>
        <v>Основний</v>
      </c>
      <c r="D509" s="2" t="str">
        <f>'06A_Варіанти'!C500</f>
        <v>РЦП</v>
      </c>
      <c r="E509" s="2" t="str">
        <f>'06A_Варіанти'!S500</f>
        <v>DIRECT</v>
      </c>
      <c r="F509" s="2" t="str">
        <f>IF(O509='06A_Варіанти'!E500,'06A_Варіанти'!E$1,IF(O509='06A_Варіанти'!F500,'06A_Варіанти'!F$1,IF(O509='06A_Варіанти'!G500,'06A_Варіанти'!G$1,IF(O509='06A_Варіанти'!H500,'06A_Варіанти'!H$1,IF(O509='06A_Варіанти'!I500,'06A_Варіанти'!I$1,IF(O509='06A_Варіанти'!J500,'06A_Варіанти'!J$1,IF(O509='06A_Варіанти'!K500,'06A_Варіанти'!K$1,IF(O509='06A_Варіанти'!L500,'06A_Варіанти'!L$1,IF(O509='06A_Варіанти'!M500,'06A_Варіанти'!M$1,IF(O509='06A_Варіанти'!N500,'06A_Варіанти'!N$1,IF(O509='06A_Варіанти'!O500,'06A_Варіанти'!O$1,IF(O509='06A_Варіанти'!P500,'06A_Варіанти'!P$1,IF(O509='06A_Варіанти'!Q500,'06A_Варіанти'!Q$1,IF(O509='06A_Варіанти'!R500,'06A_Варіанти'!R$1,"НЕМАЄ МАРШРУТУ"))))))))))))))</f>
        <v>DIRECT</v>
      </c>
      <c r="G509" s="2" t="str">
        <f t="shared" si="49"/>
        <v>БЕЗ ЗМІН</v>
      </c>
      <c r="H509" s="2">
        <f>IF(G509="НЕМАЄ МАРШРУТУ",0,O509-'06A_Варіанти'!T500)</f>
        <v>0</v>
      </c>
      <c r="I509" s="2">
        <f>IFERROR(INDEX('04_Потоки'!$E:$E,MATCH(A509,'04_Потоки'!$A:$A,0)),0)</f>
        <v>1.850536130536131</v>
      </c>
      <c r="J509" s="2">
        <f t="shared" si="50"/>
        <v>1</v>
      </c>
      <c r="K509" s="2">
        <f>IF(C509="РЦК макси",0,2*'06A_Варіанти'!T500*J509)</f>
        <v>831.8</v>
      </c>
      <c r="L509" s="2">
        <f t="shared" si="51"/>
        <v>831.8</v>
      </c>
      <c r="M509" s="2">
        <f t="shared" si="52"/>
        <v>0</v>
      </c>
      <c r="N509" s="9">
        <f t="shared" si="53"/>
        <v>0</v>
      </c>
      <c r="O509" s="2">
        <f>MIN(IF('07A_Конструктор'!$D$5="Так",'06A_Варіанти'!E500,1E+99),IF('07A_Конструктор'!$D$6="Так",'06A_Варіанти'!F500,1E+99),IF('07A_Конструктор'!$D$7="Так",'06A_Варіанти'!G500,1E+99),IF('07A_Конструктор'!$D$8="Так",'06A_Варіанти'!H500,1E+99),IF('07A_Конструктор'!$D$9="Так",'06A_Варіанти'!I500,1E+99),IF('07A_Конструктор'!$D$10="Так",'06A_Варіанти'!J500,1E+99),IF('07A_Конструктор'!$D$11="Так",'06A_Варіанти'!K500,1E+99),IF('07A_Конструктор'!$D$12="Так",'06A_Варіанти'!L500,1E+99),IF('07A_Конструктор'!$D$13="Так",'06A_Варіанти'!M500,1E+99),IF('07A_Конструктор'!$D$14="Так",'06A_Варіанти'!N500,1E+99),IF('07A_Конструктор'!$D$15="Так",'06A_Варіанти'!O500,1E+99),IF('07A_Конструктор'!$D$16="Так",'06A_Варіанти'!P500,1E+99),IF('07A_Конструктор'!$D$17="Так",'06A_Варіанти'!Q500,1E+99),IF('06A_Варіанти'!R500="",1E+99,'06A_Варіанти'!R500))</f>
        <v>415.9</v>
      </c>
      <c r="P509" s="2" t="str">
        <f t="shared" si="54"/>
        <v>5 т</v>
      </c>
      <c r="Q509" s="2">
        <f t="shared" si="55"/>
        <v>14</v>
      </c>
      <c r="R509" s="2">
        <f>IF(OR(C509="РЦК макси",C509="РЦЧ SKU"),"SKU-потік",IFERROR(VLOOKUP(D509,'02_РЦ'!$A$3:$I$7,5,FALSE),0))</f>
        <v>800</v>
      </c>
      <c r="S509" s="2" t="str">
        <f>IF(OR(C509="РЦК макси",C509="РЦЧ SKU"),"Не рахується в ліміт",IFERROR(VLOOKUP(D509,'02_РЦ'!$A$3:$I$7,9,FALSE),"Немає РЦ"))</f>
        <v>В межах</v>
      </c>
    </row>
    <row r="510" spans="1:19">
      <c r="A510" s="2" t="str">
        <f>'06A_Варіанти'!A501</f>
        <v>BASE_2392</v>
      </c>
      <c r="B510" s="2" t="str">
        <f>'06A_Варіанти'!B501</f>
        <v>TT_2392</v>
      </c>
      <c r="C510" s="2" t="str">
        <f>'06A_Варіанти'!D501</f>
        <v>Основний</v>
      </c>
      <c r="D510" s="2" t="str">
        <f>'06A_Варіанти'!C501</f>
        <v>РЦП</v>
      </c>
      <c r="E510" s="2" t="str">
        <f>'06A_Варіанти'!S501</f>
        <v>DNI_AMUR</v>
      </c>
      <c r="F510" s="2" t="str">
        <f>IF(O510='06A_Варіанти'!E501,'06A_Варіанти'!E$1,IF(O510='06A_Варіанти'!F501,'06A_Варіанти'!F$1,IF(O510='06A_Варіанти'!G501,'06A_Варіанти'!G$1,IF(O510='06A_Варіанти'!H501,'06A_Варіанти'!H$1,IF(O510='06A_Варіанти'!I501,'06A_Варіанти'!I$1,IF(O510='06A_Варіанти'!J501,'06A_Варіанти'!J$1,IF(O510='06A_Варіанти'!K501,'06A_Варіанти'!K$1,IF(O510='06A_Варіанти'!L501,'06A_Варіанти'!L$1,IF(O510='06A_Варіанти'!M501,'06A_Варіанти'!M$1,IF(O510='06A_Варіанти'!N501,'06A_Варіанти'!N$1,IF(O510='06A_Варіанти'!O501,'06A_Варіанти'!O$1,IF(O510='06A_Варіанти'!P501,'06A_Варіанти'!P$1,IF(O510='06A_Варіанти'!Q501,'06A_Варіанти'!Q$1,IF(O510='06A_Варіанти'!R501,'06A_Варіанти'!R$1,"НЕМАЄ МАРШРУТУ"))))))))))))))</f>
        <v>DNI_AMUR</v>
      </c>
      <c r="G510" s="2" t="str">
        <f t="shared" si="49"/>
        <v>БЕЗ ЗМІН</v>
      </c>
      <c r="H510" s="2">
        <f>IF(G510="НЕМАЄ МАРШРУТУ",0,O510-'06A_Варіанти'!T501)</f>
        <v>0</v>
      </c>
      <c r="I510" s="2">
        <f>IFERROR(INDEX('04_Потоки'!$E:$E,MATCH(A510,'04_Потоки'!$A:$A,0)),0)</f>
        <v>1.850536130536131</v>
      </c>
      <c r="J510" s="2">
        <f t="shared" si="50"/>
        <v>1</v>
      </c>
      <c r="K510" s="2">
        <f>IF(C510="РЦК макси",0,2*'06A_Варіанти'!T501*J510)</f>
        <v>299.8</v>
      </c>
      <c r="L510" s="2">
        <f t="shared" si="51"/>
        <v>299.8</v>
      </c>
      <c r="M510" s="2">
        <f t="shared" si="52"/>
        <v>0</v>
      </c>
      <c r="N510" s="9">
        <f t="shared" si="53"/>
        <v>0</v>
      </c>
      <c r="O510" s="2">
        <f>MIN(IF('07A_Конструктор'!$D$5="Так",'06A_Варіанти'!E501,1E+99),IF('07A_Конструктор'!$D$6="Так",'06A_Варіанти'!F501,1E+99),IF('07A_Конструктор'!$D$7="Так",'06A_Варіанти'!G501,1E+99),IF('07A_Конструктор'!$D$8="Так",'06A_Варіанти'!H501,1E+99),IF('07A_Конструктор'!$D$9="Так",'06A_Варіанти'!I501,1E+99),IF('07A_Конструктор'!$D$10="Так",'06A_Варіанти'!J501,1E+99),IF('07A_Конструктор'!$D$11="Так",'06A_Варіанти'!K501,1E+99),IF('07A_Конструктор'!$D$12="Так",'06A_Варіанти'!L501,1E+99),IF('07A_Конструктор'!$D$13="Так",'06A_Варіанти'!M501,1E+99),IF('07A_Конструктор'!$D$14="Так",'06A_Варіанти'!N501,1E+99),IF('07A_Конструктор'!$D$15="Так",'06A_Варіанти'!O501,1E+99),IF('07A_Конструктор'!$D$16="Так",'06A_Варіанти'!P501,1E+99),IF('07A_Конструктор'!$D$17="Так",'06A_Варіанти'!Q501,1E+99),IF('06A_Варіанти'!R501="",1E+99,'06A_Варіанти'!R501))</f>
        <v>149.9</v>
      </c>
      <c r="P510" s="2" t="str">
        <f t="shared" si="54"/>
        <v>5 т</v>
      </c>
      <c r="Q510" s="2">
        <f t="shared" si="55"/>
        <v>14</v>
      </c>
      <c r="R510" s="2">
        <f>IF(OR(C510="РЦК макси",C510="РЦЧ SKU"),"SKU-потік",IFERROR(VLOOKUP(D510,'02_РЦ'!$A$3:$I$7,5,FALSE),0))</f>
        <v>800</v>
      </c>
      <c r="S510" s="2" t="str">
        <f>IF(OR(C510="РЦК макси",C510="РЦЧ SKU"),"Не рахується в ліміт",IFERROR(VLOOKUP(D510,'02_РЦ'!$A$3:$I$7,9,FALSE),"Немає РЦ"))</f>
        <v>В межах</v>
      </c>
    </row>
    <row r="511" spans="1:19">
      <c r="A511" s="2" t="str">
        <f>'06A_Варіанти'!A502</f>
        <v>BASE_2667</v>
      </c>
      <c r="B511" s="2" t="str">
        <f>'06A_Варіанти'!B502</f>
        <v>TT_2667</v>
      </c>
      <c r="C511" s="2" t="str">
        <f>'06A_Варіанти'!D502</f>
        <v>Основний</v>
      </c>
      <c r="D511" s="2" t="str">
        <f>'06A_Варіанти'!C502</f>
        <v>РЦП</v>
      </c>
      <c r="E511" s="2" t="str">
        <f>'06A_Варіанти'!S502</f>
        <v>DIRECT</v>
      </c>
      <c r="F511" s="2" t="str">
        <f>IF(O511='06A_Варіанти'!E502,'06A_Варіанти'!E$1,IF(O511='06A_Варіанти'!F502,'06A_Варіанти'!F$1,IF(O511='06A_Варіанти'!G502,'06A_Варіанти'!G$1,IF(O511='06A_Варіанти'!H502,'06A_Варіанти'!H$1,IF(O511='06A_Варіанти'!I502,'06A_Варіанти'!I$1,IF(O511='06A_Варіанти'!J502,'06A_Варіанти'!J$1,IF(O511='06A_Варіанти'!K502,'06A_Варіанти'!K$1,IF(O511='06A_Варіанти'!L502,'06A_Варіанти'!L$1,IF(O511='06A_Варіанти'!M502,'06A_Варіанти'!M$1,IF(O511='06A_Варіанти'!N502,'06A_Варіанти'!N$1,IF(O511='06A_Варіанти'!O502,'06A_Варіанти'!O$1,IF(O511='06A_Варіанти'!P502,'06A_Варіанти'!P$1,IF(O511='06A_Варіанти'!Q502,'06A_Варіанти'!Q$1,IF(O511='06A_Варіанти'!R502,'06A_Варіанти'!R$1,"НЕМАЄ МАРШРУТУ"))))))))))))))</f>
        <v>DIRECT</v>
      </c>
      <c r="G511" s="2" t="str">
        <f t="shared" si="49"/>
        <v>БЕЗ ЗМІН</v>
      </c>
      <c r="H511" s="2">
        <f>IF(G511="НЕМАЄ МАРШРУТУ",0,O511-'06A_Варіанти'!T502)</f>
        <v>0</v>
      </c>
      <c r="I511" s="2">
        <f>IFERROR(INDEX('04_Потоки'!$E:$E,MATCH(A511,'04_Потоки'!$A:$A,0)),0)</f>
        <v>1.850536130536131</v>
      </c>
      <c r="J511" s="2">
        <f t="shared" si="50"/>
        <v>1</v>
      </c>
      <c r="K511" s="2">
        <f>IF(C511="РЦК макси",0,2*'06A_Варіанти'!T502*J511)</f>
        <v>723.2</v>
      </c>
      <c r="L511" s="2">
        <f t="shared" si="51"/>
        <v>723.2</v>
      </c>
      <c r="M511" s="2">
        <f t="shared" si="52"/>
        <v>0</v>
      </c>
      <c r="N511" s="9">
        <f t="shared" si="53"/>
        <v>0</v>
      </c>
      <c r="O511" s="2">
        <f>MIN(IF('07A_Конструктор'!$D$5="Так",'06A_Варіанти'!E502,1E+99),IF('07A_Конструктор'!$D$6="Так",'06A_Варіанти'!F502,1E+99),IF('07A_Конструктор'!$D$7="Так",'06A_Варіанти'!G502,1E+99),IF('07A_Конструктор'!$D$8="Так",'06A_Варіанти'!H502,1E+99),IF('07A_Конструктор'!$D$9="Так",'06A_Варіанти'!I502,1E+99),IF('07A_Конструктор'!$D$10="Так",'06A_Варіанти'!J502,1E+99),IF('07A_Конструктор'!$D$11="Так",'06A_Варіанти'!K502,1E+99),IF('07A_Конструктор'!$D$12="Так",'06A_Варіанти'!L502,1E+99),IF('07A_Конструктор'!$D$13="Так",'06A_Варіанти'!M502,1E+99),IF('07A_Конструктор'!$D$14="Так",'06A_Варіанти'!N502,1E+99),IF('07A_Конструктор'!$D$15="Так",'06A_Варіанти'!O502,1E+99),IF('07A_Конструктор'!$D$16="Так",'06A_Варіанти'!P502,1E+99),IF('07A_Конструктор'!$D$17="Так",'06A_Варіанти'!Q502,1E+99),IF('06A_Варіанти'!R502="",1E+99,'06A_Варіанти'!R502))</f>
        <v>361.6</v>
      </c>
      <c r="P511" s="2" t="str">
        <f t="shared" si="54"/>
        <v>5 т</v>
      </c>
      <c r="Q511" s="2">
        <f t="shared" si="55"/>
        <v>14</v>
      </c>
      <c r="R511" s="2">
        <f>IF(OR(C511="РЦК макси",C511="РЦЧ SKU"),"SKU-потік",IFERROR(VLOOKUP(D511,'02_РЦ'!$A$3:$I$7,5,FALSE),0))</f>
        <v>800</v>
      </c>
      <c r="S511" s="2" t="str">
        <f>IF(OR(C511="РЦК макси",C511="РЦЧ SKU"),"Не рахується в ліміт",IFERROR(VLOOKUP(D511,'02_РЦ'!$A$3:$I$7,9,FALSE),"Немає РЦ"))</f>
        <v>В межах</v>
      </c>
    </row>
    <row r="512" spans="1:19">
      <c r="A512" s="2" t="str">
        <f>'06A_Варіанти'!A503</f>
        <v>BASE_2673</v>
      </c>
      <c r="B512" s="2" t="str">
        <f>'06A_Варіанти'!B503</f>
        <v>TT_2673</v>
      </c>
      <c r="C512" s="2" t="str">
        <f>'06A_Варіанти'!D503</f>
        <v>Основний</v>
      </c>
      <c r="D512" s="2" t="str">
        <f>'06A_Варіанти'!C503</f>
        <v>РЦП</v>
      </c>
      <c r="E512" s="2" t="str">
        <f>'06A_Варіанти'!S503</f>
        <v>DIRECT</v>
      </c>
      <c r="F512" s="2" t="str">
        <f>IF(O512='06A_Варіанти'!E503,'06A_Варіанти'!E$1,IF(O512='06A_Варіанти'!F503,'06A_Варіанти'!F$1,IF(O512='06A_Варіанти'!G503,'06A_Варіанти'!G$1,IF(O512='06A_Варіанти'!H503,'06A_Варіанти'!H$1,IF(O512='06A_Варіанти'!I503,'06A_Варіанти'!I$1,IF(O512='06A_Варіанти'!J503,'06A_Варіанти'!J$1,IF(O512='06A_Варіанти'!K503,'06A_Варіанти'!K$1,IF(O512='06A_Варіанти'!L503,'06A_Варіанти'!L$1,IF(O512='06A_Варіанти'!M503,'06A_Варіанти'!M$1,IF(O512='06A_Варіанти'!N503,'06A_Варіанти'!N$1,IF(O512='06A_Варіанти'!O503,'06A_Варіанти'!O$1,IF(O512='06A_Варіанти'!P503,'06A_Варіанти'!P$1,IF(O512='06A_Варіанти'!Q503,'06A_Варіанти'!Q$1,IF(O512='06A_Варіанти'!R503,'06A_Варіанти'!R$1,"НЕМАЄ МАРШРУТУ"))))))))))))))</f>
        <v>DIRECT</v>
      </c>
      <c r="G512" s="2" t="str">
        <f t="shared" si="49"/>
        <v>БЕЗ ЗМІН</v>
      </c>
      <c r="H512" s="2">
        <f>IF(G512="НЕМАЄ МАРШРУТУ",0,O512-'06A_Варіанти'!T503)</f>
        <v>0</v>
      </c>
      <c r="I512" s="2">
        <f>IFERROR(INDEX('04_Потоки'!$E:$E,MATCH(A512,'04_Потоки'!$A:$A,0)),0)</f>
        <v>1.850536130536131</v>
      </c>
      <c r="J512" s="2">
        <f t="shared" si="50"/>
        <v>1</v>
      </c>
      <c r="K512" s="2">
        <f>IF(C512="РЦК макси",0,2*'06A_Варіанти'!T503*J512)</f>
        <v>702.2</v>
      </c>
      <c r="L512" s="2">
        <f t="shared" si="51"/>
        <v>702.2</v>
      </c>
      <c r="M512" s="2">
        <f t="shared" si="52"/>
        <v>0</v>
      </c>
      <c r="N512" s="9">
        <f t="shared" si="53"/>
        <v>0</v>
      </c>
      <c r="O512" s="2">
        <f>MIN(IF('07A_Конструктор'!$D$5="Так",'06A_Варіанти'!E503,1E+99),IF('07A_Конструктор'!$D$6="Так",'06A_Варіанти'!F503,1E+99),IF('07A_Конструктор'!$D$7="Так",'06A_Варіанти'!G503,1E+99),IF('07A_Конструктор'!$D$8="Так",'06A_Варіанти'!H503,1E+99),IF('07A_Конструктор'!$D$9="Так",'06A_Варіанти'!I503,1E+99),IF('07A_Конструктор'!$D$10="Так",'06A_Варіанти'!J503,1E+99),IF('07A_Конструктор'!$D$11="Так",'06A_Варіанти'!K503,1E+99),IF('07A_Конструктор'!$D$12="Так",'06A_Варіанти'!L503,1E+99),IF('07A_Конструктор'!$D$13="Так",'06A_Варіанти'!M503,1E+99),IF('07A_Конструктор'!$D$14="Так",'06A_Варіанти'!N503,1E+99),IF('07A_Конструктор'!$D$15="Так",'06A_Варіанти'!O503,1E+99),IF('07A_Конструктор'!$D$16="Так",'06A_Варіанти'!P503,1E+99),IF('07A_Конструктор'!$D$17="Так",'06A_Варіанти'!Q503,1E+99),IF('06A_Варіанти'!R503="",1E+99,'06A_Варіанти'!R503))</f>
        <v>351.1</v>
      </c>
      <c r="P512" s="2" t="str">
        <f t="shared" si="54"/>
        <v>5 т</v>
      </c>
      <c r="Q512" s="2">
        <f t="shared" si="55"/>
        <v>14</v>
      </c>
      <c r="R512" s="2">
        <f>IF(OR(C512="РЦК макси",C512="РЦЧ SKU"),"SKU-потік",IFERROR(VLOOKUP(D512,'02_РЦ'!$A$3:$I$7,5,FALSE),0))</f>
        <v>800</v>
      </c>
      <c r="S512" s="2" t="str">
        <f>IF(OR(C512="РЦК макси",C512="РЦЧ SKU"),"Не рахується в ліміт",IFERROR(VLOOKUP(D512,'02_РЦ'!$A$3:$I$7,9,FALSE),"Немає РЦ"))</f>
        <v>В межах</v>
      </c>
    </row>
    <row r="513" spans="1:19">
      <c r="A513" s="2" t="str">
        <f>'06A_Варіанти'!A504</f>
        <v>BASE_2676</v>
      </c>
      <c r="B513" s="2" t="str">
        <f>'06A_Варіанти'!B504</f>
        <v>TT_2676</v>
      </c>
      <c r="C513" s="2" t="str">
        <f>'06A_Варіанти'!D504</f>
        <v>Основний</v>
      </c>
      <c r="D513" s="2" t="str">
        <f>'06A_Варіанти'!C504</f>
        <v>РЦП</v>
      </c>
      <c r="E513" s="2" t="str">
        <f>'06A_Варіанти'!S504</f>
        <v>DIRECT</v>
      </c>
      <c r="F513" s="2" t="str">
        <f>IF(O513='06A_Варіанти'!E504,'06A_Варіанти'!E$1,IF(O513='06A_Варіанти'!F504,'06A_Варіанти'!F$1,IF(O513='06A_Варіанти'!G504,'06A_Варіанти'!G$1,IF(O513='06A_Варіанти'!H504,'06A_Варіанти'!H$1,IF(O513='06A_Варіанти'!I504,'06A_Варіанти'!I$1,IF(O513='06A_Варіанти'!J504,'06A_Варіанти'!J$1,IF(O513='06A_Варіанти'!K504,'06A_Варіанти'!K$1,IF(O513='06A_Варіанти'!L504,'06A_Варіанти'!L$1,IF(O513='06A_Варіанти'!M504,'06A_Варіанти'!M$1,IF(O513='06A_Варіанти'!N504,'06A_Варіанти'!N$1,IF(O513='06A_Варіанти'!O504,'06A_Варіанти'!O$1,IF(O513='06A_Варіанти'!P504,'06A_Варіанти'!P$1,IF(O513='06A_Варіанти'!Q504,'06A_Варіанти'!Q$1,IF(O513='06A_Варіанти'!R504,'06A_Варіанти'!R$1,"НЕМАЄ МАРШРУТУ"))))))))))))))</f>
        <v>DIRECT</v>
      </c>
      <c r="G513" s="2" t="str">
        <f t="shared" si="49"/>
        <v>БЕЗ ЗМІН</v>
      </c>
      <c r="H513" s="2">
        <f>IF(G513="НЕМАЄ МАРШРУТУ",0,O513-'06A_Варіанти'!T504)</f>
        <v>0</v>
      </c>
      <c r="I513" s="2">
        <f>IFERROR(INDEX('04_Потоки'!$E:$E,MATCH(A513,'04_Потоки'!$A:$A,0)),0)</f>
        <v>1.850536130536131</v>
      </c>
      <c r="J513" s="2">
        <f t="shared" si="50"/>
        <v>1</v>
      </c>
      <c r="K513" s="2">
        <f>IF(C513="РЦК макси",0,2*'06A_Варіанти'!T504*J513)</f>
        <v>724</v>
      </c>
      <c r="L513" s="2">
        <f t="shared" si="51"/>
        <v>724</v>
      </c>
      <c r="M513" s="2">
        <f t="shared" si="52"/>
        <v>0</v>
      </c>
      <c r="N513" s="9">
        <f t="shared" si="53"/>
        <v>0</v>
      </c>
      <c r="O513" s="2">
        <f>MIN(IF('07A_Конструктор'!$D$5="Так",'06A_Варіанти'!E504,1E+99),IF('07A_Конструктор'!$D$6="Так",'06A_Варіанти'!F504,1E+99),IF('07A_Конструктор'!$D$7="Так",'06A_Варіанти'!G504,1E+99),IF('07A_Конструктор'!$D$8="Так",'06A_Варіанти'!H504,1E+99),IF('07A_Конструктор'!$D$9="Так",'06A_Варіанти'!I504,1E+99),IF('07A_Конструктор'!$D$10="Так",'06A_Варіанти'!J504,1E+99),IF('07A_Конструктор'!$D$11="Так",'06A_Варіанти'!K504,1E+99),IF('07A_Конструктор'!$D$12="Так",'06A_Варіанти'!L504,1E+99),IF('07A_Конструктор'!$D$13="Так",'06A_Варіанти'!M504,1E+99),IF('07A_Конструктор'!$D$14="Так",'06A_Варіанти'!N504,1E+99),IF('07A_Конструктор'!$D$15="Так",'06A_Варіанти'!O504,1E+99),IF('07A_Конструктор'!$D$16="Так",'06A_Варіанти'!P504,1E+99),IF('07A_Конструктор'!$D$17="Так",'06A_Варіанти'!Q504,1E+99),IF('06A_Варіанти'!R504="",1E+99,'06A_Варіанти'!R504))</f>
        <v>362</v>
      </c>
      <c r="P513" s="2" t="str">
        <f t="shared" si="54"/>
        <v>5 т</v>
      </c>
      <c r="Q513" s="2">
        <f t="shared" si="55"/>
        <v>14</v>
      </c>
      <c r="R513" s="2">
        <f>IF(OR(C513="РЦК макси",C513="РЦЧ SKU"),"SKU-потік",IFERROR(VLOOKUP(D513,'02_РЦ'!$A$3:$I$7,5,FALSE),0))</f>
        <v>800</v>
      </c>
      <c r="S513" s="2" t="str">
        <f>IF(OR(C513="РЦК макси",C513="РЦЧ SKU"),"Не рахується в ліміт",IFERROR(VLOOKUP(D513,'02_РЦ'!$A$3:$I$7,9,FALSE),"Немає РЦ"))</f>
        <v>В межах</v>
      </c>
    </row>
    <row r="514" spans="1:19">
      <c r="A514" s="2" t="str">
        <f>'06A_Варіанти'!A505</f>
        <v>BASE_2679</v>
      </c>
      <c r="B514" s="2" t="str">
        <f>'06A_Варіанти'!B505</f>
        <v>TT_2679</v>
      </c>
      <c r="C514" s="2" t="str">
        <f>'06A_Варіанти'!D505</f>
        <v>Основний</v>
      </c>
      <c r="D514" s="2" t="str">
        <f>'06A_Варіанти'!C505</f>
        <v>РЦП</v>
      </c>
      <c r="E514" s="2" t="str">
        <f>'06A_Варіанти'!S505</f>
        <v>DIRECT</v>
      </c>
      <c r="F514" s="2" t="str">
        <f>IF(O514='06A_Варіанти'!E505,'06A_Варіанти'!E$1,IF(O514='06A_Варіанти'!F505,'06A_Варіанти'!F$1,IF(O514='06A_Варіанти'!G505,'06A_Варіанти'!G$1,IF(O514='06A_Варіанти'!H505,'06A_Варіанти'!H$1,IF(O514='06A_Варіанти'!I505,'06A_Варіанти'!I$1,IF(O514='06A_Варіанти'!J505,'06A_Варіанти'!J$1,IF(O514='06A_Варіанти'!K505,'06A_Варіанти'!K$1,IF(O514='06A_Варіанти'!L505,'06A_Варіанти'!L$1,IF(O514='06A_Варіанти'!M505,'06A_Варіанти'!M$1,IF(O514='06A_Варіанти'!N505,'06A_Варіанти'!N$1,IF(O514='06A_Варіанти'!O505,'06A_Варіанти'!O$1,IF(O514='06A_Варіанти'!P505,'06A_Варіанти'!P$1,IF(O514='06A_Варіанти'!Q505,'06A_Варіанти'!Q$1,IF(O514='06A_Варіанти'!R505,'06A_Варіанти'!R$1,"НЕМАЄ МАРШРУТУ"))))))))))))))</f>
        <v>DIRECT</v>
      </c>
      <c r="G514" s="2" t="str">
        <f t="shared" si="49"/>
        <v>БЕЗ ЗМІН</v>
      </c>
      <c r="H514" s="2">
        <f>IF(G514="НЕМАЄ МАРШРУТУ",0,O514-'06A_Варіанти'!T505)</f>
        <v>0</v>
      </c>
      <c r="I514" s="2">
        <f>IFERROR(INDEX('04_Потоки'!$E:$E,MATCH(A514,'04_Потоки'!$A:$A,0)),0)</f>
        <v>1.850536130536131</v>
      </c>
      <c r="J514" s="2">
        <f t="shared" si="50"/>
        <v>1</v>
      </c>
      <c r="K514" s="2">
        <f>IF(C514="РЦК макси",0,2*'06A_Варіанти'!T505*J514)</f>
        <v>467.8</v>
      </c>
      <c r="L514" s="2">
        <f t="shared" si="51"/>
        <v>467.8</v>
      </c>
      <c r="M514" s="2">
        <f t="shared" si="52"/>
        <v>0</v>
      </c>
      <c r="N514" s="9">
        <f t="shared" si="53"/>
        <v>0</v>
      </c>
      <c r="O514" s="2">
        <f>MIN(IF('07A_Конструктор'!$D$5="Так",'06A_Варіанти'!E505,1E+99),IF('07A_Конструктор'!$D$6="Так",'06A_Варіанти'!F505,1E+99),IF('07A_Конструктор'!$D$7="Так",'06A_Варіанти'!G505,1E+99),IF('07A_Конструктор'!$D$8="Так",'06A_Варіанти'!H505,1E+99),IF('07A_Конструктор'!$D$9="Так",'06A_Варіанти'!I505,1E+99),IF('07A_Конструктор'!$D$10="Так",'06A_Варіанти'!J505,1E+99),IF('07A_Конструктор'!$D$11="Так",'06A_Варіанти'!K505,1E+99),IF('07A_Конструктор'!$D$12="Так",'06A_Варіанти'!L505,1E+99),IF('07A_Конструктор'!$D$13="Так",'06A_Варіанти'!M505,1E+99),IF('07A_Конструктор'!$D$14="Так",'06A_Варіанти'!N505,1E+99),IF('07A_Конструктор'!$D$15="Так",'06A_Варіанти'!O505,1E+99),IF('07A_Конструктор'!$D$16="Так",'06A_Варіанти'!P505,1E+99),IF('07A_Конструктор'!$D$17="Так",'06A_Варіанти'!Q505,1E+99),IF('06A_Варіанти'!R505="",1E+99,'06A_Варіанти'!R505))</f>
        <v>233.9</v>
      </c>
      <c r="P514" s="2" t="str">
        <f t="shared" si="54"/>
        <v>5 т</v>
      </c>
      <c r="Q514" s="2">
        <f t="shared" si="55"/>
        <v>14</v>
      </c>
      <c r="R514" s="2">
        <f>IF(OR(C514="РЦК макси",C514="РЦЧ SKU"),"SKU-потік",IFERROR(VLOOKUP(D514,'02_РЦ'!$A$3:$I$7,5,FALSE),0))</f>
        <v>800</v>
      </c>
      <c r="S514" s="2" t="str">
        <f>IF(OR(C514="РЦК макси",C514="РЦЧ SKU"),"Не рахується в ліміт",IFERROR(VLOOKUP(D514,'02_РЦ'!$A$3:$I$7,9,FALSE),"Немає РЦ"))</f>
        <v>В межах</v>
      </c>
    </row>
    <row r="515" spans="1:19">
      <c r="A515" s="2" t="str">
        <f>'06A_Варіанти'!A506</f>
        <v>BASE_2681</v>
      </c>
      <c r="B515" s="2" t="str">
        <f>'06A_Варіанти'!B506</f>
        <v>TT_2681</v>
      </c>
      <c r="C515" s="2" t="str">
        <f>'06A_Варіанти'!D506</f>
        <v>Основний</v>
      </c>
      <c r="D515" s="2" t="str">
        <f>'06A_Варіанти'!C506</f>
        <v>РЦП</v>
      </c>
      <c r="E515" s="2" t="str">
        <f>'06A_Варіанти'!S506</f>
        <v>DIRECT</v>
      </c>
      <c r="F515" s="2" t="str">
        <f>IF(O515='06A_Варіанти'!E506,'06A_Варіанти'!E$1,IF(O515='06A_Варіанти'!F506,'06A_Варіанти'!F$1,IF(O515='06A_Варіанти'!G506,'06A_Варіанти'!G$1,IF(O515='06A_Варіанти'!H506,'06A_Варіанти'!H$1,IF(O515='06A_Варіанти'!I506,'06A_Варіанти'!I$1,IF(O515='06A_Варіанти'!J506,'06A_Варіанти'!J$1,IF(O515='06A_Варіанти'!K506,'06A_Варіанти'!K$1,IF(O515='06A_Варіанти'!L506,'06A_Варіанти'!L$1,IF(O515='06A_Варіанти'!M506,'06A_Варіанти'!M$1,IF(O515='06A_Варіанти'!N506,'06A_Варіанти'!N$1,IF(O515='06A_Варіанти'!O506,'06A_Варіанти'!O$1,IF(O515='06A_Варіанти'!P506,'06A_Варіанти'!P$1,IF(O515='06A_Варіанти'!Q506,'06A_Варіанти'!Q$1,IF(O515='06A_Варіанти'!R506,'06A_Варіанти'!R$1,"НЕМАЄ МАРШРУТУ"))))))))))))))</f>
        <v>DIRECT</v>
      </c>
      <c r="G515" s="2" t="str">
        <f t="shared" si="49"/>
        <v>БЕЗ ЗМІН</v>
      </c>
      <c r="H515" s="2">
        <f>IF(G515="НЕМАЄ МАРШРУТУ",0,O515-'06A_Варіанти'!T506)</f>
        <v>0</v>
      </c>
      <c r="I515" s="2">
        <f>IFERROR(INDEX('04_Потоки'!$E:$E,MATCH(A515,'04_Потоки'!$A:$A,0)),0)</f>
        <v>1.850536130536131</v>
      </c>
      <c r="J515" s="2">
        <f t="shared" si="50"/>
        <v>1</v>
      </c>
      <c r="K515" s="2">
        <f>IF(C515="РЦК макси",0,2*'06A_Варіанти'!T506*J515)</f>
        <v>288</v>
      </c>
      <c r="L515" s="2">
        <f t="shared" si="51"/>
        <v>288</v>
      </c>
      <c r="M515" s="2">
        <f t="shared" si="52"/>
        <v>0</v>
      </c>
      <c r="N515" s="9">
        <f t="shared" si="53"/>
        <v>0</v>
      </c>
      <c r="O515" s="2">
        <f>MIN(IF('07A_Конструктор'!$D$5="Так",'06A_Варіанти'!E506,1E+99),IF('07A_Конструктор'!$D$6="Так",'06A_Варіанти'!F506,1E+99),IF('07A_Конструктор'!$D$7="Так",'06A_Варіанти'!G506,1E+99),IF('07A_Конструктор'!$D$8="Так",'06A_Варіанти'!H506,1E+99),IF('07A_Конструктор'!$D$9="Так",'06A_Варіанти'!I506,1E+99),IF('07A_Конструктор'!$D$10="Так",'06A_Варіанти'!J506,1E+99),IF('07A_Конструктор'!$D$11="Так",'06A_Варіанти'!K506,1E+99),IF('07A_Конструктор'!$D$12="Так",'06A_Варіанти'!L506,1E+99),IF('07A_Конструктор'!$D$13="Так",'06A_Варіанти'!M506,1E+99),IF('07A_Конструктор'!$D$14="Так",'06A_Варіанти'!N506,1E+99),IF('07A_Конструктор'!$D$15="Так",'06A_Варіанти'!O506,1E+99),IF('07A_Конструктор'!$D$16="Так",'06A_Варіанти'!P506,1E+99),IF('07A_Конструктор'!$D$17="Так",'06A_Варіанти'!Q506,1E+99),IF('06A_Варіанти'!R506="",1E+99,'06A_Варіанти'!R506))</f>
        <v>144</v>
      </c>
      <c r="P515" s="2" t="str">
        <f t="shared" si="54"/>
        <v>5 т</v>
      </c>
      <c r="Q515" s="2">
        <f t="shared" si="55"/>
        <v>14</v>
      </c>
      <c r="R515" s="2">
        <f>IF(OR(C515="РЦК макси",C515="РЦЧ SKU"),"SKU-потік",IFERROR(VLOOKUP(D515,'02_РЦ'!$A$3:$I$7,5,FALSE),0))</f>
        <v>800</v>
      </c>
      <c r="S515" s="2" t="str">
        <f>IF(OR(C515="РЦК макси",C515="РЦЧ SKU"),"Не рахується в ліміт",IFERROR(VLOOKUP(D515,'02_РЦ'!$A$3:$I$7,9,FALSE),"Немає РЦ"))</f>
        <v>В межах</v>
      </c>
    </row>
    <row r="516" spans="1:19">
      <c r="A516" s="2" t="str">
        <f>'06A_Варіанти'!A507</f>
        <v>BASE_2684</v>
      </c>
      <c r="B516" s="2" t="str">
        <f>'06A_Варіанти'!B507</f>
        <v>TT_2684</v>
      </c>
      <c r="C516" s="2" t="str">
        <f>'06A_Варіанти'!D507</f>
        <v>Основний</v>
      </c>
      <c r="D516" s="2" t="str">
        <f>'06A_Варіанти'!C507</f>
        <v>РЦП</v>
      </c>
      <c r="E516" s="2" t="str">
        <f>'06A_Варіанти'!S507</f>
        <v>DIRECT</v>
      </c>
      <c r="F516" s="2" t="str">
        <f>IF(O516='06A_Варіанти'!E507,'06A_Варіанти'!E$1,IF(O516='06A_Варіанти'!F507,'06A_Варіанти'!F$1,IF(O516='06A_Варіанти'!G507,'06A_Варіанти'!G$1,IF(O516='06A_Варіанти'!H507,'06A_Варіанти'!H$1,IF(O516='06A_Варіанти'!I507,'06A_Варіанти'!I$1,IF(O516='06A_Варіанти'!J507,'06A_Варіанти'!J$1,IF(O516='06A_Варіанти'!K507,'06A_Варіанти'!K$1,IF(O516='06A_Варіанти'!L507,'06A_Варіанти'!L$1,IF(O516='06A_Варіанти'!M507,'06A_Варіанти'!M$1,IF(O516='06A_Варіанти'!N507,'06A_Варіанти'!N$1,IF(O516='06A_Варіанти'!O507,'06A_Варіанти'!O$1,IF(O516='06A_Варіанти'!P507,'06A_Варіанти'!P$1,IF(O516='06A_Варіанти'!Q507,'06A_Варіанти'!Q$1,IF(O516='06A_Варіанти'!R507,'06A_Варіанти'!R$1,"НЕМАЄ МАРШРУТУ"))))))))))))))</f>
        <v>DIRECT</v>
      </c>
      <c r="G516" s="2" t="str">
        <f t="shared" si="49"/>
        <v>БЕЗ ЗМІН</v>
      </c>
      <c r="H516" s="2">
        <f>IF(G516="НЕМАЄ МАРШРУТУ",0,O516-'06A_Варіанти'!T507)</f>
        <v>0</v>
      </c>
      <c r="I516" s="2">
        <f>IFERROR(INDEX('04_Потоки'!$E:$E,MATCH(A516,'04_Потоки'!$A:$A,0)),0)</f>
        <v>1.850536130536131</v>
      </c>
      <c r="J516" s="2">
        <f t="shared" si="50"/>
        <v>1</v>
      </c>
      <c r="K516" s="2">
        <f>IF(C516="РЦК макси",0,2*'06A_Варіанти'!T507*J516)</f>
        <v>582</v>
      </c>
      <c r="L516" s="2">
        <f t="shared" si="51"/>
        <v>582</v>
      </c>
      <c r="M516" s="2">
        <f t="shared" si="52"/>
        <v>0</v>
      </c>
      <c r="N516" s="9">
        <f t="shared" si="53"/>
        <v>0</v>
      </c>
      <c r="O516" s="2">
        <f>MIN(IF('07A_Конструктор'!$D$5="Так",'06A_Варіанти'!E507,1E+99),IF('07A_Конструктор'!$D$6="Так",'06A_Варіанти'!F507,1E+99),IF('07A_Конструктор'!$D$7="Так",'06A_Варіанти'!G507,1E+99),IF('07A_Конструктор'!$D$8="Так",'06A_Варіанти'!H507,1E+99),IF('07A_Конструктор'!$D$9="Так",'06A_Варіанти'!I507,1E+99),IF('07A_Конструктор'!$D$10="Так",'06A_Варіанти'!J507,1E+99),IF('07A_Конструктор'!$D$11="Так",'06A_Варіанти'!K507,1E+99),IF('07A_Конструктор'!$D$12="Так",'06A_Варіанти'!L507,1E+99),IF('07A_Конструктор'!$D$13="Так",'06A_Варіанти'!M507,1E+99),IF('07A_Конструктор'!$D$14="Так",'06A_Варіанти'!N507,1E+99),IF('07A_Конструктор'!$D$15="Так",'06A_Варіанти'!O507,1E+99),IF('07A_Конструктор'!$D$16="Так",'06A_Варіанти'!P507,1E+99),IF('07A_Конструктор'!$D$17="Так",'06A_Варіанти'!Q507,1E+99),IF('06A_Варіанти'!R507="",1E+99,'06A_Варіанти'!R507))</f>
        <v>291</v>
      </c>
      <c r="P516" s="2" t="str">
        <f t="shared" si="54"/>
        <v>5 т</v>
      </c>
      <c r="Q516" s="2">
        <f t="shared" si="55"/>
        <v>14</v>
      </c>
      <c r="R516" s="2">
        <f>IF(OR(C516="РЦК макси",C516="РЦЧ SKU"),"SKU-потік",IFERROR(VLOOKUP(D516,'02_РЦ'!$A$3:$I$7,5,FALSE),0))</f>
        <v>800</v>
      </c>
      <c r="S516" s="2" t="str">
        <f>IF(OR(C516="РЦК макси",C516="РЦЧ SKU"),"Не рахується в ліміт",IFERROR(VLOOKUP(D516,'02_РЦ'!$A$3:$I$7,9,FALSE),"Немає РЦ"))</f>
        <v>В межах</v>
      </c>
    </row>
    <row r="517" spans="1:19">
      <c r="A517" s="2" t="str">
        <f>'06A_Варіанти'!A508</f>
        <v>BASE_2686</v>
      </c>
      <c r="B517" s="2" t="str">
        <f>'06A_Варіанти'!B508</f>
        <v>TT_2686</v>
      </c>
      <c r="C517" s="2" t="str">
        <f>'06A_Варіанти'!D508</f>
        <v>Основний</v>
      </c>
      <c r="D517" s="2" t="str">
        <f>'06A_Варіанти'!C508</f>
        <v>РЦП</v>
      </c>
      <c r="E517" s="2" t="str">
        <f>'06A_Варіанти'!S508</f>
        <v>DIRECT</v>
      </c>
      <c r="F517" s="2" t="str">
        <f>IF(O517='06A_Варіанти'!E508,'06A_Варіанти'!E$1,IF(O517='06A_Варіанти'!F508,'06A_Варіанти'!F$1,IF(O517='06A_Варіанти'!G508,'06A_Варіанти'!G$1,IF(O517='06A_Варіанти'!H508,'06A_Варіанти'!H$1,IF(O517='06A_Варіанти'!I508,'06A_Варіанти'!I$1,IF(O517='06A_Варіанти'!J508,'06A_Варіанти'!J$1,IF(O517='06A_Варіанти'!K508,'06A_Варіанти'!K$1,IF(O517='06A_Варіанти'!L508,'06A_Варіанти'!L$1,IF(O517='06A_Варіанти'!M508,'06A_Варіанти'!M$1,IF(O517='06A_Варіанти'!N508,'06A_Варіанти'!N$1,IF(O517='06A_Варіанти'!O508,'06A_Варіанти'!O$1,IF(O517='06A_Варіанти'!P508,'06A_Варіанти'!P$1,IF(O517='06A_Варіанти'!Q508,'06A_Варіанти'!Q$1,IF(O517='06A_Варіанти'!R508,'06A_Варіанти'!R$1,"НЕМАЄ МАРШРУТУ"))))))))))))))</f>
        <v>DIRECT</v>
      </c>
      <c r="G517" s="2" t="str">
        <f t="shared" si="49"/>
        <v>БЕЗ ЗМІН</v>
      </c>
      <c r="H517" s="2">
        <f>IF(G517="НЕМАЄ МАРШРУТУ",0,O517-'06A_Варіанти'!T508)</f>
        <v>0</v>
      </c>
      <c r="I517" s="2">
        <f>IFERROR(INDEX('04_Потоки'!$E:$E,MATCH(A517,'04_Потоки'!$A:$A,0)),0)</f>
        <v>1.850536130536131</v>
      </c>
      <c r="J517" s="2">
        <f t="shared" si="50"/>
        <v>1</v>
      </c>
      <c r="K517" s="2">
        <f>IF(C517="РЦК макси",0,2*'06A_Варіанти'!T508*J517)</f>
        <v>176.6</v>
      </c>
      <c r="L517" s="2">
        <f t="shared" si="51"/>
        <v>176.6</v>
      </c>
      <c r="M517" s="2">
        <f t="shared" si="52"/>
        <v>0</v>
      </c>
      <c r="N517" s="9">
        <f t="shared" si="53"/>
        <v>0</v>
      </c>
      <c r="O517" s="2">
        <f>MIN(IF('07A_Конструктор'!$D$5="Так",'06A_Варіанти'!E508,1E+99),IF('07A_Конструктор'!$D$6="Так",'06A_Варіанти'!F508,1E+99),IF('07A_Конструктор'!$D$7="Так",'06A_Варіанти'!G508,1E+99),IF('07A_Конструктор'!$D$8="Так",'06A_Варіанти'!H508,1E+99),IF('07A_Конструктор'!$D$9="Так",'06A_Варіанти'!I508,1E+99),IF('07A_Конструктор'!$D$10="Так",'06A_Варіанти'!J508,1E+99),IF('07A_Конструктор'!$D$11="Так",'06A_Варіанти'!K508,1E+99),IF('07A_Конструктор'!$D$12="Так",'06A_Варіанти'!L508,1E+99),IF('07A_Конструктор'!$D$13="Так",'06A_Варіанти'!M508,1E+99),IF('07A_Конструктор'!$D$14="Так",'06A_Варіанти'!N508,1E+99),IF('07A_Конструктор'!$D$15="Так",'06A_Варіанти'!O508,1E+99),IF('07A_Конструктор'!$D$16="Так",'06A_Варіанти'!P508,1E+99),IF('07A_Конструктор'!$D$17="Так",'06A_Варіанти'!Q508,1E+99),IF('06A_Варіанти'!R508="",1E+99,'06A_Варіанти'!R508))</f>
        <v>88.3</v>
      </c>
      <c r="P517" s="2" t="str">
        <f t="shared" si="54"/>
        <v>5 т</v>
      </c>
      <c r="Q517" s="2">
        <f t="shared" si="55"/>
        <v>14</v>
      </c>
      <c r="R517" s="2">
        <f>IF(OR(C517="РЦК макси",C517="РЦЧ SKU"),"SKU-потік",IFERROR(VLOOKUP(D517,'02_РЦ'!$A$3:$I$7,5,FALSE),0))</f>
        <v>800</v>
      </c>
      <c r="S517" s="2" t="str">
        <f>IF(OR(C517="РЦК макси",C517="РЦЧ SKU"),"Не рахується в ліміт",IFERROR(VLOOKUP(D517,'02_РЦ'!$A$3:$I$7,9,FALSE),"Немає РЦ"))</f>
        <v>В межах</v>
      </c>
    </row>
    <row r="518" spans="1:19">
      <c r="A518" s="2" t="str">
        <f>'06A_Варіанти'!A509</f>
        <v>BASE_2699</v>
      </c>
      <c r="B518" s="2" t="str">
        <f>'06A_Варіанти'!B509</f>
        <v>TT_2699</v>
      </c>
      <c r="C518" s="2" t="str">
        <f>'06A_Варіанти'!D509</f>
        <v>Основний</v>
      </c>
      <c r="D518" s="2" t="str">
        <f>'06A_Варіанти'!C509</f>
        <v>РЦП</v>
      </c>
      <c r="E518" s="2" t="str">
        <f>'06A_Варіанти'!S509</f>
        <v>DIRECT</v>
      </c>
      <c r="F518" s="2" t="str">
        <f>IF(O518='06A_Варіанти'!E509,'06A_Варіанти'!E$1,IF(O518='06A_Варіанти'!F509,'06A_Варіанти'!F$1,IF(O518='06A_Варіанти'!G509,'06A_Варіанти'!G$1,IF(O518='06A_Варіанти'!H509,'06A_Варіанти'!H$1,IF(O518='06A_Варіанти'!I509,'06A_Варіанти'!I$1,IF(O518='06A_Варіанти'!J509,'06A_Варіанти'!J$1,IF(O518='06A_Варіанти'!K509,'06A_Варіанти'!K$1,IF(O518='06A_Варіанти'!L509,'06A_Варіанти'!L$1,IF(O518='06A_Варіанти'!M509,'06A_Варіанти'!M$1,IF(O518='06A_Варіанти'!N509,'06A_Варіанти'!N$1,IF(O518='06A_Варіанти'!O509,'06A_Варіанти'!O$1,IF(O518='06A_Варіанти'!P509,'06A_Варіанти'!P$1,IF(O518='06A_Варіанти'!Q509,'06A_Варіанти'!Q$1,IF(O518='06A_Варіанти'!R509,'06A_Варіанти'!R$1,"НЕМАЄ МАРШРУТУ"))))))))))))))</f>
        <v>DIRECT</v>
      </c>
      <c r="G518" s="2" t="str">
        <f t="shared" si="49"/>
        <v>БЕЗ ЗМІН</v>
      </c>
      <c r="H518" s="2">
        <f>IF(G518="НЕМАЄ МАРШРУТУ",0,O518-'06A_Варіанти'!T509)</f>
        <v>0</v>
      </c>
      <c r="I518" s="2">
        <f>IFERROR(INDEX('04_Потоки'!$E:$E,MATCH(A518,'04_Потоки'!$A:$A,0)),0)</f>
        <v>1.850536130536131</v>
      </c>
      <c r="J518" s="2">
        <f t="shared" si="50"/>
        <v>1</v>
      </c>
      <c r="K518" s="2">
        <f>IF(C518="РЦК макси",0,2*'06A_Варіанти'!T509*J518)</f>
        <v>370.8</v>
      </c>
      <c r="L518" s="2">
        <f t="shared" si="51"/>
        <v>370.8</v>
      </c>
      <c r="M518" s="2">
        <f t="shared" si="52"/>
        <v>0</v>
      </c>
      <c r="N518" s="9">
        <f t="shared" si="53"/>
        <v>0</v>
      </c>
      <c r="O518" s="2">
        <f>MIN(IF('07A_Конструктор'!$D$5="Так",'06A_Варіанти'!E509,1E+99),IF('07A_Конструктор'!$D$6="Так",'06A_Варіанти'!F509,1E+99),IF('07A_Конструктор'!$D$7="Так",'06A_Варіанти'!G509,1E+99),IF('07A_Конструктор'!$D$8="Так",'06A_Варіанти'!H509,1E+99),IF('07A_Конструктор'!$D$9="Так",'06A_Варіанти'!I509,1E+99),IF('07A_Конструктор'!$D$10="Так",'06A_Варіанти'!J509,1E+99),IF('07A_Конструктор'!$D$11="Так",'06A_Варіанти'!K509,1E+99),IF('07A_Конструктор'!$D$12="Так",'06A_Варіанти'!L509,1E+99),IF('07A_Конструктор'!$D$13="Так",'06A_Варіанти'!M509,1E+99),IF('07A_Конструктор'!$D$14="Так",'06A_Варіанти'!N509,1E+99),IF('07A_Конструктор'!$D$15="Так",'06A_Варіанти'!O509,1E+99),IF('07A_Конструктор'!$D$16="Так",'06A_Варіанти'!P509,1E+99),IF('07A_Конструктор'!$D$17="Так",'06A_Варіанти'!Q509,1E+99),IF('06A_Варіанти'!R509="",1E+99,'06A_Варіанти'!R509))</f>
        <v>185.4</v>
      </c>
      <c r="P518" s="2" t="str">
        <f t="shared" si="54"/>
        <v>5 т</v>
      </c>
      <c r="Q518" s="2">
        <f t="shared" si="55"/>
        <v>14</v>
      </c>
      <c r="R518" s="2">
        <f>IF(OR(C518="РЦК макси",C518="РЦЧ SKU"),"SKU-потік",IFERROR(VLOOKUP(D518,'02_РЦ'!$A$3:$I$7,5,FALSE),0))</f>
        <v>800</v>
      </c>
      <c r="S518" s="2" t="str">
        <f>IF(OR(C518="РЦК макси",C518="РЦЧ SKU"),"Не рахується в ліміт",IFERROR(VLOOKUP(D518,'02_РЦ'!$A$3:$I$7,9,FALSE),"Немає РЦ"))</f>
        <v>В межах</v>
      </c>
    </row>
    <row r="519" spans="1:19">
      <c r="A519" s="2" t="str">
        <f>'06A_Варіанти'!A510</f>
        <v>BASE_2698</v>
      </c>
      <c r="B519" s="2" t="str">
        <f>'06A_Варіанти'!B510</f>
        <v>TT_2698</v>
      </c>
      <c r="C519" s="2" t="str">
        <f>'06A_Варіанти'!D510</f>
        <v>Основний</v>
      </c>
      <c r="D519" s="2" t="str">
        <f>'06A_Варіанти'!C510</f>
        <v>РЦП</v>
      </c>
      <c r="E519" s="2" t="str">
        <f>'06A_Варіанти'!S510</f>
        <v>DIRECT</v>
      </c>
      <c r="F519" s="2" t="str">
        <f>IF(O519='06A_Варіанти'!E510,'06A_Варіанти'!E$1,IF(O519='06A_Варіанти'!F510,'06A_Варіанти'!F$1,IF(O519='06A_Варіанти'!G510,'06A_Варіанти'!G$1,IF(O519='06A_Варіанти'!H510,'06A_Варіанти'!H$1,IF(O519='06A_Варіанти'!I510,'06A_Варіанти'!I$1,IF(O519='06A_Варіанти'!J510,'06A_Варіанти'!J$1,IF(O519='06A_Варіанти'!K510,'06A_Варіанти'!K$1,IF(O519='06A_Варіанти'!L510,'06A_Варіанти'!L$1,IF(O519='06A_Варіанти'!M510,'06A_Варіанти'!M$1,IF(O519='06A_Варіанти'!N510,'06A_Варіанти'!N$1,IF(O519='06A_Варіанти'!O510,'06A_Варіанти'!O$1,IF(O519='06A_Варіанти'!P510,'06A_Варіанти'!P$1,IF(O519='06A_Варіанти'!Q510,'06A_Варіанти'!Q$1,IF(O519='06A_Варіанти'!R510,'06A_Варіанти'!R$1,"НЕМАЄ МАРШРУТУ"))))))))))))))</f>
        <v>DIRECT</v>
      </c>
      <c r="G519" s="2" t="str">
        <f t="shared" si="49"/>
        <v>БЕЗ ЗМІН</v>
      </c>
      <c r="H519" s="2">
        <f>IF(G519="НЕМАЄ МАРШРУТУ",0,O519-'06A_Варіанти'!T510)</f>
        <v>0</v>
      </c>
      <c r="I519" s="2">
        <f>IFERROR(INDEX('04_Потоки'!$E:$E,MATCH(A519,'04_Потоки'!$A:$A,0)),0)</f>
        <v>1.850536130536131</v>
      </c>
      <c r="J519" s="2">
        <f t="shared" si="50"/>
        <v>1</v>
      </c>
      <c r="K519" s="2">
        <f>IF(C519="РЦК макси",0,2*'06A_Варіанти'!T510*J519)</f>
        <v>377.8</v>
      </c>
      <c r="L519" s="2">
        <f t="shared" si="51"/>
        <v>377.8</v>
      </c>
      <c r="M519" s="2">
        <f t="shared" si="52"/>
        <v>0</v>
      </c>
      <c r="N519" s="9">
        <f t="shared" si="53"/>
        <v>0</v>
      </c>
      <c r="O519" s="2">
        <f>MIN(IF('07A_Конструктор'!$D$5="Так",'06A_Варіанти'!E510,1E+99),IF('07A_Конструктор'!$D$6="Так",'06A_Варіанти'!F510,1E+99),IF('07A_Конструктор'!$D$7="Так",'06A_Варіанти'!G510,1E+99),IF('07A_Конструктор'!$D$8="Так",'06A_Варіанти'!H510,1E+99),IF('07A_Конструктор'!$D$9="Так",'06A_Варіанти'!I510,1E+99),IF('07A_Конструктор'!$D$10="Так",'06A_Варіанти'!J510,1E+99),IF('07A_Конструктор'!$D$11="Так",'06A_Варіанти'!K510,1E+99),IF('07A_Конструктор'!$D$12="Так",'06A_Варіанти'!L510,1E+99),IF('07A_Конструктор'!$D$13="Так",'06A_Варіанти'!M510,1E+99),IF('07A_Конструктор'!$D$14="Так",'06A_Варіанти'!N510,1E+99),IF('07A_Конструктор'!$D$15="Так",'06A_Варіанти'!O510,1E+99),IF('07A_Конструктор'!$D$16="Так",'06A_Варіанти'!P510,1E+99),IF('07A_Конструктор'!$D$17="Так",'06A_Варіанти'!Q510,1E+99),IF('06A_Варіанти'!R510="",1E+99,'06A_Варіанти'!R510))</f>
        <v>188.9</v>
      </c>
      <c r="P519" s="2" t="str">
        <f t="shared" si="54"/>
        <v>5 т</v>
      </c>
      <c r="Q519" s="2">
        <f t="shared" si="55"/>
        <v>14</v>
      </c>
      <c r="R519" s="2">
        <f>IF(OR(C519="РЦК макси",C519="РЦЧ SKU"),"SKU-потік",IFERROR(VLOOKUP(D519,'02_РЦ'!$A$3:$I$7,5,FALSE),0))</f>
        <v>800</v>
      </c>
      <c r="S519" s="2" t="str">
        <f>IF(OR(C519="РЦК макси",C519="РЦЧ SKU"),"Не рахується в ліміт",IFERROR(VLOOKUP(D519,'02_РЦ'!$A$3:$I$7,9,FALSE),"Немає РЦ"))</f>
        <v>В межах</v>
      </c>
    </row>
    <row r="520" spans="1:19">
      <c r="A520" s="2" t="str">
        <f>'06A_Варіанти'!A511</f>
        <v>BASE_2706</v>
      </c>
      <c r="B520" s="2" t="str">
        <f>'06A_Варіанти'!B511</f>
        <v>TT_2706</v>
      </c>
      <c r="C520" s="2" t="str">
        <f>'06A_Варіанти'!D511</f>
        <v>Основний</v>
      </c>
      <c r="D520" s="2" t="str">
        <f>'06A_Варіанти'!C511</f>
        <v>РЦП</v>
      </c>
      <c r="E520" s="2" t="str">
        <f>'06A_Варіанти'!S511</f>
        <v>DIRECT</v>
      </c>
      <c r="F520" s="2" t="str">
        <f>IF(O520='06A_Варіанти'!E511,'06A_Варіанти'!E$1,IF(O520='06A_Варіанти'!F511,'06A_Варіанти'!F$1,IF(O520='06A_Варіанти'!G511,'06A_Варіанти'!G$1,IF(O520='06A_Варіанти'!H511,'06A_Варіанти'!H$1,IF(O520='06A_Варіанти'!I511,'06A_Варіанти'!I$1,IF(O520='06A_Варіанти'!J511,'06A_Варіанти'!J$1,IF(O520='06A_Варіанти'!K511,'06A_Варіанти'!K$1,IF(O520='06A_Варіанти'!L511,'06A_Варіанти'!L$1,IF(O520='06A_Варіанти'!M511,'06A_Варіанти'!M$1,IF(O520='06A_Варіанти'!N511,'06A_Варіанти'!N$1,IF(O520='06A_Варіанти'!O511,'06A_Варіанти'!O$1,IF(O520='06A_Варіанти'!P511,'06A_Варіанти'!P$1,IF(O520='06A_Варіанти'!Q511,'06A_Варіанти'!Q$1,IF(O520='06A_Варіанти'!R511,'06A_Варіанти'!R$1,"НЕМАЄ МАРШРУТУ"))))))))))))))</f>
        <v>DIRECT</v>
      </c>
      <c r="G520" s="2" t="str">
        <f t="shared" si="49"/>
        <v>БЕЗ ЗМІН</v>
      </c>
      <c r="H520" s="2">
        <f>IF(G520="НЕМАЄ МАРШРУТУ",0,O520-'06A_Варіанти'!T511)</f>
        <v>0</v>
      </c>
      <c r="I520" s="2">
        <f>IFERROR(INDEX('04_Потоки'!$E:$E,MATCH(A520,'04_Потоки'!$A:$A,0)),0)</f>
        <v>1.850536130536131</v>
      </c>
      <c r="J520" s="2">
        <f t="shared" si="50"/>
        <v>1</v>
      </c>
      <c r="K520" s="2">
        <f>IF(C520="РЦК макси",0,2*'06A_Варіанти'!T511*J520)</f>
        <v>466.8</v>
      </c>
      <c r="L520" s="2">
        <f t="shared" si="51"/>
        <v>466.8</v>
      </c>
      <c r="M520" s="2">
        <f t="shared" si="52"/>
        <v>0</v>
      </c>
      <c r="N520" s="9">
        <f t="shared" si="53"/>
        <v>0</v>
      </c>
      <c r="O520" s="2">
        <f>MIN(IF('07A_Конструктор'!$D$5="Так",'06A_Варіанти'!E511,1E+99),IF('07A_Конструктор'!$D$6="Так",'06A_Варіанти'!F511,1E+99),IF('07A_Конструктор'!$D$7="Так",'06A_Варіанти'!G511,1E+99),IF('07A_Конструктор'!$D$8="Так",'06A_Варіанти'!H511,1E+99),IF('07A_Конструктор'!$D$9="Так",'06A_Варіанти'!I511,1E+99),IF('07A_Конструктор'!$D$10="Так",'06A_Варіанти'!J511,1E+99),IF('07A_Конструктор'!$D$11="Так",'06A_Варіанти'!K511,1E+99),IF('07A_Конструктор'!$D$12="Так",'06A_Варіанти'!L511,1E+99),IF('07A_Конструктор'!$D$13="Так",'06A_Варіанти'!M511,1E+99),IF('07A_Конструктор'!$D$14="Так",'06A_Варіанти'!N511,1E+99),IF('07A_Конструктор'!$D$15="Так",'06A_Варіанти'!O511,1E+99),IF('07A_Конструктор'!$D$16="Так",'06A_Варіанти'!P511,1E+99),IF('07A_Конструктор'!$D$17="Так",'06A_Варіанти'!Q511,1E+99),IF('06A_Варіанти'!R511="",1E+99,'06A_Варіанти'!R511))</f>
        <v>233.4</v>
      </c>
      <c r="P520" s="2" t="str">
        <f t="shared" si="54"/>
        <v>5 т</v>
      </c>
      <c r="Q520" s="2">
        <f t="shared" si="55"/>
        <v>14</v>
      </c>
      <c r="R520" s="2">
        <f>IF(OR(C520="РЦК макси",C520="РЦЧ SKU"),"SKU-потік",IFERROR(VLOOKUP(D520,'02_РЦ'!$A$3:$I$7,5,FALSE),0))</f>
        <v>800</v>
      </c>
      <c r="S520" s="2" t="str">
        <f>IF(OR(C520="РЦК макси",C520="РЦЧ SKU"),"Не рахується в ліміт",IFERROR(VLOOKUP(D520,'02_РЦ'!$A$3:$I$7,9,FALSE),"Немає РЦ"))</f>
        <v>В межах</v>
      </c>
    </row>
    <row r="521" spans="1:19">
      <c r="A521" s="2" t="str">
        <f>'06A_Варіанти'!A512</f>
        <v>BASE_2718</v>
      </c>
      <c r="B521" s="2" t="str">
        <f>'06A_Варіанти'!B512</f>
        <v>TT_2718</v>
      </c>
      <c r="C521" s="2" t="str">
        <f>'06A_Варіанти'!D512</f>
        <v>Основний</v>
      </c>
      <c r="D521" s="2" t="str">
        <f>'06A_Варіанти'!C512</f>
        <v>РЦП</v>
      </c>
      <c r="E521" s="2" t="str">
        <f>'06A_Варіанти'!S512</f>
        <v>KYI_DARN</v>
      </c>
      <c r="F521" s="2" t="str">
        <f>IF(O521='06A_Варіанти'!E512,'06A_Варіанти'!E$1,IF(O521='06A_Варіанти'!F512,'06A_Варіанти'!F$1,IF(O521='06A_Варіанти'!G512,'06A_Варіанти'!G$1,IF(O521='06A_Варіанти'!H512,'06A_Варіанти'!H$1,IF(O521='06A_Варіанти'!I512,'06A_Варіанти'!I$1,IF(O521='06A_Варіанти'!J512,'06A_Варіанти'!J$1,IF(O521='06A_Варіанти'!K512,'06A_Варіанти'!K$1,IF(O521='06A_Варіанти'!L512,'06A_Варіанти'!L$1,IF(O521='06A_Варіанти'!M512,'06A_Варіанти'!M$1,IF(O521='06A_Варіанти'!N512,'06A_Варіанти'!N$1,IF(O521='06A_Варіанти'!O512,'06A_Варіанти'!O$1,IF(O521='06A_Варіанти'!P512,'06A_Варіанти'!P$1,IF(O521='06A_Варіанти'!Q512,'06A_Варіанти'!Q$1,IF(O521='06A_Варіанти'!R512,'06A_Варіанти'!R$1,"НЕМАЄ МАРШРУТУ"))))))))))))))</f>
        <v>KYI_DARN</v>
      </c>
      <c r="G521" s="2" t="str">
        <f t="shared" si="49"/>
        <v>БЕЗ ЗМІН</v>
      </c>
      <c r="H521" s="2">
        <f>IF(G521="НЕМАЄ МАРШРУТУ",0,O521-'06A_Варіанти'!T512)</f>
        <v>0</v>
      </c>
      <c r="I521" s="2">
        <f>IFERROR(INDEX('04_Потоки'!$E:$E,MATCH(A521,'04_Потоки'!$A:$A,0)),0)</f>
        <v>1.850536130536131</v>
      </c>
      <c r="J521" s="2">
        <f t="shared" si="50"/>
        <v>1</v>
      </c>
      <c r="K521" s="2">
        <f>IF(C521="РЦК макси",0,2*'06A_Варіанти'!T512*J521)</f>
        <v>721.2</v>
      </c>
      <c r="L521" s="2">
        <f t="shared" si="51"/>
        <v>721.2</v>
      </c>
      <c r="M521" s="2">
        <f t="shared" si="52"/>
        <v>0</v>
      </c>
      <c r="N521" s="9">
        <f t="shared" si="53"/>
        <v>0</v>
      </c>
      <c r="O521" s="2">
        <f>MIN(IF('07A_Конструктор'!$D$5="Так",'06A_Варіанти'!E512,1E+99),IF('07A_Конструктор'!$D$6="Так",'06A_Варіанти'!F512,1E+99),IF('07A_Конструктор'!$D$7="Так",'06A_Варіанти'!G512,1E+99),IF('07A_Конструктор'!$D$8="Так",'06A_Варіанти'!H512,1E+99),IF('07A_Конструктор'!$D$9="Так",'06A_Варіанти'!I512,1E+99),IF('07A_Конструктор'!$D$10="Так",'06A_Варіанти'!J512,1E+99),IF('07A_Конструктор'!$D$11="Так",'06A_Варіанти'!K512,1E+99),IF('07A_Конструктор'!$D$12="Так",'06A_Варіанти'!L512,1E+99),IF('07A_Конструктор'!$D$13="Так",'06A_Варіанти'!M512,1E+99),IF('07A_Конструктор'!$D$14="Так",'06A_Варіанти'!N512,1E+99),IF('07A_Конструктор'!$D$15="Так",'06A_Варіанти'!O512,1E+99),IF('07A_Конструктор'!$D$16="Так",'06A_Варіанти'!P512,1E+99),IF('07A_Конструктор'!$D$17="Так",'06A_Варіанти'!Q512,1E+99),IF('06A_Варіанти'!R512="",1E+99,'06A_Варіанти'!R512))</f>
        <v>360.6</v>
      </c>
      <c r="P521" s="2" t="str">
        <f t="shared" si="54"/>
        <v>5 т</v>
      </c>
      <c r="Q521" s="2">
        <f t="shared" si="55"/>
        <v>14</v>
      </c>
      <c r="R521" s="2">
        <f>IF(OR(C521="РЦК макси",C521="РЦЧ SKU"),"SKU-потік",IFERROR(VLOOKUP(D521,'02_РЦ'!$A$3:$I$7,5,FALSE),0))</f>
        <v>800</v>
      </c>
      <c r="S521" s="2" t="str">
        <f>IF(OR(C521="РЦК макси",C521="РЦЧ SKU"),"Не рахується в ліміт",IFERROR(VLOOKUP(D521,'02_РЦ'!$A$3:$I$7,9,FALSE),"Немає РЦ"))</f>
        <v>В межах</v>
      </c>
    </row>
    <row r="522" spans="1:19">
      <c r="A522" s="2" t="str">
        <f>'06A_Варіанти'!A513</f>
        <v>BASE_2721</v>
      </c>
      <c r="B522" s="2" t="str">
        <f>'06A_Варіанти'!B513</f>
        <v>TT_2721</v>
      </c>
      <c r="C522" s="2" t="str">
        <f>'06A_Варіанти'!D513</f>
        <v>Основний</v>
      </c>
      <c r="D522" s="2" t="str">
        <f>'06A_Варіанти'!C513</f>
        <v>РЦП</v>
      </c>
      <c r="E522" s="2" t="str">
        <f>'06A_Варіанти'!S513</f>
        <v>DIRECT</v>
      </c>
      <c r="F522" s="2" t="str">
        <f>IF(O522='06A_Варіанти'!E513,'06A_Варіанти'!E$1,IF(O522='06A_Варіанти'!F513,'06A_Варіанти'!F$1,IF(O522='06A_Варіанти'!G513,'06A_Варіанти'!G$1,IF(O522='06A_Варіанти'!H513,'06A_Варіанти'!H$1,IF(O522='06A_Варіанти'!I513,'06A_Варіанти'!I$1,IF(O522='06A_Варіанти'!J513,'06A_Варіанти'!J$1,IF(O522='06A_Варіанти'!K513,'06A_Варіанти'!K$1,IF(O522='06A_Варіанти'!L513,'06A_Варіанти'!L$1,IF(O522='06A_Варіанти'!M513,'06A_Варіанти'!M$1,IF(O522='06A_Варіанти'!N513,'06A_Варіанти'!N$1,IF(O522='06A_Варіанти'!O513,'06A_Варіанти'!O$1,IF(O522='06A_Варіанти'!P513,'06A_Варіанти'!P$1,IF(O522='06A_Варіанти'!Q513,'06A_Варіанти'!Q$1,IF(O522='06A_Варіанти'!R513,'06A_Варіанти'!R$1,"НЕМАЄ МАРШРУТУ"))))))))))))))</f>
        <v>DIRECT</v>
      </c>
      <c r="G522" s="2" t="str">
        <f t="shared" si="49"/>
        <v>БЕЗ ЗМІН</v>
      </c>
      <c r="H522" s="2">
        <f>IF(G522="НЕМАЄ МАРШРУТУ",0,O522-'06A_Варіанти'!T513)</f>
        <v>0</v>
      </c>
      <c r="I522" s="2">
        <f>IFERROR(INDEX('04_Потоки'!$E:$E,MATCH(A522,'04_Потоки'!$A:$A,0)),0)</f>
        <v>1.850536130536131</v>
      </c>
      <c r="J522" s="2">
        <f t="shared" si="50"/>
        <v>1</v>
      </c>
      <c r="K522" s="2">
        <f>IF(C522="РЦК макси",0,2*'06A_Варіанти'!T513*J522)</f>
        <v>303.39999999999998</v>
      </c>
      <c r="L522" s="2">
        <f t="shared" si="51"/>
        <v>303.39999999999998</v>
      </c>
      <c r="M522" s="2">
        <f t="shared" si="52"/>
        <v>0</v>
      </c>
      <c r="N522" s="9">
        <f t="shared" si="53"/>
        <v>0</v>
      </c>
      <c r="O522" s="2">
        <f>MIN(IF('07A_Конструктор'!$D$5="Так",'06A_Варіанти'!E513,1E+99),IF('07A_Конструктор'!$D$6="Так",'06A_Варіанти'!F513,1E+99),IF('07A_Конструктор'!$D$7="Так",'06A_Варіанти'!G513,1E+99),IF('07A_Конструктор'!$D$8="Так",'06A_Варіанти'!H513,1E+99),IF('07A_Конструктор'!$D$9="Так",'06A_Варіанти'!I513,1E+99),IF('07A_Конструктор'!$D$10="Так",'06A_Варіанти'!J513,1E+99),IF('07A_Конструктор'!$D$11="Так",'06A_Варіанти'!K513,1E+99),IF('07A_Конструктор'!$D$12="Так",'06A_Варіанти'!L513,1E+99),IF('07A_Конструктор'!$D$13="Так",'06A_Варіанти'!M513,1E+99),IF('07A_Конструктор'!$D$14="Так",'06A_Варіанти'!N513,1E+99),IF('07A_Конструктор'!$D$15="Так",'06A_Варіанти'!O513,1E+99),IF('07A_Конструктор'!$D$16="Так",'06A_Варіанти'!P513,1E+99),IF('07A_Конструктор'!$D$17="Так",'06A_Варіанти'!Q513,1E+99),IF('06A_Варіанти'!R513="",1E+99,'06A_Варіанти'!R513))</f>
        <v>151.69999999999999</v>
      </c>
      <c r="P522" s="2" t="str">
        <f t="shared" si="54"/>
        <v>5 т</v>
      </c>
      <c r="Q522" s="2">
        <f t="shared" si="55"/>
        <v>14</v>
      </c>
      <c r="R522" s="2">
        <f>IF(OR(C522="РЦК макси",C522="РЦЧ SKU"),"SKU-потік",IFERROR(VLOOKUP(D522,'02_РЦ'!$A$3:$I$7,5,FALSE),0))</f>
        <v>800</v>
      </c>
      <c r="S522" s="2" t="str">
        <f>IF(OR(C522="РЦК макси",C522="РЦЧ SKU"),"Не рахується в ліміт",IFERROR(VLOOKUP(D522,'02_РЦ'!$A$3:$I$7,9,FALSE),"Немає РЦ"))</f>
        <v>В межах</v>
      </c>
    </row>
    <row r="523" spans="1:19">
      <c r="A523" s="2" t="str">
        <f>'06A_Варіанти'!A514</f>
        <v>BASE_2722</v>
      </c>
      <c r="B523" s="2" t="str">
        <f>'06A_Варіанти'!B514</f>
        <v>TT_2722</v>
      </c>
      <c r="C523" s="2" t="str">
        <f>'06A_Варіанти'!D514</f>
        <v>Основний</v>
      </c>
      <c r="D523" s="2" t="str">
        <f>'06A_Варіанти'!C514</f>
        <v>РЦП</v>
      </c>
      <c r="E523" s="2" t="str">
        <f>'06A_Варіанти'!S514</f>
        <v>KREM</v>
      </c>
      <c r="F523" s="2" t="str">
        <f>IF(O523='06A_Варіанти'!E514,'06A_Варіанти'!E$1,IF(O523='06A_Варіанти'!F514,'06A_Варіанти'!F$1,IF(O523='06A_Варіанти'!G514,'06A_Варіанти'!G$1,IF(O523='06A_Варіанти'!H514,'06A_Варіанти'!H$1,IF(O523='06A_Варіанти'!I514,'06A_Варіанти'!I$1,IF(O523='06A_Варіанти'!J514,'06A_Варіанти'!J$1,IF(O523='06A_Варіанти'!K514,'06A_Варіанти'!K$1,IF(O523='06A_Варіанти'!L514,'06A_Варіанти'!L$1,IF(O523='06A_Варіанти'!M514,'06A_Варіанти'!M$1,IF(O523='06A_Варіанти'!N514,'06A_Варіанти'!N$1,IF(O523='06A_Варіанти'!O514,'06A_Варіанти'!O$1,IF(O523='06A_Варіанти'!P514,'06A_Варіанти'!P$1,IF(O523='06A_Варіанти'!Q514,'06A_Варіанти'!Q$1,IF(O523='06A_Варіанти'!R514,'06A_Варіанти'!R$1,"НЕМАЄ МАРШРУТУ"))))))))))))))</f>
        <v>KREM</v>
      </c>
      <c r="G523" s="2" t="str">
        <f t="shared" ref="G523:G586" si="56">IF(O523&gt;1E+90,"НЕМАЄ МАРШРУТУ",IF(F523=E523,"БЕЗ ЗМІН","ЗМІНЕНО"))</f>
        <v>БЕЗ ЗМІН</v>
      </c>
      <c r="H523" s="2">
        <f>IF(G523="НЕМАЄ МАРШРУТУ",0,O523-'06A_Варіанти'!T514)</f>
        <v>0</v>
      </c>
      <c r="I523" s="2">
        <f>IFERROR(INDEX('04_Потоки'!$E:$E,MATCH(A523,'04_Потоки'!$A:$A,0)),0)</f>
        <v>1.850536130536131</v>
      </c>
      <c r="J523" s="2">
        <f t="shared" ref="J523:J586" si="57">ROUNDUP(I523/20,0)</f>
        <v>1</v>
      </c>
      <c r="K523" s="2">
        <f>IF(C523="РЦК макси",0,2*'06A_Варіанти'!T514*J523)</f>
        <v>350.4</v>
      </c>
      <c r="L523" s="2">
        <f t="shared" ref="L523:L586" si="58">IF(C523="РЦК макси",0,IF(G523="НЕМАЄ МАРШРУТУ",0,2*O523*J523))</f>
        <v>350.4</v>
      </c>
      <c r="M523" s="2">
        <f t="shared" ref="M523:M586" si="59">L523-K523</f>
        <v>0</v>
      </c>
      <c r="N523" s="9">
        <f t="shared" ref="N523:N586" si="60">IFERROR(M523/K523,0)</f>
        <v>0</v>
      </c>
      <c r="O523" s="2">
        <f>MIN(IF('07A_Конструктор'!$D$5="Так",'06A_Варіанти'!E514,1E+99),IF('07A_Конструктор'!$D$6="Так",'06A_Варіанти'!F514,1E+99),IF('07A_Конструктор'!$D$7="Так",'06A_Варіанти'!G514,1E+99),IF('07A_Конструктор'!$D$8="Так",'06A_Варіанти'!H514,1E+99),IF('07A_Конструктор'!$D$9="Так",'06A_Варіанти'!I514,1E+99),IF('07A_Конструктор'!$D$10="Так",'06A_Варіанти'!J514,1E+99),IF('07A_Конструктор'!$D$11="Так",'06A_Варіанти'!K514,1E+99),IF('07A_Конструктор'!$D$12="Так",'06A_Варіанти'!L514,1E+99),IF('07A_Конструктор'!$D$13="Так",'06A_Варіанти'!M514,1E+99),IF('07A_Конструктор'!$D$14="Так",'06A_Варіанти'!N514,1E+99),IF('07A_Конструктор'!$D$15="Так",'06A_Варіанти'!O514,1E+99),IF('07A_Конструктор'!$D$16="Так",'06A_Варіанти'!P514,1E+99),IF('07A_Конструктор'!$D$17="Так",'06A_Варіанти'!Q514,1E+99),IF('06A_Варіанти'!R514="",1E+99,'06A_Варіанти'!R514))</f>
        <v>175.2</v>
      </c>
      <c r="P523" s="2" t="str">
        <f t="shared" ref="P523:P586" si="61">IF(C523="РЦК макси","Не моделюється",IF(MOD(I523,20)=0,"10 т",IF(MOD(I523,20)&lt;=14,"5 т",IF(MOD(I523,20)&lt;=16,"7 т","10 т"))))</f>
        <v>5 т</v>
      </c>
      <c r="Q523" s="2">
        <f t="shared" ref="Q523:Q586" si="62">IF(P523="Не моделюється",0,IF(P523="5 т",14,IF(P523="7 т",16,20)))</f>
        <v>14</v>
      </c>
      <c r="R523" s="2">
        <f>IF(OR(C523="РЦК макси",C523="РЦЧ SKU"),"SKU-потік",IFERROR(VLOOKUP(D523,'02_РЦ'!$A$3:$I$7,5,FALSE),0))</f>
        <v>800</v>
      </c>
      <c r="S523" s="2" t="str">
        <f>IF(OR(C523="РЦК макси",C523="РЦЧ SKU"),"Не рахується в ліміт",IFERROR(VLOOKUP(D523,'02_РЦ'!$A$3:$I$7,9,FALSE),"Немає РЦ"))</f>
        <v>В межах</v>
      </c>
    </row>
    <row r="524" spans="1:19">
      <c r="A524" s="2" t="str">
        <f>'06A_Варіанти'!A515</f>
        <v>BASE_2723</v>
      </c>
      <c r="B524" s="2" t="str">
        <f>'06A_Варіанти'!B515</f>
        <v>TT_2723</v>
      </c>
      <c r="C524" s="2" t="str">
        <f>'06A_Варіанти'!D515</f>
        <v>Основний</v>
      </c>
      <c r="D524" s="2" t="str">
        <f>'06A_Варіанти'!C515</f>
        <v>РЦП</v>
      </c>
      <c r="E524" s="2" t="str">
        <f>'06A_Варіанти'!S515</f>
        <v>DIRECT</v>
      </c>
      <c r="F524" s="2" t="str">
        <f>IF(O524='06A_Варіанти'!E515,'06A_Варіанти'!E$1,IF(O524='06A_Варіанти'!F515,'06A_Варіанти'!F$1,IF(O524='06A_Варіанти'!G515,'06A_Варіанти'!G$1,IF(O524='06A_Варіанти'!H515,'06A_Варіанти'!H$1,IF(O524='06A_Варіанти'!I515,'06A_Варіанти'!I$1,IF(O524='06A_Варіанти'!J515,'06A_Варіанти'!J$1,IF(O524='06A_Варіанти'!K515,'06A_Варіанти'!K$1,IF(O524='06A_Варіанти'!L515,'06A_Варіанти'!L$1,IF(O524='06A_Варіанти'!M515,'06A_Варіанти'!M$1,IF(O524='06A_Варіанти'!N515,'06A_Варіанти'!N$1,IF(O524='06A_Варіанти'!O515,'06A_Варіанти'!O$1,IF(O524='06A_Варіанти'!P515,'06A_Варіанти'!P$1,IF(O524='06A_Варіанти'!Q515,'06A_Варіанти'!Q$1,IF(O524='06A_Варіанти'!R515,'06A_Варіанти'!R$1,"НЕМАЄ МАРШРУТУ"))))))))))))))</f>
        <v>DIRECT</v>
      </c>
      <c r="G524" s="2" t="str">
        <f t="shared" si="56"/>
        <v>БЕЗ ЗМІН</v>
      </c>
      <c r="H524" s="2">
        <f>IF(G524="НЕМАЄ МАРШРУТУ",0,O524-'06A_Варіанти'!T515)</f>
        <v>0</v>
      </c>
      <c r="I524" s="2">
        <f>IFERROR(INDEX('04_Потоки'!$E:$E,MATCH(A524,'04_Потоки'!$A:$A,0)),0)</f>
        <v>1.850536130536131</v>
      </c>
      <c r="J524" s="2">
        <f t="shared" si="57"/>
        <v>1</v>
      </c>
      <c r="K524" s="2">
        <f>IF(C524="РЦК макси",0,2*'06A_Варіанти'!T515*J524)</f>
        <v>367.8</v>
      </c>
      <c r="L524" s="2">
        <f t="shared" si="58"/>
        <v>367.8</v>
      </c>
      <c r="M524" s="2">
        <f t="shared" si="59"/>
        <v>0</v>
      </c>
      <c r="N524" s="9">
        <f t="shared" si="60"/>
        <v>0</v>
      </c>
      <c r="O524" s="2">
        <f>MIN(IF('07A_Конструктор'!$D$5="Так",'06A_Варіанти'!E515,1E+99),IF('07A_Конструктор'!$D$6="Так",'06A_Варіанти'!F515,1E+99),IF('07A_Конструктор'!$D$7="Так",'06A_Варіанти'!G515,1E+99),IF('07A_Конструктор'!$D$8="Так",'06A_Варіанти'!H515,1E+99),IF('07A_Конструктор'!$D$9="Так",'06A_Варіанти'!I515,1E+99),IF('07A_Конструктор'!$D$10="Так",'06A_Варіанти'!J515,1E+99),IF('07A_Конструктор'!$D$11="Так",'06A_Варіанти'!K515,1E+99),IF('07A_Конструктор'!$D$12="Так",'06A_Варіанти'!L515,1E+99),IF('07A_Конструктор'!$D$13="Так",'06A_Варіанти'!M515,1E+99),IF('07A_Конструктор'!$D$14="Так",'06A_Варіанти'!N515,1E+99),IF('07A_Конструктор'!$D$15="Так",'06A_Варіанти'!O515,1E+99),IF('07A_Конструктор'!$D$16="Так",'06A_Варіанти'!P515,1E+99),IF('07A_Конструктор'!$D$17="Так",'06A_Варіанти'!Q515,1E+99),IF('06A_Варіанти'!R515="",1E+99,'06A_Варіанти'!R515))</f>
        <v>183.9</v>
      </c>
      <c r="P524" s="2" t="str">
        <f t="shared" si="61"/>
        <v>5 т</v>
      </c>
      <c r="Q524" s="2">
        <f t="shared" si="62"/>
        <v>14</v>
      </c>
      <c r="R524" s="2">
        <f>IF(OR(C524="РЦК макси",C524="РЦЧ SKU"),"SKU-потік",IFERROR(VLOOKUP(D524,'02_РЦ'!$A$3:$I$7,5,FALSE),0))</f>
        <v>800</v>
      </c>
      <c r="S524" s="2" t="str">
        <f>IF(OR(C524="РЦК макси",C524="РЦЧ SKU"),"Не рахується в ліміт",IFERROR(VLOOKUP(D524,'02_РЦ'!$A$3:$I$7,9,FALSE),"Немає РЦ"))</f>
        <v>В межах</v>
      </c>
    </row>
    <row r="525" spans="1:19">
      <c r="A525" s="2" t="str">
        <f>'06A_Варіанти'!A516</f>
        <v>BASE_2725</v>
      </c>
      <c r="B525" s="2" t="str">
        <f>'06A_Варіанти'!B516</f>
        <v>TT_2725</v>
      </c>
      <c r="C525" s="2" t="str">
        <f>'06A_Варіанти'!D516</f>
        <v>Основний</v>
      </c>
      <c r="D525" s="2" t="str">
        <f>'06A_Варіанти'!C516</f>
        <v>РЦП</v>
      </c>
      <c r="E525" s="2" t="str">
        <f>'06A_Варіанти'!S516</f>
        <v>DIRECT</v>
      </c>
      <c r="F525" s="2" t="str">
        <f>IF(O525='06A_Варіанти'!E516,'06A_Варіанти'!E$1,IF(O525='06A_Варіанти'!F516,'06A_Варіанти'!F$1,IF(O525='06A_Варіанти'!G516,'06A_Варіанти'!G$1,IF(O525='06A_Варіанти'!H516,'06A_Варіанти'!H$1,IF(O525='06A_Варіанти'!I516,'06A_Варіанти'!I$1,IF(O525='06A_Варіанти'!J516,'06A_Варіанти'!J$1,IF(O525='06A_Варіанти'!K516,'06A_Варіанти'!K$1,IF(O525='06A_Варіанти'!L516,'06A_Варіанти'!L$1,IF(O525='06A_Варіанти'!M516,'06A_Варіанти'!M$1,IF(O525='06A_Варіанти'!N516,'06A_Варіанти'!N$1,IF(O525='06A_Варіанти'!O516,'06A_Варіанти'!O$1,IF(O525='06A_Варіанти'!P516,'06A_Варіанти'!P$1,IF(O525='06A_Варіанти'!Q516,'06A_Варіанти'!Q$1,IF(O525='06A_Варіанти'!R516,'06A_Варіанти'!R$1,"НЕМАЄ МАРШРУТУ"))))))))))))))</f>
        <v>DIRECT</v>
      </c>
      <c r="G525" s="2" t="str">
        <f t="shared" si="56"/>
        <v>БЕЗ ЗМІН</v>
      </c>
      <c r="H525" s="2">
        <f>IF(G525="НЕМАЄ МАРШРУТУ",0,O525-'06A_Варіанти'!T516)</f>
        <v>0</v>
      </c>
      <c r="I525" s="2">
        <f>IFERROR(INDEX('04_Потоки'!$E:$E,MATCH(A525,'04_Потоки'!$A:$A,0)),0)</f>
        <v>1.850536130536131</v>
      </c>
      <c r="J525" s="2">
        <f t="shared" si="57"/>
        <v>1</v>
      </c>
      <c r="K525" s="2">
        <f>IF(C525="РЦК макси",0,2*'06A_Варіанти'!T516*J525)</f>
        <v>320.2</v>
      </c>
      <c r="L525" s="2">
        <f t="shared" si="58"/>
        <v>320.2</v>
      </c>
      <c r="M525" s="2">
        <f t="shared" si="59"/>
        <v>0</v>
      </c>
      <c r="N525" s="9">
        <f t="shared" si="60"/>
        <v>0</v>
      </c>
      <c r="O525" s="2">
        <f>MIN(IF('07A_Конструктор'!$D$5="Так",'06A_Варіанти'!E516,1E+99),IF('07A_Конструктор'!$D$6="Так",'06A_Варіанти'!F516,1E+99),IF('07A_Конструктор'!$D$7="Так",'06A_Варіанти'!G516,1E+99),IF('07A_Конструктор'!$D$8="Так",'06A_Варіанти'!H516,1E+99),IF('07A_Конструктор'!$D$9="Так",'06A_Варіанти'!I516,1E+99),IF('07A_Конструктор'!$D$10="Так",'06A_Варіанти'!J516,1E+99),IF('07A_Конструктор'!$D$11="Так",'06A_Варіанти'!K516,1E+99),IF('07A_Конструктор'!$D$12="Так",'06A_Варіанти'!L516,1E+99),IF('07A_Конструктор'!$D$13="Так",'06A_Варіанти'!M516,1E+99),IF('07A_Конструктор'!$D$14="Так",'06A_Варіанти'!N516,1E+99),IF('07A_Конструктор'!$D$15="Так",'06A_Варіанти'!O516,1E+99),IF('07A_Конструктор'!$D$16="Так",'06A_Варіанти'!P516,1E+99),IF('07A_Конструктор'!$D$17="Так",'06A_Варіанти'!Q516,1E+99),IF('06A_Варіанти'!R516="",1E+99,'06A_Варіанти'!R516))</f>
        <v>160.1</v>
      </c>
      <c r="P525" s="2" t="str">
        <f t="shared" si="61"/>
        <v>5 т</v>
      </c>
      <c r="Q525" s="2">
        <f t="shared" si="62"/>
        <v>14</v>
      </c>
      <c r="R525" s="2">
        <f>IF(OR(C525="РЦК макси",C525="РЦЧ SKU"),"SKU-потік",IFERROR(VLOOKUP(D525,'02_РЦ'!$A$3:$I$7,5,FALSE),0))</f>
        <v>800</v>
      </c>
      <c r="S525" s="2" t="str">
        <f>IF(OR(C525="РЦК макси",C525="РЦЧ SKU"),"Не рахується в ліміт",IFERROR(VLOOKUP(D525,'02_РЦ'!$A$3:$I$7,9,FALSE),"Немає РЦ"))</f>
        <v>В межах</v>
      </c>
    </row>
    <row r="526" spans="1:19">
      <c r="A526" s="2" t="str">
        <f>'06A_Варіанти'!A517</f>
        <v>BASE_2730</v>
      </c>
      <c r="B526" s="2" t="str">
        <f>'06A_Варіанти'!B517</f>
        <v>TT_2730</v>
      </c>
      <c r="C526" s="2" t="str">
        <f>'06A_Варіанти'!D517</f>
        <v>Основний</v>
      </c>
      <c r="D526" s="2" t="str">
        <f>'06A_Варіанти'!C517</f>
        <v>РЦП</v>
      </c>
      <c r="E526" s="2" t="str">
        <f>'06A_Варіанти'!S517</f>
        <v>DIRECT</v>
      </c>
      <c r="F526" s="2" t="str">
        <f>IF(O526='06A_Варіанти'!E517,'06A_Варіанти'!E$1,IF(O526='06A_Варіанти'!F517,'06A_Варіанти'!F$1,IF(O526='06A_Варіанти'!G517,'06A_Варіанти'!G$1,IF(O526='06A_Варіанти'!H517,'06A_Варіанти'!H$1,IF(O526='06A_Варіанти'!I517,'06A_Варіанти'!I$1,IF(O526='06A_Варіанти'!J517,'06A_Варіанти'!J$1,IF(O526='06A_Варіанти'!K517,'06A_Варіанти'!K$1,IF(O526='06A_Варіанти'!L517,'06A_Варіанти'!L$1,IF(O526='06A_Варіанти'!M517,'06A_Варіанти'!M$1,IF(O526='06A_Варіанти'!N517,'06A_Варіанти'!N$1,IF(O526='06A_Варіанти'!O517,'06A_Варіанти'!O$1,IF(O526='06A_Варіанти'!P517,'06A_Варіанти'!P$1,IF(O526='06A_Варіанти'!Q517,'06A_Варіанти'!Q$1,IF(O526='06A_Варіанти'!R517,'06A_Варіанти'!R$1,"НЕМАЄ МАРШРУТУ"))))))))))))))</f>
        <v>DIRECT</v>
      </c>
      <c r="G526" s="2" t="str">
        <f t="shared" si="56"/>
        <v>БЕЗ ЗМІН</v>
      </c>
      <c r="H526" s="2">
        <f>IF(G526="НЕМАЄ МАРШРУТУ",0,O526-'06A_Варіанти'!T517)</f>
        <v>0</v>
      </c>
      <c r="I526" s="2">
        <f>IFERROR(INDEX('04_Потоки'!$E:$E,MATCH(A526,'04_Потоки'!$A:$A,0)),0)</f>
        <v>1.850536130536131</v>
      </c>
      <c r="J526" s="2">
        <f t="shared" si="57"/>
        <v>1</v>
      </c>
      <c r="K526" s="2">
        <f>IF(C526="РЦК макси",0,2*'06A_Варіанти'!T517*J526)</f>
        <v>312</v>
      </c>
      <c r="L526" s="2">
        <f t="shared" si="58"/>
        <v>312</v>
      </c>
      <c r="M526" s="2">
        <f t="shared" si="59"/>
        <v>0</v>
      </c>
      <c r="N526" s="9">
        <f t="shared" si="60"/>
        <v>0</v>
      </c>
      <c r="O526" s="2">
        <f>MIN(IF('07A_Конструктор'!$D$5="Так",'06A_Варіанти'!E517,1E+99),IF('07A_Конструктор'!$D$6="Так",'06A_Варіанти'!F517,1E+99),IF('07A_Конструктор'!$D$7="Так",'06A_Варіанти'!G517,1E+99),IF('07A_Конструктор'!$D$8="Так",'06A_Варіанти'!H517,1E+99),IF('07A_Конструктор'!$D$9="Так",'06A_Варіанти'!I517,1E+99),IF('07A_Конструктор'!$D$10="Так",'06A_Варіанти'!J517,1E+99),IF('07A_Конструктор'!$D$11="Так",'06A_Варіанти'!K517,1E+99),IF('07A_Конструктор'!$D$12="Так",'06A_Варіанти'!L517,1E+99),IF('07A_Конструктор'!$D$13="Так",'06A_Варіанти'!M517,1E+99),IF('07A_Конструктор'!$D$14="Так",'06A_Варіанти'!N517,1E+99),IF('07A_Конструктор'!$D$15="Так",'06A_Варіанти'!O517,1E+99),IF('07A_Конструктор'!$D$16="Так",'06A_Варіанти'!P517,1E+99),IF('07A_Конструктор'!$D$17="Так",'06A_Варіанти'!Q517,1E+99),IF('06A_Варіанти'!R517="",1E+99,'06A_Варіанти'!R517))</f>
        <v>156</v>
      </c>
      <c r="P526" s="2" t="str">
        <f t="shared" si="61"/>
        <v>5 т</v>
      </c>
      <c r="Q526" s="2">
        <f t="shared" si="62"/>
        <v>14</v>
      </c>
      <c r="R526" s="2">
        <f>IF(OR(C526="РЦК макси",C526="РЦЧ SKU"),"SKU-потік",IFERROR(VLOOKUP(D526,'02_РЦ'!$A$3:$I$7,5,FALSE),0))</f>
        <v>800</v>
      </c>
      <c r="S526" s="2" t="str">
        <f>IF(OR(C526="РЦК макси",C526="РЦЧ SKU"),"Не рахується в ліміт",IFERROR(VLOOKUP(D526,'02_РЦ'!$A$3:$I$7,9,FALSE),"Немає РЦ"))</f>
        <v>В межах</v>
      </c>
    </row>
    <row r="527" spans="1:19">
      <c r="A527" s="2" t="str">
        <f>'06A_Варіанти'!A518</f>
        <v>BASE_2729</v>
      </c>
      <c r="B527" s="2" t="str">
        <f>'06A_Варіанти'!B518</f>
        <v>TT_2729</v>
      </c>
      <c r="C527" s="2" t="str">
        <f>'06A_Варіанти'!D518</f>
        <v>Основний</v>
      </c>
      <c r="D527" s="2" t="str">
        <f>'06A_Варіанти'!C518</f>
        <v>РЦП</v>
      </c>
      <c r="E527" s="2" t="str">
        <f>'06A_Варіанти'!S518</f>
        <v>DIRECT</v>
      </c>
      <c r="F527" s="2" t="str">
        <f>IF(O527='06A_Варіанти'!E518,'06A_Варіанти'!E$1,IF(O527='06A_Варіанти'!F518,'06A_Варіанти'!F$1,IF(O527='06A_Варіанти'!G518,'06A_Варіанти'!G$1,IF(O527='06A_Варіанти'!H518,'06A_Варіанти'!H$1,IF(O527='06A_Варіанти'!I518,'06A_Варіанти'!I$1,IF(O527='06A_Варіанти'!J518,'06A_Варіанти'!J$1,IF(O527='06A_Варіанти'!K518,'06A_Варіанти'!K$1,IF(O527='06A_Варіанти'!L518,'06A_Варіанти'!L$1,IF(O527='06A_Варіанти'!M518,'06A_Варіанти'!M$1,IF(O527='06A_Варіанти'!N518,'06A_Варіанти'!N$1,IF(O527='06A_Варіанти'!O518,'06A_Варіанти'!O$1,IF(O527='06A_Варіанти'!P518,'06A_Варіанти'!P$1,IF(O527='06A_Варіанти'!Q518,'06A_Варіанти'!Q$1,IF(O527='06A_Варіанти'!R518,'06A_Варіанти'!R$1,"НЕМАЄ МАРШРУТУ"))))))))))))))</f>
        <v>DIRECT</v>
      </c>
      <c r="G527" s="2" t="str">
        <f t="shared" si="56"/>
        <v>БЕЗ ЗМІН</v>
      </c>
      <c r="H527" s="2">
        <f>IF(G527="НЕМАЄ МАРШРУТУ",0,O527-'06A_Варіанти'!T518)</f>
        <v>0</v>
      </c>
      <c r="I527" s="2">
        <f>IFERROR(INDEX('04_Потоки'!$E:$E,MATCH(A527,'04_Потоки'!$A:$A,0)),0)</f>
        <v>1.850536130536131</v>
      </c>
      <c r="J527" s="2">
        <f t="shared" si="57"/>
        <v>1</v>
      </c>
      <c r="K527" s="2">
        <f>IF(C527="РЦК макси",0,2*'06A_Варіанти'!T518*J527)</f>
        <v>331.4</v>
      </c>
      <c r="L527" s="2">
        <f t="shared" si="58"/>
        <v>331.4</v>
      </c>
      <c r="M527" s="2">
        <f t="shared" si="59"/>
        <v>0</v>
      </c>
      <c r="N527" s="9">
        <f t="shared" si="60"/>
        <v>0</v>
      </c>
      <c r="O527" s="2">
        <f>MIN(IF('07A_Конструктор'!$D$5="Так",'06A_Варіанти'!E518,1E+99),IF('07A_Конструктор'!$D$6="Так",'06A_Варіанти'!F518,1E+99),IF('07A_Конструктор'!$D$7="Так",'06A_Варіанти'!G518,1E+99),IF('07A_Конструктор'!$D$8="Так",'06A_Варіанти'!H518,1E+99),IF('07A_Конструктор'!$D$9="Так",'06A_Варіанти'!I518,1E+99),IF('07A_Конструктор'!$D$10="Так",'06A_Варіанти'!J518,1E+99),IF('07A_Конструктор'!$D$11="Так",'06A_Варіанти'!K518,1E+99),IF('07A_Конструктор'!$D$12="Так",'06A_Варіанти'!L518,1E+99),IF('07A_Конструктор'!$D$13="Так",'06A_Варіанти'!M518,1E+99),IF('07A_Конструктор'!$D$14="Так",'06A_Варіанти'!N518,1E+99),IF('07A_Конструктор'!$D$15="Так",'06A_Варіанти'!O518,1E+99),IF('07A_Конструктор'!$D$16="Так",'06A_Варіанти'!P518,1E+99),IF('07A_Конструктор'!$D$17="Так",'06A_Варіанти'!Q518,1E+99),IF('06A_Варіанти'!R518="",1E+99,'06A_Варіанти'!R518))</f>
        <v>165.7</v>
      </c>
      <c r="P527" s="2" t="str">
        <f t="shared" si="61"/>
        <v>5 т</v>
      </c>
      <c r="Q527" s="2">
        <f t="shared" si="62"/>
        <v>14</v>
      </c>
      <c r="R527" s="2">
        <f>IF(OR(C527="РЦК макси",C527="РЦЧ SKU"),"SKU-потік",IFERROR(VLOOKUP(D527,'02_РЦ'!$A$3:$I$7,5,FALSE),0))</f>
        <v>800</v>
      </c>
      <c r="S527" s="2" t="str">
        <f>IF(OR(C527="РЦК макси",C527="РЦЧ SKU"),"Не рахується в ліміт",IFERROR(VLOOKUP(D527,'02_РЦ'!$A$3:$I$7,9,FALSE),"Немає РЦ"))</f>
        <v>В межах</v>
      </c>
    </row>
    <row r="528" spans="1:19">
      <c r="A528" s="2" t="str">
        <f>'06A_Варіанти'!A519</f>
        <v>BASE_2635</v>
      </c>
      <c r="B528" s="2" t="str">
        <f>'06A_Варіанти'!B519</f>
        <v>TT_2635</v>
      </c>
      <c r="C528" s="2" t="str">
        <f>'06A_Варіанти'!D519</f>
        <v>Основний</v>
      </c>
      <c r="D528" s="2" t="str">
        <f>'06A_Варіанти'!C519</f>
        <v>РЦП</v>
      </c>
      <c r="E528" s="2" t="str">
        <f>'06A_Варіанти'!S519</f>
        <v>DIRECT</v>
      </c>
      <c r="F528" s="2" t="str">
        <f>IF(O528='06A_Варіанти'!E519,'06A_Варіанти'!E$1,IF(O528='06A_Варіанти'!F519,'06A_Варіанти'!F$1,IF(O528='06A_Варіанти'!G519,'06A_Варіанти'!G$1,IF(O528='06A_Варіанти'!H519,'06A_Варіанти'!H$1,IF(O528='06A_Варіанти'!I519,'06A_Варіанти'!I$1,IF(O528='06A_Варіанти'!J519,'06A_Варіанти'!J$1,IF(O528='06A_Варіанти'!K519,'06A_Варіанти'!K$1,IF(O528='06A_Варіанти'!L519,'06A_Варіанти'!L$1,IF(O528='06A_Варіанти'!M519,'06A_Варіанти'!M$1,IF(O528='06A_Варіанти'!N519,'06A_Варіанти'!N$1,IF(O528='06A_Варіанти'!O519,'06A_Варіанти'!O$1,IF(O528='06A_Варіанти'!P519,'06A_Варіанти'!P$1,IF(O528='06A_Варіанти'!Q519,'06A_Варіанти'!Q$1,IF(O528='06A_Варіанти'!R519,'06A_Варіанти'!R$1,"НЕМАЄ МАРШРУТУ"))))))))))))))</f>
        <v>DIRECT</v>
      </c>
      <c r="G528" s="2" t="str">
        <f t="shared" si="56"/>
        <v>БЕЗ ЗМІН</v>
      </c>
      <c r="H528" s="2">
        <f>IF(G528="НЕМАЄ МАРШРУТУ",0,O528-'06A_Варіанти'!T519)</f>
        <v>0</v>
      </c>
      <c r="I528" s="2">
        <f>IFERROR(INDEX('04_Потоки'!$E:$E,MATCH(A528,'04_Потоки'!$A:$A,0)),0)</f>
        <v>1.850536130536131</v>
      </c>
      <c r="J528" s="2">
        <f t="shared" si="57"/>
        <v>1</v>
      </c>
      <c r="K528" s="2">
        <f>IF(C528="РЦК макси",0,2*'06A_Варіанти'!T519*J528)</f>
        <v>473.4</v>
      </c>
      <c r="L528" s="2">
        <f t="shared" si="58"/>
        <v>473.4</v>
      </c>
      <c r="M528" s="2">
        <f t="shared" si="59"/>
        <v>0</v>
      </c>
      <c r="N528" s="9">
        <f t="shared" si="60"/>
        <v>0</v>
      </c>
      <c r="O528" s="2">
        <f>MIN(IF('07A_Конструктор'!$D$5="Так",'06A_Варіанти'!E519,1E+99),IF('07A_Конструктор'!$D$6="Так",'06A_Варіанти'!F519,1E+99),IF('07A_Конструктор'!$D$7="Так",'06A_Варіанти'!G519,1E+99),IF('07A_Конструктор'!$D$8="Так",'06A_Варіанти'!H519,1E+99),IF('07A_Конструктор'!$D$9="Так",'06A_Варіанти'!I519,1E+99),IF('07A_Конструктор'!$D$10="Так",'06A_Варіанти'!J519,1E+99),IF('07A_Конструктор'!$D$11="Так",'06A_Варіанти'!K519,1E+99),IF('07A_Конструктор'!$D$12="Так",'06A_Варіанти'!L519,1E+99),IF('07A_Конструктор'!$D$13="Так",'06A_Варіанти'!M519,1E+99),IF('07A_Конструктор'!$D$14="Так",'06A_Варіанти'!N519,1E+99),IF('07A_Конструктор'!$D$15="Так",'06A_Варіанти'!O519,1E+99),IF('07A_Конструктор'!$D$16="Так",'06A_Варіанти'!P519,1E+99),IF('07A_Конструктор'!$D$17="Так",'06A_Варіанти'!Q519,1E+99),IF('06A_Варіанти'!R519="",1E+99,'06A_Варіанти'!R519))</f>
        <v>236.7</v>
      </c>
      <c r="P528" s="2" t="str">
        <f t="shared" si="61"/>
        <v>5 т</v>
      </c>
      <c r="Q528" s="2">
        <f t="shared" si="62"/>
        <v>14</v>
      </c>
      <c r="R528" s="2">
        <f>IF(OR(C528="РЦК макси",C528="РЦЧ SKU"),"SKU-потік",IFERROR(VLOOKUP(D528,'02_РЦ'!$A$3:$I$7,5,FALSE),0))</f>
        <v>800</v>
      </c>
      <c r="S528" s="2" t="str">
        <f>IF(OR(C528="РЦК макси",C528="РЦЧ SKU"),"Не рахується в ліміт",IFERROR(VLOOKUP(D528,'02_РЦ'!$A$3:$I$7,9,FALSE),"Немає РЦ"))</f>
        <v>В межах</v>
      </c>
    </row>
    <row r="529" spans="1:19">
      <c r="A529" s="2" t="str">
        <f>'06A_Варіанти'!A520</f>
        <v>BASE_2732</v>
      </c>
      <c r="B529" s="2" t="str">
        <f>'06A_Варіанти'!B520</f>
        <v>TT_2732</v>
      </c>
      <c r="C529" s="2" t="str">
        <f>'06A_Варіанти'!D520</f>
        <v>Основний</v>
      </c>
      <c r="D529" s="2" t="str">
        <f>'06A_Варіанти'!C520</f>
        <v>РЦП</v>
      </c>
      <c r="E529" s="2" t="str">
        <f>'06A_Варіанти'!S520</f>
        <v>DIRECT</v>
      </c>
      <c r="F529" s="2" t="str">
        <f>IF(O529='06A_Варіанти'!E520,'06A_Варіанти'!E$1,IF(O529='06A_Варіанти'!F520,'06A_Варіанти'!F$1,IF(O529='06A_Варіанти'!G520,'06A_Варіанти'!G$1,IF(O529='06A_Варіанти'!H520,'06A_Варіанти'!H$1,IF(O529='06A_Варіанти'!I520,'06A_Варіанти'!I$1,IF(O529='06A_Варіанти'!J520,'06A_Варіанти'!J$1,IF(O529='06A_Варіанти'!K520,'06A_Варіанти'!K$1,IF(O529='06A_Варіанти'!L520,'06A_Варіанти'!L$1,IF(O529='06A_Варіанти'!M520,'06A_Варіанти'!M$1,IF(O529='06A_Варіанти'!N520,'06A_Варіанти'!N$1,IF(O529='06A_Варіанти'!O520,'06A_Варіанти'!O$1,IF(O529='06A_Варіанти'!P520,'06A_Варіанти'!P$1,IF(O529='06A_Варіанти'!Q520,'06A_Варіанти'!Q$1,IF(O529='06A_Варіанти'!R520,'06A_Варіанти'!R$1,"НЕМАЄ МАРШРУТУ"))))))))))))))</f>
        <v>DIRECT</v>
      </c>
      <c r="G529" s="2" t="str">
        <f t="shared" si="56"/>
        <v>БЕЗ ЗМІН</v>
      </c>
      <c r="H529" s="2">
        <f>IF(G529="НЕМАЄ МАРШРУТУ",0,O529-'06A_Варіанти'!T520)</f>
        <v>0</v>
      </c>
      <c r="I529" s="2">
        <f>IFERROR(INDEX('04_Потоки'!$E:$E,MATCH(A529,'04_Потоки'!$A:$A,0)),0)</f>
        <v>1.850536130536131</v>
      </c>
      <c r="J529" s="2">
        <f t="shared" si="57"/>
        <v>1</v>
      </c>
      <c r="K529" s="2">
        <f>IF(C529="РЦК макси",0,2*'06A_Варіанти'!T520*J529)</f>
        <v>695.4</v>
      </c>
      <c r="L529" s="2">
        <f t="shared" si="58"/>
        <v>695.4</v>
      </c>
      <c r="M529" s="2">
        <f t="shared" si="59"/>
        <v>0</v>
      </c>
      <c r="N529" s="9">
        <f t="shared" si="60"/>
        <v>0</v>
      </c>
      <c r="O529" s="2">
        <f>MIN(IF('07A_Конструктор'!$D$5="Так",'06A_Варіанти'!E520,1E+99),IF('07A_Конструктор'!$D$6="Так",'06A_Варіанти'!F520,1E+99),IF('07A_Конструктор'!$D$7="Так",'06A_Варіанти'!G520,1E+99),IF('07A_Конструктор'!$D$8="Так",'06A_Варіанти'!H520,1E+99),IF('07A_Конструктор'!$D$9="Так",'06A_Варіанти'!I520,1E+99),IF('07A_Конструктор'!$D$10="Так",'06A_Варіанти'!J520,1E+99),IF('07A_Конструктор'!$D$11="Так",'06A_Варіанти'!K520,1E+99),IF('07A_Конструктор'!$D$12="Так",'06A_Варіанти'!L520,1E+99),IF('07A_Конструктор'!$D$13="Так",'06A_Варіанти'!M520,1E+99),IF('07A_Конструктор'!$D$14="Так",'06A_Варіанти'!N520,1E+99),IF('07A_Конструктор'!$D$15="Так",'06A_Варіанти'!O520,1E+99),IF('07A_Конструктор'!$D$16="Так",'06A_Варіанти'!P520,1E+99),IF('07A_Конструктор'!$D$17="Так",'06A_Варіанти'!Q520,1E+99),IF('06A_Варіанти'!R520="",1E+99,'06A_Варіанти'!R520))</f>
        <v>347.7</v>
      </c>
      <c r="P529" s="2" t="str">
        <f t="shared" si="61"/>
        <v>5 т</v>
      </c>
      <c r="Q529" s="2">
        <f t="shared" si="62"/>
        <v>14</v>
      </c>
      <c r="R529" s="2">
        <f>IF(OR(C529="РЦК макси",C529="РЦЧ SKU"),"SKU-потік",IFERROR(VLOOKUP(D529,'02_РЦ'!$A$3:$I$7,5,FALSE),0))</f>
        <v>800</v>
      </c>
      <c r="S529" s="2" t="str">
        <f>IF(OR(C529="РЦК макси",C529="РЦЧ SKU"),"Не рахується в ліміт",IFERROR(VLOOKUP(D529,'02_РЦ'!$A$3:$I$7,9,FALSE),"Немає РЦ"))</f>
        <v>В межах</v>
      </c>
    </row>
    <row r="530" spans="1:19">
      <c r="A530" s="2" t="str">
        <f>'06A_Варіанти'!A521</f>
        <v>BASE_2735</v>
      </c>
      <c r="B530" s="2" t="str">
        <f>'06A_Варіанти'!B521</f>
        <v>TT_2735</v>
      </c>
      <c r="C530" s="2" t="str">
        <f>'06A_Варіанти'!D521</f>
        <v>Основний</v>
      </c>
      <c r="D530" s="2" t="str">
        <f>'06A_Варіанти'!C521</f>
        <v>РЦП</v>
      </c>
      <c r="E530" s="2" t="str">
        <f>'06A_Варіанти'!S521</f>
        <v>DIRECT</v>
      </c>
      <c r="F530" s="2" t="str">
        <f>IF(O530='06A_Варіанти'!E521,'06A_Варіанти'!E$1,IF(O530='06A_Варіанти'!F521,'06A_Варіанти'!F$1,IF(O530='06A_Варіанти'!G521,'06A_Варіанти'!G$1,IF(O530='06A_Варіанти'!H521,'06A_Варіанти'!H$1,IF(O530='06A_Варіанти'!I521,'06A_Варіанти'!I$1,IF(O530='06A_Варіанти'!J521,'06A_Варіанти'!J$1,IF(O530='06A_Варіанти'!K521,'06A_Варіанти'!K$1,IF(O530='06A_Варіанти'!L521,'06A_Варіанти'!L$1,IF(O530='06A_Варіанти'!M521,'06A_Варіанти'!M$1,IF(O530='06A_Варіанти'!N521,'06A_Варіанти'!N$1,IF(O530='06A_Варіанти'!O521,'06A_Варіанти'!O$1,IF(O530='06A_Варіанти'!P521,'06A_Варіанти'!P$1,IF(O530='06A_Варіанти'!Q521,'06A_Варіанти'!Q$1,IF(O530='06A_Варіанти'!R521,'06A_Варіанти'!R$1,"НЕМАЄ МАРШРУТУ"))))))))))))))</f>
        <v>DIRECT</v>
      </c>
      <c r="G530" s="2" t="str">
        <f t="shared" si="56"/>
        <v>БЕЗ ЗМІН</v>
      </c>
      <c r="H530" s="2">
        <f>IF(G530="НЕМАЄ МАРШРУТУ",0,O530-'06A_Варіанти'!T521)</f>
        <v>0</v>
      </c>
      <c r="I530" s="2">
        <f>IFERROR(INDEX('04_Потоки'!$E:$E,MATCH(A530,'04_Потоки'!$A:$A,0)),0)</f>
        <v>1.850536130536131</v>
      </c>
      <c r="J530" s="2">
        <f t="shared" si="57"/>
        <v>1</v>
      </c>
      <c r="K530" s="2">
        <f>IF(C530="РЦК макси",0,2*'06A_Варіанти'!T521*J530)</f>
        <v>466.8</v>
      </c>
      <c r="L530" s="2">
        <f t="shared" si="58"/>
        <v>466.8</v>
      </c>
      <c r="M530" s="2">
        <f t="shared" si="59"/>
        <v>0</v>
      </c>
      <c r="N530" s="9">
        <f t="shared" si="60"/>
        <v>0</v>
      </c>
      <c r="O530" s="2">
        <f>MIN(IF('07A_Конструктор'!$D$5="Так",'06A_Варіанти'!E521,1E+99),IF('07A_Конструктор'!$D$6="Так",'06A_Варіанти'!F521,1E+99),IF('07A_Конструктор'!$D$7="Так",'06A_Варіанти'!G521,1E+99),IF('07A_Конструктор'!$D$8="Так",'06A_Варіанти'!H521,1E+99),IF('07A_Конструктор'!$D$9="Так",'06A_Варіанти'!I521,1E+99),IF('07A_Конструктор'!$D$10="Так",'06A_Варіанти'!J521,1E+99),IF('07A_Конструктор'!$D$11="Так",'06A_Варіанти'!K521,1E+99),IF('07A_Конструктор'!$D$12="Так",'06A_Варіанти'!L521,1E+99),IF('07A_Конструктор'!$D$13="Так",'06A_Варіанти'!M521,1E+99),IF('07A_Конструктор'!$D$14="Так",'06A_Варіанти'!N521,1E+99),IF('07A_Конструктор'!$D$15="Так",'06A_Варіанти'!O521,1E+99),IF('07A_Конструктор'!$D$16="Так",'06A_Варіанти'!P521,1E+99),IF('07A_Конструктор'!$D$17="Так",'06A_Варіанти'!Q521,1E+99),IF('06A_Варіанти'!R521="",1E+99,'06A_Варіанти'!R521))</f>
        <v>233.4</v>
      </c>
      <c r="P530" s="2" t="str">
        <f t="shared" si="61"/>
        <v>5 т</v>
      </c>
      <c r="Q530" s="2">
        <f t="shared" si="62"/>
        <v>14</v>
      </c>
      <c r="R530" s="2">
        <f>IF(OR(C530="РЦК макси",C530="РЦЧ SKU"),"SKU-потік",IFERROR(VLOOKUP(D530,'02_РЦ'!$A$3:$I$7,5,FALSE),0))</f>
        <v>800</v>
      </c>
      <c r="S530" s="2" t="str">
        <f>IF(OR(C530="РЦК макси",C530="РЦЧ SKU"),"Не рахується в ліміт",IFERROR(VLOOKUP(D530,'02_РЦ'!$A$3:$I$7,9,FALSE),"Немає РЦ"))</f>
        <v>В межах</v>
      </c>
    </row>
    <row r="531" spans="1:19">
      <c r="A531" s="2" t="str">
        <f>'06A_Варіанти'!A522</f>
        <v>BASE_2345</v>
      </c>
      <c r="B531" s="2" t="str">
        <f>'06A_Варіанти'!B522</f>
        <v>TT_2345</v>
      </c>
      <c r="C531" s="2" t="str">
        <f>'06A_Варіанти'!D522</f>
        <v>Основний</v>
      </c>
      <c r="D531" s="2" t="str">
        <f>'06A_Варіанти'!C522</f>
        <v>РЦП</v>
      </c>
      <c r="E531" s="2" t="str">
        <f>'06A_Варіанти'!S522</f>
        <v>DIRECT</v>
      </c>
      <c r="F531" s="2" t="str">
        <f>IF(O531='06A_Варіанти'!E522,'06A_Варіанти'!E$1,IF(O531='06A_Варіанти'!F522,'06A_Варіанти'!F$1,IF(O531='06A_Варіанти'!G522,'06A_Варіанти'!G$1,IF(O531='06A_Варіанти'!H522,'06A_Варіанти'!H$1,IF(O531='06A_Варіанти'!I522,'06A_Варіанти'!I$1,IF(O531='06A_Варіанти'!J522,'06A_Варіанти'!J$1,IF(O531='06A_Варіанти'!K522,'06A_Варіанти'!K$1,IF(O531='06A_Варіанти'!L522,'06A_Варіанти'!L$1,IF(O531='06A_Варіанти'!M522,'06A_Варіанти'!M$1,IF(O531='06A_Варіанти'!N522,'06A_Варіанти'!N$1,IF(O531='06A_Варіанти'!O522,'06A_Варіанти'!O$1,IF(O531='06A_Варіанти'!P522,'06A_Варіанти'!P$1,IF(O531='06A_Варіанти'!Q522,'06A_Варіанти'!Q$1,IF(O531='06A_Варіанти'!R522,'06A_Варіанти'!R$1,"НЕМАЄ МАРШРУТУ"))))))))))))))</f>
        <v>DIRECT</v>
      </c>
      <c r="G531" s="2" t="str">
        <f t="shared" si="56"/>
        <v>БЕЗ ЗМІН</v>
      </c>
      <c r="H531" s="2">
        <f>IF(G531="НЕМАЄ МАРШРУТУ",0,O531-'06A_Варіанти'!T522)</f>
        <v>0</v>
      </c>
      <c r="I531" s="2">
        <f>IFERROR(INDEX('04_Потоки'!$E:$E,MATCH(A531,'04_Потоки'!$A:$A,0)),0)</f>
        <v>1.850536130536131</v>
      </c>
      <c r="J531" s="2">
        <f t="shared" si="57"/>
        <v>1</v>
      </c>
      <c r="K531" s="2">
        <f>IF(C531="РЦК макси",0,2*'06A_Варіанти'!T522*J531)</f>
        <v>307.60000000000002</v>
      </c>
      <c r="L531" s="2">
        <f t="shared" si="58"/>
        <v>307.60000000000002</v>
      </c>
      <c r="M531" s="2">
        <f t="shared" si="59"/>
        <v>0</v>
      </c>
      <c r="N531" s="9">
        <f t="shared" si="60"/>
        <v>0</v>
      </c>
      <c r="O531" s="2">
        <f>MIN(IF('07A_Конструктор'!$D$5="Так",'06A_Варіанти'!E522,1E+99),IF('07A_Конструктор'!$D$6="Так",'06A_Варіанти'!F522,1E+99),IF('07A_Конструктор'!$D$7="Так",'06A_Варіанти'!G522,1E+99),IF('07A_Конструктор'!$D$8="Так",'06A_Варіанти'!H522,1E+99),IF('07A_Конструктор'!$D$9="Так",'06A_Варіанти'!I522,1E+99),IF('07A_Конструктор'!$D$10="Так",'06A_Варіанти'!J522,1E+99),IF('07A_Конструктор'!$D$11="Так",'06A_Варіанти'!K522,1E+99),IF('07A_Конструктор'!$D$12="Так",'06A_Варіанти'!L522,1E+99),IF('07A_Конструктор'!$D$13="Так",'06A_Варіанти'!M522,1E+99),IF('07A_Конструктор'!$D$14="Так",'06A_Варіанти'!N522,1E+99),IF('07A_Конструктор'!$D$15="Так",'06A_Варіанти'!O522,1E+99),IF('07A_Конструктор'!$D$16="Так",'06A_Варіанти'!P522,1E+99),IF('07A_Конструктор'!$D$17="Так",'06A_Варіанти'!Q522,1E+99),IF('06A_Варіанти'!R522="",1E+99,'06A_Варіанти'!R522))</f>
        <v>153.80000000000001</v>
      </c>
      <c r="P531" s="2" t="str">
        <f t="shared" si="61"/>
        <v>5 т</v>
      </c>
      <c r="Q531" s="2">
        <f t="shared" si="62"/>
        <v>14</v>
      </c>
      <c r="R531" s="2">
        <f>IF(OR(C531="РЦК макси",C531="РЦЧ SKU"),"SKU-потік",IFERROR(VLOOKUP(D531,'02_РЦ'!$A$3:$I$7,5,FALSE),0))</f>
        <v>800</v>
      </c>
      <c r="S531" s="2" t="str">
        <f>IF(OR(C531="РЦК макси",C531="РЦЧ SKU"),"Не рахується в ліміт",IFERROR(VLOOKUP(D531,'02_РЦ'!$A$3:$I$7,9,FALSE),"Немає РЦ"))</f>
        <v>В межах</v>
      </c>
    </row>
    <row r="532" spans="1:19">
      <c r="A532" s="2" t="str">
        <f>'06A_Варіанти'!A523</f>
        <v>BASE_2737</v>
      </c>
      <c r="B532" s="2" t="str">
        <f>'06A_Варіанти'!B523</f>
        <v>TT_2737</v>
      </c>
      <c r="C532" s="2" t="str">
        <f>'06A_Варіанти'!D523</f>
        <v>Основний</v>
      </c>
      <c r="D532" s="2" t="str">
        <f>'06A_Варіанти'!C523</f>
        <v>РЦП</v>
      </c>
      <c r="E532" s="2" t="str">
        <f>'06A_Варіанти'!S523</f>
        <v>DIRECT</v>
      </c>
      <c r="F532" s="2" t="str">
        <f>IF(O532='06A_Варіанти'!E523,'06A_Варіанти'!E$1,IF(O532='06A_Варіанти'!F523,'06A_Варіанти'!F$1,IF(O532='06A_Варіанти'!G523,'06A_Варіанти'!G$1,IF(O532='06A_Варіанти'!H523,'06A_Варіанти'!H$1,IF(O532='06A_Варіанти'!I523,'06A_Варіанти'!I$1,IF(O532='06A_Варіанти'!J523,'06A_Варіанти'!J$1,IF(O532='06A_Варіанти'!K523,'06A_Варіанти'!K$1,IF(O532='06A_Варіанти'!L523,'06A_Варіанти'!L$1,IF(O532='06A_Варіанти'!M523,'06A_Варіанти'!M$1,IF(O532='06A_Варіанти'!N523,'06A_Варіанти'!N$1,IF(O532='06A_Варіанти'!O523,'06A_Варіанти'!O$1,IF(O532='06A_Варіанти'!P523,'06A_Варіанти'!P$1,IF(O532='06A_Варіанти'!Q523,'06A_Варіанти'!Q$1,IF(O532='06A_Варіанти'!R523,'06A_Варіанти'!R$1,"НЕМАЄ МАРШРУТУ"))))))))))))))</f>
        <v>DIRECT</v>
      </c>
      <c r="G532" s="2" t="str">
        <f t="shared" si="56"/>
        <v>БЕЗ ЗМІН</v>
      </c>
      <c r="H532" s="2">
        <f>IF(G532="НЕМАЄ МАРШРУТУ",0,O532-'06A_Варіанти'!T523)</f>
        <v>0</v>
      </c>
      <c r="I532" s="2">
        <f>IFERROR(INDEX('04_Потоки'!$E:$E,MATCH(A532,'04_Потоки'!$A:$A,0)),0)</f>
        <v>1.850536130536131</v>
      </c>
      <c r="J532" s="2">
        <f t="shared" si="57"/>
        <v>1</v>
      </c>
      <c r="K532" s="2">
        <f>IF(C532="РЦК макси",0,2*'06A_Варіанти'!T523*J532)</f>
        <v>481.4</v>
      </c>
      <c r="L532" s="2">
        <f t="shared" si="58"/>
        <v>481.4</v>
      </c>
      <c r="M532" s="2">
        <f t="shared" si="59"/>
        <v>0</v>
      </c>
      <c r="N532" s="9">
        <f t="shared" si="60"/>
        <v>0</v>
      </c>
      <c r="O532" s="2">
        <f>MIN(IF('07A_Конструктор'!$D$5="Так",'06A_Варіанти'!E523,1E+99),IF('07A_Конструктор'!$D$6="Так",'06A_Варіанти'!F523,1E+99),IF('07A_Конструктор'!$D$7="Так",'06A_Варіанти'!G523,1E+99),IF('07A_Конструктор'!$D$8="Так",'06A_Варіанти'!H523,1E+99),IF('07A_Конструктор'!$D$9="Так",'06A_Варіанти'!I523,1E+99),IF('07A_Конструктор'!$D$10="Так",'06A_Варіанти'!J523,1E+99),IF('07A_Конструктор'!$D$11="Так",'06A_Варіанти'!K523,1E+99),IF('07A_Конструктор'!$D$12="Так",'06A_Варіанти'!L523,1E+99),IF('07A_Конструктор'!$D$13="Так",'06A_Варіанти'!M523,1E+99),IF('07A_Конструктор'!$D$14="Так",'06A_Варіанти'!N523,1E+99),IF('07A_Конструктор'!$D$15="Так",'06A_Варіанти'!O523,1E+99),IF('07A_Конструктор'!$D$16="Так",'06A_Варіанти'!P523,1E+99),IF('07A_Конструктор'!$D$17="Так",'06A_Варіанти'!Q523,1E+99),IF('06A_Варіанти'!R523="",1E+99,'06A_Варіанти'!R523))</f>
        <v>240.7</v>
      </c>
      <c r="P532" s="2" t="str">
        <f t="shared" si="61"/>
        <v>5 т</v>
      </c>
      <c r="Q532" s="2">
        <f t="shared" si="62"/>
        <v>14</v>
      </c>
      <c r="R532" s="2">
        <f>IF(OR(C532="РЦК макси",C532="РЦЧ SKU"),"SKU-потік",IFERROR(VLOOKUP(D532,'02_РЦ'!$A$3:$I$7,5,FALSE),0))</f>
        <v>800</v>
      </c>
      <c r="S532" s="2" t="str">
        <f>IF(OR(C532="РЦК макси",C532="РЦЧ SKU"),"Не рахується в ліміт",IFERROR(VLOOKUP(D532,'02_РЦ'!$A$3:$I$7,9,FALSE),"Немає РЦ"))</f>
        <v>В межах</v>
      </c>
    </row>
    <row r="533" spans="1:19">
      <c r="A533" s="2" t="str">
        <f>'06A_Варіанти'!A524</f>
        <v>BASE_2743</v>
      </c>
      <c r="B533" s="2" t="str">
        <f>'06A_Варіанти'!B524</f>
        <v>TT_2743</v>
      </c>
      <c r="C533" s="2" t="str">
        <f>'06A_Варіанти'!D524</f>
        <v>Основний</v>
      </c>
      <c r="D533" s="2" t="str">
        <f>'06A_Варіанти'!C524</f>
        <v>РЦП</v>
      </c>
      <c r="E533" s="2" t="str">
        <f>'06A_Варіанти'!S524</f>
        <v>DIRECT</v>
      </c>
      <c r="F533" s="2" t="str">
        <f>IF(O533='06A_Варіанти'!E524,'06A_Варіанти'!E$1,IF(O533='06A_Варіанти'!F524,'06A_Варіанти'!F$1,IF(O533='06A_Варіанти'!G524,'06A_Варіанти'!G$1,IF(O533='06A_Варіанти'!H524,'06A_Варіанти'!H$1,IF(O533='06A_Варіанти'!I524,'06A_Варіанти'!I$1,IF(O533='06A_Варіанти'!J524,'06A_Варіанти'!J$1,IF(O533='06A_Варіанти'!K524,'06A_Варіанти'!K$1,IF(O533='06A_Варіанти'!L524,'06A_Варіанти'!L$1,IF(O533='06A_Варіанти'!M524,'06A_Варіанти'!M$1,IF(O533='06A_Варіанти'!N524,'06A_Варіанти'!N$1,IF(O533='06A_Варіанти'!O524,'06A_Варіанти'!O$1,IF(O533='06A_Варіанти'!P524,'06A_Варіанти'!P$1,IF(O533='06A_Варіанти'!Q524,'06A_Варіанти'!Q$1,IF(O533='06A_Варіанти'!R524,'06A_Варіанти'!R$1,"НЕМАЄ МАРШРУТУ"))))))))))))))</f>
        <v>DIRECT</v>
      </c>
      <c r="G533" s="2" t="str">
        <f t="shared" si="56"/>
        <v>БЕЗ ЗМІН</v>
      </c>
      <c r="H533" s="2">
        <f>IF(G533="НЕМАЄ МАРШРУТУ",0,O533-'06A_Варіанти'!T524)</f>
        <v>0</v>
      </c>
      <c r="I533" s="2">
        <f>IFERROR(INDEX('04_Потоки'!$E:$E,MATCH(A533,'04_Потоки'!$A:$A,0)),0)</f>
        <v>1.850536130536131</v>
      </c>
      <c r="J533" s="2">
        <f t="shared" si="57"/>
        <v>1</v>
      </c>
      <c r="K533" s="2">
        <f>IF(C533="РЦК макси",0,2*'06A_Варіанти'!T524*J533)</f>
        <v>692.2</v>
      </c>
      <c r="L533" s="2">
        <f t="shared" si="58"/>
        <v>692.2</v>
      </c>
      <c r="M533" s="2">
        <f t="shared" si="59"/>
        <v>0</v>
      </c>
      <c r="N533" s="9">
        <f t="shared" si="60"/>
        <v>0</v>
      </c>
      <c r="O533" s="2">
        <f>MIN(IF('07A_Конструктор'!$D$5="Так",'06A_Варіанти'!E524,1E+99),IF('07A_Конструктор'!$D$6="Так",'06A_Варіанти'!F524,1E+99),IF('07A_Конструктор'!$D$7="Так",'06A_Варіанти'!G524,1E+99),IF('07A_Конструктор'!$D$8="Так",'06A_Варіанти'!H524,1E+99),IF('07A_Конструктор'!$D$9="Так",'06A_Варіанти'!I524,1E+99),IF('07A_Конструктор'!$D$10="Так",'06A_Варіанти'!J524,1E+99),IF('07A_Конструктор'!$D$11="Так",'06A_Варіанти'!K524,1E+99),IF('07A_Конструктор'!$D$12="Так",'06A_Варіанти'!L524,1E+99),IF('07A_Конструктор'!$D$13="Так",'06A_Варіанти'!M524,1E+99),IF('07A_Конструктор'!$D$14="Так",'06A_Варіанти'!N524,1E+99),IF('07A_Конструктор'!$D$15="Так",'06A_Варіанти'!O524,1E+99),IF('07A_Конструктор'!$D$16="Так",'06A_Варіанти'!P524,1E+99),IF('07A_Конструктор'!$D$17="Так",'06A_Варіанти'!Q524,1E+99),IF('06A_Варіанти'!R524="",1E+99,'06A_Варіанти'!R524))</f>
        <v>346.1</v>
      </c>
      <c r="P533" s="2" t="str">
        <f t="shared" si="61"/>
        <v>5 т</v>
      </c>
      <c r="Q533" s="2">
        <f t="shared" si="62"/>
        <v>14</v>
      </c>
      <c r="R533" s="2">
        <f>IF(OR(C533="РЦК макси",C533="РЦЧ SKU"),"SKU-потік",IFERROR(VLOOKUP(D533,'02_РЦ'!$A$3:$I$7,5,FALSE),0))</f>
        <v>800</v>
      </c>
      <c r="S533" s="2" t="str">
        <f>IF(OR(C533="РЦК макси",C533="РЦЧ SKU"),"Не рахується в ліміт",IFERROR(VLOOKUP(D533,'02_РЦ'!$A$3:$I$7,9,FALSE),"Немає РЦ"))</f>
        <v>В межах</v>
      </c>
    </row>
    <row r="534" spans="1:19">
      <c r="A534" s="2" t="str">
        <f>'06A_Варіанти'!A525</f>
        <v>BASE_2747</v>
      </c>
      <c r="B534" s="2" t="str">
        <f>'06A_Варіанти'!B525</f>
        <v>TT_2747</v>
      </c>
      <c r="C534" s="2" t="str">
        <f>'06A_Варіанти'!D525</f>
        <v>Основний</v>
      </c>
      <c r="D534" s="2" t="str">
        <f>'06A_Варіанти'!C525</f>
        <v>РЦП</v>
      </c>
      <c r="E534" s="2" t="str">
        <f>'06A_Варіанти'!S525</f>
        <v>DIRECT</v>
      </c>
      <c r="F534" s="2" t="str">
        <f>IF(O534='06A_Варіанти'!E525,'06A_Варіанти'!E$1,IF(O534='06A_Варіанти'!F525,'06A_Варіанти'!F$1,IF(O534='06A_Варіанти'!G525,'06A_Варіанти'!G$1,IF(O534='06A_Варіанти'!H525,'06A_Варіанти'!H$1,IF(O534='06A_Варіанти'!I525,'06A_Варіанти'!I$1,IF(O534='06A_Варіанти'!J525,'06A_Варіанти'!J$1,IF(O534='06A_Варіанти'!K525,'06A_Варіанти'!K$1,IF(O534='06A_Варіанти'!L525,'06A_Варіанти'!L$1,IF(O534='06A_Варіанти'!M525,'06A_Варіанти'!M$1,IF(O534='06A_Варіанти'!N525,'06A_Варіанти'!N$1,IF(O534='06A_Варіанти'!O525,'06A_Варіанти'!O$1,IF(O534='06A_Варіанти'!P525,'06A_Варіанти'!P$1,IF(O534='06A_Варіанти'!Q525,'06A_Варіанти'!Q$1,IF(O534='06A_Варіанти'!R525,'06A_Варіанти'!R$1,"НЕМАЄ МАРШРУТУ"))))))))))))))</f>
        <v>DIRECT</v>
      </c>
      <c r="G534" s="2" t="str">
        <f t="shared" si="56"/>
        <v>БЕЗ ЗМІН</v>
      </c>
      <c r="H534" s="2">
        <f>IF(G534="НЕМАЄ МАРШРУТУ",0,O534-'06A_Варіанти'!T525)</f>
        <v>0</v>
      </c>
      <c r="I534" s="2">
        <f>IFERROR(INDEX('04_Потоки'!$E:$E,MATCH(A534,'04_Потоки'!$A:$A,0)),0)</f>
        <v>1.850536130536131</v>
      </c>
      <c r="J534" s="2">
        <f t="shared" si="57"/>
        <v>1</v>
      </c>
      <c r="K534" s="2">
        <f>IF(C534="РЦК макси",0,2*'06A_Варіанти'!T525*J534)</f>
        <v>718.8</v>
      </c>
      <c r="L534" s="2">
        <f t="shared" si="58"/>
        <v>718.8</v>
      </c>
      <c r="M534" s="2">
        <f t="shared" si="59"/>
        <v>0</v>
      </c>
      <c r="N534" s="9">
        <f t="shared" si="60"/>
        <v>0</v>
      </c>
      <c r="O534" s="2">
        <f>MIN(IF('07A_Конструктор'!$D$5="Так",'06A_Варіанти'!E525,1E+99),IF('07A_Конструктор'!$D$6="Так",'06A_Варіанти'!F525,1E+99),IF('07A_Конструктор'!$D$7="Так",'06A_Варіанти'!G525,1E+99),IF('07A_Конструктор'!$D$8="Так",'06A_Варіанти'!H525,1E+99),IF('07A_Конструктор'!$D$9="Так",'06A_Варіанти'!I525,1E+99),IF('07A_Конструктор'!$D$10="Так",'06A_Варіанти'!J525,1E+99),IF('07A_Конструктор'!$D$11="Так",'06A_Варіанти'!K525,1E+99),IF('07A_Конструктор'!$D$12="Так",'06A_Варіанти'!L525,1E+99),IF('07A_Конструктор'!$D$13="Так",'06A_Варіанти'!M525,1E+99),IF('07A_Конструктор'!$D$14="Так",'06A_Варіанти'!N525,1E+99),IF('07A_Конструктор'!$D$15="Так",'06A_Варіанти'!O525,1E+99),IF('07A_Конструктор'!$D$16="Так",'06A_Варіанти'!P525,1E+99),IF('07A_Конструктор'!$D$17="Так",'06A_Варіанти'!Q525,1E+99),IF('06A_Варіанти'!R525="",1E+99,'06A_Варіанти'!R525))</f>
        <v>359.4</v>
      </c>
      <c r="P534" s="2" t="str">
        <f t="shared" si="61"/>
        <v>5 т</v>
      </c>
      <c r="Q534" s="2">
        <f t="shared" si="62"/>
        <v>14</v>
      </c>
      <c r="R534" s="2">
        <f>IF(OR(C534="РЦК макси",C534="РЦЧ SKU"),"SKU-потік",IFERROR(VLOOKUP(D534,'02_РЦ'!$A$3:$I$7,5,FALSE),0))</f>
        <v>800</v>
      </c>
      <c r="S534" s="2" t="str">
        <f>IF(OR(C534="РЦК макси",C534="РЦЧ SKU"),"Не рахується в ліміт",IFERROR(VLOOKUP(D534,'02_РЦ'!$A$3:$I$7,9,FALSE),"Немає РЦ"))</f>
        <v>В межах</v>
      </c>
    </row>
    <row r="535" spans="1:19">
      <c r="A535" s="2" t="str">
        <f>'06A_Варіанти'!A526</f>
        <v>BASE_2749</v>
      </c>
      <c r="B535" s="2" t="str">
        <f>'06A_Варіанти'!B526</f>
        <v>TT_2749</v>
      </c>
      <c r="C535" s="2" t="str">
        <f>'06A_Варіанти'!D526</f>
        <v>Основний</v>
      </c>
      <c r="D535" s="2" t="str">
        <f>'06A_Варіанти'!C526</f>
        <v>РЦП</v>
      </c>
      <c r="E535" s="2" t="str">
        <f>'06A_Варіанти'!S526</f>
        <v>DIRECT</v>
      </c>
      <c r="F535" s="2" t="str">
        <f>IF(O535='06A_Варіанти'!E526,'06A_Варіанти'!E$1,IF(O535='06A_Варіанти'!F526,'06A_Варіанти'!F$1,IF(O535='06A_Варіанти'!G526,'06A_Варіанти'!G$1,IF(O535='06A_Варіанти'!H526,'06A_Варіанти'!H$1,IF(O535='06A_Варіанти'!I526,'06A_Варіанти'!I$1,IF(O535='06A_Варіанти'!J526,'06A_Варіанти'!J$1,IF(O535='06A_Варіанти'!K526,'06A_Варіанти'!K$1,IF(O535='06A_Варіанти'!L526,'06A_Варіанти'!L$1,IF(O535='06A_Варіанти'!M526,'06A_Варіанти'!M$1,IF(O535='06A_Варіанти'!N526,'06A_Варіанти'!N$1,IF(O535='06A_Варіанти'!O526,'06A_Варіанти'!O$1,IF(O535='06A_Варіанти'!P526,'06A_Варіанти'!P$1,IF(O535='06A_Варіанти'!Q526,'06A_Варіанти'!Q$1,IF(O535='06A_Варіанти'!R526,'06A_Варіанти'!R$1,"НЕМАЄ МАРШРУТУ"))))))))))))))</f>
        <v>DIRECT</v>
      </c>
      <c r="G535" s="2" t="str">
        <f t="shared" si="56"/>
        <v>БЕЗ ЗМІН</v>
      </c>
      <c r="H535" s="2">
        <f>IF(G535="НЕМАЄ МАРШРУТУ",0,O535-'06A_Варіанти'!T526)</f>
        <v>0</v>
      </c>
      <c r="I535" s="2">
        <f>IFERROR(INDEX('04_Потоки'!$E:$E,MATCH(A535,'04_Потоки'!$A:$A,0)),0)</f>
        <v>1.850536130536131</v>
      </c>
      <c r="J535" s="2">
        <f t="shared" si="57"/>
        <v>1</v>
      </c>
      <c r="K535" s="2">
        <f>IF(C535="РЦК макси",0,2*'06A_Варіанти'!T526*J535)</f>
        <v>6.8</v>
      </c>
      <c r="L535" s="2">
        <f t="shared" si="58"/>
        <v>6.8</v>
      </c>
      <c r="M535" s="2">
        <f t="shared" si="59"/>
        <v>0</v>
      </c>
      <c r="N535" s="9">
        <f t="shared" si="60"/>
        <v>0</v>
      </c>
      <c r="O535" s="2">
        <f>MIN(IF('07A_Конструктор'!$D$5="Так",'06A_Варіанти'!E526,1E+99),IF('07A_Конструктор'!$D$6="Так",'06A_Варіанти'!F526,1E+99),IF('07A_Конструктор'!$D$7="Так",'06A_Варіанти'!G526,1E+99),IF('07A_Конструктор'!$D$8="Так",'06A_Варіанти'!H526,1E+99),IF('07A_Конструктор'!$D$9="Так",'06A_Варіанти'!I526,1E+99),IF('07A_Конструктор'!$D$10="Так",'06A_Варіанти'!J526,1E+99),IF('07A_Конструктор'!$D$11="Так",'06A_Варіанти'!K526,1E+99),IF('07A_Конструктор'!$D$12="Так",'06A_Варіанти'!L526,1E+99),IF('07A_Конструктор'!$D$13="Так",'06A_Варіанти'!M526,1E+99),IF('07A_Конструктор'!$D$14="Так",'06A_Варіанти'!N526,1E+99),IF('07A_Конструктор'!$D$15="Так",'06A_Варіанти'!O526,1E+99),IF('07A_Конструктор'!$D$16="Так",'06A_Варіанти'!P526,1E+99),IF('07A_Конструктор'!$D$17="Так",'06A_Варіанти'!Q526,1E+99),IF('06A_Варіанти'!R526="",1E+99,'06A_Варіанти'!R526))</f>
        <v>3.4</v>
      </c>
      <c r="P535" s="2" t="str">
        <f t="shared" si="61"/>
        <v>5 т</v>
      </c>
      <c r="Q535" s="2">
        <f t="shared" si="62"/>
        <v>14</v>
      </c>
      <c r="R535" s="2">
        <f>IF(OR(C535="РЦК макси",C535="РЦЧ SKU"),"SKU-потік",IFERROR(VLOOKUP(D535,'02_РЦ'!$A$3:$I$7,5,FALSE),0))</f>
        <v>800</v>
      </c>
      <c r="S535" s="2" t="str">
        <f>IF(OR(C535="РЦК макси",C535="РЦЧ SKU"),"Не рахується в ліміт",IFERROR(VLOOKUP(D535,'02_РЦ'!$A$3:$I$7,9,FALSE),"Немає РЦ"))</f>
        <v>В межах</v>
      </c>
    </row>
    <row r="536" spans="1:19">
      <c r="A536" s="2" t="str">
        <f>'06A_Варіанти'!A527</f>
        <v>BASE_2750</v>
      </c>
      <c r="B536" s="2" t="str">
        <f>'06A_Варіанти'!B527</f>
        <v>TT_2750</v>
      </c>
      <c r="C536" s="2" t="str">
        <f>'06A_Варіанти'!D527</f>
        <v>Основний</v>
      </c>
      <c r="D536" s="2" t="str">
        <f>'06A_Варіанти'!C527</f>
        <v>РЦП</v>
      </c>
      <c r="E536" s="2" t="str">
        <f>'06A_Варіанти'!S527</f>
        <v>DIRECT</v>
      </c>
      <c r="F536" s="2" t="str">
        <f>IF(O536='06A_Варіанти'!E527,'06A_Варіанти'!E$1,IF(O536='06A_Варіанти'!F527,'06A_Варіанти'!F$1,IF(O536='06A_Варіанти'!G527,'06A_Варіанти'!G$1,IF(O536='06A_Варіанти'!H527,'06A_Варіанти'!H$1,IF(O536='06A_Варіанти'!I527,'06A_Варіанти'!I$1,IF(O536='06A_Варіанти'!J527,'06A_Варіанти'!J$1,IF(O536='06A_Варіанти'!K527,'06A_Варіанти'!K$1,IF(O536='06A_Варіанти'!L527,'06A_Варіанти'!L$1,IF(O536='06A_Варіанти'!M527,'06A_Варіанти'!M$1,IF(O536='06A_Варіанти'!N527,'06A_Варіанти'!N$1,IF(O536='06A_Варіанти'!O527,'06A_Варіанти'!O$1,IF(O536='06A_Варіанти'!P527,'06A_Варіанти'!P$1,IF(O536='06A_Варіанти'!Q527,'06A_Варіанти'!Q$1,IF(O536='06A_Варіанти'!R527,'06A_Варіанти'!R$1,"НЕМАЄ МАРШРУТУ"))))))))))))))</f>
        <v>DIRECT</v>
      </c>
      <c r="G536" s="2" t="str">
        <f t="shared" si="56"/>
        <v>БЕЗ ЗМІН</v>
      </c>
      <c r="H536" s="2">
        <f>IF(G536="НЕМАЄ МАРШРУТУ",0,O536-'06A_Варіанти'!T527)</f>
        <v>0</v>
      </c>
      <c r="I536" s="2">
        <f>IFERROR(INDEX('04_Потоки'!$E:$E,MATCH(A536,'04_Потоки'!$A:$A,0)),0)</f>
        <v>1.850536130536131</v>
      </c>
      <c r="J536" s="2">
        <f t="shared" si="57"/>
        <v>1</v>
      </c>
      <c r="K536" s="2">
        <f>IF(C536="РЦК макси",0,2*'06A_Варіанти'!T527*J536)</f>
        <v>322</v>
      </c>
      <c r="L536" s="2">
        <f t="shared" si="58"/>
        <v>322</v>
      </c>
      <c r="M536" s="2">
        <f t="shared" si="59"/>
        <v>0</v>
      </c>
      <c r="N536" s="9">
        <f t="shared" si="60"/>
        <v>0</v>
      </c>
      <c r="O536" s="2">
        <f>MIN(IF('07A_Конструктор'!$D$5="Так",'06A_Варіанти'!E527,1E+99),IF('07A_Конструктор'!$D$6="Так",'06A_Варіанти'!F527,1E+99),IF('07A_Конструктор'!$D$7="Так",'06A_Варіанти'!G527,1E+99),IF('07A_Конструктор'!$D$8="Так",'06A_Варіанти'!H527,1E+99),IF('07A_Конструктор'!$D$9="Так",'06A_Варіанти'!I527,1E+99),IF('07A_Конструктор'!$D$10="Так",'06A_Варіанти'!J527,1E+99),IF('07A_Конструктор'!$D$11="Так",'06A_Варіанти'!K527,1E+99),IF('07A_Конструктор'!$D$12="Так",'06A_Варіанти'!L527,1E+99),IF('07A_Конструктор'!$D$13="Так",'06A_Варіанти'!M527,1E+99),IF('07A_Конструктор'!$D$14="Так",'06A_Варіанти'!N527,1E+99),IF('07A_Конструктор'!$D$15="Так",'06A_Варіанти'!O527,1E+99),IF('07A_Конструктор'!$D$16="Так",'06A_Варіанти'!P527,1E+99),IF('07A_Конструктор'!$D$17="Так",'06A_Варіанти'!Q527,1E+99),IF('06A_Варіанти'!R527="",1E+99,'06A_Варіанти'!R527))</f>
        <v>161</v>
      </c>
      <c r="P536" s="2" t="str">
        <f t="shared" si="61"/>
        <v>5 т</v>
      </c>
      <c r="Q536" s="2">
        <f t="shared" si="62"/>
        <v>14</v>
      </c>
      <c r="R536" s="2">
        <f>IF(OR(C536="РЦК макси",C536="РЦЧ SKU"),"SKU-потік",IFERROR(VLOOKUP(D536,'02_РЦ'!$A$3:$I$7,5,FALSE),0))</f>
        <v>800</v>
      </c>
      <c r="S536" s="2" t="str">
        <f>IF(OR(C536="РЦК макси",C536="РЦЧ SKU"),"Не рахується в ліміт",IFERROR(VLOOKUP(D536,'02_РЦ'!$A$3:$I$7,9,FALSE),"Немає РЦ"))</f>
        <v>В межах</v>
      </c>
    </row>
    <row r="537" spans="1:19">
      <c r="A537" s="2" t="str">
        <f>'06A_Варіанти'!A528</f>
        <v>BASE_2752</v>
      </c>
      <c r="B537" s="2" t="str">
        <f>'06A_Варіанти'!B528</f>
        <v>TT_2752</v>
      </c>
      <c r="C537" s="2" t="str">
        <f>'06A_Варіанти'!D528</f>
        <v>Основний</v>
      </c>
      <c r="D537" s="2" t="str">
        <f>'06A_Варіанти'!C528</f>
        <v>РЦП</v>
      </c>
      <c r="E537" s="2" t="str">
        <f>'06A_Варіанти'!S528</f>
        <v>DIRECT</v>
      </c>
      <c r="F537" s="2" t="str">
        <f>IF(O537='06A_Варіанти'!E528,'06A_Варіанти'!E$1,IF(O537='06A_Варіанти'!F528,'06A_Варіанти'!F$1,IF(O537='06A_Варіанти'!G528,'06A_Варіанти'!G$1,IF(O537='06A_Варіанти'!H528,'06A_Варіанти'!H$1,IF(O537='06A_Варіанти'!I528,'06A_Варіанти'!I$1,IF(O537='06A_Варіанти'!J528,'06A_Варіанти'!J$1,IF(O537='06A_Варіанти'!K528,'06A_Варіанти'!K$1,IF(O537='06A_Варіанти'!L528,'06A_Варіанти'!L$1,IF(O537='06A_Варіанти'!M528,'06A_Варіанти'!M$1,IF(O537='06A_Варіанти'!N528,'06A_Варіанти'!N$1,IF(O537='06A_Варіанти'!O528,'06A_Варіанти'!O$1,IF(O537='06A_Варіанти'!P528,'06A_Варіанти'!P$1,IF(O537='06A_Варіанти'!Q528,'06A_Варіанти'!Q$1,IF(O537='06A_Варіанти'!R528,'06A_Варіанти'!R$1,"НЕМАЄ МАРШРУТУ"))))))))))))))</f>
        <v>DIRECT</v>
      </c>
      <c r="G537" s="2" t="str">
        <f t="shared" si="56"/>
        <v>БЕЗ ЗМІН</v>
      </c>
      <c r="H537" s="2">
        <f>IF(G537="НЕМАЄ МАРШРУТУ",0,O537-'06A_Варіанти'!T528)</f>
        <v>0</v>
      </c>
      <c r="I537" s="2">
        <f>IFERROR(INDEX('04_Потоки'!$E:$E,MATCH(A537,'04_Потоки'!$A:$A,0)),0)</f>
        <v>1.850536130536131</v>
      </c>
      <c r="J537" s="2">
        <f t="shared" si="57"/>
        <v>1</v>
      </c>
      <c r="K537" s="2">
        <f>IF(C537="РЦК макси",0,2*'06A_Варіанти'!T528*J537)</f>
        <v>356</v>
      </c>
      <c r="L537" s="2">
        <f t="shared" si="58"/>
        <v>356</v>
      </c>
      <c r="M537" s="2">
        <f t="shared" si="59"/>
        <v>0</v>
      </c>
      <c r="N537" s="9">
        <f t="shared" si="60"/>
        <v>0</v>
      </c>
      <c r="O537" s="2">
        <f>MIN(IF('07A_Конструктор'!$D$5="Так",'06A_Варіанти'!E528,1E+99),IF('07A_Конструктор'!$D$6="Так",'06A_Варіанти'!F528,1E+99),IF('07A_Конструктор'!$D$7="Так",'06A_Варіанти'!G528,1E+99),IF('07A_Конструктор'!$D$8="Так",'06A_Варіанти'!H528,1E+99),IF('07A_Конструктор'!$D$9="Так",'06A_Варіанти'!I528,1E+99),IF('07A_Конструктор'!$D$10="Так",'06A_Варіанти'!J528,1E+99),IF('07A_Конструктор'!$D$11="Так",'06A_Варіанти'!K528,1E+99),IF('07A_Конструктор'!$D$12="Так",'06A_Варіанти'!L528,1E+99),IF('07A_Конструктор'!$D$13="Так",'06A_Варіанти'!M528,1E+99),IF('07A_Конструктор'!$D$14="Так",'06A_Варіанти'!N528,1E+99),IF('07A_Конструктор'!$D$15="Так",'06A_Варіанти'!O528,1E+99),IF('07A_Конструктор'!$D$16="Так",'06A_Варіанти'!P528,1E+99),IF('07A_Конструктор'!$D$17="Так",'06A_Варіанти'!Q528,1E+99),IF('06A_Варіанти'!R528="",1E+99,'06A_Варіанти'!R528))</f>
        <v>178</v>
      </c>
      <c r="P537" s="2" t="str">
        <f t="shared" si="61"/>
        <v>5 т</v>
      </c>
      <c r="Q537" s="2">
        <f t="shared" si="62"/>
        <v>14</v>
      </c>
      <c r="R537" s="2">
        <f>IF(OR(C537="РЦК макси",C537="РЦЧ SKU"),"SKU-потік",IFERROR(VLOOKUP(D537,'02_РЦ'!$A$3:$I$7,5,FALSE),0))</f>
        <v>800</v>
      </c>
      <c r="S537" s="2" t="str">
        <f>IF(OR(C537="РЦК макси",C537="РЦЧ SKU"),"Не рахується в ліміт",IFERROR(VLOOKUP(D537,'02_РЦ'!$A$3:$I$7,9,FALSE),"Немає РЦ"))</f>
        <v>В межах</v>
      </c>
    </row>
    <row r="538" spans="1:19">
      <c r="A538" s="2" t="str">
        <f>'06A_Варіанти'!A529</f>
        <v>BASE_2754</v>
      </c>
      <c r="B538" s="2" t="str">
        <f>'06A_Варіанти'!B529</f>
        <v>TT_2754</v>
      </c>
      <c r="C538" s="2" t="str">
        <f>'06A_Варіанти'!D529</f>
        <v>Основний</v>
      </c>
      <c r="D538" s="2" t="str">
        <f>'06A_Варіанти'!C529</f>
        <v>РЦП</v>
      </c>
      <c r="E538" s="2" t="str">
        <f>'06A_Варіанти'!S529</f>
        <v>DIRECT</v>
      </c>
      <c r="F538" s="2" t="str">
        <f>IF(O538='06A_Варіанти'!E529,'06A_Варіанти'!E$1,IF(O538='06A_Варіанти'!F529,'06A_Варіанти'!F$1,IF(O538='06A_Варіанти'!G529,'06A_Варіанти'!G$1,IF(O538='06A_Варіанти'!H529,'06A_Варіанти'!H$1,IF(O538='06A_Варіанти'!I529,'06A_Варіанти'!I$1,IF(O538='06A_Варіанти'!J529,'06A_Варіанти'!J$1,IF(O538='06A_Варіанти'!K529,'06A_Варіанти'!K$1,IF(O538='06A_Варіанти'!L529,'06A_Варіанти'!L$1,IF(O538='06A_Варіанти'!M529,'06A_Варіанти'!M$1,IF(O538='06A_Варіанти'!N529,'06A_Варіанти'!N$1,IF(O538='06A_Варіанти'!O529,'06A_Варіанти'!O$1,IF(O538='06A_Варіанти'!P529,'06A_Варіанти'!P$1,IF(O538='06A_Варіанти'!Q529,'06A_Варіанти'!Q$1,IF(O538='06A_Варіанти'!R529,'06A_Варіанти'!R$1,"НЕМАЄ МАРШРУТУ"))))))))))))))</f>
        <v>DIRECT</v>
      </c>
      <c r="G538" s="2" t="str">
        <f t="shared" si="56"/>
        <v>БЕЗ ЗМІН</v>
      </c>
      <c r="H538" s="2">
        <f>IF(G538="НЕМАЄ МАРШРУТУ",0,O538-'06A_Варіанти'!T529)</f>
        <v>0</v>
      </c>
      <c r="I538" s="2">
        <f>IFERROR(INDEX('04_Потоки'!$E:$E,MATCH(A538,'04_Потоки'!$A:$A,0)),0)</f>
        <v>1.850536130536131</v>
      </c>
      <c r="J538" s="2">
        <f t="shared" si="57"/>
        <v>1</v>
      </c>
      <c r="K538" s="2">
        <f>IF(C538="РЦК макси",0,2*'06A_Варіанти'!T529*J538)</f>
        <v>220.4</v>
      </c>
      <c r="L538" s="2">
        <f t="shared" si="58"/>
        <v>220.4</v>
      </c>
      <c r="M538" s="2">
        <f t="shared" si="59"/>
        <v>0</v>
      </c>
      <c r="N538" s="9">
        <f t="shared" si="60"/>
        <v>0</v>
      </c>
      <c r="O538" s="2">
        <f>MIN(IF('07A_Конструктор'!$D$5="Так",'06A_Варіанти'!E529,1E+99),IF('07A_Конструктор'!$D$6="Так",'06A_Варіанти'!F529,1E+99),IF('07A_Конструктор'!$D$7="Так",'06A_Варіанти'!G529,1E+99),IF('07A_Конструктор'!$D$8="Так",'06A_Варіанти'!H529,1E+99),IF('07A_Конструктор'!$D$9="Так",'06A_Варіанти'!I529,1E+99),IF('07A_Конструктор'!$D$10="Так",'06A_Варіанти'!J529,1E+99),IF('07A_Конструктор'!$D$11="Так",'06A_Варіанти'!K529,1E+99),IF('07A_Конструктор'!$D$12="Так",'06A_Варіанти'!L529,1E+99),IF('07A_Конструктор'!$D$13="Так",'06A_Варіанти'!M529,1E+99),IF('07A_Конструктор'!$D$14="Так",'06A_Варіанти'!N529,1E+99),IF('07A_Конструктор'!$D$15="Так",'06A_Варіанти'!O529,1E+99),IF('07A_Конструктор'!$D$16="Так",'06A_Варіанти'!P529,1E+99),IF('07A_Конструктор'!$D$17="Так",'06A_Варіанти'!Q529,1E+99),IF('06A_Варіанти'!R529="",1E+99,'06A_Варіанти'!R529))</f>
        <v>110.2</v>
      </c>
      <c r="P538" s="2" t="str">
        <f t="shared" si="61"/>
        <v>5 т</v>
      </c>
      <c r="Q538" s="2">
        <f t="shared" si="62"/>
        <v>14</v>
      </c>
      <c r="R538" s="2">
        <f>IF(OR(C538="РЦК макси",C538="РЦЧ SKU"),"SKU-потік",IFERROR(VLOOKUP(D538,'02_РЦ'!$A$3:$I$7,5,FALSE),0))</f>
        <v>800</v>
      </c>
      <c r="S538" s="2" t="str">
        <f>IF(OR(C538="РЦК макси",C538="РЦЧ SKU"),"Не рахується в ліміт",IFERROR(VLOOKUP(D538,'02_РЦ'!$A$3:$I$7,9,FALSE),"Немає РЦ"))</f>
        <v>В межах</v>
      </c>
    </row>
    <row r="539" spans="1:19">
      <c r="A539" s="2" t="str">
        <f>'06A_Варіанти'!A530</f>
        <v>BASE_2762</v>
      </c>
      <c r="B539" s="2" t="str">
        <f>'06A_Варіанти'!B530</f>
        <v>TT_2762</v>
      </c>
      <c r="C539" s="2" t="str">
        <f>'06A_Варіанти'!D530</f>
        <v>Основний</v>
      </c>
      <c r="D539" s="2" t="str">
        <f>'06A_Варіанти'!C530</f>
        <v>РЦП</v>
      </c>
      <c r="E539" s="2" t="str">
        <f>'06A_Варіанти'!S530</f>
        <v>DNI_AMUR</v>
      </c>
      <c r="F539" s="2" t="str">
        <f>IF(O539='06A_Варіанти'!E530,'06A_Варіанти'!E$1,IF(O539='06A_Варіанти'!F530,'06A_Варіанти'!F$1,IF(O539='06A_Варіанти'!G530,'06A_Варіанти'!G$1,IF(O539='06A_Варіанти'!H530,'06A_Варіанти'!H$1,IF(O539='06A_Варіанти'!I530,'06A_Варіанти'!I$1,IF(O539='06A_Варіанти'!J530,'06A_Варіанти'!J$1,IF(O539='06A_Варіанти'!K530,'06A_Варіанти'!K$1,IF(O539='06A_Варіанти'!L530,'06A_Варіанти'!L$1,IF(O539='06A_Варіанти'!M530,'06A_Варіанти'!M$1,IF(O539='06A_Варіанти'!N530,'06A_Варіанти'!N$1,IF(O539='06A_Варіанти'!O530,'06A_Варіанти'!O$1,IF(O539='06A_Варіанти'!P530,'06A_Варіанти'!P$1,IF(O539='06A_Варіанти'!Q530,'06A_Варіанти'!Q$1,IF(O539='06A_Варіанти'!R530,'06A_Варіанти'!R$1,"НЕМАЄ МАРШРУТУ"))))))))))))))</f>
        <v>DNI_AMUR</v>
      </c>
      <c r="G539" s="2" t="str">
        <f t="shared" si="56"/>
        <v>БЕЗ ЗМІН</v>
      </c>
      <c r="H539" s="2">
        <f>IF(G539="НЕМАЄ МАРШРУТУ",0,O539-'06A_Варіанти'!T530)</f>
        <v>0</v>
      </c>
      <c r="I539" s="2">
        <f>IFERROR(INDEX('04_Потоки'!$E:$E,MATCH(A539,'04_Потоки'!$A:$A,0)),0)</f>
        <v>1.850536130536131</v>
      </c>
      <c r="J539" s="2">
        <f t="shared" si="57"/>
        <v>1</v>
      </c>
      <c r="K539" s="2">
        <f>IF(C539="РЦК макси",0,2*'06A_Варіанти'!T530*J539)</f>
        <v>311.60000000000002</v>
      </c>
      <c r="L539" s="2">
        <f t="shared" si="58"/>
        <v>311.60000000000002</v>
      </c>
      <c r="M539" s="2">
        <f t="shared" si="59"/>
        <v>0</v>
      </c>
      <c r="N539" s="9">
        <f t="shared" si="60"/>
        <v>0</v>
      </c>
      <c r="O539" s="2">
        <f>MIN(IF('07A_Конструктор'!$D$5="Так",'06A_Варіанти'!E530,1E+99),IF('07A_Конструктор'!$D$6="Так",'06A_Варіанти'!F530,1E+99),IF('07A_Конструктор'!$D$7="Так",'06A_Варіанти'!G530,1E+99),IF('07A_Конструктор'!$D$8="Так",'06A_Варіанти'!H530,1E+99),IF('07A_Конструктор'!$D$9="Так",'06A_Варіанти'!I530,1E+99),IF('07A_Конструктор'!$D$10="Так",'06A_Варіанти'!J530,1E+99),IF('07A_Конструктор'!$D$11="Так",'06A_Варіанти'!K530,1E+99),IF('07A_Конструктор'!$D$12="Так",'06A_Варіанти'!L530,1E+99),IF('07A_Конструктор'!$D$13="Так",'06A_Варіанти'!M530,1E+99),IF('07A_Конструктор'!$D$14="Так",'06A_Варіанти'!N530,1E+99),IF('07A_Конструктор'!$D$15="Так",'06A_Варіанти'!O530,1E+99),IF('07A_Конструктор'!$D$16="Так",'06A_Варіанти'!P530,1E+99),IF('07A_Конструктор'!$D$17="Так",'06A_Варіанти'!Q530,1E+99),IF('06A_Варіанти'!R530="",1E+99,'06A_Варіанти'!R530))</f>
        <v>155.80000000000001</v>
      </c>
      <c r="P539" s="2" t="str">
        <f t="shared" si="61"/>
        <v>5 т</v>
      </c>
      <c r="Q539" s="2">
        <f t="shared" si="62"/>
        <v>14</v>
      </c>
      <c r="R539" s="2">
        <f>IF(OR(C539="РЦК макси",C539="РЦЧ SKU"),"SKU-потік",IFERROR(VLOOKUP(D539,'02_РЦ'!$A$3:$I$7,5,FALSE),0))</f>
        <v>800</v>
      </c>
      <c r="S539" s="2" t="str">
        <f>IF(OR(C539="РЦК макси",C539="РЦЧ SKU"),"Не рахується в ліміт",IFERROR(VLOOKUP(D539,'02_РЦ'!$A$3:$I$7,9,FALSE),"Немає РЦ"))</f>
        <v>В межах</v>
      </c>
    </row>
    <row r="540" spans="1:19">
      <c r="A540" s="2" t="str">
        <f>'06A_Варіанти'!A531</f>
        <v>BASE_2763</v>
      </c>
      <c r="B540" s="2" t="str">
        <f>'06A_Варіанти'!B531</f>
        <v>TT_2763</v>
      </c>
      <c r="C540" s="2" t="str">
        <f>'06A_Варіанти'!D531</f>
        <v>Основний</v>
      </c>
      <c r="D540" s="2" t="str">
        <f>'06A_Варіанти'!C531</f>
        <v>РЦП</v>
      </c>
      <c r="E540" s="2" t="str">
        <f>'06A_Варіанти'!S531</f>
        <v>DIRECT</v>
      </c>
      <c r="F540" s="2" t="str">
        <f>IF(O540='06A_Варіанти'!E531,'06A_Варіанти'!E$1,IF(O540='06A_Варіанти'!F531,'06A_Варіанти'!F$1,IF(O540='06A_Варіанти'!G531,'06A_Варіанти'!G$1,IF(O540='06A_Варіанти'!H531,'06A_Варіанти'!H$1,IF(O540='06A_Варіанти'!I531,'06A_Варіанти'!I$1,IF(O540='06A_Варіанти'!J531,'06A_Варіанти'!J$1,IF(O540='06A_Варіанти'!K531,'06A_Варіанти'!K$1,IF(O540='06A_Варіанти'!L531,'06A_Варіанти'!L$1,IF(O540='06A_Варіанти'!M531,'06A_Варіанти'!M$1,IF(O540='06A_Варіанти'!N531,'06A_Варіанти'!N$1,IF(O540='06A_Варіанти'!O531,'06A_Варіанти'!O$1,IF(O540='06A_Варіанти'!P531,'06A_Варіанти'!P$1,IF(O540='06A_Варіанти'!Q531,'06A_Варіанти'!Q$1,IF(O540='06A_Варіанти'!R531,'06A_Варіанти'!R$1,"НЕМАЄ МАРШРУТУ"))))))))))))))</f>
        <v>DIRECT</v>
      </c>
      <c r="G540" s="2" t="str">
        <f t="shared" si="56"/>
        <v>БЕЗ ЗМІН</v>
      </c>
      <c r="H540" s="2">
        <f>IF(G540="НЕМАЄ МАРШРУТУ",0,O540-'06A_Варіанти'!T531)</f>
        <v>0</v>
      </c>
      <c r="I540" s="2">
        <f>IFERROR(INDEX('04_Потоки'!$E:$E,MATCH(A540,'04_Потоки'!$A:$A,0)),0)</f>
        <v>1.850536130536131</v>
      </c>
      <c r="J540" s="2">
        <f t="shared" si="57"/>
        <v>1</v>
      </c>
      <c r="K540" s="2">
        <f>IF(C540="РЦК макси",0,2*'06A_Варіанти'!T531*J540)</f>
        <v>228</v>
      </c>
      <c r="L540" s="2">
        <f t="shared" si="58"/>
        <v>228</v>
      </c>
      <c r="M540" s="2">
        <f t="shared" si="59"/>
        <v>0</v>
      </c>
      <c r="N540" s="9">
        <f t="shared" si="60"/>
        <v>0</v>
      </c>
      <c r="O540" s="2">
        <f>MIN(IF('07A_Конструктор'!$D$5="Так",'06A_Варіанти'!E531,1E+99),IF('07A_Конструктор'!$D$6="Так",'06A_Варіанти'!F531,1E+99),IF('07A_Конструктор'!$D$7="Так",'06A_Варіанти'!G531,1E+99),IF('07A_Конструктор'!$D$8="Так",'06A_Варіанти'!H531,1E+99),IF('07A_Конструктор'!$D$9="Так",'06A_Варіанти'!I531,1E+99),IF('07A_Конструктор'!$D$10="Так",'06A_Варіанти'!J531,1E+99),IF('07A_Конструктор'!$D$11="Так",'06A_Варіанти'!K531,1E+99),IF('07A_Конструктор'!$D$12="Так",'06A_Варіанти'!L531,1E+99),IF('07A_Конструктор'!$D$13="Так",'06A_Варіанти'!M531,1E+99),IF('07A_Конструктор'!$D$14="Так",'06A_Варіанти'!N531,1E+99),IF('07A_Конструктор'!$D$15="Так",'06A_Варіанти'!O531,1E+99),IF('07A_Конструктор'!$D$16="Так",'06A_Варіанти'!P531,1E+99),IF('07A_Конструктор'!$D$17="Так",'06A_Варіанти'!Q531,1E+99),IF('06A_Варіанти'!R531="",1E+99,'06A_Варіанти'!R531))</f>
        <v>114</v>
      </c>
      <c r="P540" s="2" t="str">
        <f t="shared" si="61"/>
        <v>5 т</v>
      </c>
      <c r="Q540" s="2">
        <f t="shared" si="62"/>
        <v>14</v>
      </c>
      <c r="R540" s="2">
        <f>IF(OR(C540="РЦК макси",C540="РЦЧ SKU"),"SKU-потік",IFERROR(VLOOKUP(D540,'02_РЦ'!$A$3:$I$7,5,FALSE),0))</f>
        <v>800</v>
      </c>
      <c r="S540" s="2" t="str">
        <f>IF(OR(C540="РЦК макси",C540="РЦЧ SKU"),"Не рахується в ліміт",IFERROR(VLOOKUP(D540,'02_РЦ'!$A$3:$I$7,9,FALSE),"Немає РЦ"))</f>
        <v>В межах</v>
      </c>
    </row>
    <row r="541" spans="1:19">
      <c r="A541" s="2" t="str">
        <f>'06A_Варіанти'!A532</f>
        <v>BASE_2764</v>
      </c>
      <c r="B541" s="2" t="str">
        <f>'06A_Варіанти'!B532</f>
        <v>TT_2764</v>
      </c>
      <c r="C541" s="2" t="str">
        <f>'06A_Варіанти'!D532</f>
        <v>Основний</v>
      </c>
      <c r="D541" s="2" t="str">
        <f>'06A_Варіанти'!C532</f>
        <v>РЦП</v>
      </c>
      <c r="E541" s="2" t="str">
        <f>'06A_Варіанти'!S532</f>
        <v>DIRECT</v>
      </c>
      <c r="F541" s="2" t="str">
        <f>IF(O541='06A_Варіанти'!E532,'06A_Варіанти'!E$1,IF(O541='06A_Варіанти'!F532,'06A_Варіанти'!F$1,IF(O541='06A_Варіанти'!G532,'06A_Варіанти'!G$1,IF(O541='06A_Варіанти'!H532,'06A_Варіанти'!H$1,IF(O541='06A_Варіанти'!I532,'06A_Варіанти'!I$1,IF(O541='06A_Варіанти'!J532,'06A_Варіанти'!J$1,IF(O541='06A_Варіанти'!K532,'06A_Варіанти'!K$1,IF(O541='06A_Варіанти'!L532,'06A_Варіанти'!L$1,IF(O541='06A_Варіанти'!M532,'06A_Варіанти'!M$1,IF(O541='06A_Варіанти'!N532,'06A_Варіанти'!N$1,IF(O541='06A_Варіанти'!O532,'06A_Варіанти'!O$1,IF(O541='06A_Варіанти'!P532,'06A_Варіанти'!P$1,IF(O541='06A_Варіанти'!Q532,'06A_Варіанти'!Q$1,IF(O541='06A_Варіанти'!R532,'06A_Варіанти'!R$1,"НЕМАЄ МАРШРУТУ"))))))))))))))</f>
        <v>DIRECT</v>
      </c>
      <c r="G541" s="2" t="str">
        <f t="shared" si="56"/>
        <v>БЕЗ ЗМІН</v>
      </c>
      <c r="H541" s="2">
        <f>IF(G541="НЕМАЄ МАРШРУТУ",0,O541-'06A_Варіанти'!T532)</f>
        <v>0</v>
      </c>
      <c r="I541" s="2">
        <f>IFERROR(INDEX('04_Потоки'!$E:$E,MATCH(A541,'04_Потоки'!$A:$A,0)),0)</f>
        <v>1.850536130536131</v>
      </c>
      <c r="J541" s="2">
        <f t="shared" si="57"/>
        <v>1</v>
      </c>
      <c r="K541" s="2">
        <f>IF(C541="РЦК макси",0,2*'06A_Варіанти'!T532*J541)</f>
        <v>721</v>
      </c>
      <c r="L541" s="2">
        <f t="shared" si="58"/>
        <v>721</v>
      </c>
      <c r="M541" s="2">
        <f t="shared" si="59"/>
        <v>0</v>
      </c>
      <c r="N541" s="9">
        <f t="shared" si="60"/>
        <v>0</v>
      </c>
      <c r="O541" s="2">
        <f>MIN(IF('07A_Конструктор'!$D$5="Так",'06A_Варіанти'!E532,1E+99),IF('07A_Конструктор'!$D$6="Так",'06A_Варіанти'!F532,1E+99),IF('07A_Конструктор'!$D$7="Так",'06A_Варіанти'!G532,1E+99),IF('07A_Конструктор'!$D$8="Так",'06A_Варіанти'!H532,1E+99),IF('07A_Конструктор'!$D$9="Так",'06A_Варіанти'!I532,1E+99),IF('07A_Конструктор'!$D$10="Так",'06A_Варіанти'!J532,1E+99),IF('07A_Конструктор'!$D$11="Так",'06A_Варіанти'!K532,1E+99),IF('07A_Конструктор'!$D$12="Так",'06A_Варіанти'!L532,1E+99),IF('07A_Конструктор'!$D$13="Так",'06A_Варіанти'!M532,1E+99),IF('07A_Конструктор'!$D$14="Так",'06A_Варіанти'!N532,1E+99),IF('07A_Конструктор'!$D$15="Так",'06A_Варіанти'!O532,1E+99),IF('07A_Конструктор'!$D$16="Так",'06A_Варіанти'!P532,1E+99),IF('07A_Конструктор'!$D$17="Так",'06A_Варіанти'!Q532,1E+99),IF('06A_Варіанти'!R532="",1E+99,'06A_Варіанти'!R532))</f>
        <v>360.5</v>
      </c>
      <c r="P541" s="2" t="str">
        <f t="shared" si="61"/>
        <v>5 т</v>
      </c>
      <c r="Q541" s="2">
        <f t="shared" si="62"/>
        <v>14</v>
      </c>
      <c r="R541" s="2">
        <f>IF(OR(C541="РЦК макси",C541="РЦЧ SKU"),"SKU-потік",IFERROR(VLOOKUP(D541,'02_РЦ'!$A$3:$I$7,5,FALSE),0))</f>
        <v>800</v>
      </c>
      <c r="S541" s="2" t="str">
        <f>IF(OR(C541="РЦК макси",C541="РЦЧ SKU"),"Не рахується в ліміт",IFERROR(VLOOKUP(D541,'02_РЦ'!$A$3:$I$7,9,FALSE),"Немає РЦ"))</f>
        <v>В межах</v>
      </c>
    </row>
    <row r="542" spans="1:19">
      <c r="A542" s="2" t="str">
        <f>'06A_Варіанти'!A533</f>
        <v>BASE_2765</v>
      </c>
      <c r="B542" s="2" t="str">
        <f>'06A_Варіанти'!B533</f>
        <v>TT_2765</v>
      </c>
      <c r="C542" s="2" t="str">
        <f>'06A_Варіанти'!D533</f>
        <v>Основний</v>
      </c>
      <c r="D542" s="2" t="str">
        <f>'06A_Варіанти'!C533</f>
        <v>РЦП</v>
      </c>
      <c r="E542" s="2" t="str">
        <f>'06A_Варіанти'!S533</f>
        <v>DIRECT</v>
      </c>
      <c r="F542" s="2" t="str">
        <f>IF(O542='06A_Варіанти'!E533,'06A_Варіанти'!E$1,IF(O542='06A_Варіанти'!F533,'06A_Варіанти'!F$1,IF(O542='06A_Варіанти'!G533,'06A_Варіанти'!G$1,IF(O542='06A_Варіанти'!H533,'06A_Варіанти'!H$1,IF(O542='06A_Варіанти'!I533,'06A_Варіанти'!I$1,IF(O542='06A_Варіанти'!J533,'06A_Варіанти'!J$1,IF(O542='06A_Варіанти'!K533,'06A_Варіанти'!K$1,IF(O542='06A_Варіанти'!L533,'06A_Варіанти'!L$1,IF(O542='06A_Варіанти'!M533,'06A_Варіанти'!M$1,IF(O542='06A_Варіанти'!N533,'06A_Варіанти'!N$1,IF(O542='06A_Варіанти'!O533,'06A_Варіанти'!O$1,IF(O542='06A_Варіанти'!P533,'06A_Варіанти'!P$1,IF(O542='06A_Варіанти'!Q533,'06A_Варіанти'!Q$1,IF(O542='06A_Варіанти'!R533,'06A_Варіанти'!R$1,"НЕМАЄ МАРШРУТУ"))))))))))))))</f>
        <v>DIRECT</v>
      </c>
      <c r="G542" s="2" t="str">
        <f t="shared" si="56"/>
        <v>БЕЗ ЗМІН</v>
      </c>
      <c r="H542" s="2">
        <f>IF(G542="НЕМАЄ МАРШРУТУ",0,O542-'06A_Варіанти'!T533)</f>
        <v>0</v>
      </c>
      <c r="I542" s="2">
        <f>IFERROR(INDEX('04_Потоки'!$E:$E,MATCH(A542,'04_Потоки'!$A:$A,0)),0)</f>
        <v>1.850536130536131</v>
      </c>
      <c r="J542" s="2">
        <f t="shared" si="57"/>
        <v>1</v>
      </c>
      <c r="K542" s="2">
        <f>IF(C542="РЦК макси",0,2*'06A_Варіанти'!T533*J542)</f>
        <v>762.2</v>
      </c>
      <c r="L542" s="2">
        <f t="shared" si="58"/>
        <v>762.2</v>
      </c>
      <c r="M542" s="2">
        <f t="shared" si="59"/>
        <v>0</v>
      </c>
      <c r="N542" s="9">
        <f t="shared" si="60"/>
        <v>0</v>
      </c>
      <c r="O542" s="2">
        <f>MIN(IF('07A_Конструктор'!$D$5="Так",'06A_Варіанти'!E533,1E+99),IF('07A_Конструктор'!$D$6="Так",'06A_Варіанти'!F533,1E+99),IF('07A_Конструктор'!$D$7="Так",'06A_Варіанти'!G533,1E+99),IF('07A_Конструктор'!$D$8="Так",'06A_Варіанти'!H533,1E+99),IF('07A_Конструктор'!$D$9="Так",'06A_Варіанти'!I533,1E+99),IF('07A_Конструктор'!$D$10="Так",'06A_Варіанти'!J533,1E+99),IF('07A_Конструктор'!$D$11="Так",'06A_Варіанти'!K533,1E+99),IF('07A_Конструктор'!$D$12="Так",'06A_Варіанти'!L533,1E+99),IF('07A_Конструктор'!$D$13="Так",'06A_Варіанти'!M533,1E+99),IF('07A_Конструктор'!$D$14="Так",'06A_Варіанти'!N533,1E+99),IF('07A_Конструктор'!$D$15="Так",'06A_Варіанти'!O533,1E+99),IF('07A_Конструктор'!$D$16="Так",'06A_Варіанти'!P533,1E+99),IF('07A_Конструктор'!$D$17="Так",'06A_Варіанти'!Q533,1E+99),IF('06A_Варіанти'!R533="",1E+99,'06A_Варіанти'!R533))</f>
        <v>381.1</v>
      </c>
      <c r="P542" s="2" t="str">
        <f t="shared" si="61"/>
        <v>5 т</v>
      </c>
      <c r="Q542" s="2">
        <f t="shared" si="62"/>
        <v>14</v>
      </c>
      <c r="R542" s="2">
        <f>IF(OR(C542="РЦК макси",C542="РЦЧ SKU"),"SKU-потік",IFERROR(VLOOKUP(D542,'02_РЦ'!$A$3:$I$7,5,FALSE),0))</f>
        <v>800</v>
      </c>
      <c r="S542" s="2" t="str">
        <f>IF(OR(C542="РЦК макси",C542="РЦЧ SKU"),"Не рахується в ліміт",IFERROR(VLOOKUP(D542,'02_РЦ'!$A$3:$I$7,9,FALSE),"Немає РЦ"))</f>
        <v>В межах</v>
      </c>
    </row>
    <row r="543" spans="1:19">
      <c r="A543" s="2" t="str">
        <f>'06A_Варіанти'!A534</f>
        <v>BASE_2768</v>
      </c>
      <c r="B543" s="2" t="str">
        <f>'06A_Варіанти'!B534</f>
        <v>TT_2768</v>
      </c>
      <c r="C543" s="2" t="str">
        <f>'06A_Варіанти'!D534</f>
        <v>Основний</v>
      </c>
      <c r="D543" s="2" t="str">
        <f>'06A_Варіанти'!C534</f>
        <v>РЦП</v>
      </c>
      <c r="E543" s="2" t="str">
        <f>'06A_Варіанти'!S534</f>
        <v>DIRECT</v>
      </c>
      <c r="F543" s="2" t="str">
        <f>IF(O543='06A_Варіанти'!E534,'06A_Варіанти'!E$1,IF(O543='06A_Варіанти'!F534,'06A_Варіанти'!F$1,IF(O543='06A_Варіанти'!G534,'06A_Варіанти'!G$1,IF(O543='06A_Варіанти'!H534,'06A_Варіанти'!H$1,IF(O543='06A_Варіанти'!I534,'06A_Варіанти'!I$1,IF(O543='06A_Варіанти'!J534,'06A_Варіанти'!J$1,IF(O543='06A_Варіанти'!K534,'06A_Варіанти'!K$1,IF(O543='06A_Варіанти'!L534,'06A_Варіанти'!L$1,IF(O543='06A_Варіанти'!M534,'06A_Варіанти'!M$1,IF(O543='06A_Варіанти'!N534,'06A_Варіанти'!N$1,IF(O543='06A_Варіанти'!O534,'06A_Варіанти'!O$1,IF(O543='06A_Варіанти'!P534,'06A_Варіанти'!P$1,IF(O543='06A_Варіанти'!Q534,'06A_Варіанти'!Q$1,IF(O543='06A_Варіанти'!R534,'06A_Варіанти'!R$1,"НЕМАЄ МАРШРУТУ"))))))))))))))</f>
        <v>DIRECT</v>
      </c>
      <c r="G543" s="2" t="str">
        <f t="shared" si="56"/>
        <v>БЕЗ ЗМІН</v>
      </c>
      <c r="H543" s="2">
        <f>IF(G543="НЕМАЄ МАРШРУТУ",0,O543-'06A_Варіанти'!T534)</f>
        <v>0</v>
      </c>
      <c r="I543" s="2">
        <f>IFERROR(INDEX('04_Потоки'!$E:$E,MATCH(A543,'04_Потоки'!$A:$A,0)),0)</f>
        <v>1.850536130536131</v>
      </c>
      <c r="J543" s="2">
        <f t="shared" si="57"/>
        <v>1</v>
      </c>
      <c r="K543" s="2">
        <f>IF(C543="РЦК макси",0,2*'06A_Варіанти'!T534*J543)</f>
        <v>691</v>
      </c>
      <c r="L543" s="2">
        <f t="shared" si="58"/>
        <v>691</v>
      </c>
      <c r="M543" s="2">
        <f t="shared" si="59"/>
        <v>0</v>
      </c>
      <c r="N543" s="9">
        <f t="shared" si="60"/>
        <v>0</v>
      </c>
      <c r="O543" s="2">
        <f>MIN(IF('07A_Конструктор'!$D$5="Так",'06A_Варіанти'!E534,1E+99),IF('07A_Конструктор'!$D$6="Так",'06A_Варіанти'!F534,1E+99),IF('07A_Конструктор'!$D$7="Так",'06A_Варіанти'!G534,1E+99),IF('07A_Конструктор'!$D$8="Так",'06A_Варіанти'!H534,1E+99),IF('07A_Конструктор'!$D$9="Так",'06A_Варіанти'!I534,1E+99),IF('07A_Конструктор'!$D$10="Так",'06A_Варіанти'!J534,1E+99),IF('07A_Конструктор'!$D$11="Так",'06A_Варіанти'!K534,1E+99),IF('07A_Конструктор'!$D$12="Так",'06A_Варіанти'!L534,1E+99),IF('07A_Конструктор'!$D$13="Так",'06A_Варіанти'!M534,1E+99),IF('07A_Конструктор'!$D$14="Так",'06A_Варіанти'!N534,1E+99),IF('07A_Конструктор'!$D$15="Так",'06A_Варіанти'!O534,1E+99),IF('07A_Конструктор'!$D$16="Так",'06A_Варіанти'!P534,1E+99),IF('07A_Конструктор'!$D$17="Так",'06A_Варіанти'!Q534,1E+99),IF('06A_Варіанти'!R534="",1E+99,'06A_Варіанти'!R534))</f>
        <v>345.5</v>
      </c>
      <c r="P543" s="2" t="str">
        <f t="shared" si="61"/>
        <v>5 т</v>
      </c>
      <c r="Q543" s="2">
        <f t="shared" si="62"/>
        <v>14</v>
      </c>
      <c r="R543" s="2">
        <f>IF(OR(C543="РЦК макси",C543="РЦЧ SKU"),"SKU-потік",IFERROR(VLOOKUP(D543,'02_РЦ'!$A$3:$I$7,5,FALSE),0))</f>
        <v>800</v>
      </c>
      <c r="S543" s="2" t="str">
        <f>IF(OR(C543="РЦК макси",C543="РЦЧ SKU"),"Не рахується в ліміт",IFERROR(VLOOKUP(D543,'02_РЦ'!$A$3:$I$7,9,FALSE),"Немає РЦ"))</f>
        <v>В межах</v>
      </c>
    </row>
    <row r="544" spans="1:19">
      <c r="A544" s="2" t="str">
        <f>'06A_Варіанти'!A535</f>
        <v>BASE_2775</v>
      </c>
      <c r="B544" s="2" t="str">
        <f>'06A_Варіанти'!B535</f>
        <v>TT_2775</v>
      </c>
      <c r="C544" s="2" t="str">
        <f>'06A_Варіанти'!D535</f>
        <v>Основний</v>
      </c>
      <c r="D544" s="2" t="str">
        <f>'06A_Варіанти'!C535</f>
        <v>РЦП</v>
      </c>
      <c r="E544" s="2" t="str">
        <f>'06A_Варіанти'!S535</f>
        <v>DNI_AMUR</v>
      </c>
      <c r="F544" s="2" t="str">
        <f>IF(O544='06A_Варіанти'!E535,'06A_Варіанти'!E$1,IF(O544='06A_Варіанти'!F535,'06A_Варіанти'!F$1,IF(O544='06A_Варіанти'!G535,'06A_Варіанти'!G$1,IF(O544='06A_Варіанти'!H535,'06A_Варіанти'!H$1,IF(O544='06A_Варіанти'!I535,'06A_Варіанти'!I$1,IF(O544='06A_Варіанти'!J535,'06A_Варіанти'!J$1,IF(O544='06A_Варіанти'!K535,'06A_Варіанти'!K$1,IF(O544='06A_Варіанти'!L535,'06A_Варіанти'!L$1,IF(O544='06A_Варіанти'!M535,'06A_Варіанти'!M$1,IF(O544='06A_Варіанти'!N535,'06A_Варіанти'!N$1,IF(O544='06A_Варіанти'!O535,'06A_Варіанти'!O$1,IF(O544='06A_Варіанти'!P535,'06A_Варіанти'!P$1,IF(O544='06A_Варіанти'!Q535,'06A_Варіанти'!Q$1,IF(O544='06A_Варіанти'!R535,'06A_Варіанти'!R$1,"НЕМАЄ МАРШРУТУ"))))))))))))))</f>
        <v>DNI_AMUR</v>
      </c>
      <c r="G544" s="2" t="str">
        <f t="shared" si="56"/>
        <v>БЕЗ ЗМІН</v>
      </c>
      <c r="H544" s="2">
        <f>IF(G544="НЕМАЄ МАРШРУТУ",0,O544-'06A_Варіанти'!T535)</f>
        <v>0</v>
      </c>
      <c r="I544" s="2">
        <f>IFERROR(INDEX('04_Потоки'!$E:$E,MATCH(A544,'04_Потоки'!$A:$A,0)),0)</f>
        <v>1.850536130536131</v>
      </c>
      <c r="J544" s="2">
        <f t="shared" si="57"/>
        <v>1</v>
      </c>
      <c r="K544" s="2">
        <f>IF(C544="РЦК макси",0,2*'06A_Варіанти'!T535*J544)</f>
        <v>317.2</v>
      </c>
      <c r="L544" s="2">
        <f t="shared" si="58"/>
        <v>317.2</v>
      </c>
      <c r="M544" s="2">
        <f t="shared" si="59"/>
        <v>0</v>
      </c>
      <c r="N544" s="9">
        <f t="shared" si="60"/>
        <v>0</v>
      </c>
      <c r="O544" s="2">
        <f>MIN(IF('07A_Конструктор'!$D$5="Так",'06A_Варіанти'!E535,1E+99),IF('07A_Конструктор'!$D$6="Так",'06A_Варіанти'!F535,1E+99),IF('07A_Конструктор'!$D$7="Так",'06A_Варіанти'!G535,1E+99),IF('07A_Конструктор'!$D$8="Так",'06A_Варіанти'!H535,1E+99),IF('07A_Конструктор'!$D$9="Так",'06A_Варіанти'!I535,1E+99),IF('07A_Конструктор'!$D$10="Так",'06A_Варіанти'!J535,1E+99),IF('07A_Конструктор'!$D$11="Так",'06A_Варіанти'!K535,1E+99),IF('07A_Конструктор'!$D$12="Так",'06A_Варіанти'!L535,1E+99),IF('07A_Конструктор'!$D$13="Так",'06A_Варіанти'!M535,1E+99),IF('07A_Конструктор'!$D$14="Так",'06A_Варіанти'!N535,1E+99),IF('07A_Конструктор'!$D$15="Так",'06A_Варіанти'!O535,1E+99),IF('07A_Конструктор'!$D$16="Так",'06A_Варіанти'!P535,1E+99),IF('07A_Конструктор'!$D$17="Так",'06A_Варіанти'!Q535,1E+99),IF('06A_Варіанти'!R535="",1E+99,'06A_Варіанти'!R535))</f>
        <v>158.6</v>
      </c>
      <c r="P544" s="2" t="str">
        <f t="shared" si="61"/>
        <v>5 т</v>
      </c>
      <c r="Q544" s="2">
        <f t="shared" si="62"/>
        <v>14</v>
      </c>
      <c r="R544" s="2">
        <f>IF(OR(C544="РЦК макси",C544="РЦЧ SKU"),"SKU-потік",IFERROR(VLOOKUP(D544,'02_РЦ'!$A$3:$I$7,5,FALSE),0))</f>
        <v>800</v>
      </c>
      <c r="S544" s="2" t="str">
        <f>IF(OR(C544="РЦК макси",C544="РЦЧ SKU"),"Не рахується в ліміт",IFERROR(VLOOKUP(D544,'02_РЦ'!$A$3:$I$7,9,FALSE),"Немає РЦ"))</f>
        <v>В межах</v>
      </c>
    </row>
    <row r="545" spans="1:19">
      <c r="A545" s="2" t="str">
        <f>'06A_Варіанти'!A536</f>
        <v>BASE_2757</v>
      </c>
      <c r="B545" s="2" t="str">
        <f>'06A_Варіанти'!B536</f>
        <v>TT_2757</v>
      </c>
      <c r="C545" s="2" t="str">
        <f>'06A_Варіанти'!D536</f>
        <v>Основний</v>
      </c>
      <c r="D545" s="2" t="str">
        <f>'06A_Варіанти'!C536</f>
        <v>РЦП</v>
      </c>
      <c r="E545" s="2" t="str">
        <f>'06A_Варіанти'!S536</f>
        <v>DIRECT</v>
      </c>
      <c r="F545" s="2" t="str">
        <f>IF(O545='06A_Варіанти'!E536,'06A_Варіанти'!E$1,IF(O545='06A_Варіанти'!F536,'06A_Варіанти'!F$1,IF(O545='06A_Варіанти'!G536,'06A_Варіанти'!G$1,IF(O545='06A_Варіанти'!H536,'06A_Варіанти'!H$1,IF(O545='06A_Варіанти'!I536,'06A_Варіанти'!I$1,IF(O545='06A_Варіанти'!J536,'06A_Варіанти'!J$1,IF(O545='06A_Варіанти'!K536,'06A_Варіанти'!K$1,IF(O545='06A_Варіанти'!L536,'06A_Варіанти'!L$1,IF(O545='06A_Варіанти'!M536,'06A_Варіанти'!M$1,IF(O545='06A_Варіанти'!N536,'06A_Варіанти'!N$1,IF(O545='06A_Варіанти'!O536,'06A_Варіанти'!O$1,IF(O545='06A_Варіанти'!P536,'06A_Варіанти'!P$1,IF(O545='06A_Варіанти'!Q536,'06A_Варіанти'!Q$1,IF(O545='06A_Варіанти'!R536,'06A_Варіанти'!R$1,"НЕМАЄ МАРШРУТУ"))))))))))))))</f>
        <v>DIRECT</v>
      </c>
      <c r="G545" s="2" t="str">
        <f t="shared" si="56"/>
        <v>БЕЗ ЗМІН</v>
      </c>
      <c r="H545" s="2">
        <f>IF(G545="НЕМАЄ МАРШРУТУ",0,O545-'06A_Варіанти'!T536)</f>
        <v>0</v>
      </c>
      <c r="I545" s="2">
        <f>IFERROR(INDEX('04_Потоки'!$E:$E,MATCH(A545,'04_Потоки'!$A:$A,0)),0)</f>
        <v>1.850536130536131</v>
      </c>
      <c r="J545" s="2">
        <f t="shared" si="57"/>
        <v>1</v>
      </c>
      <c r="K545" s="2">
        <f>IF(C545="РЦК макси",0,2*'06A_Варіанти'!T536*J545)</f>
        <v>289.39999999999998</v>
      </c>
      <c r="L545" s="2">
        <f t="shared" si="58"/>
        <v>289.39999999999998</v>
      </c>
      <c r="M545" s="2">
        <f t="shared" si="59"/>
        <v>0</v>
      </c>
      <c r="N545" s="9">
        <f t="shared" si="60"/>
        <v>0</v>
      </c>
      <c r="O545" s="2">
        <f>MIN(IF('07A_Конструктор'!$D$5="Так",'06A_Варіанти'!E536,1E+99),IF('07A_Конструктор'!$D$6="Так",'06A_Варіанти'!F536,1E+99),IF('07A_Конструктор'!$D$7="Так",'06A_Варіанти'!G536,1E+99),IF('07A_Конструктор'!$D$8="Так",'06A_Варіанти'!H536,1E+99),IF('07A_Конструктор'!$D$9="Так",'06A_Варіанти'!I536,1E+99),IF('07A_Конструктор'!$D$10="Так",'06A_Варіанти'!J536,1E+99),IF('07A_Конструктор'!$D$11="Так",'06A_Варіанти'!K536,1E+99),IF('07A_Конструктор'!$D$12="Так",'06A_Варіанти'!L536,1E+99),IF('07A_Конструктор'!$D$13="Так",'06A_Варіанти'!M536,1E+99),IF('07A_Конструктор'!$D$14="Так",'06A_Варіанти'!N536,1E+99),IF('07A_Конструктор'!$D$15="Так",'06A_Варіанти'!O536,1E+99),IF('07A_Конструктор'!$D$16="Так",'06A_Варіанти'!P536,1E+99),IF('07A_Конструктор'!$D$17="Так",'06A_Варіанти'!Q536,1E+99),IF('06A_Варіанти'!R536="",1E+99,'06A_Варіанти'!R536))</f>
        <v>144.69999999999999</v>
      </c>
      <c r="P545" s="2" t="str">
        <f t="shared" si="61"/>
        <v>5 т</v>
      </c>
      <c r="Q545" s="2">
        <f t="shared" si="62"/>
        <v>14</v>
      </c>
      <c r="R545" s="2">
        <f>IF(OR(C545="РЦК макси",C545="РЦЧ SKU"),"SKU-потік",IFERROR(VLOOKUP(D545,'02_РЦ'!$A$3:$I$7,5,FALSE),0))</f>
        <v>800</v>
      </c>
      <c r="S545" s="2" t="str">
        <f>IF(OR(C545="РЦК макси",C545="РЦЧ SKU"),"Не рахується в ліміт",IFERROR(VLOOKUP(D545,'02_РЦ'!$A$3:$I$7,9,FALSE),"Немає РЦ"))</f>
        <v>В межах</v>
      </c>
    </row>
    <row r="546" spans="1:19">
      <c r="A546" s="2" t="str">
        <f>'06A_Варіанти'!A537</f>
        <v>BASE_2816</v>
      </c>
      <c r="B546" s="2" t="str">
        <f>'06A_Варіанти'!B537</f>
        <v>TT_2816</v>
      </c>
      <c r="C546" s="2" t="str">
        <f>'06A_Варіанти'!D537</f>
        <v>Основний</v>
      </c>
      <c r="D546" s="2" t="str">
        <f>'06A_Варіанти'!C537</f>
        <v>РЦП</v>
      </c>
      <c r="E546" s="2" t="str">
        <f>'06A_Варіанти'!S537</f>
        <v>DNI_AMUR</v>
      </c>
      <c r="F546" s="2" t="str">
        <f>IF(O546='06A_Варіанти'!E537,'06A_Варіанти'!E$1,IF(O546='06A_Варіанти'!F537,'06A_Варіанти'!F$1,IF(O546='06A_Варіанти'!G537,'06A_Варіанти'!G$1,IF(O546='06A_Варіанти'!H537,'06A_Варіанти'!H$1,IF(O546='06A_Варіанти'!I537,'06A_Варіанти'!I$1,IF(O546='06A_Варіанти'!J537,'06A_Варіанти'!J$1,IF(O546='06A_Варіанти'!K537,'06A_Варіанти'!K$1,IF(O546='06A_Варіанти'!L537,'06A_Варіанти'!L$1,IF(O546='06A_Варіанти'!M537,'06A_Варіанти'!M$1,IF(O546='06A_Варіанти'!N537,'06A_Варіанти'!N$1,IF(O546='06A_Варіанти'!O537,'06A_Варіанти'!O$1,IF(O546='06A_Варіанти'!P537,'06A_Варіанти'!P$1,IF(O546='06A_Варіанти'!Q537,'06A_Варіанти'!Q$1,IF(O546='06A_Варіанти'!R537,'06A_Варіанти'!R$1,"НЕМАЄ МАРШРУТУ"))))))))))))))</f>
        <v>DNI_AMUR</v>
      </c>
      <c r="G546" s="2" t="str">
        <f t="shared" si="56"/>
        <v>БЕЗ ЗМІН</v>
      </c>
      <c r="H546" s="2">
        <f>IF(G546="НЕМАЄ МАРШРУТУ",0,O546-'06A_Варіанти'!T537)</f>
        <v>0</v>
      </c>
      <c r="I546" s="2">
        <f>IFERROR(INDEX('04_Потоки'!$E:$E,MATCH(A546,'04_Потоки'!$A:$A,0)),0)</f>
        <v>1.850536130536131</v>
      </c>
      <c r="J546" s="2">
        <f t="shared" si="57"/>
        <v>1</v>
      </c>
      <c r="K546" s="2">
        <f>IF(C546="РЦК макси",0,2*'06A_Варіанти'!T537*J546)</f>
        <v>313</v>
      </c>
      <c r="L546" s="2">
        <f t="shared" si="58"/>
        <v>313</v>
      </c>
      <c r="M546" s="2">
        <f t="shared" si="59"/>
        <v>0</v>
      </c>
      <c r="N546" s="9">
        <f t="shared" si="60"/>
        <v>0</v>
      </c>
      <c r="O546" s="2">
        <f>MIN(IF('07A_Конструктор'!$D$5="Так",'06A_Варіанти'!E537,1E+99),IF('07A_Конструктор'!$D$6="Так",'06A_Варіанти'!F537,1E+99),IF('07A_Конструктор'!$D$7="Так",'06A_Варіанти'!G537,1E+99),IF('07A_Конструктор'!$D$8="Так",'06A_Варіанти'!H537,1E+99),IF('07A_Конструктор'!$D$9="Так",'06A_Варіанти'!I537,1E+99),IF('07A_Конструктор'!$D$10="Так",'06A_Варіанти'!J537,1E+99),IF('07A_Конструктор'!$D$11="Так",'06A_Варіанти'!K537,1E+99),IF('07A_Конструктор'!$D$12="Так",'06A_Варіанти'!L537,1E+99),IF('07A_Конструктор'!$D$13="Так",'06A_Варіанти'!M537,1E+99),IF('07A_Конструктор'!$D$14="Так",'06A_Варіанти'!N537,1E+99),IF('07A_Конструктор'!$D$15="Так",'06A_Варіанти'!O537,1E+99),IF('07A_Конструктор'!$D$16="Так",'06A_Варіанти'!P537,1E+99),IF('07A_Конструктор'!$D$17="Так",'06A_Варіанти'!Q537,1E+99),IF('06A_Варіанти'!R537="",1E+99,'06A_Варіанти'!R537))</f>
        <v>156.5</v>
      </c>
      <c r="P546" s="2" t="str">
        <f t="shared" si="61"/>
        <v>5 т</v>
      </c>
      <c r="Q546" s="2">
        <f t="shared" si="62"/>
        <v>14</v>
      </c>
      <c r="R546" s="2">
        <f>IF(OR(C546="РЦК макси",C546="РЦЧ SKU"),"SKU-потік",IFERROR(VLOOKUP(D546,'02_РЦ'!$A$3:$I$7,5,FALSE),0))</f>
        <v>800</v>
      </c>
      <c r="S546" s="2" t="str">
        <f>IF(OR(C546="РЦК макси",C546="РЦЧ SKU"),"Не рахується в ліміт",IFERROR(VLOOKUP(D546,'02_РЦ'!$A$3:$I$7,9,FALSE),"Немає РЦ"))</f>
        <v>В межах</v>
      </c>
    </row>
    <row r="547" spans="1:19">
      <c r="A547" s="2" t="str">
        <f>'06A_Варіанти'!A538</f>
        <v>BASE_2792</v>
      </c>
      <c r="B547" s="2" t="str">
        <f>'06A_Варіанти'!B538</f>
        <v>TT_2792</v>
      </c>
      <c r="C547" s="2" t="str">
        <f>'06A_Варіанти'!D538</f>
        <v>Основний</v>
      </c>
      <c r="D547" s="2" t="str">
        <f>'06A_Варіанти'!C538</f>
        <v>РЦП</v>
      </c>
      <c r="E547" s="2" t="str">
        <f>'06A_Варіанти'!S538</f>
        <v>DIRECT</v>
      </c>
      <c r="F547" s="2" t="str">
        <f>IF(O547='06A_Варіанти'!E538,'06A_Варіанти'!E$1,IF(O547='06A_Варіанти'!F538,'06A_Варіанти'!F$1,IF(O547='06A_Варіанти'!G538,'06A_Варіанти'!G$1,IF(O547='06A_Варіанти'!H538,'06A_Варіанти'!H$1,IF(O547='06A_Варіанти'!I538,'06A_Варіанти'!I$1,IF(O547='06A_Варіанти'!J538,'06A_Варіанти'!J$1,IF(O547='06A_Варіанти'!K538,'06A_Варіанти'!K$1,IF(O547='06A_Варіанти'!L538,'06A_Варіанти'!L$1,IF(O547='06A_Варіанти'!M538,'06A_Варіанти'!M$1,IF(O547='06A_Варіанти'!N538,'06A_Варіанти'!N$1,IF(O547='06A_Варіанти'!O538,'06A_Варіанти'!O$1,IF(O547='06A_Варіанти'!P538,'06A_Варіанти'!P$1,IF(O547='06A_Варіанти'!Q538,'06A_Варіанти'!Q$1,IF(O547='06A_Варіанти'!R538,'06A_Варіанти'!R$1,"НЕМАЄ МАРШРУТУ"))))))))))))))</f>
        <v>DIRECT</v>
      </c>
      <c r="G547" s="2" t="str">
        <f t="shared" si="56"/>
        <v>БЕЗ ЗМІН</v>
      </c>
      <c r="H547" s="2">
        <f>IF(G547="НЕМАЄ МАРШРУТУ",0,O547-'06A_Варіанти'!T538)</f>
        <v>0</v>
      </c>
      <c r="I547" s="2">
        <f>IFERROR(INDEX('04_Потоки'!$E:$E,MATCH(A547,'04_Потоки'!$A:$A,0)),0)</f>
        <v>1.850536130536131</v>
      </c>
      <c r="J547" s="2">
        <f t="shared" si="57"/>
        <v>1</v>
      </c>
      <c r="K547" s="2">
        <f>IF(C547="РЦК макси",0,2*'06A_Варіанти'!T538*J547)</f>
        <v>549.6</v>
      </c>
      <c r="L547" s="2">
        <f t="shared" si="58"/>
        <v>549.6</v>
      </c>
      <c r="M547" s="2">
        <f t="shared" si="59"/>
        <v>0</v>
      </c>
      <c r="N547" s="9">
        <f t="shared" si="60"/>
        <v>0</v>
      </c>
      <c r="O547" s="2">
        <f>MIN(IF('07A_Конструктор'!$D$5="Так",'06A_Варіанти'!E538,1E+99),IF('07A_Конструктор'!$D$6="Так",'06A_Варіанти'!F538,1E+99),IF('07A_Конструктор'!$D$7="Так",'06A_Варіанти'!G538,1E+99),IF('07A_Конструктор'!$D$8="Так",'06A_Варіанти'!H538,1E+99),IF('07A_Конструктор'!$D$9="Так",'06A_Варіанти'!I538,1E+99),IF('07A_Конструктор'!$D$10="Так",'06A_Варіанти'!J538,1E+99),IF('07A_Конструктор'!$D$11="Так",'06A_Варіанти'!K538,1E+99),IF('07A_Конструктор'!$D$12="Так",'06A_Варіанти'!L538,1E+99),IF('07A_Конструктор'!$D$13="Так",'06A_Варіанти'!M538,1E+99),IF('07A_Конструктор'!$D$14="Так",'06A_Варіанти'!N538,1E+99),IF('07A_Конструктор'!$D$15="Так",'06A_Варіанти'!O538,1E+99),IF('07A_Конструктор'!$D$16="Так",'06A_Варіанти'!P538,1E+99),IF('07A_Конструктор'!$D$17="Так",'06A_Варіанти'!Q538,1E+99),IF('06A_Варіанти'!R538="",1E+99,'06A_Варіанти'!R538))</f>
        <v>274.8</v>
      </c>
      <c r="P547" s="2" t="str">
        <f t="shared" si="61"/>
        <v>5 т</v>
      </c>
      <c r="Q547" s="2">
        <f t="shared" si="62"/>
        <v>14</v>
      </c>
      <c r="R547" s="2">
        <f>IF(OR(C547="РЦК макси",C547="РЦЧ SKU"),"SKU-потік",IFERROR(VLOOKUP(D547,'02_РЦ'!$A$3:$I$7,5,FALSE),0))</f>
        <v>800</v>
      </c>
      <c r="S547" s="2" t="str">
        <f>IF(OR(C547="РЦК макси",C547="РЦЧ SKU"),"Не рахується в ліміт",IFERROR(VLOOKUP(D547,'02_РЦ'!$A$3:$I$7,9,FALSE),"Немає РЦ"))</f>
        <v>В межах</v>
      </c>
    </row>
    <row r="548" spans="1:19">
      <c r="A548" s="2" t="str">
        <f>'06A_Варіанти'!A539</f>
        <v>BASE_2795</v>
      </c>
      <c r="B548" s="2" t="str">
        <f>'06A_Варіанти'!B539</f>
        <v>TT_2795</v>
      </c>
      <c r="C548" s="2" t="str">
        <f>'06A_Варіанти'!D539</f>
        <v>Основний</v>
      </c>
      <c r="D548" s="2" t="str">
        <f>'06A_Варіанти'!C539</f>
        <v>РЦП</v>
      </c>
      <c r="E548" s="2" t="str">
        <f>'06A_Варіанти'!S539</f>
        <v>DIRECT</v>
      </c>
      <c r="F548" s="2" t="str">
        <f>IF(O548='06A_Варіанти'!E539,'06A_Варіанти'!E$1,IF(O548='06A_Варіанти'!F539,'06A_Варіанти'!F$1,IF(O548='06A_Варіанти'!G539,'06A_Варіанти'!G$1,IF(O548='06A_Варіанти'!H539,'06A_Варіанти'!H$1,IF(O548='06A_Варіанти'!I539,'06A_Варіанти'!I$1,IF(O548='06A_Варіанти'!J539,'06A_Варіанти'!J$1,IF(O548='06A_Варіанти'!K539,'06A_Варіанти'!K$1,IF(O548='06A_Варіанти'!L539,'06A_Варіанти'!L$1,IF(O548='06A_Варіанти'!M539,'06A_Варіанти'!M$1,IF(O548='06A_Варіанти'!N539,'06A_Варіанти'!N$1,IF(O548='06A_Варіанти'!O539,'06A_Варіанти'!O$1,IF(O548='06A_Варіанти'!P539,'06A_Варіанти'!P$1,IF(O548='06A_Варіанти'!Q539,'06A_Варіанти'!Q$1,IF(O548='06A_Варіанти'!R539,'06A_Варіанти'!R$1,"НЕМАЄ МАРШРУТУ"))))))))))))))</f>
        <v>DIRECT</v>
      </c>
      <c r="G548" s="2" t="str">
        <f t="shared" si="56"/>
        <v>БЕЗ ЗМІН</v>
      </c>
      <c r="H548" s="2">
        <f>IF(G548="НЕМАЄ МАРШРУТУ",0,O548-'06A_Варіанти'!T539)</f>
        <v>0</v>
      </c>
      <c r="I548" s="2">
        <f>IFERROR(INDEX('04_Потоки'!$E:$E,MATCH(A548,'04_Потоки'!$A:$A,0)),0)</f>
        <v>1.850536130536131</v>
      </c>
      <c r="J548" s="2">
        <f t="shared" si="57"/>
        <v>1</v>
      </c>
      <c r="K548" s="2">
        <f>IF(C548="РЦК макси",0,2*'06A_Варіанти'!T539*J548)</f>
        <v>77.8</v>
      </c>
      <c r="L548" s="2">
        <f t="shared" si="58"/>
        <v>77.8</v>
      </c>
      <c r="M548" s="2">
        <f t="shared" si="59"/>
        <v>0</v>
      </c>
      <c r="N548" s="9">
        <f t="shared" si="60"/>
        <v>0</v>
      </c>
      <c r="O548" s="2">
        <f>MIN(IF('07A_Конструктор'!$D$5="Так",'06A_Варіанти'!E539,1E+99),IF('07A_Конструктор'!$D$6="Так",'06A_Варіанти'!F539,1E+99),IF('07A_Конструктор'!$D$7="Так",'06A_Варіанти'!G539,1E+99),IF('07A_Конструктор'!$D$8="Так",'06A_Варіанти'!H539,1E+99),IF('07A_Конструктор'!$D$9="Так",'06A_Варіанти'!I539,1E+99),IF('07A_Конструктор'!$D$10="Так",'06A_Варіанти'!J539,1E+99),IF('07A_Конструктор'!$D$11="Так",'06A_Варіанти'!K539,1E+99),IF('07A_Конструктор'!$D$12="Так",'06A_Варіанти'!L539,1E+99),IF('07A_Конструктор'!$D$13="Так",'06A_Варіанти'!M539,1E+99),IF('07A_Конструктор'!$D$14="Так",'06A_Варіанти'!N539,1E+99),IF('07A_Конструктор'!$D$15="Так",'06A_Варіанти'!O539,1E+99),IF('07A_Конструктор'!$D$16="Так",'06A_Варіанти'!P539,1E+99),IF('07A_Конструктор'!$D$17="Так",'06A_Варіанти'!Q539,1E+99),IF('06A_Варіанти'!R539="",1E+99,'06A_Варіанти'!R539))</f>
        <v>38.9</v>
      </c>
      <c r="P548" s="2" t="str">
        <f t="shared" si="61"/>
        <v>5 т</v>
      </c>
      <c r="Q548" s="2">
        <f t="shared" si="62"/>
        <v>14</v>
      </c>
      <c r="R548" s="2">
        <f>IF(OR(C548="РЦК макси",C548="РЦЧ SKU"),"SKU-потік",IFERROR(VLOOKUP(D548,'02_РЦ'!$A$3:$I$7,5,FALSE),0))</f>
        <v>800</v>
      </c>
      <c r="S548" s="2" t="str">
        <f>IF(OR(C548="РЦК макси",C548="РЦЧ SKU"),"Не рахується в ліміт",IFERROR(VLOOKUP(D548,'02_РЦ'!$A$3:$I$7,9,FALSE),"Немає РЦ"))</f>
        <v>В межах</v>
      </c>
    </row>
    <row r="549" spans="1:19">
      <c r="A549" s="2" t="str">
        <f>'06A_Варіанти'!A540</f>
        <v>BASE_2798</v>
      </c>
      <c r="B549" s="2" t="str">
        <f>'06A_Варіанти'!B540</f>
        <v>TT_2798</v>
      </c>
      <c r="C549" s="2" t="str">
        <f>'06A_Варіанти'!D540</f>
        <v>Основний</v>
      </c>
      <c r="D549" s="2" t="str">
        <f>'06A_Варіанти'!C540</f>
        <v>РЦП</v>
      </c>
      <c r="E549" s="2" t="str">
        <f>'06A_Варіанти'!S540</f>
        <v>DIRECT</v>
      </c>
      <c r="F549" s="2" t="str">
        <f>IF(O549='06A_Варіанти'!E540,'06A_Варіанти'!E$1,IF(O549='06A_Варіанти'!F540,'06A_Варіанти'!F$1,IF(O549='06A_Варіанти'!G540,'06A_Варіанти'!G$1,IF(O549='06A_Варіанти'!H540,'06A_Варіанти'!H$1,IF(O549='06A_Варіанти'!I540,'06A_Варіанти'!I$1,IF(O549='06A_Варіанти'!J540,'06A_Варіанти'!J$1,IF(O549='06A_Варіанти'!K540,'06A_Варіанти'!K$1,IF(O549='06A_Варіанти'!L540,'06A_Варіанти'!L$1,IF(O549='06A_Варіанти'!M540,'06A_Варіанти'!M$1,IF(O549='06A_Варіанти'!N540,'06A_Варіанти'!N$1,IF(O549='06A_Варіанти'!O540,'06A_Варіанти'!O$1,IF(O549='06A_Варіанти'!P540,'06A_Варіанти'!P$1,IF(O549='06A_Варіанти'!Q540,'06A_Варіанти'!Q$1,IF(O549='06A_Варіанти'!R540,'06A_Варіанти'!R$1,"НЕМАЄ МАРШРУТУ"))))))))))))))</f>
        <v>DIRECT</v>
      </c>
      <c r="G549" s="2" t="str">
        <f t="shared" si="56"/>
        <v>БЕЗ ЗМІН</v>
      </c>
      <c r="H549" s="2">
        <f>IF(G549="НЕМАЄ МАРШРУТУ",0,O549-'06A_Варіанти'!T540)</f>
        <v>0</v>
      </c>
      <c r="I549" s="2">
        <f>IFERROR(INDEX('04_Потоки'!$E:$E,MATCH(A549,'04_Потоки'!$A:$A,0)),0)</f>
        <v>1.850536130536131</v>
      </c>
      <c r="J549" s="2">
        <f t="shared" si="57"/>
        <v>1</v>
      </c>
      <c r="K549" s="2">
        <f>IF(C549="РЦК макси",0,2*'06A_Варіанти'!T540*J549)</f>
        <v>329.4</v>
      </c>
      <c r="L549" s="2">
        <f t="shared" si="58"/>
        <v>329.4</v>
      </c>
      <c r="M549" s="2">
        <f t="shared" si="59"/>
        <v>0</v>
      </c>
      <c r="N549" s="9">
        <f t="shared" si="60"/>
        <v>0</v>
      </c>
      <c r="O549" s="2">
        <f>MIN(IF('07A_Конструктор'!$D$5="Так",'06A_Варіанти'!E540,1E+99),IF('07A_Конструктор'!$D$6="Так",'06A_Варіанти'!F540,1E+99),IF('07A_Конструктор'!$D$7="Так",'06A_Варіанти'!G540,1E+99),IF('07A_Конструктор'!$D$8="Так",'06A_Варіанти'!H540,1E+99),IF('07A_Конструктор'!$D$9="Так",'06A_Варіанти'!I540,1E+99),IF('07A_Конструктор'!$D$10="Так",'06A_Варіанти'!J540,1E+99),IF('07A_Конструктор'!$D$11="Так",'06A_Варіанти'!K540,1E+99),IF('07A_Конструктор'!$D$12="Так",'06A_Варіанти'!L540,1E+99),IF('07A_Конструктор'!$D$13="Так",'06A_Варіанти'!M540,1E+99),IF('07A_Конструктор'!$D$14="Так",'06A_Варіанти'!N540,1E+99),IF('07A_Конструктор'!$D$15="Так",'06A_Варіанти'!O540,1E+99),IF('07A_Конструктор'!$D$16="Так",'06A_Варіанти'!P540,1E+99),IF('07A_Конструктор'!$D$17="Так",'06A_Варіанти'!Q540,1E+99),IF('06A_Варіанти'!R540="",1E+99,'06A_Варіанти'!R540))</f>
        <v>164.7</v>
      </c>
      <c r="P549" s="2" t="str">
        <f t="shared" si="61"/>
        <v>5 т</v>
      </c>
      <c r="Q549" s="2">
        <f t="shared" si="62"/>
        <v>14</v>
      </c>
      <c r="R549" s="2">
        <f>IF(OR(C549="РЦК макси",C549="РЦЧ SKU"),"SKU-потік",IFERROR(VLOOKUP(D549,'02_РЦ'!$A$3:$I$7,5,FALSE),0))</f>
        <v>800</v>
      </c>
      <c r="S549" s="2" t="str">
        <f>IF(OR(C549="РЦК макси",C549="РЦЧ SKU"),"Не рахується в ліміт",IFERROR(VLOOKUP(D549,'02_РЦ'!$A$3:$I$7,9,FALSE),"Немає РЦ"))</f>
        <v>В межах</v>
      </c>
    </row>
    <row r="550" spans="1:19">
      <c r="A550" s="2" t="str">
        <f>'06A_Варіанти'!A541</f>
        <v>BASE_2800</v>
      </c>
      <c r="B550" s="2" t="str">
        <f>'06A_Варіанти'!B541</f>
        <v>TT_2800</v>
      </c>
      <c r="C550" s="2" t="str">
        <f>'06A_Варіанти'!D541</f>
        <v>Основний</v>
      </c>
      <c r="D550" s="2" t="str">
        <f>'06A_Варіанти'!C541</f>
        <v>РЦП</v>
      </c>
      <c r="E550" s="2" t="str">
        <f>'06A_Варіанти'!S541</f>
        <v>DIRECT</v>
      </c>
      <c r="F550" s="2" t="str">
        <f>IF(O550='06A_Варіанти'!E541,'06A_Варіанти'!E$1,IF(O550='06A_Варіанти'!F541,'06A_Варіанти'!F$1,IF(O550='06A_Варіанти'!G541,'06A_Варіанти'!G$1,IF(O550='06A_Варіанти'!H541,'06A_Варіанти'!H$1,IF(O550='06A_Варіанти'!I541,'06A_Варіанти'!I$1,IF(O550='06A_Варіанти'!J541,'06A_Варіанти'!J$1,IF(O550='06A_Варіанти'!K541,'06A_Варіанти'!K$1,IF(O550='06A_Варіанти'!L541,'06A_Варіанти'!L$1,IF(O550='06A_Варіанти'!M541,'06A_Варіанти'!M$1,IF(O550='06A_Варіанти'!N541,'06A_Варіанти'!N$1,IF(O550='06A_Варіанти'!O541,'06A_Варіанти'!O$1,IF(O550='06A_Варіанти'!P541,'06A_Варіанти'!P$1,IF(O550='06A_Варіанти'!Q541,'06A_Варіанти'!Q$1,IF(O550='06A_Варіанти'!R541,'06A_Варіанти'!R$1,"НЕМАЄ МАРШРУТУ"))))))))))))))</f>
        <v>DIRECT</v>
      </c>
      <c r="G550" s="2" t="str">
        <f t="shared" si="56"/>
        <v>БЕЗ ЗМІН</v>
      </c>
      <c r="H550" s="2">
        <f>IF(G550="НЕМАЄ МАРШРУТУ",0,O550-'06A_Варіанти'!T541)</f>
        <v>0</v>
      </c>
      <c r="I550" s="2">
        <f>IFERROR(INDEX('04_Потоки'!$E:$E,MATCH(A550,'04_Потоки'!$A:$A,0)),0)</f>
        <v>1.850536130536131</v>
      </c>
      <c r="J550" s="2">
        <f t="shared" si="57"/>
        <v>1</v>
      </c>
      <c r="K550" s="2">
        <f>IF(C550="РЦК макси",0,2*'06A_Варіанти'!T541*J550)</f>
        <v>705.6</v>
      </c>
      <c r="L550" s="2">
        <f t="shared" si="58"/>
        <v>705.6</v>
      </c>
      <c r="M550" s="2">
        <f t="shared" si="59"/>
        <v>0</v>
      </c>
      <c r="N550" s="9">
        <f t="shared" si="60"/>
        <v>0</v>
      </c>
      <c r="O550" s="2">
        <f>MIN(IF('07A_Конструктор'!$D$5="Так",'06A_Варіанти'!E541,1E+99),IF('07A_Конструктор'!$D$6="Так",'06A_Варіанти'!F541,1E+99),IF('07A_Конструктор'!$D$7="Так",'06A_Варіанти'!G541,1E+99),IF('07A_Конструктор'!$D$8="Так",'06A_Варіанти'!H541,1E+99),IF('07A_Конструктор'!$D$9="Так",'06A_Варіанти'!I541,1E+99),IF('07A_Конструктор'!$D$10="Так",'06A_Варіанти'!J541,1E+99),IF('07A_Конструктор'!$D$11="Так",'06A_Варіанти'!K541,1E+99),IF('07A_Конструктор'!$D$12="Так",'06A_Варіанти'!L541,1E+99),IF('07A_Конструктор'!$D$13="Так",'06A_Варіанти'!M541,1E+99),IF('07A_Конструктор'!$D$14="Так",'06A_Варіанти'!N541,1E+99),IF('07A_Конструктор'!$D$15="Так",'06A_Варіанти'!O541,1E+99),IF('07A_Конструктор'!$D$16="Так",'06A_Варіанти'!P541,1E+99),IF('07A_Конструктор'!$D$17="Так",'06A_Варіанти'!Q541,1E+99),IF('06A_Варіанти'!R541="",1E+99,'06A_Варіанти'!R541))</f>
        <v>352.8</v>
      </c>
      <c r="P550" s="2" t="str">
        <f t="shared" si="61"/>
        <v>5 т</v>
      </c>
      <c r="Q550" s="2">
        <f t="shared" si="62"/>
        <v>14</v>
      </c>
      <c r="R550" s="2">
        <f>IF(OR(C550="РЦК макси",C550="РЦЧ SKU"),"SKU-потік",IFERROR(VLOOKUP(D550,'02_РЦ'!$A$3:$I$7,5,FALSE),0))</f>
        <v>800</v>
      </c>
      <c r="S550" s="2" t="str">
        <f>IF(OR(C550="РЦК макси",C550="РЦЧ SKU"),"Не рахується в ліміт",IFERROR(VLOOKUP(D550,'02_РЦ'!$A$3:$I$7,9,FALSE),"Немає РЦ"))</f>
        <v>В межах</v>
      </c>
    </row>
    <row r="551" spans="1:19">
      <c r="A551" s="2" t="str">
        <f>'06A_Варіанти'!A542</f>
        <v>BASE_2808</v>
      </c>
      <c r="B551" s="2" t="str">
        <f>'06A_Варіанти'!B542</f>
        <v>TT_2808</v>
      </c>
      <c r="C551" s="2" t="str">
        <f>'06A_Варіанти'!D542</f>
        <v>Основний</v>
      </c>
      <c r="D551" s="2" t="str">
        <f>'06A_Варіанти'!C542</f>
        <v>РЦП</v>
      </c>
      <c r="E551" s="2" t="str">
        <f>'06A_Варіанти'!S542</f>
        <v>DIRECT</v>
      </c>
      <c r="F551" s="2" t="str">
        <f>IF(O551='06A_Варіанти'!E542,'06A_Варіанти'!E$1,IF(O551='06A_Варіанти'!F542,'06A_Варіанти'!F$1,IF(O551='06A_Варіанти'!G542,'06A_Варіанти'!G$1,IF(O551='06A_Варіанти'!H542,'06A_Варіанти'!H$1,IF(O551='06A_Варіанти'!I542,'06A_Варіанти'!I$1,IF(O551='06A_Варіанти'!J542,'06A_Варіанти'!J$1,IF(O551='06A_Варіанти'!K542,'06A_Варіанти'!K$1,IF(O551='06A_Варіанти'!L542,'06A_Варіанти'!L$1,IF(O551='06A_Варіанти'!M542,'06A_Варіанти'!M$1,IF(O551='06A_Варіанти'!N542,'06A_Варіанти'!N$1,IF(O551='06A_Варіанти'!O542,'06A_Варіанти'!O$1,IF(O551='06A_Варіанти'!P542,'06A_Варіанти'!P$1,IF(O551='06A_Варіанти'!Q542,'06A_Варіанти'!Q$1,IF(O551='06A_Варіанти'!R542,'06A_Варіанти'!R$1,"НЕМАЄ МАРШРУТУ"))))))))))))))</f>
        <v>DIRECT</v>
      </c>
      <c r="G551" s="2" t="str">
        <f t="shared" si="56"/>
        <v>БЕЗ ЗМІН</v>
      </c>
      <c r="H551" s="2">
        <f>IF(G551="НЕМАЄ МАРШРУТУ",0,O551-'06A_Варіанти'!T542)</f>
        <v>0</v>
      </c>
      <c r="I551" s="2">
        <f>IFERROR(INDEX('04_Потоки'!$E:$E,MATCH(A551,'04_Потоки'!$A:$A,0)),0)</f>
        <v>1.850536130536131</v>
      </c>
      <c r="J551" s="2">
        <f t="shared" si="57"/>
        <v>1</v>
      </c>
      <c r="K551" s="2">
        <f>IF(C551="РЦК макси",0,2*'06A_Варіанти'!T542*J551)</f>
        <v>706</v>
      </c>
      <c r="L551" s="2">
        <f t="shared" si="58"/>
        <v>706</v>
      </c>
      <c r="M551" s="2">
        <f t="shared" si="59"/>
        <v>0</v>
      </c>
      <c r="N551" s="9">
        <f t="shared" si="60"/>
        <v>0</v>
      </c>
      <c r="O551" s="2">
        <f>MIN(IF('07A_Конструктор'!$D$5="Так",'06A_Варіанти'!E542,1E+99),IF('07A_Конструктор'!$D$6="Так",'06A_Варіанти'!F542,1E+99),IF('07A_Конструктор'!$D$7="Так",'06A_Варіанти'!G542,1E+99),IF('07A_Конструктор'!$D$8="Так",'06A_Варіанти'!H542,1E+99),IF('07A_Конструктор'!$D$9="Так",'06A_Варіанти'!I542,1E+99),IF('07A_Конструктор'!$D$10="Так",'06A_Варіанти'!J542,1E+99),IF('07A_Конструктор'!$D$11="Так",'06A_Варіанти'!K542,1E+99),IF('07A_Конструктор'!$D$12="Так",'06A_Варіанти'!L542,1E+99),IF('07A_Конструктор'!$D$13="Так",'06A_Варіанти'!M542,1E+99),IF('07A_Конструктор'!$D$14="Так",'06A_Варіанти'!N542,1E+99),IF('07A_Конструктор'!$D$15="Так",'06A_Варіанти'!O542,1E+99),IF('07A_Конструктор'!$D$16="Так",'06A_Варіанти'!P542,1E+99),IF('07A_Конструктор'!$D$17="Так",'06A_Варіанти'!Q542,1E+99),IF('06A_Варіанти'!R542="",1E+99,'06A_Варіанти'!R542))</f>
        <v>353</v>
      </c>
      <c r="P551" s="2" t="str">
        <f t="shared" si="61"/>
        <v>5 т</v>
      </c>
      <c r="Q551" s="2">
        <f t="shared" si="62"/>
        <v>14</v>
      </c>
      <c r="R551" s="2">
        <f>IF(OR(C551="РЦК макси",C551="РЦЧ SKU"),"SKU-потік",IFERROR(VLOOKUP(D551,'02_РЦ'!$A$3:$I$7,5,FALSE),0))</f>
        <v>800</v>
      </c>
      <c r="S551" s="2" t="str">
        <f>IF(OR(C551="РЦК макси",C551="РЦЧ SKU"),"Не рахується в ліміт",IFERROR(VLOOKUP(D551,'02_РЦ'!$A$3:$I$7,9,FALSE),"Немає РЦ"))</f>
        <v>В межах</v>
      </c>
    </row>
    <row r="552" spans="1:19">
      <c r="A552" s="2" t="str">
        <f>'06A_Варіанти'!A543</f>
        <v>BASE_2811</v>
      </c>
      <c r="B552" s="2" t="str">
        <f>'06A_Варіанти'!B543</f>
        <v>TT_2811</v>
      </c>
      <c r="C552" s="2" t="str">
        <f>'06A_Варіанти'!D543</f>
        <v>Основний</v>
      </c>
      <c r="D552" s="2" t="str">
        <f>'06A_Варіанти'!C543</f>
        <v>РЦП</v>
      </c>
      <c r="E552" s="2" t="str">
        <f>'06A_Варіанти'!S543</f>
        <v>DIRECT</v>
      </c>
      <c r="F552" s="2" t="str">
        <f>IF(O552='06A_Варіанти'!E543,'06A_Варіанти'!E$1,IF(O552='06A_Варіанти'!F543,'06A_Варіанти'!F$1,IF(O552='06A_Варіанти'!G543,'06A_Варіанти'!G$1,IF(O552='06A_Варіанти'!H543,'06A_Варіанти'!H$1,IF(O552='06A_Варіанти'!I543,'06A_Варіанти'!I$1,IF(O552='06A_Варіанти'!J543,'06A_Варіанти'!J$1,IF(O552='06A_Варіанти'!K543,'06A_Варіанти'!K$1,IF(O552='06A_Варіанти'!L543,'06A_Варіанти'!L$1,IF(O552='06A_Варіанти'!M543,'06A_Варіанти'!M$1,IF(O552='06A_Варіанти'!N543,'06A_Варіанти'!N$1,IF(O552='06A_Варіанти'!O543,'06A_Варіанти'!O$1,IF(O552='06A_Варіанти'!P543,'06A_Варіанти'!P$1,IF(O552='06A_Варіанти'!Q543,'06A_Варіанти'!Q$1,IF(O552='06A_Варіанти'!R543,'06A_Варіанти'!R$1,"НЕМАЄ МАРШРУТУ"))))))))))))))</f>
        <v>DIRECT</v>
      </c>
      <c r="G552" s="2" t="str">
        <f t="shared" si="56"/>
        <v>БЕЗ ЗМІН</v>
      </c>
      <c r="H552" s="2">
        <f>IF(G552="НЕМАЄ МАРШРУТУ",0,O552-'06A_Варіанти'!T543)</f>
        <v>0</v>
      </c>
      <c r="I552" s="2">
        <f>IFERROR(INDEX('04_Потоки'!$E:$E,MATCH(A552,'04_Потоки'!$A:$A,0)),0)</f>
        <v>1.850536130536131</v>
      </c>
      <c r="J552" s="2">
        <f t="shared" si="57"/>
        <v>1</v>
      </c>
      <c r="K552" s="2">
        <f>IF(C552="РЦК макси",0,2*'06A_Варіанти'!T543*J552)</f>
        <v>757.2</v>
      </c>
      <c r="L552" s="2">
        <f t="shared" si="58"/>
        <v>757.2</v>
      </c>
      <c r="M552" s="2">
        <f t="shared" si="59"/>
        <v>0</v>
      </c>
      <c r="N552" s="9">
        <f t="shared" si="60"/>
        <v>0</v>
      </c>
      <c r="O552" s="2">
        <f>MIN(IF('07A_Конструктор'!$D$5="Так",'06A_Варіанти'!E543,1E+99),IF('07A_Конструктор'!$D$6="Так",'06A_Варіанти'!F543,1E+99),IF('07A_Конструктор'!$D$7="Так",'06A_Варіанти'!G543,1E+99),IF('07A_Конструктор'!$D$8="Так",'06A_Варіанти'!H543,1E+99),IF('07A_Конструктор'!$D$9="Так",'06A_Варіанти'!I543,1E+99),IF('07A_Конструктор'!$D$10="Так",'06A_Варіанти'!J543,1E+99),IF('07A_Конструктор'!$D$11="Так",'06A_Варіанти'!K543,1E+99),IF('07A_Конструктор'!$D$12="Так",'06A_Варіанти'!L543,1E+99),IF('07A_Конструктор'!$D$13="Так",'06A_Варіанти'!M543,1E+99),IF('07A_Конструктор'!$D$14="Так",'06A_Варіанти'!N543,1E+99),IF('07A_Конструктор'!$D$15="Так",'06A_Варіанти'!O543,1E+99),IF('07A_Конструктор'!$D$16="Так",'06A_Варіанти'!P543,1E+99),IF('07A_Конструктор'!$D$17="Так",'06A_Варіанти'!Q543,1E+99),IF('06A_Варіанти'!R543="",1E+99,'06A_Варіанти'!R543))</f>
        <v>378.6</v>
      </c>
      <c r="P552" s="2" t="str">
        <f t="shared" si="61"/>
        <v>5 т</v>
      </c>
      <c r="Q552" s="2">
        <f t="shared" si="62"/>
        <v>14</v>
      </c>
      <c r="R552" s="2">
        <f>IF(OR(C552="РЦК макси",C552="РЦЧ SKU"),"SKU-потік",IFERROR(VLOOKUP(D552,'02_РЦ'!$A$3:$I$7,5,FALSE),0))</f>
        <v>800</v>
      </c>
      <c r="S552" s="2" t="str">
        <f>IF(OR(C552="РЦК макси",C552="РЦЧ SKU"),"Не рахується в ліміт",IFERROR(VLOOKUP(D552,'02_РЦ'!$A$3:$I$7,9,FALSE),"Немає РЦ"))</f>
        <v>В межах</v>
      </c>
    </row>
    <row r="553" spans="1:19">
      <c r="A553" s="2" t="str">
        <f>'06A_Варіанти'!A544</f>
        <v>BASE_2819</v>
      </c>
      <c r="B553" s="2" t="str">
        <f>'06A_Варіанти'!B544</f>
        <v>TT_2819</v>
      </c>
      <c r="C553" s="2" t="str">
        <f>'06A_Варіанти'!D544</f>
        <v>Основний</v>
      </c>
      <c r="D553" s="2" t="str">
        <f>'06A_Варіанти'!C544</f>
        <v>РЦП</v>
      </c>
      <c r="E553" s="2" t="str">
        <f>'06A_Варіанти'!S544</f>
        <v>DIRECT</v>
      </c>
      <c r="F553" s="2" t="str">
        <f>IF(O553='06A_Варіанти'!E544,'06A_Варіанти'!E$1,IF(O553='06A_Варіанти'!F544,'06A_Варіанти'!F$1,IF(O553='06A_Варіанти'!G544,'06A_Варіанти'!G$1,IF(O553='06A_Варіанти'!H544,'06A_Варіанти'!H$1,IF(O553='06A_Варіанти'!I544,'06A_Варіанти'!I$1,IF(O553='06A_Варіанти'!J544,'06A_Варіанти'!J$1,IF(O553='06A_Варіанти'!K544,'06A_Варіанти'!K$1,IF(O553='06A_Варіанти'!L544,'06A_Варіанти'!L$1,IF(O553='06A_Варіанти'!M544,'06A_Варіанти'!M$1,IF(O553='06A_Варіанти'!N544,'06A_Варіанти'!N$1,IF(O553='06A_Варіанти'!O544,'06A_Варіанти'!O$1,IF(O553='06A_Варіанти'!P544,'06A_Варіанти'!P$1,IF(O553='06A_Варіанти'!Q544,'06A_Варіанти'!Q$1,IF(O553='06A_Варіанти'!R544,'06A_Варіанти'!R$1,"НЕМАЄ МАРШРУТУ"))))))))))))))</f>
        <v>DIRECT</v>
      </c>
      <c r="G553" s="2" t="str">
        <f t="shared" si="56"/>
        <v>БЕЗ ЗМІН</v>
      </c>
      <c r="H553" s="2">
        <f>IF(G553="НЕМАЄ МАРШРУТУ",0,O553-'06A_Варіанти'!T544)</f>
        <v>0</v>
      </c>
      <c r="I553" s="2">
        <f>IFERROR(INDEX('04_Потоки'!$E:$E,MATCH(A553,'04_Потоки'!$A:$A,0)),0)</f>
        <v>1.850536130536131</v>
      </c>
      <c r="J553" s="2">
        <f t="shared" si="57"/>
        <v>1</v>
      </c>
      <c r="K553" s="2">
        <f>IF(C553="РЦК макси",0,2*'06A_Варіанти'!T544*J553)</f>
        <v>713.8</v>
      </c>
      <c r="L553" s="2">
        <f t="shared" si="58"/>
        <v>713.8</v>
      </c>
      <c r="M553" s="2">
        <f t="shared" si="59"/>
        <v>0</v>
      </c>
      <c r="N553" s="9">
        <f t="shared" si="60"/>
        <v>0</v>
      </c>
      <c r="O553" s="2">
        <f>MIN(IF('07A_Конструктор'!$D$5="Так",'06A_Варіанти'!E544,1E+99),IF('07A_Конструктор'!$D$6="Так",'06A_Варіанти'!F544,1E+99),IF('07A_Конструктор'!$D$7="Так",'06A_Варіанти'!G544,1E+99),IF('07A_Конструктор'!$D$8="Так",'06A_Варіанти'!H544,1E+99),IF('07A_Конструктор'!$D$9="Так",'06A_Варіанти'!I544,1E+99),IF('07A_Конструктор'!$D$10="Так",'06A_Варіанти'!J544,1E+99),IF('07A_Конструктор'!$D$11="Так",'06A_Варіанти'!K544,1E+99),IF('07A_Конструктор'!$D$12="Так",'06A_Варіанти'!L544,1E+99),IF('07A_Конструктор'!$D$13="Так",'06A_Варіанти'!M544,1E+99),IF('07A_Конструктор'!$D$14="Так",'06A_Варіанти'!N544,1E+99),IF('07A_Конструктор'!$D$15="Так",'06A_Варіанти'!O544,1E+99),IF('07A_Конструктор'!$D$16="Так",'06A_Варіанти'!P544,1E+99),IF('07A_Конструктор'!$D$17="Так",'06A_Варіанти'!Q544,1E+99),IF('06A_Варіанти'!R544="",1E+99,'06A_Варіанти'!R544))</f>
        <v>356.9</v>
      </c>
      <c r="P553" s="2" t="str">
        <f t="shared" si="61"/>
        <v>5 т</v>
      </c>
      <c r="Q553" s="2">
        <f t="shared" si="62"/>
        <v>14</v>
      </c>
      <c r="R553" s="2">
        <f>IF(OR(C553="РЦК макси",C553="РЦЧ SKU"),"SKU-потік",IFERROR(VLOOKUP(D553,'02_РЦ'!$A$3:$I$7,5,FALSE),0))</f>
        <v>800</v>
      </c>
      <c r="S553" s="2" t="str">
        <f>IF(OR(C553="РЦК макси",C553="РЦЧ SKU"),"Не рахується в ліміт",IFERROR(VLOOKUP(D553,'02_РЦ'!$A$3:$I$7,9,FALSE),"Немає РЦ"))</f>
        <v>В межах</v>
      </c>
    </row>
    <row r="554" spans="1:19">
      <c r="A554" s="2" t="str">
        <f>'06A_Варіанти'!A545</f>
        <v>BASE_2821</v>
      </c>
      <c r="B554" s="2" t="str">
        <f>'06A_Варіанти'!B545</f>
        <v>TT_2821</v>
      </c>
      <c r="C554" s="2" t="str">
        <f>'06A_Варіанти'!D545</f>
        <v>Основний</v>
      </c>
      <c r="D554" s="2" t="str">
        <f>'06A_Варіанти'!C545</f>
        <v>РЦП</v>
      </c>
      <c r="E554" s="2" t="str">
        <f>'06A_Варіанти'!S545</f>
        <v>DIRECT</v>
      </c>
      <c r="F554" s="2" t="str">
        <f>IF(O554='06A_Варіанти'!E545,'06A_Варіанти'!E$1,IF(O554='06A_Варіанти'!F545,'06A_Варіанти'!F$1,IF(O554='06A_Варіанти'!G545,'06A_Варіанти'!G$1,IF(O554='06A_Варіанти'!H545,'06A_Варіанти'!H$1,IF(O554='06A_Варіанти'!I545,'06A_Варіанти'!I$1,IF(O554='06A_Варіанти'!J545,'06A_Варіанти'!J$1,IF(O554='06A_Варіанти'!K545,'06A_Варіанти'!K$1,IF(O554='06A_Варіанти'!L545,'06A_Варіанти'!L$1,IF(O554='06A_Варіанти'!M545,'06A_Варіанти'!M$1,IF(O554='06A_Варіанти'!N545,'06A_Варіанти'!N$1,IF(O554='06A_Варіанти'!O545,'06A_Варіанти'!O$1,IF(O554='06A_Варіанти'!P545,'06A_Варіанти'!P$1,IF(O554='06A_Варіанти'!Q545,'06A_Варіанти'!Q$1,IF(O554='06A_Варіанти'!R545,'06A_Варіанти'!R$1,"НЕМАЄ МАРШРУТУ"))))))))))))))</f>
        <v>DIRECT</v>
      </c>
      <c r="G554" s="2" t="str">
        <f t="shared" si="56"/>
        <v>БЕЗ ЗМІН</v>
      </c>
      <c r="H554" s="2">
        <f>IF(G554="НЕМАЄ МАРШРУТУ",0,O554-'06A_Варіанти'!T545)</f>
        <v>0</v>
      </c>
      <c r="I554" s="2">
        <f>IFERROR(INDEX('04_Потоки'!$E:$E,MATCH(A554,'04_Потоки'!$A:$A,0)),0)</f>
        <v>1.850536130536131</v>
      </c>
      <c r="J554" s="2">
        <f t="shared" si="57"/>
        <v>1</v>
      </c>
      <c r="K554" s="2">
        <f>IF(C554="РЦК макси",0,2*'06A_Варіанти'!T545*J554)</f>
        <v>294.39999999999998</v>
      </c>
      <c r="L554" s="2">
        <f t="shared" si="58"/>
        <v>294.39999999999998</v>
      </c>
      <c r="M554" s="2">
        <f t="shared" si="59"/>
        <v>0</v>
      </c>
      <c r="N554" s="9">
        <f t="shared" si="60"/>
        <v>0</v>
      </c>
      <c r="O554" s="2">
        <f>MIN(IF('07A_Конструктор'!$D$5="Так",'06A_Варіанти'!E545,1E+99),IF('07A_Конструктор'!$D$6="Так",'06A_Варіанти'!F545,1E+99),IF('07A_Конструктор'!$D$7="Так",'06A_Варіанти'!G545,1E+99),IF('07A_Конструктор'!$D$8="Так",'06A_Варіанти'!H545,1E+99),IF('07A_Конструктор'!$D$9="Так",'06A_Варіанти'!I545,1E+99),IF('07A_Конструктор'!$D$10="Так",'06A_Варіанти'!J545,1E+99),IF('07A_Конструктор'!$D$11="Так",'06A_Варіанти'!K545,1E+99),IF('07A_Конструктор'!$D$12="Так",'06A_Варіанти'!L545,1E+99),IF('07A_Конструктор'!$D$13="Так",'06A_Варіанти'!M545,1E+99),IF('07A_Конструктор'!$D$14="Так",'06A_Варіанти'!N545,1E+99),IF('07A_Конструктор'!$D$15="Так",'06A_Варіанти'!O545,1E+99),IF('07A_Конструктор'!$D$16="Так",'06A_Варіанти'!P545,1E+99),IF('07A_Конструктор'!$D$17="Так",'06A_Варіанти'!Q545,1E+99),IF('06A_Варіанти'!R545="",1E+99,'06A_Варіанти'!R545))</f>
        <v>147.19999999999999</v>
      </c>
      <c r="P554" s="2" t="str">
        <f t="shared" si="61"/>
        <v>5 т</v>
      </c>
      <c r="Q554" s="2">
        <f t="shared" si="62"/>
        <v>14</v>
      </c>
      <c r="R554" s="2">
        <f>IF(OR(C554="РЦК макси",C554="РЦЧ SKU"),"SKU-потік",IFERROR(VLOOKUP(D554,'02_РЦ'!$A$3:$I$7,5,FALSE),0))</f>
        <v>800</v>
      </c>
      <c r="S554" s="2" t="str">
        <f>IF(OR(C554="РЦК макси",C554="РЦЧ SKU"),"Не рахується в ліміт",IFERROR(VLOOKUP(D554,'02_РЦ'!$A$3:$I$7,9,FALSE),"Немає РЦ"))</f>
        <v>В межах</v>
      </c>
    </row>
    <row r="555" spans="1:19">
      <c r="A555" s="2" t="str">
        <f>'06A_Варіанти'!A546</f>
        <v>BASE_2812</v>
      </c>
      <c r="B555" s="2" t="str">
        <f>'06A_Варіанти'!B546</f>
        <v>TT_2812</v>
      </c>
      <c r="C555" s="2" t="str">
        <f>'06A_Варіанти'!D546</f>
        <v>Основний</v>
      </c>
      <c r="D555" s="2" t="str">
        <f>'06A_Варіанти'!C546</f>
        <v>РЦП</v>
      </c>
      <c r="E555" s="2" t="str">
        <f>'06A_Варіанти'!S546</f>
        <v>DNI_AMUR</v>
      </c>
      <c r="F555" s="2" t="str">
        <f>IF(O555='06A_Варіанти'!E546,'06A_Варіанти'!E$1,IF(O555='06A_Варіанти'!F546,'06A_Варіанти'!F$1,IF(O555='06A_Варіанти'!G546,'06A_Варіанти'!G$1,IF(O555='06A_Варіанти'!H546,'06A_Варіанти'!H$1,IF(O555='06A_Варіанти'!I546,'06A_Варіанти'!I$1,IF(O555='06A_Варіанти'!J546,'06A_Варіанти'!J$1,IF(O555='06A_Варіанти'!K546,'06A_Варіанти'!K$1,IF(O555='06A_Варіанти'!L546,'06A_Варіанти'!L$1,IF(O555='06A_Варіанти'!M546,'06A_Варіанти'!M$1,IF(O555='06A_Варіанти'!N546,'06A_Варіанти'!N$1,IF(O555='06A_Варіанти'!O546,'06A_Варіанти'!O$1,IF(O555='06A_Варіанти'!P546,'06A_Варіанти'!P$1,IF(O555='06A_Варіанти'!Q546,'06A_Варіанти'!Q$1,IF(O555='06A_Варіанти'!R546,'06A_Варіанти'!R$1,"НЕМАЄ МАРШРУТУ"))))))))))))))</f>
        <v>DNI_AMUR</v>
      </c>
      <c r="G555" s="2" t="str">
        <f t="shared" si="56"/>
        <v>БЕЗ ЗМІН</v>
      </c>
      <c r="H555" s="2">
        <f>IF(G555="НЕМАЄ МАРШРУТУ",0,O555-'06A_Варіанти'!T546)</f>
        <v>0</v>
      </c>
      <c r="I555" s="2">
        <f>IFERROR(INDEX('04_Потоки'!$E:$E,MATCH(A555,'04_Потоки'!$A:$A,0)),0)</f>
        <v>1.850536130536131</v>
      </c>
      <c r="J555" s="2">
        <f t="shared" si="57"/>
        <v>1</v>
      </c>
      <c r="K555" s="2">
        <f>IF(C555="РЦК макси",0,2*'06A_Варіанти'!T546*J555)</f>
        <v>301.39999999999998</v>
      </c>
      <c r="L555" s="2">
        <f t="shared" si="58"/>
        <v>301.39999999999998</v>
      </c>
      <c r="M555" s="2">
        <f t="shared" si="59"/>
        <v>0</v>
      </c>
      <c r="N555" s="9">
        <f t="shared" si="60"/>
        <v>0</v>
      </c>
      <c r="O555" s="2">
        <f>MIN(IF('07A_Конструктор'!$D$5="Так",'06A_Варіанти'!E546,1E+99),IF('07A_Конструктор'!$D$6="Так",'06A_Варіанти'!F546,1E+99),IF('07A_Конструктор'!$D$7="Так",'06A_Варіанти'!G546,1E+99),IF('07A_Конструктор'!$D$8="Так",'06A_Варіанти'!H546,1E+99),IF('07A_Конструктор'!$D$9="Так",'06A_Варіанти'!I546,1E+99),IF('07A_Конструктор'!$D$10="Так",'06A_Варіанти'!J546,1E+99),IF('07A_Конструктор'!$D$11="Так",'06A_Варіанти'!K546,1E+99),IF('07A_Конструктор'!$D$12="Так",'06A_Варіанти'!L546,1E+99),IF('07A_Конструктор'!$D$13="Так",'06A_Варіанти'!M546,1E+99),IF('07A_Конструктор'!$D$14="Так",'06A_Варіанти'!N546,1E+99),IF('07A_Конструктор'!$D$15="Так",'06A_Варіанти'!O546,1E+99),IF('07A_Конструктор'!$D$16="Так",'06A_Варіанти'!P546,1E+99),IF('07A_Конструктор'!$D$17="Так",'06A_Варіанти'!Q546,1E+99),IF('06A_Варіанти'!R546="",1E+99,'06A_Варіанти'!R546))</f>
        <v>150.69999999999999</v>
      </c>
      <c r="P555" s="2" t="str">
        <f t="shared" si="61"/>
        <v>5 т</v>
      </c>
      <c r="Q555" s="2">
        <f t="shared" si="62"/>
        <v>14</v>
      </c>
      <c r="R555" s="2">
        <f>IF(OR(C555="РЦК макси",C555="РЦЧ SKU"),"SKU-потік",IFERROR(VLOOKUP(D555,'02_РЦ'!$A$3:$I$7,5,FALSE),0))</f>
        <v>800</v>
      </c>
      <c r="S555" s="2" t="str">
        <f>IF(OR(C555="РЦК макси",C555="РЦЧ SKU"),"Не рахується в ліміт",IFERROR(VLOOKUP(D555,'02_РЦ'!$A$3:$I$7,9,FALSE),"Немає РЦ"))</f>
        <v>В межах</v>
      </c>
    </row>
    <row r="556" spans="1:19">
      <c r="A556" s="2" t="str">
        <f>'06A_Варіанти'!A547</f>
        <v>BASE_2824</v>
      </c>
      <c r="B556" s="2" t="str">
        <f>'06A_Варіанти'!B547</f>
        <v>TT_2824</v>
      </c>
      <c r="C556" s="2" t="str">
        <f>'06A_Варіанти'!D547</f>
        <v>Основний</v>
      </c>
      <c r="D556" s="2" t="str">
        <f>'06A_Варіанти'!C547</f>
        <v>РЦП</v>
      </c>
      <c r="E556" s="2" t="str">
        <f>'06A_Варіанти'!S547</f>
        <v>DIRECT</v>
      </c>
      <c r="F556" s="2" t="str">
        <f>IF(O556='06A_Варіанти'!E547,'06A_Варіанти'!E$1,IF(O556='06A_Варіанти'!F547,'06A_Варіанти'!F$1,IF(O556='06A_Варіанти'!G547,'06A_Варіанти'!G$1,IF(O556='06A_Варіанти'!H547,'06A_Варіанти'!H$1,IF(O556='06A_Варіанти'!I547,'06A_Варіанти'!I$1,IF(O556='06A_Варіанти'!J547,'06A_Варіанти'!J$1,IF(O556='06A_Варіанти'!K547,'06A_Варіанти'!K$1,IF(O556='06A_Варіанти'!L547,'06A_Варіанти'!L$1,IF(O556='06A_Варіанти'!M547,'06A_Варіанти'!M$1,IF(O556='06A_Варіанти'!N547,'06A_Варіанти'!N$1,IF(O556='06A_Варіанти'!O547,'06A_Варіанти'!O$1,IF(O556='06A_Варіанти'!P547,'06A_Варіанти'!P$1,IF(O556='06A_Варіанти'!Q547,'06A_Варіанти'!Q$1,IF(O556='06A_Варіанти'!R547,'06A_Варіанти'!R$1,"НЕМАЄ МАРШРУТУ"))))))))))))))</f>
        <v>DIRECT</v>
      </c>
      <c r="G556" s="2" t="str">
        <f t="shared" si="56"/>
        <v>БЕЗ ЗМІН</v>
      </c>
      <c r="H556" s="2">
        <f>IF(G556="НЕМАЄ МАРШРУТУ",0,O556-'06A_Варіанти'!T547)</f>
        <v>0</v>
      </c>
      <c r="I556" s="2">
        <f>IFERROR(INDEX('04_Потоки'!$E:$E,MATCH(A556,'04_Потоки'!$A:$A,0)),0)</f>
        <v>1.850536130536131</v>
      </c>
      <c r="J556" s="2">
        <f t="shared" si="57"/>
        <v>1</v>
      </c>
      <c r="K556" s="2">
        <f>IF(C556="РЦК макси",0,2*'06A_Варіанти'!T547*J556)</f>
        <v>331.8</v>
      </c>
      <c r="L556" s="2">
        <f t="shared" si="58"/>
        <v>331.8</v>
      </c>
      <c r="M556" s="2">
        <f t="shared" si="59"/>
        <v>0</v>
      </c>
      <c r="N556" s="9">
        <f t="shared" si="60"/>
        <v>0</v>
      </c>
      <c r="O556" s="2">
        <f>MIN(IF('07A_Конструктор'!$D$5="Так",'06A_Варіанти'!E547,1E+99),IF('07A_Конструктор'!$D$6="Так",'06A_Варіанти'!F547,1E+99),IF('07A_Конструктор'!$D$7="Так",'06A_Варіанти'!G547,1E+99),IF('07A_Конструктор'!$D$8="Так",'06A_Варіанти'!H547,1E+99),IF('07A_Конструктор'!$D$9="Так",'06A_Варіанти'!I547,1E+99),IF('07A_Конструктор'!$D$10="Так",'06A_Варіанти'!J547,1E+99),IF('07A_Конструктор'!$D$11="Так",'06A_Варіанти'!K547,1E+99),IF('07A_Конструктор'!$D$12="Так",'06A_Варіанти'!L547,1E+99),IF('07A_Конструктор'!$D$13="Так",'06A_Варіанти'!M547,1E+99),IF('07A_Конструктор'!$D$14="Так",'06A_Варіанти'!N547,1E+99),IF('07A_Конструктор'!$D$15="Так",'06A_Варіанти'!O547,1E+99),IF('07A_Конструктор'!$D$16="Так",'06A_Варіанти'!P547,1E+99),IF('07A_Конструктор'!$D$17="Так",'06A_Варіанти'!Q547,1E+99),IF('06A_Варіанти'!R547="",1E+99,'06A_Варіанти'!R547))</f>
        <v>165.9</v>
      </c>
      <c r="P556" s="2" t="str">
        <f t="shared" si="61"/>
        <v>5 т</v>
      </c>
      <c r="Q556" s="2">
        <f t="shared" si="62"/>
        <v>14</v>
      </c>
      <c r="R556" s="2">
        <f>IF(OR(C556="РЦК макси",C556="РЦЧ SKU"),"SKU-потік",IFERROR(VLOOKUP(D556,'02_РЦ'!$A$3:$I$7,5,FALSE),0))</f>
        <v>800</v>
      </c>
      <c r="S556" s="2" t="str">
        <f>IF(OR(C556="РЦК макси",C556="РЦЧ SKU"),"Не рахується в ліміт",IFERROR(VLOOKUP(D556,'02_РЦ'!$A$3:$I$7,9,FALSE),"Немає РЦ"))</f>
        <v>В межах</v>
      </c>
    </row>
    <row r="557" spans="1:19">
      <c r="A557" s="2" t="str">
        <f>'06A_Варіанти'!A548</f>
        <v>BASE_2825</v>
      </c>
      <c r="B557" s="2" t="str">
        <f>'06A_Варіанти'!B548</f>
        <v>TT_2825</v>
      </c>
      <c r="C557" s="2" t="str">
        <f>'06A_Варіанти'!D548</f>
        <v>Основний</v>
      </c>
      <c r="D557" s="2" t="str">
        <f>'06A_Варіанти'!C548</f>
        <v>РЦП</v>
      </c>
      <c r="E557" s="2" t="str">
        <f>'06A_Варіанти'!S548</f>
        <v>DNI_AMUR</v>
      </c>
      <c r="F557" s="2" t="str">
        <f>IF(O557='06A_Варіанти'!E548,'06A_Варіанти'!E$1,IF(O557='06A_Варіанти'!F548,'06A_Варіанти'!F$1,IF(O557='06A_Варіанти'!G548,'06A_Варіанти'!G$1,IF(O557='06A_Варіанти'!H548,'06A_Варіанти'!H$1,IF(O557='06A_Варіанти'!I548,'06A_Варіанти'!I$1,IF(O557='06A_Варіанти'!J548,'06A_Варіанти'!J$1,IF(O557='06A_Варіанти'!K548,'06A_Варіанти'!K$1,IF(O557='06A_Варіанти'!L548,'06A_Варіанти'!L$1,IF(O557='06A_Варіанти'!M548,'06A_Варіанти'!M$1,IF(O557='06A_Варіанти'!N548,'06A_Варіанти'!N$1,IF(O557='06A_Варіанти'!O548,'06A_Варіанти'!O$1,IF(O557='06A_Варіанти'!P548,'06A_Варіанти'!P$1,IF(O557='06A_Варіанти'!Q548,'06A_Варіанти'!Q$1,IF(O557='06A_Варіанти'!R548,'06A_Варіанти'!R$1,"НЕМАЄ МАРШРУТУ"))))))))))))))</f>
        <v>DNI_AMUR</v>
      </c>
      <c r="G557" s="2" t="str">
        <f t="shared" si="56"/>
        <v>БЕЗ ЗМІН</v>
      </c>
      <c r="H557" s="2">
        <f>IF(G557="НЕМАЄ МАРШРУТУ",0,O557-'06A_Варіанти'!T548)</f>
        <v>0</v>
      </c>
      <c r="I557" s="2">
        <f>IFERROR(INDEX('04_Потоки'!$E:$E,MATCH(A557,'04_Потоки'!$A:$A,0)),0)</f>
        <v>1.850536130536131</v>
      </c>
      <c r="J557" s="2">
        <f t="shared" si="57"/>
        <v>1</v>
      </c>
      <c r="K557" s="2">
        <f>IF(C557="РЦК макси",0,2*'06A_Варіанти'!T548*J557)</f>
        <v>298.60000000000002</v>
      </c>
      <c r="L557" s="2">
        <f t="shared" si="58"/>
        <v>298.60000000000002</v>
      </c>
      <c r="M557" s="2">
        <f t="shared" si="59"/>
        <v>0</v>
      </c>
      <c r="N557" s="9">
        <f t="shared" si="60"/>
        <v>0</v>
      </c>
      <c r="O557" s="2">
        <f>MIN(IF('07A_Конструктор'!$D$5="Так",'06A_Варіанти'!E548,1E+99),IF('07A_Конструктор'!$D$6="Так",'06A_Варіанти'!F548,1E+99),IF('07A_Конструктор'!$D$7="Так",'06A_Варіанти'!G548,1E+99),IF('07A_Конструктор'!$D$8="Так",'06A_Варіанти'!H548,1E+99),IF('07A_Конструктор'!$D$9="Так",'06A_Варіанти'!I548,1E+99),IF('07A_Конструктор'!$D$10="Так",'06A_Варіанти'!J548,1E+99),IF('07A_Конструктор'!$D$11="Так",'06A_Варіанти'!K548,1E+99),IF('07A_Конструктор'!$D$12="Так",'06A_Варіанти'!L548,1E+99),IF('07A_Конструктор'!$D$13="Так",'06A_Варіанти'!M548,1E+99),IF('07A_Конструктор'!$D$14="Так",'06A_Варіанти'!N548,1E+99),IF('07A_Конструктор'!$D$15="Так",'06A_Варіанти'!O548,1E+99),IF('07A_Конструктор'!$D$16="Так",'06A_Варіанти'!P548,1E+99),IF('07A_Конструктор'!$D$17="Так",'06A_Варіанти'!Q548,1E+99),IF('06A_Варіанти'!R548="",1E+99,'06A_Варіанти'!R548))</f>
        <v>149.30000000000001</v>
      </c>
      <c r="P557" s="2" t="str">
        <f t="shared" si="61"/>
        <v>5 т</v>
      </c>
      <c r="Q557" s="2">
        <f t="shared" si="62"/>
        <v>14</v>
      </c>
      <c r="R557" s="2">
        <f>IF(OR(C557="РЦК макси",C557="РЦЧ SKU"),"SKU-потік",IFERROR(VLOOKUP(D557,'02_РЦ'!$A$3:$I$7,5,FALSE),0))</f>
        <v>800</v>
      </c>
      <c r="S557" s="2" t="str">
        <f>IF(OR(C557="РЦК макси",C557="РЦЧ SKU"),"Не рахується в ліміт",IFERROR(VLOOKUP(D557,'02_РЦ'!$A$3:$I$7,9,FALSE),"Немає РЦ"))</f>
        <v>В межах</v>
      </c>
    </row>
    <row r="558" spans="1:19">
      <c r="A558" s="2" t="str">
        <f>'06A_Варіанти'!A549</f>
        <v>BASE_2831</v>
      </c>
      <c r="B558" s="2" t="str">
        <f>'06A_Варіанти'!B549</f>
        <v>TT_2831</v>
      </c>
      <c r="C558" s="2" t="str">
        <f>'06A_Варіанти'!D549</f>
        <v>Основний</v>
      </c>
      <c r="D558" s="2" t="str">
        <f>'06A_Варіанти'!C549</f>
        <v>РЦП</v>
      </c>
      <c r="E558" s="2" t="str">
        <f>'06A_Варіанти'!S549</f>
        <v>DNI_AMUR</v>
      </c>
      <c r="F558" s="2" t="str">
        <f>IF(O558='06A_Варіанти'!E549,'06A_Варіанти'!E$1,IF(O558='06A_Варіанти'!F549,'06A_Варіанти'!F$1,IF(O558='06A_Варіанти'!G549,'06A_Варіанти'!G$1,IF(O558='06A_Варіанти'!H549,'06A_Варіанти'!H$1,IF(O558='06A_Варіанти'!I549,'06A_Варіанти'!I$1,IF(O558='06A_Варіанти'!J549,'06A_Варіанти'!J$1,IF(O558='06A_Варіанти'!K549,'06A_Варіанти'!K$1,IF(O558='06A_Варіанти'!L549,'06A_Варіанти'!L$1,IF(O558='06A_Варіанти'!M549,'06A_Варіанти'!M$1,IF(O558='06A_Варіанти'!N549,'06A_Варіанти'!N$1,IF(O558='06A_Варіанти'!O549,'06A_Варіанти'!O$1,IF(O558='06A_Варіанти'!P549,'06A_Варіанти'!P$1,IF(O558='06A_Варіанти'!Q549,'06A_Варіанти'!Q$1,IF(O558='06A_Варіанти'!R549,'06A_Варіанти'!R$1,"НЕМАЄ МАРШРУТУ"))))))))))))))</f>
        <v>DNI_AMUR</v>
      </c>
      <c r="G558" s="2" t="str">
        <f t="shared" si="56"/>
        <v>БЕЗ ЗМІН</v>
      </c>
      <c r="H558" s="2">
        <f>IF(G558="НЕМАЄ МАРШРУТУ",0,O558-'06A_Варіанти'!T549)</f>
        <v>0</v>
      </c>
      <c r="I558" s="2">
        <f>IFERROR(INDEX('04_Потоки'!$E:$E,MATCH(A558,'04_Потоки'!$A:$A,0)),0)</f>
        <v>1.850536130536131</v>
      </c>
      <c r="J558" s="2">
        <f t="shared" si="57"/>
        <v>1</v>
      </c>
      <c r="K558" s="2">
        <f>IF(C558="РЦК макси",0,2*'06A_Варіанти'!T549*J558)</f>
        <v>303.2</v>
      </c>
      <c r="L558" s="2">
        <f t="shared" si="58"/>
        <v>303.2</v>
      </c>
      <c r="M558" s="2">
        <f t="shared" si="59"/>
        <v>0</v>
      </c>
      <c r="N558" s="9">
        <f t="shared" si="60"/>
        <v>0</v>
      </c>
      <c r="O558" s="2">
        <f>MIN(IF('07A_Конструктор'!$D$5="Так",'06A_Варіанти'!E549,1E+99),IF('07A_Конструктор'!$D$6="Так",'06A_Варіанти'!F549,1E+99),IF('07A_Конструктор'!$D$7="Так",'06A_Варіанти'!G549,1E+99),IF('07A_Конструктор'!$D$8="Так",'06A_Варіанти'!H549,1E+99),IF('07A_Конструктор'!$D$9="Так",'06A_Варіанти'!I549,1E+99),IF('07A_Конструктор'!$D$10="Так",'06A_Варіанти'!J549,1E+99),IF('07A_Конструктор'!$D$11="Так",'06A_Варіанти'!K549,1E+99),IF('07A_Конструктор'!$D$12="Так",'06A_Варіанти'!L549,1E+99),IF('07A_Конструктор'!$D$13="Так",'06A_Варіанти'!M549,1E+99),IF('07A_Конструктор'!$D$14="Так",'06A_Варіанти'!N549,1E+99),IF('07A_Конструктор'!$D$15="Так",'06A_Варіанти'!O549,1E+99),IF('07A_Конструктор'!$D$16="Так",'06A_Варіанти'!P549,1E+99),IF('07A_Конструктор'!$D$17="Так",'06A_Варіанти'!Q549,1E+99),IF('06A_Варіанти'!R549="",1E+99,'06A_Варіанти'!R549))</f>
        <v>151.6</v>
      </c>
      <c r="P558" s="2" t="str">
        <f t="shared" si="61"/>
        <v>5 т</v>
      </c>
      <c r="Q558" s="2">
        <f t="shared" si="62"/>
        <v>14</v>
      </c>
      <c r="R558" s="2">
        <f>IF(OR(C558="РЦК макси",C558="РЦЧ SKU"),"SKU-потік",IFERROR(VLOOKUP(D558,'02_РЦ'!$A$3:$I$7,5,FALSE),0))</f>
        <v>800</v>
      </c>
      <c r="S558" s="2" t="str">
        <f>IF(OR(C558="РЦК макси",C558="РЦЧ SKU"),"Не рахується в ліміт",IFERROR(VLOOKUP(D558,'02_РЦ'!$A$3:$I$7,9,FALSE),"Немає РЦ"))</f>
        <v>В межах</v>
      </c>
    </row>
    <row r="559" spans="1:19">
      <c r="A559" s="2" t="str">
        <f>'06A_Варіанти'!A550</f>
        <v>BASE_2839</v>
      </c>
      <c r="B559" s="2" t="str">
        <f>'06A_Варіанти'!B550</f>
        <v>TT_2839</v>
      </c>
      <c r="C559" s="2" t="str">
        <f>'06A_Варіанти'!D550</f>
        <v>Основний</v>
      </c>
      <c r="D559" s="2" t="str">
        <f>'06A_Варіанти'!C550</f>
        <v>РЦП</v>
      </c>
      <c r="E559" s="2" t="str">
        <f>'06A_Варіанти'!S550</f>
        <v>DIRECT</v>
      </c>
      <c r="F559" s="2" t="str">
        <f>IF(O559='06A_Варіанти'!E550,'06A_Варіанти'!E$1,IF(O559='06A_Варіанти'!F550,'06A_Варіанти'!F$1,IF(O559='06A_Варіанти'!G550,'06A_Варіанти'!G$1,IF(O559='06A_Варіанти'!H550,'06A_Варіанти'!H$1,IF(O559='06A_Варіанти'!I550,'06A_Варіанти'!I$1,IF(O559='06A_Варіанти'!J550,'06A_Варіанти'!J$1,IF(O559='06A_Варіанти'!K550,'06A_Варіанти'!K$1,IF(O559='06A_Варіанти'!L550,'06A_Варіанти'!L$1,IF(O559='06A_Варіанти'!M550,'06A_Варіанти'!M$1,IF(O559='06A_Варіанти'!N550,'06A_Варіанти'!N$1,IF(O559='06A_Варіанти'!O550,'06A_Варіанти'!O$1,IF(O559='06A_Варіанти'!P550,'06A_Варіанти'!P$1,IF(O559='06A_Варіанти'!Q550,'06A_Варіанти'!Q$1,IF(O559='06A_Варіанти'!R550,'06A_Варіанти'!R$1,"НЕМАЄ МАРШРУТУ"))))))))))))))</f>
        <v>DIRECT</v>
      </c>
      <c r="G559" s="2" t="str">
        <f t="shared" si="56"/>
        <v>БЕЗ ЗМІН</v>
      </c>
      <c r="H559" s="2">
        <f>IF(G559="НЕМАЄ МАРШРУТУ",0,O559-'06A_Варіанти'!T550)</f>
        <v>0</v>
      </c>
      <c r="I559" s="2">
        <f>IFERROR(INDEX('04_Потоки'!$E:$E,MATCH(A559,'04_Потоки'!$A:$A,0)),0)</f>
        <v>1.850536130536131</v>
      </c>
      <c r="J559" s="2">
        <f t="shared" si="57"/>
        <v>1</v>
      </c>
      <c r="K559" s="2">
        <f>IF(C559="РЦК макси",0,2*'06A_Варіанти'!T550*J559)</f>
        <v>15.2</v>
      </c>
      <c r="L559" s="2">
        <f t="shared" si="58"/>
        <v>15.2</v>
      </c>
      <c r="M559" s="2">
        <f t="shared" si="59"/>
        <v>0</v>
      </c>
      <c r="N559" s="9">
        <f t="shared" si="60"/>
        <v>0</v>
      </c>
      <c r="O559" s="2">
        <f>MIN(IF('07A_Конструктор'!$D$5="Так",'06A_Варіанти'!E550,1E+99),IF('07A_Конструктор'!$D$6="Так",'06A_Варіанти'!F550,1E+99),IF('07A_Конструктор'!$D$7="Так",'06A_Варіанти'!G550,1E+99),IF('07A_Конструктор'!$D$8="Так",'06A_Варіанти'!H550,1E+99),IF('07A_Конструктор'!$D$9="Так",'06A_Варіанти'!I550,1E+99),IF('07A_Конструктор'!$D$10="Так",'06A_Варіанти'!J550,1E+99),IF('07A_Конструктор'!$D$11="Так",'06A_Варіанти'!K550,1E+99),IF('07A_Конструктор'!$D$12="Так",'06A_Варіанти'!L550,1E+99),IF('07A_Конструктор'!$D$13="Так",'06A_Варіанти'!M550,1E+99),IF('07A_Конструктор'!$D$14="Так",'06A_Варіанти'!N550,1E+99),IF('07A_Конструктор'!$D$15="Так",'06A_Варіанти'!O550,1E+99),IF('07A_Конструктор'!$D$16="Так",'06A_Варіанти'!P550,1E+99),IF('07A_Конструктор'!$D$17="Так",'06A_Варіанти'!Q550,1E+99),IF('06A_Варіанти'!R550="",1E+99,'06A_Варіанти'!R550))</f>
        <v>7.6</v>
      </c>
      <c r="P559" s="2" t="str">
        <f t="shared" si="61"/>
        <v>5 т</v>
      </c>
      <c r="Q559" s="2">
        <f t="shared" si="62"/>
        <v>14</v>
      </c>
      <c r="R559" s="2">
        <f>IF(OR(C559="РЦК макси",C559="РЦЧ SKU"),"SKU-потік",IFERROR(VLOOKUP(D559,'02_РЦ'!$A$3:$I$7,5,FALSE),0))</f>
        <v>800</v>
      </c>
      <c r="S559" s="2" t="str">
        <f>IF(OR(C559="РЦК макси",C559="РЦЧ SKU"),"Не рахується в ліміт",IFERROR(VLOOKUP(D559,'02_РЦ'!$A$3:$I$7,9,FALSE),"Немає РЦ"))</f>
        <v>В межах</v>
      </c>
    </row>
    <row r="560" spans="1:19">
      <c r="A560" s="2" t="str">
        <f>'06A_Варіанти'!A551</f>
        <v>BASE_2840</v>
      </c>
      <c r="B560" s="2" t="str">
        <f>'06A_Варіанти'!B551</f>
        <v>TT_2840</v>
      </c>
      <c r="C560" s="2" t="str">
        <f>'06A_Варіанти'!D551</f>
        <v>Основний</v>
      </c>
      <c r="D560" s="2" t="str">
        <f>'06A_Варіанти'!C551</f>
        <v>РЦП</v>
      </c>
      <c r="E560" s="2" t="str">
        <f>'06A_Варіанти'!S551</f>
        <v>DIRECT</v>
      </c>
      <c r="F560" s="2" t="str">
        <f>IF(O560='06A_Варіанти'!E551,'06A_Варіанти'!E$1,IF(O560='06A_Варіанти'!F551,'06A_Варіанти'!F$1,IF(O560='06A_Варіанти'!G551,'06A_Варіанти'!G$1,IF(O560='06A_Варіанти'!H551,'06A_Варіанти'!H$1,IF(O560='06A_Варіанти'!I551,'06A_Варіанти'!I$1,IF(O560='06A_Варіанти'!J551,'06A_Варіанти'!J$1,IF(O560='06A_Варіанти'!K551,'06A_Варіанти'!K$1,IF(O560='06A_Варіанти'!L551,'06A_Варіанти'!L$1,IF(O560='06A_Варіанти'!M551,'06A_Варіанти'!M$1,IF(O560='06A_Варіанти'!N551,'06A_Варіанти'!N$1,IF(O560='06A_Варіанти'!O551,'06A_Варіанти'!O$1,IF(O560='06A_Варіанти'!P551,'06A_Варіанти'!P$1,IF(O560='06A_Варіанти'!Q551,'06A_Варіанти'!Q$1,IF(O560='06A_Варіанти'!R551,'06A_Варіанти'!R$1,"НЕМАЄ МАРШРУТУ"))))))))))))))</f>
        <v>DIRECT</v>
      </c>
      <c r="G560" s="2" t="str">
        <f t="shared" si="56"/>
        <v>БЕЗ ЗМІН</v>
      </c>
      <c r="H560" s="2">
        <f>IF(G560="НЕМАЄ МАРШРУТУ",0,O560-'06A_Варіанти'!T551)</f>
        <v>0</v>
      </c>
      <c r="I560" s="2">
        <f>IFERROR(INDEX('04_Потоки'!$E:$E,MATCH(A560,'04_Потоки'!$A:$A,0)),0)</f>
        <v>1.850536130536131</v>
      </c>
      <c r="J560" s="2">
        <f t="shared" si="57"/>
        <v>1</v>
      </c>
      <c r="K560" s="2">
        <f>IF(C560="РЦК макси",0,2*'06A_Варіанти'!T551*J560)</f>
        <v>706.2</v>
      </c>
      <c r="L560" s="2">
        <f t="shared" si="58"/>
        <v>706.2</v>
      </c>
      <c r="M560" s="2">
        <f t="shared" si="59"/>
        <v>0</v>
      </c>
      <c r="N560" s="9">
        <f t="shared" si="60"/>
        <v>0</v>
      </c>
      <c r="O560" s="2">
        <f>MIN(IF('07A_Конструктор'!$D$5="Так",'06A_Варіанти'!E551,1E+99),IF('07A_Конструктор'!$D$6="Так",'06A_Варіанти'!F551,1E+99),IF('07A_Конструктор'!$D$7="Так",'06A_Варіанти'!G551,1E+99),IF('07A_Конструктор'!$D$8="Так",'06A_Варіанти'!H551,1E+99),IF('07A_Конструктор'!$D$9="Так",'06A_Варіанти'!I551,1E+99),IF('07A_Конструктор'!$D$10="Так",'06A_Варіанти'!J551,1E+99),IF('07A_Конструктор'!$D$11="Так",'06A_Варіанти'!K551,1E+99),IF('07A_Конструктор'!$D$12="Так",'06A_Варіанти'!L551,1E+99),IF('07A_Конструктор'!$D$13="Так",'06A_Варіанти'!M551,1E+99),IF('07A_Конструктор'!$D$14="Так",'06A_Варіанти'!N551,1E+99),IF('07A_Конструктор'!$D$15="Так",'06A_Варіанти'!O551,1E+99),IF('07A_Конструктор'!$D$16="Так",'06A_Варіанти'!P551,1E+99),IF('07A_Конструктор'!$D$17="Так",'06A_Варіанти'!Q551,1E+99),IF('06A_Варіанти'!R551="",1E+99,'06A_Варіанти'!R551))</f>
        <v>353.1</v>
      </c>
      <c r="P560" s="2" t="str">
        <f t="shared" si="61"/>
        <v>5 т</v>
      </c>
      <c r="Q560" s="2">
        <f t="shared" si="62"/>
        <v>14</v>
      </c>
      <c r="R560" s="2">
        <f>IF(OR(C560="РЦК макси",C560="РЦЧ SKU"),"SKU-потік",IFERROR(VLOOKUP(D560,'02_РЦ'!$A$3:$I$7,5,FALSE),0))</f>
        <v>800</v>
      </c>
      <c r="S560" s="2" t="str">
        <f>IF(OR(C560="РЦК макси",C560="РЦЧ SKU"),"Не рахується в ліміт",IFERROR(VLOOKUP(D560,'02_РЦ'!$A$3:$I$7,9,FALSE),"Немає РЦ"))</f>
        <v>В межах</v>
      </c>
    </row>
    <row r="561" spans="1:19">
      <c r="A561" s="2" t="str">
        <f>'06A_Варіанти'!A552</f>
        <v>BASE_2841</v>
      </c>
      <c r="B561" s="2" t="str">
        <f>'06A_Варіанти'!B552</f>
        <v>TT_2841</v>
      </c>
      <c r="C561" s="2" t="str">
        <f>'06A_Варіанти'!D552</f>
        <v>Основний</v>
      </c>
      <c r="D561" s="2" t="str">
        <f>'06A_Варіанти'!C552</f>
        <v>РЦП</v>
      </c>
      <c r="E561" s="2" t="str">
        <f>'06A_Варіанти'!S552</f>
        <v>DIRECT</v>
      </c>
      <c r="F561" s="2" t="str">
        <f>IF(O561='06A_Варіанти'!E552,'06A_Варіанти'!E$1,IF(O561='06A_Варіанти'!F552,'06A_Варіанти'!F$1,IF(O561='06A_Варіанти'!G552,'06A_Варіанти'!G$1,IF(O561='06A_Варіанти'!H552,'06A_Варіанти'!H$1,IF(O561='06A_Варіанти'!I552,'06A_Варіанти'!I$1,IF(O561='06A_Варіанти'!J552,'06A_Варіанти'!J$1,IF(O561='06A_Варіанти'!K552,'06A_Варіанти'!K$1,IF(O561='06A_Варіанти'!L552,'06A_Варіанти'!L$1,IF(O561='06A_Варіанти'!M552,'06A_Варіанти'!M$1,IF(O561='06A_Варіанти'!N552,'06A_Варіанти'!N$1,IF(O561='06A_Варіанти'!O552,'06A_Варіанти'!O$1,IF(O561='06A_Варіанти'!P552,'06A_Варіанти'!P$1,IF(O561='06A_Варіанти'!Q552,'06A_Варіанти'!Q$1,IF(O561='06A_Варіанти'!R552,'06A_Варіанти'!R$1,"НЕМАЄ МАРШРУТУ"))))))))))))))</f>
        <v>DIRECT</v>
      </c>
      <c r="G561" s="2" t="str">
        <f t="shared" si="56"/>
        <v>БЕЗ ЗМІН</v>
      </c>
      <c r="H561" s="2">
        <f>IF(G561="НЕМАЄ МАРШРУТУ",0,O561-'06A_Варіанти'!T552)</f>
        <v>0</v>
      </c>
      <c r="I561" s="2">
        <f>IFERROR(INDEX('04_Потоки'!$E:$E,MATCH(A561,'04_Потоки'!$A:$A,0)),0)</f>
        <v>1.850536130536131</v>
      </c>
      <c r="J561" s="2">
        <f t="shared" si="57"/>
        <v>1</v>
      </c>
      <c r="K561" s="2">
        <f>IF(C561="РЦК макси",0,2*'06A_Варіанти'!T552*J561)</f>
        <v>696.8</v>
      </c>
      <c r="L561" s="2">
        <f t="shared" si="58"/>
        <v>696.8</v>
      </c>
      <c r="M561" s="2">
        <f t="shared" si="59"/>
        <v>0</v>
      </c>
      <c r="N561" s="9">
        <f t="shared" si="60"/>
        <v>0</v>
      </c>
      <c r="O561" s="2">
        <f>MIN(IF('07A_Конструктор'!$D$5="Так",'06A_Варіанти'!E552,1E+99),IF('07A_Конструктор'!$D$6="Так",'06A_Варіанти'!F552,1E+99),IF('07A_Конструктор'!$D$7="Так",'06A_Варіанти'!G552,1E+99),IF('07A_Конструктор'!$D$8="Так",'06A_Варіанти'!H552,1E+99),IF('07A_Конструктор'!$D$9="Так",'06A_Варіанти'!I552,1E+99),IF('07A_Конструктор'!$D$10="Так",'06A_Варіанти'!J552,1E+99),IF('07A_Конструктор'!$D$11="Так",'06A_Варіанти'!K552,1E+99),IF('07A_Конструктор'!$D$12="Так",'06A_Варіанти'!L552,1E+99),IF('07A_Конструктор'!$D$13="Так",'06A_Варіанти'!M552,1E+99),IF('07A_Конструктор'!$D$14="Так",'06A_Варіанти'!N552,1E+99),IF('07A_Конструктор'!$D$15="Так",'06A_Варіанти'!O552,1E+99),IF('07A_Конструктор'!$D$16="Так",'06A_Варіанти'!P552,1E+99),IF('07A_Конструктор'!$D$17="Так",'06A_Варіанти'!Q552,1E+99),IF('06A_Варіанти'!R552="",1E+99,'06A_Варіанти'!R552))</f>
        <v>348.4</v>
      </c>
      <c r="P561" s="2" t="str">
        <f t="shared" si="61"/>
        <v>5 т</v>
      </c>
      <c r="Q561" s="2">
        <f t="shared" si="62"/>
        <v>14</v>
      </c>
      <c r="R561" s="2">
        <f>IF(OR(C561="РЦК макси",C561="РЦЧ SKU"),"SKU-потік",IFERROR(VLOOKUP(D561,'02_РЦ'!$A$3:$I$7,5,FALSE),0))</f>
        <v>800</v>
      </c>
      <c r="S561" s="2" t="str">
        <f>IF(OR(C561="РЦК макси",C561="РЦЧ SKU"),"Не рахується в ліміт",IFERROR(VLOOKUP(D561,'02_РЦ'!$A$3:$I$7,9,FALSE),"Немає РЦ"))</f>
        <v>В межах</v>
      </c>
    </row>
    <row r="562" spans="1:19">
      <c r="A562" s="2" t="str">
        <f>'06A_Варіанти'!A553</f>
        <v>BASE_2843</v>
      </c>
      <c r="B562" s="2" t="str">
        <f>'06A_Варіанти'!B553</f>
        <v>TT_2843</v>
      </c>
      <c r="C562" s="2" t="str">
        <f>'06A_Варіанти'!D553</f>
        <v>Основний</v>
      </c>
      <c r="D562" s="2" t="str">
        <f>'06A_Варіанти'!C553</f>
        <v>РЦП</v>
      </c>
      <c r="E562" s="2" t="str">
        <f>'06A_Варіанти'!S553</f>
        <v>DIRECT</v>
      </c>
      <c r="F562" s="2" t="str">
        <f>IF(O562='06A_Варіанти'!E553,'06A_Варіанти'!E$1,IF(O562='06A_Варіанти'!F553,'06A_Варіанти'!F$1,IF(O562='06A_Варіанти'!G553,'06A_Варіанти'!G$1,IF(O562='06A_Варіанти'!H553,'06A_Варіанти'!H$1,IF(O562='06A_Варіанти'!I553,'06A_Варіанти'!I$1,IF(O562='06A_Варіанти'!J553,'06A_Варіанти'!J$1,IF(O562='06A_Варіанти'!K553,'06A_Варіанти'!K$1,IF(O562='06A_Варіанти'!L553,'06A_Варіанти'!L$1,IF(O562='06A_Варіанти'!M553,'06A_Варіанти'!M$1,IF(O562='06A_Варіанти'!N553,'06A_Варіанти'!N$1,IF(O562='06A_Варіанти'!O553,'06A_Варіанти'!O$1,IF(O562='06A_Варіанти'!P553,'06A_Варіанти'!P$1,IF(O562='06A_Варіанти'!Q553,'06A_Варіанти'!Q$1,IF(O562='06A_Варіанти'!R553,'06A_Варіанти'!R$1,"НЕМАЄ МАРШРУТУ"))))))))))))))</f>
        <v>DIRECT</v>
      </c>
      <c r="G562" s="2" t="str">
        <f t="shared" si="56"/>
        <v>БЕЗ ЗМІН</v>
      </c>
      <c r="H562" s="2">
        <f>IF(G562="НЕМАЄ МАРШРУТУ",0,O562-'06A_Варіанти'!T553)</f>
        <v>0</v>
      </c>
      <c r="I562" s="2">
        <f>IFERROR(INDEX('04_Потоки'!$E:$E,MATCH(A562,'04_Потоки'!$A:$A,0)),0)</f>
        <v>1.850536130536131</v>
      </c>
      <c r="J562" s="2">
        <f t="shared" si="57"/>
        <v>1</v>
      </c>
      <c r="K562" s="2">
        <f>IF(C562="РЦК макси",0,2*'06A_Варіанти'!T553*J562)</f>
        <v>20.6</v>
      </c>
      <c r="L562" s="2">
        <f t="shared" si="58"/>
        <v>20.6</v>
      </c>
      <c r="M562" s="2">
        <f t="shared" si="59"/>
        <v>0</v>
      </c>
      <c r="N562" s="9">
        <f t="shared" si="60"/>
        <v>0</v>
      </c>
      <c r="O562" s="2">
        <f>MIN(IF('07A_Конструктор'!$D$5="Так",'06A_Варіанти'!E553,1E+99),IF('07A_Конструктор'!$D$6="Так",'06A_Варіанти'!F553,1E+99),IF('07A_Конструктор'!$D$7="Так",'06A_Варіанти'!G553,1E+99),IF('07A_Конструктор'!$D$8="Так",'06A_Варіанти'!H553,1E+99),IF('07A_Конструктор'!$D$9="Так",'06A_Варіанти'!I553,1E+99),IF('07A_Конструктор'!$D$10="Так",'06A_Варіанти'!J553,1E+99),IF('07A_Конструктор'!$D$11="Так",'06A_Варіанти'!K553,1E+99),IF('07A_Конструктор'!$D$12="Так",'06A_Варіанти'!L553,1E+99),IF('07A_Конструктор'!$D$13="Так",'06A_Варіанти'!M553,1E+99),IF('07A_Конструктор'!$D$14="Так",'06A_Варіанти'!N553,1E+99),IF('07A_Конструктор'!$D$15="Так",'06A_Варіанти'!O553,1E+99),IF('07A_Конструктор'!$D$16="Так",'06A_Варіанти'!P553,1E+99),IF('07A_Конструктор'!$D$17="Так",'06A_Варіанти'!Q553,1E+99),IF('06A_Варіанти'!R553="",1E+99,'06A_Варіанти'!R553))</f>
        <v>10.3</v>
      </c>
      <c r="P562" s="2" t="str">
        <f t="shared" si="61"/>
        <v>5 т</v>
      </c>
      <c r="Q562" s="2">
        <f t="shared" si="62"/>
        <v>14</v>
      </c>
      <c r="R562" s="2">
        <f>IF(OR(C562="РЦК макси",C562="РЦЧ SKU"),"SKU-потік",IFERROR(VLOOKUP(D562,'02_РЦ'!$A$3:$I$7,5,FALSE),0))</f>
        <v>800</v>
      </c>
      <c r="S562" s="2" t="str">
        <f>IF(OR(C562="РЦК макси",C562="РЦЧ SKU"),"Не рахується в ліміт",IFERROR(VLOOKUP(D562,'02_РЦ'!$A$3:$I$7,9,FALSE),"Немає РЦ"))</f>
        <v>В межах</v>
      </c>
    </row>
    <row r="563" spans="1:19">
      <c r="A563" s="2" t="str">
        <f>'06A_Варіанти'!A554</f>
        <v>BASE_2846</v>
      </c>
      <c r="B563" s="2" t="str">
        <f>'06A_Варіанти'!B554</f>
        <v>TT_2846</v>
      </c>
      <c r="C563" s="2" t="str">
        <f>'06A_Варіанти'!D554</f>
        <v>Основний</v>
      </c>
      <c r="D563" s="2" t="str">
        <f>'06A_Варіанти'!C554</f>
        <v>РЦП</v>
      </c>
      <c r="E563" s="2" t="str">
        <f>'06A_Варіанти'!S554</f>
        <v>DIRECT</v>
      </c>
      <c r="F563" s="2" t="str">
        <f>IF(O563='06A_Варіанти'!E554,'06A_Варіанти'!E$1,IF(O563='06A_Варіанти'!F554,'06A_Варіанти'!F$1,IF(O563='06A_Варіанти'!G554,'06A_Варіанти'!G$1,IF(O563='06A_Варіанти'!H554,'06A_Варіанти'!H$1,IF(O563='06A_Варіанти'!I554,'06A_Варіанти'!I$1,IF(O563='06A_Варіанти'!J554,'06A_Варіанти'!J$1,IF(O563='06A_Варіанти'!K554,'06A_Варіанти'!K$1,IF(O563='06A_Варіанти'!L554,'06A_Варіанти'!L$1,IF(O563='06A_Варіанти'!M554,'06A_Варіанти'!M$1,IF(O563='06A_Варіанти'!N554,'06A_Варіанти'!N$1,IF(O563='06A_Варіанти'!O554,'06A_Варіанти'!O$1,IF(O563='06A_Варіанти'!P554,'06A_Варіанти'!P$1,IF(O563='06A_Варіанти'!Q554,'06A_Варіанти'!Q$1,IF(O563='06A_Варіанти'!R554,'06A_Варіанти'!R$1,"НЕМАЄ МАРШРУТУ"))))))))))))))</f>
        <v>DIRECT</v>
      </c>
      <c r="G563" s="2" t="str">
        <f t="shared" si="56"/>
        <v>БЕЗ ЗМІН</v>
      </c>
      <c r="H563" s="2">
        <f>IF(G563="НЕМАЄ МАРШРУТУ",0,O563-'06A_Варіанти'!T554)</f>
        <v>0</v>
      </c>
      <c r="I563" s="2">
        <f>IFERROR(INDEX('04_Потоки'!$E:$E,MATCH(A563,'04_Потоки'!$A:$A,0)),0)</f>
        <v>1.850536130536131</v>
      </c>
      <c r="J563" s="2">
        <f t="shared" si="57"/>
        <v>1</v>
      </c>
      <c r="K563" s="2">
        <f>IF(C563="РЦК макси",0,2*'06A_Варіанти'!T554*J563)</f>
        <v>248.2</v>
      </c>
      <c r="L563" s="2">
        <f t="shared" si="58"/>
        <v>248.2</v>
      </c>
      <c r="M563" s="2">
        <f t="shared" si="59"/>
        <v>0</v>
      </c>
      <c r="N563" s="9">
        <f t="shared" si="60"/>
        <v>0</v>
      </c>
      <c r="O563" s="2">
        <f>MIN(IF('07A_Конструктор'!$D$5="Так",'06A_Варіанти'!E554,1E+99),IF('07A_Конструктор'!$D$6="Так",'06A_Варіанти'!F554,1E+99),IF('07A_Конструктор'!$D$7="Так",'06A_Варіанти'!G554,1E+99),IF('07A_Конструктор'!$D$8="Так",'06A_Варіанти'!H554,1E+99),IF('07A_Конструктор'!$D$9="Так",'06A_Варіанти'!I554,1E+99),IF('07A_Конструктор'!$D$10="Так",'06A_Варіанти'!J554,1E+99),IF('07A_Конструктор'!$D$11="Так",'06A_Варіанти'!K554,1E+99),IF('07A_Конструктор'!$D$12="Так",'06A_Варіанти'!L554,1E+99),IF('07A_Конструктор'!$D$13="Так",'06A_Варіанти'!M554,1E+99),IF('07A_Конструктор'!$D$14="Так",'06A_Варіанти'!N554,1E+99),IF('07A_Конструктор'!$D$15="Так",'06A_Варіанти'!O554,1E+99),IF('07A_Конструктор'!$D$16="Так",'06A_Варіанти'!P554,1E+99),IF('07A_Конструктор'!$D$17="Так",'06A_Варіанти'!Q554,1E+99),IF('06A_Варіанти'!R554="",1E+99,'06A_Варіанти'!R554))</f>
        <v>124.1</v>
      </c>
      <c r="P563" s="2" t="str">
        <f t="shared" si="61"/>
        <v>5 т</v>
      </c>
      <c r="Q563" s="2">
        <f t="shared" si="62"/>
        <v>14</v>
      </c>
      <c r="R563" s="2">
        <f>IF(OR(C563="РЦК макси",C563="РЦЧ SKU"),"SKU-потік",IFERROR(VLOOKUP(D563,'02_РЦ'!$A$3:$I$7,5,FALSE),0))</f>
        <v>800</v>
      </c>
      <c r="S563" s="2" t="str">
        <f>IF(OR(C563="РЦК макси",C563="РЦЧ SKU"),"Не рахується в ліміт",IFERROR(VLOOKUP(D563,'02_РЦ'!$A$3:$I$7,9,FALSE),"Немає РЦ"))</f>
        <v>В межах</v>
      </c>
    </row>
    <row r="564" spans="1:19">
      <c r="A564" s="2" t="str">
        <f>'06A_Варіанти'!A555</f>
        <v>BASE_2848</v>
      </c>
      <c r="B564" s="2" t="str">
        <f>'06A_Варіанти'!B555</f>
        <v>TT_2848</v>
      </c>
      <c r="C564" s="2" t="str">
        <f>'06A_Варіанти'!D555</f>
        <v>Основний</v>
      </c>
      <c r="D564" s="2" t="str">
        <f>'06A_Варіанти'!C555</f>
        <v>РЦП</v>
      </c>
      <c r="E564" s="2" t="str">
        <f>'06A_Варіанти'!S555</f>
        <v>DIRECT</v>
      </c>
      <c r="F564" s="2" t="str">
        <f>IF(O564='06A_Варіанти'!E555,'06A_Варіанти'!E$1,IF(O564='06A_Варіанти'!F555,'06A_Варіанти'!F$1,IF(O564='06A_Варіанти'!G555,'06A_Варіанти'!G$1,IF(O564='06A_Варіанти'!H555,'06A_Варіанти'!H$1,IF(O564='06A_Варіанти'!I555,'06A_Варіанти'!I$1,IF(O564='06A_Варіанти'!J555,'06A_Варіанти'!J$1,IF(O564='06A_Варіанти'!K555,'06A_Варіанти'!K$1,IF(O564='06A_Варіанти'!L555,'06A_Варіанти'!L$1,IF(O564='06A_Варіанти'!M555,'06A_Варіанти'!M$1,IF(O564='06A_Варіанти'!N555,'06A_Варіанти'!N$1,IF(O564='06A_Варіанти'!O555,'06A_Варіанти'!O$1,IF(O564='06A_Варіанти'!P555,'06A_Варіанти'!P$1,IF(O564='06A_Варіанти'!Q555,'06A_Варіанти'!Q$1,IF(O564='06A_Варіанти'!R555,'06A_Варіанти'!R$1,"НЕМАЄ МАРШРУТУ"))))))))))))))</f>
        <v>DIRECT</v>
      </c>
      <c r="G564" s="2" t="str">
        <f t="shared" si="56"/>
        <v>БЕЗ ЗМІН</v>
      </c>
      <c r="H564" s="2">
        <f>IF(G564="НЕМАЄ МАРШРУТУ",0,O564-'06A_Варіанти'!T555)</f>
        <v>0</v>
      </c>
      <c r="I564" s="2">
        <f>IFERROR(INDEX('04_Потоки'!$E:$E,MATCH(A564,'04_Потоки'!$A:$A,0)),0)</f>
        <v>1.850536130536131</v>
      </c>
      <c r="J564" s="2">
        <f t="shared" si="57"/>
        <v>1</v>
      </c>
      <c r="K564" s="2">
        <f>IF(C564="РЦК макси",0,2*'06A_Варіанти'!T555*J564)</f>
        <v>709</v>
      </c>
      <c r="L564" s="2">
        <f t="shared" si="58"/>
        <v>709</v>
      </c>
      <c r="M564" s="2">
        <f t="shared" si="59"/>
        <v>0</v>
      </c>
      <c r="N564" s="9">
        <f t="shared" si="60"/>
        <v>0</v>
      </c>
      <c r="O564" s="2">
        <f>MIN(IF('07A_Конструктор'!$D$5="Так",'06A_Варіанти'!E555,1E+99),IF('07A_Конструктор'!$D$6="Так",'06A_Варіанти'!F555,1E+99),IF('07A_Конструктор'!$D$7="Так",'06A_Варіанти'!G555,1E+99),IF('07A_Конструктор'!$D$8="Так",'06A_Варіанти'!H555,1E+99),IF('07A_Конструктор'!$D$9="Так",'06A_Варіанти'!I555,1E+99),IF('07A_Конструктор'!$D$10="Так",'06A_Варіанти'!J555,1E+99),IF('07A_Конструктор'!$D$11="Так",'06A_Варіанти'!K555,1E+99),IF('07A_Конструктор'!$D$12="Так",'06A_Варіанти'!L555,1E+99),IF('07A_Конструктор'!$D$13="Так",'06A_Варіанти'!M555,1E+99),IF('07A_Конструктор'!$D$14="Так",'06A_Варіанти'!N555,1E+99),IF('07A_Конструктор'!$D$15="Так",'06A_Варіанти'!O555,1E+99),IF('07A_Конструктор'!$D$16="Так",'06A_Варіанти'!P555,1E+99),IF('07A_Конструктор'!$D$17="Так",'06A_Варіанти'!Q555,1E+99),IF('06A_Варіанти'!R555="",1E+99,'06A_Варіанти'!R555))</f>
        <v>354.5</v>
      </c>
      <c r="P564" s="2" t="str">
        <f t="shared" si="61"/>
        <v>5 т</v>
      </c>
      <c r="Q564" s="2">
        <f t="shared" si="62"/>
        <v>14</v>
      </c>
      <c r="R564" s="2">
        <f>IF(OR(C564="РЦК макси",C564="РЦЧ SKU"),"SKU-потік",IFERROR(VLOOKUP(D564,'02_РЦ'!$A$3:$I$7,5,FALSE),0))</f>
        <v>800</v>
      </c>
      <c r="S564" s="2" t="str">
        <f>IF(OR(C564="РЦК макси",C564="РЦЧ SKU"),"Не рахується в ліміт",IFERROR(VLOOKUP(D564,'02_РЦ'!$A$3:$I$7,9,FALSE),"Немає РЦ"))</f>
        <v>В межах</v>
      </c>
    </row>
    <row r="565" spans="1:19">
      <c r="A565" s="2" t="str">
        <f>'06A_Варіанти'!A556</f>
        <v>BASE_2850</v>
      </c>
      <c r="B565" s="2" t="str">
        <f>'06A_Варіанти'!B556</f>
        <v>TT_2850</v>
      </c>
      <c r="C565" s="2" t="str">
        <f>'06A_Варіанти'!D556</f>
        <v>Основний</v>
      </c>
      <c r="D565" s="2" t="str">
        <f>'06A_Варіанти'!C556</f>
        <v>РЦП</v>
      </c>
      <c r="E565" s="2" t="str">
        <f>'06A_Варіанти'!S556</f>
        <v>DIRECT</v>
      </c>
      <c r="F565" s="2" t="str">
        <f>IF(O565='06A_Варіанти'!E556,'06A_Варіанти'!E$1,IF(O565='06A_Варіанти'!F556,'06A_Варіанти'!F$1,IF(O565='06A_Варіанти'!G556,'06A_Варіанти'!G$1,IF(O565='06A_Варіанти'!H556,'06A_Варіанти'!H$1,IF(O565='06A_Варіанти'!I556,'06A_Варіанти'!I$1,IF(O565='06A_Варіанти'!J556,'06A_Варіанти'!J$1,IF(O565='06A_Варіанти'!K556,'06A_Варіанти'!K$1,IF(O565='06A_Варіанти'!L556,'06A_Варіанти'!L$1,IF(O565='06A_Варіанти'!M556,'06A_Варіанти'!M$1,IF(O565='06A_Варіанти'!N556,'06A_Варіанти'!N$1,IF(O565='06A_Варіанти'!O556,'06A_Варіанти'!O$1,IF(O565='06A_Варіанти'!P556,'06A_Варіанти'!P$1,IF(O565='06A_Варіанти'!Q556,'06A_Варіанти'!Q$1,IF(O565='06A_Варіанти'!R556,'06A_Варіанти'!R$1,"НЕМАЄ МАРШРУТУ"))))))))))))))</f>
        <v>DIRECT</v>
      </c>
      <c r="G565" s="2" t="str">
        <f t="shared" si="56"/>
        <v>БЕЗ ЗМІН</v>
      </c>
      <c r="H565" s="2">
        <f>IF(G565="НЕМАЄ МАРШРУТУ",0,O565-'06A_Варіанти'!T556)</f>
        <v>0</v>
      </c>
      <c r="I565" s="2">
        <f>IFERROR(INDEX('04_Потоки'!$E:$E,MATCH(A565,'04_Потоки'!$A:$A,0)),0)</f>
        <v>1.850536130536131</v>
      </c>
      <c r="J565" s="2">
        <f t="shared" si="57"/>
        <v>1</v>
      </c>
      <c r="K565" s="2">
        <f>IF(C565="РЦК макси",0,2*'06A_Варіанти'!T556*J565)</f>
        <v>762.8</v>
      </c>
      <c r="L565" s="2">
        <f t="shared" si="58"/>
        <v>762.8</v>
      </c>
      <c r="M565" s="2">
        <f t="shared" si="59"/>
        <v>0</v>
      </c>
      <c r="N565" s="9">
        <f t="shared" si="60"/>
        <v>0</v>
      </c>
      <c r="O565" s="2">
        <f>MIN(IF('07A_Конструктор'!$D$5="Так",'06A_Варіанти'!E556,1E+99),IF('07A_Конструктор'!$D$6="Так",'06A_Варіанти'!F556,1E+99),IF('07A_Конструктор'!$D$7="Так",'06A_Варіанти'!G556,1E+99),IF('07A_Конструктор'!$D$8="Так",'06A_Варіанти'!H556,1E+99),IF('07A_Конструктор'!$D$9="Так",'06A_Варіанти'!I556,1E+99),IF('07A_Конструктор'!$D$10="Так",'06A_Варіанти'!J556,1E+99),IF('07A_Конструктор'!$D$11="Так",'06A_Варіанти'!K556,1E+99),IF('07A_Конструктор'!$D$12="Так",'06A_Варіанти'!L556,1E+99),IF('07A_Конструктор'!$D$13="Так",'06A_Варіанти'!M556,1E+99),IF('07A_Конструктор'!$D$14="Так",'06A_Варіанти'!N556,1E+99),IF('07A_Конструктор'!$D$15="Так",'06A_Варіанти'!O556,1E+99),IF('07A_Конструктор'!$D$16="Так",'06A_Варіанти'!P556,1E+99),IF('07A_Конструктор'!$D$17="Так",'06A_Варіанти'!Q556,1E+99),IF('06A_Варіанти'!R556="",1E+99,'06A_Варіанти'!R556))</f>
        <v>381.4</v>
      </c>
      <c r="P565" s="2" t="str">
        <f t="shared" si="61"/>
        <v>5 т</v>
      </c>
      <c r="Q565" s="2">
        <f t="shared" si="62"/>
        <v>14</v>
      </c>
      <c r="R565" s="2">
        <f>IF(OR(C565="РЦК макси",C565="РЦЧ SKU"),"SKU-потік",IFERROR(VLOOKUP(D565,'02_РЦ'!$A$3:$I$7,5,FALSE),0))</f>
        <v>800</v>
      </c>
      <c r="S565" s="2" t="str">
        <f>IF(OR(C565="РЦК макси",C565="РЦЧ SKU"),"Не рахується в ліміт",IFERROR(VLOOKUP(D565,'02_РЦ'!$A$3:$I$7,9,FALSE),"Немає РЦ"))</f>
        <v>В межах</v>
      </c>
    </row>
    <row r="566" spans="1:19">
      <c r="A566" s="2" t="str">
        <f>'06A_Варіанти'!A557</f>
        <v>BASE_2855</v>
      </c>
      <c r="B566" s="2" t="str">
        <f>'06A_Варіанти'!B557</f>
        <v>TT_2855</v>
      </c>
      <c r="C566" s="2" t="str">
        <f>'06A_Варіанти'!D557</f>
        <v>Основний</v>
      </c>
      <c r="D566" s="2" t="str">
        <f>'06A_Варіанти'!C557</f>
        <v>РЦП</v>
      </c>
      <c r="E566" s="2" t="str">
        <f>'06A_Варіанти'!S557</f>
        <v>DNI_AMUR</v>
      </c>
      <c r="F566" s="2" t="str">
        <f>IF(O566='06A_Варіанти'!E557,'06A_Варіанти'!E$1,IF(O566='06A_Варіанти'!F557,'06A_Варіанти'!F$1,IF(O566='06A_Варіанти'!G557,'06A_Варіанти'!G$1,IF(O566='06A_Варіанти'!H557,'06A_Варіанти'!H$1,IF(O566='06A_Варіанти'!I557,'06A_Варіанти'!I$1,IF(O566='06A_Варіанти'!J557,'06A_Варіанти'!J$1,IF(O566='06A_Варіанти'!K557,'06A_Варіанти'!K$1,IF(O566='06A_Варіанти'!L557,'06A_Варіанти'!L$1,IF(O566='06A_Варіанти'!M557,'06A_Варіанти'!M$1,IF(O566='06A_Варіанти'!N557,'06A_Варіанти'!N$1,IF(O566='06A_Варіанти'!O557,'06A_Варіанти'!O$1,IF(O566='06A_Варіанти'!P557,'06A_Варіанти'!P$1,IF(O566='06A_Варіанти'!Q557,'06A_Варіанти'!Q$1,IF(O566='06A_Варіанти'!R557,'06A_Варіанти'!R$1,"НЕМАЄ МАРШРУТУ"))))))))))))))</f>
        <v>DNI_AMUR</v>
      </c>
      <c r="G566" s="2" t="str">
        <f t="shared" si="56"/>
        <v>БЕЗ ЗМІН</v>
      </c>
      <c r="H566" s="2">
        <f>IF(G566="НЕМАЄ МАРШРУТУ",0,O566-'06A_Варіанти'!T557)</f>
        <v>0</v>
      </c>
      <c r="I566" s="2">
        <f>IFERROR(INDEX('04_Потоки'!$E:$E,MATCH(A566,'04_Потоки'!$A:$A,0)),0)</f>
        <v>1.850536130536131</v>
      </c>
      <c r="J566" s="2">
        <f t="shared" si="57"/>
        <v>1</v>
      </c>
      <c r="K566" s="2">
        <f>IF(C566="РЦК макси",0,2*'06A_Варіанти'!T557*J566)</f>
        <v>306.60000000000002</v>
      </c>
      <c r="L566" s="2">
        <f t="shared" si="58"/>
        <v>306.60000000000002</v>
      </c>
      <c r="M566" s="2">
        <f t="shared" si="59"/>
        <v>0</v>
      </c>
      <c r="N566" s="9">
        <f t="shared" si="60"/>
        <v>0</v>
      </c>
      <c r="O566" s="2">
        <f>MIN(IF('07A_Конструктор'!$D$5="Так",'06A_Варіанти'!E557,1E+99),IF('07A_Конструктор'!$D$6="Так",'06A_Варіанти'!F557,1E+99),IF('07A_Конструктор'!$D$7="Так",'06A_Варіанти'!G557,1E+99),IF('07A_Конструктор'!$D$8="Так",'06A_Варіанти'!H557,1E+99),IF('07A_Конструктор'!$D$9="Так",'06A_Варіанти'!I557,1E+99),IF('07A_Конструктор'!$D$10="Так",'06A_Варіанти'!J557,1E+99),IF('07A_Конструктор'!$D$11="Так",'06A_Варіанти'!K557,1E+99),IF('07A_Конструктор'!$D$12="Так",'06A_Варіанти'!L557,1E+99),IF('07A_Конструктор'!$D$13="Так",'06A_Варіанти'!M557,1E+99),IF('07A_Конструктор'!$D$14="Так",'06A_Варіанти'!N557,1E+99),IF('07A_Конструктор'!$D$15="Так",'06A_Варіанти'!O557,1E+99),IF('07A_Конструктор'!$D$16="Так",'06A_Варіанти'!P557,1E+99),IF('07A_Конструктор'!$D$17="Так",'06A_Варіанти'!Q557,1E+99),IF('06A_Варіанти'!R557="",1E+99,'06A_Варіанти'!R557))</f>
        <v>153.30000000000001</v>
      </c>
      <c r="P566" s="2" t="str">
        <f t="shared" si="61"/>
        <v>5 т</v>
      </c>
      <c r="Q566" s="2">
        <f t="shared" si="62"/>
        <v>14</v>
      </c>
      <c r="R566" s="2">
        <f>IF(OR(C566="РЦК макси",C566="РЦЧ SKU"),"SKU-потік",IFERROR(VLOOKUP(D566,'02_РЦ'!$A$3:$I$7,5,FALSE),0))</f>
        <v>800</v>
      </c>
      <c r="S566" s="2" t="str">
        <f>IF(OR(C566="РЦК макси",C566="РЦЧ SKU"),"Не рахується в ліміт",IFERROR(VLOOKUP(D566,'02_РЦ'!$A$3:$I$7,9,FALSE),"Немає РЦ"))</f>
        <v>В межах</v>
      </c>
    </row>
    <row r="567" spans="1:19">
      <c r="A567" s="2" t="str">
        <f>'06A_Варіанти'!A558</f>
        <v>BASE_2856</v>
      </c>
      <c r="B567" s="2" t="str">
        <f>'06A_Варіанти'!B558</f>
        <v>TT_2856</v>
      </c>
      <c r="C567" s="2" t="str">
        <f>'06A_Варіанти'!D558</f>
        <v>Основний</v>
      </c>
      <c r="D567" s="2" t="str">
        <f>'06A_Варіанти'!C558</f>
        <v>РЦП</v>
      </c>
      <c r="E567" s="2" t="str">
        <f>'06A_Варіанти'!S558</f>
        <v>DIRECT</v>
      </c>
      <c r="F567" s="2" t="str">
        <f>IF(O567='06A_Варіанти'!E558,'06A_Варіанти'!E$1,IF(O567='06A_Варіанти'!F558,'06A_Варіанти'!F$1,IF(O567='06A_Варіанти'!G558,'06A_Варіанти'!G$1,IF(O567='06A_Варіанти'!H558,'06A_Варіанти'!H$1,IF(O567='06A_Варіанти'!I558,'06A_Варіанти'!I$1,IF(O567='06A_Варіанти'!J558,'06A_Варіанти'!J$1,IF(O567='06A_Варіанти'!K558,'06A_Варіанти'!K$1,IF(O567='06A_Варіанти'!L558,'06A_Варіанти'!L$1,IF(O567='06A_Варіанти'!M558,'06A_Варіанти'!M$1,IF(O567='06A_Варіанти'!N558,'06A_Варіанти'!N$1,IF(O567='06A_Варіанти'!O558,'06A_Варіанти'!O$1,IF(O567='06A_Варіанти'!P558,'06A_Варіанти'!P$1,IF(O567='06A_Варіанти'!Q558,'06A_Варіанти'!Q$1,IF(O567='06A_Варіанти'!R558,'06A_Варіанти'!R$1,"НЕМАЄ МАРШРУТУ"))))))))))))))</f>
        <v>DIRECT</v>
      </c>
      <c r="G567" s="2" t="str">
        <f t="shared" si="56"/>
        <v>БЕЗ ЗМІН</v>
      </c>
      <c r="H567" s="2">
        <f>IF(G567="НЕМАЄ МАРШРУТУ",0,O567-'06A_Варіанти'!T558)</f>
        <v>0</v>
      </c>
      <c r="I567" s="2">
        <f>IFERROR(INDEX('04_Потоки'!$E:$E,MATCH(A567,'04_Потоки'!$A:$A,0)),0)</f>
        <v>1.850536130536131</v>
      </c>
      <c r="J567" s="2">
        <f t="shared" si="57"/>
        <v>1</v>
      </c>
      <c r="K567" s="2">
        <f>IF(C567="РЦК макси",0,2*'06A_Варіанти'!T558*J567)</f>
        <v>12.6</v>
      </c>
      <c r="L567" s="2">
        <f t="shared" si="58"/>
        <v>12.6</v>
      </c>
      <c r="M567" s="2">
        <f t="shared" si="59"/>
        <v>0</v>
      </c>
      <c r="N567" s="9">
        <f t="shared" si="60"/>
        <v>0</v>
      </c>
      <c r="O567" s="2">
        <f>MIN(IF('07A_Конструктор'!$D$5="Так",'06A_Варіанти'!E558,1E+99),IF('07A_Конструктор'!$D$6="Так",'06A_Варіанти'!F558,1E+99),IF('07A_Конструктор'!$D$7="Так",'06A_Варіанти'!G558,1E+99),IF('07A_Конструктор'!$D$8="Так",'06A_Варіанти'!H558,1E+99),IF('07A_Конструктор'!$D$9="Так",'06A_Варіанти'!I558,1E+99),IF('07A_Конструктор'!$D$10="Так",'06A_Варіанти'!J558,1E+99),IF('07A_Конструктор'!$D$11="Так",'06A_Варіанти'!K558,1E+99),IF('07A_Конструктор'!$D$12="Так",'06A_Варіанти'!L558,1E+99),IF('07A_Конструктор'!$D$13="Так",'06A_Варіанти'!M558,1E+99),IF('07A_Конструктор'!$D$14="Так",'06A_Варіанти'!N558,1E+99),IF('07A_Конструктор'!$D$15="Так",'06A_Варіанти'!O558,1E+99),IF('07A_Конструктор'!$D$16="Так",'06A_Варіанти'!P558,1E+99),IF('07A_Конструктор'!$D$17="Так",'06A_Варіанти'!Q558,1E+99),IF('06A_Варіанти'!R558="",1E+99,'06A_Варіанти'!R558))</f>
        <v>6.3</v>
      </c>
      <c r="P567" s="2" t="str">
        <f t="shared" si="61"/>
        <v>5 т</v>
      </c>
      <c r="Q567" s="2">
        <f t="shared" si="62"/>
        <v>14</v>
      </c>
      <c r="R567" s="2">
        <f>IF(OR(C567="РЦК макси",C567="РЦЧ SKU"),"SKU-потік",IFERROR(VLOOKUP(D567,'02_РЦ'!$A$3:$I$7,5,FALSE),0))</f>
        <v>800</v>
      </c>
      <c r="S567" s="2" t="str">
        <f>IF(OR(C567="РЦК макси",C567="РЦЧ SKU"),"Не рахується в ліміт",IFERROR(VLOOKUP(D567,'02_РЦ'!$A$3:$I$7,9,FALSE),"Немає РЦ"))</f>
        <v>В межах</v>
      </c>
    </row>
    <row r="568" spans="1:19">
      <c r="A568" s="2" t="str">
        <f>'06A_Варіанти'!A559</f>
        <v>BASE_2859</v>
      </c>
      <c r="B568" s="2" t="str">
        <f>'06A_Варіанти'!B559</f>
        <v>TT_2859</v>
      </c>
      <c r="C568" s="2" t="str">
        <f>'06A_Варіанти'!D559</f>
        <v>Основний</v>
      </c>
      <c r="D568" s="2" t="str">
        <f>'06A_Варіанти'!C559</f>
        <v>РЦП</v>
      </c>
      <c r="E568" s="2" t="str">
        <f>'06A_Варіанти'!S559</f>
        <v>KREM</v>
      </c>
      <c r="F568" s="2" t="str">
        <f>IF(O568='06A_Варіанти'!E559,'06A_Варіанти'!E$1,IF(O568='06A_Варіанти'!F559,'06A_Варіанти'!F$1,IF(O568='06A_Варіанти'!G559,'06A_Варіанти'!G$1,IF(O568='06A_Варіанти'!H559,'06A_Варіанти'!H$1,IF(O568='06A_Варіанти'!I559,'06A_Варіанти'!I$1,IF(O568='06A_Варіанти'!J559,'06A_Варіанти'!J$1,IF(O568='06A_Варіанти'!K559,'06A_Варіанти'!K$1,IF(O568='06A_Варіанти'!L559,'06A_Варіанти'!L$1,IF(O568='06A_Варіанти'!M559,'06A_Варіанти'!M$1,IF(O568='06A_Варіанти'!N559,'06A_Варіанти'!N$1,IF(O568='06A_Варіанти'!O559,'06A_Варіанти'!O$1,IF(O568='06A_Варіанти'!P559,'06A_Варіанти'!P$1,IF(O568='06A_Варіанти'!Q559,'06A_Варіанти'!Q$1,IF(O568='06A_Варіанти'!R559,'06A_Варіанти'!R$1,"НЕМАЄ МАРШРУТУ"))))))))))))))</f>
        <v>KREM</v>
      </c>
      <c r="G568" s="2" t="str">
        <f t="shared" si="56"/>
        <v>БЕЗ ЗМІН</v>
      </c>
      <c r="H568" s="2">
        <f>IF(G568="НЕМАЄ МАРШРУТУ",0,O568-'06A_Варіанти'!T559)</f>
        <v>0</v>
      </c>
      <c r="I568" s="2">
        <f>IFERROR(INDEX('04_Потоки'!$E:$E,MATCH(A568,'04_Потоки'!$A:$A,0)),0)</f>
        <v>1.850536130536131</v>
      </c>
      <c r="J568" s="2">
        <f t="shared" si="57"/>
        <v>1</v>
      </c>
      <c r="K568" s="2">
        <f>IF(C568="РЦК макси",0,2*'06A_Варіанти'!T559*J568)</f>
        <v>424.8</v>
      </c>
      <c r="L568" s="2">
        <f t="shared" si="58"/>
        <v>424.8</v>
      </c>
      <c r="M568" s="2">
        <f t="shared" si="59"/>
        <v>0</v>
      </c>
      <c r="N568" s="9">
        <f t="shared" si="60"/>
        <v>0</v>
      </c>
      <c r="O568" s="2">
        <f>MIN(IF('07A_Конструктор'!$D$5="Так",'06A_Варіанти'!E559,1E+99),IF('07A_Конструктор'!$D$6="Так",'06A_Варіанти'!F559,1E+99),IF('07A_Конструктор'!$D$7="Так",'06A_Варіанти'!G559,1E+99),IF('07A_Конструктор'!$D$8="Так",'06A_Варіанти'!H559,1E+99),IF('07A_Конструктор'!$D$9="Так",'06A_Варіанти'!I559,1E+99),IF('07A_Конструктор'!$D$10="Так",'06A_Варіанти'!J559,1E+99),IF('07A_Конструктор'!$D$11="Так",'06A_Варіанти'!K559,1E+99),IF('07A_Конструктор'!$D$12="Так",'06A_Варіанти'!L559,1E+99),IF('07A_Конструктор'!$D$13="Так",'06A_Варіанти'!M559,1E+99),IF('07A_Конструктор'!$D$14="Так",'06A_Варіанти'!N559,1E+99),IF('07A_Конструктор'!$D$15="Так",'06A_Варіанти'!O559,1E+99),IF('07A_Конструктор'!$D$16="Так",'06A_Варіанти'!P559,1E+99),IF('07A_Конструктор'!$D$17="Так",'06A_Варіанти'!Q559,1E+99),IF('06A_Варіанти'!R559="",1E+99,'06A_Варіанти'!R559))</f>
        <v>212.4</v>
      </c>
      <c r="P568" s="2" t="str">
        <f t="shared" si="61"/>
        <v>5 т</v>
      </c>
      <c r="Q568" s="2">
        <f t="shared" si="62"/>
        <v>14</v>
      </c>
      <c r="R568" s="2">
        <f>IF(OR(C568="РЦК макси",C568="РЦЧ SKU"),"SKU-потік",IFERROR(VLOOKUP(D568,'02_РЦ'!$A$3:$I$7,5,FALSE),0))</f>
        <v>800</v>
      </c>
      <c r="S568" s="2" t="str">
        <f>IF(OR(C568="РЦК макси",C568="РЦЧ SKU"),"Не рахується в ліміт",IFERROR(VLOOKUP(D568,'02_РЦ'!$A$3:$I$7,9,FALSE),"Немає РЦ"))</f>
        <v>В межах</v>
      </c>
    </row>
    <row r="569" spans="1:19">
      <c r="A569" s="2" t="str">
        <f>'06A_Варіанти'!A560</f>
        <v>BASE_2860</v>
      </c>
      <c r="B569" s="2" t="str">
        <f>'06A_Варіанти'!B560</f>
        <v>TT_2860</v>
      </c>
      <c r="C569" s="2" t="str">
        <f>'06A_Варіанти'!D560</f>
        <v>Основний</v>
      </c>
      <c r="D569" s="2" t="str">
        <f>'06A_Варіанти'!C560</f>
        <v>РЦП</v>
      </c>
      <c r="E569" s="2" t="str">
        <f>'06A_Варіанти'!S560</f>
        <v>DIRECT</v>
      </c>
      <c r="F569" s="2" t="str">
        <f>IF(O569='06A_Варіанти'!E560,'06A_Варіанти'!E$1,IF(O569='06A_Варіанти'!F560,'06A_Варіанти'!F$1,IF(O569='06A_Варіанти'!G560,'06A_Варіанти'!G$1,IF(O569='06A_Варіанти'!H560,'06A_Варіанти'!H$1,IF(O569='06A_Варіанти'!I560,'06A_Варіанти'!I$1,IF(O569='06A_Варіанти'!J560,'06A_Варіанти'!J$1,IF(O569='06A_Варіанти'!K560,'06A_Варіанти'!K$1,IF(O569='06A_Варіанти'!L560,'06A_Варіанти'!L$1,IF(O569='06A_Варіанти'!M560,'06A_Варіанти'!M$1,IF(O569='06A_Варіанти'!N560,'06A_Варіанти'!N$1,IF(O569='06A_Варіанти'!O560,'06A_Варіанти'!O$1,IF(O569='06A_Варіанти'!P560,'06A_Варіанти'!P$1,IF(O569='06A_Варіанти'!Q560,'06A_Варіанти'!Q$1,IF(O569='06A_Варіанти'!R560,'06A_Варіанти'!R$1,"НЕМАЄ МАРШРУТУ"))))))))))))))</f>
        <v>DIRECT</v>
      </c>
      <c r="G569" s="2" t="str">
        <f t="shared" si="56"/>
        <v>БЕЗ ЗМІН</v>
      </c>
      <c r="H569" s="2">
        <f>IF(G569="НЕМАЄ МАРШРУТУ",0,O569-'06A_Варіанти'!T560)</f>
        <v>0</v>
      </c>
      <c r="I569" s="2">
        <f>IFERROR(INDEX('04_Потоки'!$E:$E,MATCH(A569,'04_Потоки'!$A:$A,0)),0)</f>
        <v>1.850536130536131</v>
      </c>
      <c r="J569" s="2">
        <f t="shared" si="57"/>
        <v>1</v>
      </c>
      <c r="K569" s="2">
        <f>IF(C569="РЦК макси",0,2*'06A_Варіанти'!T560*J569)</f>
        <v>17.399999999999999</v>
      </c>
      <c r="L569" s="2">
        <f t="shared" si="58"/>
        <v>17.399999999999999</v>
      </c>
      <c r="M569" s="2">
        <f t="shared" si="59"/>
        <v>0</v>
      </c>
      <c r="N569" s="9">
        <f t="shared" si="60"/>
        <v>0</v>
      </c>
      <c r="O569" s="2">
        <f>MIN(IF('07A_Конструктор'!$D$5="Так",'06A_Варіанти'!E560,1E+99),IF('07A_Конструктор'!$D$6="Так",'06A_Варіанти'!F560,1E+99),IF('07A_Конструктор'!$D$7="Так",'06A_Варіанти'!G560,1E+99),IF('07A_Конструктор'!$D$8="Так",'06A_Варіанти'!H560,1E+99),IF('07A_Конструктор'!$D$9="Так",'06A_Варіанти'!I560,1E+99),IF('07A_Конструктор'!$D$10="Так",'06A_Варіанти'!J560,1E+99),IF('07A_Конструктор'!$D$11="Так",'06A_Варіанти'!K560,1E+99),IF('07A_Конструктор'!$D$12="Так",'06A_Варіанти'!L560,1E+99),IF('07A_Конструктор'!$D$13="Так",'06A_Варіанти'!M560,1E+99),IF('07A_Конструктор'!$D$14="Так",'06A_Варіанти'!N560,1E+99),IF('07A_Конструктор'!$D$15="Так",'06A_Варіанти'!O560,1E+99),IF('07A_Конструктор'!$D$16="Так",'06A_Варіанти'!P560,1E+99),IF('07A_Конструктор'!$D$17="Так",'06A_Варіанти'!Q560,1E+99),IF('06A_Варіанти'!R560="",1E+99,'06A_Варіанти'!R560))</f>
        <v>8.6999999999999993</v>
      </c>
      <c r="P569" s="2" t="str">
        <f t="shared" si="61"/>
        <v>5 т</v>
      </c>
      <c r="Q569" s="2">
        <f t="shared" si="62"/>
        <v>14</v>
      </c>
      <c r="R569" s="2">
        <f>IF(OR(C569="РЦК макси",C569="РЦЧ SKU"),"SKU-потік",IFERROR(VLOOKUP(D569,'02_РЦ'!$A$3:$I$7,5,FALSE),0))</f>
        <v>800</v>
      </c>
      <c r="S569" s="2" t="str">
        <f>IF(OR(C569="РЦК макси",C569="РЦЧ SKU"),"Не рахується в ліміт",IFERROR(VLOOKUP(D569,'02_РЦ'!$A$3:$I$7,9,FALSE),"Немає РЦ"))</f>
        <v>В межах</v>
      </c>
    </row>
    <row r="570" spans="1:19">
      <c r="A570" s="2" t="str">
        <f>'06A_Варіанти'!A561</f>
        <v>BASE_2862</v>
      </c>
      <c r="B570" s="2" t="str">
        <f>'06A_Варіанти'!B561</f>
        <v>TT_2862</v>
      </c>
      <c r="C570" s="2" t="str">
        <f>'06A_Варіанти'!D561</f>
        <v>Основний</v>
      </c>
      <c r="D570" s="2" t="str">
        <f>'06A_Варіанти'!C561</f>
        <v>РЦП</v>
      </c>
      <c r="E570" s="2" t="str">
        <f>'06A_Варіанти'!S561</f>
        <v>DIRECT</v>
      </c>
      <c r="F570" s="2" t="str">
        <f>IF(O570='06A_Варіанти'!E561,'06A_Варіанти'!E$1,IF(O570='06A_Варіанти'!F561,'06A_Варіанти'!F$1,IF(O570='06A_Варіанти'!G561,'06A_Варіанти'!G$1,IF(O570='06A_Варіанти'!H561,'06A_Варіанти'!H$1,IF(O570='06A_Варіанти'!I561,'06A_Варіанти'!I$1,IF(O570='06A_Варіанти'!J561,'06A_Варіанти'!J$1,IF(O570='06A_Варіанти'!K561,'06A_Варіанти'!K$1,IF(O570='06A_Варіанти'!L561,'06A_Варіанти'!L$1,IF(O570='06A_Варіанти'!M561,'06A_Варіанти'!M$1,IF(O570='06A_Варіанти'!N561,'06A_Варіанти'!N$1,IF(O570='06A_Варіанти'!O561,'06A_Варіанти'!O$1,IF(O570='06A_Варіанти'!P561,'06A_Варіанти'!P$1,IF(O570='06A_Варіанти'!Q561,'06A_Варіанти'!Q$1,IF(O570='06A_Варіанти'!R561,'06A_Варіанти'!R$1,"НЕМАЄ МАРШРУТУ"))))))))))))))</f>
        <v>DIRECT</v>
      </c>
      <c r="G570" s="2" t="str">
        <f t="shared" si="56"/>
        <v>БЕЗ ЗМІН</v>
      </c>
      <c r="H570" s="2">
        <f>IF(G570="НЕМАЄ МАРШРУТУ",0,O570-'06A_Варіанти'!T561)</f>
        <v>0</v>
      </c>
      <c r="I570" s="2">
        <f>IFERROR(INDEX('04_Потоки'!$E:$E,MATCH(A570,'04_Потоки'!$A:$A,0)),0)</f>
        <v>1.850536130536131</v>
      </c>
      <c r="J570" s="2">
        <f t="shared" si="57"/>
        <v>1</v>
      </c>
      <c r="K570" s="2">
        <f>IF(C570="РЦК макси",0,2*'06A_Варіанти'!T561*J570)</f>
        <v>761</v>
      </c>
      <c r="L570" s="2">
        <f t="shared" si="58"/>
        <v>761</v>
      </c>
      <c r="M570" s="2">
        <f t="shared" si="59"/>
        <v>0</v>
      </c>
      <c r="N570" s="9">
        <f t="shared" si="60"/>
        <v>0</v>
      </c>
      <c r="O570" s="2">
        <f>MIN(IF('07A_Конструктор'!$D$5="Так",'06A_Варіанти'!E561,1E+99),IF('07A_Конструктор'!$D$6="Так",'06A_Варіанти'!F561,1E+99),IF('07A_Конструктор'!$D$7="Так",'06A_Варіанти'!G561,1E+99),IF('07A_Конструктор'!$D$8="Так",'06A_Варіанти'!H561,1E+99),IF('07A_Конструктор'!$D$9="Так",'06A_Варіанти'!I561,1E+99),IF('07A_Конструктор'!$D$10="Так",'06A_Варіанти'!J561,1E+99),IF('07A_Конструктор'!$D$11="Так",'06A_Варіанти'!K561,1E+99),IF('07A_Конструктор'!$D$12="Так",'06A_Варіанти'!L561,1E+99),IF('07A_Конструктор'!$D$13="Так",'06A_Варіанти'!M561,1E+99),IF('07A_Конструктор'!$D$14="Так",'06A_Варіанти'!N561,1E+99),IF('07A_Конструктор'!$D$15="Так",'06A_Варіанти'!O561,1E+99),IF('07A_Конструктор'!$D$16="Так",'06A_Варіанти'!P561,1E+99),IF('07A_Конструктор'!$D$17="Так",'06A_Варіанти'!Q561,1E+99),IF('06A_Варіанти'!R561="",1E+99,'06A_Варіанти'!R561))</f>
        <v>380.5</v>
      </c>
      <c r="P570" s="2" t="str">
        <f t="shared" si="61"/>
        <v>5 т</v>
      </c>
      <c r="Q570" s="2">
        <f t="shared" si="62"/>
        <v>14</v>
      </c>
      <c r="R570" s="2">
        <f>IF(OR(C570="РЦК макси",C570="РЦЧ SKU"),"SKU-потік",IFERROR(VLOOKUP(D570,'02_РЦ'!$A$3:$I$7,5,FALSE),0))</f>
        <v>800</v>
      </c>
      <c r="S570" s="2" t="str">
        <f>IF(OR(C570="РЦК макси",C570="РЦЧ SKU"),"Не рахується в ліміт",IFERROR(VLOOKUP(D570,'02_РЦ'!$A$3:$I$7,9,FALSE),"Немає РЦ"))</f>
        <v>В межах</v>
      </c>
    </row>
    <row r="571" spans="1:19">
      <c r="A571" s="2" t="str">
        <f>'06A_Варіанти'!A562</f>
        <v>BASE_2867</v>
      </c>
      <c r="B571" s="2" t="str">
        <f>'06A_Варіанти'!B562</f>
        <v>TT_2867</v>
      </c>
      <c r="C571" s="2" t="str">
        <f>'06A_Варіанти'!D562</f>
        <v>Основний</v>
      </c>
      <c r="D571" s="2" t="str">
        <f>'06A_Варіанти'!C562</f>
        <v>РЦП</v>
      </c>
      <c r="E571" s="2" t="str">
        <f>'06A_Варіанти'!S562</f>
        <v>DIRECT</v>
      </c>
      <c r="F571" s="2" t="str">
        <f>IF(O571='06A_Варіанти'!E562,'06A_Варіанти'!E$1,IF(O571='06A_Варіанти'!F562,'06A_Варіанти'!F$1,IF(O571='06A_Варіанти'!G562,'06A_Варіанти'!G$1,IF(O571='06A_Варіанти'!H562,'06A_Варіанти'!H$1,IF(O571='06A_Варіанти'!I562,'06A_Варіанти'!I$1,IF(O571='06A_Варіанти'!J562,'06A_Варіанти'!J$1,IF(O571='06A_Варіанти'!K562,'06A_Варіанти'!K$1,IF(O571='06A_Варіанти'!L562,'06A_Варіанти'!L$1,IF(O571='06A_Варіанти'!M562,'06A_Варіанти'!M$1,IF(O571='06A_Варіанти'!N562,'06A_Варіанти'!N$1,IF(O571='06A_Варіанти'!O562,'06A_Варіанти'!O$1,IF(O571='06A_Варіанти'!P562,'06A_Варіанти'!P$1,IF(O571='06A_Варіанти'!Q562,'06A_Варіанти'!Q$1,IF(O571='06A_Варіанти'!R562,'06A_Варіанти'!R$1,"НЕМАЄ МАРШРУТУ"))))))))))))))</f>
        <v>DIRECT</v>
      </c>
      <c r="G571" s="2" t="str">
        <f t="shared" si="56"/>
        <v>БЕЗ ЗМІН</v>
      </c>
      <c r="H571" s="2">
        <f>IF(G571="НЕМАЄ МАРШРУТУ",0,O571-'06A_Варіанти'!T562)</f>
        <v>0</v>
      </c>
      <c r="I571" s="2">
        <f>IFERROR(INDEX('04_Потоки'!$E:$E,MATCH(A571,'04_Потоки'!$A:$A,0)),0)</f>
        <v>1.850536130536131</v>
      </c>
      <c r="J571" s="2">
        <f t="shared" si="57"/>
        <v>1</v>
      </c>
      <c r="K571" s="2">
        <f>IF(C571="РЦК макси",0,2*'06A_Варіанти'!T562*J571)</f>
        <v>717.8</v>
      </c>
      <c r="L571" s="2">
        <f t="shared" si="58"/>
        <v>717.8</v>
      </c>
      <c r="M571" s="2">
        <f t="shared" si="59"/>
        <v>0</v>
      </c>
      <c r="N571" s="9">
        <f t="shared" si="60"/>
        <v>0</v>
      </c>
      <c r="O571" s="2">
        <f>MIN(IF('07A_Конструктор'!$D$5="Так",'06A_Варіанти'!E562,1E+99),IF('07A_Конструктор'!$D$6="Так",'06A_Варіанти'!F562,1E+99),IF('07A_Конструктор'!$D$7="Так",'06A_Варіанти'!G562,1E+99),IF('07A_Конструктор'!$D$8="Так",'06A_Варіанти'!H562,1E+99),IF('07A_Конструктор'!$D$9="Так",'06A_Варіанти'!I562,1E+99),IF('07A_Конструктор'!$D$10="Так",'06A_Варіанти'!J562,1E+99),IF('07A_Конструктор'!$D$11="Так",'06A_Варіанти'!K562,1E+99),IF('07A_Конструктор'!$D$12="Так",'06A_Варіанти'!L562,1E+99),IF('07A_Конструктор'!$D$13="Так",'06A_Варіанти'!M562,1E+99),IF('07A_Конструктор'!$D$14="Так",'06A_Варіанти'!N562,1E+99),IF('07A_Конструктор'!$D$15="Так",'06A_Варіанти'!O562,1E+99),IF('07A_Конструктор'!$D$16="Так",'06A_Варіанти'!P562,1E+99),IF('07A_Конструктор'!$D$17="Так",'06A_Варіанти'!Q562,1E+99),IF('06A_Варіанти'!R562="",1E+99,'06A_Варіанти'!R562))</f>
        <v>358.9</v>
      </c>
      <c r="P571" s="2" t="str">
        <f t="shared" si="61"/>
        <v>5 т</v>
      </c>
      <c r="Q571" s="2">
        <f t="shared" si="62"/>
        <v>14</v>
      </c>
      <c r="R571" s="2">
        <f>IF(OR(C571="РЦК макси",C571="РЦЧ SKU"),"SKU-потік",IFERROR(VLOOKUP(D571,'02_РЦ'!$A$3:$I$7,5,FALSE),0))</f>
        <v>800</v>
      </c>
      <c r="S571" s="2" t="str">
        <f>IF(OR(C571="РЦК макси",C571="РЦЧ SKU"),"Не рахується в ліміт",IFERROR(VLOOKUP(D571,'02_РЦ'!$A$3:$I$7,9,FALSE),"Немає РЦ"))</f>
        <v>В межах</v>
      </c>
    </row>
    <row r="572" spans="1:19">
      <c r="A572" s="2" t="str">
        <f>'06A_Варіанти'!A563</f>
        <v>BASE_2873</v>
      </c>
      <c r="B572" s="2" t="str">
        <f>'06A_Варіанти'!B563</f>
        <v>TT_2873</v>
      </c>
      <c r="C572" s="2" t="str">
        <f>'06A_Варіанти'!D563</f>
        <v>Основний</v>
      </c>
      <c r="D572" s="2" t="str">
        <f>'06A_Варіанти'!C563</f>
        <v>РЦП</v>
      </c>
      <c r="E572" s="2" t="str">
        <f>'06A_Варіанти'!S563</f>
        <v>DIRECT</v>
      </c>
      <c r="F572" s="2" t="str">
        <f>IF(O572='06A_Варіанти'!E563,'06A_Варіанти'!E$1,IF(O572='06A_Варіанти'!F563,'06A_Варіанти'!F$1,IF(O572='06A_Варіанти'!G563,'06A_Варіанти'!G$1,IF(O572='06A_Варіанти'!H563,'06A_Варіанти'!H$1,IF(O572='06A_Варіанти'!I563,'06A_Варіанти'!I$1,IF(O572='06A_Варіанти'!J563,'06A_Варіанти'!J$1,IF(O572='06A_Варіанти'!K563,'06A_Варіанти'!K$1,IF(O572='06A_Варіанти'!L563,'06A_Варіанти'!L$1,IF(O572='06A_Варіанти'!M563,'06A_Варіанти'!M$1,IF(O572='06A_Варіанти'!N563,'06A_Варіанти'!N$1,IF(O572='06A_Варіанти'!O563,'06A_Варіанти'!O$1,IF(O572='06A_Варіанти'!P563,'06A_Варіанти'!P$1,IF(O572='06A_Варіанти'!Q563,'06A_Варіанти'!Q$1,IF(O572='06A_Варіанти'!R563,'06A_Варіанти'!R$1,"НЕМАЄ МАРШРУТУ"))))))))))))))</f>
        <v>DIRECT</v>
      </c>
      <c r="G572" s="2" t="str">
        <f t="shared" si="56"/>
        <v>БЕЗ ЗМІН</v>
      </c>
      <c r="H572" s="2">
        <f>IF(G572="НЕМАЄ МАРШРУТУ",0,O572-'06A_Варіанти'!T563)</f>
        <v>0</v>
      </c>
      <c r="I572" s="2">
        <f>IFERROR(INDEX('04_Потоки'!$E:$E,MATCH(A572,'04_Потоки'!$A:$A,0)),0)</f>
        <v>1.850536130536131</v>
      </c>
      <c r="J572" s="2">
        <f t="shared" si="57"/>
        <v>1</v>
      </c>
      <c r="K572" s="2">
        <f>IF(C572="РЦК макси",0,2*'06A_Варіанти'!T563*J572)</f>
        <v>336.4</v>
      </c>
      <c r="L572" s="2">
        <f t="shared" si="58"/>
        <v>336.4</v>
      </c>
      <c r="M572" s="2">
        <f t="shared" si="59"/>
        <v>0</v>
      </c>
      <c r="N572" s="9">
        <f t="shared" si="60"/>
        <v>0</v>
      </c>
      <c r="O572" s="2">
        <f>MIN(IF('07A_Конструктор'!$D$5="Так",'06A_Варіанти'!E563,1E+99),IF('07A_Конструктор'!$D$6="Так",'06A_Варіанти'!F563,1E+99),IF('07A_Конструктор'!$D$7="Так",'06A_Варіанти'!G563,1E+99),IF('07A_Конструктор'!$D$8="Так",'06A_Варіанти'!H563,1E+99),IF('07A_Конструктор'!$D$9="Так",'06A_Варіанти'!I563,1E+99),IF('07A_Конструктор'!$D$10="Так",'06A_Варіанти'!J563,1E+99),IF('07A_Конструктор'!$D$11="Так",'06A_Варіанти'!K563,1E+99),IF('07A_Конструктор'!$D$12="Так",'06A_Варіанти'!L563,1E+99),IF('07A_Конструктор'!$D$13="Так",'06A_Варіанти'!M563,1E+99),IF('07A_Конструктор'!$D$14="Так",'06A_Варіанти'!N563,1E+99),IF('07A_Конструктор'!$D$15="Так",'06A_Варіанти'!O563,1E+99),IF('07A_Конструктор'!$D$16="Так",'06A_Варіанти'!P563,1E+99),IF('07A_Конструктор'!$D$17="Так",'06A_Варіанти'!Q563,1E+99),IF('06A_Варіанти'!R563="",1E+99,'06A_Варіанти'!R563))</f>
        <v>168.2</v>
      </c>
      <c r="P572" s="2" t="str">
        <f t="shared" si="61"/>
        <v>5 т</v>
      </c>
      <c r="Q572" s="2">
        <f t="shared" si="62"/>
        <v>14</v>
      </c>
      <c r="R572" s="2">
        <f>IF(OR(C572="РЦК макси",C572="РЦЧ SKU"),"SKU-потік",IFERROR(VLOOKUP(D572,'02_РЦ'!$A$3:$I$7,5,FALSE),0))</f>
        <v>800</v>
      </c>
      <c r="S572" s="2" t="str">
        <f>IF(OR(C572="РЦК макси",C572="РЦЧ SKU"),"Не рахується в ліміт",IFERROR(VLOOKUP(D572,'02_РЦ'!$A$3:$I$7,9,FALSE),"Немає РЦ"))</f>
        <v>В межах</v>
      </c>
    </row>
    <row r="573" spans="1:19">
      <c r="A573" s="2" t="str">
        <f>'06A_Варіанти'!A564</f>
        <v>BASE_2874</v>
      </c>
      <c r="B573" s="2" t="str">
        <f>'06A_Варіанти'!B564</f>
        <v>TT_2874</v>
      </c>
      <c r="C573" s="2" t="str">
        <f>'06A_Варіанти'!D564</f>
        <v>Основний</v>
      </c>
      <c r="D573" s="2" t="str">
        <f>'06A_Варіанти'!C564</f>
        <v>РЦП</v>
      </c>
      <c r="E573" s="2" t="str">
        <f>'06A_Варіанти'!S564</f>
        <v>DIRECT</v>
      </c>
      <c r="F573" s="2" t="str">
        <f>IF(O573='06A_Варіанти'!E564,'06A_Варіанти'!E$1,IF(O573='06A_Варіанти'!F564,'06A_Варіанти'!F$1,IF(O573='06A_Варіанти'!G564,'06A_Варіанти'!G$1,IF(O573='06A_Варіанти'!H564,'06A_Варіанти'!H$1,IF(O573='06A_Варіанти'!I564,'06A_Варіанти'!I$1,IF(O573='06A_Варіанти'!J564,'06A_Варіанти'!J$1,IF(O573='06A_Варіанти'!K564,'06A_Варіанти'!K$1,IF(O573='06A_Варіанти'!L564,'06A_Варіанти'!L$1,IF(O573='06A_Варіанти'!M564,'06A_Варіанти'!M$1,IF(O573='06A_Варіанти'!N564,'06A_Варіанти'!N$1,IF(O573='06A_Варіанти'!O564,'06A_Варіанти'!O$1,IF(O573='06A_Варіанти'!P564,'06A_Варіанти'!P$1,IF(O573='06A_Варіанти'!Q564,'06A_Варіанти'!Q$1,IF(O573='06A_Варіанти'!R564,'06A_Варіанти'!R$1,"НЕМАЄ МАРШРУТУ"))))))))))))))</f>
        <v>DIRECT</v>
      </c>
      <c r="G573" s="2" t="str">
        <f t="shared" si="56"/>
        <v>БЕЗ ЗМІН</v>
      </c>
      <c r="H573" s="2">
        <f>IF(G573="НЕМАЄ МАРШРУТУ",0,O573-'06A_Варіанти'!T564)</f>
        <v>0</v>
      </c>
      <c r="I573" s="2">
        <f>IFERROR(INDEX('04_Потоки'!$E:$E,MATCH(A573,'04_Потоки'!$A:$A,0)),0)</f>
        <v>1.850536130536131</v>
      </c>
      <c r="J573" s="2">
        <f t="shared" si="57"/>
        <v>1</v>
      </c>
      <c r="K573" s="2">
        <f>IF(C573="РЦК макси",0,2*'06A_Варіанти'!T564*J573)</f>
        <v>726.2</v>
      </c>
      <c r="L573" s="2">
        <f t="shared" si="58"/>
        <v>726.2</v>
      </c>
      <c r="M573" s="2">
        <f t="shared" si="59"/>
        <v>0</v>
      </c>
      <c r="N573" s="9">
        <f t="shared" si="60"/>
        <v>0</v>
      </c>
      <c r="O573" s="2">
        <f>MIN(IF('07A_Конструктор'!$D$5="Так",'06A_Варіанти'!E564,1E+99),IF('07A_Конструктор'!$D$6="Так",'06A_Варіанти'!F564,1E+99),IF('07A_Конструктор'!$D$7="Так",'06A_Варіанти'!G564,1E+99),IF('07A_Конструктор'!$D$8="Так",'06A_Варіанти'!H564,1E+99),IF('07A_Конструктор'!$D$9="Так",'06A_Варіанти'!I564,1E+99),IF('07A_Конструктор'!$D$10="Так",'06A_Варіанти'!J564,1E+99),IF('07A_Конструктор'!$D$11="Так",'06A_Варіанти'!K564,1E+99),IF('07A_Конструктор'!$D$12="Так",'06A_Варіанти'!L564,1E+99),IF('07A_Конструктор'!$D$13="Так",'06A_Варіанти'!M564,1E+99),IF('07A_Конструктор'!$D$14="Так",'06A_Варіанти'!N564,1E+99),IF('07A_Конструктор'!$D$15="Так",'06A_Варіанти'!O564,1E+99),IF('07A_Конструктор'!$D$16="Так",'06A_Варіанти'!P564,1E+99),IF('07A_Конструктор'!$D$17="Так",'06A_Варіанти'!Q564,1E+99),IF('06A_Варіанти'!R564="",1E+99,'06A_Варіанти'!R564))</f>
        <v>363.1</v>
      </c>
      <c r="P573" s="2" t="str">
        <f t="shared" si="61"/>
        <v>5 т</v>
      </c>
      <c r="Q573" s="2">
        <f t="shared" si="62"/>
        <v>14</v>
      </c>
      <c r="R573" s="2">
        <f>IF(OR(C573="РЦК макси",C573="РЦЧ SKU"),"SKU-потік",IFERROR(VLOOKUP(D573,'02_РЦ'!$A$3:$I$7,5,FALSE),0))</f>
        <v>800</v>
      </c>
      <c r="S573" s="2" t="str">
        <f>IF(OR(C573="РЦК макси",C573="РЦЧ SKU"),"Не рахується в ліміт",IFERROR(VLOOKUP(D573,'02_РЦ'!$A$3:$I$7,9,FALSE),"Немає РЦ"))</f>
        <v>В межах</v>
      </c>
    </row>
    <row r="574" spans="1:19">
      <c r="A574" s="2" t="str">
        <f>'06A_Варіанти'!A565</f>
        <v>BASE_2881</v>
      </c>
      <c r="B574" s="2" t="str">
        <f>'06A_Варіанти'!B565</f>
        <v>TT_2881</v>
      </c>
      <c r="C574" s="2" t="str">
        <f>'06A_Варіанти'!D565</f>
        <v>Основний</v>
      </c>
      <c r="D574" s="2" t="str">
        <f>'06A_Варіанти'!C565</f>
        <v>РЦП</v>
      </c>
      <c r="E574" s="2" t="str">
        <f>'06A_Варіанти'!S565</f>
        <v>KYI_SOUTH</v>
      </c>
      <c r="F574" s="2" t="str">
        <f>IF(O574='06A_Варіанти'!E565,'06A_Варіанти'!E$1,IF(O574='06A_Варіанти'!F565,'06A_Варіанти'!F$1,IF(O574='06A_Варіанти'!G565,'06A_Варіанти'!G$1,IF(O574='06A_Варіанти'!H565,'06A_Варіанти'!H$1,IF(O574='06A_Варіанти'!I565,'06A_Варіанти'!I$1,IF(O574='06A_Варіанти'!J565,'06A_Варіанти'!J$1,IF(O574='06A_Варіанти'!K565,'06A_Варіанти'!K$1,IF(O574='06A_Варіанти'!L565,'06A_Варіанти'!L$1,IF(O574='06A_Варіанти'!M565,'06A_Варіанти'!M$1,IF(O574='06A_Варіанти'!N565,'06A_Варіанти'!N$1,IF(O574='06A_Варіанти'!O565,'06A_Варіанти'!O$1,IF(O574='06A_Варіанти'!P565,'06A_Варіанти'!P$1,IF(O574='06A_Варіанти'!Q565,'06A_Варіанти'!Q$1,IF(O574='06A_Варіанти'!R565,'06A_Варіанти'!R$1,"НЕМАЄ МАРШРУТУ"))))))))))))))</f>
        <v>KYI_SOUTH</v>
      </c>
      <c r="G574" s="2" t="str">
        <f t="shared" si="56"/>
        <v>БЕЗ ЗМІН</v>
      </c>
      <c r="H574" s="2">
        <f>IF(G574="НЕМАЄ МАРШРУТУ",0,O574-'06A_Варіанти'!T565)</f>
        <v>0</v>
      </c>
      <c r="I574" s="2">
        <f>IFERROR(INDEX('04_Потоки'!$E:$E,MATCH(A574,'04_Потоки'!$A:$A,0)),0)</f>
        <v>1.850536130536131</v>
      </c>
      <c r="J574" s="2">
        <f t="shared" si="57"/>
        <v>1</v>
      </c>
      <c r="K574" s="2">
        <f>IF(C574="РЦК макси",0,2*'06A_Варіанти'!T565*J574)</f>
        <v>720.4</v>
      </c>
      <c r="L574" s="2">
        <f t="shared" si="58"/>
        <v>720.4</v>
      </c>
      <c r="M574" s="2">
        <f t="shared" si="59"/>
        <v>0</v>
      </c>
      <c r="N574" s="9">
        <f t="shared" si="60"/>
        <v>0</v>
      </c>
      <c r="O574" s="2">
        <f>MIN(IF('07A_Конструктор'!$D$5="Так",'06A_Варіанти'!E565,1E+99),IF('07A_Конструктор'!$D$6="Так",'06A_Варіанти'!F565,1E+99),IF('07A_Конструктор'!$D$7="Так",'06A_Варіанти'!G565,1E+99),IF('07A_Конструктор'!$D$8="Так",'06A_Варіанти'!H565,1E+99),IF('07A_Конструктор'!$D$9="Так",'06A_Варіанти'!I565,1E+99),IF('07A_Конструктор'!$D$10="Так",'06A_Варіанти'!J565,1E+99),IF('07A_Конструктор'!$D$11="Так",'06A_Варіанти'!K565,1E+99),IF('07A_Конструктор'!$D$12="Так",'06A_Варіанти'!L565,1E+99),IF('07A_Конструктор'!$D$13="Так",'06A_Варіанти'!M565,1E+99),IF('07A_Конструктор'!$D$14="Так",'06A_Варіанти'!N565,1E+99),IF('07A_Конструктор'!$D$15="Так",'06A_Варіанти'!O565,1E+99),IF('07A_Конструктор'!$D$16="Так",'06A_Варіанти'!P565,1E+99),IF('07A_Конструктор'!$D$17="Так",'06A_Варіанти'!Q565,1E+99),IF('06A_Варіанти'!R565="",1E+99,'06A_Варіанти'!R565))</f>
        <v>360.2</v>
      </c>
      <c r="P574" s="2" t="str">
        <f t="shared" si="61"/>
        <v>5 т</v>
      </c>
      <c r="Q574" s="2">
        <f t="shared" si="62"/>
        <v>14</v>
      </c>
      <c r="R574" s="2">
        <f>IF(OR(C574="РЦК макси",C574="РЦЧ SKU"),"SKU-потік",IFERROR(VLOOKUP(D574,'02_РЦ'!$A$3:$I$7,5,FALSE),0))</f>
        <v>800</v>
      </c>
      <c r="S574" s="2" t="str">
        <f>IF(OR(C574="РЦК макси",C574="РЦЧ SKU"),"Не рахується в ліміт",IFERROR(VLOOKUP(D574,'02_РЦ'!$A$3:$I$7,9,FALSE),"Немає РЦ"))</f>
        <v>В межах</v>
      </c>
    </row>
    <row r="575" spans="1:19">
      <c r="A575" s="2" t="str">
        <f>'06A_Варіанти'!A566</f>
        <v>BASE_2878</v>
      </c>
      <c r="B575" s="2" t="str">
        <f>'06A_Варіанти'!B566</f>
        <v>TT_2878</v>
      </c>
      <c r="C575" s="2" t="str">
        <f>'06A_Варіанти'!D566</f>
        <v>Основний</v>
      </c>
      <c r="D575" s="2" t="str">
        <f>'06A_Варіанти'!C566</f>
        <v>РЦП</v>
      </c>
      <c r="E575" s="2" t="str">
        <f>'06A_Варіанти'!S566</f>
        <v>DIRECT</v>
      </c>
      <c r="F575" s="2" t="str">
        <f>IF(O575='06A_Варіанти'!E566,'06A_Варіанти'!E$1,IF(O575='06A_Варіанти'!F566,'06A_Варіанти'!F$1,IF(O575='06A_Варіанти'!G566,'06A_Варіанти'!G$1,IF(O575='06A_Варіанти'!H566,'06A_Варіанти'!H$1,IF(O575='06A_Варіанти'!I566,'06A_Варіанти'!I$1,IF(O575='06A_Варіанти'!J566,'06A_Варіанти'!J$1,IF(O575='06A_Варіанти'!K566,'06A_Варіанти'!K$1,IF(O575='06A_Варіанти'!L566,'06A_Варіанти'!L$1,IF(O575='06A_Варіанти'!M566,'06A_Варіанти'!M$1,IF(O575='06A_Варіанти'!N566,'06A_Варіанти'!N$1,IF(O575='06A_Варіанти'!O566,'06A_Варіанти'!O$1,IF(O575='06A_Варіанти'!P566,'06A_Варіанти'!P$1,IF(O575='06A_Варіанти'!Q566,'06A_Варіанти'!Q$1,IF(O575='06A_Варіанти'!R566,'06A_Варіанти'!R$1,"НЕМАЄ МАРШРУТУ"))))))))))))))</f>
        <v>DIRECT</v>
      </c>
      <c r="G575" s="2" t="str">
        <f t="shared" si="56"/>
        <v>БЕЗ ЗМІН</v>
      </c>
      <c r="H575" s="2">
        <f>IF(G575="НЕМАЄ МАРШРУТУ",0,O575-'06A_Варіанти'!T566)</f>
        <v>0</v>
      </c>
      <c r="I575" s="2">
        <f>IFERROR(INDEX('04_Потоки'!$E:$E,MATCH(A575,'04_Потоки'!$A:$A,0)),0)</f>
        <v>1.850536130536131</v>
      </c>
      <c r="J575" s="2">
        <f t="shared" si="57"/>
        <v>1</v>
      </c>
      <c r="K575" s="2">
        <f>IF(C575="РЦК макси",0,2*'06A_Варіанти'!T566*J575)</f>
        <v>293.60000000000002</v>
      </c>
      <c r="L575" s="2">
        <f t="shared" si="58"/>
        <v>293.60000000000002</v>
      </c>
      <c r="M575" s="2">
        <f t="shared" si="59"/>
        <v>0</v>
      </c>
      <c r="N575" s="9">
        <f t="shared" si="60"/>
        <v>0</v>
      </c>
      <c r="O575" s="2">
        <f>MIN(IF('07A_Конструктор'!$D$5="Так",'06A_Варіанти'!E566,1E+99),IF('07A_Конструктор'!$D$6="Так",'06A_Варіанти'!F566,1E+99),IF('07A_Конструктор'!$D$7="Так",'06A_Варіанти'!G566,1E+99),IF('07A_Конструктор'!$D$8="Так",'06A_Варіанти'!H566,1E+99),IF('07A_Конструктор'!$D$9="Так",'06A_Варіанти'!I566,1E+99),IF('07A_Конструктор'!$D$10="Так",'06A_Варіанти'!J566,1E+99),IF('07A_Конструктор'!$D$11="Так",'06A_Варіанти'!K566,1E+99),IF('07A_Конструктор'!$D$12="Так",'06A_Варіанти'!L566,1E+99),IF('07A_Конструктор'!$D$13="Так",'06A_Варіанти'!M566,1E+99),IF('07A_Конструктор'!$D$14="Так",'06A_Варіанти'!N566,1E+99),IF('07A_Конструктор'!$D$15="Так",'06A_Варіанти'!O566,1E+99),IF('07A_Конструктор'!$D$16="Так",'06A_Варіанти'!P566,1E+99),IF('07A_Конструктор'!$D$17="Так",'06A_Варіанти'!Q566,1E+99),IF('06A_Варіанти'!R566="",1E+99,'06A_Варіанти'!R566))</f>
        <v>146.80000000000001</v>
      </c>
      <c r="P575" s="2" t="str">
        <f t="shared" si="61"/>
        <v>5 т</v>
      </c>
      <c r="Q575" s="2">
        <f t="shared" si="62"/>
        <v>14</v>
      </c>
      <c r="R575" s="2">
        <f>IF(OR(C575="РЦК макси",C575="РЦЧ SKU"),"SKU-потік",IFERROR(VLOOKUP(D575,'02_РЦ'!$A$3:$I$7,5,FALSE),0))</f>
        <v>800</v>
      </c>
      <c r="S575" s="2" t="str">
        <f>IF(OR(C575="РЦК макси",C575="РЦЧ SKU"),"Не рахується в ліміт",IFERROR(VLOOKUP(D575,'02_РЦ'!$A$3:$I$7,9,FALSE),"Немає РЦ"))</f>
        <v>В межах</v>
      </c>
    </row>
    <row r="576" spans="1:19">
      <c r="A576" s="2" t="str">
        <f>'06A_Варіанти'!A567</f>
        <v>BASE_2884</v>
      </c>
      <c r="B576" s="2" t="str">
        <f>'06A_Варіанти'!B567</f>
        <v>TT_2884</v>
      </c>
      <c r="C576" s="2" t="str">
        <f>'06A_Варіанти'!D567</f>
        <v>Основний</v>
      </c>
      <c r="D576" s="2" t="str">
        <f>'06A_Варіанти'!C567</f>
        <v>РЦП</v>
      </c>
      <c r="E576" s="2" t="str">
        <f>'06A_Варіанти'!S567</f>
        <v>DIRECT</v>
      </c>
      <c r="F576" s="2" t="str">
        <f>IF(O576='06A_Варіанти'!E567,'06A_Варіанти'!E$1,IF(O576='06A_Варіанти'!F567,'06A_Варіанти'!F$1,IF(O576='06A_Варіанти'!G567,'06A_Варіанти'!G$1,IF(O576='06A_Варіанти'!H567,'06A_Варіанти'!H$1,IF(O576='06A_Варіанти'!I567,'06A_Варіанти'!I$1,IF(O576='06A_Варіанти'!J567,'06A_Варіанти'!J$1,IF(O576='06A_Варіанти'!K567,'06A_Варіанти'!K$1,IF(O576='06A_Варіанти'!L567,'06A_Варіанти'!L$1,IF(O576='06A_Варіанти'!M567,'06A_Варіанти'!M$1,IF(O576='06A_Варіанти'!N567,'06A_Варіанти'!N$1,IF(O576='06A_Варіанти'!O567,'06A_Варіанти'!O$1,IF(O576='06A_Варіанти'!P567,'06A_Варіанти'!P$1,IF(O576='06A_Варіанти'!Q567,'06A_Варіанти'!Q$1,IF(O576='06A_Варіанти'!R567,'06A_Варіанти'!R$1,"НЕМАЄ МАРШРУТУ"))))))))))))))</f>
        <v>DIRECT</v>
      </c>
      <c r="G576" s="2" t="str">
        <f t="shared" si="56"/>
        <v>БЕЗ ЗМІН</v>
      </c>
      <c r="H576" s="2">
        <f>IF(G576="НЕМАЄ МАРШРУТУ",0,O576-'06A_Варіанти'!T567)</f>
        <v>0</v>
      </c>
      <c r="I576" s="2">
        <f>IFERROR(INDEX('04_Потоки'!$E:$E,MATCH(A576,'04_Потоки'!$A:$A,0)),0)</f>
        <v>1.850536130536131</v>
      </c>
      <c r="J576" s="2">
        <f t="shared" si="57"/>
        <v>1</v>
      </c>
      <c r="K576" s="2">
        <f>IF(C576="РЦК макси",0,2*'06A_Варіанти'!T567*J576)</f>
        <v>273.2</v>
      </c>
      <c r="L576" s="2">
        <f t="shared" si="58"/>
        <v>273.2</v>
      </c>
      <c r="M576" s="2">
        <f t="shared" si="59"/>
        <v>0</v>
      </c>
      <c r="N576" s="9">
        <f t="shared" si="60"/>
        <v>0</v>
      </c>
      <c r="O576" s="2">
        <f>MIN(IF('07A_Конструктор'!$D$5="Так",'06A_Варіанти'!E567,1E+99),IF('07A_Конструктор'!$D$6="Так",'06A_Варіанти'!F567,1E+99),IF('07A_Конструктор'!$D$7="Так",'06A_Варіанти'!G567,1E+99),IF('07A_Конструктор'!$D$8="Так",'06A_Варіанти'!H567,1E+99),IF('07A_Конструктор'!$D$9="Так",'06A_Варіанти'!I567,1E+99),IF('07A_Конструктор'!$D$10="Так",'06A_Варіанти'!J567,1E+99),IF('07A_Конструктор'!$D$11="Так",'06A_Варіанти'!K567,1E+99),IF('07A_Конструктор'!$D$12="Так",'06A_Варіанти'!L567,1E+99),IF('07A_Конструктор'!$D$13="Так",'06A_Варіанти'!M567,1E+99),IF('07A_Конструктор'!$D$14="Так",'06A_Варіанти'!N567,1E+99),IF('07A_Конструктор'!$D$15="Так",'06A_Варіанти'!O567,1E+99),IF('07A_Конструктор'!$D$16="Так",'06A_Варіанти'!P567,1E+99),IF('07A_Конструктор'!$D$17="Так",'06A_Варіанти'!Q567,1E+99),IF('06A_Варіанти'!R567="",1E+99,'06A_Варіанти'!R567))</f>
        <v>136.6</v>
      </c>
      <c r="P576" s="2" t="str">
        <f t="shared" si="61"/>
        <v>5 т</v>
      </c>
      <c r="Q576" s="2">
        <f t="shared" si="62"/>
        <v>14</v>
      </c>
      <c r="R576" s="2">
        <f>IF(OR(C576="РЦК макси",C576="РЦЧ SKU"),"SKU-потік",IFERROR(VLOOKUP(D576,'02_РЦ'!$A$3:$I$7,5,FALSE),0))</f>
        <v>800</v>
      </c>
      <c r="S576" s="2" t="str">
        <f>IF(OR(C576="РЦК макси",C576="РЦЧ SKU"),"Не рахується в ліміт",IFERROR(VLOOKUP(D576,'02_РЦ'!$A$3:$I$7,9,FALSE),"Немає РЦ"))</f>
        <v>В межах</v>
      </c>
    </row>
    <row r="577" spans="1:19">
      <c r="A577" s="2" t="str">
        <f>'06A_Варіанти'!A568</f>
        <v>BASE_2885</v>
      </c>
      <c r="B577" s="2" t="str">
        <f>'06A_Варіанти'!B568</f>
        <v>TT_2885</v>
      </c>
      <c r="C577" s="2" t="str">
        <f>'06A_Варіанти'!D568</f>
        <v>Основний</v>
      </c>
      <c r="D577" s="2" t="str">
        <f>'06A_Варіанти'!C568</f>
        <v>РЦП</v>
      </c>
      <c r="E577" s="2" t="str">
        <f>'06A_Варіанти'!S568</f>
        <v>DIRECT</v>
      </c>
      <c r="F577" s="2" t="str">
        <f>IF(O577='06A_Варіанти'!E568,'06A_Варіанти'!E$1,IF(O577='06A_Варіанти'!F568,'06A_Варіанти'!F$1,IF(O577='06A_Варіанти'!G568,'06A_Варіанти'!G$1,IF(O577='06A_Варіанти'!H568,'06A_Варіанти'!H$1,IF(O577='06A_Варіанти'!I568,'06A_Варіанти'!I$1,IF(O577='06A_Варіанти'!J568,'06A_Варіанти'!J$1,IF(O577='06A_Варіанти'!K568,'06A_Варіанти'!K$1,IF(O577='06A_Варіанти'!L568,'06A_Варіанти'!L$1,IF(O577='06A_Варіанти'!M568,'06A_Варіанти'!M$1,IF(O577='06A_Варіанти'!N568,'06A_Варіанти'!N$1,IF(O577='06A_Варіанти'!O568,'06A_Варіанти'!O$1,IF(O577='06A_Варіанти'!P568,'06A_Варіанти'!P$1,IF(O577='06A_Варіанти'!Q568,'06A_Варіанти'!Q$1,IF(O577='06A_Варіанти'!R568,'06A_Варіанти'!R$1,"НЕМАЄ МАРШРУТУ"))))))))))))))</f>
        <v>DIRECT</v>
      </c>
      <c r="G577" s="2" t="str">
        <f t="shared" si="56"/>
        <v>БЕЗ ЗМІН</v>
      </c>
      <c r="H577" s="2">
        <f>IF(G577="НЕМАЄ МАРШРУТУ",0,O577-'06A_Варіанти'!T568)</f>
        <v>0</v>
      </c>
      <c r="I577" s="2">
        <f>IFERROR(INDEX('04_Потоки'!$E:$E,MATCH(A577,'04_Потоки'!$A:$A,0)),0)</f>
        <v>1.850536130536131</v>
      </c>
      <c r="J577" s="2">
        <f t="shared" si="57"/>
        <v>1</v>
      </c>
      <c r="K577" s="2">
        <f>IF(C577="РЦК макси",0,2*'06A_Варіанти'!T568*J577)</f>
        <v>472</v>
      </c>
      <c r="L577" s="2">
        <f t="shared" si="58"/>
        <v>472</v>
      </c>
      <c r="M577" s="2">
        <f t="shared" si="59"/>
        <v>0</v>
      </c>
      <c r="N577" s="9">
        <f t="shared" si="60"/>
        <v>0</v>
      </c>
      <c r="O577" s="2">
        <f>MIN(IF('07A_Конструктор'!$D$5="Так",'06A_Варіанти'!E568,1E+99),IF('07A_Конструктор'!$D$6="Так",'06A_Варіанти'!F568,1E+99),IF('07A_Конструктор'!$D$7="Так",'06A_Варіанти'!G568,1E+99),IF('07A_Конструктор'!$D$8="Так",'06A_Варіанти'!H568,1E+99),IF('07A_Конструктор'!$D$9="Так",'06A_Варіанти'!I568,1E+99),IF('07A_Конструктор'!$D$10="Так",'06A_Варіанти'!J568,1E+99),IF('07A_Конструктор'!$D$11="Так",'06A_Варіанти'!K568,1E+99),IF('07A_Конструктор'!$D$12="Так",'06A_Варіанти'!L568,1E+99),IF('07A_Конструктор'!$D$13="Так",'06A_Варіанти'!M568,1E+99),IF('07A_Конструктор'!$D$14="Так",'06A_Варіанти'!N568,1E+99),IF('07A_Конструктор'!$D$15="Так",'06A_Варіанти'!O568,1E+99),IF('07A_Конструктор'!$D$16="Так",'06A_Варіанти'!P568,1E+99),IF('07A_Конструктор'!$D$17="Так",'06A_Варіанти'!Q568,1E+99),IF('06A_Варіанти'!R568="",1E+99,'06A_Варіанти'!R568))</f>
        <v>236</v>
      </c>
      <c r="P577" s="2" t="str">
        <f t="shared" si="61"/>
        <v>5 т</v>
      </c>
      <c r="Q577" s="2">
        <f t="shared" si="62"/>
        <v>14</v>
      </c>
      <c r="R577" s="2">
        <f>IF(OR(C577="РЦК макси",C577="РЦЧ SKU"),"SKU-потік",IFERROR(VLOOKUP(D577,'02_РЦ'!$A$3:$I$7,5,FALSE),0))</f>
        <v>800</v>
      </c>
      <c r="S577" s="2" t="str">
        <f>IF(OR(C577="РЦК макси",C577="РЦЧ SKU"),"Не рахується в ліміт",IFERROR(VLOOKUP(D577,'02_РЦ'!$A$3:$I$7,9,FALSE),"Немає РЦ"))</f>
        <v>В межах</v>
      </c>
    </row>
    <row r="578" spans="1:19">
      <c r="A578" s="2" t="str">
        <f>'06A_Варіанти'!A569</f>
        <v>BASE_2888</v>
      </c>
      <c r="B578" s="2" t="str">
        <f>'06A_Варіанти'!B569</f>
        <v>TT_2888</v>
      </c>
      <c r="C578" s="2" t="str">
        <f>'06A_Варіанти'!D569</f>
        <v>Основний</v>
      </c>
      <c r="D578" s="2" t="str">
        <f>'06A_Варіанти'!C569</f>
        <v>РЦП</v>
      </c>
      <c r="E578" s="2" t="str">
        <f>'06A_Варіанти'!S569</f>
        <v>DIRECT</v>
      </c>
      <c r="F578" s="2" t="str">
        <f>IF(O578='06A_Варіанти'!E569,'06A_Варіанти'!E$1,IF(O578='06A_Варіанти'!F569,'06A_Варіанти'!F$1,IF(O578='06A_Варіанти'!G569,'06A_Варіанти'!G$1,IF(O578='06A_Варіанти'!H569,'06A_Варіанти'!H$1,IF(O578='06A_Варіанти'!I569,'06A_Варіанти'!I$1,IF(O578='06A_Варіанти'!J569,'06A_Варіанти'!J$1,IF(O578='06A_Варіанти'!K569,'06A_Варіанти'!K$1,IF(O578='06A_Варіанти'!L569,'06A_Варіанти'!L$1,IF(O578='06A_Варіанти'!M569,'06A_Варіанти'!M$1,IF(O578='06A_Варіанти'!N569,'06A_Варіанти'!N$1,IF(O578='06A_Варіанти'!O569,'06A_Варіанти'!O$1,IF(O578='06A_Варіанти'!P569,'06A_Варіанти'!P$1,IF(O578='06A_Варіанти'!Q569,'06A_Варіанти'!Q$1,IF(O578='06A_Варіанти'!R569,'06A_Варіанти'!R$1,"НЕМАЄ МАРШРУТУ"))))))))))))))</f>
        <v>DIRECT</v>
      </c>
      <c r="G578" s="2" t="str">
        <f t="shared" si="56"/>
        <v>БЕЗ ЗМІН</v>
      </c>
      <c r="H578" s="2">
        <f>IF(G578="НЕМАЄ МАРШРУТУ",0,O578-'06A_Варіанти'!T569)</f>
        <v>0</v>
      </c>
      <c r="I578" s="2">
        <f>IFERROR(INDEX('04_Потоки'!$E:$E,MATCH(A578,'04_Потоки'!$A:$A,0)),0)</f>
        <v>1.850536130536131</v>
      </c>
      <c r="J578" s="2">
        <f t="shared" si="57"/>
        <v>1</v>
      </c>
      <c r="K578" s="2">
        <f>IF(C578="РЦК макси",0,2*'06A_Варіанти'!T569*J578)</f>
        <v>725.4</v>
      </c>
      <c r="L578" s="2">
        <f t="shared" si="58"/>
        <v>725.4</v>
      </c>
      <c r="M578" s="2">
        <f t="shared" si="59"/>
        <v>0</v>
      </c>
      <c r="N578" s="9">
        <f t="shared" si="60"/>
        <v>0</v>
      </c>
      <c r="O578" s="2">
        <f>MIN(IF('07A_Конструктор'!$D$5="Так",'06A_Варіанти'!E569,1E+99),IF('07A_Конструктор'!$D$6="Так",'06A_Варіанти'!F569,1E+99),IF('07A_Конструктор'!$D$7="Так",'06A_Варіанти'!G569,1E+99),IF('07A_Конструктор'!$D$8="Так",'06A_Варіанти'!H569,1E+99),IF('07A_Конструктор'!$D$9="Так",'06A_Варіанти'!I569,1E+99),IF('07A_Конструктор'!$D$10="Так",'06A_Варіанти'!J569,1E+99),IF('07A_Конструктор'!$D$11="Так",'06A_Варіанти'!K569,1E+99),IF('07A_Конструктор'!$D$12="Так",'06A_Варіанти'!L569,1E+99),IF('07A_Конструктор'!$D$13="Так",'06A_Варіанти'!M569,1E+99),IF('07A_Конструктор'!$D$14="Так",'06A_Варіанти'!N569,1E+99),IF('07A_Конструктор'!$D$15="Так",'06A_Варіанти'!O569,1E+99),IF('07A_Конструктор'!$D$16="Так",'06A_Варіанти'!P569,1E+99),IF('07A_Конструктор'!$D$17="Так",'06A_Варіанти'!Q569,1E+99),IF('06A_Варіанти'!R569="",1E+99,'06A_Варіанти'!R569))</f>
        <v>362.7</v>
      </c>
      <c r="P578" s="2" t="str">
        <f t="shared" si="61"/>
        <v>5 т</v>
      </c>
      <c r="Q578" s="2">
        <f t="shared" si="62"/>
        <v>14</v>
      </c>
      <c r="R578" s="2">
        <f>IF(OR(C578="РЦК макси",C578="РЦЧ SKU"),"SKU-потік",IFERROR(VLOOKUP(D578,'02_РЦ'!$A$3:$I$7,5,FALSE),0))</f>
        <v>800</v>
      </c>
      <c r="S578" s="2" t="str">
        <f>IF(OR(C578="РЦК макси",C578="РЦЧ SKU"),"Не рахується в ліміт",IFERROR(VLOOKUP(D578,'02_РЦ'!$A$3:$I$7,9,FALSE),"Немає РЦ"))</f>
        <v>В межах</v>
      </c>
    </row>
    <row r="579" spans="1:19">
      <c r="A579" s="2" t="str">
        <f>'06A_Варіанти'!A570</f>
        <v>BASE_2777</v>
      </c>
      <c r="B579" s="2" t="str">
        <f>'06A_Варіанти'!B570</f>
        <v>TT_2777</v>
      </c>
      <c r="C579" s="2" t="str">
        <f>'06A_Варіанти'!D570</f>
        <v>Основний</v>
      </c>
      <c r="D579" s="2" t="str">
        <f>'06A_Варіанти'!C570</f>
        <v>РЦП</v>
      </c>
      <c r="E579" s="2" t="str">
        <f>'06A_Варіанти'!S570</f>
        <v>DIRECT</v>
      </c>
      <c r="F579" s="2" t="str">
        <f>IF(O579='06A_Варіанти'!E570,'06A_Варіанти'!E$1,IF(O579='06A_Варіанти'!F570,'06A_Варіанти'!F$1,IF(O579='06A_Варіанти'!G570,'06A_Варіанти'!G$1,IF(O579='06A_Варіанти'!H570,'06A_Варіанти'!H$1,IF(O579='06A_Варіанти'!I570,'06A_Варіанти'!I$1,IF(O579='06A_Варіанти'!J570,'06A_Варіанти'!J$1,IF(O579='06A_Варіанти'!K570,'06A_Варіанти'!K$1,IF(O579='06A_Варіанти'!L570,'06A_Варіанти'!L$1,IF(O579='06A_Варіанти'!M570,'06A_Варіанти'!M$1,IF(O579='06A_Варіанти'!N570,'06A_Варіанти'!N$1,IF(O579='06A_Варіанти'!O570,'06A_Варіанти'!O$1,IF(O579='06A_Варіанти'!P570,'06A_Варіанти'!P$1,IF(O579='06A_Варіанти'!Q570,'06A_Варіанти'!Q$1,IF(O579='06A_Варіанти'!R570,'06A_Варіанти'!R$1,"НЕМАЄ МАРШРУТУ"))))))))))))))</f>
        <v>DIRECT</v>
      </c>
      <c r="G579" s="2" t="str">
        <f t="shared" si="56"/>
        <v>БЕЗ ЗМІН</v>
      </c>
      <c r="H579" s="2">
        <f>IF(G579="НЕМАЄ МАРШРУТУ",0,O579-'06A_Варіанти'!T570)</f>
        <v>0</v>
      </c>
      <c r="I579" s="2">
        <f>IFERROR(INDEX('04_Потоки'!$E:$E,MATCH(A579,'04_Потоки'!$A:$A,0)),0)</f>
        <v>1.850536130536131</v>
      </c>
      <c r="J579" s="2">
        <f t="shared" si="57"/>
        <v>1</v>
      </c>
      <c r="K579" s="2">
        <f>IF(C579="РЦК макси",0,2*'06A_Варіанти'!T570*J579)</f>
        <v>481.8</v>
      </c>
      <c r="L579" s="2">
        <f t="shared" si="58"/>
        <v>481.8</v>
      </c>
      <c r="M579" s="2">
        <f t="shared" si="59"/>
        <v>0</v>
      </c>
      <c r="N579" s="9">
        <f t="shared" si="60"/>
        <v>0</v>
      </c>
      <c r="O579" s="2">
        <f>MIN(IF('07A_Конструктор'!$D$5="Так",'06A_Варіанти'!E570,1E+99),IF('07A_Конструктор'!$D$6="Так",'06A_Варіанти'!F570,1E+99),IF('07A_Конструктор'!$D$7="Так",'06A_Варіанти'!G570,1E+99),IF('07A_Конструктор'!$D$8="Так",'06A_Варіанти'!H570,1E+99),IF('07A_Конструктор'!$D$9="Так",'06A_Варіанти'!I570,1E+99),IF('07A_Конструктор'!$D$10="Так",'06A_Варіанти'!J570,1E+99),IF('07A_Конструктор'!$D$11="Так",'06A_Варіанти'!K570,1E+99),IF('07A_Конструктор'!$D$12="Так",'06A_Варіанти'!L570,1E+99),IF('07A_Конструктор'!$D$13="Так",'06A_Варіанти'!M570,1E+99),IF('07A_Конструктор'!$D$14="Так",'06A_Варіанти'!N570,1E+99),IF('07A_Конструктор'!$D$15="Так",'06A_Варіанти'!O570,1E+99),IF('07A_Конструктор'!$D$16="Так",'06A_Варіанти'!P570,1E+99),IF('07A_Конструктор'!$D$17="Так",'06A_Варіанти'!Q570,1E+99),IF('06A_Варіанти'!R570="",1E+99,'06A_Варіанти'!R570))</f>
        <v>240.9</v>
      </c>
      <c r="P579" s="2" t="str">
        <f t="shared" si="61"/>
        <v>5 т</v>
      </c>
      <c r="Q579" s="2">
        <f t="shared" si="62"/>
        <v>14</v>
      </c>
      <c r="R579" s="2">
        <f>IF(OR(C579="РЦК макси",C579="РЦЧ SKU"),"SKU-потік",IFERROR(VLOOKUP(D579,'02_РЦ'!$A$3:$I$7,5,FALSE),0))</f>
        <v>800</v>
      </c>
      <c r="S579" s="2" t="str">
        <f>IF(OR(C579="РЦК макси",C579="РЦЧ SKU"),"Не рахується в ліміт",IFERROR(VLOOKUP(D579,'02_РЦ'!$A$3:$I$7,9,FALSE),"Немає РЦ"))</f>
        <v>В межах</v>
      </c>
    </row>
    <row r="580" spans="1:19">
      <c r="A580" s="2" t="str">
        <f>'06A_Варіанти'!A571</f>
        <v>BASE_2889</v>
      </c>
      <c r="B580" s="2" t="str">
        <f>'06A_Варіанти'!B571</f>
        <v>TT_2889</v>
      </c>
      <c r="C580" s="2" t="str">
        <f>'06A_Варіанти'!D571</f>
        <v>Основний</v>
      </c>
      <c r="D580" s="2" t="str">
        <f>'06A_Варіанти'!C571</f>
        <v>РЦП</v>
      </c>
      <c r="E580" s="2" t="str">
        <f>'06A_Варіанти'!S571</f>
        <v>DNI_AMUR</v>
      </c>
      <c r="F580" s="2" t="str">
        <f>IF(O580='06A_Варіанти'!E571,'06A_Варіанти'!E$1,IF(O580='06A_Варіанти'!F571,'06A_Варіанти'!F$1,IF(O580='06A_Варіанти'!G571,'06A_Варіанти'!G$1,IF(O580='06A_Варіанти'!H571,'06A_Варіанти'!H$1,IF(O580='06A_Варіанти'!I571,'06A_Варіанти'!I$1,IF(O580='06A_Варіанти'!J571,'06A_Варіанти'!J$1,IF(O580='06A_Варіанти'!K571,'06A_Варіанти'!K$1,IF(O580='06A_Варіанти'!L571,'06A_Варіанти'!L$1,IF(O580='06A_Варіанти'!M571,'06A_Варіанти'!M$1,IF(O580='06A_Варіанти'!N571,'06A_Варіанти'!N$1,IF(O580='06A_Варіанти'!O571,'06A_Варіанти'!O$1,IF(O580='06A_Варіанти'!P571,'06A_Варіанти'!P$1,IF(O580='06A_Варіанти'!Q571,'06A_Варіанти'!Q$1,IF(O580='06A_Варіанти'!R571,'06A_Варіанти'!R$1,"НЕМАЄ МАРШРУТУ"))))))))))))))</f>
        <v>DNI_AMUR</v>
      </c>
      <c r="G580" s="2" t="str">
        <f t="shared" si="56"/>
        <v>БЕЗ ЗМІН</v>
      </c>
      <c r="H580" s="2">
        <f>IF(G580="НЕМАЄ МАРШРУТУ",0,O580-'06A_Варіанти'!T571)</f>
        <v>0</v>
      </c>
      <c r="I580" s="2">
        <f>IFERROR(INDEX('04_Потоки'!$E:$E,MATCH(A580,'04_Потоки'!$A:$A,0)),0)</f>
        <v>1.850536130536131</v>
      </c>
      <c r="J580" s="2">
        <f t="shared" si="57"/>
        <v>1</v>
      </c>
      <c r="K580" s="2">
        <f>IF(C580="РЦК макси",0,2*'06A_Варіанти'!T571*J580)</f>
        <v>307.2</v>
      </c>
      <c r="L580" s="2">
        <f t="shared" si="58"/>
        <v>307.2</v>
      </c>
      <c r="M580" s="2">
        <f t="shared" si="59"/>
        <v>0</v>
      </c>
      <c r="N580" s="9">
        <f t="shared" si="60"/>
        <v>0</v>
      </c>
      <c r="O580" s="2">
        <f>MIN(IF('07A_Конструктор'!$D$5="Так",'06A_Варіанти'!E571,1E+99),IF('07A_Конструктор'!$D$6="Так",'06A_Варіанти'!F571,1E+99),IF('07A_Конструктор'!$D$7="Так",'06A_Варіанти'!G571,1E+99),IF('07A_Конструктор'!$D$8="Так",'06A_Варіанти'!H571,1E+99),IF('07A_Конструктор'!$D$9="Так",'06A_Варіанти'!I571,1E+99),IF('07A_Конструктор'!$D$10="Так",'06A_Варіанти'!J571,1E+99),IF('07A_Конструктор'!$D$11="Так",'06A_Варіанти'!K571,1E+99),IF('07A_Конструктор'!$D$12="Так",'06A_Варіанти'!L571,1E+99),IF('07A_Конструктор'!$D$13="Так",'06A_Варіанти'!M571,1E+99),IF('07A_Конструктор'!$D$14="Так",'06A_Варіанти'!N571,1E+99),IF('07A_Конструктор'!$D$15="Так",'06A_Варіанти'!O571,1E+99),IF('07A_Конструктор'!$D$16="Так",'06A_Варіанти'!P571,1E+99),IF('07A_Конструктор'!$D$17="Так",'06A_Варіанти'!Q571,1E+99),IF('06A_Варіанти'!R571="",1E+99,'06A_Варіанти'!R571))</f>
        <v>153.6</v>
      </c>
      <c r="P580" s="2" t="str">
        <f t="shared" si="61"/>
        <v>5 т</v>
      </c>
      <c r="Q580" s="2">
        <f t="shared" si="62"/>
        <v>14</v>
      </c>
      <c r="R580" s="2">
        <f>IF(OR(C580="РЦК макси",C580="РЦЧ SKU"),"SKU-потік",IFERROR(VLOOKUP(D580,'02_РЦ'!$A$3:$I$7,5,FALSE),0))</f>
        <v>800</v>
      </c>
      <c r="S580" s="2" t="str">
        <f>IF(OR(C580="РЦК макси",C580="РЦЧ SKU"),"Не рахується в ліміт",IFERROR(VLOOKUP(D580,'02_РЦ'!$A$3:$I$7,9,FALSE),"Немає РЦ"))</f>
        <v>В межах</v>
      </c>
    </row>
    <row r="581" spans="1:19">
      <c r="A581" s="2" t="str">
        <f>'06A_Варіанти'!A572</f>
        <v>BASE_2350</v>
      </c>
      <c r="B581" s="2" t="str">
        <f>'06A_Варіанти'!B572</f>
        <v>TT_2350</v>
      </c>
      <c r="C581" s="2" t="str">
        <f>'06A_Варіанти'!D572</f>
        <v>Основний</v>
      </c>
      <c r="D581" s="2" t="str">
        <f>'06A_Варіанти'!C572</f>
        <v>РЦП</v>
      </c>
      <c r="E581" s="2" t="str">
        <f>'06A_Варіанти'!S572</f>
        <v>DIRECT</v>
      </c>
      <c r="F581" s="2" t="str">
        <f>IF(O581='06A_Варіанти'!E572,'06A_Варіанти'!E$1,IF(O581='06A_Варіанти'!F572,'06A_Варіанти'!F$1,IF(O581='06A_Варіанти'!G572,'06A_Варіанти'!G$1,IF(O581='06A_Варіанти'!H572,'06A_Варіанти'!H$1,IF(O581='06A_Варіанти'!I572,'06A_Варіанти'!I$1,IF(O581='06A_Варіанти'!J572,'06A_Варіанти'!J$1,IF(O581='06A_Варіанти'!K572,'06A_Варіанти'!K$1,IF(O581='06A_Варіанти'!L572,'06A_Варіанти'!L$1,IF(O581='06A_Варіанти'!M572,'06A_Варіанти'!M$1,IF(O581='06A_Варіанти'!N572,'06A_Варіанти'!N$1,IF(O581='06A_Варіанти'!O572,'06A_Варіанти'!O$1,IF(O581='06A_Варіанти'!P572,'06A_Варіанти'!P$1,IF(O581='06A_Варіанти'!Q572,'06A_Варіанти'!Q$1,IF(O581='06A_Варіанти'!R572,'06A_Варіанти'!R$1,"НЕМАЄ МАРШРУТУ"))))))))))))))</f>
        <v>DIRECT</v>
      </c>
      <c r="G581" s="2" t="str">
        <f t="shared" si="56"/>
        <v>БЕЗ ЗМІН</v>
      </c>
      <c r="H581" s="2">
        <f>IF(G581="НЕМАЄ МАРШРУТУ",0,O581-'06A_Варіанти'!T572)</f>
        <v>0</v>
      </c>
      <c r="I581" s="2">
        <f>IFERROR(INDEX('04_Потоки'!$E:$E,MATCH(A581,'04_Потоки'!$A:$A,0)),0)</f>
        <v>1.850536130536131</v>
      </c>
      <c r="J581" s="2">
        <f t="shared" si="57"/>
        <v>1</v>
      </c>
      <c r="K581" s="2">
        <f>IF(C581="РЦК макси",0,2*'06A_Варіанти'!T572*J581)</f>
        <v>337</v>
      </c>
      <c r="L581" s="2">
        <f t="shared" si="58"/>
        <v>337</v>
      </c>
      <c r="M581" s="2">
        <f t="shared" si="59"/>
        <v>0</v>
      </c>
      <c r="N581" s="9">
        <f t="shared" si="60"/>
        <v>0</v>
      </c>
      <c r="O581" s="2">
        <f>MIN(IF('07A_Конструктор'!$D$5="Так",'06A_Варіанти'!E572,1E+99),IF('07A_Конструктор'!$D$6="Так",'06A_Варіанти'!F572,1E+99),IF('07A_Конструктор'!$D$7="Так",'06A_Варіанти'!G572,1E+99),IF('07A_Конструктор'!$D$8="Так",'06A_Варіанти'!H572,1E+99),IF('07A_Конструктор'!$D$9="Так",'06A_Варіанти'!I572,1E+99),IF('07A_Конструктор'!$D$10="Так",'06A_Варіанти'!J572,1E+99),IF('07A_Конструктор'!$D$11="Так",'06A_Варіанти'!K572,1E+99),IF('07A_Конструктор'!$D$12="Так",'06A_Варіанти'!L572,1E+99),IF('07A_Конструктор'!$D$13="Так",'06A_Варіанти'!M572,1E+99),IF('07A_Конструктор'!$D$14="Так",'06A_Варіанти'!N572,1E+99),IF('07A_Конструктор'!$D$15="Так",'06A_Варіанти'!O572,1E+99),IF('07A_Конструктор'!$D$16="Так",'06A_Варіанти'!P572,1E+99),IF('07A_Конструктор'!$D$17="Так",'06A_Варіанти'!Q572,1E+99),IF('06A_Варіанти'!R572="",1E+99,'06A_Варіанти'!R572))</f>
        <v>168.5</v>
      </c>
      <c r="P581" s="2" t="str">
        <f t="shared" si="61"/>
        <v>5 т</v>
      </c>
      <c r="Q581" s="2">
        <f t="shared" si="62"/>
        <v>14</v>
      </c>
      <c r="R581" s="2">
        <f>IF(OR(C581="РЦК макси",C581="РЦЧ SKU"),"SKU-потік",IFERROR(VLOOKUP(D581,'02_РЦ'!$A$3:$I$7,5,FALSE),0))</f>
        <v>800</v>
      </c>
      <c r="S581" s="2" t="str">
        <f>IF(OR(C581="РЦК макси",C581="РЦЧ SKU"),"Не рахується в ліміт",IFERROR(VLOOKUP(D581,'02_РЦ'!$A$3:$I$7,9,FALSE),"Немає РЦ"))</f>
        <v>В межах</v>
      </c>
    </row>
    <row r="582" spans="1:19">
      <c r="A582" s="2" t="str">
        <f>'06A_Варіанти'!A573</f>
        <v>BASE_2872</v>
      </c>
      <c r="B582" s="2" t="str">
        <f>'06A_Варіанти'!B573</f>
        <v>TT_2872</v>
      </c>
      <c r="C582" s="2" t="str">
        <f>'06A_Варіанти'!D573</f>
        <v>Основний</v>
      </c>
      <c r="D582" s="2" t="str">
        <f>'06A_Варіанти'!C573</f>
        <v>РЦП</v>
      </c>
      <c r="E582" s="2" t="str">
        <f>'06A_Варіанти'!S573</f>
        <v>DIRECT</v>
      </c>
      <c r="F582" s="2" t="str">
        <f>IF(O582='06A_Варіанти'!E573,'06A_Варіанти'!E$1,IF(O582='06A_Варіанти'!F573,'06A_Варіанти'!F$1,IF(O582='06A_Варіанти'!G573,'06A_Варіанти'!G$1,IF(O582='06A_Варіанти'!H573,'06A_Варіанти'!H$1,IF(O582='06A_Варіанти'!I573,'06A_Варіанти'!I$1,IF(O582='06A_Варіанти'!J573,'06A_Варіанти'!J$1,IF(O582='06A_Варіанти'!K573,'06A_Варіанти'!K$1,IF(O582='06A_Варіанти'!L573,'06A_Варіанти'!L$1,IF(O582='06A_Варіанти'!M573,'06A_Варіанти'!M$1,IF(O582='06A_Варіанти'!N573,'06A_Варіанти'!N$1,IF(O582='06A_Варіанти'!O573,'06A_Варіанти'!O$1,IF(O582='06A_Варіанти'!P573,'06A_Варіанти'!P$1,IF(O582='06A_Варіанти'!Q573,'06A_Варіанти'!Q$1,IF(O582='06A_Варіанти'!R573,'06A_Варіанти'!R$1,"НЕМАЄ МАРШРУТУ"))))))))))))))</f>
        <v>DIRECT</v>
      </c>
      <c r="G582" s="2" t="str">
        <f t="shared" si="56"/>
        <v>БЕЗ ЗМІН</v>
      </c>
      <c r="H582" s="2">
        <f>IF(G582="НЕМАЄ МАРШРУТУ",0,O582-'06A_Варіанти'!T573)</f>
        <v>0</v>
      </c>
      <c r="I582" s="2">
        <f>IFERROR(INDEX('04_Потоки'!$E:$E,MATCH(A582,'04_Потоки'!$A:$A,0)),0)</f>
        <v>1.850536130536131</v>
      </c>
      <c r="J582" s="2">
        <f t="shared" si="57"/>
        <v>1</v>
      </c>
      <c r="K582" s="2">
        <f>IF(C582="РЦК макси",0,2*'06A_Варіанти'!T573*J582)</f>
        <v>328.8</v>
      </c>
      <c r="L582" s="2">
        <f t="shared" si="58"/>
        <v>328.8</v>
      </c>
      <c r="M582" s="2">
        <f t="shared" si="59"/>
        <v>0</v>
      </c>
      <c r="N582" s="9">
        <f t="shared" si="60"/>
        <v>0</v>
      </c>
      <c r="O582" s="2">
        <f>MIN(IF('07A_Конструктор'!$D$5="Так",'06A_Варіанти'!E573,1E+99),IF('07A_Конструктор'!$D$6="Так",'06A_Варіанти'!F573,1E+99),IF('07A_Конструктор'!$D$7="Так",'06A_Варіанти'!G573,1E+99),IF('07A_Конструктор'!$D$8="Так",'06A_Варіанти'!H573,1E+99),IF('07A_Конструктор'!$D$9="Так",'06A_Варіанти'!I573,1E+99),IF('07A_Конструктор'!$D$10="Так",'06A_Варіанти'!J573,1E+99),IF('07A_Конструктор'!$D$11="Так",'06A_Варіанти'!K573,1E+99),IF('07A_Конструктор'!$D$12="Так",'06A_Варіанти'!L573,1E+99),IF('07A_Конструктор'!$D$13="Так",'06A_Варіанти'!M573,1E+99),IF('07A_Конструктор'!$D$14="Так",'06A_Варіанти'!N573,1E+99),IF('07A_Конструктор'!$D$15="Так",'06A_Варіанти'!O573,1E+99),IF('07A_Конструктор'!$D$16="Так",'06A_Варіанти'!P573,1E+99),IF('07A_Конструктор'!$D$17="Так",'06A_Варіанти'!Q573,1E+99),IF('06A_Варіанти'!R573="",1E+99,'06A_Варіанти'!R573))</f>
        <v>164.4</v>
      </c>
      <c r="P582" s="2" t="str">
        <f t="shared" si="61"/>
        <v>5 т</v>
      </c>
      <c r="Q582" s="2">
        <f t="shared" si="62"/>
        <v>14</v>
      </c>
      <c r="R582" s="2">
        <f>IF(OR(C582="РЦК макси",C582="РЦЧ SKU"),"SKU-потік",IFERROR(VLOOKUP(D582,'02_РЦ'!$A$3:$I$7,5,FALSE),0))</f>
        <v>800</v>
      </c>
      <c r="S582" s="2" t="str">
        <f>IF(OR(C582="РЦК макси",C582="РЦЧ SKU"),"Не рахується в ліміт",IFERROR(VLOOKUP(D582,'02_РЦ'!$A$3:$I$7,9,FALSE),"Немає РЦ"))</f>
        <v>В межах</v>
      </c>
    </row>
    <row r="583" spans="1:19">
      <c r="A583" s="2" t="str">
        <f>'06A_Варіанти'!A574</f>
        <v>BASE_2894</v>
      </c>
      <c r="B583" s="2" t="str">
        <f>'06A_Варіанти'!B574</f>
        <v>TT_2894</v>
      </c>
      <c r="C583" s="2" t="str">
        <f>'06A_Варіанти'!D574</f>
        <v>Основний</v>
      </c>
      <c r="D583" s="2" t="str">
        <f>'06A_Варіанти'!C574</f>
        <v>РЦП</v>
      </c>
      <c r="E583" s="2" t="str">
        <f>'06A_Варіанти'!S574</f>
        <v>DIRECT</v>
      </c>
      <c r="F583" s="2" t="str">
        <f>IF(O583='06A_Варіанти'!E574,'06A_Варіанти'!E$1,IF(O583='06A_Варіанти'!F574,'06A_Варіанти'!F$1,IF(O583='06A_Варіанти'!G574,'06A_Варіанти'!G$1,IF(O583='06A_Варіанти'!H574,'06A_Варіанти'!H$1,IF(O583='06A_Варіанти'!I574,'06A_Варіанти'!I$1,IF(O583='06A_Варіанти'!J574,'06A_Варіанти'!J$1,IF(O583='06A_Варіанти'!K574,'06A_Варіанти'!K$1,IF(O583='06A_Варіанти'!L574,'06A_Варіанти'!L$1,IF(O583='06A_Варіанти'!M574,'06A_Варіанти'!M$1,IF(O583='06A_Варіанти'!N574,'06A_Варіанти'!N$1,IF(O583='06A_Варіанти'!O574,'06A_Варіанти'!O$1,IF(O583='06A_Варіанти'!P574,'06A_Варіанти'!P$1,IF(O583='06A_Варіанти'!Q574,'06A_Варіанти'!Q$1,IF(O583='06A_Варіанти'!R574,'06A_Варіанти'!R$1,"НЕМАЄ МАРШРУТУ"))))))))))))))</f>
        <v>DIRECT</v>
      </c>
      <c r="G583" s="2" t="str">
        <f t="shared" si="56"/>
        <v>БЕЗ ЗМІН</v>
      </c>
      <c r="H583" s="2">
        <f>IF(G583="НЕМАЄ МАРШРУТУ",0,O583-'06A_Варіанти'!T574)</f>
        <v>0</v>
      </c>
      <c r="I583" s="2">
        <f>IFERROR(INDEX('04_Потоки'!$E:$E,MATCH(A583,'04_Потоки'!$A:$A,0)),0)</f>
        <v>1.850536130536131</v>
      </c>
      <c r="J583" s="2">
        <f t="shared" si="57"/>
        <v>1</v>
      </c>
      <c r="K583" s="2">
        <f>IF(C583="РЦК макси",0,2*'06A_Варіанти'!T574*J583)</f>
        <v>246.4</v>
      </c>
      <c r="L583" s="2">
        <f t="shared" si="58"/>
        <v>246.4</v>
      </c>
      <c r="M583" s="2">
        <f t="shared" si="59"/>
        <v>0</v>
      </c>
      <c r="N583" s="9">
        <f t="shared" si="60"/>
        <v>0</v>
      </c>
      <c r="O583" s="2">
        <f>MIN(IF('07A_Конструктор'!$D$5="Так",'06A_Варіанти'!E574,1E+99),IF('07A_Конструктор'!$D$6="Так",'06A_Варіанти'!F574,1E+99),IF('07A_Конструктор'!$D$7="Так",'06A_Варіанти'!G574,1E+99),IF('07A_Конструктор'!$D$8="Так",'06A_Варіанти'!H574,1E+99),IF('07A_Конструктор'!$D$9="Так",'06A_Варіанти'!I574,1E+99),IF('07A_Конструктор'!$D$10="Так",'06A_Варіанти'!J574,1E+99),IF('07A_Конструктор'!$D$11="Так",'06A_Варіанти'!K574,1E+99),IF('07A_Конструктор'!$D$12="Так",'06A_Варіанти'!L574,1E+99),IF('07A_Конструктор'!$D$13="Так",'06A_Варіанти'!M574,1E+99),IF('07A_Конструктор'!$D$14="Так",'06A_Варіанти'!N574,1E+99),IF('07A_Конструктор'!$D$15="Так",'06A_Варіанти'!O574,1E+99),IF('07A_Конструктор'!$D$16="Так",'06A_Варіанти'!P574,1E+99),IF('07A_Конструктор'!$D$17="Так",'06A_Варіанти'!Q574,1E+99),IF('06A_Варіанти'!R574="",1E+99,'06A_Варіанти'!R574))</f>
        <v>123.2</v>
      </c>
      <c r="P583" s="2" t="str">
        <f t="shared" si="61"/>
        <v>5 т</v>
      </c>
      <c r="Q583" s="2">
        <f t="shared" si="62"/>
        <v>14</v>
      </c>
      <c r="R583" s="2">
        <f>IF(OR(C583="РЦК макси",C583="РЦЧ SKU"),"SKU-потік",IFERROR(VLOOKUP(D583,'02_РЦ'!$A$3:$I$7,5,FALSE),0))</f>
        <v>800</v>
      </c>
      <c r="S583" s="2" t="str">
        <f>IF(OR(C583="РЦК макси",C583="РЦЧ SKU"),"Не рахується в ліміт",IFERROR(VLOOKUP(D583,'02_РЦ'!$A$3:$I$7,9,FALSE),"Немає РЦ"))</f>
        <v>В межах</v>
      </c>
    </row>
    <row r="584" spans="1:19">
      <c r="A584" s="2" t="str">
        <f>'06A_Варіанти'!A575</f>
        <v>BASE_2896</v>
      </c>
      <c r="B584" s="2" t="str">
        <f>'06A_Варіанти'!B575</f>
        <v>TT_2896</v>
      </c>
      <c r="C584" s="2" t="str">
        <f>'06A_Варіанти'!D575</f>
        <v>Основний</v>
      </c>
      <c r="D584" s="2" t="str">
        <f>'06A_Варіанти'!C575</f>
        <v>РЦП</v>
      </c>
      <c r="E584" s="2" t="str">
        <f>'06A_Варіанти'!S575</f>
        <v>DIRECT</v>
      </c>
      <c r="F584" s="2" t="str">
        <f>IF(O584='06A_Варіанти'!E575,'06A_Варіанти'!E$1,IF(O584='06A_Варіанти'!F575,'06A_Варіанти'!F$1,IF(O584='06A_Варіанти'!G575,'06A_Варіанти'!G$1,IF(O584='06A_Варіанти'!H575,'06A_Варіанти'!H$1,IF(O584='06A_Варіанти'!I575,'06A_Варіанти'!I$1,IF(O584='06A_Варіанти'!J575,'06A_Варіанти'!J$1,IF(O584='06A_Варіанти'!K575,'06A_Варіанти'!K$1,IF(O584='06A_Варіанти'!L575,'06A_Варіанти'!L$1,IF(O584='06A_Варіанти'!M575,'06A_Варіанти'!M$1,IF(O584='06A_Варіанти'!N575,'06A_Варіанти'!N$1,IF(O584='06A_Варіанти'!O575,'06A_Варіанти'!O$1,IF(O584='06A_Варіанти'!P575,'06A_Варіанти'!P$1,IF(O584='06A_Варіанти'!Q575,'06A_Варіанти'!Q$1,IF(O584='06A_Варіанти'!R575,'06A_Варіанти'!R$1,"НЕМАЄ МАРШРУТУ"))))))))))))))</f>
        <v>DIRECT</v>
      </c>
      <c r="G584" s="2" t="str">
        <f t="shared" si="56"/>
        <v>БЕЗ ЗМІН</v>
      </c>
      <c r="H584" s="2">
        <f>IF(G584="НЕМАЄ МАРШРУТУ",0,O584-'06A_Варіанти'!T575)</f>
        <v>0</v>
      </c>
      <c r="I584" s="2">
        <f>IFERROR(INDEX('04_Потоки'!$E:$E,MATCH(A584,'04_Потоки'!$A:$A,0)),0)</f>
        <v>1.850536130536131</v>
      </c>
      <c r="J584" s="2">
        <f t="shared" si="57"/>
        <v>1</v>
      </c>
      <c r="K584" s="2">
        <f>IF(C584="РЦК макси",0,2*'06A_Варіанти'!T575*J584)</f>
        <v>218.4</v>
      </c>
      <c r="L584" s="2">
        <f t="shared" si="58"/>
        <v>218.4</v>
      </c>
      <c r="M584" s="2">
        <f t="shared" si="59"/>
        <v>0</v>
      </c>
      <c r="N584" s="9">
        <f t="shared" si="60"/>
        <v>0</v>
      </c>
      <c r="O584" s="2">
        <f>MIN(IF('07A_Конструктор'!$D$5="Так",'06A_Варіанти'!E575,1E+99),IF('07A_Конструктор'!$D$6="Так",'06A_Варіанти'!F575,1E+99),IF('07A_Конструктор'!$D$7="Так",'06A_Варіанти'!G575,1E+99),IF('07A_Конструктор'!$D$8="Так",'06A_Варіанти'!H575,1E+99),IF('07A_Конструктор'!$D$9="Так",'06A_Варіанти'!I575,1E+99),IF('07A_Конструктор'!$D$10="Так",'06A_Варіанти'!J575,1E+99),IF('07A_Конструктор'!$D$11="Так",'06A_Варіанти'!K575,1E+99),IF('07A_Конструктор'!$D$12="Так",'06A_Варіанти'!L575,1E+99),IF('07A_Конструктор'!$D$13="Так",'06A_Варіанти'!M575,1E+99),IF('07A_Конструктор'!$D$14="Так",'06A_Варіанти'!N575,1E+99),IF('07A_Конструктор'!$D$15="Так",'06A_Варіанти'!O575,1E+99),IF('07A_Конструктор'!$D$16="Так",'06A_Варіанти'!P575,1E+99),IF('07A_Конструктор'!$D$17="Так",'06A_Варіанти'!Q575,1E+99),IF('06A_Варіанти'!R575="",1E+99,'06A_Варіанти'!R575))</f>
        <v>109.2</v>
      </c>
      <c r="P584" s="2" t="str">
        <f t="shared" si="61"/>
        <v>5 т</v>
      </c>
      <c r="Q584" s="2">
        <f t="shared" si="62"/>
        <v>14</v>
      </c>
      <c r="R584" s="2">
        <f>IF(OR(C584="РЦК макси",C584="РЦЧ SKU"),"SKU-потік",IFERROR(VLOOKUP(D584,'02_РЦ'!$A$3:$I$7,5,FALSE),0))</f>
        <v>800</v>
      </c>
      <c r="S584" s="2" t="str">
        <f>IF(OR(C584="РЦК макси",C584="РЦЧ SKU"),"Не рахується в ліміт",IFERROR(VLOOKUP(D584,'02_РЦ'!$A$3:$I$7,9,FALSE),"Немає РЦ"))</f>
        <v>В межах</v>
      </c>
    </row>
    <row r="585" spans="1:19">
      <c r="A585" s="2" t="str">
        <f>'06A_Варіанти'!A576</f>
        <v>BASE_2899</v>
      </c>
      <c r="B585" s="2" t="str">
        <f>'06A_Варіанти'!B576</f>
        <v>TT_2899</v>
      </c>
      <c r="C585" s="2" t="str">
        <f>'06A_Варіанти'!D576</f>
        <v>Основний</v>
      </c>
      <c r="D585" s="2" t="str">
        <f>'06A_Варіанти'!C576</f>
        <v>РЦП</v>
      </c>
      <c r="E585" s="2" t="str">
        <f>'06A_Варіанти'!S576</f>
        <v>DIRECT</v>
      </c>
      <c r="F585" s="2" t="str">
        <f>IF(O585='06A_Варіанти'!E576,'06A_Варіанти'!E$1,IF(O585='06A_Варіанти'!F576,'06A_Варіанти'!F$1,IF(O585='06A_Варіанти'!G576,'06A_Варіанти'!G$1,IF(O585='06A_Варіанти'!H576,'06A_Варіанти'!H$1,IF(O585='06A_Варіанти'!I576,'06A_Варіанти'!I$1,IF(O585='06A_Варіанти'!J576,'06A_Варіанти'!J$1,IF(O585='06A_Варіанти'!K576,'06A_Варіанти'!K$1,IF(O585='06A_Варіанти'!L576,'06A_Варіанти'!L$1,IF(O585='06A_Варіанти'!M576,'06A_Варіанти'!M$1,IF(O585='06A_Варіанти'!N576,'06A_Варіанти'!N$1,IF(O585='06A_Варіанти'!O576,'06A_Варіанти'!O$1,IF(O585='06A_Варіанти'!P576,'06A_Варіанти'!P$1,IF(O585='06A_Варіанти'!Q576,'06A_Варіанти'!Q$1,IF(O585='06A_Варіанти'!R576,'06A_Варіанти'!R$1,"НЕМАЄ МАРШРУТУ"))))))))))))))</f>
        <v>DIRECT</v>
      </c>
      <c r="G585" s="2" t="str">
        <f t="shared" si="56"/>
        <v>БЕЗ ЗМІН</v>
      </c>
      <c r="H585" s="2">
        <f>IF(G585="НЕМАЄ МАРШРУТУ",0,O585-'06A_Варіанти'!T576)</f>
        <v>0</v>
      </c>
      <c r="I585" s="2">
        <f>IFERROR(INDEX('04_Потоки'!$E:$E,MATCH(A585,'04_Потоки'!$A:$A,0)),0)</f>
        <v>1.850536130536131</v>
      </c>
      <c r="J585" s="2">
        <f t="shared" si="57"/>
        <v>1</v>
      </c>
      <c r="K585" s="2">
        <f>IF(C585="РЦК макси",0,2*'06A_Варіанти'!T576*J585)</f>
        <v>281.2</v>
      </c>
      <c r="L585" s="2">
        <f t="shared" si="58"/>
        <v>281.2</v>
      </c>
      <c r="M585" s="2">
        <f t="shared" si="59"/>
        <v>0</v>
      </c>
      <c r="N585" s="9">
        <f t="shared" si="60"/>
        <v>0</v>
      </c>
      <c r="O585" s="2">
        <f>MIN(IF('07A_Конструктор'!$D$5="Так",'06A_Варіанти'!E576,1E+99),IF('07A_Конструктор'!$D$6="Так",'06A_Варіанти'!F576,1E+99),IF('07A_Конструктор'!$D$7="Так",'06A_Варіанти'!G576,1E+99),IF('07A_Конструктор'!$D$8="Так",'06A_Варіанти'!H576,1E+99),IF('07A_Конструктор'!$D$9="Так",'06A_Варіанти'!I576,1E+99),IF('07A_Конструктор'!$D$10="Так",'06A_Варіанти'!J576,1E+99),IF('07A_Конструктор'!$D$11="Так",'06A_Варіанти'!K576,1E+99),IF('07A_Конструктор'!$D$12="Так",'06A_Варіанти'!L576,1E+99),IF('07A_Конструктор'!$D$13="Так",'06A_Варіанти'!M576,1E+99),IF('07A_Конструктор'!$D$14="Так",'06A_Варіанти'!N576,1E+99),IF('07A_Конструктор'!$D$15="Так",'06A_Варіанти'!O576,1E+99),IF('07A_Конструктор'!$D$16="Так",'06A_Варіанти'!P576,1E+99),IF('07A_Конструктор'!$D$17="Так",'06A_Варіанти'!Q576,1E+99),IF('06A_Варіанти'!R576="",1E+99,'06A_Варіанти'!R576))</f>
        <v>140.6</v>
      </c>
      <c r="P585" s="2" t="str">
        <f t="shared" si="61"/>
        <v>5 т</v>
      </c>
      <c r="Q585" s="2">
        <f t="shared" si="62"/>
        <v>14</v>
      </c>
      <c r="R585" s="2">
        <f>IF(OR(C585="РЦК макси",C585="РЦЧ SKU"),"SKU-потік",IFERROR(VLOOKUP(D585,'02_РЦ'!$A$3:$I$7,5,FALSE),0))</f>
        <v>800</v>
      </c>
      <c r="S585" s="2" t="str">
        <f>IF(OR(C585="РЦК макси",C585="РЦЧ SKU"),"Не рахується в ліміт",IFERROR(VLOOKUP(D585,'02_РЦ'!$A$3:$I$7,9,FALSE),"Немає РЦ"))</f>
        <v>В межах</v>
      </c>
    </row>
    <row r="586" spans="1:19">
      <c r="A586" s="2" t="str">
        <f>'06A_Варіанти'!A577</f>
        <v>BASE_2902</v>
      </c>
      <c r="B586" s="2" t="str">
        <f>'06A_Варіанти'!B577</f>
        <v>TT_2902</v>
      </c>
      <c r="C586" s="2" t="str">
        <f>'06A_Варіанти'!D577</f>
        <v>Основний</v>
      </c>
      <c r="D586" s="2" t="str">
        <f>'06A_Варіанти'!C577</f>
        <v>РЦП</v>
      </c>
      <c r="E586" s="2" t="str">
        <f>'06A_Варіанти'!S577</f>
        <v>DIRECT</v>
      </c>
      <c r="F586" s="2" t="str">
        <f>IF(O586='06A_Варіанти'!E577,'06A_Варіанти'!E$1,IF(O586='06A_Варіанти'!F577,'06A_Варіанти'!F$1,IF(O586='06A_Варіанти'!G577,'06A_Варіанти'!G$1,IF(O586='06A_Варіанти'!H577,'06A_Варіанти'!H$1,IF(O586='06A_Варіанти'!I577,'06A_Варіанти'!I$1,IF(O586='06A_Варіанти'!J577,'06A_Варіанти'!J$1,IF(O586='06A_Варіанти'!K577,'06A_Варіанти'!K$1,IF(O586='06A_Варіанти'!L577,'06A_Варіанти'!L$1,IF(O586='06A_Варіанти'!M577,'06A_Варіанти'!M$1,IF(O586='06A_Варіанти'!N577,'06A_Варіанти'!N$1,IF(O586='06A_Варіанти'!O577,'06A_Варіанти'!O$1,IF(O586='06A_Варіанти'!P577,'06A_Варіанти'!P$1,IF(O586='06A_Варіанти'!Q577,'06A_Варіанти'!Q$1,IF(O586='06A_Варіанти'!R577,'06A_Варіанти'!R$1,"НЕМАЄ МАРШРУТУ"))))))))))))))</f>
        <v>DIRECT</v>
      </c>
      <c r="G586" s="2" t="str">
        <f t="shared" si="56"/>
        <v>БЕЗ ЗМІН</v>
      </c>
      <c r="H586" s="2">
        <f>IF(G586="НЕМАЄ МАРШРУТУ",0,O586-'06A_Варіанти'!T577)</f>
        <v>0</v>
      </c>
      <c r="I586" s="2">
        <f>IFERROR(INDEX('04_Потоки'!$E:$E,MATCH(A586,'04_Потоки'!$A:$A,0)),0)</f>
        <v>1.850536130536131</v>
      </c>
      <c r="J586" s="2">
        <f t="shared" si="57"/>
        <v>1</v>
      </c>
      <c r="K586" s="2">
        <f>IF(C586="РЦК макси",0,2*'06A_Варіанти'!T577*J586)</f>
        <v>328</v>
      </c>
      <c r="L586" s="2">
        <f t="shared" si="58"/>
        <v>328</v>
      </c>
      <c r="M586" s="2">
        <f t="shared" si="59"/>
        <v>0</v>
      </c>
      <c r="N586" s="9">
        <f t="shared" si="60"/>
        <v>0</v>
      </c>
      <c r="O586" s="2">
        <f>MIN(IF('07A_Конструктор'!$D$5="Так",'06A_Варіанти'!E577,1E+99),IF('07A_Конструктор'!$D$6="Так",'06A_Варіанти'!F577,1E+99),IF('07A_Конструктор'!$D$7="Так",'06A_Варіанти'!G577,1E+99),IF('07A_Конструктор'!$D$8="Так",'06A_Варіанти'!H577,1E+99),IF('07A_Конструктор'!$D$9="Так",'06A_Варіанти'!I577,1E+99),IF('07A_Конструктор'!$D$10="Так",'06A_Варіанти'!J577,1E+99),IF('07A_Конструктор'!$D$11="Так",'06A_Варіанти'!K577,1E+99),IF('07A_Конструктор'!$D$12="Так",'06A_Варіанти'!L577,1E+99),IF('07A_Конструктор'!$D$13="Так",'06A_Варіанти'!M577,1E+99),IF('07A_Конструктор'!$D$14="Так",'06A_Варіанти'!N577,1E+99),IF('07A_Конструктор'!$D$15="Так",'06A_Варіанти'!O577,1E+99),IF('07A_Конструктор'!$D$16="Так",'06A_Варіанти'!P577,1E+99),IF('07A_Конструктор'!$D$17="Так",'06A_Варіанти'!Q577,1E+99),IF('06A_Варіанти'!R577="",1E+99,'06A_Варіанти'!R577))</f>
        <v>164</v>
      </c>
      <c r="P586" s="2" t="str">
        <f t="shared" si="61"/>
        <v>5 т</v>
      </c>
      <c r="Q586" s="2">
        <f t="shared" si="62"/>
        <v>14</v>
      </c>
      <c r="R586" s="2">
        <f>IF(OR(C586="РЦК макси",C586="РЦЧ SKU"),"SKU-потік",IFERROR(VLOOKUP(D586,'02_РЦ'!$A$3:$I$7,5,FALSE),0))</f>
        <v>800</v>
      </c>
      <c r="S586" s="2" t="str">
        <f>IF(OR(C586="РЦК макси",C586="РЦЧ SKU"),"Не рахується в ліміт",IFERROR(VLOOKUP(D586,'02_РЦ'!$A$3:$I$7,9,FALSE),"Немає РЦ"))</f>
        <v>В межах</v>
      </c>
    </row>
    <row r="587" spans="1:19">
      <c r="A587" s="2" t="str">
        <f>'06A_Варіанти'!A578</f>
        <v>BASE_2897</v>
      </c>
      <c r="B587" s="2" t="str">
        <f>'06A_Варіанти'!B578</f>
        <v>TT_2897</v>
      </c>
      <c r="C587" s="2" t="str">
        <f>'06A_Варіанти'!D578</f>
        <v>Основний</v>
      </c>
      <c r="D587" s="2" t="str">
        <f>'06A_Варіанти'!C578</f>
        <v>РЦП</v>
      </c>
      <c r="E587" s="2" t="str">
        <f>'06A_Варіанти'!S578</f>
        <v>DIRECT</v>
      </c>
      <c r="F587" s="2" t="str">
        <f>IF(O587='06A_Варіанти'!E578,'06A_Варіанти'!E$1,IF(O587='06A_Варіанти'!F578,'06A_Варіанти'!F$1,IF(O587='06A_Варіанти'!G578,'06A_Варіанти'!G$1,IF(O587='06A_Варіанти'!H578,'06A_Варіанти'!H$1,IF(O587='06A_Варіанти'!I578,'06A_Варіанти'!I$1,IF(O587='06A_Варіанти'!J578,'06A_Варіанти'!J$1,IF(O587='06A_Варіанти'!K578,'06A_Варіанти'!K$1,IF(O587='06A_Варіанти'!L578,'06A_Варіанти'!L$1,IF(O587='06A_Варіанти'!M578,'06A_Варіанти'!M$1,IF(O587='06A_Варіанти'!N578,'06A_Варіанти'!N$1,IF(O587='06A_Варіанти'!O578,'06A_Варіанти'!O$1,IF(O587='06A_Варіанти'!P578,'06A_Варіанти'!P$1,IF(O587='06A_Варіанти'!Q578,'06A_Варіанти'!Q$1,IF(O587='06A_Варіанти'!R578,'06A_Варіанти'!R$1,"НЕМАЄ МАРШРУТУ"))))))))))))))</f>
        <v>DIRECT</v>
      </c>
      <c r="G587" s="2" t="str">
        <f t="shared" ref="G587:G650" si="63">IF(O587&gt;1E+90,"НЕМАЄ МАРШРУТУ",IF(F587=E587,"БЕЗ ЗМІН","ЗМІНЕНО"))</f>
        <v>БЕЗ ЗМІН</v>
      </c>
      <c r="H587" s="2">
        <f>IF(G587="НЕМАЄ МАРШРУТУ",0,O587-'06A_Варіанти'!T578)</f>
        <v>0</v>
      </c>
      <c r="I587" s="2">
        <f>IFERROR(INDEX('04_Потоки'!$E:$E,MATCH(A587,'04_Потоки'!$A:$A,0)),0)</f>
        <v>1.850536130536131</v>
      </c>
      <c r="J587" s="2">
        <f t="shared" ref="J587:J650" si="64">ROUNDUP(I587/20,0)</f>
        <v>1</v>
      </c>
      <c r="K587" s="2">
        <f>IF(C587="РЦК макси",0,2*'06A_Варіанти'!T578*J587)</f>
        <v>682.6</v>
      </c>
      <c r="L587" s="2">
        <f t="shared" ref="L587:L650" si="65">IF(C587="РЦК макси",0,IF(G587="НЕМАЄ МАРШРУТУ",0,2*O587*J587))</f>
        <v>682.6</v>
      </c>
      <c r="M587" s="2">
        <f t="shared" ref="M587:M650" si="66">L587-K587</f>
        <v>0</v>
      </c>
      <c r="N587" s="9">
        <f t="shared" ref="N587:N650" si="67">IFERROR(M587/K587,0)</f>
        <v>0</v>
      </c>
      <c r="O587" s="2">
        <f>MIN(IF('07A_Конструктор'!$D$5="Так",'06A_Варіанти'!E578,1E+99),IF('07A_Конструктор'!$D$6="Так",'06A_Варіанти'!F578,1E+99),IF('07A_Конструктор'!$D$7="Так",'06A_Варіанти'!G578,1E+99),IF('07A_Конструктор'!$D$8="Так",'06A_Варіанти'!H578,1E+99),IF('07A_Конструктор'!$D$9="Так",'06A_Варіанти'!I578,1E+99),IF('07A_Конструктор'!$D$10="Так",'06A_Варіанти'!J578,1E+99),IF('07A_Конструктор'!$D$11="Так",'06A_Варіанти'!K578,1E+99),IF('07A_Конструктор'!$D$12="Так",'06A_Варіанти'!L578,1E+99),IF('07A_Конструктор'!$D$13="Так",'06A_Варіанти'!M578,1E+99),IF('07A_Конструктор'!$D$14="Так",'06A_Варіанти'!N578,1E+99),IF('07A_Конструктор'!$D$15="Так",'06A_Варіанти'!O578,1E+99),IF('07A_Конструктор'!$D$16="Так",'06A_Варіанти'!P578,1E+99),IF('07A_Конструктор'!$D$17="Так",'06A_Варіанти'!Q578,1E+99),IF('06A_Варіанти'!R578="",1E+99,'06A_Варіанти'!R578))</f>
        <v>341.3</v>
      </c>
      <c r="P587" s="2" t="str">
        <f t="shared" ref="P587:P650" si="68">IF(C587="РЦК макси","Не моделюється",IF(MOD(I587,20)=0,"10 т",IF(MOD(I587,20)&lt;=14,"5 т",IF(MOD(I587,20)&lt;=16,"7 т","10 т"))))</f>
        <v>5 т</v>
      </c>
      <c r="Q587" s="2">
        <f t="shared" ref="Q587:Q650" si="69">IF(P587="Не моделюється",0,IF(P587="5 т",14,IF(P587="7 т",16,20)))</f>
        <v>14</v>
      </c>
      <c r="R587" s="2">
        <f>IF(OR(C587="РЦК макси",C587="РЦЧ SKU"),"SKU-потік",IFERROR(VLOOKUP(D587,'02_РЦ'!$A$3:$I$7,5,FALSE),0))</f>
        <v>800</v>
      </c>
      <c r="S587" s="2" t="str">
        <f>IF(OR(C587="РЦК макси",C587="РЦЧ SKU"),"Не рахується в ліміт",IFERROR(VLOOKUP(D587,'02_РЦ'!$A$3:$I$7,9,FALSE),"Немає РЦ"))</f>
        <v>В межах</v>
      </c>
    </row>
    <row r="588" spans="1:19">
      <c r="A588" s="2" t="str">
        <f>'06A_Варіанти'!A579</f>
        <v>BASE_2905</v>
      </c>
      <c r="B588" s="2" t="str">
        <f>'06A_Варіанти'!B579</f>
        <v>TT_2905</v>
      </c>
      <c r="C588" s="2" t="str">
        <f>'06A_Варіанти'!D579</f>
        <v>Основний</v>
      </c>
      <c r="D588" s="2" t="str">
        <f>'06A_Варіанти'!C579</f>
        <v>РЦП</v>
      </c>
      <c r="E588" s="2" t="str">
        <f>'06A_Варіанти'!S579</f>
        <v>DNI_AMUR</v>
      </c>
      <c r="F588" s="2" t="str">
        <f>IF(O588='06A_Варіанти'!E579,'06A_Варіанти'!E$1,IF(O588='06A_Варіанти'!F579,'06A_Варіанти'!F$1,IF(O588='06A_Варіанти'!G579,'06A_Варіанти'!G$1,IF(O588='06A_Варіанти'!H579,'06A_Варіанти'!H$1,IF(O588='06A_Варіанти'!I579,'06A_Варіанти'!I$1,IF(O588='06A_Варіанти'!J579,'06A_Варіанти'!J$1,IF(O588='06A_Варіанти'!K579,'06A_Варіанти'!K$1,IF(O588='06A_Варіанти'!L579,'06A_Варіанти'!L$1,IF(O588='06A_Варіанти'!M579,'06A_Варіанти'!M$1,IF(O588='06A_Варіанти'!N579,'06A_Варіанти'!N$1,IF(O588='06A_Варіанти'!O579,'06A_Варіанти'!O$1,IF(O588='06A_Варіанти'!P579,'06A_Варіанти'!P$1,IF(O588='06A_Варіанти'!Q579,'06A_Варіанти'!Q$1,IF(O588='06A_Варіанти'!R579,'06A_Варіанти'!R$1,"НЕМАЄ МАРШРУТУ"))))))))))))))</f>
        <v>DNI_AMUR</v>
      </c>
      <c r="G588" s="2" t="str">
        <f t="shared" si="63"/>
        <v>БЕЗ ЗМІН</v>
      </c>
      <c r="H588" s="2">
        <f>IF(G588="НЕМАЄ МАРШРУТУ",0,O588-'06A_Варіанти'!T579)</f>
        <v>0</v>
      </c>
      <c r="I588" s="2">
        <f>IFERROR(INDEX('04_Потоки'!$E:$E,MATCH(A588,'04_Потоки'!$A:$A,0)),0)</f>
        <v>1.850536130536131</v>
      </c>
      <c r="J588" s="2">
        <f t="shared" si="64"/>
        <v>1</v>
      </c>
      <c r="K588" s="2">
        <f>IF(C588="РЦК макси",0,2*'06A_Варіанти'!T579*J588)</f>
        <v>451.2</v>
      </c>
      <c r="L588" s="2">
        <f t="shared" si="65"/>
        <v>451.2</v>
      </c>
      <c r="M588" s="2">
        <f t="shared" si="66"/>
        <v>0</v>
      </c>
      <c r="N588" s="9">
        <f t="shared" si="67"/>
        <v>0</v>
      </c>
      <c r="O588" s="2">
        <f>MIN(IF('07A_Конструктор'!$D$5="Так",'06A_Варіанти'!E579,1E+99),IF('07A_Конструктор'!$D$6="Так",'06A_Варіанти'!F579,1E+99),IF('07A_Конструктор'!$D$7="Так",'06A_Варіанти'!G579,1E+99),IF('07A_Конструктор'!$D$8="Так",'06A_Варіанти'!H579,1E+99),IF('07A_Конструктор'!$D$9="Так",'06A_Варіанти'!I579,1E+99),IF('07A_Конструктор'!$D$10="Так",'06A_Варіанти'!J579,1E+99),IF('07A_Конструктор'!$D$11="Так",'06A_Варіанти'!K579,1E+99),IF('07A_Конструктор'!$D$12="Так",'06A_Варіанти'!L579,1E+99),IF('07A_Конструктор'!$D$13="Так",'06A_Варіанти'!M579,1E+99),IF('07A_Конструктор'!$D$14="Так",'06A_Варіанти'!N579,1E+99),IF('07A_Конструктор'!$D$15="Так",'06A_Варіанти'!O579,1E+99),IF('07A_Конструктор'!$D$16="Так",'06A_Варіанти'!P579,1E+99),IF('07A_Конструктор'!$D$17="Так",'06A_Варіанти'!Q579,1E+99),IF('06A_Варіанти'!R579="",1E+99,'06A_Варіанти'!R579))</f>
        <v>225.6</v>
      </c>
      <c r="P588" s="2" t="str">
        <f t="shared" si="68"/>
        <v>5 т</v>
      </c>
      <c r="Q588" s="2">
        <f t="shared" si="69"/>
        <v>14</v>
      </c>
      <c r="R588" s="2">
        <f>IF(OR(C588="РЦК макси",C588="РЦЧ SKU"),"SKU-потік",IFERROR(VLOOKUP(D588,'02_РЦ'!$A$3:$I$7,5,FALSE),0))</f>
        <v>800</v>
      </c>
      <c r="S588" s="2" t="str">
        <f>IF(OR(C588="РЦК макси",C588="РЦЧ SKU"),"Не рахується в ліміт",IFERROR(VLOOKUP(D588,'02_РЦ'!$A$3:$I$7,9,FALSE),"Немає РЦ"))</f>
        <v>В межах</v>
      </c>
    </row>
    <row r="589" spans="1:19">
      <c r="A589" s="2" t="str">
        <f>'06A_Варіанти'!A580</f>
        <v>BASE_2903</v>
      </c>
      <c r="B589" s="2" t="str">
        <f>'06A_Варіанти'!B580</f>
        <v>TT_2903</v>
      </c>
      <c r="C589" s="2" t="str">
        <f>'06A_Варіанти'!D580</f>
        <v>Основний</v>
      </c>
      <c r="D589" s="2" t="str">
        <f>'06A_Варіанти'!C580</f>
        <v>РЦП</v>
      </c>
      <c r="E589" s="2" t="str">
        <f>'06A_Варіанти'!S580</f>
        <v>DIRECT</v>
      </c>
      <c r="F589" s="2" t="str">
        <f>IF(O589='06A_Варіанти'!E580,'06A_Варіанти'!E$1,IF(O589='06A_Варіанти'!F580,'06A_Варіанти'!F$1,IF(O589='06A_Варіанти'!G580,'06A_Варіанти'!G$1,IF(O589='06A_Варіанти'!H580,'06A_Варіанти'!H$1,IF(O589='06A_Варіанти'!I580,'06A_Варіанти'!I$1,IF(O589='06A_Варіанти'!J580,'06A_Варіанти'!J$1,IF(O589='06A_Варіанти'!K580,'06A_Варіанти'!K$1,IF(O589='06A_Варіанти'!L580,'06A_Варіанти'!L$1,IF(O589='06A_Варіанти'!M580,'06A_Варіанти'!M$1,IF(O589='06A_Варіанти'!N580,'06A_Варіанти'!N$1,IF(O589='06A_Варіанти'!O580,'06A_Варіанти'!O$1,IF(O589='06A_Варіанти'!P580,'06A_Варіанти'!P$1,IF(O589='06A_Варіанти'!Q580,'06A_Варіанти'!Q$1,IF(O589='06A_Варіанти'!R580,'06A_Варіанти'!R$1,"НЕМАЄ МАРШРУТУ"))))))))))))))</f>
        <v>DIRECT</v>
      </c>
      <c r="G589" s="2" t="str">
        <f t="shared" si="63"/>
        <v>БЕЗ ЗМІН</v>
      </c>
      <c r="H589" s="2">
        <f>IF(G589="НЕМАЄ МАРШРУТУ",0,O589-'06A_Варіанти'!T580)</f>
        <v>0</v>
      </c>
      <c r="I589" s="2">
        <f>IFERROR(INDEX('04_Потоки'!$E:$E,MATCH(A589,'04_Потоки'!$A:$A,0)),0)</f>
        <v>1.850536130536131</v>
      </c>
      <c r="J589" s="2">
        <f t="shared" si="64"/>
        <v>1</v>
      </c>
      <c r="K589" s="2">
        <f>IF(C589="РЦК макси",0,2*'06A_Варіанти'!T580*J589)</f>
        <v>657.8</v>
      </c>
      <c r="L589" s="2">
        <f t="shared" si="65"/>
        <v>657.8</v>
      </c>
      <c r="M589" s="2">
        <f t="shared" si="66"/>
        <v>0</v>
      </c>
      <c r="N589" s="9">
        <f t="shared" si="67"/>
        <v>0</v>
      </c>
      <c r="O589" s="2">
        <f>MIN(IF('07A_Конструктор'!$D$5="Так",'06A_Варіанти'!E580,1E+99),IF('07A_Конструктор'!$D$6="Так",'06A_Варіанти'!F580,1E+99),IF('07A_Конструктор'!$D$7="Так",'06A_Варіанти'!G580,1E+99),IF('07A_Конструктор'!$D$8="Так",'06A_Варіанти'!H580,1E+99),IF('07A_Конструктор'!$D$9="Так",'06A_Варіанти'!I580,1E+99),IF('07A_Конструктор'!$D$10="Так",'06A_Варіанти'!J580,1E+99),IF('07A_Конструктор'!$D$11="Так",'06A_Варіанти'!K580,1E+99),IF('07A_Конструктор'!$D$12="Так",'06A_Варіанти'!L580,1E+99),IF('07A_Конструктор'!$D$13="Так",'06A_Варіанти'!M580,1E+99),IF('07A_Конструктор'!$D$14="Так",'06A_Варіанти'!N580,1E+99),IF('07A_Конструктор'!$D$15="Так",'06A_Варіанти'!O580,1E+99),IF('07A_Конструктор'!$D$16="Так",'06A_Варіанти'!P580,1E+99),IF('07A_Конструктор'!$D$17="Так",'06A_Варіанти'!Q580,1E+99),IF('06A_Варіанти'!R580="",1E+99,'06A_Варіанти'!R580))</f>
        <v>328.9</v>
      </c>
      <c r="P589" s="2" t="str">
        <f t="shared" si="68"/>
        <v>5 т</v>
      </c>
      <c r="Q589" s="2">
        <f t="shared" si="69"/>
        <v>14</v>
      </c>
      <c r="R589" s="2">
        <f>IF(OR(C589="РЦК макси",C589="РЦЧ SKU"),"SKU-потік",IFERROR(VLOOKUP(D589,'02_РЦ'!$A$3:$I$7,5,FALSE),0))</f>
        <v>800</v>
      </c>
      <c r="S589" s="2" t="str">
        <f>IF(OR(C589="РЦК макси",C589="РЦЧ SKU"),"Не рахується в ліміт",IFERROR(VLOOKUP(D589,'02_РЦ'!$A$3:$I$7,9,FALSE),"Немає РЦ"))</f>
        <v>В межах</v>
      </c>
    </row>
    <row r="590" spans="1:19">
      <c r="A590" s="2" t="str">
        <f>'06A_Варіанти'!A581</f>
        <v>BASE_2909</v>
      </c>
      <c r="B590" s="2" t="str">
        <f>'06A_Варіанти'!B581</f>
        <v>TT_2909</v>
      </c>
      <c r="C590" s="2" t="str">
        <f>'06A_Варіанти'!D581</f>
        <v>Основний</v>
      </c>
      <c r="D590" s="2" t="str">
        <f>'06A_Варіанти'!C581</f>
        <v>РЦП</v>
      </c>
      <c r="E590" s="2" t="str">
        <f>'06A_Варіанти'!S581</f>
        <v>DIRECT</v>
      </c>
      <c r="F590" s="2" t="str">
        <f>IF(O590='06A_Варіанти'!E581,'06A_Варіанти'!E$1,IF(O590='06A_Варіанти'!F581,'06A_Варіанти'!F$1,IF(O590='06A_Варіанти'!G581,'06A_Варіанти'!G$1,IF(O590='06A_Варіанти'!H581,'06A_Варіанти'!H$1,IF(O590='06A_Варіанти'!I581,'06A_Варіанти'!I$1,IF(O590='06A_Варіанти'!J581,'06A_Варіанти'!J$1,IF(O590='06A_Варіанти'!K581,'06A_Варіанти'!K$1,IF(O590='06A_Варіанти'!L581,'06A_Варіанти'!L$1,IF(O590='06A_Варіанти'!M581,'06A_Варіанти'!M$1,IF(O590='06A_Варіанти'!N581,'06A_Варіанти'!N$1,IF(O590='06A_Варіанти'!O581,'06A_Варіанти'!O$1,IF(O590='06A_Варіанти'!P581,'06A_Варіанти'!P$1,IF(O590='06A_Варіанти'!Q581,'06A_Варіанти'!Q$1,IF(O590='06A_Варіанти'!R581,'06A_Варіанти'!R$1,"НЕМАЄ МАРШРУТУ"))))))))))))))</f>
        <v>DIRECT</v>
      </c>
      <c r="G590" s="2" t="str">
        <f t="shared" si="63"/>
        <v>БЕЗ ЗМІН</v>
      </c>
      <c r="H590" s="2">
        <f>IF(G590="НЕМАЄ МАРШРУТУ",0,O590-'06A_Варіанти'!T581)</f>
        <v>0</v>
      </c>
      <c r="I590" s="2">
        <f>IFERROR(INDEX('04_Потоки'!$E:$E,MATCH(A590,'04_Потоки'!$A:$A,0)),0)</f>
        <v>1.850536130536131</v>
      </c>
      <c r="J590" s="2">
        <f t="shared" si="64"/>
        <v>1</v>
      </c>
      <c r="K590" s="2">
        <f>IF(C590="РЦК макси",0,2*'06A_Варіанти'!T581*J590)</f>
        <v>293.39999999999998</v>
      </c>
      <c r="L590" s="2">
        <f t="shared" si="65"/>
        <v>293.39999999999998</v>
      </c>
      <c r="M590" s="2">
        <f t="shared" si="66"/>
        <v>0</v>
      </c>
      <c r="N590" s="9">
        <f t="shared" si="67"/>
        <v>0</v>
      </c>
      <c r="O590" s="2">
        <f>MIN(IF('07A_Конструктор'!$D$5="Так",'06A_Варіанти'!E581,1E+99),IF('07A_Конструктор'!$D$6="Так",'06A_Варіанти'!F581,1E+99),IF('07A_Конструктор'!$D$7="Так",'06A_Варіанти'!G581,1E+99),IF('07A_Конструктор'!$D$8="Так",'06A_Варіанти'!H581,1E+99),IF('07A_Конструктор'!$D$9="Так",'06A_Варіанти'!I581,1E+99),IF('07A_Конструктор'!$D$10="Так",'06A_Варіанти'!J581,1E+99),IF('07A_Конструктор'!$D$11="Так",'06A_Варіанти'!K581,1E+99),IF('07A_Конструктор'!$D$12="Так",'06A_Варіанти'!L581,1E+99),IF('07A_Конструктор'!$D$13="Так",'06A_Варіанти'!M581,1E+99),IF('07A_Конструктор'!$D$14="Так",'06A_Варіанти'!N581,1E+99),IF('07A_Конструктор'!$D$15="Так",'06A_Варіанти'!O581,1E+99),IF('07A_Конструктор'!$D$16="Так",'06A_Варіанти'!P581,1E+99),IF('07A_Конструктор'!$D$17="Так",'06A_Варіанти'!Q581,1E+99),IF('06A_Варіанти'!R581="",1E+99,'06A_Варіанти'!R581))</f>
        <v>146.69999999999999</v>
      </c>
      <c r="P590" s="2" t="str">
        <f t="shared" si="68"/>
        <v>5 т</v>
      </c>
      <c r="Q590" s="2">
        <f t="shared" si="69"/>
        <v>14</v>
      </c>
      <c r="R590" s="2">
        <f>IF(OR(C590="РЦК макси",C590="РЦЧ SKU"),"SKU-потік",IFERROR(VLOOKUP(D590,'02_РЦ'!$A$3:$I$7,5,FALSE),0))</f>
        <v>800</v>
      </c>
      <c r="S590" s="2" t="str">
        <f>IF(OR(C590="РЦК макси",C590="РЦЧ SKU"),"Не рахується в ліміт",IFERROR(VLOOKUP(D590,'02_РЦ'!$A$3:$I$7,9,FALSE),"Немає РЦ"))</f>
        <v>В межах</v>
      </c>
    </row>
    <row r="591" spans="1:19">
      <c r="A591" s="2" t="str">
        <f>'06A_Варіанти'!A582</f>
        <v>BASE_2910</v>
      </c>
      <c r="B591" s="2" t="str">
        <f>'06A_Варіанти'!B582</f>
        <v>TT_2910</v>
      </c>
      <c r="C591" s="2" t="str">
        <f>'06A_Варіанти'!D582</f>
        <v>Основний</v>
      </c>
      <c r="D591" s="2" t="str">
        <f>'06A_Варіанти'!C582</f>
        <v>РЦП</v>
      </c>
      <c r="E591" s="2" t="str">
        <f>'06A_Варіанти'!S582</f>
        <v>DIRECT</v>
      </c>
      <c r="F591" s="2" t="str">
        <f>IF(O591='06A_Варіанти'!E582,'06A_Варіанти'!E$1,IF(O591='06A_Варіанти'!F582,'06A_Варіанти'!F$1,IF(O591='06A_Варіанти'!G582,'06A_Варіанти'!G$1,IF(O591='06A_Варіанти'!H582,'06A_Варіанти'!H$1,IF(O591='06A_Варіанти'!I582,'06A_Варіанти'!I$1,IF(O591='06A_Варіанти'!J582,'06A_Варіанти'!J$1,IF(O591='06A_Варіанти'!K582,'06A_Варіанти'!K$1,IF(O591='06A_Варіанти'!L582,'06A_Варіанти'!L$1,IF(O591='06A_Варіанти'!M582,'06A_Варіанти'!M$1,IF(O591='06A_Варіанти'!N582,'06A_Варіанти'!N$1,IF(O591='06A_Варіанти'!O582,'06A_Варіанти'!O$1,IF(O591='06A_Варіанти'!P582,'06A_Варіанти'!P$1,IF(O591='06A_Варіанти'!Q582,'06A_Варіанти'!Q$1,IF(O591='06A_Варіанти'!R582,'06A_Варіанти'!R$1,"НЕМАЄ МАРШРУТУ"))))))))))))))</f>
        <v>DIRECT</v>
      </c>
      <c r="G591" s="2" t="str">
        <f t="shared" si="63"/>
        <v>БЕЗ ЗМІН</v>
      </c>
      <c r="H591" s="2">
        <f>IF(G591="НЕМАЄ МАРШРУТУ",0,O591-'06A_Варіанти'!T582)</f>
        <v>0</v>
      </c>
      <c r="I591" s="2">
        <f>IFERROR(INDEX('04_Потоки'!$E:$E,MATCH(A591,'04_Потоки'!$A:$A,0)),0)</f>
        <v>1.850536130536131</v>
      </c>
      <c r="J591" s="2">
        <f t="shared" si="64"/>
        <v>1</v>
      </c>
      <c r="K591" s="2">
        <f>IF(C591="РЦК макси",0,2*'06A_Варіанти'!T582*J591)</f>
        <v>692.6</v>
      </c>
      <c r="L591" s="2">
        <f t="shared" si="65"/>
        <v>692.6</v>
      </c>
      <c r="M591" s="2">
        <f t="shared" si="66"/>
        <v>0</v>
      </c>
      <c r="N591" s="9">
        <f t="shared" si="67"/>
        <v>0</v>
      </c>
      <c r="O591" s="2">
        <f>MIN(IF('07A_Конструктор'!$D$5="Так",'06A_Варіанти'!E582,1E+99),IF('07A_Конструктор'!$D$6="Так",'06A_Варіанти'!F582,1E+99),IF('07A_Конструктор'!$D$7="Так",'06A_Варіанти'!G582,1E+99),IF('07A_Конструктор'!$D$8="Так",'06A_Варіанти'!H582,1E+99),IF('07A_Конструктор'!$D$9="Так",'06A_Варіанти'!I582,1E+99),IF('07A_Конструктор'!$D$10="Так",'06A_Варіанти'!J582,1E+99),IF('07A_Конструктор'!$D$11="Так",'06A_Варіанти'!K582,1E+99),IF('07A_Конструктор'!$D$12="Так",'06A_Варіанти'!L582,1E+99),IF('07A_Конструктор'!$D$13="Так",'06A_Варіанти'!M582,1E+99),IF('07A_Конструктор'!$D$14="Так",'06A_Варіанти'!N582,1E+99),IF('07A_Конструктор'!$D$15="Так",'06A_Варіанти'!O582,1E+99),IF('07A_Конструктор'!$D$16="Так",'06A_Варіанти'!P582,1E+99),IF('07A_Конструктор'!$D$17="Так",'06A_Варіанти'!Q582,1E+99),IF('06A_Варіанти'!R582="",1E+99,'06A_Варіанти'!R582))</f>
        <v>346.3</v>
      </c>
      <c r="P591" s="2" t="str">
        <f t="shared" si="68"/>
        <v>5 т</v>
      </c>
      <c r="Q591" s="2">
        <f t="shared" si="69"/>
        <v>14</v>
      </c>
      <c r="R591" s="2">
        <f>IF(OR(C591="РЦК макси",C591="РЦЧ SKU"),"SKU-потік",IFERROR(VLOOKUP(D591,'02_РЦ'!$A$3:$I$7,5,FALSE),0))</f>
        <v>800</v>
      </c>
      <c r="S591" s="2" t="str">
        <f>IF(OR(C591="РЦК макси",C591="РЦЧ SKU"),"Не рахується в ліміт",IFERROR(VLOOKUP(D591,'02_РЦ'!$A$3:$I$7,9,FALSE),"Немає РЦ"))</f>
        <v>В межах</v>
      </c>
    </row>
    <row r="592" spans="1:19">
      <c r="A592" s="2" t="str">
        <f>'06A_Варіанти'!A583</f>
        <v>BASE_2913</v>
      </c>
      <c r="B592" s="2" t="str">
        <f>'06A_Варіанти'!B583</f>
        <v>TT_2913</v>
      </c>
      <c r="C592" s="2" t="str">
        <f>'06A_Варіанти'!D583</f>
        <v>Основний</v>
      </c>
      <c r="D592" s="2" t="str">
        <f>'06A_Варіанти'!C583</f>
        <v>РЦП</v>
      </c>
      <c r="E592" s="2" t="str">
        <f>'06A_Варіанти'!S583</f>
        <v>DIRECT</v>
      </c>
      <c r="F592" s="2" t="str">
        <f>IF(O592='06A_Варіанти'!E583,'06A_Варіанти'!E$1,IF(O592='06A_Варіанти'!F583,'06A_Варіанти'!F$1,IF(O592='06A_Варіанти'!G583,'06A_Варіанти'!G$1,IF(O592='06A_Варіанти'!H583,'06A_Варіанти'!H$1,IF(O592='06A_Варіанти'!I583,'06A_Варіанти'!I$1,IF(O592='06A_Варіанти'!J583,'06A_Варіанти'!J$1,IF(O592='06A_Варіанти'!K583,'06A_Варіанти'!K$1,IF(O592='06A_Варіанти'!L583,'06A_Варіанти'!L$1,IF(O592='06A_Варіанти'!M583,'06A_Варіанти'!M$1,IF(O592='06A_Варіанти'!N583,'06A_Варіанти'!N$1,IF(O592='06A_Варіанти'!O583,'06A_Варіанти'!O$1,IF(O592='06A_Варіанти'!P583,'06A_Варіанти'!P$1,IF(O592='06A_Варіанти'!Q583,'06A_Варіанти'!Q$1,IF(O592='06A_Варіанти'!R583,'06A_Варіанти'!R$1,"НЕМАЄ МАРШРУТУ"))))))))))))))</f>
        <v>DIRECT</v>
      </c>
      <c r="G592" s="2" t="str">
        <f t="shared" si="63"/>
        <v>БЕЗ ЗМІН</v>
      </c>
      <c r="H592" s="2">
        <f>IF(G592="НЕМАЄ МАРШРУТУ",0,O592-'06A_Варіанти'!T583)</f>
        <v>0</v>
      </c>
      <c r="I592" s="2">
        <f>IFERROR(INDEX('04_Потоки'!$E:$E,MATCH(A592,'04_Потоки'!$A:$A,0)),0)</f>
        <v>1.850536130536131</v>
      </c>
      <c r="J592" s="2">
        <f t="shared" si="64"/>
        <v>1</v>
      </c>
      <c r="K592" s="2">
        <f>IF(C592="РЦК макси",0,2*'06A_Варіанти'!T583*J592)</f>
        <v>287</v>
      </c>
      <c r="L592" s="2">
        <f t="shared" si="65"/>
        <v>287</v>
      </c>
      <c r="M592" s="2">
        <f t="shared" si="66"/>
        <v>0</v>
      </c>
      <c r="N592" s="9">
        <f t="shared" si="67"/>
        <v>0</v>
      </c>
      <c r="O592" s="2">
        <f>MIN(IF('07A_Конструктор'!$D$5="Так",'06A_Варіанти'!E583,1E+99),IF('07A_Конструктор'!$D$6="Так",'06A_Варіанти'!F583,1E+99),IF('07A_Конструктор'!$D$7="Так",'06A_Варіанти'!G583,1E+99),IF('07A_Конструктор'!$D$8="Так",'06A_Варіанти'!H583,1E+99),IF('07A_Конструктор'!$D$9="Так",'06A_Варіанти'!I583,1E+99),IF('07A_Конструктор'!$D$10="Так",'06A_Варіанти'!J583,1E+99),IF('07A_Конструктор'!$D$11="Так",'06A_Варіанти'!K583,1E+99),IF('07A_Конструктор'!$D$12="Так",'06A_Варіанти'!L583,1E+99),IF('07A_Конструктор'!$D$13="Так",'06A_Варіанти'!M583,1E+99),IF('07A_Конструктор'!$D$14="Так",'06A_Варіанти'!N583,1E+99),IF('07A_Конструктор'!$D$15="Так",'06A_Варіанти'!O583,1E+99),IF('07A_Конструктор'!$D$16="Так",'06A_Варіанти'!P583,1E+99),IF('07A_Конструктор'!$D$17="Так",'06A_Варіанти'!Q583,1E+99),IF('06A_Варіанти'!R583="",1E+99,'06A_Варіанти'!R583))</f>
        <v>143.5</v>
      </c>
      <c r="P592" s="2" t="str">
        <f t="shared" si="68"/>
        <v>5 т</v>
      </c>
      <c r="Q592" s="2">
        <f t="shared" si="69"/>
        <v>14</v>
      </c>
      <c r="R592" s="2">
        <f>IF(OR(C592="РЦК макси",C592="РЦЧ SKU"),"SKU-потік",IFERROR(VLOOKUP(D592,'02_РЦ'!$A$3:$I$7,5,FALSE),0))</f>
        <v>800</v>
      </c>
      <c r="S592" s="2" t="str">
        <f>IF(OR(C592="РЦК макси",C592="РЦЧ SKU"),"Не рахується в ліміт",IFERROR(VLOOKUP(D592,'02_РЦ'!$A$3:$I$7,9,FALSE),"Немає РЦ"))</f>
        <v>В межах</v>
      </c>
    </row>
    <row r="593" spans="1:19">
      <c r="A593" s="2" t="str">
        <f>'06A_Варіанти'!A584</f>
        <v>BASE_2920</v>
      </c>
      <c r="B593" s="2" t="str">
        <f>'06A_Варіанти'!B584</f>
        <v>TT_2920</v>
      </c>
      <c r="C593" s="2" t="str">
        <f>'06A_Варіанти'!D584</f>
        <v>Основний</v>
      </c>
      <c r="D593" s="2" t="str">
        <f>'06A_Варіанти'!C584</f>
        <v>РЦП</v>
      </c>
      <c r="E593" s="2" t="str">
        <f>'06A_Варіанти'!S584</f>
        <v>DIRECT</v>
      </c>
      <c r="F593" s="2" t="str">
        <f>IF(O593='06A_Варіанти'!E584,'06A_Варіанти'!E$1,IF(O593='06A_Варіанти'!F584,'06A_Варіанти'!F$1,IF(O593='06A_Варіанти'!G584,'06A_Варіанти'!G$1,IF(O593='06A_Варіанти'!H584,'06A_Варіанти'!H$1,IF(O593='06A_Варіанти'!I584,'06A_Варіанти'!I$1,IF(O593='06A_Варіанти'!J584,'06A_Варіанти'!J$1,IF(O593='06A_Варіанти'!K584,'06A_Варіанти'!K$1,IF(O593='06A_Варіанти'!L584,'06A_Варіанти'!L$1,IF(O593='06A_Варіанти'!M584,'06A_Варіанти'!M$1,IF(O593='06A_Варіанти'!N584,'06A_Варіанти'!N$1,IF(O593='06A_Варіанти'!O584,'06A_Варіанти'!O$1,IF(O593='06A_Варіанти'!P584,'06A_Варіанти'!P$1,IF(O593='06A_Варіанти'!Q584,'06A_Варіанти'!Q$1,IF(O593='06A_Варіанти'!R584,'06A_Варіанти'!R$1,"НЕМАЄ МАРШРУТУ"))))))))))))))</f>
        <v>DIRECT</v>
      </c>
      <c r="G593" s="2" t="str">
        <f t="shared" si="63"/>
        <v>БЕЗ ЗМІН</v>
      </c>
      <c r="H593" s="2">
        <f>IF(G593="НЕМАЄ МАРШРУТУ",0,O593-'06A_Варіанти'!T584)</f>
        <v>0</v>
      </c>
      <c r="I593" s="2">
        <f>IFERROR(INDEX('04_Потоки'!$E:$E,MATCH(A593,'04_Потоки'!$A:$A,0)),0)</f>
        <v>1.850536130536131</v>
      </c>
      <c r="J593" s="2">
        <f t="shared" si="64"/>
        <v>1</v>
      </c>
      <c r="K593" s="2">
        <f>IF(C593="РЦК макси",0,2*'06A_Варіанти'!T584*J593)</f>
        <v>508.2</v>
      </c>
      <c r="L593" s="2">
        <f t="shared" si="65"/>
        <v>508.2</v>
      </c>
      <c r="M593" s="2">
        <f t="shared" si="66"/>
        <v>0</v>
      </c>
      <c r="N593" s="9">
        <f t="shared" si="67"/>
        <v>0</v>
      </c>
      <c r="O593" s="2">
        <f>MIN(IF('07A_Конструктор'!$D$5="Так",'06A_Варіанти'!E584,1E+99),IF('07A_Конструктор'!$D$6="Так",'06A_Варіанти'!F584,1E+99),IF('07A_Конструктор'!$D$7="Так",'06A_Варіанти'!G584,1E+99),IF('07A_Конструктор'!$D$8="Так",'06A_Варіанти'!H584,1E+99),IF('07A_Конструктор'!$D$9="Так",'06A_Варіанти'!I584,1E+99),IF('07A_Конструктор'!$D$10="Так",'06A_Варіанти'!J584,1E+99),IF('07A_Конструктор'!$D$11="Так",'06A_Варіанти'!K584,1E+99),IF('07A_Конструктор'!$D$12="Так",'06A_Варіанти'!L584,1E+99),IF('07A_Конструктор'!$D$13="Так",'06A_Варіанти'!M584,1E+99),IF('07A_Конструктор'!$D$14="Так",'06A_Варіанти'!N584,1E+99),IF('07A_Конструктор'!$D$15="Так",'06A_Варіанти'!O584,1E+99),IF('07A_Конструктор'!$D$16="Так",'06A_Варіанти'!P584,1E+99),IF('07A_Конструктор'!$D$17="Так",'06A_Варіанти'!Q584,1E+99),IF('06A_Варіанти'!R584="",1E+99,'06A_Варіанти'!R584))</f>
        <v>254.1</v>
      </c>
      <c r="P593" s="2" t="str">
        <f t="shared" si="68"/>
        <v>5 т</v>
      </c>
      <c r="Q593" s="2">
        <f t="shared" si="69"/>
        <v>14</v>
      </c>
      <c r="R593" s="2">
        <f>IF(OR(C593="РЦК макси",C593="РЦЧ SKU"),"SKU-потік",IFERROR(VLOOKUP(D593,'02_РЦ'!$A$3:$I$7,5,FALSE),0))</f>
        <v>800</v>
      </c>
      <c r="S593" s="2" t="str">
        <f>IF(OR(C593="РЦК макси",C593="РЦЧ SKU"),"Не рахується в ліміт",IFERROR(VLOOKUP(D593,'02_РЦ'!$A$3:$I$7,9,FALSE),"Немає РЦ"))</f>
        <v>В межах</v>
      </c>
    </row>
    <row r="594" spans="1:19">
      <c r="A594" s="2" t="str">
        <f>'06A_Варіанти'!A585</f>
        <v>BASE_2922</v>
      </c>
      <c r="B594" s="2" t="str">
        <f>'06A_Варіанти'!B585</f>
        <v>TT_2922</v>
      </c>
      <c r="C594" s="2" t="str">
        <f>'06A_Варіанти'!D585</f>
        <v>Основний</v>
      </c>
      <c r="D594" s="2" t="str">
        <f>'06A_Варіанти'!C585</f>
        <v>РЦП</v>
      </c>
      <c r="E594" s="2" t="str">
        <f>'06A_Варіанти'!S585</f>
        <v>KAM_HPP</v>
      </c>
      <c r="F594" s="2" t="str">
        <f>IF(O594='06A_Варіанти'!E585,'06A_Варіанти'!E$1,IF(O594='06A_Варіанти'!F585,'06A_Варіанти'!F$1,IF(O594='06A_Варіанти'!G585,'06A_Варіанти'!G$1,IF(O594='06A_Варіанти'!H585,'06A_Варіанти'!H$1,IF(O594='06A_Варіанти'!I585,'06A_Варіанти'!I$1,IF(O594='06A_Варіанти'!J585,'06A_Варіанти'!J$1,IF(O594='06A_Варіанти'!K585,'06A_Варіанти'!K$1,IF(O594='06A_Варіанти'!L585,'06A_Варіанти'!L$1,IF(O594='06A_Варіанти'!M585,'06A_Варіанти'!M$1,IF(O594='06A_Варіанти'!N585,'06A_Варіанти'!N$1,IF(O594='06A_Варіанти'!O585,'06A_Варіанти'!O$1,IF(O594='06A_Варіанти'!P585,'06A_Варіанти'!P$1,IF(O594='06A_Варіанти'!Q585,'06A_Варіанти'!Q$1,IF(O594='06A_Варіанти'!R585,'06A_Варіанти'!R$1,"НЕМАЄ МАРШРУТУ"))))))))))))))</f>
        <v>KAM_HPP</v>
      </c>
      <c r="G594" s="2" t="str">
        <f t="shared" si="63"/>
        <v>БЕЗ ЗМІН</v>
      </c>
      <c r="H594" s="2">
        <f>IF(G594="НЕМАЄ МАРШРУТУ",0,O594-'06A_Варіанти'!T585)</f>
        <v>0</v>
      </c>
      <c r="I594" s="2">
        <f>IFERROR(INDEX('04_Потоки'!$E:$E,MATCH(A594,'04_Потоки'!$A:$A,0)),0)</f>
        <v>1.850536130536131</v>
      </c>
      <c r="J594" s="2">
        <f t="shared" si="64"/>
        <v>1</v>
      </c>
      <c r="K594" s="2">
        <f>IF(C594="РЦК макси",0,2*'06A_Варіанти'!T585*J594)</f>
        <v>306.39999999999998</v>
      </c>
      <c r="L594" s="2">
        <f t="shared" si="65"/>
        <v>306.39999999999998</v>
      </c>
      <c r="M594" s="2">
        <f t="shared" si="66"/>
        <v>0</v>
      </c>
      <c r="N594" s="9">
        <f t="shared" si="67"/>
        <v>0</v>
      </c>
      <c r="O594" s="2">
        <f>MIN(IF('07A_Конструктор'!$D$5="Так",'06A_Варіанти'!E585,1E+99),IF('07A_Конструктор'!$D$6="Так",'06A_Варіанти'!F585,1E+99),IF('07A_Конструктор'!$D$7="Так",'06A_Варіанти'!G585,1E+99),IF('07A_Конструктор'!$D$8="Так",'06A_Варіанти'!H585,1E+99),IF('07A_Конструктор'!$D$9="Так",'06A_Варіанти'!I585,1E+99),IF('07A_Конструктор'!$D$10="Так",'06A_Варіанти'!J585,1E+99),IF('07A_Конструктор'!$D$11="Так",'06A_Варіанти'!K585,1E+99),IF('07A_Конструктор'!$D$12="Так",'06A_Варіанти'!L585,1E+99),IF('07A_Конструктор'!$D$13="Так",'06A_Варіанти'!M585,1E+99),IF('07A_Конструктор'!$D$14="Так",'06A_Варіанти'!N585,1E+99),IF('07A_Конструктор'!$D$15="Так",'06A_Варіанти'!O585,1E+99),IF('07A_Конструктор'!$D$16="Так",'06A_Варіанти'!P585,1E+99),IF('07A_Конструктор'!$D$17="Так",'06A_Варіанти'!Q585,1E+99),IF('06A_Варіанти'!R585="",1E+99,'06A_Варіанти'!R585))</f>
        <v>153.19999999999999</v>
      </c>
      <c r="P594" s="2" t="str">
        <f t="shared" si="68"/>
        <v>5 т</v>
      </c>
      <c r="Q594" s="2">
        <f t="shared" si="69"/>
        <v>14</v>
      </c>
      <c r="R594" s="2">
        <f>IF(OR(C594="РЦК макси",C594="РЦЧ SKU"),"SKU-потік",IFERROR(VLOOKUP(D594,'02_РЦ'!$A$3:$I$7,5,FALSE),0))</f>
        <v>800</v>
      </c>
      <c r="S594" s="2" t="str">
        <f>IF(OR(C594="РЦК макси",C594="РЦЧ SKU"),"Не рахується в ліміт",IFERROR(VLOOKUP(D594,'02_РЦ'!$A$3:$I$7,9,FALSE),"Немає РЦ"))</f>
        <v>В межах</v>
      </c>
    </row>
    <row r="595" spans="1:19">
      <c r="A595" s="2" t="str">
        <f>'06A_Варіанти'!A586</f>
        <v>BASE_2923</v>
      </c>
      <c r="B595" s="2" t="str">
        <f>'06A_Варіанти'!B586</f>
        <v>TT_2923</v>
      </c>
      <c r="C595" s="2" t="str">
        <f>'06A_Варіанти'!D586</f>
        <v>Основний</v>
      </c>
      <c r="D595" s="2" t="str">
        <f>'06A_Варіанти'!C586</f>
        <v>РЦП</v>
      </c>
      <c r="E595" s="2" t="str">
        <f>'06A_Варіанти'!S586</f>
        <v>DIRECT</v>
      </c>
      <c r="F595" s="2" t="str">
        <f>IF(O595='06A_Варіанти'!E586,'06A_Варіанти'!E$1,IF(O595='06A_Варіанти'!F586,'06A_Варіанти'!F$1,IF(O595='06A_Варіанти'!G586,'06A_Варіанти'!G$1,IF(O595='06A_Варіанти'!H586,'06A_Варіанти'!H$1,IF(O595='06A_Варіанти'!I586,'06A_Варіанти'!I$1,IF(O595='06A_Варіанти'!J586,'06A_Варіанти'!J$1,IF(O595='06A_Варіанти'!K586,'06A_Варіанти'!K$1,IF(O595='06A_Варіанти'!L586,'06A_Варіанти'!L$1,IF(O595='06A_Варіанти'!M586,'06A_Варіанти'!M$1,IF(O595='06A_Варіанти'!N586,'06A_Варіанти'!N$1,IF(O595='06A_Варіанти'!O586,'06A_Варіанти'!O$1,IF(O595='06A_Варіанти'!P586,'06A_Варіанти'!P$1,IF(O595='06A_Варіанти'!Q586,'06A_Варіанти'!Q$1,IF(O595='06A_Варіанти'!R586,'06A_Варіанти'!R$1,"НЕМАЄ МАРШРУТУ"))))))))))))))</f>
        <v>DIRECT</v>
      </c>
      <c r="G595" s="2" t="str">
        <f t="shared" si="63"/>
        <v>БЕЗ ЗМІН</v>
      </c>
      <c r="H595" s="2">
        <f>IF(G595="НЕМАЄ МАРШРУТУ",0,O595-'06A_Варіанти'!T586)</f>
        <v>0</v>
      </c>
      <c r="I595" s="2">
        <f>IFERROR(INDEX('04_Потоки'!$E:$E,MATCH(A595,'04_Потоки'!$A:$A,0)),0)</f>
        <v>1.850536130536131</v>
      </c>
      <c r="J595" s="2">
        <f t="shared" si="64"/>
        <v>1</v>
      </c>
      <c r="K595" s="2">
        <f>IF(C595="РЦК макси",0,2*'06A_Варіанти'!T586*J595)</f>
        <v>215.2</v>
      </c>
      <c r="L595" s="2">
        <f t="shared" si="65"/>
        <v>215.2</v>
      </c>
      <c r="M595" s="2">
        <f t="shared" si="66"/>
        <v>0</v>
      </c>
      <c r="N595" s="9">
        <f t="shared" si="67"/>
        <v>0</v>
      </c>
      <c r="O595" s="2">
        <f>MIN(IF('07A_Конструктор'!$D$5="Так",'06A_Варіанти'!E586,1E+99),IF('07A_Конструктор'!$D$6="Так",'06A_Варіанти'!F586,1E+99),IF('07A_Конструктор'!$D$7="Так",'06A_Варіанти'!G586,1E+99),IF('07A_Конструктор'!$D$8="Так",'06A_Варіанти'!H586,1E+99),IF('07A_Конструктор'!$D$9="Так",'06A_Варіанти'!I586,1E+99),IF('07A_Конструктор'!$D$10="Так",'06A_Варіанти'!J586,1E+99),IF('07A_Конструктор'!$D$11="Так",'06A_Варіанти'!K586,1E+99),IF('07A_Конструктор'!$D$12="Так",'06A_Варіанти'!L586,1E+99),IF('07A_Конструктор'!$D$13="Так",'06A_Варіанти'!M586,1E+99),IF('07A_Конструктор'!$D$14="Так",'06A_Варіанти'!N586,1E+99),IF('07A_Конструктор'!$D$15="Так",'06A_Варіанти'!O586,1E+99),IF('07A_Конструктор'!$D$16="Так",'06A_Варіанти'!P586,1E+99),IF('07A_Конструктор'!$D$17="Так",'06A_Варіанти'!Q586,1E+99),IF('06A_Варіанти'!R586="",1E+99,'06A_Варіанти'!R586))</f>
        <v>107.6</v>
      </c>
      <c r="P595" s="2" t="str">
        <f t="shared" si="68"/>
        <v>5 т</v>
      </c>
      <c r="Q595" s="2">
        <f t="shared" si="69"/>
        <v>14</v>
      </c>
      <c r="R595" s="2">
        <f>IF(OR(C595="РЦК макси",C595="РЦЧ SKU"),"SKU-потік",IFERROR(VLOOKUP(D595,'02_РЦ'!$A$3:$I$7,5,FALSE),0))</f>
        <v>800</v>
      </c>
      <c r="S595" s="2" t="str">
        <f>IF(OR(C595="РЦК макси",C595="РЦЧ SKU"),"Не рахується в ліміт",IFERROR(VLOOKUP(D595,'02_РЦ'!$A$3:$I$7,9,FALSE),"Немає РЦ"))</f>
        <v>В межах</v>
      </c>
    </row>
    <row r="596" spans="1:19">
      <c r="A596" s="2" t="str">
        <f>'06A_Варіанти'!A587</f>
        <v>BASE_2943</v>
      </c>
      <c r="B596" s="2" t="str">
        <f>'06A_Варіанти'!B587</f>
        <v>TT_2943</v>
      </c>
      <c r="C596" s="2" t="str">
        <f>'06A_Варіанти'!D587</f>
        <v>Основний</v>
      </c>
      <c r="D596" s="2" t="str">
        <f>'06A_Варіанти'!C587</f>
        <v>РЦП</v>
      </c>
      <c r="E596" s="2" t="str">
        <f>'06A_Варіанти'!S587</f>
        <v>DIRECT</v>
      </c>
      <c r="F596" s="2" t="str">
        <f>IF(O596='06A_Варіанти'!E587,'06A_Варіанти'!E$1,IF(O596='06A_Варіанти'!F587,'06A_Варіанти'!F$1,IF(O596='06A_Варіанти'!G587,'06A_Варіанти'!G$1,IF(O596='06A_Варіанти'!H587,'06A_Варіанти'!H$1,IF(O596='06A_Варіанти'!I587,'06A_Варіанти'!I$1,IF(O596='06A_Варіанти'!J587,'06A_Варіанти'!J$1,IF(O596='06A_Варіанти'!K587,'06A_Варіанти'!K$1,IF(O596='06A_Варіанти'!L587,'06A_Варіанти'!L$1,IF(O596='06A_Варіанти'!M587,'06A_Варіанти'!M$1,IF(O596='06A_Варіанти'!N587,'06A_Варіанти'!N$1,IF(O596='06A_Варіанти'!O587,'06A_Варіанти'!O$1,IF(O596='06A_Варіанти'!P587,'06A_Варіанти'!P$1,IF(O596='06A_Варіанти'!Q587,'06A_Варіанти'!Q$1,IF(O596='06A_Варіанти'!R587,'06A_Варіанти'!R$1,"НЕМАЄ МАРШРУТУ"))))))))))))))</f>
        <v>DIRECT</v>
      </c>
      <c r="G596" s="2" t="str">
        <f t="shared" si="63"/>
        <v>БЕЗ ЗМІН</v>
      </c>
      <c r="H596" s="2">
        <f>IF(G596="НЕМАЄ МАРШРУТУ",0,O596-'06A_Варіанти'!T587)</f>
        <v>0</v>
      </c>
      <c r="I596" s="2">
        <f>IFERROR(INDEX('04_Потоки'!$E:$E,MATCH(A596,'04_Потоки'!$A:$A,0)),0)</f>
        <v>1.850536130536131</v>
      </c>
      <c r="J596" s="2">
        <f t="shared" si="64"/>
        <v>1</v>
      </c>
      <c r="K596" s="2">
        <f>IF(C596="РЦК макси",0,2*'06A_Варіанти'!T587*J596)</f>
        <v>450.6</v>
      </c>
      <c r="L596" s="2">
        <f t="shared" si="65"/>
        <v>450.6</v>
      </c>
      <c r="M596" s="2">
        <f t="shared" si="66"/>
        <v>0</v>
      </c>
      <c r="N596" s="9">
        <f t="shared" si="67"/>
        <v>0</v>
      </c>
      <c r="O596" s="2">
        <f>MIN(IF('07A_Конструктор'!$D$5="Так",'06A_Варіанти'!E587,1E+99),IF('07A_Конструктор'!$D$6="Так",'06A_Варіанти'!F587,1E+99),IF('07A_Конструктор'!$D$7="Так",'06A_Варіанти'!G587,1E+99),IF('07A_Конструктор'!$D$8="Так",'06A_Варіанти'!H587,1E+99),IF('07A_Конструктор'!$D$9="Так",'06A_Варіанти'!I587,1E+99),IF('07A_Конструктор'!$D$10="Так",'06A_Варіанти'!J587,1E+99),IF('07A_Конструктор'!$D$11="Так",'06A_Варіанти'!K587,1E+99),IF('07A_Конструктор'!$D$12="Так",'06A_Варіанти'!L587,1E+99),IF('07A_Конструктор'!$D$13="Так",'06A_Варіанти'!M587,1E+99),IF('07A_Конструктор'!$D$14="Так",'06A_Варіанти'!N587,1E+99),IF('07A_Конструктор'!$D$15="Так",'06A_Варіанти'!O587,1E+99),IF('07A_Конструктор'!$D$16="Так",'06A_Варіанти'!P587,1E+99),IF('07A_Конструктор'!$D$17="Так",'06A_Варіанти'!Q587,1E+99),IF('06A_Варіанти'!R587="",1E+99,'06A_Варіанти'!R587))</f>
        <v>225.3</v>
      </c>
      <c r="P596" s="2" t="str">
        <f t="shared" si="68"/>
        <v>5 т</v>
      </c>
      <c r="Q596" s="2">
        <f t="shared" si="69"/>
        <v>14</v>
      </c>
      <c r="R596" s="2">
        <f>IF(OR(C596="РЦК макси",C596="РЦЧ SKU"),"SKU-потік",IFERROR(VLOOKUP(D596,'02_РЦ'!$A$3:$I$7,5,FALSE),0))</f>
        <v>800</v>
      </c>
      <c r="S596" s="2" t="str">
        <f>IF(OR(C596="РЦК макси",C596="РЦЧ SKU"),"Не рахується в ліміт",IFERROR(VLOOKUP(D596,'02_РЦ'!$A$3:$I$7,9,FALSE),"Немає РЦ"))</f>
        <v>В межах</v>
      </c>
    </row>
    <row r="597" spans="1:19">
      <c r="A597" s="2" t="str">
        <f>'06A_Варіанти'!A588</f>
        <v>BASE_2944</v>
      </c>
      <c r="B597" s="2" t="str">
        <f>'06A_Варіанти'!B588</f>
        <v>TT_2944</v>
      </c>
      <c r="C597" s="2" t="str">
        <f>'06A_Варіанти'!D588</f>
        <v>Основний</v>
      </c>
      <c r="D597" s="2" t="str">
        <f>'06A_Варіанти'!C588</f>
        <v>РЦП</v>
      </c>
      <c r="E597" s="2" t="str">
        <f>'06A_Варіанти'!S588</f>
        <v>DIRECT</v>
      </c>
      <c r="F597" s="2" t="str">
        <f>IF(O597='06A_Варіанти'!E588,'06A_Варіанти'!E$1,IF(O597='06A_Варіанти'!F588,'06A_Варіанти'!F$1,IF(O597='06A_Варіанти'!G588,'06A_Варіанти'!G$1,IF(O597='06A_Варіанти'!H588,'06A_Варіанти'!H$1,IF(O597='06A_Варіанти'!I588,'06A_Варіанти'!I$1,IF(O597='06A_Варіанти'!J588,'06A_Варіанти'!J$1,IF(O597='06A_Варіанти'!K588,'06A_Варіанти'!K$1,IF(O597='06A_Варіанти'!L588,'06A_Варіанти'!L$1,IF(O597='06A_Варіанти'!M588,'06A_Варіанти'!M$1,IF(O597='06A_Варіанти'!N588,'06A_Варіанти'!N$1,IF(O597='06A_Варіанти'!O588,'06A_Варіанти'!O$1,IF(O597='06A_Варіанти'!P588,'06A_Варіанти'!P$1,IF(O597='06A_Варіанти'!Q588,'06A_Варіанти'!Q$1,IF(O597='06A_Варіанти'!R588,'06A_Варіанти'!R$1,"НЕМАЄ МАРШРУТУ"))))))))))))))</f>
        <v>DIRECT</v>
      </c>
      <c r="G597" s="2" t="str">
        <f t="shared" si="63"/>
        <v>БЕЗ ЗМІН</v>
      </c>
      <c r="H597" s="2">
        <f>IF(G597="НЕМАЄ МАРШРУТУ",0,O597-'06A_Варіанти'!T588)</f>
        <v>0</v>
      </c>
      <c r="I597" s="2">
        <f>IFERROR(INDEX('04_Потоки'!$E:$E,MATCH(A597,'04_Потоки'!$A:$A,0)),0)</f>
        <v>1.850536130536131</v>
      </c>
      <c r="J597" s="2">
        <f t="shared" si="64"/>
        <v>1</v>
      </c>
      <c r="K597" s="2">
        <f>IF(C597="РЦК макси",0,2*'06A_Варіанти'!T588*J597)</f>
        <v>237</v>
      </c>
      <c r="L597" s="2">
        <f t="shared" si="65"/>
        <v>237</v>
      </c>
      <c r="M597" s="2">
        <f t="shared" si="66"/>
        <v>0</v>
      </c>
      <c r="N597" s="9">
        <f t="shared" si="67"/>
        <v>0</v>
      </c>
      <c r="O597" s="2">
        <f>MIN(IF('07A_Конструктор'!$D$5="Так",'06A_Варіанти'!E588,1E+99),IF('07A_Конструктор'!$D$6="Так",'06A_Варіанти'!F588,1E+99),IF('07A_Конструктор'!$D$7="Так",'06A_Варіанти'!G588,1E+99),IF('07A_Конструктор'!$D$8="Так",'06A_Варіанти'!H588,1E+99),IF('07A_Конструктор'!$D$9="Так",'06A_Варіанти'!I588,1E+99),IF('07A_Конструктор'!$D$10="Так",'06A_Варіанти'!J588,1E+99),IF('07A_Конструктор'!$D$11="Так",'06A_Варіанти'!K588,1E+99),IF('07A_Конструктор'!$D$12="Так",'06A_Варіанти'!L588,1E+99),IF('07A_Конструктор'!$D$13="Так",'06A_Варіанти'!M588,1E+99),IF('07A_Конструктор'!$D$14="Так",'06A_Варіанти'!N588,1E+99),IF('07A_Конструктор'!$D$15="Так",'06A_Варіанти'!O588,1E+99),IF('07A_Конструктор'!$D$16="Так",'06A_Варіанти'!P588,1E+99),IF('07A_Конструктор'!$D$17="Так",'06A_Варіанти'!Q588,1E+99),IF('06A_Варіанти'!R588="",1E+99,'06A_Варіанти'!R588))</f>
        <v>118.5</v>
      </c>
      <c r="P597" s="2" t="str">
        <f t="shared" si="68"/>
        <v>5 т</v>
      </c>
      <c r="Q597" s="2">
        <f t="shared" si="69"/>
        <v>14</v>
      </c>
      <c r="R597" s="2">
        <f>IF(OR(C597="РЦК макси",C597="РЦЧ SKU"),"SKU-потік",IFERROR(VLOOKUP(D597,'02_РЦ'!$A$3:$I$7,5,FALSE),0))</f>
        <v>800</v>
      </c>
      <c r="S597" s="2" t="str">
        <f>IF(OR(C597="РЦК макси",C597="РЦЧ SKU"),"Не рахується в ліміт",IFERROR(VLOOKUP(D597,'02_РЦ'!$A$3:$I$7,9,FALSE),"Немає РЦ"))</f>
        <v>В межах</v>
      </c>
    </row>
    <row r="598" spans="1:19">
      <c r="A598" s="2" t="str">
        <f>'06A_Варіанти'!A589</f>
        <v>BASE_2937</v>
      </c>
      <c r="B598" s="2" t="str">
        <f>'06A_Варіанти'!B589</f>
        <v>TT_2937</v>
      </c>
      <c r="C598" s="2" t="str">
        <f>'06A_Варіанти'!D589</f>
        <v>Основний</v>
      </c>
      <c r="D598" s="2" t="str">
        <f>'06A_Варіанти'!C589</f>
        <v>РЦП</v>
      </c>
      <c r="E598" s="2" t="str">
        <f>'06A_Варіанти'!S589</f>
        <v>DIRECT</v>
      </c>
      <c r="F598" s="2" t="str">
        <f>IF(O598='06A_Варіанти'!E589,'06A_Варіанти'!E$1,IF(O598='06A_Варіанти'!F589,'06A_Варіанти'!F$1,IF(O598='06A_Варіанти'!G589,'06A_Варіанти'!G$1,IF(O598='06A_Варіанти'!H589,'06A_Варіанти'!H$1,IF(O598='06A_Варіанти'!I589,'06A_Варіанти'!I$1,IF(O598='06A_Варіанти'!J589,'06A_Варіанти'!J$1,IF(O598='06A_Варіанти'!K589,'06A_Варіанти'!K$1,IF(O598='06A_Варіанти'!L589,'06A_Варіанти'!L$1,IF(O598='06A_Варіанти'!M589,'06A_Варіанти'!M$1,IF(O598='06A_Варіанти'!N589,'06A_Варіанти'!N$1,IF(O598='06A_Варіанти'!O589,'06A_Варіанти'!O$1,IF(O598='06A_Варіанти'!P589,'06A_Варіанти'!P$1,IF(O598='06A_Варіанти'!Q589,'06A_Варіанти'!Q$1,IF(O598='06A_Варіанти'!R589,'06A_Варіанти'!R$1,"НЕМАЄ МАРШРУТУ"))))))))))))))</f>
        <v>DIRECT</v>
      </c>
      <c r="G598" s="2" t="str">
        <f t="shared" si="63"/>
        <v>БЕЗ ЗМІН</v>
      </c>
      <c r="H598" s="2">
        <f>IF(G598="НЕМАЄ МАРШРУТУ",0,O598-'06A_Варіанти'!T589)</f>
        <v>0</v>
      </c>
      <c r="I598" s="2">
        <f>IFERROR(INDEX('04_Потоки'!$E:$E,MATCH(A598,'04_Потоки'!$A:$A,0)),0)</f>
        <v>1.850536130536131</v>
      </c>
      <c r="J598" s="2">
        <f t="shared" si="64"/>
        <v>1</v>
      </c>
      <c r="K598" s="2">
        <f>IF(C598="РЦК макси",0,2*'06A_Варіанти'!T589*J598)</f>
        <v>11.2</v>
      </c>
      <c r="L598" s="2">
        <f t="shared" si="65"/>
        <v>11.2</v>
      </c>
      <c r="M598" s="2">
        <f t="shared" si="66"/>
        <v>0</v>
      </c>
      <c r="N598" s="9">
        <f t="shared" si="67"/>
        <v>0</v>
      </c>
      <c r="O598" s="2">
        <f>MIN(IF('07A_Конструктор'!$D$5="Так",'06A_Варіанти'!E589,1E+99),IF('07A_Конструктор'!$D$6="Так",'06A_Варіанти'!F589,1E+99),IF('07A_Конструктор'!$D$7="Так",'06A_Варіанти'!G589,1E+99),IF('07A_Конструктор'!$D$8="Так",'06A_Варіанти'!H589,1E+99),IF('07A_Конструктор'!$D$9="Так",'06A_Варіанти'!I589,1E+99),IF('07A_Конструктор'!$D$10="Так",'06A_Варіанти'!J589,1E+99),IF('07A_Конструктор'!$D$11="Так",'06A_Варіанти'!K589,1E+99),IF('07A_Конструктор'!$D$12="Так",'06A_Варіанти'!L589,1E+99),IF('07A_Конструктор'!$D$13="Так",'06A_Варіанти'!M589,1E+99),IF('07A_Конструктор'!$D$14="Так",'06A_Варіанти'!N589,1E+99),IF('07A_Конструктор'!$D$15="Так",'06A_Варіанти'!O589,1E+99),IF('07A_Конструктор'!$D$16="Так",'06A_Варіанти'!P589,1E+99),IF('07A_Конструктор'!$D$17="Так",'06A_Варіанти'!Q589,1E+99),IF('06A_Варіанти'!R589="",1E+99,'06A_Варіанти'!R589))</f>
        <v>5.6</v>
      </c>
      <c r="P598" s="2" t="str">
        <f t="shared" si="68"/>
        <v>5 т</v>
      </c>
      <c r="Q598" s="2">
        <f t="shared" si="69"/>
        <v>14</v>
      </c>
      <c r="R598" s="2">
        <f>IF(OR(C598="РЦК макси",C598="РЦЧ SKU"),"SKU-потік",IFERROR(VLOOKUP(D598,'02_РЦ'!$A$3:$I$7,5,FALSE),0))</f>
        <v>800</v>
      </c>
      <c r="S598" s="2" t="str">
        <f>IF(OR(C598="РЦК макси",C598="РЦЧ SKU"),"Не рахується в ліміт",IFERROR(VLOOKUP(D598,'02_РЦ'!$A$3:$I$7,9,FALSE),"Немає РЦ"))</f>
        <v>В межах</v>
      </c>
    </row>
    <row r="599" spans="1:19">
      <c r="A599" s="2" t="str">
        <f>'06A_Варіанти'!A590</f>
        <v>BASE_2945</v>
      </c>
      <c r="B599" s="2" t="str">
        <f>'06A_Варіанти'!B590</f>
        <v>TT_2945</v>
      </c>
      <c r="C599" s="2" t="str">
        <f>'06A_Варіанти'!D590</f>
        <v>Основний</v>
      </c>
      <c r="D599" s="2" t="str">
        <f>'06A_Варіанти'!C590</f>
        <v>РЦП</v>
      </c>
      <c r="E599" s="2" t="str">
        <f>'06A_Варіанти'!S590</f>
        <v>DIRECT</v>
      </c>
      <c r="F599" s="2" t="str">
        <f>IF(O599='06A_Варіанти'!E590,'06A_Варіанти'!E$1,IF(O599='06A_Варіанти'!F590,'06A_Варіанти'!F$1,IF(O599='06A_Варіанти'!G590,'06A_Варіанти'!G$1,IF(O599='06A_Варіанти'!H590,'06A_Варіанти'!H$1,IF(O599='06A_Варіанти'!I590,'06A_Варіанти'!I$1,IF(O599='06A_Варіанти'!J590,'06A_Варіанти'!J$1,IF(O599='06A_Варіанти'!K590,'06A_Варіанти'!K$1,IF(O599='06A_Варіанти'!L590,'06A_Варіанти'!L$1,IF(O599='06A_Варіанти'!M590,'06A_Варіанти'!M$1,IF(O599='06A_Варіанти'!N590,'06A_Варіанти'!N$1,IF(O599='06A_Варіанти'!O590,'06A_Варіанти'!O$1,IF(O599='06A_Варіанти'!P590,'06A_Варіанти'!P$1,IF(O599='06A_Варіанти'!Q590,'06A_Варіанти'!Q$1,IF(O599='06A_Варіанти'!R590,'06A_Варіанти'!R$1,"НЕМАЄ МАРШРУТУ"))))))))))))))</f>
        <v>DIRECT</v>
      </c>
      <c r="G599" s="2" t="str">
        <f t="shared" si="63"/>
        <v>БЕЗ ЗМІН</v>
      </c>
      <c r="H599" s="2">
        <f>IF(G599="НЕМАЄ МАРШРУТУ",0,O599-'06A_Варіанти'!T590)</f>
        <v>0</v>
      </c>
      <c r="I599" s="2">
        <f>IFERROR(INDEX('04_Потоки'!$E:$E,MATCH(A599,'04_Потоки'!$A:$A,0)),0)</f>
        <v>1.850536130536131</v>
      </c>
      <c r="J599" s="2">
        <f t="shared" si="64"/>
        <v>1</v>
      </c>
      <c r="K599" s="2">
        <f>IF(C599="РЦК макси",0,2*'06A_Варіанти'!T590*J599)</f>
        <v>670</v>
      </c>
      <c r="L599" s="2">
        <f t="shared" si="65"/>
        <v>670</v>
      </c>
      <c r="M599" s="2">
        <f t="shared" si="66"/>
        <v>0</v>
      </c>
      <c r="N599" s="9">
        <f t="shared" si="67"/>
        <v>0</v>
      </c>
      <c r="O599" s="2">
        <f>MIN(IF('07A_Конструктор'!$D$5="Так",'06A_Варіанти'!E590,1E+99),IF('07A_Конструктор'!$D$6="Так",'06A_Варіанти'!F590,1E+99),IF('07A_Конструктор'!$D$7="Так",'06A_Варіанти'!G590,1E+99),IF('07A_Конструктор'!$D$8="Так",'06A_Варіанти'!H590,1E+99),IF('07A_Конструктор'!$D$9="Так",'06A_Варіанти'!I590,1E+99),IF('07A_Конструктор'!$D$10="Так",'06A_Варіанти'!J590,1E+99),IF('07A_Конструктор'!$D$11="Так",'06A_Варіанти'!K590,1E+99),IF('07A_Конструктор'!$D$12="Так",'06A_Варіанти'!L590,1E+99),IF('07A_Конструктор'!$D$13="Так",'06A_Варіанти'!M590,1E+99),IF('07A_Конструктор'!$D$14="Так",'06A_Варіанти'!N590,1E+99),IF('07A_Конструктор'!$D$15="Так",'06A_Варіанти'!O590,1E+99),IF('07A_Конструктор'!$D$16="Так",'06A_Варіанти'!P590,1E+99),IF('07A_Конструктор'!$D$17="Так",'06A_Варіанти'!Q590,1E+99),IF('06A_Варіанти'!R590="",1E+99,'06A_Варіанти'!R590))</f>
        <v>335</v>
      </c>
      <c r="P599" s="2" t="str">
        <f t="shared" si="68"/>
        <v>5 т</v>
      </c>
      <c r="Q599" s="2">
        <f t="shared" si="69"/>
        <v>14</v>
      </c>
      <c r="R599" s="2">
        <f>IF(OR(C599="РЦК макси",C599="РЦЧ SKU"),"SKU-потік",IFERROR(VLOOKUP(D599,'02_РЦ'!$A$3:$I$7,5,FALSE),0))</f>
        <v>800</v>
      </c>
      <c r="S599" s="2" t="str">
        <f>IF(OR(C599="РЦК макси",C599="РЦЧ SKU"),"Не рахується в ліміт",IFERROR(VLOOKUP(D599,'02_РЦ'!$A$3:$I$7,9,FALSE),"Немає РЦ"))</f>
        <v>В межах</v>
      </c>
    </row>
    <row r="600" spans="1:19">
      <c r="A600" s="2" t="str">
        <f>'06A_Варіанти'!A591</f>
        <v>BASE_2955</v>
      </c>
      <c r="B600" s="2" t="str">
        <f>'06A_Варіанти'!B591</f>
        <v>TT_2955</v>
      </c>
      <c r="C600" s="2" t="str">
        <f>'06A_Варіанти'!D591</f>
        <v>Основний</v>
      </c>
      <c r="D600" s="2" t="str">
        <f>'06A_Варіанти'!C591</f>
        <v>РЦП</v>
      </c>
      <c r="E600" s="2" t="str">
        <f>'06A_Варіанти'!S591</f>
        <v>ZP_PREOBR</v>
      </c>
      <c r="F600" s="2" t="str">
        <f>IF(O600='06A_Варіанти'!E591,'06A_Варіанти'!E$1,IF(O600='06A_Варіанти'!F591,'06A_Варіанти'!F$1,IF(O600='06A_Варіанти'!G591,'06A_Варіанти'!G$1,IF(O600='06A_Варіанти'!H591,'06A_Варіанти'!H$1,IF(O600='06A_Варіанти'!I591,'06A_Варіанти'!I$1,IF(O600='06A_Варіанти'!J591,'06A_Варіанти'!J$1,IF(O600='06A_Варіанти'!K591,'06A_Варіанти'!K$1,IF(O600='06A_Варіанти'!L591,'06A_Варіанти'!L$1,IF(O600='06A_Варіанти'!M591,'06A_Варіанти'!M$1,IF(O600='06A_Варіанти'!N591,'06A_Варіанти'!N$1,IF(O600='06A_Варіанти'!O591,'06A_Варіанти'!O$1,IF(O600='06A_Варіанти'!P591,'06A_Варіанти'!P$1,IF(O600='06A_Варіанти'!Q591,'06A_Варіанти'!Q$1,IF(O600='06A_Варіанти'!R591,'06A_Варіанти'!R$1,"НЕМАЄ МАРШРУТУ"))))))))))))))</f>
        <v>ZP_PREOBR</v>
      </c>
      <c r="G600" s="2" t="str">
        <f t="shared" si="63"/>
        <v>БЕЗ ЗМІН</v>
      </c>
      <c r="H600" s="2">
        <f>IF(G600="НЕМАЄ МАРШРУТУ",0,O600-'06A_Варіанти'!T591)</f>
        <v>0</v>
      </c>
      <c r="I600" s="2">
        <f>IFERROR(INDEX('04_Потоки'!$E:$E,MATCH(A600,'04_Потоки'!$A:$A,0)),0)</f>
        <v>1.850536130536131</v>
      </c>
      <c r="J600" s="2">
        <f t="shared" si="64"/>
        <v>1</v>
      </c>
      <c r="K600" s="2">
        <f>IF(C600="РЦК макси",0,2*'06A_Варіанти'!T591*J600)</f>
        <v>471</v>
      </c>
      <c r="L600" s="2">
        <f t="shared" si="65"/>
        <v>471</v>
      </c>
      <c r="M600" s="2">
        <f t="shared" si="66"/>
        <v>0</v>
      </c>
      <c r="N600" s="9">
        <f t="shared" si="67"/>
        <v>0</v>
      </c>
      <c r="O600" s="2">
        <f>MIN(IF('07A_Конструктор'!$D$5="Так",'06A_Варіанти'!E591,1E+99),IF('07A_Конструктор'!$D$6="Так",'06A_Варіанти'!F591,1E+99),IF('07A_Конструктор'!$D$7="Так",'06A_Варіанти'!G591,1E+99),IF('07A_Конструктор'!$D$8="Так",'06A_Варіанти'!H591,1E+99),IF('07A_Конструктор'!$D$9="Так",'06A_Варіанти'!I591,1E+99),IF('07A_Конструктор'!$D$10="Так",'06A_Варіанти'!J591,1E+99),IF('07A_Конструктор'!$D$11="Так",'06A_Варіанти'!K591,1E+99),IF('07A_Конструктор'!$D$12="Так",'06A_Варіанти'!L591,1E+99),IF('07A_Конструктор'!$D$13="Так",'06A_Варіанти'!M591,1E+99),IF('07A_Конструктор'!$D$14="Так",'06A_Варіанти'!N591,1E+99),IF('07A_Конструктор'!$D$15="Так",'06A_Варіанти'!O591,1E+99),IF('07A_Конструктор'!$D$16="Так",'06A_Варіанти'!P591,1E+99),IF('07A_Конструктор'!$D$17="Так",'06A_Варіанти'!Q591,1E+99),IF('06A_Варіанти'!R591="",1E+99,'06A_Варіанти'!R591))</f>
        <v>235.5</v>
      </c>
      <c r="P600" s="2" t="str">
        <f t="shared" si="68"/>
        <v>5 т</v>
      </c>
      <c r="Q600" s="2">
        <f t="shared" si="69"/>
        <v>14</v>
      </c>
      <c r="R600" s="2">
        <f>IF(OR(C600="РЦК макси",C600="РЦЧ SKU"),"SKU-потік",IFERROR(VLOOKUP(D600,'02_РЦ'!$A$3:$I$7,5,FALSE),0))</f>
        <v>800</v>
      </c>
      <c r="S600" s="2" t="str">
        <f>IF(OR(C600="РЦК макси",C600="РЦЧ SKU"),"Не рахується в ліміт",IFERROR(VLOOKUP(D600,'02_РЦ'!$A$3:$I$7,9,FALSE),"Немає РЦ"))</f>
        <v>В межах</v>
      </c>
    </row>
    <row r="601" spans="1:19">
      <c r="A601" s="2" t="str">
        <f>'06A_Варіанти'!A592</f>
        <v>BASE_2957</v>
      </c>
      <c r="B601" s="2" t="str">
        <f>'06A_Варіанти'!B592</f>
        <v>TT_2957</v>
      </c>
      <c r="C601" s="2" t="str">
        <f>'06A_Варіанти'!D592</f>
        <v>Основний</v>
      </c>
      <c r="D601" s="2" t="str">
        <f>'06A_Варіанти'!C592</f>
        <v>РЦП</v>
      </c>
      <c r="E601" s="2" t="str">
        <f>'06A_Варіанти'!S592</f>
        <v>DIRECT</v>
      </c>
      <c r="F601" s="2" t="str">
        <f>IF(O601='06A_Варіанти'!E592,'06A_Варіанти'!E$1,IF(O601='06A_Варіанти'!F592,'06A_Варіанти'!F$1,IF(O601='06A_Варіанти'!G592,'06A_Варіанти'!G$1,IF(O601='06A_Варіанти'!H592,'06A_Варіанти'!H$1,IF(O601='06A_Варіанти'!I592,'06A_Варіанти'!I$1,IF(O601='06A_Варіанти'!J592,'06A_Варіанти'!J$1,IF(O601='06A_Варіанти'!K592,'06A_Варіанти'!K$1,IF(O601='06A_Варіанти'!L592,'06A_Варіанти'!L$1,IF(O601='06A_Варіанти'!M592,'06A_Варіанти'!M$1,IF(O601='06A_Варіанти'!N592,'06A_Варіанти'!N$1,IF(O601='06A_Варіанти'!O592,'06A_Варіанти'!O$1,IF(O601='06A_Варіанти'!P592,'06A_Варіанти'!P$1,IF(O601='06A_Варіанти'!Q592,'06A_Варіанти'!Q$1,IF(O601='06A_Варіанти'!R592,'06A_Варіанти'!R$1,"НЕМАЄ МАРШРУТУ"))))))))))))))</f>
        <v>DIRECT</v>
      </c>
      <c r="G601" s="2" t="str">
        <f t="shared" si="63"/>
        <v>БЕЗ ЗМІН</v>
      </c>
      <c r="H601" s="2">
        <f>IF(G601="НЕМАЄ МАРШРУТУ",0,O601-'06A_Варіанти'!T592)</f>
        <v>0</v>
      </c>
      <c r="I601" s="2">
        <f>IFERROR(INDEX('04_Потоки'!$E:$E,MATCH(A601,'04_Потоки'!$A:$A,0)),0)</f>
        <v>1.850536130536131</v>
      </c>
      <c r="J601" s="2">
        <f t="shared" si="64"/>
        <v>1</v>
      </c>
      <c r="K601" s="2">
        <f>IF(C601="РЦК макси",0,2*'06A_Варіанти'!T592*J601)</f>
        <v>338.8</v>
      </c>
      <c r="L601" s="2">
        <f t="shared" si="65"/>
        <v>338.8</v>
      </c>
      <c r="M601" s="2">
        <f t="shared" si="66"/>
        <v>0</v>
      </c>
      <c r="N601" s="9">
        <f t="shared" si="67"/>
        <v>0</v>
      </c>
      <c r="O601" s="2">
        <f>MIN(IF('07A_Конструктор'!$D$5="Так",'06A_Варіанти'!E592,1E+99),IF('07A_Конструктор'!$D$6="Так",'06A_Варіанти'!F592,1E+99),IF('07A_Конструктор'!$D$7="Так",'06A_Варіанти'!G592,1E+99),IF('07A_Конструктор'!$D$8="Так",'06A_Варіанти'!H592,1E+99),IF('07A_Конструктор'!$D$9="Так",'06A_Варіанти'!I592,1E+99),IF('07A_Конструктор'!$D$10="Так",'06A_Варіанти'!J592,1E+99),IF('07A_Конструктор'!$D$11="Так",'06A_Варіанти'!K592,1E+99),IF('07A_Конструктор'!$D$12="Так",'06A_Варіанти'!L592,1E+99),IF('07A_Конструктор'!$D$13="Так",'06A_Варіанти'!M592,1E+99),IF('07A_Конструктор'!$D$14="Так",'06A_Варіанти'!N592,1E+99),IF('07A_Конструктор'!$D$15="Так",'06A_Варіанти'!O592,1E+99),IF('07A_Конструктор'!$D$16="Так",'06A_Варіанти'!P592,1E+99),IF('07A_Конструктор'!$D$17="Так",'06A_Варіанти'!Q592,1E+99),IF('06A_Варіанти'!R592="",1E+99,'06A_Варіанти'!R592))</f>
        <v>169.4</v>
      </c>
      <c r="P601" s="2" t="str">
        <f t="shared" si="68"/>
        <v>5 т</v>
      </c>
      <c r="Q601" s="2">
        <f t="shared" si="69"/>
        <v>14</v>
      </c>
      <c r="R601" s="2">
        <f>IF(OR(C601="РЦК макси",C601="РЦЧ SKU"),"SKU-потік",IFERROR(VLOOKUP(D601,'02_РЦ'!$A$3:$I$7,5,FALSE),0))</f>
        <v>800</v>
      </c>
      <c r="S601" s="2" t="str">
        <f>IF(OR(C601="РЦК макси",C601="РЦЧ SKU"),"Не рахується в ліміт",IFERROR(VLOOKUP(D601,'02_РЦ'!$A$3:$I$7,9,FALSE),"Немає РЦ"))</f>
        <v>В межах</v>
      </c>
    </row>
    <row r="602" spans="1:19">
      <c r="A602" s="2" t="str">
        <f>'06A_Варіанти'!A593</f>
        <v>BASE_3017</v>
      </c>
      <c r="B602" s="2" t="str">
        <f>'06A_Варіанти'!B593</f>
        <v>TT_3017</v>
      </c>
      <c r="C602" s="2" t="str">
        <f>'06A_Варіанти'!D593</f>
        <v>Основний</v>
      </c>
      <c r="D602" s="2" t="str">
        <f>'06A_Варіанти'!C593</f>
        <v>РЦП</v>
      </c>
      <c r="E602" s="2" t="str">
        <f>'06A_Варіанти'!S593</f>
        <v>DNI_AMUR</v>
      </c>
      <c r="F602" s="2" t="str">
        <f>IF(O602='06A_Варіанти'!E593,'06A_Варіанти'!E$1,IF(O602='06A_Варіанти'!F593,'06A_Варіанти'!F$1,IF(O602='06A_Варіанти'!G593,'06A_Варіанти'!G$1,IF(O602='06A_Варіанти'!H593,'06A_Варіанти'!H$1,IF(O602='06A_Варіанти'!I593,'06A_Варіанти'!I$1,IF(O602='06A_Варіанти'!J593,'06A_Варіанти'!J$1,IF(O602='06A_Варіанти'!K593,'06A_Варіанти'!K$1,IF(O602='06A_Варіанти'!L593,'06A_Варіанти'!L$1,IF(O602='06A_Варіанти'!M593,'06A_Варіанти'!M$1,IF(O602='06A_Варіанти'!N593,'06A_Варіанти'!N$1,IF(O602='06A_Варіанти'!O593,'06A_Варіанти'!O$1,IF(O602='06A_Варіанти'!P593,'06A_Варіанти'!P$1,IF(O602='06A_Варіанти'!Q593,'06A_Варіанти'!Q$1,IF(O602='06A_Варіанти'!R593,'06A_Варіанти'!R$1,"НЕМАЄ МАРШРУТУ"))))))))))))))</f>
        <v>DNI_AMUR</v>
      </c>
      <c r="G602" s="2" t="str">
        <f t="shared" si="63"/>
        <v>БЕЗ ЗМІН</v>
      </c>
      <c r="H602" s="2">
        <f>IF(G602="НЕМАЄ МАРШРУТУ",0,O602-'06A_Варіанти'!T593)</f>
        <v>0</v>
      </c>
      <c r="I602" s="2">
        <f>IFERROR(INDEX('04_Потоки'!$E:$E,MATCH(A602,'04_Потоки'!$A:$A,0)),0)</f>
        <v>1.850536130536131</v>
      </c>
      <c r="J602" s="2">
        <f t="shared" si="64"/>
        <v>1</v>
      </c>
      <c r="K602" s="2">
        <f>IF(C602="РЦК макси",0,2*'06A_Варіанти'!T593*J602)</f>
        <v>313.39999999999998</v>
      </c>
      <c r="L602" s="2">
        <f t="shared" si="65"/>
        <v>313.39999999999998</v>
      </c>
      <c r="M602" s="2">
        <f t="shared" si="66"/>
        <v>0</v>
      </c>
      <c r="N602" s="9">
        <f t="shared" si="67"/>
        <v>0</v>
      </c>
      <c r="O602" s="2">
        <f>MIN(IF('07A_Конструктор'!$D$5="Так",'06A_Варіанти'!E593,1E+99),IF('07A_Конструктор'!$D$6="Так",'06A_Варіанти'!F593,1E+99),IF('07A_Конструктор'!$D$7="Так",'06A_Варіанти'!G593,1E+99),IF('07A_Конструктор'!$D$8="Так",'06A_Варіанти'!H593,1E+99),IF('07A_Конструктор'!$D$9="Так",'06A_Варіанти'!I593,1E+99),IF('07A_Конструктор'!$D$10="Так",'06A_Варіанти'!J593,1E+99),IF('07A_Конструктор'!$D$11="Так",'06A_Варіанти'!K593,1E+99),IF('07A_Конструктор'!$D$12="Так",'06A_Варіанти'!L593,1E+99),IF('07A_Конструктор'!$D$13="Так",'06A_Варіанти'!M593,1E+99),IF('07A_Конструктор'!$D$14="Так",'06A_Варіанти'!N593,1E+99),IF('07A_Конструктор'!$D$15="Так",'06A_Варіанти'!O593,1E+99),IF('07A_Конструктор'!$D$16="Так",'06A_Варіанти'!P593,1E+99),IF('07A_Конструктор'!$D$17="Так",'06A_Варіанти'!Q593,1E+99),IF('06A_Варіанти'!R593="",1E+99,'06A_Варіанти'!R593))</f>
        <v>156.69999999999999</v>
      </c>
      <c r="P602" s="2" t="str">
        <f t="shared" si="68"/>
        <v>5 т</v>
      </c>
      <c r="Q602" s="2">
        <f t="shared" si="69"/>
        <v>14</v>
      </c>
      <c r="R602" s="2">
        <f>IF(OR(C602="РЦК макси",C602="РЦЧ SKU"),"SKU-потік",IFERROR(VLOOKUP(D602,'02_РЦ'!$A$3:$I$7,5,FALSE),0))</f>
        <v>800</v>
      </c>
      <c r="S602" s="2" t="str">
        <f>IF(OR(C602="РЦК макси",C602="РЦЧ SKU"),"Не рахується в ліміт",IFERROR(VLOOKUP(D602,'02_РЦ'!$A$3:$I$7,9,FALSE),"Немає РЦ"))</f>
        <v>В межах</v>
      </c>
    </row>
    <row r="603" spans="1:19">
      <c r="A603" s="2" t="str">
        <f>'06A_Варіанти'!A594</f>
        <v>BASE_2958</v>
      </c>
      <c r="B603" s="2" t="str">
        <f>'06A_Варіанти'!B594</f>
        <v>TT_2958</v>
      </c>
      <c r="C603" s="2" t="str">
        <f>'06A_Варіанти'!D594</f>
        <v>Основний</v>
      </c>
      <c r="D603" s="2" t="str">
        <f>'06A_Варіанти'!C594</f>
        <v>РЦП</v>
      </c>
      <c r="E603" s="2" t="str">
        <f>'06A_Варіанти'!S594</f>
        <v>DNI_AMUR</v>
      </c>
      <c r="F603" s="2" t="str">
        <f>IF(O603='06A_Варіанти'!E594,'06A_Варіанти'!E$1,IF(O603='06A_Варіанти'!F594,'06A_Варіанти'!F$1,IF(O603='06A_Варіанти'!G594,'06A_Варіанти'!G$1,IF(O603='06A_Варіанти'!H594,'06A_Варіанти'!H$1,IF(O603='06A_Варіанти'!I594,'06A_Варіанти'!I$1,IF(O603='06A_Варіанти'!J594,'06A_Варіанти'!J$1,IF(O603='06A_Варіанти'!K594,'06A_Варіанти'!K$1,IF(O603='06A_Варіанти'!L594,'06A_Варіанти'!L$1,IF(O603='06A_Варіанти'!M594,'06A_Варіанти'!M$1,IF(O603='06A_Варіанти'!N594,'06A_Варіанти'!N$1,IF(O603='06A_Варіанти'!O594,'06A_Варіанти'!O$1,IF(O603='06A_Варіанти'!P594,'06A_Варіанти'!P$1,IF(O603='06A_Варіанти'!Q594,'06A_Варіанти'!Q$1,IF(O603='06A_Варіанти'!R594,'06A_Варіанти'!R$1,"НЕМАЄ МАРШРУТУ"))))))))))))))</f>
        <v>DNI_AMUR</v>
      </c>
      <c r="G603" s="2" t="str">
        <f t="shared" si="63"/>
        <v>БЕЗ ЗМІН</v>
      </c>
      <c r="H603" s="2">
        <f>IF(G603="НЕМАЄ МАРШРУТУ",0,O603-'06A_Варіанти'!T594)</f>
        <v>0</v>
      </c>
      <c r="I603" s="2">
        <f>IFERROR(INDEX('04_Потоки'!$E:$E,MATCH(A603,'04_Потоки'!$A:$A,0)),0)</f>
        <v>1.850536130536131</v>
      </c>
      <c r="J603" s="2">
        <f t="shared" si="64"/>
        <v>1</v>
      </c>
      <c r="K603" s="2">
        <f>IF(C603="РЦК макси",0,2*'06A_Варіанти'!T594*J603)</f>
        <v>301.60000000000002</v>
      </c>
      <c r="L603" s="2">
        <f t="shared" si="65"/>
        <v>301.60000000000002</v>
      </c>
      <c r="M603" s="2">
        <f t="shared" si="66"/>
        <v>0</v>
      </c>
      <c r="N603" s="9">
        <f t="shared" si="67"/>
        <v>0</v>
      </c>
      <c r="O603" s="2">
        <f>MIN(IF('07A_Конструктор'!$D$5="Так",'06A_Варіанти'!E594,1E+99),IF('07A_Конструктор'!$D$6="Так",'06A_Варіанти'!F594,1E+99),IF('07A_Конструктор'!$D$7="Так",'06A_Варіанти'!G594,1E+99),IF('07A_Конструктор'!$D$8="Так",'06A_Варіанти'!H594,1E+99),IF('07A_Конструктор'!$D$9="Так",'06A_Варіанти'!I594,1E+99),IF('07A_Конструктор'!$D$10="Так",'06A_Варіанти'!J594,1E+99),IF('07A_Конструктор'!$D$11="Так",'06A_Варіанти'!K594,1E+99),IF('07A_Конструктор'!$D$12="Так",'06A_Варіанти'!L594,1E+99),IF('07A_Конструктор'!$D$13="Так",'06A_Варіанти'!M594,1E+99),IF('07A_Конструктор'!$D$14="Так",'06A_Варіанти'!N594,1E+99),IF('07A_Конструктор'!$D$15="Так",'06A_Варіанти'!O594,1E+99),IF('07A_Конструктор'!$D$16="Так",'06A_Варіанти'!P594,1E+99),IF('07A_Конструктор'!$D$17="Так",'06A_Варіанти'!Q594,1E+99),IF('06A_Варіанти'!R594="",1E+99,'06A_Варіанти'!R594))</f>
        <v>150.80000000000001</v>
      </c>
      <c r="P603" s="2" t="str">
        <f t="shared" si="68"/>
        <v>5 т</v>
      </c>
      <c r="Q603" s="2">
        <f t="shared" si="69"/>
        <v>14</v>
      </c>
      <c r="R603" s="2">
        <f>IF(OR(C603="РЦК макси",C603="РЦЧ SKU"),"SKU-потік",IFERROR(VLOOKUP(D603,'02_РЦ'!$A$3:$I$7,5,FALSE),0))</f>
        <v>800</v>
      </c>
      <c r="S603" s="2" t="str">
        <f>IF(OR(C603="РЦК макси",C603="РЦЧ SKU"),"Не рахується в ліміт",IFERROR(VLOOKUP(D603,'02_РЦ'!$A$3:$I$7,9,FALSE),"Немає РЦ"))</f>
        <v>В межах</v>
      </c>
    </row>
    <row r="604" spans="1:19">
      <c r="A604" s="2" t="str">
        <f>'06A_Варіанти'!A595</f>
        <v>BASE_2959</v>
      </c>
      <c r="B604" s="2" t="str">
        <f>'06A_Варіанти'!B595</f>
        <v>TT_2959</v>
      </c>
      <c r="C604" s="2" t="str">
        <f>'06A_Варіанти'!D595</f>
        <v>Основний</v>
      </c>
      <c r="D604" s="2" t="str">
        <f>'06A_Варіанти'!C595</f>
        <v>РЦП</v>
      </c>
      <c r="E604" s="2" t="str">
        <f>'06A_Варіанти'!S595</f>
        <v>DNI_AMUR</v>
      </c>
      <c r="F604" s="2" t="str">
        <f>IF(O604='06A_Варіанти'!E595,'06A_Варіанти'!E$1,IF(O604='06A_Варіанти'!F595,'06A_Варіанти'!F$1,IF(O604='06A_Варіанти'!G595,'06A_Варіанти'!G$1,IF(O604='06A_Варіанти'!H595,'06A_Варіанти'!H$1,IF(O604='06A_Варіанти'!I595,'06A_Варіанти'!I$1,IF(O604='06A_Варіанти'!J595,'06A_Варіанти'!J$1,IF(O604='06A_Варіанти'!K595,'06A_Варіанти'!K$1,IF(O604='06A_Варіанти'!L595,'06A_Варіанти'!L$1,IF(O604='06A_Варіанти'!M595,'06A_Варіанти'!M$1,IF(O604='06A_Варіанти'!N595,'06A_Варіанти'!N$1,IF(O604='06A_Варіанти'!O595,'06A_Варіанти'!O$1,IF(O604='06A_Варіанти'!P595,'06A_Варіанти'!P$1,IF(O604='06A_Варіанти'!Q595,'06A_Варіанти'!Q$1,IF(O604='06A_Варіанти'!R595,'06A_Варіанти'!R$1,"НЕМАЄ МАРШРУТУ"))))))))))))))</f>
        <v>DNI_AMUR</v>
      </c>
      <c r="G604" s="2" t="str">
        <f t="shared" si="63"/>
        <v>БЕЗ ЗМІН</v>
      </c>
      <c r="H604" s="2">
        <f>IF(G604="НЕМАЄ МАРШРУТУ",0,O604-'06A_Варіанти'!T595)</f>
        <v>0</v>
      </c>
      <c r="I604" s="2">
        <f>IFERROR(INDEX('04_Потоки'!$E:$E,MATCH(A604,'04_Потоки'!$A:$A,0)),0)</f>
        <v>1.850536130536131</v>
      </c>
      <c r="J604" s="2">
        <f t="shared" si="64"/>
        <v>1</v>
      </c>
      <c r="K604" s="2">
        <f>IF(C604="РЦК макси",0,2*'06A_Варіанти'!T595*J604)</f>
        <v>311.8</v>
      </c>
      <c r="L604" s="2">
        <f t="shared" si="65"/>
        <v>311.8</v>
      </c>
      <c r="M604" s="2">
        <f t="shared" si="66"/>
        <v>0</v>
      </c>
      <c r="N604" s="9">
        <f t="shared" si="67"/>
        <v>0</v>
      </c>
      <c r="O604" s="2">
        <f>MIN(IF('07A_Конструктор'!$D$5="Так",'06A_Варіанти'!E595,1E+99),IF('07A_Конструктор'!$D$6="Так",'06A_Варіанти'!F595,1E+99),IF('07A_Конструктор'!$D$7="Так",'06A_Варіанти'!G595,1E+99),IF('07A_Конструктор'!$D$8="Так",'06A_Варіанти'!H595,1E+99),IF('07A_Конструктор'!$D$9="Так",'06A_Варіанти'!I595,1E+99),IF('07A_Конструктор'!$D$10="Так",'06A_Варіанти'!J595,1E+99),IF('07A_Конструктор'!$D$11="Так",'06A_Варіанти'!K595,1E+99),IF('07A_Конструктор'!$D$12="Так",'06A_Варіанти'!L595,1E+99),IF('07A_Конструктор'!$D$13="Так",'06A_Варіанти'!M595,1E+99),IF('07A_Конструктор'!$D$14="Так",'06A_Варіанти'!N595,1E+99),IF('07A_Конструктор'!$D$15="Так",'06A_Варіанти'!O595,1E+99),IF('07A_Конструктор'!$D$16="Так",'06A_Варіанти'!P595,1E+99),IF('07A_Конструктор'!$D$17="Так",'06A_Варіанти'!Q595,1E+99),IF('06A_Варіанти'!R595="",1E+99,'06A_Варіанти'!R595))</f>
        <v>155.9</v>
      </c>
      <c r="P604" s="2" t="str">
        <f t="shared" si="68"/>
        <v>5 т</v>
      </c>
      <c r="Q604" s="2">
        <f t="shared" si="69"/>
        <v>14</v>
      </c>
      <c r="R604" s="2">
        <f>IF(OR(C604="РЦК макси",C604="РЦЧ SKU"),"SKU-потік",IFERROR(VLOOKUP(D604,'02_РЦ'!$A$3:$I$7,5,FALSE),0))</f>
        <v>800</v>
      </c>
      <c r="S604" s="2" t="str">
        <f>IF(OR(C604="РЦК макси",C604="РЦЧ SKU"),"Не рахується в ліміт",IFERROR(VLOOKUP(D604,'02_РЦ'!$A$3:$I$7,9,FALSE),"Немає РЦ"))</f>
        <v>В межах</v>
      </c>
    </row>
    <row r="605" spans="1:19">
      <c r="A605" s="2" t="str">
        <f>'06A_Варіанти'!A596</f>
        <v>BASE_2967</v>
      </c>
      <c r="B605" s="2" t="str">
        <f>'06A_Варіанти'!B596</f>
        <v>TT_2967</v>
      </c>
      <c r="C605" s="2" t="str">
        <f>'06A_Варіанти'!D596</f>
        <v>Основний</v>
      </c>
      <c r="D605" s="2" t="str">
        <f>'06A_Варіанти'!C596</f>
        <v>РЦП</v>
      </c>
      <c r="E605" s="2" t="str">
        <f>'06A_Варіанти'!S596</f>
        <v>DIRECT</v>
      </c>
      <c r="F605" s="2" t="str">
        <f>IF(O605='06A_Варіанти'!E596,'06A_Варіанти'!E$1,IF(O605='06A_Варіанти'!F596,'06A_Варіанти'!F$1,IF(O605='06A_Варіанти'!G596,'06A_Варіанти'!G$1,IF(O605='06A_Варіанти'!H596,'06A_Варіанти'!H$1,IF(O605='06A_Варіанти'!I596,'06A_Варіанти'!I$1,IF(O605='06A_Варіанти'!J596,'06A_Варіанти'!J$1,IF(O605='06A_Варіанти'!K596,'06A_Варіанти'!K$1,IF(O605='06A_Варіанти'!L596,'06A_Варіанти'!L$1,IF(O605='06A_Варіанти'!M596,'06A_Варіанти'!M$1,IF(O605='06A_Варіанти'!N596,'06A_Варіанти'!N$1,IF(O605='06A_Варіанти'!O596,'06A_Варіанти'!O$1,IF(O605='06A_Варіанти'!P596,'06A_Варіанти'!P$1,IF(O605='06A_Варіанти'!Q596,'06A_Варіанти'!Q$1,IF(O605='06A_Варіанти'!R596,'06A_Варіанти'!R$1,"НЕМАЄ МАРШРУТУ"))))))))))))))</f>
        <v>DIRECT</v>
      </c>
      <c r="G605" s="2" t="str">
        <f t="shared" si="63"/>
        <v>БЕЗ ЗМІН</v>
      </c>
      <c r="H605" s="2">
        <f>IF(G605="НЕМАЄ МАРШРУТУ",0,O605-'06A_Варіанти'!T596)</f>
        <v>0</v>
      </c>
      <c r="I605" s="2">
        <f>IFERROR(INDEX('04_Потоки'!$E:$E,MATCH(A605,'04_Потоки'!$A:$A,0)),0)</f>
        <v>1.850536130536131</v>
      </c>
      <c r="J605" s="2">
        <f t="shared" si="64"/>
        <v>1</v>
      </c>
      <c r="K605" s="2">
        <f>IF(C605="РЦК макси",0,2*'06A_Варіанти'!T596*J605)</f>
        <v>295.8</v>
      </c>
      <c r="L605" s="2">
        <f t="shared" si="65"/>
        <v>295.8</v>
      </c>
      <c r="M605" s="2">
        <f t="shared" si="66"/>
        <v>0</v>
      </c>
      <c r="N605" s="9">
        <f t="shared" si="67"/>
        <v>0</v>
      </c>
      <c r="O605" s="2">
        <f>MIN(IF('07A_Конструктор'!$D$5="Так",'06A_Варіанти'!E596,1E+99),IF('07A_Конструктор'!$D$6="Так",'06A_Варіанти'!F596,1E+99),IF('07A_Конструктор'!$D$7="Так",'06A_Варіанти'!G596,1E+99),IF('07A_Конструктор'!$D$8="Так",'06A_Варіанти'!H596,1E+99),IF('07A_Конструктор'!$D$9="Так",'06A_Варіанти'!I596,1E+99),IF('07A_Конструктор'!$D$10="Так",'06A_Варіанти'!J596,1E+99),IF('07A_Конструктор'!$D$11="Так",'06A_Варіанти'!K596,1E+99),IF('07A_Конструктор'!$D$12="Так",'06A_Варіанти'!L596,1E+99),IF('07A_Конструктор'!$D$13="Так",'06A_Варіанти'!M596,1E+99),IF('07A_Конструктор'!$D$14="Так",'06A_Варіанти'!N596,1E+99),IF('07A_Конструктор'!$D$15="Так",'06A_Варіанти'!O596,1E+99),IF('07A_Конструктор'!$D$16="Так",'06A_Варіанти'!P596,1E+99),IF('07A_Конструктор'!$D$17="Так",'06A_Варіанти'!Q596,1E+99),IF('06A_Варіанти'!R596="",1E+99,'06A_Варіанти'!R596))</f>
        <v>147.9</v>
      </c>
      <c r="P605" s="2" t="str">
        <f t="shared" si="68"/>
        <v>5 т</v>
      </c>
      <c r="Q605" s="2">
        <f t="shared" si="69"/>
        <v>14</v>
      </c>
      <c r="R605" s="2">
        <f>IF(OR(C605="РЦК макси",C605="РЦЧ SKU"),"SKU-потік",IFERROR(VLOOKUP(D605,'02_РЦ'!$A$3:$I$7,5,FALSE),0))</f>
        <v>800</v>
      </c>
      <c r="S605" s="2" t="str">
        <f>IF(OR(C605="РЦК макси",C605="РЦЧ SKU"),"Не рахується в ліміт",IFERROR(VLOOKUP(D605,'02_РЦ'!$A$3:$I$7,9,FALSE),"Немає РЦ"))</f>
        <v>В межах</v>
      </c>
    </row>
    <row r="606" spans="1:19">
      <c r="A606" s="2" t="str">
        <f>'06A_Варіанти'!A597</f>
        <v>BASE_2970</v>
      </c>
      <c r="B606" s="2" t="str">
        <f>'06A_Варіанти'!B597</f>
        <v>TT_2970</v>
      </c>
      <c r="C606" s="2" t="str">
        <f>'06A_Варіанти'!D597</f>
        <v>Основний</v>
      </c>
      <c r="D606" s="2" t="str">
        <f>'06A_Варіанти'!C597</f>
        <v>РЦП</v>
      </c>
      <c r="E606" s="2" t="str">
        <f>'06A_Варіанти'!S597</f>
        <v>DNI_AMUR</v>
      </c>
      <c r="F606" s="2" t="str">
        <f>IF(O606='06A_Варіанти'!E597,'06A_Варіанти'!E$1,IF(O606='06A_Варіанти'!F597,'06A_Варіанти'!F$1,IF(O606='06A_Варіанти'!G597,'06A_Варіанти'!G$1,IF(O606='06A_Варіанти'!H597,'06A_Варіанти'!H$1,IF(O606='06A_Варіанти'!I597,'06A_Варіанти'!I$1,IF(O606='06A_Варіанти'!J597,'06A_Варіанти'!J$1,IF(O606='06A_Варіанти'!K597,'06A_Варіанти'!K$1,IF(O606='06A_Варіанти'!L597,'06A_Варіанти'!L$1,IF(O606='06A_Варіанти'!M597,'06A_Варіанти'!M$1,IF(O606='06A_Варіанти'!N597,'06A_Варіанти'!N$1,IF(O606='06A_Варіанти'!O597,'06A_Варіанти'!O$1,IF(O606='06A_Варіанти'!P597,'06A_Варіанти'!P$1,IF(O606='06A_Варіанти'!Q597,'06A_Варіанти'!Q$1,IF(O606='06A_Варіанти'!R597,'06A_Варіанти'!R$1,"НЕМАЄ МАРШРУТУ"))))))))))))))</f>
        <v>DNI_AMUR</v>
      </c>
      <c r="G606" s="2" t="str">
        <f t="shared" si="63"/>
        <v>БЕЗ ЗМІН</v>
      </c>
      <c r="H606" s="2">
        <f>IF(G606="НЕМАЄ МАРШРУТУ",0,O606-'06A_Варіанти'!T597)</f>
        <v>0</v>
      </c>
      <c r="I606" s="2">
        <f>IFERROR(INDEX('04_Потоки'!$E:$E,MATCH(A606,'04_Потоки'!$A:$A,0)),0)</f>
        <v>1.850536130536131</v>
      </c>
      <c r="J606" s="2">
        <f t="shared" si="64"/>
        <v>1</v>
      </c>
      <c r="K606" s="2">
        <f>IF(C606="РЦК макси",0,2*'06A_Варіанти'!T597*J606)</f>
        <v>299.39999999999998</v>
      </c>
      <c r="L606" s="2">
        <f t="shared" si="65"/>
        <v>299.39999999999998</v>
      </c>
      <c r="M606" s="2">
        <f t="shared" si="66"/>
        <v>0</v>
      </c>
      <c r="N606" s="9">
        <f t="shared" si="67"/>
        <v>0</v>
      </c>
      <c r="O606" s="2">
        <f>MIN(IF('07A_Конструктор'!$D$5="Так",'06A_Варіанти'!E597,1E+99),IF('07A_Конструктор'!$D$6="Так",'06A_Варіанти'!F597,1E+99),IF('07A_Конструктор'!$D$7="Так",'06A_Варіанти'!G597,1E+99),IF('07A_Конструктор'!$D$8="Так",'06A_Варіанти'!H597,1E+99),IF('07A_Конструктор'!$D$9="Так",'06A_Варіанти'!I597,1E+99),IF('07A_Конструктор'!$D$10="Так",'06A_Варіанти'!J597,1E+99),IF('07A_Конструктор'!$D$11="Так",'06A_Варіанти'!K597,1E+99),IF('07A_Конструктор'!$D$12="Так",'06A_Варіанти'!L597,1E+99),IF('07A_Конструктор'!$D$13="Так",'06A_Варіанти'!M597,1E+99),IF('07A_Конструктор'!$D$14="Так",'06A_Варіанти'!N597,1E+99),IF('07A_Конструктор'!$D$15="Так",'06A_Варіанти'!O597,1E+99),IF('07A_Конструктор'!$D$16="Так",'06A_Варіанти'!P597,1E+99),IF('07A_Конструктор'!$D$17="Так",'06A_Варіанти'!Q597,1E+99),IF('06A_Варіанти'!R597="",1E+99,'06A_Варіанти'!R597))</f>
        <v>149.69999999999999</v>
      </c>
      <c r="P606" s="2" t="str">
        <f t="shared" si="68"/>
        <v>5 т</v>
      </c>
      <c r="Q606" s="2">
        <f t="shared" si="69"/>
        <v>14</v>
      </c>
      <c r="R606" s="2">
        <f>IF(OR(C606="РЦК макси",C606="РЦЧ SKU"),"SKU-потік",IFERROR(VLOOKUP(D606,'02_РЦ'!$A$3:$I$7,5,FALSE),0))</f>
        <v>800</v>
      </c>
      <c r="S606" s="2" t="str">
        <f>IF(OR(C606="РЦК макси",C606="РЦЧ SKU"),"Не рахується в ліміт",IFERROR(VLOOKUP(D606,'02_РЦ'!$A$3:$I$7,9,FALSE),"Немає РЦ"))</f>
        <v>В межах</v>
      </c>
    </row>
    <row r="607" spans="1:19">
      <c r="A607" s="2" t="str">
        <f>'06A_Варіанти'!A598</f>
        <v>BASE_2971</v>
      </c>
      <c r="B607" s="2" t="str">
        <f>'06A_Варіанти'!B598</f>
        <v>TT_2971</v>
      </c>
      <c r="C607" s="2" t="str">
        <f>'06A_Варіанти'!D598</f>
        <v>Основний</v>
      </c>
      <c r="D607" s="2" t="str">
        <f>'06A_Варіанти'!C598</f>
        <v>РЦП</v>
      </c>
      <c r="E607" s="2" t="str">
        <f>'06A_Варіанти'!S598</f>
        <v>KAM_HPP</v>
      </c>
      <c r="F607" s="2" t="str">
        <f>IF(O607='06A_Варіанти'!E598,'06A_Варіанти'!E$1,IF(O607='06A_Варіанти'!F598,'06A_Варіанти'!F$1,IF(O607='06A_Варіанти'!G598,'06A_Варіанти'!G$1,IF(O607='06A_Варіанти'!H598,'06A_Варіанти'!H$1,IF(O607='06A_Варіанти'!I598,'06A_Варіанти'!I$1,IF(O607='06A_Варіанти'!J598,'06A_Варіанти'!J$1,IF(O607='06A_Варіанти'!K598,'06A_Варіанти'!K$1,IF(O607='06A_Варіанти'!L598,'06A_Варіанти'!L$1,IF(O607='06A_Варіанти'!M598,'06A_Варіанти'!M$1,IF(O607='06A_Варіанти'!N598,'06A_Варіанти'!N$1,IF(O607='06A_Варіанти'!O598,'06A_Варіанти'!O$1,IF(O607='06A_Варіанти'!P598,'06A_Варіанти'!P$1,IF(O607='06A_Варіанти'!Q598,'06A_Варіанти'!Q$1,IF(O607='06A_Варіанти'!R598,'06A_Варіанти'!R$1,"НЕМАЄ МАРШРУТУ"))))))))))))))</f>
        <v>KAM_HPP</v>
      </c>
      <c r="G607" s="2" t="str">
        <f t="shared" si="63"/>
        <v>БЕЗ ЗМІН</v>
      </c>
      <c r="H607" s="2">
        <f>IF(G607="НЕМАЄ МАРШРУТУ",0,O607-'06A_Варіанти'!T598)</f>
        <v>0</v>
      </c>
      <c r="I607" s="2">
        <f>IFERROR(INDEX('04_Потоки'!$E:$E,MATCH(A607,'04_Потоки'!$A:$A,0)),0)</f>
        <v>1.850536130536131</v>
      </c>
      <c r="J607" s="2">
        <f t="shared" si="64"/>
        <v>1</v>
      </c>
      <c r="K607" s="2">
        <f>IF(C607="РЦК макси",0,2*'06A_Варіанти'!T598*J607)</f>
        <v>285.39999999999998</v>
      </c>
      <c r="L607" s="2">
        <f t="shared" si="65"/>
        <v>285.39999999999998</v>
      </c>
      <c r="M607" s="2">
        <f t="shared" si="66"/>
        <v>0</v>
      </c>
      <c r="N607" s="9">
        <f t="shared" si="67"/>
        <v>0</v>
      </c>
      <c r="O607" s="2">
        <f>MIN(IF('07A_Конструктор'!$D$5="Так",'06A_Варіанти'!E598,1E+99),IF('07A_Конструктор'!$D$6="Так",'06A_Варіанти'!F598,1E+99),IF('07A_Конструктор'!$D$7="Так",'06A_Варіанти'!G598,1E+99),IF('07A_Конструктор'!$D$8="Так",'06A_Варіанти'!H598,1E+99),IF('07A_Конструктор'!$D$9="Так",'06A_Варіанти'!I598,1E+99),IF('07A_Конструктор'!$D$10="Так",'06A_Варіанти'!J598,1E+99),IF('07A_Конструктор'!$D$11="Так",'06A_Варіанти'!K598,1E+99),IF('07A_Конструктор'!$D$12="Так",'06A_Варіанти'!L598,1E+99),IF('07A_Конструктор'!$D$13="Так",'06A_Варіанти'!M598,1E+99),IF('07A_Конструктор'!$D$14="Так",'06A_Варіанти'!N598,1E+99),IF('07A_Конструктор'!$D$15="Так",'06A_Варіанти'!O598,1E+99),IF('07A_Конструктор'!$D$16="Так",'06A_Варіанти'!P598,1E+99),IF('07A_Конструктор'!$D$17="Так",'06A_Варіанти'!Q598,1E+99),IF('06A_Варіанти'!R598="",1E+99,'06A_Варіанти'!R598))</f>
        <v>142.69999999999999</v>
      </c>
      <c r="P607" s="2" t="str">
        <f t="shared" si="68"/>
        <v>5 т</v>
      </c>
      <c r="Q607" s="2">
        <f t="shared" si="69"/>
        <v>14</v>
      </c>
      <c r="R607" s="2">
        <f>IF(OR(C607="РЦК макси",C607="РЦЧ SKU"),"SKU-потік",IFERROR(VLOOKUP(D607,'02_РЦ'!$A$3:$I$7,5,FALSE),0))</f>
        <v>800</v>
      </c>
      <c r="S607" s="2" t="str">
        <f>IF(OR(C607="РЦК макси",C607="РЦЧ SKU"),"Не рахується в ліміт",IFERROR(VLOOKUP(D607,'02_РЦ'!$A$3:$I$7,9,FALSE),"Немає РЦ"))</f>
        <v>В межах</v>
      </c>
    </row>
    <row r="608" spans="1:19">
      <c r="A608" s="2" t="str">
        <f>'06A_Варіанти'!A599</f>
        <v>BASE_2979</v>
      </c>
      <c r="B608" s="2" t="str">
        <f>'06A_Варіанти'!B599</f>
        <v>TT_2979</v>
      </c>
      <c r="C608" s="2" t="str">
        <f>'06A_Варіанти'!D599</f>
        <v>Основний</v>
      </c>
      <c r="D608" s="2" t="str">
        <f>'06A_Варіанти'!C599</f>
        <v>РЦП</v>
      </c>
      <c r="E608" s="2" t="str">
        <f>'06A_Варіанти'!S599</f>
        <v>DIRECT</v>
      </c>
      <c r="F608" s="2" t="str">
        <f>IF(O608='06A_Варіанти'!E599,'06A_Варіанти'!E$1,IF(O608='06A_Варіанти'!F599,'06A_Варіанти'!F$1,IF(O608='06A_Варіанти'!G599,'06A_Варіанти'!G$1,IF(O608='06A_Варіанти'!H599,'06A_Варіанти'!H$1,IF(O608='06A_Варіанти'!I599,'06A_Варіанти'!I$1,IF(O608='06A_Варіанти'!J599,'06A_Варіанти'!J$1,IF(O608='06A_Варіанти'!K599,'06A_Варіанти'!K$1,IF(O608='06A_Варіанти'!L599,'06A_Варіанти'!L$1,IF(O608='06A_Варіанти'!M599,'06A_Варіанти'!M$1,IF(O608='06A_Варіанти'!N599,'06A_Варіанти'!N$1,IF(O608='06A_Варіанти'!O599,'06A_Варіанти'!O$1,IF(O608='06A_Варіанти'!P599,'06A_Варіанти'!P$1,IF(O608='06A_Варіанти'!Q599,'06A_Варіанти'!Q$1,IF(O608='06A_Варіанти'!R599,'06A_Варіанти'!R$1,"НЕМАЄ МАРШРУТУ"))))))))))))))</f>
        <v>DIRECT</v>
      </c>
      <c r="G608" s="2" t="str">
        <f t="shared" si="63"/>
        <v>БЕЗ ЗМІН</v>
      </c>
      <c r="H608" s="2">
        <f>IF(G608="НЕМАЄ МАРШРУТУ",0,O608-'06A_Варіанти'!T599)</f>
        <v>0</v>
      </c>
      <c r="I608" s="2">
        <f>IFERROR(INDEX('04_Потоки'!$E:$E,MATCH(A608,'04_Потоки'!$A:$A,0)),0)</f>
        <v>1.850536130536131</v>
      </c>
      <c r="J608" s="2">
        <f t="shared" si="64"/>
        <v>1</v>
      </c>
      <c r="K608" s="2">
        <f>IF(C608="РЦК макси",0,2*'06A_Варіанти'!T599*J608)</f>
        <v>316</v>
      </c>
      <c r="L608" s="2">
        <f t="shared" si="65"/>
        <v>316</v>
      </c>
      <c r="M608" s="2">
        <f t="shared" si="66"/>
        <v>0</v>
      </c>
      <c r="N608" s="9">
        <f t="shared" si="67"/>
        <v>0</v>
      </c>
      <c r="O608" s="2">
        <f>MIN(IF('07A_Конструктор'!$D$5="Так",'06A_Варіанти'!E599,1E+99),IF('07A_Конструктор'!$D$6="Так",'06A_Варіанти'!F599,1E+99),IF('07A_Конструктор'!$D$7="Так",'06A_Варіанти'!G599,1E+99),IF('07A_Конструктор'!$D$8="Так",'06A_Варіанти'!H599,1E+99),IF('07A_Конструктор'!$D$9="Так",'06A_Варіанти'!I599,1E+99),IF('07A_Конструктор'!$D$10="Так",'06A_Варіанти'!J599,1E+99),IF('07A_Конструктор'!$D$11="Так",'06A_Варіанти'!K599,1E+99),IF('07A_Конструктор'!$D$12="Так",'06A_Варіанти'!L599,1E+99),IF('07A_Конструктор'!$D$13="Так",'06A_Варіанти'!M599,1E+99),IF('07A_Конструктор'!$D$14="Так",'06A_Варіанти'!N599,1E+99),IF('07A_Конструктор'!$D$15="Так",'06A_Варіанти'!O599,1E+99),IF('07A_Конструктор'!$D$16="Так",'06A_Варіанти'!P599,1E+99),IF('07A_Конструктор'!$D$17="Так",'06A_Варіанти'!Q599,1E+99),IF('06A_Варіанти'!R599="",1E+99,'06A_Варіанти'!R599))</f>
        <v>158</v>
      </c>
      <c r="P608" s="2" t="str">
        <f t="shared" si="68"/>
        <v>5 т</v>
      </c>
      <c r="Q608" s="2">
        <f t="shared" si="69"/>
        <v>14</v>
      </c>
      <c r="R608" s="2">
        <f>IF(OR(C608="РЦК макси",C608="РЦЧ SKU"),"SKU-потік",IFERROR(VLOOKUP(D608,'02_РЦ'!$A$3:$I$7,5,FALSE),0))</f>
        <v>800</v>
      </c>
      <c r="S608" s="2" t="str">
        <f>IF(OR(C608="РЦК макси",C608="РЦЧ SKU"),"Не рахується в ліміт",IFERROR(VLOOKUP(D608,'02_РЦ'!$A$3:$I$7,9,FALSE),"Немає РЦ"))</f>
        <v>В межах</v>
      </c>
    </row>
    <row r="609" spans="1:19">
      <c r="A609" s="2" t="str">
        <f>'06A_Варіанти'!A600</f>
        <v>BASE_2985</v>
      </c>
      <c r="B609" s="2" t="str">
        <f>'06A_Варіанти'!B600</f>
        <v>TT_2985</v>
      </c>
      <c r="C609" s="2" t="str">
        <f>'06A_Варіанти'!D600</f>
        <v>Основний</v>
      </c>
      <c r="D609" s="2" t="str">
        <f>'06A_Варіанти'!C600</f>
        <v>РЦП</v>
      </c>
      <c r="E609" s="2" t="str">
        <f>'06A_Варіанти'!S600</f>
        <v>DIRECT</v>
      </c>
      <c r="F609" s="2" t="str">
        <f>IF(O609='06A_Варіанти'!E600,'06A_Варіанти'!E$1,IF(O609='06A_Варіанти'!F600,'06A_Варіанти'!F$1,IF(O609='06A_Варіанти'!G600,'06A_Варіанти'!G$1,IF(O609='06A_Варіанти'!H600,'06A_Варіанти'!H$1,IF(O609='06A_Варіанти'!I600,'06A_Варіанти'!I$1,IF(O609='06A_Варіанти'!J600,'06A_Варіанти'!J$1,IF(O609='06A_Варіанти'!K600,'06A_Варіанти'!K$1,IF(O609='06A_Варіанти'!L600,'06A_Варіанти'!L$1,IF(O609='06A_Варіанти'!M600,'06A_Варіанти'!M$1,IF(O609='06A_Варіанти'!N600,'06A_Варіанти'!N$1,IF(O609='06A_Варіанти'!O600,'06A_Варіанти'!O$1,IF(O609='06A_Варіанти'!P600,'06A_Варіанти'!P$1,IF(O609='06A_Варіанти'!Q600,'06A_Варіанти'!Q$1,IF(O609='06A_Варіанти'!R600,'06A_Варіанти'!R$1,"НЕМАЄ МАРШРУТУ"))))))))))))))</f>
        <v>DIRECT</v>
      </c>
      <c r="G609" s="2" t="str">
        <f t="shared" si="63"/>
        <v>БЕЗ ЗМІН</v>
      </c>
      <c r="H609" s="2">
        <f>IF(G609="НЕМАЄ МАРШРУТУ",0,O609-'06A_Варіанти'!T600)</f>
        <v>0</v>
      </c>
      <c r="I609" s="2">
        <f>IFERROR(INDEX('04_Потоки'!$E:$E,MATCH(A609,'04_Потоки'!$A:$A,0)),0)</f>
        <v>1.850536130536131</v>
      </c>
      <c r="J609" s="2">
        <f t="shared" si="64"/>
        <v>1</v>
      </c>
      <c r="K609" s="2">
        <f>IF(C609="РЦК макси",0,2*'06A_Варіанти'!T600*J609)</f>
        <v>14.8</v>
      </c>
      <c r="L609" s="2">
        <f t="shared" si="65"/>
        <v>14.8</v>
      </c>
      <c r="M609" s="2">
        <f t="shared" si="66"/>
        <v>0</v>
      </c>
      <c r="N609" s="9">
        <f t="shared" si="67"/>
        <v>0</v>
      </c>
      <c r="O609" s="2">
        <f>MIN(IF('07A_Конструктор'!$D$5="Так",'06A_Варіанти'!E600,1E+99),IF('07A_Конструктор'!$D$6="Так",'06A_Варіанти'!F600,1E+99),IF('07A_Конструктор'!$D$7="Так",'06A_Варіанти'!G600,1E+99),IF('07A_Конструктор'!$D$8="Так",'06A_Варіанти'!H600,1E+99),IF('07A_Конструктор'!$D$9="Так",'06A_Варіанти'!I600,1E+99),IF('07A_Конструктор'!$D$10="Так",'06A_Варіанти'!J600,1E+99),IF('07A_Конструктор'!$D$11="Так",'06A_Варіанти'!K600,1E+99),IF('07A_Конструктор'!$D$12="Так",'06A_Варіанти'!L600,1E+99),IF('07A_Конструктор'!$D$13="Так",'06A_Варіанти'!M600,1E+99),IF('07A_Конструктор'!$D$14="Так",'06A_Варіанти'!N600,1E+99),IF('07A_Конструктор'!$D$15="Так",'06A_Варіанти'!O600,1E+99),IF('07A_Конструктор'!$D$16="Так",'06A_Варіанти'!P600,1E+99),IF('07A_Конструктор'!$D$17="Так",'06A_Варіанти'!Q600,1E+99),IF('06A_Варіанти'!R600="",1E+99,'06A_Варіанти'!R600))</f>
        <v>7.4</v>
      </c>
      <c r="P609" s="2" t="str">
        <f t="shared" si="68"/>
        <v>5 т</v>
      </c>
      <c r="Q609" s="2">
        <f t="shared" si="69"/>
        <v>14</v>
      </c>
      <c r="R609" s="2">
        <f>IF(OR(C609="РЦК макси",C609="РЦЧ SKU"),"SKU-потік",IFERROR(VLOOKUP(D609,'02_РЦ'!$A$3:$I$7,5,FALSE),0))</f>
        <v>800</v>
      </c>
      <c r="S609" s="2" t="str">
        <f>IF(OR(C609="РЦК макси",C609="РЦЧ SKU"),"Не рахується в ліміт",IFERROR(VLOOKUP(D609,'02_РЦ'!$A$3:$I$7,9,FALSE),"Немає РЦ"))</f>
        <v>В межах</v>
      </c>
    </row>
    <row r="610" spans="1:19">
      <c r="A610" s="2" t="str">
        <f>'06A_Варіанти'!A601</f>
        <v>BASE_2988</v>
      </c>
      <c r="B610" s="2" t="str">
        <f>'06A_Варіанти'!B601</f>
        <v>TT_2988</v>
      </c>
      <c r="C610" s="2" t="str">
        <f>'06A_Варіанти'!D601</f>
        <v>Основний</v>
      </c>
      <c r="D610" s="2" t="str">
        <f>'06A_Варіанти'!C601</f>
        <v>РЦП</v>
      </c>
      <c r="E610" s="2" t="str">
        <f>'06A_Варіанти'!S601</f>
        <v>DIRECT</v>
      </c>
      <c r="F610" s="2" t="str">
        <f>IF(O610='06A_Варіанти'!E601,'06A_Варіанти'!E$1,IF(O610='06A_Варіанти'!F601,'06A_Варіанти'!F$1,IF(O610='06A_Варіанти'!G601,'06A_Варіанти'!G$1,IF(O610='06A_Варіанти'!H601,'06A_Варіанти'!H$1,IF(O610='06A_Варіанти'!I601,'06A_Варіанти'!I$1,IF(O610='06A_Варіанти'!J601,'06A_Варіанти'!J$1,IF(O610='06A_Варіанти'!K601,'06A_Варіанти'!K$1,IF(O610='06A_Варіанти'!L601,'06A_Варіанти'!L$1,IF(O610='06A_Варіанти'!M601,'06A_Варіанти'!M$1,IF(O610='06A_Варіанти'!N601,'06A_Варіанти'!N$1,IF(O610='06A_Варіанти'!O601,'06A_Варіанти'!O$1,IF(O610='06A_Варіанти'!P601,'06A_Варіанти'!P$1,IF(O610='06A_Варіанти'!Q601,'06A_Варіанти'!Q$1,IF(O610='06A_Варіанти'!R601,'06A_Варіанти'!R$1,"НЕМАЄ МАРШРУТУ"))))))))))))))</f>
        <v>DIRECT</v>
      </c>
      <c r="G610" s="2" t="str">
        <f t="shared" si="63"/>
        <v>БЕЗ ЗМІН</v>
      </c>
      <c r="H610" s="2">
        <f>IF(G610="НЕМАЄ МАРШРУТУ",0,O610-'06A_Варіанти'!T601)</f>
        <v>0</v>
      </c>
      <c r="I610" s="2">
        <f>IFERROR(INDEX('04_Потоки'!$E:$E,MATCH(A610,'04_Потоки'!$A:$A,0)),0)</f>
        <v>1.850536130536131</v>
      </c>
      <c r="J610" s="2">
        <f t="shared" si="64"/>
        <v>1</v>
      </c>
      <c r="K610" s="2">
        <f>IF(C610="РЦК макси",0,2*'06A_Варіанти'!T601*J610)</f>
        <v>293.39999999999998</v>
      </c>
      <c r="L610" s="2">
        <f t="shared" si="65"/>
        <v>293.39999999999998</v>
      </c>
      <c r="M610" s="2">
        <f t="shared" si="66"/>
        <v>0</v>
      </c>
      <c r="N610" s="9">
        <f t="shared" si="67"/>
        <v>0</v>
      </c>
      <c r="O610" s="2">
        <f>MIN(IF('07A_Конструктор'!$D$5="Так",'06A_Варіанти'!E601,1E+99),IF('07A_Конструктор'!$D$6="Так",'06A_Варіанти'!F601,1E+99),IF('07A_Конструктор'!$D$7="Так",'06A_Варіанти'!G601,1E+99),IF('07A_Конструктор'!$D$8="Так",'06A_Варіанти'!H601,1E+99),IF('07A_Конструктор'!$D$9="Так",'06A_Варіанти'!I601,1E+99),IF('07A_Конструктор'!$D$10="Так",'06A_Варіанти'!J601,1E+99),IF('07A_Конструктор'!$D$11="Так",'06A_Варіанти'!K601,1E+99),IF('07A_Конструктор'!$D$12="Так",'06A_Варіанти'!L601,1E+99),IF('07A_Конструктор'!$D$13="Так",'06A_Варіанти'!M601,1E+99),IF('07A_Конструктор'!$D$14="Так",'06A_Варіанти'!N601,1E+99),IF('07A_Конструктор'!$D$15="Так",'06A_Варіанти'!O601,1E+99),IF('07A_Конструктор'!$D$16="Так",'06A_Варіанти'!P601,1E+99),IF('07A_Конструктор'!$D$17="Так",'06A_Варіанти'!Q601,1E+99),IF('06A_Варіанти'!R601="",1E+99,'06A_Варіанти'!R601))</f>
        <v>146.69999999999999</v>
      </c>
      <c r="P610" s="2" t="str">
        <f t="shared" si="68"/>
        <v>5 т</v>
      </c>
      <c r="Q610" s="2">
        <f t="shared" si="69"/>
        <v>14</v>
      </c>
      <c r="R610" s="2">
        <f>IF(OR(C610="РЦК макси",C610="РЦЧ SKU"),"SKU-потік",IFERROR(VLOOKUP(D610,'02_РЦ'!$A$3:$I$7,5,FALSE),0))</f>
        <v>800</v>
      </c>
      <c r="S610" s="2" t="str">
        <f>IF(OR(C610="РЦК макси",C610="РЦЧ SKU"),"Не рахується в ліміт",IFERROR(VLOOKUP(D610,'02_РЦ'!$A$3:$I$7,9,FALSE),"Немає РЦ"))</f>
        <v>В межах</v>
      </c>
    </row>
    <row r="611" spans="1:19">
      <c r="A611" s="2" t="str">
        <f>'06A_Варіанти'!A602</f>
        <v>BASE_2989</v>
      </c>
      <c r="B611" s="2" t="str">
        <f>'06A_Варіанти'!B602</f>
        <v>TT_2989</v>
      </c>
      <c r="C611" s="2" t="str">
        <f>'06A_Варіанти'!D602</f>
        <v>Основний</v>
      </c>
      <c r="D611" s="2" t="str">
        <f>'06A_Варіанти'!C602</f>
        <v>РЦП</v>
      </c>
      <c r="E611" s="2" t="str">
        <f>'06A_Варіанти'!S602</f>
        <v>DNI_AMUR</v>
      </c>
      <c r="F611" s="2" t="str">
        <f>IF(O611='06A_Варіанти'!E602,'06A_Варіанти'!E$1,IF(O611='06A_Варіанти'!F602,'06A_Варіанти'!F$1,IF(O611='06A_Варіанти'!G602,'06A_Варіанти'!G$1,IF(O611='06A_Варіанти'!H602,'06A_Варіанти'!H$1,IF(O611='06A_Варіанти'!I602,'06A_Варіанти'!I$1,IF(O611='06A_Варіанти'!J602,'06A_Варіанти'!J$1,IF(O611='06A_Варіанти'!K602,'06A_Варіанти'!K$1,IF(O611='06A_Варіанти'!L602,'06A_Варіанти'!L$1,IF(O611='06A_Варіанти'!M602,'06A_Варіанти'!M$1,IF(O611='06A_Варіанти'!N602,'06A_Варіанти'!N$1,IF(O611='06A_Варіанти'!O602,'06A_Варіанти'!O$1,IF(O611='06A_Варіанти'!P602,'06A_Варіанти'!P$1,IF(O611='06A_Варіанти'!Q602,'06A_Варіанти'!Q$1,IF(O611='06A_Варіанти'!R602,'06A_Варіанти'!R$1,"НЕМАЄ МАРШРУТУ"))))))))))))))</f>
        <v>DNI_AMUR</v>
      </c>
      <c r="G611" s="2" t="str">
        <f t="shared" si="63"/>
        <v>БЕЗ ЗМІН</v>
      </c>
      <c r="H611" s="2">
        <f>IF(G611="НЕМАЄ МАРШРУТУ",0,O611-'06A_Варіанти'!T602)</f>
        <v>0</v>
      </c>
      <c r="I611" s="2">
        <f>IFERROR(INDEX('04_Потоки'!$E:$E,MATCH(A611,'04_Потоки'!$A:$A,0)),0)</f>
        <v>1.850536130536131</v>
      </c>
      <c r="J611" s="2">
        <f t="shared" si="64"/>
        <v>1</v>
      </c>
      <c r="K611" s="2">
        <f>IF(C611="РЦК макси",0,2*'06A_Варіанти'!T602*J611)</f>
        <v>307</v>
      </c>
      <c r="L611" s="2">
        <f t="shared" si="65"/>
        <v>307</v>
      </c>
      <c r="M611" s="2">
        <f t="shared" si="66"/>
        <v>0</v>
      </c>
      <c r="N611" s="9">
        <f t="shared" si="67"/>
        <v>0</v>
      </c>
      <c r="O611" s="2">
        <f>MIN(IF('07A_Конструктор'!$D$5="Так",'06A_Варіанти'!E602,1E+99),IF('07A_Конструктор'!$D$6="Так",'06A_Варіанти'!F602,1E+99),IF('07A_Конструктор'!$D$7="Так",'06A_Варіанти'!G602,1E+99),IF('07A_Конструктор'!$D$8="Так",'06A_Варіанти'!H602,1E+99),IF('07A_Конструктор'!$D$9="Так",'06A_Варіанти'!I602,1E+99),IF('07A_Конструктор'!$D$10="Так",'06A_Варіанти'!J602,1E+99),IF('07A_Конструктор'!$D$11="Так",'06A_Варіанти'!K602,1E+99),IF('07A_Конструктор'!$D$12="Так",'06A_Варіанти'!L602,1E+99),IF('07A_Конструктор'!$D$13="Так",'06A_Варіанти'!M602,1E+99),IF('07A_Конструктор'!$D$14="Так",'06A_Варіанти'!N602,1E+99),IF('07A_Конструктор'!$D$15="Так",'06A_Варіанти'!O602,1E+99),IF('07A_Конструктор'!$D$16="Так",'06A_Варіанти'!P602,1E+99),IF('07A_Конструктор'!$D$17="Так",'06A_Варіанти'!Q602,1E+99),IF('06A_Варіанти'!R602="",1E+99,'06A_Варіанти'!R602))</f>
        <v>153.5</v>
      </c>
      <c r="P611" s="2" t="str">
        <f t="shared" si="68"/>
        <v>5 т</v>
      </c>
      <c r="Q611" s="2">
        <f t="shared" si="69"/>
        <v>14</v>
      </c>
      <c r="R611" s="2">
        <f>IF(OR(C611="РЦК макси",C611="РЦЧ SKU"),"SKU-потік",IFERROR(VLOOKUP(D611,'02_РЦ'!$A$3:$I$7,5,FALSE),0))</f>
        <v>800</v>
      </c>
      <c r="S611" s="2" t="str">
        <f>IF(OR(C611="РЦК макси",C611="РЦЧ SKU"),"Не рахується в ліміт",IFERROR(VLOOKUP(D611,'02_РЦ'!$A$3:$I$7,9,FALSE),"Немає РЦ"))</f>
        <v>В межах</v>
      </c>
    </row>
    <row r="612" spans="1:19">
      <c r="A612" s="2" t="str">
        <f>'06A_Варіанти'!A603</f>
        <v>BASE_2992</v>
      </c>
      <c r="B612" s="2" t="str">
        <f>'06A_Варіанти'!B603</f>
        <v>TT_2992</v>
      </c>
      <c r="C612" s="2" t="str">
        <f>'06A_Варіанти'!D603</f>
        <v>Основний</v>
      </c>
      <c r="D612" s="2" t="str">
        <f>'06A_Варіанти'!C603</f>
        <v>РЦП</v>
      </c>
      <c r="E612" s="2" t="str">
        <f>'06A_Варіанти'!S603</f>
        <v>DIRECT</v>
      </c>
      <c r="F612" s="2" t="str">
        <f>IF(O612='06A_Варіанти'!E603,'06A_Варіанти'!E$1,IF(O612='06A_Варіанти'!F603,'06A_Варіанти'!F$1,IF(O612='06A_Варіанти'!G603,'06A_Варіанти'!G$1,IF(O612='06A_Варіанти'!H603,'06A_Варіанти'!H$1,IF(O612='06A_Варіанти'!I603,'06A_Варіанти'!I$1,IF(O612='06A_Варіанти'!J603,'06A_Варіанти'!J$1,IF(O612='06A_Варіанти'!K603,'06A_Варіанти'!K$1,IF(O612='06A_Варіанти'!L603,'06A_Варіанти'!L$1,IF(O612='06A_Варіанти'!M603,'06A_Варіанти'!M$1,IF(O612='06A_Варіанти'!N603,'06A_Варіанти'!N$1,IF(O612='06A_Варіанти'!O603,'06A_Варіанти'!O$1,IF(O612='06A_Варіанти'!P603,'06A_Варіанти'!P$1,IF(O612='06A_Варіанти'!Q603,'06A_Варіанти'!Q$1,IF(O612='06A_Варіанти'!R603,'06A_Варіанти'!R$1,"НЕМАЄ МАРШРУТУ"))))))))))))))</f>
        <v>DIRECT</v>
      </c>
      <c r="G612" s="2" t="str">
        <f t="shared" si="63"/>
        <v>БЕЗ ЗМІН</v>
      </c>
      <c r="H612" s="2">
        <f>IF(G612="НЕМАЄ МАРШРУТУ",0,O612-'06A_Варіанти'!T603)</f>
        <v>0</v>
      </c>
      <c r="I612" s="2">
        <f>IFERROR(INDEX('04_Потоки'!$E:$E,MATCH(A612,'04_Потоки'!$A:$A,0)),0)</f>
        <v>1.850536130536131</v>
      </c>
      <c r="J612" s="2">
        <f t="shared" si="64"/>
        <v>1</v>
      </c>
      <c r="K612" s="2">
        <f>IF(C612="РЦК макси",0,2*'06A_Варіанти'!T603*J612)</f>
        <v>297.8</v>
      </c>
      <c r="L612" s="2">
        <f t="shared" si="65"/>
        <v>297.8</v>
      </c>
      <c r="M612" s="2">
        <f t="shared" si="66"/>
        <v>0</v>
      </c>
      <c r="N612" s="9">
        <f t="shared" si="67"/>
        <v>0</v>
      </c>
      <c r="O612" s="2">
        <f>MIN(IF('07A_Конструктор'!$D$5="Так",'06A_Варіанти'!E603,1E+99),IF('07A_Конструктор'!$D$6="Так",'06A_Варіанти'!F603,1E+99),IF('07A_Конструктор'!$D$7="Так",'06A_Варіанти'!G603,1E+99),IF('07A_Конструктор'!$D$8="Так",'06A_Варіанти'!H603,1E+99),IF('07A_Конструктор'!$D$9="Так",'06A_Варіанти'!I603,1E+99),IF('07A_Конструктор'!$D$10="Так",'06A_Варіанти'!J603,1E+99),IF('07A_Конструктор'!$D$11="Так",'06A_Варіанти'!K603,1E+99),IF('07A_Конструктор'!$D$12="Так",'06A_Варіанти'!L603,1E+99),IF('07A_Конструктор'!$D$13="Так",'06A_Варіанти'!M603,1E+99),IF('07A_Конструктор'!$D$14="Так",'06A_Варіанти'!N603,1E+99),IF('07A_Конструктор'!$D$15="Так",'06A_Варіанти'!O603,1E+99),IF('07A_Конструктор'!$D$16="Так",'06A_Варіанти'!P603,1E+99),IF('07A_Конструктор'!$D$17="Так",'06A_Варіанти'!Q603,1E+99),IF('06A_Варіанти'!R603="",1E+99,'06A_Варіанти'!R603))</f>
        <v>148.9</v>
      </c>
      <c r="P612" s="2" t="str">
        <f t="shared" si="68"/>
        <v>5 т</v>
      </c>
      <c r="Q612" s="2">
        <f t="shared" si="69"/>
        <v>14</v>
      </c>
      <c r="R612" s="2">
        <f>IF(OR(C612="РЦК макси",C612="РЦЧ SKU"),"SKU-потік",IFERROR(VLOOKUP(D612,'02_РЦ'!$A$3:$I$7,5,FALSE),0))</f>
        <v>800</v>
      </c>
      <c r="S612" s="2" t="str">
        <f>IF(OR(C612="РЦК макси",C612="РЦЧ SKU"),"Не рахується в ліміт",IFERROR(VLOOKUP(D612,'02_РЦ'!$A$3:$I$7,9,FALSE),"Немає РЦ"))</f>
        <v>В межах</v>
      </c>
    </row>
    <row r="613" spans="1:19">
      <c r="A613" s="2" t="str">
        <f>'06A_Варіанти'!A604</f>
        <v>BASE_2993</v>
      </c>
      <c r="B613" s="2" t="str">
        <f>'06A_Варіанти'!B604</f>
        <v>TT_2993</v>
      </c>
      <c r="C613" s="2" t="str">
        <f>'06A_Варіанти'!D604</f>
        <v>Основний</v>
      </c>
      <c r="D613" s="2" t="str">
        <f>'06A_Варіанти'!C604</f>
        <v>РЦП</v>
      </c>
      <c r="E613" s="2" t="str">
        <f>'06A_Варіанти'!S604</f>
        <v>DIRECT</v>
      </c>
      <c r="F613" s="2" t="str">
        <f>IF(O613='06A_Варіанти'!E604,'06A_Варіанти'!E$1,IF(O613='06A_Варіанти'!F604,'06A_Варіанти'!F$1,IF(O613='06A_Варіанти'!G604,'06A_Варіанти'!G$1,IF(O613='06A_Варіанти'!H604,'06A_Варіанти'!H$1,IF(O613='06A_Варіанти'!I604,'06A_Варіанти'!I$1,IF(O613='06A_Варіанти'!J604,'06A_Варіанти'!J$1,IF(O613='06A_Варіанти'!K604,'06A_Варіанти'!K$1,IF(O613='06A_Варіанти'!L604,'06A_Варіанти'!L$1,IF(O613='06A_Варіанти'!M604,'06A_Варіанти'!M$1,IF(O613='06A_Варіанти'!N604,'06A_Варіанти'!N$1,IF(O613='06A_Варіанти'!O604,'06A_Варіанти'!O$1,IF(O613='06A_Варіанти'!P604,'06A_Варіанти'!P$1,IF(O613='06A_Варіанти'!Q604,'06A_Варіанти'!Q$1,IF(O613='06A_Варіанти'!R604,'06A_Варіанти'!R$1,"НЕМАЄ МАРШРУТУ"))))))))))))))</f>
        <v>DIRECT</v>
      </c>
      <c r="G613" s="2" t="str">
        <f t="shared" si="63"/>
        <v>БЕЗ ЗМІН</v>
      </c>
      <c r="H613" s="2">
        <f>IF(G613="НЕМАЄ МАРШРУТУ",0,O613-'06A_Варіанти'!T604)</f>
        <v>0</v>
      </c>
      <c r="I613" s="2">
        <f>IFERROR(INDEX('04_Потоки'!$E:$E,MATCH(A613,'04_Потоки'!$A:$A,0)),0)</f>
        <v>1.850536130536131</v>
      </c>
      <c r="J613" s="2">
        <f t="shared" si="64"/>
        <v>1</v>
      </c>
      <c r="K613" s="2">
        <f>IF(C613="РЦК макси",0,2*'06A_Варіанти'!T604*J613)</f>
        <v>304.39999999999998</v>
      </c>
      <c r="L613" s="2">
        <f t="shared" si="65"/>
        <v>304.39999999999998</v>
      </c>
      <c r="M613" s="2">
        <f t="shared" si="66"/>
        <v>0</v>
      </c>
      <c r="N613" s="9">
        <f t="shared" si="67"/>
        <v>0</v>
      </c>
      <c r="O613" s="2">
        <f>MIN(IF('07A_Конструктор'!$D$5="Так",'06A_Варіанти'!E604,1E+99),IF('07A_Конструктор'!$D$6="Так",'06A_Варіанти'!F604,1E+99),IF('07A_Конструктор'!$D$7="Так",'06A_Варіанти'!G604,1E+99),IF('07A_Конструктор'!$D$8="Так",'06A_Варіанти'!H604,1E+99),IF('07A_Конструктор'!$D$9="Так",'06A_Варіанти'!I604,1E+99),IF('07A_Конструктор'!$D$10="Так",'06A_Варіанти'!J604,1E+99),IF('07A_Конструктор'!$D$11="Так",'06A_Варіанти'!K604,1E+99),IF('07A_Конструктор'!$D$12="Так",'06A_Варіанти'!L604,1E+99),IF('07A_Конструктор'!$D$13="Так",'06A_Варіанти'!M604,1E+99),IF('07A_Конструктор'!$D$14="Так",'06A_Варіанти'!N604,1E+99),IF('07A_Конструктор'!$D$15="Так",'06A_Варіанти'!O604,1E+99),IF('07A_Конструктор'!$D$16="Так",'06A_Варіанти'!P604,1E+99),IF('07A_Конструктор'!$D$17="Так",'06A_Варіанти'!Q604,1E+99),IF('06A_Варіанти'!R604="",1E+99,'06A_Варіанти'!R604))</f>
        <v>152.19999999999999</v>
      </c>
      <c r="P613" s="2" t="str">
        <f t="shared" si="68"/>
        <v>5 т</v>
      </c>
      <c r="Q613" s="2">
        <f t="shared" si="69"/>
        <v>14</v>
      </c>
      <c r="R613" s="2">
        <f>IF(OR(C613="РЦК макси",C613="РЦЧ SKU"),"SKU-потік",IFERROR(VLOOKUP(D613,'02_РЦ'!$A$3:$I$7,5,FALSE),0))</f>
        <v>800</v>
      </c>
      <c r="S613" s="2" t="str">
        <f>IF(OR(C613="РЦК макси",C613="РЦЧ SKU"),"Не рахується в ліміт",IFERROR(VLOOKUP(D613,'02_РЦ'!$A$3:$I$7,9,FALSE),"Немає РЦ"))</f>
        <v>В межах</v>
      </c>
    </row>
    <row r="614" spans="1:19">
      <c r="A614" s="2" t="str">
        <f>'06A_Варіанти'!A605</f>
        <v>BASE_2994</v>
      </c>
      <c r="B614" s="2" t="str">
        <f>'06A_Варіанти'!B605</f>
        <v>TT_2994</v>
      </c>
      <c r="C614" s="2" t="str">
        <f>'06A_Варіанти'!D605</f>
        <v>Основний</v>
      </c>
      <c r="D614" s="2" t="str">
        <f>'06A_Варіанти'!C605</f>
        <v>РЦП</v>
      </c>
      <c r="E614" s="2" t="str">
        <f>'06A_Варіанти'!S605</f>
        <v>DIRECT</v>
      </c>
      <c r="F614" s="2" t="str">
        <f>IF(O614='06A_Варіанти'!E605,'06A_Варіанти'!E$1,IF(O614='06A_Варіанти'!F605,'06A_Варіанти'!F$1,IF(O614='06A_Варіанти'!G605,'06A_Варіанти'!G$1,IF(O614='06A_Варіанти'!H605,'06A_Варіанти'!H$1,IF(O614='06A_Варіанти'!I605,'06A_Варіанти'!I$1,IF(O614='06A_Варіанти'!J605,'06A_Варіанти'!J$1,IF(O614='06A_Варіанти'!K605,'06A_Варіанти'!K$1,IF(O614='06A_Варіанти'!L605,'06A_Варіанти'!L$1,IF(O614='06A_Варіанти'!M605,'06A_Варіанти'!M$1,IF(O614='06A_Варіанти'!N605,'06A_Варіанти'!N$1,IF(O614='06A_Варіанти'!O605,'06A_Варіанти'!O$1,IF(O614='06A_Варіанти'!P605,'06A_Варіанти'!P$1,IF(O614='06A_Варіанти'!Q605,'06A_Варіанти'!Q$1,IF(O614='06A_Варіанти'!R605,'06A_Варіанти'!R$1,"НЕМАЄ МАРШРУТУ"))))))))))))))</f>
        <v>DIRECT</v>
      </c>
      <c r="G614" s="2" t="str">
        <f t="shared" si="63"/>
        <v>БЕЗ ЗМІН</v>
      </c>
      <c r="H614" s="2">
        <f>IF(G614="НЕМАЄ МАРШРУТУ",0,O614-'06A_Варіанти'!T605)</f>
        <v>0</v>
      </c>
      <c r="I614" s="2">
        <f>IFERROR(INDEX('04_Потоки'!$E:$E,MATCH(A614,'04_Потоки'!$A:$A,0)),0)</f>
        <v>1.850536130536131</v>
      </c>
      <c r="J614" s="2">
        <f t="shared" si="64"/>
        <v>1</v>
      </c>
      <c r="K614" s="2">
        <f>IF(C614="РЦК макси",0,2*'06A_Варіанти'!T605*J614)</f>
        <v>316.2</v>
      </c>
      <c r="L614" s="2">
        <f t="shared" si="65"/>
        <v>316.2</v>
      </c>
      <c r="M614" s="2">
        <f t="shared" si="66"/>
        <v>0</v>
      </c>
      <c r="N614" s="9">
        <f t="shared" si="67"/>
        <v>0</v>
      </c>
      <c r="O614" s="2">
        <f>MIN(IF('07A_Конструктор'!$D$5="Так",'06A_Варіанти'!E605,1E+99),IF('07A_Конструктор'!$D$6="Так",'06A_Варіанти'!F605,1E+99),IF('07A_Конструктор'!$D$7="Так",'06A_Варіанти'!G605,1E+99),IF('07A_Конструктор'!$D$8="Так",'06A_Варіанти'!H605,1E+99),IF('07A_Конструктор'!$D$9="Так",'06A_Варіанти'!I605,1E+99),IF('07A_Конструктор'!$D$10="Так",'06A_Варіанти'!J605,1E+99),IF('07A_Конструктор'!$D$11="Так",'06A_Варіанти'!K605,1E+99),IF('07A_Конструктор'!$D$12="Так",'06A_Варіанти'!L605,1E+99),IF('07A_Конструктор'!$D$13="Так",'06A_Варіанти'!M605,1E+99),IF('07A_Конструктор'!$D$14="Так",'06A_Варіанти'!N605,1E+99),IF('07A_Конструктор'!$D$15="Так",'06A_Варіанти'!O605,1E+99),IF('07A_Конструктор'!$D$16="Так",'06A_Варіанти'!P605,1E+99),IF('07A_Конструктор'!$D$17="Так",'06A_Варіанти'!Q605,1E+99),IF('06A_Варіанти'!R605="",1E+99,'06A_Варіанти'!R605))</f>
        <v>158.1</v>
      </c>
      <c r="P614" s="2" t="str">
        <f t="shared" si="68"/>
        <v>5 т</v>
      </c>
      <c r="Q614" s="2">
        <f t="shared" si="69"/>
        <v>14</v>
      </c>
      <c r="R614" s="2">
        <f>IF(OR(C614="РЦК макси",C614="РЦЧ SKU"),"SKU-потік",IFERROR(VLOOKUP(D614,'02_РЦ'!$A$3:$I$7,5,FALSE),0))</f>
        <v>800</v>
      </c>
      <c r="S614" s="2" t="str">
        <f>IF(OR(C614="РЦК макси",C614="РЦЧ SKU"),"Не рахується в ліміт",IFERROR(VLOOKUP(D614,'02_РЦ'!$A$3:$I$7,9,FALSE),"Немає РЦ"))</f>
        <v>В межах</v>
      </c>
    </row>
    <row r="615" spans="1:19">
      <c r="A615" s="2" t="str">
        <f>'06A_Варіанти'!A606</f>
        <v>BASE_2995</v>
      </c>
      <c r="B615" s="2" t="str">
        <f>'06A_Варіанти'!B606</f>
        <v>TT_2995</v>
      </c>
      <c r="C615" s="2" t="str">
        <f>'06A_Варіанти'!D606</f>
        <v>Основний</v>
      </c>
      <c r="D615" s="2" t="str">
        <f>'06A_Варіанти'!C606</f>
        <v>РЦП</v>
      </c>
      <c r="E615" s="2" t="str">
        <f>'06A_Варіанти'!S606</f>
        <v>DIRECT</v>
      </c>
      <c r="F615" s="2" t="str">
        <f>IF(O615='06A_Варіанти'!E606,'06A_Варіанти'!E$1,IF(O615='06A_Варіанти'!F606,'06A_Варіанти'!F$1,IF(O615='06A_Варіанти'!G606,'06A_Варіанти'!G$1,IF(O615='06A_Варіанти'!H606,'06A_Варіанти'!H$1,IF(O615='06A_Варіанти'!I606,'06A_Варіанти'!I$1,IF(O615='06A_Варіанти'!J606,'06A_Варіанти'!J$1,IF(O615='06A_Варіанти'!K606,'06A_Варіанти'!K$1,IF(O615='06A_Варіанти'!L606,'06A_Варіанти'!L$1,IF(O615='06A_Варіанти'!M606,'06A_Варіанти'!M$1,IF(O615='06A_Варіанти'!N606,'06A_Варіанти'!N$1,IF(O615='06A_Варіанти'!O606,'06A_Варіанти'!O$1,IF(O615='06A_Варіанти'!P606,'06A_Варіанти'!P$1,IF(O615='06A_Варіанти'!Q606,'06A_Варіанти'!Q$1,IF(O615='06A_Варіанти'!R606,'06A_Варіанти'!R$1,"НЕМАЄ МАРШРУТУ"))))))))))))))</f>
        <v>DIRECT</v>
      </c>
      <c r="G615" s="2" t="str">
        <f t="shared" si="63"/>
        <v>БЕЗ ЗМІН</v>
      </c>
      <c r="H615" s="2">
        <f>IF(G615="НЕМАЄ МАРШРУТУ",0,O615-'06A_Варіанти'!T606)</f>
        <v>0</v>
      </c>
      <c r="I615" s="2">
        <f>IFERROR(INDEX('04_Потоки'!$E:$E,MATCH(A615,'04_Потоки'!$A:$A,0)),0)</f>
        <v>1.850536130536131</v>
      </c>
      <c r="J615" s="2">
        <f t="shared" si="64"/>
        <v>1</v>
      </c>
      <c r="K615" s="2">
        <f>IF(C615="РЦК макси",0,2*'06A_Варіанти'!T606*J615)</f>
        <v>337.6</v>
      </c>
      <c r="L615" s="2">
        <f t="shared" si="65"/>
        <v>337.6</v>
      </c>
      <c r="M615" s="2">
        <f t="shared" si="66"/>
        <v>0</v>
      </c>
      <c r="N615" s="9">
        <f t="shared" si="67"/>
        <v>0</v>
      </c>
      <c r="O615" s="2">
        <f>MIN(IF('07A_Конструктор'!$D$5="Так",'06A_Варіанти'!E606,1E+99),IF('07A_Конструктор'!$D$6="Так",'06A_Варіанти'!F606,1E+99),IF('07A_Конструктор'!$D$7="Так",'06A_Варіанти'!G606,1E+99),IF('07A_Конструктор'!$D$8="Так",'06A_Варіанти'!H606,1E+99),IF('07A_Конструктор'!$D$9="Так",'06A_Варіанти'!I606,1E+99),IF('07A_Конструктор'!$D$10="Так",'06A_Варіанти'!J606,1E+99),IF('07A_Конструктор'!$D$11="Так",'06A_Варіанти'!K606,1E+99),IF('07A_Конструктор'!$D$12="Так",'06A_Варіанти'!L606,1E+99),IF('07A_Конструктор'!$D$13="Так",'06A_Варіанти'!M606,1E+99),IF('07A_Конструктор'!$D$14="Так",'06A_Варіанти'!N606,1E+99),IF('07A_Конструктор'!$D$15="Так",'06A_Варіанти'!O606,1E+99),IF('07A_Конструктор'!$D$16="Так",'06A_Варіанти'!P606,1E+99),IF('07A_Конструктор'!$D$17="Так",'06A_Варіанти'!Q606,1E+99),IF('06A_Варіанти'!R606="",1E+99,'06A_Варіанти'!R606))</f>
        <v>168.8</v>
      </c>
      <c r="P615" s="2" t="str">
        <f t="shared" si="68"/>
        <v>5 т</v>
      </c>
      <c r="Q615" s="2">
        <f t="shared" si="69"/>
        <v>14</v>
      </c>
      <c r="R615" s="2">
        <f>IF(OR(C615="РЦК макси",C615="РЦЧ SKU"),"SKU-потік",IFERROR(VLOOKUP(D615,'02_РЦ'!$A$3:$I$7,5,FALSE),0))</f>
        <v>800</v>
      </c>
      <c r="S615" s="2" t="str">
        <f>IF(OR(C615="РЦК макси",C615="РЦЧ SKU"),"Не рахується в ліміт",IFERROR(VLOOKUP(D615,'02_РЦ'!$A$3:$I$7,9,FALSE),"Немає РЦ"))</f>
        <v>В межах</v>
      </c>
    </row>
    <row r="616" spans="1:19">
      <c r="A616" s="2" t="str">
        <f>'06A_Варіанти'!A607</f>
        <v>BASE_2996</v>
      </c>
      <c r="B616" s="2" t="str">
        <f>'06A_Варіанти'!B607</f>
        <v>TT_2996</v>
      </c>
      <c r="C616" s="2" t="str">
        <f>'06A_Варіанти'!D607</f>
        <v>Основний</v>
      </c>
      <c r="D616" s="2" t="str">
        <f>'06A_Варіанти'!C607</f>
        <v>РЦП</v>
      </c>
      <c r="E616" s="2" t="str">
        <f>'06A_Варіанти'!S607</f>
        <v>DIRECT</v>
      </c>
      <c r="F616" s="2" t="str">
        <f>IF(O616='06A_Варіанти'!E607,'06A_Варіанти'!E$1,IF(O616='06A_Варіанти'!F607,'06A_Варіанти'!F$1,IF(O616='06A_Варіанти'!G607,'06A_Варіанти'!G$1,IF(O616='06A_Варіанти'!H607,'06A_Варіанти'!H$1,IF(O616='06A_Варіанти'!I607,'06A_Варіанти'!I$1,IF(O616='06A_Варіанти'!J607,'06A_Варіанти'!J$1,IF(O616='06A_Варіанти'!K607,'06A_Варіанти'!K$1,IF(O616='06A_Варіанти'!L607,'06A_Варіанти'!L$1,IF(O616='06A_Варіанти'!M607,'06A_Варіанти'!M$1,IF(O616='06A_Варіанти'!N607,'06A_Варіанти'!N$1,IF(O616='06A_Варіанти'!O607,'06A_Варіанти'!O$1,IF(O616='06A_Варіанти'!P607,'06A_Варіанти'!P$1,IF(O616='06A_Варіанти'!Q607,'06A_Варіанти'!Q$1,IF(O616='06A_Варіанти'!R607,'06A_Варіанти'!R$1,"НЕМАЄ МАРШРУТУ"))))))))))))))</f>
        <v>DIRECT</v>
      </c>
      <c r="G616" s="2" t="str">
        <f t="shared" si="63"/>
        <v>БЕЗ ЗМІН</v>
      </c>
      <c r="H616" s="2">
        <f>IF(G616="НЕМАЄ МАРШРУТУ",0,O616-'06A_Варіанти'!T607)</f>
        <v>0</v>
      </c>
      <c r="I616" s="2">
        <f>IFERROR(INDEX('04_Потоки'!$E:$E,MATCH(A616,'04_Потоки'!$A:$A,0)),0)</f>
        <v>1.850536130536131</v>
      </c>
      <c r="J616" s="2">
        <f t="shared" si="64"/>
        <v>1</v>
      </c>
      <c r="K616" s="2">
        <f>IF(C616="РЦК макси",0,2*'06A_Варіанти'!T607*J616)</f>
        <v>303</v>
      </c>
      <c r="L616" s="2">
        <f t="shared" si="65"/>
        <v>303</v>
      </c>
      <c r="M616" s="2">
        <f t="shared" si="66"/>
        <v>0</v>
      </c>
      <c r="N616" s="9">
        <f t="shared" si="67"/>
        <v>0</v>
      </c>
      <c r="O616" s="2">
        <f>MIN(IF('07A_Конструктор'!$D$5="Так",'06A_Варіанти'!E607,1E+99),IF('07A_Конструктор'!$D$6="Так",'06A_Варіанти'!F607,1E+99),IF('07A_Конструктор'!$D$7="Так",'06A_Варіанти'!G607,1E+99),IF('07A_Конструктор'!$D$8="Так",'06A_Варіанти'!H607,1E+99),IF('07A_Конструктор'!$D$9="Так",'06A_Варіанти'!I607,1E+99),IF('07A_Конструктор'!$D$10="Так",'06A_Варіанти'!J607,1E+99),IF('07A_Конструктор'!$D$11="Так",'06A_Варіанти'!K607,1E+99),IF('07A_Конструктор'!$D$12="Так",'06A_Варіанти'!L607,1E+99),IF('07A_Конструктор'!$D$13="Так",'06A_Варіанти'!M607,1E+99),IF('07A_Конструктор'!$D$14="Так",'06A_Варіанти'!N607,1E+99),IF('07A_Конструктор'!$D$15="Так",'06A_Варіанти'!O607,1E+99),IF('07A_Конструктор'!$D$16="Так",'06A_Варіанти'!P607,1E+99),IF('07A_Конструктор'!$D$17="Так",'06A_Варіанти'!Q607,1E+99),IF('06A_Варіанти'!R607="",1E+99,'06A_Варіанти'!R607))</f>
        <v>151.5</v>
      </c>
      <c r="P616" s="2" t="str">
        <f t="shared" si="68"/>
        <v>5 т</v>
      </c>
      <c r="Q616" s="2">
        <f t="shared" si="69"/>
        <v>14</v>
      </c>
      <c r="R616" s="2">
        <f>IF(OR(C616="РЦК макси",C616="РЦЧ SKU"),"SKU-потік",IFERROR(VLOOKUP(D616,'02_РЦ'!$A$3:$I$7,5,FALSE),0))</f>
        <v>800</v>
      </c>
      <c r="S616" s="2" t="str">
        <f>IF(OR(C616="РЦК макси",C616="РЦЧ SKU"),"Не рахується в ліміт",IFERROR(VLOOKUP(D616,'02_РЦ'!$A$3:$I$7,9,FALSE),"Немає РЦ"))</f>
        <v>В межах</v>
      </c>
    </row>
    <row r="617" spans="1:19">
      <c r="A617" s="2" t="str">
        <f>'06A_Варіанти'!A608</f>
        <v>BASE_2964</v>
      </c>
      <c r="B617" s="2" t="str">
        <f>'06A_Варіанти'!B608</f>
        <v>TT_2964</v>
      </c>
      <c r="C617" s="2" t="str">
        <f>'06A_Варіанти'!D608</f>
        <v>Основний</v>
      </c>
      <c r="D617" s="2" t="str">
        <f>'06A_Варіанти'!C608</f>
        <v>РЦП</v>
      </c>
      <c r="E617" s="2" t="str">
        <f>'06A_Варіанти'!S608</f>
        <v>DIRECT</v>
      </c>
      <c r="F617" s="2" t="str">
        <f>IF(O617='06A_Варіанти'!E608,'06A_Варіанти'!E$1,IF(O617='06A_Варіанти'!F608,'06A_Варіанти'!F$1,IF(O617='06A_Варіанти'!G608,'06A_Варіанти'!G$1,IF(O617='06A_Варіанти'!H608,'06A_Варіанти'!H$1,IF(O617='06A_Варіанти'!I608,'06A_Варіанти'!I$1,IF(O617='06A_Варіанти'!J608,'06A_Варіанти'!J$1,IF(O617='06A_Варіанти'!K608,'06A_Варіанти'!K$1,IF(O617='06A_Варіанти'!L608,'06A_Варіанти'!L$1,IF(O617='06A_Варіанти'!M608,'06A_Варіанти'!M$1,IF(O617='06A_Варіанти'!N608,'06A_Варіанти'!N$1,IF(O617='06A_Варіанти'!O608,'06A_Варіанти'!O$1,IF(O617='06A_Варіанти'!P608,'06A_Варіанти'!P$1,IF(O617='06A_Варіанти'!Q608,'06A_Варіанти'!Q$1,IF(O617='06A_Варіанти'!R608,'06A_Варіанти'!R$1,"НЕМАЄ МАРШРУТУ"))))))))))))))</f>
        <v>DIRECT</v>
      </c>
      <c r="G617" s="2" t="str">
        <f t="shared" si="63"/>
        <v>БЕЗ ЗМІН</v>
      </c>
      <c r="H617" s="2">
        <f>IF(G617="НЕМАЄ МАРШРУТУ",0,O617-'06A_Варіанти'!T608)</f>
        <v>0</v>
      </c>
      <c r="I617" s="2">
        <f>IFERROR(INDEX('04_Потоки'!$E:$E,MATCH(A617,'04_Потоки'!$A:$A,0)),0)</f>
        <v>1.850536130536131</v>
      </c>
      <c r="J617" s="2">
        <f t="shared" si="64"/>
        <v>1</v>
      </c>
      <c r="K617" s="2">
        <f>IF(C617="РЦК макси",0,2*'06A_Варіанти'!T608*J617)</f>
        <v>468.4</v>
      </c>
      <c r="L617" s="2">
        <f t="shared" si="65"/>
        <v>468.4</v>
      </c>
      <c r="M617" s="2">
        <f t="shared" si="66"/>
        <v>0</v>
      </c>
      <c r="N617" s="9">
        <f t="shared" si="67"/>
        <v>0</v>
      </c>
      <c r="O617" s="2">
        <f>MIN(IF('07A_Конструктор'!$D$5="Так",'06A_Варіанти'!E608,1E+99),IF('07A_Конструктор'!$D$6="Так",'06A_Варіанти'!F608,1E+99),IF('07A_Конструктор'!$D$7="Так",'06A_Варіанти'!G608,1E+99),IF('07A_Конструктор'!$D$8="Так",'06A_Варіанти'!H608,1E+99),IF('07A_Конструктор'!$D$9="Так",'06A_Варіанти'!I608,1E+99),IF('07A_Конструктор'!$D$10="Так",'06A_Варіанти'!J608,1E+99),IF('07A_Конструктор'!$D$11="Так",'06A_Варіанти'!K608,1E+99),IF('07A_Конструктор'!$D$12="Так",'06A_Варіанти'!L608,1E+99),IF('07A_Конструктор'!$D$13="Так",'06A_Варіанти'!M608,1E+99),IF('07A_Конструктор'!$D$14="Так",'06A_Варіанти'!N608,1E+99),IF('07A_Конструктор'!$D$15="Так",'06A_Варіанти'!O608,1E+99),IF('07A_Конструктор'!$D$16="Так",'06A_Варіанти'!P608,1E+99),IF('07A_Конструктор'!$D$17="Так",'06A_Варіанти'!Q608,1E+99),IF('06A_Варіанти'!R608="",1E+99,'06A_Варіанти'!R608))</f>
        <v>234.2</v>
      </c>
      <c r="P617" s="2" t="str">
        <f t="shared" si="68"/>
        <v>5 т</v>
      </c>
      <c r="Q617" s="2">
        <f t="shared" si="69"/>
        <v>14</v>
      </c>
      <c r="R617" s="2">
        <f>IF(OR(C617="РЦК макси",C617="РЦЧ SKU"),"SKU-потік",IFERROR(VLOOKUP(D617,'02_РЦ'!$A$3:$I$7,5,FALSE),0))</f>
        <v>800</v>
      </c>
      <c r="S617" s="2" t="str">
        <f>IF(OR(C617="РЦК макси",C617="РЦЧ SKU"),"Не рахується в ліміт",IFERROR(VLOOKUP(D617,'02_РЦ'!$A$3:$I$7,9,FALSE),"Немає РЦ"))</f>
        <v>В межах</v>
      </c>
    </row>
    <row r="618" spans="1:19">
      <c r="A618" s="2" t="str">
        <f>'06A_Варіанти'!A609</f>
        <v>BASE_2999</v>
      </c>
      <c r="B618" s="2" t="str">
        <f>'06A_Варіанти'!B609</f>
        <v>TT_2999</v>
      </c>
      <c r="C618" s="2" t="str">
        <f>'06A_Варіанти'!D609</f>
        <v>Основний</v>
      </c>
      <c r="D618" s="2" t="str">
        <f>'06A_Варіанти'!C609</f>
        <v>РЦП</v>
      </c>
      <c r="E618" s="2" t="str">
        <f>'06A_Варіанти'!S609</f>
        <v>DIRECT</v>
      </c>
      <c r="F618" s="2" t="str">
        <f>IF(O618='06A_Варіанти'!E609,'06A_Варіанти'!E$1,IF(O618='06A_Варіанти'!F609,'06A_Варіанти'!F$1,IF(O618='06A_Варіанти'!G609,'06A_Варіанти'!G$1,IF(O618='06A_Варіанти'!H609,'06A_Варіанти'!H$1,IF(O618='06A_Варіанти'!I609,'06A_Варіанти'!I$1,IF(O618='06A_Варіанти'!J609,'06A_Варіанти'!J$1,IF(O618='06A_Варіанти'!K609,'06A_Варіанти'!K$1,IF(O618='06A_Варіанти'!L609,'06A_Варіанти'!L$1,IF(O618='06A_Варіанти'!M609,'06A_Варіанти'!M$1,IF(O618='06A_Варіанти'!N609,'06A_Варіанти'!N$1,IF(O618='06A_Варіанти'!O609,'06A_Варіанти'!O$1,IF(O618='06A_Варіанти'!P609,'06A_Варіанти'!P$1,IF(O618='06A_Варіанти'!Q609,'06A_Варіанти'!Q$1,IF(O618='06A_Варіанти'!R609,'06A_Варіанти'!R$1,"НЕМАЄ МАРШРУТУ"))))))))))))))</f>
        <v>DIRECT</v>
      </c>
      <c r="G618" s="2" t="str">
        <f t="shared" si="63"/>
        <v>БЕЗ ЗМІН</v>
      </c>
      <c r="H618" s="2">
        <f>IF(G618="НЕМАЄ МАРШРУТУ",0,O618-'06A_Варіанти'!T609)</f>
        <v>0</v>
      </c>
      <c r="I618" s="2">
        <f>IFERROR(INDEX('04_Потоки'!$E:$E,MATCH(A618,'04_Потоки'!$A:$A,0)),0)</f>
        <v>1.850536130536131</v>
      </c>
      <c r="J618" s="2">
        <f t="shared" si="64"/>
        <v>1</v>
      </c>
      <c r="K618" s="2">
        <f>IF(C618="РЦК макси",0,2*'06A_Варіанти'!T609*J618)</f>
        <v>110.2</v>
      </c>
      <c r="L618" s="2">
        <f t="shared" si="65"/>
        <v>110.2</v>
      </c>
      <c r="M618" s="2">
        <f t="shared" si="66"/>
        <v>0</v>
      </c>
      <c r="N618" s="9">
        <f t="shared" si="67"/>
        <v>0</v>
      </c>
      <c r="O618" s="2">
        <f>MIN(IF('07A_Конструктор'!$D$5="Так",'06A_Варіанти'!E609,1E+99),IF('07A_Конструктор'!$D$6="Так",'06A_Варіанти'!F609,1E+99),IF('07A_Конструктор'!$D$7="Так",'06A_Варіанти'!G609,1E+99),IF('07A_Конструктор'!$D$8="Так",'06A_Варіанти'!H609,1E+99),IF('07A_Конструктор'!$D$9="Так",'06A_Варіанти'!I609,1E+99),IF('07A_Конструктор'!$D$10="Так",'06A_Варіанти'!J609,1E+99),IF('07A_Конструктор'!$D$11="Так",'06A_Варіанти'!K609,1E+99),IF('07A_Конструктор'!$D$12="Так",'06A_Варіанти'!L609,1E+99),IF('07A_Конструктор'!$D$13="Так",'06A_Варіанти'!M609,1E+99),IF('07A_Конструктор'!$D$14="Так",'06A_Варіанти'!N609,1E+99),IF('07A_Конструктор'!$D$15="Так",'06A_Варіанти'!O609,1E+99),IF('07A_Конструктор'!$D$16="Так",'06A_Варіанти'!P609,1E+99),IF('07A_Конструктор'!$D$17="Так",'06A_Варіанти'!Q609,1E+99),IF('06A_Варіанти'!R609="",1E+99,'06A_Варіанти'!R609))</f>
        <v>55.1</v>
      </c>
      <c r="P618" s="2" t="str">
        <f t="shared" si="68"/>
        <v>5 т</v>
      </c>
      <c r="Q618" s="2">
        <f t="shared" si="69"/>
        <v>14</v>
      </c>
      <c r="R618" s="2">
        <f>IF(OR(C618="РЦК макси",C618="РЦЧ SKU"),"SKU-потік",IFERROR(VLOOKUP(D618,'02_РЦ'!$A$3:$I$7,5,FALSE),0))</f>
        <v>800</v>
      </c>
      <c r="S618" s="2" t="str">
        <f>IF(OR(C618="РЦК макси",C618="РЦЧ SKU"),"Не рахується в ліміт",IFERROR(VLOOKUP(D618,'02_РЦ'!$A$3:$I$7,9,FALSE),"Немає РЦ"))</f>
        <v>В межах</v>
      </c>
    </row>
    <row r="619" spans="1:19">
      <c r="A619" s="2" t="str">
        <f>'06A_Варіанти'!A610</f>
        <v>BASE_3012</v>
      </c>
      <c r="B619" s="2" t="str">
        <f>'06A_Варіанти'!B610</f>
        <v>TT_3012</v>
      </c>
      <c r="C619" s="2" t="str">
        <f>'06A_Варіанти'!D610</f>
        <v>Основний</v>
      </c>
      <c r="D619" s="2" t="str">
        <f>'06A_Варіанти'!C610</f>
        <v>РЦП</v>
      </c>
      <c r="E619" s="2" t="str">
        <f>'06A_Варіанти'!S610</f>
        <v>DIRECT</v>
      </c>
      <c r="F619" s="2" t="str">
        <f>IF(O619='06A_Варіанти'!E610,'06A_Варіанти'!E$1,IF(O619='06A_Варіанти'!F610,'06A_Варіанти'!F$1,IF(O619='06A_Варіанти'!G610,'06A_Варіанти'!G$1,IF(O619='06A_Варіанти'!H610,'06A_Варіанти'!H$1,IF(O619='06A_Варіанти'!I610,'06A_Варіанти'!I$1,IF(O619='06A_Варіанти'!J610,'06A_Варіанти'!J$1,IF(O619='06A_Варіанти'!K610,'06A_Варіанти'!K$1,IF(O619='06A_Варіанти'!L610,'06A_Варіанти'!L$1,IF(O619='06A_Варіанти'!M610,'06A_Варіанти'!M$1,IF(O619='06A_Варіанти'!N610,'06A_Варіанти'!N$1,IF(O619='06A_Варіанти'!O610,'06A_Варіанти'!O$1,IF(O619='06A_Варіанти'!P610,'06A_Варіанти'!P$1,IF(O619='06A_Варіанти'!Q610,'06A_Варіанти'!Q$1,IF(O619='06A_Варіанти'!R610,'06A_Варіанти'!R$1,"НЕМАЄ МАРШРУТУ"))))))))))))))</f>
        <v>DIRECT</v>
      </c>
      <c r="G619" s="2" t="str">
        <f t="shared" si="63"/>
        <v>БЕЗ ЗМІН</v>
      </c>
      <c r="H619" s="2">
        <f>IF(G619="НЕМАЄ МАРШРУТУ",0,O619-'06A_Варіанти'!T610)</f>
        <v>0</v>
      </c>
      <c r="I619" s="2">
        <f>IFERROR(INDEX('04_Потоки'!$E:$E,MATCH(A619,'04_Потоки'!$A:$A,0)),0)</f>
        <v>1.850536130536131</v>
      </c>
      <c r="J619" s="2">
        <f t="shared" si="64"/>
        <v>1</v>
      </c>
      <c r="K619" s="2">
        <f>IF(C619="РЦК макси",0,2*'06A_Варіанти'!T610*J619)</f>
        <v>302.39999999999998</v>
      </c>
      <c r="L619" s="2">
        <f t="shared" si="65"/>
        <v>302.39999999999998</v>
      </c>
      <c r="M619" s="2">
        <f t="shared" si="66"/>
        <v>0</v>
      </c>
      <c r="N619" s="9">
        <f t="shared" si="67"/>
        <v>0</v>
      </c>
      <c r="O619" s="2">
        <f>MIN(IF('07A_Конструктор'!$D$5="Так",'06A_Варіанти'!E610,1E+99),IF('07A_Конструктор'!$D$6="Так",'06A_Варіанти'!F610,1E+99),IF('07A_Конструктор'!$D$7="Так",'06A_Варіанти'!G610,1E+99),IF('07A_Конструктор'!$D$8="Так",'06A_Варіанти'!H610,1E+99),IF('07A_Конструктор'!$D$9="Так",'06A_Варіанти'!I610,1E+99),IF('07A_Конструктор'!$D$10="Так",'06A_Варіанти'!J610,1E+99),IF('07A_Конструктор'!$D$11="Так",'06A_Варіанти'!K610,1E+99),IF('07A_Конструктор'!$D$12="Так",'06A_Варіанти'!L610,1E+99),IF('07A_Конструктор'!$D$13="Так",'06A_Варіанти'!M610,1E+99),IF('07A_Конструктор'!$D$14="Так",'06A_Варіанти'!N610,1E+99),IF('07A_Конструктор'!$D$15="Так",'06A_Варіанти'!O610,1E+99),IF('07A_Конструктор'!$D$16="Так",'06A_Варіанти'!P610,1E+99),IF('07A_Конструктор'!$D$17="Так",'06A_Варіанти'!Q610,1E+99),IF('06A_Варіанти'!R610="",1E+99,'06A_Варіанти'!R610))</f>
        <v>151.19999999999999</v>
      </c>
      <c r="P619" s="2" t="str">
        <f t="shared" si="68"/>
        <v>5 т</v>
      </c>
      <c r="Q619" s="2">
        <f t="shared" si="69"/>
        <v>14</v>
      </c>
      <c r="R619" s="2">
        <f>IF(OR(C619="РЦК макси",C619="РЦЧ SKU"),"SKU-потік",IFERROR(VLOOKUP(D619,'02_РЦ'!$A$3:$I$7,5,FALSE),0))</f>
        <v>800</v>
      </c>
      <c r="S619" s="2" t="str">
        <f>IF(OR(C619="РЦК макси",C619="РЦЧ SKU"),"Не рахується в ліміт",IFERROR(VLOOKUP(D619,'02_РЦ'!$A$3:$I$7,9,FALSE),"Немає РЦ"))</f>
        <v>В межах</v>
      </c>
    </row>
    <row r="620" spans="1:19">
      <c r="A620" s="2" t="str">
        <f>'06A_Варіанти'!A611</f>
        <v>BASE_3016</v>
      </c>
      <c r="B620" s="2" t="str">
        <f>'06A_Варіанти'!B611</f>
        <v>TT_3016</v>
      </c>
      <c r="C620" s="2" t="str">
        <f>'06A_Варіанти'!D611</f>
        <v>Основний</v>
      </c>
      <c r="D620" s="2" t="str">
        <f>'06A_Варіанти'!C611</f>
        <v>РЦП</v>
      </c>
      <c r="E620" s="2" t="str">
        <f>'06A_Варіанти'!S611</f>
        <v>DIRECT</v>
      </c>
      <c r="F620" s="2" t="str">
        <f>IF(O620='06A_Варіанти'!E611,'06A_Варіанти'!E$1,IF(O620='06A_Варіанти'!F611,'06A_Варіанти'!F$1,IF(O620='06A_Варіанти'!G611,'06A_Варіанти'!G$1,IF(O620='06A_Варіанти'!H611,'06A_Варіанти'!H$1,IF(O620='06A_Варіанти'!I611,'06A_Варіанти'!I$1,IF(O620='06A_Варіанти'!J611,'06A_Варіанти'!J$1,IF(O620='06A_Варіанти'!K611,'06A_Варіанти'!K$1,IF(O620='06A_Варіанти'!L611,'06A_Варіанти'!L$1,IF(O620='06A_Варіанти'!M611,'06A_Варіанти'!M$1,IF(O620='06A_Варіанти'!N611,'06A_Варіанти'!N$1,IF(O620='06A_Варіанти'!O611,'06A_Варіанти'!O$1,IF(O620='06A_Варіанти'!P611,'06A_Варіанти'!P$1,IF(O620='06A_Варіанти'!Q611,'06A_Варіанти'!Q$1,IF(O620='06A_Варіанти'!R611,'06A_Варіанти'!R$1,"НЕМАЄ МАРШРУТУ"))))))))))))))</f>
        <v>DIRECT</v>
      </c>
      <c r="G620" s="2" t="str">
        <f t="shared" si="63"/>
        <v>БЕЗ ЗМІН</v>
      </c>
      <c r="H620" s="2">
        <f>IF(G620="НЕМАЄ МАРШРУТУ",0,O620-'06A_Варіанти'!T611)</f>
        <v>0</v>
      </c>
      <c r="I620" s="2">
        <f>IFERROR(INDEX('04_Потоки'!$E:$E,MATCH(A620,'04_Потоки'!$A:$A,0)),0)</f>
        <v>1.850536130536131</v>
      </c>
      <c r="J620" s="2">
        <f t="shared" si="64"/>
        <v>1</v>
      </c>
      <c r="K620" s="2">
        <f>IF(C620="РЦК макси",0,2*'06A_Варіанти'!T611*J620)</f>
        <v>607.20000000000005</v>
      </c>
      <c r="L620" s="2">
        <f t="shared" si="65"/>
        <v>607.20000000000005</v>
      </c>
      <c r="M620" s="2">
        <f t="shared" si="66"/>
        <v>0</v>
      </c>
      <c r="N620" s="9">
        <f t="shared" si="67"/>
        <v>0</v>
      </c>
      <c r="O620" s="2">
        <f>MIN(IF('07A_Конструктор'!$D$5="Так",'06A_Варіанти'!E611,1E+99),IF('07A_Конструктор'!$D$6="Так",'06A_Варіанти'!F611,1E+99),IF('07A_Конструктор'!$D$7="Так",'06A_Варіанти'!G611,1E+99),IF('07A_Конструктор'!$D$8="Так",'06A_Варіанти'!H611,1E+99),IF('07A_Конструктор'!$D$9="Так",'06A_Варіанти'!I611,1E+99),IF('07A_Конструктор'!$D$10="Так",'06A_Варіанти'!J611,1E+99),IF('07A_Конструктор'!$D$11="Так",'06A_Варіанти'!K611,1E+99),IF('07A_Конструктор'!$D$12="Так",'06A_Варіанти'!L611,1E+99),IF('07A_Конструктор'!$D$13="Так",'06A_Варіанти'!M611,1E+99),IF('07A_Конструктор'!$D$14="Так",'06A_Варіанти'!N611,1E+99),IF('07A_Конструктор'!$D$15="Так",'06A_Варіанти'!O611,1E+99),IF('07A_Конструктор'!$D$16="Так",'06A_Варіанти'!P611,1E+99),IF('07A_Конструктор'!$D$17="Так",'06A_Варіанти'!Q611,1E+99),IF('06A_Варіанти'!R611="",1E+99,'06A_Варіанти'!R611))</f>
        <v>303.60000000000002</v>
      </c>
      <c r="P620" s="2" t="str">
        <f t="shared" si="68"/>
        <v>5 т</v>
      </c>
      <c r="Q620" s="2">
        <f t="shared" si="69"/>
        <v>14</v>
      </c>
      <c r="R620" s="2">
        <f>IF(OR(C620="РЦК макси",C620="РЦЧ SKU"),"SKU-потік",IFERROR(VLOOKUP(D620,'02_РЦ'!$A$3:$I$7,5,FALSE),0))</f>
        <v>800</v>
      </c>
      <c r="S620" s="2" t="str">
        <f>IF(OR(C620="РЦК макси",C620="РЦЧ SKU"),"Не рахується в ліміт",IFERROR(VLOOKUP(D620,'02_РЦ'!$A$3:$I$7,9,FALSE),"Немає РЦ"))</f>
        <v>В межах</v>
      </c>
    </row>
    <row r="621" spans="1:19">
      <c r="A621" s="2" t="str">
        <f>'06A_Варіанти'!A612</f>
        <v>BASE_3019</v>
      </c>
      <c r="B621" s="2" t="str">
        <f>'06A_Варіанти'!B612</f>
        <v>TT_3019</v>
      </c>
      <c r="C621" s="2" t="str">
        <f>'06A_Варіанти'!D612</f>
        <v>Основний</v>
      </c>
      <c r="D621" s="2" t="str">
        <f>'06A_Варіанти'!C612</f>
        <v>РЦП</v>
      </c>
      <c r="E621" s="2" t="str">
        <f>'06A_Варіанти'!S612</f>
        <v>DIRECT</v>
      </c>
      <c r="F621" s="2" t="str">
        <f>IF(O621='06A_Варіанти'!E612,'06A_Варіанти'!E$1,IF(O621='06A_Варіанти'!F612,'06A_Варіанти'!F$1,IF(O621='06A_Варіанти'!G612,'06A_Варіанти'!G$1,IF(O621='06A_Варіанти'!H612,'06A_Варіанти'!H$1,IF(O621='06A_Варіанти'!I612,'06A_Варіанти'!I$1,IF(O621='06A_Варіанти'!J612,'06A_Варіанти'!J$1,IF(O621='06A_Варіанти'!K612,'06A_Варіанти'!K$1,IF(O621='06A_Варіанти'!L612,'06A_Варіанти'!L$1,IF(O621='06A_Варіанти'!M612,'06A_Варіанти'!M$1,IF(O621='06A_Варіанти'!N612,'06A_Варіанти'!N$1,IF(O621='06A_Варіанти'!O612,'06A_Варіанти'!O$1,IF(O621='06A_Варіанти'!P612,'06A_Варіанти'!P$1,IF(O621='06A_Варіанти'!Q612,'06A_Варіанти'!Q$1,IF(O621='06A_Варіанти'!R612,'06A_Варіанти'!R$1,"НЕМАЄ МАРШРУТУ"))))))))))))))</f>
        <v>DIRECT</v>
      </c>
      <c r="G621" s="2" t="str">
        <f t="shared" si="63"/>
        <v>БЕЗ ЗМІН</v>
      </c>
      <c r="H621" s="2">
        <f>IF(G621="НЕМАЄ МАРШРУТУ",0,O621-'06A_Варіанти'!T612)</f>
        <v>0</v>
      </c>
      <c r="I621" s="2">
        <f>IFERROR(INDEX('04_Потоки'!$E:$E,MATCH(A621,'04_Потоки'!$A:$A,0)),0)</f>
        <v>1.850536130536131</v>
      </c>
      <c r="J621" s="2">
        <f t="shared" si="64"/>
        <v>1</v>
      </c>
      <c r="K621" s="2">
        <f>IF(C621="РЦК макси",0,2*'06A_Варіанти'!T612*J621)</f>
        <v>269.60000000000002</v>
      </c>
      <c r="L621" s="2">
        <f t="shared" si="65"/>
        <v>269.60000000000002</v>
      </c>
      <c r="M621" s="2">
        <f t="shared" si="66"/>
        <v>0</v>
      </c>
      <c r="N621" s="9">
        <f t="shared" si="67"/>
        <v>0</v>
      </c>
      <c r="O621" s="2">
        <f>MIN(IF('07A_Конструктор'!$D$5="Так",'06A_Варіанти'!E612,1E+99),IF('07A_Конструктор'!$D$6="Так",'06A_Варіанти'!F612,1E+99),IF('07A_Конструктор'!$D$7="Так",'06A_Варіанти'!G612,1E+99),IF('07A_Конструктор'!$D$8="Так",'06A_Варіанти'!H612,1E+99),IF('07A_Конструктор'!$D$9="Так",'06A_Варіанти'!I612,1E+99),IF('07A_Конструктор'!$D$10="Так",'06A_Варіанти'!J612,1E+99),IF('07A_Конструктор'!$D$11="Так",'06A_Варіанти'!K612,1E+99),IF('07A_Конструктор'!$D$12="Так",'06A_Варіанти'!L612,1E+99),IF('07A_Конструктор'!$D$13="Так",'06A_Варіанти'!M612,1E+99),IF('07A_Конструктор'!$D$14="Так",'06A_Варіанти'!N612,1E+99),IF('07A_Конструктор'!$D$15="Так",'06A_Варіанти'!O612,1E+99),IF('07A_Конструктор'!$D$16="Так",'06A_Варіанти'!P612,1E+99),IF('07A_Конструктор'!$D$17="Так",'06A_Варіанти'!Q612,1E+99),IF('06A_Варіанти'!R612="",1E+99,'06A_Варіанти'!R612))</f>
        <v>134.80000000000001</v>
      </c>
      <c r="P621" s="2" t="str">
        <f t="shared" si="68"/>
        <v>5 т</v>
      </c>
      <c r="Q621" s="2">
        <f t="shared" si="69"/>
        <v>14</v>
      </c>
      <c r="R621" s="2">
        <f>IF(OR(C621="РЦК макси",C621="РЦЧ SKU"),"SKU-потік",IFERROR(VLOOKUP(D621,'02_РЦ'!$A$3:$I$7,5,FALSE),0))</f>
        <v>800</v>
      </c>
      <c r="S621" s="2" t="str">
        <f>IF(OR(C621="РЦК макси",C621="РЦЧ SKU"),"Не рахується в ліміт",IFERROR(VLOOKUP(D621,'02_РЦ'!$A$3:$I$7,9,FALSE),"Немає РЦ"))</f>
        <v>В межах</v>
      </c>
    </row>
    <row r="622" spans="1:19">
      <c r="A622" s="2" t="str">
        <f>'06A_Варіанти'!A613</f>
        <v>BASE_3020</v>
      </c>
      <c r="B622" s="2" t="str">
        <f>'06A_Варіанти'!B613</f>
        <v>TT_3020</v>
      </c>
      <c r="C622" s="2" t="str">
        <f>'06A_Варіанти'!D613</f>
        <v>Основний</v>
      </c>
      <c r="D622" s="2" t="str">
        <f>'06A_Варіанти'!C613</f>
        <v>РЦП</v>
      </c>
      <c r="E622" s="2" t="str">
        <f>'06A_Варіанти'!S613</f>
        <v>DIRECT</v>
      </c>
      <c r="F622" s="2" t="str">
        <f>IF(O622='06A_Варіанти'!E613,'06A_Варіанти'!E$1,IF(O622='06A_Варіанти'!F613,'06A_Варіанти'!F$1,IF(O622='06A_Варіанти'!G613,'06A_Варіанти'!G$1,IF(O622='06A_Варіанти'!H613,'06A_Варіанти'!H$1,IF(O622='06A_Варіанти'!I613,'06A_Варіанти'!I$1,IF(O622='06A_Варіанти'!J613,'06A_Варіанти'!J$1,IF(O622='06A_Варіанти'!K613,'06A_Варіанти'!K$1,IF(O622='06A_Варіанти'!L613,'06A_Варіанти'!L$1,IF(O622='06A_Варіанти'!M613,'06A_Варіанти'!M$1,IF(O622='06A_Варіанти'!N613,'06A_Варіанти'!N$1,IF(O622='06A_Варіанти'!O613,'06A_Варіанти'!O$1,IF(O622='06A_Варіанти'!P613,'06A_Варіанти'!P$1,IF(O622='06A_Варіанти'!Q613,'06A_Варіанти'!Q$1,IF(O622='06A_Варіанти'!R613,'06A_Варіанти'!R$1,"НЕМАЄ МАРШРУТУ"))))))))))))))</f>
        <v>DIRECT</v>
      </c>
      <c r="G622" s="2" t="str">
        <f t="shared" si="63"/>
        <v>БЕЗ ЗМІН</v>
      </c>
      <c r="H622" s="2">
        <f>IF(G622="НЕМАЄ МАРШРУТУ",0,O622-'06A_Варіанти'!T613)</f>
        <v>0</v>
      </c>
      <c r="I622" s="2">
        <f>IFERROR(INDEX('04_Потоки'!$E:$E,MATCH(A622,'04_Потоки'!$A:$A,0)),0)</f>
        <v>1.850536130536131</v>
      </c>
      <c r="J622" s="2">
        <f t="shared" si="64"/>
        <v>1</v>
      </c>
      <c r="K622" s="2">
        <f>IF(C622="РЦК макси",0,2*'06A_Варіанти'!T613*J622)</f>
        <v>618.6</v>
      </c>
      <c r="L622" s="2">
        <f t="shared" si="65"/>
        <v>618.6</v>
      </c>
      <c r="M622" s="2">
        <f t="shared" si="66"/>
        <v>0</v>
      </c>
      <c r="N622" s="9">
        <f t="shared" si="67"/>
        <v>0</v>
      </c>
      <c r="O622" s="2">
        <f>MIN(IF('07A_Конструктор'!$D$5="Так",'06A_Варіанти'!E613,1E+99),IF('07A_Конструктор'!$D$6="Так",'06A_Варіанти'!F613,1E+99),IF('07A_Конструктор'!$D$7="Так",'06A_Варіанти'!G613,1E+99),IF('07A_Конструктор'!$D$8="Так",'06A_Варіанти'!H613,1E+99),IF('07A_Конструктор'!$D$9="Так",'06A_Варіанти'!I613,1E+99),IF('07A_Конструктор'!$D$10="Так",'06A_Варіанти'!J613,1E+99),IF('07A_Конструктор'!$D$11="Так",'06A_Варіанти'!K613,1E+99),IF('07A_Конструктор'!$D$12="Так",'06A_Варіанти'!L613,1E+99),IF('07A_Конструктор'!$D$13="Так",'06A_Варіанти'!M613,1E+99),IF('07A_Конструктор'!$D$14="Так",'06A_Варіанти'!N613,1E+99),IF('07A_Конструктор'!$D$15="Так",'06A_Варіанти'!O613,1E+99),IF('07A_Конструктор'!$D$16="Так",'06A_Варіанти'!P613,1E+99),IF('07A_Конструктор'!$D$17="Так",'06A_Варіанти'!Q613,1E+99),IF('06A_Варіанти'!R613="",1E+99,'06A_Варіанти'!R613))</f>
        <v>309.3</v>
      </c>
      <c r="P622" s="2" t="str">
        <f t="shared" si="68"/>
        <v>5 т</v>
      </c>
      <c r="Q622" s="2">
        <f t="shared" si="69"/>
        <v>14</v>
      </c>
      <c r="R622" s="2">
        <f>IF(OR(C622="РЦК макси",C622="РЦЧ SKU"),"SKU-потік",IFERROR(VLOOKUP(D622,'02_РЦ'!$A$3:$I$7,5,FALSE),0))</f>
        <v>800</v>
      </c>
      <c r="S622" s="2" t="str">
        <f>IF(OR(C622="РЦК макси",C622="РЦЧ SKU"),"Не рахується в ліміт",IFERROR(VLOOKUP(D622,'02_РЦ'!$A$3:$I$7,9,FALSE),"Немає РЦ"))</f>
        <v>В межах</v>
      </c>
    </row>
    <row r="623" spans="1:19">
      <c r="A623" s="2" t="str">
        <f>'06A_Варіанти'!A614</f>
        <v>BASE_3023</v>
      </c>
      <c r="B623" s="2" t="str">
        <f>'06A_Варіанти'!B614</f>
        <v>TT_3023</v>
      </c>
      <c r="C623" s="2" t="str">
        <f>'06A_Варіанти'!D614</f>
        <v>Основний</v>
      </c>
      <c r="D623" s="2" t="str">
        <f>'06A_Варіанти'!C614</f>
        <v>РЦП</v>
      </c>
      <c r="E623" s="2" t="str">
        <f>'06A_Варіанти'!S614</f>
        <v>DIRECT</v>
      </c>
      <c r="F623" s="2" t="str">
        <f>IF(O623='06A_Варіанти'!E614,'06A_Варіанти'!E$1,IF(O623='06A_Варіанти'!F614,'06A_Варіанти'!F$1,IF(O623='06A_Варіанти'!G614,'06A_Варіанти'!G$1,IF(O623='06A_Варіанти'!H614,'06A_Варіанти'!H$1,IF(O623='06A_Варіанти'!I614,'06A_Варіанти'!I$1,IF(O623='06A_Варіанти'!J614,'06A_Варіанти'!J$1,IF(O623='06A_Варіанти'!K614,'06A_Варіанти'!K$1,IF(O623='06A_Варіанти'!L614,'06A_Варіанти'!L$1,IF(O623='06A_Варіанти'!M614,'06A_Варіанти'!M$1,IF(O623='06A_Варіанти'!N614,'06A_Варіанти'!N$1,IF(O623='06A_Варіанти'!O614,'06A_Варіанти'!O$1,IF(O623='06A_Варіанти'!P614,'06A_Варіанти'!P$1,IF(O623='06A_Варіанти'!Q614,'06A_Варіанти'!Q$1,IF(O623='06A_Варіанти'!R614,'06A_Варіанти'!R$1,"НЕМАЄ МАРШРУТУ"))))))))))))))</f>
        <v>DIRECT</v>
      </c>
      <c r="G623" s="2" t="str">
        <f t="shared" si="63"/>
        <v>БЕЗ ЗМІН</v>
      </c>
      <c r="H623" s="2">
        <f>IF(G623="НЕМАЄ МАРШРУТУ",0,O623-'06A_Варіанти'!T614)</f>
        <v>0</v>
      </c>
      <c r="I623" s="2">
        <f>IFERROR(INDEX('04_Потоки'!$E:$E,MATCH(A623,'04_Потоки'!$A:$A,0)),0)</f>
        <v>1.850536130536131</v>
      </c>
      <c r="J623" s="2">
        <f t="shared" si="64"/>
        <v>1</v>
      </c>
      <c r="K623" s="2">
        <f>IF(C623="РЦК макси",0,2*'06A_Варіанти'!T614*J623)</f>
        <v>291.39999999999998</v>
      </c>
      <c r="L623" s="2">
        <f t="shared" si="65"/>
        <v>291.39999999999998</v>
      </c>
      <c r="M623" s="2">
        <f t="shared" si="66"/>
        <v>0</v>
      </c>
      <c r="N623" s="9">
        <f t="shared" si="67"/>
        <v>0</v>
      </c>
      <c r="O623" s="2">
        <f>MIN(IF('07A_Конструктор'!$D$5="Так",'06A_Варіанти'!E614,1E+99),IF('07A_Конструктор'!$D$6="Так",'06A_Варіанти'!F614,1E+99),IF('07A_Конструктор'!$D$7="Так",'06A_Варіанти'!G614,1E+99),IF('07A_Конструктор'!$D$8="Так",'06A_Варіанти'!H614,1E+99),IF('07A_Конструктор'!$D$9="Так",'06A_Варіанти'!I614,1E+99),IF('07A_Конструктор'!$D$10="Так",'06A_Варіанти'!J614,1E+99),IF('07A_Конструктор'!$D$11="Так",'06A_Варіанти'!K614,1E+99),IF('07A_Конструктор'!$D$12="Так",'06A_Варіанти'!L614,1E+99),IF('07A_Конструктор'!$D$13="Так",'06A_Варіанти'!M614,1E+99),IF('07A_Конструктор'!$D$14="Так",'06A_Варіанти'!N614,1E+99),IF('07A_Конструктор'!$D$15="Так",'06A_Варіанти'!O614,1E+99),IF('07A_Конструктор'!$D$16="Так",'06A_Варіанти'!P614,1E+99),IF('07A_Конструктор'!$D$17="Так",'06A_Варіанти'!Q614,1E+99),IF('06A_Варіанти'!R614="",1E+99,'06A_Варіанти'!R614))</f>
        <v>145.69999999999999</v>
      </c>
      <c r="P623" s="2" t="str">
        <f t="shared" si="68"/>
        <v>5 т</v>
      </c>
      <c r="Q623" s="2">
        <f t="shared" si="69"/>
        <v>14</v>
      </c>
      <c r="R623" s="2">
        <f>IF(OR(C623="РЦК макси",C623="РЦЧ SKU"),"SKU-потік",IFERROR(VLOOKUP(D623,'02_РЦ'!$A$3:$I$7,5,FALSE),0))</f>
        <v>800</v>
      </c>
      <c r="S623" s="2" t="str">
        <f>IF(OR(C623="РЦК макси",C623="РЦЧ SKU"),"Не рахується в ліміт",IFERROR(VLOOKUP(D623,'02_РЦ'!$A$3:$I$7,9,FALSE),"Немає РЦ"))</f>
        <v>В межах</v>
      </c>
    </row>
    <row r="624" spans="1:19">
      <c r="A624" s="2" t="str">
        <f>'06A_Варіанти'!A615</f>
        <v>BASE_3029</v>
      </c>
      <c r="B624" s="2" t="str">
        <f>'06A_Варіанти'!B615</f>
        <v>TT_3029</v>
      </c>
      <c r="C624" s="2" t="str">
        <f>'06A_Варіанти'!D615</f>
        <v>Основний</v>
      </c>
      <c r="D624" s="2" t="str">
        <f>'06A_Варіанти'!C615</f>
        <v>РЦП</v>
      </c>
      <c r="E624" s="2" t="str">
        <f>'06A_Варіанти'!S615</f>
        <v>DIRECT</v>
      </c>
      <c r="F624" s="2" t="str">
        <f>IF(O624='06A_Варіанти'!E615,'06A_Варіанти'!E$1,IF(O624='06A_Варіанти'!F615,'06A_Варіанти'!F$1,IF(O624='06A_Варіанти'!G615,'06A_Варіанти'!G$1,IF(O624='06A_Варіанти'!H615,'06A_Варіанти'!H$1,IF(O624='06A_Варіанти'!I615,'06A_Варіанти'!I$1,IF(O624='06A_Варіанти'!J615,'06A_Варіанти'!J$1,IF(O624='06A_Варіанти'!K615,'06A_Варіанти'!K$1,IF(O624='06A_Варіанти'!L615,'06A_Варіанти'!L$1,IF(O624='06A_Варіанти'!M615,'06A_Варіанти'!M$1,IF(O624='06A_Варіанти'!N615,'06A_Варіанти'!N$1,IF(O624='06A_Варіанти'!O615,'06A_Варіанти'!O$1,IF(O624='06A_Варіанти'!P615,'06A_Варіанти'!P$1,IF(O624='06A_Варіанти'!Q615,'06A_Варіанти'!Q$1,IF(O624='06A_Варіанти'!R615,'06A_Варіанти'!R$1,"НЕМАЄ МАРШРУТУ"))))))))))))))</f>
        <v>DIRECT</v>
      </c>
      <c r="G624" s="2" t="str">
        <f t="shared" si="63"/>
        <v>БЕЗ ЗМІН</v>
      </c>
      <c r="H624" s="2">
        <f>IF(G624="НЕМАЄ МАРШРУТУ",0,O624-'06A_Варіанти'!T615)</f>
        <v>0</v>
      </c>
      <c r="I624" s="2">
        <f>IFERROR(INDEX('04_Потоки'!$E:$E,MATCH(A624,'04_Потоки'!$A:$A,0)),0)</f>
        <v>1.850536130536131</v>
      </c>
      <c r="J624" s="2">
        <f t="shared" si="64"/>
        <v>1</v>
      </c>
      <c r="K624" s="2">
        <f>IF(C624="РЦК макси",0,2*'06A_Варіанти'!T615*J624)</f>
        <v>317.60000000000002</v>
      </c>
      <c r="L624" s="2">
        <f t="shared" si="65"/>
        <v>317.60000000000002</v>
      </c>
      <c r="M624" s="2">
        <f t="shared" si="66"/>
        <v>0</v>
      </c>
      <c r="N624" s="9">
        <f t="shared" si="67"/>
        <v>0</v>
      </c>
      <c r="O624" s="2">
        <f>MIN(IF('07A_Конструктор'!$D$5="Так",'06A_Варіанти'!E615,1E+99),IF('07A_Конструктор'!$D$6="Так",'06A_Варіанти'!F615,1E+99),IF('07A_Конструктор'!$D$7="Так",'06A_Варіанти'!G615,1E+99),IF('07A_Конструктор'!$D$8="Так",'06A_Варіанти'!H615,1E+99),IF('07A_Конструктор'!$D$9="Так",'06A_Варіанти'!I615,1E+99),IF('07A_Конструктор'!$D$10="Так",'06A_Варіанти'!J615,1E+99),IF('07A_Конструктор'!$D$11="Так",'06A_Варіанти'!K615,1E+99),IF('07A_Конструктор'!$D$12="Так",'06A_Варіанти'!L615,1E+99),IF('07A_Конструктор'!$D$13="Так",'06A_Варіанти'!M615,1E+99),IF('07A_Конструктор'!$D$14="Так",'06A_Варіанти'!N615,1E+99),IF('07A_Конструктор'!$D$15="Так",'06A_Варіанти'!O615,1E+99),IF('07A_Конструктор'!$D$16="Так",'06A_Варіанти'!P615,1E+99),IF('07A_Конструктор'!$D$17="Так",'06A_Варіанти'!Q615,1E+99),IF('06A_Варіанти'!R615="",1E+99,'06A_Варіанти'!R615))</f>
        <v>158.80000000000001</v>
      </c>
      <c r="P624" s="2" t="str">
        <f t="shared" si="68"/>
        <v>5 т</v>
      </c>
      <c r="Q624" s="2">
        <f t="shared" si="69"/>
        <v>14</v>
      </c>
      <c r="R624" s="2">
        <f>IF(OR(C624="РЦК макси",C624="РЦЧ SKU"),"SKU-потік",IFERROR(VLOOKUP(D624,'02_РЦ'!$A$3:$I$7,5,FALSE),0))</f>
        <v>800</v>
      </c>
      <c r="S624" s="2" t="str">
        <f>IF(OR(C624="РЦК макси",C624="РЦЧ SKU"),"Не рахується в ліміт",IFERROR(VLOOKUP(D624,'02_РЦ'!$A$3:$I$7,9,FALSE),"Немає РЦ"))</f>
        <v>В межах</v>
      </c>
    </row>
    <row r="625" spans="1:19">
      <c r="A625" s="2" t="str">
        <f>'06A_Варіанти'!A616</f>
        <v>BASE_3034</v>
      </c>
      <c r="B625" s="2" t="str">
        <f>'06A_Варіанти'!B616</f>
        <v>TT_3034</v>
      </c>
      <c r="C625" s="2" t="str">
        <f>'06A_Варіанти'!D616</f>
        <v>Основний</v>
      </c>
      <c r="D625" s="2" t="str">
        <f>'06A_Варіанти'!C616</f>
        <v>РЦП</v>
      </c>
      <c r="E625" s="2" t="str">
        <f>'06A_Варіанти'!S616</f>
        <v>DNI_AMUR</v>
      </c>
      <c r="F625" s="2" t="str">
        <f>IF(O625='06A_Варіанти'!E616,'06A_Варіанти'!E$1,IF(O625='06A_Варіанти'!F616,'06A_Варіанти'!F$1,IF(O625='06A_Варіанти'!G616,'06A_Варіанти'!G$1,IF(O625='06A_Варіанти'!H616,'06A_Варіанти'!H$1,IF(O625='06A_Варіанти'!I616,'06A_Варіанти'!I$1,IF(O625='06A_Варіанти'!J616,'06A_Варіанти'!J$1,IF(O625='06A_Варіанти'!K616,'06A_Варіанти'!K$1,IF(O625='06A_Варіанти'!L616,'06A_Варіанти'!L$1,IF(O625='06A_Варіанти'!M616,'06A_Варіанти'!M$1,IF(O625='06A_Варіанти'!N616,'06A_Варіанти'!N$1,IF(O625='06A_Варіанти'!O616,'06A_Варіанти'!O$1,IF(O625='06A_Варіанти'!P616,'06A_Варіанти'!P$1,IF(O625='06A_Варіанти'!Q616,'06A_Варіанти'!Q$1,IF(O625='06A_Варіанти'!R616,'06A_Варіанти'!R$1,"НЕМАЄ МАРШРУТУ"))))))))))))))</f>
        <v>DNI_AMUR</v>
      </c>
      <c r="G625" s="2" t="str">
        <f t="shared" si="63"/>
        <v>БЕЗ ЗМІН</v>
      </c>
      <c r="H625" s="2">
        <f>IF(G625="НЕМАЄ МАРШРУТУ",0,O625-'06A_Варіанти'!T616)</f>
        <v>0</v>
      </c>
      <c r="I625" s="2">
        <f>IFERROR(INDEX('04_Потоки'!$E:$E,MATCH(A625,'04_Потоки'!$A:$A,0)),0)</f>
        <v>1.850536130536131</v>
      </c>
      <c r="J625" s="2">
        <f t="shared" si="64"/>
        <v>1</v>
      </c>
      <c r="K625" s="2">
        <f>IF(C625="РЦК макси",0,2*'06A_Варіанти'!T616*J625)</f>
        <v>297</v>
      </c>
      <c r="L625" s="2">
        <f t="shared" si="65"/>
        <v>297</v>
      </c>
      <c r="M625" s="2">
        <f t="shared" si="66"/>
        <v>0</v>
      </c>
      <c r="N625" s="9">
        <f t="shared" si="67"/>
        <v>0</v>
      </c>
      <c r="O625" s="2">
        <f>MIN(IF('07A_Конструктор'!$D$5="Так",'06A_Варіанти'!E616,1E+99),IF('07A_Конструктор'!$D$6="Так",'06A_Варіанти'!F616,1E+99),IF('07A_Конструктор'!$D$7="Так",'06A_Варіанти'!G616,1E+99),IF('07A_Конструктор'!$D$8="Так",'06A_Варіанти'!H616,1E+99),IF('07A_Конструктор'!$D$9="Так",'06A_Варіанти'!I616,1E+99),IF('07A_Конструктор'!$D$10="Так",'06A_Варіанти'!J616,1E+99),IF('07A_Конструктор'!$D$11="Так",'06A_Варіанти'!K616,1E+99),IF('07A_Конструктор'!$D$12="Так",'06A_Варіанти'!L616,1E+99),IF('07A_Конструктор'!$D$13="Так",'06A_Варіанти'!M616,1E+99),IF('07A_Конструктор'!$D$14="Так",'06A_Варіанти'!N616,1E+99),IF('07A_Конструктор'!$D$15="Так",'06A_Варіанти'!O616,1E+99),IF('07A_Конструктор'!$D$16="Так",'06A_Варіанти'!P616,1E+99),IF('07A_Конструктор'!$D$17="Так",'06A_Варіанти'!Q616,1E+99),IF('06A_Варіанти'!R616="",1E+99,'06A_Варіанти'!R616))</f>
        <v>148.5</v>
      </c>
      <c r="P625" s="2" t="str">
        <f t="shared" si="68"/>
        <v>5 т</v>
      </c>
      <c r="Q625" s="2">
        <f t="shared" si="69"/>
        <v>14</v>
      </c>
      <c r="R625" s="2">
        <f>IF(OR(C625="РЦК макси",C625="РЦЧ SKU"),"SKU-потік",IFERROR(VLOOKUP(D625,'02_РЦ'!$A$3:$I$7,5,FALSE),0))</f>
        <v>800</v>
      </c>
      <c r="S625" s="2" t="str">
        <f>IF(OR(C625="РЦК макси",C625="РЦЧ SKU"),"Не рахується в ліміт",IFERROR(VLOOKUP(D625,'02_РЦ'!$A$3:$I$7,9,FALSE),"Немає РЦ"))</f>
        <v>В межах</v>
      </c>
    </row>
    <row r="626" spans="1:19">
      <c r="A626" s="2" t="str">
        <f>'06A_Варіанти'!A617</f>
        <v>BASE_3037</v>
      </c>
      <c r="B626" s="2" t="str">
        <f>'06A_Варіанти'!B617</f>
        <v>TT_3037</v>
      </c>
      <c r="C626" s="2" t="str">
        <f>'06A_Варіанти'!D617</f>
        <v>Основний</v>
      </c>
      <c r="D626" s="2" t="str">
        <f>'06A_Варіанти'!C617</f>
        <v>РЦП</v>
      </c>
      <c r="E626" s="2" t="str">
        <f>'06A_Варіанти'!S617</f>
        <v>DIRECT</v>
      </c>
      <c r="F626" s="2" t="str">
        <f>IF(O626='06A_Варіанти'!E617,'06A_Варіанти'!E$1,IF(O626='06A_Варіанти'!F617,'06A_Варіанти'!F$1,IF(O626='06A_Варіанти'!G617,'06A_Варіанти'!G$1,IF(O626='06A_Варіанти'!H617,'06A_Варіанти'!H$1,IF(O626='06A_Варіанти'!I617,'06A_Варіанти'!I$1,IF(O626='06A_Варіанти'!J617,'06A_Варіанти'!J$1,IF(O626='06A_Варіанти'!K617,'06A_Варіанти'!K$1,IF(O626='06A_Варіанти'!L617,'06A_Варіанти'!L$1,IF(O626='06A_Варіанти'!M617,'06A_Варіанти'!M$1,IF(O626='06A_Варіанти'!N617,'06A_Варіанти'!N$1,IF(O626='06A_Варіанти'!O617,'06A_Варіанти'!O$1,IF(O626='06A_Варіанти'!P617,'06A_Варіанти'!P$1,IF(O626='06A_Варіанти'!Q617,'06A_Варіанти'!Q$1,IF(O626='06A_Варіанти'!R617,'06A_Варіанти'!R$1,"НЕМАЄ МАРШРУТУ"))))))))))))))</f>
        <v>DIRECT</v>
      </c>
      <c r="G626" s="2" t="str">
        <f t="shared" si="63"/>
        <v>БЕЗ ЗМІН</v>
      </c>
      <c r="H626" s="2">
        <f>IF(G626="НЕМАЄ МАРШРУТУ",0,O626-'06A_Варіанти'!T617)</f>
        <v>0</v>
      </c>
      <c r="I626" s="2">
        <f>IFERROR(INDEX('04_Потоки'!$E:$E,MATCH(A626,'04_Потоки'!$A:$A,0)),0)</f>
        <v>1.850536130536131</v>
      </c>
      <c r="J626" s="2">
        <f t="shared" si="64"/>
        <v>1</v>
      </c>
      <c r="K626" s="2">
        <f>IF(C626="РЦК макси",0,2*'06A_Варіанти'!T617*J626)</f>
        <v>716</v>
      </c>
      <c r="L626" s="2">
        <f t="shared" si="65"/>
        <v>716</v>
      </c>
      <c r="M626" s="2">
        <f t="shared" si="66"/>
        <v>0</v>
      </c>
      <c r="N626" s="9">
        <f t="shared" si="67"/>
        <v>0</v>
      </c>
      <c r="O626" s="2">
        <f>MIN(IF('07A_Конструктор'!$D$5="Так",'06A_Варіанти'!E617,1E+99),IF('07A_Конструктор'!$D$6="Так",'06A_Варіанти'!F617,1E+99),IF('07A_Конструктор'!$D$7="Так",'06A_Варіанти'!G617,1E+99),IF('07A_Конструктор'!$D$8="Так",'06A_Варіанти'!H617,1E+99),IF('07A_Конструктор'!$D$9="Так",'06A_Варіанти'!I617,1E+99),IF('07A_Конструктор'!$D$10="Так",'06A_Варіанти'!J617,1E+99),IF('07A_Конструктор'!$D$11="Так",'06A_Варіанти'!K617,1E+99),IF('07A_Конструктор'!$D$12="Так",'06A_Варіанти'!L617,1E+99),IF('07A_Конструктор'!$D$13="Так",'06A_Варіанти'!M617,1E+99),IF('07A_Конструктор'!$D$14="Так",'06A_Варіанти'!N617,1E+99),IF('07A_Конструктор'!$D$15="Так",'06A_Варіанти'!O617,1E+99),IF('07A_Конструктор'!$D$16="Так",'06A_Варіанти'!P617,1E+99),IF('07A_Конструктор'!$D$17="Так",'06A_Варіанти'!Q617,1E+99),IF('06A_Варіанти'!R617="",1E+99,'06A_Варіанти'!R617))</f>
        <v>358</v>
      </c>
      <c r="P626" s="2" t="str">
        <f t="shared" si="68"/>
        <v>5 т</v>
      </c>
      <c r="Q626" s="2">
        <f t="shared" si="69"/>
        <v>14</v>
      </c>
      <c r="R626" s="2">
        <f>IF(OR(C626="РЦК макси",C626="РЦЧ SKU"),"SKU-потік",IFERROR(VLOOKUP(D626,'02_РЦ'!$A$3:$I$7,5,FALSE),0))</f>
        <v>800</v>
      </c>
      <c r="S626" s="2" t="str">
        <f>IF(OR(C626="РЦК макси",C626="РЦЧ SKU"),"Не рахується в ліміт",IFERROR(VLOOKUP(D626,'02_РЦ'!$A$3:$I$7,9,FALSE),"Немає РЦ"))</f>
        <v>В межах</v>
      </c>
    </row>
    <row r="627" spans="1:19">
      <c r="A627" s="2" t="str">
        <f>'06A_Варіанти'!A618</f>
        <v>BASE_3039</v>
      </c>
      <c r="B627" s="2" t="str">
        <f>'06A_Варіанти'!B618</f>
        <v>TT_3039</v>
      </c>
      <c r="C627" s="2" t="str">
        <f>'06A_Варіанти'!D618</f>
        <v>Основний</v>
      </c>
      <c r="D627" s="2" t="str">
        <f>'06A_Варіанти'!C618</f>
        <v>РЦП</v>
      </c>
      <c r="E627" s="2" t="str">
        <f>'06A_Варіанти'!S618</f>
        <v>KREM</v>
      </c>
      <c r="F627" s="2" t="str">
        <f>IF(O627='06A_Варіанти'!E618,'06A_Варіанти'!E$1,IF(O627='06A_Варіанти'!F618,'06A_Варіанти'!F$1,IF(O627='06A_Варіанти'!G618,'06A_Варіанти'!G$1,IF(O627='06A_Варіанти'!H618,'06A_Варіанти'!H$1,IF(O627='06A_Варіанти'!I618,'06A_Варіанти'!I$1,IF(O627='06A_Варіанти'!J618,'06A_Варіанти'!J$1,IF(O627='06A_Варіанти'!K618,'06A_Варіанти'!K$1,IF(O627='06A_Варіанти'!L618,'06A_Варіанти'!L$1,IF(O627='06A_Варіанти'!M618,'06A_Варіанти'!M$1,IF(O627='06A_Варіанти'!N618,'06A_Варіанти'!N$1,IF(O627='06A_Варіанти'!O618,'06A_Варіанти'!O$1,IF(O627='06A_Варіанти'!P618,'06A_Варіанти'!P$1,IF(O627='06A_Варіанти'!Q618,'06A_Варіанти'!Q$1,IF(O627='06A_Варіанти'!R618,'06A_Варіанти'!R$1,"НЕМАЄ МАРШРУТУ"))))))))))))))</f>
        <v>KREM</v>
      </c>
      <c r="G627" s="2" t="str">
        <f t="shared" si="63"/>
        <v>БЕЗ ЗМІН</v>
      </c>
      <c r="H627" s="2">
        <f>IF(G627="НЕМАЄ МАРШРУТУ",0,O627-'06A_Варіанти'!T618)</f>
        <v>0</v>
      </c>
      <c r="I627" s="2">
        <f>IFERROR(INDEX('04_Потоки'!$E:$E,MATCH(A627,'04_Потоки'!$A:$A,0)),0)</f>
        <v>1.850536130536131</v>
      </c>
      <c r="J627" s="2">
        <f t="shared" si="64"/>
        <v>1</v>
      </c>
      <c r="K627" s="2">
        <f>IF(C627="РЦК макси",0,2*'06A_Варіанти'!T618*J627)</f>
        <v>390.8</v>
      </c>
      <c r="L627" s="2">
        <f t="shared" si="65"/>
        <v>390.8</v>
      </c>
      <c r="M627" s="2">
        <f t="shared" si="66"/>
        <v>0</v>
      </c>
      <c r="N627" s="9">
        <f t="shared" si="67"/>
        <v>0</v>
      </c>
      <c r="O627" s="2">
        <f>MIN(IF('07A_Конструктор'!$D$5="Так",'06A_Варіанти'!E618,1E+99),IF('07A_Конструктор'!$D$6="Так",'06A_Варіанти'!F618,1E+99),IF('07A_Конструктор'!$D$7="Так",'06A_Варіанти'!G618,1E+99),IF('07A_Конструктор'!$D$8="Так",'06A_Варіанти'!H618,1E+99),IF('07A_Конструктор'!$D$9="Так",'06A_Варіанти'!I618,1E+99),IF('07A_Конструктор'!$D$10="Так",'06A_Варіанти'!J618,1E+99),IF('07A_Конструктор'!$D$11="Так",'06A_Варіанти'!K618,1E+99),IF('07A_Конструктор'!$D$12="Так",'06A_Варіанти'!L618,1E+99),IF('07A_Конструктор'!$D$13="Так",'06A_Варіанти'!M618,1E+99),IF('07A_Конструктор'!$D$14="Так",'06A_Варіанти'!N618,1E+99),IF('07A_Конструктор'!$D$15="Так",'06A_Варіанти'!O618,1E+99),IF('07A_Конструктор'!$D$16="Так",'06A_Варіанти'!P618,1E+99),IF('07A_Конструктор'!$D$17="Так",'06A_Варіанти'!Q618,1E+99),IF('06A_Варіанти'!R618="",1E+99,'06A_Варіанти'!R618))</f>
        <v>195.4</v>
      </c>
      <c r="P627" s="2" t="str">
        <f t="shared" si="68"/>
        <v>5 т</v>
      </c>
      <c r="Q627" s="2">
        <f t="shared" si="69"/>
        <v>14</v>
      </c>
      <c r="R627" s="2">
        <f>IF(OR(C627="РЦК макси",C627="РЦЧ SKU"),"SKU-потік",IFERROR(VLOOKUP(D627,'02_РЦ'!$A$3:$I$7,5,FALSE),0))</f>
        <v>800</v>
      </c>
      <c r="S627" s="2" t="str">
        <f>IF(OR(C627="РЦК макси",C627="РЦЧ SKU"),"Не рахується в ліміт",IFERROR(VLOOKUP(D627,'02_РЦ'!$A$3:$I$7,9,FALSE),"Немає РЦ"))</f>
        <v>В межах</v>
      </c>
    </row>
    <row r="628" spans="1:19">
      <c r="A628" s="2" t="str">
        <f>'06A_Варіанти'!A619</f>
        <v>BASE_3043</v>
      </c>
      <c r="B628" s="2" t="str">
        <f>'06A_Варіанти'!B619</f>
        <v>TT_3043</v>
      </c>
      <c r="C628" s="2" t="str">
        <f>'06A_Варіанти'!D619</f>
        <v>Основний</v>
      </c>
      <c r="D628" s="2" t="str">
        <f>'06A_Варіанти'!C619</f>
        <v>РЦП</v>
      </c>
      <c r="E628" s="2" t="str">
        <f>'06A_Варіанти'!S619</f>
        <v>DIRECT</v>
      </c>
      <c r="F628" s="2" t="str">
        <f>IF(O628='06A_Варіанти'!E619,'06A_Варіанти'!E$1,IF(O628='06A_Варіанти'!F619,'06A_Варіанти'!F$1,IF(O628='06A_Варіанти'!G619,'06A_Варіанти'!G$1,IF(O628='06A_Варіанти'!H619,'06A_Варіанти'!H$1,IF(O628='06A_Варіанти'!I619,'06A_Варіанти'!I$1,IF(O628='06A_Варіанти'!J619,'06A_Варіанти'!J$1,IF(O628='06A_Варіанти'!K619,'06A_Варіанти'!K$1,IF(O628='06A_Варіанти'!L619,'06A_Варіанти'!L$1,IF(O628='06A_Варіанти'!M619,'06A_Варіанти'!M$1,IF(O628='06A_Варіанти'!N619,'06A_Варіанти'!N$1,IF(O628='06A_Варіанти'!O619,'06A_Варіанти'!O$1,IF(O628='06A_Варіанти'!P619,'06A_Варіанти'!P$1,IF(O628='06A_Варіанти'!Q619,'06A_Варіанти'!Q$1,IF(O628='06A_Варіанти'!R619,'06A_Варіанти'!R$1,"НЕМАЄ МАРШРУТУ"))))))))))))))</f>
        <v>DIRECT</v>
      </c>
      <c r="G628" s="2" t="str">
        <f t="shared" si="63"/>
        <v>БЕЗ ЗМІН</v>
      </c>
      <c r="H628" s="2">
        <f>IF(G628="НЕМАЄ МАРШРУТУ",0,O628-'06A_Варіанти'!T619)</f>
        <v>0</v>
      </c>
      <c r="I628" s="2">
        <f>IFERROR(INDEX('04_Потоки'!$E:$E,MATCH(A628,'04_Потоки'!$A:$A,0)),0)</f>
        <v>1.850536130536131</v>
      </c>
      <c r="J628" s="2">
        <f t="shared" si="64"/>
        <v>1</v>
      </c>
      <c r="K628" s="2">
        <f>IF(C628="РЦК макси",0,2*'06A_Варіанти'!T619*J628)</f>
        <v>481.8</v>
      </c>
      <c r="L628" s="2">
        <f t="shared" si="65"/>
        <v>481.8</v>
      </c>
      <c r="M628" s="2">
        <f t="shared" si="66"/>
        <v>0</v>
      </c>
      <c r="N628" s="9">
        <f t="shared" si="67"/>
        <v>0</v>
      </c>
      <c r="O628" s="2">
        <f>MIN(IF('07A_Конструктор'!$D$5="Так",'06A_Варіанти'!E619,1E+99),IF('07A_Конструктор'!$D$6="Так",'06A_Варіанти'!F619,1E+99),IF('07A_Конструктор'!$D$7="Так",'06A_Варіанти'!G619,1E+99),IF('07A_Конструктор'!$D$8="Так",'06A_Варіанти'!H619,1E+99),IF('07A_Конструктор'!$D$9="Так",'06A_Варіанти'!I619,1E+99),IF('07A_Конструктор'!$D$10="Так",'06A_Варіанти'!J619,1E+99),IF('07A_Конструктор'!$D$11="Так",'06A_Варіанти'!K619,1E+99),IF('07A_Конструктор'!$D$12="Так",'06A_Варіанти'!L619,1E+99),IF('07A_Конструктор'!$D$13="Так",'06A_Варіанти'!M619,1E+99),IF('07A_Конструктор'!$D$14="Так",'06A_Варіанти'!N619,1E+99),IF('07A_Конструктор'!$D$15="Так",'06A_Варіанти'!O619,1E+99),IF('07A_Конструктор'!$D$16="Так",'06A_Варіанти'!P619,1E+99),IF('07A_Конструктор'!$D$17="Так",'06A_Варіанти'!Q619,1E+99),IF('06A_Варіанти'!R619="",1E+99,'06A_Варіанти'!R619))</f>
        <v>240.9</v>
      </c>
      <c r="P628" s="2" t="str">
        <f t="shared" si="68"/>
        <v>5 т</v>
      </c>
      <c r="Q628" s="2">
        <f t="shared" si="69"/>
        <v>14</v>
      </c>
      <c r="R628" s="2">
        <f>IF(OR(C628="РЦК макси",C628="РЦЧ SKU"),"SKU-потік",IFERROR(VLOOKUP(D628,'02_РЦ'!$A$3:$I$7,5,FALSE),0))</f>
        <v>800</v>
      </c>
      <c r="S628" s="2" t="str">
        <f>IF(OR(C628="РЦК макси",C628="РЦЧ SKU"),"Не рахується в ліміт",IFERROR(VLOOKUP(D628,'02_РЦ'!$A$3:$I$7,9,FALSE),"Немає РЦ"))</f>
        <v>В межах</v>
      </c>
    </row>
    <row r="629" spans="1:19">
      <c r="A629" s="2" t="str">
        <f>'06A_Варіанти'!A620</f>
        <v>BASE_3044</v>
      </c>
      <c r="B629" s="2" t="str">
        <f>'06A_Варіанти'!B620</f>
        <v>TT_3044</v>
      </c>
      <c r="C629" s="2" t="str">
        <f>'06A_Варіанти'!D620</f>
        <v>Основний</v>
      </c>
      <c r="D629" s="2" t="str">
        <f>'06A_Варіанти'!C620</f>
        <v>РЦП</v>
      </c>
      <c r="E629" s="2" t="str">
        <f>'06A_Варіанти'!S620</f>
        <v>DIRECT</v>
      </c>
      <c r="F629" s="2" t="str">
        <f>IF(O629='06A_Варіанти'!E620,'06A_Варіанти'!E$1,IF(O629='06A_Варіанти'!F620,'06A_Варіанти'!F$1,IF(O629='06A_Варіанти'!G620,'06A_Варіанти'!G$1,IF(O629='06A_Варіанти'!H620,'06A_Варіанти'!H$1,IF(O629='06A_Варіанти'!I620,'06A_Варіанти'!I$1,IF(O629='06A_Варіанти'!J620,'06A_Варіанти'!J$1,IF(O629='06A_Варіанти'!K620,'06A_Варіанти'!K$1,IF(O629='06A_Варіанти'!L620,'06A_Варіанти'!L$1,IF(O629='06A_Варіанти'!M620,'06A_Варіанти'!M$1,IF(O629='06A_Варіанти'!N620,'06A_Варіанти'!N$1,IF(O629='06A_Варіанти'!O620,'06A_Варіанти'!O$1,IF(O629='06A_Варіанти'!P620,'06A_Варіанти'!P$1,IF(O629='06A_Варіанти'!Q620,'06A_Варіанти'!Q$1,IF(O629='06A_Варіанти'!R620,'06A_Варіанти'!R$1,"НЕМАЄ МАРШРУТУ"))))))))))))))</f>
        <v>DIRECT</v>
      </c>
      <c r="G629" s="2" t="str">
        <f t="shared" si="63"/>
        <v>БЕЗ ЗМІН</v>
      </c>
      <c r="H629" s="2">
        <f>IF(G629="НЕМАЄ МАРШРУТУ",0,O629-'06A_Варіанти'!T620)</f>
        <v>0</v>
      </c>
      <c r="I629" s="2">
        <f>IFERROR(INDEX('04_Потоки'!$E:$E,MATCH(A629,'04_Потоки'!$A:$A,0)),0)</f>
        <v>1.850536130536131</v>
      </c>
      <c r="J629" s="2">
        <f t="shared" si="64"/>
        <v>1</v>
      </c>
      <c r="K629" s="2">
        <f>IF(C629="РЦК макси",0,2*'06A_Варіанти'!T620*J629)</f>
        <v>711.4</v>
      </c>
      <c r="L629" s="2">
        <f t="shared" si="65"/>
        <v>711.4</v>
      </c>
      <c r="M629" s="2">
        <f t="shared" si="66"/>
        <v>0</v>
      </c>
      <c r="N629" s="9">
        <f t="shared" si="67"/>
        <v>0</v>
      </c>
      <c r="O629" s="2">
        <f>MIN(IF('07A_Конструктор'!$D$5="Так",'06A_Варіанти'!E620,1E+99),IF('07A_Конструктор'!$D$6="Так",'06A_Варіанти'!F620,1E+99),IF('07A_Конструктор'!$D$7="Так",'06A_Варіанти'!G620,1E+99),IF('07A_Конструктор'!$D$8="Так",'06A_Варіанти'!H620,1E+99),IF('07A_Конструктор'!$D$9="Так",'06A_Варіанти'!I620,1E+99),IF('07A_Конструктор'!$D$10="Так",'06A_Варіанти'!J620,1E+99),IF('07A_Конструктор'!$D$11="Так",'06A_Варіанти'!K620,1E+99),IF('07A_Конструктор'!$D$12="Так",'06A_Варіанти'!L620,1E+99),IF('07A_Конструктор'!$D$13="Так",'06A_Варіанти'!M620,1E+99),IF('07A_Конструктор'!$D$14="Так",'06A_Варіанти'!N620,1E+99),IF('07A_Конструктор'!$D$15="Так",'06A_Варіанти'!O620,1E+99),IF('07A_Конструктор'!$D$16="Так",'06A_Варіанти'!P620,1E+99),IF('07A_Конструктор'!$D$17="Так",'06A_Варіанти'!Q620,1E+99),IF('06A_Варіанти'!R620="",1E+99,'06A_Варіанти'!R620))</f>
        <v>355.7</v>
      </c>
      <c r="P629" s="2" t="str">
        <f t="shared" si="68"/>
        <v>5 т</v>
      </c>
      <c r="Q629" s="2">
        <f t="shared" si="69"/>
        <v>14</v>
      </c>
      <c r="R629" s="2">
        <f>IF(OR(C629="РЦК макси",C629="РЦЧ SKU"),"SKU-потік",IFERROR(VLOOKUP(D629,'02_РЦ'!$A$3:$I$7,5,FALSE),0))</f>
        <v>800</v>
      </c>
      <c r="S629" s="2" t="str">
        <f>IF(OR(C629="РЦК макси",C629="РЦЧ SKU"),"Не рахується в ліміт",IFERROR(VLOOKUP(D629,'02_РЦ'!$A$3:$I$7,9,FALSE),"Немає РЦ"))</f>
        <v>В межах</v>
      </c>
    </row>
    <row r="630" spans="1:19">
      <c r="A630" s="2" t="str">
        <f>'06A_Варіанти'!A621</f>
        <v>BASE_3053</v>
      </c>
      <c r="B630" s="2" t="str">
        <f>'06A_Варіанти'!B621</f>
        <v>TT_3053</v>
      </c>
      <c r="C630" s="2" t="str">
        <f>'06A_Варіанти'!D621</f>
        <v>Основний</v>
      </c>
      <c r="D630" s="2" t="str">
        <f>'06A_Варіанти'!C621</f>
        <v>РЦП</v>
      </c>
      <c r="E630" s="2" t="str">
        <f>'06A_Варіанти'!S621</f>
        <v>DIRECT</v>
      </c>
      <c r="F630" s="2" t="str">
        <f>IF(O630='06A_Варіанти'!E621,'06A_Варіанти'!E$1,IF(O630='06A_Варіанти'!F621,'06A_Варіанти'!F$1,IF(O630='06A_Варіанти'!G621,'06A_Варіанти'!G$1,IF(O630='06A_Варіанти'!H621,'06A_Варіанти'!H$1,IF(O630='06A_Варіанти'!I621,'06A_Варіанти'!I$1,IF(O630='06A_Варіанти'!J621,'06A_Варіанти'!J$1,IF(O630='06A_Варіанти'!K621,'06A_Варіанти'!K$1,IF(O630='06A_Варіанти'!L621,'06A_Варіанти'!L$1,IF(O630='06A_Варіанти'!M621,'06A_Варіанти'!M$1,IF(O630='06A_Варіанти'!N621,'06A_Варіанти'!N$1,IF(O630='06A_Варіанти'!O621,'06A_Варіанти'!O$1,IF(O630='06A_Варіанти'!P621,'06A_Варіанти'!P$1,IF(O630='06A_Варіанти'!Q621,'06A_Варіанти'!Q$1,IF(O630='06A_Варіанти'!R621,'06A_Варіанти'!R$1,"НЕМАЄ МАРШРУТУ"))))))))))))))</f>
        <v>DIRECT</v>
      </c>
      <c r="G630" s="2" t="str">
        <f t="shared" si="63"/>
        <v>БЕЗ ЗМІН</v>
      </c>
      <c r="H630" s="2">
        <f>IF(G630="НЕМАЄ МАРШРУТУ",0,O630-'06A_Варіанти'!T621)</f>
        <v>0</v>
      </c>
      <c r="I630" s="2">
        <f>IFERROR(INDEX('04_Потоки'!$E:$E,MATCH(A630,'04_Потоки'!$A:$A,0)),0)</f>
        <v>1.850536130536131</v>
      </c>
      <c r="J630" s="2">
        <f t="shared" si="64"/>
        <v>1</v>
      </c>
      <c r="K630" s="2">
        <f>IF(C630="РЦК макси",0,2*'06A_Варіанти'!T621*J630)</f>
        <v>722</v>
      </c>
      <c r="L630" s="2">
        <f t="shared" si="65"/>
        <v>722</v>
      </c>
      <c r="M630" s="2">
        <f t="shared" si="66"/>
        <v>0</v>
      </c>
      <c r="N630" s="9">
        <f t="shared" si="67"/>
        <v>0</v>
      </c>
      <c r="O630" s="2">
        <f>MIN(IF('07A_Конструктор'!$D$5="Так",'06A_Варіанти'!E621,1E+99),IF('07A_Конструктор'!$D$6="Так",'06A_Варіанти'!F621,1E+99),IF('07A_Конструктор'!$D$7="Так",'06A_Варіанти'!G621,1E+99),IF('07A_Конструктор'!$D$8="Так",'06A_Варіанти'!H621,1E+99),IF('07A_Конструктор'!$D$9="Так",'06A_Варіанти'!I621,1E+99),IF('07A_Конструктор'!$D$10="Так",'06A_Варіанти'!J621,1E+99),IF('07A_Конструктор'!$D$11="Так",'06A_Варіанти'!K621,1E+99),IF('07A_Конструктор'!$D$12="Так",'06A_Варіанти'!L621,1E+99),IF('07A_Конструктор'!$D$13="Так",'06A_Варіанти'!M621,1E+99),IF('07A_Конструктор'!$D$14="Так",'06A_Варіанти'!N621,1E+99),IF('07A_Конструктор'!$D$15="Так",'06A_Варіанти'!O621,1E+99),IF('07A_Конструктор'!$D$16="Так",'06A_Варіанти'!P621,1E+99),IF('07A_Конструктор'!$D$17="Так",'06A_Варіанти'!Q621,1E+99),IF('06A_Варіанти'!R621="",1E+99,'06A_Варіанти'!R621))</f>
        <v>361</v>
      </c>
      <c r="P630" s="2" t="str">
        <f t="shared" si="68"/>
        <v>5 т</v>
      </c>
      <c r="Q630" s="2">
        <f t="shared" si="69"/>
        <v>14</v>
      </c>
      <c r="R630" s="2">
        <f>IF(OR(C630="РЦК макси",C630="РЦЧ SKU"),"SKU-потік",IFERROR(VLOOKUP(D630,'02_РЦ'!$A$3:$I$7,5,FALSE),0))</f>
        <v>800</v>
      </c>
      <c r="S630" s="2" t="str">
        <f>IF(OR(C630="РЦК макси",C630="РЦЧ SKU"),"Не рахується в ліміт",IFERROR(VLOOKUP(D630,'02_РЦ'!$A$3:$I$7,9,FALSE),"Немає РЦ"))</f>
        <v>В межах</v>
      </c>
    </row>
    <row r="631" spans="1:19">
      <c r="A631" s="2" t="str">
        <f>'06A_Варіанти'!A622</f>
        <v>BASE_3054</v>
      </c>
      <c r="B631" s="2" t="str">
        <f>'06A_Варіанти'!B622</f>
        <v>TT_3054</v>
      </c>
      <c r="C631" s="2" t="str">
        <f>'06A_Варіанти'!D622</f>
        <v>Основний</v>
      </c>
      <c r="D631" s="2" t="str">
        <f>'06A_Варіанти'!C622</f>
        <v>РЦП</v>
      </c>
      <c r="E631" s="2" t="str">
        <f>'06A_Варіанти'!S622</f>
        <v>DIRECT</v>
      </c>
      <c r="F631" s="2" t="str">
        <f>IF(O631='06A_Варіанти'!E622,'06A_Варіанти'!E$1,IF(O631='06A_Варіанти'!F622,'06A_Варіанти'!F$1,IF(O631='06A_Варіанти'!G622,'06A_Варіанти'!G$1,IF(O631='06A_Варіанти'!H622,'06A_Варіанти'!H$1,IF(O631='06A_Варіанти'!I622,'06A_Варіанти'!I$1,IF(O631='06A_Варіанти'!J622,'06A_Варіанти'!J$1,IF(O631='06A_Варіанти'!K622,'06A_Варіанти'!K$1,IF(O631='06A_Варіанти'!L622,'06A_Варіанти'!L$1,IF(O631='06A_Варіанти'!M622,'06A_Варіанти'!M$1,IF(O631='06A_Варіанти'!N622,'06A_Варіанти'!N$1,IF(O631='06A_Варіанти'!O622,'06A_Варіанти'!O$1,IF(O631='06A_Варіанти'!P622,'06A_Варіанти'!P$1,IF(O631='06A_Варіанти'!Q622,'06A_Варіанти'!Q$1,IF(O631='06A_Варіанти'!R622,'06A_Варіанти'!R$1,"НЕМАЄ МАРШРУТУ"))))))))))))))</f>
        <v>DIRECT</v>
      </c>
      <c r="G631" s="2" t="str">
        <f t="shared" si="63"/>
        <v>БЕЗ ЗМІН</v>
      </c>
      <c r="H631" s="2">
        <f>IF(G631="НЕМАЄ МАРШРУТУ",0,O631-'06A_Варіанти'!T622)</f>
        <v>0</v>
      </c>
      <c r="I631" s="2">
        <f>IFERROR(INDEX('04_Потоки'!$E:$E,MATCH(A631,'04_Потоки'!$A:$A,0)),0)</f>
        <v>1.850536130536131</v>
      </c>
      <c r="J631" s="2">
        <f t="shared" si="64"/>
        <v>1</v>
      </c>
      <c r="K631" s="2">
        <f>IF(C631="РЦК макси",0,2*'06A_Варіанти'!T622*J631)</f>
        <v>264</v>
      </c>
      <c r="L631" s="2">
        <f t="shared" si="65"/>
        <v>264</v>
      </c>
      <c r="M631" s="2">
        <f t="shared" si="66"/>
        <v>0</v>
      </c>
      <c r="N631" s="9">
        <f t="shared" si="67"/>
        <v>0</v>
      </c>
      <c r="O631" s="2">
        <f>MIN(IF('07A_Конструктор'!$D$5="Так",'06A_Варіанти'!E622,1E+99),IF('07A_Конструктор'!$D$6="Так",'06A_Варіанти'!F622,1E+99),IF('07A_Конструктор'!$D$7="Так",'06A_Варіанти'!G622,1E+99),IF('07A_Конструктор'!$D$8="Так",'06A_Варіанти'!H622,1E+99),IF('07A_Конструктор'!$D$9="Так",'06A_Варіанти'!I622,1E+99),IF('07A_Конструктор'!$D$10="Так",'06A_Варіанти'!J622,1E+99),IF('07A_Конструктор'!$D$11="Так",'06A_Варіанти'!K622,1E+99),IF('07A_Конструктор'!$D$12="Так",'06A_Варіанти'!L622,1E+99),IF('07A_Конструктор'!$D$13="Так",'06A_Варіанти'!M622,1E+99),IF('07A_Конструктор'!$D$14="Так",'06A_Варіанти'!N622,1E+99),IF('07A_Конструктор'!$D$15="Так",'06A_Варіанти'!O622,1E+99),IF('07A_Конструктор'!$D$16="Так",'06A_Варіанти'!P622,1E+99),IF('07A_Конструктор'!$D$17="Так",'06A_Варіанти'!Q622,1E+99),IF('06A_Варіанти'!R622="",1E+99,'06A_Варіанти'!R622))</f>
        <v>132</v>
      </c>
      <c r="P631" s="2" t="str">
        <f t="shared" si="68"/>
        <v>5 т</v>
      </c>
      <c r="Q631" s="2">
        <f t="shared" si="69"/>
        <v>14</v>
      </c>
      <c r="R631" s="2">
        <f>IF(OR(C631="РЦК макси",C631="РЦЧ SKU"),"SKU-потік",IFERROR(VLOOKUP(D631,'02_РЦ'!$A$3:$I$7,5,FALSE),0))</f>
        <v>800</v>
      </c>
      <c r="S631" s="2" t="str">
        <f>IF(OR(C631="РЦК макси",C631="РЦЧ SKU"),"Не рахується в ліміт",IFERROR(VLOOKUP(D631,'02_РЦ'!$A$3:$I$7,9,FALSE),"Немає РЦ"))</f>
        <v>В межах</v>
      </c>
    </row>
    <row r="632" spans="1:19">
      <c r="A632" s="2" t="str">
        <f>'06A_Варіанти'!A623</f>
        <v>BASE_3057</v>
      </c>
      <c r="B632" s="2" t="str">
        <f>'06A_Варіанти'!B623</f>
        <v>TT_3057</v>
      </c>
      <c r="C632" s="2" t="str">
        <f>'06A_Варіанти'!D623</f>
        <v>Основний</v>
      </c>
      <c r="D632" s="2" t="str">
        <f>'06A_Варіанти'!C623</f>
        <v>РЦП</v>
      </c>
      <c r="E632" s="2" t="str">
        <f>'06A_Варіанти'!S623</f>
        <v>DNI_AMUR</v>
      </c>
      <c r="F632" s="2" t="str">
        <f>IF(O632='06A_Варіанти'!E623,'06A_Варіанти'!E$1,IF(O632='06A_Варіанти'!F623,'06A_Варіанти'!F$1,IF(O632='06A_Варіанти'!G623,'06A_Варіанти'!G$1,IF(O632='06A_Варіанти'!H623,'06A_Варіанти'!H$1,IF(O632='06A_Варіанти'!I623,'06A_Варіанти'!I$1,IF(O632='06A_Варіанти'!J623,'06A_Варіанти'!J$1,IF(O632='06A_Варіанти'!K623,'06A_Варіанти'!K$1,IF(O632='06A_Варіанти'!L623,'06A_Варіанти'!L$1,IF(O632='06A_Варіанти'!M623,'06A_Варіанти'!M$1,IF(O632='06A_Варіанти'!N623,'06A_Варіанти'!N$1,IF(O632='06A_Варіанти'!O623,'06A_Варіанти'!O$1,IF(O632='06A_Варіанти'!P623,'06A_Варіанти'!P$1,IF(O632='06A_Варіанти'!Q623,'06A_Варіанти'!Q$1,IF(O632='06A_Варіанти'!R623,'06A_Варіанти'!R$1,"НЕМАЄ МАРШРУТУ"))))))))))))))</f>
        <v>DNI_AMUR</v>
      </c>
      <c r="G632" s="2" t="str">
        <f t="shared" si="63"/>
        <v>БЕЗ ЗМІН</v>
      </c>
      <c r="H632" s="2">
        <f>IF(G632="НЕМАЄ МАРШРУТУ",0,O632-'06A_Варіанти'!T623)</f>
        <v>0</v>
      </c>
      <c r="I632" s="2">
        <f>IFERROR(INDEX('04_Потоки'!$E:$E,MATCH(A632,'04_Потоки'!$A:$A,0)),0)</f>
        <v>1.850536130536131</v>
      </c>
      <c r="J632" s="2">
        <f t="shared" si="64"/>
        <v>1</v>
      </c>
      <c r="K632" s="2">
        <f>IF(C632="РЦК макси",0,2*'06A_Варіанти'!T623*J632)</f>
        <v>302.60000000000002</v>
      </c>
      <c r="L632" s="2">
        <f t="shared" si="65"/>
        <v>302.60000000000002</v>
      </c>
      <c r="M632" s="2">
        <f t="shared" si="66"/>
        <v>0</v>
      </c>
      <c r="N632" s="9">
        <f t="shared" si="67"/>
        <v>0</v>
      </c>
      <c r="O632" s="2">
        <f>MIN(IF('07A_Конструктор'!$D$5="Так",'06A_Варіанти'!E623,1E+99),IF('07A_Конструктор'!$D$6="Так",'06A_Варіанти'!F623,1E+99),IF('07A_Конструктор'!$D$7="Так",'06A_Варіанти'!G623,1E+99),IF('07A_Конструктор'!$D$8="Так",'06A_Варіанти'!H623,1E+99),IF('07A_Конструктор'!$D$9="Так",'06A_Варіанти'!I623,1E+99),IF('07A_Конструктор'!$D$10="Так",'06A_Варіанти'!J623,1E+99),IF('07A_Конструктор'!$D$11="Так",'06A_Варіанти'!K623,1E+99),IF('07A_Конструктор'!$D$12="Так",'06A_Варіанти'!L623,1E+99),IF('07A_Конструктор'!$D$13="Так",'06A_Варіанти'!M623,1E+99),IF('07A_Конструктор'!$D$14="Так",'06A_Варіанти'!N623,1E+99),IF('07A_Конструктор'!$D$15="Так",'06A_Варіанти'!O623,1E+99),IF('07A_Конструктор'!$D$16="Так",'06A_Варіанти'!P623,1E+99),IF('07A_Конструктор'!$D$17="Так",'06A_Варіанти'!Q623,1E+99),IF('06A_Варіанти'!R623="",1E+99,'06A_Варіанти'!R623))</f>
        <v>151.30000000000001</v>
      </c>
      <c r="P632" s="2" t="str">
        <f t="shared" si="68"/>
        <v>5 т</v>
      </c>
      <c r="Q632" s="2">
        <f t="shared" si="69"/>
        <v>14</v>
      </c>
      <c r="R632" s="2">
        <f>IF(OR(C632="РЦК макси",C632="РЦЧ SKU"),"SKU-потік",IFERROR(VLOOKUP(D632,'02_РЦ'!$A$3:$I$7,5,FALSE),0))</f>
        <v>800</v>
      </c>
      <c r="S632" s="2" t="str">
        <f>IF(OR(C632="РЦК макси",C632="РЦЧ SKU"),"Не рахується в ліміт",IFERROR(VLOOKUP(D632,'02_РЦ'!$A$3:$I$7,9,FALSE),"Немає РЦ"))</f>
        <v>В межах</v>
      </c>
    </row>
    <row r="633" spans="1:19">
      <c r="A633" s="2" t="str">
        <f>'06A_Варіанти'!A624</f>
        <v>BASE_3058</v>
      </c>
      <c r="B633" s="2" t="str">
        <f>'06A_Варіанти'!B624</f>
        <v>TT_3058</v>
      </c>
      <c r="C633" s="2" t="str">
        <f>'06A_Варіанти'!D624</f>
        <v>Основний</v>
      </c>
      <c r="D633" s="2" t="str">
        <f>'06A_Варіанти'!C624</f>
        <v>РЦП</v>
      </c>
      <c r="E633" s="2" t="str">
        <f>'06A_Варіанти'!S624</f>
        <v>KREM</v>
      </c>
      <c r="F633" s="2" t="str">
        <f>IF(O633='06A_Варіанти'!E624,'06A_Варіанти'!E$1,IF(O633='06A_Варіанти'!F624,'06A_Варіанти'!F$1,IF(O633='06A_Варіанти'!G624,'06A_Варіанти'!G$1,IF(O633='06A_Варіанти'!H624,'06A_Варіанти'!H$1,IF(O633='06A_Варіанти'!I624,'06A_Варіанти'!I$1,IF(O633='06A_Варіанти'!J624,'06A_Варіанти'!J$1,IF(O633='06A_Варіанти'!K624,'06A_Варіанти'!K$1,IF(O633='06A_Варіанти'!L624,'06A_Варіанти'!L$1,IF(O633='06A_Варіанти'!M624,'06A_Варіанти'!M$1,IF(O633='06A_Варіанти'!N624,'06A_Варіанти'!N$1,IF(O633='06A_Варіанти'!O624,'06A_Варіанти'!O$1,IF(O633='06A_Варіанти'!P624,'06A_Варіанти'!P$1,IF(O633='06A_Варіанти'!Q624,'06A_Варіанти'!Q$1,IF(O633='06A_Варіанти'!R624,'06A_Варіанти'!R$1,"НЕМАЄ МАРШРУТУ"))))))))))))))</f>
        <v>KREM</v>
      </c>
      <c r="G633" s="2" t="str">
        <f t="shared" si="63"/>
        <v>БЕЗ ЗМІН</v>
      </c>
      <c r="H633" s="2">
        <f>IF(G633="НЕМАЄ МАРШРУТУ",0,O633-'06A_Варіанти'!T624)</f>
        <v>0</v>
      </c>
      <c r="I633" s="2">
        <f>IFERROR(INDEX('04_Потоки'!$E:$E,MATCH(A633,'04_Потоки'!$A:$A,0)),0)</f>
        <v>1.850536130536131</v>
      </c>
      <c r="J633" s="2">
        <f t="shared" si="64"/>
        <v>1</v>
      </c>
      <c r="K633" s="2">
        <f>IF(C633="РЦК макси",0,2*'06A_Варіанти'!T624*J633)</f>
        <v>232.6</v>
      </c>
      <c r="L633" s="2">
        <f t="shared" si="65"/>
        <v>232.6</v>
      </c>
      <c r="M633" s="2">
        <f t="shared" si="66"/>
        <v>0</v>
      </c>
      <c r="N633" s="9">
        <f t="shared" si="67"/>
        <v>0</v>
      </c>
      <c r="O633" s="2">
        <f>MIN(IF('07A_Конструктор'!$D$5="Так",'06A_Варіанти'!E624,1E+99),IF('07A_Конструктор'!$D$6="Так",'06A_Варіанти'!F624,1E+99),IF('07A_Конструктор'!$D$7="Так",'06A_Варіанти'!G624,1E+99),IF('07A_Конструктор'!$D$8="Так",'06A_Варіанти'!H624,1E+99),IF('07A_Конструктор'!$D$9="Так",'06A_Варіанти'!I624,1E+99),IF('07A_Конструктор'!$D$10="Так",'06A_Варіанти'!J624,1E+99),IF('07A_Конструктор'!$D$11="Так",'06A_Варіанти'!K624,1E+99),IF('07A_Конструктор'!$D$12="Так",'06A_Варіанти'!L624,1E+99),IF('07A_Конструктор'!$D$13="Так",'06A_Варіанти'!M624,1E+99),IF('07A_Конструктор'!$D$14="Так",'06A_Варіанти'!N624,1E+99),IF('07A_Конструктор'!$D$15="Так",'06A_Варіанти'!O624,1E+99),IF('07A_Конструктор'!$D$16="Так",'06A_Варіанти'!P624,1E+99),IF('07A_Конструктор'!$D$17="Так",'06A_Варіанти'!Q624,1E+99),IF('06A_Варіанти'!R624="",1E+99,'06A_Варіанти'!R624))</f>
        <v>116.3</v>
      </c>
      <c r="P633" s="2" t="str">
        <f t="shared" si="68"/>
        <v>5 т</v>
      </c>
      <c r="Q633" s="2">
        <f t="shared" si="69"/>
        <v>14</v>
      </c>
      <c r="R633" s="2">
        <f>IF(OR(C633="РЦК макси",C633="РЦЧ SKU"),"SKU-потік",IFERROR(VLOOKUP(D633,'02_РЦ'!$A$3:$I$7,5,FALSE),0))</f>
        <v>800</v>
      </c>
      <c r="S633" s="2" t="str">
        <f>IF(OR(C633="РЦК макси",C633="РЦЧ SKU"),"Не рахується в ліміт",IFERROR(VLOOKUP(D633,'02_РЦ'!$A$3:$I$7,9,FALSE),"Немає РЦ"))</f>
        <v>В межах</v>
      </c>
    </row>
    <row r="634" spans="1:19">
      <c r="A634" s="2" t="str">
        <f>'06A_Варіанти'!A625</f>
        <v>BASE_3061</v>
      </c>
      <c r="B634" s="2" t="str">
        <f>'06A_Варіанти'!B625</f>
        <v>TT_3061</v>
      </c>
      <c r="C634" s="2" t="str">
        <f>'06A_Варіанти'!D625</f>
        <v>Основний</v>
      </c>
      <c r="D634" s="2" t="str">
        <f>'06A_Варіанти'!C625</f>
        <v>РЦП</v>
      </c>
      <c r="E634" s="2" t="str">
        <f>'06A_Варіанти'!S625</f>
        <v>DNI_AMUR</v>
      </c>
      <c r="F634" s="2" t="str">
        <f>IF(O634='06A_Варіанти'!E625,'06A_Варіанти'!E$1,IF(O634='06A_Варіанти'!F625,'06A_Варіанти'!F$1,IF(O634='06A_Варіанти'!G625,'06A_Варіанти'!G$1,IF(O634='06A_Варіанти'!H625,'06A_Варіанти'!H$1,IF(O634='06A_Варіанти'!I625,'06A_Варіанти'!I$1,IF(O634='06A_Варіанти'!J625,'06A_Варіанти'!J$1,IF(O634='06A_Варіанти'!K625,'06A_Варіанти'!K$1,IF(O634='06A_Варіанти'!L625,'06A_Варіанти'!L$1,IF(O634='06A_Варіанти'!M625,'06A_Варіанти'!M$1,IF(O634='06A_Варіанти'!N625,'06A_Варіанти'!N$1,IF(O634='06A_Варіанти'!O625,'06A_Варіанти'!O$1,IF(O634='06A_Варіанти'!P625,'06A_Варіанти'!P$1,IF(O634='06A_Варіанти'!Q625,'06A_Варіанти'!Q$1,IF(O634='06A_Варіанти'!R625,'06A_Варіанти'!R$1,"НЕМАЄ МАРШРУТУ"))))))))))))))</f>
        <v>DNI_AMUR</v>
      </c>
      <c r="G634" s="2" t="str">
        <f t="shared" si="63"/>
        <v>БЕЗ ЗМІН</v>
      </c>
      <c r="H634" s="2">
        <f>IF(G634="НЕМАЄ МАРШРУТУ",0,O634-'06A_Варіанти'!T625)</f>
        <v>0</v>
      </c>
      <c r="I634" s="2">
        <f>IFERROR(INDEX('04_Потоки'!$E:$E,MATCH(A634,'04_Потоки'!$A:$A,0)),0)</f>
        <v>1.850536130536131</v>
      </c>
      <c r="J634" s="2">
        <f t="shared" si="64"/>
        <v>1</v>
      </c>
      <c r="K634" s="2">
        <f>IF(C634="РЦК макси",0,2*'06A_Варіанти'!T625*J634)</f>
        <v>295.39999999999998</v>
      </c>
      <c r="L634" s="2">
        <f t="shared" si="65"/>
        <v>295.39999999999998</v>
      </c>
      <c r="M634" s="2">
        <f t="shared" si="66"/>
        <v>0</v>
      </c>
      <c r="N634" s="9">
        <f t="shared" si="67"/>
        <v>0</v>
      </c>
      <c r="O634" s="2">
        <f>MIN(IF('07A_Конструктор'!$D$5="Так",'06A_Варіанти'!E625,1E+99),IF('07A_Конструктор'!$D$6="Так",'06A_Варіанти'!F625,1E+99),IF('07A_Конструктор'!$D$7="Так",'06A_Варіанти'!G625,1E+99),IF('07A_Конструктор'!$D$8="Так",'06A_Варіанти'!H625,1E+99),IF('07A_Конструктор'!$D$9="Так",'06A_Варіанти'!I625,1E+99),IF('07A_Конструктор'!$D$10="Так",'06A_Варіанти'!J625,1E+99),IF('07A_Конструктор'!$D$11="Так",'06A_Варіанти'!K625,1E+99),IF('07A_Конструктор'!$D$12="Так",'06A_Варіанти'!L625,1E+99),IF('07A_Конструктор'!$D$13="Так",'06A_Варіанти'!M625,1E+99),IF('07A_Конструктор'!$D$14="Так",'06A_Варіанти'!N625,1E+99),IF('07A_Конструктор'!$D$15="Так",'06A_Варіанти'!O625,1E+99),IF('07A_Конструктор'!$D$16="Так",'06A_Варіанти'!P625,1E+99),IF('07A_Конструктор'!$D$17="Так",'06A_Варіанти'!Q625,1E+99),IF('06A_Варіанти'!R625="",1E+99,'06A_Варіанти'!R625))</f>
        <v>147.69999999999999</v>
      </c>
      <c r="P634" s="2" t="str">
        <f t="shared" si="68"/>
        <v>5 т</v>
      </c>
      <c r="Q634" s="2">
        <f t="shared" si="69"/>
        <v>14</v>
      </c>
      <c r="R634" s="2">
        <f>IF(OR(C634="РЦК макси",C634="РЦЧ SKU"),"SKU-потік",IFERROR(VLOOKUP(D634,'02_РЦ'!$A$3:$I$7,5,FALSE),0))</f>
        <v>800</v>
      </c>
      <c r="S634" s="2" t="str">
        <f>IF(OR(C634="РЦК макси",C634="РЦЧ SKU"),"Не рахується в ліміт",IFERROR(VLOOKUP(D634,'02_РЦ'!$A$3:$I$7,9,FALSE),"Немає РЦ"))</f>
        <v>В межах</v>
      </c>
    </row>
    <row r="635" spans="1:19">
      <c r="A635" s="2" t="str">
        <f>'06A_Варіанти'!A626</f>
        <v>BASE_3064</v>
      </c>
      <c r="B635" s="2" t="str">
        <f>'06A_Варіанти'!B626</f>
        <v>TT_3064</v>
      </c>
      <c r="C635" s="2" t="str">
        <f>'06A_Варіанти'!D626</f>
        <v>Основний</v>
      </c>
      <c r="D635" s="2" t="str">
        <f>'06A_Варіанти'!C626</f>
        <v>РЦП</v>
      </c>
      <c r="E635" s="2" t="str">
        <f>'06A_Варіанти'!S626</f>
        <v>KREM</v>
      </c>
      <c r="F635" s="2" t="str">
        <f>IF(O635='06A_Варіанти'!E626,'06A_Варіанти'!E$1,IF(O635='06A_Варіанти'!F626,'06A_Варіанти'!F$1,IF(O635='06A_Варіанти'!G626,'06A_Варіанти'!G$1,IF(O635='06A_Варіанти'!H626,'06A_Варіанти'!H$1,IF(O635='06A_Варіанти'!I626,'06A_Варіанти'!I$1,IF(O635='06A_Варіанти'!J626,'06A_Варіанти'!J$1,IF(O635='06A_Варіанти'!K626,'06A_Варіанти'!K$1,IF(O635='06A_Варіанти'!L626,'06A_Варіанти'!L$1,IF(O635='06A_Варіанти'!M626,'06A_Варіанти'!M$1,IF(O635='06A_Варіанти'!N626,'06A_Варіанти'!N$1,IF(O635='06A_Варіанти'!O626,'06A_Варіанти'!O$1,IF(O635='06A_Варіанти'!P626,'06A_Варіанти'!P$1,IF(O635='06A_Варіанти'!Q626,'06A_Варіанти'!Q$1,IF(O635='06A_Варіанти'!R626,'06A_Варіанти'!R$1,"НЕМАЄ МАРШРУТУ"))))))))))))))</f>
        <v>KREM</v>
      </c>
      <c r="G635" s="2" t="str">
        <f t="shared" si="63"/>
        <v>БЕЗ ЗМІН</v>
      </c>
      <c r="H635" s="2">
        <f>IF(G635="НЕМАЄ МАРШРУТУ",0,O635-'06A_Варіанти'!T626)</f>
        <v>0</v>
      </c>
      <c r="I635" s="2">
        <f>IFERROR(INDEX('04_Потоки'!$E:$E,MATCH(A635,'04_Потоки'!$A:$A,0)),0)</f>
        <v>1.850536130536131</v>
      </c>
      <c r="J635" s="2">
        <f t="shared" si="64"/>
        <v>1</v>
      </c>
      <c r="K635" s="2">
        <f>IF(C635="РЦК макси",0,2*'06A_Варіанти'!T626*J635)</f>
        <v>232.6</v>
      </c>
      <c r="L635" s="2">
        <f t="shared" si="65"/>
        <v>232.6</v>
      </c>
      <c r="M635" s="2">
        <f t="shared" si="66"/>
        <v>0</v>
      </c>
      <c r="N635" s="9">
        <f t="shared" si="67"/>
        <v>0</v>
      </c>
      <c r="O635" s="2">
        <f>MIN(IF('07A_Конструктор'!$D$5="Так",'06A_Варіанти'!E626,1E+99),IF('07A_Конструктор'!$D$6="Так",'06A_Варіанти'!F626,1E+99),IF('07A_Конструктор'!$D$7="Так",'06A_Варіанти'!G626,1E+99),IF('07A_Конструктор'!$D$8="Так",'06A_Варіанти'!H626,1E+99),IF('07A_Конструктор'!$D$9="Так",'06A_Варіанти'!I626,1E+99),IF('07A_Конструктор'!$D$10="Так",'06A_Варіанти'!J626,1E+99),IF('07A_Конструктор'!$D$11="Так",'06A_Варіанти'!K626,1E+99),IF('07A_Конструктор'!$D$12="Так",'06A_Варіанти'!L626,1E+99),IF('07A_Конструктор'!$D$13="Так",'06A_Варіанти'!M626,1E+99),IF('07A_Конструктор'!$D$14="Так",'06A_Варіанти'!N626,1E+99),IF('07A_Конструктор'!$D$15="Так",'06A_Варіанти'!O626,1E+99),IF('07A_Конструктор'!$D$16="Так",'06A_Варіанти'!P626,1E+99),IF('07A_Конструктор'!$D$17="Так",'06A_Варіанти'!Q626,1E+99),IF('06A_Варіанти'!R626="",1E+99,'06A_Варіанти'!R626))</f>
        <v>116.3</v>
      </c>
      <c r="P635" s="2" t="str">
        <f t="shared" si="68"/>
        <v>5 т</v>
      </c>
      <c r="Q635" s="2">
        <f t="shared" si="69"/>
        <v>14</v>
      </c>
      <c r="R635" s="2">
        <f>IF(OR(C635="РЦК макси",C635="РЦЧ SKU"),"SKU-потік",IFERROR(VLOOKUP(D635,'02_РЦ'!$A$3:$I$7,5,FALSE),0))</f>
        <v>800</v>
      </c>
      <c r="S635" s="2" t="str">
        <f>IF(OR(C635="РЦК макси",C635="РЦЧ SKU"),"Не рахується в ліміт",IFERROR(VLOOKUP(D635,'02_РЦ'!$A$3:$I$7,9,FALSE),"Немає РЦ"))</f>
        <v>В межах</v>
      </c>
    </row>
    <row r="636" spans="1:19">
      <c r="A636" s="2" t="str">
        <f>'06A_Варіанти'!A627</f>
        <v>BASE_3065</v>
      </c>
      <c r="B636" s="2" t="str">
        <f>'06A_Варіанти'!B627</f>
        <v>TT_3065</v>
      </c>
      <c r="C636" s="2" t="str">
        <f>'06A_Варіанти'!D627</f>
        <v>Основний</v>
      </c>
      <c r="D636" s="2" t="str">
        <f>'06A_Варіанти'!C627</f>
        <v>РЦП</v>
      </c>
      <c r="E636" s="2" t="str">
        <f>'06A_Варіанти'!S627</f>
        <v>DIRECT</v>
      </c>
      <c r="F636" s="2" t="str">
        <f>IF(O636='06A_Варіанти'!E627,'06A_Варіанти'!E$1,IF(O636='06A_Варіанти'!F627,'06A_Варіанти'!F$1,IF(O636='06A_Варіанти'!G627,'06A_Варіанти'!G$1,IF(O636='06A_Варіанти'!H627,'06A_Варіанти'!H$1,IF(O636='06A_Варіанти'!I627,'06A_Варіанти'!I$1,IF(O636='06A_Варіанти'!J627,'06A_Варіанти'!J$1,IF(O636='06A_Варіанти'!K627,'06A_Варіанти'!K$1,IF(O636='06A_Варіанти'!L627,'06A_Варіанти'!L$1,IF(O636='06A_Варіанти'!M627,'06A_Варіанти'!M$1,IF(O636='06A_Варіанти'!N627,'06A_Варіанти'!N$1,IF(O636='06A_Варіанти'!O627,'06A_Варіанти'!O$1,IF(O636='06A_Варіанти'!P627,'06A_Варіанти'!P$1,IF(O636='06A_Варіанти'!Q627,'06A_Варіанти'!Q$1,IF(O636='06A_Варіанти'!R627,'06A_Варіанти'!R$1,"НЕМАЄ МАРШРУТУ"))))))))))))))</f>
        <v>DIRECT</v>
      </c>
      <c r="G636" s="2" t="str">
        <f t="shared" si="63"/>
        <v>БЕЗ ЗМІН</v>
      </c>
      <c r="H636" s="2">
        <f>IF(G636="НЕМАЄ МАРШРУТУ",0,O636-'06A_Варіанти'!T627)</f>
        <v>0</v>
      </c>
      <c r="I636" s="2">
        <f>IFERROR(INDEX('04_Потоки'!$E:$E,MATCH(A636,'04_Потоки'!$A:$A,0)),0)</f>
        <v>1.850536130536131</v>
      </c>
      <c r="J636" s="2">
        <f t="shared" si="64"/>
        <v>1</v>
      </c>
      <c r="K636" s="2">
        <f>IF(C636="РЦК макси",0,2*'06A_Варіанти'!T627*J636)</f>
        <v>317.8</v>
      </c>
      <c r="L636" s="2">
        <f t="shared" si="65"/>
        <v>317.8</v>
      </c>
      <c r="M636" s="2">
        <f t="shared" si="66"/>
        <v>0</v>
      </c>
      <c r="N636" s="9">
        <f t="shared" si="67"/>
        <v>0</v>
      </c>
      <c r="O636" s="2">
        <f>MIN(IF('07A_Конструктор'!$D$5="Так",'06A_Варіанти'!E627,1E+99),IF('07A_Конструктор'!$D$6="Так",'06A_Варіанти'!F627,1E+99),IF('07A_Конструктор'!$D$7="Так",'06A_Варіанти'!G627,1E+99),IF('07A_Конструктор'!$D$8="Так",'06A_Варіанти'!H627,1E+99),IF('07A_Конструктор'!$D$9="Так",'06A_Варіанти'!I627,1E+99),IF('07A_Конструктор'!$D$10="Так",'06A_Варіанти'!J627,1E+99),IF('07A_Конструктор'!$D$11="Так",'06A_Варіанти'!K627,1E+99),IF('07A_Конструктор'!$D$12="Так",'06A_Варіанти'!L627,1E+99),IF('07A_Конструктор'!$D$13="Так",'06A_Варіанти'!M627,1E+99),IF('07A_Конструктор'!$D$14="Так",'06A_Варіанти'!N627,1E+99),IF('07A_Конструктор'!$D$15="Так",'06A_Варіанти'!O627,1E+99),IF('07A_Конструктор'!$D$16="Так",'06A_Варіанти'!P627,1E+99),IF('07A_Конструктор'!$D$17="Так",'06A_Варіанти'!Q627,1E+99),IF('06A_Варіанти'!R627="",1E+99,'06A_Варіанти'!R627))</f>
        <v>158.9</v>
      </c>
      <c r="P636" s="2" t="str">
        <f t="shared" si="68"/>
        <v>5 т</v>
      </c>
      <c r="Q636" s="2">
        <f t="shared" si="69"/>
        <v>14</v>
      </c>
      <c r="R636" s="2">
        <f>IF(OR(C636="РЦК макси",C636="РЦЧ SKU"),"SKU-потік",IFERROR(VLOOKUP(D636,'02_РЦ'!$A$3:$I$7,5,FALSE),0))</f>
        <v>800</v>
      </c>
      <c r="S636" s="2" t="str">
        <f>IF(OR(C636="РЦК макси",C636="РЦЧ SKU"),"Не рахується в ліміт",IFERROR(VLOOKUP(D636,'02_РЦ'!$A$3:$I$7,9,FALSE),"Немає РЦ"))</f>
        <v>В межах</v>
      </c>
    </row>
    <row r="637" spans="1:19">
      <c r="A637" s="2" t="str">
        <f>'06A_Варіанти'!A628</f>
        <v>BASE_3066</v>
      </c>
      <c r="B637" s="2" t="str">
        <f>'06A_Варіанти'!B628</f>
        <v>TT_3066</v>
      </c>
      <c r="C637" s="2" t="str">
        <f>'06A_Варіанти'!D628</f>
        <v>Основний</v>
      </c>
      <c r="D637" s="2" t="str">
        <f>'06A_Варіанти'!C628</f>
        <v>РЦП</v>
      </c>
      <c r="E637" s="2" t="str">
        <f>'06A_Варіанти'!S628</f>
        <v>DIRECT</v>
      </c>
      <c r="F637" s="2" t="str">
        <f>IF(O637='06A_Варіанти'!E628,'06A_Варіанти'!E$1,IF(O637='06A_Варіанти'!F628,'06A_Варіанти'!F$1,IF(O637='06A_Варіанти'!G628,'06A_Варіанти'!G$1,IF(O637='06A_Варіанти'!H628,'06A_Варіанти'!H$1,IF(O637='06A_Варіанти'!I628,'06A_Варіанти'!I$1,IF(O637='06A_Варіанти'!J628,'06A_Варіанти'!J$1,IF(O637='06A_Варіанти'!K628,'06A_Варіанти'!K$1,IF(O637='06A_Варіанти'!L628,'06A_Варіанти'!L$1,IF(O637='06A_Варіанти'!M628,'06A_Варіанти'!M$1,IF(O637='06A_Варіанти'!N628,'06A_Варіанти'!N$1,IF(O637='06A_Варіанти'!O628,'06A_Варіанти'!O$1,IF(O637='06A_Варіанти'!P628,'06A_Варіанти'!P$1,IF(O637='06A_Варіанти'!Q628,'06A_Варіанти'!Q$1,IF(O637='06A_Варіанти'!R628,'06A_Варіанти'!R$1,"НЕМАЄ МАРШРУТУ"))))))))))))))</f>
        <v>DIRECT</v>
      </c>
      <c r="G637" s="2" t="str">
        <f t="shared" si="63"/>
        <v>БЕЗ ЗМІН</v>
      </c>
      <c r="H637" s="2">
        <f>IF(G637="НЕМАЄ МАРШРУТУ",0,O637-'06A_Варіанти'!T628)</f>
        <v>0</v>
      </c>
      <c r="I637" s="2">
        <f>IFERROR(INDEX('04_Потоки'!$E:$E,MATCH(A637,'04_Потоки'!$A:$A,0)),0)</f>
        <v>1.850536130536131</v>
      </c>
      <c r="J637" s="2">
        <f t="shared" si="64"/>
        <v>1</v>
      </c>
      <c r="K637" s="2">
        <f>IF(C637="РЦК макси",0,2*'06A_Варіанти'!T628*J637)</f>
        <v>280</v>
      </c>
      <c r="L637" s="2">
        <f t="shared" si="65"/>
        <v>280</v>
      </c>
      <c r="M637" s="2">
        <f t="shared" si="66"/>
        <v>0</v>
      </c>
      <c r="N637" s="9">
        <f t="shared" si="67"/>
        <v>0</v>
      </c>
      <c r="O637" s="2">
        <f>MIN(IF('07A_Конструктор'!$D$5="Так",'06A_Варіанти'!E628,1E+99),IF('07A_Конструктор'!$D$6="Так",'06A_Варіанти'!F628,1E+99),IF('07A_Конструктор'!$D$7="Так",'06A_Варіанти'!G628,1E+99),IF('07A_Конструктор'!$D$8="Так",'06A_Варіанти'!H628,1E+99),IF('07A_Конструктор'!$D$9="Так",'06A_Варіанти'!I628,1E+99),IF('07A_Конструктор'!$D$10="Так",'06A_Варіанти'!J628,1E+99),IF('07A_Конструктор'!$D$11="Так",'06A_Варіанти'!K628,1E+99),IF('07A_Конструктор'!$D$12="Так",'06A_Варіанти'!L628,1E+99),IF('07A_Конструктор'!$D$13="Так",'06A_Варіанти'!M628,1E+99),IF('07A_Конструктор'!$D$14="Так",'06A_Варіанти'!N628,1E+99),IF('07A_Конструктор'!$D$15="Так",'06A_Варіанти'!O628,1E+99),IF('07A_Конструктор'!$D$16="Так",'06A_Варіанти'!P628,1E+99),IF('07A_Конструктор'!$D$17="Так",'06A_Варіанти'!Q628,1E+99),IF('06A_Варіанти'!R628="",1E+99,'06A_Варіанти'!R628))</f>
        <v>140</v>
      </c>
      <c r="P637" s="2" t="str">
        <f t="shared" si="68"/>
        <v>5 т</v>
      </c>
      <c r="Q637" s="2">
        <f t="shared" si="69"/>
        <v>14</v>
      </c>
      <c r="R637" s="2">
        <f>IF(OR(C637="РЦК макси",C637="РЦЧ SKU"),"SKU-потік",IFERROR(VLOOKUP(D637,'02_РЦ'!$A$3:$I$7,5,FALSE),0))</f>
        <v>800</v>
      </c>
      <c r="S637" s="2" t="str">
        <f>IF(OR(C637="РЦК макси",C637="РЦЧ SKU"),"Не рахується в ліміт",IFERROR(VLOOKUP(D637,'02_РЦ'!$A$3:$I$7,9,FALSE),"Немає РЦ"))</f>
        <v>В межах</v>
      </c>
    </row>
    <row r="638" spans="1:19">
      <c r="A638" s="2" t="str">
        <f>'06A_Варіанти'!A629</f>
        <v>BASE_3072</v>
      </c>
      <c r="B638" s="2" t="str">
        <f>'06A_Варіанти'!B629</f>
        <v>TT_3072</v>
      </c>
      <c r="C638" s="2" t="str">
        <f>'06A_Варіанти'!D629</f>
        <v>Основний</v>
      </c>
      <c r="D638" s="2" t="str">
        <f>'06A_Варіанти'!C629</f>
        <v>РЦП</v>
      </c>
      <c r="E638" s="2" t="str">
        <f>'06A_Варіанти'!S629</f>
        <v>DIRECT</v>
      </c>
      <c r="F638" s="2" t="str">
        <f>IF(O638='06A_Варіанти'!E629,'06A_Варіанти'!E$1,IF(O638='06A_Варіанти'!F629,'06A_Варіанти'!F$1,IF(O638='06A_Варіанти'!G629,'06A_Варіанти'!G$1,IF(O638='06A_Варіанти'!H629,'06A_Варіанти'!H$1,IF(O638='06A_Варіанти'!I629,'06A_Варіанти'!I$1,IF(O638='06A_Варіанти'!J629,'06A_Варіанти'!J$1,IF(O638='06A_Варіанти'!K629,'06A_Варіанти'!K$1,IF(O638='06A_Варіанти'!L629,'06A_Варіанти'!L$1,IF(O638='06A_Варіанти'!M629,'06A_Варіанти'!M$1,IF(O638='06A_Варіанти'!N629,'06A_Варіанти'!N$1,IF(O638='06A_Варіанти'!O629,'06A_Варіанти'!O$1,IF(O638='06A_Варіанти'!P629,'06A_Варіанти'!P$1,IF(O638='06A_Варіанти'!Q629,'06A_Варіанти'!Q$1,IF(O638='06A_Варіанти'!R629,'06A_Варіанти'!R$1,"НЕМАЄ МАРШРУТУ"))))))))))))))</f>
        <v>DIRECT</v>
      </c>
      <c r="G638" s="2" t="str">
        <f t="shared" si="63"/>
        <v>БЕЗ ЗМІН</v>
      </c>
      <c r="H638" s="2">
        <f>IF(G638="НЕМАЄ МАРШРУТУ",0,O638-'06A_Варіанти'!T629)</f>
        <v>0</v>
      </c>
      <c r="I638" s="2">
        <f>IFERROR(INDEX('04_Потоки'!$E:$E,MATCH(A638,'04_Потоки'!$A:$A,0)),0)</f>
        <v>1.850536130536131</v>
      </c>
      <c r="J638" s="2">
        <f t="shared" si="64"/>
        <v>1</v>
      </c>
      <c r="K638" s="2">
        <f>IF(C638="РЦК макси",0,2*'06A_Варіанти'!T629*J638)</f>
        <v>463</v>
      </c>
      <c r="L638" s="2">
        <f t="shared" si="65"/>
        <v>463</v>
      </c>
      <c r="M638" s="2">
        <f t="shared" si="66"/>
        <v>0</v>
      </c>
      <c r="N638" s="9">
        <f t="shared" si="67"/>
        <v>0</v>
      </c>
      <c r="O638" s="2">
        <f>MIN(IF('07A_Конструктор'!$D$5="Так",'06A_Варіанти'!E629,1E+99),IF('07A_Конструктор'!$D$6="Так",'06A_Варіанти'!F629,1E+99),IF('07A_Конструктор'!$D$7="Так",'06A_Варіанти'!G629,1E+99),IF('07A_Конструктор'!$D$8="Так",'06A_Варіанти'!H629,1E+99),IF('07A_Конструктор'!$D$9="Так",'06A_Варіанти'!I629,1E+99),IF('07A_Конструктор'!$D$10="Так",'06A_Варіанти'!J629,1E+99),IF('07A_Конструктор'!$D$11="Так",'06A_Варіанти'!K629,1E+99),IF('07A_Конструктор'!$D$12="Так",'06A_Варіанти'!L629,1E+99),IF('07A_Конструктор'!$D$13="Так",'06A_Варіанти'!M629,1E+99),IF('07A_Конструктор'!$D$14="Так",'06A_Варіанти'!N629,1E+99),IF('07A_Конструктор'!$D$15="Так",'06A_Варіанти'!O629,1E+99),IF('07A_Конструктор'!$D$16="Так",'06A_Варіанти'!P629,1E+99),IF('07A_Конструктор'!$D$17="Так",'06A_Варіанти'!Q629,1E+99),IF('06A_Варіанти'!R629="",1E+99,'06A_Варіанти'!R629))</f>
        <v>231.5</v>
      </c>
      <c r="P638" s="2" t="str">
        <f t="shared" si="68"/>
        <v>5 т</v>
      </c>
      <c r="Q638" s="2">
        <f t="shared" si="69"/>
        <v>14</v>
      </c>
      <c r="R638" s="2">
        <f>IF(OR(C638="РЦК макси",C638="РЦЧ SKU"),"SKU-потік",IFERROR(VLOOKUP(D638,'02_РЦ'!$A$3:$I$7,5,FALSE),0))</f>
        <v>800</v>
      </c>
      <c r="S638" s="2" t="str">
        <f>IF(OR(C638="РЦК макси",C638="РЦЧ SKU"),"Не рахується в ліміт",IFERROR(VLOOKUP(D638,'02_РЦ'!$A$3:$I$7,9,FALSE),"Немає РЦ"))</f>
        <v>В межах</v>
      </c>
    </row>
    <row r="639" spans="1:19">
      <c r="A639" s="2" t="str">
        <f>'06A_Варіанти'!A630</f>
        <v>BASE_3073</v>
      </c>
      <c r="B639" s="2" t="str">
        <f>'06A_Варіанти'!B630</f>
        <v>TT_3073</v>
      </c>
      <c r="C639" s="2" t="str">
        <f>'06A_Варіанти'!D630</f>
        <v>Основний</v>
      </c>
      <c r="D639" s="2" t="str">
        <f>'06A_Варіанти'!C630</f>
        <v>РЦП</v>
      </c>
      <c r="E639" s="2" t="str">
        <f>'06A_Варіанти'!S630</f>
        <v>DIRECT</v>
      </c>
      <c r="F639" s="2" t="str">
        <f>IF(O639='06A_Варіанти'!E630,'06A_Варіанти'!E$1,IF(O639='06A_Варіанти'!F630,'06A_Варіанти'!F$1,IF(O639='06A_Варіанти'!G630,'06A_Варіанти'!G$1,IF(O639='06A_Варіанти'!H630,'06A_Варіанти'!H$1,IF(O639='06A_Варіанти'!I630,'06A_Варіанти'!I$1,IF(O639='06A_Варіанти'!J630,'06A_Варіанти'!J$1,IF(O639='06A_Варіанти'!K630,'06A_Варіанти'!K$1,IF(O639='06A_Варіанти'!L630,'06A_Варіанти'!L$1,IF(O639='06A_Варіанти'!M630,'06A_Варіанти'!M$1,IF(O639='06A_Варіанти'!N630,'06A_Варіанти'!N$1,IF(O639='06A_Варіанти'!O630,'06A_Варіанти'!O$1,IF(O639='06A_Варіанти'!P630,'06A_Варіанти'!P$1,IF(O639='06A_Варіанти'!Q630,'06A_Варіанти'!Q$1,IF(O639='06A_Варіанти'!R630,'06A_Варіанти'!R$1,"НЕМАЄ МАРШРУТУ"))))))))))))))</f>
        <v>DIRECT</v>
      </c>
      <c r="G639" s="2" t="str">
        <f t="shared" si="63"/>
        <v>БЕЗ ЗМІН</v>
      </c>
      <c r="H639" s="2">
        <f>IF(G639="НЕМАЄ МАРШРУТУ",0,O639-'06A_Варіанти'!T630)</f>
        <v>0</v>
      </c>
      <c r="I639" s="2">
        <f>IFERROR(INDEX('04_Потоки'!$E:$E,MATCH(A639,'04_Потоки'!$A:$A,0)),0)</f>
        <v>1.850536130536131</v>
      </c>
      <c r="J639" s="2">
        <f t="shared" si="64"/>
        <v>1</v>
      </c>
      <c r="K639" s="2">
        <f>IF(C639="РЦК макси",0,2*'06A_Варіанти'!T630*J639)</f>
        <v>469</v>
      </c>
      <c r="L639" s="2">
        <f t="shared" si="65"/>
        <v>469</v>
      </c>
      <c r="M639" s="2">
        <f t="shared" si="66"/>
        <v>0</v>
      </c>
      <c r="N639" s="9">
        <f t="shared" si="67"/>
        <v>0</v>
      </c>
      <c r="O639" s="2">
        <f>MIN(IF('07A_Конструктор'!$D$5="Так",'06A_Варіанти'!E630,1E+99),IF('07A_Конструктор'!$D$6="Так",'06A_Варіанти'!F630,1E+99),IF('07A_Конструктор'!$D$7="Так",'06A_Варіанти'!G630,1E+99),IF('07A_Конструктор'!$D$8="Так",'06A_Варіанти'!H630,1E+99),IF('07A_Конструктор'!$D$9="Так",'06A_Варіанти'!I630,1E+99),IF('07A_Конструктор'!$D$10="Так",'06A_Варіанти'!J630,1E+99),IF('07A_Конструктор'!$D$11="Так",'06A_Варіанти'!K630,1E+99),IF('07A_Конструктор'!$D$12="Так",'06A_Варіанти'!L630,1E+99),IF('07A_Конструктор'!$D$13="Так",'06A_Варіанти'!M630,1E+99),IF('07A_Конструктор'!$D$14="Так",'06A_Варіанти'!N630,1E+99),IF('07A_Конструктор'!$D$15="Так",'06A_Варіанти'!O630,1E+99),IF('07A_Конструктор'!$D$16="Так",'06A_Варіанти'!P630,1E+99),IF('07A_Конструктор'!$D$17="Так",'06A_Варіанти'!Q630,1E+99),IF('06A_Варіанти'!R630="",1E+99,'06A_Варіанти'!R630))</f>
        <v>234.5</v>
      </c>
      <c r="P639" s="2" t="str">
        <f t="shared" si="68"/>
        <v>5 т</v>
      </c>
      <c r="Q639" s="2">
        <f t="shared" si="69"/>
        <v>14</v>
      </c>
      <c r="R639" s="2">
        <f>IF(OR(C639="РЦК макси",C639="РЦЧ SKU"),"SKU-потік",IFERROR(VLOOKUP(D639,'02_РЦ'!$A$3:$I$7,5,FALSE),0))</f>
        <v>800</v>
      </c>
      <c r="S639" s="2" t="str">
        <f>IF(OR(C639="РЦК макси",C639="РЦЧ SKU"),"Не рахується в ліміт",IFERROR(VLOOKUP(D639,'02_РЦ'!$A$3:$I$7,9,FALSE),"Немає РЦ"))</f>
        <v>В межах</v>
      </c>
    </row>
    <row r="640" spans="1:19">
      <c r="A640" s="2" t="str">
        <f>'06A_Варіанти'!A631</f>
        <v>BASE_3076</v>
      </c>
      <c r="B640" s="2" t="str">
        <f>'06A_Варіанти'!B631</f>
        <v>TT_3076</v>
      </c>
      <c r="C640" s="2" t="str">
        <f>'06A_Варіанти'!D631</f>
        <v>Основний</v>
      </c>
      <c r="D640" s="2" t="str">
        <f>'06A_Варіанти'!C631</f>
        <v>РЦП</v>
      </c>
      <c r="E640" s="2" t="str">
        <f>'06A_Варіанти'!S631</f>
        <v>DIRECT</v>
      </c>
      <c r="F640" s="2" t="str">
        <f>IF(O640='06A_Варіанти'!E631,'06A_Варіанти'!E$1,IF(O640='06A_Варіанти'!F631,'06A_Варіанти'!F$1,IF(O640='06A_Варіанти'!G631,'06A_Варіанти'!G$1,IF(O640='06A_Варіанти'!H631,'06A_Варіанти'!H$1,IF(O640='06A_Варіанти'!I631,'06A_Варіанти'!I$1,IF(O640='06A_Варіанти'!J631,'06A_Варіанти'!J$1,IF(O640='06A_Варіанти'!K631,'06A_Варіанти'!K$1,IF(O640='06A_Варіанти'!L631,'06A_Варіанти'!L$1,IF(O640='06A_Варіанти'!M631,'06A_Варіанти'!M$1,IF(O640='06A_Варіанти'!N631,'06A_Варіанти'!N$1,IF(O640='06A_Варіанти'!O631,'06A_Варіанти'!O$1,IF(O640='06A_Варіанти'!P631,'06A_Варіанти'!P$1,IF(O640='06A_Варіанти'!Q631,'06A_Варіанти'!Q$1,IF(O640='06A_Варіанти'!R631,'06A_Варіанти'!R$1,"НЕМАЄ МАРШРУТУ"))))))))))))))</f>
        <v>DIRECT</v>
      </c>
      <c r="G640" s="2" t="str">
        <f t="shared" si="63"/>
        <v>БЕЗ ЗМІН</v>
      </c>
      <c r="H640" s="2">
        <f>IF(G640="НЕМАЄ МАРШРУТУ",0,O640-'06A_Варіанти'!T631)</f>
        <v>0</v>
      </c>
      <c r="I640" s="2">
        <f>IFERROR(INDEX('04_Потоки'!$E:$E,MATCH(A640,'04_Потоки'!$A:$A,0)),0)</f>
        <v>1.850536130536131</v>
      </c>
      <c r="J640" s="2">
        <f t="shared" si="64"/>
        <v>1</v>
      </c>
      <c r="K640" s="2">
        <f>IF(C640="РЦК макси",0,2*'06A_Варіанти'!T631*J640)</f>
        <v>369.8</v>
      </c>
      <c r="L640" s="2">
        <f t="shared" si="65"/>
        <v>369.8</v>
      </c>
      <c r="M640" s="2">
        <f t="shared" si="66"/>
        <v>0</v>
      </c>
      <c r="N640" s="9">
        <f t="shared" si="67"/>
        <v>0</v>
      </c>
      <c r="O640" s="2">
        <f>MIN(IF('07A_Конструктор'!$D$5="Так",'06A_Варіанти'!E631,1E+99),IF('07A_Конструктор'!$D$6="Так",'06A_Варіанти'!F631,1E+99),IF('07A_Конструктор'!$D$7="Так",'06A_Варіанти'!G631,1E+99),IF('07A_Конструктор'!$D$8="Так",'06A_Варіанти'!H631,1E+99),IF('07A_Конструктор'!$D$9="Так",'06A_Варіанти'!I631,1E+99),IF('07A_Конструктор'!$D$10="Так",'06A_Варіанти'!J631,1E+99),IF('07A_Конструктор'!$D$11="Так",'06A_Варіанти'!K631,1E+99),IF('07A_Конструктор'!$D$12="Так",'06A_Варіанти'!L631,1E+99),IF('07A_Конструктор'!$D$13="Так",'06A_Варіанти'!M631,1E+99),IF('07A_Конструктор'!$D$14="Так",'06A_Варіанти'!N631,1E+99),IF('07A_Конструктор'!$D$15="Так",'06A_Варіанти'!O631,1E+99),IF('07A_Конструктор'!$D$16="Так",'06A_Варіанти'!P631,1E+99),IF('07A_Конструктор'!$D$17="Так",'06A_Варіанти'!Q631,1E+99),IF('06A_Варіанти'!R631="",1E+99,'06A_Варіанти'!R631))</f>
        <v>184.9</v>
      </c>
      <c r="P640" s="2" t="str">
        <f t="shared" si="68"/>
        <v>5 т</v>
      </c>
      <c r="Q640" s="2">
        <f t="shared" si="69"/>
        <v>14</v>
      </c>
      <c r="R640" s="2">
        <f>IF(OR(C640="РЦК макси",C640="РЦЧ SKU"),"SKU-потік",IFERROR(VLOOKUP(D640,'02_РЦ'!$A$3:$I$7,5,FALSE),0))</f>
        <v>800</v>
      </c>
      <c r="S640" s="2" t="str">
        <f>IF(OR(C640="РЦК макси",C640="РЦЧ SKU"),"Не рахується в ліміт",IFERROR(VLOOKUP(D640,'02_РЦ'!$A$3:$I$7,9,FALSE),"Немає РЦ"))</f>
        <v>В межах</v>
      </c>
    </row>
    <row r="641" spans="1:19">
      <c r="A641" s="2" t="str">
        <f>'06A_Варіанти'!A632</f>
        <v>BASE_3079</v>
      </c>
      <c r="B641" s="2" t="str">
        <f>'06A_Варіанти'!B632</f>
        <v>TT_3079</v>
      </c>
      <c r="C641" s="2" t="str">
        <f>'06A_Варіанти'!D632</f>
        <v>Основний</v>
      </c>
      <c r="D641" s="2" t="str">
        <f>'06A_Варіанти'!C632</f>
        <v>РЦП</v>
      </c>
      <c r="E641" s="2" t="str">
        <f>'06A_Варіанти'!S632</f>
        <v>DIRECT</v>
      </c>
      <c r="F641" s="2" t="str">
        <f>IF(O641='06A_Варіанти'!E632,'06A_Варіанти'!E$1,IF(O641='06A_Варіанти'!F632,'06A_Варіанти'!F$1,IF(O641='06A_Варіанти'!G632,'06A_Варіанти'!G$1,IF(O641='06A_Варіанти'!H632,'06A_Варіанти'!H$1,IF(O641='06A_Варіанти'!I632,'06A_Варіанти'!I$1,IF(O641='06A_Варіанти'!J632,'06A_Варіанти'!J$1,IF(O641='06A_Варіанти'!K632,'06A_Варіанти'!K$1,IF(O641='06A_Варіанти'!L632,'06A_Варіанти'!L$1,IF(O641='06A_Варіанти'!M632,'06A_Варіанти'!M$1,IF(O641='06A_Варіанти'!N632,'06A_Варіанти'!N$1,IF(O641='06A_Варіанти'!O632,'06A_Варіанти'!O$1,IF(O641='06A_Варіанти'!P632,'06A_Варіанти'!P$1,IF(O641='06A_Варіанти'!Q632,'06A_Варіанти'!Q$1,IF(O641='06A_Варіанти'!R632,'06A_Варіанти'!R$1,"НЕМАЄ МАРШРУТУ"))))))))))))))</f>
        <v>DIRECT</v>
      </c>
      <c r="G641" s="2" t="str">
        <f t="shared" si="63"/>
        <v>БЕЗ ЗМІН</v>
      </c>
      <c r="H641" s="2">
        <f>IF(G641="НЕМАЄ МАРШРУТУ",0,O641-'06A_Варіанти'!T632)</f>
        <v>0</v>
      </c>
      <c r="I641" s="2">
        <f>IFERROR(INDEX('04_Потоки'!$E:$E,MATCH(A641,'04_Потоки'!$A:$A,0)),0)</f>
        <v>1.850536130536131</v>
      </c>
      <c r="J641" s="2">
        <f t="shared" si="64"/>
        <v>1</v>
      </c>
      <c r="K641" s="2">
        <f>IF(C641="РЦК макси",0,2*'06A_Варіанти'!T632*J641)</f>
        <v>608.20000000000005</v>
      </c>
      <c r="L641" s="2">
        <f t="shared" si="65"/>
        <v>608.20000000000005</v>
      </c>
      <c r="M641" s="2">
        <f t="shared" si="66"/>
        <v>0</v>
      </c>
      <c r="N641" s="9">
        <f t="shared" si="67"/>
        <v>0</v>
      </c>
      <c r="O641" s="2">
        <f>MIN(IF('07A_Конструктор'!$D$5="Так",'06A_Варіанти'!E632,1E+99),IF('07A_Конструктор'!$D$6="Так",'06A_Варіанти'!F632,1E+99),IF('07A_Конструктор'!$D$7="Так",'06A_Варіанти'!G632,1E+99),IF('07A_Конструктор'!$D$8="Так",'06A_Варіанти'!H632,1E+99),IF('07A_Конструктор'!$D$9="Так",'06A_Варіанти'!I632,1E+99),IF('07A_Конструктор'!$D$10="Так",'06A_Варіанти'!J632,1E+99),IF('07A_Конструктор'!$D$11="Так",'06A_Варіанти'!K632,1E+99),IF('07A_Конструктор'!$D$12="Так",'06A_Варіанти'!L632,1E+99),IF('07A_Конструктор'!$D$13="Так",'06A_Варіанти'!M632,1E+99),IF('07A_Конструктор'!$D$14="Так",'06A_Варіанти'!N632,1E+99),IF('07A_Конструктор'!$D$15="Так",'06A_Варіанти'!O632,1E+99),IF('07A_Конструктор'!$D$16="Так",'06A_Варіанти'!P632,1E+99),IF('07A_Конструктор'!$D$17="Так",'06A_Варіанти'!Q632,1E+99),IF('06A_Варіанти'!R632="",1E+99,'06A_Варіанти'!R632))</f>
        <v>304.10000000000002</v>
      </c>
      <c r="P641" s="2" t="str">
        <f t="shared" si="68"/>
        <v>5 т</v>
      </c>
      <c r="Q641" s="2">
        <f t="shared" si="69"/>
        <v>14</v>
      </c>
      <c r="R641" s="2">
        <f>IF(OR(C641="РЦК макси",C641="РЦЧ SKU"),"SKU-потік",IFERROR(VLOOKUP(D641,'02_РЦ'!$A$3:$I$7,5,FALSE),0))</f>
        <v>800</v>
      </c>
      <c r="S641" s="2" t="str">
        <f>IF(OR(C641="РЦК макси",C641="РЦЧ SKU"),"Не рахується в ліміт",IFERROR(VLOOKUP(D641,'02_РЦ'!$A$3:$I$7,9,FALSE),"Немає РЦ"))</f>
        <v>В межах</v>
      </c>
    </row>
    <row r="642" spans="1:19">
      <c r="A642" s="2" t="str">
        <f>'06A_Варіанти'!A633</f>
        <v>BASE_3083</v>
      </c>
      <c r="B642" s="2" t="str">
        <f>'06A_Варіанти'!B633</f>
        <v>TT_3083</v>
      </c>
      <c r="C642" s="2" t="str">
        <f>'06A_Варіанти'!D633</f>
        <v>Основний</v>
      </c>
      <c r="D642" s="2" t="str">
        <f>'06A_Варіанти'!C633</f>
        <v>РЦП</v>
      </c>
      <c r="E642" s="2" t="str">
        <f>'06A_Варіанти'!S633</f>
        <v>DNI_AMUR</v>
      </c>
      <c r="F642" s="2" t="str">
        <f>IF(O642='06A_Варіанти'!E633,'06A_Варіанти'!E$1,IF(O642='06A_Варіанти'!F633,'06A_Варіанти'!F$1,IF(O642='06A_Варіанти'!G633,'06A_Варіанти'!G$1,IF(O642='06A_Варіанти'!H633,'06A_Варіанти'!H$1,IF(O642='06A_Варіанти'!I633,'06A_Варіанти'!I$1,IF(O642='06A_Варіанти'!J633,'06A_Варіанти'!J$1,IF(O642='06A_Варіанти'!K633,'06A_Варіанти'!K$1,IF(O642='06A_Варіанти'!L633,'06A_Варіанти'!L$1,IF(O642='06A_Варіанти'!M633,'06A_Варіанти'!M$1,IF(O642='06A_Варіанти'!N633,'06A_Варіанти'!N$1,IF(O642='06A_Варіанти'!O633,'06A_Варіанти'!O$1,IF(O642='06A_Варіанти'!P633,'06A_Варіанти'!P$1,IF(O642='06A_Варіанти'!Q633,'06A_Варіанти'!Q$1,IF(O642='06A_Варіанти'!R633,'06A_Варіанти'!R$1,"НЕМАЄ МАРШРУТУ"))))))))))))))</f>
        <v>DNI_AMUR</v>
      </c>
      <c r="G642" s="2" t="str">
        <f t="shared" si="63"/>
        <v>БЕЗ ЗМІН</v>
      </c>
      <c r="H642" s="2">
        <f>IF(G642="НЕМАЄ МАРШРУТУ",0,O642-'06A_Варіанти'!T633)</f>
        <v>0</v>
      </c>
      <c r="I642" s="2">
        <f>IFERROR(INDEX('04_Потоки'!$E:$E,MATCH(A642,'04_Потоки'!$A:$A,0)),0)</f>
        <v>1.850536130536131</v>
      </c>
      <c r="J642" s="2">
        <f t="shared" si="64"/>
        <v>1</v>
      </c>
      <c r="K642" s="2">
        <f>IF(C642="РЦК макси",0,2*'06A_Варіанти'!T633*J642)</f>
        <v>466.2</v>
      </c>
      <c r="L642" s="2">
        <f t="shared" si="65"/>
        <v>466.2</v>
      </c>
      <c r="M642" s="2">
        <f t="shared" si="66"/>
        <v>0</v>
      </c>
      <c r="N642" s="9">
        <f t="shared" si="67"/>
        <v>0</v>
      </c>
      <c r="O642" s="2">
        <f>MIN(IF('07A_Конструктор'!$D$5="Так",'06A_Варіанти'!E633,1E+99),IF('07A_Конструктор'!$D$6="Так",'06A_Варіанти'!F633,1E+99),IF('07A_Конструктор'!$D$7="Так",'06A_Варіанти'!G633,1E+99),IF('07A_Конструктор'!$D$8="Так",'06A_Варіанти'!H633,1E+99),IF('07A_Конструктор'!$D$9="Так",'06A_Варіанти'!I633,1E+99),IF('07A_Конструктор'!$D$10="Так",'06A_Варіанти'!J633,1E+99),IF('07A_Конструктор'!$D$11="Так",'06A_Варіанти'!K633,1E+99),IF('07A_Конструктор'!$D$12="Так",'06A_Варіанти'!L633,1E+99),IF('07A_Конструктор'!$D$13="Так",'06A_Варіанти'!M633,1E+99),IF('07A_Конструктор'!$D$14="Так",'06A_Варіанти'!N633,1E+99),IF('07A_Конструктор'!$D$15="Так",'06A_Варіанти'!O633,1E+99),IF('07A_Конструктор'!$D$16="Так",'06A_Варіанти'!P633,1E+99),IF('07A_Конструктор'!$D$17="Так",'06A_Варіанти'!Q633,1E+99),IF('06A_Варіанти'!R633="",1E+99,'06A_Варіанти'!R633))</f>
        <v>233.1</v>
      </c>
      <c r="P642" s="2" t="str">
        <f t="shared" si="68"/>
        <v>5 т</v>
      </c>
      <c r="Q642" s="2">
        <f t="shared" si="69"/>
        <v>14</v>
      </c>
      <c r="R642" s="2">
        <f>IF(OR(C642="РЦК макси",C642="РЦЧ SKU"),"SKU-потік",IFERROR(VLOOKUP(D642,'02_РЦ'!$A$3:$I$7,5,FALSE),0))</f>
        <v>800</v>
      </c>
      <c r="S642" s="2" t="str">
        <f>IF(OR(C642="РЦК макси",C642="РЦЧ SKU"),"Не рахується в ліміт",IFERROR(VLOOKUP(D642,'02_РЦ'!$A$3:$I$7,9,FALSE),"Немає РЦ"))</f>
        <v>В межах</v>
      </c>
    </row>
    <row r="643" spans="1:19">
      <c r="A643" s="2" t="str">
        <f>'06A_Варіанти'!A634</f>
        <v>BASE_3088</v>
      </c>
      <c r="B643" s="2" t="str">
        <f>'06A_Варіанти'!B634</f>
        <v>TT_3088</v>
      </c>
      <c r="C643" s="2" t="str">
        <f>'06A_Варіанти'!D634</f>
        <v>Основний</v>
      </c>
      <c r="D643" s="2" t="str">
        <f>'06A_Варіанти'!C634</f>
        <v>РЦП</v>
      </c>
      <c r="E643" s="2" t="str">
        <f>'06A_Варіанти'!S634</f>
        <v>DIRECT</v>
      </c>
      <c r="F643" s="2" t="str">
        <f>IF(O643='06A_Варіанти'!E634,'06A_Варіанти'!E$1,IF(O643='06A_Варіанти'!F634,'06A_Варіанти'!F$1,IF(O643='06A_Варіанти'!G634,'06A_Варіанти'!G$1,IF(O643='06A_Варіанти'!H634,'06A_Варіанти'!H$1,IF(O643='06A_Варіанти'!I634,'06A_Варіанти'!I$1,IF(O643='06A_Варіанти'!J634,'06A_Варіанти'!J$1,IF(O643='06A_Варіанти'!K634,'06A_Варіанти'!K$1,IF(O643='06A_Варіанти'!L634,'06A_Варіанти'!L$1,IF(O643='06A_Варіанти'!M634,'06A_Варіанти'!M$1,IF(O643='06A_Варіанти'!N634,'06A_Варіанти'!N$1,IF(O643='06A_Варіанти'!O634,'06A_Варіанти'!O$1,IF(O643='06A_Варіанти'!P634,'06A_Варіанти'!P$1,IF(O643='06A_Варіанти'!Q634,'06A_Варіанти'!Q$1,IF(O643='06A_Варіанти'!R634,'06A_Варіанти'!R$1,"НЕМАЄ МАРШРУТУ"))))))))))))))</f>
        <v>DIRECT</v>
      </c>
      <c r="G643" s="2" t="str">
        <f t="shared" si="63"/>
        <v>БЕЗ ЗМІН</v>
      </c>
      <c r="H643" s="2">
        <f>IF(G643="НЕМАЄ МАРШРУТУ",0,O643-'06A_Варіанти'!T634)</f>
        <v>0</v>
      </c>
      <c r="I643" s="2">
        <f>IFERROR(INDEX('04_Потоки'!$E:$E,MATCH(A643,'04_Потоки'!$A:$A,0)),0)</f>
        <v>1.850536130536131</v>
      </c>
      <c r="J643" s="2">
        <f t="shared" si="64"/>
        <v>1</v>
      </c>
      <c r="K643" s="2">
        <f>IF(C643="РЦК макси",0,2*'06A_Варіанти'!T634*J643)</f>
        <v>249.8</v>
      </c>
      <c r="L643" s="2">
        <f t="shared" si="65"/>
        <v>249.8</v>
      </c>
      <c r="M643" s="2">
        <f t="shared" si="66"/>
        <v>0</v>
      </c>
      <c r="N643" s="9">
        <f t="shared" si="67"/>
        <v>0</v>
      </c>
      <c r="O643" s="2">
        <f>MIN(IF('07A_Конструктор'!$D$5="Так",'06A_Варіанти'!E634,1E+99),IF('07A_Конструктор'!$D$6="Так",'06A_Варіанти'!F634,1E+99),IF('07A_Конструктор'!$D$7="Так",'06A_Варіанти'!G634,1E+99),IF('07A_Конструктор'!$D$8="Так",'06A_Варіанти'!H634,1E+99),IF('07A_Конструктор'!$D$9="Так",'06A_Варіанти'!I634,1E+99),IF('07A_Конструктор'!$D$10="Так",'06A_Варіанти'!J634,1E+99),IF('07A_Конструктор'!$D$11="Так",'06A_Варіанти'!K634,1E+99),IF('07A_Конструктор'!$D$12="Так",'06A_Варіанти'!L634,1E+99),IF('07A_Конструктор'!$D$13="Так",'06A_Варіанти'!M634,1E+99),IF('07A_Конструктор'!$D$14="Так",'06A_Варіанти'!N634,1E+99),IF('07A_Конструктор'!$D$15="Так",'06A_Варіанти'!O634,1E+99),IF('07A_Конструктор'!$D$16="Так",'06A_Варіанти'!P634,1E+99),IF('07A_Конструктор'!$D$17="Так",'06A_Варіанти'!Q634,1E+99),IF('06A_Варіанти'!R634="",1E+99,'06A_Варіанти'!R634))</f>
        <v>124.9</v>
      </c>
      <c r="P643" s="2" t="str">
        <f t="shared" si="68"/>
        <v>5 т</v>
      </c>
      <c r="Q643" s="2">
        <f t="shared" si="69"/>
        <v>14</v>
      </c>
      <c r="R643" s="2">
        <f>IF(OR(C643="РЦК макси",C643="РЦЧ SKU"),"SKU-потік",IFERROR(VLOOKUP(D643,'02_РЦ'!$A$3:$I$7,5,FALSE),0))</f>
        <v>800</v>
      </c>
      <c r="S643" s="2" t="str">
        <f>IF(OR(C643="РЦК макси",C643="РЦЧ SKU"),"Не рахується в ліміт",IFERROR(VLOOKUP(D643,'02_РЦ'!$A$3:$I$7,9,FALSE),"Немає РЦ"))</f>
        <v>В межах</v>
      </c>
    </row>
    <row r="644" spans="1:19">
      <c r="A644" s="2" t="str">
        <f>'06A_Варіанти'!A635</f>
        <v>BASE_3089</v>
      </c>
      <c r="B644" s="2" t="str">
        <f>'06A_Варіанти'!B635</f>
        <v>TT_3089</v>
      </c>
      <c r="C644" s="2" t="str">
        <f>'06A_Варіанти'!D635</f>
        <v>Основний</v>
      </c>
      <c r="D644" s="2" t="str">
        <f>'06A_Варіанти'!C635</f>
        <v>РЦП</v>
      </c>
      <c r="E644" s="2" t="str">
        <f>'06A_Варіанти'!S635</f>
        <v>DIRECT</v>
      </c>
      <c r="F644" s="2" t="str">
        <f>IF(O644='06A_Варіанти'!E635,'06A_Варіанти'!E$1,IF(O644='06A_Варіанти'!F635,'06A_Варіанти'!F$1,IF(O644='06A_Варіанти'!G635,'06A_Варіанти'!G$1,IF(O644='06A_Варіанти'!H635,'06A_Варіанти'!H$1,IF(O644='06A_Варіанти'!I635,'06A_Варіанти'!I$1,IF(O644='06A_Варіанти'!J635,'06A_Варіанти'!J$1,IF(O644='06A_Варіанти'!K635,'06A_Варіанти'!K$1,IF(O644='06A_Варіанти'!L635,'06A_Варіанти'!L$1,IF(O644='06A_Варіанти'!M635,'06A_Варіанти'!M$1,IF(O644='06A_Варіанти'!N635,'06A_Варіанти'!N$1,IF(O644='06A_Варіанти'!O635,'06A_Варіанти'!O$1,IF(O644='06A_Варіанти'!P635,'06A_Варіанти'!P$1,IF(O644='06A_Варіанти'!Q635,'06A_Варіанти'!Q$1,IF(O644='06A_Варіанти'!R635,'06A_Варіанти'!R$1,"НЕМАЄ МАРШРУТУ"))))))))))))))</f>
        <v>DIRECT</v>
      </c>
      <c r="G644" s="2" t="str">
        <f t="shared" si="63"/>
        <v>БЕЗ ЗМІН</v>
      </c>
      <c r="H644" s="2">
        <f>IF(G644="НЕМАЄ МАРШРУТУ",0,O644-'06A_Варіанти'!T635)</f>
        <v>0</v>
      </c>
      <c r="I644" s="2">
        <f>IFERROR(INDEX('04_Потоки'!$E:$E,MATCH(A644,'04_Потоки'!$A:$A,0)),0)</f>
        <v>1.850536130536131</v>
      </c>
      <c r="J644" s="2">
        <f t="shared" si="64"/>
        <v>1</v>
      </c>
      <c r="K644" s="2">
        <f>IF(C644="РЦК макси",0,2*'06A_Варіанти'!T635*J644)</f>
        <v>467.6</v>
      </c>
      <c r="L644" s="2">
        <f t="shared" si="65"/>
        <v>467.6</v>
      </c>
      <c r="M644" s="2">
        <f t="shared" si="66"/>
        <v>0</v>
      </c>
      <c r="N644" s="9">
        <f t="shared" si="67"/>
        <v>0</v>
      </c>
      <c r="O644" s="2">
        <f>MIN(IF('07A_Конструктор'!$D$5="Так",'06A_Варіанти'!E635,1E+99),IF('07A_Конструктор'!$D$6="Так",'06A_Варіанти'!F635,1E+99),IF('07A_Конструктор'!$D$7="Так",'06A_Варіанти'!G635,1E+99),IF('07A_Конструктор'!$D$8="Так",'06A_Варіанти'!H635,1E+99),IF('07A_Конструктор'!$D$9="Так",'06A_Варіанти'!I635,1E+99),IF('07A_Конструктор'!$D$10="Так",'06A_Варіанти'!J635,1E+99),IF('07A_Конструктор'!$D$11="Так",'06A_Варіанти'!K635,1E+99),IF('07A_Конструктор'!$D$12="Так",'06A_Варіанти'!L635,1E+99),IF('07A_Конструктор'!$D$13="Так",'06A_Варіанти'!M635,1E+99),IF('07A_Конструктор'!$D$14="Так",'06A_Варіанти'!N635,1E+99),IF('07A_Конструктор'!$D$15="Так",'06A_Варіанти'!O635,1E+99),IF('07A_Конструктор'!$D$16="Так",'06A_Варіанти'!P635,1E+99),IF('07A_Конструктор'!$D$17="Так",'06A_Варіанти'!Q635,1E+99),IF('06A_Варіанти'!R635="",1E+99,'06A_Варіанти'!R635))</f>
        <v>233.8</v>
      </c>
      <c r="P644" s="2" t="str">
        <f t="shared" si="68"/>
        <v>5 т</v>
      </c>
      <c r="Q644" s="2">
        <f t="shared" si="69"/>
        <v>14</v>
      </c>
      <c r="R644" s="2">
        <f>IF(OR(C644="РЦК макси",C644="РЦЧ SKU"),"SKU-потік",IFERROR(VLOOKUP(D644,'02_РЦ'!$A$3:$I$7,5,FALSE),0))</f>
        <v>800</v>
      </c>
      <c r="S644" s="2" t="str">
        <f>IF(OR(C644="РЦК макси",C644="РЦЧ SKU"),"Не рахується в ліміт",IFERROR(VLOOKUP(D644,'02_РЦ'!$A$3:$I$7,9,FALSE),"Немає РЦ"))</f>
        <v>В межах</v>
      </c>
    </row>
    <row r="645" spans="1:19">
      <c r="A645" s="2" t="str">
        <f>'06A_Варіанти'!A636</f>
        <v>BASE_3090</v>
      </c>
      <c r="B645" s="2" t="str">
        <f>'06A_Варіанти'!B636</f>
        <v>TT_3090</v>
      </c>
      <c r="C645" s="2" t="str">
        <f>'06A_Варіанти'!D636</f>
        <v>Основний</v>
      </c>
      <c r="D645" s="2" t="str">
        <f>'06A_Варіанти'!C636</f>
        <v>РЦП</v>
      </c>
      <c r="E645" s="2" t="str">
        <f>'06A_Варіанти'!S636</f>
        <v>DIRECT</v>
      </c>
      <c r="F645" s="2" t="str">
        <f>IF(O645='06A_Варіанти'!E636,'06A_Варіанти'!E$1,IF(O645='06A_Варіанти'!F636,'06A_Варіанти'!F$1,IF(O645='06A_Варіанти'!G636,'06A_Варіанти'!G$1,IF(O645='06A_Варіанти'!H636,'06A_Варіанти'!H$1,IF(O645='06A_Варіанти'!I636,'06A_Варіанти'!I$1,IF(O645='06A_Варіанти'!J636,'06A_Варіанти'!J$1,IF(O645='06A_Варіанти'!K636,'06A_Варіанти'!K$1,IF(O645='06A_Варіанти'!L636,'06A_Варіанти'!L$1,IF(O645='06A_Варіанти'!M636,'06A_Варіанти'!M$1,IF(O645='06A_Варіанти'!N636,'06A_Варіанти'!N$1,IF(O645='06A_Варіанти'!O636,'06A_Варіанти'!O$1,IF(O645='06A_Варіанти'!P636,'06A_Варіанти'!P$1,IF(O645='06A_Варіанти'!Q636,'06A_Варіанти'!Q$1,IF(O645='06A_Варіанти'!R636,'06A_Варіанти'!R$1,"НЕМАЄ МАРШРУТУ"))))))))))))))</f>
        <v>DIRECT</v>
      </c>
      <c r="G645" s="2" t="str">
        <f t="shared" si="63"/>
        <v>БЕЗ ЗМІН</v>
      </c>
      <c r="H645" s="2">
        <f>IF(G645="НЕМАЄ МАРШРУТУ",0,O645-'06A_Варіанти'!T636)</f>
        <v>0</v>
      </c>
      <c r="I645" s="2">
        <f>IFERROR(INDEX('04_Потоки'!$E:$E,MATCH(A645,'04_Потоки'!$A:$A,0)),0)</f>
        <v>1.850536130536131</v>
      </c>
      <c r="J645" s="2">
        <f t="shared" si="64"/>
        <v>1</v>
      </c>
      <c r="K645" s="2">
        <f>IF(C645="РЦК макси",0,2*'06A_Варіанти'!T636*J645)</f>
        <v>431.4</v>
      </c>
      <c r="L645" s="2">
        <f t="shared" si="65"/>
        <v>431.4</v>
      </c>
      <c r="M645" s="2">
        <f t="shared" si="66"/>
        <v>0</v>
      </c>
      <c r="N645" s="9">
        <f t="shared" si="67"/>
        <v>0</v>
      </c>
      <c r="O645" s="2">
        <f>MIN(IF('07A_Конструктор'!$D$5="Так",'06A_Варіанти'!E636,1E+99),IF('07A_Конструктор'!$D$6="Так",'06A_Варіанти'!F636,1E+99),IF('07A_Конструктор'!$D$7="Так",'06A_Варіанти'!G636,1E+99),IF('07A_Конструктор'!$D$8="Так",'06A_Варіанти'!H636,1E+99),IF('07A_Конструктор'!$D$9="Так",'06A_Варіанти'!I636,1E+99),IF('07A_Конструктор'!$D$10="Так",'06A_Варіанти'!J636,1E+99),IF('07A_Конструктор'!$D$11="Так",'06A_Варіанти'!K636,1E+99),IF('07A_Конструктор'!$D$12="Так",'06A_Варіанти'!L636,1E+99),IF('07A_Конструктор'!$D$13="Так",'06A_Варіанти'!M636,1E+99),IF('07A_Конструктор'!$D$14="Так",'06A_Варіанти'!N636,1E+99),IF('07A_Конструктор'!$D$15="Так",'06A_Варіанти'!O636,1E+99),IF('07A_Конструктор'!$D$16="Так",'06A_Варіанти'!P636,1E+99),IF('07A_Конструктор'!$D$17="Так",'06A_Варіанти'!Q636,1E+99),IF('06A_Варіанти'!R636="",1E+99,'06A_Варіанти'!R636))</f>
        <v>215.7</v>
      </c>
      <c r="P645" s="2" t="str">
        <f t="shared" si="68"/>
        <v>5 т</v>
      </c>
      <c r="Q645" s="2">
        <f t="shared" si="69"/>
        <v>14</v>
      </c>
      <c r="R645" s="2">
        <f>IF(OR(C645="РЦК макси",C645="РЦЧ SKU"),"SKU-потік",IFERROR(VLOOKUP(D645,'02_РЦ'!$A$3:$I$7,5,FALSE),0))</f>
        <v>800</v>
      </c>
      <c r="S645" s="2" t="str">
        <f>IF(OR(C645="РЦК макси",C645="РЦЧ SKU"),"Не рахується в ліміт",IFERROR(VLOOKUP(D645,'02_РЦ'!$A$3:$I$7,9,FALSE),"Немає РЦ"))</f>
        <v>В межах</v>
      </c>
    </row>
    <row r="646" spans="1:19">
      <c r="A646" s="2" t="str">
        <f>'06A_Варіанти'!A637</f>
        <v>BASE_3092</v>
      </c>
      <c r="B646" s="2" t="str">
        <f>'06A_Варіанти'!B637</f>
        <v>TT_3092</v>
      </c>
      <c r="C646" s="2" t="str">
        <f>'06A_Варіанти'!D637</f>
        <v>Основний</v>
      </c>
      <c r="D646" s="2" t="str">
        <f>'06A_Варіанти'!C637</f>
        <v>РЦП</v>
      </c>
      <c r="E646" s="2" t="str">
        <f>'06A_Варіанти'!S637</f>
        <v>DIRECT</v>
      </c>
      <c r="F646" s="2" t="str">
        <f>IF(O646='06A_Варіанти'!E637,'06A_Варіанти'!E$1,IF(O646='06A_Варіанти'!F637,'06A_Варіанти'!F$1,IF(O646='06A_Варіанти'!G637,'06A_Варіанти'!G$1,IF(O646='06A_Варіанти'!H637,'06A_Варіанти'!H$1,IF(O646='06A_Варіанти'!I637,'06A_Варіанти'!I$1,IF(O646='06A_Варіанти'!J637,'06A_Варіанти'!J$1,IF(O646='06A_Варіанти'!K637,'06A_Варіанти'!K$1,IF(O646='06A_Варіанти'!L637,'06A_Варіанти'!L$1,IF(O646='06A_Варіанти'!M637,'06A_Варіанти'!M$1,IF(O646='06A_Варіанти'!N637,'06A_Варіанти'!N$1,IF(O646='06A_Варіанти'!O637,'06A_Варіанти'!O$1,IF(O646='06A_Варіанти'!P637,'06A_Варіанти'!P$1,IF(O646='06A_Варіанти'!Q637,'06A_Варіанти'!Q$1,IF(O646='06A_Варіанти'!R637,'06A_Варіанти'!R$1,"НЕМАЄ МАРШРУТУ"))))))))))))))</f>
        <v>DIRECT</v>
      </c>
      <c r="G646" s="2" t="str">
        <f t="shared" si="63"/>
        <v>БЕЗ ЗМІН</v>
      </c>
      <c r="H646" s="2">
        <f>IF(G646="НЕМАЄ МАРШРУТУ",0,O646-'06A_Варіанти'!T637)</f>
        <v>0</v>
      </c>
      <c r="I646" s="2">
        <f>IFERROR(INDEX('04_Потоки'!$E:$E,MATCH(A646,'04_Потоки'!$A:$A,0)),0)</f>
        <v>1.850536130536131</v>
      </c>
      <c r="J646" s="2">
        <f t="shared" si="64"/>
        <v>1</v>
      </c>
      <c r="K646" s="2">
        <f>IF(C646="РЦК макси",0,2*'06A_Варіанти'!T637*J646)</f>
        <v>248.2</v>
      </c>
      <c r="L646" s="2">
        <f t="shared" si="65"/>
        <v>248.2</v>
      </c>
      <c r="M646" s="2">
        <f t="shared" si="66"/>
        <v>0</v>
      </c>
      <c r="N646" s="9">
        <f t="shared" si="67"/>
        <v>0</v>
      </c>
      <c r="O646" s="2">
        <f>MIN(IF('07A_Конструктор'!$D$5="Так",'06A_Варіанти'!E637,1E+99),IF('07A_Конструктор'!$D$6="Так",'06A_Варіанти'!F637,1E+99),IF('07A_Конструктор'!$D$7="Так",'06A_Варіанти'!G637,1E+99),IF('07A_Конструктор'!$D$8="Так",'06A_Варіанти'!H637,1E+99),IF('07A_Конструктор'!$D$9="Так",'06A_Варіанти'!I637,1E+99),IF('07A_Конструктор'!$D$10="Так",'06A_Варіанти'!J637,1E+99),IF('07A_Конструктор'!$D$11="Так",'06A_Варіанти'!K637,1E+99),IF('07A_Конструктор'!$D$12="Так",'06A_Варіанти'!L637,1E+99),IF('07A_Конструктор'!$D$13="Так",'06A_Варіанти'!M637,1E+99),IF('07A_Конструктор'!$D$14="Так",'06A_Варіанти'!N637,1E+99),IF('07A_Конструктор'!$D$15="Так",'06A_Варіанти'!O637,1E+99),IF('07A_Конструктор'!$D$16="Так",'06A_Варіанти'!P637,1E+99),IF('07A_Конструктор'!$D$17="Так",'06A_Варіанти'!Q637,1E+99),IF('06A_Варіанти'!R637="",1E+99,'06A_Варіанти'!R637))</f>
        <v>124.1</v>
      </c>
      <c r="P646" s="2" t="str">
        <f t="shared" si="68"/>
        <v>5 т</v>
      </c>
      <c r="Q646" s="2">
        <f t="shared" si="69"/>
        <v>14</v>
      </c>
      <c r="R646" s="2">
        <f>IF(OR(C646="РЦК макси",C646="РЦЧ SKU"),"SKU-потік",IFERROR(VLOOKUP(D646,'02_РЦ'!$A$3:$I$7,5,FALSE),0))</f>
        <v>800</v>
      </c>
      <c r="S646" s="2" t="str">
        <f>IF(OR(C646="РЦК макси",C646="РЦЧ SKU"),"Не рахується в ліміт",IFERROR(VLOOKUP(D646,'02_РЦ'!$A$3:$I$7,9,FALSE),"Немає РЦ"))</f>
        <v>В межах</v>
      </c>
    </row>
    <row r="647" spans="1:19">
      <c r="A647" s="2" t="str">
        <f>'06A_Варіанти'!A638</f>
        <v>BASE_3095</v>
      </c>
      <c r="B647" s="2" t="str">
        <f>'06A_Варіанти'!B638</f>
        <v>TT_3095</v>
      </c>
      <c r="C647" s="2" t="str">
        <f>'06A_Варіанти'!D638</f>
        <v>Основний</v>
      </c>
      <c r="D647" s="2" t="str">
        <f>'06A_Варіанти'!C638</f>
        <v>РЦП</v>
      </c>
      <c r="E647" s="2" t="str">
        <f>'06A_Варіанти'!S638</f>
        <v>DIRECT</v>
      </c>
      <c r="F647" s="2" t="str">
        <f>IF(O647='06A_Варіанти'!E638,'06A_Варіанти'!E$1,IF(O647='06A_Варіанти'!F638,'06A_Варіанти'!F$1,IF(O647='06A_Варіанти'!G638,'06A_Варіанти'!G$1,IF(O647='06A_Варіанти'!H638,'06A_Варіанти'!H$1,IF(O647='06A_Варіанти'!I638,'06A_Варіанти'!I$1,IF(O647='06A_Варіанти'!J638,'06A_Варіанти'!J$1,IF(O647='06A_Варіанти'!K638,'06A_Варіанти'!K$1,IF(O647='06A_Варіанти'!L638,'06A_Варіанти'!L$1,IF(O647='06A_Варіанти'!M638,'06A_Варіанти'!M$1,IF(O647='06A_Варіанти'!N638,'06A_Варіанти'!N$1,IF(O647='06A_Варіанти'!O638,'06A_Варіанти'!O$1,IF(O647='06A_Варіанти'!P638,'06A_Варіанти'!P$1,IF(O647='06A_Варіанти'!Q638,'06A_Варіанти'!Q$1,IF(O647='06A_Варіанти'!R638,'06A_Варіанти'!R$1,"НЕМАЄ МАРШРУТУ"))))))))))))))</f>
        <v>DIRECT</v>
      </c>
      <c r="G647" s="2" t="str">
        <f t="shared" si="63"/>
        <v>БЕЗ ЗМІН</v>
      </c>
      <c r="H647" s="2">
        <f>IF(G647="НЕМАЄ МАРШРУТУ",0,O647-'06A_Варіанти'!T638)</f>
        <v>0</v>
      </c>
      <c r="I647" s="2">
        <f>IFERROR(INDEX('04_Потоки'!$E:$E,MATCH(A647,'04_Потоки'!$A:$A,0)),0)</f>
        <v>1.850536130536131</v>
      </c>
      <c r="J647" s="2">
        <f t="shared" si="64"/>
        <v>1</v>
      </c>
      <c r="K647" s="2">
        <f>IF(C647="РЦК макси",0,2*'06A_Варіанти'!T638*J647)</f>
        <v>723.8</v>
      </c>
      <c r="L647" s="2">
        <f t="shared" si="65"/>
        <v>723.8</v>
      </c>
      <c r="M647" s="2">
        <f t="shared" si="66"/>
        <v>0</v>
      </c>
      <c r="N647" s="9">
        <f t="shared" si="67"/>
        <v>0</v>
      </c>
      <c r="O647" s="2">
        <f>MIN(IF('07A_Конструктор'!$D$5="Так",'06A_Варіанти'!E638,1E+99),IF('07A_Конструктор'!$D$6="Так",'06A_Варіанти'!F638,1E+99),IF('07A_Конструктор'!$D$7="Так",'06A_Варіанти'!G638,1E+99),IF('07A_Конструктор'!$D$8="Так",'06A_Варіанти'!H638,1E+99),IF('07A_Конструктор'!$D$9="Так",'06A_Варіанти'!I638,1E+99),IF('07A_Конструктор'!$D$10="Так",'06A_Варіанти'!J638,1E+99),IF('07A_Конструктор'!$D$11="Так",'06A_Варіанти'!K638,1E+99),IF('07A_Конструктор'!$D$12="Так",'06A_Варіанти'!L638,1E+99),IF('07A_Конструктор'!$D$13="Так",'06A_Варіанти'!M638,1E+99),IF('07A_Конструктор'!$D$14="Так",'06A_Варіанти'!N638,1E+99),IF('07A_Конструктор'!$D$15="Так",'06A_Варіанти'!O638,1E+99),IF('07A_Конструктор'!$D$16="Так",'06A_Варіанти'!P638,1E+99),IF('07A_Конструктор'!$D$17="Так",'06A_Варіанти'!Q638,1E+99),IF('06A_Варіанти'!R638="",1E+99,'06A_Варіанти'!R638))</f>
        <v>361.9</v>
      </c>
      <c r="P647" s="2" t="str">
        <f t="shared" si="68"/>
        <v>5 т</v>
      </c>
      <c r="Q647" s="2">
        <f t="shared" si="69"/>
        <v>14</v>
      </c>
      <c r="R647" s="2">
        <f>IF(OR(C647="РЦК макси",C647="РЦЧ SKU"),"SKU-потік",IFERROR(VLOOKUP(D647,'02_РЦ'!$A$3:$I$7,5,FALSE),0))</f>
        <v>800</v>
      </c>
      <c r="S647" s="2" t="str">
        <f>IF(OR(C647="РЦК макси",C647="РЦЧ SKU"),"Не рахується в ліміт",IFERROR(VLOOKUP(D647,'02_РЦ'!$A$3:$I$7,9,FALSE),"Немає РЦ"))</f>
        <v>В межах</v>
      </c>
    </row>
    <row r="648" spans="1:19">
      <c r="A648" s="2" t="str">
        <f>'06A_Варіанти'!A639</f>
        <v>BASE_3094</v>
      </c>
      <c r="B648" s="2" t="str">
        <f>'06A_Варіанти'!B639</f>
        <v>TT_3094</v>
      </c>
      <c r="C648" s="2" t="str">
        <f>'06A_Варіанти'!D639</f>
        <v>Основний</v>
      </c>
      <c r="D648" s="2" t="str">
        <f>'06A_Варіанти'!C639</f>
        <v>РЦП</v>
      </c>
      <c r="E648" s="2" t="str">
        <f>'06A_Варіанти'!S639</f>
        <v>DIRECT</v>
      </c>
      <c r="F648" s="2" t="str">
        <f>IF(O648='06A_Варіанти'!E639,'06A_Варіанти'!E$1,IF(O648='06A_Варіанти'!F639,'06A_Варіанти'!F$1,IF(O648='06A_Варіанти'!G639,'06A_Варіанти'!G$1,IF(O648='06A_Варіанти'!H639,'06A_Варіанти'!H$1,IF(O648='06A_Варіанти'!I639,'06A_Варіанти'!I$1,IF(O648='06A_Варіанти'!J639,'06A_Варіанти'!J$1,IF(O648='06A_Варіанти'!K639,'06A_Варіанти'!K$1,IF(O648='06A_Варіанти'!L639,'06A_Варіанти'!L$1,IF(O648='06A_Варіанти'!M639,'06A_Варіанти'!M$1,IF(O648='06A_Варіанти'!N639,'06A_Варіанти'!N$1,IF(O648='06A_Варіанти'!O639,'06A_Варіанти'!O$1,IF(O648='06A_Варіанти'!P639,'06A_Варіанти'!P$1,IF(O648='06A_Варіанти'!Q639,'06A_Варіанти'!Q$1,IF(O648='06A_Варіанти'!R639,'06A_Варіанти'!R$1,"НЕМАЄ МАРШРУТУ"))))))))))))))</f>
        <v>DIRECT</v>
      </c>
      <c r="G648" s="2" t="str">
        <f t="shared" si="63"/>
        <v>БЕЗ ЗМІН</v>
      </c>
      <c r="H648" s="2">
        <f>IF(G648="НЕМАЄ МАРШРУТУ",0,O648-'06A_Варіанти'!T639)</f>
        <v>0</v>
      </c>
      <c r="I648" s="2">
        <f>IFERROR(INDEX('04_Потоки'!$E:$E,MATCH(A648,'04_Потоки'!$A:$A,0)),0)</f>
        <v>1.850536130536131</v>
      </c>
      <c r="J648" s="2">
        <f t="shared" si="64"/>
        <v>1</v>
      </c>
      <c r="K648" s="2">
        <f>IF(C648="РЦК макси",0,2*'06A_Варіанти'!T639*J648)</f>
        <v>702.2</v>
      </c>
      <c r="L648" s="2">
        <f t="shared" si="65"/>
        <v>702.2</v>
      </c>
      <c r="M648" s="2">
        <f t="shared" si="66"/>
        <v>0</v>
      </c>
      <c r="N648" s="9">
        <f t="shared" si="67"/>
        <v>0</v>
      </c>
      <c r="O648" s="2">
        <f>MIN(IF('07A_Конструктор'!$D$5="Так",'06A_Варіанти'!E639,1E+99),IF('07A_Конструктор'!$D$6="Так",'06A_Варіанти'!F639,1E+99),IF('07A_Конструктор'!$D$7="Так",'06A_Варіанти'!G639,1E+99),IF('07A_Конструктор'!$D$8="Так",'06A_Варіанти'!H639,1E+99),IF('07A_Конструктор'!$D$9="Так",'06A_Варіанти'!I639,1E+99),IF('07A_Конструктор'!$D$10="Так",'06A_Варіанти'!J639,1E+99),IF('07A_Конструктор'!$D$11="Так",'06A_Варіанти'!K639,1E+99),IF('07A_Конструктор'!$D$12="Так",'06A_Варіанти'!L639,1E+99),IF('07A_Конструктор'!$D$13="Так",'06A_Варіанти'!M639,1E+99),IF('07A_Конструктор'!$D$14="Так",'06A_Варіанти'!N639,1E+99),IF('07A_Конструктор'!$D$15="Так",'06A_Варіанти'!O639,1E+99),IF('07A_Конструктор'!$D$16="Так",'06A_Варіанти'!P639,1E+99),IF('07A_Конструктор'!$D$17="Так",'06A_Варіанти'!Q639,1E+99),IF('06A_Варіанти'!R639="",1E+99,'06A_Варіанти'!R639))</f>
        <v>351.1</v>
      </c>
      <c r="P648" s="2" t="str">
        <f t="shared" si="68"/>
        <v>5 т</v>
      </c>
      <c r="Q648" s="2">
        <f t="shared" si="69"/>
        <v>14</v>
      </c>
      <c r="R648" s="2">
        <f>IF(OR(C648="РЦК макси",C648="РЦЧ SKU"),"SKU-потік",IFERROR(VLOOKUP(D648,'02_РЦ'!$A$3:$I$7,5,FALSE),0))</f>
        <v>800</v>
      </c>
      <c r="S648" s="2" t="str">
        <f>IF(OR(C648="РЦК макси",C648="РЦЧ SKU"),"Не рахується в ліміт",IFERROR(VLOOKUP(D648,'02_РЦ'!$A$3:$I$7,9,FALSE),"Немає РЦ"))</f>
        <v>В межах</v>
      </c>
    </row>
    <row r="649" spans="1:19">
      <c r="A649" s="2" t="str">
        <f>'06A_Варіанти'!A640</f>
        <v>BASE_3098</v>
      </c>
      <c r="B649" s="2" t="str">
        <f>'06A_Варіанти'!B640</f>
        <v>TT_3098</v>
      </c>
      <c r="C649" s="2" t="str">
        <f>'06A_Варіанти'!D640</f>
        <v>Основний</v>
      </c>
      <c r="D649" s="2" t="str">
        <f>'06A_Варіанти'!C640</f>
        <v>РЦП</v>
      </c>
      <c r="E649" s="2" t="str">
        <f>'06A_Варіанти'!S640</f>
        <v>DIRECT</v>
      </c>
      <c r="F649" s="2" t="str">
        <f>IF(O649='06A_Варіанти'!E640,'06A_Варіанти'!E$1,IF(O649='06A_Варіанти'!F640,'06A_Варіанти'!F$1,IF(O649='06A_Варіанти'!G640,'06A_Варіанти'!G$1,IF(O649='06A_Варіанти'!H640,'06A_Варіанти'!H$1,IF(O649='06A_Варіанти'!I640,'06A_Варіанти'!I$1,IF(O649='06A_Варіанти'!J640,'06A_Варіанти'!J$1,IF(O649='06A_Варіанти'!K640,'06A_Варіанти'!K$1,IF(O649='06A_Варіанти'!L640,'06A_Варіанти'!L$1,IF(O649='06A_Варіанти'!M640,'06A_Варіанти'!M$1,IF(O649='06A_Варіанти'!N640,'06A_Варіанти'!N$1,IF(O649='06A_Варіанти'!O640,'06A_Варіанти'!O$1,IF(O649='06A_Варіанти'!P640,'06A_Варіанти'!P$1,IF(O649='06A_Варіанти'!Q640,'06A_Варіанти'!Q$1,IF(O649='06A_Варіанти'!R640,'06A_Варіанти'!R$1,"НЕМАЄ МАРШРУТУ"))))))))))))))</f>
        <v>DIRECT</v>
      </c>
      <c r="G649" s="2" t="str">
        <f t="shared" si="63"/>
        <v>БЕЗ ЗМІН</v>
      </c>
      <c r="H649" s="2">
        <f>IF(G649="НЕМАЄ МАРШРУТУ",0,O649-'06A_Варіанти'!T640)</f>
        <v>0</v>
      </c>
      <c r="I649" s="2">
        <f>IFERROR(INDEX('04_Потоки'!$E:$E,MATCH(A649,'04_Потоки'!$A:$A,0)),0)</f>
        <v>1.850536130536131</v>
      </c>
      <c r="J649" s="2">
        <f t="shared" si="64"/>
        <v>1</v>
      </c>
      <c r="K649" s="2">
        <f>IF(C649="РЦК макси",0,2*'06A_Варіанти'!T640*J649)</f>
        <v>283.39999999999998</v>
      </c>
      <c r="L649" s="2">
        <f t="shared" si="65"/>
        <v>283.39999999999998</v>
      </c>
      <c r="M649" s="2">
        <f t="shared" si="66"/>
        <v>0</v>
      </c>
      <c r="N649" s="9">
        <f t="shared" si="67"/>
        <v>0</v>
      </c>
      <c r="O649" s="2">
        <f>MIN(IF('07A_Конструктор'!$D$5="Так",'06A_Варіанти'!E640,1E+99),IF('07A_Конструктор'!$D$6="Так",'06A_Варіанти'!F640,1E+99),IF('07A_Конструктор'!$D$7="Так",'06A_Варіанти'!G640,1E+99),IF('07A_Конструктор'!$D$8="Так",'06A_Варіанти'!H640,1E+99),IF('07A_Конструктор'!$D$9="Так",'06A_Варіанти'!I640,1E+99),IF('07A_Конструктор'!$D$10="Так",'06A_Варіанти'!J640,1E+99),IF('07A_Конструктор'!$D$11="Так",'06A_Варіанти'!K640,1E+99),IF('07A_Конструктор'!$D$12="Так",'06A_Варіанти'!L640,1E+99),IF('07A_Конструктор'!$D$13="Так",'06A_Варіанти'!M640,1E+99),IF('07A_Конструктор'!$D$14="Так",'06A_Варіанти'!N640,1E+99),IF('07A_Конструктор'!$D$15="Так",'06A_Варіанти'!O640,1E+99),IF('07A_Конструктор'!$D$16="Так",'06A_Варіанти'!P640,1E+99),IF('07A_Конструктор'!$D$17="Так",'06A_Варіанти'!Q640,1E+99),IF('06A_Варіанти'!R640="",1E+99,'06A_Варіанти'!R640))</f>
        <v>141.69999999999999</v>
      </c>
      <c r="P649" s="2" t="str">
        <f t="shared" si="68"/>
        <v>5 т</v>
      </c>
      <c r="Q649" s="2">
        <f t="shared" si="69"/>
        <v>14</v>
      </c>
      <c r="R649" s="2">
        <f>IF(OR(C649="РЦК макси",C649="РЦЧ SKU"),"SKU-потік",IFERROR(VLOOKUP(D649,'02_РЦ'!$A$3:$I$7,5,FALSE),0))</f>
        <v>800</v>
      </c>
      <c r="S649" s="2" t="str">
        <f>IF(OR(C649="РЦК макси",C649="РЦЧ SKU"),"Не рахується в ліміт",IFERROR(VLOOKUP(D649,'02_РЦ'!$A$3:$I$7,9,FALSE),"Немає РЦ"))</f>
        <v>В межах</v>
      </c>
    </row>
    <row r="650" spans="1:19">
      <c r="A650" s="2" t="str">
        <f>'06A_Варіанти'!A641</f>
        <v>BASE_3099</v>
      </c>
      <c r="B650" s="2" t="str">
        <f>'06A_Варіанти'!B641</f>
        <v>TT_3099</v>
      </c>
      <c r="C650" s="2" t="str">
        <f>'06A_Варіанти'!D641</f>
        <v>Основний</v>
      </c>
      <c r="D650" s="2" t="str">
        <f>'06A_Варіанти'!C641</f>
        <v>РЦП</v>
      </c>
      <c r="E650" s="2" t="str">
        <f>'06A_Варіанти'!S641</f>
        <v>DIRECT</v>
      </c>
      <c r="F650" s="2" t="str">
        <f>IF(O650='06A_Варіанти'!E641,'06A_Варіанти'!E$1,IF(O650='06A_Варіанти'!F641,'06A_Варіанти'!F$1,IF(O650='06A_Варіанти'!G641,'06A_Варіанти'!G$1,IF(O650='06A_Варіанти'!H641,'06A_Варіанти'!H$1,IF(O650='06A_Варіанти'!I641,'06A_Варіанти'!I$1,IF(O650='06A_Варіанти'!J641,'06A_Варіанти'!J$1,IF(O650='06A_Варіанти'!K641,'06A_Варіанти'!K$1,IF(O650='06A_Варіанти'!L641,'06A_Варіанти'!L$1,IF(O650='06A_Варіанти'!M641,'06A_Варіанти'!M$1,IF(O650='06A_Варіанти'!N641,'06A_Варіанти'!N$1,IF(O650='06A_Варіанти'!O641,'06A_Варіанти'!O$1,IF(O650='06A_Варіанти'!P641,'06A_Варіанти'!P$1,IF(O650='06A_Варіанти'!Q641,'06A_Варіанти'!Q$1,IF(O650='06A_Варіанти'!R641,'06A_Варіанти'!R$1,"НЕМАЄ МАРШРУТУ"))))))))))))))</f>
        <v>DIRECT</v>
      </c>
      <c r="G650" s="2" t="str">
        <f t="shared" si="63"/>
        <v>БЕЗ ЗМІН</v>
      </c>
      <c r="H650" s="2">
        <f>IF(G650="НЕМАЄ МАРШРУТУ",0,O650-'06A_Варіанти'!T641)</f>
        <v>0</v>
      </c>
      <c r="I650" s="2">
        <f>IFERROR(INDEX('04_Потоки'!$E:$E,MATCH(A650,'04_Потоки'!$A:$A,0)),0)</f>
        <v>1.850536130536131</v>
      </c>
      <c r="J650" s="2">
        <f t="shared" si="64"/>
        <v>1</v>
      </c>
      <c r="K650" s="2">
        <f>IF(C650="РЦК макси",0,2*'06A_Варіанти'!T641*J650)</f>
        <v>659</v>
      </c>
      <c r="L650" s="2">
        <f t="shared" si="65"/>
        <v>659</v>
      </c>
      <c r="M650" s="2">
        <f t="shared" si="66"/>
        <v>0</v>
      </c>
      <c r="N650" s="9">
        <f t="shared" si="67"/>
        <v>0</v>
      </c>
      <c r="O650" s="2">
        <f>MIN(IF('07A_Конструктор'!$D$5="Так",'06A_Варіанти'!E641,1E+99),IF('07A_Конструктор'!$D$6="Так",'06A_Варіанти'!F641,1E+99),IF('07A_Конструктор'!$D$7="Так",'06A_Варіанти'!G641,1E+99),IF('07A_Конструктор'!$D$8="Так",'06A_Варіанти'!H641,1E+99),IF('07A_Конструктор'!$D$9="Так",'06A_Варіанти'!I641,1E+99),IF('07A_Конструктор'!$D$10="Так",'06A_Варіанти'!J641,1E+99),IF('07A_Конструктор'!$D$11="Так",'06A_Варіанти'!K641,1E+99),IF('07A_Конструктор'!$D$12="Так",'06A_Варіанти'!L641,1E+99),IF('07A_Конструктор'!$D$13="Так",'06A_Варіанти'!M641,1E+99),IF('07A_Конструктор'!$D$14="Так",'06A_Варіанти'!N641,1E+99),IF('07A_Конструктор'!$D$15="Так",'06A_Варіанти'!O641,1E+99),IF('07A_Конструктор'!$D$16="Так",'06A_Варіанти'!P641,1E+99),IF('07A_Конструктор'!$D$17="Так",'06A_Варіанти'!Q641,1E+99),IF('06A_Варіанти'!R641="",1E+99,'06A_Варіанти'!R641))</f>
        <v>329.5</v>
      </c>
      <c r="P650" s="2" t="str">
        <f t="shared" si="68"/>
        <v>5 т</v>
      </c>
      <c r="Q650" s="2">
        <f t="shared" si="69"/>
        <v>14</v>
      </c>
      <c r="R650" s="2">
        <f>IF(OR(C650="РЦК макси",C650="РЦЧ SKU"),"SKU-потік",IFERROR(VLOOKUP(D650,'02_РЦ'!$A$3:$I$7,5,FALSE),0))</f>
        <v>800</v>
      </c>
      <c r="S650" s="2" t="str">
        <f>IF(OR(C650="РЦК макси",C650="РЦЧ SKU"),"Не рахується в ліміт",IFERROR(VLOOKUP(D650,'02_РЦ'!$A$3:$I$7,9,FALSE),"Немає РЦ"))</f>
        <v>В межах</v>
      </c>
    </row>
    <row r="651" spans="1:19">
      <c r="A651" s="2" t="str">
        <f>'06A_Варіанти'!A642</f>
        <v>BASE_3102</v>
      </c>
      <c r="B651" s="2" t="str">
        <f>'06A_Варіанти'!B642</f>
        <v>TT_3102</v>
      </c>
      <c r="C651" s="2" t="str">
        <f>'06A_Варіанти'!D642</f>
        <v>Основний</v>
      </c>
      <c r="D651" s="2" t="str">
        <f>'06A_Варіанти'!C642</f>
        <v>РЦП</v>
      </c>
      <c r="E651" s="2" t="str">
        <f>'06A_Варіанти'!S642</f>
        <v>DIRECT</v>
      </c>
      <c r="F651" s="2" t="str">
        <f>IF(O651='06A_Варіанти'!E642,'06A_Варіанти'!E$1,IF(O651='06A_Варіанти'!F642,'06A_Варіанти'!F$1,IF(O651='06A_Варіанти'!G642,'06A_Варіанти'!G$1,IF(O651='06A_Варіанти'!H642,'06A_Варіанти'!H$1,IF(O651='06A_Варіанти'!I642,'06A_Варіанти'!I$1,IF(O651='06A_Варіанти'!J642,'06A_Варіанти'!J$1,IF(O651='06A_Варіанти'!K642,'06A_Варіанти'!K$1,IF(O651='06A_Варіанти'!L642,'06A_Варіанти'!L$1,IF(O651='06A_Варіанти'!M642,'06A_Варіанти'!M$1,IF(O651='06A_Варіанти'!N642,'06A_Варіанти'!N$1,IF(O651='06A_Варіанти'!O642,'06A_Варіанти'!O$1,IF(O651='06A_Варіанти'!P642,'06A_Варіанти'!P$1,IF(O651='06A_Варіанти'!Q642,'06A_Варіанти'!Q$1,IF(O651='06A_Варіанти'!R642,'06A_Варіанти'!R$1,"НЕМАЄ МАРШРУТУ"))))))))))))))</f>
        <v>DIRECT</v>
      </c>
      <c r="G651" s="2" t="str">
        <f t="shared" ref="G651:G714" si="70">IF(O651&gt;1E+90,"НЕМАЄ МАРШРУТУ",IF(F651=E651,"БЕЗ ЗМІН","ЗМІНЕНО"))</f>
        <v>БЕЗ ЗМІН</v>
      </c>
      <c r="H651" s="2">
        <f>IF(G651="НЕМАЄ МАРШРУТУ",0,O651-'06A_Варіанти'!T642)</f>
        <v>0</v>
      </c>
      <c r="I651" s="2">
        <f>IFERROR(INDEX('04_Потоки'!$E:$E,MATCH(A651,'04_Потоки'!$A:$A,0)),0)</f>
        <v>1.850536130536131</v>
      </c>
      <c r="J651" s="2">
        <f t="shared" ref="J651:J714" si="71">ROUNDUP(I651/20,0)</f>
        <v>1</v>
      </c>
      <c r="K651" s="2">
        <f>IF(C651="РЦК макси",0,2*'06A_Варіанти'!T642*J651)</f>
        <v>281.39999999999998</v>
      </c>
      <c r="L651" s="2">
        <f t="shared" ref="L651:L714" si="72">IF(C651="РЦК макси",0,IF(G651="НЕМАЄ МАРШРУТУ",0,2*O651*J651))</f>
        <v>281.39999999999998</v>
      </c>
      <c r="M651" s="2">
        <f t="shared" ref="M651:M714" si="73">L651-K651</f>
        <v>0</v>
      </c>
      <c r="N651" s="9">
        <f t="shared" ref="N651:N714" si="74">IFERROR(M651/K651,0)</f>
        <v>0</v>
      </c>
      <c r="O651" s="2">
        <f>MIN(IF('07A_Конструктор'!$D$5="Так",'06A_Варіанти'!E642,1E+99),IF('07A_Конструктор'!$D$6="Так",'06A_Варіанти'!F642,1E+99),IF('07A_Конструктор'!$D$7="Так",'06A_Варіанти'!G642,1E+99),IF('07A_Конструктор'!$D$8="Так",'06A_Варіанти'!H642,1E+99),IF('07A_Конструктор'!$D$9="Так",'06A_Варіанти'!I642,1E+99),IF('07A_Конструктор'!$D$10="Так",'06A_Варіанти'!J642,1E+99),IF('07A_Конструктор'!$D$11="Так",'06A_Варіанти'!K642,1E+99),IF('07A_Конструктор'!$D$12="Так",'06A_Варіанти'!L642,1E+99),IF('07A_Конструктор'!$D$13="Так",'06A_Варіанти'!M642,1E+99),IF('07A_Конструктор'!$D$14="Так",'06A_Варіанти'!N642,1E+99),IF('07A_Конструктор'!$D$15="Так",'06A_Варіанти'!O642,1E+99),IF('07A_Конструктор'!$D$16="Так",'06A_Варіанти'!P642,1E+99),IF('07A_Конструктор'!$D$17="Так",'06A_Варіанти'!Q642,1E+99),IF('06A_Варіанти'!R642="",1E+99,'06A_Варіанти'!R642))</f>
        <v>140.69999999999999</v>
      </c>
      <c r="P651" s="2" t="str">
        <f t="shared" ref="P651:P714" si="75">IF(C651="РЦК макси","Не моделюється",IF(MOD(I651,20)=0,"10 т",IF(MOD(I651,20)&lt;=14,"5 т",IF(MOD(I651,20)&lt;=16,"7 т","10 т"))))</f>
        <v>5 т</v>
      </c>
      <c r="Q651" s="2">
        <f t="shared" ref="Q651:Q714" si="76">IF(P651="Не моделюється",0,IF(P651="5 т",14,IF(P651="7 т",16,20)))</f>
        <v>14</v>
      </c>
      <c r="R651" s="2">
        <f>IF(OR(C651="РЦК макси",C651="РЦЧ SKU"),"SKU-потік",IFERROR(VLOOKUP(D651,'02_РЦ'!$A$3:$I$7,5,FALSE),0))</f>
        <v>800</v>
      </c>
      <c r="S651" s="2" t="str">
        <f>IF(OR(C651="РЦК макси",C651="РЦЧ SKU"),"Не рахується в ліміт",IFERROR(VLOOKUP(D651,'02_РЦ'!$A$3:$I$7,9,FALSE),"Немає РЦ"))</f>
        <v>В межах</v>
      </c>
    </row>
    <row r="652" spans="1:19">
      <c r="A652" s="2" t="str">
        <f>'06A_Варіанти'!A643</f>
        <v>BASE_3101</v>
      </c>
      <c r="B652" s="2" t="str">
        <f>'06A_Варіанти'!B643</f>
        <v>TT_3101</v>
      </c>
      <c r="C652" s="2" t="str">
        <f>'06A_Варіанти'!D643</f>
        <v>Основний</v>
      </c>
      <c r="D652" s="2" t="str">
        <f>'06A_Варіанти'!C643</f>
        <v>РЦП</v>
      </c>
      <c r="E652" s="2" t="str">
        <f>'06A_Варіанти'!S643</f>
        <v>DIRECT</v>
      </c>
      <c r="F652" s="2" t="str">
        <f>IF(O652='06A_Варіанти'!E643,'06A_Варіанти'!E$1,IF(O652='06A_Варіанти'!F643,'06A_Варіанти'!F$1,IF(O652='06A_Варіанти'!G643,'06A_Варіанти'!G$1,IF(O652='06A_Варіанти'!H643,'06A_Варіанти'!H$1,IF(O652='06A_Варіанти'!I643,'06A_Варіанти'!I$1,IF(O652='06A_Варіанти'!J643,'06A_Варіанти'!J$1,IF(O652='06A_Варіанти'!K643,'06A_Варіанти'!K$1,IF(O652='06A_Варіанти'!L643,'06A_Варіанти'!L$1,IF(O652='06A_Варіанти'!M643,'06A_Варіанти'!M$1,IF(O652='06A_Варіанти'!N643,'06A_Варіанти'!N$1,IF(O652='06A_Варіанти'!O643,'06A_Варіанти'!O$1,IF(O652='06A_Варіанти'!P643,'06A_Варіанти'!P$1,IF(O652='06A_Варіанти'!Q643,'06A_Варіанти'!Q$1,IF(O652='06A_Варіанти'!R643,'06A_Варіанти'!R$1,"НЕМАЄ МАРШРУТУ"))))))))))))))</f>
        <v>DIRECT</v>
      </c>
      <c r="G652" s="2" t="str">
        <f t="shared" si="70"/>
        <v>БЕЗ ЗМІН</v>
      </c>
      <c r="H652" s="2">
        <f>IF(G652="НЕМАЄ МАРШРУТУ",0,O652-'06A_Варіанти'!T643)</f>
        <v>0</v>
      </c>
      <c r="I652" s="2">
        <f>IFERROR(INDEX('04_Потоки'!$E:$E,MATCH(A652,'04_Потоки'!$A:$A,0)),0)</f>
        <v>1.850536130536131</v>
      </c>
      <c r="J652" s="2">
        <f t="shared" si="71"/>
        <v>1</v>
      </c>
      <c r="K652" s="2">
        <f>IF(C652="РЦК макси",0,2*'06A_Варіанти'!T643*J652)</f>
        <v>693.4</v>
      </c>
      <c r="L652" s="2">
        <f t="shared" si="72"/>
        <v>693.4</v>
      </c>
      <c r="M652" s="2">
        <f t="shared" si="73"/>
        <v>0</v>
      </c>
      <c r="N652" s="9">
        <f t="shared" si="74"/>
        <v>0</v>
      </c>
      <c r="O652" s="2">
        <f>MIN(IF('07A_Конструктор'!$D$5="Так",'06A_Варіанти'!E643,1E+99),IF('07A_Конструктор'!$D$6="Так",'06A_Варіанти'!F643,1E+99),IF('07A_Конструктор'!$D$7="Так",'06A_Варіанти'!G643,1E+99),IF('07A_Конструктор'!$D$8="Так",'06A_Варіанти'!H643,1E+99),IF('07A_Конструктор'!$D$9="Так",'06A_Варіанти'!I643,1E+99),IF('07A_Конструктор'!$D$10="Так",'06A_Варіанти'!J643,1E+99),IF('07A_Конструктор'!$D$11="Так",'06A_Варіанти'!K643,1E+99),IF('07A_Конструктор'!$D$12="Так",'06A_Варіанти'!L643,1E+99),IF('07A_Конструктор'!$D$13="Так",'06A_Варіанти'!M643,1E+99),IF('07A_Конструктор'!$D$14="Так",'06A_Варіанти'!N643,1E+99),IF('07A_Конструктор'!$D$15="Так",'06A_Варіанти'!O643,1E+99),IF('07A_Конструктор'!$D$16="Так",'06A_Варіанти'!P643,1E+99),IF('07A_Конструктор'!$D$17="Так",'06A_Варіанти'!Q643,1E+99),IF('06A_Варіанти'!R643="",1E+99,'06A_Варіанти'!R643))</f>
        <v>346.7</v>
      </c>
      <c r="P652" s="2" t="str">
        <f t="shared" si="75"/>
        <v>5 т</v>
      </c>
      <c r="Q652" s="2">
        <f t="shared" si="76"/>
        <v>14</v>
      </c>
      <c r="R652" s="2">
        <f>IF(OR(C652="РЦК макси",C652="РЦЧ SKU"),"SKU-потік",IFERROR(VLOOKUP(D652,'02_РЦ'!$A$3:$I$7,5,FALSE),0))</f>
        <v>800</v>
      </c>
      <c r="S652" s="2" t="str">
        <f>IF(OR(C652="РЦК макси",C652="РЦЧ SKU"),"Не рахується в ліміт",IFERROR(VLOOKUP(D652,'02_РЦ'!$A$3:$I$7,9,FALSE),"Немає РЦ"))</f>
        <v>В межах</v>
      </c>
    </row>
    <row r="653" spans="1:19">
      <c r="A653" s="2" t="str">
        <f>'06A_Варіанти'!A644</f>
        <v>BASE_3060</v>
      </c>
      <c r="B653" s="2" t="str">
        <f>'06A_Варіанти'!B644</f>
        <v>TT_3060</v>
      </c>
      <c r="C653" s="2" t="str">
        <f>'06A_Варіанти'!D644</f>
        <v>Основний</v>
      </c>
      <c r="D653" s="2" t="str">
        <f>'06A_Варіанти'!C644</f>
        <v>РЦП</v>
      </c>
      <c r="E653" s="2" t="str">
        <f>'06A_Варіанти'!S644</f>
        <v>DIRECT</v>
      </c>
      <c r="F653" s="2" t="str">
        <f>IF(O653='06A_Варіанти'!E644,'06A_Варіанти'!E$1,IF(O653='06A_Варіанти'!F644,'06A_Варіанти'!F$1,IF(O653='06A_Варіанти'!G644,'06A_Варіанти'!G$1,IF(O653='06A_Варіанти'!H644,'06A_Варіанти'!H$1,IF(O653='06A_Варіанти'!I644,'06A_Варіанти'!I$1,IF(O653='06A_Варіанти'!J644,'06A_Варіанти'!J$1,IF(O653='06A_Варіанти'!K644,'06A_Варіанти'!K$1,IF(O653='06A_Варіанти'!L644,'06A_Варіанти'!L$1,IF(O653='06A_Варіанти'!M644,'06A_Варіанти'!M$1,IF(O653='06A_Варіанти'!N644,'06A_Варіанти'!N$1,IF(O653='06A_Варіанти'!O644,'06A_Варіанти'!O$1,IF(O653='06A_Варіанти'!P644,'06A_Варіанти'!P$1,IF(O653='06A_Варіанти'!Q644,'06A_Варіанти'!Q$1,IF(O653='06A_Варіанти'!R644,'06A_Варіанти'!R$1,"НЕМАЄ МАРШРУТУ"))))))))))))))</f>
        <v>DIRECT</v>
      </c>
      <c r="G653" s="2" t="str">
        <f t="shared" si="70"/>
        <v>БЕЗ ЗМІН</v>
      </c>
      <c r="H653" s="2">
        <f>IF(G653="НЕМАЄ МАРШРУТУ",0,O653-'06A_Варіанти'!T644)</f>
        <v>0</v>
      </c>
      <c r="I653" s="2">
        <f>IFERROR(INDEX('04_Потоки'!$E:$E,MATCH(A653,'04_Потоки'!$A:$A,0)),0)</f>
        <v>1.850536130536131</v>
      </c>
      <c r="J653" s="2">
        <f t="shared" si="71"/>
        <v>1</v>
      </c>
      <c r="K653" s="2">
        <f>IF(C653="РЦК макси",0,2*'06A_Варіанти'!T644*J653)</f>
        <v>294</v>
      </c>
      <c r="L653" s="2">
        <f t="shared" si="72"/>
        <v>294</v>
      </c>
      <c r="M653" s="2">
        <f t="shared" si="73"/>
        <v>0</v>
      </c>
      <c r="N653" s="9">
        <f t="shared" si="74"/>
        <v>0</v>
      </c>
      <c r="O653" s="2">
        <f>MIN(IF('07A_Конструктор'!$D$5="Так",'06A_Варіанти'!E644,1E+99),IF('07A_Конструктор'!$D$6="Так",'06A_Варіанти'!F644,1E+99),IF('07A_Конструктор'!$D$7="Так",'06A_Варіанти'!G644,1E+99),IF('07A_Конструктор'!$D$8="Так",'06A_Варіанти'!H644,1E+99),IF('07A_Конструктор'!$D$9="Так",'06A_Варіанти'!I644,1E+99),IF('07A_Конструктор'!$D$10="Так",'06A_Варіанти'!J644,1E+99),IF('07A_Конструктор'!$D$11="Так",'06A_Варіанти'!K644,1E+99),IF('07A_Конструктор'!$D$12="Так",'06A_Варіанти'!L644,1E+99),IF('07A_Конструктор'!$D$13="Так",'06A_Варіанти'!M644,1E+99),IF('07A_Конструктор'!$D$14="Так",'06A_Варіанти'!N644,1E+99),IF('07A_Конструктор'!$D$15="Так",'06A_Варіанти'!O644,1E+99),IF('07A_Конструктор'!$D$16="Так",'06A_Варіанти'!P644,1E+99),IF('07A_Конструктор'!$D$17="Так",'06A_Варіанти'!Q644,1E+99),IF('06A_Варіанти'!R644="",1E+99,'06A_Варіанти'!R644))</f>
        <v>147</v>
      </c>
      <c r="P653" s="2" t="str">
        <f t="shared" si="75"/>
        <v>5 т</v>
      </c>
      <c r="Q653" s="2">
        <f t="shared" si="76"/>
        <v>14</v>
      </c>
      <c r="R653" s="2">
        <f>IF(OR(C653="РЦК макси",C653="РЦЧ SKU"),"SKU-потік",IFERROR(VLOOKUP(D653,'02_РЦ'!$A$3:$I$7,5,FALSE),0))</f>
        <v>800</v>
      </c>
      <c r="S653" s="2" t="str">
        <f>IF(OR(C653="РЦК макси",C653="РЦЧ SKU"),"Не рахується в ліміт",IFERROR(VLOOKUP(D653,'02_РЦ'!$A$3:$I$7,9,FALSE),"Немає РЦ"))</f>
        <v>В межах</v>
      </c>
    </row>
    <row r="654" spans="1:19">
      <c r="A654" s="2" t="str">
        <f>'06A_Варіанти'!A645</f>
        <v>BASE_3106</v>
      </c>
      <c r="B654" s="2" t="str">
        <f>'06A_Варіанти'!B645</f>
        <v>TT_3106</v>
      </c>
      <c r="C654" s="2" t="str">
        <f>'06A_Варіанти'!D645</f>
        <v>Основний</v>
      </c>
      <c r="D654" s="2" t="str">
        <f>'06A_Варіанти'!C645</f>
        <v>РЦП</v>
      </c>
      <c r="E654" s="2" t="str">
        <f>'06A_Варіанти'!S645</f>
        <v>DNI_AMUR</v>
      </c>
      <c r="F654" s="2" t="str">
        <f>IF(O654='06A_Варіанти'!E645,'06A_Варіанти'!E$1,IF(O654='06A_Варіанти'!F645,'06A_Варіанти'!F$1,IF(O654='06A_Варіанти'!G645,'06A_Варіанти'!G$1,IF(O654='06A_Варіанти'!H645,'06A_Варіанти'!H$1,IF(O654='06A_Варіанти'!I645,'06A_Варіанти'!I$1,IF(O654='06A_Варіанти'!J645,'06A_Варіанти'!J$1,IF(O654='06A_Варіанти'!K645,'06A_Варіанти'!K$1,IF(O654='06A_Варіанти'!L645,'06A_Варіанти'!L$1,IF(O654='06A_Варіанти'!M645,'06A_Варіанти'!M$1,IF(O654='06A_Варіанти'!N645,'06A_Варіанти'!N$1,IF(O654='06A_Варіанти'!O645,'06A_Варіанти'!O$1,IF(O654='06A_Варіанти'!P645,'06A_Варіанти'!P$1,IF(O654='06A_Варіанти'!Q645,'06A_Варіанти'!Q$1,IF(O654='06A_Варіанти'!R645,'06A_Варіанти'!R$1,"НЕМАЄ МАРШРУТУ"))))))))))))))</f>
        <v>DNI_AMUR</v>
      </c>
      <c r="G654" s="2" t="str">
        <f t="shared" si="70"/>
        <v>БЕЗ ЗМІН</v>
      </c>
      <c r="H654" s="2">
        <f>IF(G654="НЕМАЄ МАРШРУТУ",0,O654-'06A_Варіанти'!T645)</f>
        <v>0</v>
      </c>
      <c r="I654" s="2">
        <f>IFERROR(INDEX('04_Потоки'!$E:$E,MATCH(A654,'04_Потоки'!$A:$A,0)),0)</f>
        <v>1.850536130536131</v>
      </c>
      <c r="J654" s="2">
        <f t="shared" si="71"/>
        <v>1</v>
      </c>
      <c r="K654" s="2">
        <f>IF(C654="РЦК макси",0,2*'06A_Варіанти'!T645*J654)</f>
        <v>469.8</v>
      </c>
      <c r="L654" s="2">
        <f t="shared" si="72"/>
        <v>469.8</v>
      </c>
      <c r="M654" s="2">
        <f t="shared" si="73"/>
        <v>0</v>
      </c>
      <c r="N654" s="9">
        <f t="shared" si="74"/>
        <v>0</v>
      </c>
      <c r="O654" s="2">
        <f>MIN(IF('07A_Конструктор'!$D$5="Так",'06A_Варіанти'!E645,1E+99),IF('07A_Конструктор'!$D$6="Так",'06A_Варіанти'!F645,1E+99),IF('07A_Конструктор'!$D$7="Так",'06A_Варіанти'!G645,1E+99),IF('07A_Конструктор'!$D$8="Так",'06A_Варіанти'!H645,1E+99),IF('07A_Конструктор'!$D$9="Так",'06A_Варіанти'!I645,1E+99),IF('07A_Конструктор'!$D$10="Так",'06A_Варіанти'!J645,1E+99),IF('07A_Конструктор'!$D$11="Так",'06A_Варіанти'!K645,1E+99),IF('07A_Конструктор'!$D$12="Так",'06A_Варіанти'!L645,1E+99),IF('07A_Конструктор'!$D$13="Так",'06A_Варіанти'!M645,1E+99),IF('07A_Конструктор'!$D$14="Так",'06A_Варіанти'!N645,1E+99),IF('07A_Конструктор'!$D$15="Так",'06A_Варіанти'!O645,1E+99),IF('07A_Конструктор'!$D$16="Так",'06A_Варіанти'!P645,1E+99),IF('07A_Конструктор'!$D$17="Так",'06A_Варіанти'!Q645,1E+99),IF('06A_Варіанти'!R645="",1E+99,'06A_Варіанти'!R645))</f>
        <v>234.9</v>
      </c>
      <c r="P654" s="2" t="str">
        <f t="shared" si="75"/>
        <v>5 т</v>
      </c>
      <c r="Q654" s="2">
        <f t="shared" si="76"/>
        <v>14</v>
      </c>
      <c r="R654" s="2">
        <f>IF(OR(C654="РЦК макси",C654="РЦЧ SKU"),"SKU-потік",IFERROR(VLOOKUP(D654,'02_РЦ'!$A$3:$I$7,5,FALSE),0))</f>
        <v>800</v>
      </c>
      <c r="S654" s="2" t="str">
        <f>IF(OR(C654="РЦК макси",C654="РЦЧ SKU"),"Не рахується в ліміт",IFERROR(VLOOKUP(D654,'02_РЦ'!$A$3:$I$7,9,FALSE),"Немає РЦ"))</f>
        <v>В межах</v>
      </c>
    </row>
    <row r="655" spans="1:19">
      <c r="A655" s="2" t="str">
        <f>'06A_Варіанти'!A646</f>
        <v>BASE_3093</v>
      </c>
      <c r="B655" s="2" t="str">
        <f>'06A_Варіанти'!B646</f>
        <v>TT_3093</v>
      </c>
      <c r="C655" s="2" t="str">
        <f>'06A_Варіанти'!D646</f>
        <v>Основний</v>
      </c>
      <c r="D655" s="2" t="str">
        <f>'06A_Варіанти'!C646</f>
        <v>РЦП</v>
      </c>
      <c r="E655" s="2" t="str">
        <f>'06A_Варіанти'!S646</f>
        <v>DIRECT</v>
      </c>
      <c r="F655" s="2" t="str">
        <f>IF(O655='06A_Варіанти'!E646,'06A_Варіанти'!E$1,IF(O655='06A_Варіанти'!F646,'06A_Варіанти'!F$1,IF(O655='06A_Варіанти'!G646,'06A_Варіанти'!G$1,IF(O655='06A_Варіанти'!H646,'06A_Варіанти'!H$1,IF(O655='06A_Варіанти'!I646,'06A_Варіанти'!I$1,IF(O655='06A_Варіанти'!J646,'06A_Варіанти'!J$1,IF(O655='06A_Варіанти'!K646,'06A_Варіанти'!K$1,IF(O655='06A_Варіанти'!L646,'06A_Варіанти'!L$1,IF(O655='06A_Варіанти'!M646,'06A_Варіанти'!M$1,IF(O655='06A_Варіанти'!N646,'06A_Варіанти'!N$1,IF(O655='06A_Варіанти'!O646,'06A_Варіанти'!O$1,IF(O655='06A_Варіанти'!P646,'06A_Варіанти'!P$1,IF(O655='06A_Варіанти'!Q646,'06A_Варіанти'!Q$1,IF(O655='06A_Варіанти'!R646,'06A_Варіанти'!R$1,"НЕМАЄ МАРШРУТУ"))))))))))))))</f>
        <v>DIRECT</v>
      </c>
      <c r="G655" s="2" t="str">
        <f t="shared" si="70"/>
        <v>БЕЗ ЗМІН</v>
      </c>
      <c r="H655" s="2">
        <f>IF(G655="НЕМАЄ МАРШРУТУ",0,O655-'06A_Варіанти'!T646)</f>
        <v>0</v>
      </c>
      <c r="I655" s="2">
        <f>IFERROR(INDEX('04_Потоки'!$E:$E,MATCH(A655,'04_Потоки'!$A:$A,0)),0)</f>
        <v>1.850536130536131</v>
      </c>
      <c r="J655" s="2">
        <f t="shared" si="71"/>
        <v>1</v>
      </c>
      <c r="K655" s="2">
        <f>IF(C655="РЦК макси",0,2*'06A_Варіанти'!T646*J655)</f>
        <v>483.6</v>
      </c>
      <c r="L655" s="2">
        <f t="shared" si="72"/>
        <v>483.6</v>
      </c>
      <c r="M655" s="2">
        <f t="shared" si="73"/>
        <v>0</v>
      </c>
      <c r="N655" s="9">
        <f t="shared" si="74"/>
        <v>0</v>
      </c>
      <c r="O655" s="2">
        <f>MIN(IF('07A_Конструктор'!$D$5="Так",'06A_Варіанти'!E646,1E+99),IF('07A_Конструктор'!$D$6="Так",'06A_Варіанти'!F646,1E+99),IF('07A_Конструктор'!$D$7="Так",'06A_Варіанти'!G646,1E+99),IF('07A_Конструктор'!$D$8="Так",'06A_Варіанти'!H646,1E+99),IF('07A_Конструктор'!$D$9="Так",'06A_Варіанти'!I646,1E+99),IF('07A_Конструктор'!$D$10="Так",'06A_Варіанти'!J646,1E+99),IF('07A_Конструктор'!$D$11="Так",'06A_Варіанти'!K646,1E+99),IF('07A_Конструктор'!$D$12="Так",'06A_Варіанти'!L646,1E+99),IF('07A_Конструктор'!$D$13="Так",'06A_Варіанти'!M646,1E+99),IF('07A_Конструктор'!$D$14="Так",'06A_Варіанти'!N646,1E+99),IF('07A_Конструктор'!$D$15="Так",'06A_Варіанти'!O646,1E+99),IF('07A_Конструктор'!$D$16="Так",'06A_Варіанти'!P646,1E+99),IF('07A_Конструктор'!$D$17="Так",'06A_Варіанти'!Q646,1E+99),IF('06A_Варіанти'!R646="",1E+99,'06A_Варіанти'!R646))</f>
        <v>241.8</v>
      </c>
      <c r="P655" s="2" t="str">
        <f t="shared" si="75"/>
        <v>5 т</v>
      </c>
      <c r="Q655" s="2">
        <f t="shared" si="76"/>
        <v>14</v>
      </c>
      <c r="R655" s="2">
        <f>IF(OR(C655="РЦК макси",C655="РЦЧ SKU"),"SKU-потік",IFERROR(VLOOKUP(D655,'02_РЦ'!$A$3:$I$7,5,FALSE),0))</f>
        <v>800</v>
      </c>
      <c r="S655" s="2" t="str">
        <f>IF(OR(C655="РЦК макси",C655="РЦЧ SKU"),"Не рахується в ліміт",IFERROR(VLOOKUP(D655,'02_РЦ'!$A$3:$I$7,9,FALSE),"Немає РЦ"))</f>
        <v>В межах</v>
      </c>
    </row>
    <row r="656" spans="1:19">
      <c r="A656" s="2" t="str">
        <f>'06A_Варіанти'!A647</f>
        <v>BASE_3114</v>
      </c>
      <c r="B656" s="2" t="str">
        <f>'06A_Варіанти'!B647</f>
        <v>TT_3114</v>
      </c>
      <c r="C656" s="2" t="str">
        <f>'06A_Варіанти'!D647</f>
        <v>Основний</v>
      </c>
      <c r="D656" s="2" t="str">
        <f>'06A_Варіанти'!C647</f>
        <v>РЦП</v>
      </c>
      <c r="E656" s="2" t="str">
        <f>'06A_Варіанти'!S647</f>
        <v>DIRECT</v>
      </c>
      <c r="F656" s="2" t="str">
        <f>IF(O656='06A_Варіанти'!E647,'06A_Варіанти'!E$1,IF(O656='06A_Варіанти'!F647,'06A_Варіанти'!F$1,IF(O656='06A_Варіанти'!G647,'06A_Варіанти'!G$1,IF(O656='06A_Варіанти'!H647,'06A_Варіанти'!H$1,IF(O656='06A_Варіанти'!I647,'06A_Варіанти'!I$1,IF(O656='06A_Варіанти'!J647,'06A_Варіанти'!J$1,IF(O656='06A_Варіанти'!K647,'06A_Варіанти'!K$1,IF(O656='06A_Варіанти'!L647,'06A_Варіанти'!L$1,IF(O656='06A_Варіанти'!M647,'06A_Варіанти'!M$1,IF(O656='06A_Варіанти'!N647,'06A_Варіанти'!N$1,IF(O656='06A_Варіанти'!O647,'06A_Варіанти'!O$1,IF(O656='06A_Варіанти'!P647,'06A_Варіанти'!P$1,IF(O656='06A_Варіанти'!Q647,'06A_Варіанти'!Q$1,IF(O656='06A_Варіанти'!R647,'06A_Варіанти'!R$1,"НЕМАЄ МАРШРУТУ"))))))))))))))</f>
        <v>DIRECT</v>
      </c>
      <c r="G656" s="2" t="str">
        <f t="shared" si="70"/>
        <v>БЕЗ ЗМІН</v>
      </c>
      <c r="H656" s="2">
        <f>IF(G656="НЕМАЄ МАРШРУТУ",0,O656-'06A_Варіанти'!T647)</f>
        <v>0</v>
      </c>
      <c r="I656" s="2">
        <f>IFERROR(INDEX('04_Потоки'!$E:$E,MATCH(A656,'04_Потоки'!$A:$A,0)),0)</f>
        <v>1.850536130536131</v>
      </c>
      <c r="J656" s="2">
        <f t="shared" si="71"/>
        <v>1</v>
      </c>
      <c r="K656" s="2">
        <f>IF(C656="РЦК макси",0,2*'06A_Варіанти'!T647*J656)</f>
        <v>335.6</v>
      </c>
      <c r="L656" s="2">
        <f t="shared" si="72"/>
        <v>335.6</v>
      </c>
      <c r="M656" s="2">
        <f t="shared" si="73"/>
        <v>0</v>
      </c>
      <c r="N656" s="9">
        <f t="shared" si="74"/>
        <v>0</v>
      </c>
      <c r="O656" s="2">
        <f>MIN(IF('07A_Конструктор'!$D$5="Так",'06A_Варіанти'!E647,1E+99),IF('07A_Конструктор'!$D$6="Так",'06A_Варіанти'!F647,1E+99),IF('07A_Конструктор'!$D$7="Так",'06A_Варіанти'!G647,1E+99),IF('07A_Конструктор'!$D$8="Так",'06A_Варіанти'!H647,1E+99),IF('07A_Конструктор'!$D$9="Так",'06A_Варіанти'!I647,1E+99),IF('07A_Конструктор'!$D$10="Так",'06A_Варіанти'!J647,1E+99),IF('07A_Конструктор'!$D$11="Так",'06A_Варіанти'!K647,1E+99),IF('07A_Конструктор'!$D$12="Так",'06A_Варіанти'!L647,1E+99),IF('07A_Конструктор'!$D$13="Так",'06A_Варіанти'!M647,1E+99),IF('07A_Конструктор'!$D$14="Так",'06A_Варіанти'!N647,1E+99),IF('07A_Конструктор'!$D$15="Так",'06A_Варіанти'!O647,1E+99),IF('07A_Конструктор'!$D$16="Так",'06A_Варіанти'!P647,1E+99),IF('07A_Конструктор'!$D$17="Так",'06A_Варіанти'!Q647,1E+99),IF('06A_Варіанти'!R647="",1E+99,'06A_Варіанти'!R647))</f>
        <v>167.8</v>
      </c>
      <c r="P656" s="2" t="str">
        <f t="shared" si="75"/>
        <v>5 т</v>
      </c>
      <c r="Q656" s="2">
        <f t="shared" si="76"/>
        <v>14</v>
      </c>
      <c r="R656" s="2">
        <f>IF(OR(C656="РЦК макси",C656="РЦЧ SKU"),"SKU-потік",IFERROR(VLOOKUP(D656,'02_РЦ'!$A$3:$I$7,5,FALSE),0))</f>
        <v>800</v>
      </c>
      <c r="S656" s="2" t="str">
        <f>IF(OR(C656="РЦК макси",C656="РЦЧ SKU"),"Не рахується в ліміт",IFERROR(VLOOKUP(D656,'02_РЦ'!$A$3:$I$7,9,FALSE),"Немає РЦ"))</f>
        <v>В межах</v>
      </c>
    </row>
    <row r="657" spans="1:19">
      <c r="A657" s="2" t="str">
        <f>'06A_Варіанти'!A648</f>
        <v>BASE_3116</v>
      </c>
      <c r="B657" s="2" t="str">
        <f>'06A_Варіанти'!B648</f>
        <v>TT_3116</v>
      </c>
      <c r="C657" s="2" t="str">
        <f>'06A_Варіанти'!D648</f>
        <v>Основний</v>
      </c>
      <c r="D657" s="2" t="str">
        <f>'06A_Варіанти'!C648</f>
        <v>РЦП</v>
      </c>
      <c r="E657" s="2" t="str">
        <f>'06A_Варіанти'!S648</f>
        <v>DIRECT</v>
      </c>
      <c r="F657" s="2" t="str">
        <f>IF(O657='06A_Варіанти'!E648,'06A_Варіанти'!E$1,IF(O657='06A_Варіанти'!F648,'06A_Варіанти'!F$1,IF(O657='06A_Варіанти'!G648,'06A_Варіанти'!G$1,IF(O657='06A_Варіанти'!H648,'06A_Варіанти'!H$1,IF(O657='06A_Варіанти'!I648,'06A_Варіанти'!I$1,IF(O657='06A_Варіанти'!J648,'06A_Варіанти'!J$1,IF(O657='06A_Варіанти'!K648,'06A_Варіанти'!K$1,IF(O657='06A_Варіанти'!L648,'06A_Варіанти'!L$1,IF(O657='06A_Варіанти'!M648,'06A_Варіанти'!M$1,IF(O657='06A_Варіанти'!N648,'06A_Варіанти'!N$1,IF(O657='06A_Варіанти'!O648,'06A_Варіанти'!O$1,IF(O657='06A_Варіанти'!P648,'06A_Варіанти'!P$1,IF(O657='06A_Варіанти'!Q648,'06A_Варіанти'!Q$1,IF(O657='06A_Варіанти'!R648,'06A_Варіанти'!R$1,"НЕМАЄ МАРШРУТУ"))))))))))))))</f>
        <v>DIRECT</v>
      </c>
      <c r="G657" s="2" t="str">
        <f t="shared" si="70"/>
        <v>БЕЗ ЗМІН</v>
      </c>
      <c r="H657" s="2">
        <f>IF(G657="НЕМАЄ МАРШРУТУ",0,O657-'06A_Варіанти'!T648)</f>
        <v>0</v>
      </c>
      <c r="I657" s="2">
        <f>IFERROR(INDEX('04_Потоки'!$E:$E,MATCH(A657,'04_Потоки'!$A:$A,0)),0)</f>
        <v>1.850536130536131</v>
      </c>
      <c r="J657" s="2">
        <f t="shared" si="71"/>
        <v>1</v>
      </c>
      <c r="K657" s="2">
        <f>IF(C657="РЦК макси",0,2*'06A_Варіанти'!T648*J657)</f>
        <v>473</v>
      </c>
      <c r="L657" s="2">
        <f t="shared" si="72"/>
        <v>473</v>
      </c>
      <c r="M657" s="2">
        <f t="shared" si="73"/>
        <v>0</v>
      </c>
      <c r="N657" s="9">
        <f t="shared" si="74"/>
        <v>0</v>
      </c>
      <c r="O657" s="2">
        <f>MIN(IF('07A_Конструктор'!$D$5="Так",'06A_Варіанти'!E648,1E+99),IF('07A_Конструктор'!$D$6="Так",'06A_Варіанти'!F648,1E+99),IF('07A_Конструктор'!$D$7="Так",'06A_Варіанти'!G648,1E+99),IF('07A_Конструктор'!$D$8="Так",'06A_Варіанти'!H648,1E+99),IF('07A_Конструктор'!$D$9="Так",'06A_Варіанти'!I648,1E+99),IF('07A_Конструктор'!$D$10="Так",'06A_Варіанти'!J648,1E+99),IF('07A_Конструктор'!$D$11="Так",'06A_Варіанти'!K648,1E+99),IF('07A_Конструктор'!$D$12="Так",'06A_Варіанти'!L648,1E+99),IF('07A_Конструктор'!$D$13="Так",'06A_Варіанти'!M648,1E+99),IF('07A_Конструктор'!$D$14="Так",'06A_Варіанти'!N648,1E+99),IF('07A_Конструктор'!$D$15="Так",'06A_Варіанти'!O648,1E+99),IF('07A_Конструктор'!$D$16="Так",'06A_Варіанти'!P648,1E+99),IF('07A_Конструктор'!$D$17="Так",'06A_Варіанти'!Q648,1E+99),IF('06A_Варіанти'!R648="",1E+99,'06A_Варіанти'!R648))</f>
        <v>236.5</v>
      </c>
      <c r="P657" s="2" t="str">
        <f t="shared" si="75"/>
        <v>5 т</v>
      </c>
      <c r="Q657" s="2">
        <f t="shared" si="76"/>
        <v>14</v>
      </c>
      <c r="R657" s="2">
        <f>IF(OR(C657="РЦК макси",C657="РЦЧ SKU"),"SKU-потік",IFERROR(VLOOKUP(D657,'02_РЦ'!$A$3:$I$7,5,FALSE),0))</f>
        <v>800</v>
      </c>
      <c r="S657" s="2" t="str">
        <f>IF(OR(C657="РЦК макси",C657="РЦЧ SKU"),"Не рахується в ліміт",IFERROR(VLOOKUP(D657,'02_РЦ'!$A$3:$I$7,9,FALSE),"Немає РЦ"))</f>
        <v>В межах</v>
      </c>
    </row>
    <row r="658" spans="1:19">
      <c r="A658" s="2" t="str">
        <f>'06A_Варіанти'!A649</f>
        <v>BASE_3118</v>
      </c>
      <c r="B658" s="2" t="str">
        <f>'06A_Варіанти'!B649</f>
        <v>TT_3118</v>
      </c>
      <c r="C658" s="2" t="str">
        <f>'06A_Варіанти'!D649</f>
        <v>Основний</v>
      </c>
      <c r="D658" s="2" t="str">
        <f>'06A_Варіанти'!C649</f>
        <v>РЦП</v>
      </c>
      <c r="E658" s="2" t="str">
        <f>'06A_Варіанти'!S649</f>
        <v>DIRECT</v>
      </c>
      <c r="F658" s="2" t="str">
        <f>IF(O658='06A_Варіанти'!E649,'06A_Варіанти'!E$1,IF(O658='06A_Варіанти'!F649,'06A_Варіанти'!F$1,IF(O658='06A_Варіанти'!G649,'06A_Варіанти'!G$1,IF(O658='06A_Варіанти'!H649,'06A_Варіанти'!H$1,IF(O658='06A_Варіанти'!I649,'06A_Варіанти'!I$1,IF(O658='06A_Варіанти'!J649,'06A_Варіанти'!J$1,IF(O658='06A_Варіанти'!K649,'06A_Варіанти'!K$1,IF(O658='06A_Варіанти'!L649,'06A_Варіанти'!L$1,IF(O658='06A_Варіанти'!M649,'06A_Варіанти'!M$1,IF(O658='06A_Варіанти'!N649,'06A_Варіанти'!N$1,IF(O658='06A_Варіанти'!O649,'06A_Варіанти'!O$1,IF(O658='06A_Варіанти'!P649,'06A_Варіанти'!P$1,IF(O658='06A_Варіанти'!Q649,'06A_Варіанти'!Q$1,IF(O658='06A_Варіанти'!R649,'06A_Варіанти'!R$1,"НЕМАЄ МАРШРУТУ"))))))))))))))</f>
        <v>DIRECT</v>
      </c>
      <c r="G658" s="2" t="str">
        <f t="shared" si="70"/>
        <v>БЕЗ ЗМІН</v>
      </c>
      <c r="H658" s="2">
        <f>IF(G658="НЕМАЄ МАРШРУТУ",0,O658-'06A_Варіанти'!T649)</f>
        <v>0</v>
      </c>
      <c r="I658" s="2">
        <f>IFERROR(INDEX('04_Потоки'!$E:$E,MATCH(A658,'04_Потоки'!$A:$A,0)),0)</f>
        <v>1.850536130536131</v>
      </c>
      <c r="J658" s="2">
        <f t="shared" si="71"/>
        <v>1</v>
      </c>
      <c r="K658" s="2">
        <f>IF(C658="РЦК макси",0,2*'06A_Варіанти'!T649*J658)</f>
        <v>246</v>
      </c>
      <c r="L658" s="2">
        <f t="shared" si="72"/>
        <v>246</v>
      </c>
      <c r="M658" s="2">
        <f t="shared" si="73"/>
        <v>0</v>
      </c>
      <c r="N658" s="9">
        <f t="shared" si="74"/>
        <v>0</v>
      </c>
      <c r="O658" s="2">
        <f>MIN(IF('07A_Конструктор'!$D$5="Так",'06A_Варіанти'!E649,1E+99),IF('07A_Конструктор'!$D$6="Так",'06A_Варіанти'!F649,1E+99),IF('07A_Конструктор'!$D$7="Так",'06A_Варіанти'!G649,1E+99),IF('07A_Конструктор'!$D$8="Так",'06A_Варіанти'!H649,1E+99),IF('07A_Конструктор'!$D$9="Так",'06A_Варіанти'!I649,1E+99),IF('07A_Конструктор'!$D$10="Так",'06A_Варіанти'!J649,1E+99),IF('07A_Конструктор'!$D$11="Так",'06A_Варіанти'!K649,1E+99),IF('07A_Конструктор'!$D$12="Так",'06A_Варіанти'!L649,1E+99),IF('07A_Конструктор'!$D$13="Так",'06A_Варіанти'!M649,1E+99),IF('07A_Конструктор'!$D$14="Так",'06A_Варіанти'!N649,1E+99),IF('07A_Конструктор'!$D$15="Так",'06A_Варіанти'!O649,1E+99),IF('07A_Конструктор'!$D$16="Так",'06A_Варіанти'!P649,1E+99),IF('07A_Конструктор'!$D$17="Так",'06A_Варіанти'!Q649,1E+99),IF('06A_Варіанти'!R649="",1E+99,'06A_Варіанти'!R649))</f>
        <v>123</v>
      </c>
      <c r="P658" s="2" t="str">
        <f t="shared" si="75"/>
        <v>5 т</v>
      </c>
      <c r="Q658" s="2">
        <f t="shared" si="76"/>
        <v>14</v>
      </c>
      <c r="R658" s="2">
        <f>IF(OR(C658="РЦК макси",C658="РЦЧ SKU"),"SKU-потік",IFERROR(VLOOKUP(D658,'02_РЦ'!$A$3:$I$7,5,FALSE),0))</f>
        <v>800</v>
      </c>
      <c r="S658" s="2" t="str">
        <f>IF(OR(C658="РЦК макси",C658="РЦЧ SKU"),"Не рахується в ліміт",IFERROR(VLOOKUP(D658,'02_РЦ'!$A$3:$I$7,9,FALSE),"Немає РЦ"))</f>
        <v>В межах</v>
      </c>
    </row>
    <row r="659" spans="1:19">
      <c r="A659" s="2" t="str">
        <f>'06A_Варіанти'!A650</f>
        <v>BASE_3122</v>
      </c>
      <c r="B659" s="2" t="str">
        <f>'06A_Варіанти'!B650</f>
        <v>TT_3122</v>
      </c>
      <c r="C659" s="2" t="str">
        <f>'06A_Варіанти'!D650</f>
        <v>Основний</v>
      </c>
      <c r="D659" s="2" t="str">
        <f>'06A_Варіанти'!C650</f>
        <v>РЦП</v>
      </c>
      <c r="E659" s="2" t="str">
        <f>'06A_Варіанти'!S650</f>
        <v>DNI_AMUR</v>
      </c>
      <c r="F659" s="2" t="str">
        <f>IF(O659='06A_Варіанти'!E650,'06A_Варіанти'!E$1,IF(O659='06A_Варіанти'!F650,'06A_Варіанти'!F$1,IF(O659='06A_Варіанти'!G650,'06A_Варіанти'!G$1,IF(O659='06A_Варіанти'!H650,'06A_Варіанти'!H$1,IF(O659='06A_Варіанти'!I650,'06A_Варіанти'!I$1,IF(O659='06A_Варіанти'!J650,'06A_Варіанти'!J$1,IF(O659='06A_Варіанти'!K650,'06A_Варіанти'!K$1,IF(O659='06A_Варіанти'!L650,'06A_Варіанти'!L$1,IF(O659='06A_Варіанти'!M650,'06A_Варіанти'!M$1,IF(O659='06A_Варіанти'!N650,'06A_Варіанти'!N$1,IF(O659='06A_Варіанти'!O650,'06A_Варіанти'!O$1,IF(O659='06A_Варіанти'!P650,'06A_Варіанти'!P$1,IF(O659='06A_Варіанти'!Q650,'06A_Варіанти'!Q$1,IF(O659='06A_Варіанти'!R650,'06A_Варіанти'!R$1,"НЕМАЄ МАРШРУТУ"))))))))))))))</f>
        <v>DNI_AMUR</v>
      </c>
      <c r="G659" s="2" t="str">
        <f t="shared" si="70"/>
        <v>БЕЗ ЗМІН</v>
      </c>
      <c r="H659" s="2">
        <f>IF(G659="НЕМАЄ МАРШРУТУ",0,O659-'06A_Варіанти'!T650)</f>
        <v>0</v>
      </c>
      <c r="I659" s="2">
        <f>IFERROR(INDEX('04_Потоки'!$E:$E,MATCH(A659,'04_Потоки'!$A:$A,0)),0)</f>
        <v>1.850536130536131</v>
      </c>
      <c r="J659" s="2">
        <f t="shared" si="71"/>
        <v>1</v>
      </c>
      <c r="K659" s="2">
        <f>IF(C659="РЦК макси",0,2*'06A_Варіанти'!T650*J659)</f>
        <v>317.8</v>
      </c>
      <c r="L659" s="2">
        <f t="shared" si="72"/>
        <v>317.8</v>
      </c>
      <c r="M659" s="2">
        <f t="shared" si="73"/>
        <v>0</v>
      </c>
      <c r="N659" s="9">
        <f t="shared" si="74"/>
        <v>0</v>
      </c>
      <c r="O659" s="2">
        <f>MIN(IF('07A_Конструктор'!$D$5="Так",'06A_Варіанти'!E650,1E+99),IF('07A_Конструктор'!$D$6="Так",'06A_Варіанти'!F650,1E+99),IF('07A_Конструктор'!$D$7="Так",'06A_Варіанти'!G650,1E+99),IF('07A_Конструктор'!$D$8="Так",'06A_Варіанти'!H650,1E+99),IF('07A_Конструктор'!$D$9="Так",'06A_Варіанти'!I650,1E+99),IF('07A_Конструктор'!$D$10="Так",'06A_Варіанти'!J650,1E+99),IF('07A_Конструктор'!$D$11="Так",'06A_Варіанти'!K650,1E+99),IF('07A_Конструктор'!$D$12="Так",'06A_Варіанти'!L650,1E+99),IF('07A_Конструктор'!$D$13="Так",'06A_Варіанти'!M650,1E+99),IF('07A_Конструктор'!$D$14="Так",'06A_Варіанти'!N650,1E+99),IF('07A_Конструктор'!$D$15="Так",'06A_Варіанти'!O650,1E+99),IF('07A_Конструктор'!$D$16="Так",'06A_Варіанти'!P650,1E+99),IF('07A_Конструктор'!$D$17="Так",'06A_Варіанти'!Q650,1E+99),IF('06A_Варіанти'!R650="",1E+99,'06A_Варіанти'!R650))</f>
        <v>158.9</v>
      </c>
      <c r="P659" s="2" t="str">
        <f t="shared" si="75"/>
        <v>5 т</v>
      </c>
      <c r="Q659" s="2">
        <f t="shared" si="76"/>
        <v>14</v>
      </c>
      <c r="R659" s="2">
        <f>IF(OR(C659="РЦК макси",C659="РЦЧ SKU"),"SKU-потік",IFERROR(VLOOKUP(D659,'02_РЦ'!$A$3:$I$7,5,FALSE),0))</f>
        <v>800</v>
      </c>
      <c r="S659" s="2" t="str">
        <f>IF(OR(C659="РЦК макси",C659="РЦЧ SKU"),"Не рахується в ліміт",IFERROR(VLOOKUP(D659,'02_РЦ'!$A$3:$I$7,9,FALSE),"Немає РЦ"))</f>
        <v>В межах</v>
      </c>
    </row>
    <row r="660" spans="1:19">
      <c r="A660" s="2" t="str">
        <f>'06A_Варіанти'!A651</f>
        <v>BASE_3124</v>
      </c>
      <c r="B660" s="2" t="str">
        <f>'06A_Варіанти'!B651</f>
        <v>TT_3124</v>
      </c>
      <c r="C660" s="2" t="str">
        <f>'06A_Варіанти'!D651</f>
        <v>Основний</v>
      </c>
      <c r="D660" s="2" t="str">
        <f>'06A_Варіанти'!C651</f>
        <v>РЦП</v>
      </c>
      <c r="E660" s="2" t="str">
        <f>'06A_Варіанти'!S651</f>
        <v>DIRECT</v>
      </c>
      <c r="F660" s="2" t="str">
        <f>IF(O660='06A_Варіанти'!E651,'06A_Варіанти'!E$1,IF(O660='06A_Варіанти'!F651,'06A_Варіанти'!F$1,IF(O660='06A_Варіанти'!G651,'06A_Варіанти'!G$1,IF(O660='06A_Варіанти'!H651,'06A_Варіанти'!H$1,IF(O660='06A_Варіанти'!I651,'06A_Варіанти'!I$1,IF(O660='06A_Варіанти'!J651,'06A_Варіанти'!J$1,IF(O660='06A_Варіанти'!K651,'06A_Варіанти'!K$1,IF(O660='06A_Варіанти'!L651,'06A_Варіанти'!L$1,IF(O660='06A_Варіанти'!M651,'06A_Варіанти'!M$1,IF(O660='06A_Варіанти'!N651,'06A_Варіанти'!N$1,IF(O660='06A_Варіанти'!O651,'06A_Варіанти'!O$1,IF(O660='06A_Варіанти'!P651,'06A_Варіанти'!P$1,IF(O660='06A_Варіанти'!Q651,'06A_Варіанти'!Q$1,IF(O660='06A_Варіанти'!R651,'06A_Варіанти'!R$1,"НЕМАЄ МАРШРУТУ"))))))))))))))</f>
        <v>DIRECT</v>
      </c>
      <c r="G660" s="2" t="str">
        <f t="shared" si="70"/>
        <v>БЕЗ ЗМІН</v>
      </c>
      <c r="H660" s="2">
        <f>IF(G660="НЕМАЄ МАРШРУТУ",0,O660-'06A_Варіанти'!T651)</f>
        <v>0</v>
      </c>
      <c r="I660" s="2">
        <f>IFERROR(INDEX('04_Потоки'!$E:$E,MATCH(A660,'04_Потоки'!$A:$A,0)),0)</f>
        <v>1.850536130536131</v>
      </c>
      <c r="J660" s="2">
        <f t="shared" si="71"/>
        <v>1</v>
      </c>
      <c r="K660" s="2">
        <f>IF(C660="РЦК макси",0,2*'06A_Варіанти'!T651*J660)</f>
        <v>292.2</v>
      </c>
      <c r="L660" s="2">
        <f t="shared" si="72"/>
        <v>292.2</v>
      </c>
      <c r="M660" s="2">
        <f t="shared" si="73"/>
        <v>0</v>
      </c>
      <c r="N660" s="9">
        <f t="shared" si="74"/>
        <v>0</v>
      </c>
      <c r="O660" s="2">
        <f>MIN(IF('07A_Конструктор'!$D$5="Так",'06A_Варіанти'!E651,1E+99),IF('07A_Конструктор'!$D$6="Так",'06A_Варіанти'!F651,1E+99),IF('07A_Конструктор'!$D$7="Так",'06A_Варіанти'!G651,1E+99),IF('07A_Конструктор'!$D$8="Так",'06A_Варіанти'!H651,1E+99),IF('07A_Конструктор'!$D$9="Так",'06A_Варіанти'!I651,1E+99),IF('07A_Конструктор'!$D$10="Так",'06A_Варіанти'!J651,1E+99),IF('07A_Конструктор'!$D$11="Так",'06A_Варіанти'!K651,1E+99),IF('07A_Конструктор'!$D$12="Так",'06A_Варіанти'!L651,1E+99),IF('07A_Конструктор'!$D$13="Так",'06A_Варіанти'!M651,1E+99),IF('07A_Конструктор'!$D$14="Так",'06A_Варіанти'!N651,1E+99),IF('07A_Конструктор'!$D$15="Так",'06A_Варіанти'!O651,1E+99),IF('07A_Конструктор'!$D$16="Так",'06A_Варіанти'!P651,1E+99),IF('07A_Конструктор'!$D$17="Так",'06A_Варіанти'!Q651,1E+99),IF('06A_Варіанти'!R651="",1E+99,'06A_Варіанти'!R651))</f>
        <v>146.1</v>
      </c>
      <c r="P660" s="2" t="str">
        <f t="shared" si="75"/>
        <v>5 т</v>
      </c>
      <c r="Q660" s="2">
        <f t="shared" si="76"/>
        <v>14</v>
      </c>
      <c r="R660" s="2">
        <f>IF(OR(C660="РЦК макси",C660="РЦЧ SKU"),"SKU-потік",IFERROR(VLOOKUP(D660,'02_РЦ'!$A$3:$I$7,5,FALSE),0))</f>
        <v>800</v>
      </c>
      <c r="S660" s="2" t="str">
        <f>IF(OR(C660="РЦК макси",C660="РЦЧ SKU"),"Не рахується в ліміт",IFERROR(VLOOKUP(D660,'02_РЦ'!$A$3:$I$7,9,FALSE),"Немає РЦ"))</f>
        <v>В межах</v>
      </c>
    </row>
    <row r="661" spans="1:19">
      <c r="A661" s="2" t="str">
        <f>'06A_Варіанти'!A652</f>
        <v>BASE_3123</v>
      </c>
      <c r="B661" s="2" t="str">
        <f>'06A_Варіанти'!B652</f>
        <v>TT_3123</v>
      </c>
      <c r="C661" s="2" t="str">
        <f>'06A_Варіанти'!D652</f>
        <v>Основний</v>
      </c>
      <c r="D661" s="2" t="str">
        <f>'06A_Варіанти'!C652</f>
        <v>РЦП</v>
      </c>
      <c r="E661" s="2" t="str">
        <f>'06A_Варіанти'!S652</f>
        <v>DIRECT</v>
      </c>
      <c r="F661" s="2" t="str">
        <f>IF(O661='06A_Варіанти'!E652,'06A_Варіанти'!E$1,IF(O661='06A_Варіанти'!F652,'06A_Варіанти'!F$1,IF(O661='06A_Варіанти'!G652,'06A_Варіанти'!G$1,IF(O661='06A_Варіанти'!H652,'06A_Варіанти'!H$1,IF(O661='06A_Варіанти'!I652,'06A_Варіанти'!I$1,IF(O661='06A_Варіанти'!J652,'06A_Варіанти'!J$1,IF(O661='06A_Варіанти'!K652,'06A_Варіанти'!K$1,IF(O661='06A_Варіанти'!L652,'06A_Варіанти'!L$1,IF(O661='06A_Варіанти'!M652,'06A_Варіанти'!M$1,IF(O661='06A_Варіанти'!N652,'06A_Варіанти'!N$1,IF(O661='06A_Варіанти'!O652,'06A_Варіанти'!O$1,IF(O661='06A_Варіанти'!P652,'06A_Варіанти'!P$1,IF(O661='06A_Варіанти'!Q652,'06A_Варіанти'!Q$1,IF(O661='06A_Варіанти'!R652,'06A_Варіанти'!R$1,"НЕМАЄ МАРШРУТУ"))))))))))))))</f>
        <v>DIRECT</v>
      </c>
      <c r="G661" s="2" t="str">
        <f t="shared" si="70"/>
        <v>БЕЗ ЗМІН</v>
      </c>
      <c r="H661" s="2">
        <f>IF(G661="НЕМАЄ МАРШРУТУ",0,O661-'06A_Варіанти'!T652)</f>
        <v>0</v>
      </c>
      <c r="I661" s="2">
        <f>IFERROR(INDEX('04_Потоки'!$E:$E,MATCH(A661,'04_Потоки'!$A:$A,0)),0)</f>
        <v>1.850536130536131</v>
      </c>
      <c r="J661" s="2">
        <f t="shared" si="71"/>
        <v>1</v>
      </c>
      <c r="K661" s="2">
        <f>IF(C661="РЦК макси",0,2*'06A_Варіанти'!T652*J661)</f>
        <v>365.4</v>
      </c>
      <c r="L661" s="2">
        <f t="shared" si="72"/>
        <v>365.4</v>
      </c>
      <c r="M661" s="2">
        <f t="shared" si="73"/>
        <v>0</v>
      </c>
      <c r="N661" s="9">
        <f t="shared" si="74"/>
        <v>0</v>
      </c>
      <c r="O661" s="2">
        <f>MIN(IF('07A_Конструктор'!$D$5="Так",'06A_Варіанти'!E652,1E+99),IF('07A_Конструктор'!$D$6="Так",'06A_Варіанти'!F652,1E+99),IF('07A_Конструктор'!$D$7="Так",'06A_Варіанти'!G652,1E+99),IF('07A_Конструктор'!$D$8="Так",'06A_Варіанти'!H652,1E+99),IF('07A_Конструктор'!$D$9="Так",'06A_Варіанти'!I652,1E+99),IF('07A_Конструктор'!$D$10="Так",'06A_Варіанти'!J652,1E+99),IF('07A_Конструктор'!$D$11="Так",'06A_Варіанти'!K652,1E+99),IF('07A_Конструктор'!$D$12="Так",'06A_Варіанти'!L652,1E+99),IF('07A_Конструктор'!$D$13="Так",'06A_Варіанти'!M652,1E+99),IF('07A_Конструктор'!$D$14="Так",'06A_Варіанти'!N652,1E+99),IF('07A_Конструктор'!$D$15="Так",'06A_Варіанти'!O652,1E+99),IF('07A_Конструктор'!$D$16="Так",'06A_Варіанти'!P652,1E+99),IF('07A_Конструктор'!$D$17="Так",'06A_Варіанти'!Q652,1E+99),IF('06A_Варіанти'!R652="",1E+99,'06A_Варіанти'!R652))</f>
        <v>182.7</v>
      </c>
      <c r="P661" s="2" t="str">
        <f t="shared" si="75"/>
        <v>5 т</v>
      </c>
      <c r="Q661" s="2">
        <f t="shared" si="76"/>
        <v>14</v>
      </c>
      <c r="R661" s="2">
        <f>IF(OR(C661="РЦК макси",C661="РЦЧ SKU"),"SKU-потік",IFERROR(VLOOKUP(D661,'02_РЦ'!$A$3:$I$7,5,FALSE),0))</f>
        <v>800</v>
      </c>
      <c r="S661" s="2" t="str">
        <f>IF(OR(C661="РЦК макси",C661="РЦЧ SKU"),"Не рахується в ліміт",IFERROR(VLOOKUP(D661,'02_РЦ'!$A$3:$I$7,9,FALSE),"Немає РЦ"))</f>
        <v>В межах</v>
      </c>
    </row>
    <row r="662" spans="1:19">
      <c r="A662" s="2" t="str">
        <f>'06A_Варіанти'!A653</f>
        <v>BASE_3125</v>
      </c>
      <c r="B662" s="2" t="str">
        <f>'06A_Варіанти'!B653</f>
        <v>TT_3125</v>
      </c>
      <c r="C662" s="2" t="str">
        <f>'06A_Варіанти'!D653</f>
        <v>Основний</v>
      </c>
      <c r="D662" s="2" t="str">
        <f>'06A_Варіанти'!C653</f>
        <v>РЦП</v>
      </c>
      <c r="E662" s="2" t="str">
        <f>'06A_Варіанти'!S653</f>
        <v>KREM</v>
      </c>
      <c r="F662" s="2" t="str">
        <f>IF(O662='06A_Варіанти'!E653,'06A_Варіанти'!E$1,IF(O662='06A_Варіанти'!F653,'06A_Варіанти'!F$1,IF(O662='06A_Варіанти'!G653,'06A_Варіанти'!G$1,IF(O662='06A_Варіанти'!H653,'06A_Варіанти'!H$1,IF(O662='06A_Варіанти'!I653,'06A_Варіанти'!I$1,IF(O662='06A_Варіанти'!J653,'06A_Варіанти'!J$1,IF(O662='06A_Варіанти'!K653,'06A_Варіанти'!K$1,IF(O662='06A_Варіанти'!L653,'06A_Варіанти'!L$1,IF(O662='06A_Варіанти'!M653,'06A_Варіанти'!M$1,IF(O662='06A_Варіанти'!N653,'06A_Варіанти'!N$1,IF(O662='06A_Варіанти'!O653,'06A_Варіанти'!O$1,IF(O662='06A_Варіанти'!P653,'06A_Варіанти'!P$1,IF(O662='06A_Варіанти'!Q653,'06A_Варіанти'!Q$1,IF(O662='06A_Варіанти'!R653,'06A_Варіанти'!R$1,"НЕМАЄ МАРШРУТУ"))))))))))))))</f>
        <v>KREM</v>
      </c>
      <c r="G662" s="2" t="str">
        <f t="shared" si="70"/>
        <v>БЕЗ ЗМІН</v>
      </c>
      <c r="H662" s="2">
        <f>IF(G662="НЕМАЄ МАРШРУТУ",0,O662-'06A_Варіанти'!T653)</f>
        <v>0</v>
      </c>
      <c r="I662" s="2">
        <f>IFERROR(INDEX('04_Потоки'!$E:$E,MATCH(A662,'04_Потоки'!$A:$A,0)),0)</f>
        <v>1.850536130536131</v>
      </c>
      <c r="J662" s="2">
        <f t="shared" si="71"/>
        <v>1</v>
      </c>
      <c r="K662" s="2">
        <f>IF(C662="РЦК макси",0,2*'06A_Варіанти'!T653*J662)</f>
        <v>460.8</v>
      </c>
      <c r="L662" s="2">
        <f t="shared" si="72"/>
        <v>460.8</v>
      </c>
      <c r="M662" s="2">
        <f t="shared" si="73"/>
        <v>0</v>
      </c>
      <c r="N662" s="9">
        <f t="shared" si="74"/>
        <v>0</v>
      </c>
      <c r="O662" s="2">
        <f>MIN(IF('07A_Конструктор'!$D$5="Так",'06A_Варіанти'!E653,1E+99),IF('07A_Конструктор'!$D$6="Так",'06A_Варіанти'!F653,1E+99),IF('07A_Конструктор'!$D$7="Так",'06A_Варіанти'!G653,1E+99),IF('07A_Конструктор'!$D$8="Так",'06A_Варіанти'!H653,1E+99),IF('07A_Конструктор'!$D$9="Так",'06A_Варіанти'!I653,1E+99),IF('07A_Конструктор'!$D$10="Так",'06A_Варіанти'!J653,1E+99),IF('07A_Конструктор'!$D$11="Так",'06A_Варіанти'!K653,1E+99),IF('07A_Конструктор'!$D$12="Так",'06A_Варіанти'!L653,1E+99),IF('07A_Конструктор'!$D$13="Так",'06A_Варіанти'!M653,1E+99),IF('07A_Конструктор'!$D$14="Так",'06A_Варіанти'!N653,1E+99),IF('07A_Конструктор'!$D$15="Так",'06A_Варіанти'!O653,1E+99),IF('07A_Конструктор'!$D$16="Так",'06A_Варіанти'!P653,1E+99),IF('07A_Конструктор'!$D$17="Так",'06A_Варіанти'!Q653,1E+99),IF('06A_Варіанти'!R653="",1E+99,'06A_Варіанти'!R653))</f>
        <v>230.4</v>
      </c>
      <c r="P662" s="2" t="str">
        <f t="shared" si="75"/>
        <v>5 т</v>
      </c>
      <c r="Q662" s="2">
        <f t="shared" si="76"/>
        <v>14</v>
      </c>
      <c r="R662" s="2">
        <f>IF(OR(C662="РЦК макси",C662="РЦЧ SKU"),"SKU-потік",IFERROR(VLOOKUP(D662,'02_РЦ'!$A$3:$I$7,5,FALSE),0))</f>
        <v>800</v>
      </c>
      <c r="S662" s="2" t="str">
        <f>IF(OR(C662="РЦК макси",C662="РЦЧ SKU"),"Не рахується в ліміт",IFERROR(VLOOKUP(D662,'02_РЦ'!$A$3:$I$7,9,FALSE),"Немає РЦ"))</f>
        <v>В межах</v>
      </c>
    </row>
    <row r="663" spans="1:19">
      <c r="A663" s="2" t="str">
        <f>'06A_Варіанти'!A654</f>
        <v>BASE_3127</v>
      </c>
      <c r="B663" s="2" t="str">
        <f>'06A_Варіанти'!B654</f>
        <v>TT_3127</v>
      </c>
      <c r="C663" s="2" t="str">
        <f>'06A_Варіанти'!D654</f>
        <v>Основний</v>
      </c>
      <c r="D663" s="2" t="str">
        <f>'06A_Варіанти'!C654</f>
        <v>РЦП</v>
      </c>
      <c r="E663" s="2" t="str">
        <f>'06A_Варіанти'!S654</f>
        <v>DIRECT</v>
      </c>
      <c r="F663" s="2" t="str">
        <f>IF(O663='06A_Варіанти'!E654,'06A_Варіанти'!E$1,IF(O663='06A_Варіанти'!F654,'06A_Варіанти'!F$1,IF(O663='06A_Варіанти'!G654,'06A_Варіанти'!G$1,IF(O663='06A_Варіанти'!H654,'06A_Варіанти'!H$1,IF(O663='06A_Варіанти'!I654,'06A_Варіанти'!I$1,IF(O663='06A_Варіанти'!J654,'06A_Варіанти'!J$1,IF(O663='06A_Варіанти'!K654,'06A_Варіанти'!K$1,IF(O663='06A_Варіанти'!L654,'06A_Варіанти'!L$1,IF(O663='06A_Варіанти'!M654,'06A_Варіанти'!M$1,IF(O663='06A_Варіанти'!N654,'06A_Варіанти'!N$1,IF(O663='06A_Варіанти'!O654,'06A_Варіанти'!O$1,IF(O663='06A_Варіанти'!P654,'06A_Варіанти'!P$1,IF(O663='06A_Варіанти'!Q654,'06A_Варіанти'!Q$1,IF(O663='06A_Варіанти'!R654,'06A_Варіанти'!R$1,"НЕМАЄ МАРШРУТУ"))))))))))))))</f>
        <v>DIRECT</v>
      </c>
      <c r="G663" s="2" t="str">
        <f t="shared" si="70"/>
        <v>БЕЗ ЗМІН</v>
      </c>
      <c r="H663" s="2">
        <f>IF(G663="НЕМАЄ МАРШРУТУ",0,O663-'06A_Варіанти'!T654)</f>
        <v>0</v>
      </c>
      <c r="I663" s="2">
        <f>IFERROR(INDEX('04_Потоки'!$E:$E,MATCH(A663,'04_Потоки'!$A:$A,0)),0)</f>
        <v>1.850536130536131</v>
      </c>
      <c r="J663" s="2">
        <f t="shared" si="71"/>
        <v>1</v>
      </c>
      <c r="K663" s="2">
        <f>IF(C663="РЦК макси",0,2*'06A_Варіанти'!T654*J663)</f>
        <v>716</v>
      </c>
      <c r="L663" s="2">
        <f t="shared" si="72"/>
        <v>716</v>
      </c>
      <c r="M663" s="2">
        <f t="shared" si="73"/>
        <v>0</v>
      </c>
      <c r="N663" s="9">
        <f t="shared" si="74"/>
        <v>0</v>
      </c>
      <c r="O663" s="2">
        <f>MIN(IF('07A_Конструктор'!$D$5="Так",'06A_Варіанти'!E654,1E+99),IF('07A_Конструктор'!$D$6="Так",'06A_Варіанти'!F654,1E+99),IF('07A_Конструктор'!$D$7="Так",'06A_Варіанти'!G654,1E+99),IF('07A_Конструктор'!$D$8="Так",'06A_Варіанти'!H654,1E+99),IF('07A_Конструктор'!$D$9="Так",'06A_Варіанти'!I654,1E+99),IF('07A_Конструктор'!$D$10="Так",'06A_Варіанти'!J654,1E+99),IF('07A_Конструктор'!$D$11="Так",'06A_Варіанти'!K654,1E+99),IF('07A_Конструктор'!$D$12="Так",'06A_Варіанти'!L654,1E+99),IF('07A_Конструктор'!$D$13="Так",'06A_Варіанти'!M654,1E+99),IF('07A_Конструктор'!$D$14="Так",'06A_Варіанти'!N654,1E+99),IF('07A_Конструктор'!$D$15="Так",'06A_Варіанти'!O654,1E+99),IF('07A_Конструктор'!$D$16="Так",'06A_Варіанти'!P654,1E+99),IF('07A_Конструктор'!$D$17="Так",'06A_Варіанти'!Q654,1E+99),IF('06A_Варіанти'!R654="",1E+99,'06A_Варіанти'!R654))</f>
        <v>358</v>
      </c>
      <c r="P663" s="2" t="str">
        <f t="shared" si="75"/>
        <v>5 т</v>
      </c>
      <c r="Q663" s="2">
        <f t="shared" si="76"/>
        <v>14</v>
      </c>
      <c r="R663" s="2">
        <f>IF(OR(C663="РЦК макси",C663="РЦЧ SKU"),"SKU-потік",IFERROR(VLOOKUP(D663,'02_РЦ'!$A$3:$I$7,5,FALSE),0))</f>
        <v>800</v>
      </c>
      <c r="S663" s="2" t="str">
        <f>IF(OR(C663="РЦК макси",C663="РЦЧ SKU"),"Не рахується в ліміт",IFERROR(VLOOKUP(D663,'02_РЦ'!$A$3:$I$7,9,FALSE),"Немає РЦ"))</f>
        <v>В межах</v>
      </c>
    </row>
    <row r="664" spans="1:19">
      <c r="A664" s="2" t="str">
        <f>'06A_Варіанти'!A655</f>
        <v>BASE_3129</v>
      </c>
      <c r="B664" s="2" t="str">
        <f>'06A_Варіанти'!B655</f>
        <v>TT_3129</v>
      </c>
      <c r="C664" s="2" t="str">
        <f>'06A_Варіанти'!D655</f>
        <v>Основний</v>
      </c>
      <c r="D664" s="2" t="str">
        <f>'06A_Варіанти'!C655</f>
        <v>РЦП</v>
      </c>
      <c r="E664" s="2" t="str">
        <f>'06A_Варіанти'!S655</f>
        <v>KAM_HPP</v>
      </c>
      <c r="F664" s="2" t="str">
        <f>IF(O664='06A_Варіанти'!E655,'06A_Варіанти'!E$1,IF(O664='06A_Варіанти'!F655,'06A_Варіанти'!F$1,IF(O664='06A_Варіанти'!G655,'06A_Варіанти'!G$1,IF(O664='06A_Варіанти'!H655,'06A_Варіанти'!H$1,IF(O664='06A_Варіанти'!I655,'06A_Варіанти'!I$1,IF(O664='06A_Варіанти'!J655,'06A_Варіанти'!J$1,IF(O664='06A_Варіанти'!K655,'06A_Варіанти'!K$1,IF(O664='06A_Варіанти'!L655,'06A_Варіанти'!L$1,IF(O664='06A_Варіанти'!M655,'06A_Варіанти'!M$1,IF(O664='06A_Варіанти'!N655,'06A_Варіанти'!N$1,IF(O664='06A_Варіанти'!O655,'06A_Варіанти'!O$1,IF(O664='06A_Варіанти'!P655,'06A_Варіанти'!P$1,IF(O664='06A_Варіанти'!Q655,'06A_Варіанти'!Q$1,IF(O664='06A_Варіанти'!R655,'06A_Варіанти'!R$1,"НЕМАЄ МАРШРУТУ"))))))))))))))</f>
        <v>KAM_HPP</v>
      </c>
      <c r="G664" s="2" t="str">
        <f t="shared" si="70"/>
        <v>БЕЗ ЗМІН</v>
      </c>
      <c r="H664" s="2">
        <f>IF(G664="НЕМАЄ МАРШРУТУ",0,O664-'06A_Варіанти'!T655)</f>
        <v>0</v>
      </c>
      <c r="I664" s="2">
        <f>IFERROR(INDEX('04_Потоки'!$E:$E,MATCH(A664,'04_Потоки'!$A:$A,0)),0)</f>
        <v>1.850536130536131</v>
      </c>
      <c r="J664" s="2">
        <f t="shared" si="71"/>
        <v>1</v>
      </c>
      <c r="K664" s="2">
        <f>IF(C664="РЦК макси",0,2*'06A_Варіанти'!T655*J664)</f>
        <v>289</v>
      </c>
      <c r="L664" s="2">
        <f t="shared" si="72"/>
        <v>289</v>
      </c>
      <c r="M664" s="2">
        <f t="shared" si="73"/>
        <v>0</v>
      </c>
      <c r="N664" s="9">
        <f t="shared" si="74"/>
        <v>0</v>
      </c>
      <c r="O664" s="2">
        <f>MIN(IF('07A_Конструктор'!$D$5="Так",'06A_Варіанти'!E655,1E+99),IF('07A_Конструктор'!$D$6="Так",'06A_Варіанти'!F655,1E+99),IF('07A_Конструктор'!$D$7="Так",'06A_Варіанти'!G655,1E+99),IF('07A_Конструктор'!$D$8="Так",'06A_Варіанти'!H655,1E+99),IF('07A_Конструктор'!$D$9="Так",'06A_Варіанти'!I655,1E+99),IF('07A_Конструктор'!$D$10="Так",'06A_Варіанти'!J655,1E+99),IF('07A_Конструктор'!$D$11="Так",'06A_Варіанти'!K655,1E+99),IF('07A_Конструктор'!$D$12="Так",'06A_Варіанти'!L655,1E+99),IF('07A_Конструктор'!$D$13="Так",'06A_Варіанти'!M655,1E+99),IF('07A_Конструктор'!$D$14="Так",'06A_Варіанти'!N655,1E+99),IF('07A_Конструктор'!$D$15="Так",'06A_Варіанти'!O655,1E+99),IF('07A_Конструктор'!$D$16="Так",'06A_Варіанти'!P655,1E+99),IF('07A_Конструктор'!$D$17="Так",'06A_Варіанти'!Q655,1E+99),IF('06A_Варіанти'!R655="",1E+99,'06A_Варіанти'!R655))</f>
        <v>144.5</v>
      </c>
      <c r="P664" s="2" t="str">
        <f t="shared" si="75"/>
        <v>5 т</v>
      </c>
      <c r="Q664" s="2">
        <f t="shared" si="76"/>
        <v>14</v>
      </c>
      <c r="R664" s="2">
        <f>IF(OR(C664="РЦК макси",C664="РЦЧ SKU"),"SKU-потік",IFERROR(VLOOKUP(D664,'02_РЦ'!$A$3:$I$7,5,FALSE),0))</f>
        <v>800</v>
      </c>
      <c r="S664" s="2" t="str">
        <f>IF(OR(C664="РЦК макси",C664="РЦЧ SKU"),"Не рахується в ліміт",IFERROR(VLOOKUP(D664,'02_РЦ'!$A$3:$I$7,9,FALSE),"Немає РЦ"))</f>
        <v>В межах</v>
      </c>
    </row>
    <row r="665" spans="1:19">
      <c r="A665" s="2" t="str">
        <f>'06A_Варіанти'!A656</f>
        <v>BASE_3137</v>
      </c>
      <c r="B665" s="2" t="str">
        <f>'06A_Варіанти'!B656</f>
        <v>TT_3137</v>
      </c>
      <c r="C665" s="2" t="str">
        <f>'06A_Варіанти'!D656</f>
        <v>Основний</v>
      </c>
      <c r="D665" s="2" t="str">
        <f>'06A_Варіанти'!C656</f>
        <v>РЦП</v>
      </c>
      <c r="E665" s="2" t="str">
        <f>'06A_Варіанти'!S656</f>
        <v>DIRECT</v>
      </c>
      <c r="F665" s="2" t="str">
        <f>IF(O665='06A_Варіанти'!E656,'06A_Варіанти'!E$1,IF(O665='06A_Варіанти'!F656,'06A_Варіанти'!F$1,IF(O665='06A_Варіанти'!G656,'06A_Варіанти'!G$1,IF(O665='06A_Варіанти'!H656,'06A_Варіанти'!H$1,IF(O665='06A_Варіанти'!I656,'06A_Варіанти'!I$1,IF(O665='06A_Варіанти'!J656,'06A_Варіанти'!J$1,IF(O665='06A_Варіанти'!K656,'06A_Варіанти'!K$1,IF(O665='06A_Варіанти'!L656,'06A_Варіанти'!L$1,IF(O665='06A_Варіанти'!M656,'06A_Варіанти'!M$1,IF(O665='06A_Варіанти'!N656,'06A_Варіанти'!N$1,IF(O665='06A_Варіанти'!O656,'06A_Варіанти'!O$1,IF(O665='06A_Варіанти'!P656,'06A_Варіанти'!P$1,IF(O665='06A_Варіанти'!Q656,'06A_Варіанти'!Q$1,IF(O665='06A_Варіанти'!R656,'06A_Варіанти'!R$1,"НЕМАЄ МАРШРУТУ"))))))))))))))</f>
        <v>DIRECT</v>
      </c>
      <c r="G665" s="2" t="str">
        <f t="shared" si="70"/>
        <v>БЕЗ ЗМІН</v>
      </c>
      <c r="H665" s="2">
        <f>IF(G665="НЕМАЄ МАРШРУТУ",0,O665-'06A_Варіанти'!T656)</f>
        <v>0</v>
      </c>
      <c r="I665" s="2">
        <f>IFERROR(INDEX('04_Потоки'!$E:$E,MATCH(A665,'04_Потоки'!$A:$A,0)),0)</f>
        <v>1.850536130536131</v>
      </c>
      <c r="J665" s="2">
        <f t="shared" si="71"/>
        <v>1</v>
      </c>
      <c r="K665" s="2">
        <f>IF(C665="РЦК макси",0,2*'06A_Варіанти'!T656*J665)</f>
        <v>317.60000000000002</v>
      </c>
      <c r="L665" s="2">
        <f t="shared" si="72"/>
        <v>317.60000000000002</v>
      </c>
      <c r="M665" s="2">
        <f t="shared" si="73"/>
        <v>0</v>
      </c>
      <c r="N665" s="9">
        <f t="shared" si="74"/>
        <v>0</v>
      </c>
      <c r="O665" s="2">
        <f>MIN(IF('07A_Конструктор'!$D$5="Так",'06A_Варіанти'!E656,1E+99),IF('07A_Конструктор'!$D$6="Так",'06A_Варіанти'!F656,1E+99),IF('07A_Конструктор'!$D$7="Так",'06A_Варіанти'!G656,1E+99),IF('07A_Конструктор'!$D$8="Так",'06A_Варіанти'!H656,1E+99),IF('07A_Конструктор'!$D$9="Так",'06A_Варіанти'!I656,1E+99),IF('07A_Конструктор'!$D$10="Так",'06A_Варіанти'!J656,1E+99),IF('07A_Конструктор'!$D$11="Так",'06A_Варіанти'!K656,1E+99),IF('07A_Конструктор'!$D$12="Так",'06A_Варіанти'!L656,1E+99),IF('07A_Конструктор'!$D$13="Так",'06A_Варіанти'!M656,1E+99),IF('07A_Конструктор'!$D$14="Так",'06A_Варіанти'!N656,1E+99),IF('07A_Конструктор'!$D$15="Так",'06A_Варіанти'!O656,1E+99),IF('07A_Конструктор'!$D$16="Так",'06A_Варіанти'!P656,1E+99),IF('07A_Конструктор'!$D$17="Так",'06A_Варіанти'!Q656,1E+99),IF('06A_Варіанти'!R656="",1E+99,'06A_Варіанти'!R656))</f>
        <v>158.80000000000001</v>
      </c>
      <c r="P665" s="2" t="str">
        <f t="shared" si="75"/>
        <v>5 т</v>
      </c>
      <c r="Q665" s="2">
        <f t="shared" si="76"/>
        <v>14</v>
      </c>
      <c r="R665" s="2">
        <f>IF(OR(C665="РЦК макси",C665="РЦЧ SKU"),"SKU-потік",IFERROR(VLOOKUP(D665,'02_РЦ'!$A$3:$I$7,5,FALSE),0))</f>
        <v>800</v>
      </c>
      <c r="S665" s="2" t="str">
        <f>IF(OR(C665="РЦК макси",C665="РЦЧ SKU"),"Не рахується в ліміт",IFERROR(VLOOKUP(D665,'02_РЦ'!$A$3:$I$7,9,FALSE),"Немає РЦ"))</f>
        <v>В межах</v>
      </c>
    </row>
    <row r="666" spans="1:19">
      <c r="A666" s="2" t="str">
        <f>'06A_Варіанти'!A657</f>
        <v>BASE_3138</v>
      </c>
      <c r="B666" s="2" t="str">
        <f>'06A_Варіанти'!B657</f>
        <v>TT_3138</v>
      </c>
      <c r="C666" s="2" t="str">
        <f>'06A_Варіанти'!D657</f>
        <v>Основний</v>
      </c>
      <c r="D666" s="2" t="str">
        <f>'06A_Варіанти'!C657</f>
        <v>РЦП</v>
      </c>
      <c r="E666" s="2" t="str">
        <f>'06A_Варіанти'!S657</f>
        <v>DIRECT</v>
      </c>
      <c r="F666" s="2" t="str">
        <f>IF(O666='06A_Варіанти'!E657,'06A_Варіанти'!E$1,IF(O666='06A_Варіанти'!F657,'06A_Варіанти'!F$1,IF(O666='06A_Варіанти'!G657,'06A_Варіанти'!G$1,IF(O666='06A_Варіанти'!H657,'06A_Варіанти'!H$1,IF(O666='06A_Варіанти'!I657,'06A_Варіанти'!I$1,IF(O666='06A_Варіанти'!J657,'06A_Варіанти'!J$1,IF(O666='06A_Варіанти'!K657,'06A_Варіанти'!K$1,IF(O666='06A_Варіанти'!L657,'06A_Варіанти'!L$1,IF(O666='06A_Варіанти'!M657,'06A_Варіанти'!M$1,IF(O666='06A_Варіанти'!N657,'06A_Варіанти'!N$1,IF(O666='06A_Варіанти'!O657,'06A_Варіанти'!O$1,IF(O666='06A_Варіанти'!P657,'06A_Варіанти'!P$1,IF(O666='06A_Варіанти'!Q657,'06A_Варіанти'!Q$1,IF(O666='06A_Варіанти'!R657,'06A_Варіанти'!R$1,"НЕМАЄ МАРШРУТУ"))))))))))))))</f>
        <v>DIRECT</v>
      </c>
      <c r="G666" s="2" t="str">
        <f t="shared" si="70"/>
        <v>БЕЗ ЗМІН</v>
      </c>
      <c r="H666" s="2">
        <f>IF(G666="НЕМАЄ МАРШРУТУ",0,O666-'06A_Варіанти'!T657)</f>
        <v>0</v>
      </c>
      <c r="I666" s="2">
        <f>IFERROR(INDEX('04_Потоки'!$E:$E,MATCH(A666,'04_Потоки'!$A:$A,0)),0)</f>
        <v>1.850536130536131</v>
      </c>
      <c r="J666" s="2">
        <f t="shared" si="71"/>
        <v>1</v>
      </c>
      <c r="K666" s="2">
        <f>IF(C666="РЦК макси",0,2*'06A_Варіанти'!T657*J666)</f>
        <v>764.8</v>
      </c>
      <c r="L666" s="2">
        <f t="shared" si="72"/>
        <v>764.8</v>
      </c>
      <c r="M666" s="2">
        <f t="shared" si="73"/>
        <v>0</v>
      </c>
      <c r="N666" s="9">
        <f t="shared" si="74"/>
        <v>0</v>
      </c>
      <c r="O666" s="2">
        <f>MIN(IF('07A_Конструктор'!$D$5="Так",'06A_Варіанти'!E657,1E+99),IF('07A_Конструктор'!$D$6="Так",'06A_Варіанти'!F657,1E+99),IF('07A_Конструктор'!$D$7="Так",'06A_Варіанти'!G657,1E+99),IF('07A_Конструктор'!$D$8="Так",'06A_Варіанти'!H657,1E+99),IF('07A_Конструктор'!$D$9="Так",'06A_Варіанти'!I657,1E+99),IF('07A_Конструктор'!$D$10="Так",'06A_Варіанти'!J657,1E+99),IF('07A_Конструктор'!$D$11="Так",'06A_Варіанти'!K657,1E+99),IF('07A_Конструктор'!$D$12="Так",'06A_Варіанти'!L657,1E+99),IF('07A_Конструктор'!$D$13="Так",'06A_Варіанти'!M657,1E+99),IF('07A_Конструктор'!$D$14="Так",'06A_Варіанти'!N657,1E+99),IF('07A_Конструктор'!$D$15="Так",'06A_Варіанти'!O657,1E+99),IF('07A_Конструктор'!$D$16="Так",'06A_Варіанти'!P657,1E+99),IF('07A_Конструктор'!$D$17="Так",'06A_Варіанти'!Q657,1E+99),IF('06A_Варіанти'!R657="",1E+99,'06A_Варіанти'!R657))</f>
        <v>382.4</v>
      </c>
      <c r="P666" s="2" t="str">
        <f t="shared" si="75"/>
        <v>5 т</v>
      </c>
      <c r="Q666" s="2">
        <f t="shared" si="76"/>
        <v>14</v>
      </c>
      <c r="R666" s="2">
        <f>IF(OR(C666="РЦК макси",C666="РЦЧ SKU"),"SKU-потік",IFERROR(VLOOKUP(D666,'02_РЦ'!$A$3:$I$7,5,FALSE),0))</f>
        <v>800</v>
      </c>
      <c r="S666" s="2" t="str">
        <f>IF(OR(C666="РЦК макси",C666="РЦЧ SKU"),"Не рахується в ліміт",IFERROR(VLOOKUP(D666,'02_РЦ'!$A$3:$I$7,9,FALSE),"Немає РЦ"))</f>
        <v>В межах</v>
      </c>
    </row>
    <row r="667" spans="1:19">
      <c r="A667" s="2" t="str">
        <f>'06A_Варіанти'!A658</f>
        <v>BASE_3172</v>
      </c>
      <c r="B667" s="2" t="str">
        <f>'06A_Варіанти'!B658</f>
        <v>TT_3172</v>
      </c>
      <c r="C667" s="2" t="str">
        <f>'06A_Варіанти'!D658</f>
        <v>Основний</v>
      </c>
      <c r="D667" s="2" t="str">
        <f>'06A_Варіанти'!C658</f>
        <v>РЦП</v>
      </c>
      <c r="E667" s="2" t="str">
        <f>'06A_Варіанти'!S658</f>
        <v>DIRECT</v>
      </c>
      <c r="F667" s="2" t="str">
        <f>IF(O667='06A_Варіанти'!E658,'06A_Варіанти'!E$1,IF(O667='06A_Варіанти'!F658,'06A_Варіанти'!F$1,IF(O667='06A_Варіанти'!G658,'06A_Варіанти'!G$1,IF(O667='06A_Варіанти'!H658,'06A_Варіанти'!H$1,IF(O667='06A_Варіанти'!I658,'06A_Варіанти'!I$1,IF(O667='06A_Варіанти'!J658,'06A_Варіанти'!J$1,IF(O667='06A_Варіанти'!K658,'06A_Варіанти'!K$1,IF(O667='06A_Варіанти'!L658,'06A_Варіанти'!L$1,IF(O667='06A_Варіанти'!M658,'06A_Варіанти'!M$1,IF(O667='06A_Варіанти'!N658,'06A_Варіанти'!N$1,IF(O667='06A_Варіанти'!O658,'06A_Варіанти'!O$1,IF(O667='06A_Варіанти'!P658,'06A_Варіанти'!P$1,IF(O667='06A_Варіанти'!Q658,'06A_Варіанти'!Q$1,IF(O667='06A_Варіанти'!R658,'06A_Варіанти'!R$1,"НЕМАЄ МАРШРУТУ"))))))))))))))</f>
        <v>DIRECT</v>
      </c>
      <c r="G667" s="2" t="str">
        <f t="shared" si="70"/>
        <v>БЕЗ ЗМІН</v>
      </c>
      <c r="H667" s="2">
        <f>IF(G667="НЕМАЄ МАРШРУТУ",0,O667-'06A_Варіанти'!T658)</f>
        <v>0</v>
      </c>
      <c r="I667" s="2">
        <f>IFERROR(INDEX('04_Потоки'!$E:$E,MATCH(A667,'04_Потоки'!$A:$A,0)),0)</f>
        <v>1.850536130536131</v>
      </c>
      <c r="J667" s="2">
        <f t="shared" si="71"/>
        <v>1</v>
      </c>
      <c r="K667" s="2">
        <f>IF(C667="РЦК макси",0,2*'06A_Варіанти'!T658*J667)</f>
        <v>481.8</v>
      </c>
      <c r="L667" s="2">
        <f t="shared" si="72"/>
        <v>481.8</v>
      </c>
      <c r="M667" s="2">
        <f t="shared" si="73"/>
        <v>0</v>
      </c>
      <c r="N667" s="9">
        <f t="shared" si="74"/>
        <v>0</v>
      </c>
      <c r="O667" s="2">
        <f>MIN(IF('07A_Конструктор'!$D$5="Так",'06A_Варіанти'!E658,1E+99),IF('07A_Конструктор'!$D$6="Так",'06A_Варіанти'!F658,1E+99),IF('07A_Конструктор'!$D$7="Так",'06A_Варіанти'!G658,1E+99),IF('07A_Конструктор'!$D$8="Так",'06A_Варіанти'!H658,1E+99),IF('07A_Конструктор'!$D$9="Так",'06A_Варіанти'!I658,1E+99),IF('07A_Конструктор'!$D$10="Так",'06A_Варіанти'!J658,1E+99),IF('07A_Конструктор'!$D$11="Так",'06A_Варіанти'!K658,1E+99),IF('07A_Конструктор'!$D$12="Так",'06A_Варіанти'!L658,1E+99),IF('07A_Конструктор'!$D$13="Так",'06A_Варіанти'!M658,1E+99),IF('07A_Конструктор'!$D$14="Так",'06A_Варіанти'!N658,1E+99),IF('07A_Конструктор'!$D$15="Так",'06A_Варіанти'!O658,1E+99),IF('07A_Конструктор'!$D$16="Так",'06A_Варіанти'!P658,1E+99),IF('07A_Конструктор'!$D$17="Так",'06A_Варіанти'!Q658,1E+99),IF('06A_Варіанти'!R658="",1E+99,'06A_Варіанти'!R658))</f>
        <v>240.9</v>
      </c>
      <c r="P667" s="2" t="str">
        <f t="shared" si="75"/>
        <v>5 т</v>
      </c>
      <c r="Q667" s="2">
        <f t="shared" si="76"/>
        <v>14</v>
      </c>
      <c r="R667" s="2">
        <f>IF(OR(C667="РЦК макси",C667="РЦЧ SKU"),"SKU-потік",IFERROR(VLOOKUP(D667,'02_РЦ'!$A$3:$I$7,5,FALSE),0))</f>
        <v>800</v>
      </c>
      <c r="S667" s="2" t="str">
        <f>IF(OR(C667="РЦК макси",C667="РЦЧ SKU"),"Не рахується в ліміт",IFERROR(VLOOKUP(D667,'02_РЦ'!$A$3:$I$7,9,FALSE),"Немає РЦ"))</f>
        <v>В межах</v>
      </c>
    </row>
    <row r="668" spans="1:19">
      <c r="A668" s="2" t="str">
        <f>'06A_Варіанти'!A659</f>
        <v>BASE_3174</v>
      </c>
      <c r="B668" s="2" t="str">
        <f>'06A_Варіанти'!B659</f>
        <v>TT_3174</v>
      </c>
      <c r="C668" s="2" t="str">
        <f>'06A_Варіанти'!D659</f>
        <v>Основний</v>
      </c>
      <c r="D668" s="2" t="str">
        <f>'06A_Варіанти'!C659</f>
        <v>РЦП</v>
      </c>
      <c r="E668" s="2" t="str">
        <f>'06A_Варіанти'!S659</f>
        <v>DIRECT</v>
      </c>
      <c r="F668" s="2" t="str">
        <f>IF(O668='06A_Варіанти'!E659,'06A_Варіанти'!E$1,IF(O668='06A_Варіанти'!F659,'06A_Варіанти'!F$1,IF(O668='06A_Варіанти'!G659,'06A_Варіанти'!G$1,IF(O668='06A_Варіанти'!H659,'06A_Варіанти'!H$1,IF(O668='06A_Варіанти'!I659,'06A_Варіанти'!I$1,IF(O668='06A_Варіанти'!J659,'06A_Варіанти'!J$1,IF(O668='06A_Варіанти'!K659,'06A_Варіанти'!K$1,IF(O668='06A_Варіанти'!L659,'06A_Варіанти'!L$1,IF(O668='06A_Варіанти'!M659,'06A_Варіанти'!M$1,IF(O668='06A_Варіанти'!N659,'06A_Варіанти'!N$1,IF(O668='06A_Варіанти'!O659,'06A_Варіанти'!O$1,IF(O668='06A_Варіанти'!P659,'06A_Варіанти'!P$1,IF(O668='06A_Варіанти'!Q659,'06A_Варіанти'!Q$1,IF(O668='06A_Варіанти'!R659,'06A_Варіанти'!R$1,"НЕМАЄ МАРШРУТУ"))))))))))))))</f>
        <v>DIRECT</v>
      </c>
      <c r="G668" s="2" t="str">
        <f t="shared" si="70"/>
        <v>БЕЗ ЗМІН</v>
      </c>
      <c r="H668" s="2">
        <f>IF(G668="НЕМАЄ МАРШРУТУ",0,O668-'06A_Варіанти'!T659)</f>
        <v>0</v>
      </c>
      <c r="I668" s="2">
        <f>IFERROR(INDEX('04_Потоки'!$E:$E,MATCH(A668,'04_Потоки'!$A:$A,0)),0)</f>
        <v>1.850536130536131</v>
      </c>
      <c r="J668" s="2">
        <f t="shared" si="71"/>
        <v>1</v>
      </c>
      <c r="K668" s="2">
        <f>IF(C668="РЦК макси",0,2*'06A_Варіанти'!T659*J668)</f>
        <v>721.8</v>
      </c>
      <c r="L668" s="2">
        <f t="shared" si="72"/>
        <v>721.8</v>
      </c>
      <c r="M668" s="2">
        <f t="shared" si="73"/>
        <v>0</v>
      </c>
      <c r="N668" s="9">
        <f t="shared" si="74"/>
        <v>0</v>
      </c>
      <c r="O668" s="2">
        <f>MIN(IF('07A_Конструктор'!$D$5="Так",'06A_Варіанти'!E659,1E+99),IF('07A_Конструктор'!$D$6="Так",'06A_Варіанти'!F659,1E+99),IF('07A_Конструктор'!$D$7="Так",'06A_Варіанти'!G659,1E+99),IF('07A_Конструктор'!$D$8="Так",'06A_Варіанти'!H659,1E+99),IF('07A_Конструктор'!$D$9="Так",'06A_Варіанти'!I659,1E+99),IF('07A_Конструктор'!$D$10="Так",'06A_Варіанти'!J659,1E+99),IF('07A_Конструктор'!$D$11="Так",'06A_Варіанти'!K659,1E+99),IF('07A_Конструктор'!$D$12="Так",'06A_Варіанти'!L659,1E+99),IF('07A_Конструктор'!$D$13="Так",'06A_Варіанти'!M659,1E+99),IF('07A_Конструктор'!$D$14="Так",'06A_Варіанти'!N659,1E+99),IF('07A_Конструктор'!$D$15="Так",'06A_Варіанти'!O659,1E+99),IF('07A_Конструктор'!$D$16="Так",'06A_Варіанти'!P659,1E+99),IF('07A_Конструктор'!$D$17="Так",'06A_Варіанти'!Q659,1E+99),IF('06A_Варіанти'!R659="",1E+99,'06A_Варіанти'!R659))</f>
        <v>360.9</v>
      </c>
      <c r="P668" s="2" t="str">
        <f t="shared" si="75"/>
        <v>5 т</v>
      </c>
      <c r="Q668" s="2">
        <f t="shared" si="76"/>
        <v>14</v>
      </c>
      <c r="R668" s="2">
        <f>IF(OR(C668="РЦК макси",C668="РЦЧ SKU"),"SKU-потік",IFERROR(VLOOKUP(D668,'02_РЦ'!$A$3:$I$7,5,FALSE),0))</f>
        <v>800</v>
      </c>
      <c r="S668" s="2" t="str">
        <f>IF(OR(C668="РЦК макси",C668="РЦЧ SKU"),"Не рахується в ліміт",IFERROR(VLOOKUP(D668,'02_РЦ'!$A$3:$I$7,9,FALSE),"Немає РЦ"))</f>
        <v>В межах</v>
      </c>
    </row>
    <row r="669" spans="1:19">
      <c r="A669" s="2" t="str">
        <f>'06A_Варіанти'!A660</f>
        <v>BASE_3186</v>
      </c>
      <c r="B669" s="2" t="str">
        <f>'06A_Варіанти'!B660</f>
        <v>TT_3186</v>
      </c>
      <c r="C669" s="2" t="str">
        <f>'06A_Варіанти'!D660</f>
        <v>Основний</v>
      </c>
      <c r="D669" s="2" t="str">
        <f>'06A_Варіанти'!C660</f>
        <v>РЦП</v>
      </c>
      <c r="E669" s="2" t="str">
        <f>'06A_Варіанти'!S660</f>
        <v>DIRECT</v>
      </c>
      <c r="F669" s="2" t="str">
        <f>IF(O669='06A_Варіанти'!E660,'06A_Варіанти'!E$1,IF(O669='06A_Варіанти'!F660,'06A_Варіанти'!F$1,IF(O669='06A_Варіанти'!G660,'06A_Варіанти'!G$1,IF(O669='06A_Варіанти'!H660,'06A_Варіанти'!H$1,IF(O669='06A_Варіанти'!I660,'06A_Варіанти'!I$1,IF(O669='06A_Варіанти'!J660,'06A_Варіанти'!J$1,IF(O669='06A_Варіанти'!K660,'06A_Варіанти'!K$1,IF(O669='06A_Варіанти'!L660,'06A_Варіанти'!L$1,IF(O669='06A_Варіанти'!M660,'06A_Варіанти'!M$1,IF(O669='06A_Варіанти'!N660,'06A_Варіанти'!N$1,IF(O669='06A_Варіанти'!O660,'06A_Варіанти'!O$1,IF(O669='06A_Варіанти'!P660,'06A_Варіанти'!P$1,IF(O669='06A_Варіанти'!Q660,'06A_Варіанти'!Q$1,IF(O669='06A_Варіанти'!R660,'06A_Варіанти'!R$1,"НЕМАЄ МАРШРУТУ"))))))))))))))</f>
        <v>DIRECT</v>
      </c>
      <c r="G669" s="2" t="str">
        <f t="shared" si="70"/>
        <v>БЕЗ ЗМІН</v>
      </c>
      <c r="H669" s="2">
        <f>IF(G669="НЕМАЄ МАРШРУТУ",0,O669-'06A_Варіанти'!T660)</f>
        <v>0</v>
      </c>
      <c r="I669" s="2">
        <f>IFERROR(INDEX('04_Потоки'!$E:$E,MATCH(A669,'04_Потоки'!$A:$A,0)),0)</f>
        <v>1.850536130536131</v>
      </c>
      <c r="J669" s="2">
        <f t="shared" si="71"/>
        <v>1</v>
      </c>
      <c r="K669" s="2">
        <f>IF(C669="РЦК макси",0,2*'06A_Варіанти'!T660*J669)</f>
        <v>712.2</v>
      </c>
      <c r="L669" s="2">
        <f t="shared" si="72"/>
        <v>712.2</v>
      </c>
      <c r="M669" s="2">
        <f t="shared" si="73"/>
        <v>0</v>
      </c>
      <c r="N669" s="9">
        <f t="shared" si="74"/>
        <v>0</v>
      </c>
      <c r="O669" s="2">
        <f>MIN(IF('07A_Конструктор'!$D$5="Так",'06A_Варіанти'!E660,1E+99),IF('07A_Конструктор'!$D$6="Так",'06A_Варіанти'!F660,1E+99),IF('07A_Конструктор'!$D$7="Так",'06A_Варіанти'!G660,1E+99),IF('07A_Конструктор'!$D$8="Так",'06A_Варіанти'!H660,1E+99),IF('07A_Конструктор'!$D$9="Так",'06A_Варіанти'!I660,1E+99),IF('07A_Конструктор'!$D$10="Так",'06A_Варіанти'!J660,1E+99),IF('07A_Конструктор'!$D$11="Так",'06A_Варіанти'!K660,1E+99),IF('07A_Конструктор'!$D$12="Так",'06A_Варіанти'!L660,1E+99),IF('07A_Конструктор'!$D$13="Так",'06A_Варіанти'!M660,1E+99),IF('07A_Конструктор'!$D$14="Так",'06A_Варіанти'!N660,1E+99),IF('07A_Конструктор'!$D$15="Так",'06A_Варіанти'!O660,1E+99),IF('07A_Конструктор'!$D$16="Так",'06A_Варіанти'!P660,1E+99),IF('07A_Конструктор'!$D$17="Так",'06A_Варіанти'!Q660,1E+99),IF('06A_Варіанти'!R660="",1E+99,'06A_Варіанти'!R660))</f>
        <v>356.1</v>
      </c>
      <c r="P669" s="2" t="str">
        <f t="shared" si="75"/>
        <v>5 т</v>
      </c>
      <c r="Q669" s="2">
        <f t="shared" si="76"/>
        <v>14</v>
      </c>
      <c r="R669" s="2">
        <f>IF(OR(C669="РЦК макси",C669="РЦЧ SKU"),"SKU-потік",IFERROR(VLOOKUP(D669,'02_РЦ'!$A$3:$I$7,5,FALSE),0))</f>
        <v>800</v>
      </c>
      <c r="S669" s="2" t="str">
        <f>IF(OR(C669="РЦК макси",C669="РЦЧ SKU"),"Не рахується в ліміт",IFERROR(VLOOKUP(D669,'02_РЦ'!$A$3:$I$7,9,FALSE),"Немає РЦ"))</f>
        <v>В межах</v>
      </c>
    </row>
    <row r="670" spans="1:19">
      <c r="A670" s="2" t="str">
        <f>'06A_Варіанти'!A661</f>
        <v>BASE_3187</v>
      </c>
      <c r="B670" s="2" t="str">
        <f>'06A_Варіанти'!B661</f>
        <v>TT_3187</v>
      </c>
      <c r="C670" s="2" t="str">
        <f>'06A_Варіанти'!D661</f>
        <v>Основний</v>
      </c>
      <c r="D670" s="2" t="str">
        <f>'06A_Варіанти'!C661</f>
        <v>РЦП</v>
      </c>
      <c r="E670" s="2" t="str">
        <f>'06A_Варіанти'!S661</f>
        <v>DIRECT</v>
      </c>
      <c r="F670" s="2" t="str">
        <f>IF(O670='06A_Варіанти'!E661,'06A_Варіанти'!E$1,IF(O670='06A_Варіанти'!F661,'06A_Варіанти'!F$1,IF(O670='06A_Варіанти'!G661,'06A_Варіанти'!G$1,IF(O670='06A_Варіанти'!H661,'06A_Варіанти'!H$1,IF(O670='06A_Варіанти'!I661,'06A_Варіанти'!I$1,IF(O670='06A_Варіанти'!J661,'06A_Варіанти'!J$1,IF(O670='06A_Варіанти'!K661,'06A_Варіанти'!K$1,IF(O670='06A_Варіанти'!L661,'06A_Варіанти'!L$1,IF(O670='06A_Варіанти'!M661,'06A_Варіанти'!M$1,IF(O670='06A_Варіанти'!N661,'06A_Варіанти'!N$1,IF(O670='06A_Варіанти'!O661,'06A_Варіанти'!O$1,IF(O670='06A_Варіанти'!P661,'06A_Варіанти'!P$1,IF(O670='06A_Варіанти'!Q661,'06A_Варіанти'!Q$1,IF(O670='06A_Варіанти'!R661,'06A_Варіанти'!R$1,"НЕМАЄ МАРШРУТУ"))))))))))))))</f>
        <v>DIRECT</v>
      </c>
      <c r="G670" s="2" t="str">
        <f t="shared" si="70"/>
        <v>БЕЗ ЗМІН</v>
      </c>
      <c r="H670" s="2">
        <f>IF(G670="НЕМАЄ МАРШРУТУ",0,O670-'06A_Варіанти'!T661)</f>
        <v>0</v>
      </c>
      <c r="I670" s="2">
        <f>IFERROR(INDEX('04_Потоки'!$E:$E,MATCH(A670,'04_Потоки'!$A:$A,0)),0)</f>
        <v>1.850536130536131</v>
      </c>
      <c r="J670" s="2">
        <f t="shared" si="71"/>
        <v>1</v>
      </c>
      <c r="K670" s="2">
        <f>IF(C670="РЦК макси",0,2*'06A_Варіанти'!T661*J670)</f>
        <v>333.8</v>
      </c>
      <c r="L670" s="2">
        <f t="shared" si="72"/>
        <v>333.8</v>
      </c>
      <c r="M670" s="2">
        <f t="shared" si="73"/>
        <v>0</v>
      </c>
      <c r="N670" s="9">
        <f t="shared" si="74"/>
        <v>0</v>
      </c>
      <c r="O670" s="2">
        <f>MIN(IF('07A_Конструктор'!$D$5="Так",'06A_Варіанти'!E661,1E+99),IF('07A_Конструктор'!$D$6="Так",'06A_Варіанти'!F661,1E+99),IF('07A_Конструктор'!$D$7="Так",'06A_Варіанти'!G661,1E+99),IF('07A_Конструктор'!$D$8="Так",'06A_Варіанти'!H661,1E+99),IF('07A_Конструктор'!$D$9="Так",'06A_Варіанти'!I661,1E+99),IF('07A_Конструктор'!$D$10="Так",'06A_Варіанти'!J661,1E+99),IF('07A_Конструктор'!$D$11="Так",'06A_Варіанти'!K661,1E+99),IF('07A_Конструктор'!$D$12="Так",'06A_Варіанти'!L661,1E+99),IF('07A_Конструктор'!$D$13="Так",'06A_Варіанти'!M661,1E+99),IF('07A_Конструктор'!$D$14="Так",'06A_Варіанти'!N661,1E+99),IF('07A_Конструктор'!$D$15="Так",'06A_Варіанти'!O661,1E+99),IF('07A_Конструктор'!$D$16="Так",'06A_Варіанти'!P661,1E+99),IF('07A_Конструктор'!$D$17="Так",'06A_Варіанти'!Q661,1E+99),IF('06A_Варіанти'!R661="",1E+99,'06A_Варіанти'!R661))</f>
        <v>166.9</v>
      </c>
      <c r="P670" s="2" t="str">
        <f t="shared" si="75"/>
        <v>5 т</v>
      </c>
      <c r="Q670" s="2">
        <f t="shared" si="76"/>
        <v>14</v>
      </c>
      <c r="R670" s="2">
        <f>IF(OR(C670="РЦК макси",C670="РЦЧ SKU"),"SKU-потік",IFERROR(VLOOKUP(D670,'02_РЦ'!$A$3:$I$7,5,FALSE),0))</f>
        <v>800</v>
      </c>
      <c r="S670" s="2" t="str">
        <f>IF(OR(C670="РЦК макси",C670="РЦЧ SKU"),"Не рахується в ліміт",IFERROR(VLOOKUP(D670,'02_РЦ'!$A$3:$I$7,9,FALSE),"Немає РЦ"))</f>
        <v>В межах</v>
      </c>
    </row>
    <row r="671" spans="1:19">
      <c r="A671" s="2" t="str">
        <f>'06A_Варіанти'!A662</f>
        <v>BASE_3190</v>
      </c>
      <c r="B671" s="2" t="str">
        <f>'06A_Варіанти'!B662</f>
        <v>TT_3190</v>
      </c>
      <c r="C671" s="2" t="str">
        <f>'06A_Варіанти'!D662</f>
        <v>Основний</v>
      </c>
      <c r="D671" s="2" t="str">
        <f>'06A_Варіанти'!C662</f>
        <v>РЦП</v>
      </c>
      <c r="E671" s="2" t="str">
        <f>'06A_Варіанти'!S662</f>
        <v>DIRECT</v>
      </c>
      <c r="F671" s="2" t="str">
        <f>IF(O671='06A_Варіанти'!E662,'06A_Варіанти'!E$1,IF(O671='06A_Варіанти'!F662,'06A_Варіанти'!F$1,IF(O671='06A_Варіанти'!G662,'06A_Варіанти'!G$1,IF(O671='06A_Варіанти'!H662,'06A_Варіанти'!H$1,IF(O671='06A_Варіанти'!I662,'06A_Варіанти'!I$1,IF(O671='06A_Варіанти'!J662,'06A_Варіанти'!J$1,IF(O671='06A_Варіанти'!K662,'06A_Варіанти'!K$1,IF(O671='06A_Варіанти'!L662,'06A_Варіанти'!L$1,IF(O671='06A_Варіанти'!M662,'06A_Варіанти'!M$1,IF(O671='06A_Варіанти'!N662,'06A_Варіанти'!N$1,IF(O671='06A_Варіанти'!O662,'06A_Варіанти'!O$1,IF(O671='06A_Варіанти'!P662,'06A_Варіанти'!P$1,IF(O671='06A_Варіанти'!Q662,'06A_Варіанти'!Q$1,IF(O671='06A_Варіанти'!R662,'06A_Варіанти'!R$1,"НЕМАЄ МАРШРУТУ"))))))))))))))</f>
        <v>DIRECT</v>
      </c>
      <c r="G671" s="2" t="str">
        <f t="shared" si="70"/>
        <v>БЕЗ ЗМІН</v>
      </c>
      <c r="H671" s="2">
        <f>IF(G671="НЕМАЄ МАРШРУТУ",0,O671-'06A_Варіанти'!T662)</f>
        <v>0</v>
      </c>
      <c r="I671" s="2">
        <f>IFERROR(INDEX('04_Потоки'!$E:$E,MATCH(A671,'04_Потоки'!$A:$A,0)),0)</f>
        <v>1.850536130536131</v>
      </c>
      <c r="J671" s="2">
        <f t="shared" si="71"/>
        <v>1</v>
      </c>
      <c r="K671" s="2">
        <f>IF(C671="РЦК макси",0,2*'06A_Варіанти'!T662*J671)</f>
        <v>369.2</v>
      </c>
      <c r="L671" s="2">
        <f t="shared" si="72"/>
        <v>369.2</v>
      </c>
      <c r="M671" s="2">
        <f t="shared" si="73"/>
        <v>0</v>
      </c>
      <c r="N671" s="9">
        <f t="shared" si="74"/>
        <v>0</v>
      </c>
      <c r="O671" s="2">
        <f>MIN(IF('07A_Конструктор'!$D$5="Так",'06A_Варіанти'!E662,1E+99),IF('07A_Конструктор'!$D$6="Так",'06A_Варіанти'!F662,1E+99),IF('07A_Конструктор'!$D$7="Так",'06A_Варіанти'!G662,1E+99),IF('07A_Конструктор'!$D$8="Так",'06A_Варіанти'!H662,1E+99),IF('07A_Конструктор'!$D$9="Так",'06A_Варіанти'!I662,1E+99),IF('07A_Конструктор'!$D$10="Так",'06A_Варіанти'!J662,1E+99),IF('07A_Конструктор'!$D$11="Так",'06A_Варіанти'!K662,1E+99),IF('07A_Конструктор'!$D$12="Так",'06A_Варіанти'!L662,1E+99),IF('07A_Конструктор'!$D$13="Так",'06A_Варіанти'!M662,1E+99),IF('07A_Конструктор'!$D$14="Так",'06A_Варіанти'!N662,1E+99),IF('07A_Конструктор'!$D$15="Так",'06A_Варіанти'!O662,1E+99),IF('07A_Конструктор'!$D$16="Так",'06A_Варіанти'!P662,1E+99),IF('07A_Конструктор'!$D$17="Так",'06A_Варіанти'!Q662,1E+99),IF('06A_Варіанти'!R662="",1E+99,'06A_Варіанти'!R662))</f>
        <v>184.6</v>
      </c>
      <c r="P671" s="2" t="str">
        <f t="shared" si="75"/>
        <v>5 т</v>
      </c>
      <c r="Q671" s="2">
        <f t="shared" si="76"/>
        <v>14</v>
      </c>
      <c r="R671" s="2">
        <f>IF(OR(C671="РЦК макси",C671="РЦЧ SKU"),"SKU-потік",IFERROR(VLOOKUP(D671,'02_РЦ'!$A$3:$I$7,5,FALSE),0))</f>
        <v>800</v>
      </c>
      <c r="S671" s="2" t="str">
        <f>IF(OR(C671="РЦК макси",C671="РЦЧ SKU"),"Не рахується в ліміт",IFERROR(VLOOKUP(D671,'02_РЦ'!$A$3:$I$7,9,FALSE),"Немає РЦ"))</f>
        <v>В межах</v>
      </c>
    </row>
    <row r="672" spans="1:19">
      <c r="A672" s="2" t="str">
        <f>'06A_Варіанти'!A663</f>
        <v>BASE_3303</v>
      </c>
      <c r="B672" s="2" t="str">
        <f>'06A_Варіанти'!B663</f>
        <v>TT_3303</v>
      </c>
      <c r="C672" s="2" t="str">
        <f>'06A_Варіанти'!D663</f>
        <v>Основний</v>
      </c>
      <c r="D672" s="2" t="str">
        <f>'06A_Варіанти'!C663</f>
        <v>РЦП</v>
      </c>
      <c r="E672" s="2" t="str">
        <f>'06A_Варіанти'!S663</f>
        <v>DIRECT</v>
      </c>
      <c r="F672" s="2" t="str">
        <f>IF(O672='06A_Варіанти'!E663,'06A_Варіанти'!E$1,IF(O672='06A_Варіанти'!F663,'06A_Варіанти'!F$1,IF(O672='06A_Варіанти'!G663,'06A_Варіанти'!G$1,IF(O672='06A_Варіанти'!H663,'06A_Варіанти'!H$1,IF(O672='06A_Варіанти'!I663,'06A_Варіанти'!I$1,IF(O672='06A_Варіанти'!J663,'06A_Варіанти'!J$1,IF(O672='06A_Варіанти'!K663,'06A_Варіанти'!K$1,IF(O672='06A_Варіанти'!L663,'06A_Варіанти'!L$1,IF(O672='06A_Варіанти'!M663,'06A_Варіанти'!M$1,IF(O672='06A_Варіанти'!N663,'06A_Варіанти'!N$1,IF(O672='06A_Варіанти'!O663,'06A_Варіанти'!O$1,IF(O672='06A_Варіанти'!P663,'06A_Варіанти'!P$1,IF(O672='06A_Варіанти'!Q663,'06A_Варіанти'!Q$1,IF(O672='06A_Варіанти'!R663,'06A_Варіанти'!R$1,"НЕМАЄ МАРШРУТУ"))))))))))))))</f>
        <v>DIRECT</v>
      </c>
      <c r="G672" s="2" t="str">
        <f t="shared" si="70"/>
        <v>БЕЗ ЗМІН</v>
      </c>
      <c r="H672" s="2">
        <f>IF(G672="НЕМАЄ МАРШРУТУ",0,O672-'06A_Варіанти'!T663)</f>
        <v>0</v>
      </c>
      <c r="I672" s="2">
        <f>IFERROR(INDEX('04_Потоки'!$E:$E,MATCH(A672,'04_Потоки'!$A:$A,0)),0)</f>
        <v>1.850536130536131</v>
      </c>
      <c r="J672" s="2">
        <f t="shared" si="71"/>
        <v>1</v>
      </c>
      <c r="K672" s="2">
        <f>IF(C672="РЦК макси",0,2*'06A_Варіанти'!T663*J672)</f>
        <v>222.8</v>
      </c>
      <c r="L672" s="2">
        <f t="shared" si="72"/>
        <v>222.8</v>
      </c>
      <c r="M672" s="2">
        <f t="shared" si="73"/>
        <v>0</v>
      </c>
      <c r="N672" s="9">
        <f t="shared" si="74"/>
        <v>0</v>
      </c>
      <c r="O672" s="2">
        <f>MIN(IF('07A_Конструктор'!$D$5="Так",'06A_Варіанти'!E663,1E+99),IF('07A_Конструктор'!$D$6="Так",'06A_Варіанти'!F663,1E+99),IF('07A_Конструктор'!$D$7="Так",'06A_Варіанти'!G663,1E+99),IF('07A_Конструктор'!$D$8="Так",'06A_Варіанти'!H663,1E+99),IF('07A_Конструктор'!$D$9="Так",'06A_Варіанти'!I663,1E+99),IF('07A_Конструктор'!$D$10="Так",'06A_Варіанти'!J663,1E+99),IF('07A_Конструктор'!$D$11="Так",'06A_Варіанти'!K663,1E+99),IF('07A_Конструктор'!$D$12="Так",'06A_Варіанти'!L663,1E+99),IF('07A_Конструктор'!$D$13="Так",'06A_Варіанти'!M663,1E+99),IF('07A_Конструктор'!$D$14="Так",'06A_Варіанти'!N663,1E+99),IF('07A_Конструктор'!$D$15="Так",'06A_Варіанти'!O663,1E+99),IF('07A_Конструктор'!$D$16="Так",'06A_Варіанти'!P663,1E+99),IF('07A_Конструктор'!$D$17="Так",'06A_Варіанти'!Q663,1E+99),IF('06A_Варіанти'!R663="",1E+99,'06A_Варіанти'!R663))</f>
        <v>111.4</v>
      </c>
      <c r="P672" s="2" t="str">
        <f t="shared" si="75"/>
        <v>5 т</v>
      </c>
      <c r="Q672" s="2">
        <f t="shared" si="76"/>
        <v>14</v>
      </c>
      <c r="R672" s="2">
        <f>IF(OR(C672="РЦК макси",C672="РЦЧ SKU"),"SKU-потік",IFERROR(VLOOKUP(D672,'02_РЦ'!$A$3:$I$7,5,FALSE),0))</f>
        <v>800</v>
      </c>
      <c r="S672" s="2" t="str">
        <f>IF(OR(C672="РЦК макси",C672="РЦЧ SKU"),"Не рахується в ліміт",IFERROR(VLOOKUP(D672,'02_РЦ'!$A$3:$I$7,9,FALSE),"Немає РЦ"))</f>
        <v>В межах</v>
      </c>
    </row>
    <row r="673" spans="1:19">
      <c r="A673" s="2" t="str">
        <f>'06A_Варіанти'!A664</f>
        <v>BASE_3207</v>
      </c>
      <c r="B673" s="2" t="str">
        <f>'06A_Варіанти'!B664</f>
        <v>TT_3207</v>
      </c>
      <c r="C673" s="2" t="str">
        <f>'06A_Варіанти'!D664</f>
        <v>Основний</v>
      </c>
      <c r="D673" s="2" t="str">
        <f>'06A_Варіанти'!C664</f>
        <v>РЦП</v>
      </c>
      <c r="E673" s="2" t="str">
        <f>'06A_Варіанти'!S664</f>
        <v>DNI_AMUR</v>
      </c>
      <c r="F673" s="2" t="str">
        <f>IF(O673='06A_Варіанти'!E664,'06A_Варіанти'!E$1,IF(O673='06A_Варіанти'!F664,'06A_Варіанти'!F$1,IF(O673='06A_Варіанти'!G664,'06A_Варіанти'!G$1,IF(O673='06A_Варіанти'!H664,'06A_Варіанти'!H$1,IF(O673='06A_Варіанти'!I664,'06A_Варіанти'!I$1,IF(O673='06A_Варіанти'!J664,'06A_Варіанти'!J$1,IF(O673='06A_Варіанти'!K664,'06A_Варіанти'!K$1,IF(O673='06A_Варіанти'!L664,'06A_Варіанти'!L$1,IF(O673='06A_Варіанти'!M664,'06A_Варіанти'!M$1,IF(O673='06A_Варіанти'!N664,'06A_Варіанти'!N$1,IF(O673='06A_Варіанти'!O664,'06A_Варіанти'!O$1,IF(O673='06A_Варіанти'!P664,'06A_Варіанти'!P$1,IF(O673='06A_Варіанти'!Q664,'06A_Варіанти'!Q$1,IF(O673='06A_Варіанти'!R664,'06A_Варіанти'!R$1,"НЕМАЄ МАРШРУТУ"))))))))))))))</f>
        <v>DNI_AMUR</v>
      </c>
      <c r="G673" s="2" t="str">
        <f t="shared" si="70"/>
        <v>БЕЗ ЗМІН</v>
      </c>
      <c r="H673" s="2">
        <f>IF(G673="НЕМАЄ МАРШРУТУ",0,O673-'06A_Варіанти'!T664)</f>
        <v>0</v>
      </c>
      <c r="I673" s="2">
        <f>IFERROR(INDEX('04_Потоки'!$E:$E,MATCH(A673,'04_Потоки'!$A:$A,0)),0)</f>
        <v>1.850536130536131</v>
      </c>
      <c r="J673" s="2">
        <f t="shared" si="71"/>
        <v>1</v>
      </c>
      <c r="K673" s="2">
        <f>IF(C673="РЦК макси",0,2*'06A_Варіанти'!T664*J673)</f>
        <v>453</v>
      </c>
      <c r="L673" s="2">
        <f t="shared" si="72"/>
        <v>453</v>
      </c>
      <c r="M673" s="2">
        <f t="shared" si="73"/>
        <v>0</v>
      </c>
      <c r="N673" s="9">
        <f t="shared" si="74"/>
        <v>0</v>
      </c>
      <c r="O673" s="2">
        <f>MIN(IF('07A_Конструктор'!$D$5="Так",'06A_Варіанти'!E664,1E+99),IF('07A_Конструктор'!$D$6="Так",'06A_Варіанти'!F664,1E+99),IF('07A_Конструктор'!$D$7="Так",'06A_Варіанти'!G664,1E+99),IF('07A_Конструктор'!$D$8="Так",'06A_Варіанти'!H664,1E+99),IF('07A_Конструктор'!$D$9="Так",'06A_Варіанти'!I664,1E+99),IF('07A_Конструктор'!$D$10="Так",'06A_Варіанти'!J664,1E+99),IF('07A_Конструктор'!$D$11="Так",'06A_Варіанти'!K664,1E+99),IF('07A_Конструктор'!$D$12="Так",'06A_Варіанти'!L664,1E+99),IF('07A_Конструктор'!$D$13="Так",'06A_Варіанти'!M664,1E+99),IF('07A_Конструктор'!$D$14="Так",'06A_Варіанти'!N664,1E+99),IF('07A_Конструктор'!$D$15="Так",'06A_Варіанти'!O664,1E+99),IF('07A_Конструктор'!$D$16="Так",'06A_Варіанти'!P664,1E+99),IF('07A_Конструктор'!$D$17="Так",'06A_Варіанти'!Q664,1E+99),IF('06A_Варіанти'!R664="",1E+99,'06A_Варіанти'!R664))</f>
        <v>226.5</v>
      </c>
      <c r="P673" s="2" t="str">
        <f t="shared" si="75"/>
        <v>5 т</v>
      </c>
      <c r="Q673" s="2">
        <f t="shared" si="76"/>
        <v>14</v>
      </c>
      <c r="R673" s="2">
        <f>IF(OR(C673="РЦК макси",C673="РЦЧ SKU"),"SKU-потік",IFERROR(VLOOKUP(D673,'02_РЦ'!$A$3:$I$7,5,FALSE),0))</f>
        <v>800</v>
      </c>
      <c r="S673" s="2" t="str">
        <f>IF(OR(C673="РЦК макси",C673="РЦЧ SKU"),"Не рахується в ліміт",IFERROR(VLOOKUP(D673,'02_РЦ'!$A$3:$I$7,9,FALSE),"Немає РЦ"))</f>
        <v>В межах</v>
      </c>
    </row>
    <row r="674" spans="1:19">
      <c r="A674" s="2" t="str">
        <f>'06A_Варіанти'!A665</f>
        <v>BASE_3206</v>
      </c>
      <c r="B674" s="2" t="str">
        <f>'06A_Варіанти'!B665</f>
        <v>TT_3206</v>
      </c>
      <c r="C674" s="2" t="str">
        <f>'06A_Варіанти'!D665</f>
        <v>Основний</v>
      </c>
      <c r="D674" s="2" t="str">
        <f>'06A_Варіанти'!C665</f>
        <v>РЦП</v>
      </c>
      <c r="E674" s="2" t="str">
        <f>'06A_Варіанти'!S665</f>
        <v>DIRECT</v>
      </c>
      <c r="F674" s="2" t="str">
        <f>IF(O674='06A_Варіанти'!E665,'06A_Варіанти'!E$1,IF(O674='06A_Варіанти'!F665,'06A_Варіанти'!F$1,IF(O674='06A_Варіанти'!G665,'06A_Варіанти'!G$1,IF(O674='06A_Варіанти'!H665,'06A_Варіанти'!H$1,IF(O674='06A_Варіанти'!I665,'06A_Варіанти'!I$1,IF(O674='06A_Варіанти'!J665,'06A_Варіанти'!J$1,IF(O674='06A_Варіанти'!K665,'06A_Варіанти'!K$1,IF(O674='06A_Варіанти'!L665,'06A_Варіанти'!L$1,IF(O674='06A_Варіанти'!M665,'06A_Варіанти'!M$1,IF(O674='06A_Варіанти'!N665,'06A_Варіанти'!N$1,IF(O674='06A_Варіанти'!O665,'06A_Варіанти'!O$1,IF(O674='06A_Варіанти'!P665,'06A_Варіанти'!P$1,IF(O674='06A_Варіанти'!Q665,'06A_Варіанти'!Q$1,IF(O674='06A_Варіанти'!R665,'06A_Варіанти'!R$1,"НЕМАЄ МАРШРУТУ"))))))))))))))</f>
        <v>DIRECT</v>
      </c>
      <c r="G674" s="2" t="str">
        <f t="shared" si="70"/>
        <v>БЕЗ ЗМІН</v>
      </c>
      <c r="H674" s="2">
        <f>IF(G674="НЕМАЄ МАРШРУТУ",0,O674-'06A_Варіанти'!T665)</f>
        <v>0</v>
      </c>
      <c r="I674" s="2">
        <f>IFERROR(INDEX('04_Потоки'!$E:$E,MATCH(A674,'04_Потоки'!$A:$A,0)),0)</f>
        <v>1.850536130536131</v>
      </c>
      <c r="J674" s="2">
        <f t="shared" si="71"/>
        <v>1</v>
      </c>
      <c r="K674" s="2">
        <f>IF(C674="РЦК макси",0,2*'06A_Варіанти'!T665*J674)</f>
        <v>566.4</v>
      </c>
      <c r="L674" s="2">
        <f t="shared" si="72"/>
        <v>566.4</v>
      </c>
      <c r="M674" s="2">
        <f t="shared" si="73"/>
        <v>0</v>
      </c>
      <c r="N674" s="9">
        <f t="shared" si="74"/>
        <v>0</v>
      </c>
      <c r="O674" s="2">
        <f>MIN(IF('07A_Конструктор'!$D$5="Так",'06A_Варіанти'!E665,1E+99),IF('07A_Конструктор'!$D$6="Так",'06A_Варіанти'!F665,1E+99),IF('07A_Конструктор'!$D$7="Так",'06A_Варіанти'!G665,1E+99),IF('07A_Конструктор'!$D$8="Так",'06A_Варіанти'!H665,1E+99),IF('07A_Конструктор'!$D$9="Так",'06A_Варіанти'!I665,1E+99),IF('07A_Конструктор'!$D$10="Так",'06A_Варіанти'!J665,1E+99),IF('07A_Конструктор'!$D$11="Так",'06A_Варіанти'!K665,1E+99),IF('07A_Конструктор'!$D$12="Так",'06A_Варіанти'!L665,1E+99),IF('07A_Конструктор'!$D$13="Так",'06A_Варіанти'!M665,1E+99),IF('07A_Конструктор'!$D$14="Так",'06A_Варіанти'!N665,1E+99),IF('07A_Конструктор'!$D$15="Так",'06A_Варіанти'!O665,1E+99),IF('07A_Конструктор'!$D$16="Так",'06A_Варіанти'!P665,1E+99),IF('07A_Конструктор'!$D$17="Так",'06A_Варіанти'!Q665,1E+99),IF('06A_Варіанти'!R665="",1E+99,'06A_Варіанти'!R665))</f>
        <v>283.2</v>
      </c>
      <c r="P674" s="2" t="str">
        <f t="shared" si="75"/>
        <v>5 т</v>
      </c>
      <c r="Q674" s="2">
        <f t="shared" si="76"/>
        <v>14</v>
      </c>
      <c r="R674" s="2">
        <f>IF(OR(C674="РЦК макси",C674="РЦЧ SKU"),"SKU-потік",IFERROR(VLOOKUP(D674,'02_РЦ'!$A$3:$I$7,5,FALSE),0))</f>
        <v>800</v>
      </c>
      <c r="S674" s="2" t="str">
        <f>IF(OR(C674="РЦК макси",C674="РЦЧ SKU"),"Не рахується в ліміт",IFERROR(VLOOKUP(D674,'02_РЦ'!$A$3:$I$7,9,FALSE),"Немає РЦ"))</f>
        <v>В межах</v>
      </c>
    </row>
    <row r="675" spans="1:19">
      <c r="A675" s="2" t="str">
        <f>'06A_Варіанти'!A666</f>
        <v>BASE_3218</v>
      </c>
      <c r="B675" s="2" t="str">
        <f>'06A_Варіанти'!B666</f>
        <v>TT_3218</v>
      </c>
      <c r="C675" s="2" t="str">
        <f>'06A_Варіанти'!D666</f>
        <v>Основний</v>
      </c>
      <c r="D675" s="2" t="str">
        <f>'06A_Варіанти'!C666</f>
        <v>РЦП</v>
      </c>
      <c r="E675" s="2" t="str">
        <f>'06A_Варіанти'!S666</f>
        <v>DIRECT</v>
      </c>
      <c r="F675" s="2" t="str">
        <f>IF(O675='06A_Варіанти'!E666,'06A_Варіанти'!E$1,IF(O675='06A_Варіанти'!F666,'06A_Варіанти'!F$1,IF(O675='06A_Варіанти'!G666,'06A_Варіанти'!G$1,IF(O675='06A_Варіанти'!H666,'06A_Варіанти'!H$1,IF(O675='06A_Варіанти'!I666,'06A_Варіанти'!I$1,IF(O675='06A_Варіанти'!J666,'06A_Варіанти'!J$1,IF(O675='06A_Варіанти'!K666,'06A_Варіанти'!K$1,IF(O675='06A_Варіанти'!L666,'06A_Варіанти'!L$1,IF(O675='06A_Варіанти'!M666,'06A_Варіанти'!M$1,IF(O675='06A_Варіанти'!N666,'06A_Варіанти'!N$1,IF(O675='06A_Варіанти'!O666,'06A_Варіанти'!O$1,IF(O675='06A_Варіанти'!P666,'06A_Варіанти'!P$1,IF(O675='06A_Варіанти'!Q666,'06A_Варіанти'!Q$1,IF(O675='06A_Варіанти'!R666,'06A_Варіанти'!R$1,"НЕМАЄ МАРШРУТУ"))))))))))))))</f>
        <v>DIRECT</v>
      </c>
      <c r="G675" s="2" t="str">
        <f t="shared" si="70"/>
        <v>БЕЗ ЗМІН</v>
      </c>
      <c r="H675" s="2">
        <f>IF(G675="НЕМАЄ МАРШРУТУ",0,O675-'06A_Варіанти'!T666)</f>
        <v>0</v>
      </c>
      <c r="I675" s="2">
        <f>IFERROR(INDEX('04_Потоки'!$E:$E,MATCH(A675,'04_Потоки'!$A:$A,0)),0)</f>
        <v>1.850536130536131</v>
      </c>
      <c r="J675" s="2">
        <f t="shared" si="71"/>
        <v>1</v>
      </c>
      <c r="K675" s="2">
        <f>IF(C675="РЦК макси",0,2*'06A_Варіанти'!T666*J675)</f>
        <v>339.2</v>
      </c>
      <c r="L675" s="2">
        <f t="shared" si="72"/>
        <v>339.2</v>
      </c>
      <c r="M675" s="2">
        <f t="shared" si="73"/>
        <v>0</v>
      </c>
      <c r="N675" s="9">
        <f t="shared" si="74"/>
        <v>0</v>
      </c>
      <c r="O675" s="2">
        <f>MIN(IF('07A_Конструктор'!$D$5="Так",'06A_Варіанти'!E666,1E+99),IF('07A_Конструктор'!$D$6="Так",'06A_Варіанти'!F666,1E+99),IF('07A_Конструктор'!$D$7="Так",'06A_Варіанти'!G666,1E+99),IF('07A_Конструктор'!$D$8="Так",'06A_Варіанти'!H666,1E+99),IF('07A_Конструктор'!$D$9="Так",'06A_Варіанти'!I666,1E+99),IF('07A_Конструктор'!$D$10="Так",'06A_Варіанти'!J666,1E+99),IF('07A_Конструктор'!$D$11="Так",'06A_Варіанти'!K666,1E+99),IF('07A_Конструктор'!$D$12="Так",'06A_Варіанти'!L666,1E+99),IF('07A_Конструктор'!$D$13="Так",'06A_Варіанти'!M666,1E+99),IF('07A_Конструктор'!$D$14="Так",'06A_Варіанти'!N666,1E+99),IF('07A_Конструктор'!$D$15="Так",'06A_Варіанти'!O666,1E+99),IF('07A_Конструктор'!$D$16="Так",'06A_Варіанти'!P666,1E+99),IF('07A_Конструктор'!$D$17="Так",'06A_Варіанти'!Q666,1E+99),IF('06A_Варіанти'!R666="",1E+99,'06A_Варіанти'!R666))</f>
        <v>169.6</v>
      </c>
      <c r="P675" s="2" t="str">
        <f t="shared" si="75"/>
        <v>5 т</v>
      </c>
      <c r="Q675" s="2">
        <f t="shared" si="76"/>
        <v>14</v>
      </c>
      <c r="R675" s="2">
        <f>IF(OR(C675="РЦК макси",C675="РЦЧ SKU"),"SKU-потік",IFERROR(VLOOKUP(D675,'02_РЦ'!$A$3:$I$7,5,FALSE),0))</f>
        <v>800</v>
      </c>
      <c r="S675" s="2" t="str">
        <f>IF(OR(C675="РЦК макси",C675="РЦЧ SKU"),"Не рахується в ліміт",IFERROR(VLOOKUP(D675,'02_РЦ'!$A$3:$I$7,9,FALSE),"Немає РЦ"))</f>
        <v>В межах</v>
      </c>
    </row>
    <row r="676" spans="1:19">
      <c r="A676" s="2" t="str">
        <f>'06A_Варіанти'!A667</f>
        <v>BASE_3222</v>
      </c>
      <c r="B676" s="2" t="str">
        <f>'06A_Варіанти'!B667</f>
        <v>TT_3222</v>
      </c>
      <c r="C676" s="2" t="str">
        <f>'06A_Варіанти'!D667</f>
        <v>Основний</v>
      </c>
      <c r="D676" s="2" t="str">
        <f>'06A_Варіанти'!C667</f>
        <v>РЦП</v>
      </c>
      <c r="E676" s="2" t="str">
        <f>'06A_Варіанти'!S667</f>
        <v>ZP_PREOBR</v>
      </c>
      <c r="F676" s="2" t="str">
        <f>IF(O676='06A_Варіанти'!E667,'06A_Варіанти'!E$1,IF(O676='06A_Варіанти'!F667,'06A_Варіанти'!F$1,IF(O676='06A_Варіанти'!G667,'06A_Варіанти'!G$1,IF(O676='06A_Варіанти'!H667,'06A_Варіанти'!H$1,IF(O676='06A_Варіанти'!I667,'06A_Варіанти'!I$1,IF(O676='06A_Варіанти'!J667,'06A_Варіанти'!J$1,IF(O676='06A_Варіанти'!K667,'06A_Варіанти'!K$1,IF(O676='06A_Варіанти'!L667,'06A_Варіанти'!L$1,IF(O676='06A_Варіанти'!M667,'06A_Варіанти'!M$1,IF(O676='06A_Варіанти'!N667,'06A_Варіанти'!N$1,IF(O676='06A_Варіанти'!O667,'06A_Варіанти'!O$1,IF(O676='06A_Варіанти'!P667,'06A_Варіанти'!P$1,IF(O676='06A_Варіанти'!Q667,'06A_Варіанти'!Q$1,IF(O676='06A_Варіанти'!R667,'06A_Варіанти'!R$1,"НЕМАЄ МАРШРУТУ"))))))))))))))</f>
        <v>ZP_PREOBR</v>
      </c>
      <c r="G676" s="2" t="str">
        <f t="shared" si="70"/>
        <v>БЕЗ ЗМІН</v>
      </c>
      <c r="H676" s="2">
        <f>IF(G676="НЕМАЄ МАРШРУТУ",0,O676-'06A_Варіанти'!T667)</f>
        <v>0</v>
      </c>
      <c r="I676" s="2">
        <f>IFERROR(INDEX('04_Потоки'!$E:$E,MATCH(A676,'04_Потоки'!$A:$A,0)),0)</f>
        <v>1.850536130536131</v>
      </c>
      <c r="J676" s="2">
        <f t="shared" si="71"/>
        <v>1</v>
      </c>
      <c r="K676" s="2">
        <f>IF(C676="РЦК макси",0,2*'06A_Варіанти'!T667*J676)</f>
        <v>469.2</v>
      </c>
      <c r="L676" s="2">
        <f t="shared" si="72"/>
        <v>469.2</v>
      </c>
      <c r="M676" s="2">
        <f t="shared" si="73"/>
        <v>0</v>
      </c>
      <c r="N676" s="9">
        <f t="shared" si="74"/>
        <v>0</v>
      </c>
      <c r="O676" s="2">
        <f>MIN(IF('07A_Конструктор'!$D$5="Так",'06A_Варіанти'!E667,1E+99),IF('07A_Конструктор'!$D$6="Так",'06A_Варіанти'!F667,1E+99),IF('07A_Конструктор'!$D$7="Так",'06A_Варіанти'!G667,1E+99),IF('07A_Конструктор'!$D$8="Так",'06A_Варіанти'!H667,1E+99),IF('07A_Конструктор'!$D$9="Так",'06A_Варіанти'!I667,1E+99),IF('07A_Конструктор'!$D$10="Так",'06A_Варіанти'!J667,1E+99),IF('07A_Конструктор'!$D$11="Так",'06A_Варіанти'!K667,1E+99),IF('07A_Конструктор'!$D$12="Так",'06A_Варіанти'!L667,1E+99),IF('07A_Конструктор'!$D$13="Так",'06A_Варіанти'!M667,1E+99),IF('07A_Конструктор'!$D$14="Так",'06A_Варіанти'!N667,1E+99),IF('07A_Конструктор'!$D$15="Так",'06A_Варіанти'!O667,1E+99),IF('07A_Конструктор'!$D$16="Так",'06A_Варіанти'!P667,1E+99),IF('07A_Конструктор'!$D$17="Так",'06A_Варіанти'!Q667,1E+99),IF('06A_Варіанти'!R667="",1E+99,'06A_Варіанти'!R667))</f>
        <v>234.6</v>
      </c>
      <c r="P676" s="2" t="str">
        <f t="shared" si="75"/>
        <v>5 т</v>
      </c>
      <c r="Q676" s="2">
        <f t="shared" si="76"/>
        <v>14</v>
      </c>
      <c r="R676" s="2">
        <f>IF(OR(C676="РЦК макси",C676="РЦЧ SKU"),"SKU-потік",IFERROR(VLOOKUP(D676,'02_РЦ'!$A$3:$I$7,5,FALSE),0))</f>
        <v>800</v>
      </c>
      <c r="S676" s="2" t="str">
        <f>IF(OR(C676="РЦК макси",C676="РЦЧ SKU"),"Не рахується в ліміт",IFERROR(VLOOKUP(D676,'02_РЦ'!$A$3:$I$7,9,FALSE),"Немає РЦ"))</f>
        <v>В межах</v>
      </c>
    </row>
    <row r="677" spans="1:19">
      <c r="A677" s="2" t="str">
        <f>'06A_Варіанти'!A668</f>
        <v>BASE_3223</v>
      </c>
      <c r="B677" s="2" t="str">
        <f>'06A_Варіанти'!B668</f>
        <v>TT_3223</v>
      </c>
      <c r="C677" s="2" t="str">
        <f>'06A_Варіанти'!D668</f>
        <v>Основний</v>
      </c>
      <c r="D677" s="2" t="str">
        <f>'06A_Варіанти'!C668</f>
        <v>РЦП</v>
      </c>
      <c r="E677" s="2" t="str">
        <f>'06A_Варіанти'!S668</f>
        <v>DIRECT</v>
      </c>
      <c r="F677" s="2" t="str">
        <f>IF(O677='06A_Варіанти'!E668,'06A_Варіанти'!E$1,IF(O677='06A_Варіанти'!F668,'06A_Варіанти'!F$1,IF(O677='06A_Варіанти'!G668,'06A_Варіанти'!G$1,IF(O677='06A_Варіанти'!H668,'06A_Варіанти'!H$1,IF(O677='06A_Варіанти'!I668,'06A_Варіанти'!I$1,IF(O677='06A_Варіанти'!J668,'06A_Варіанти'!J$1,IF(O677='06A_Варіанти'!K668,'06A_Варіанти'!K$1,IF(O677='06A_Варіанти'!L668,'06A_Варіанти'!L$1,IF(O677='06A_Варіанти'!M668,'06A_Варіанти'!M$1,IF(O677='06A_Варіанти'!N668,'06A_Варіанти'!N$1,IF(O677='06A_Варіанти'!O668,'06A_Варіанти'!O$1,IF(O677='06A_Варіанти'!P668,'06A_Варіанти'!P$1,IF(O677='06A_Варіанти'!Q668,'06A_Варіанти'!Q$1,IF(O677='06A_Варіанти'!R668,'06A_Варіанти'!R$1,"НЕМАЄ МАРШРУТУ"))))))))))))))</f>
        <v>DIRECT</v>
      </c>
      <c r="G677" s="2" t="str">
        <f t="shared" si="70"/>
        <v>БЕЗ ЗМІН</v>
      </c>
      <c r="H677" s="2">
        <f>IF(G677="НЕМАЄ МАРШРУТУ",0,O677-'06A_Варіанти'!T668)</f>
        <v>0</v>
      </c>
      <c r="I677" s="2">
        <f>IFERROR(INDEX('04_Потоки'!$E:$E,MATCH(A677,'04_Потоки'!$A:$A,0)),0)</f>
        <v>1.850536130536131</v>
      </c>
      <c r="J677" s="2">
        <f t="shared" si="71"/>
        <v>1</v>
      </c>
      <c r="K677" s="2">
        <f>IF(C677="РЦК макси",0,2*'06A_Варіанти'!T668*J677)</f>
        <v>539.4</v>
      </c>
      <c r="L677" s="2">
        <f t="shared" si="72"/>
        <v>539.4</v>
      </c>
      <c r="M677" s="2">
        <f t="shared" si="73"/>
        <v>0</v>
      </c>
      <c r="N677" s="9">
        <f t="shared" si="74"/>
        <v>0</v>
      </c>
      <c r="O677" s="2">
        <f>MIN(IF('07A_Конструктор'!$D$5="Так",'06A_Варіанти'!E668,1E+99),IF('07A_Конструктор'!$D$6="Так",'06A_Варіанти'!F668,1E+99),IF('07A_Конструктор'!$D$7="Так",'06A_Варіанти'!G668,1E+99),IF('07A_Конструктор'!$D$8="Так",'06A_Варіанти'!H668,1E+99),IF('07A_Конструктор'!$D$9="Так",'06A_Варіанти'!I668,1E+99),IF('07A_Конструктор'!$D$10="Так",'06A_Варіанти'!J668,1E+99),IF('07A_Конструктор'!$D$11="Так",'06A_Варіанти'!K668,1E+99),IF('07A_Конструктор'!$D$12="Так",'06A_Варіанти'!L668,1E+99),IF('07A_Конструктор'!$D$13="Так",'06A_Варіанти'!M668,1E+99),IF('07A_Конструктор'!$D$14="Так",'06A_Варіанти'!N668,1E+99),IF('07A_Конструктор'!$D$15="Так",'06A_Варіанти'!O668,1E+99),IF('07A_Конструктор'!$D$16="Так",'06A_Варіанти'!P668,1E+99),IF('07A_Конструктор'!$D$17="Так",'06A_Варіанти'!Q668,1E+99),IF('06A_Варіанти'!R668="",1E+99,'06A_Варіанти'!R668))</f>
        <v>269.7</v>
      </c>
      <c r="P677" s="2" t="str">
        <f t="shared" si="75"/>
        <v>5 т</v>
      </c>
      <c r="Q677" s="2">
        <f t="shared" si="76"/>
        <v>14</v>
      </c>
      <c r="R677" s="2">
        <f>IF(OR(C677="РЦК макси",C677="РЦЧ SKU"),"SKU-потік",IFERROR(VLOOKUP(D677,'02_РЦ'!$A$3:$I$7,5,FALSE),0))</f>
        <v>800</v>
      </c>
      <c r="S677" s="2" t="str">
        <f>IF(OR(C677="РЦК макси",C677="РЦЧ SKU"),"Не рахується в ліміт",IFERROR(VLOOKUP(D677,'02_РЦ'!$A$3:$I$7,9,FALSE),"Немає РЦ"))</f>
        <v>В межах</v>
      </c>
    </row>
    <row r="678" spans="1:19">
      <c r="A678" s="2" t="str">
        <f>'06A_Варіанти'!A669</f>
        <v>BASE_3225</v>
      </c>
      <c r="B678" s="2" t="str">
        <f>'06A_Варіанти'!B669</f>
        <v>TT_3225</v>
      </c>
      <c r="C678" s="2" t="str">
        <f>'06A_Варіанти'!D669</f>
        <v>Основний</v>
      </c>
      <c r="D678" s="2" t="str">
        <f>'06A_Варіанти'!C669</f>
        <v>РЦП</v>
      </c>
      <c r="E678" s="2" t="str">
        <f>'06A_Варіанти'!S669</f>
        <v>DIRECT</v>
      </c>
      <c r="F678" s="2" t="str">
        <f>IF(O678='06A_Варіанти'!E669,'06A_Варіанти'!E$1,IF(O678='06A_Варіанти'!F669,'06A_Варіанти'!F$1,IF(O678='06A_Варіанти'!G669,'06A_Варіанти'!G$1,IF(O678='06A_Варіанти'!H669,'06A_Варіанти'!H$1,IF(O678='06A_Варіанти'!I669,'06A_Варіанти'!I$1,IF(O678='06A_Варіанти'!J669,'06A_Варіанти'!J$1,IF(O678='06A_Варіанти'!K669,'06A_Варіанти'!K$1,IF(O678='06A_Варіанти'!L669,'06A_Варіанти'!L$1,IF(O678='06A_Варіанти'!M669,'06A_Варіанти'!M$1,IF(O678='06A_Варіанти'!N669,'06A_Варіанти'!N$1,IF(O678='06A_Варіанти'!O669,'06A_Варіанти'!O$1,IF(O678='06A_Варіанти'!P669,'06A_Варіанти'!P$1,IF(O678='06A_Варіанти'!Q669,'06A_Варіанти'!Q$1,IF(O678='06A_Варіанти'!R669,'06A_Варіанти'!R$1,"НЕМАЄ МАРШРУТУ"))))))))))))))</f>
        <v>DIRECT</v>
      </c>
      <c r="G678" s="2" t="str">
        <f t="shared" si="70"/>
        <v>БЕЗ ЗМІН</v>
      </c>
      <c r="H678" s="2">
        <f>IF(G678="НЕМАЄ МАРШРУТУ",0,O678-'06A_Варіанти'!T669)</f>
        <v>0</v>
      </c>
      <c r="I678" s="2">
        <f>IFERROR(INDEX('04_Потоки'!$E:$E,MATCH(A678,'04_Потоки'!$A:$A,0)),0)</f>
        <v>1.850536130536131</v>
      </c>
      <c r="J678" s="2">
        <f t="shared" si="71"/>
        <v>1</v>
      </c>
      <c r="K678" s="2">
        <f>IF(C678="РЦК макси",0,2*'06A_Варіанти'!T669*J678)</f>
        <v>336.2</v>
      </c>
      <c r="L678" s="2">
        <f t="shared" si="72"/>
        <v>336.2</v>
      </c>
      <c r="M678" s="2">
        <f t="shared" si="73"/>
        <v>0</v>
      </c>
      <c r="N678" s="9">
        <f t="shared" si="74"/>
        <v>0</v>
      </c>
      <c r="O678" s="2">
        <f>MIN(IF('07A_Конструктор'!$D$5="Так",'06A_Варіанти'!E669,1E+99),IF('07A_Конструктор'!$D$6="Так",'06A_Варіанти'!F669,1E+99),IF('07A_Конструктор'!$D$7="Так",'06A_Варіанти'!G669,1E+99),IF('07A_Конструктор'!$D$8="Так",'06A_Варіанти'!H669,1E+99),IF('07A_Конструктор'!$D$9="Так",'06A_Варіанти'!I669,1E+99),IF('07A_Конструктор'!$D$10="Так",'06A_Варіанти'!J669,1E+99),IF('07A_Конструктор'!$D$11="Так",'06A_Варіанти'!K669,1E+99),IF('07A_Конструктор'!$D$12="Так",'06A_Варіанти'!L669,1E+99),IF('07A_Конструктор'!$D$13="Так",'06A_Варіанти'!M669,1E+99),IF('07A_Конструктор'!$D$14="Так",'06A_Варіанти'!N669,1E+99),IF('07A_Конструктор'!$D$15="Так",'06A_Варіанти'!O669,1E+99),IF('07A_Конструктор'!$D$16="Так",'06A_Варіанти'!P669,1E+99),IF('07A_Конструктор'!$D$17="Так",'06A_Варіанти'!Q669,1E+99),IF('06A_Варіанти'!R669="",1E+99,'06A_Варіанти'!R669))</f>
        <v>168.1</v>
      </c>
      <c r="P678" s="2" t="str">
        <f t="shared" si="75"/>
        <v>5 т</v>
      </c>
      <c r="Q678" s="2">
        <f t="shared" si="76"/>
        <v>14</v>
      </c>
      <c r="R678" s="2">
        <f>IF(OR(C678="РЦК макси",C678="РЦЧ SKU"),"SKU-потік",IFERROR(VLOOKUP(D678,'02_РЦ'!$A$3:$I$7,5,FALSE),0))</f>
        <v>800</v>
      </c>
      <c r="S678" s="2" t="str">
        <f>IF(OR(C678="РЦК макси",C678="РЦЧ SKU"),"Не рахується в ліміт",IFERROR(VLOOKUP(D678,'02_РЦ'!$A$3:$I$7,9,FALSE),"Немає РЦ"))</f>
        <v>В межах</v>
      </c>
    </row>
    <row r="679" spans="1:19">
      <c r="A679" s="2" t="str">
        <f>'06A_Варіанти'!A670</f>
        <v>BASE_3229</v>
      </c>
      <c r="B679" s="2" t="str">
        <f>'06A_Варіанти'!B670</f>
        <v>TT_3229</v>
      </c>
      <c r="C679" s="2" t="str">
        <f>'06A_Варіанти'!D670</f>
        <v>Основний</v>
      </c>
      <c r="D679" s="2" t="str">
        <f>'06A_Варіанти'!C670</f>
        <v>РЦП</v>
      </c>
      <c r="E679" s="2" t="str">
        <f>'06A_Варіанти'!S670</f>
        <v>DIRECT</v>
      </c>
      <c r="F679" s="2" t="str">
        <f>IF(O679='06A_Варіанти'!E670,'06A_Варіанти'!E$1,IF(O679='06A_Варіанти'!F670,'06A_Варіанти'!F$1,IF(O679='06A_Варіанти'!G670,'06A_Варіанти'!G$1,IF(O679='06A_Варіанти'!H670,'06A_Варіанти'!H$1,IF(O679='06A_Варіанти'!I670,'06A_Варіанти'!I$1,IF(O679='06A_Варіанти'!J670,'06A_Варіанти'!J$1,IF(O679='06A_Варіанти'!K670,'06A_Варіанти'!K$1,IF(O679='06A_Варіанти'!L670,'06A_Варіанти'!L$1,IF(O679='06A_Варіанти'!M670,'06A_Варіанти'!M$1,IF(O679='06A_Варіанти'!N670,'06A_Варіанти'!N$1,IF(O679='06A_Варіанти'!O670,'06A_Варіанти'!O$1,IF(O679='06A_Варіанти'!P670,'06A_Варіанти'!P$1,IF(O679='06A_Варіанти'!Q670,'06A_Варіанти'!Q$1,IF(O679='06A_Варіанти'!R670,'06A_Варіанти'!R$1,"НЕМАЄ МАРШРУТУ"))))))))))))))</f>
        <v>DIRECT</v>
      </c>
      <c r="G679" s="2" t="str">
        <f t="shared" si="70"/>
        <v>БЕЗ ЗМІН</v>
      </c>
      <c r="H679" s="2">
        <f>IF(G679="НЕМАЄ МАРШРУТУ",0,O679-'06A_Варіанти'!T670)</f>
        <v>0</v>
      </c>
      <c r="I679" s="2">
        <f>IFERROR(INDEX('04_Потоки'!$E:$E,MATCH(A679,'04_Потоки'!$A:$A,0)),0)</f>
        <v>1.850536130536131</v>
      </c>
      <c r="J679" s="2">
        <f t="shared" si="71"/>
        <v>1</v>
      </c>
      <c r="K679" s="2">
        <f>IF(C679="РЦК макси",0,2*'06A_Варіанти'!T670*J679)</f>
        <v>293.60000000000002</v>
      </c>
      <c r="L679" s="2">
        <f t="shared" si="72"/>
        <v>293.60000000000002</v>
      </c>
      <c r="M679" s="2">
        <f t="shared" si="73"/>
        <v>0</v>
      </c>
      <c r="N679" s="9">
        <f t="shared" si="74"/>
        <v>0</v>
      </c>
      <c r="O679" s="2">
        <f>MIN(IF('07A_Конструктор'!$D$5="Так",'06A_Варіанти'!E670,1E+99),IF('07A_Конструктор'!$D$6="Так",'06A_Варіанти'!F670,1E+99),IF('07A_Конструктор'!$D$7="Так",'06A_Варіанти'!G670,1E+99),IF('07A_Конструктор'!$D$8="Так",'06A_Варіанти'!H670,1E+99),IF('07A_Конструктор'!$D$9="Так",'06A_Варіанти'!I670,1E+99),IF('07A_Конструктор'!$D$10="Так",'06A_Варіанти'!J670,1E+99),IF('07A_Конструктор'!$D$11="Так",'06A_Варіанти'!K670,1E+99),IF('07A_Конструктор'!$D$12="Так",'06A_Варіанти'!L670,1E+99),IF('07A_Конструктор'!$D$13="Так",'06A_Варіанти'!M670,1E+99),IF('07A_Конструктор'!$D$14="Так",'06A_Варіанти'!N670,1E+99),IF('07A_Конструктор'!$D$15="Так",'06A_Варіанти'!O670,1E+99),IF('07A_Конструктор'!$D$16="Так",'06A_Варіанти'!P670,1E+99),IF('07A_Конструктор'!$D$17="Так",'06A_Варіанти'!Q670,1E+99),IF('06A_Варіанти'!R670="",1E+99,'06A_Варіанти'!R670))</f>
        <v>146.80000000000001</v>
      </c>
      <c r="P679" s="2" t="str">
        <f t="shared" si="75"/>
        <v>5 т</v>
      </c>
      <c r="Q679" s="2">
        <f t="shared" si="76"/>
        <v>14</v>
      </c>
      <c r="R679" s="2">
        <f>IF(OR(C679="РЦК макси",C679="РЦЧ SKU"),"SKU-потік",IFERROR(VLOOKUP(D679,'02_РЦ'!$A$3:$I$7,5,FALSE),0))</f>
        <v>800</v>
      </c>
      <c r="S679" s="2" t="str">
        <f>IF(OR(C679="РЦК макси",C679="РЦЧ SKU"),"Не рахується в ліміт",IFERROR(VLOOKUP(D679,'02_РЦ'!$A$3:$I$7,9,FALSE),"Немає РЦ"))</f>
        <v>В межах</v>
      </c>
    </row>
    <row r="680" spans="1:19">
      <c r="A680" s="2" t="str">
        <f>'06A_Варіанти'!A671</f>
        <v>BASE_3232</v>
      </c>
      <c r="B680" s="2" t="str">
        <f>'06A_Варіанти'!B671</f>
        <v>TT_3232</v>
      </c>
      <c r="C680" s="2" t="str">
        <f>'06A_Варіанти'!D671</f>
        <v>Основний</v>
      </c>
      <c r="D680" s="2" t="str">
        <f>'06A_Варіанти'!C671</f>
        <v>РЦП</v>
      </c>
      <c r="E680" s="2" t="str">
        <f>'06A_Варіанти'!S671</f>
        <v>DIRECT</v>
      </c>
      <c r="F680" s="2" t="str">
        <f>IF(O680='06A_Варіанти'!E671,'06A_Варіанти'!E$1,IF(O680='06A_Варіанти'!F671,'06A_Варіанти'!F$1,IF(O680='06A_Варіанти'!G671,'06A_Варіанти'!G$1,IF(O680='06A_Варіанти'!H671,'06A_Варіанти'!H$1,IF(O680='06A_Варіанти'!I671,'06A_Варіанти'!I$1,IF(O680='06A_Варіанти'!J671,'06A_Варіанти'!J$1,IF(O680='06A_Варіанти'!K671,'06A_Варіанти'!K$1,IF(O680='06A_Варіанти'!L671,'06A_Варіанти'!L$1,IF(O680='06A_Варіанти'!M671,'06A_Варіанти'!M$1,IF(O680='06A_Варіанти'!N671,'06A_Варіанти'!N$1,IF(O680='06A_Варіанти'!O671,'06A_Варіанти'!O$1,IF(O680='06A_Варіанти'!P671,'06A_Варіанти'!P$1,IF(O680='06A_Варіанти'!Q671,'06A_Варіанти'!Q$1,IF(O680='06A_Варіанти'!R671,'06A_Варіанти'!R$1,"НЕМАЄ МАРШРУТУ"))))))))))))))</f>
        <v>DIRECT</v>
      </c>
      <c r="G680" s="2" t="str">
        <f t="shared" si="70"/>
        <v>БЕЗ ЗМІН</v>
      </c>
      <c r="H680" s="2">
        <f>IF(G680="НЕМАЄ МАРШРУТУ",0,O680-'06A_Варіанти'!T671)</f>
        <v>0</v>
      </c>
      <c r="I680" s="2">
        <f>IFERROR(INDEX('04_Потоки'!$E:$E,MATCH(A680,'04_Потоки'!$A:$A,0)),0)</f>
        <v>1.850536130536131</v>
      </c>
      <c r="J680" s="2">
        <f t="shared" si="71"/>
        <v>1</v>
      </c>
      <c r="K680" s="2">
        <f>IF(C680="РЦК макси",0,2*'06A_Варіанти'!T671*J680)</f>
        <v>213.2</v>
      </c>
      <c r="L680" s="2">
        <f t="shared" si="72"/>
        <v>213.2</v>
      </c>
      <c r="M680" s="2">
        <f t="shared" si="73"/>
        <v>0</v>
      </c>
      <c r="N680" s="9">
        <f t="shared" si="74"/>
        <v>0</v>
      </c>
      <c r="O680" s="2">
        <f>MIN(IF('07A_Конструктор'!$D$5="Так",'06A_Варіанти'!E671,1E+99),IF('07A_Конструктор'!$D$6="Так",'06A_Варіанти'!F671,1E+99),IF('07A_Конструктор'!$D$7="Так",'06A_Варіанти'!G671,1E+99),IF('07A_Конструктор'!$D$8="Так",'06A_Варіанти'!H671,1E+99),IF('07A_Конструктор'!$D$9="Так",'06A_Варіанти'!I671,1E+99),IF('07A_Конструктор'!$D$10="Так",'06A_Варіанти'!J671,1E+99),IF('07A_Конструктор'!$D$11="Так",'06A_Варіанти'!K671,1E+99),IF('07A_Конструктор'!$D$12="Так",'06A_Варіанти'!L671,1E+99),IF('07A_Конструктор'!$D$13="Так",'06A_Варіанти'!M671,1E+99),IF('07A_Конструктор'!$D$14="Так",'06A_Варіанти'!N671,1E+99),IF('07A_Конструктор'!$D$15="Так",'06A_Варіанти'!O671,1E+99),IF('07A_Конструктор'!$D$16="Так",'06A_Варіанти'!P671,1E+99),IF('07A_Конструктор'!$D$17="Так",'06A_Варіанти'!Q671,1E+99),IF('06A_Варіанти'!R671="",1E+99,'06A_Варіанти'!R671))</f>
        <v>106.6</v>
      </c>
      <c r="P680" s="2" t="str">
        <f t="shared" si="75"/>
        <v>5 т</v>
      </c>
      <c r="Q680" s="2">
        <f t="shared" si="76"/>
        <v>14</v>
      </c>
      <c r="R680" s="2">
        <f>IF(OR(C680="РЦК макси",C680="РЦЧ SKU"),"SKU-потік",IFERROR(VLOOKUP(D680,'02_РЦ'!$A$3:$I$7,5,FALSE),0))</f>
        <v>800</v>
      </c>
      <c r="S680" s="2" t="str">
        <f>IF(OR(C680="РЦК макси",C680="РЦЧ SKU"),"Не рахується в ліміт",IFERROR(VLOOKUP(D680,'02_РЦ'!$A$3:$I$7,9,FALSE),"Немає РЦ"))</f>
        <v>В межах</v>
      </c>
    </row>
    <row r="681" spans="1:19">
      <c r="A681" s="2" t="str">
        <f>'06A_Варіанти'!A672</f>
        <v>BASE_3233</v>
      </c>
      <c r="B681" s="2" t="str">
        <f>'06A_Варіанти'!B672</f>
        <v>TT_3233</v>
      </c>
      <c r="C681" s="2" t="str">
        <f>'06A_Варіанти'!D672</f>
        <v>Основний</v>
      </c>
      <c r="D681" s="2" t="str">
        <f>'06A_Варіанти'!C672</f>
        <v>РЦП</v>
      </c>
      <c r="E681" s="2" t="str">
        <f>'06A_Варіанти'!S672</f>
        <v>KREM</v>
      </c>
      <c r="F681" s="2" t="str">
        <f>IF(O681='06A_Варіанти'!E672,'06A_Варіанти'!E$1,IF(O681='06A_Варіанти'!F672,'06A_Варіанти'!F$1,IF(O681='06A_Варіанти'!G672,'06A_Варіанти'!G$1,IF(O681='06A_Варіанти'!H672,'06A_Варіанти'!H$1,IF(O681='06A_Варіанти'!I672,'06A_Варіанти'!I$1,IF(O681='06A_Варіанти'!J672,'06A_Варіанти'!J$1,IF(O681='06A_Варіанти'!K672,'06A_Варіанти'!K$1,IF(O681='06A_Варіанти'!L672,'06A_Варіанти'!L$1,IF(O681='06A_Варіанти'!M672,'06A_Варіанти'!M$1,IF(O681='06A_Варіанти'!N672,'06A_Варіанти'!N$1,IF(O681='06A_Варіанти'!O672,'06A_Варіанти'!O$1,IF(O681='06A_Варіанти'!P672,'06A_Варіанти'!P$1,IF(O681='06A_Варіанти'!Q672,'06A_Варіанти'!Q$1,IF(O681='06A_Варіанти'!R672,'06A_Варіанти'!R$1,"НЕМАЄ МАРШРУТУ"))))))))))))))</f>
        <v>KREM</v>
      </c>
      <c r="G681" s="2" t="str">
        <f t="shared" si="70"/>
        <v>БЕЗ ЗМІН</v>
      </c>
      <c r="H681" s="2">
        <f>IF(G681="НЕМАЄ МАРШРУТУ",0,O681-'06A_Варіанти'!T672)</f>
        <v>0</v>
      </c>
      <c r="I681" s="2">
        <f>IFERROR(INDEX('04_Потоки'!$E:$E,MATCH(A681,'04_Потоки'!$A:$A,0)),0)</f>
        <v>1.850536130536131</v>
      </c>
      <c r="J681" s="2">
        <f t="shared" si="71"/>
        <v>1</v>
      </c>
      <c r="K681" s="2">
        <f>IF(C681="РЦК макси",0,2*'06A_Варіанти'!T672*J681)</f>
        <v>424.4</v>
      </c>
      <c r="L681" s="2">
        <f t="shared" si="72"/>
        <v>424.4</v>
      </c>
      <c r="M681" s="2">
        <f t="shared" si="73"/>
        <v>0</v>
      </c>
      <c r="N681" s="9">
        <f t="shared" si="74"/>
        <v>0</v>
      </c>
      <c r="O681" s="2">
        <f>MIN(IF('07A_Конструктор'!$D$5="Так",'06A_Варіанти'!E672,1E+99),IF('07A_Конструктор'!$D$6="Так",'06A_Варіанти'!F672,1E+99),IF('07A_Конструктор'!$D$7="Так",'06A_Варіанти'!G672,1E+99),IF('07A_Конструктор'!$D$8="Так",'06A_Варіанти'!H672,1E+99),IF('07A_Конструктор'!$D$9="Так",'06A_Варіанти'!I672,1E+99),IF('07A_Конструктор'!$D$10="Так",'06A_Варіанти'!J672,1E+99),IF('07A_Конструктор'!$D$11="Так",'06A_Варіанти'!K672,1E+99),IF('07A_Конструктор'!$D$12="Так",'06A_Варіанти'!L672,1E+99),IF('07A_Конструктор'!$D$13="Так",'06A_Варіанти'!M672,1E+99),IF('07A_Конструктор'!$D$14="Так",'06A_Варіанти'!N672,1E+99),IF('07A_Конструктор'!$D$15="Так",'06A_Варіанти'!O672,1E+99),IF('07A_Конструктор'!$D$16="Так",'06A_Варіанти'!P672,1E+99),IF('07A_Конструктор'!$D$17="Так",'06A_Варіанти'!Q672,1E+99),IF('06A_Варіанти'!R672="",1E+99,'06A_Варіанти'!R672))</f>
        <v>212.2</v>
      </c>
      <c r="P681" s="2" t="str">
        <f t="shared" si="75"/>
        <v>5 т</v>
      </c>
      <c r="Q681" s="2">
        <f t="shared" si="76"/>
        <v>14</v>
      </c>
      <c r="R681" s="2">
        <f>IF(OR(C681="РЦК макси",C681="РЦЧ SKU"),"SKU-потік",IFERROR(VLOOKUP(D681,'02_РЦ'!$A$3:$I$7,5,FALSE),0))</f>
        <v>800</v>
      </c>
      <c r="S681" s="2" t="str">
        <f>IF(OR(C681="РЦК макси",C681="РЦЧ SKU"),"Не рахується в ліміт",IFERROR(VLOOKUP(D681,'02_РЦ'!$A$3:$I$7,9,FALSE),"Немає РЦ"))</f>
        <v>В межах</v>
      </c>
    </row>
    <row r="682" spans="1:19">
      <c r="A682" s="2" t="str">
        <f>'06A_Варіанти'!A673</f>
        <v>BASE_3236</v>
      </c>
      <c r="B682" s="2" t="str">
        <f>'06A_Варіанти'!B673</f>
        <v>TT_3236</v>
      </c>
      <c r="C682" s="2" t="str">
        <f>'06A_Варіанти'!D673</f>
        <v>Основний</v>
      </c>
      <c r="D682" s="2" t="str">
        <f>'06A_Варіанти'!C673</f>
        <v>РЦП</v>
      </c>
      <c r="E682" s="2" t="str">
        <f>'06A_Варіанти'!S673</f>
        <v>DIRECT</v>
      </c>
      <c r="F682" s="2" t="str">
        <f>IF(O682='06A_Варіанти'!E673,'06A_Варіанти'!E$1,IF(O682='06A_Варіанти'!F673,'06A_Варіанти'!F$1,IF(O682='06A_Варіанти'!G673,'06A_Варіанти'!G$1,IF(O682='06A_Варіанти'!H673,'06A_Варіанти'!H$1,IF(O682='06A_Варіанти'!I673,'06A_Варіанти'!I$1,IF(O682='06A_Варіанти'!J673,'06A_Варіанти'!J$1,IF(O682='06A_Варіанти'!K673,'06A_Варіанти'!K$1,IF(O682='06A_Варіанти'!L673,'06A_Варіанти'!L$1,IF(O682='06A_Варіанти'!M673,'06A_Варіанти'!M$1,IF(O682='06A_Варіанти'!N673,'06A_Варіанти'!N$1,IF(O682='06A_Варіанти'!O673,'06A_Варіанти'!O$1,IF(O682='06A_Варіанти'!P673,'06A_Варіанти'!P$1,IF(O682='06A_Варіанти'!Q673,'06A_Варіанти'!Q$1,IF(O682='06A_Варіанти'!R673,'06A_Варіанти'!R$1,"НЕМАЄ МАРШРУТУ"))))))))))))))</f>
        <v>DIRECT</v>
      </c>
      <c r="G682" s="2" t="str">
        <f t="shared" si="70"/>
        <v>БЕЗ ЗМІН</v>
      </c>
      <c r="H682" s="2">
        <f>IF(G682="НЕМАЄ МАРШРУТУ",0,O682-'06A_Варіанти'!T673)</f>
        <v>0</v>
      </c>
      <c r="I682" s="2">
        <f>IFERROR(INDEX('04_Потоки'!$E:$E,MATCH(A682,'04_Потоки'!$A:$A,0)),0)</f>
        <v>1.850536130536131</v>
      </c>
      <c r="J682" s="2">
        <f t="shared" si="71"/>
        <v>1</v>
      </c>
      <c r="K682" s="2">
        <f>IF(C682="РЦК макси",0,2*'06A_Варіанти'!T673*J682)</f>
        <v>710.8</v>
      </c>
      <c r="L682" s="2">
        <f t="shared" si="72"/>
        <v>710.8</v>
      </c>
      <c r="M682" s="2">
        <f t="shared" si="73"/>
        <v>0</v>
      </c>
      <c r="N682" s="9">
        <f t="shared" si="74"/>
        <v>0</v>
      </c>
      <c r="O682" s="2">
        <f>MIN(IF('07A_Конструктор'!$D$5="Так",'06A_Варіанти'!E673,1E+99),IF('07A_Конструктор'!$D$6="Так",'06A_Варіанти'!F673,1E+99),IF('07A_Конструктор'!$D$7="Так",'06A_Варіанти'!G673,1E+99),IF('07A_Конструктор'!$D$8="Так",'06A_Варіанти'!H673,1E+99),IF('07A_Конструктор'!$D$9="Так",'06A_Варіанти'!I673,1E+99),IF('07A_Конструктор'!$D$10="Так",'06A_Варіанти'!J673,1E+99),IF('07A_Конструктор'!$D$11="Так",'06A_Варіанти'!K673,1E+99),IF('07A_Конструктор'!$D$12="Так",'06A_Варіанти'!L673,1E+99),IF('07A_Конструктор'!$D$13="Так",'06A_Варіанти'!M673,1E+99),IF('07A_Конструктор'!$D$14="Так",'06A_Варіанти'!N673,1E+99),IF('07A_Конструктор'!$D$15="Так",'06A_Варіанти'!O673,1E+99),IF('07A_Конструктор'!$D$16="Так",'06A_Варіанти'!P673,1E+99),IF('07A_Конструктор'!$D$17="Так",'06A_Варіанти'!Q673,1E+99),IF('06A_Варіанти'!R673="",1E+99,'06A_Варіанти'!R673))</f>
        <v>355.4</v>
      </c>
      <c r="P682" s="2" t="str">
        <f t="shared" si="75"/>
        <v>5 т</v>
      </c>
      <c r="Q682" s="2">
        <f t="shared" si="76"/>
        <v>14</v>
      </c>
      <c r="R682" s="2">
        <f>IF(OR(C682="РЦК макси",C682="РЦЧ SKU"),"SKU-потік",IFERROR(VLOOKUP(D682,'02_РЦ'!$A$3:$I$7,5,FALSE),0))</f>
        <v>800</v>
      </c>
      <c r="S682" s="2" t="str">
        <f>IF(OR(C682="РЦК макси",C682="РЦЧ SKU"),"Не рахується в ліміт",IFERROR(VLOOKUP(D682,'02_РЦ'!$A$3:$I$7,9,FALSE),"Немає РЦ"))</f>
        <v>В межах</v>
      </c>
    </row>
    <row r="683" spans="1:19">
      <c r="A683" s="2" t="str">
        <f>'06A_Варіанти'!A674</f>
        <v>BASE_3244</v>
      </c>
      <c r="B683" s="2" t="str">
        <f>'06A_Варіанти'!B674</f>
        <v>TT_3244</v>
      </c>
      <c r="C683" s="2" t="str">
        <f>'06A_Варіанти'!D674</f>
        <v>Основний</v>
      </c>
      <c r="D683" s="2" t="str">
        <f>'06A_Варіанти'!C674</f>
        <v>РЦП</v>
      </c>
      <c r="E683" s="2" t="str">
        <f>'06A_Варіанти'!S674</f>
        <v>DIRECT</v>
      </c>
      <c r="F683" s="2" t="str">
        <f>IF(O683='06A_Варіанти'!E674,'06A_Варіанти'!E$1,IF(O683='06A_Варіанти'!F674,'06A_Варіанти'!F$1,IF(O683='06A_Варіанти'!G674,'06A_Варіанти'!G$1,IF(O683='06A_Варіанти'!H674,'06A_Варіанти'!H$1,IF(O683='06A_Варіанти'!I674,'06A_Варіанти'!I$1,IF(O683='06A_Варіанти'!J674,'06A_Варіанти'!J$1,IF(O683='06A_Варіанти'!K674,'06A_Варіанти'!K$1,IF(O683='06A_Варіанти'!L674,'06A_Варіанти'!L$1,IF(O683='06A_Варіанти'!M674,'06A_Варіанти'!M$1,IF(O683='06A_Варіанти'!N674,'06A_Варіанти'!N$1,IF(O683='06A_Варіанти'!O674,'06A_Варіанти'!O$1,IF(O683='06A_Варіанти'!P674,'06A_Варіанти'!P$1,IF(O683='06A_Варіанти'!Q674,'06A_Варіанти'!Q$1,IF(O683='06A_Варіанти'!R674,'06A_Варіанти'!R$1,"НЕМАЄ МАРШРУТУ"))))))))))))))</f>
        <v>DIRECT</v>
      </c>
      <c r="G683" s="2" t="str">
        <f t="shared" si="70"/>
        <v>БЕЗ ЗМІН</v>
      </c>
      <c r="H683" s="2">
        <f>IF(G683="НЕМАЄ МАРШРУТУ",0,O683-'06A_Варіанти'!T674)</f>
        <v>0</v>
      </c>
      <c r="I683" s="2">
        <f>IFERROR(INDEX('04_Потоки'!$E:$E,MATCH(A683,'04_Потоки'!$A:$A,0)),0)</f>
        <v>1.850536130536131</v>
      </c>
      <c r="J683" s="2">
        <f t="shared" si="71"/>
        <v>1</v>
      </c>
      <c r="K683" s="2">
        <f>IF(C683="РЦК макси",0,2*'06A_Варіанти'!T674*J683)</f>
        <v>760</v>
      </c>
      <c r="L683" s="2">
        <f t="shared" si="72"/>
        <v>760</v>
      </c>
      <c r="M683" s="2">
        <f t="shared" si="73"/>
        <v>0</v>
      </c>
      <c r="N683" s="9">
        <f t="shared" si="74"/>
        <v>0</v>
      </c>
      <c r="O683" s="2">
        <f>MIN(IF('07A_Конструктор'!$D$5="Так",'06A_Варіанти'!E674,1E+99),IF('07A_Конструктор'!$D$6="Так",'06A_Варіанти'!F674,1E+99),IF('07A_Конструктор'!$D$7="Так",'06A_Варіанти'!G674,1E+99),IF('07A_Конструктор'!$D$8="Так",'06A_Варіанти'!H674,1E+99),IF('07A_Конструктор'!$D$9="Так",'06A_Варіанти'!I674,1E+99),IF('07A_Конструктор'!$D$10="Так",'06A_Варіанти'!J674,1E+99),IF('07A_Конструктор'!$D$11="Так",'06A_Варіанти'!K674,1E+99),IF('07A_Конструктор'!$D$12="Так",'06A_Варіанти'!L674,1E+99),IF('07A_Конструктор'!$D$13="Так",'06A_Варіанти'!M674,1E+99),IF('07A_Конструктор'!$D$14="Так",'06A_Варіанти'!N674,1E+99),IF('07A_Конструктор'!$D$15="Так",'06A_Варіанти'!O674,1E+99),IF('07A_Конструктор'!$D$16="Так",'06A_Варіанти'!P674,1E+99),IF('07A_Конструктор'!$D$17="Так",'06A_Варіанти'!Q674,1E+99),IF('06A_Варіанти'!R674="",1E+99,'06A_Варіанти'!R674))</f>
        <v>380</v>
      </c>
      <c r="P683" s="2" t="str">
        <f t="shared" si="75"/>
        <v>5 т</v>
      </c>
      <c r="Q683" s="2">
        <f t="shared" si="76"/>
        <v>14</v>
      </c>
      <c r="R683" s="2">
        <f>IF(OR(C683="РЦК макси",C683="РЦЧ SKU"),"SKU-потік",IFERROR(VLOOKUP(D683,'02_РЦ'!$A$3:$I$7,5,FALSE),0))</f>
        <v>800</v>
      </c>
      <c r="S683" s="2" t="str">
        <f>IF(OR(C683="РЦК макси",C683="РЦЧ SKU"),"Не рахується в ліміт",IFERROR(VLOOKUP(D683,'02_РЦ'!$A$3:$I$7,9,FALSE),"Немає РЦ"))</f>
        <v>В межах</v>
      </c>
    </row>
    <row r="684" spans="1:19">
      <c r="A684" s="2" t="str">
        <f>'06A_Варіанти'!A675</f>
        <v>BASE_3245</v>
      </c>
      <c r="B684" s="2" t="str">
        <f>'06A_Варіанти'!B675</f>
        <v>TT_3245</v>
      </c>
      <c r="C684" s="2" t="str">
        <f>'06A_Варіанти'!D675</f>
        <v>Основний</v>
      </c>
      <c r="D684" s="2" t="str">
        <f>'06A_Варіанти'!C675</f>
        <v>РЦП</v>
      </c>
      <c r="E684" s="2" t="str">
        <f>'06A_Варіанти'!S675</f>
        <v>DIRECT</v>
      </c>
      <c r="F684" s="2" t="str">
        <f>IF(O684='06A_Варіанти'!E675,'06A_Варіанти'!E$1,IF(O684='06A_Варіанти'!F675,'06A_Варіанти'!F$1,IF(O684='06A_Варіанти'!G675,'06A_Варіанти'!G$1,IF(O684='06A_Варіанти'!H675,'06A_Варіанти'!H$1,IF(O684='06A_Варіанти'!I675,'06A_Варіанти'!I$1,IF(O684='06A_Варіанти'!J675,'06A_Варіанти'!J$1,IF(O684='06A_Варіанти'!K675,'06A_Варіанти'!K$1,IF(O684='06A_Варіанти'!L675,'06A_Варіанти'!L$1,IF(O684='06A_Варіанти'!M675,'06A_Варіанти'!M$1,IF(O684='06A_Варіанти'!N675,'06A_Варіанти'!N$1,IF(O684='06A_Варіанти'!O675,'06A_Варіанти'!O$1,IF(O684='06A_Варіанти'!P675,'06A_Варіанти'!P$1,IF(O684='06A_Варіанти'!Q675,'06A_Варіанти'!Q$1,IF(O684='06A_Варіанти'!R675,'06A_Варіанти'!R$1,"НЕМАЄ МАРШРУТУ"))))))))))))))</f>
        <v>DIRECT</v>
      </c>
      <c r="G684" s="2" t="str">
        <f t="shared" si="70"/>
        <v>БЕЗ ЗМІН</v>
      </c>
      <c r="H684" s="2">
        <f>IF(G684="НЕМАЄ МАРШРУТУ",0,O684-'06A_Варіанти'!T675)</f>
        <v>0</v>
      </c>
      <c r="I684" s="2">
        <f>IFERROR(INDEX('04_Потоки'!$E:$E,MATCH(A684,'04_Потоки'!$A:$A,0)),0)</f>
        <v>1.850536130536131</v>
      </c>
      <c r="J684" s="2">
        <f t="shared" si="71"/>
        <v>1</v>
      </c>
      <c r="K684" s="2">
        <f>IF(C684="РЦК макси",0,2*'06A_Варіанти'!T675*J684)</f>
        <v>686</v>
      </c>
      <c r="L684" s="2">
        <f t="shared" si="72"/>
        <v>686</v>
      </c>
      <c r="M684" s="2">
        <f t="shared" si="73"/>
        <v>0</v>
      </c>
      <c r="N684" s="9">
        <f t="shared" si="74"/>
        <v>0</v>
      </c>
      <c r="O684" s="2">
        <f>MIN(IF('07A_Конструктор'!$D$5="Так",'06A_Варіанти'!E675,1E+99),IF('07A_Конструктор'!$D$6="Так",'06A_Варіанти'!F675,1E+99),IF('07A_Конструктор'!$D$7="Так",'06A_Варіанти'!G675,1E+99),IF('07A_Конструктор'!$D$8="Так",'06A_Варіанти'!H675,1E+99),IF('07A_Конструктор'!$D$9="Так",'06A_Варіанти'!I675,1E+99),IF('07A_Конструктор'!$D$10="Так",'06A_Варіанти'!J675,1E+99),IF('07A_Конструктор'!$D$11="Так",'06A_Варіанти'!K675,1E+99),IF('07A_Конструктор'!$D$12="Так",'06A_Варіанти'!L675,1E+99),IF('07A_Конструктор'!$D$13="Так",'06A_Варіанти'!M675,1E+99),IF('07A_Конструктор'!$D$14="Так",'06A_Варіанти'!N675,1E+99),IF('07A_Конструктор'!$D$15="Так",'06A_Варіанти'!O675,1E+99),IF('07A_Конструктор'!$D$16="Так",'06A_Варіанти'!P675,1E+99),IF('07A_Конструктор'!$D$17="Так",'06A_Варіанти'!Q675,1E+99),IF('06A_Варіанти'!R675="",1E+99,'06A_Варіанти'!R675))</f>
        <v>343</v>
      </c>
      <c r="P684" s="2" t="str">
        <f t="shared" si="75"/>
        <v>5 т</v>
      </c>
      <c r="Q684" s="2">
        <f t="shared" si="76"/>
        <v>14</v>
      </c>
      <c r="R684" s="2">
        <f>IF(OR(C684="РЦК макси",C684="РЦЧ SKU"),"SKU-потік",IFERROR(VLOOKUP(D684,'02_РЦ'!$A$3:$I$7,5,FALSE),0))</f>
        <v>800</v>
      </c>
      <c r="S684" s="2" t="str">
        <f>IF(OR(C684="РЦК макси",C684="РЦЧ SKU"),"Не рахується в ліміт",IFERROR(VLOOKUP(D684,'02_РЦ'!$A$3:$I$7,9,FALSE),"Немає РЦ"))</f>
        <v>В межах</v>
      </c>
    </row>
    <row r="685" spans="1:19">
      <c r="A685" s="2" t="str">
        <f>'06A_Варіанти'!A676</f>
        <v>BASE_3246</v>
      </c>
      <c r="B685" s="2" t="str">
        <f>'06A_Варіанти'!B676</f>
        <v>TT_3246</v>
      </c>
      <c r="C685" s="2" t="str">
        <f>'06A_Варіанти'!D676</f>
        <v>Основний</v>
      </c>
      <c r="D685" s="2" t="str">
        <f>'06A_Варіанти'!C676</f>
        <v>РЦП</v>
      </c>
      <c r="E685" s="2" t="str">
        <f>'06A_Варіанти'!S676</f>
        <v>DIRECT</v>
      </c>
      <c r="F685" s="2" t="str">
        <f>IF(O685='06A_Варіанти'!E676,'06A_Варіанти'!E$1,IF(O685='06A_Варіанти'!F676,'06A_Варіанти'!F$1,IF(O685='06A_Варіанти'!G676,'06A_Варіанти'!G$1,IF(O685='06A_Варіанти'!H676,'06A_Варіанти'!H$1,IF(O685='06A_Варіанти'!I676,'06A_Варіанти'!I$1,IF(O685='06A_Варіанти'!J676,'06A_Варіанти'!J$1,IF(O685='06A_Варіанти'!K676,'06A_Варіанти'!K$1,IF(O685='06A_Варіанти'!L676,'06A_Варіанти'!L$1,IF(O685='06A_Варіанти'!M676,'06A_Варіанти'!M$1,IF(O685='06A_Варіанти'!N676,'06A_Варіанти'!N$1,IF(O685='06A_Варіанти'!O676,'06A_Варіанти'!O$1,IF(O685='06A_Варіанти'!P676,'06A_Варіанти'!P$1,IF(O685='06A_Варіанти'!Q676,'06A_Варіанти'!Q$1,IF(O685='06A_Варіанти'!R676,'06A_Варіанти'!R$1,"НЕМАЄ МАРШРУТУ"))))))))))))))</f>
        <v>DIRECT</v>
      </c>
      <c r="G685" s="2" t="str">
        <f t="shared" si="70"/>
        <v>БЕЗ ЗМІН</v>
      </c>
      <c r="H685" s="2">
        <f>IF(G685="НЕМАЄ МАРШРУТУ",0,O685-'06A_Варіанти'!T676)</f>
        <v>0</v>
      </c>
      <c r="I685" s="2">
        <f>IFERROR(INDEX('04_Потоки'!$E:$E,MATCH(A685,'04_Потоки'!$A:$A,0)),0)</f>
        <v>1.850536130536131</v>
      </c>
      <c r="J685" s="2">
        <f t="shared" si="71"/>
        <v>1</v>
      </c>
      <c r="K685" s="2">
        <f>IF(C685="РЦК макси",0,2*'06A_Варіанти'!T676*J685)</f>
        <v>724.2</v>
      </c>
      <c r="L685" s="2">
        <f t="shared" si="72"/>
        <v>724.2</v>
      </c>
      <c r="M685" s="2">
        <f t="shared" si="73"/>
        <v>0</v>
      </c>
      <c r="N685" s="9">
        <f t="shared" si="74"/>
        <v>0</v>
      </c>
      <c r="O685" s="2">
        <f>MIN(IF('07A_Конструктор'!$D$5="Так",'06A_Варіанти'!E676,1E+99),IF('07A_Конструктор'!$D$6="Так",'06A_Варіанти'!F676,1E+99),IF('07A_Конструктор'!$D$7="Так",'06A_Варіанти'!G676,1E+99),IF('07A_Конструктор'!$D$8="Так",'06A_Варіанти'!H676,1E+99),IF('07A_Конструктор'!$D$9="Так",'06A_Варіанти'!I676,1E+99),IF('07A_Конструктор'!$D$10="Так",'06A_Варіанти'!J676,1E+99),IF('07A_Конструктор'!$D$11="Так",'06A_Варіанти'!K676,1E+99),IF('07A_Конструктор'!$D$12="Так",'06A_Варіанти'!L676,1E+99),IF('07A_Конструктор'!$D$13="Так",'06A_Варіанти'!M676,1E+99),IF('07A_Конструктор'!$D$14="Так",'06A_Варіанти'!N676,1E+99),IF('07A_Конструктор'!$D$15="Так",'06A_Варіанти'!O676,1E+99),IF('07A_Конструктор'!$D$16="Так",'06A_Варіанти'!P676,1E+99),IF('07A_Конструктор'!$D$17="Так",'06A_Варіанти'!Q676,1E+99),IF('06A_Варіанти'!R676="",1E+99,'06A_Варіанти'!R676))</f>
        <v>362.1</v>
      </c>
      <c r="P685" s="2" t="str">
        <f t="shared" si="75"/>
        <v>5 т</v>
      </c>
      <c r="Q685" s="2">
        <f t="shared" si="76"/>
        <v>14</v>
      </c>
      <c r="R685" s="2">
        <f>IF(OR(C685="РЦК макси",C685="РЦЧ SKU"),"SKU-потік",IFERROR(VLOOKUP(D685,'02_РЦ'!$A$3:$I$7,5,FALSE),0))</f>
        <v>800</v>
      </c>
      <c r="S685" s="2" t="str">
        <f>IF(OR(C685="РЦК макси",C685="РЦЧ SKU"),"Не рахується в ліміт",IFERROR(VLOOKUP(D685,'02_РЦ'!$A$3:$I$7,9,FALSE),"Немає РЦ"))</f>
        <v>В межах</v>
      </c>
    </row>
    <row r="686" spans="1:19">
      <c r="A686" s="2" t="str">
        <f>'06A_Варіанти'!A677</f>
        <v>BASE_3253</v>
      </c>
      <c r="B686" s="2" t="str">
        <f>'06A_Варіанти'!B677</f>
        <v>TT_3253</v>
      </c>
      <c r="C686" s="2" t="str">
        <f>'06A_Варіанти'!D677</f>
        <v>Основний</v>
      </c>
      <c r="D686" s="2" t="str">
        <f>'06A_Варіанти'!C677</f>
        <v>РЦП</v>
      </c>
      <c r="E686" s="2" t="str">
        <f>'06A_Варіанти'!S677</f>
        <v>DIRECT</v>
      </c>
      <c r="F686" s="2" t="str">
        <f>IF(O686='06A_Варіанти'!E677,'06A_Варіанти'!E$1,IF(O686='06A_Варіанти'!F677,'06A_Варіанти'!F$1,IF(O686='06A_Варіанти'!G677,'06A_Варіанти'!G$1,IF(O686='06A_Варіанти'!H677,'06A_Варіанти'!H$1,IF(O686='06A_Варіанти'!I677,'06A_Варіанти'!I$1,IF(O686='06A_Варіанти'!J677,'06A_Варіанти'!J$1,IF(O686='06A_Варіанти'!K677,'06A_Варіанти'!K$1,IF(O686='06A_Варіанти'!L677,'06A_Варіанти'!L$1,IF(O686='06A_Варіанти'!M677,'06A_Варіанти'!M$1,IF(O686='06A_Варіанти'!N677,'06A_Варіанти'!N$1,IF(O686='06A_Варіанти'!O677,'06A_Варіанти'!O$1,IF(O686='06A_Варіанти'!P677,'06A_Варіанти'!P$1,IF(O686='06A_Варіанти'!Q677,'06A_Варіанти'!Q$1,IF(O686='06A_Варіанти'!R677,'06A_Варіанти'!R$1,"НЕМАЄ МАРШРУТУ"))))))))))))))</f>
        <v>DIRECT</v>
      </c>
      <c r="G686" s="2" t="str">
        <f t="shared" si="70"/>
        <v>БЕЗ ЗМІН</v>
      </c>
      <c r="H686" s="2">
        <f>IF(G686="НЕМАЄ МАРШРУТУ",0,O686-'06A_Варіанти'!T677)</f>
        <v>0</v>
      </c>
      <c r="I686" s="2">
        <f>IFERROR(INDEX('04_Потоки'!$E:$E,MATCH(A686,'04_Потоки'!$A:$A,0)),0)</f>
        <v>1.850536130536131</v>
      </c>
      <c r="J686" s="2">
        <f t="shared" si="71"/>
        <v>1</v>
      </c>
      <c r="K686" s="2">
        <f>IF(C686="РЦК макси",0,2*'06A_Варіанти'!T677*J686)</f>
        <v>238.6</v>
      </c>
      <c r="L686" s="2">
        <f t="shared" si="72"/>
        <v>238.6</v>
      </c>
      <c r="M686" s="2">
        <f t="shared" si="73"/>
        <v>0</v>
      </c>
      <c r="N686" s="9">
        <f t="shared" si="74"/>
        <v>0</v>
      </c>
      <c r="O686" s="2">
        <f>MIN(IF('07A_Конструктор'!$D$5="Так",'06A_Варіанти'!E677,1E+99),IF('07A_Конструктор'!$D$6="Так",'06A_Варіанти'!F677,1E+99),IF('07A_Конструктор'!$D$7="Так",'06A_Варіанти'!G677,1E+99),IF('07A_Конструктор'!$D$8="Так",'06A_Варіанти'!H677,1E+99),IF('07A_Конструктор'!$D$9="Так",'06A_Варіанти'!I677,1E+99),IF('07A_Конструктор'!$D$10="Так",'06A_Варіанти'!J677,1E+99),IF('07A_Конструктор'!$D$11="Так",'06A_Варіанти'!K677,1E+99),IF('07A_Конструктор'!$D$12="Так",'06A_Варіанти'!L677,1E+99),IF('07A_Конструктор'!$D$13="Так",'06A_Варіанти'!M677,1E+99),IF('07A_Конструктор'!$D$14="Так",'06A_Варіанти'!N677,1E+99),IF('07A_Конструктор'!$D$15="Так",'06A_Варіанти'!O677,1E+99),IF('07A_Конструктор'!$D$16="Так",'06A_Варіанти'!P677,1E+99),IF('07A_Конструктор'!$D$17="Так",'06A_Варіанти'!Q677,1E+99),IF('06A_Варіанти'!R677="",1E+99,'06A_Варіанти'!R677))</f>
        <v>119.3</v>
      </c>
      <c r="P686" s="2" t="str">
        <f t="shared" si="75"/>
        <v>5 т</v>
      </c>
      <c r="Q686" s="2">
        <f t="shared" si="76"/>
        <v>14</v>
      </c>
      <c r="R686" s="2">
        <f>IF(OR(C686="РЦК макси",C686="РЦЧ SKU"),"SKU-потік",IFERROR(VLOOKUP(D686,'02_РЦ'!$A$3:$I$7,5,FALSE),0))</f>
        <v>800</v>
      </c>
      <c r="S686" s="2" t="str">
        <f>IF(OR(C686="РЦК макси",C686="РЦЧ SKU"),"Не рахується в ліміт",IFERROR(VLOOKUP(D686,'02_РЦ'!$A$3:$I$7,9,FALSE),"Немає РЦ"))</f>
        <v>В межах</v>
      </c>
    </row>
    <row r="687" spans="1:19">
      <c r="A687" s="2" t="str">
        <f>'06A_Варіанти'!A678</f>
        <v>BASE_3257</v>
      </c>
      <c r="B687" s="2" t="str">
        <f>'06A_Варіанти'!B678</f>
        <v>TT_3257</v>
      </c>
      <c r="C687" s="2" t="str">
        <f>'06A_Варіанти'!D678</f>
        <v>Основний</v>
      </c>
      <c r="D687" s="2" t="str">
        <f>'06A_Варіанти'!C678</f>
        <v>РЦП</v>
      </c>
      <c r="E687" s="2" t="str">
        <f>'06A_Варіанти'!S678</f>
        <v>DIRECT</v>
      </c>
      <c r="F687" s="2" t="str">
        <f>IF(O687='06A_Варіанти'!E678,'06A_Варіанти'!E$1,IF(O687='06A_Варіанти'!F678,'06A_Варіанти'!F$1,IF(O687='06A_Варіанти'!G678,'06A_Варіанти'!G$1,IF(O687='06A_Варіанти'!H678,'06A_Варіанти'!H$1,IF(O687='06A_Варіанти'!I678,'06A_Варіанти'!I$1,IF(O687='06A_Варіанти'!J678,'06A_Варіанти'!J$1,IF(O687='06A_Варіанти'!K678,'06A_Варіанти'!K$1,IF(O687='06A_Варіанти'!L678,'06A_Варіанти'!L$1,IF(O687='06A_Варіанти'!M678,'06A_Варіанти'!M$1,IF(O687='06A_Варіанти'!N678,'06A_Варіанти'!N$1,IF(O687='06A_Варіанти'!O678,'06A_Варіанти'!O$1,IF(O687='06A_Варіанти'!P678,'06A_Варіанти'!P$1,IF(O687='06A_Варіанти'!Q678,'06A_Варіанти'!Q$1,IF(O687='06A_Варіанти'!R678,'06A_Варіанти'!R$1,"НЕМАЄ МАРШРУТУ"))))))))))))))</f>
        <v>DIRECT</v>
      </c>
      <c r="G687" s="2" t="str">
        <f t="shared" si="70"/>
        <v>БЕЗ ЗМІН</v>
      </c>
      <c r="H687" s="2">
        <f>IF(G687="НЕМАЄ МАРШРУТУ",0,O687-'06A_Варіанти'!T678)</f>
        <v>0</v>
      </c>
      <c r="I687" s="2">
        <f>IFERROR(INDEX('04_Потоки'!$E:$E,MATCH(A687,'04_Потоки'!$A:$A,0)),0)</f>
        <v>1.850536130536131</v>
      </c>
      <c r="J687" s="2">
        <f t="shared" si="71"/>
        <v>1</v>
      </c>
      <c r="K687" s="2">
        <f>IF(C687="РЦК макси",0,2*'06A_Варіанти'!T678*J687)</f>
        <v>19.600000000000001</v>
      </c>
      <c r="L687" s="2">
        <f t="shared" si="72"/>
        <v>19.600000000000001</v>
      </c>
      <c r="M687" s="2">
        <f t="shared" si="73"/>
        <v>0</v>
      </c>
      <c r="N687" s="9">
        <f t="shared" si="74"/>
        <v>0</v>
      </c>
      <c r="O687" s="2">
        <f>MIN(IF('07A_Конструктор'!$D$5="Так",'06A_Варіанти'!E678,1E+99),IF('07A_Конструктор'!$D$6="Так",'06A_Варіанти'!F678,1E+99),IF('07A_Конструктор'!$D$7="Так",'06A_Варіанти'!G678,1E+99),IF('07A_Конструктор'!$D$8="Так",'06A_Варіанти'!H678,1E+99),IF('07A_Конструктор'!$D$9="Так",'06A_Варіанти'!I678,1E+99),IF('07A_Конструктор'!$D$10="Так",'06A_Варіанти'!J678,1E+99),IF('07A_Конструктор'!$D$11="Так",'06A_Варіанти'!K678,1E+99),IF('07A_Конструктор'!$D$12="Так",'06A_Варіанти'!L678,1E+99),IF('07A_Конструктор'!$D$13="Так",'06A_Варіанти'!M678,1E+99),IF('07A_Конструктор'!$D$14="Так",'06A_Варіанти'!N678,1E+99),IF('07A_Конструктор'!$D$15="Так",'06A_Варіанти'!O678,1E+99),IF('07A_Конструктор'!$D$16="Так",'06A_Варіанти'!P678,1E+99),IF('07A_Конструктор'!$D$17="Так",'06A_Варіанти'!Q678,1E+99),IF('06A_Варіанти'!R678="",1E+99,'06A_Варіанти'!R678))</f>
        <v>9.8000000000000007</v>
      </c>
      <c r="P687" s="2" t="str">
        <f t="shared" si="75"/>
        <v>5 т</v>
      </c>
      <c r="Q687" s="2">
        <f t="shared" si="76"/>
        <v>14</v>
      </c>
      <c r="R687" s="2">
        <f>IF(OR(C687="РЦК макси",C687="РЦЧ SKU"),"SKU-потік",IFERROR(VLOOKUP(D687,'02_РЦ'!$A$3:$I$7,5,FALSE),0))</f>
        <v>800</v>
      </c>
      <c r="S687" s="2" t="str">
        <f>IF(OR(C687="РЦК макси",C687="РЦЧ SKU"),"Не рахується в ліміт",IFERROR(VLOOKUP(D687,'02_РЦ'!$A$3:$I$7,9,FALSE),"Немає РЦ"))</f>
        <v>В межах</v>
      </c>
    </row>
    <row r="688" spans="1:19">
      <c r="A688" s="2" t="str">
        <f>'06A_Варіанти'!A679</f>
        <v>BASE_3260</v>
      </c>
      <c r="B688" s="2" t="str">
        <f>'06A_Варіанти'!B679</f>
        <v>TT_3260</v>
      </c>
      <c r="C688" s="2" t="str">
        <f>'06A_Варіанти'!D679</f>
        <v>Основний</v>
      </c>
      <c r="D688" s="2" t="str">
        <f>'06A_Варіанти'!C679</f>
        <v>РЦП</v>
      </c>
      <c r="E688" s="2" t="str">
        <f>'06A_Варіанти'!S679</f>
        <v>DIRECT</v>
      </c>
      <c r="F688" s="2" t="str">
        <f>IF(O688='06A_Варіанти'!E679,'06A_Варіанти'!E$1,IF(O688='06A_Варіанти'!F679,'06A_Варіанти'!F$1,IF(O688='06A_Варіанти'!G679,'06A_Варіанти'!G$1,IF(O688='06A_Варіанти'!H679,'06A_Варіанти'!H$1,IF(O688='06A_Варіанти'!I679,'06A_Варіанти'!I$1,IF(O688='06A_Варіанти'!J679,'06A_Варіанти'!J$1,IF(O688='06A_Варіанти'!K679,'06A_Варіанти'!K$1,IF(O688='06A_Варіанти'!L679,'06A_Варіанти'!L$1,IF(O688='06A_Варіанти'!M679,'06A_Варіанти'!M$1,IF(O688='06A_Варіанти'!N679,'06A_Варіанти'!N$1,IF(O688='06A_Варіанти'!O679,'06A_Варіанти'!O$1,IF(O688='06A_Варіанти'!P679,'06A_Варіанти'!P$1,IF(O688='06A_Варіанти'!Q679,'06A_Варіанти'!Q$1,IF(O688='06A_Варіанти'!R679,'06A_Варіанти'!R$1,"НЕМАЄ МАРШРУТУ"))))))))))))))</f>
        <v>DIRECT</v>
      </c>
      <c r="G688" s="2" t="str">
        <f t="shared" si="70"/>
        <v>БЕЗ ЗМІН</v>
      </c>
      <c r="H688" s="2">
        <f>IF(G688="НЕМАЄ МАРШРУТУ",0,O688-'06A_Варіанти'!T679)</f>
        <v>0</v>
      </c>
      <c r="I688" s="2">
        <f>IFERROR(INDEX('04_Потоки'!$E:$E,MATCH(A688,'04_Потоки'!$A:$A,0)),0)</f>
        <v>1.850536130536131</v>
      </c>
      <c r="J688" s="2">
        <f t="shared" si="71"/>
        <v>1</v>
      </c>
      <c r="K688" s="2">
        <f>IF(C688="РЦК макси",0,2*'06A_Варіанти'!T679*J688)</f>
        <v>317.2</v>
      </c>
      <c r="L688" s="2">
        <f t="shared" si="72"/>
        <v>317.2</v>
      </c>
      <c r="M688" s="2">
        <f t="shared" si="73"/>
        <v>0</v>
      </c>
      <c r="N688" s="9">
        <f t="shared" si="74"/>
        <v>0</v>
      </c>
      <c r="O688" s="2">
        <f>MIN(IF('07A_Конструктор'!$D$5="Так",'06A_Варіанти'!E679,1E+99),IF('07A_Конструктор'!$D$6="Так",'06A_Варіанти'!F679,1E+99),IF('07A_Конструктор'!$D$7="Так",'06A_Варіанти'!G679,1E+99),IF('07A_Конструктор'!$D$8="Так",'06A_Варіанти'!H679,1E+99),IF('07A_Конструктор'!$D$9="Так",'06A_Варіанти'!I679,1E+99),IF('07A_Конструктор'!$D$10="Так",'06A_Варіанти'!J679,1E+99),IF('07A_Конструктор'!$D$11="Так",'06A_Варіанти'!K679,1E+99),IF('07A_Конструктор'!$D$12="Так",'06A_Варіанти'!L679,1E+99),IF('07A_Конструктор'!$D$13="Так",'06A_Варіанти'!M679,1E+99),IF('07A_Конструктор'!$D$14="Так",'06A_Варіанти'!N679,1E+99),IF('07A_Конструктор'!$D$15="Так",'06A_Варіанти'!O679,1E+99),IF('07A_Конструктор'!$D$16="Так",'06A_Варіанти'!P679,1E+99),IF('07A_Конструктор'!$D$17="Так",'06A_Варіанти'!Q679,1E+99),IF('06A_Варіанти'!R679="",1E+99,'06A_Варіанти'!R679))</f>
        <v>158.6</v>
      </c>
      <c r="P688" s="2" t="str">
        <f t="shared" si="75"/>
        <v>5 т</v>
      </c>
      <c r="Q688" s="2">
        <f t="shared" si="76"/>
        <v>14</v>
      </c>
      <c r="R688" s="2">
        <f>IF(OR(C688="РЦК макси",C688="РЦЧ SKU"),"SKU-потік",IFERROR(VLOOKUP(D688,'02_РЦ'!$A$3:$I$7,5,FALSE),0))</f>
        <v>800</v>
      </c>
      <c r="S688" s="2" t="str">
        <f>IF(OR(C688="РЦК макси",C688="РЦЧ SKU"),"Не рахується в ліміт",IFERROR(VLOOKUP(D688,'02_РЦ'!$A$3:$I$7,9,FALSE),"Немає РЦ"))</f>
        <v>В межах</v>
      </c>
    </row>
    <row r="689" spans="1:19">
      <c r="A689" s="2" t="str">
        <f>'06A_Варіанти'!A680</f>
        <v>BASE_3261</v>
      </c>
      <c r="B689" s="2" t="str">
        <f>'06A_Варіанти'!B680</f>
        <v>TT_3261</v>
      </c>
      <c r="C689" s="2" t="str">
        <f>'06A_Варіанти'!D680</f>
        <v>Основний</v>
      </c>
      <c r="D689" s="2" t="str">
        <f>'06A_Варіанти'!C680</f>
        <v>РЦП</v>
      </c>
      <c r="E689" s="2" t="str">
        <f>'06A_Варіанти'!S680</f>
        <v>DIRECT</v>
      </c>
      <c r="F689" s="2" t="str">
        <f>IF(O689='06A_Варіанти'!E680,'06A_Варіанти'!E$1,IF(O689='06A_Варіанти'!F680,'06A_Варіанти'!F$1,IF(O689='06A_Варіанти'!G680,'06A_Варіанти'!G$1,IF(O689='06A_Варіанти'!H680,'06A_Варіанти'!H$1,IF(O689='06A_Варіанти'!I680,'06A_Варіанти'!I$1,IF(O689='06A_Варіанти'!J680,'06A_Варіанти'!J$1,IF(O689='06A_Варіанти'!K680,'06A_Варіанти'!K$1,IF(O689='06A_Варіанти'!L680,'06A_Варіанти'!L$1,IF(O689='06A_Варіанти'!M680,'06A_Варіанти'!M$1,IF(O689='06A_Варіанти'!N680,'06A_Варіанти'!N$1,IF(O689='06A_Варіанти'!O680,'06A_Варіанти'!O$1,IF(O689='06A_Варіанти'!P680,'06A_Варіанти'!P$1,IF(O689='06A_Варіанти'!Q680,'06A_Варіанти'!Q$1,IF(O689='06A_Варіанти'!R680,'06A_Варіанти'!R$1,"НЕМАЄ МАРШРУТУ"))))))))))))))</f>
        <v>DIRECT</v>
      </c>
      <c r="G689" s="2" t="str">
        <f t="shared" si="70"/>
        <v>БЕЗ ЗМІН</v>
      </c>
      <c r="H689" s="2">
        <f>IF(G689="НЕМАЄ МАРШРУТУ",0,O689-'06A_Варіанти'!T680)</f>
        <v>0</v>
      </c>
      <c r="I689" s="2">
        <f>IFERROR(INDEX('04_Потоки'!$E:$E,MATCH(A689,'04_Потоки'!$A:$A,0)),0)</f>
        <v>1.850536130536131</v>
      </c>
      <c r="J689" s="2">
        <f t="shared" si="71"/>
        <v>1</v>
      </c>
      <c r="K689" s="2">
        <f>IF(C689="РЦК макси",0,2*'06A_Варіанти'!T680*J689)</f>
        <v>317.60000000000002</v>
      </c>
      <c r="L689" s="2">
        <f t="shared" si="72"/>
        <v>317.60000000000002</v>
      </c>
      <c r="M689" s="2">
        <f t="shared" si="73"/>
        <v>0</v>
      </c>
      <c r="N689" s="9">
        <f t="shared" si="74"/>
        <v>0</v>
      </c>
      <c r="O689" s="2">
        <f>MIN(IF('07A_Конструктор'!$D$5="Так",'06A_Варіанти'!E680,1E+99),IF('07A_Конструктор'!$D$6="Так",'06A_Варіанти'!F680,1E+99),IF('07A_Конструктор'!$D$7="Так",'06A_Варіанти'!G680,1E+99),IF('07A_Конструктор'!$D$8="Так",'06A_Варіанти'!H680,1E+99),IF('07A_Конструктор'!$D$9="Так",'06A_Варіанти'!I680,1E+99),IF('07A_Конструктор'!$D$10="Так",'06A_Варіанти'!J680,1E+99),IF('07A_Конструктор'!$D$11="Так",'06A_Варіанти'!K680,1E+99),IF('07A_Конструктор'!$D$12="Так",'06A_Варіанти'!L680,1E+99),IF('07A_Конструктор'!$D$13="Так",'06A_Варіанти'!M680,1E+99),IF('07A_Конструктор'!$D$14="Так",'06A_Варіанти'!N680,1E+99),IF('07A_Конструктор'!$D$15="Так",'06A_Варіанти'!O680,1E+99),IF('07A_Конструктор'!$D$16="Так",'06A_Варіанти'!P680,1E+99),IF('07A_Конструктор'!$D$17="Так",'06A_Варіанти'!Q680,1E+99),IF('06A_Варіанти'!R680="",1E+99,'06A_Варіанти'!R680))</f>
        <v>158.80000000000001</v>
      </c>
      <c r="P689" s="2" t="str">
        <f t="shared" si="75"/>
        <v>5 т</v>
      </c>
      <c r="Q689" s="2">
        <f t="shared" si="76"/>
        <v>14</v>
      </c>
      <c r="R689" s="2">
        <f>IF(OR(C689="РЦК макси",C689="РЦЧ SKU"),"SKU-потік",IFERROR(VLOOKUP(D689,'02_РЦ'!$A$3:$I$7,5,FALSE),0))</f>
        <v>800</v>
      </c>
      <c r="S689" s="2" t="str">
        <f>IF(OR(C689="РЦК макси",C689="РЦЧ SKU"),"Не рахується в ліміт",IFERROR(VLOOKUP(D689,'02_РЦ'!$A$3:$I$7,9,FALSE),"Немає РЦ"))</f>
        <v>В межах</v>
      </c>
    </row>
    <row r="690" spans="1:19">
      <c r="A690" s="2" t="str">
        <f>'06A_Варіанти'!A681</f>
        <v>BASE_3269</v>
      </c>
      <c r="B690" s="2" t="str">
        <f>'06A_Варіанти'!B681</f>
        <v>TT_3269</v>
      </c>
      <c r="C690" s="2" t="str">
        <f>'06A_Варіанти'!D681</f>
        <v>Основний</v>
      </c>
      <c r="D690" s="2" t="str">
        <f>'06A_Варіанти'!C681</f>
        <v>РЦП</v>
      </c>
      <c r="E690" s="2" t="str">
        <f>'06A_Варіанти'!S681</f>
        <v>KYI_SOUTH</v>
      </c>
      <c r="F690" s="2" t="str">
        <f>IF(O690='06A_Варіанти'!E681,'06A_Варіанти'!E$1,IF(O690='06A_Варіанти'!F681,'06A_Варіанти'!F$1,IF(O690='06A_Варіанти'!G681,'06A_Варіанти'!G$1,IF(O690='06A_Варіанти'!H681,'06A_Варіанти'!H$1,IF(O690='06A_Варіанти'!I681,'06A_Варіанти'!I$1,IF(O690='06A_Варіанти'!J681,'06A_Варіанти'!J$1,IF(O690='06A_Варіанти'!K681,'06A_Варіанти'!K$1,IF(O690='06A_Варіанти'!L681,'06A_Варіанти'!L$1,IF(O690='06A_Варіанти'!M681,'06A_Варіанти'!M$1,IF(O690='06A_Варіанти'!N681,'06A_Варіанти'!N$1,IF(O690='06A_Варіанти'!O681,'06A_Варіанти'!O$1,IF(O690='06A_Варіанти'!P681,'06A_Варіанти'!P$1,IF(O690='06A_Варіанти'!Q681,'06A_Варіанти'!Q$1,IF(O690='06A_Варіанти'!R681,'06A_Варіанти'!R$1,"НЕМАЄ МАРШРУТУ"))))))))))))))</f>
        <v>KYI_SOUTH</v>
      </c>
      <c r="G690" s="2" t="str">
        <f t="shared" si="70"/>
        <v>БЕЗ ЗМІН</v>
      </c>
      <c r="H690" s="2">
        <f>IF(G690="НЕМАЄ МАРШРУТУ",0,O690-'06A_Варіанти'!T681)</f>
        <v>0</v>
      </c>
      <c r="I690" s="2">
        <f>IFERROR(INDEX('04_Потоки'!$E:$E,MATCH(A690,'04_Потоки'!$A:$A,0)),0)</f>
        <v>1.850536130536131</v>
      </c>
      <c r="J690" s="2">
        <f t="shared" si="71"/>
        <v>1</v>
      </c>
      <c r="K690" s="2">
        <f>IF(C690="РЦК макси",0,2*'06A_Варіанти'!T681*J690)</f>
        <v>720.4</v>
      </c>
      <c r="L690" s="2">
        <f t="shared" si="72"/>
        <v>720.4</v>
      </c>
      <c r="M690" s="2">
        <f t="shared" si="73"/>
        <v>0</v>
      </c>
      <c r="N690" s="9">
        <f t="shared" si="74"/>
        <v>0</v>
      </c>
      <c r="O690" s="2">
        <f>MIN(IF('07A_Конструктор'!$D$5="Так",'06A_Варіанти'!E681,1E+99),IF('07A_Конструктор'!$D$6="Так",'06A_Варіанти'!F681,1E+99),IF('07A_Конструктор'!$D$7="Так",'06A_Варіанти'!G681,1E+99),IF('07A_Конструктор'!$D$8="Так",'06A_Варіанти'!H681,1E+99),IF('07A_Конструктор'!$D$9="Так",'06A_Варіанти'!I681,1E+99),IF('07A_Конструктор'!$D$10="Так",'06A_Варіанти'!J681,1E+99),IF('07A_Конструктор'!$D$11="Так",'06A_Варіанти'!K681,1E+99),IF('07A_Конструктор'!$D$12="Так",'06A_Варіанти'!L681,1E+99),IF('07A_Конструктор'!$D$13="Так",'06A_Варіанти'!M681,1E+99),IF('07A_Конструктор'!$D$14="Так",'06A_Варіанти'!N681,1E+99),IF('07A_Конструктор'!$D$15="Так",'06A_Варіанти'!O681,1E+99),IF('07A_Конструктор'!$D$16="Так",'06A_Варіанти'!P681,1E+99),IF('07A_Конструктор'!$D$17="Так",'06A_Варіанти'!Q681,1E+99),IF('06A_Варіанти'!R681="",1E+99,'06A_Варіанти'!R681))</f>
        <v>360.2</v>
      </c>
      <c r="P690" s="2" t="str">
        <f t="shared" si="75"/>
        <v>5 т</v>
      </c>
      <c r="Q690" s="2">
        <f t="shared" si="76"/>
        <v>14</v>
      </c>
      <c r="R690" s="2">
        <f>IF(OR(C690="РЦК макси",C690="РЦЧ SKU"),"SKU-потік",IFERROR(VLOOKUP(D690,'02_РЦ'!$A$3:$I$7,5,FALSE),0))</f>
        <v>800</v>
      </c>
      <c r="S690" s="2" t="str">
        <f>IF(OR(C690="РЦК макси",C690="РЦЧ SKU"),"Не рахується в ліміт",IFERROR(VLOOKUP(D690,'02_РЦ'!$A$3:$I$7,9,FALSE),"Немає РЦ"))</f>
        <v>В межах</v>
      </c>
    </row>
    <row r="691" spans="1:19">
      <c r="A691" s="2" t="str">
        <f>'06A_Варіанти'!A682</f>
        <v>BASE_3271</v>
      </c>
      <c r="B691" s="2" t="str">
        <f>'06A_Варіанти'!B682</f>
        <v>TT_3271</v>
      </c>
      <c r="C691" s="2" t="str">
        <f>'06A_Варіанти'!D682</f>
        <v>Основний</v>
      </c>
      <c r="D691" s="2" t="str">
        <f>'06A_Варіанти'!C682</f>
        <v>РЦП</v>
      </c>
      <c r="E691" s="2" t="str">
        <f>'06A_Варіанти'!S682</f>
        <v>DIRECT</v>
      </c>
      <c r="F691" s="2" t="str">
        <f>IF(O691='06A_Варіанти'!E682,'06A_Варіанти'!E$1,IF(O691='06A_Варіанти'!F682,'06A_Варіанти'!F$1,IF(O691='06A_Варіанти'!G682,'06A_Варіанти'!G$1,IF(O691='06A_Варіанти'!H682,'06A_Варіанти'!H$1,IF(O691='06A_Варіанти'!I682,'06A_Варіанти'!I$1,IF(O691='06A_Варіанти'!J682,'06A_Варіанти'!J$1,IF(O691='06A_Варіанти'!K682,'06A_Варіанти'!K$1,IF(O691='06A_Варіанти'!L682,'06A_Варіанти'!L$1,IF(O691='06A_Варіанти'!M682,'06A_Варіанти'!M$1,IF(O691='06A_Варіанти'!N682,'06A_Варіанти'!N$1,IF(O691='06A_Варіанти'!O682,'06A_Варіанти'!O$1,IF(O691='06A_Варіанти'!P682,'06A_Варіанти'!P$1,IF(O691='06A_Варіанти'!Q682,'06A_Варіанти'!Q$1,IF(O691='06A_Варіанти'!R682,'06A_Варіанти'!R$1,"НЕМАЄ МАРШРУТУ"))))))))))))))</f>
        <v>DIRECT</v>
      </c>
      <c r="G691" s="2" t="str">
        <f t="shared" si="70"/>
        <v>БЕЗ ЗМІН</v>
      </c>
      <c r="H691" s="2">
        <f>IF(G691="НЕМАЄ МАРШРУТУ",0,O691-'06A_Варіанти'!T682)</f>
        <v>0</v>
      </c>
      <c r="I691" s="2">
        <f>IFERROR(INDEX('04_Потоки'!$E:$E,MATCH(A691,'04_Потоки'!$A:$A,0)),0)</f>
        <v>1.850536130536131</v>
      </c>
      <c r="J691" s="2">
        <f t="shared" si="71"/>
        <v>1</v>
      </c>
      <c r="K691" s="2">
        <f>IF(C691="РЦК макси",0,2*'06A_Варіанти'!T682*J691)</f>
        <v>369</v>
      </c>
      <c r="L691" s="2">
        <f t="shared" si="72"/>
        <v>369</v>
      </c>
      <c r="M691" s="2">
        <f t="shared" si="73"/>
        <v>0</v>
      </c>
      <c r="N691" s="9">
        <f t="shared" si="74"/>
        <v>0</v>
      </c>
      <c r="O691" s="2">
        <f>MIN(IF('07A_Конструктор'!$D$5="Так",'06A_Варіанти'!E682,1E+99),IF('07A_Конструктор'!$D$6="Так",'06A_Варіанти'!F682,1E+99),IF('07A_Конструктор'!$D$7="Так",'06A_Варіанти'!G682,1E+99),IF('07A_Конструктор'!$D$8="Так",'06A_Варіанти'!H682,1E+99),IF('07A_Конструктор'!$D$9="Так",'06A_Варіанти'!I682,1E+99),IF('07A_Конструктор'!$D$10="Так",'06A_Варіанти'!J682,1E+99),IF('07A_Конструктор'!$D$11="Так",'06A_Варіанти'!K682,1E+99),IF('07A_Конструктор'!$D$12="Так",'06A_Варіанти'!L682,1E+99),IF('07A_Конструктор'!$D$13="Так",'06A_Варіанти'!M682,1E+99),IF('07A_Конструктор'!$D$14="Так",'06A_Варіанти'!N682,1E+99),IF('07A_Конструктор'!$D$15="Так",'06A_Варіанти'!O682,1E+99),IF('07A_Конструктор'!$D$16="Так",'06A_Варіанти'!P682,1E+99),IF('07A_Конструктор'!$D$17="Так",'06A_Варіанти'!Q682,1E+99),IF('06A_Варіанти'!R682="",1E+99,'06A_Варіанти'!R682))</f>
        <v>184.5</v>
      </c>
      <c r="P691" s="2" t="str">
        <f t="shared" si="75"/>
        <v>5 т</v>
      </c>
      <c r="Q691" s="2">
        <f t="shared" si="76"/>
        <v>14</v>
      </c>
      <c r="R691" s="2">
        <f>IF(OR(C691="РЦК макси",C691="РЦЧ SKU"),"SKU-потік",IFERROR(VLOOKUP(D691,'02_РЦ'!$A$3:$I$7,5,FALSE),0))</f>
        <v>800</v>
      </c>
      <c r="S691" s="2" t="str">
        <f>IF(OR(C691="РЦК макси",C691="РЦЧ SKU"),"Не рахується в ліміт",IFERROR(VLOOKUP(D691,'02_РЦ'!$A$3:$I$7,9,FALSE),"Немає РЦ"))</f>
        <v>В межах</v>
      </c>
    </row>
    <row r="692" spans="1:19">
      <c r="A692" s="2" t="str">
        <f>'06A_Варіанти'!A683</f>
        <v>BASE_3293</v>
      </c>
      <c r="B692" s="2" t="str">
        <f>'06A_Варіанти'!B683</f>
        <v>TT_3293</v>
      </c>
      <c r="C692" s="2" t="str">
        <f>'06A_Варіанти'!D683</f>
        <v>Основний</v>
      </c>
      <c r="D692" s="2" t="str">
        <f>'06A_Варіанти'!C683</f>
        <v>РЦП</v>
      </c>
      <c r="E692" s="2" t="str">
        <f>'06A_Варіанти'!S683</f>
        <v>KREM</v>
      </c>
      <c r="F692" s="2" t="str">
        <f>IF(O692='06A_Варіанти'!E683,'06A_Варіанти'!E$1,IF(O692='06A_Варіанти'!F683,'06A_Варіанти'!F$1,IF(O692='06A_Варіанти'!G683,'06A_Варіанти'!G$1,IF(O692='06A_Варіанти'!H683,'06A_Варіанти'!H$1,IF(O692='06A_Варіанти'!I683,'06A_Варіанти'!I$1,IF(O692='06A_Варіанти'!J683,'06A_Варіанти'!J$1,IF(O692='06A_Варіанти'!K683,'06A_Варіанти'!K$1,IF(O692='06A_Варіанти'!L683,'06A_Варіанти'!L$1,IF(O692='06A_Варіанти'!M683,'06A_Варіанти'!M$1,IF(O692='06A_Варіанти'!N683,'06A_Варіанти'!N$1,IF(O692='06A_Варіанти'!O683,'06A_Варіанти'!O$1,IF(O692='06A_Варіанти'!P683,'06A_Варіанти'!P$1,IF(O692='06A_Варіанти'!Q683,'06A_Варіанти'!Q$1,IF(O692='06A_Варіанти'!R683,'06A_Варіанти'!R$1,"НЕМАЄ МАРШРУТУ"))))))))))))))</f>
        <v>KREM</v>
      </c>
      <c r="G692" s="2" t="str">
        <f t="shared" si="70"/>
        <v>БЕЗ ЗМІН</v>
      </c>
      <c r="H692" s="2">
        <f>IF(G692="НЕМАЄ МАРШРУТУ",0,O692-'06A_Варіанти'!T683)</f>
        <v>0</v>
      </c>
      <c r="I692" s="2">
        <f>IFERROR(INDEX('04_Потоки'!$E:$E,MATCH(A692,'04_Потоки'!$A:$A,0)),0)</f>
        <v>1.850536130536131</v>
      </c>
      <c r="J692" s="2">
        <f t="shared" si="71"/>
        <v>1</v>
      </c>
      <c r="K692" s="2">
        <f>IF(C692="РЦК макси",0,2*'06A_Варіанти'!T683*J692)</f>
        <v>268.2</v>
      </c>
      <c r="L692" s="2">
        <f t="shared" si="72"/>
        <v>268.2</v>
      </c>
      <c r="M692" s="2">
        <f t="shared" si="73"/>
        <v>0</v>
      </c>
      <c r="N692" s="9">
        <f t="shared" si="74"/>
        <v>0</v>
      </c>
      <c r="O692" s="2">
        <f>MIN(IF('07A_Конструктор'!$D$5="Так",'06A_Варіанти'!E683,1E+99),IF('07A_Конструктор'!$D$6="Так",'06A_Варіанти'!F683,1E+99),IF('07A_Конструктор'!$D$7="Так",'06A_Варіанти'!G683,1E+99),IF('07A_Конструктор'!$D$8="Так",'06A_Варіанти'!H683,1E+99),IF('07A_Конструктор'!$D$9="Так",'06A_Варіанти'!I683,1E+99),IF('07A_Конструктор'!$D$10="Так",'06A_Варіанти'!J683,1E+99),IF('07A_Конструктор'!$D$11="Так",'06A_Варіанти'!K683,1E+99),IF('07A_Конструктор'!$D$12="Так",'06A_Варіанти'!L683,1E+99),IF('07A_Конструктор'!$D$13="Так",'06A_Варіанти'!M683,1E+99),IF('07A_Конструктор'!$D$14="Так",'06A_Варіанти'!N683,1E+99),IF('07A_Конструктор'!$D$15="Так",'06A_Варіанти'!O683,1E+99),IF('07A_Конструктор'!$D$16="Так",'06A_Варіанти'!P683,1E+99),IF('07A_Конструктор'!$D$17="Так",'06A_Варіанти'!Q683,1E+99),IF('06A_Варіанти'!R683="",1E+99,'06A_Варіанти'!R683))</f>
        <v>134.1</v>
      </c>
      <c r="P692" s="2" t="str">
        <f t="shared" si="75"/>
        <v>5 т</v>
      </c>
      <c r="Q692" s="2">
        <f t="shared" si="76"/>
        <v>14</v>
      </c>
      <c r="R692" s="2">
        <f>IF(OR(C692="РЦК макси",C692="РЦЧ SKU"),"SKU-потік",IFERROR(VLOOKUP(D692,'02_РЦ'!$A$3:$I$7,5,FALSE),0))</f>
        <v>800</v>
      </c>
      <c r="S692" s="2" t="str">
        <f>IF(OR(C692="РЦК макси",C692="РЦЧ SKU"),"Не рахується в ліміт",IFERROR(VLOOKUP(D692,'02_РЦ'!$A$3:$I$7,9,FALSE),"Немає РЦ"))</f>
        <v>В межах</v>
      </c>
    </row>
    <row r="693" spans="1:19">
      <c r="A693" s="2" t="str">
        <f>'06A_Варіанти'!A684</f>
        <v>BASE_3298</v>
      </c>
      <c r="B693" s="2" t="str">
        <f>'06A_Варіанти'!B684</f>
        <v>TT_3298</v>
      </c>
      <c r="C693" s="2" t="str">
        <f>'06A_Варіанти'!D684</f>
        <v>Основний</v>
      </c>
      <c r="D693" s="2" t="str">
        <f>'06A_Варіанти'!C684</f>
        <v>РЦП</v>
      </c>
      <c r="E693" s="2" t="str">
        <f>'06A_Варіанти'!S684</f>
        <v>DIRECT</v>
      </c>
      <c r="F693" s="2" t="str">
        <f>IF(O693='06A_Варіанти'!E684,'06A_Варіанти'!E$1,IF(O693='06A_Варіанти'!F684,'06A_Варіанти'!F$1,IF(O693='06A_Варіанти'!G684,'06A_Варіанти'!G$1,IF(O693='06A_Варіанти'!H684,'06A_Варіанти'!H$1,IF(O693='06A_Варіанти'!I684,'06A_Варіанти'!I$1,IF(O693='06A_Варіанти'!J684,'06A_Варіанти'!J$1,IF(O693='06A_Варіанти'!K684,'06A_Варіанти'!K$1,IF(O693='06A_Варіанти'!L684,'06A_Варіанти'!L$1,IF(O693='06A_Варіанти'!M684,'06A_Варіанти'!M$1,IF(O693='06A_Варіанти'!N684,'06A_Варіанти'!N$1,IF(O693='06A_Варіанти'!O684,'06A_Варіанти'!O$1,IF(O693='06A_Варіанти'!P684,'06A_Варіанти'!P$1,IF(O693='06A_Варіанти'!Q684,'06A_Варіанти'!Q$1,IF(O693='06A_Варіанти'!R684,'06A_Варіанти'!R$1,"НЕМАЄ МАРШРУТУ"))))))))))))))</f>
        <v>DIRECT</v>
      </c>
      <c r="G693" s="2" t="str">
        <f t="shared" si="70"/>
        <v>БЕЗ ЗМІН</v>
      </c>
      <c r="H693" s="2">
        <f>IF(G693="НЕМАЄ МАРШРУТУ",0,O693-'06A_Варіанти'!T684)</f>
        <v>0</v>
      </c>
      <c r="I693" s="2">
        <f>IFERROR(INDEX('04_Потоки'!$E:$E,MATCH(A693,'04_Потоки'!$A:$A,0)),0)</f>
        <v>1.850536130536131</v>
      </c>
      <c r="J693" s="2">
        <f t="shared" si="71"/>
        <v>1</v>
      </c>
      <c r="K693" s="2">
        <f>IF(C693="РЦК макси",0,2*'06A_Варіанти'!T684*J693)</f>
        <v>468</v>
      </c>
      <c r="L693" s="2">
        <f t="shared" si="72"/>
        <v>468</v>
      </c>
      <c r="M693" s="2">
        <f t="shared" si="73"/>
        <v>0</v>
      </c>
      <c r="N693" s="9">
        <f t="shared" si="74"/>
        <v>0</v>
      </c>
      <c r="O693" s="2">
        <f>MIN(IF('07A_Конструктор'!$D$5="Так",'06A_Варіанти'!E684,1E+99),IF('07A_Конструктор'!$D$6="Так",'06A_Варіанти'!F684,1E+99),IF('07A_Конструктор'!$D$7="Так",'06A_Варіанти'!G684,1E+99),IF('07A_Конструктор'!$D$8="Так",'06A_Варіанти'!H684,1E+99),IF('07A_Конструктор'!$D$9="Так",'06A_Варіанти'!I684,1E+99),IF('07A_Конструктор'!$D$10="Так",'06A_Варіанти'!J684,1E+99),IF('07A_Конструктор'!$D$11="Так",'06A_Варіанти'!K684,1E+99),IF('07A_Конструктор'!$D$12="Так",'06A_Варіанти'!L684,1E+99),IF('07A_Конструктор'!$D$13="Так",'06A_Варіанти'!M684,1E+99),IF('07A_Конструктор'!$D$14="Так",'06A_Варіанти'!N684,1E+99),IF('07A_Конструктор'!$D$15="Так",'06A_Варіанти'!O684,1E+99),IF('07A_Конструктор'!$D$16="Так",'06A_Варіанти'!P684,1E+99),IF('07A_Конструктор'!$D$17="Так",'06A_Варіанти'!Q684,1E+99),IF('06A_Варіанти'!R684="",1E+99,'06A_Варіанти'!R684))</f>
        <v>234</v>
      </c>
      <c r="P693" s="2" t="str">
        <f t="shared" si="75"/>
        <v>5 т</v>
      </c>
      <c r="Q693" s="2">
        <f t="shared" si="76"/>
        <v>14</v>
      </c>
      <c r="R693" s="2">
        <f>IF(OR(C693="РЦК макси",C693="РЦЧ SKU"),"SKU-потік",IFERROR(VLOOKUP(D693,'02_РЦ'!$A$3:$I$7,5,FALSE),0))</f>
        <v>800</v>
      </c>
      <c r="S693" s="2" t="str">
        <f>IF(OR(C693="РЦК макси",C693="РЦЧ SKU"),"Не рахується в ліміт",IFERROR(VLOOKUP(D693,'02_РЦ'!$A$3:$I$7,9,FALSE),"Немає РЦ"))</f>
        <v>В межах</v>
      </c>
    </row>
    <row r="694" spans="1:19">
      <c r="A694" s="2" t="str">
        <f>'06A_Варіанти'!A685</f>
        <v>BASE_3304</v>
      </c>
      <c r="B694" s="2" t="str">
        <f>'06A_Варіанти'!B685</f>
        <v>TT_3304</v>
      </c>
      <c r="C694" s="2" t="str">
        <f>'06A_Варіанти'!D685</f>
        <v>Основний</v>
      </c>
      <c r="D694" s="2" t="str">
        <f>'06A_Варіанти'!C685</f>
        <v>РЦП</v>
      </c>
      <c r="E694" s="2" t="str">
        <f>'06A_Варіанти'!S685</f>
        <v>DIRECT</v>
      </c>
      <c r="F694" s="2" t="str">
        <f>IF(O694='06A_Варіанти'!E685,'06A_Варіанти'!E$1,IF(O694='06A_Варіанти'!F685,'06A_Варіанти'!F$1,IF(O694='06A_Варіанти'!G685,'06A_Варіанти'!G$1,IF(O694='06A_Варіанти'!H685,'06A_Варіанти'!H$1,IF(O694='06A_Варіанти'!I685,'06A_Варіанти'!I$1,IF(O694='06A_Варіанти'!J685,'06A_Варіанти'!J$1,IF(O694='06A_Варіанти'!K685,'06A_Варіанти'!K$1,IF(O694='06A_Варіанти'!L685,'06A_Варіанти'!L$1,IF(O694='06A_Варіанти'!M685,'06A_Варіанти'!M$1,IF(O694='06A_Варіанти'!N685,'06A_Варіанти'!N$1,IF(O694='06A_Варіанти'!O685,'06A_Варіанти'!O$1,IF(O694='06A_Варіанти'!P685,'06A_Варіанти'!P$1,IF(O694='06A_Варіанти'!Q685,'06A_Варіанти'!Q$1,IF(O694='06A_Варіанти'!R685,'06A_Варіанти'!R$1,"НЕМАЄ МАРШРУТУ"))))))))))))))</f>
        <v>DIRECT</v>
      </c>
      <c r="G694" s="2" t="str">
        <f t="shared" si="70"/>
        <v>БЕЗ ЗМІН</v>
      </c>
      <c r="H694" s="2">
        <f>IF(G694="НЕМАЄ МАРШРУТУ",0,O694-'06A_Варіанти'!T685)</f>
        <v>0</v>
      </c>
      <c r="I694" s="2">
        <f>IFERROR(INDEX('04_Потоки'!$E:$E,MATCH(A694,'04_Потоки'!$A:$A,0)),0)</f>
        <v>1.850536130536131</v>
      </c>
      <c r="J694" s="2">
        <f t="shared" si="71"/>
        <v>1</v>
      </c>
      <c r="K694" s="2">
        <f>IF(C694="РЦК макси",0,2*'06A_Варіанти'!T685*J694)</f>
        <v>172</v>
      </c>
      <c r="L694" s="2">
        <f t="shared" si="72"/>
        <v>172</v>
      </c>
      <c r="M694" s="2">
        <f t="shared" si="73"/>
        <v>0</v>
      </c>
      <c r="N694" s="9">
        <f t="shared" si="74"/>
        <v>0</v>
      </c>
      <c r="O694" s="2">
        <f>MIN(IF('07A_Конструктор'!$D$5="Так",'06A_Варіанти'!E685,1E+99),IF('07A_Конструктор'!$D$6="Так",'06A_Варіанти'!F685,1E+99),IF('07A_Конструктор'!$D$7="Так",'06A_Варіанти'!G685,1E+99),IF('07A_Конструктор'!$D$8="Так",'06A_Варіанти'!H685,1E+99),IF('07A_Конструктор'!$D$9="Так",'06A_Варіанти'!I685,1E+99),IF('07A_Конструктор'!$D$10="Так",'06A_Варіанти'!J685,1E+99),IF('07A_Конструктор'!$D$11="Так",'06A_Варіанти'!K685,1E+99),IF('07A_Конструктор'!$D$12="Так",'06A_Варіанти'!L685,1E+99),IF('07A_Конструктор'!$D$13="Так",'06A_Варіанти'!M685,1E+99),IF('07A_Конструктор'!$D$14="Так",'06A_Варіанти'!N685,1E+99),IF('07A_Конструктор'!$D$15="Так",'06A_Варіанти'!O685,1E+99),IF('07A_Конструктор'!$D$16="Так",'06A_Варіанти'!P685,1E+99),IF('07A_Конструктор'!$D$17="Так",'06A_Варіанти'!Q685,1E+99),IF('06A_Варіанти'!R685="",1E+99,'06A_Варіанти'!R685))</f>
        <v>86</v>
      </c>
      <c r="P694" s="2" t="str">
        <f t="shared" si="75"/>
        <v>5 т</v>
      </c>
      <c r="Q694" s="2">
        <f t="shared" si="76"/>
        <v>14</v>
      </c>
      <c r="R694" s="2">
        <f>IF(OR(C694="РЦК макси",C694="РЦЧ SKU"),"SKU-потік",IFERROR(VLOOKUP(D694,'02_РЦ'!$A$3:$I$7,5,FALSE),0))</f>
        <v>800</v>
      </c>
      <c r="S694" s="2" t="str">
        <f>IF(OR(C694="РЦК макси",C694="РЦЧ SKU"),"Не рахується в ліміт",IFERROR(VLOOKUP(D694,'02_РЦ'!$A$3:$I$7,9,FALSE),"Немає РЦ"))</f>
        <v>В межах</v>
      </c>
    </row>
    <row r="695" spans="1:19">
      <c r="A695" s="2" t="str">
        <f>'06A_Варіанти'!A686</f>
        <v>BASE_3305</v>
      </c>
      <c r="B695" s="2" t="str">
        <f>'06A_Варіанти'!B686</f>
        <v>TT_3305</v>
      </c>
      <c r="C695" s="2" t="str">
        <f>'06A_Варіанти'!D686</f>
        <v>Основний</v>
      </c>
      <c r="D695" s="2" t="str">
        <f>'06A_Варіанти'!C686</f>
        <v>РЦП</v>
      </c>
      <c r="E695" s="2" t="str">
        <f>'06A_Варіанти'!S686</f>
        <v>DIRECT</v>
      </c>
      <c r="F695" s="2" t="str">
        <f>IF(O695='06A_Варіанти'!E686,'06A_Варіанти'!E$1,IF(O695='06A_Варіанти'!F686,'06A_Варіанти'!F$1,IF(O695='06A_Варіанти'!G686,'06A_Варіанти'!G$1,IF(O695='06A_Варіанти'!H686,'06A_Варіанти'!H$1,IF(O695='06A_Варіанти'!I686,'06A_Варіанти'!I$1,IF(O695='06A_Варіанти'!J686,'06A_Варіанти'!J$1,IF(O695='06A_Варіанти'!K686,'06A_Варіанти'!K$1,IF(O695='06A_Варіанти'!L686,'06A_Варіанти'!L$1,IF(O695='06A_Варіанти'!M686,'06A_Варіанти'!M$1,IF(O695='06A_Варіанти'!N686,'06A_Варіанти'!N$1,IF(O695='06A_Варіанти'!O686,'06A_Варіанти'!O$1,IF(O695='06A_Варіанти'!P686,'06A_Варіанти'!P$1,IF(O695='06A_Варіанти'!Q686,'06A_Варіанти'!Q$1,IF(O695='06A_Варіанти'!R686,'06A_Варіанти'!R$1,"НЕМАЄ МАРШРУТУ"))))))))))))))</f>
        <v>DIRECT</v>
      </c>
      <c r="G695" s="2" t="str">
        <f t="shared" si="70"/>
        <v>БЕЗ ЗМІН</v>
      </c>
      <c r="H695" s="2">
        <f>IF(G695="НЕМАЄ МАРШРУТУ",0,O695-'06A_Варіанти'!T686)</f>
        <v>0</v>
      </c>
      <c r="I695" s="2">
        <f>IFERROR(INDEX('04_Потоки'!$E:$E,MATCH(A695,'04_Потоки'!$A:$A,0)),0)</f>
        <v>1.850536130536131</v>
      </c>
      <c r="J695" s="2">
        <f t="shared" si="71"/>
        <v>1</v>
      </c>
      <c r="K695" s="2">
        <f>IF(C695="РЦК макси",0,2*'06A_Варіанти'!T686*J695)</f>
        <v>334.4</v>
      </c>
      <c r="L695" s="2">
        <f t="shared" si="72"/>
        <v>334.4</v>
      </c>
      <c r="M695" s="2">
        <f t="shared" si="73"/>
        <v>0</v>
      </c>
      <c r="N695" s="9">
        <f t="shared" si="74"/>
        <v>0</v>
      </c>
      <c r="O695" s="2">
        <f>MIN(IF('07A_Конструктор'!$D$5="Так",'06A_Варіанти'!E686,1E+99),IF('07A_Конструктор'!$D$6="Так",'06A_Варіанти'!F686,1E+99),IF('07A_Конструктор'!$D$7="Так",'06A_Варіанти'!G686,1E+99),IF('07A_Конструктор'!$D$8="Так",'06A_Варіанти'!H686,1E+99),IF('07A_Конструктор'!$D$9="Так",'06A_Варіанти'!I686,1E+99),IF('07A_Конструктор'!$D$10="Так",'06A_Варіанти'!J686,1E+99),IF('07A_Конструктор'!$D$11="Так",'06A_Варіанти'!K686,1E+99),IF('07A_Конструктор'!$D$12="Так",'06A_Варіанти'!L686,1E+99),IF('07A_Конструктор'!$D$13="Так",'06A_Варіанти'!M686,1E+99),IF('07A_Конструктор'!$D$14="Так",'06A_Варіанти'!N686,1E+99),IF('07A_Конструктор'!$D$15="Так",'06A_Варіанти'!O686,1E+99),IF('07A_Конструктор'!$D$16="Так",'06A_Варіанти'!P686,1E+99),IF('07A_Конструктор'!$D$17="Так",'06A_Варіанти'!Q686,1E+99),IF('06A_Варіанти'!R686="",1E+99,'06A_Варіанти'!R686))</f>
        <v>167.2</v>
      </c>
      <c r="P695" s="2" t="str">
        <f t="shared" si="75"/>
        <v>5 т</v>
      </c>
      <c r="Q695" s="2">
        <f t="shared" si="76"/>
        <v>14</v>
      </c>
      <c r="R695" s="2">
        <f>IF(OR(C695="РЦК макси",C695="РЦЧ SKU"),"SKU-потік",IFERROR(VLOOKUP(D695,'02_РЦ'!$A$3:$I$7,5,FALSE),0))</f>
        <v>800</v>
      </c>
      <c r="S695" s="2" t="str">
        <f>IF(OR(C695="РЦК макси",C695="РЦЧ SKU"),"Не рахується в ліміт",IFERROR(VLOOKUP(D695,'02_РЦ'!$A$3:$I$7,9,FALSE),"Немає РЦ"))</f>
        <v>В межах</v>
      </c>
    </row>
    <row r="696" spans="1:19">
      <c r="A696" s="2" t="str">
        <f>'06A_Варіанти'!A687</f>
        <v>BASE_3313</v>
      </c>
      <c r="B696" s="2" t="str">
        <f>'06A_Варіанти'!B687</f>
        <v>TT_3313</v>
      </c>
      <c r="C696" s="2" t="str">
        <f>'06A_Варіанти'!D687</f>
        <v>Основний</v>
      </c>
      <c r="D696" s="2" t="str">
        <f>'06A_Варіанти'!C687</f>
        <v>РЦП</v>
      </c>
      <c r="E696" s="2" t="str">
        <f>'06A_Варіанти'!S687</f>
        <v>DIRECT</v>
      </c>
      <c r="F696" s="2" t="str">
        <f>IF(O696='06A_Варіанти'!E687,'06A_Варіанти'!E$1,IF(O696='06A_Варіанти'!F687,'06A_Варіанти'!F$1,IF(O696='06A_Варіанти'!G687,'06A_Варіанти'!G$1,IF(O696='06A_Варіанти'!H687,'06A_Варіанти'!H$1,IF(O696='06A_Варіанти'!I687,'06A_Варіанти'!I$1,IF(O696='06A_Варіанти'!J687,'06A_Варіанти'!J$1,IF(O696='06A_Варіанти'!K687,'06A_Варіанти'!K$1,IF(O696='06A_Варіанти'!L687,'06A_Варіанти'!L$1,IF(O696='06A_Варіанти'!M687,'06A_Варіанти'!M$1,IF(O696='06A_Варіанти'!N687,'06A_Варіанти'!N$1,IF(O696='06A_Варіанти'!O687,'06A_Варіанти'!O$1,IF(O696='06A_Варіанти'!P687,'06A_Варіанти'!P$1,IF(O696='06A_Варіанти'!Q687,'06A_Варіанти'!Q$1,IF(O696='06A_Варіанти'!R687,'06A_Варіанти'!R$1,"НЕМАЄ МАРШРУТУ"))))))))))))))</f>
        <v>DIRECT</v>
      </c>
      <c r="G696" s="2" t="str">
        <f t="shared" si="70"/>
        <v>БЕЗ ЗМІН</v>
      </c>
      <c r="H696" s="2">
        <f>IF(G696="НЕМАЄ МАРШРУТУ",0,O696-'06A_Варіанти'!T687)</f>
        <v>0</v>
      </c>
      <c r="I696" s="2">
        <f>IFERROR(INDEX('04_Потоки'!$E:$E,MATCH(A696,'04_Потоки'!$A:$A,0)),0)</f>
        <v>1.850536130536131</v>
      </c>
      <c r="J696" s="2">
        <f t="shared" si="71"/>
        <v>1</v>
      </c>
      <c r="K696" s="2">
        <f>IF(C696="РЦК макси",0,2*'06A_Варіанти'!T687*J696)</f>
        <v>433.4</v>
      </c>
      <c r="L696" s="2">
        <f t="shared" si="72"/>
        <v>433.4</v>
      </c>
      <c r="M696" s="2">
        <f t="shared" si="73"/>
        <v>0</v>
      </c>
      <c r="N696" s="9">
        <f t="shared" si="74"/>
        <v>0</v>
      </c>
      <c r="O696" s="2">
        <f>MIN(IF('07A_Конструктор'!$D$5="Так",'06A_Варіанти'!E687,1E+99),IF('07A_Конструктор'!$D$6="Так",'06A_Варіанти'!F687,1E+99),IF('07A_Конструктор'!$D$7="Так",'06A_Варіанти'!G687,1E+99),IF('07A_Конструктор'!$D$8="Так",'06A_Варіанти'!H687,1E+99),IF('07A_Конструктор'!$D$9="Так",'06A_Варіанти'!I687,1E+99),IF('07A_Конструктор'!$D$10="Так",'06A_Варіанти'!J687,1E+99),IF('07A_Конструктор'!$D$11="Так",'06A_Варіанти'!K687,1E+99),IF('07A_Конструктор'!$D$12="Так",'06A_Варіанти'!L687,1E+99),IF('07A_Конструктор'!$D$13="Так",'06A_Варіанти'!M687,1E+99),IF('07A_Конструктор'!$D$14="Так",'06A_Варіанти'!N687,1E+99),IF('07A_Конструктор'!$D$15="Так",'06A_Варіанти'!O687,1E+99),IF('07A_Конструктор'!$D$16="Так",'06A_Варіанти'!P687,1E+99),IF('07A_Конструктор'!$D$17="Так",'06A_Варіанти'!Q687,1E+99),IF('06A_Варіанти'!R687="",1E+99,'06A_Варіанти'!R687))</f>
        <v>216.7</v>
      </c>
      <c r="P696" s="2" t="str">
        <f t="shared" si="75"/>
        <v>5 т</v>
      </c>
      <c r="Q696" s="2">
        <f t="shared" si="76"/>
        <v>14</v>
      </c>
      <c r="R696" s="2">
        <f>IF(OR(C696="РЦК макси",C696="РЦЧ SKU"),"SKU-потік",IFERROR(VLOOKUP(D696,'02_РЦ'!$A$3:$I$7,5,FALSE),0))</f>
        <v>800</v>
      </c>
      <c r="S696" s="2" t="str">
        <f>IF(OR(C696="РЦК макси",C696="РЦЧ SKU"),"Не рахується в ліміт",IFERROR(VLOOKUP(D696,'02_РЦ'!$A$3:$I$7,9,FALSE),"Немає РЦ"))</f>
        <v>В межах</v>
      </c>
    </row>
    <row r="697" spans="1:19">
      <c r="A697" s="2" t="str">
        <f>'06A_Варіанти'!A688</f>
        <v>BASE_3314</v>
      </c>
      <c r="B697" s="2" t="str">
        <f>'06A_Варіанти'!B688</f>
        <v>TT_3314</v>
      </c>
      <c r="C697" s="2" t="str">
        <f>'06A_Варіанти'!D688</f>
        <v>Основний</v>
      </c>
      <c r="D697" s="2" t="str">
        <f>'06A_Варіанти'!C688</f>
        <v>РЦП</v>
      </c>
      <c r="E697" s="2" t="str">
        <f>'06A_Варіанти'!S688</f>
        <v>DNI_AMUR</v>
      </c>
      <c r="F697" s="2" t="str">
        <f>IF(O697='06A_Варіанти'!E688,'06A_Варіанти'!E$1,IF(O697='06A_Варіанти'!F688,'06A_Варіанти'!F$1,IF(O697='06A_Варіанти'!G688,'06A_Варіанти'!G$1,IF(O697='06A_Варіанти'!H688,'06A_Варіанти'!H$1,IF(O697='06A_Варіанти'!I688,'06A_Варіанти'!I$1,IF(O697='06A_Варіанти'!J688,'06A_Варіанти'!J$1,IF(O697='06A_Варіанти'!K688,'06A_Варіанти'!K$1,IF(O697='06A_Варіанти'!L688,'06A_Варіанти'!L$1,IF(O697='06A_Варіанти'!M688,'06A_Варіанти'!M$1,IF(O697='06A_Варіанти'!N688,'06A_Варіанти'!N$1,IF(O697='06A_Варіанти'!O688,'06A_Варіанти'!O$1,IF(O697='06A_Варіанти'!P688,'06A_Варіанти'!P$1,IF(O697='06A_Варіанти'!Q688,'06A_Варіанти'!Q$1,IF(O697='06A_Варіанти'!R688,'06A_Варіанти'!R$1,"НЕМАЄ МАРШРУТУ"))))))))))))))</f>
        <v>DNI_AMUR</v>
      </c>
      <c r="G697" s="2" t="str">
        <f t="shared" si="70"/>
        <v>БЕЗ ЗМІН</v>
      </c>
      <c r="H697" s="2">
        <f>IF(G697="НЕМАЄ МАРШРУТУ",0,O697-'06A_Варіанти'!T688)</f>
        <v>0</v>
      </c>
      <c r="I697" s="2">
        <f>IFERROR(INDEX('04_Потоки'!$E:$E,MATCH(A697,'04_Потоки'!$A:$A,0)),0)</f>
        <v>1.850536130536131</v>
      </c>
      <c r="J697" s="2">
        <f t="shared" si="71"/>
        <v>1</v>
      </c>
      <c r="K697" s="2">
        <f>IF(C697="РЦК макси",0,2*'06A_Варіанти'!T688*J697)</f>
        <v>298.8</v>
      </c>
      <c r="L697" s="2">
        <f t="shared" si="72"/>
        <v>298.8</v>
      </c>
      <c r="M697" s="2">
        <f t="shared" si="73"/>
        <v>0</v>
      </c>
      <c r="N697" s="9">
        <f t="shared" si="74"/>
        <v>0</v>
      </c>
      <c r="O697" s="2">
        <f>MIN(IF('07A_Конструктор'!$D$5="Так",'06A_Варіанти'!E688,1E+99),IF('07A_Конструктор'!$D$6="Так",'06A_Варіанти'!F688,1E+99),IF('07A_Конструктор'!$D$7="Так",'06A_Варіанти'!G688,1E+99),IF('07A_Конструктор'!$D$8="Так",'06A_Варіанти'!H688,1E+99),IF('07A_Конструктор'!$D$9="Так",'06A_Варіанти'!I688,1E+99),IF('07A_Конструктор'!$D$10="Так",'06A_Варіанти'!J688,1E+99),IF('07A_Конструктор'!$D$11="Так",'06A_Варіанти'!K688,1E+99),IF('07A_Конструктор'!$D$12="Так",'06A_Варіанти'!L688,1E+99),IF('07A_Конструктор'!$D$13="Так",'06A_Варіанти'!M688,1E+99),IF('07A_Конструктор'!$D$14="Так",'06A_Варіанти'!N688,1E+99),IF('07A_Конструктор'!$D$15="Так",'06A_Варіанти'!O688,1E+99),IF('07A_Конструктор'!$D$16="Так",'06A_Варіанти'!P688,1E+99),IF('07A_Конструктор'!$D$17="Так",'06A_Варіанти'!Q688,1E+99),IF('06A_Варіанти'!R688="",1E+99,'06A_Варіанти'!R688))</f>
        <v>149.4</v>
      </c>
      <c r="P697" s="2" t="str">
        <f t="shared" si="75"/>
        <v>5 т</v>
      </c>
      <c r="Q697" s="2">
        <f t="shared" si="76"/>
        <v>14</v>
      </c>
      <c r="R697" s="2">
        <f>IF(OR(C697="РЦК макси",C697="РЦЧ SKU"),"SKU-потік",IFERROR(VLOOKUP(D697,'02_РЦ'!$A$3:$I$7,5,FALSE),0))</f>
        <v>800</v>
      </c>
      <c r="S697" s="2" t="str">
        <f>IF(OR(C697="РЦК макси",C697="РЦЧ SKU"),"Не рахується в ліміт",IFERROR(VLOOKUP(D697,'02_РЦ'!$A$3:$I$7,9,FALSE),"Немає РЦ"))</f>
        <v>В межах</v>
      </c>
    </row>
    <row r="698" spans="1:19">
      <c r="A698" s="2" t="str">
        <f>'06A_Варіанти'!A689</f>
        <v>BASE_3323</v>
      </c>
      <c r="B698" s="2" t="str">
        <f>'06A_Варіанти'!B689</f>
        <v>TT_3323</v>
      </c>
      <c r="C698" s="2" t="str">
        <f>'06A_Варіанти'!D689</f>
        <v>Основний</v>
      </c>
      <c r="D698" s="2" t="str">
        <f>'06A_Варіанти'!C689</f>
        <v>РЦП</v>
      </c>
      <c r="E698" s="2" t="str">
        <f>'06A_Варіанти'!S689</f>
        <v>DNI_AMUR</v>
      </c>
      <c r="F698" s="2" t="str">
        <f>IF(O698='06A_Варіанти'!E689,'06A_Варіанти'!E$1,IF(O698='06A_Варіанти'!F689,'06A_Варіанти'!F$1,IF(O698='06A_Варіанти'!G689,'06A_Варіанти'!G$1,IF(O698='06A_Варіанти'!H689,'06A_Варіанти'!H$1,IF(O698='06A_Варіанти'!I689,'06A_Варіанти'!I$1,IF(O698='06A_Варіанти'!J689,'06A_Варіанти'!J$1,IF(O698='06A_Варіанти'!K689,'06A_Варіанти'!K$1,IF(O698='06A_Варіанти'!L689,'06A_Варіанти'!L$1,IF(O698='06A_Варіанти'!M689,'06A_Варіанти'!M$1,IF(O698='06A_Варіанти'!N689,'06A_Варіанти'!N$1,IF(O698='06A_Варіанти'!O689,'06A_Варіанти'!O$1,IF(O698='06A_Варіанти'!P689,'06A_Варіанти'!P$1,IF(O698='06A_Варіанти'!Q689,'06A_Варіанти'!Q$1,IF(O698='06A_Варіанти'!R689,'06A_Варіанти'!R$1,"НЕМАЄ МАРШРУТУ"))))))))))))))</f>
        <v>DNI_AMUR</v>
      </c>
      <c r="G698" s="2" t="str">
        <f t="shared" si="70"/>
        <v>БЕЗ ЗМІН</v>
      </c>
      <c r="H698" s="2">
        <f>IF(G698="НЕМАЄ МАРШРУТУ",0,O698-'06A_Варіанти'!T689)</f>
        <v>0</v>
      </c>
      <c r="I698" s="2">
        <f>IFERROR(INDEX('04_Потоки'!$E:$E,MATCH(A698,'04_Потоки'!$A:$A,0)),0)</f>
        <v>1.850536130536131</v>
      </c>
      <c r="J698" s="2">
        <f t="shared" si="71"/>
        <v>1</v>
      </c>
      <c r="K698" s="2">
        <f>IF(C698="РЦК макси",0,2*'06A_Варіанти'!T689*J698)</f>
        <v>310.60000000000002</v>
      </c>
      <c r="L698" s="2">
        <f t="shared" si="72"/>
        <v>310.60000000000002</v>
      </c>
      <c r="M698" s="2">
        <f t="shared" si="73"/>
        <v>0</v>
      </c>
      <c r="N698" s="9">
        <f t="shared" si="74"/>
        <v>0</v>
      </c>
      <c r="O698" s="2">
        <f>MIN(IF('07A_Конструктор'!$D$5="Так",'06A_Варіанти'!E689,1E+99),IF('07A_Конструктор'!$D$6="Так",'06A_Варіанти'!F689,1E+99),IF('07A_Конструктор'!$D$7="Так",'06A_Варіанти'!G689,1E+99),IF('07A_Конструктор'!$D$8="Так",'06A_Варіанти'!H689,1E+99),IF('07A_Конструктор'!$D$9="Так",'06A_Варіанти'!I689,1E+99),IF('07A_Конструктор'!$D$10="Так",'06A_Варіанти'!J689,1E+99),IF('07A_Конструктор'!$D$11="Так",'06A_Варіанти'!K689,1E+99),IF('07A_Конструктор'!$D$12="Так",'06A_Варіанти'!L689,1E+99),IF('07A_Конструктор'!$D$13="Так",'06A_Варіанти'!M689,1E+99),IF('07A_Конструктор'!$D$14="Так",'06A_Варіанти'!N689,1E+99),IF('07A_Конструктор'!$D$15="Так",'06A_Варіанти'!O689,1E+99),IF('07A_Конструктор'!$D$16="Так",'06A_Варіанти'!P689,1E+99),IF('07A_Конструктор'!$D$17="Так",'06A_Варіанти'!Q689,1E+99),IF('06A_Варіанти'!R689="",1E+99,'06A_Варіанти'!R689))</f>
        <v>155.30000000000001</v>
      </c>
      <c r="P698" s="2" t="str">
        <f t="shared" si="75"/>
        <v>5 т</v>
      </c>
      <c r="Q698" s="2">
        <f t="shared" si="76"/>
        <v>14</v>
      </c>
      <c r="R698" s="2">
        <f>IF(OR(C698="РЦК макси",C698="РЦЧ SKU"),"SKU-потік",IFERROR(VLOOKUP(D698,'02_РЦ'!$A$3:$I$7,5,FALSE),0))</f>
        <v>800</v>
      </c>
      <c r="S698" s="2" t="str">
        <f>IF(OR(C698="РЦК макси",C698="РЦЧ SKU"),"Не рахується в ліміт",IFERROR(VLOOKUP(D698,'02_РЦ'!$A$3:$I$7,9,FALSE),"Немає РЦ"))</f>
        <v>В межах</v>
      </c>
    </row>
    <row r="699" spans="1:19">
      <c r="A699" s="2" t="str">
        <f>'06A_Варіанти'!A690</f>
        <v>BASE_3327</v>
      </c>
      <c r="B699" s="2" t="str">
        <f>'06A_Варіанти'!B690</f>
        <v>TT_3327</v>
      </c>
      <c r="C699" s="2" t="str">
        <f>'06A_Варіанти'!D690</f>
        <v>Основний</v>
      </c>
      <c r="D699" s="2" t="str">
        <f>'06A_Варіанти'!C690</f>
        <v>РЦП</v>
      </c>
      <c r="E699" s="2" t="str">
        <f>'06A_Варіанти'!S690</f>
        <v>DIRECT</v>
      </c>
      <c r="F699" s="2" t="str">
        <f>IF(O699='06A_Варіанти'!E690,'06A_Варіанти'!E$1,IF(O699='06A_Варіанти'!F690,'06A_Варіанти'!F$1,IF(O699='06A_Варіанти'!G690,'06A_Варіанти'!G$1,IF(O699='06A_Варіанти'!H690,'06A_Варіанти'!H$1,IF(O699='06A_Варіанти'!I690,'06A_Варіанти'!I$1,IF(O699='06A_Варіанти'!J690,'06A_Варіанти'!J$1,IF(O699='06A_Варіанти'!K690,'06A_Варіанти'!K$1,IF(O699='06A_Варіанти'!L690,'06A_Варіанти'!L$1,IF(O699='06A_Варіанти'!M690,'06A_Варіанти'!M$1,IF(O699='06A_Варіанти'!N690,'06A_Варіанти'!N$1,IF(O699='06A_Варіанти'!O690,'06A_Варіанти'!O$1,IF(O699='06A_Варіанти'!P690,'06A_Варіанти'!P$1,IF(O699='06A_Варіанти'!Q690,'06A_Варіанти'!Q$1,IF(O699='06A_Варіанти'!R690,'06A_Варіанти'!R$1,"НЕМАЄ МАРШРУТУ"))))))))))))))</f>
        <v>DIRECT</v>
      </c>
      <c r="G699" s="2" t="str">
        <f t="shared" si="70"/>
        <v>БЕЗ ЗМІН</v>
      </c>
      <c r="H699" s="2">
        <f>IF(G699="НЕМАЄ МАРШРУТУ",0,O699-'06A_Варіанти'!T690)</f>
        <v>0</v>
      </c>
      <c r="I699" s="2">
        <f>IFERROR(INDEX('04_Потоки'!$E:$E,MATCH(A699,'04_Потоки'!$A:$A,0)),0)</f>
        <v>1.850536130536131</v>
      </c>
      <c r="J699" s="2">
        <f t="shared" si="71"/>
        <v>1</v>
      </c>
      <c r="K699" s="2">
        <f>IF(C699="РЦК макси",0,2*'06A_Варіанти'!T690*J699)</f>
        <v>158.4</v>
      </c>
      <c r="L699" s="2">
        <f t="shared" si="72"/>
        <v>158.4</v>
      </c>
      <c r="M699" s="2">
        <f t="shared" si="73"/>
        <v>0</v>
      </c>
      <c r="N699" s="9">
        <f t="shared" si="74"/>
        <v>0</v>
      </c>
      <c r="O699" s="2">
        <f>MIN(IF('07A_Конструктор'!$D$5="Так",'06A_Варіанти'!E690,1E+99),IF('07A_Конструктор'!$D$6="Так",'06A_Варіанти'!F690,1E+99),IF('07A_Конструктор'!$D$7="Так",'06A_Варіанти'!G690,1E+99),IF('07A_Конструктор'!$D$8="Так",'06A_Варіанти'!H690,1E+99),IF('07A_Конструктор'!$D$9="Так",'06A_Варіанти'!I690,1E+99),IF('07A_Конструктор'!$D$10="Так",'06A_Варіанти'!J690,1E+99),IF('07A_Конструктор'!$D$11="Так",'06A_Варіанти'!K690,1E+99),IF('07A_Конструктор'!$D$12="Так",'06A_Варіанти'!L690,1E+99),IF('07A_Конструктор'!$D$13="Так",'06A_Варіанти'!M690,1E+99),IF('07A_Конструктор'!$D$14="Так",'06A_Варіанти'!N690,1E+99),IF('07A_Конструктор'!$D$15="Так",'06A_Варіанти'!O690,1E+99),IF('07A_Конструктор'!$D$16="Так",'06A_Варіанти'!P690,1E+99),IF('07A_Конструктор'!$D$17="Так",'06A_Варіанти'!Q690,1E+99),IF('06A_Варіанти'!R690="",1E+99,'06A_Варіанти'!R690))</f>
        <v>79.2</v>
      </c>
      <c r="P699" s="2" t="str">
        <f t="shared" si="75"/>
        <v>5 т</v>
      </c>
      <c r="Q699" s="2">
        <f t="shared" si="76"/>
        <v>14</v>
      </c>
      <c r="R699" s="2">
        <f>IF(OR(C699="РЦК макси",C699="РЦЧ SKU"),"SKU-потік",IFERROR(VLOOKUP(D699,'02_РЦ'!$A$3:$I$7,5,FALSE),0))</f>
        <v>800</v>
      </c>
      <c r="S699" s="2" t="str">
        <f>IF(OR(C699="РЦК макси",C699="РЦЧ SKU"),"Не рахується в ліміт",IFERROR(VLOOKUP(D699,'02_РЦ'!$A$3:$I$7,9,FALSE),"Немає РЦ"))</f>
        <v>В межах</v>
      </c>
    </row>
    <row r="700" spans="1:19">
      <c r="A700" s="2" t="str">
        <f>'06A_Варіанти'!A691</f>
        <v>BASE_3331</v>
      </c>
      <c r="B700" s="2" t="str">
        <f>'06A_Варіанти'!B691</f>
        <v>TT_3331</v>
      </c>
      <c r="C700" s="2" t="str">
        <f>'06A_Варіанти'!D691</f>
        <v>Основний</v>
      </c>
      <c r="D700" s="2" t="str">
        <f>'06A_Варіанти'!C691</f>
        <v>РЦП</v>
      </c>
      <c r="E700" s="2" t="str">
        <f>'06A_Варіанти'!S691</f>
        <v>DIRECT</v>
      </c>
      <c r="F700" s="2" t="str">
        <f>IF(O700='06A_Варіанти'!E691,'06A_Варіанти'!E$1,IF(O700='06A_Варіанти'!F691,'06A_Варіанти'!F$1,IF(O700='06A_Варіанти'!G691,'06A_Варіанти'!G$1,IF(O700='06A_Варіанти'!H691,'06A_Варіанти'!H$1,IF(O700='06A_Варіанти'!I691,'06A_Варіанти'!I$1,IF(O700='06A_Варіанти'!J691,'06A_Варіанти'!J$1,IF(O700='06A_Варіанти'!K691,'06A_Варіанти'!K$1,IF(O700='06A_Варіанти'!L691,'06A_Варіанти'!L$1,IF(O700='06A_Варіанти'!M691,'06A_Варіанти'!M$1,IF(O700='06A_Варіанти'!N691,'06A_Варіанти'!N$1,IF(O700='06A_Варіанти'!O691,'06A_Варіанти'!O$1,IF(O700='06A_Варіанти'!P691,'06A_Варіанти'!P$1,IF(O700='06A_Варіанти'!Q691,'06A_Варіанти'!Q$1,IF(O700='06A_Варіанти'!R691,'06A_Варіанти'!R$1,"НЕМАЄ МАРШРУТУ"))))))))))))))</f>
        <v>DIRECT</v>
      </c>
      <c r="G700" s="2" t="str">
        <f t="shared" si="70"/>
        <v>БЕЗ ЗМІН</v>
      </c>
      <c r="H700" s="2">
        <f>IF(G700="НЕМАЄ МАРШРУТУ",0,O700-'06A_Варіанти'!T691)</f>
        <v>0</v>
      </c>
      <c r="I700" s="2">
        <f>IFERROR(INDEX('04_Потоки'!$E:$E,MATCH(A700,'04_Потоки'!$A:$A,0)),0)</f>
        <v>1.850536130536131</v>
      </c>
      <c r="J700" s="2">
        <f t="shared" si="71"/>
        <v>1</v>
      </c>
      <c r="K700" s="2">
        <f>IF(C700="РЦК макси",0,2*'06A_Варіанти'!T691*J700)</f>
        <v>308.8</v>
      </c>
      <c r="L700" s="2">
        <f t="shared" si="72"/>
        <v>308.8</v>
      </c>
      <c r="M700" s="2">
        <f t="shared" si="73"/>
        <v>0</v>
      </c>
      <c r="N700" s="9">
        <f t="shared" si="74"/>
        <v>0</v>
      </c>
      <c r="O700" s="2">
        <f>MIN(IF('07A_Конструктор'!$D$5="Так",'06A_Варіанти'!E691,1E+99),IF('07A_Конструктор'!$D$6="Так",'06A_Варіанти'!F691,1E+99),IF('07A_Конструктор'!$D$7="Так",'06A_Варіанти'!G691,1E+99),IF('07A_Конструктор'!$D$8="Так",'06A_Варіанти'!H691,1E+99),IF('07A_Конструктор'!$D$9="Так",'06A_Варіанти'!I691,1E+99),IF('07A_Конструктор'!$D$10="Так",'06A_Варіанти'!J691,1E+99),IF('07A_Конструктор'!$D$11="Так",'06A_Варіанти'!K691,1E+99),IF('07A_Конструктор'!$D$12="Так",'06A_Варіанти'!L691,1E+99),IF('07A_Конструктор'!$D$13="Так",'06A_Варіанти'!M691,1E+99),IF('07A_Конструктор'!$D$14="Так",'06A_Варіанти'!N691,1E+99),IF('07A_Конструктор'!$D$15="Так",'06A_Варіанти'!O691,1E+99),IF('07A_Конструктор'!$D$16="Так",'06A_Варіанти'!P691,1E+99),IF('07A_Конструктор'!$D$17="Так",'06A_Варіанти'!Q691,1E+99),IF('06A_Варіанти'!R691="",1E+99,'06A_Варіанти'!R691))</f>
        <v>154.4</v>
      </c>
      <c r="P700" s="2" t="str">
        <f t="shared" si="75"/>
        <v>5 т</v>
      </c>
      <c r="Q700" s="2">
        <f t="shared" si="76"/>
        <v>14</v>
      </c>
      <c r="R700" s="2">
        <f>IF(OR(C700="РЦК макси",C700="РЦЧ SKU"),"SKU-потік",IFERROR(VLOOKUP(D700,'02_РЦ'!$A$3:$I$7,5,FALSE),0))</f>
        <v>800</v>
      </c>
      <c r="S700" s="2" t="str">
        <f>IF(OR(C700="РЦК макси",C700="РЦЧ SKU"),"Не рахується в ліміт",IFERROR(VLOOKUP(D700,'02_РЦ'!$A$3:$I$7,9,FALSE),"Немає РЦ"))</f>
        <v>В межах</v>
      </c>
    </row>
    <row r="701" spans="1:19">
      <c r="A701" s="2" t="str">
        <f>'06A_Варіанти'!A692</f>
        <v>BASE_3328</v>
      </c>
      <c r="B701" s="2" t="str">
        <f>'06A_Варіанти'!B692</f>
        <v>TT_3328</v>
      </c>
      <c r="C701" s="2" t="str">
        <f>'06A_Варіанти'!D692</f>
        <v>Основний</v>
      </c>
      <c r="D701" s="2" t="str">
        <f>'06A_Варіанти'!C692</f>
        <v>РЦП</v>
      </c>
      <c r="E701" s="2" t="str">
        <f>'06A_Варіанти'!S692</f>
        <v>DIRECT</v>
      </c>
      <c r="F701" s="2" t="str">
        <f>IF(O701='06A_Варіанти'!E692,'06A_Варіанти'!E$1,IF(O701='06A_Варіанти'!F692,'06A_Варіанти'!F$1,IF(O701='06A_Варіанти'!G692,'06A_Варіанти'!G$1,IF(O701='06A_Варіанти'!H692,'06A_Варіанти'!H$1,IF(O701='06A_Варіанти'!I692,'06A_Варіанти'!I$1,IF(O701='06A_Варіанти'!J692,'06A_Варіанти'!J$1,IF(O701='06A_Варіанти'!K692,'06A_Варіанти'!K$1,IF(O701='06A_Варіанти'!L692,'06A_Варіанти'!L$1,IF(O701='06A_Варіанти'!M692,'06A_Варіанти'!M$1,IF(O701='06A_Варіанти'!N692,'06A_Варіанти'!N$1,IF(O701='06A_Варіанти'!O692,'06A_Варіанти'!O$1,IF(O701='06A_Варіанти'!P692,'06A_Варіанти'!P$1,IF(O701='06A_Варіанти'!Q692,'06A_Варіанти'!Q$1,IF(O701='06A_Варіанти'!R692,'06A_Варіанти'!R$1,"НЕМАЄ МАРШРУТУ"))))))))))))))</f>
        <v>DIRECT</v>
      </c>
      <c r="G701" s="2" t="str">
        <f t="shared" si="70"/>
        <v>БЕЗ ЗМІН</v>
      </c>
      <c r="H701" s="2">
        <f>IF(G701="НЕМАЄ МАРШРУТУ",0,O701-'06A_Варіанти'!T692)</f>
        <v>0</v>
      </c>
      <c r="I701" s="2">
        <f>IFERROR(INDEX('04_Потоки'!$E:$E,MATCH(A701,'04_Потоки'!$A:$A,0)),0)</f>
        <v>1.850536130536131</v>
      </c>
      <c r="J701" s="2">
        <f t="shared" si="71"/>
        <v>1</v>
      </c>
      <c r="K701" s="2">
        <f>IF(C701="РЦК макси",0,2*'06A_Варіанти'!T692*J701)</f>
        <v>462.8</v>
      </c>
      <c r="L701" s="2">
        <f t="shared" si="72"/>
        <v>462.8</v>
      </c>
      <c r="M701" s="2">
        <f t="shared" si="73"/>
        <v>0</v>
      </c>
      <c r="N701" s="9">
        <f t="shared" si="74"/>
        <v>0</v>
      </c>
      <c r="O701" s="2">
        <f>MIN(IF('07A_Конструктор'!$D$5="Так",'06A_Варіанти'!E692,1E+99),IF('07A_Конструктор'!$D$6="Так",'06A_Варіанти'!F692,1E+99),IF('07A_Конструктор'!$D$7="Так",'06A_Варіанти'!G692,1E+99),IF('07A_Конструктор'!$D$8="Так",'06A_Варіанти'!H692,1E+99),IF('07A_Конструктор'!$D$9="Так",'06A_Варіанти'!I692,1E+99),IF('07A_Конструктор'!$D$10="Так",'06A_Варіанти'!J692,1E+99),IF('07A_Конструктор'!$D$11="Так",'06A_Варіанти'!K692,1E+99),IF('07A_Конструктор'!$D$12="Так",'06A_Варіанти'!L692,1E+99),IF('07A_Конструктор'!$D$13="Так",'06A_Варіанти'!M692,1E+99),IF('07A_Конструктор'!$D$14="Так",'06A_Варіанти'!N692,1E+99),IF('07A_Конструктор'!$D$15="Так",'06A_Варіанти'!O692,1E+99),IF('07A_Конструктор'!$D$16="Так",'06A_Варіанти'!P692,1E+99),IF('07A_Конструктор'!$D$17="Так",'06A_Варіанти'!Q692,1E+99),IF('06A_Варіанти'!R692="",1E+99,'06A_Варіанти'!R692))</f>
        <v>231.4</v>
      </c>
      <c r="P701" s="2" t="str">
        <f t="shared" si="75"/>
        <v>5 т</v>
      </c>
      <c r="Q701" s="2">
        <f t="shared" si="76"/>
        <v>14</v>
      </c>
      <c r="R701" s="2">
        <f>IF(OR(C701="РЦК макси",C701="РЦЧ SKU"),"SKU-потік",IFERROR(VLOOKUP(D701,'02_РЦ'!$A$3:$I$7,5,FALSE),0))</f>
        <v>800</v>
      </c>
      <c r="S701" s="2" t="str">
        <f>IF(OR(C701="РЦК макси",C701="РЦЧ SKU"),"Не рахується в ліміт",IFERROR(VLOOKUP(D701,'02_РЦ'!$A$3:$I$7,9,FALSE),"Немає РЦ"))</f>
        <v>В межах</v>
      </c>
    </row>
    <row r="702" spans="1:19">
      <c r="A702" s="2" t="str">
        <f>'06A_Варіанти'!A693</f>
        <v>BASE_3338</v>
      </c>
      <c r="B702" s="2" t="str">
        <f>'06A_Варіанти'!B693</f>
        <v>TT_3338</v>
      </c>
      <c r="C702" s="2" t="str">
        <f>'06A_Варіанти'!D693</f>
        <v>Основний</v>
      </c>
      <c r="D702" s="2" t="str">
        <f>'06A_Варіанти'!C693</f>
        <v>РЦП</v>
      </c>
      <c r="E702" s="2" t="str">
        <f>'06A_Варіанти'!S693</f>
        <v>DIRECT</v>
      </c>
      <c r="F702" s="2" t="str">
        <f>IF(O702='06A_Варіанти'!E693,'06A_Варіанти'!E$1,IF(O702='06A_Варіанти'!F693,'06A_Варіанти'!F$1,IF(O702='06A_Варіанти'!G693,'06A_Варіанти'!G$1,IF(O702='06A_Варіанти'!H693,'06A_Варіанти'!H$1,IF(O702='06A_Варіанти'!I693,'06A_Варіанти'!I$1,IF(O702='06A_Варіанти'!J693,'06A_Варіанти'!J$1,IF(O702='06A_Варіанти'!K693,'06A_Варіанти'!K$1,IF(O702='06A_Варіанти'!L693,'06A_Варіанти'!L$1,IF(O702='06A_Варіанти'!M693,'06A_Варіанти'!M$1,IF(O702='06A_Варіанти'!N693,'06A_Варіанти'!N$1,IF(O702='06A_Варіанти'!O693,'06A_Варіанти'!O$1,IF(O702='06A_Варіанти'!P693,'06A_Варіанти'!P$1,IF(O702='06A_Варіанти'!Q693,'06A_Варіанти'!Q$1,IF(O702='06A_Варіанти'!R693,'06A_Варіанти'!R$1,"НЕМАЄ МАРШРУТУ"))))))))))))))</f>
        <v>DIRECT</v>
      </c>
      <c r="G702" s="2" t="str">
        <f t="shared" si="70"/>
        <v>БЕЗ ЗМІН</v>
      </c>
      <c r="H702" s="2">
        <f>IF(G702="НЕМАЄ МАРШРУТУ",0,O702-'06A_Варіанти'!T693)</f>
        <v>0</v>
      </c>
      <c r="I702" s="2">
        <f>IFERROR(INDEX('04_Потоки'!$E:$E,MATCH(A702,'04_Потоки'!$A:$A,0)),0)</f>
        <v>1.850536130536131</v>
      </c>
      <c r="J702" s="2">
        <f t="shared" si="71"/>
        <v>1</v>
      </c>
      <c r="K702" s="2">
        <f>IF(C702="РЦК макси",0,2*'06A_Варіанти'!T693*J702)</f>
        <v>464.4</v>
      </c>
      <c r="L702" s="2">
        <f t="shared" si="72"/>
        <v>464.4</v>
      </c>
      <c r="M702" s="2">
        <f t="shared" si="73"/>
        <v>0</v>
      </c>
      <c r="N702" s="9">
        <f t="shared" si="74"/>
        <v>0</v>
      </c>
      <c r="O702" s="2">
        <f>MIN(IF('07A_Конструктор'!$D$5="Так",'06A_Варіанти'!E693,1E+99),IF('07A_Конструктор'!$D$6="Так",'06A_Варіанти'!F693,1E+99),IF('07A_Конструктор'!$D$7="Так",'06A_Варіанти'!G693,1E+99),IF('07A_Конструктор'!$D$8="Так",'06A_Варіанти'!H693,1E+99),IF('07A_Конструктор'!$D$9="Так",'06A_Варіанти'!I693,1E+99),IF('07A_Конструктор'!$D$10="Так",'06A_Варіанти'!J693,1E+99),IF('07A_Конструктор'!$D$11="Так",'06A_Варіанти'!K693,1E+99),IF('07A_Конструктор'!$D$12="Так",'06A_Варіанти'!L693,1E+99),IF('07A_Конструктор'!$D$13="Так",'06A_Варіанти'!M693,1E+99),IF('07A_Конструктор'!$D$14="Так",'06A_Варіанти'!N693,1E+99),IF('07A_Конструктор'!$D$15="Так",'06A_Варіанти'!O693,1E+99),IF('07A_Конструктор'!$D$16="Так",'06A_Варіанти'!P693,1E+99),IF('07A_Конструктор'!$D$17="Так",'06A_Варіанти'!Q693,1E+99),IF('06A_Варіанти'!R693="",1E+99,'06A_Варіанти'!R693))</f>
        <v>232.2</v>
      </c>
      <c r="P702" s="2" t="str">
        <f t="shared" si="75"/>
        <v>5 т</v>
      </c>
      <c r="Q702" s="2">
        <f t="shared" si="76"/>
        <v>14</v>
      </c>
      <c r="R702" s="2">
        <f>IF(OR(C702="РЦК макси",C702="РЦЧ SKU"),"SKU-потік",IFERROR(VLOOKUP(D702,'02_РЦ'!$A$3:$I$7,5,FALSE),0))</f>
        <v>800</v>
      </c>
      <c r="S702" s="2" t="str">
        <f>IF(OR(C702="РЦК макси",C702="РЦЧ SKU"),"Не рахується в ліміт",IFERROR(VLOOKUP(D702,'02_РЦ'!$A$3:$I$7,9,FALSE),"Немає РЦ"))</f>
        <v>В межах</v>
      </c>
    </row>
    <row r="703" spans="1:19">
      <c r="A703" s="2" t="str">
        <f>'06A_Варіанти'!A694</f>
        <v>BASE_3347</v>
      </c>
      <c r="B703" s="2" t="str">
        <f>'06A_Варіанти'!B694</f>
        <v>TT_3347</v>
      </c>
      <c r="C703" s="2" t="str">
        <f>'06A_Варіанти'!D694</f>
        <v>Основний</v>
      </c>
      <c r="D703" s="2" t="str">
        <f>'06A_Варіанти'!C694</f>
        <v>РЦП</v>
      </c>
      <c r="E703" s="2" t="str">
        <f>'06A_Варіанти'!S694</f>
        <v>DIRECT</v>
      </c>
      <c r="F703" s="2" t="str">
        <f>IF(O703='06A_Варіанти'!E694,'06A_Варіанти'!E$1,IF(O703='06A_Варіанти'!F694,'06A_Варіанти'!F$1,IF(O703='06A_Варіанти'!G694,'06A_Варіанти'!G$1,IF(O703='06A_Варіанти'!H694,'06A_Варіанти'!H$1,IF(O703='06A_Варіанти'!I694,'06A_Варіанти'!I$1,IF(O703='06A_Варіанти'!J694,'06A_Варіанти'!J$1,IF(O703='06A_Варіанти'!K694,'06A_Варіанти'!K$1,IF(O703='06A_Варіанти'!L694,'06A_Варіанти'!L$1,IF(O703='06A_Варіанти'!M694,'06A_Варіанти'!M$1,IF(O703='06A_Варіанти'!N694,'06A_Варіанти'!N$1,IF(O703='06A_Варіанти'!O694,'06A_Варіанти'!O$1,IF(O703='06A_Варіанти'!P694,'06A_Варіанти'!P$1,IF(O703='06A_Варіанти'!Q694,'06A_Варіанти'!Q$1,IF(O703='06A_Варіанти'!R694,'06A_Варіанти'!R$1,"НЕМАЄ МАРШРУТУ"))))))))))))))</f>
        <v>DIRECT</v>
      </c>
      <c r="G703" s="2" t="str">
        <f t="shared" si="70"/>
        <v>БЕЗ ЗМІН</v>
      </c>
      <c r="H703" s="2">
        <f>IF(G703="НЕМАЄ МАРШРУТУ",0,O703-'06A_Варіанти'!T694)</f>
        <v>0</v>
      </c>
      <c r="I703" s="2">
        <f>IFERROR(INDEX('04_Потоки'!$E:$E,MATCH(A703,'04_Потоки'!$A:$A,0)),0)</f>
        <v>1.850536130536131</v>
      </c>
      <c r="J703" s="2">
        <f t="shared" si="71"/>
        <v>1</v>
      </c>
      <c r="K703" s="2">
        <f>IF(C703="РЦК макси",0,2*'06A_Варіанти'!T694*J703)</f>
        <v>399</v>
      </c>
      <c r="L703" s="2">
        <f t="shared" si="72"/>
        <v>399</v>
      </c>
      <c r="M703" s="2">
        <f t="shared" si="73"/>
        <v>0</v>
      </c>
      <c r="N703" s="9">
        <f t="shared" si="74"/>
        <v>0</v>
      </c>
      <c r="O703" s="2">
        <f>MIN(IF('07A_Конструктор'!$D$5="Так",'06A_Варіанти'!E694,1E+99),IF('07A_Конструктор'!$D$6="Так",'06A_Варіанти'!F694,1E+99),IF('07A_Конструктор'!$D$7="Так",'06A_Варіанти'!G694,1E+99),IF('07A_Конструктор'!$D$8="Так",'06A_Варіанти'!H694,1E+99),IF('07A_Конструктор'!$D$9="Так",'06A_Варіанти'!I694,1E+99),IF('07A_Конструктор'!$D$10="Так",'06A_Варіанти'!J694,1E+99),IF('07A_Конструктор'!$D$11="Так",'06A_Варіанти'!K694,1E+99),IF('07A_Конструктор'!$D$12="Так",'06A_Варіанти'!L694,1E+99),IF('07A_Конструктор'!$D$13="Так",'06A_Варіанти'!M694,1E+99),IF('07A_Конструктор'!$D$14="Так",'06A_Варіанти'!N694,1E+99),IF('07A_Конструктор'!$D$15="Так",'06A_Варіанти'!O694,1E+99),IF('07A_Конструктор'!$D$16="Так",'06A_Варіанти'!P694,1E+99),IF('07A_Конструктор'!$D$17="Так",'06A_Варіанти'!Q694,1E+99),IF('06A_Варіанти'!R694="",1E+99,'06A_Варіанти'!R694))</f>
        <v>199.5</v>
      </c>
      <c r="P703" s="2" t="str">
        <f t="shared" si="75"/>
        <v>5 т</v>
      </c>
      <c r="Q703" s="2">
        <f t="shared" si="76"/>
        <v>14</v>
      </c>
      <c r="R703" s="2">
        <f>IF(OR(C703="РЦК макси",C703="РЦЧ SKU"),"SKU-потік",IFERROR(VLOOKUP(D703,'02_РЦ'!$A$3:$I$7,5,FALSE),0))</f>
        <v>800</v>
      </c>
      <c r="S703" s="2" t="str">
        <f>IF(OR(C703="РЦК макси",C703="РЦЧ SKU"),"Не рахується в ліміт",IFERROR(VLOOKUP(D703,'02_РЦ'!$A$3:$I$7,9,FALSE),"Немає РЦ"))</f>
        <v>В межах</v>
      </c>
    </row>
    <row r="704" spans="1:19">
      <c r="A704" s="2" t="str">
        <f>'06A_Варіанти'!A695</f>
        <v>BASE_3349</v>
      </c>
      <c r="B704" s="2" t="str">
        <f>'06A_Варіанти'!B695</f>
        <v>TT_3349</v>
      </c>
      <c r="C704" s="2" t="str">
        <f>'06A_Варіанти'!D695</f>
        <v>Основний</v>
      </c>
      <c r="D704" s="2" t="str">
        <f>'06A_Варіанти'!C695</f>
        <v>РЦП</v>
      </c>
      <c r="E704" s="2" t="str">
        <f>'06A_Варіанти'!S695</f>
        <v>DIRECT</v>
      </c>
      <c r="F704" s="2" t="str">
        <f>IF(O704='06A_Варіанти'!E695,'06A_Варіанти'!E$1,IF(O704='06A_Варіанти'!F695,'06A_Варіанти'!F$1,IF(O704='06A_Варіанти'!G695,'06A_Варіанти'!G$1,IF(O704='06A_Варіанти'!H695,'06A_Варіанти'!H$1,IF(O704='06A_Варіанти'!I695,'06A_Варіанти'!I$1,IF(O704='06A_Варіанти'!J695,'06A_Варіанти'!J$1,IF(O704='06A_Варіанти'!K695,'06A_Варіанти'!K$1,IF(O704='06A_Варіанти'!L695,'06A_Варіанти'!L$1,IF(O704='06A_Варіанти'!M695,'06A_Варіанти'!M$1,IF(O704='06A_Варіанти'!N695,'06A_Варіанти'!N$1,IF(O704='06A_Варіанти'!O695,'06A_Варіанти'!O$1,IF(O704='06A_Варіанти'!P695,'06A_Варіанти'!P$1,IF(O704='06A_Варіанти'!Q695,'06A_Варіанти'!Q$1,IF(O704='06A_Варіанти'!R695,'06A_Варіанти'!R$1,"НЕМАЄ МАРШРУТУ"))))))))))))))</f>
        <v>DIRECT</v>
      </c>
      <c r="G704" s="2" t="str">
        <f t="shared" si="70"/>
        <v>БЕЗ ЗМІН</v>
      </c>
      <c r="H704" s="2">
        <f>IF(G704="НЕМАЄ МАРШРУТУ",0,O704-'06A_Варіанти'!T695)</f>
        <v>0</v>
      </c>
      <c r="I704" s="2">
        <f>IFERROR(INDEX('04_Потоки'!$E:$E,MATCH(A704,'04_Потоки'!$A:$A,0)),0)</f>
        <v>1.850536130536131</v>
      </c>
      <c r="J704" s="2">
        <f t="shared" si="71"/>
        <v>1</v>
      </c>
      <c r="K704" s="2">
        <f>IF(C704="РЦК макси",0,2*'06A_Варіанти'!T695*J704)</f>
        <v>759.6</v>
      </c>
      <c r="L704" s="2">
        <f t="shared" si="72"/>
        <v>759.6</v>
      </c>
      <c r="M704" s="2">
        <f t="shared" si="73"/>
        <v>0</v>
      </c>
      <c r="N704" s="9">
        <f t="shared" si="74"/>
        <v>0</v>
      </c>
      <c r="O704" s="2">
        <f>MIN(IF('07A_Конструктор'!$D$5="Так",'06A_Варіанти'!E695,1E+99),IF('07A_Конструктор'!$D$6="Так",'06A_Варіанти'!F695,1E+99),IF('07A_Конструктор'!$D$7="Так",'06A_Варіанти'!G695,1E+99),IF('07A_Конструктор'!$D$8="Так",'06A_Варіанти'!H695,1E+99),IF('07A_Конструктор'!$D$9="Так",'06A_Варіанти'!I695,1E+99),IF('07A_Конструктор'!$D$10="Так",'06A_Варіанти'!J695,1E+99),IF('07A_Конструктор'!$D$11="Так",'06A_Варіанти'!K695,1E+99),IF('07A_Конструктор'!$D$12="Так",'06A_Варіанти'!L695,1E+99),IF('07A_Конструктор'!$D$13="Так",'06A_Варіанти'!M695,1E+99),IF('07A_Конструктор'!$D$14="Так",'06A_Варіанти'!N695,1E+99),IF('07A_Конструктор'!$D$15="Так",'06A_Варіанти'!O695,1E+99),IF('07A_Конструктор'!$D$16="Так",'06A_Варіанти'!P695,1E+99),IF('07A_Конструктор'!$D$17="Так",'06A_Варіанти'!Q695,1E+99),IF('06A_Варіанти'!R695="",1E+99,'06A_Варіанти'!R695))</f>
        <v>379.8</v>
      </c>
      <c r="P704" s="2" t="str">
        <f t="shared" si="75"/>
        <v>5 т</v>
      </c>
      <c r="Q704" s="2">
        <f t="shared" si="76"/>
        <v>14</v>
      </c>
      <c r="R704" s="2">
        <f>IF(OR(C704="РЦК макси",C704="РЦЧ SKU"),"SKU-потік",IFERROR(VLOOKUP(D704,'02_РЦ'!$A$3:$I$7,5,FALSE),0))</f>
        <v>800</v>
      </c>
      <c r="S704" s="2" t="str">
        <f>IF(OR(C704="РЦК макси",C704="РЦЧ SKU"),"Не рахується в ліміт",IFERROR(VLOOKUP(D704,'02_РЦ'!$A$3:$I$7,9,FALSE),"Немає РЦ"))</f>
        <v>В межах</v>
      </c>
    </row>
    <row r="705" spans="1:19">
      <c r="A705" s="2" t="str">
        <f>'06A_Варіанти'!A696</f>
        <v>BASE_3354</v>
      </c>
      <c r="B705" s="2" t="str">
        <f>'06A_Варіанти'!B696</f>
        <v>TT_3354</v>
      </c>
      <c r="C705" s="2" t="str">
        <f>'06A_Варіанти'!D696</f>
        <v>Основний</v>
      </c>
      <c r="D705" s="2" t="str">
        <f>'06A_Варіанти'!C696</f>
        <v>РЦП</v>
      </c>
      <c r="E705" s="2" t="str">
        <f>'06A_Варіанти'!S696</f>
        <v>DIRECT</v>
      </c>
      <c r="F705" s="2" t="str">
        <f>IF(O705='06A_Варіанти'!E696,'06A_Варіанти'!E$1,IF(O705='06A_Варіанти'!F696,'06A_Варіанти'!F$1,IF(O705='06A_Варіанти'!G696,'06A_Варіанти'!G$1,IF(O705='06A_Варіанти'!H696,'06A_Варіанти'!H$1,IF(O705='06A_Варіанти'!I696,'06A_Варіанти'!I$1,IF(O705='06A_Варіанти'!J696,'06A_Варіанти'!J$1,IF(O705='06A_Варіанти'!K696,'06A_Варіанти'!K$1,IF(O705='06A_Варіанти'!L696,'06A_Варіанти'!L$1,IF(O705='06A_Варіанти'!M696,'06A_Варіанти'!M$1,IF(O705='06A_Варіанти'!N696,'06A_Варіанти'!N$1,IF(O705='06A_Варіанти'!O696,'06A_Варіанти'!O$1,IF(O705='06A_Варіанти'!P696,'06A_Варіанти'!P$1,IF(O705='06A_Варіанти'!Q696,'06A_Варіанти'!Q$1,IF(O705='06A_Варіанти'!R696,'06A_Варіанти'!R$1,"НЕМАЄ МАРШРУТУ"))))))))))))))</f>
        <v>DIRECT</v>
      </c>
      <c r="G705" s="2" t="str">
        <f t="shared" si="70"/>
        <v>БЕЗ ЗМІН</v>
      </c>
      <c r="H705" s="2">
        <f>IF(G705="НЕМАЄ МАРШРУТУ",0,O705-'06A_Варіанти'!T696)</f>
        <v>0</v>
      </c>
      <c r="I705" s="2">
        <f>IFERROR(INDEX('04_Потоки'!$E:$E,MATCH(A705,'04_Потоки'!$A:$A,0)),0)</f>
        <v>1.850536130536131</v>
      </c>
      <c r="J705" s="2">
        <f t="shared" si="71"/>
        <v>1</v>
      </c>
      <c r="K705" s="2">
        <f>IF(C705="РЦК макси",0,2*'06A_Варіанти'!T696*J705)</f>
        <v>318.8</v>
      </c>
      <c r="L705" s="2">
        <f t="shared" si="72"/>
        <v>318.8</v>
      </c>
      <c r="M705" s="2">
        <f t="shared" si="73"/>
        <v>0</v>
      </c>
      <c r="N705" s="9">
        <f t="shared" si="74"/>
        <v>0</v>
      </c>
      <c r="O705" s="2">
        <f>MIN(IF('07A_Конструктор'!$D$5="Так",'06A_Варіанти'!E696,1E+99),IF('07A_Конструктор'!$D$6="Так",'06A_Варіанти'!F696,1E+99),IF('07A_Конструктор'!$D$7="Так",'06A_Варіанти'!G696,1E+99),IF('07A_Конструктор'!$D$8="Так",'06A_Варіанти'!H696,1E+99),IF('07A_Конструктор'!$D$9="Так",'06A_Варіанти'!I696,1E+99),IF('07A_Конструктор'!$D$10="Так",'06A_Варіанти'!J696,1E+99),IF('07A_Конструктор'!$D$11="Так",'06A_Варіанти'!K696,1E+99),IF('07A_Конструктор'!$D$12="Так",'06A_Варіанти'!L696,1E+99),IF('07A_Конструктор'!$D$13="Так",'06A_Варіанти'!M696,1E+99),IF('07A_Конструктор'!$D$14="Так",'06A_Варіанти'!N696,1E+99),IF('07A_Конструктор'!$D$15="Так",'06A_Варіанти'!O696,1E+99),IF('07A_Конструктор'!$D$16="Так",'06A_Варіанти'!P696,1E+99),IF('07A_Конструктор'!$D$17="Так",'06A_Варіанти'!Q696,1E+99),IF('06A_Варіанти'!R696="",1E+99,'06A_Варіанти'!R696))</f>
        <v>159.4</v>
      </c>
      <c r="P705" s="2" t="str">
        <f t="shared" si="75"/>
        <v>5 т</v>
      </c>
      <c r="Q705" s="2">
        <f t="shared" si="76"/>
        <v>14</v>
      </c>
      <c r="R705" s="2">
        <f>IF(OR(C705="РЦК макси",C705="РЦЧ SKU"),"SKU-потік",IFERROR(VLOOKUP(D705,'02_РЦ'!$A$3:$I$7,5,FALSE),0))</f>
        <v>800</v>
      </c>
      <c r="S705" s="2" t="str">
        <f>IF(OR(C705="РЦК макси",C705="РЦЧ SKU"),"Не рахується в ліміт",IFERROR(VLOOKUP(D705,'02_РЦ'!$A$3:$I$7,9,FALSE),"Немає РЦ"))</f>
        <v>В межах</v>
      </c>
    </row>
    <row r="706" spans="1:19">
      <c r="A706" s="2" t="str">
        <f>'06A_Варіанти'!A697</f>
        <v>BASE_3359</v>
      </c>
      <c r="B706" s="2" t="str">
        <f>'06A_Варіанти'!B697</f>
        <v>TT_3359</v>
      </c>
      <c r="C706" s="2" t="str">
        <f>'06A_Варіанти'!D697</f>
        <v>Основний</v>
      </c>
      <c r="D706" s="2" t="str">
        <f>'06A_Варіанти'!C697</f>
        <v>РЦП</v>
      </c>
      <c r="E706" s="2" t="str">
        <f>'06A_Варіанти'!S697</f>
        <v>DIRECT</v>
      </c>
      <c r="F706" s="2" t="str">
        <f>IF(O706='06A_Варіанти'!E697,'06A_Варіанти'!E$1,IF(O706='06A_Варіанти'!F697,'06A_Варіанти'!F$1,IF(O706='06A_Варіанти'!G697,'06A_Варіанти'!G$1,IF(O706='06A_Варіанти'!H697,'06A_Варіанти'!H$1,IF(O706='06A_Варіанти'!I697,'06A_Варіанти'!I$1,IF(O706='06A_Варіанти'!J697,'06A_Варіанти'!J$1,IF(O706='06A_Варіанти'!K697,'06A_Варіанти'!K$1,IF(O706='06A_Варіанти'!L697,'06A_Варіанти'!L$1,IF(O706='06A_Варіанти'!M697,'06A_Варіанти'!M$1,IF(O706='06A_Варіанти'!N697,'06A_Варіанти'!N$1,IF(O706='06A_Варіанти'!O697,'06A_Варіанти'!O$1,IF(O706='06A_Варіанти'!P697,'06A_Варіанти'!P$1,IF(O706='06A_Варіанти'!Q697,'06A_Варіанти'!Q$1,IF(O706='06A_Варіанти'!R697,'06A_Варіанти'!R$1,"НЕМАЄ МАРШРУТУ"))))))))))))))</f>
        <v>DIRECT</v>
      </c>
      <c r="G706" s="2" t="str">
        <f t="shared" si="70"/>
        <v>БЕЗ ЗМІН</v>
      </c>
      <c r="H706" s="2">
        <f>IF(G706="НЕМАЄ МАРШРУТУ",0,O706-'06A_Варіанти'!T697)</f>
        <v>0</v>
      </c>
      <c r="I706" s="2">
        <f>IFERROR(INDEX('04_Потоки'!$E:$E,MATCH(A706,'04_Потоки'!$A:$A,0)),0)</f>
        <v>1.850536130536131</v>
      </c>
      <c r="J706" s="2">
        <f t="shared" si="71"/>
        <v>1</v>
      </c>
      <c r="K706" s="2">
        <f>IF(C706="РЦК макси",0,2*'06A_Варіанти'!T697*J706)</f>
        <v>480.2</v>
      </c>
      <c r="L706" s="2">
        <f t="shared" si="72"/>
        <v>480.2</v>
      </c>
      <c r="M706" s="2">
        <f t="shared" si="73"/>
        <v>0</v>
      </c>
      <c r="N706" s="9">
        <f t="shared" si="74"/>
        <v>0</v>
      </c>
      <c r="O706" s="2">
        <f>MIN(IF('07A_Конструктор'!$D$5="Так",'06A_Варіанти'!E697,1E+99),IF('07A_Конструктор'!$D$6="Так",'06A_Варіанти'!F697,1E+99),IF('07A_Конструктор'!$D$7="Так",'06A_Варіанти'!G697,1E+99),IF('07A_Конструктор'!$D$8="Так",'06A_Варіанти'!H697,1E+99),IF('07A_Конструктор'!$D$9="Так",'06A_Варіанти'!I697,1E+99),IF('07A_Конструктор'!$D$10="Так",'06A_Варіанти'!J697,1E+99),IF('07A_Конструктор'!$D$11="Так",'06A_Варіанти'!K697,1E+99),IF('07A_Конструктор'!$D$12="Так",'06A_Варіанти'!L697,1E+99),IF('07A_Конструктор'!$D$13="Так",'06A_Варіанти'!M697,1E+99),IF('07A_Конструктор'!$D$14="Так",'06A_Варіанти'!N697,1E+99),IF('07A_Конструктор'!$D$15="Так",'06A_Варіанти'!O697,1E+99),IF('07A_Конструктор'!$D$16="Так",'06A_Варіанти'!P697,1E+99),IF('07A_Конструктор'!$D$17="Так",'06A_Варіанти'!Q697,1E+99),IF('06A_Варіанти'!R697="",1E+99,'06A_Варіанти'!R697))</f>
        <v>240.1</v>
      </c>
      <c r="P706" s="2" t="str">
        <f t="shared" si="75"/>
        <v>5 т</v>
      </c>
      <c r="Q706" s="2">
        <f t="shared" si="76"/>
        <v>14</v>
      </c>
      <c r="R706" s="2">
        <f>IF(OR(C706="РЦК макси",C706="РЦЧ SKU"),"SKU-потік",IFERROR(VLOOKUP(D706,'02_РЦ'!$A$3:$I$7,5,FALSE),0))</f>
        <v>800</v>
      </c>
      <c r="S706" s="2" t="str">
        <f>IF(OR(C706="РЦК макси",C706="РЦЧ SKU"),"Не рахується в ліміт",IFERROR(VLOOKUP(D706,'02_РЦ'!$A$3:$I$7,9,FALSE),"Немає РЦ"))</f>
        <v>В межах</v>
      </c>
    </row>
    <row r="707" spans="1:19">
      <c r="A707" s="2" t="str">
        <f>'06A_Варіанти'!A698</f>
        <v>BASE_3301</v>
      </c>
      <c r="B707" s="2" t="str">
        <f>'06A_Варіанти'!B698</f>
        <v>TT_3301</v>
      </c>
      <c r="C707" s="2" t="str">
        <f>'06A_Варіанти'!D698</f>
        <v>Основний</v>
      </c>
      <c r="D707" s="2" t="str">
        <f>'06A_Варіанти'!C698</f>
        <v>РЦП</v>
      </c>
      <c r="E707" s="2" t="str">
        <f>'06A_Варіанти'!S698</f>
        <v>DIRECT</v>
      </c>
      <c r="F707" s="2" t="str">
        <f>IF(O707='06A_Варіанти'!E698,'06A_Варіанти'!E$1,IF(O707='06A_Варіанти'!F698,'06A_Варіанти'!F$1,IF(O707='06A_Варіанти'!G698,'06A_Варіанти'!G$1,IF(O707='06A_Варіанти'!H698,'06A_Варіанти'!H$1,IF(O707='06A_Варіанти'!I698,'06A_Варіанти'!I$1,IF(O707='06A_Варіанти'!J698,'06A_Варіанти'!J$1,IF(O707='06A_Варіанти'!K698,'06A_Варіанти'!K$1,IF(O707='06A_Варіанти'!L698,'06A_Варіанти'!L$1,IF(O707='06A_Варіанти'!M698,'06A_Варіанти'!M$1,IF(O707='06A_Варіанти'!N698,'06A_Варіанти'!N$1,IF(O707='06A_Варіанти'!O698,'06A_Варіанти'!O$1,IF(O707='06A_Варіанти'!P698,'06A_Варіанти'!P$1,IF(O707='06A_Варіанти'!Q698,'06A_Варіанти'!Q$1,IF(O707='06A_Варіанти'!R698,'06A_Варіанти'!R$1,"НЕМАЄ МАРШРУТУ"))))))))))))))</f>
        <v>DIRECT</v>
      </c>
      <c r="G707" s="2" t="str">
        <f t="shared" si="70"/>
        <v>БЕЗ ЗМІН</v>
      </c>
      <c r="H707" s="2">
        <f>IF(G707="НЕМАЄ МАРШРУТУ",0,O707-'06A_Варіанти'!T698)</f>
        <v>0</v>
      </c>
      <c r="I707" s="2">
        <f>IFERROR(INDEX('04_Потоки'!$E:$E,MATCH(A707,'04_Потоки'!$A:$A,0)),0)</f>
        <v>1.850536130536131</v>
      </c>
      <c r="J707" s="2">
        <f t="shared" si="71"/>
        <v>1</v>
      </c>
      <c r="K707" s="2">
        <f>IF(C707="РЦК макси",0,2*'06A_Варіанти'!T698*J707)</f>
        <v>434</v>
      </c>
      <c r="L707" s="2">
        <f t="shared" si="72"/>
        <v>434</v>
      </c>
      <c r="M707" s="2">
        <f t="shared" si="73"/>
        <v>0</v>
      </c>
      <c r="N707" s="9">
        <f t="shared" si="74"/>
        <v>0</v>
      </c>
      <c r="O707" s="2">
        <f>MIN(IF('07A_Конструктор'!$D$5="Так",'06A_Варіанти'!E698,1E+99),IF('07A_Конструктор'!$D$6="Так",'06A_Варіанти'!F698,1E+99),IF('07A_Конструктор'!$D$7="Так",'06A_Варіанти'!G698,1E+99),IF('07A_Конструктор'!$D$8="Так",'06A_Варіанти'!H698,1E+99),IF('07A_Конструктор'!$D$9="Так",'06A_Варіанти'!I698,1E+99),IF('07A_Конструктор'!$D$10="Так",'06A_Варіанти'!J698,1E+99),IF('07A_Конструктор'!$D$11="Так",'06A_Варіанти'!K698,1E+99),IF('07A_Конструктор'!$D$12="Так",'06A_Варіанти'!L698,1E+99),IF('07A_Конструктор'!$D$13="Так",'06A_Варіанти'!M698,1E+99),IF('07A_Конструктор'!$D$14="Так",'06A_Варіанти'!N698,1E+99),IF('07A_Конструктор'!$D$15="Так",'06A_Варіанти'!O698,1E+99),IF('07A_Конструктор'!$D$16="Так",'06A_Варіанти'!P698,1E+99),IF('07A_Конструктор'!$D$17="Так",'06A_Варіанти'!Q698,1E+99),IF('06A_Варіанти'!R698="",1E+99,'06A_Варіанти'!R698))</f>
        <v>217</v>
      </c>
      <c r="P707" s="2" t="str">
        <f t="shared" si="75"/>
        <v>5 т</v>
      </c>
      <c r="Q707" s="2">
        <f t="shared" si="76"/>
        <v>14</v>
      </c>
      <c r="R707" s="2">
        <f>IF(OR(C707="РЦК макси",C707="РЦЧ SKU"),"SKU-потік",IFERROR(VLOOKUP(D707,'02_РЦ'!$A$3:$I$7,5,FALSE),0))</f>
        <v>800</v>
      </c>
      <c r="S707" s="2" t="str">
        <f>IF(OR(C707="РЦК макси",C707="РЦЧ SKU"),"Не рахується в ліміт",IFERROR(VLOOKUP(D707,'02_РЦ'!$A$3:$I$7,9,FALSE),"Немає РЦ"))</f>
        <v>В межах</v>
      </c>
    </row>
    <row r="708" spans="1:19">
      <c r="A708" s="2" t="str">
        <f>'06A_Варіанти'!A699</f>
        <v>BASE_3226</v>
      </c>
      <c r="B708" s="2" t="str">
        <f>'06A_Варіанти'!B699</f>
        <v>TT_3226</v>
      </c>
      <c r="C708" s="2" t="str">
        <f>'06A_Варіанти'!D699</f>
        <v>Основний</v>
      </c>
      <c r="D708" s="2" t="str">
        <f>'06A_Варіанти'!C699</f>
        <v>РЦП</v>
      </c>
      <c r="E708" s="2" t="str">
        <f>'06A_Варіанти'!S699</f>
        <v>DIRECT</v>
      </c>
      <c r="F708" s="2" t="str">
        <f>IF(O708='06A_Варіанти'!E699,'06A_Варіанти'!E$1,IF(O708='06A_Варіанти'!F699,'06A_Варіанти'!F$1,IF(O708='06A_Варіанти'!G699,'06A_Варіанти'!G$1,IF(O708='06A_Варіанти'!H699,'06A_Варіанти'!H$1,IF(O708='06A_Варіанти'!I699,'06A_Варіанти'!I$1,IF(O708='06A_Варіанти'!J699,'06A_Варіанти'!J$1,IF(O708='06A_Варіанти'!K699,'06A_Варіанти'!K$1,IF(O708='06A_Варіанти'!L699,'06A_Варіанти'!L$1,IF(O708='06A_Варіанти'!M699,'06A_Варіанти'!M$1,IF(O708='06A_Варіанти'!N699,'06A_Варіанти'!N$1,IF(O708='06A_Варіанти'!O699,'06A_Варіанти'!O$1,IF(O708='06A_Варіанти'!P699,'06A_Варіанти'!P$1,IF(O708='06A_Варіанти'!Q699,'06A_Варіанти'!Q$1,IF(O708='06A_Варіанти'!R699,'06A_Варіанти'!R$1,"НЕМАЄ МАРШРУТУ"))))))))))))))</f>
        <v>DIRECT</v>
      </c>
      <c r="G708" s="2" t="str">
        <f t="shared" si="70"/>
        <v>БЕЗ ЗМІН</v>
      </c>
      <c r="H708" s="2">
        <f>IF(G708="НЕМАЄ МАРШРУТУ",0,O708-'06A_Варіанти'!T699)</f>
        <v>0</v>
      </c>
      <c r="I708" s="2">
        <f>IFERROR(INDEX('04_Потоки'!$E:$E,MATCH(A708,'04_Потоки'!$A:$A,0)),0)</f>
        <v>1.850536130536131</v>
      </c>
      <c r="J708" s="2">
        <f t="shared" si="71"/>
        <v>1</v>
      </c>
      <c r="K708" s="2">
        <f>IF(C708="РЦК макси",0,2*'06A_Варіанти'!T699*J708)</f>
        <v>12.2</v>
      </c>
      <c r="L708" s="2">
        <f t="shared" si="72"/>
        <v>12.2</v>
      </c>
      <c r="M708" s="2">
        <f t="shared" si="73"/>
        <v>0</v>
      </c>
      <c r="N708" s="9">
        <f t="shared" si="74"/>
        <v>0</v>
      </c>
      <c r="O708" s="2">
        <f>MIN(IF('07A_Конструктор'!$D$5="Так",'06A_Варіанти'!E699,1E+99),IF('07A_Конструктор'!$D$6="Так",'06A_Варіанти'!F699,1E+99),IF('07A_Конструктор'!$D$7="Так",'06A_Варіанти'!G699,1E+99),IF('07A_Конструктор'!$D$8="Так",'06A_Варіанти'!H699,1E+99),IF('07A_Конструктор'!$D$9="Так",'06A_Варіанти'!I699,1E+99),IF('07A_Конструктор'!$D$10="Так",'06A_Варіанти'!J699,1E+99),IF('07A_Конструктор'!$D$11="Так",'06A_Варіанти'!K699,1E+99),IF('07A_Конструктор'!$D$12="Так",'06A_Варіанти'!L699,1E+99),IF('07A_Конструктор'!$D$13="Так",'06A_Варіанти'!M699,1E+99),IF('07A_Конструктор'!$D$14="Так",'06A_Варіанти'!N699,1E+99),IF('07A_Конструктор'!$D$15="Так",'06A_Варіанти'!O699,1E+99),IF('07A_Конструктор'!$D$16="Так",'06A_Варіанти'!P699,1E+99),IF('07A_Конструктор'!$D$17="Так",'06A_Варіанти'!Q699,1E+99),IF('06A_Варіанти'!R699="",1E+99,'06A_Варіанти'!R699))</f>
        <v>6.1</v>
      </c>
      <c r="P708" s="2" t="str">
        <f t="shared" si="75"/>
        <v>5 т</v>
      </c>
      <c r="Q708" s="2">
        <f t="shared" si="76"/>
        <v>14</v>
      </c>
      <c r="R708" s="2">
        <f>IF(OR(C708="РЦК макси",C708="РЦЧ SKU"),"SKU-потік",IFERROR(VLOOKUP(D708,'02_РЦ'!$A$3:$I$7,5,FALSE),0))</f>
        <v>800</v>
      </c>
      <c r="S708" s="2" t="str">
        <f>IF(OR(C708="РЦК макси",C708="РЦЧ SKU"),"Не рахується в ліміт",IFERROR(VLOOKUP(D708,'02_РЦ'!$A$3:$I$7,9,FALSE),"Немає РЦ"))</f>
        <v>В межах</v>
      </c>
    </row>
    <row r="709" spans="1:19">
      <c r="A709" s="2" t="str">
        <f>'06A_Варіанти'!A700</f>
        <v>BASE_3373</v>
      </c>
      <c r="B709" s="2" t="str">
        <f>'06A_Варіанти'!B700</f>
        <v>TT_3373</v>
      </c>
      <c r="C709" s="2" t="str">
        <f>'06A_Варіанти'!D700</f>
        <v>Основний</v>
      </c>
      <c r="D709" s="2" t="str">
        <f>'06A_Варіанти'!C700</f>
        <v>РЦП</v>
      </c>
      <c r="E709" s="2" t="str">
        <f>'06A_Варіанти'!S700</f>
        <v>DNI_AMUR</v>
      </c>
      <c r="F709" s="2" t="str">
        <f>IF(O709='06A_Варіанти'!E700,'06A_Варіанти'!E$1,IF(O709='06A_Варіанти'!F700,'06A_Варіанти'!F$1,IF(O709='06A_Варіанти'!G700,'06A_Варіанти'!G$1,IF(O709='06A_Варіанти'!H700,'06A_Варіанти'!H$1,IF(O709='06A_Варіанти'!I700,'06A_Варіанти'!I$1,IF(O709='06A_Варіанти'!J700,'06A_Варіанти'!J$1,IF(O709='06A_Варіанти'!K700,'06A_Варіанти'!K$1,IF(O709='06A_Варіанти'!L700,'06A_Варіанти'!L$1,IF(O709='06A_Варіанти'!M700,'06A_Варіанти'!M$1,IF(O709='06A_Варіанти'!N700,'06A_Варіанти'!N$1,IF(O709='06A_Варіанти'!O700,'06A_Варіанти'!O$1,IF(O709='06A_Варіанти'!P700,'06A_Варіанти'!P$1,IF(O709='06A_Варіанти'!Q700,'06A_Варіанти'!Q$1,IF(O709='06A_Варіанти'!R700,'06A_Варіанти'!R$1,"НЕМАЄ МАРШРУТУ"))))))))))))))</f>
        <v>DNI_AMUR</v>
      </c>
      <c r="G709" s="2" t="str">
        <f t="shared" si="70"/>
        <v>БЕЗ ЗМІН</v>
      </c>
      <c r="H709" s="2">
        <f>IF(G709="НЕМАЄ МАРШРУТУ",0,O709-'06A_Варіанти'!T700)</f>
        <v>0</v>
      </c>
      <c r="I709" s="2">
        <f>IFERROR(INDEX('04_Потоки'!$E:$E,MATCH(A709,'04_Потоки'!$A:$A,0)),0)</f>
        <v>1.850536130536131</v>
      </c>
      <c r="J709" s="2">
        <f t="shared" si="71"/>
        <v>1</v>
      </c>
      <c r="K709" s="2">
        <f>IF(C709="РЦК макси",0,2*'06A_Варіанти'!T700*J709)</f>
        <v>295.60000000000002</v>
      </c>
      <c r="L709" s="2">
        <f t="shared" si="72"/>
        <v>295.60000000000002</v>
      </c>
      <c r="M709" s="2">
        <f t="shared" si="73"/>
        <v>0</v>
      </c>
      <c r="N709" s="9">
        <f t="shared" si="74"/>
        <v>0</v>
      </c>
      <c r="O709" s="2">
        <f>MIN(IF('07A_Конструктор'!$D$5="Так",'06A_Варіанти'!E700,1E+99),IF('07A_Конструктор'!$D$6="Так",'06A_Варіанти'!F700,1E+99),IF('07A_Конструктор'!$D$7="Так",'06A_Варіанти'!G700,1E+99),IF('07A_Конструктор'!$D$8="Так",'06A_Варіанти'!H700,1E+99),IF('07A_Конструктор'!$D$9="Так",'06A_Варіанти'!I700,1E+99),IF('07A_Конструктор'!$D$10="Так",'06A_Варіанти'!J700,1E+99),IF('07A_Конструктор'!$D$11="Так",'06A_Варіанти'!K700,1E+99),IF('07A_Конструктор'!$D$12="Так",'06A_Варіанти'!L700,1E+99),IF('07A_Конструктор'!$D$13="Так",'06A_Варіанти'!M700,1E+99),IF('07A_Конструктор'!$D$14="Так",'06A_Варіанти'!N700,1E+99),IF('07A_Конструктор'!$D$15="Так",'06A_Варіанти'!O700,1E+99),IF('07A_Конструктор'!$D$16="Так",'06A_Варіанти'!P700,1E+99),IF('07A_Конструктор'!$D$17="Так",'06A_Варіанти'!Q700,1E+99),IF('06A_Варіанти'!R700="",1E+99,'06A_Варіанти'!R700))</f>
        <v>147.80000000000001</v>
      </c>
      <c r="P709" s="2" t="str">
        <f t="shared" si="75"/>
        <v>5 т</v>
      </c>
      <c r="Q709" s="2">
        <f t="shared" si="76"/>
        <v>14</v>
      </c>
      <c r="R709" s="2">
        <f>IF(OR(C709="РЦК макси",C709="РЦЧ SKU"),"SKU-потік",IFERROR(VLOOKUP(D709,'02_РЦ'!$A$3:$I$7,5,FALSE),0))</f>
        <v>800</v>
      </c>
      <c r="S709" s="2" t="str">
        <f>IF(OR(C709="РЦК макси",C709="РЦЧ SKU"),"Не рахується в ліміт",IFERROR(VLOOKUP(D709,'02_РЦ'!$A$3:$I$7,9,FALSE),"Немає РЦ"))</f>
        <v>В межах</v>
      </c>
    </row>
    <row r="710" spans="1:19">
      <c r="A710" s="2" t="str">
        <f>'06A_Варіанти'!A701</f>
        <v>BASE_3374</v>
      </c>
      <c r="B710" s="2" t="str">
        <f>'06A_Варіанти'!B701</f>
        <v>TT_3374</v>
      </c>
      <c r="C710" s="2" t="str">
        <f>'06A_Варіанти'!D701</f>
        <v>Основний</v>
      </c>
      <c r="D710" s="2" t="str">
        <f>'06A_Варіанти'!C701</f>
        <v>РЦП</v>
      </c>
      <c r="E710" s="2" t="str">
        <f>'06A_Варіанти'!S701</f>
        <v>KAM_HPP</v>
      </c>
      <c r="F710" s="2" t="str">
        <f>IF(O710='06A_Варіанти'!E701,'06A_Варіанти'!E$1,IF(O710='06A_Варіанти'!F701,'06A_Варіанти'!F$1,IF(O710='06A_Варіанти'!G701,'06A_Варіанти'!G$1,IF(O710='06A_Варіанти'!H701,'06A_Варіанти'!H$1,IF(O710='06A_Варіанти'!I701,'06A_Варіанти'!I$1,IF(O710='06A_Варіанти'!J701,'06A_Варіанти'!J$1,IF(O710='06A_Варіанти'!K701,'06A_Варіанти'!K$1,IF(O710='06A_Варіанти'!L701,'06A_Варіанти'!L$1,IF(O710='06A_Варіанти'!M701,'06A_Варіанти'!M$1,IF(O710='06A_Варіанти'!N701,'06A_Варіанти'!N$1,IF(O710='06A_Варіанти'!O701,'06A_Варіанти'!O$1,IF(O710='06A_Варіанти'!P701,'06A_Варіанти'!P$1,IF(O710='06A_Варіанти'!Q701,'06A_Варіанти'!Q$1,IF(O710='06A_Варіанти'!R701,'06A_Варіанти'!R$1,"НЕМАЄ МАРШРУТУ"))))))))))))))</f>
        <v>KAM_HPP</v>
      </c>
      <c r="G710" s="2" t="str">
        <f t="shared" si="70"/>
        <v>БЕЗ ЗМІН</v>
      </c>
      <c r="H710" s="2">
        <f>IF(G710="НЕМАЄ МАРШРУТУ",0,O710-'06A_Варіанти'!T701)</f>
        <v>0</v>
      </c>
      <c r="I710" s="2">
        <f>IFERROR(INDEX('04_Потоки'!$E:$E,MATCH(A710,'04_Потоки'!$A:$A,0)),0)</f>
        <v>1.850536130536131</v>
      </c>
      <c r="J710" s="2">
        <f t="shared" si="71"/>
        <v>1</v>
      </c>
      <c r="K710" s="2">
        <f>IF(C710="РЦК макси",0,2*'06A_Варіанти'!T701*J710)</f>
        <v>311.2</v>
      </c>
      <c r="L710" s="2">
        <f t="shared" si="72"/>
        <v>311.2</v>
      </c>
      <c r="M710" s="2">
        <f t="shared" si="73"/>
        <v>0</v>
      </c>
      <c r="N710" s="9">
        <f t="shared" si="74"/>
        <v>0</v>
      </c>
      <c r="O710" s="2">
        <f>MIN(IF('07A_Конструктор'!$D$5="Так",'06A_Варіанти'!E701,1E+99),IF('07A_Конструктор'!$D$6="Так",'06A_Варіанти'!F701,1E+99),IF('07A_Конструктор'!$D$7="Так",'06A_Варіанти'!G701,1E+99),IF('07A_Конструктор'!$D$8="Так",'06A_Варіанти'!H701,1E+99),IF('07A_Конструктор'!$D$9="Так",'06A_Варіанти'!I701,1E+99),IF('07A_Конструктор'!$D$10="Так",'06A_Варіанти'!J701,1E+99),IF('07A_Конструктор'!$D$11="Так",'06A_Варіанти'!K701,1E+99),IF('07A_Конструктор'!$D$12="Так",'06A_Варіанти'!L701,1E+99),IF('07A_Конструктор'!$D$13="Так",'06A_Варіанти'!M701,1E+99),IF('07A_Конструктор'!$D$14="Так",'06A_Варіанти'!N701,1E+99),IF('07A_Конструктор'!$D$15="Так",'06A_Варіанти'!O701,1E+99),IF('07A_Конструктор'!$D$16="Так",'06A_Варіанти'!P701,1E+99),IF('07A_Конструктор'!$D$17="Так",'06A_Варіанти'!Q701,1E+99),IF('06A_Варіанти'!R701="",1E+99,'06A_Варіанти'!R701))</f>
        <v>155.6</v>
      </c>
      <c r="P710" s="2" t="str">
        <f t="shared" si="75"/>
        <v>5 т</v>
      </c>
      <c r="Q710" s="2">
        <f t="shared" si="76"/>
        <v>14</v>
      </c>
      <c r="R710" s="2">
        <f>IF(OR(C710="РЦК макси",C710="РЦЧ SKU"),"SKU-потік",IFERROR(VLOOKUP(D710,'02_РЦ'!$A$3:$I$7,5,FALSE),0))</f>
        <v>800</v>
      </c>
      <c r="S710" s="2" t="str">
        <f>IF(OR(C710="РЦК макси",C710="РЦЧ SKU"),"Не рахується в ліміт",IFERROR(VLOOKUP(D710,'02_РЦ'!$A$3:$I$7,9,FALSE),"Немає РЦ"))</f>
        <v>В межах</v>
      </c>
    </row>
    <row r="711" spans="1:19">
      <c r="A711" s="2" t="str">
        <f>'06A_Варіанти'!A702</f>
        <v>BASE_3385</v>
      </c>
      <c r="B711" s="2" t="str">
        <f>'06A_Варіанти'!B702</f>
        <v>TT_3385</v>
      </c>
      <c r="C711" s="2" t="str">
        <f>'06A_Варіанти'!D702</f>
        <v>Основний</v>
      </c>
      <c r="D711" s="2" t="str">
        <f>'06A_Варіанти'!C702</f>
        <v>РЦП</v>
      </c>
      <c r="E711" s="2" t="str">
        <f>'06A_Варіанти'!S702</f>
        <v>DIRECT</v>
      </c>
      <c r="F711" s="2" t="str">
        <f>IF(O711='06A_Варіанти'!E702,'06A_Варіанти'!E$1,IF(O711='06A_Варіанти'!F702,'06A_Варіанти'!F$1,IF(O711='06A_Варіанти'!G702,'06A_Варіанти'!G$1,IF(O711='06A_Варіанти'!H702,'06A_Варіанти'!H$1,IF(O711='06A_Варіанти'!I702,'06A_Варіанти'!I$1,IF(O711='06A_Варіанти'!J702,'06A_Варіанти'!J$1,IF(O711='06A_Варіанти'!K702,'06A_Варіанти'!K$1,IF(O711='06A_Варіанти'!L702,'06A_Варіанти'!L$1,IF(O711='06A_Варіанти'!M702,'06A_Варіанти'!M$1,IF(O711='06A_Варіанти'!N702,'06A_Варіанти'!N$1,IF(O711='06A_Варіанти'!O702,'06A_Варіанти'!O$1,IF(O711='06A_Варіанти'!P702,'06A_Варіанти'!P$1,IF(O711='06A_Варіанти'!Q702,'06A_Варіанти'!Q$1,IF(O711='06A_Варіанти'!R702,'06A_Варіанти'!R$1,"НЕМАЄ МАРШРУТУ"))))))))))))))</f>
        <v>DIRECT</v>
      </c>
      <c r="G711" s="2" t="str">
        <f t="shared" si="70"/>
        <v>БЕЗ ЗМІН</v>
      </c>
      <c r="H711" s="2">
        <f>IF(G711="НЕМАЄ МАРШРУТУ",0,O711-'06A_Варіанти'!T702)</f>
        <v>0</v>
      </c>
      <c r="I711" s="2">
        <f>IFERROR(INDEX('04_Потоки'!$E:$E,MATCH(A711,'04_Потоки'!$A:$A,0)),0)</f>
        <v>1.850536130536131</v>
      </c>
      <c r="J711" s="2">
        <f t="shared" si="71"/>
        <v>1</v>
      </c>
      <c r="K711" s="2">
        <f>IF(C711="РЦК макси",0,2*'06A_Варіанти'!T702*J711)</f>
        <v>354.8</v>
      </c>
      <c r="L711" s="2">
        <f t="shared" si="72"/>
        <v>354.8</v>
      </c>
      <c r="M711" s="2">
        <f t="shared" si="73"/>
        <v>0</v>
      </c>
      <c r="N711" s="9">
        <f t="shared" si="74"/>
        <v>0</v>
      </c>
      <c r="O711" s="2">
        <f>MIN(IF('07A_Конструктор'!$D$5="Так",'06A_Варіанти'!E702,1E+99),IF('07A_Конструктор'!$D$6="Так",'06A_Варіанти'!F702,1E+99),IF('07A_Конструктор'!$D$7="Так",'06A_Варіанти'!G702,1E+99),IF('07A_Конструктор'!$D$8="Так",'06A_Варіанти'!H702,1E+99),IF('07A_Конструктор'!$D$9="Так",'06A_Варіанти'!I702,1E+99),IF('07A_Конструктор'!$D$10="Так",'06A_Варіанти'!J702,1E+99),IF('07A_Конструктор'!$D$11="Так",'06A_Варіанти'!K702,1E+99),IF('07A_Конструктор'!$D$12="Так",'06A_Варіанти'!L702,1E+99),IF('07A_Конструктор'!$D$13="Так",'06A_Варіанти'!M702,1E+99),IF('07A_Конструктор'!$D$14="Так",'06A_Варіанти'!N702,1E+99),IF('07A_Конструктор'!$D$15="Так",'06A_Варіанти'!O702,1E+99),IF('07A_Конструктор'!$D$16="Так",'06A_Варіанти'!P702,1E+99),IF('07A_Конструктор'!$D$17="Так",'06A_Варіанти'!Q702,1E+99),IF('06A_Варіанти'!R702="",1E+99,'06A_Варіанти'!R702))</f>
        <v>177.4</v>
      </c>
      <c r="P711" s="2" t="str">
        <f t="shared" si="75"/>
        <v>5 т</v>
      </c>
      <c r="Q711" s="2">
        <f t="shared" si="76"/>
        <v>14</v>
      </c>
      <c r="R711" s="2">
        <f>IF(OR(C711="РЦК макси",C711="РЦЧ SKU"),"SKU-потік",IFERROR(VLOOKUP(D711,'02_РЦ'!$A$3:$I$7,5,FALSE),0))</f>
        <v>800</v>
      </c>
      <c r="S711" s="2" t="str">
        <f>IF(OR(C711="РЦК макси",C711="РЦЧ SKU"),"Не рахується в ліміт",IFERROR(VLOOKUP(D711,'02_РЦ'!$A$3:$I$7,9,FALSE),"Немає РЦ"))</f>
        <v>В межах</v>
      </c>
    </row>
    <row r="712" spans="1:19">
      <c r="A712" s="2" t="str">
        <f>'06A_Варіанти'!A703</f>
        <v>BASE_3391</v>
      </c>
      <c r="B712" s="2" t="str">
        <f>'06A_Варіанти'!B703</f>
        <v>TT_3391</v>
      </c>
      <c r="C712" s="2" t="str">
        <f>'06A_Варіанти'!D703</f>
        <v>Основний</v>
      </c>
      <c r="D712" s="2" t="str">
        <f>'06A_Варіанти'!C703</f>
        <v>РЦП</v>
      </c>
      <c r="E712" s="2" t="str">
        <f>'06A_Варіанти'!S703</f>
        <v>DIRECT</v>
      </c>
      <c r="F712" s="2" t="str">
        <f>IF(O712='06A_Варіанти'!E703,'06A_Варіанти'!E$1,IF(O712='06A_Варіанти'!F703,'06A_Варіанти'!F$1,IF(O712='06A_Варіанти'!G703,'06A_Варіанти'!G$1,IF(O712='06A_Варіанти'!H703,'06A_Варіанти'!H$1,IF(O712='06A_Варіанти'!I703,'06A_Варіанти'!I$1,IF(O712='06A_Варіанти'!J703,'06A_Варіанти'!J$1,IF(O712='06A_Варіанти'!K703,'06A_Варіанти'!K$1,IF(O712='06A_Варіанти'!L703,'06A_Варіанти'!L$1,IF(O712='06A_Варіанти'!M703,'06A_Варіанти'!M$1,IF(O712='06A_Варіанти'!N703,'06A_Варіанти'!N$1,IF(O712='06A_Варіанти'!O703,'06A_Варіанти'!O$1,IF(O712='06A_Варіанти'!P703,'06A_Варіанти'!P$1,IF(O712='06A_Варіанти'!Q703,'06A_Варіанти'!Q$1,IF(O712='06A_Варіанти'!R703,'06A_Варіанти'!R$1,"НЕМАЄ МАРШРУТУ"))))))))))))))</f>
        <v>DIRECT</v>
      </c>
      <c r="G712" s="2" t="str">
        <f t="shared" si="70"/>
        <v>БЕЗ ЗМІН</v>
      </c>
      <c r="H712" s="2">
        <f>IF(G712="НЕМАЄ МАРШРУТУ",0,O712-'06A_Варіанти'!T703)</f>
        <v>0</v>
      </c>
      <c r="I712" s="2">
        <f>IFERROR(INDEX('04_Потоки'!$E:$E,MATCH(A712,'04_Потоки'!$A:$A,0)),0)</f>
        <v>1.850536130536131</v>
      </c>
      <c r="J712" s="2">
        <f t="shared" si="71"/>
        <v>1</v>
      </c>
      <c r="K712" s="2">
        <f>IF(C712="РЦК макси",0,2*'06A_Варіанти'!T703*J712)</f>
        <v>567.79999999999995</v>
      </c>
      <c r="L712" s="2">
        <f t="shared" si="72"/>
        <v>567.79999999999995</v>
      </c>
      <c r="M712" s="2">
        <f t="shared" si="73"/>
        <v>0</v>
      </c>
      <c r="N712" s="9">
        <f t="shared" si="74"/>
        <v>0</v>
      </c>
      <c r="O712" s="2">
        <f>MIN(IF('07A_Конструктор'!$D$5="Так",'06A_Варіанти'!E703,1E+99),IF('07A_Конструктор'!$D$6="Так",'06A_Варіанти'!F703,1E+99),IF('07A_Конструктор'!$D$7="Так",'06A_Варіанти'!G703,1E+99),IF('07A_Конструктор'!$D$8="Так",'06A_Варіанти'!H703,1E+99),IF('07A_Конструктор'!$D$9="Так",'06A_Варіанти'!I703,1E+99),IF('07A_Конструктор'!$D$10="Так",'06A_Варіанти'!J703,1E+99),IF('07A_Конструктор'!$D$11="Так",'06A_Варіанти'!K703,1E+99),IF('07A_Конструктор'!$D$12="Так",'06A_Варіанти'!L703,1E+99),IF('07A_Конструктор'!$D$13="Так",'06A_Варіанти'!M703,1E+99),IF('07A_Конструктор'!$D$14="Так",'06A_Варіанти'!N703,1E+99),IF('07A_Конструктор'!$D$15="Так",'06A_Варіанти'!O703,1E+99),IF('07A_Конструктор'!$D$16="Так",'06A_Варіанти'!P703,1E+99),IF('07A_Конструктор'!$D$17="Так",'06A_Варіанти'!Q703,1E+99),IF('06A_Варіанти'!R703="",1E+99,'06A_Варіанти'!R703))</f>
        <v>283.89999999999998</v>
      </c>
      <c r="P712" s="2" t="str">
        <f t="shared" si="75"/>
        <v>5 т</v>
      </c>
      <c r="Q712" s="2">
        <f t="shared" si="76"/>
        <v>14</v>
      </c>
      <c r="R712" s="2">
        <f>IF(OR(C712="РЦК макси",C712="РЦЧ SKU"),"SKU-потік",IFERROR(VLOOKUP(D712,'02_РЦ'!$A$3:$I$7,5,FALSE),0))</f>
        <v>800</v>
      </c>
      <c r="S712" s="2" t="str">
        <f>IF(OR(C712="РЦК макси",C712="РЦЧ SKU"),"Не рахується в ліміт",IFERROR(VLOOKUP(D712,'02_РЦ'!$A$3:$I$7,9,FALSE),"Немає РЦ"))</f>
        <v>В межах</v>
      </c>
    </row>
    <row r="713" spans="1:19">
      <c r="A713" s="2" t="str">
        <f>'06A_Варіанти'!A704</f>
        <v>BASE_3399</v>
      </c>
      <c r="B713" s="2" t="str">
        <f>'06A_Варіанти'!B704</f>
        <v>TT_3399</v>
      </c>
      <c r="C713" s="2" t="str">
        <f>'06A_Варіанти'!D704</f>
        <v>Основний</v>
      </c>
      <c r="D713" s="2" t="str">
        <f>'06A_Варіанти'!C704</f>
        <v>РЦП</v>
      </c>
      <c r="E713" s="2" t="str">
        <f>'06A_Варіанти'!S704</f>
        <v>DIRECT</v>
      </c>
      <c r="F713" s="2" t="str">
        <f>IF(O713='06A_Варіанти'!E704,'06A_Варіанти'!E$1,IF(O713='06A_Варіанти'!F704,'06A_Варіанти'!F$1,IF(O713='06A_Варіанти'!G704,'06A_Варіанти'!G$1,IF(O713='06A_Варіанти'!H704,'06A_Варіанти'!H$1,IF(O713='06A_Варіанти'!I704,'06A_Варіанти'!I$1,IF(O713='06A_Варіанти'!J704,'06A_Варіанти'!J$1,IF(O713='06A_Варіанти'!K704,'06A_Варіанти'!K$1,IF(O713='06A_Варіанти'!L704,'06A_Варіанти'!L$1,IF(O713='06A_Варіанти'!M704,'06A_Варіанти'!M$1,IF(O713='06A_Варіанти'!N704,'06A_Варіанти'!N$1,IF(O713='06A_Варіанти'!O704,'06A_Варіанти'!O$1,IF(O713='06A_Варіанти'!P704,'06A_Варіанти'!P$1,IF(O713='06A_Варіанти'!Q704,'06A_Варіанти'!Q$1,IF(O713='06A_Варіанти'!R704,'06A_Варіанти'!R$1,"НЕМАЄ МАРШРУТУ"))))))))))))))</f>
        <v>DIRECT</v>
      </c>
      <c r="G713" s="2" t="str">
        <f t="shared" si="70"/>
        <v>БЕЗ ЗМІН</v>
      </c>
      <c r="H713" s="2">
        <f>IF(G713="НЕМАЄ МАРШРУТУ",0,O713-'06A_Варіанти'!T704)</f>
        <v>0</v>
      </c>
      <c r="I713" s="2">
        <f>IFERROR(INDEX('04_Потоки'!$E:$E,MATCH(A713,'04_Потоки'!$A:$A,0)),0)</f>
        <v>1.850536130536131</v>
      </c>
      <c r="J713" s="2">
        <f t="shared" si="71"/>
        <v>1</v>
      </c>
      <c r="K713" s="2">
        <f>IF(C713="РЦК макси",0,2*'06A_Варіанти'!T704*J713)</f>
        <v>19.399999999999999</v>
      </c>
      <c r="L713" s="2">
        <f t="shared" si="72"/>
        <v>19.399999999999999</v>
      </c>
      <c r="M713" s="2">
        <f t="shared" si="73"/>
        <v>0</v>
      </c>
      <c r="N713" s="9">
        <f t="shared" si="74"/>
        <v>0</v>
      </c>
      <c r="O713" s="2">
        <f>MIN(IF('07A_Конструктор'!$D$5="Так",'06A_Варіанти'!E704,1E+99),IF('07A_Конструктор'!$D$6="Так",'06A_Варіанти'!F704,1E+99),IF('07A_Конструктор'!$D$7="Так",'06A_Варіанти'!G704,1E+99),IF('07A_Конструктор'!$D$8="Так",'06A_Варіанти'!H704,1E+99),IF('07A_Конструктор'!$D$9="Так",'06A_Варіанти'!I704,1E+99),IF('07A_Конструктор'!$D$10="Так",'06A_Варіанти'!J704,1E+99),IF('07A_Конструктор'!$D$11="Так",'06A_Варіанти'!K704,1E+99),IF('07A_Конструктор'!$D$12="Так",'06A_Варіанти'!L704,1E+99),IF('07A_Конструктор'!$D$13="Так",'06A_Варіанти'!M704,1E+99),IF('07A_Конструктор'!$D$14="Так",'06A_Варіанти'!N704,1E+99),IF('07A_Конструктор'!$D$15="Так",'06A_Варіанти'!O704,1E+99),IF('07A_Конструктор'!$D$16="Так",'06A_Варіанти'!P704,1E+99),IF('07A_Конструктор'!$D$17="Так",'06A_Варіанти'!Q704,1E+99),IF('06A_Варіанти'!R704="",1E+99,'06A_Варіанти'!R704))</f>
        <v>9.6999999999999993</v>
      </c>
      <c r="P713" s="2" t="str">
        <f t="shared" si="75"/>
        <v>5 т</v>
      </c>
      <c r="Q713" s="2">
        <f t="shared" si="76"/>
        <v>14</v>
      </c>
      <c r="R713" s="2">
        <f>IF(OR(C713="РЦК макси",C713="РЦЧ SKU"),"SKU-потік",IFERROR(VLOOKUP(D713,'02_РЦ'!$A$3:$I$7,5,FALSE),0))</f>
        <v>800</v>
      </c>
      <c r="S713" s="2" t="str">
        <f>IF(OR(C713="РЦК макси",C713="РЦЧ SKU"),"Не рахується в ліміт",IFERROR(VLOOKUP(D713,'02_РЦ'!$A$3:$I$7,9,FALSE),"Немає РЦ"))</f>
        <v>В межах</v>
      </c>
    </row>
    <row r="714" spans="1:19">
      <c r="A714" s="2" t="str">
        <f>'06A_Варіанти'!A705</f>
        <v>BASE_3408</v>
      </c>
      <c r="B714" s="2" t="str">
        <f>'06A_Варіанти'!B705</f>
        <v>TT_3408</v>
      </c>
      <c r="C714" s="2" t="str">
        <f>'06A_Варіанти'!D705</f>
        <v>Основний</v>
      </c>
      <c r="D714" s="2" t="str">
        <f>'06A_Варіанти'!C705</f>
        <v>РЦП</v>
      </c>
      <c r="E714" s="2" t="str">
        <f>'06A_Варіанти'!S705</f>
        <v>DIRECT</v>
      </c>
      <c r="F714" s="2" t="str">
        <f>IF(O714='06A_Варіанти'!E705,'06A_Варіанти'!E$1,IF(O714='06A_Варіанти'!F705,'06A_Варіанти'!F$1,IF(O714='06A_Варіанти'!G705,'06A_Варіанти'!G$1,IF(O714='06A_Варіанти'!H705,'06A_Варіанти'!H$1,IF(O714='06A_Варіанти'!I705,'06A_Варіанти'!I$1,IF(O714='06A_Варіанти'!J705,'06A_Варіанти'!J$1,IF(O714='06A_Варіанти'!K705,'06A_Варіанти'!K$1,IF(O714='06A_Варіанти'!L705,'06A_Варіанти'!L$1,IF(O714='06A_Варіанти'!M705,'06A_Варіанти'!M$1,IF(O714='06A_Варіанти'!N705,'06A_Варіанти'!N$1,IF(O714='06A_Варіанти'!O705,'06A_Варіанти'!O$1,IF(O714='06A_Варіанти'!P705,'06A_Варіанти'!P$1,IF(O714='06A_Варіанти'!Q705,'06A_Варіанти'!Q$1,IF(O714='06A_Варіанти'!R705,'06A_Варіанти'!R$1,"НЕМАЄ МАРШРУТУ"))))))))))))))</f>
        <v>DIRECT</v>
      </c>
      <c r="G714" s="2" t="str">
        <f t="shared" si="70"/>
        <v>БЕЗ ЗМІН</v>
      </c>
      <c r="H714" s="2">
        <f>IF(G714="НЕМАЄ МАРШРУТУ",0,O714-'06A_Варіанти'!T705)</f>
        <v>0</v>
      </c>
      <c r="I714" s="2">
        <f>IFERROR(INDEX('04_Потоки'!$E:$E,MATCH(A714,'04_Потоки'!$A:$A,0)),0)</f>
        <v>1.850536130536131</v>
      </c>
      <c r="J714" s="2">
        <f t="shared" si="71"/>
        <v>1</v>
      </c>
      <c r="K714" s="2">
        <f>IF(C714="РЦК макси",0,2*'06A_Варіанти'!T705*J714)</f>
        <v>151.19999999999999</v>
      </c>
      <c r="L714" s="2">
        <f t="shared" si="72"/>
        <v>151.19999999999999</v>
      </c>
      <c r="M714" s="2">
        <f t="shared" si="73"/>
        <v>0</v>
      </c>
      <c r="N714" s="9">
        <f t="shared" si="74"/>
        <v>0</v>
      </c>
      <c r="O714" s="2">
        <f>MIN(IF('07A_Конструктор'!$D$5="Так",'06A_Варіанти'!E705,1E+99),IF('07A_Конструктор'!$D$6="Так",'06A_Варіанти'!F705,1E+99),IF('07A_Конструктор'!$D$7="Так",'06A_Варіанти'!G705,1E+99),IF('07A_Конструктор'!$D$8="Так",'06A_Варіанти'!H705,1E+99),IF('07A_Конструктор'!$D$9="Так",'06A_Варіанти'!I705,1E+99),IF('07A_Конструктор'!$D$10="Так",'06A_Варіанти'!J705,1E+99),IF('07A_Конструктор'!$D$11="Так",'06A_Варіанти'!K705,1E+99),IF('07A_Конструктор'!$D$12="Так",'06A_Варіанти'!L705,1E+99),IF('07A_Конструктор'!$D$13="Так",'06A_Варіанти'!M705,1E+99),IF('07A_Конструктор'!$D$14="Так",'06A_Варіанти'!N705,1E+99),IF('07A_Конструктор'!$D$15="Так",'06A_Варіанти'!O705,1E+99),IF('07A_Конструктор'!$D$16="Так",'06A_Варіанти'!P705,1E+99),IF('07A_Конструктор'!$D$17="Так",'06A_Варіанти'!Q705,1E+99),IF('06A_Варіанти'!R705="",1E+99,'06A_Варіанти'!R705))</f>
        <v>75.599999999999994</v>
      </c>
      <c r="P714" s="2" t="str">
        <f t="shared" si="75"/>
        <v>5 т</v>
      </c>
      <c r="Q714" s="2">
        <f t="shared" si="76"/>
        <v>14</v>
      </c>
      <c r="R714" s="2">
        <f>IF(OR(C714="РЦК макси",C714="РЦЧ SKU"),"SKU-потік",IFERROR(VLOOKUP(D714,'02_РЦ'!$A$3:$I$7,5,FALSE),0))</f>
        <v>800</v>
      </c>
      <c r="S714" s="2" t="str">
        <f>IF(OR(C714="РЦК макси",C714="РЦЧ SKU"),"Не рахується в ліміт",IFERROR(VLOOKUP(D714,'02_РЦ'!$A$3:$I$7,9,FALSE),"Немає РЦ"))</f>
        <v>В межах</v>
      </c>
    </row>
    <row r="715" spans="1:19">
      <c r="A715" s="2" t="str">
        <f>'06A_Варіанти'!A706</f>
        <v>BASE_3410</v>
      </c>
      <c r="B715" s="2" t="str">
        <f>'06A_Варіанти'!B706</f>
        <v>TT_3410</v>
      </c>
      <c r="C715" s="2" t="str">
        <f>'06A_Варіанти'!D706</f>
        <v>Основний</v>
      </c>
      <c r="D715" s="2" t="str">
        <f>'06A_Варіанти'!C706</f>
        <v>РЦП</v>
      </c>
      <c r="E715" s="2" t="str">
        <f>'06A_Варіанти'!S706</f>
        <v>DIRECT</v>
      </c>
      <c r="F715" s="2" t="str">
        <f>IF(O715='06A_Варіанти'!E706,'06A_Варіанти'!E$1,IF(O715='06A_Варіанти'!F706,'06A_Варіанти'!F$1,IF(O715='06A_Варіанти'!G706,'06A_Варіанти'!G$1,IF(O715='06A_Варіанти'!H706,'06A_Варіанти'!H$1,IF(O715='06A_Варіанти'!I706,'06A_Варіанти'!I$1,IF(O715='06A_Варіанти'!J706,'06A_Варіанти'!J$1,IF(O715='06A_Варіанти'!K706,'06A_Варіанти'!K$1,IF(O715='06A_Варіанти'!L706,'06A_Варіанти'!L$1,IF(O715='06A_Варіанти'!M706,'06A_Варіанти'!M$1,IF(O715='06A_Варіанти'!N706,'06A_Варіанти'!N$1,IF(O715='06A_Варіанти'!O706,'06A_Варіанти'!O$1,IF(O715='06A_Варіанти'!P706,'06A_Варіанти'!P$1,IF(O715='06A_Варіанти'!Q706,'06A_Варіанти'!Q$1,IF(O715='06A_Варіанти'!R706,'06A_Варіанти'!R$1,"НЕМАЄ МАРШРУТУ"))))))))))))))</f>
        <v>DIRECT</v>
      </c>
      <c r="G715" s="2" t="str">
        <f t="shared" ref="G715:G778" si="77">IF(O715&gt;1E+90,"НЕМАЄ МАРШРУТУ",IF(F715=E715,"БЕЗ ЗМІН","ЗМІНЕНО"))</f>
        <v>БЕЗ ЗМІН</v>
      </c>
      <c r="H715" s="2">
        <f>IF(G715="НЕМАЄ МАРШРУТУ",0,O715-'06A_Варіанти'!T706)</f>
        <v>0</v>
      </c>
      <c r="I715" s="2">
        <f>IFERROR(INDEX('04_Потоки'!$E:$E,MATCH(A715,'04_Потоки'!$A:$A,0)),0)</f>
        <v>1.850536130536131</v>
      </c>
      <c r="J715" s="2">
        <f t="shared" ref="J715:J778" si="78">ROUNDUP(I715/20,0)</f>
        <v>1</v>
      </c>
      <c r="K715" s="2">
        <f>IF(C715="РЦК макси",0,2*'06A_Варіанти'!T706*J715)</f>
        <v>117.8</v>
      </c>
      <c r="L715" s="2">
        <f t="shared" ref="L715:L778" si="79">IF(C715="РЦК макси",0,IF(G715="НЕМАЄ МАРШРУТУ",0,2*O715*J715))</f>
        <v>117.8</v>
      </c>
      <c r="M715" s="2">
        <f t="shared" ref="M715:M778" si="80">L715-K715</f>
        <v>0</v>
      </c>
      <c r="N715" s="9">
        <f t="shared" ref="N715:N778" si="81">IFERROR(M715/K715,0)</f>
        <v>0</v>
      </c>
      <c r="O715" s="2">
        <f>MIN(IF('07A_Конструктор'!$D$5="Так",'06A_Варіанти'!E706,1E+99),IF('07A_Конструктор'!$D$6="Так",'06A_Варіанти'!F706,1E+99),IF('07A_Конструктор'!$D$7="Так",'06A_Варіанти'!G706,1E+99),IF('07A_Конструктор'!$D$8="Так",'06A_Варіанти'!H706,1E+99),IF('07A_Конструктор'!$D$9="Так",'06A_Варіанти'!I706,1E+99),IF('07A_Конструктор'!$D$10="Так",'06A_Варіанти'!J706,1E+99),IF('07A_Конструктор'!$D$11="Так",'06A_Варіанти'!K706,1E+99),IF('07A_Конструктор'!$D$12="Так",'06A_Варіанти'!L706,1E+99),IF('07A_Конструктор'!$D$13="Так",'06A_Варіанти'!M706,1E+99),IF('07A_Конструктор'!$D$14="Так",'06A_Варіанти'!N706,1E+99),IF('07A_Конструктор'!$D$15="Так",'06A_Варіанти'!O706,1E+99),IF('07A_Конструктор'!$D$16="Так",'06A_Варіанти'!P706,1E+99),IF('07A_Конструктор'!$D$17="Так",'06A_Варіанти'!Q706,1E+99),IF('06A_Варіанти'!R706="",1E+99,'06A_Варіанти'!R706))</f>
        <v>58.9</v>
      </c>
      <c r="P715" s="2" t="str">
        <f t="shared" ref="P715:P778" si="82">IF(C715="РЦК макси","Не моделюється",IF(MOD(I715,20)=0,"10 т",IF(MOD(I715,20)&lt;=14,"5 т",IF(MOD(I715,20)&lt;=16,"7 т","10 т"))))</f>
        <v>5 т</v>
      </c>
      <c r="Q715" s="2">
        <f t="shared" ref="Q715:Q778" si="83">IF(P715="Не моделюється",0,IF(P715="5 т",14,IF(P715="7 т",16,20)))</f>
        <v>14</v>
      </c>
      <c r="R715" s="2">
        <f>IF(OR(C715="РЦК макси",C715="РЦЧ SKU"),"SKU-потік",IFERROR(VLOOKUP(D715,'02_РЦ'!$A$3:$I$7,5,FALSE),0))</f>
        <v>800</v>
      </c>
      <c r="S715" s="2" t="str">
        <f>IF(OR(C715="РЦК макси",C715="РЦЧ SKU"),"Не рахується в ліміт",IFERROR(VLOOKUP(D715,'02_РЦ'!$A$3:$I$7,9,FALSE),"Немає РЦ"))</f>
        <v>В межах</v>
      </c>
    </row>
    <row r="716" spans="1:19">
      <c r="A716" s="2" t="str">
        <f>'06A_Варіанти'!A707</f>
        <v>BASE_3415</v>
      </c>
      <c r="B716" s="2" t="str">
        <f>'06A_Варіанти'!B707</f>
        <v>TT_3415</v>
      </c>
      <c r="C716" s="2" t="str">
        <f>'06A_Варіанти'!D707</f>
        <v>Основний</v>
      </c>
      <c r="D716" s="2" t="str">
        <f>'06A_Варіанти'!C707</f>
        <v>РЦП</v>
      </c>
      <c r="E716" s="2" t="str">
        <f>'06A_Варіанти'!S707</f>
        <v>DIRECT</v>
      </c>
      <c r="F716" s="2" t="str">
        <f>IF(O716='06A_Варіанти'!E707,'06A_Варіанти'!E$1,IF(O716='06A_Варіанти'!F707,'06A_Варіанти'!F$1,IF(O716='06A_Варіанти'!G707,'06A_Варіанти'!G$1,IF(O716='06A_Варіанти'!H707,'06A_Варіанти'!H$1,IF(O716='06A_Варіанти'!I707,'06A_Варіанти'!I$1,IF(O716='06A_Варіанти'!J707,'06A_Варіанти'!J$1,IF(O716='06A_Варіанти'!K707,'06A_Варіанти'!K$1,IF(O716='06A_Варіанти'!L707,'06A_Варіанти'!L$1,IF(O716='06A_Варіанти'!M707,'06A_Варіанти'!M$1,IF(O716='06A_Варіанти'!N707,'06A_Варіанти'!N$1,IF(O716='06A_Варіанти'!O707,'06A_Варіанти'!O$1,IF(O716='06A_Варіанти'!P707,'06A_Варіанти'!P$1,IF(O716='06A_Варіанти'!Q707,'06A_Варіанти'!Q$1,IF(O716='06A_Варіанти'!R707,'06A_Варіанти'!R$1,"НЕМАЄ МАРШРУТУ"))))))))))))))</f>
        <v>DIRECT</v>
      </c>
      <c r="G716" s="2" t="str">
        <f t="shared" si="77"/>
        <v>БЕЗ ЗМІН</v>
      </c>
      <c r="H716" s="2">
        <f>IF(G716="НЕМАЄ МАРШРУТУ",0,O716-'06A_Варіанти'!T707)</f>
        <v>0</v>
      </c>
      <c r="I716" s="2">
        <f>IFERROR(INDEX('04_Потоки'!$E:$E,MATCH(A716,'04_Потоки'!$A:$A,0)),0)</f>
        <v>1.850536130536131</v>
      </c>
      <c r="J716" s="2">
        <f t="shared" si="78"/>
        <v>1</v>
      </c>
      <c r="K716" s="2">
        <f>IF(C716="РЦК макси",0,2*'06A_Варіанти'!T707*J716)</f>
        <v>480</v>
      </c>
      <c r="L716" s="2">
        <f t="shared" si="79"/>
        <v>480</v>
      </c>
      <c r="M716" s="2">
        <f t="shared" si="80"/>
        <v>0</v>
      </c>
      <c r="N716" s="9">
        <f t="shared" si="81"/>
        <v>0</v>
      </c>
      <c r="O716" s="2">
        <f>MIN(IF('07A_Конструктор'!$D$5="Так",'06A_Варіанти'!E707,1E+99),IF('07A_Конструктор'!$D$6="Так",'06A_Варіанти'!F707,1E+99),IF('07A_Конструктор'!$D$7="Так",'06A_Варіанти'!G707,1E+99),IF('07A_Конструктор'!$D$8="Так",'06A_Варіанти'!H707,1E+99),IF('07A_Конструктор'!$D$9="Так",'06A_Варіанти'!I707,1E+99),IF('07A_Конструктор'!$D$10="Так",'06A_Варіанти'!J707,1E+99),IF('07A_Конструктор'!$D$11="Так",'06A_Варіанти'!K707,1E+99),IF('07A_Конструктор'!$D$12="Так",'06A_Варіанти'!L707,1E+99),IF('07A_Конструктор'!$D$13="Так",'06A_Варіанти'!M707,1E+99),IF('07A_Конструктор'!$D$14="Так",'06A_Варіанти'!N707,1E+99),IF('07A_Конструктор'!$D$15="Так",'06A_Варіанти'!O707,1E+99),IF('07A_Конструктор'!$D$16="Так",'06A_Варіанти'!P707,1E+99),IF('07A_Конструктор'!$D$17="Так",'06A_Варіанти'!Q707,1E+99),IF('06A_Варіанти'!R707="",1E+99,'06A_Варіанти'!R707))</f>
        <v>240</v>
      </c>
      <c r="P716" s="2" t="str">
        <f t="shared" si="82"/>
        <v>5 т</v>
      </c>
      <c r="Q716" s="2">
        <f t="shared" si="83"/>
        <v>14</v>
      </c>
      <c r="R716" s="2">
        <f>IF(OR(C716="РЦК макси",C716="РЦЧ SKU"),"SKU-потік",IFERROR(VLOOKUP(D716,'02_РЦ'!$A$3:$I$7,5,FALSE),0))</f>
        <v>800</v>
      </c>
      <c r="S716" s="2" t="str">
        <f>IF(OR(C716="РЦК макси",C716="РЦЧ SKU"),"Не рахується в ліміт",IFERROR(VLOOKUP(D716,'02_РЦ'!$A$3:$I$7,9,FALSE),"Немає РЦ"))</f>
        <v>В межах</v>
      </c>
    </row>
    <row r="717" spans="1:19">
      <c r="A717" s="2" t="str">
        <f>'06A_Варіанти'!A708</f>
        <v>BASE_3416</v>
      </c>
      <c r="B717" s="2" t="str">
        <f>'06A_Варіанти'!B708</f>
        <v>TT_3416</v>
      </c>
      <c r="C717" s="2" t="str">
        <f>'06A_Варіанти'!D708</f>
        <v>Основний</v>
      </c>
      <c r="D717" s="2" t="str">
        <f>'06A_Варіанти'!C708</f>
        <v>РЦП</v>
      </c>
      <c r="E717" s="2" t="str">
        <f>'06A_Варіанти'!S708</f>
        <v>DIRECT</v>
      </c>
      <c r="F717" s="2" t="str">
        <f>IF(O717='06A_Варіанти'!E708,'06A_Варіанти'!E$1,IF(O717='06A_Варіанти'!F708,'06A_Варіанти'!F$1,IF(O717='06A_Варіанти'!G708,'06A_Варіанти'!G$1,IF(O717='06A_Варіанти'!H708,'06A_Варіанти'!H$1,IF(O717='06A_Варіанти'!I708,'06A_Варіанти'!I$1,IF(O717='06A_Варіанти'!J708,'06A_Варіанти'!J$1,IF(O717='06A_Варіанти'!K708,'06A_Варіанти'!K$1,IF(O717='06A_Варіанти'!L708,'06A_Варіанти'!L$1,IF(O717='06A_Варіанти'!M708,'06A_Варіанти'!M$1,IF(O717='06A_Варіанти'!N708,'06A_Варіанти'!N$1,IF(O717='06A_Варіанти'!O708,'06A_Варіанти'!O$1,IF(O717='06A_Варіанти'!P708,'06A_Варіанти'!P$1,IF(O717='06A_Варіанти'!Q708,'06A_Варіанти'!Q$1,IF(O717='06A_Варіанти'!R708,'06A_Варіанти'!R$1,"НЕМАЄ МАРШРУТУ"))))))))))))))</f>
        <v>DIRECT</v>
      </c>
      <c r="G717" s="2" t="str">
        <f t="shared" si="77"/>
        <v>БЕЗ ЗМІН</v>
      </c>
      <c r="H717" s="2">
        <f>IF(G717="НЕМАЄ МАРШРУТУ",0,O717-'06A_Варіанти'!T708)</f>
        <v>0</v>
      </c>
      <c r="I717" s="2">
        <f>IFERROR(INDEX('04_Потоки'!$E:$E,MATCH(A717,'04_Потоки'!$A:$A,0)),0)</f>
        <v>1.850536130536131</v>
      </c>
      <c r="J717" s="2">
        <f t="shared" si="78"/>
        <v>1</v>
      </c>
      <c r="K717" s="2">
        <f>IF(C717="РЦК макси",0,2*'06A_Варіанти'!T708*J717)</f>
        <v>706.2</v>
      </c>
      <c r="L717" s="2">
        <f t="shared" si="79"/>
        <v>706.2</v>
      </c>
      <c r="M717" s="2">
        <f t="shared" si="80"/>
        <v>0</v>
      </c>
      <c r="N717" s="9">
        <f t="shared" si="81"/>
        <v>0</v>
      </c>
      <c r="O717" s="2">
        <f>MIN(IF('07A_Конструктор'!$D$5="Так",'06A_Варіанти'!E708,1E+99),IF('07A_Конструктор'!$D$6="Так",'06A_Варіанти'!F708,1E+99),IF('07A_Конструктор'!$D$7="Так",'06A_Варіанти'!G708,1E+99),IF('07A_Конструктор'!$D$8="Так",'06A_Варіанти'!H708,1E+99),IF('07A_Конструктор'!$D$9="Так",'06A_Варіанти'!I708,1E+99),IF('07A_Конструктор'!$D$10="Так",'06A_Варіанти'!J708,1E+99),IF('07A_Конструктор'!$D$11="Так",'06A_Варіанти'!K708,1E+99),IF('07A_Конструктор'!$D$12="Так",'06A_Варіанти'!L708,1E+99),IF('07A_Конструктор'!$D$13="Так",'06A_Варіанти'!M708,1E+99),IF('07A_Конструктор'!$D$14="Так",'06A_Варіанти'!N708,1E+99),IF('07A_Конструктор'!$D$15="Так",'06A_Варіанти'!O708,1E+99),IF('07A_Конструктор'!$D$16="Так",'06A_Варіанти'!P708,1E+99),IF('07A_Конструктор'!$D$17="Так",'06A_Варіанти'!Q708,1E+99),IF('06A_Варіанти'!R708="",1E+99,'06A_Варіанти'!R708))</f>
        <v>353.1</v>
      </c>
      <c r="P717" s="2" t="str">
        <f t="shared" si="82"/>
        <v>5 т</v>
      </c>
      <c r="Q717" s="2">
        <f t="shared" si="83"/>
        <v>14</v>
      </c>
      <c r="R717" s="2">
        <f>IF(OR(C717="РЦК макси",C717="РЦЧ SKU"),"SKU-потік",IFERROR(VLOOKUP(D717,'02_РЦ'!$A$3:$I$7,5,FALSE),0))</f>
        <v>800</v>
      </c>
      <c r="S717" s="2" t="str">
        <f>IF(OR(C717="РЦК макси",C717="РЦЧ SKU"),"Не рахується в ліміт",IFERROR(VLOOKUP(D717,'02_РЦ'!$A$3:$I$7,9,FALSE),"Немає РЦ"))</f>
        <v>В межах</v>
      </c>
    </row>
    <row r="718" spans="1:19">
      <c r="A718" s="2" t="str">
        <f>'06A_Варіанти'!A709</f>
        <v>BASE_3417</v>
      </c>
      <c r="B718" s="2" t="str">
        <f>'06A_Варіанти'!B709</f>
        <v>TT_3417</v>
      </c>
      <c r="C718" s="2" t="str">
        <f>'06A_Варіанти'!D709</f>
        <v>Основний</v>
      </c>
      <c r="D718" s="2" t="str">
        <f>'06A_Варіанти'!C709</f>
        <v>РЦП</v>
      </c>
      <c r="E718" s="2" t="str">
        <f>'06A_Варіанти'!S709</f>
        <v>DIRECT</v>
      </c>
      <c r="F718" s="2" t="str">
        <f>IF(O718='06A_Варіанти'!E709,'06A_Варіанти'!E$1,IF(O718='06A_Варіанти'!F709,'06A_Варіанти'!F$1,IF(O718='06A_Варіанти'!G709,'06A_Варіанти'!G$1,IF(O718='06A_Варіанти'!H709,'06A_Варіанти'!H$1,IF(O718='06A_Варіанти'!I709,'06A_Варіанти'!I$1,IF(O718='06A_Варіанти'!J709,'06A_Варіанти'!J$1,IF(O718='06A_Варіанти'!K709,'06A_Варіанти'!K$1,IF(O718='06A_Варіанти'!L709,'06A_Варіанти'!L$1,IF(O718='06A_Варіанти'!M709,'06A_Варіанти'!M$1,IF(O718='06A_Варіанти'!N709,'06A_Варіанти'!N$1,IF(O718='06A_Варіанти'!O709,'06A_Варіанти'!O$1,IF(O718='06A_Варіанти'!P709,'06A_Варіанти'!P$1,IF(O718='06A_Варіанти'!Q709,'06A_Варіанти'!Q$1,IF(O718='06A_Варіанти'!R709,'06A_Варіанти'!R$1,"НЕМАЄ МАРШРУТУ"))))))))))))))</f>
        <v>DIRECT</v>
      </c>
      <c r="G718" s="2" t="str">
        <f t="shared" si="77"/>
        <v>БЕЗ ЗМІН</v>
      </c>
      <c r="H718" s="2">
        <f>IF(G718="НЕМАЄ МАРШРУТУ",0,O718-'06A_Варіанти'!T709)</f>
        <v>0</v>
      </c>
      <c r="I718" s="2">
        <f>IFERROR(INDEX('04_Потоки'!$E:$E,MATCH(A718,'04_Потоки'!$A:$A,0)),0)</f>
        <v>1.850536130536131</v>
      </c>
      <c r="J718" s="2">
        <f t="shared" si="78"/>
        <v>1</v>
      </c>
      <c r="K718" s="2">
        <f>IF(C718="РЦК макси",0,2*'06A_Варіанти'!T709*J718)</f>
        <v>622.79999999999995</v>
      </c>
      <c r="L718" s="2">
        <f t="shared" si="79"/>
        <v>622.79999999999995</v>
      </c>
      <c r="M718" s="2">
        <f t="shared" si="80"/>
        <v>0</v>
      </c>
      <c r="N718" s="9">
        <f t="shared" si="81"/>
        <v>0</v>
      </c>
      <c r="O718" s="2">
        <f>MIN(IF('07A_Конструктор'!$D$5="Так",'06A_Варіанти'!E709,1E+99),IF('07A_Конструктор'!$D$6="Так",'06A_Варіанти'!F709,1E+99),IF('07A_Конструктор'!$D$7="Так",'06A_Варіанти'!G709,1E+99),IF('07A_Конструктор'!$D$8="Так",'06A_Варіанти'!H709,1E+99),IF('07A_Конструктор'!$D$9="Так",'06A_Варіанти'!I709,1E+99),IF('07A_Конструктор'!$D$10="Так",'06A_Варіанти'!J709,1E+99),IF('07A_Конструктор'!$D$11="Так",'06A_Варіанти'!K709,1E+99),IF('07A_Конструктор'!$D$12="Так",'06A_Варіанти'!L709,1E+99),IF('07A_Конструктор'!$D$13="Так",'06A_Варіанти'!M709,1E+99),IF('07A_Конструктор'!$D$14="Так",'06A_Варіанти'!N709,1E+99),IF('07A_Конструктор'!$D$15="Так",'06A_Варіанти'!O709,1E+99),IF('07A_Конструктор'!$D$16="Так",'06A_Варіанти'!P709,1E+99),IF('07A_Конструктор'!$D$17="Так",'06A_Варіанти'!Q709,1E+99),IF('06A_Варіанти'!R709="",1E+99,'06A_Варіанти'!R709))</f>
        <v>311.39999999999998</v>
      </c>
      <c r="P718" s="2" t="str">
        <f t="shared" si="82"/>
        <v>5 т</v>
      </c>
      <c r="Q718" s="2">
        <f t="shared" si="83"/>
        <v>14</v>
      </c>
      <c r="R718" s="2">
        <f>IF(OR(C718="РЦК макси",C718="РЦЧ SKU"),"SKU-потік",IFERROR(VLOOKUP(D718,'02_РЦ'!$A$3:$I$7,5,FALSE),0))</f>
        <v>800</v>
      </c>
      <c r="S718" s="2" t="str">
        <f>IF(OR(C718="РЦК макси",C718="РЦЧ SKU"),"Не рахується в ліміт",IFERROR(VLOOKUP(D718,'02_РЦ'!$A$3:$I$7,9,FALSE),"Немає РЦ"))</f>
        <v>В межах</v>
      </c>
    </row>
    <row r="719" spans="1:19">
      <c r="A719" s="2" t="str">
        <f>'06A_Варіанти'!A710</f>
        <v>BASE_3418</v>
      </c>
      <c r="B719" s="2" t="str">
        <f>'06A_Варіанти'!B710</f>
        <v>TT_3418</v>
      </c>
      <c r="C719" s="2" t="str">
        <f>'06A_Варіанти'!D710</f>
        <v>Основний</v>
      </c>
      <c r="D719" s="2" t="str">
        <f>'06A_Варіанти'!C710</f>
        <v>РЦП</v>
      </c>
      <c r="E719" s="2" t="str">
        <f>'06A_Варіанти'!S710</f>
        <v>DIRECT</v>
      </c>
      <c r="F719" s="2" t="str">
        <f>IF(O719='06A_Варіанти'!E710,'06A_Варіанти'!E$1,IF(O719='06A_Варіанти'!F710,'06A_Варіанти'!F$1,IF(O719='06A_Варіанти'!G710,'06A_Варіанти'!G$1,IF(O719='06A_Варіанти'!H710,'06A_Варіанти'!H$1,IF(O719='06A_Варіанти'!I710,'06A_Варіанти'!I$1,IF(O719='06A_Варіанти'!J710,'06A_Варіанти'!J$1,IF(O719='06A_Варіанти'!K710,'06A_Варіанти'!K$1,IF(O719='06A_Варіанти'!L710,'06A_Варіанти'!L$1,IF(O719='06A_Варіанти'!M710,'06A_Варіанти'!M$1,IF(O719='06A_Варіанти'!N710,'06A_Варіанти'!N$1,IF(O719='06A_Варіанти'!O710,'06A_Варіанти'!O$1,IF(O719='06A_Варіанти'!P710,'06A_Варіанти'!P$1,IF(O719='06A_Варіанти'!Q710,'06A_Варіанти'!Q$1,IF(O719='06A_Варіанти'!R710,'06A_Варіанти'!R$1,"НЕМАЄ МАРШРУТУ"))))))))))))))</f>
        <v>DIRECT</v>
      </c>
      <c r="G719" s="2" t="str">
        <f t="shared" si="77"/>
        <v>БЕЗ ЗМІН</v>
      </c>
      <c r="H719" s="2">
        <f>IF(G719="НЕМАЄ МАРШРУТУ",0,O719-'06A_Варіанти'!T710)</f>
        <v>0</v>
      </c>
      <c r="I719" s="2">
        <f>IFERROR(INDEX('04_Потоки'!$E:$E,MATCH(A719,'04_Потоки'!$A:$A,0)),0)</f>
        <v>1.850536130536131</v>
      </c>
      <c r="J719" s="2">
        <f t="shared" si="78"/>
        <v>1</v>
      </c>
      <c r="K719" s="2">
        <f>IF(C719="РЦК макси",0,2*'06A_Варіанти'!T710*J719)</f>
        <v>484.2</v>
      </c>
      <c r="L719" s="2">
        <f t="shared" si="79"/>
        <v>484.2</v>
      </c>
      <c r="M719" s="2">
        <f t="shared" si="80"/>
        <v>0</v>
      </c>
      <c r="N719" s="9">
        <f t="shared" si="81"/>
        <v>0</v>
      </c>
      <c r="O719" s="2">
        <f>MIN(IF('07A_Конструктор'!$D$5="Так",'06A_Варіанти'!E710,1E+99),IF('07A_Конструктор'!$D$6="Так",'06A_Варіанти'!F710,1E+99),IF('07A_Конструктор'!$D$7="Так",'06A_Варіанти'!G710,1E+99),IF('07A_Конструктор'!$D$8="Так",'06A_Варіанти'!H710,1E+99),IF('07A_Конструктор'!$D$9="Так",'06A_Варіанти'!I710,1E+99),IF('07A_Конструктор'!$D$10="Так",'06A_Варіанти'!J710,1E+99),IF('07A_Конструктор'!$D$11="Так",'06A_Варіанти'!K710,1E+99),IF('07A_Конструктор'!$D$12="Так",'06A_Варіанти'!L710,1E+99),IF('07A_Конструктор'!$D$13="Так",'06A_Варіанти'!M710,1E+99),IF('07A_Конструктор'!$D$14="Так",'06A_Варіанти'!N710,1E+99),IF('07A_Конструктор'!$D$15="Так",'06A_Варіанти'!O710,1E+99),IF('07A_Конструктор'!$D$16="Так",'06A_Варіанти'!P710,1E+99),IF('07A_Конструктор'!$D$17="Так",'06A_Варіанти'!Q710,1E+99),IF('06A_Варіанти'!R710="",1E+99,'06A_Варіанти'!R710))</f>
        <v>242.1</v>
      </c>
      <c r="P719" s="2" t="str">
        <f t="shared" si="82"/>
        <v>5 т</v>
      </c>
      <c r="Q719" s="2">
        <f t="shared" si="83"/>
        <v>14</v>
      </c>
      <c r="R719" s="2">
        <f>IF(OR(C719="РЦК макси",C719="РЦЧ SKU"),"SKU-потік",IFERROR(VLOOKUP(D719,'02_РЦ'!$A$3:$I$7,5,FALSE),0))</f>
        <v>800</v>
      </c>
      <c r="S719" s="2" t="str">
        <f>IF(OR(C719="РЦК макси",C719="РЦЧ SKU"),"Не рахується в ліміт",IFERROR(VLOOKUP(D719,'02_РЦ'!$A$3:$I$7,9,FALSE),"Немає РЦ"))</f>
        <v>В межах</v>
      </c>
    </row>
    <row r="720" spans="1:19">
      <c r="A720" s="2" t="str">
        <f>'06A_Варіанти'!A711</f>
        <v>BASE_3421</v>
      </c>
      <c r="B720" s="2" t="str">
        <f>'06A_Варіанти'!B711</f>
        <v>TT_3421</v>
      </c>
      <c r="C720" s="2" t="str">
        <f>'06A_Варіанти'!D711</f>
        <v>Основний</v>
      </c>
      <c r="D720" s="2" t="str">
        <f>'06A_Варіанти'!C711</f>
        <v>РЦП</v>
      </c>
      <c r="E720" s="2" t="str">
        <f>'06A_Варіанти'!S711</f>
        <v>DIRECT</v>
      </c>
      <c r="F720" s="2" t="str">
        <f>IF(O720='06A_Варіанти'!E711,'06A_Варіанти'!E$1,IF(O720='06A_Варіанти'!F711,'06A_Варіанти'!F$1,IF(O720='06A_Варіанти'!G711,'06A_Варіанти'!G$1,IF(O720='06A_Варіанти'!H711,'06A_Варіанти'!H$1,IF(O720='06A_Варіанти'!I711,'06A_Варіанти'!I$1,IF(O720='06A_Варіанти'!J711,'06A_Варіанти'!J$1,IF(O720='06A_Варіанти'!K711,'06A_Варіанти'!K$1,IF(O720='06A_Варіанти'!L711,'06A_Варіанти'!L$1,IF(O720='06A_Варіанти'!M711,'06A_Варіанти'!M$1,IF(O720='06A_Варіанти'!N711,'06A_Варіанти'!N$1,IF(O720='06A_Варіанти'!O711,'06A_Варіанти'!O$1,IF(O720='06A_Варіанти'!P711,'06A_Варіанти'!P$1,IF(O720='06A_Варіанти'!Q711,'06A_Варіанти'!Q$1,IF(O720='06A_Варіанти'!R711,'06A_Варіанти'!R$1,"НЕМАЄ МАРШРУТУ"))))))))))))))</f>
        <v>DIRECT</v>
      </c>
      <c r="G720" s="2" t="str">
        <f t="shared" si="77"/>
        <v>БЕЗ ЗМІН</v>
      </c>
      <c r="H720" s="2">
        <f>IF(G720="НЕМАЄ МАРШРУТУ",0,O720-'06A_Варіанти'!T711)</f>
        <v>0</v>
      </c>
      <c r="I720" s="2">
        <f>IFERROR(INDEX('04_Потоки'!$E:$E,MATCH(A720,'04_Потоки'!$A:$A,0)),0)</f>
        <v>1.850536130536131</v>
      </c>
      <c r="J720" s="2">
        <f t="shared" si="78"/>
        <v>1</v>
      </c>
      <c r="K720" s="2">
        <f>IF(C720="РЦК макси",0,2*'06A_Варіанти'!T711*J720)</f>
        <v>365</v>
      </c>
      <c r="L720" s="2">
        <f t="shared" si="79"/>
        <v>365</v>
      </c>
      <c r="M720" s="2">
        <f t="shared" si="80"/>
        <v>0</v>
      </c>
      <c r="N720" s="9">
        <f t="shared" si="81"/>
        <v>0</v>
      </c>
      <c r="O720" s="2">
        <f>MIN(IF('07A_Конструктор'!$D$5="Так",'06A_Варіанти'!E711,1E+99),IF('07A_Конструктор'!$D$6="Так",'06A_Варіанти'!F711,1E+99),IF('07A_Конструктор'!$D$7="Так",'06A_Варіанти'!G711,1E+99),IF('07A_Конструктор'!$D$8="Так",'06A_Варіанти'!H711,1E+99),IF('07A_Конструктор'!$D$9="Так",'06A_Варіанти'!I711,1E+99),IF('07A_Конструктор'!$D$10="Так",'06A_Варіанти'!J711,1E+99),IF('07A_Конструктор'!$D$11="Так",'06A_Варіанти'!K711,1E+99),IF('07A_Конструктор'!$D$12="Так",'06A_Варіанти'!L711,1E+99),IF('07A_Конструктор'!$D$13="Так",'06A_Варіанти'!M711,1E+99),IF('07A_Конструктор'!$D$14="Так",'06A_Варіанти'!N711,1E+99),IF('07A_Конструктор'!$D$15="Так",'06A_Варіанти'!O711,1E+99),IF('07A_Конструктор'!$D$16="Так",'06A_Варіанти'!P711,1E+99),IF('07A_Конструктор'!$D$17="Так",'06A_Варіанти'!Q711,1E+99),IF('06A_Варіанти'!R711="",1E+99,'06A_Варіанти'!R711))</f>
        <v>182.5</v>
      </c>
      <c r="P720" s="2" t="str">
        <f t="shared" si="82"/>
        <v>5 т</v>
      </c>
      <c r="Q720" s="2">
        <f t="shared" si="83"/>
        <v>14</v>
      </c>
      <c r="R720" s="2">
        <f>IF(OR(C720="РЦК макси",C720="РЦЧ SKU"),"SKU-потік",IFERROR(VLOOKUP(D720,'02_РЦ'!$A$3:$I$7,5,FALSE),0))</f>
        <v>800</v>
      </c>
      <c r="S720" s="2" t="str">
        <f>IF(OR(C720="РЦК макси",C720="РЦЧ SKU"),"Не рахується в ліміт",IFERROR(VLOOKUP(D720,'02_РЦ'!$A$3:$I$7,9,FALSE),"Немає РЦ"))</f>
        <v>В межах</v>
      </c>
    </row>
    <row r="721" spans="1:19">
      <c r="A721" s="2" t="str">
        <f>'06A_Варіанти'!A712</f>
        <v>BASE_3426</v>
      </c>
      <c r="B721" s="2" t="str">
        <f>'06A_Варіанти'!B712</f>
        <v>TT_3426</v>
      </c>
      <c r="C721" s="2" t="str">
        <f>'06A_Варіанти'!D712</f>
        <v>Основний</v>
      </c>
      <c r="D721" s="2" t="str">
        <f>'06A_Варіанти'!C712</f>
        <v>РЦП</v>
      </c>
      <c r="E721" s="2" t="str">
        <f>'06A_Варіанти'!S712</f>
        <v>DNI_AMUR</v>
      </c>
      <c r="F721" s="2" t="str">
        <f>IF(O721='06A_Варіанти'!E712,'06A_Варіанти'!E$1,IF(O721='06A_Варіанти'!F712,'06A_Варіанти'!F$1,IF(O721='06A_Варіанти'!G712,'06A_Варіанти'!G$1,IF(O721='06A_Варіанти'!H712,'06A_Варіанти'!H$1,IF(O721='06A_Варіанти'!I712,'06A_Варіанти'!I$1,IF(O721='06A_Варіанти'!J712,'06A_Варіанти'!J$1,IF(O721='06A_Варіанти'!K712,'06A_Варіанти'!K$1,IF(O721='06A_Варіанти'!L712,'06A_Варіанти'!L$1,IF(O721='06A_Варіанти'!M712,'06A_Варіанти'!M$1,IF(O721='06A_Варіанти'!N712,'06A_Варіанти'!N$1,IF(O721='06A_Варіанти'!O712,'06A_Варіанти'!O$1,IF(O721='06A_Варіанти'!P712,'06A_Варіанти'!P$1,IF(O721='06A_Варіанти'!Q712,'06A_Варіанти'!Q$1,IF(O721='06A_Варіанти'!R712,'06A_Варіанти'!R$1,"НЕМАЄ МАРШРУТУ"))))))))))))))</f>
        <v>DNI_AMUR</v>
      </c>
      <c r="G721" s="2" t="str">
        <f t="shared" si="77"/>
        <v>БЕЗ ЗМІН</v>
      </c>
      <c r="H721" s="2">
        <f>IF(G721="НЕМАЄ МАРШРУТУ",0,O721-'06A_Варіанти'!T712)</f>
        <v>0</v>
      </c>
      <c r="I721" s="2">
        <f>IFERROR(INDEX('04_Потоки'!$E:$E,MATCH(A721,'04_Потоки'!$A:$A,0)),0)</f>
        <v>1.850536130536131</v>
      </c>
      <c r="J721" s="2">
        <f t="shared" si="78"/>
        <v>1</v>
      </c>
      <c r="K721" s="2">
        <f>IF(C721="РЦК макси",0,2*'06A_Варіанти'!T712*J721)</f>
        <v>302</v>
      </c>
      <c r="L721" s="2">
        <f t="shared" si="79"/>
        <v>302</v>
      </c>
      <c r="M721" s="2">
        <f t="shared" si="80"/>
        <v>0</v>
      </c>
      <c r="N721" s="9">
        <f t="shared" si="81"/>
        <v>0</v>
      </c>
      <c r="O721" s="2">
        <f>MIN(IF('07A_Конструктор'!$D$5="Так",'06A_Варіанти'!E712,1E+99),IF('07A_Конструктор'!$D$6="Так",'06A_Варіанти'!F712,1E+99),IF('07A_Конструктор'!$D$7="Так",'06A_Варіанти'!G712,1E+99),IF('07A_Конструктор'!$D$8="Так",'06A_Варіанти'!H712,1E+99),IF('07A_Конструктор'!$D$9="Так",'06A_Варіанти'!I712,1E+99),IF('07A_Конструктор'!$D$10="Так",'06A_Варіанти'!J712,1E+99),IF('07A_Конструктор'!$D$11="Так",'06A_Варіанти'!K712,1E+99),IF('07A_Конструктор'!$D$12="Так",'06A_Варіанти'!L712,1E+99),IF('07A_Конструктор'!$D$13="Так",'06A_Варіанти'!M712,1E+99),IF('07A_Конструктор'!$D$14="Так",'06A_Варіанти'!N712,1E+99),IF('07A_Конструктор'!$D$15="Так",'06A_Варіанти'!O712,1E+99),IF('07A_Конструктор'!$D$16="Так",'06A_Варіанти'!P712,1E+99),IF('07A_Конструктор'!$D$17="Так",'06A_Варіанти'!Q712,1E+99),IF('06A_Варіанти'!R712="",1E+99,'06A_Варіанти'!R712))</f>
        <v>151</v>
      </c>
      <c r="P721" s="2" t="str">
        <f t="shared" si="82"/>
        <v>5 т</v>
      </c>
      <c r="Q721" s="2">
        <f t="shared" si="83"/>
        <v>14</v>
      </c>
      <c r="R721" s="2">
        <f>IF(OR(C721="РЦК макси",C721="РЦЧ SKU"),"SKU-потік",IFERROR(VLOOKUP(D721,'02_РЦ'!$A$3:$I$7,5,FALSE),0))</f>
        <v>800</v>
      </c>
      <c r="S721" s="2" t="str">
        <f>IF(OR(C721="РЦК макси",C721="РЦЧ SKU"),"Не рахується в ліміт",IFERROR(VLOOKUP(D721,'02_РЦ'!$A$3:$I$7,9,FALSE),"Немає РЦ"))</f>
        <v>В межах</v>
      </c>
    </row>
    <row r="722" spans="1:19">
      <c r="A722" s="2" t="str">
        <f>'06A_Варіанти'!A713</f>
        <v>BASE_3433</v>
      </c>
      <c r="B722" s="2" t="str">
        <f>'06A_Варіанти'!B713</f>
        <v>TT_3433</v>
      </c>
      <c r="C722" s="2" t="str">
        <f>'06A_Варіанти'!D713</f>
        <v>Основний</v>
      </c>
      <c r="D722" s="2" t="str">
        <f>'06A_Варіанти'!C713</f>
        <v>РЦП</v>
      </c>
      <c r="E722" s="2" t="str">
        <f>'06A_Варіанти'!S713</f>
        <v>KAM_HPP</v>
      </c>
      <c r="F722" s="2" t="str">
        <f>IF(O722='06A_Варіанти'!E713,'06A_Варіанти'!E$1,IF(O722='06A_Варіанти'!F713,'06A_Варіанти'!F$1,IF(O722='06A_Варіанти'!G713,'06A_Варіанти'!G$1,IF(O722='06A_Варіанти'!H713,'06A_Варіанти'!H$1,IF(O722='06A_Варіанти'!I713,'06A_Варіанти'!I$1,IF(O722='06A_Варіанти'!J713,'06A_Варіанти'!J$1,IF(O722='06A_Варіанти'!K713,'06A_Варіанти'!K$1,IF(O722='06A_Варіанти'!L713,'06A_Варіанти'!L$1,IF(O722='06A_Варіанти'!M713,'06A_Варіанти'!M$1,IF(O722='06A_Варіанти'!N713,'06A_Варіанти'!N$1,IF(O722='06A_Варіанти'!O713,'06A_Варіанти'!O$1,IF(O722='06A_Варіанти'!P713,'06A_Варіанти'!P$1,IF(O722='06A_Варіанти'!Q713,'06A_Варіанти'!Q$1,IF(O722='06A_Варіанти'!R713,'06A_Варіанти'!R$1,"НЕМАЄ МАРШРУТУ"))))))))))))))</f>
        <v>KAM_HPP</v>
      </c>
      <c r="G722" s="2" t="str">
        <f t="shared" si="77"/>
        <v>БЕЗ ЗМІН</v>
      </c>
      <c r="H722" s="2">
        <f>IF(G722="НЕМАЄ МАРШРУТУ",0,O722-'06A_Варіанти'!T713)</f>
        <v>0</v>
      </c>
      <c r="I722" s="2">
        <f>IFERROR(INDEX('04_Потоки'!$E:$E,MATCH(A722,'04_Потоки'!$A:$A,0)),0)</f>
        <v>1.850536130536131</v>
      </c>
      <c r="J722" s="2">
        <f t="shared" si="78"/>
        <v>1</v>
      </c>
      <c r="K722" s="2">
        <f>IF(C722="РЦК макси",0,2*'06A_Варіанти'!T713*J722)</f>
        <v>278.60000000000002</v>
      </c>
      <c r="L722" s="2">
        <f t="shared" si="79"/>
        <v>278.60000000000002</v>
      </c>
      <c r="M722" s="2">
        <f t="shared" si="80"/>
        <v>0</v>
      </c>
      <c r="N722" s="9">
        <f t="shared" si="81"/>
        <v>0</v>
      </c>
      <c r="O722" s="2">
        <f>MIN(IF('07A_Конструктор'!$D$5="Так",'06A_Варіанти'!E713,1E+99),IF('07A_Конструктор'!$D$6="Так",'06A_Варіанти'!F713,1E+99),IF('07A_Конструктор'!$D$7="Так",'06A_Варіанти'!G713,1E+99),IF('07A_Конструктор'!$D$8="Так",'06A_Варіанти'!H713,1E+99),IF('07A_Конструктор'!$D$9="Так",'06A_Варіанти'!I713,1E+99),IF('07A_Конструктор'!$D$10="Так",'06A_Варіанти'!J713,1E+99),IF('07A_Конструктор'!$D$11="Так",'06A_Варіанти'!K713,1E+99),IF('07A_Конструктор'!$D$12="Так",'06A_Варіанти'!L713,1E+99),IF('07A_Конструктор'!$D$13="Так",'06A_Варіанти'!M713,1E+99),IF('07A_Конструктор'!$D$14="Так",'06A_Варіанти'!N713,1E+99),IF('07A_Конструктор'!$D$15="Так",'06A_Варіанти'!O713,1E+99),IF('07A_Конструктор'!$D$16="Так",'06A_Варіанти'!P713,1E+99),IF('07A_Конструктор'!$D$17="Так",'06A_Варіанти'!Q713,1E+99),IF('06A_Варіанти'!R713="",1E+99,'06A_Варіанти'!R713))</f>
        <v>139.30000000000001</v>
      </c>
      <c r="P722" s="2" t="str">
        <f t="shared" si="82"/>
        <v>5 т</v>
      </c>
      <c r="Q722" s="2">
        <f t="shared" si="83"/>
        <v>14</v>
      </c>
      <c r="R722" s="2">
        <f>IF(OR(C722="РЦК макси",C722="РЦЧ SKU"),"SKU-потік",IFERROR(VLOOKUP(D722,'02_РЦ'!$A$3:$I$7,5,FALSE),0))</f>
        <v>800</v>
      </c>
      <c r="S722" s="2" t="str">
        <f>IF(OR(C722="РЦК макси",C722="РЦЧ SKU"),"Не рахується в ліміт",IFERROR(VLOOKUP(D722,'02_РЦ'!$A$3:$I$7,9,FALSE),"Немає РЦ"))</f>
        <v>В межах</v>
      </c>
    </row>
    <row r="723" spans="1:19">
      <c r="A723" s="2" t="str">
        <f>'06A_Варіанти'!A714</f>
        <v>BASE_3436</v>
      </c>
      <c r="B723" s="2" t="str">
        <f>'06A_Варіанти'!B714</f>
        <v>TT_3436</v>
      </c>
      <c r="C723" s="2" t="str">
        <f>'06A_Варіанти'!D714</f>
        <v>Основний</v>
      </c>
      <c r="D723" s="2" t="str">
        <f>'06A_Варіанти'!C714</f>
        <v>РЦП</v>
      </c>
      <c r="E723" s="2" t="str">
        <f>'06A_Варіанти'!S714</f>
        <v>DNI_AMUR</v>
      </c>
      <c r="F723" s="2" t="str">
        <f>IF(O723='06A_Варіанти'!E714,'06A_Варіанти'!E$1,IF(O723='06A_Варіанти'!F714,'06A_Варіанти'!F$1,IF(O723='06A_Варіанти'!G714,'06A_Варіанти'!G$1,IF(O723='06A_Варіанти'!H714,'06A_Варіанти'!H$1,IF(O723='06A_Варіанти'!I714,'06A_Варіанти'!I$1,IF(O723='06A_Варіанти'!J714,'06A_Варіанти'!J$1,IF(O723='06A_Варіанти'!K714,'06A_Варіанти'!K$1,IF(O723='06A_Варіанти'!L714,'06A_Варіанти'!L$1,IF(O723='06A_Варіанти'!M714,'06A_Варіанти'!M$1,IF(O723='06A_Варіанти'!N714,'06A_Варіанти'!N$1,IF(O723='06A_Варіанти'!O714,'06A_Варіанти'!O$1,IF(O723='06A_Варіанти'!P714,'06A_Варіанти'!P$1,IF(O723='06A_Варіанти'!Q714,'06A_Варіанти'!Q$1,IF(O723='06A_Варіанти'!R714,'06A_Варіанти'!R$1,"НЕМАЄ МАРШРУТУ"))))))))))))))</f>
        <v>DNI_AMUR</v>
      </c>
      <c r="G723" s="2" t="str">
        <f t="shared" si="77"/>
        <v>БЕЗ ЗМІН</v>
      </c>
      <c r="H723" s="2">
        <f>IF(G723="НЕМАЄ МАРШРУТУ",0,O723-'06A_Варіанти'!T714)</f>
        <v>0</v>
      </c>
      <c r="I723" s="2">
        <f>IFERROR(INDEX('04_Потоки'!$E:$E,MATCH(A723,'04_Потоки'!$A:$A,0)),0)</f>
        <v>1.850536130536131</v>
      </c>
      <c r="J723" s="2">
        <f t="shared" si="78"/>
        <v>1</v>
      </c>
      <c r="K723" s="2">
        <f>IF(C723="РЦК макси",0,2*'06A_Варіанти'!T714*J723)</f>
        <v>305.39999999999998</v>
      </c>
      <c r="L723" s="2">
        <f t="shared" si="79"/>
        <v>305.39999999999998</v>
      </c>
      <c r="M723" s="2">
        <f t="shared" si="80"/>
        <v>0</v>
      </c>
      <c r="N723" s="9">
        <f t="shared" si="81"/>
        <v>0</v>
      </c>
      <c r="O723" s="2">
        <f>MIN(IF('07A_Конструктор'!$D$5="Так",'06A_Варіанти'!E714,1E+99),IF('07A_Конструктор'!$D$6="Так",'06A_Варіанти'!F714,1E+99),IF('07A_Конструктор'!$D$7="Так",'06A_Варіанти'!G714,1E+99),IF('07A_Конструктор'!$D$8="Так",'06A_Варіанти'!H714,1E+99),IF('07A_Конструктор'!$D$9="Так",'06A_Варіанти'!I714,1E+99),IF('07A_Конструктор'!$D$10="Так",'06A_Варіанти'!J714,1E+99),IF('07A_Конструктор'!$D$11="Так",'06A_Варіанти'!K714,1E+99),IF('07A_Конструктор'!$D$12="Так",'06A_Варіанти'!L714,1E+99),IF('07A_Конструктор'!$D$13="Так",'06A_Варіанти'!M714,1E+99),IF('07A_Конструктор'!$D$14="Так",'06A_Варіанти'!N714,1E+99),IF('07A_Конструктор'!$D$15="Так",'06A_Варіанти'!O714,1E+99),IF('07A_Конструктор'!$D$16="Так",'06A_Варіанти'!P714,1E+99),IF('07A_Конструктор'!$D$17="Так",'06A_Варіанти'!Q714,1E+99),IF('06A_Варіанти'!R714="",1E+99,'06A_Варіанти'!R714))</f>
        <v>152.69999999999999</v>
      </c>
      <c r="P723" s="2" t="str">
        <f t="shared" si="82"/>
        <v>5 т</v>
      </c>
      <c r="Q723" s="2">
        <f t="shared" si="83"/>
        <v>14</v>
      </c>
      <c r="R723" s="2">
        <f>IF(OR(C723="РЦК макси",C723="РЦЧ SKU"),"SKU-потік",IFERROR(VLOOKUP(D723,'02_РЦ'!$A$3:$I$7,5,FALSE),0))</f>
        <v>800</v>
      </c>
      <c r="S723" s="2" t="str">
        <f>IF(OR(C723="РЦК макси",C723="РЦЧ SKU"),"Не рахується в ліміт",IFERROR(VLOOKUP(D723,'02_РЦ'!$A$3:$I$7,9,FALSE),"Немає РЦ"))</f>
        <v>В межах</v>
      </c>
    </row>
    <row r="724" spans="1:19">
      <c r="A724" s="2" t="str">
        <f>'06A_Варіанти'!A715</f>
        <v>BASE_3441</v>
      </c>
      <c r="B724" s="2" t="str">
        <f>'06A_Варіанти'!B715</f>
        <v>TT_3441</v>
      </c>
      <c r="C724" s="2" t="str">
        <f>'06A_Варіанти'!D715</f>
        <v>Основний</v>
      </c>
      <c r="D724" s="2" t="str">
        <f>'06A_Варіанти'!C715</f>
        <v>РЦП</v>
      </c>
      <c r="E724" s="2" t="str">
        <f>'06A_Варіанти'!S715</f>
        <v>DIRECT</v>
      </c>
      <c r="F724" s="2" t="str">
        <f>IF(O724='06A_Варіанти'!E715,'06A_Варіанти'!E$1,IF(O724='06A_Варіанти'!F715,'06A_Варіанти'!F$1,IF(O724='06A_Варіанти'!G715,'06A_Варіанти'!G$1,IF(O724='06A_Варіанти'!H715,'06A_Варіанти'!H$1,IF(O724='06A_Варіанти'!I715,'06A_Варіанти'!I$1,IF(O724='06A_Варіанти'!J715,'06A_Варіанти'!J$1,IF(O724='06A_Варіанти'!K715,'06A_Варіанти'!K$1,IF(O724='06A_Варіанти'!L715,'06A_Варіанти'!L$1,IF(O724='06A_Варіанти'!M715,'06A_Варіанти'!M$1,IF(O724='06A_Варіанти'!N715,'06A_Варіанти'!N$1,IF(O724='06A_Варіанти'!O715,'06A_Варіанти'!O$1,IF(O724='06A_Варіанти'!P715,'06A_Варіанти'!P$1,IF(O724='06A_Варіанти'!Q715,'06A_Варіанти'!Q$1,IF(O724='06A_Варіанти'!R715,'06A_Варіанти'!R$1,"НЕМАЄ МАРШРУТУ"))))))))))))))</f>
        <v>DIRECT</v>
      </c>
      <c r="G724" s="2" t="str">
        <f t="shared" si="77"/>
        <v>БЕЗ ЗМІН</v>
      </c>
      <c r="H724" s="2">
        <f>IF(G724="НЕМАЄ МАРШРУТУ",0,O724-'06A_Варіанти'!T715)</f>
        <v>0</v>
      </c>
      <c r="I724" s="2">
        <f>IFERROR(INDEX('04_Потоки'!$E:$E,MATCH(A724,'04_Потоки'!$A:$A,0)),0)</f>
        <v>1.850536130536131</v>
      </c>
      <c r="J724" s="2">
        <f t="shared" si="78"/>
        <v>1</v>
      </c>
      <c r="K724" s="2">
        <f>IF(C724="РЦК макси",0,2*'06A_Варіанти'!T715*J724)</f>
        <v>722.2</v>
      </c>
      <c r="L724" s="2">
        <f t="shared" si="79"/>
        <v>722.2</v>
      </c>
      <c r="M724" s="2">
        <f t="shared" si="80"/>
        <v>0</v>
      </c>
      <c r="N724" s="9">
        <f t="shared" si="81"/>
        <v>0</v>
      </c>
      <c r="O724" s="2">
        <f>MIN(IF('07A_Конструктор'!$D$5="Так",'06A_Варіанти'!E715,1E+99),IF('07A_Конструктор'!$D$6="Так",'06A_Варіанти'!F715,1E+99),IF('07A_Конструктор'!$D$7="Так",'06A_Варіанти'!G715,1E+99),IF('07A_Конструктор'!$D$8="Так",'06A_Варіанти'!H715,1E+99),IF('07A_Конструктор'!$D$9="Так",'06A_Варіанти'!I715,1E+99),IF('07A_Конструктор'!$D$10="Так",'06A_Варіанти'!J715,1E+99),IF('07A_Конструктор'!$D$11="Так",'06A_Варіанти'!K715,1E+99),IF('07A_Конструктор'!$D$12="Так",'06A_Варіанти'!L715,1E+99),IF('07A_Конструктор'!$D$13="Так",'06A_Варіанти'!M715,1E+99),IF('07A_Конструктор'!$D$14="Так",'06A_Варіанти'!N715,1E+99),IF('07A_Конструктор'!$D$15="Так",'06A_Варіанти'!O715,1E+99),IF('07A_Конструктор'!$D$16="Так",'06A_Варіанти'!P715,1E+99),IF('07A_Конструктор'!$D$17="Так",'06A_Варіанти'!Q715,1E+99),IF('06A_Варіанти'!R715="",1E+99,'06A_Варіанти'!R715))</f>
        <v>361.1</v>
      </c>
      <c r="P724" s="2" t="str">
        <f t="shared" si="82"/>
        <v>5 т</v>
      </c>
      <c r="Q724" s="2">
        <f t="shared" si="83"/>
        <v>14</v>
      </c>
      <c r="R724" s="2">
        <f>IF(OR(C724="РЦК макси",C724="РЦЧ SKU"),"SKU-потік",IFERROR(VLOOKUP(D724,'02_РЦ'!$A$3:$I$7,5,FALSE),0))</f>
        <v>800</v>
      </c>
      <c r="S724" s="2" t="str">
        <f>IF(OR(C724="РЦК макси",C724="РЦЧ SKU"),"Не рахується в ліміт",IFERROR(VLOOKUP(D724,'02_РЦ'!$A$3:$I$7,9,FALSE),"Немає РЦ"))</f>
        <v>В межах</v>
      </c>
    </row>
    <row r="725" spans="1:19">
      <c r="A725" s="2" t="str">
        <f>'06A_Варіанти'!A716</f>
        <v>BASE_3452</v>
      </c>
      <c r="B725" s="2" t="str">
        <f>'06A_Варіанти'!B716</f>
        <v>TT_3452</v>
      </c>
      <c r="C725" s="2" t="str">
        <f>'06A_Варіанти'!D716</f>
        <v>Основний</v>
      </c>
      <c r="D725" s="2" t="str">
        <f>'06A_Варіанти'!C716</f>
        <v>РЦП</v>
      </c>
      <c r="E725" s="2" t="str">
        <f>'06A_Варіанти'!S716</f>
        <v>DNI_AMUR</v>
      </c>
      <c r="F725" s="2" t="str">
        <f>IF(O725='06A_Варіанти'!E716,'06A_Варіанти'!E$1,IF(O725='06A_Варіанти'!F716,'06A_Варіанти'!F$1,IF(O725='06A_Варіанти'!G716,'06A_Варіанти'!G$1,IF(O725='06A_Варіанти'!H716,'06A_Варіанти'!H$1,IF(O725='06A_Варіанти'!I716,'06A_Варіанти'!I$1,IF(O725='06A_Варіанти'!J716,'06A_Варіанти'!J$1,IF(O725='06A_Варіанти'!K716,'06A_Варіанти'!K$1,IF(O725='06A_Варіанти'!L716,'06A_Варіанти'!L$1,IF(O725='06A_Варіанти'!M716,'06A_Варіанти'!M$1,IF(O725='06A_Варіанти'!N716,'06A_Варіанти'!N$1,IF(O725='06A_Варіанти'!O716,'06A_Варіанти'!O$1,IF(O725='06A_Варіанти'!P716,'06A_Варіанти'!P$1,IF(O725='06A_Варіанти'!Q716,'06A_Варіанти'!Q$1,IF(O725='06A_Варіанти'!R716,'06A_Варіанти'!R$1,"НЕМАЄ МАРШРУТУ"))))))))))))))</f>
        <v>DNI_AMUR</v>
      </c>
      <c r="G725" s="2" t="str">
        <f t="shared" si="77"/>
        <v>БЕЗ ЗМІН</v>
      </c>
      <c r="H725" s="2">
        <f>IF(G725="НЕМАЄ МАРШРУТУ",0,O725-'06A_Варіанти'!T716)</f>
        <v>0</v>
      </c>
      <c r="I725" s="2">
        <f>IFERROR(INDEX('04_Потоки'!$E:$E,MATCH(A725,'04_Потоки'!$A:$A,0)),0)</f>
        <v>1.850536130536131</v>
      </c>
      <c r="J725" s="2">
        <f t="shared" si="78"/>
        <v>1</v>
      </c>
      <c r="K725" s="2">
        <f>IF(C725="РЦК макси",0,2*'06A_Варіанти'!T716*J725)</f>
        <v>303.8</v>
      </c>
      <c r="L725" s="2">
        <f t="shared" si="79"/>
        <v>303.8</v>
      </c>
      <c r="M725" s="2">
        <f t="shared" si="80"/>
        <v>0</v>
      </c>
      <c r="N725" s="9">
        <f t="shared" si="81"/>
        <v>0</v>
      </c>
      <c r="O725" s="2">
        <f>MIN(IF('07A_Конструктор'!$D$5="Так",'06A_Варіанти'!E716,1E+99),IF('07A_Конструктор'!$D$6="Так",'06A_Варіанти'!F716,1E+99),IF('07A_Конструктор'!$D$7="Так",'06A_Варіанти'!G716,1E+99),IF('07A_Конструктор'!$D$8="Так",'06A_Варіанти'!H716,1E+99),IF('07A_Конструктор'!$D$9="Так",'06A_Варіанти'!I716,1E+99),IF('07A_Конструктор'!$D$10="Так",'06A_Варіанти'!J716,1E+99),IF('07A_Конструктор'!$D$11="Так",'06A_Варіанти'!K716,1E+99),IF('07A_Конструктор'!$D$12="Так",'06A_Варіанти'!L716,1E+99),IF('07A_Конструктор'!$D$13="Так",'06A_Варіанти'!M716,1E+99),IF('07A_Конструктор'!$D$14="Так",'06A_Варіанти'!N716,1E+99),IF('07A_Конструктор'!$D$15="Так",'06A_Варіанти'!O716,1E+99),IF('07A_Конструктор'!$D$16="Так",'06A_Варіанти'!P716,1E+99),IF('07A_Конструктор'!$D$17="Так",'06A_Варіанти'!Q716,1E+99),IF('06A_Варіанти'!R716="",1E+99,'06A_Варіанти'!R716))</f>
        <v>151.9</v>
      </c>
      <c r="P725" s="2" t="str">
        <f t="shared" si="82"/>
        <v>5 т</v>
      </c>
      <c r="Q725" s="2">
        <f t="shared" si="83"/>
        <v>14</v>
      </c>
      <c r="R725" s="2">
        <f>IF(OR(C725="РЦК макси",C725="РЦЧ SKU"),"SKU-потік",IFERROR(VLOOKUP(D725,'02_РЦ'!$A$3:$I$7,5,FALSE),0))</f>
        <v>800</v>
      </c>
      <c r="S725" s="2" t="str">
        <f>IF(OR(C725="РЦК макси",C725="РЦЧ SKU"),"Не рахується в ліміт",IFERROR(VLOOKUP(D725,'02_РЦ'!$A$3:$I$7,9,FALSE),"Немає РЦ"))</f>
        <v>В межах</v>
      </c>
    </row>
    <row r="726" spans="1:19">
      <c r="A726" s="2" t="str">
        <f>'06A_Варіанти'!A717</f>
        <v>BASE_520</v>
      </c>
      <c r="B726" s="2" t="str">
        <f>'06A_Варіанти'!B717</f>
        <v>TT_520</v>
      </c>
      <c r="C726" s="2" t="str">
        <f>'06A_Варіанти'!D717</f>
        <v>Основний</v>
      </c>
      <c r="D726" s="2" t="str">
        <f>'06A_Варіанти'!C717</f>
        <v>РЦВ</v>
      </c>
      <c r="E726" s="2" t="str">
        <f>'06A_Варіанти'!S717</f>
        <v>DIRECT</v>
      </c>
      <c r="F726" s="2" t="str">
        <f>IF(O726='06A_Варіанти'!E717,'06A_Варіанти'!E$1,IF(O726='06A_Варіанти'!F717,'06A_Варіанти'!F$1,IF(O726='06A_Варіанти'!G717,'06A_Варіанти'!G$1,IF(O726='06A_Варіанти'!H717,'06A_Варіанти'!H$1,IF(O726='06A_Варіанти'!I717,'06A_Варіанти'!I$1,IF(O726='06A_Варіанти'!J717,'06A_Варіанти'!J$1,IF(O726='06A_Варіанти'!K717,'06A_Варіанти'!K$1,IF(O726='06A_Варіанти'!L717,'06A_Варіанти'!L$1,IF(O726='06A_Варіанти'!M717,'06A_Варіанти'!M$1,IF(O726='06A_Варіанти'!N717,'06A_Варіанти'!N$1,IF(O726='06A_Варіанти'!O717,'06A_Варіанти'!O$1,IF(O726='06A_Варіанти'!P717,'06A_Варіанти'!P$1,IF(O726='06A_Варіанти'!Q717,'06A_Варіанти'!Q$1,IF(O726='06A_Варіанти'!R717,'06A_Варіанти'!R$1,"НЕМАЄ МАРШРУТУ"))))))))))))))</f>
        <v>DIRECT</v>
      </c>
      <c r="G726" s="2" t="str">
        <f t="shared" si="77"/>
        <v>БЕЗ ЗМІН</v>
      </c>
      <c r="H726" s="2">
        <f>IF(G726="НЕМАЄ МАРШРУТУ",0,O726-'06A_Варіанти'!T717)</f>
        <v>0</v>
      </c>
      <c r="I726" s="2">
        <f>IFERROR(INDEX('04_Потоки'!$E:$E,MATCH(A726,'04_Потоки'!$A:$A,0)),0)</f>
        <v>2.2389999999999999</v>
      </c>
      <c r="J726" s="2">
        <f t="shared" si="78"/>
        <v>1</v>
      </c>
      <c r="K726" s="2">
        <f>IF(C726="РЦК макси",0,2*'06A_Варіанти'!T717*J726)</f>
        <v>333.6</v>
      </c>
      <c r="L726" s="2">
        <f t="shared" si="79"/>
        <v>333.6</v>
      </c>
      <c r="M726" s="2">
        <f t="shared" si="80"/>
        <v>0</v>
      </c>
      <c r="N726" s="9">
        <f t="shared" si="81"/>
        <v>0</v>
      </c>
      <c r="O726" s="2">
        <f>MIN(IF('07A_Конструктор'!$D$5="Так",'06A_Варіанти'!E717,1E+99),IF('07A_Конструктор'!$D$6="Так",'06A_Варіанти'!F717,1E+99),IF('07A_Конструктор'!$D$7="Так",'06A_Варіанти'!G717,1E+99),IF('07A_Конструктор'!$D$8="Так",'06A_Варіанти'!H717,1E+99),IF('07A_Конструктор'!$D$9="Так",'06A_Варіанти'!I717,1E+99),IF('07A_Конструктор'!$D$10="Так",'06A_Варіанти'!J717,1E+99),IF('07A_Конструктор'!$D$11="Так",'06A_Варіанти'!K717,1E+99),IF('07A_Конструктор'!$D$12="Так",'06A_Варіанти'!L717,1E+99),IF('07A_Конструктор'!$D$13="Так",'06A_Варіанти'!M717,1E+99),IF('07A_Конструктор'!$D$14="Так",'06A_Варіанти'!N717,1E+99),IF('07A_Конструктор'!$D$15="Так",'06A_Варіанти'!O717,1E+99),IF('07A_Конструктор'!$D$16="Так",'06A_Варіанти'!P717,1E+99),IF('07A_Конструктор'!$D$17="Так",'06A_Варіанти'!Q717,1E+99),IF('06A_Варіанти'!R717="",1E+99,'06A_Варіанти'!R717))</f>
        <v>166.8</v>
      </c>
      <c r="P726" s="2" t="str">
        <f t="shared" si="82"/>
        <v>5 т</v>
      </c>
      <c r="Q726" s="2">
        <f t="shared" si="83"/>
        <v>14</v>
      </c>
      <c r="R726" s="2">
        <f>IF(OR(C726="РЦК макси",C726="РЦЧ SKU"),"SKU-потік",IFERROR(VLOOKUP(D726,'02_РЦ'!$A$3:$I$7,5,FALSE),0))</f>
        <v>500</v>
      </c>
      <c r="S726" s="2" t="str">
        <f>IF(OR(C726="РЦК макси",C726="РЦЧ SKU"),"Не рахується в ліміт",IFERROR(VLOOKUP(D726,'02_РЦ'!$A$3:$I$7,9,FALSE),"Немає РЦ"))</f>
        <v>В межах</v>
      </c>
    </row>
    <row r="727" spans="1:19">
      <c r="A727" s="2" t="str">
        <f>'06A_Варіанти'!A718</f>
        <v>BASE_414</v>
      </c>
      <c r="B727" s="2" t="str">
        <f>'06A_Варіанти'!B718</f>
        <v>TT_414</v>
      </c>
      <c r="C727" s="2" t="str">
        <f>'06A_Варіанти'!D718</f>
        <v>Основний</v>
      </c>
      <c r="D727" s="2" t="str">
        <f>'06A_Варіанти'!C718</f>
        <v>РЦВ</v>
      </c>
      <c r="E727" s="2" t="str">
        <f>'06A_Варіанти'!S718</f>
        <v>DIRECT</v>
      </c>
      <c r="F727" s="2" t="str">
        <f>IF(O727='06A_Варіанти'!E718,'06A_Варіанти'!E$1,IF(O727='06A_Варіанти'!F718,'06A_Варіанти'!F$1,IF(O727='06A_Варіанти'!G718,'06A_Варіанти'!G$1,IF(O727='06A_Варіанти'!H718,'06A_Варіанти'!H$1,IF(O727='06A_Варіанти'!I718,'06A_Варіанти'!I$1,IF(O727='06A_Варіанти'!J718,'06A_Варіанти'!J$1,IF(O727='06A_Варіанти'!K718,'06A_Варіанти'!K$1,IF(O727='06A_Варіанти'!L718,'06A_Варіанти'!L$1,IF(O727='06A_Варіанти'!M718,'06A_Варіанти'!M$1,IF(O727='06A_Варіанти'!N718,'06A_Варіанти'!N$1,IF(O727='06A_Варіанти'!O718,'06A_Варіанти'!O$1,IF(O727='06A_Варіанти'!P718,'06A_Варіанти'!P$1,IF(O727='06A_Варіанти'!Q718,'06A_Варіанти'!Q$1,IF(O727='06A_Варіанти'!R718,'06A_Варіанти'!R$1,"НЕМАЄ МАРШРУТУ"))))))))))))))</f>
        <v>DIRECT</v>
      </c>
      <c r="G727" s="2" t="str">
        <f t="shared" si="77"/>
        <v>БЕЗ ЗМІН</v>
      </c>
      <c r="H727" s="2">
        <f>IF(G727="НЕМАЄ МАРШРУТУ",0,O727-'06A_Варіанти'!T718)</f>
        <v>0</v>
      </c>
      <c r="I727" s="2">
        <f>IFERROR(INDEX('04_Потоки'!$E:$E,MATCH(A727,'04_Потоки'!$A:$A,0)),0)</f>
        <v>2.2389999999999999</v>
      </c>
      <c r="J727" s="2">
        <f t="shared" si="78"/>
        <v>1</v>
      </c>
      <c r="K727" s="2">
        <f>IF(C727="РЦК макси",0,2*'06A_Варіанти'!T718*J727)</f>
        <v>510.4</v>
      </c>
      <c r="L727" s="2">
        <f t="shared" si="79"/>
        <v>510.4</v>
      </c>
      <c r="M727" s="2">
        <f t="shared" si="80"/>
        <v>0</v>
      </c>
      <c r="N727" s="9">
        <f t="shared" si="81"/>
        <v>0</v>
      </c>
      <c r="O727" s="2">
        <f>MIN(IF('07A_Конструктор'!$D$5="Так",'06A_Варіанти'!E718,1E+99),IF('07A_Конструктор'!$D$6="Так",'06A_Варіанти'!F718,1E+99),IF('07A_Конструктор'!$D$7="Так",'06A_Варіанти'!G718,1E+99),IF('07A_Конструктор'!$D$8="Так",'06A_Варіанти'!H718,1E+99),IF('07A_Конструктор'!$D$9="Так",'06A_Варіанти'!I718,1E+99),IF('07A_Конструктор'!$D$10="Так",'06A_Варіанти'!J718,1E+99),IF('07A_Конструктор'!$D$11="Так",'06A_Варіанти'!K718,1E+99),IF('07A_Конструктор'!$D$12="Так",'06A_Варіанти'!L718,1E+99),IF('07A_Конструктор'!$D$13="Так",'06A_Варіанти'!M718,1E+99),IF('07A_Конструктор'!$D$14="Так",'06A_Варіанти'!N718,1E+99),IF('07A_Конструктор'!$D$15="Так",'06A_Варіанти'!O718,1E+99),IF('07A_Конструктор'!$D$16="Так",'06A_Варіанти'!P718,1E+99),IF('07A_Конструктор'!$D$17="Так",'06A_Варіанти'!Q718,1E+99),IF('06A_Варіанти'!R718="",1E+99,'06A_Варіанти'!R718))</f>
        <v>255.2</v>
      </c>
      <c r="P727" s="2" t="str">
        <f t="shared" si="82"/>
        <v>5 т</v>
      </c>
      <c r="Q727" s="2">
        <f t="shared" si="83"/>
        <v>14</v>
      </c>
      <c r="R727" s="2">
        <f>IF(OR(C727="РЦК макси",C727="РЦЧ SKU"),"SKU-потік",IFERROR(VLOOKUP(D727,'02_РЦ'!$A$3:$I$7,5,FALSE),0))</f>
        <v>500</v>
      </c>
      <c r="S727" s="2" t="str">
        <f>IF(OR(C727="РЦК макси",C727="РЦЧ SKU"),"Не рахується в ліміт",IFERROR(VLOOKUP(D727,'02_РЦ'!$A$3:$I$7,9,FALSE),"Немає РЦ"))</f>
        <v>В межах</v>
      </c>
    </row>
    <row r="728" spans="1:19">
      <c r="A728" s="2" t="str">
        <f>'06A_Варіанти'!A719</f>
        <v>BASE_31</v>
      </c>
      <c r="B728" s="2" t="str">
        <f>'06A_Варіанти'!B719</f>
        <v>TT_31</v>
      </c>
      <c r="C728" s="2" t="str">
        <f>'06A_Варіанти'!D719</f>
        <v>Основний</v>
      </c>
      <c r="D728" s="2" t="str">
        <f>'06A_Варіанти'!C719</f>
        <v>РЦВ</v>
      </c>
      <c r="E728" s="2" t="str">
        <f>'06A_Варіанти'!S719</f>
        <v>DIRECT</v>
      </c>
      <c r="F728" s="2" t="str">
        <f>IF(O728='06A_Варіанти'!E719,'06A_Варіанти'!E$1,IF(O728='06A_Варіанти'!F719,'06A_Варіанти'!F$1,IF(O728='06A_Варіанти'!G719,'06A_Варіанти'!G$1,IF(O728='06A_Варіанти'!H719,'06A_Варіанти'!H$1,IF(O728='06A_Варіанти'!I719,'06A_Варіанти'!I$1,IF(O728='06A_Варіанти'!J719,'06A_Варіанти'!J$1,IF(O728='06A_Варіанти'!K719,'06A_Варіанти'!K$1,IF(O728='06A_Варіанти'!L719,'06A_Варіанти'!L$1,IF(O728='06A_Варіанти'!M719,'06A_Варіанти'!M$1,IF(O728='06A_Варіанти'!N719,'06A_Варіанти'!N$1,IF(O728='06A_Варіанти'!O719,'06A_Варіанти'!O$1,IF(O728='06A_Варіанти'!P719,'06A_Варіанти'!P$1,IF(O728='06A_Варіанти'!Q719,'06A_Варіанти'!Q$1,IF(O728='06A_Варіанти'!R719,'06A_Варіанти'!R$1,"НЕМАЄ МАРШРУТУ"))))))))))))))</f>
        <v>DIRECT</v>
      </c>
      <c r="G728" s="2" t="str">
        <f t="shared" si="77"/>
        <v>БЕЗ ЗМІН</v>
      </c>
      <c r="H728" s="2">
        <f>IF(G728="НЕМАЄ МАРШРУТУ",0,O728-'06A_Варіанти'!T719)</f>
        <v>0</v>
      </c>
      <c r="I728" s="2">
        <f>IFERROR(INDEX('04_Потоки'!$E:$E,MATCH(A728,'04_Потоки'!$A:$A,0)),0)</f>
        <v>2.2389999999999999</v>
      </c>
      <c r="J728" s="2">
        <f t="shared" si="78"/>
        <v>1</v>
      </c>
      <c r="K728" s="2">
        <f>IF(C728="РЦК макси",0,2*'06A_Варіанти'!T719*J728)</f>
        <v>333.2</v>
      </c>
      <c r="L728" s="2">
        <f t="shared" si="79"/>
        <v>333.2</v>
      </c>
      <c r="M728" s="2">
        <f t="shared" si="80"/>
        <v>0</v>
      </c>
      <c r="N728" s="9">
        <f t="shared" si="81"/>
        <v>0</v>
      </c>
      <c r="O728" s="2">
        <f>MIN(IF('07A_Конструктор'!$D$5="Так",'06A_Варіанти'!E719,1E+99),IF('07A_Конструктор'!$D$6="Так",'06A_Варіанти'!F719,1E+99),IF('07A_Конструктор'!$D$7="Так",'06A_Варіанти'!G719,1E+99),IF('07A_Конструктор'!$D$8="Так",'06A_Варіанти'!H719,1E+99),IF('07A_Конструктор'!$D$9="Так",'06A_Варіанти'!I719,1E+99),IF('07A_Конструктор'!$D$10="Так",'06A_Варіанти'!J719,1E+99),IF('07A_Конструктор'!$D$11="Так",'06A_Варіанти'!K719,1E+99),IF('07A_Конструктор'!$D$12="Так",'06A_Варіанти'!L719,1E+99),IF('07A_Конструктор'!$D$13="Так",'06A_Варіанти'!M719,1E+99),IF('07A_Конструктор'!$D$14="Так",'06A_Варіанти'!N719,1E+99),IF('07A_Конструктор'!$D$15="Так",'06A_Варіанти'!O719,1E+99),IF('07A_Конструктор'!$D$16="Так",'06A_Варіанти'!P719,1E+99),IF('07A_Конструктор'!$D$17="Так",'06A_Варіанти'!Q719,1E+99),IF('06A_Варіанти'!R719="",1E+99,'06A_Варіанти'!R719))</f>
        <v>166.6</v>
      </c>
      <c r="P728" s="2" t="str">
        <f t="shared" si="82"/>
        <v>5 т</v>
      </c>
      <c r="Q728" s="2">
        <f t="shared" si="83"/>
        <v>14</v>
      </c>
      <c r="R728" s="2">
        <f>IF(OR(C728="РЦК макси",C728="РЦЧ SKU"),"SKU-потік",IFERROR(VLOOKUP(D728,'02_РЦ'!$A$3:$I$7,5,FALSE),0))</f>
        <v>500</v>
      </c>
      <c r="S728" s="2" t="str">
        <f>IF(OR(C728="РЦК макси",C728="РЦЧ SKU"),"Не рахується в ліміт",IFERROR(VLOOKUP(D728,'02_РЦ'!$A$3:$I$7,9,FALSE),"Немає РЦ"))</f>
        <v>В межах</v>
      </c>
    </row>
    <row r="729" spans="1:19">
      <c r="A729" s="2" t="str">
        <f>'06A_Варіанти'!A720</f>
        <v>BASE_53</v>
      </c>
      <c r="B729" s="2" t="str">
        <f>'06A_Варіанти'!B720</f>
        <v>TT_53</v>
      </c>
      <c r="C729" s="2" t="str">
        <f>'06A_Варіанти'!D720</f>
        <v>Основний</v>
      </c>
      <c r="D729" s="2" t="str">
        <f>'06A_Варіанти'!C720</f>
        <v>РЦВ</v>
      </c>
      <c r="E729" s="2" t="str">
        <f>'06A_Варіанти'!S720</f>
        <v>DIRECT</v>
      </c>
      <c r="F729" s="2" t="str">
        <f>IF(O729='06A_Варіанти'!E720,'06A_Варіанти'!E$1,IF(O729='06A_Варіанти'!F720,'06A_Варіанти'!F$1,IF(O729='06A_Варіанти'!G720,'06A_Варіанти'!G$1,IF(O729='06A_Варіанти'!H720,'06A_Варіанти'!H$1,IF(O729='06A_Варіанти'!I720,'06A_Варіанти'!I$1,IF(O729='06A_Варіанти'!J720,'06A_Варіанти'!J$1,IF(O729='06A_Варіанти'!K720,'06A_Варіанти'!K$1,IF(O729='06A_Варіанти'!L720,'06A_Варіанти'!L$1,IF(O729='06A_Варіанти'!M720,'06A_Варіанти'!M$1,IF(O729='06A_Варіанти'!N720,'06A_Варіанти'!N$1,IF(O729='06A_Варіанти'!O720,'06A_Варіанти'!O$1,IF(O729='06A_Варіанти'!P720,'06A_Варіанти'!P$1,IF(O729='06A_Варіанти'!Q720,'06A_Варіанти'!Q$1,IF(O729='06A_Варіанти'!R720,'06A_Варіанти'!R$1,"НЕМАЄ МАРШРУТУ"))))))))))))))</f>
        <v>DIRECT</v>
      </c>
      <c r="G729" s="2" t="str">
        <f t="shared" si="77"/>
        <v>БЕЗ ЗМІН</v>
      </c>
      <c r="H729" s="2">
        <f>IF(G729="НЕМАЄ МАРШРУТУ",0,O729-'06A_Варіанти'!T720)</f>
        <v>0</v>
      </c>
      <c r="I729" s="2">
        <f>IFERROR(INDEX('04_Потоки'!$E:$E,MATCH(A729,'04_Потоки'!$A:$A,0)),0)</f>
        <v>2.2389999999999999</v>
      </c>
      <c r="J729" s="2">
        <f t="shared" si="78"/>
        <v>1</v>
      </c>
      <c r="K729" s="2">
        <f>IF(C729="РЦК макси",0,2*'06A_Варіанти'!T720*J729)</f>
        <v>618.4</v>
      </c>
      <c r="L729" s="2">
        <f t="shared" si="79"/>
        <v>618.4</v>
      </c>
      <c r="M729" s="2">
        <f t="shared" si="80"/>
        <v>0</v>
      </c>
      <c r="N729" s="9">
        <f t="shared" si="81"/>
        <v>0</v>
      </c>
      <c r="O729" s="2">
        <f>MIN(IF('07A_Конструктор'!$D$5="Так",'06A_Варіанти'!E720,1E+99),IF('07A_Конструктор'!$D$6="Так",'06A_Варіанти'!F720,1E+99),IF('07A_Конструктор'!$D$7="Так",'06A_Варіанти'!G720,1E+99),IF('07A_Конструктор'!$D$8="Так",'06A_Варіанти'!H720,1E+99),IF('07A_Конструктор'!$D$9="Так",'06A_Варіанти'!I720,1E+99),IF('07A_Конструктор'!$D$10="Так",'06A_Варіанти'!J720,1E+99),IF('07A_Конструктор'!$D$11="Так",'06A_Варіанти'!K720,1E+99),IF('07A_Конструктор'!$D$12="Так",'06A_Варіанти'!L720,1E+99),IF('07A_Конструктор'!$D$13="Так",'06A_Варіанти'!M720,1E+99),IF('07A_Конструктор'!$D$14="Так",'06A_Варіанти'!N720,1E+99),IF('07A_Конструктор'!$D$15="Так",'06A_Варіанти'!O720,1E+99),IF('07A_Конструктор'!$D$16="Так",'06A_Варіанти'!P720,1E+99),IF('07A_Конструктор'!$D$17="Так",'06A_Варіанти'!Q720,1E+99),IF('06A_Варіанти'!R720="",1E+99,'06A_Варіанти'!R720))</f>
        <v>309.2</v>
      </c>
      <c r="P729" s="2" t="str">
        <f t="shared" si="82"/>
        <v>5 т</v>
      </c>
      <c r="Q729" s="2">
        <f t="shared" si="83"/>
        <v>14</v>
      </c>
      <c r="R729" s="2">
        <f>IF(OR(C729="РЦК макси",C729="РЦЧ SKU"),"SKU-потік",IFERROR(VLOOKUP(D729,'02_РЦ'!$A$3:$I$7,5,FALSE),0))</f>
        <v>500</v>
      </c>
      <c r="S729" s="2" t="str">
        <f>IF(OR(C729="РЦК макси",C729="РЦЧ SKU"),"Не рахується в ліміт",IFERROR(VLOOKUP(D729,'02_РЦ'!$A$3:$I$7,9,FALSE),"Немає РЦ"))</f>
        <v>В межах</v>
      </c>
    </row>
    <row r="730" spans="1:19">
      <c r="A730" s="2" t="str">
        <f>'06A_Варіанти'!A721</f>
        <v>BASE_54</v>
      </c>
      <c r="B730" s="2" t="str">
        <f>'06A_Варіанти'!B721</f>
        <v>TT_54</v>
      </c>
      <c r="C730" s="2" t="str">
        <f>'06A_Варіанти'!D721</f>
        <v>Основний</v>
      </c>
      <c r="D730" s="2" t="str">
        <f>'06A_Варіанти'!C721</f>
        <v>РЦВ</v>
      </c>
      <c r="E730" s="2" t="str">
        <f>'06A_Варіанти'!S721</f>
        <v>DIRECT</v>
      </c>
      <c r="F730" s="2" t="str">
        <f>IF(O730='06A_Варіанти'!E721,'06A_Варіанти'!E$1,IF(O730='06A_Варіанти'!F721,'06A_Варіанти'!F$1,IF(O730='06A_Варіанти'!G721,'06A_Варіанти'!G$1,IF(O730='06A_Варіанти'!H721,'06A_Варіанти'!H$1,IF(O730='06A_Варіанти'!I721,'06A_Варіанти'!I$1,IF(O730='06A_Варіанти'!J721,'06A_Варіанти'!J$1,IF(O730='06A_Варіанти'!K721,'06A_Варіанти'!K$1,IF(O730='06A_Варіанти'!L721,'06A_Варіанти'!L$1,IF(O730='06A_Варіанти'!M721,'06A_Варіанти'!M$1,IF(O730='06A_Варіанти'!N721,'06A_Варіанти'!N$1,IF(O730='06A_Варіанти'!O721,'06A_Варіанти'!O$1,IF(O730='06A_Варіанти'!P721,'06A_Варіанти'!P$1,IF(O730='06A_Варіанти'!Q721,'06A_Варіанти'!Q$1,IF(O730='06A_Варіанти'!R721,'06A_Варіанти'!R$1,"НЕМАЄ МАРШРУТУ"))))))))))))))</f>
        <v>DIRECT</v>
      </c>
      <c r="G730" s="2" t="str">
        <f t="shared" si="77"/>
        <v>БЕЗ ЗМІН</v>
      </c>
      <c r="H730" s="2">
        <f>IF(G730="НЕМАЄ МАРШРУТУ",0,O730-'06A_Варіанти'!T721)</f>
        <v>0</v>
      </c>
      <c r="I730" s="2">
        <f>IFERROR(INDEX('04_Потоки'!$E:$E,MATCH(A730,'04_Потоки'!$A:$A,0)),0)</f>
        <v>2.2389999999999999</v>
      </c>
      <c r="J730" s="2">
        <f t="shared" si="78"/>
        <v>1</v>
      </c>
      <c r="K730" s="2">
        <f>IF(C730="РЦК макси",0,2*'06A_Варіанти'!T721*J730)</f>
        <v>11.6</v>
      </c>
      <c r="L730" s="2">
        <f t="shared" si="79"/>
        <v>11.6</v>
      </c>
      <c r="M730" s="2">
        <f t="shared" si="80"/>
        <v>0</v>
      </c>
      <c r="N730" s="9">
        <f t="shared" si="81"/>
        <v>0</v>
      </c>
      <c r="O730" s="2">
        <f>MIN(IF('07A_Конструктор'!$D$5="Так",'06A_Варіанти'!E721,1E+99),IF('07A_Конструктор'!$D$6="Так",'06A_Варіанти'!F721,1E+99),IF('07A_Конструктор'!$D$7="Так",'06A_Варіанти'!G721,1E+99),IF('07A_Конструктор'!$D$8="Так",'06A_Варіанти'!H721,1E+99),IF('07A_Конструктор'!$D$9="Так",'06A_Варіанти'!I721,1E+99),IF('07A_Конструктор'!$D$10="Так",'06A_Варіанти'!J721,1E+99),IF('07A_Конструктор'!$D$11="Так",'06A_Варіанти'!K721,1E+99),IF('07A_Конструктор'!$D$12="Так",'06A_Варіанти'!L721,1E+99),IF('07A_Конструктор'!$D$13="Так",'06A_Варіанти'!M721,1E+99),IF('07A_Конструктор'!$D$14="Так",'06A_Варіанти'!N721,1E+99),IF('07A_Конструктор'!$D$15="Так",'06A_Варіанти'!O721,1E+99),IF('07A_Конструктор'!$D$16="Так",'06A_Варіанти'!P721,1E+99),IF('07A_Конструктор'!$D$17="Так",'06A_Варіанти'!Q721,1E+99),IF('06A_Варіанти'!R721="",1E+99,'06A_Варіанти'!R721))</f>
        <v>5.8</v>
      </c>
      <c r="P730" s="2" t="str">
        <f t="shared" si="82"/>
        <v>5 т</v>
      </c>
      <c r="Q730" s="2">
        <f t="shared" si="83"/>
        <v>14</v>
      </c>
      <c r="R730" s="2">
        <f>IF(OR(C730="РЦК макси",C730="РЦЧ SKU"),"SKU-потік",IFERROR(VLOOKUP(D730,'02_РЦ'!$A$3:$I$7,5,FALSE),0))</f>
        <v>500</v>
      </c>
      <c r="S730" s="2" t="str">
        <f>IF(OR(C730="РЦК макси",C730="РЦЧ SKU"),"Не рахується в ліміт",IFERROR(VLOOKUP(D730,'02_РЦ'!$A$3:$I$7,9,FALSE),"Немає РЦ"))</f>
        <v>В межах</v>
      </c>
    </row>
    <row r="731" spans="1:19">
      <c r="A731" s="2" t="str">
        <f>'06A_Варіанти'!A722</f>
        <v>BASE_59</v>
      </c>
      <c r="B731" s="2" t="str">
        <f>'06A_Варіанти'!B722</f>
        <v>TT_59</v>
      </c>
      <c r="C731" s="2" t="str">
        <f>'06A_Варіанти'!D722</f>
        <v>Основний</v>
      </c>
      <c r="D731" s="2" t="str">
        <f>'06A_Варіанти'!C722</f>
        <v>РЦВ</v>
      </c>
      <c r="E731" s="2" t="str">
        <f>'06A_Варіанти'!S722</f>
        <v>DIRECT</v>
      </c>
      <c r="F731" s="2" t="str">
        <f>IF(O731='06A_Варіанти'!E722,'06A_Варіанти'!E$1,IF(O731='06A_Варіанти'!F722,'06A_Варіанти'!F$1,IF(O731='06A_Варіанти'!G722,'06A_Варіанти'!G$1,IF(O731='06A_Варіанти'!H722,'06A_Варіанти'!H$1,IF(O731='06A_Варіанти'!I722,'06A_Варіанти'!I$1,IF(O731='06A_Варіанти'!J722,'06A_Варіанти'!J$1,IF(O731='06A_Варіанти'!K722,'06A_Варіанти'!K$1,IF(O731='06A_Варіанти'!L722,'06A_Варіанти'!L$1,IF(O731='06A_Варіанти'!M722,'06A_Варіанти'!M$1,IF(O731='06A_Варіанти'!N722,'06A_Варіанти'!N$1,IF(O731='06A_Варіанти'!O722,'06A_Варіанти'!O$1,IF(O731='06A_Варіанти'!P722,'06A_Варіанти'!P$1,IF(O731='06A_Варіанти'!Q722,'06A_Варіанти'!Q$1,IF(O731='06A_Варіанти'!R722,'06A_Варіанти'!R$1,"НЕМАЄ МАРШРУТУ"))))))))))))))</f>
        <v>DIRECT</v>
      </c>
      <c r="G731" s="2" t="str">
        <f t="shared" si="77"/>
        <v>БЕЗ ЗМІН</v>
      </c>
      <c r="H731" s="2">
        <f>IF(G731="НЕМАЄ МАРШРУТУ",0,O731-'06A_Варіанти'!T722)</f>
        <v>0</v>
      </c>
      <c r="I731" s="2">
        <f>IFERROR(INDEX('04_Потоки'!$E:$E,MATCH(A731,'04_Потоки'!$A:$A,0)),0)</f>
        <v>2.2389999999999999</v>
      </c>
      <c r="J731" s="2">
        <f t="shared" si="78"/>
        <v>1</v>
      </c>
      <c r="K731" s="2">
        <f>IF(C731="РЦК макси",0,2*'06A_Варіанти'!T722*J731)</f>
        <v>318</v>
      </c>
      <c r="L731" s="2">
        <f t="shared" si="79"/>
        <v>318</v>
      </c>
      <c r="M731" s="2">
        <f t="shared" si="80"/>
        <v>0</v>
      </c>
      <c r="N731" s="9">
        <f t="shared" si="81"/>
        <v>0</v>
      </c>
      <c r="O731" s="2">
        <f>MIN(IF('07A_Конструктор'!$D$5="Так",'06A_Варіанти'!E722,1E+99),IF('07A_Конструктор'!$D$6="Так",'06A_Варіанти'!F722,1E+99),IF('07A_Конструктор'!$D$7="Так",'06A_Варіанти'!G722,1E+99),IF('07A_Конструктор'!$D$8="Так",'06A_Варіанти'!H722,1E+99),IF('07A_Конструктор'!$D$9="Так",'06A_Варіанти'!I722,1E+99),IF('07A_Конструктор'!$D$10="Так",'06A_Варіанти'!J722,1E+99),IF('07A_Конструктор'!$D$11="Так",'06A_Варіанти'!K722,1E+99),IF('07A_Конструктор'!$D$12="Так",'06A_Варіанти'!L722,1E+99),IF('07A_Конструктор'!$D$13="Так",'06A_Варіанти'!M722,1E+99),IF('07A_Конструктор'!$D$14="Так",'06A_Варіанти'!N722,1E+99),IF('07A_Конструктор'!$D$15="Так",'06A_Варіанти'!O722,1E+99),IF('07A_Конструктор'!$D$16="Так",'06A_Варіанти'!P722,1E+99),IF('07A_Конструктор'!$D$17="Так",'06A_Варіанти'!Q722,1E+99),IF('06A_Варіанти'!R722="",1E+99,'06A_Варіанти'!R722))</f>
        <v>159</v>
      </c>
      <c r="P731" s="2" t="str">
        <f t="shared" si="82"/>
        <v>5 т</v>
      </c>
      <c r="Q731" s="2">
        <f t="shared" si="83"/>
        <v>14</v>
      </c>
      <c r="R731" s="2">
        <f>IF(OR(C731="РЦК макси",C731="РЦЧ SKU"),"SKU-потік",IFERROR(VLOOKUP(D731,'02_РЦ'!$A$3:$I$7,5,FALSE),0))</f>
        <v>500</v>
      </c>
      <c r="S731" s="2" t="str">
        <f>IF(OR(C731="РЦК макси",C731="РЦЧ SKU"),"Не рахується в ліміт",IFERROR(VLOOKUP(D731,'02_РЦ'!$A$3:$I$7,9,FALSE),"Немає РЦ"))</f>
        <v>В межах</v>
      </c>
    </row>
    <row r="732" spans="1:19">
      <c r="A732" s="2" t="str">
        <f>'06A_Варіанти'!A723</f>
        <v>BASE_69</v>
      </c>
      <c r="B732" s="2" t="str">
        <f>'06A_Варіанти'!B723</f>
        <v>TT_69</v>
      </c>
      <c r="C732" s="2" t="str">
        <f>'06A_Варіанти'!D723</f>
        <v>Основний</v>
      </c>
      <c r="D732" s="2" t="str">
        <f>'06A_Варіанти'!C723</f>
        <v>РЦВ</v>
      </c>
      <c r="E732" s="2" t="str">
        <f>'06A_Варіанти'!S723</f>
        <v>DIRECT</v>
      </c>
      <c r="F732" s="2" t="str">
        <f>IF(O732='06A_Варіанти'!E723,'06A_Варіанти'!E$1,IF(O732='06A_Варіанти'!F723,'06A_Варіанти'!F$1,IF(O732='06A_Варіанти'!G723,'06A_Варіанти'!G$1,IF(O732='06A_Варіанти'!H723,'06A_Варіанти'!H$1,IF(O732='06A_Варіанти'!I723,'06A_Варіанти'!I$1,IF(O732='06A_Варіанти'!J723,'06A_Варіанти'!J$1,IF(O732='06A_Варіанти'!K723,'06A_Варіанти'!K$1,IF(O732='06A_Варіанти'!L723,'06A_Варіанти'!L$1,IF(O732='06A_Варіанти'!M723,'06A_Варіанти'!M$1,IF(O732='06A_Варіанти'!N723,'06A_Варіанти'!N$1,IF(O732='06A_Варіанти'!O723,'06A_Варіанти'!O$1,IF(O732='06A_Варіанти'!P723,'06A_Варіанти'!P$1,IF(O732='06A_Варіанти'!Q723,'06A_Варіанти'!Q$1,IF(O732='06A_Варіанти'!R723,'06A_Варіанти'!R$1,"НЕМАЄ МАРШРУТУ"))))))))))))))</f>
        <v>DIRECT</v>
      </c>
      <c r="G732" s="2" t="str">
        <f t="shared" si="77"/>
        <v>БЕЗ ЗМІН</v>
      </c>
      <c r="H732" s="2">
        <f>IF(G732="НЕМАЄ МАРШРУТУ",0,O732-'06A_Варіанти'!T723)</f>
        <v>0</v>
      </c>
      <c r="I732" s="2">
        <f>IFERROR(INDEX('04_Потоки'!$E:$E,MATCH(A732,'04_Потоки'!$A:$A,0)),0)</f>
        <v>2.2389999999999999</v>
      </c>
      <c r="J732" s="2">
        <f t="shared" si="78"/>
        <v>1</v>
      </c>
      <c r="K732" s="2">
        <f>IF(C732="РЦК макси",0,2*'06A_Варіанти'!T723*J732)</f>
        <v>612</v>
      </c>
      <c r="L732" s="2">
        <f t="shared" si="79"/>
        <v>612</v>
      </c>
      <c r="M732" s="2">
        <f t="shared" si="80"/>
        <v>0</v>
      </c>
      <c r="N732" s="9">
        <f t="shared" si="81"/>
        <v>0</v>
      </c>
      <c r="O732" s="2">
        <f>MIN(IF('07A_Конструктор'!$D$5="Так",'06A_Варіанти'!E723,1E+99),IF('07A_Конструктор'!$D$6="Так",'06A_Варіанти'!F723,1E+99),IF('07A_Конструктор'!$D$7="Так",'06A_Варіанти'!G723,1E+99),IF('07A_Конструктор'!$D$8="Так",'06A_Варіанти'!H723,1E+99),IF('07A_Конструктор'!$D$9="Так",'06A_Варіанти'!I723,1E+99),IF('07A_Конструктор'!$D$10="Так",'06A_Варіанти'!J723,1E+99),IF('07A_Конструктор'!$D$11="Так",'06A_Варіанти'!K723,1E+99),IF('07A_Конструктор'!$D$12="Так",'06A_Варіанти'!L723,1E+99),IF('07A_Конструктор'!$D$13="Так",'06A_Варіанти'!M723,1E+99),IF('07A_Конструктор'!$D$14="Так",'06A_Варіанти'!N723,1E+99),IF('07A_Конструктор'!$D$15="Так",'06A_Варіанти'!O723,1E+99),IF('07A_Конструктор'!$D$16="Так",'06A_Варіанти'!P723,1E+99),IF('07A_Конструктор'!$D$17="Так",'06A_Варіанти'!Q723,1E+99),IF('06A_Варіанти'!R723="",1E+99,'06A_Варіанти'!R723))</f>
        <v>306</v>
      </c>
      <c r="P732" s="2" t="str">
        <f t="shared" si="82"/>
        <v>5 т</v>
      </c>
      <c r="Q732" s="2">
        <f t="shared" si="83"/>
        <v>14</v>
      </c>
      <c r="R732" s="2">
        <f>IF(OR(C732="РЦК макси",C732="РЦЧ SKU"),"SKU-потік",IFERROR(VLOOKUP(D732,'02_РЦ'!$A$3:$I$7,5,FALSE),0))</f>
        <v>500</v>
      </c>
      <c r="S732" s="2" t="str">
        <f>IF(OR(C732="РЦК макси",C732="РЦЧ SKU"),"Не рахується в ліміт",IFERROR(VLOOKUP(D732,'02_РЦ'!$A$3:$I$7,9,FALSE),"Немає РЦ"))</f>
        <v>В межах</v>
      </c>
    </row>
    <row r="733" spans="1:19">
      <c r="A733" s="2" t="str">
        <f>'06A_Варіанти'!A724</f>
        <v>BASE_75</v>
      </c>
      <c r="B733" s="2" t="str">
        <f>'06A_Варіанти'!B724</f>
        <v>TT_75</v>
      </c>
      <c r="C733" s="2" t="str">
        <f>'06A_Варіанти'!D724</f>
        <v>Основний</v>
      </c>
      <c r="D733" s="2" t="str">
        <f>'06A_Варіанти'!C724</f>
        <v>РЦВ</v>
      </c>
      <c r="E733" s="2" t="str">
        <f>'06A_Варіанти'!S724</f>
        <v>DIRECT</v>
      </c>
      <c r="F733" s="2" t="str">
        <f>IF(O733='06A_Варіанти'!E724,'06A_Варіанти'!E$1,IF(O733='06A_Варіанти'!F724,'06A_Варіанти'!F$1,IF(O733='06A_Варіанти'!G724,'06A_Варіанти'!G$1,IF(O733='06A_Варіанти'!H724,'06A_Варіанти'!H$1,IF(O733='06A_Варіанти'!I724,'06A_Варіанти'!I$1,IF(O733='06A_Варіанти'!J724,'06A_Варіанти'!J$1,IF(O733='06A_Варіанти'!K724,'06A_Варіанти'!K$1,IF(O733='06A_Варіанти'!L724,'06A_Варіанти'!L$1,IF(O733='06A_Варіанти'!M724,'06A_Варіанти'!M$1,IF(O733='06A_Варіанти'!N724,'06A_Варіанти'!N$1,IF(O733='06A_Варіанти'!O724,'06A_Варіанти'!O$1,IF(O733='06A_Варіанти'!P724,'06A_Варіанти'!P$1,IF(O733='06A_Варіанти'!Q724,'06A_Варіанти'!Q$1,IF(O733='06A_Варіанти'!R724,'06A_Варіанти'!R$1,"НЕМАЄ МАРШРУТУ"))))))))))))))</f>
        <v>DIRECT</v>
      </c>
      <c r="G733" s="2" t="str">
        <f t="shared" si="77"/>
        <v>БЕЗ ЗМІН</v>
      </c>
      <c r="H733" s="2">
        <f>IF(G733="НЕМАЄ МАРШРУТУ",0,O733-'06A_Варіанти'!T724)</f>
        <v>0</v>
      </c>
      <c r="I733" s="2">
        <f>IFERROR(INDEX('04_Потоки'!$E:$E,MATCH(A733,'04_Потоки'!$A:$A,0)),0)</f>
        <v>2.2389999999999999</v>
      </c>
      <c r="J733" s="2">
        <f t="shared" si="78"/>
        <v>1</v>
      </c>
      <c r="K733" s="2">
        <f>IF(C733="РЦК макси",0,2*'06A_Варіанти'!T724*J733)</f>
        <v>448.8</v>
      </c>
      <c r="L733" s="2">
        <f t="shared" si="79"/>
        <v>448.8</v>
      </c>
      <c r="M733" s="2">
        <f t="shared" si="80"/>
        <v>0</v>
      </c>
      <c r="N733" s="9">
        <f t="shared" si="81"/>
        <v>0</v>
      </c>
      <c r="O733" s="2">
        <f>MIN(IF('07A_Конструктор'!$D$5="Так",'06A_Варіанти'!E724,1E+99),IF('07A_Конструктор'!$D$6="Так",'06A_Варіанти'!F724,1E+99),IF('07A_Конструктор'!$D$7="Так",'06A_Варіанти'!G724,1E+99),IF('07A_Конструктор'!$D$8="Так",'06A_Варіанти'!H724,1E+99),IF('07A_Конструктор'!$D$9="Так",'06A_Варіанти'!I724,1E+99),IF('07A_Конструктор'!$D$10="Так",'06A_Варіанти'!J724,1E+99),IF('07A_Конструктор'!$D$11="Так",'06A_Варіанти'!K724,1E+99),IF('07A_Конструктор'!$D$12="Так",'06A_Варіанти'!L724,1E+99),IF('07A_Конструктор'!$D$13="Так",'06A_Варіанти'!M724,1E+99),IF('07A_Конструктор'!$D$14="Так",'06A_Варіанти'!N724,1E+99),IF('07A_Конструктор'!$D$15="Так",'06A_Варіанти'!O724,1E+99),IF('07A_Конструктор'!$D$16="Так",'06A_Варіанти'!P724,1E+99),IF('07A_Конструктор'!$D$17="Так",'06A_Варіанти'!Q724,1E+99),IF('06A_Варіанти'!R724="",1E+99,'06A_Варіанти'!R724))</f>
        <v>224.4</v>
      </c>
      <c r="P733" s="2" t="str">
        <f t="shared" si="82"/>
        <v>5 т</v>
      </c>
      <c r="Q733" s="2">
        <f t="shared" si="83"/>
        <v>14</v>
      </c>
      <c r="R733" s="2">
        <f>IF(OR(C733="РЦК макси",C733="РЦЧ SKU"),"SKU-потік",IFERROR(VLOOKUP(D733,'02_РЦ'!$A$3:$I$7,5,FALSE),0))</f>
        <v>500</v>
      </c>
      <c r="S733" s="2" t="str">
        <f>IF(OR(C733="РЦК макси",C733="РЦЧ SKU"),"Не рахується в ліміт",IFERROR(VLOOKUP(D733,'02_РЦ'!$A$3:$I$7,9,FALSE),"Немає РЦ"))</f>
        <v>В межах</v>
      </c>
    </row>
    <row r="734" spans="1:19">
      <c r="A734" s="2" t="str">
        <f>'06A_Варіанти'!A725</f>
        <v>BASE_90</v>
      </c>
      <c r="B734" s="2" t="str">
        <f>'06A_Варіанти'!B725</f>
        <v>TT_90</v>
      </c>
      <c r="C734" s="2" t="str">
        <f>'06A_Варіанти'!D725</f>
        <v>Основний</v>
      </c>
      <c r="D734" s="2" t="str">
        <f>'06A_Варіанти'!C725</f>
        <v>РЦВ</v>
      </c>
      <c r="E734" s="2" t="str">
        <f>'06A_Варіанти'!S725</f>
        <v>DIRECT</v>
      </c>
      <c r="F734" s="2" t="str">
        <f>IF(O734='06A_Варіанти'!E725,'06A_Варіанти'!E$1,IF(O734='06A_Варіанти'!F725,'06A_Варіанти'!F$1,IF(O734='06A_Варіанти'!G725,'06A_Варіанти'!G$1,IF(O734='06A_Варіанти'!H725,'06A_Варіанти'!H$1,IF(O734='06A_Варіанти'!I725,'06A_Варіанти'!I$1,IF(O734='06A_Варіанти'!J725,'06A_Варіанти'!J$1,IF(O734='06A_Варіанти'!K725,'06A_Варіанти'!K$1,IF(O734='06A_Варіанти'!L725,'06A_Варіанти'!L$1,IF(O734='06A_Варіанти'!M725,'06A_Варіанти'!M$1,IF(O734='06A_Варіанти'!N725,'06A_Варіанти'!N$1,IF(O734='06A_Варіанти'!O725,'06A_Варіанти'!O$1,IF(O734='06A_Варіанти'!P725,'06A_Варіанти'!P$1,IF(O734='06A_Варіанти'!Q725,'06A_Варіанти'!Q$1,IF(O734='06A_Варіанти'!R725,'06A_Варіанти'!R$1,"НЕМАЄ МАРШРУТУ"))))))))))))))</f>
        <v>DIRECT</v>
      </c>
      <c r="G734" s="2" t="str">
        <f t="shared" si="77"/>
        <v>БЕЗ ЗМІН</v>
      </c>
      <c r="H734" s="2">
        <f>IF(G734="НЕМАЄ МАРШРУТУ",0,O734-'06A_Варіанти'!T725)</f>
        <v>0</v>
      </c>
      <c r="I734" s="2">
        <f>IFERROR(INDEX('04_Потоки'!$E:$E,MATCH(A734,'04_Потоки'!$A:$A,0)),0)</f>
        <v>2.2389999999999999</v>
      </c>
      <c r="J734" s="2">
        <f t="shared" si="78"/>
        <v>1</v>
      </c>
      <c r="K734" s="2">
        <f>IF(C734="РЦК макси",0,2*'06A_Варіанти'!T725*J734)</f>
        <v>432.2</v>
      </c>
      <c r="L734" s="2">
        <f t="shared" si="79"/>
        <v>432.2</v>
      </c>
      <c r="M734" s="2">
        <f t="shared" si="80"/>
        <v>0</v>
      </c>
      <c r="N734" s="9">
        <f t="shared" si="81"/>
        <v>0</v>
      </c>
      <c r="O734" s="2">
        <f>MIN(IF('07A_Конструктор'!$D$5="Так",'06A_Варіанти'!E725,1E+99),IF('07A_Конструктор'!$D$6="Так",'06A_Варіанти'!F725,1E+99),IF('07A_Конструктор'!$D$7="Так",'06A_Варіанти'!G725,1E+99),IF('07A_Конструктор'!$D$8="Так",'06A_Варіанти'!H725,1E+99),IF('07A_Конструктор'!$D$9="Так",'06A_Варіанти'!I725,1E+99),IF('07A_Конструктор'!$D$10="Так",'06A_Варіанти'!J725,1E+99),IF('07A_Конструктор'!$D$11="Так",'06A_Варіанти'!K725,1E+99),IF('07A_Конструктор'!$D$12="Так",'06A_Варіанти'!L725,1E+99),IF('07A_Конструктор'!$D$13="Так",'06A_Варіанти'!M725,1E+99),IF('07A_Конструктор'!$D$14="Так",'06A_Варіанти'!N725,1E+99),IF('07A_Конструктор'!$D$15="Так",'06A_Варіанти'!O725,1E+99),IF('07A_Конструктор'!$D$16="Так",'06A_Варіанти'!P725,1E+99),IF('07A_Конструктор'!$D$17="Так",'06A_Варіанти'!Q725,1E+99),IF('06A_Варіанти'!R725="",1E+99,'06A_Варіанти'!R725))</f>
        <v>216.1</v>
      </c>
      <c r="P734" s="2" t="str">
        <f t="shared" si="82"/>
        <v>5 т</v>
      </c>
      <c r="Q734" s="2">
        <f t="shared" si="83"/>
        <v>14</v>
      </c>
      <c r="R734" s="2">
        <f>IF(OR(C734="РЦК макси",C734="РЦЧ SKU"),"SKU-потік",IFERROR(VLOOKUP(D734,'02_РЦ'!$A$3:$I$7,5,FALSE),0))</f>
        <v>500</v>
      </c>
      <c r="S734" s="2" t="str">
        <f>IF(OR(C734="РЦК макси",C734="РЦЧ SKU"),"Не рахується в ліміт",IFERROR(VLOOKUP(D734,'02_РЦ'!$A$3:$I$7,9,FALSE),"Немає РЦ"))</f>
        <v>В межах</v>
      </c>
    </row>
    <row r="735" spans="1:19">
      <c r="A735" s="2" t="str">
        <f>'06A_Варіанти'!A726</f>
        <v>BASE_118</v>
      </c>
      <c r="B735" s="2" t="str">
        <f>'06A_Варіанти'!B726</f>
        <v>TT_118</v>
      </c>
      <c r="C735" s="2" t="str">
        <f>'06A_Варіанти'!D726</f>
        <v>Основний</v>
      </c>
      <c r="D735" s="2" t="str">
        <f>'06A_Варіанти'!C726</f>
        <v>РЦВ</v>
      </c>
      <c r="E735" s="2" t="str">
        <f>'06A_Варіанти'!S726</f>
        <v>DIRECT</v>
      </c>
      <c r="F735" s="2" t="str">
        <f>IF(O735='06A_Варіанти'!E726,'06A_Варіанти'!E$1,IF(O735='06A_Варіанти'!F726,'06A_Варіанти'!F$1,IF(O735='06A_Варіанти'!G726,'06A_Варіанти'!G$1,IF(O735='06A_Варіанти'!H726,'06A_Варіанти'!H$1,IF(O735='06A_Варіанти'!I726,'06A_Варіанти'!I$1,IF(O735='06A_Варіанти'!J726,'06A_Варіанти'!J$1,IF(O735='06A_Варіанти'!K726,'06A_Варіанти'!K$1,IF(O735='06A_Варіанти'!L726,'06A_Варіанти'!L$1,IF(O735='06A_Варіанти'!M726,'06A_Варіанти'!M$1,IF(O735='06A_Варіанти'!N726,'06A_Варіанти'!N$1,IF(O735='06A_Варіанти'!O726,'06A_Варіанти'!O$1,IF(O735='06A_Варіанти'!P726,'06A_Варіанти'!P$1,IF(O735='06A_Варіанти'!Q726,'06A_Варіанти'!Q$1,IF(O735='06A_Варіанти'!R726,'06A_Варіанти'!R$1,"НЕМАЄ МАРШРУТУ"))))))))))))))</f>
        <v>DIRECT</v>
      </c>
      <c r="G735" s="2" t="str">
        <f t="shared" si="77"/>
        <v>БЕЗ ЗМІН</v>
      </c>
      <c r="H735" s="2">
        <f>IF(G735="НЕМАЄ МАРШРУТУ",0,O735-'06A_Варіанти'!T726)</f>
        <v>0</v>
      </c>
      <c r="I735" s="2">
        <f>IFERROR(INDEX('04_Потоки'!$E:$E,MATCH(A735,'04_Потоки'!$A:$A,0)),0)</f>
        <v>2.2389999999999999</v>
      </c>
      <c r="J735" s="2">
        <f t="shared" si="78"/>
        <v>1</v>
      </c>
      <c r="K735" s="2">
        <f>IF(C735="РЦК макси",0,2*'06A_Варіанти'!T726*J735)</f>
        <v>417.2</v>
      </c>
      <c r="L735" s="2">
        <f t="shared" si="79"/>
        <v>417.2</v>
      </c>
      <c r="M735" s="2">
        <f t="shared" si="80"/>
        <v>0</v>
      </c>
      <c r="N735" s="9">
        <f t="shared" si="81"/>
        <v>0</v>
      </c>
      <c r="O735" s="2">
        <f>MIN(IF('07A_Конструктор'!$D$5="Так",'06A_Варіанти'!E726,1E+99),IF('07A_Конструктор'!$D$6="Так",'06A_Варіанти'!F726,1E+99),IF('07A_Конструктор'!$D$7="Так",'06A_Варіанти'!G726,1E+99),IF('07A_Конструктор'!$D$8="Так",'06A_Варіанти'!H726,1E+99),IF('07A_Конструктор'!$D$9="Так",'06A_Варіанти'!I726,1E+99),IF('07A_Конструктор'!$D$10="Так",'06A_Варіанти'!J726,1E+99),IF('07A_Конструктор'!$D$11="Так",'06A_Варіанти'!K726,1E+99),IF('07A_Конструктор'!$D$12="Так",'06A_Варіанти'!L726,1E+99),IF('07A_Конструктор'!$D$13="Так",'06A_Варіанти'!M726,1E+99),IF('07A_Конструктор'!$D$14="Так",'06A_Варіанти'!N726,1E+99),IF('07A_Конструктор'!$D$15="Так",'06A_Варіанти'!O726,1E+99),IF('07A_Конструктор'!$D$16="Так",'06A_Варіанти'!P726,1E+99),IF('07A_Конструктор'!$D$17="Так",'06A_Варіанти'!Q726,1E+99),IF('06A_Варіанти'!R726="",1E+99,'06A_Варіанти'!R726))</f>
        <v>208.6</v>
      </c>
      <c r="P735" s="2" t="str">
        <f t="shared" si="82"/>
        <v>5 т</v>
      </c>
      <c r="Q735" s="2">
        <f t="shared" si="83"/>
        <v>14</v>
      </c>
      <c r="R735" s="2">
        <f>IF(OR(C735="РЦК макси",C735="РЦЧ SKU"),"SKU-потік",IFERROR(VLOOKUP(D735,'02_РЦ'!$A$3:$I$7,5,FALSE),0))</f>
        <v>500</v>
      </c>
      <c r="S735" s="2" t="str">
        <f>IF(OR(C735="РЦК макси",C735="РЦЧ SKU"),"Не рахується в ліміт",IFERROR(VLOOKUP(D735,'02_РЦ'!$A$3:$I$7,9,FALSE),"Немає РЦ"))</f>
        <v>В межах</v>
      </c>
    </row>
    <row r="736" spans="1:19">
      <c r="A736" s="2" t="str">
        <f>'06A_Варіанти'!A727</f>
        <v>BASE_120</v>
      </c>
      <c r="B736" s="2" t="str">
        <f>'06A_Варіанти'!B727</f>
        <v>TT_120</v>
      </c>
      <c r="C736" s="2" t="str">
        <f>'06A_Варіанти'!D727</f>
        <v>Основний</v>
      </c>
      <c r="D736" s="2" t="str">
        <f>'06A_Варіанти'!C727</f>
        <v>РЦВ</v>
      </c>
      <c r="E736" s="2" t="str">
        <f>'06A_Варіанти'!S727</f>
        <v>DIRECT</v>
      </c>
      <c r="F736" s="2" t="str">
        <f>IF(O736='06A_Варіанти'!E727,'06A_Варіанти'!E$1,IF(O736='06A_Варіанти'!F727,'06A_Варіанти'!F$1,IF(O736='06A_Варіанти'!G727,'06A_Варіанти'!G$1,IF(O736='06A_Варіанти'!H727,'06A_Варіанти'!H$1,IF(O736='06A_Варіанти'!I727,'06A_Варіанти'!I$1,IF(O736='06A_Варіанти'!J727,'06A_Варіанти'!J$1,IF(O736='06A_Варіанти'!K727,'06A_Варіанти'!K$1,IF(O736='06A_Варіанти'!L727,'06A_Варіанти'!L$1,IF(O736='06A_Варіанти'!M727,'06A_Варіанти'!M$1,IF(O736='06A_Варіанти'!N727,'06A_Варіанти'!N$1,IF(O736='06A_Варіанти'!O727,'06A_Варіанти'!O$1,IF(O736='06A_Варіанти'!P727,'06A_Варіанти'!P$1,IF(O736='06A_Варіанти'!Q727,'06A_Варіанти'!Q$1,IF(O736='06A_Варіанти'!R727,'06A_Варіанти'!R$1,"НЕМАЄ МАРШРУТУ"))))))))))))))</f>
        <v>DIRECT</v>
      </c>
      <c r="G736" s="2" t="str">
        <f t="shared" si="77"/>
        <v>БЕЗ ЗМІН</v>
      </c>
      <c r="H736" s="2">
        <f>IF(G736="НЕМАЄ МАРШРУТУ",0,O736-'06A_Варіанти'!T727)</f>
        <v>0</v>
      </c>
      <c r="I736" s="2">
        <f>IFERROR(INDEX('04_Потоки'!$E:$E,MATCH(A736,'04_Потоки'!$A:$A,0)),0)</f>
        <v>2.2389999999999999</v>
      </c>
      <c r="J736" s="2">
        <f t="shared" si="78"/>
        <v>1</v>
      </c>
      <c r="K736" s="2">
        <f>IF(C736="РЦК макси",0,2*'06A_Варіанти'!T727*J736)</f>
        <v>685</v>
      </c>
      <c r="L736" s="2">
        <f t="shared" si="79"/>
        <v>685</v>
      </c>
      <c r="M736" s="2">
        <f t="shared" si="80"/>
        <v>0</v>
      </c>
      <c r="N736" s="9">
        <f t="shared" si="81"/>
        <v>0</v>
      </c>
      <c r="O736" s="2">
        <f>MIN(IF('07A_Конструктор'!$D$5="Так",'06A_Варіанти'!E727,1E+99),IF('07A_Конструктор'!$D$6="Так",'06A_Варіанти'!F727,1E+99),IF('07A_Конструктор'!$D$7="Так",'06A_Варіанти'!G727,1E+99),IF('07A_Конструктор'!$D$8="Так",'06A_Варіанти'!H727,1E+99),IF('07A_Конструктор'!$D$9="Так",'06A_Варіанти'!I727,1E+99),IF('07A_Конструктор'!$D$10="Так",'06A_Варіанти'!J727,1E+99),IF('07A_Конструктор'!$D$11="Так",'06A_Варіанти'!K727,1E+99),IF('07A_Конструктор'!$D$12="Так",'06A_Варіанти'!L727,1E+99),IF('07A_Конструктор'!$D$13="Так",'06A_Варіанти'!M727,1E+99),IF('07A_Конструктор'!$D$14="Так",'06A_Варіанти'!N727,1E+99),IF('07A_Конструктор'!$D$15="Так",'06A_Варіанти'!O727,1E+99),IF('07A_Конструктор'!$D$16="Так",'06A_Варіанти'!P727,1E+99),IF('07A_Конструктор'!$D$17="Так",'06A_Варіанти'!Q727,1E+99),IF('06A_Варіанти'!R727="",1E+99,'06A_Варіанти'!R727))</f>
        <v>342.5</v>
      </c>
      <c r="P736" s="2" t="str">
        <f t="shared" si="82"/>
        <v>5 т</v>
      </c>
      <c r="Q736" s="2">
        <f t="shared" si="83"/>
        <v>14</v>
      </c>
      <c r="R736" s="2">
        <f>IF(OR(C736="РЦК макси",C736="РЦЧ SKU"),"SKU-потік",IFERROR(VLOOKUP(D736,'02_РЦ'!$A$3:$I$7,5,FALSE),0))</f>
        <v>500</v>
      </c>
      <c r="S736" s="2" t="str">
        <f>IF(OR(C736="РЦК макси",C736="РЦЧ SKU"),"Не рахується в ліміт",IFERROR(VLOOKUP(D736,'02_РЦ'!$A$3:$I$7,9,FALSE),"Немає РЦ"))</f>
        <v>В межах</v>
      </c>
    </row>
    <row r="737" spans="1:19">
      <c r="A737" s="2" t="str">
        <f>'06A_Варіанти'!A728</f>
        <v>BASE_140</v>
      </c>
      <c r="B737" s="2" t="str">
        <f>'06A_Варіанти'!B728</f>
        <v>TT_140</v>
      </c>
      <c r="C737" s="2" t="str">
        <f>'06A_Варіанти'!D728</f>
        <v>Основний</v>
      </c>
      <c r="D737" s="2" t="str">
        <f>'06A_Варіанти'!C728</f>
        <v>РЦВ</v>
      </c>
      <c r="E737" s="2" t="str">
        <f>'06A_Варіанти'!S728</f>
        <v>DIRECT</v>
      </c>
      <c r="F737" s="2" t="str">
        <f>IF(O737='06A_Варіанти'!E728,'06A_Варіанти'!E$1,IF(O737='06A_Варіанти'!F728,'06A_Варіанти'!F$1,IF(O737='06A_Варіанти'!G728,'06A_Варіанти'!G$1,IF(O737='06A_Варіанти'!H728,'06A_Варіанти'!H$1,IF(O737='06A_Варіанти'!I728,'06A_Варіанти'!I$1,IF(O737='06A_Варіанти'!J728,'06A_Варіанти'!J$1,IF(O737='06A_Варіанти'!K728,'06A_Варіанти'!K$1,IF(O737='06A_Варіанти'!L728,'06A_Варіанти'!L$1,IF(O737='06A_Варіанти'!M728,'06A_Варіанти'!M$1,IF(O737='06A_Варіанти'!N728,'06A_Варіанти'!N$1,IF(O737='06A_Варіанти'!O728,'06A_Варіанти'!O$1,IF(O737='06A_Варіанти'!P728,'06A_Варіанти'!P$1,IF(O737='06A_Варіанти'!Q728,'06A_Варіанти'!Q$1,IF(O737='06A_Варіанти'!R728,'06A_Варіанти'!R$1,"НЕМАЄ МАРШРУТУ"))))))))))))))</f>
        <v>DIRECT</v>
      </c>
      <c r="G737" s="2" t="str">
        <f t="shared" si="77"/>
        <v>БЕЗ ЗМІН</v>
      </c>
      <c r="H737" s="2">
        <f>IF(G737="НЕМАЄ МАРШРУТУ",0,O737-'06A_Варіанти'!T728)</f>
        <v>0</v>
      </c>
      <c r="I737" s="2">
        <f>IFERROR(INDEX('04_Потоки'!$E:$E,MATCH(A737,'04_Потоки'!$A:$A,0)),0)</f>
        <v>2.2389999999999999</v>
      </c>
      <c r="J737" s="2">
        <f t="shared" si="78"/>
        <v>1</v>
      </c>
      <c r="K737" s="2">
        <f>IF(C737="РЦК макси",0,2*'06A_Варіанти'!T728*J737)</f>
        <v>418.8</v>
      </c>
      <c r="L737" s="2">
        <f t="shared" si="79"/>
        <v>418.8</v>
      </c>
      <c r="M737" s="2">
        <f t="shared" si="80"/>
        <v>0</v>
      </c>
      <c r="N737" s="9">
        <f t="shared" si="81"/>
        <v>0</v>
      </c>
      <c r="O737" s="2">
        <f>MIN(IF('07A_Конструктор'!$D$5="Так",'06A_Варіанти'!E728,1E+99),IF('07A_Конструктор'!$D$6="Так",'06A_Варіанти'!F728,1E+99),IF('07A_Конструктор'!$D$7="Так",'06A_Варіанти'!G728,1E+99),IF('07A_Конструктор'!$D$8="Так",'06A_Варіанти'!H728,1E+99),IF('07A_Конструктор'!$D$9="Так",'06A_Варіанти'!I728,1E+99),IF('07A_Конструктор'!$D$10="Так",'06A_Варіанти'!J728,1E+99),IF('07A_Конструктор'!$D$11="Так",'06A_Варіанти'!K728,1E+99),IF('07A_Конструктор'!$D$12="Так",'06A_Варіанти'!L728,1E+99),IF('07A_Конструктор'!$D$13="Так",'06A_Варіанти'!M728,1E+99),IF('07A_Конструктор'!$D$14="Так",'06A_Варіанти'!N728,1E+99),IF('07A_Конструктор'!$D$15="Так",'06A_Варіанти'!O728,1E+99),IF('07A_Конструктор'!$D$16="Так",'06A_Варіанти'!P728,1E+99),IF('07A_Конструктор'!$D$17="Так",'06A_Варіанти'!Q728,1E+99),IF('06A_Варіанти'!R728="",1E+99,'06A_Варіанти'!R728))</f>
        <v>209.4</v>
      </c>
      <c r="P737" s="2" t="str">
        <f t="shared" si="82"/>
        <v>5 т</v>
      </c>
      <c r="Q737" s="2">
        <f t="shared" si="83"/>
        <v>14</v>
      </c>
      <c r="R737" s="2">
        <f>IF(OR(C737="РЦК макси",C737="РЦЧ SKU"),"SKU-потік",IFERROR(VLOOKUP(D737,'02_РЦ'!$A$3:$I$7,5,FALSE),0))</f>
        <v>500</v>
      </c>
      <c r="S737" s="2" t="str">
        <f>IF(OR(C737="РЦК макси",C737="РЦЧ SKU"),"Не рахується в ліміт",IFERROR(VLOOKUP(D737,'02_РЦ'!$A$3:$I$7,9,FALSE),"Немає РЦ"))</f>
        <v>В межах</v>
      </c>
    </row>
    <row r="738" spans="1:19">
      <c r="A738" s="2" t="str">
        <f>'06A_Варіанти'!A729</f>
        <v>BASE_148</v>
      </c>
      <c r="B738" s="2" t="str">
        <f>'06A_Варіанти'!B729</f>
        <v>TT_148</v>
      </c>
      <c r="C738" s="2" t="str">
        <f>'06A_Варіанти'!D729</f>
        <v>Основний</v>
      </c>
      <c r="D738" s="2" t="str">
        <f>'06A_Варіанти'!C729</f>
        <v>РЦВ</v>
      </c>
      <c r="E738" s="2" t="str">
        <f>'06A_Варіанти'!S729</f>
        <v>DIRECT</v>
      </c>
      <c r="F738" s="2" t="str">
        <f>IF(O738='06A_Варіанти'!E729,'06A_Варіанти'!E$1,IF(O738='06A_Варіанти'!F729,'06A_Варіанти'!F$1,IF(O738='06A_Варіанти'!G729,'06A_Варіанти'!G$1,IF(O738='06A_Варіанти'!H729,'06A_Варіанти'!H$1,IF(O738='06A_Варіанти'!I729,'06A_Варіанти'!I$1,IF(O738='06A_Варіанти'!J729,'06A_Варіанти'!J$1,IF(O738='06A_Варіанти'!K729,'06A_Варіанти'!K$1,IF(O738='06A_Варіанти'!L729,'06A_Варіанти'!L$1,IF(O738='06A_Варіанти'!M729,'06A_Варіанти'!M$1,IF(O738='06A_Варіанти'!N729,'06A_Варіанти'!N$1,IF(O738='06A_Варіанти'!O729,'06A_Варіанти'!O$1,IF(O738='06A_Варіанти'!P729,'06A_Варіанти'!P$1,IF(O738='06A_Варіанти'!Q729,'06A_Варіанти'!Q$1,IF(O738='06A_Варіанти'!R729,'06A_Варіанти'!R$1,"НЕМАЄ МАРШРУТУ"))))))))))))))</f>
        <v>DIRECT</v>
      </c>
      <c r="G738" s="2" t="str">
        <f t="shared" si="77"/>
        <v>БЕЗ ЗМІН</v>
      </c>
      <c r="H738" s="2">
        <f>IF(G738="НЕМАЄ МАРШРУТУ",0,O738-'06A_Варіанти'!T729)</f>
        <v>0</v>
      </c>
      <c r="I738" s="2">
        <f>IFERROR(INDEX('04_Потоки'!$E:$E,MATCH(A738,'04_Потоки'!$A:$A,0)),0)</f>
        <v>2.2389999999999999</v>
      </c>
      <c r="J738" s="2">
        <f t="shared" si="78"/>
        <v>1</v>
      </c>
      <c r="K738" s="2">
        <f>IF(C738="РЦК макси",0,2*'06A_Варіанти'!T729*J738)</f>
        <v>431.2</v>
      </c>
      <c r="L738" s="2">
        <f t="shared" si="79"/>
        <v>431.2</v>
      </c>
      <c r="M738" s="2">
        <f t="shared" si="80"/>
        <v>0</v>
      </c>
      <c r="N738" s="9">
        <f t="shared" si="81"/>
        <v>0</v>
      </c>
      <c r="O738" s="2">
        <f>MIN(IF('07A_Конструктор'!$D$5="Так",'06A_Варіанти'!E729,1E+99),IF('07A_Конструктор'!$D$6="Так",'06A_Варіанти'!F729,1E+99),IF('07A_Конструктор'!$D$7="Так",'06A_Варіанти'!G729,1E+99),IF('07A_Конструктор'!$D$8="Так",'06A_Варіанти'!H729,1E+99),IF('07A_Конструктор'!$D$9="Так",'06A_Варіанти'!I729,1E+99),IF('07A_Конструктор'!$D$10="Так",'06A_Варіанти'!J729,1E+99),IF('07A_Конструктор'!$D$11="Так",'06A_Варіанти'!K729,1E+99),IF('07A_Конструктор'!$D$12="Так",'06A_Варіанти'!L729,1E+99),IF('07A_Конструктор'!$D$13="Так",'06A_Варіанти'!M729,1E+99),IF('07A_Конструктор'!$D$14="Так",'06A_Варіанти'!N729,1E+99),IF('07A_Конструктор'!$D$15="Так",'06A_Варіанти'!O729,1E+99),IF('07A_Конструктор'!$D$16="Так",'06A_Варіанти'!P729,1E+99),IF('07A_Конструктор'!$D$17="Так",'06A_Варіанти'!Q729,1E+99),IF('06A_Варіанти'!R729="",1E+99,'06A_Варіанти'!R729))</f>
        <v>215.6</v>
      </c>
      <c r="P738" s="2" t="str">
        <f t="shared" si="82"/>
        <v>5 т</v>
      </c>
      <c r="Q738" s="2">
        <f t="shared" si="83"/>
        <v>14</v>
      </c>
      <c r="R738" s="2">
        <f>IF(OR(C738="РЦК макси",C738="РЦЧ SKU"),"SKU-потік",IFERROR(VLOOKUP(D738,'02_РЦ'!$A$3:$I$7,5,FALSE),0))</f>
        <v>500</v>
      </c>
      <c r="S738" s="2" t="str">
        <f>IF(OR(C738="РЦК макси",C738="РЦЧ SKU"),"Не рахується в ліміт",IFERROR(VLOOKUP(D738,'02_РЦ'!$A$3:$I$7,9,FALSE),"Немає РЦ"))</f>
        <v>В межах</v>
      </c>
    </row>
    <row r="739" spans="1:19">
      <c r="A739" s="2" t="str">
        <f>'06A_Варіанти'!A730</f>
        <v>BASE_164</v>
      </c>
      <c r="B739" s="2" t="str">
        <f>'06A_Варіанти'!B730</f>
        <v>TT_164</v>
      </c>
      <c r="C739" s="2" t="str">
        <f>'06A_Варіанти'!D730</f>
        <v>Основний</v>
      </c>
      <c r="D739" s="2" t="str">
        <f>'06A_Варіанти'!C730</f>
        <v>РЦВ</v>
      </c>
      <c r="E739" s="2" t="str">
        <f>'06A_Варіанти'!S730</f>
        <v>DIRECT</v>
      </c>
      <c r="F739" s="2" t="str">
        <f>IF(O739='06A_Варіанти'!E730,'06A_Варіанти'!E$1,IF(O739='06A_Варіанти'!F730,'06A_Варіанти'!F$1,IF(O739='06A_Варіанти'!G730,'06A_Варіанти'!G$1,IF(O739='06A_Варіанти'!H730,'06A_Варіанти'!H$1,IF(O739='06A_Варіанти'!I730,'06A_Варіанти'!I$1,IF(O739='06A_Варіанти'!J730,'06A_Варіанти'!J$1,IF(O739='06A_Варіанти'!K730,'06A_Варіанти'!K$1,IF(O739='06A_Варіанти'!L730,'06A_Варіанти'!L$1,IF(O739='06A_Варіанти'!M730,'06A_Варіанти'!M$1,IF(O739='06A_Варіанти'!N730,'06A_Варіанти'!N$1,IF(O739='06A_Варіанти'!O730,'06A_Варіанти'!O$1,IF(O739='06A_Варіанти'!P730,'06A_Варіанти'!P$1,IF(O739='06A_Варіанти'!Q730,'06A_Варіанти'!Q$1,IF(O739='06A_Варіанти'!R730,'06A_Варіанти'!R$1,"НЕМАЄ МАРШРУТУ"))))))))))))))</f>
        <v>DIRECT</v>
      </c>
      <c r="G739" s="2" t="str">
        <f t="shared" si="77"/>
        <v>БЕЗ ЗМІН</v>
      </c>
      <c r="H739" s="2">
        <f>IF(G739="НЕМАЄ МАРШРУТУ",0,O739-'06A_Варіанти'!T730)</f>
        <v>0</v>
      </c>
      <c r="I739" s="2">
        <f>IFERROR(INDEX('04_Потоки'!$E:$E,MATCH(A739,'04_Потоки'!$A:$A,0)),0)</f>
        <v>2.2389999999999999</v>
      </c>
      <c r="J739" s="2">
        <f t="shared" si="78"/>
        <v>1</v>
      </c>
      <c r="K739" s="2">
        <f>IF(C739="РЦК макси",0,2*'06A_Варіанти'!T730*J739)</f>
        <v>684</v>
      </c>
      <c r="L739" s="2">
        <f t="shared" si="79"/>
        <v>684</v>
      </c>
      <c r="M739" s="2">
        <f t="shared" si="80"/>
        <v>0</v>
      </c>
      <c r="N739" s="9">
        <f t="shared" si="81"/>
        <v>0</v>
      </c>
      <c r="O739" s="2">
        <f>MIN(IF('07A_Конструктор'!$D$5="Так",'06A_Варіанти'!E730,1E+99),IF('07A_Конструктор'!$D$6="Так",'06A_Варіанти'!F730,1E+99),IF('07A_Конструктор'!$D$7="Так",'06A_Варіанти'!G730,1E+99),IF('07A_Конструктор'!$D$8="Так",'06A_Варіанти'!H730,1E+99),IF('07A_Конструктор'!$D$9="Так",'06A_Варіанти'!I730,1E+99),IF('07A_Конструктор'!$D$10="Так",'06A_Варіанти'!J730,1E+99),IF('07A_Конструктор'!$D$11="Так",'06A_Варіанти'!K730,1E+99),IF('07A_Конструктор'!$D$12="Так",'06A_Варіанти'!L730,1E+99),IF('07A_Конструктор'!$D$13="Так",'06A_Варіанти'!M730,1E+99),IF('07A_Конструктор'!$D$14="Так",'06A_Варіанти'!N730,1E+99),IF('07A_Конструктор'!$D$15="Так",'06A_Варіанти'!O730,1E+99),IF('07A_Конструктор'!$D$16="Так",'06A_Варіанти'!P730,1E+99),IF('07A_Конструктор'!$D$17="Так",'06A_Варіанти'!Q730,1E+99),IF('06A_Варіанти'!R730="",1E+99,'06A_Варіанти'!R730))</f>
        <v>342</v>
      </c>
      <c r="P739" s="2" t="str">
        <f t="shared" si="82"/>
        <v>5 т</v>
      </c>
      <c r="Q739" s="2">
        <f t="shared" si="83"/>
        <v>14</v>
      </c>
      <c r="R739" s="2">
        <f>IF(OR(C739="РЦК макси",C739="РЦЧ SKU"),"SKU-потік",IFERROR(VLOOKUP(D739,'02_РЦ'!$A$3:$I$7,5,FALSE),0))</f>
        <v>500</v>
      </c>
      <c r="S739" s="2" t="str">
        <f>IF(OR(C739="РЦК макси",C739="РЦЧ SKU"),"Не рахується в ліміт",IFERROR(VLOOKUP(D739,'02_РЦ'!$A$3:$I$7,9,FALSE),"Немає РЦ"))</f>
        <v>В межах</v>
      </c>
    </row>
    <row r="740" spans="1:19">
      <c r="A740" s="2" t="str">
        <f>'06A_Варіанти'!A731</f>
        <v>BASE_194</v>
      </c>
      <c r="B740" s="2" t="str">
        <f>'06A_Варіанти'!B731</f>
        <v>TT_194</v>
      </c>
      <c r="C740" s="2" t="str">
        <f>'06A_Варіанти'!D731</f>
        <v>Основний</v>
      </c>
      <c r="D740" s="2" t="str">
        <f>'06A_Варіанти'!C731</f>
        <v>РЦВ</v>
      </c>
      <c r="E740" s="2" t="str">
        <f>'06A_Варіанти'!S731</f>
        <v>DIRECT</v>
      </c>
      <c r="F740" s="2" t="str">
        <f>IF(O740='06A_Варіанти'!E731,'06A_Варіанти'!E$1,IF(O740='06A_Варіанти'!F731,'06A_Варіанти'!F$1,IF(O740='06A_Варіанти'!G731,'06A_Варіанти'!G$1,IF(O740='06A_Варіанти'!H731,'06A_Варіанти'!H$1,IF(O740='06A_Варіанти'!I731,'06A_Варіанти'!I$1,IF(O740='06A_Варіанти'!J731,'06A_Варіанти'!J$1,IF(O740='06A_Варіанти'!K731,'06A_Варіанти'!K$1,IF(O740='06A_Варіанти'!L731,'06A_Варіанти'!L$1,IF(O740='06A_Варіанти'!M731,'06A_Варіанти'!M$1,IF(O740='06A_Варіанти'!N731,'06A_Варіанти'!N$1,IF(O740='06A_Варіанти'!O731,'06A_Варіанти'!O$1,IF(O740='06A_Варіанти'!P731,'06A_Варіанти'!P$1,IF(O740='06A_Варіанти'!Q731,'06A_Варіанти'!Q$1,IF(O740='06A_Варіанти'!R731,'06A_Варіанти'!R$1,"НЕМАЄ МАРШРУТУ"))))))))))))))</f>
        <v>DIRECT</v>
      </c>
      <c r="G740" s="2" t="str">
        <f t="shared" si="77"/>
        <v>БЕЗ ЗМІН</v>
      </c>
      <c r="H740" s="2">
        <f>IF(G740="НЕМАЄ МАРШРУТУ",0,O740-'06A_Варіанти'!T731)</f>
        <v>0</v>
      </c>
      <c r="I740" s="2">
        <f>IFERROR(INDEX('04_Потоки'!$E:$E,MATCH(A740,'04_Потоки'!$A:$A,0)),0)</f>
        <v>2.2389999999999999</v>
      </c>
      <c r="J740" s="2">
        <f t="shared" si="78"/>
        <v>1</v>
      </c>
      <c r="K740" s="2">
        <f>IF(C740="РЦК макси",0,2*'06A_Варіанти'!T731*J740)</f>
        <v>331.6</v>
      </c>
      <c r="L740" s="2">
        <f t="shared" si="79"/>
        <v>331.6</v>
      </c>
      <c r="M740" s="2">
        <f t="shared" si="80"/>
        <v>0</v>
      </c>
      <c r="N740" s="9">
        <f t="shared" si="81"/>
        <v>0</v>
      </c>
      <c r="O740" s="2">
        <f>MIN(IF('07A_Конструктор'!$D$5="Так",'06A_Варіанти'!E731,1E+99),IF('07A_Конструктор'!$D$6="Так",'06A_Варіанти'!F731,1E+99),IF('07A_Конструктор'!$D$7="Так",'06A_Варіанти'!G731,1E+99),IF('07A_Конструктор'!$D$8="Так",'06A_Варіанти'!H731,1E+99),IF('07A_Конструктор'!$D$9="Так",'06A_Варіанти'!I731,1E+99),IF('07A_Конструктор'!$D$10="Так",'06A_Варіанти'!J731,1E+99),IF('07A_Конструктор'!$D$11="Так",'06A_Варіанти'!K731,1E+99),IF('07A_Конструктор'!$D$12="Так",'06A_Варіанти'!L731,1E+99),IF('07A_Конструктор'!$D$13="Так",'06A_Варіанти'!M731,1E+99),IF('07A_Конструктор'!$D$14="Так",'06A_Варіанти'!N731,1E+99),IF('07A_Конструктор'!$D$15="Так",'06A_Варіанти'!O731,1E+99),IF('07A_Конструктор'!$D$16="Так",'06A_Варіанти'!P731,1E+99),IF('07A_Конструктор'!$D$17="Так",'06A_Варіанти'!Q731,1E+99),IF('06A_Варіанти'!R731="",1E+99,'06A_Варіанти'!R731))</f>
        <v>165.8</v>
      </c>
      <c r="P740" s="2" t="str">
        <f t="shared" si="82"/>
        <v>5 т</v>
      </c>
      <c r="Q740" s="2">
        <f t="shared" si="83"/>
        <v>14</v>
      </c>
      <c r="R740" s="2">
        <f>IF(OR(C740="РЦК макси",C740="РЦЧ SKU"),"SKU-потік",IFERROR(VLOOKUP(D740,'02_РЦ'!$A$3:$I$7,5,FALSE),0))</f>
        <v>500</v>
      </c>
      <c r="S740" s="2" t="str">
        <f>IF(OR(C740="РЦК макси",C740="РЦЧ SKU"),"Не рахується в ліміт",IFERROR(VLOOKUP(D740,'02_РЦ'!$A$3:$I$7,9,FALSE),"Немає РЦ"))</f>
        <v>В межах</v>
      </c>
    </row>
    <row r="741" spans="1:19">
      <c r="A741" s="2" t="str">
        <f>'06A_Варіанти'!A732</f>
        <v>BASE_195</v>
      </c>
      <c r="B741" s="2" t="str">
        <f>'06A_Варіанти'!B732</f>
        <v>TT_195</v>
      </c>
      <c r="C741" s="2" t="str">
        <f>'06A_Варіанти'!D732</f>
        <v>Основний</v>
      </c>
      <c r="D741" s="2" t="str">
        <f>'06A_Варіанти'!C732</f>
        <v>РЦВ</v>
      </c>
      <c r="E741" s="2" t="str">
        <f>'06A_Варіанти'!S732</f>
        <v>DIRECT</v>
      </c>
      <c r="F741" s="2" t="str">
        <f>IF(O741='06A_Варіанти'!E732,'06A_Варіанти'!E$1,IF(O741='06A_Варіанти'!F732,'06A_Варіанти'!F$1,IF(O741='06A_Варіанти'!G732,'06A_Варіанти'!G$1,IF(O741='06A_Варіанти'!H732,'06A_Варіанти'!H$1,IF(O741='06A_Варіанти'!I732,'06A_Варіанти'!I$1,IF(O741='06A_Варіанти'!J732,'06A_Варіанти'!J$1,IF(O741='06A_Варіанти'!K732,'06A_Варіанти'!K$1,IF(O741='06A_Варіанти'!L732,'06A_Варіанти'!L$1,IF(O741='06A_Варіанти'!M732,'06A_Варіанти'!M$1,IF(O741='06A_Варіанти'!N732,'06A_Варіанти'!N$1,IF(O741='06A_Варіанти'!O732,'06A_Варіанти'!O$1,IF(O741='06A_Варіанти'!P732,'06A_Варіанти'!P$1,IF(O741='06A_Варіанти'!Q732,'06A_Варіанти'!Q$1,IF(O741='06A_Варіанти'!R732,'06A_Варіанти'!R$1,"НЕМАЄ МАРШРУТУ"))))))))))))))</f>
        <v>DIRECT</v>
      </c>
      <c r="G741" s="2" t="str">
        <f t="shared" si="77"/>
        <v>БЕЗ ЗМІН</v>
      </c>
      <c r="H741" s="2">
        <f>IF(G741="НЕМАЄ МАРШРУТУ",0,O741-'06A_Варіанти'!T732)</f>
        <v>0</v>
      </c>
      <c r="I741" s="2">
        <f>IFERROR(INDEX('04_Потоки'!$E:$E,MATCH(A741,'04_Потоки'!$A:$A,0)),0)</f>
        <v>2.2389999999999999</v>
      </c>
      <c r="J741" s="2">
        <f t="shared" si="78"/>
        <v>1</v>
      </c>
      <c r="K741" s="2">
        <f>IF(C741="РЦК макси",0,2*'06A_Варіанти'!T732*J741)</f>
        <v>512.4</v>
      </c>
      <c r="L741" s="2">
        <f t="shared" si="79"/>
        <v>512.4</v>
      </c>
      <c r="M741" s="2">
        <f t="shared" si="80"/>
        <v>0</v>
      </c>
      <c r="N741" s="9">
        <f t="shared" si="81"/>
        <v>0</v>
      </c>
      <c r="O741" s="2">
        <f>MIN(IF('07A_Конструктор'!$D$5="Так",'06A_Варіанти'!E732,1E+99),IF('07A_Конструктор'!$D$6="Так",'06A_Варіанти'!F732,1E+99),IF('07A_Конструктор'!$D$7="Так",'06A_Варіанти'!G732,1E+99),IF('07A_Конструктор'!$D$8="Так",'06A_Варіанти'!H732,1E+99),IF('07A_Конструктор'!$D$9="Так",'06A_Варіанти'!I732,1E+99),IF('07A_Конструктор'!$D$10="Так",'06A_Варіанти'!J732,1E+99),IF('07A_Конструктор'!$D$11="Так",'06A_Варіанти'!K732,1E+99),IF('07A_Конструктор'!$D$12="Так",'06A_Варіанти'!L732,1E+99),IF('07A_Конструктор'!$D$13="Так",'06A_Варіанти'!M732,1E+99),IF('07A_Конструктор'!$D$14="Так",'06A_Варіанти'!N732,1E+99),IF('07A_Конструктор'!$D$15="Так",'06A_Варіанти'!O732,1E+99),IF('07A_Конструктор'!$D$16="Так",'06A_Варіанти'!P732,1E+99),IF('07A_Конструктор'!$D$17="Так",'06A_Варіанти'!Q732,1E+99),IF('06A_Варіанти'!R732="",1E+99,'06A_Варіанти'!R732))</f>
        <v>256.2</v>
      </c>
      <c r="P741" s="2" t="str">
        <f t="shared" si="82"/>
        <v>5 т</v>
      </c>
      <c r="Q741" s="2">
        <f t="shared" si="83"/>
        <v>14</v>
      </c>
      <c r="R741" s="2">
        <f>IF(OR(C741="РЦК макси",C741="РЦЧ SKU"),"SKU-потік",IFERROR(VLOOKUP(D741,'02_РЦ'!$A$3:$I$7,5,FALSE),0))</f>
        <v>500</v>
      </c>
      <c r="S741" s="2" t="str">
        <f>IF(OR(C741="РЦК макси",C741="РЦЧ SKU"),"Не рахується в ліміт",IFERROR(VLOOKUP(D741,'02_РЦ'!$A$3:$I$7,9,FALSE),"Немає РЦ"))</f>
        <v>В межах</v>
      </c>
    </row>
    <row r="742" spans="1:19">
      <c r="A742" s="2" t="str">
        <f>'06A_Варіанти'!A733</f>
        <v>BASE_197</v>
      </c>
      <c r="B742" s="2" t="str">
        <f>'06A_Варіанти'!B733</f>
        <v>TT_197</v>
      </c>
      <c r="C742" s="2" t="str">
        <f>'06A_Варіанти'!D733</f>
        <v>Основний</v>
      </c>
      <c r="D742" s="2" t="str">
        <f>'06A_Варіанти'!C733</f>
        <v>РЦВ</v>
      </c>
      <c r="E742" s="2" t="str">
        <f>'06A_Варіанти'!S733</f>
        <v>DIRECT</v>
      </c>
      <c r="F742" s="2" t="str">
        <f>IF(O742='06A_Варіанти'!E733,'06A_Варіанти'!E$1,IF(O742='06A_Варіанти'!F733,'06A_Варіанти'!F$1,IF(O742='06A_Варіанти'!G733,'06A_Варіанти'!G$1,IF(O742='06A_Варіанти'!H733,'06A_Варіанти'!H$1,IF(O742='06A_Варіанти'!I733,'06A_Варіанти'!I$1,IF(O742='06A_Варіанти'!J733,'06A_Варіанти'!J$1,IF(O742='06A_Варіанти'!K733,'06A_Варіанти'!K$1,IF(O742='06A_Варіанти'!L733,'06A_Варіанти'!L$1,IF(O742='06A_Варіанти'!M733,'06A_Варіанти'!M$1,IF(O742='06A_Варіанти'!N733,'06A_Варіанти'!N$1,IF(O742='06A_Варіанти'!O733,'06A_Варіанти'!O$1,IF(O742='06A_Варіанти'!P733,'06A_Варіанти'!P$1,IF(O742='06A_Варіанти'!Q733,'06A_Варіанти'!Q$1,IF(O742='06A_Варіанти'!R733,'06A_Варіанти'!R$1,"НЕМАЄ МАРШРУТУ"))))))))))))))</f>
        <v>DIRECT</v>
      </c>
      <c r="G742" s="2" t="str">
        <f t="shared" si="77"/>
        <v>БЕЗ ЗМІН</v>
      </c>
      <c r="H742" s="2">
        <f>IF(G742="НЕМАЄ МАРШРУТУ",0,O742-'06A_Варіанти'!T733)</f>
        <v>0</v>
      </c>
      <c r="I742" s="2">
        <f>IFERROR(INDEX('04_Потоки'!$E:$E,MATCH(A742,'04_Потоки'!$A:$A,0)),0)</f>
        <v>2.2389999999999999</v>
      </c>
      <c r="J742" s="2">
        <f t="shared" si="78"/>
        <v>1</v>
      </c>
      <c r="K742" s="2">
        <f>IF(C742="РЦК макси",0,2*'06A_Варіанти'!T733*J742)</f>
        <v>590</v>
      </c>
      <c r="L742" s="2">
        <f t="shared" si="79"/>
        <v>590</v>
      </c>
      <c r="M742" s="2">
        <f t="shared" si="80"/>
        <v>0</v>
      </c>
      <c r="N742" s="9">
        <f t="shared" si="81"/>
        <v>0</v>
      </c>
      <c r="O742" s="2">
        <f>MIN(IF('07A_Конструктор'!$D$5="Так",'06A_Варіанти'!E733,1E+99),IF('07A_Конструктор'!$D$6="Так",'06A_Варіанти'!F733,1E+99),IF('07A_Конструктор'!$D$7="Так",'06A_Варіанти'!G733,1E+99),IF('07A_Конструктор'!$D$8="Так",'06A_Варіанти'!H733,1E+99),IF('07A_Конструктор'!$D$9="Так",'06A_Варіанти'!I733,1E+99),IF('07A_Конструктор'!$D$10="Так",'06A_Варіанти'!J733,1E+99),IF('07A_Конструктор'!$D$11="Так",'06A_Варіанти'!K733,1E+99),IF('07A_Конструктор'!$D$12="Так",'06A_Варіанти'!L733,1E+99),IF('07A_Конструктор'!$D$13="Так",'06A_Варіанти'!M733,1E+99),IF('07A_Конструктор'!$D$14="Так",'06A_Варіанти'!N733,1E+99),IF('07A_Конструктор'!$D$15="Так",'06A_Варіанти'!O733,1E+99),IF('07A_Конструктор'!$D$16="Так",'06A_Варіанти'!P733,1E+99),IF('07A_Конструктор'!$D$17="Так",'06A_Варіанти'!Q733,1E+99),IF('06A_Варіанти'!R733="",1E+99,'06A_Варіанти'!R733))</f>
        <v>295</v>
      </c>
      <c r="P742" s="2" t="str">
        <f t="shared" si="82"/>
        <v>5 т</v>
      </c>
      <c r="Q742" s="2">
        <f t="shared" si="83"/>
        <v>14</v>
      </c>
      <c r="R742" s="2">
        <f>IF(OR(C742="РЦК макси",C742="РЦЧ SKU"),"SKU-потік",IFERROR(VLOOKUP(D742,'02_РЦ'!$A$3:$I$7,5,FALSE),0))</f>
        <v>500</v>
      </c>
      <c r="S742" s="2" t="str">
        <f>IF(OR(C742="РЦК макси",C742="РЦЧ SKU"),"Не рахується в ліміт",IFERROR(VLOOKUP(D742,'02_РЦ'!$A$3:$I$7,9,FALSE),"Немає РЦ"))</f>
        <v>В межах</v>
      </c>
    </row>
    <row r="743" spans="1:19">
      <c r="A743" s="2" t="str">
        <f>'06A_Варіанти'!A734</f>
        <v>BASE_204</v>
      </c>
      <c r="B743" s="2" t="str">
        <f>'06A_Варіанти'!B734</f>
        <v>TT_204</v>
      </c>
      <c r="C743" s="2" t="str">
        <f>'06A_Варіанти'!D734</f>
        <v>Основний</v>
      </c>
      <c r="D743" s="2" t="str">
        <f>'06A_Варіанти'!C734</f>
        <v>РЦВ</v>
      </c>
      <c r="E743" s="2" t="str">
        <f>'06A_Варіанти'!S734</f>
        <v>DIRECT</v>
      </c>
      <c r="F743" s="2" t="str">
        <f>IF(O743='06A_Варіанти'!E734,'06A_Варіанти'!E$1,IF(O743='06A_Варіанти'!F734,'06A_Варіанти'!F$1,IF(O743='06A_Варіанти'!G734,'06A_Варіанти'!G$1,IF(O743='06A_Варіанти'!H734,'06A_Варіанти'!H$1,IF(O743='06A_Варіанти'!I734,'06A_Варіанти'!I$1,IF(O743='06A_Варіанти'!J734,'06A_Варіанти'!J$1,IF(O743='06A_Варіанти'!K734,'06A_Варіанти'!K$1,IF(O743='06A_Варіанти'!L734,'06A_Варіанти'!L$1,IF(O743='06A_Варіанти'!M734,'06A_Варіанти'!M$1,IF(O743='06A_Варіанти'!N734,'06A_Варіанти'!N$1,IF(O743='06A_Варіанти'!O734,'06A_Варіанти'!O$1,IF(O743='06A_Варіанти'!P734,'06A_Варіанти'!P$1,IF(O743='06A_Варіанти'!Q734,'06A_Варіанти'!Q$1,IF(O743='06A_Варіанти'!R734,'06A_Варіанти'!R$1,"НЕМАЄ МАРШРУТУ"))))))))))))))</f>
        <v>DIRECT</v>
      </c>
      <c r="G743" s="2" t="str">
        <f t="shared" si="77"/>
        <v>БЕЗ ЗМІН</v>
      </c>
      <c r="H743" s="2">
        <f>IF(G743="НЕМАЄ МАРШРУТУ",0,O743-'06A_Варіанти'!T734)</f>
        <v>0</v>
      </c>
      <c r="I743" s="2">
        <f>IFERROR(INDEX('04_Потоки'!$E:$E,MATCH(A743,'04_Потоки'!$A:$A,0)),0)</f>
        <v>2.2389999999999999</v>
      </c>
      <c r="J743" s="2">
        <f t="shared" si="78"/>
        <v>1</v>
      </c>
      <c r="K743" s="2">
        <f>IF(C743="РЦК макси",0,2*'06A_Варіанти'!T734*J743)</f>
        <v>475</v>
      </c>
      <c r="L743" s="2">
        <f t="shared" si="79"/>
        <v>475</v>
      </c>
      <c r="M743" s="2">
        <f t="shared" si="80"/>
        <v>0</v>
      </c>
      <c r="N743" s="9">
        <f t="shared" si="81"/>
        <v>0</v>
      </c>
      <c r="O743" s="2">
        <f>MIN(IF('07A_Конструктор'!$D$5="Так",'06A_Варіанти'!E734,1E+99),IF('07A_Конструктор'!$D$6="Так",'06A_Варіанти'!F734,1E+99),IF('07A_Конструктор'!$D$7="Так",'06A_Варіанти'!G734,1E+99),IF('07A_Конструктор'!$D$8="Так",'06A_Варіанти'!H734,1E+99),IF('07A_Конструктор'!$D$9="Так",'06A_Варіанти'!I734,1E+99),IF('07A_Конструктор'!$D$10="Так",'06A_Варіанти'!J734,1E+99),IF('07A_Конструктор'!$D$11="Так",'06A_Варіанти'!K734,1E+99),IF('07A_Конструктор'!$D$12="Так",'06A_Варіанти'!L734,1E+99),IF('07A_Конструктор'!$D$13="Так",'06A_Варіанти'!M734,1E+99),IF('07A_Конструктор'!$D$14="Так",'06A_Варіанти'!N734,1E+99),IF('07A_Конструктор'!$D$15="Так",'06A_Варіанти'!O734,1E+99),IF('07A_Конструктор'!$D$16="Так",'06A_Варіанти'!P734,1E+99),IF('07A_Конструктор'!$D$17="Так",'06A_Варіанти'!Q734,1E+99),IF('06A_Варіанти'!R734="",1E+99,'06A_Варіанти'!R734))</f>
        <v>237.5</v>
      </c>
      <c r="P743" s="2" t="str">
        <f t="shared" si="82"/>
        <v>5 т</v>
      </c>
      <c r="Q743" s="2">
        <f t="shared" si="83"/>
        <v>14</v>
      </c>
      <c r="R743" s="2">
        <f>IF(OR(C743="РЦК макси",C743="РЦЧ SKU"),"SKU-потік",IFERROR(VLOOKUP(D743,'02_РЦ'!$A$3:$I$7,5,FALSE),0))</f>
        <v>500</v>
      </c>
      <c r="S743" s="2" t="str">
        <f>IF(OR(C743="РЦК макси",C743="РЦЧ SKU"),"Не рахується в ліміт",IFERROR(VLOOKUP(D743,'02_РЦ'!$A$3:$I$7,9,FALSE),"Немає РЦ"))</f>
        <v>В межах</v>
      </c>
    </row>
    <row r="744" spans="1:19">
      <c r="A744" s="2" t="str">
        <f>'06A_Варіанти'!A735</f>
        <v>BASE_217</v>
      </c>
      <c r="B744" s="2" t="str">
        <f>'06A_Варіанти'!B735</f>
        <v>TT_217</v>
      </c>
      <c r="C744" s="2" t="str">
        <f>'06A_Варіанти'!D735</f>
        <v>Основний</v>
      </c>
      <c r="D744" s="2" t="str">
        <f>'06A_Варіанти'!C735</f>
        <v>РЦВ</v>
      </c>
      <c r="E744" s="2" t="str">
        <f>'06A_Варіанти'!S735</f>
        <v>DIRECT</v>
      </c>
      <c r="F744" s="2" t="str">
        <f>IF(O744='06A_Варіанти'!E735,'06A_Варіанти'!E$1,IF(O744='06A_Варіанти'!F735,'06A_Варіанти'!F$1,IF(O744='06A_Варіанти'!G735,'06A_Варіанти'!G$1,IF(O744='06A_Варіанти'!H735,'06A_Варіанти'!H$1,IF(O744='06A_Варіанти'!I735,'06A_Варіанти'!I$1,IF(O744='06A_Варіанти'!J735,'06A_Варіанти'!J$1,IF(O744='06A_Варіанти'!K735,'06A_Варіанти'!K$1,IF(O744='06A_Варіанти'!L735,'06A_Варіанти'!L$1,IF(O744='06A_Варіанти'!M735,'06A_Варіанти'!M$1,IF(O744='06A_Варіанти'!N735,'06A_Варіанти'!N$1,IF(O744='06A_Варіанти'!O735,'06A_Варіанти'!O$1,IF(O744='06A_Варіанти'!P735,'06A_Варіанти'!P$1,IF(O744='06A_Варіанти'!Q735,'06A_Варіанти'!Q$1,IF(O744='06A_Варіанти'!R735,'06A_Варіанти'!R$1,"НЕМАЄ МАРШРУТУ"))))))))))))))</f>
        <v>DIRECT</v>
      </c>
      <c r="G744" s="2" t="str">
        <f t="shared" si="77"/>
        <v>БЕЗ ЗМІН</v>
      </c>
      <c r="H744" s="2">
        <f>IF(G744="НЕМАЄ МАРШРУТУ",0,O744-'06A_Варіанти'!T735)</f>
        <v>0</v>
      </c>
      <c r="I744" s="2">
        <f>IFERROR(INDEX('04_Потоки'!$E:$E,MATCH(A744,'04_Потоки'!$A:$A,0)),0)</f>
        <v>2.2389999999999999</v>
      </c>
      <c r="J744" s="2">
        <f t="shared" si="78"/>
        <v>1</v>
      </c>
      <c r="K744" s="2">
        <f>IF(C744="РЦК макси",0,2*'06A_Варіанти'!T735*J744)</f>
        <v>770.8</v>
      </c>
      <c r="L744" s="2">
        <f t="shared" si="79"/>
        <v>770.8</v>
      </c>
      <c r="M744" s="2">
        <f t="shared" si="80"/>
        <v>0</v>
      </c>
      <c r="N744" s="9">
        <f t="shared" si="81"/>
        <v>0</v>
      </c>
      <c r="O744" s="2">
        <f>MIN(IF('07A_Конструктор'!$D$5="Так",'06A_Варіанти'!E735,1E+99),IF('07A_Конструктор'!$D$6="Так",'06A_Варіанти'!F735,1E+99),IF('07A_Конструктор'!$D$7="Так",'06A_Варіанти'!G735,1E+99),IF('07A_Конструктор'!$D$8="Так",'06A_Варіанти'!H735,1E+99),IF('07A_Конструктор'!$D$9="Так",'06A_Варіанти'!I735,1E+99),IF('07A_Конструктор'!$D$10="Так",'06A_Варіанти'!J735,1E+99),IF('07A_Конструктор'!$D$11="Так",'06A_Варіанти'!K735,1E+99),IF('07A_Конструктор'!$D$12="Так",'06A_Варіанти'!L735,1E+99),IF('07A_Конструктор'!$D$13="Так",'06A_Варіанти'!M735,1E+99),IF('07A_Конструктор'!$D$14="Так",'06A_Варіанти'!N735,1E+99),IF('07A_Конструктор'!$D$15="Так",'06A_Варіанти'!O735,1E+99),IF('07A_Конструктор'!$D$16="Так",'06A_Варіанти'!P735,1E+99),IF('07A_Конструктор'!$D$17="Так",'06A_Варіанти'!Q735,1E+99),IF('06A_Варіанти'!R735="",1E+99,'06A_Варіанти'!R735))</f>
        <v>385.4</v>
      </c>
      <c r="P744" s="2" t="str">
        <f t="shared" si="82"/>
        <v>5 т</v>
      </c>
      <c r="Q744" s="2">
        <f t="shared" si="83"/>
        <v>14</v>
      </c>
      <c r="R744" s="2">
        <f>IF(OR(C744="РЦК макси",C744="РЦЧ SKU"),"SKU-потік",IFERROR(VLOOKUP(D744,'02_РЦ'!$A$3:$I$7,5,FALSE),0))</f>
        <v>500</v>
      </c>
      <c r="S744" s="2" t="str">
        <f>IF(OR(C744="РЦК макси",C744="РЦЧ SKU"),"Не рахується в ліміт",IFERROR(VLOOKUP(D744,'02_РЦ'!$A$3:$I$7,9,FALSE),"Немає РЦ"))</f>
        <v>В межах</v>
      </c>
    </row>
    <row r="745" spans="1:19">
      <c r="A745" s="2" t="str">
        <f>'06A_Варіанти'!A736</f>
        <v>BASE_52</v>
      </c>
      <c r="B745" s="2" t="str">
        <f>'06A_Варіанти'!B736</f>
        <v>TT_52</v>
      </c>
      <c r="C745" s="2" t="str">
        <f>'06A_Варіанти'!D736</f>
        <v>Основний</v>
      </c>
      <c r="D745" s="2" t="str">
        <f>'06A_Варіанти'!C736</f>
        <v>РЦВ</v>
      </c>
      <c r="E745" s="2" t="str">
        <f>'06A_Варіанти'!S736</f>
        <v>DIRECT</v>
      </c>
      <c r="F745" s="2" t="str">
        <f>IF(O745='06A_Варіанти'!E736,'06A_Варіанти'!E$1,IF(O745='06A_Варіанти'!F736,'06A_Варіанти'!F$1,IF(O745='06A_Варіанти'!G736,'06A_Варіанти'!G$1,IF(O745='06A_Варіанти'!H736,'06A_Варіанти'!H$1,IF(O745='06A_Варіанти'!I736,'06A_Варіанти'!I$1,IF(O745='06A_Варіанти'!J736,'06A_Варіанти'!J$1,IF(O745='06A_Варіанти'!K736,'06A_Варіанти'!K$1,IF(O745='06A_Варіанти'!L736,'06A_Варіанти'!L$1,IF(O745='06A_Варіанти'!M736,'06A_Варіанти'!M$1,IF(O745='06A_Варіанти'!N736,'06A_Варіанти'!N$1,IF(O745='06A_Варіанти'!O736,'06A_Варіанти'!O$1,IF(O745='06A_Варіанти'!P736,'06A_Варіанти'!P$1,IF(O745='06A_Варіанти'!Q736,'06A_Варіанти'!Q$1,IF(O745='06A_Варіанти'!R736,'06A_Варіанти'!R$1,"НЕМАЄ МАРШРУТУ"))))))))))))))</f>
        <v>DIRECT</v>
      </c>
      <c r="G745" s="2" t="str">
        <f t="shared" si="77"/>
        <v>БЕЗ ЗМІН</v>
      </c>
      <c r="H745" s="2">
        <f>IF(G745="НЕМАЄ МАРШРУТУ",0,O745-'06A_Варіанти'!T736)</f>
        <v>0</v>
      </c>
      <c r="I745" s="2">
        <f>IFERROR(INDEX('04_Потоки'!$E:$E,MATCH(A745,'04_Потоки'!$A:$A,0)),0)</f>
        <v>2.2389999999999999</v>
      </c>
      <c r="J745" s="2">
        <f t="shared" si="78"/>
        <v>1</v>
      </c>
      <c r="K745" s="2">
        <f>IF(C745="РЦК макси",0,2*'06A_Варіанти'!T736*J745)</f>
        <v>286.8</v>
      </c>
      <c r="L745" s="2">
        <f t="shared" si="79"/>
        <v>286.8</v>
      </c>
      <c r="M745" s="2">
        <f t="shared" si="80"/>
        <v>0</v>
      </c>
      <c r="N745" s="9">
        <f t="shared" si="81"/>
        <v>0</v>
      </c>
      <c r="O745" s="2">
        <f>MIN(IF('07A_Конструктор'!$D$5="Так",'06A_Варіанти'!E736,1E+99),IF('07A_Конструктор'!$D$6="Так",'06A_Варіанти'!F736,1E+99),IF('07A_Конструктор'!$D$7="Так",'06A_Варіанти'!G736,1E+99),IF('07A_Конструктор'!$D$8="Так",'06A_Варіанти'!H736,1E+99),IF('07A_Конструктор'!$D$9="Так",'06A_Варіанти'!I736,1E+99),IF('07A_Конструктор'!$D$10="Так",'06A_Варіанти'!J736,1E+99),IF('07A_Конструктор'!$D$11="Так",'06A_Варіанти'!K736,1E+99),IF('07A_Конструктор'!$D$12="Так",'06A_Варіанти'!L736,1E+99),IF('07A_Конструктор'!$D$13="Так",'06A_Варіанти'!M736,1E+99),IF('07A_Конструктор'!$D$14="Так",'06A_Варіанти'!N736,1E+99),IF('07A_Конструктор'!$D$15="Так",'06A_Варіанти'!O736,1E+99),IF('07A_Конструктор'!$D$16="Так",'06A_Варіанти'!P736,1E+99),IF('07A_Конструктор'!$D$17="Так",'06A_Варіанти'!Q736,1E+99),IF('06A_Варіанти'!R736="",1E+99,'06A_Варіанти'!R736))</f>
        <v>143.4</v>
      </c>
      <c r="P745" s="2" t="str">
        <f t="shared" si="82"/>
        <v>5 т</v>
      </c>
      <c r="Q745" s="2">
        <f t="shared" si="83"/>
        <v>14</v>
      </c>
      <c r="R745" s="2">
        <f>IF(OR(C745="РЦК макси",C745="РЦЧ SKU"),"SKU-потік",IFERROR(VLOOKUP(D745,'02_РЦ'!$A$3:$I$7,5,FALSE),0))</f>
        <v>500</v>
      </c>
      <c r="S745" s="2" t="str">
        <f>IF(OR(C745="РЦК макси",C745="РЦЧ SKU"),"Не рахується в ліміт",IFERROR(VLOOKUP(D745,'02_РЦ'!$A$3:$I$7,9,FALSE),"Немає РЦ"))</f>
        <v>В межах</v>
      </c>
    </row>
    <row r="746" spans="1:19">
      <c r="A746" s="2" t="str">
        <f>'06A_Варіанти'!A737</f>
        <v>BASE_249</v>
      </c>
      <c r="B746" s="2" t="str">
        <f>'06A_Варіанти'!B737</f>
        <v>TT_249</v>
      </c>
      <c r="C746" s="2" t="str">
        <f>'06A_Варіанти'!D737</f>
        <v>Основний</v>
      </c>
      <c r="D746" s="2" t="str">
        <f>'06A_Варіанти'!C737</f>
        <v>РЦВ</v>
      </c>
      <c r="E746" s="2" t="str">
        <f>'06A_Варіанти'!S737</f>
        <v>DIRECT</v>
      </c>
      <c r="F746" s="2" t="str">
        <f>IF(O746='06A_Варіанти'!E737,'06A_Варіанти'!E$1,IF(O746='06A_Варіанти'!F737,'06A_Варіанти'!F$1,IF(O746='06A_Варіанти'!G737,'06A_Варіанти'!G$1,IF(O746='06A_Варіанти'!H737,'06A_Варіанти'!H$1,IF(O746='06A_Варіанти'!I737,'06A_Варіанти'!I$1,IF(O746='06A_Варіанти'!J737,'06A_Варіанти'!J$1,IF(O746='06A_Варіанти'!K737,'06A_Варіанти'!K$1,IF(O746='06A_Варіанти'!L737,'06A_Варіанти'!L$1,IF(O746='06A_Варіанти'!M737,'06A_Варіанти'!M$1,IF(O746='06A_Варіанти'!N737,'06A_Варіанти'!N$1,IF(O746='06A_Варіанти'!O737,'06A_Варіанти'!O$1,IF(O746='06A_Варіанти'!P737,'06A_Варіанти'!P$1,IF(O746='06A_Варіанти'!Q737,'06A_Варіанти'!Q$1,IF(O746='06A_Варіанти'!R737,'06A_Варіанти'!R$1,"НЕМАЄ МАРШРУТУ"))))))))))))))</f>
        <v>DIRECT</v>
      </c>
      <c r="G746" s="2" t="str">
        <f t="shared" si="77"/>
        <v>БЕЗ ЗМІН</v>
      </c>
      <c r="H746" s="2">
        <f>IF(G746="НЕМАЄ МАРШРУТУ",0,O746-'06A_Варіанти'!T737)</f>
        <v>0</v>
      </c>
      <c r="I746" s="2">
        <f>IFERROR(INDEX('04_Потоки'!$E:$E,MATCH(A746,'04_Потоки'!$A:$A,0)),0)</f>
        <v>2.2389999999999999</v>
      </c>
      <c r="J746" s="2">
        <f t="shared" si="78"/>
        <v>1</v>
      </c>
      <c r="K746" s="2">
        <f>IF(C746="РЦК макси",0,2*'06A_Варіанти'!T737*J746)</f>
        <v>692.4</v>
      </c>
      <c r="L746" s="2">
        <f t="shared" si="79"/>
        <v>692.4</v>
      </c>
      <c r="M746" s="2">
        <f t="shared" si="80"/>
        <v>0</v>
      </c>
      <c r="N746" s="9">
        <f t="shared" si="81"/>
        <v>0</v>
      </c>
      <c r="O746" s="2">
        <f>MIN(IF('07A_Конструктор'!$D$5="Так",'06A_Варіанти'!E737,1E+99),IF('07A_Конструктор'!$D$6="Так",'06A_Варіанти'!F737,1E+99),IF('07A_Конструктор'!$D$7="Так",'06A_Варіанти'!G737,1E+99),IF('07A_Конструктор'!$D$8="Так",'06A_Варіанти'!H737,1E+99),IF('07A_Конструктор'!$D$9="Так",'06A_Варіанти'!I737,1E+99),IF('07A_Конструктор'!$D$10="Так",'06A_Варіанти'!J737,1E+99),IF('07A_Конструктор'!$D$11="Так",'06A_Варіанти'!K737,1E+99),IF('07A_Конструктор'!$D$12="Так",'06A_Варіанти'!L737,1E+99),IF('07A_Конструктор'!$D$13="Так",'06A_Варіанти'!M737,1E+99),IF('07A_Конструктор'!$D$14="Так",'06A_Варіанти'!N737,1E+99),IF('07A_Конструктор'!$D$15="Так",'06A_Варіанти'!O737,1E+99),IF('07A_Конструктор'!$D$16="Так",'06A_Варіанти'!P737,1E+99),IF('07A_Конструктор'!$D$17="Так",'06A_Варіанти'!Q737,1E+99),IF('06A_Варіанти'!R737="",1E+99,'06A_Варіанти'!R737))</f>
        <v>346.2</v>
      </c>
      <c r="P746" s="2" t="str">
        <f t="shared" si="82"/>
        <v>5 т</v>
      </c>
      <c r="Q746" s="2">
        <f t="shared" si="83"/>
        <v>14</v>
      </c>
      <c r="R746" s="2">
        <f>IF(OR(C746="РЦК макси",C746="РЦЧ SKU"),"SKU-потік",IFERROR(VLOOKUP(D746,'02_РЦ'!$A$3:$I$7,5,FALSE),0))</f>
        <v>500</v>
      </c>
      <c r="S746" s="2" t="str">
        <f>IF(OR(C746="РЦК макси",C746="РЦЧ SKU"),"Не рахується в ліміт",IFERROR(VLOOKUP(D746,'02_РЦ'!$A$3:$I$7,9,FALSE),"Немає РЦ"))</f>
        <v>В межах</v>
      </c>
    </row>
    <row r="747" spans="1:19">
      <c r="A747" s="2" t="str">
        <f>'06A_Варіанти'!A738</f>
        <v>BASE_186</v>
      </c>
      <c r="B747" s="2" t="str">
        <f>'06A_Варіанти'!B738</f>
        <v>TT_186</v>
      </c>
      <c r="C747" s="2" t="str">
        <f>'06A_Варіанти'!D738</f>
        <v>Основний</v>
      </c>
      <c r="D747" s="2" t="str">
        <f>'06A_Варіанти'!C738</f>
        <v>РЦВ</v>
      </c>
      <c r="E747" s="2" t="str">
        <f>'06A_Варіанти'!S738</f>
        <v>DIRECT</v>
      </c>
      <c r="F747" s="2" t="str">
        <f>IF(O747='06A_Варіанти'!E738,'06A_Варіанти'!E$1,IF(O747='06A_Варіанти'!F738,'06A_Варіанти'!F$1,IF(O747='06A_Варіанти'!G738,'06A_Варіанти'!G$1,IF(O747='06A_Варіанти'!H738,'06A_Варіанти'!H$1,IF(O747='06A_Варіанти'!I738,'06A_Варіанти'!I$1,IF(O747='06A_Варіанти'!J738,'06A_Варіанти'!J$1,IF(O747='06A_Варіанти'!K738,'06A_Варіанти'!K$1,IF(O747='06A_Варіанти'!L738,'06A_Варіанти'!L$1,IF(O747='06A_Варіанти'!M738,'06A_Варіанти'!M$1,IF(O747='06A_Варіанти'!N738,'06A_Варіанти'!N$1,IF(O747='06A_Варіанти'!O738,'06A_Варіанти'!O$1,IF(O747='06A_Варіанти'!P738,'06A_Варіанти'!P$1,IF(O747='06A_Варіанти'!Q738,'06A_Варіанти'!Q$1,IF(O747='06A_Варіанти'!R738,'06A_Варіанти'!R$1,"НЕМАЄ МАРШРУТУ"))))))))))))))</f>
        <v>DIRECT</v>
      </c>
      <c r="G747" s="2" t="str">
        <f t="shared" si="77"/>
        <v>БЕЗ ЗМІН</v>
      </c>
      <c r="H747" s="2">
        <f>IF(G747="НЕМАЄ МАРШРУТУ",0,O747-'06A_Варіанти'!T738)</f>
        <v>0</v>
      </c>
      <c r="I747" s="2">
        <f>IFERROR(INDEX('04_Потоки'!$E:$E,MATCH(A747,'04_Потоки'!$A:$A,0)),0)</f>
        <v>2.2389999999999999</v>
      </c>
      <c r="J747" s="2">
        <f t="shared" si="78"/>
        <v>1</v>
      </c>
      <c r="K747" s="2">
        <f>IF(C747="РЦК макси",0,2*'06A_Варіанти'!T738*J747)</f>
        <v>273.8</v>
      </c>
      <c r="L747" s="2">
        <f t="shared" si="79"/>
        <v>273.8</v>
      </c>
      <c r="M747" s="2">
        <f t="shared" si="80"/>
        <v>0</v>
      </c>
      <c r="N747" s="9">
        <f t="shared" si="81"/>
        <v>0</v>
      </c>
      <c r="O747" s="2">
        <f>MIN(IF('07A_Конструктор'!$D$5="Так",'06A_Варіанти'!E738,1E+99),IF('07A_Конструктор'!$D$6="Так",'06A_Варіанти'!F738,1E+99),IF('07A_Конструктор'!$D$7="Так",'06A_Варіанти'!G738,1E+99),IF('07A_Конструктор'!$D$8="Так",'06A_Варіанти'!H738,1E+99),IF('07A_Конструктор'!$D$9="Так",'06A_Варіанти'!I738,1E+99),IF('07A_Конструктор'!$D$10="Так",'06A_Варіанти'!J738,1E+99),IF('07A_Конструктор'!$D$11="Так",'06A_Варіанти'!K738,1E+99),IF('07A_Конструктор'!$D$12="Так",'06A_Варіанти'!L738,1E+99),IF('07A_Конструктор'!$D$13="Так",'06A_Варіанти'!M738,1E+99),IF('07A_Конструктор'!$D$14="Так",'06A_Варіанти'!N738,1E+99),IF('07A_Конструктор'!$D$15="Так",'06A_Варіанти'!O738,1E+99),IF('07A_Конструктор'!$D$16="Так",'06A_Варіанти'!P738,1E+99),IF('07A_Конструктор'!$D$17="Так",'06A_Варіанти'!Q738,1E+99),IF('06A_Варіанти'!R738="",1E+99,'06A_Варіанти'!R738))</f>
        <v>136.9</v>
      </c>
      <c r="P747" s="2" t="str">
        <f t="shared" si="82"/>
        <v>5 т</v>
      </c>
      <c r="Q747" s="2">
        <f t="shared" si="83"/>
        <v>14</v>
      </c>
      <c r="R747" s="2">
        <f>IF(OR(C747="РЦК макси",C747="РЦЧ SKU"),"SKU-потік",IFERROR(VLOOKUP(D747,'02_РЦ'!$A$3:$I$7,5,FALSE),0))</f>
        <v>500</v>
      </c>
      <c r="S747" s="2" t="str">
        <f>IF(OR(C747="РЦК макси",C747="РЦЧ SKU"),"Не рахується в ліміт",IFERROR(VLOOKUP(D747,'02_РЦ'!$A$3:$I$7,9,FALSE),"Немає РЦ"))</f>
        <v>В межах</v>
      </c>
    </row>
    <row r="748" spans="1:19">
      <c r="A748" s="2" t="str">
        <f>'06A_Варіанти'!A739</f>
        <v>BASE_241</v>
      </c>
      <c r="B748" s="2" t="str">
        <f>'06A_Варіанти'!B739</f>
        <v>TT_241</v>
      </c>
      <c r="C748" s="2" t="str">
        <f>'06A_Варіанти'!D739</f>
        <v>Основний</v>
      </c>
      <c r="D748" s="2" t="str">
        <f>'06A_Варіанти'!C739</f>
        <v>РЦВ</v>
      </c>
      <c r="E748" s="2" t="str">
        <f>'06A_Варіанти'!S739</f>
        <v>DIRECT</v>
      </c>
      <c r="F748" s="2" t="str">
        <f>IF(O748='06A_Варіанти'!E739,'06A_Варіанти'!E$1,IF(O748='06A_Варіанти'!F739,'06A_Варіанти'!F$1,IF(O748='06A_Варіанти'!G739,'06A_Варіанти'!G$1,IF(O748='06A_Варіанти'!H739,'06A_Варіанти'!H$1,IF(O748='06A_Варіанти'!I739,'06A_Варіанти'!I$1,IF(O748='06A_Варіанти'!J739,'06A_Варіанти'!J$1,IF(O748='06A_Варіанти'!K739,'06A_Варіанти'!K$1,IF(O748='06A_Варіанти'!L739,'06A_Варіанти'!L$1,IF(O748='06A_Варіанти'!M739,'06A_Варіанти'!M$1,IF(O748='06A_Варіанти'!N739,'06A_Варіанти'!N$1,IF(O748='06A_Варіанти'!O739,'06A_Варіанти'!O$1,IF(O748='06A_Варіанти'!P739,'06A_Варіанти'!P$1,IF(O748='06A_Варіанти'!Q739,'06A_Варіанти'!Q$1,IF(O748='06A_Варіанти'!R739,'06A_Варіанти'!R$1,"НЕМАЄ МАРШРУТУ"))))))))))))))</f>
        <v>DIRECT</v>
      </c>
      <c r="G748" s="2" t="str">
        <f t="shared" si="77"/>
        <v>БЕЗ ЗМІН</v>
      </c>
      <c r="H748" s="2">
        <f>IF(G748="НЕМАЄ МАРШРУТУ",0,O748-'06A_Варіанти'!T739)</f>
        <v>0</v>
      </c>
      <c r="I748" s="2">
        <f>IFERROR(INDEX('04_Потоки'!$E:$E,MATCH(A748,'04_Потоки'!$A:$A,0)),0)</f>
        <v>2.2389999999999999</v>
      </c>
      <c r="J748" s="2">
        <f t="shared" si="78"/>
        <v>1</v>
      </c>
      <c r="K748" s="2">
        <f>IF(C748="РЦК макси",0,2*'06A_Варіанти'!T739*J748)</f>
        <v>334.2</v>
      </c>
      <c r="L748" s="2">
        <f t="shared" si="79"/>
        <v>334.2</v>
      </c>
      <c r="M748" s="2">
        <f t="shared" si="80"/>
        <v>0</v>
      </c>
      <c r="N748" s="9">
        <f t="shared" si="81"/>
        <v>0</v>
      </c>
      <c r="O748" s="2">
        <f>MIN(IF('07A_Конструктор'!$D$5="Так",'06A_Варіанти'!E739,1E+99),IF('07A_Конструктор'!$D$6="Так",'06A_Варіанти'!F739,1E+99),IF('07A_Конструктор'!$D$7="Так",'06A_Варіанти'!G739,1E+99),IF('07A_Конструктор'!$D$8="Так",'06A_Варіанти'!H739,1E+99),IF('07A_Конструктор'!$D$9="Так",'06A_Варіанти'!I739,1E+99),IF('07A_Конструктор'!$D$10="Так",'06A_Варіанти'!J739,1E+99),IF('07A_Конструктор'!$D$11="Так",'06A_Варіанти'!K739,1E+99),IF('07A_Конструктор'!$D$12="Так",'06A_Варіанти'!L739,1E+99),IF('07A_Конструктор'!$D$13="Так",'06A_Варіанти'!M739,1E+99),IF('07A_Конструктор'!$D$14="Так",'06A_Варіанти'!N739,1E+99),IF('07A_Конструктор'!$D$15="Так",'06A_Варіанти'!O739,1E+99),IF('07A_Конструктор'!$D$16="Так",'06A_Варіанти'!P739,1E+99),IF('07A_Конструктор'!$D$17="Так",'06A_Варіанти'!Q739,1E+99),IF('06A_Варіанти'!R739="",1E+99,'06A_Варіанти'!R739))</f>
        <v>167.1</v>
      </c>
      <c r="P748" s="2" t="str">
        <f t="shared" si="82"/>
        <v>5 т</v>
      </c>
      <c r="Q748" s="2">
        <f t="shared" si="83"/>
        <v>14</v>
      </c>
      <c r="R748" s="2">
        <f>IF(OR(C748="РЦК макси",C748="РЦЧ SKU"),"SKU-потік",IFERROR(VLOOKUP(D748,'02_РЦ'!$A$3:$I$7,5,FALSE),0))</f>
        <v>500</v>
      </c>
      <c r="S748" s="2" t="str">
        <f>IF(OR(C748="РЦК макси",C748="РЦЧ SKU"),"Не рахується в ліміт",IFERROR(VLOOKUP(D748,'02_РЦ'!$A$3:$I$7,9,FALSE),"Немає РЦ"))</f>
        <v>В межах</v>
      </c>
    </row>
    <row r="749" spans="1:19">
      <c r="A749" s="2" t="str">
        <f>'06A_Варіанти'!A740</f>
        <v>BASE_55</v>
      </c>
      <c r="B749" s="2" t="str">
        <f>'06A_Варіанти'!B740</f>
        <v>TT_55</v>
      </c>
      <c r="C749" s="2" t="str">
        <f>'06A_Варіанти'!D740</f>
        <v>Основний</v>
      </c>
      <c r="D749" s="2" t="str">
        <f>'06A_Варіанти'!C740</f>
        <v>РЦВ</v>
      </c>
      <c r="E749" s="2" t="str">
        <f>'06A_Варіанти'!S740</f>
        <v>DIRECT</v>
      </c>
      <c r="F749" s="2" t="str">
        <f>IF(O749='06A_Варіанти'!E740,'06A_Варіанти'!E$1,IF(O749='06A_Варіанти'!F740,'06A_Варіанти'!F$1,IF(O749='06A_Варіанти'!G740,'06A_Варіанти'!G$1,IF(O749='06A_Варіанти'!H740,'06A_Варіанти'!H$1,IF(O749='06A_Варіанти'!I740,'06A_Варіанти'!I$1,IF(O749='06A_Варіанти'!J740,'06A_Варіанти'!J$1,IF(O749='06A_Варіанти'!K740,'06A_Варіанти'!K$1,IF(O749='06A_Варіанти'!L740,'06A_Варіанти'!L$1,IF(O749='06A_Варіанти'!M740,'06A_Варіанти'!M$1,IF(O749='06A_Варіанти'!N740,'06A_Варіанти'!N$1,IF(O749='06A_Варіанти'!O740,'06A_Варіанти'!O$1,IF(O749='06A_Варіанти'!P740,'06A_Варіанти'!P$1,IF(O749='06A_Варіанти'!Q740,'06A_Варіанти'!Q$1,IF(O749='06A_Варіанти'!R740,'06A_Варіанти'!R$1,"НЕМАЄ МАРШРУТУ"))))))))))))))</f>
        <v>DIRECT</v>
      </c>
      <c r="G749" s="2" t="str">
        <f t="shared" si="77"/>
        <v>БЕЗ ЗМІН</v>
      </c>
      <c r="H749" s="2">
        <f>IF(G749="НЕМАЄ МАРШРУТУ",0,O749-'06A_Варіанти'!T740)</f>
        <v>0</v>
      </c>
      <c r="I749" s="2">
        <f>IFERROR(INDEX('04_Потоки'!$E:$E,MATCH(A749,'04_Потоки'!$A:$A,0)),0)</f>
        <v>2.2389999999999999</v>
      </c>
      <c r="J749" s="2">
        <f t="shared" si="78"/>
        <v>1</v>
      </c>
      <c r="K749" s="2">
        <f>IF(C749="РЦК макси",0,2*'06A_Варіанти'!T740*J749)</f>
        <v>279.60000000000002</v>
      </c>
      <c r="L749" s="2">
        <f t="shared" si="79"/>
        <v>279.60000000000002</v>
      </c>
      <c r="M749" s="2">
        <f t="shared" si="80"/>
        <v>0</v>
      </c>
      <c r="N749" s="9">
        <f t="shared" si="81"/>
        <v>0</v>
      </c>
      <c r="O749" s="2">
        <f>MIN(IF('07A_Конструктор'!$D$5="Так",'06A_Варіанти'!E740,1E+99),IF('07A_Конструктор'!$D$6="Так",'06A_Варіанти'!F740,1E+99),IF('07A_Конструктор'!$D$7="Так",'06A_Варіанти'!G740,1E+99),IF('07A_Конструктор'!$D$8="Так",'06A_Варіанти'!H740,1E+99),IF('07A_Конструктор'!$D$9="Так",'06A_Варіанти'!I740,1E+99),IF('07A_Конструктор'!$D$10="Так",'06A_Варіанти'!J740,1E+99),IF('07A_Конструктор'!$D$11="Так",'06A_Варіанти'!K740,1E+99),IF('07A_Конструктор'!$D$12="Так",'06A_Варіанти'!L740,1E+99),IF('07A_Конструктор'!$D$13="Так",'06A_Варіанти'!M740,1E+99),IF('07A_Конструктор'!$D$14="Так",'06A_Варіанти'!N740,1E+99),IF('07A_Конструктор'!$D$15="Так",'06A_Варіанти'!O740,1E+99),IF('07A_Конструктор'!$D$16="Так",'06A_Варіанти'!P740,1E+99),IF('07A_Конструктор'!$D$17="Так",'06A_Варіанти'!Q740,1E+99),IF('06A_Варіанти'!R740="",1E+99,'06A_Варіанти'!R740))</f>
        <v>139.80000000000001</v>
      </c>
      <c r="P749" s="2" t="str">
        <f t="shared" si="82"/>
        <v>5 т</v>
      </c>
      <c r="Q749" s="2">
        <f t="shared" si="83"/>
        <v>14</v>
      </c>
      <c r="R749" s="2">
        <f>IF(OR(C749="РЦК макси",C749="РЦЧ SKU"),"SKU-потік",IFERROR(VLOOKUP(D749,'02_РЦ'!$A$3:$I$7,5,FALSE),0))</f>
        <v>500</v>
      </c>
      <c r="S749" s="2" t="str">
        <f>IF(OR(C749="РЦК макси",C749="РЦЧ SKU"),"Не рахується в ліміт",IFERROR(VLOOKUP(D749,'02_РЦ'!$A$3:$I$7,9,FALSE),"Немає РЦ"))</f>
        <v>В межах</v>
      </c>
    </row>
    <row r="750" spans="1:19">
      <c r="A750" s="2" t="str">
        <f>'06A_Варіанти'!A741</f>
        <v>BASE_295</v>
      </c>
      <c r="B750" s="2" t="str">
        <f>'06A_Варіанти'!B741</f>
        <v>TT_295</v>
      </c>
      <c r="C750" s="2" t="str">
        <f>'06A_Варіанти'!D741</f>
        <v>Основний</v>
      </c>
      <c r="D750" s="2" t="str">
        <f>'06A_Варіанти'!C741</f>
        <v>РЦВ</v>
      </c>
      <c r="E750" s="2" t="str">
        <f>'06A_Варіанти'!S741</f>
        <v>DIRECT</v>
      </c>
      <c r="F750" s="2" t="str">
        <f>IF(O750='06A_Варіанти'!E741,'06A_Варіанти'!E$1,IF(O750='06A_Варіанти'!F741,'06A_Варіанти'!F$1,IF(O750='06A_Варіанти'!G741,'06A_Варіанти'!G$1,IF(O750='06A_Варіанти'!H741,'06A_Варіанти'!H$1,IF(O750='06A_Варіанти'!I741,'06A_Варіанти'!I$1,IF(O750='06A_Варіанти'!J741,'06A_Варіанти'!J$1,IF(O750='06A_Варіанти'!K741,'06A_Варіанти'!K$1,IF(O750='06A_Варіанти'!L741,'06A_Варіанти'!L$1,IF(O750='06A_Варіанти'!M741,'06A_Варіанти'!M$1,IF(O750='06A_Варіанти'!N741,'06A_Варіанти'!N$1,IF(O750='06A_Варіанти'!O741,'06A_Варіанти'!O$1,IF(O750='06A_Варіанти'!P741,'06A_Варіанти'!P$1,IF(O750='06A_Варіанти'!Q741,'06A_Варіанти'!Q$1,IF(O750='06A_Варіанти'!R741,'06A_Варіанти'!R$1,"НЕМАЄ МАРШРУТУ"))))))))))))))</f>
        <v>DIRECT</v>
      </c>
      <c r="G750" s="2" t="str">
        <f t="shared" si="77"/>
        <v>БЕЗ ЗМІН</v>
      </c>
      <c r="H750" s="2">
        <f>IF(G750="НЕМАЄ МАРШРУТУ",0,O750-'06A_Варіанти'!T741)</f>
        <v>0</v>
      </c>
      <c r="I750" s="2">
        <f>IFERROR(INDEX('04_Потоки'!$E:$E,MATCH(A750,'04_Потоки'!$A:$A,0)),0)</f>
        <v>2.2389999999999999</v>
      </c>
      <c r="J750" s="2">
        <f t="shared" si="78"/>
        <v>1</v>
      </c>
      <c r="K750" s="2">
        <f>IF(C750="РЦК макси",0,2*'06A_Варіанти'!T741*J750)</f>
        <v>666.4</v>
      </c>
      <c r="L750" s="2">
        <f t="shared" si="79"/>
        <v>666.4</v>
      </c>
      <c r="M750" s="2">
        <f t="shared" si="80"/>
        <v>0</v>
      </c>
      <c r="N750" s="9">
        <f t="shared" si="81"/>
        <v>0</v>
      </c>
      <c r="O750" s="2">
        <f>MIN(IF('07A_Конструктор'!$D$5="Так",'06A_Варіанти'!E741,1E+99),IF('07A_Конструктор'!$D$6="Так",'06A_Варіанти'!F741,1E+99),IF('07A_Конструктор'!$D$7="Так",'06A_Варіанти'!G741,1E+99),IF('07A_Конструктор'!$D$8="Так",'06A_Варіанти'!H741,1E+99),IF('07A_Конструктор'!$D$9="Так",'06A_Варіанти'!I741,1E+99),IF('07A_Конструктор'!$D$10="Так",'06A_Варіанти'!J741,1E+99),IF('07A_Конструктор'!$D$11="Так",'06A_Варіанти'!K741,1E+99),IF('07A_Конструктор'!$D$12="Так",'06A_Варіанти'!L741,1E+99),IF('07A_Конструктор'!$D$13="Так",'06A_Варіанти'!M741,1E+99),IF('07A_Конструктор'!$D$14="Так",'06A_Варіанти'!N741,1E+99),IF('07A_Конструктор'!$D$15="Так",'06A_Варіанти'!O741,1E+99),IF('07A_Конструктор'!$D$16="Так",'06A_Варіанти'!P741,1E+99),IF('07A_Конструктор'!$D$17="Так",'06A_Варіанти'!Q741,1E+99),IF('06A_Варіанти'!R741="",1E+99,'06A_Варіанти'!R741))</f>
        <v>333.2</v>
      </c>
      <c r="P750" s="2" t="str">
        <f t="shared" si="82"/>
        <v>5 т</v>
      </c>
      <c r="Q750" s="2">
        <f t="shared" si="83"/>
        <v>14</v>
      </c>
      <c r="R750" s="2">
        <f>IF(OR(C750="РЦК макси",C750="РЦЧ SKU"),"SKU-потік",IFERROR(VLOOKUP(D750,'02_РЦ'!$A$3:$I$7,5,FALSE),0))</f>
        <v>500</v>
      </c>
      <c r="S750" s="2" t="str">
        <f>IF(OR(C750="РЦК макси",C750="РЦЧ SKU"),"Не рахується в ліміт",IFERROR(VLOOKUP(D750,'02_РЦ'!$A$3:$I$7,9,FALSE),"Немає РЦ"))</f>
        <v>В межах</v>
      </c>
    </row>
    <row r="751" spans="1:19">
      <c r="A751" s="2" t="str">
        <f>'06A_Варіанти'!A742</f>
        <v>BASE_272</v>
      </c>
      <c r="B751" s="2" t="str">
        <f>'06A_Варіанти'!B742</f>
        <v>TT_272</v>
      </c>
      <c r="C751" s="2" t="str">
        <f>'06A_Варіанти'!D742</f>
        <v>Основний</v>
      </c>
      <c r="D751" s="2" t="str">
        <f>'06A_Варіанти'!C742</f>
        <v>РЦВ</v>
      </c>
      <c r="E751" s="2" t="str">
        <f>'06A_Варіанти'!S742</f>
        <v>DIRECT</v>
      </c>
      <c r="F751" s="2" t="str">
        <f>IF(O751='06A_Варіанти'!E742,'06A_Варіанти'!E$1,IF(O751='06A_Варіанти'!F742,'06A_Варіанти'!F$1,IF(O751='06A_Варіанти'!G742,'06A_Варіанти'!G$1,IF(O751='06A_Варіанти'!H742,'06A_Варіанти'!H$1,IF(O751='06A_Варіанти'!I742,'06A_Варіанти'!I$1,IF(O751='06A_Варіанти'!J742,'06A_Варіанти'!J$1,IF(O751='06A_Варіанти'!K742,'06A_Варіанти'!K$1,IF(O751='06A_Варіанти'!L742,'06A_Варіанти'!L$1,IF(O751='06A_Варіанти'!M742,'06A_Варіанти'!M$1,IF(O751='06A_Варіанти'!N742,'06A_Варіанти'!N$1,IF(O751='06A_Варіанти'!O742,'06A_Варіанти'!O$1,IF(O751='06A_Варіанти'!P742,'06A_Варіанти'!P$1,IF(O751='06A_Варіанти'!Q742,'06A_Варіанти'!Q$1,IF(O751='06A_Варіанти'!R742,'06A_Варіанти'!R$1,"НЕМАЄ МАРШРУТУ"))))))))))))))</f>
        <v>DIRECT</v>
      </c>
      <c r="G751" s="2" t="str">
        <f t="shared" si="77"/>
        <v>БЕЗ ЗМІН</v>
      </c>
      <c r="H751" s="2">
        <f>IF(G751="НЕМАЄ МАРШРУТУ",0,O751-'06A_Варіанти'!T742)</f>
        <v>0</v>
      </c>
      <c r="I751" s="2">
        <f>IFERROR(INDEX('04_Потоки'!$E:$E,MATCH(A751,'04_Потоки'!$A:$A,0)),0)</f>
        <v>2.2389999999999999</v>
      </c>
      <c r="J751" s="2">
        <f t="shared" si="78"/>
        <v>1</v>
      </c>
      <c r="K751" s="2">
        <f>IF(C751="РЦК макси",0,2*'06A_Варіанти'!T742*J751)</f>
        <v>530.6</v>
      </c>
      <c r="L751" s="2">
        <f t="shared" si="79"/>
        <v>530.6</v>
      </c>
      <c r="M751" s="2">
        <f t="shared" si="80"/>
        <v>0</v>
      </c>
      <c r="N751" s="9">
        <f t="shared" si="81"/>
        <v>0</v>
      </c>
      <c r="O751" s="2">
        <f>MIN(IF('07A_Конструктор'!$D$5="Так",'06A_Варіанти'!E742,1E+99),IF('07A_Конструктор'!$D$6="Так",'06A_Варіанти'!F742,1E+99),IF('07A_Конструктор'!$D$7="Так",'06A_Варіанти'!G742,1E+99),IF('07A_Конструктор'!$D$8="Так",'06A_Варіанти'!H742,1E+99),IF('07A_Конструктор'!$D$9="Так",'06A_Варіанти'!I742,1E+99),IF('07A_Конструктор'!$D$10="Так",'06A_Варіанти'!J742,1E+99),IF('07A_Конструктор'!$D$11="Так",'06A_Варіанти'!K742,1E+99),IF('07A_Конструктор'!$D$12="Так",'06A_Варіанти'!L742,1E+99),IF('07A_Конструктор'!$D$13="Так",'06A_Варіанти'!M742,1E+99),IF('07A_Конструктор'!$D$14="Так",'06A_Варіанти'!N742,1E+99),IF('07A_Конструктор'!$D$15="Так",'06A_Варіанти'!O742,1E+99),IF('07A_Конструктор'!$D$16="Так",'06A_Варіанти'!P742,1E+99),IF('07A_Конструктор'!$D$17="Так",'06A_Варіанти'!Q742,1E+99),IF('06A_Варіанти'!R742="",1E+99,'06A_Варіанти'!R742))</f>
        <v>265.3</v>
      </c>
      <c r="P751" s="2" t="str">
        <f t="shared" si="82"/>
        <v>5 т</v>
      </c>
      <c r="Q751" s="2">
        <f t="shared" si="83"/>
        <v>14</v>
      </c>
      <c r="R751" s="2">
        <f>IF(OR(C751="РЦК макси",C751="РЦЧ SKU"),"SKU-потік",IFERROR(VLOOKUP(D751,'02_РЦ'!$A$3:$I$7,5,FALSE),0))</f>
        <v>500</v>
      </c>
      <c r="S751" s="2" t="str">
        <f>IF(OR(C751="РЦК макси",C751="РЦЧ SKU"),"Не рахується в ліміт",IFERROR(VLOOKUP(D751,'02_РЦ'!$A$3:$I$7,9,FALSE),"Немає РЦ"))</f>
        <v>В межах</v>
      </c>
    </row>
    <row r="752" spans="1:19">
      <c r="A752" s="2" t="str">
        <f>'06A_Варіанти'!A743</f>
        <v>BASE_176</v>
      </c>
      <c r="B752" s="2" t="str">
        <f>'06A_Варіанти'!B743</f>
        <v>TT_176</v>
      </c>
      <c r="C752" s="2" t="str">
        <f>'06A_Варіанти'!D743</f>
        <v>Основний</v>
      </c>
      <c r="D752" s="2" t="str">
        <f>'06A_Варіанти'!C743</f>
        <v>РЦК</v>
      </c>
      <c r="E752" s="2" t="str">
        <f>'06A_Варіанти'!S743</f>
        <v>DIRECT</v>
      </c>
      <c r="F752" s="2" t="str">
        <f>IF(O752='06A_Варіанти'!E743,'06A_Варіанти'!E$1,IF(O752='06A_Варіанти'!F743,'06A_Варіанти'!F$1,IF(O752='06A_Варіанти'!G743,'06A_Варіанти'!G$1,IF(O752='06A_Варіанти'!H743,'06A_Варіанти'!H$1,IF(O752='06A_Варіанти'!I743,'06A_Варіанти'!I$1,IF(O752='06A_Варіанти'!J743,'06A_Варіанти'!J$1,IF(O752='06A_Варіанти'!K743,'06A_Варіанти'!K$1,IF(O752='06A_Варіанти'!L743,'06A_Варіанти'!L$1,IF(O752='06A_Варіанти'!M743,'06A_Варіанти'!M$1,IF(O752='06A_Варіанти'!N743,'06A_Варіанти'!N$1,IF(O752='06A_Варіанти'!O743,'06A_Варіанти'!O$1,IF(O752='06A_Варіанти'!P743,'06A_Варіанти'!P$1,IF(O752='06A_Варіанти'!Q743,'06A_Варіанти'!Q$1,IF(O752='06A_Варіанти'!R743,'06A_Варіанти'!R$1,"НЕМАЄ МАРШРУТУ"))))))))))))))</f>
        <v>DIRECT</v>
      </c>
      <c r="G752" s="2" t="str">
        <f t="shared" si="77"/>
        <v>БЕЗ ЗМІН</v>
      </c>
      <c r="H752" s="2">
        <f>IF(G752="НЕМАЄ МАРШРУТУ",0,O752-'06A_Варіанти'!T743)</f>
        <v>0</v>
      </c>
      <c r="I752" s="2">
        <f>IFERROR(INDEX('04_Потоки'!$E:$E,MATCH(A752,'04_Потоки'!$A:$A,0)),0)</f>
        <v>2.2389999999999999</v>
      </c>
      <c r="J752" s="2">
        <f t="shared" si="78"/>
        <v>1</v>
      </c>
      <c r="K752" s="2">
        <f>IF(C752="РЦК макси",0,2*'06A_Варіанти'!T743*J752)</f>
        <v>1010.4</v>
      </c>
      <c r="L752" s="2">
        <f t="shared" si="79"/>
        <v>1010.4</v>
      </c>
      <c r="M752" s="2">
        <f t="shared" si="80"/>
        <v>0</v>
      </c>
      <c r="N752" s="9">
        <f t="shared" si="81"/>
        <v>0</v>
      </c>
      <c r="O752" s="2">
        <f>MIN(IF('07A_Конструктор'!$D$5="Так",'06A_Варіанти'!E743,1E+99),IF('07A_Конструктор'!$D$6="Так",'06A_Варіанти'!F743,1E+99),IF('07A_Конструктор'!$D$7="Так",'06A_Варіанти'!G743,1E+99),IF('07A_Конструктор'!$D$8="Так",'06A_Варіанти'!H743,1E+99),IF('07A_Конструктор'!$D$9="Так",'06A_Варіанти'!I743,1E+99),IF('07A_Конструктор'!$D$10="Так",'06A_Варіанти'!J743,1E+99),IF('07A_Конструктор'!$D$11="Так",'06A_Варіанти'!K743,1E+99),IF('07A_Конструктор'!$D$12="Так",'06A_Варіанти'!L743,1E+99),IF('07A_Конструктор'!$D$13="Так",'06A_Варіанти'!M743,1E+99),IF('07A_Конструктор'!$D$14="Так",'06A_Варіанти'!N743,1E+99),IF('07A_Конструктор'!$D$15="Так",'06A_Варіанти'!O743,1E+99),IF('07A_Конструктор'!$D$16="Так",'06A_Варіанти'!P743,1E+99),IF('07A_Конструктор'!$D$17="Так",'06A_Варіанти'!Q743,1E+99),IF('06A_Варіанти'!R743="",1E+99,'06A_Варіанти'!R743))</f>
        <v>505.2</v>
      </c>
      <c r="P752" s="2" t="str">
        <f t="shared" si="82"/>
        <v>5 т</v>
      </c>
      <c r="Q752" s="2">
        <f t="shared" si="83"/>
        <v>14</v>
      </c>
      <c r="R752" s="2">
        <f>IF(OR(C752="РЦК макси",C752="РЦЧ SKU"),"SKU-потік",IFERROR(VLOOKUP(D752,'02_РЦ'!$A$3:$I$7,5,FALSE),0))</f>
        <v>200</v>
      </c>
      <c r="S752" s="2" t="str">
        <f>IF(OR(C752="РЦК макси",C752="РЦЧ SKU"),"Не рахується в ліміт",IFERROR(VLOOKUP(D752,'02_РЦ'!$A$3:$I$7,9,FALSE),"Немає РЦ"))</f>
        <v>В межах</v>
      </c>
    </row>
    <row r="753" spans="1:19">
      <c r="A753" s="2" t="str">
        <f>'06A_Варіанти'!A744</f>
        <v>BASE_319</v>
      </c>
      <c r="B753" s="2" t="str">
        <f>'06A_Варіанти'!B744</f>
        <v>TT_319</v>
      </c>
      <c r="C753" s="2" t="str">
        <f>'06A_Варіанти'!D744</f>
        <v>Основний</v>
      </c>
      <c r="D753" s="2" t="str">
        <f>'06A_Варіанти'!C744</f>
        <v>РЦВ</v>
      </c>
      <c r="E753" s="2" t="str">
        <f>'06A_Варіанти'!S744</f>
        <v>DIRECT</v>
      </c>
      <c r="F753" s="2" t="str">
        <f>IF(O753='06A_Варіанти'!E744,'06A_Варіанти'!E$1,IF(O753='06A_Варіанти'!F744,'06A_Варіанти'!F$1,IF(O753='06A_Варіанти'!G744,'06A_Варіанти'!G$1,IF(O753='06A_Варіанти'!H744,'06A_Варіанти'!H$1,IF(O753='06A_Варіанти'!I744,'06A_Варіанти'!I$1,IF(O753='06A_Варіанти'!J744,'06A_Варіанти'!J$1,IF(O753='06A_Варіанти'!K744,'06A_Варіанти'!K$1,IF(O753='06A_Варіанти'!L744,'06A_Варіанти'!L$1,IF(O753='06A_Варіанти'!M744,'06A_Варіанти'!M$1,IF(O753='06A_Варіанти'!N744,'06A_Варіанти'!N$1,IF(O753='06A_Варіанти'!O744,'06A_Варіанти'!O$1,IF(O753='06A_Варіанти'!P744,'06A_Варіанти'!P$1,IF(O753='06A_Варіанти'!Q744,'06A_Варіанти'!Q$1,IF(O753='06A_Варіанти'!R744,'06A_Варіанти'!R$1,"НЕМАЄ МАРШРУТУ"))))))))))))))</f>
        <v>DIRECT</v>
      </c>
      <c r="G753" s="2" t="str">
        <f t="shared" si="77"/>
        <v>БЕЗ ЗМІН</v>
      </c>
      <c r="H753" s="2">
        <f>IF(G753="НЕМАЄ МАРШРУТУ",0,O753-'06A_Варіанти'!T744)</f>
        <v>0</v>
      </c>
      <c r="I753" s="2">
        <f>IFERROR(INDEX('04_Потоки'!$E:$E,MATCH(A753,'04_Потоки'!$A:$A,0)),0)</f>
        <v>2.2389999999999999</v>
      </c>
      <c r="J753" s="2">
        <f t="shared" si="78"/>
        <v>1</v>
      </c>
      <c r="K753" s="2">
        <f>IF(C753="РЦК макси",0,2*'06A_Варіанти'!T744*J753)</f>
        <v>199.2</v>
      </c>
      <c r="L753" s="2">
        <f t="shared" si="79"/>
        <v>199.2</v>
      </c>
      <c r="M753" s="2">
        <f t="shared" si="80"/>
        <v>0</v>
      </c>
      <c r="N753" s="9">
        <f t="shared" si="81"/>
        <v>0</v>
      </c>
      <c r="O753" s="2">
        <f>MIN(IF('07A_Конструктор'!$D$5="Так",'06A_Варіанти'!E744,1E+99),IF('07A_Конструктор'!$D$6="Так",'06A_Варіанти'!F744,1E+99),IF('07A_Конструктор'!$D$7="Так",'06A_Варіанти'!G744,1E+99),IF('07A_Конструктор'!$D$8="Так",'06A_Варіанти'!H744,1E+99),IF('07A_Конструктор'!$D$9="Так",'06A_Варіанти'!I744,1E+99),IF('07A_Конструктор'!$D$10="Так",'06A_Варіанти'!J744,1E+99),IF('07A_Конструктор'!$D$11="Так",'06A_Варіанти'!K744,1E+99),IF('07A_Конструктор'!$D$12="Так",'06A_Варіанти'!L744,1E+99),IF('07A_Конструктор'!$D$13="Так",'06A_Варіанти'!M744,1E+99),IF('07A_Конструктор'!$D$14="Так",'06A_Варіанти'!N744,1E+99),IF('07A_Конструктор'!$D$15="Так",'06A_Варіанти'!O744,1E+99),IF('07A_Конструктор'!$D$16="Так",'06A_Варіанти'!P744,1E+99),IF('07A_Конструктор'!$D$17="Так",'06A_Варіанти'!Q744,1E+99),IF('06A_Варіанти'!R744="",1E+99,'06A_Варіанти'!R744))</f>
        <v>99.6</v>
      </c>
      <c r="P753" s="2" t="str">
        <f t="shared" si="82"/>
        <v>5 т</v>
      </c>
      <c r="Q753" s="2">
        <f t="shared" si="83"/>
        <v>14</v>
      </c>
      <c r="R753" s="2">
        <f>IF(OR(C753="РЦК макси",C753="РЦЧ SKU"),"SKU-потік",IFERROR(VLOOKUP(D753,'02_РЦ'!$A$3:$I$7,5,FALSE),0))</f>
        <v>500</v>
      </c>
      <c r="S753" s="2" t="str">
        <f>IF(OR(C753="РЦК макси",C753="РЦЧ SKU"),"Не рахується в ліміт",IFERROR(VLOOKUP(D753,'02_РЦ'!$A$3:$I$7,9,FALSE),"Немає РЦ"))</f>
        <v>В межах</v>
      </c>
    </row>
    <row r="754" spans="1:19">
      <c r="A754" s="2" t="str">
        <f>'06A_Варіанти'!A745</f>
        <v>BASE_306</v>
      </c>
      <c r="B754" s="2" t="str">
        <f>'06A_Варіанти'!B745</f>
        <v>TT_306</v>
      </c>
      <c r="C754" s="2" t="str">
        <f>'06A_Варіанти'!D745</f>
        <v>Основний</v>
      </c>
      <c r="D754" s="2" t="str">
        <f>'06A_Варіанти'!C745</f>
        <v>РЦВ</v>
      </c>
      <c r="E754" s="2" t="str">
        <f>'06A_Варіанти'!S745</f>
        <v>DIRECT</v>
      </c>
      <c r="F754" s="2" t="str">
        <f>IF(O754='06A_Варіанти'!E745,'06A_Варіанти'!E$1,IF(O754='06A_Варіанти'!F745,'06A_Варіанти'!F$1,IF(O754='06A_Варіанти'!G745,'06A_Варіанти'!G$1,IF(O754='06A_Варіанти'!H745,'06A_Варіанти'!H$1,IF(O754='06A_Варіанти'!I745,'06A_Варіанти'!I$1,IF(O754='06A_Варіанти'!J745,'06A_Варіанти'!J$1,IF(O754='06A_Варіанти'!K745,'06A_Варіанти'!K$1,IF(O754='06A_Варіанти'!L745,'06A_Варіанти'!L$1,IF(O754='06A_Варіанти'!M745,'06A_Варіанти'!M$1,IF(O754='06A_Варіанти'!N745,'06A_Варіанти'!N$1,IF(O754='06A_Варіанти'!O745,'06A_Варіанти'!O$1,IF(O754='06A_Варіанти'!P745,'06A_Варіанти'!P$1,IF(O754='06A_Варіанти'!Q745,'06A_Варіанти'!Q$1,IF(O754='06A_Варіанти'!R745,'06A_Варіанти'!R$1,"НЕМАЄ МАРШРУТУ"))))))))))))))</f>
        <v>DIRECT</v>
      </c>
      <c r="G754" s="2" t="str">
        <f t="shared" si="77"/>
        <v>БЕЗ ЗМІН</v>
      </c>
      <c r="H754" s="2">
        <f>IF(G754="НЕМАЄ МАРШРУТУ",0,O754-'06A_Варіанти'!T745)</f>
        <v>0</v>
      </c>
      <c r="I754" s="2">
        <f>IFERROR(INDEX('04_Потоки'!$E:$E,MATCH(A754,'04_Потоки'!$A:$A,0)),0)</f>
        <v>2.2389999999999999</v>
      </c>
      <c r="J754" s="2">
        <f t="shared" si="78"/>
        <v>1</v>
      </c>
      <c r="K754" s="2">
        <f>IF(C754="РЦК макси",0,2*'06A_Варіанти'!T745*J754)</f>
        <v>333</v>
      </c>
      <c r="L754" s="2">
        <f t="shared" si="79"/>
        <v>333</v>
      </c>
      <c r="M754" s="2">
        <f t="shared" si="80"/>
        <v>0</v>
      </c>
      <c r="N754" s="9">
        <f t="shared" si="81"/>
        <v>0</v>
      </c>
      <c r="O754" s="2">
        <f>MIN(IF('07A_Конструктор'!$D$5="Так",'06A_Варіанти'!E745,1E+99),IF('07A_Конструктор'!$D$6="Так",'06A_Варіанти'!F745,1E+99),IF('07A_Конструктор'!$D$7="Так",'06A_Варіанти'!G745,1E+99),IF('07A_Конструктор'!$D$8="Так",'06A_Варіанти'!H745,1E+99),IF('07A_Конструктор'!$D$9="Так",'06A_Варіанти'!I745,1E+99),IF('07A_Конструктор'!$D$10="Так",'06A_Варіанти'!J745,1E+99),IF('07A_Конструктор'!$D$11="Так",'06A_Варіанти'!K745,1E+99),IF('07A_Конструктор'!$D$12="Так",'06A_Варіанти'!L745,1E+99),IF('07A_Конструктор'!$D$13="Так",'06A_Варіанти'!M745,1E+99),IF('07A_Конструктор'!$D$14="Так",'06A_Варіанти'!N745,1E+99),IF('07A_Конструктор'!$D$15="Так",'06A_Варіанти'!O745,1E+99),IF('07A_Конструктор'!$D$16="Так",'06A_Варіанти'!P745,1E+99),IF('07A_Конструктор'!$D$17="Так",'06A_Варіанти'!Q745,1E+99),IF('06A_Варіанти'!R745="",1E+99,'06A_Варіанти'!R745))</f>
        <v>166.5</v>
      </c>
      <c r="P754" s="2" t="str">
        <f t="shared" si="82"/>
        <v>5 т</v>
      </c>
      <c r="Q754" s="2">
        <f t="shared" si="83"/>
        <v>14</v>
      </c>
      <c r="R754" s="2">
        <f>IF(OR(C754="РЦК макси",C754="РЦЧ SKU"),"SKU-потік",IFERROR(VLOOKUP(D754,'02_РЦ'!$A$3:$I$7,5,FALSE),0))</f>
        <v>500</v>
      </c>
      <c r="S754" s="2" t="str">
        <f>IF(OR(C754="РЦК макси",C754="РЦЧ SKU"),"Не рахується в ліміт",IFERROR(VLOOKUP(D754,'02_РЦ'!$A$3:$I$7,9,FALSE),"Немає РЦ"))</f>
        <v>В межах</v>
      </c>
    </row>
    <row r="755" spans="1:19">
      <c r="A755" s="2" t="str">
        <f>'06A_Варіанти'!A746</f>
        <v>BASE_323</v>
      </c>
      <c r="B755" s="2" t="str">
        <f>'06A_Варіанти'!B746</f>
        <v>TT_323</v>
      </c>
      <c r="C755" s="2" t="str">
        <f>'06A_Варіанти'!D746</f>
        <v>Основний</v>
      </c>
      <c r="D755" s="2" t="str">
        <f>'06A_Варіанти'!C746</f>
        <v>РЦВ</v>
      </c>
      <c r="E755" s="2" t="str">
        <f>'06A_Варіанти'!S746</f>
        <v>DIRECT</v>
      </c>
      <c r="F755" s="2" t="str">
        <f>IF(O755='06A_Варіанти'!E746,'06A_Варіанти'!E$1,IF(O755='06A_Варіанти'!F746,'06A_Варіанти'!F$1,IF(O755='06A_Варіанти'!G746,'06A_Варіанти'!G$1,IF(O755='06A_Варіанти'!H746,'06A_Варіанти'!H$1,IF(O755='06A_Варіанти'!I746,'06A_Варіанти'!I$1,IF(O755='06A_Варіанти'!J746,'06A_Варіанти'!J$1,IF(O755='06A_Варіанти'!K746,'06A_Варіанти'!K$1,IF(O755='06A_Варіанти'!L746,'06A_Варіанти'!L$1,IF(O755='06A_Варіанти'!M746,'06A_Варіанти'!M$1,IF(O755='06A_Варіанти'!N746,'06A_Варіанти'!N$1,IF(O755='06A_Варіанти'!O746,'06A_Варіанти'!O$1,IF(O755='06A_Варіанти'!P746,'06A_Варіанти'!P$1,IF(O755='06A_Варіанти'!Q746,'06A_Варіанти'!Q$1,IF(O755='06A_Варіанти'!R746,'06A_Варіанти'!R$1,"НЕМАЄ МАРШРУТУ"))))))))))))))</f>
        <v>DIRECT</v>
      </c>
      <c r="G755" s="2" t="str">
        <f t="shared" si="77"/>
        <v>БЕЗ ЗМІН</v>
      </c>
      <c r="H755" s="2">
        <f>IF(G755="НЕМАЄ МАРШРУТУ",0,O755-'06A_Варіанти'!T746)</f>
        <v>0</v>
      </c>
      <c r="I755" s="2">
        <f>IFERROR(INDEX('04_Потоки'!$E:$E,MATCH(A755,'04_Потоки'!$A:$A,0)),0)</f>
        <v>2.2389999999999999</v>
      </c>
      <c r="J755" s="2">
        <f t="shared" si="78"/>
        <v>1</v>
      </c>
      <c r="K755" s="2">
        <f>IF(C755="РЦК макси",0,2*'06A_Варіанти'!T746*J755)</f>
        <v>249.6</v>
      </c>
      <c r="L755" s="2">
        <f t="shared" si="79"/>
        <v>249.6</v>
      </c>
      <c r="M755" s="2">
        <f t="shared" si="80"/>
        <v>0</v>
      </c>
      <c r="N755" s="9">
        <f t="shared" si="81"/>
        <v>0</v>
      </c>
      <c r="O755" s="2">
        <f>MIN(IF('07A_Конструктор'!$D$5="Так",'06A_Варіанти'!E746,1E+99),IF('07A_Конструктор'!$D$6="Так",'06A_Варіанти'!F746,1E+99),IF('07A_Конструктор'!$D$7="Так",'06A_Варіанти'!G746,1E+99),IF('07A_Конструктор'!$D$8="Так",'06A_Варіанти'!H746,1E+99),IF('07A_Конструктор'!$D$9="Так",'06A_Варіанти'!I746,1E+99),IF('07A_Конструктор'!$D$10="Так",'06A_Варіанти'!J746,1E+99),IF('07A_Конструктор'!$D$11="Так",'06A_Варіанти'!K746,1E+99),IF('07A_Конструктор'!$D$12="Так",'06A_Варіанти'!L746,1E+99),IF('07A_Конструктор'!$D$13="Так",'06A_Варіанти'!M746,1E+99),IF('07A_Конструктор'!$D$14="Так",'06A_Варіанти'!N746,1E+99),IF('07A_Конструктор'!$D$15="Так",'06A_Варіанти'!O746,1E+99),IF('07A_Конструктор'!$D$16="Так",'06A_Варіанти'!P746,1E+99),IF('07A_Конструктор'!$D$17="Так",'06A_Варіанти'!Q746,1E+99),IF('06A_Варіанти'!R746="",1E+99,'06A_Варіанти'!R746))</f>
        <v>124.8</v>
      </c>
      <c r="P755" s="2" t="str">
        <f t="shared" si="82"/>
        <v>5 т</v>
      </c>
      <c r="Q755" s="2">
        <f t="shared" si="83"/>
        <v>14</v>
      </c>
      <c r="R755" s="2">
        <f>IF(OR(C755="РЦК макси",C755="РЦЧ SKU"),"SKU-потік",IFERROR(VLOOKUP(D755,'02_РЦ'!$A$3:$I$7,5,FALSE),0))</f>
        <v>500</v>
      </c>
      <c r="S755" s="2" t="str">
        <f>IF(OR(C755="РЦК макси",C755="РЦЧ SKU"),"Не рахується в ліміт",IFERROR(VLOOKUP(D755,'02_РЦ'!$A$3:$I$7,9,FALSE),"Немає РЦ"))</f>
        <v>В межах</v>
      </c>
    </row>
    <row r="756" spans="1:19">
      <c r="A756" s="2" t="str">
        <f>'06A_Варіанти'!A747</f>
        <v>BASE_329</v>
      </c>
      <c r="B756" s="2" t="str">
        <f>'06A_Варіанти'!B747</f>
        <v>TT_329</v>
      </c>
      <c r="C756" s="2" t="str">
        <f>'06A_Варіанти'!D747</f>
        <v>Основний</v>
      </c>
      <c r="D756" s="2" t="str">
        <f>'06A_Варіанти'!C747</f>
        <v>РЦВ</v>
      </c>
      <c r="E756" s="2" t="str">
        <f>'06A_Варіанти'!S747</f>
        <v>DIRECT</v>
      </c>
      <c r="F756" s="2" t="str">
        <f>IF(O756='06A_Варіанти'!E747,'06A_Варіанти'!E$1,IF(O756='06A_Варіанти'!F747,'06A_Варіанти'!F$1,IF(O756='06A_Варіанти'!G747,'06A_Варіанти'!G$1,IF(O756='06A_Варіанти'!H747,'06A_Варіанти'!H$1,IF(O756='06A_Варіанти'!I747,'06A_Варіанти'!I$1,IF(O756='06A_Варіанти'!J747,'06A_Варіанти'!J$1,IF(O756='06A_Варіанти'!K747,'06A_Варіанти'!K$1,IF(O756='06A_Варіанти'!L747,'06A_Варіанти'!L$1,IF(O756='06A_Варіанти'!M747,'06A_Варіанти'!M$1,IF(O756='06A_Варіанти'!N747,'06A_Варіанти'!N$1,IF(O756='06A_Варіанти'!O747,'06A_Варіанти'!O$1,IF(O756='06A_Варіанти'!P747,'06A_Варіанти'!P$1,IF(O756='06A_Варіанти'!Q747,'06A_Варіанти'!Q$1,IF(O756='06A_Варіанти'!R747,'06A_Варіанти'!R$1,"НЕМАЄ МАРШРУТУ"))))))))))))))</f>
        <v>DIRECT</v>
      </c>
      <c r="G756" s="2" t="str">
        <f t="shared" si="77"/>
        <v>БЕЗ ЗМІН</v>
      </c>
      <c r="H756" s="2">
        <f>IF(G756="НЕМАЄ МАРШРУТУ",0,O756-'06A_Варіанти'!T747)</f>
        <v>0</v>
      </c>
      <c r="I756" s="2">
        <f>IFERROR(INDEX('04_Потоки'!$E:$E,MATCH(A756,'04_Потоки'!$A:$A,0)),0)</f>
        <v>2.2389999999999999</v>
      </c>
      <c r="J756" s="2">
        <f t="shared" si="78"/>
        <v>1</v>
      </c>
      <c r="K756" s="2">
        <f>IF(C756="РЦК макси",0,2*'06A_Варіанти'!T747*J756)</f>
        <v>57.2</v>
      </c>
      <c r="L756" s="2">
        <f t="shared" si="79"/>
        <v>57.2</v>
      </c>
      <c r="M756" s="2">
        <f t="shared" si="80"/>
        <v>0</v>
      </c>
      <c r="N756" s="9">
        <f t="shared" si="81"/>
        <v>0</v>
      </c>
      <c r="O756" s="2">
        <f>MIN(IF('07A_Конструктор'!$D$5="Так",'06A_Варіанти'!E747,1E+99),IF('07A_Конструктор'!$D$6="Так",'06A_Варіанти'!F747,1E+99),IF('07A_Конструктор'!$D$7="Так",'06A_Варіанти'!G747,1E+99),IF('07A_Конструктор'!$D$8="Так",'06A_Варіанти'!H747,1E+99),IF('07A_Конструктор'!$D$9="Так",'06A_Варіанти'!I747,1E+99),IF('07A_Конструктор'!$D$10="Так",'06A_Варіанти'!J747,1E+99),IF('07A_Конструктор'!$D$11="Так",'06A_Варіанти'!K747,1E+99),IF('07A_Конструктор'!$D$12="Так",'06A_Варіанти'!L747,1E+99),IF('07A_Конструктор'!$D$13="Так",'06A_Варіанти'!M747,1E+99),IF('07A_Конструктор'!$D$14="Так",'06A_Варіанти'!N747,1E+99),IF('07A_Конструктор'!$D$15="Так",'06A_Варіанти'!O747,1E+99),IF('07A_Конструктор'!$D$16="Так",'06A_Варіанти'!P747,1E+99),IF('07A_Конструктор'!$D$17="Так",'06A_Варіанти'!Q747,1E+99),IF('06A_Варіанти'!R747="",1E+99,'06A_Варіанти'!R747))</f>
        <v>28.6</v>
      </c>
      <c r="P756" s="2" t="str">
        <f t="shared" si="82"/>
        <v>5 т</v>
      </c>
      <c r="Q756" s="2">
        <f t="shared" si="83"/>
        <v>14</v>
      </c>
      <c r="R756" s="2">
        <f>IF(OR(C756="РЦК макси",C756="РЦЧ SKU"),"SKU-потік",IFERROR(VLOOKUP(D756,'02_РЦ'!$A$3:$I$7,5,FALSE),0))</f>
        <v>500</v>
      </c>
      <c r="S756" s="2" t="str">
        <f>IF(OR(C756="РЦК макси",C756="РЦЧ SKU"),"Не рахується в ліміт",IFERROR(VLOOKUP(D756,'02_РЦ'!$A$3:$I$7,9,FALSE),"Немає РЦ"))</f>
        <v>В межах</v>
      </c>
    </row>
    <row r="757" spans="1:19">
      <c r="A757" s="2" t="str">
        <f>'06A_Варіанти'!A748</f>
        <v>BASE_335</v>
      </c>
      <c r="B757" s="2" t="str">
        <f>'06A_Варіанти'!B748</f>
        <v>TT_335</v>
      </c>
      <c r="C757" s="2" t="str">
        <f>'06A_Варіанти'!D748</f>
        <v>Основний</v>
      </c>
      <c r="D757" s="2" t="str">
        <f>'06A_Варіанти'!C748</f>
        <v>РЦВ</v>
      </c>
      <c r="E757" s="2" t="str">
        <f>'06A_Варіанти'!S748</f>
        <v>DIRECT</v>
      </c>
      <c r="F757" s="2" t="str">
        <f>IF(O757='06A_Варіанти'!E748,'06A_Варіанти'!E$1,IF(O757='06A_Варіанти'!F748,'06A_Варіанти'!F$1,IF(O757='06A_Варіанти'!G748,'06A_Варіанти'!G$1,IF(O757='06A_Варіанти'!H748,'06A_Варіанти'!H$1,IF(O757='06A_Варіанти'!I748,'06A_Варіанти'!I$1,IF(O757='06A_Варіанти'!J748,'06A_Варіанти'!J$1,IF(O757='06A_Варіанти'!K748,'06A_Варіанти'!K$1,IF(O757='06A_Варіанти'!L748,'06A_Варіанти'!L$1,IF(O757='06A_Варіанти'!M748,'06A_Варіанти'!M$1,IF(O757='06A_Варіанти'!N748,'06A_Варіанти'!N$1,IF(O757='06A_Варіанти'!O748,'06A_Варіанти'!O$1,IF(O757='06A_Варіанти'!P748,'06A_Варіанти'!P$1,IF(O757='06A_Варіанти'!Q748,'06A_Варіанти'!Q$1,IF(O757='06A_Варіанти'!R748,'06A_Варіанти'!R$1,"НЕМАЄ МАРШРУТУ"))))))))))))))</f>
        <v>DIRECT</v>
      </c>
      <c r="G757" s="2" t="str">
        <f t="shared" si="77"/>
        <v>БЕЗ ЗМІН</v>
      </c>
      <c r="H757" s="2">
        <f>IF(G757="НЕМАЄ МАРШРУТУ",0,O757-'06A_Варіанти'!T748)</f>
        <v>0</v>
      </c>
      <c r="I757" s="2">
        <f>IFERROR(INDEX('04_Потоки'!$E:$E,MATCH(A757,'04_Потоки'!$A:$A,0)),0)</f>
        <v>2.2389999999999999</v>
      </c>
      <c r="J757" s="2">
        <f t="shared" si="78"/>
        <v>1</v>
      </c>
      <c r="K757" s="2">
        <f>IF(C757="РЦК макси",0,2*'06A_Варіанти'!T748*J757)</f>
        <v>688.4</v>
      </c>
      <c r="L757" s="2">
        <f t="shared" si="79"/>
        <v>688.4</v>
      </c>
      <c r="M757" s="2">
        <f t="shared" si="80"/>
        <v>0</v>
      </c>
      <c r="N757" s="9">
        <f t="shared" si="81"/>
        <v>0</v>
      </c>
      <c r="O757" s="2">
        <f>MIN(IF('07A_Конструктор'!$D$5="Так",'06A_Варіанти'!E748,1E+99),IF('07A_Конструктор'!$D$6="Так",'06A_Варіанти'!F748,1E+99),IF('07A_Конструктор'!$D$7="Так",'06A_Варіанти'!G748,1E+99),IF('07A_Конструктор'!$D$8="Так",'06A_Варіанти'!H748,1E+99),IF('07A_Конструктор'!$D$9="Так",'06A_Варіанти'!I748,1E+99),IF('07A_Конструктор'!$D$10="Так",'06A_Варіанти'!J748,1E+99),IF('07A_Конструктор'!$D$11="Так",'06A_Варіанти'!K748,1E+99),IF('07A_Конструктор'!$D$12="Так",'06A_Варіанти'!L748,1E+99),IF('07A_Конструктор'!$D$13="Так",'06A_Варіанти'!M748,1E+99),IF('07A_Конструктор'!$D$14="Так",'06A_Варіанти'!N748,1E+99),IF('07A_Конструктор'!$D$15="Так",'06A_Варіанти'!O748,1E+99),IF('07A_Конструктор'!$D$16="Так",'06A_Варіанти'!P748,1E+99),IF('07A_Конструктор'!$D$17="Так",'06A_Варіанти'!Q748,1E+99),IF('06A_Варіанти'!R748="",1E+99,'06A_Варіанти'!R748))</f>
        <v>344.2</v>
      </c>
      <c r="P757" s="2" t="str">
        <f t="shared" si="82"/>
        <v>5 т</v>
      </c>
      <c r="Q757" s="2">
        <f t="shared" si="83"/>
        <v>14</v>
      </c>
      <c r="R757" s="2">
        <f>IF(OR(C757="РЦК макси",C757="РЦЧ SKU"),"SKU-потік",IFERROR(VLOOKUP(D757,'02_РЦ'!$A$3:$I$7,5,FALSE),0))</f>
        <v>500</v>
      </c>
      <c r="S757" s="2" t="str">
        <f>IF(OR(C757="РЦК макси",C757="РЦЧ SKU"),"Не рахується в ліміт",IFERROR(VLOOKUP(D757,'02_РЦ'!$A$3:$I$7,9,FALSE),"Немає РЦ"))</f>
        <v>В межах</v>
      </c>
    </row>
    <row r="758" spans="1:19">
      <c r="A758" s="2" t="str">
        <f>'06A_Варіанти'!A749</f>
        <v>BASE_334</v>
      </c>
      <c r="B758" s="2" t="str">
        <f>'06A_Варіанти'!B749</f>
        <v>TT_334</v>
      </c>
      <c r="C758" s="2" t="str">
        <f>'06A_Варіанти'!D749</f>
        <v>Основний</v>
      </c>
      <c r="D758" s="2" t="str">
        <f>'06A_Варіанти'!C749</f>
        <v>РЦВ</v>
      </c>
      <c r="E758" s="2" t="str">
        <f>'06A_Варіанти'!S749</f>
        <v>DIRECT</v>
      </c>
      <c r="F758" s="2" t="str">
        <f>IF(O758='06A_Варіанти'!E749,'06A_Варіанти'!E$1,IF(O758='06A_Варіанти'!F749,'06A_Варіанти'!F$1,IF(O758='06A_Варіанти'!G749,'06A_Варіанти'!G$1,IF(O758='06A_Варіанти'!H749,'06A_Варіанти'!H$1,IF(O758='06A_Варіанти'!I749,'06A_Варіанти'!I$1,IF(O758='06A_Варіанти'!J749,'06A_Варіанти'!J$1,IF(O758='06A_Варіанти'!K749,'06A_Варіанти'!K$1,IF(O758='06A_Варіанти'!L749,'06A_Варіанти'!L$1,IF(O758='06A_Варіанти'!M749,'06A_Варіанти'!M$1,IF(O758='06A_Варіанти'!N749,'06A_Варіанти'!N$1,IF(O758='06A_Варіанти'!O749,'06A_Варіанти'!O$1,IF(O758='06A_Варіанти'!P749,'06A_Варіанти'!P$1,IF(O758='06A_Варіанти'!Q749,'06A_Варіанти'!Q$1,IF(O758='06A_Варіанти'!R749,'06A_Варіанти'!R$1,"НЕМАЄ МАРШРУТУ"))))))))))))))</f>
        <v>DIRECT</v>
      </c>
      <c r="G758" s="2" t="str">
        <f t="shared" si="77"/>
        <v>БЕЗ ЗМІН</v>
      </c>
      <c r="H758" s="2">
        <f>IF(G758="НЕМАЄ МАРШРУТУ",0,O758-'06A_Варіанти'!T749)</f>
        <v>0</v>
      </c>
      <c r="I758" s="2">
        <f>IFERROR(INDEX('04_Потоки'!$E:$E,MATCH(A758,'04_Потоки'!$A:$A,0)),0)</f>
        <v>2.2389999999999999</v>
      </c>
      <c r="J758" s="2">
        <f t="shared" si="78"/>
        <v>1</v>
      </c>
      <c r="K758" s="2">
        <f>IF(C758="РЦК макси",0,2*'06A_Варіанти'!T749*J758)</f>
        <v>281</v>
      </c>
      <c r="L758" s="2">
        <f t="shared" si="79"/>
        <v>281</v>
      </c>
      <c r="M758" s="2">
        <f t="shared" si="80"/>
        <v>0</v>
      </c>
      <c r="N758" s="9">
        <f t="shared" si="81"/>
        <v>0</v>
      </c>
      <c r="O758" s="2">
        <f>MIN(IF('07A_Конструктор'!$D$5="Так",'06A_Варіанти'!E749,1E+99),IF('07A_Конструктор'!$D$6="Так",'06A_Варіанти'!F749,1E+99),IF('07A_Конструктор'!$D$7="Так",'06A_Варіанти'!G749,1E+99),IF('07A_Конструктор'!$D$8="Так",'06A_Варіанти'!H749,1E+99),IF('07A_Конструктор'!$D$9="Так",'06A_Варіанти'!I749,1E+99),IF('07A_Конструктор'!$D$10="Так",'06A_Варіанти'!J749,1E+99),IF('07A_Конструктор'!$D$11="Так",'06A_Варіанти'!K749,1E+99),IF('07A_Конструктор'!$D$12="Так",'06A_Варіанти'!L749,1E+99),IF('07A_Конструктор'!$D$13="Так",'06A_Варіанти'!M749,1E+99),IF('07A_Конструктор'!$D$14="Так",'06A_Варіанти'!N749,1E+99),IF('07A_Конструктор'!$D$15="Так",'06A_Варіанти'!O749,1E+99),IF('07A_Конструктор'!$D$16="Так",'06A_Варіанти'!P749,1E+99),IF('07A_Конструктор'!$D$17="Так",'06A_Варіанти'!Q749,1E+99),IF('06A_Варіанти'!R749="",1E+99,'06A_Варіанти'!R749))</f>
        <v>140.5</v>
      </c>
      <c r="P758" s="2" t="str">
        <f t="shared" si="82"/>
        <v>5 т</v>
      </c>
      <c r="Q758" s="2">
        <f t="shared" si="83"/>
        <v>14</v>
      </c>
      <c r="R758" s="2">
        <f>IF(OR(C758="РЦК макси",C758="РЦЧ SKU"),"SKU-потік",IFERROR(VLOOKUP(D758,'02_РЦ'!$A$3:$I$7,5,FALSE),0))</f>
        <v>500</v>
      </c>
      <c r="S758" s="2" t="str">
        <f>IF(OR(C758="РЦК макси",C758="РЦЧ SKU"),"Не рахується в ліміт",IFERROR(VLOOKUP(D758,'02_РЦ'!$A$3:$I$7,9,FALSE),"Немає РЦ"))</f>
        <v>В межах</v>
      </c>
    </row>
    <row r="759" spans="1:19">
      <c r="A759" s="2" t="str">
        <f>'06A_Варіанти'!A750</f>
        <v>BASE_341</v>
      </c>
      <c r="B759" s="2" t="str">
        <f>'06A_Варіанти'!B750</f>
        <v>TT_341</v>
      </c>
      <c r="C759" s="2" t="str">
        <f>'06A_Варіанти'!D750</f>
        <v>Основний</v>
      </c>
      <c r="D759" s="2" t="str">
        <f>'06A_Варіанти'!C750</f>
        <v>РЦВ</v>
      </c>
      <c r="E759" s="2" t="str">
        <f>'06A_Варіанти'!S750</f>
        <v>DIRECT</v>
      </c>
      <c r="F759" s="2" t="str">
        <f>IF(O759='06A_Варіанти'!E750,'06A_Варіанти'!E$1,IF(O759='06A_Варіанти'!F750,'06A_Варіанти'!F$1,IF(O759='06A_Варіанти'!G750,'06A_Варіанти'!G$1,IF(O759='06A_Варіанти'!H750,'06A_Варіанти'!H$1,IF(O759='06A_Варіанти'!I750,'06A_Варіанти'!I$1,IF(O759='06A_Варіанти'!J750,'06A_Варіанти'!J$1,IF(O759='06A_Варіанти'!K750,'06A_Варіанти'!K$1,IF(O759='06A_Варіанти'!L750,'06A_Варіанти'!L$1,IF(O759='06A_Варіанти'!M750,'06A_Варіанти'!M$1,IF(O759='06A_Варіанти'!N750,'06A_Варіанти'!N$1,IF(O759='06A_Варіанти'!O750,'06A_Варіанти'!O$1,IF(O759='06A_Варіанти'!P750,'06A_Варіанти'!P$1,IF(O759='06A_Варіанти'!Q750,'06A_Варіанти'!Q$1,IF(O759='06A_Варіанти'!R750,'06A_Варіанти'!R$1,"НЕМАЄ МАРШРУТУ"))))))))))))))</f>
        <v>DIRECT</v>
      </c>
      <c r="G759" s="2" t="str">
        <f t="shared" si="77"/>
        <v>БЕЗ ЗМІН</v>
      </c>
      <c r="H759" s="2">
        <f>IF(G759="НЕМАЄ МАРШРУТУ",0,O759-'06A_Варіанти'!T750)</f>
        <v>0</v>
      </c>
      <c r="I759" s="2">
        <f>IFERROR(INDEX('04_Потоки'!$E:$E,MATCH(A759,'04_Потоки'!$A:$A,0)),0)</f>
        <v>2.2389999999999999</v>
      </c>
      <c r="J759" s="2">
        <f t="shared" si="78"/>
        <v>1</v>
      </c>
      <c r="K759" s="2">
        <f>IF(C759="РЦК макси",0,2*'06A_Варіанти'!T750*J759)</f>
        <v>255.2</v>
      </c>
      <c r="L759" s="2">
        <f t="shared" si="79"/>
        <v>255.2</v>
      </c>
      <c r="M759" s="2">
        <f t="shared" si="80"/>
        <v>0</v>
      </c>
      <c r="N759" s="9">
        <f t="shared" si="81"/>
        <v>0</v>
      </c>
      <c r="O759" s="2">
        <f>MIN(IF('07A_Конструктор'!$D$5="Так",'06A_Варіанти'!E750,1E+99),IF('07A_Конструктор'!$D$6="Так",'06A_Варіанти'!F750,1E+99),IF('07A_Конструктор'!$D$7="Так",'06A_Варіанти'!G750,1E+99),IF('07A_Конструктор'!$D$8="Так",'06A_Варіанти'!H750,1E+99),IF('07A_Конструктор'!$D$9="Так",'06A_Варіанти'!I750,1E+99),IF('07A_Конструктор'!$D$10="Так",'06A_Варіанти'!J750,1E+99),IF('07A_Конструктор'!$D$11="Так",'06A_Варіанти'!K750,1E+99),IF('07A_Конструктор'!$D$12="Так",'06A_Варіанти'!L750,1E+99),IF('07A_Конструктор'!$D$13="Так",'06A_Варіанти'!M750,1E+99),IF('07A_Конструктор'!$D$14="Так",'06A_Варіанти'!N750,1E+99),IF('07A_Конструктор'!$D$15="Так",'06A_Варіанти'!O750,1E+99),IF('07A_Конструктор'!$D$16="Так",'06A_Варіанти'!P750,1E+99),IF('07A_Конструктор'!$D$17="Так",'06A_Варіанти'!Q750,1E+99),IF('06A_Варіанти'!R750="",1E+99,'06A_Варіанти'!R750))</f>
        <v>127.6</v>
      </c>
      <c r="P759" s="2" t="str">
        <f t="shared" si="82"/>
        <v>5 т</v>
      </c>
      <c r="Q759" s="2">
        <f t="shared" si="83"/>
        <v>14</v>
      </c>
      <c r="R759" s="2">
        <f>IF(OR(C759="РЦК макси",C759="РЦЧ SKU"),"SKU-потік",IFERROR(VLOOKUP(D759,'02_РЦ'!$A$3:$I$7,5,FALSE),0))</f>
        <v>500</v>
      </c>
      <c r="S759" s="2" t="str">
        <f>IF(OR(C759="РЦК макси",C759="РЦЧ SKU"),"Не рахується в ліміт",IFERROR(VLOOKUP(D759,'02_РЦ'!$A$3:$I$7,9,FALSE),"Немає РЦ"))</f>
        <v>В межах</v>
      </c>
    </row>
    <row r="760" spans="1:19">
      <c r="A760" s="2" t="str">
        <f>'06A_Варіанти'!A751</f>
        <v>BASE_83</v>
      </c>
      <c r="B760" s="2" t="str">
        <f>'06A_Варіанти'!B751</f>
        <v>TT_83</v>
      </c>
      <c r="C760" s="2" t="str">
        <f>'06A_Варіанти'!D751</f>
        <v>Основний</v>
      </c>
      <c r="D760" s="2" t="str">
        <f>'06A_Варіанти'!C751</f>
        <v>РЦВ</v>
      </c>
      <c r="E760" s="2" t="str">
        <f>'06A_Варіанти'!S751</f>
        <v>DIRECT</v>
      </c>
      <c r="F760" s="2" t="str">
        <f>IF(O760='06A_Варіанти'!E751,'06A_Варіанти'!E$1,IF(O760='06A_Варіанти'!F751,'06A_Варіанти'!F$1,IF(O760='06A_Варіанти'!G751,'06A_Варіанти'!G$1,IF(O760='06A_Варіанти'!H751,'06A_Варіанти'!H$1,IF(O760='06A_Варіанти'!I751,'06A_Варіанти'!I$1,IF(O760='06A_Варіанти'!J751,'06A_Варіанти'!J$1,IF(O760='06A_Варіанти'!K751,'06A_Варіанти'!K$1,IF(O760='06A_Варіанти'!L751,'06A_Варіанти'!L$1,IF(O760='06A_Варіанти'!M751,'06A_Варіанти'!M$1,IF(O760='06A_Варіанти'!N751,'06A_Варіанти'!N$1,IF(O760='06A_Варіанти'!O751,'06A_Варіанти'!O$1,IF(O760='06A_Варіанти'!P751,'06A_Варіанти'!P$1,IF(O760='06A_Варіанти'!Q751,'06A_Варіанти'!Q$1,IF(O760='06A_Варіанти'!R751,'06A_Варіанти'!R$1,"НЕМАЄ МАРШРУТУ"))))))))))))))</f>
        <v>DIRECT</v>
      </c>
      <c r="G760" s="2" t="str">
        <f t="shared" si="77"/>
        <v>БЕЗ ЗМІН</v>
      </c>
      <c r="H760" s="2">
        <f>IF(G760="НЕМАЄ МАРШРУТУ",0,O760-'06A_Варіанти'!T751)</f>
        <v>0</v>
      </c>
      <c r="I760" s="2">
        <f>IFERROR(INDEX('04_Потоки'!$E:$E,MATCH(A760,'04_Потоки'!$A:$A,0)),0)</f>
        <v>2.2389999999999999</v>
      </c>
      <c r="J760" s="2">
        <f t="shared" si="78"/>
        <v>1</v>
      </c>
      <c r="K760" s="2">
        <f>IF(C760="РЦК макси",0,2*'06A_Варіанти'!T751*J760)</f>
        <v>618.20000000000005</v>
      </c>
      <c r="L760" s="2">
        <f t="shared" si="79"/>
        <v>618.20000000000005</v>
      </c>
      <c r="M760" s="2">
        <f t="shared" si="80"/>
        <v>0</v>
      </c>
      <c r="N760" s="9">
        <f t="shared" si="81"/>
        <v>0</v>
      </c>
      <c r="O760" s="2">
        <f>MIN(IF('07A_Конструктор'!$D$5="Так",'06A_Варіанти'!E751,1E+99),IF('07A_Конструктор'!$D$6="Так",'06A_Варіанти'!F751,1E+99),IF('07A_Конструктор'!$D$7="Так",'06A_Варіанти'!G751,1E+99),IF('07A_Конструктор'!$D$8="Так",'06A_Варіанти'!H751,1E+99),IF('07A_Конструктор'!$D$9="Так",'06A_Варіанти'!I751,1E+99),IF('07A_Конструктор'!$D$10="Так",'06A_Варіанти'!J751,1E+99),IF('07A_Конструктор'!$D$11="Так",'06A_Варіанти'!K751,1E+99),IF('07A_Конструктор'!$D$12="Так",'06A_Варіанти'!L751,1E+99),IF('07A_Конструктор'!$D$13="Так",'06A_Варіанти'!M751,1E+99),IF('07A_Конструктор'!$D$14="Так",'06A_Варіанти'!N751,1E+99),IF('07A_Конструктор'!$D$15="Так",'06A_Варіанти'!O751,1E+99),IF('07A_Конструктор'!$D$16="Так",'06A_Варіанти'!P751,1E+99),IF('07A_Конструктор'!$D$17="Так",'06A_Варіанти'!Q751,1E+99),IF('06A_Варіанти'!R751="",1E+99,'06A_Варіанти'!R751))</f>
        <v>309.10000000000002</v>
      </c>
      <c r="P760" s="2" t="str">
        <f t="shared" si="82"/>
        <v>5 т</v>
      </c>
      <c r="Q760" s="2">
        <f t="shared" si="83"/>
        <v>14</v>
      </c>
      <c r="R760" s="2">
        <f>IF(OR(C760="РЦК макси",C760="РЦЧ SKU"),"SKU-потік",IFERROR(VLOOKUP(D760,'02_РЦ'!$A$3:$I$7,5,FALSE),0))</f>
        <v>500</v>
      </c>
      <c r="S760" s="2" t="str">
        <f>IF(OR(C760="РЦК макси",C760="РЦЧ SKU"),"Не рахується в ліміт",IFERROR(VLOOKUP(D760,'02_РЦ'!$A$3:$I$7,9,FALSE),"Немає РЦ"))</f>
        <v>В межах</v>
      </c>
    </row>
    <row r="761" spans="1:19">
      <c r="A761" s="2" t="str">
        <f>'06A_Варіанти'!A752</f>
        <v>BASE_340</v>
      </c>
      <c r="B761" s="2" t="str">
        <f>'06A_Варіанти'!B752</f>
        <v>TT_340</v>
      </c>
      <c r="C761" s="2" t="str">
        <f>'06A_Варіанти'!D752</f>
        <v>Основний</v>
      </c>
      <c r="D761" s="2" t="str">
        <f>'06A_Варіанти'!C752</f>
        <v>РЦВ</v>
      </c>
      <c r="E761" s="2" t="str">
        <f>'06A_Варіанти'!S752</f>
        <v>DIRECT</v>
      </c>
      <c r="F761" s="2" t="str">
        <f>IF(O761='06A_Варіанти'!E752,'06A_Варіанти'!E$1,IF(O761='06A_Варіанти'!F752,'06A_Варіанти'!F$1,IF(O761='06A_Варіанти'!G752,'06A_Варіанти'!G$1,IF(O761='06A_Варіанти'!H752,'06A_Варіанти'!H$1,IF(O761='06A_Варіанти'!I752,'06A_Варіанти'!I$1,IF(O761='06A_Варіанти'!J752,'06A_Варіанти'!J$1,IF(O761='06A_Варіанти'!K752,'06A_Варіанти'!K$1,IF(O761='06A_Варіанти'!L752,'06A_Варіанти'!L$1,IF(O761='06A_Варіанти'!M752,'06A_Варіанти'!M$1,IF(O761='06A_Варіанти'!N752,'06A_Варіанти'!N$1,IF(O761='06A_Варіанти'!O752,'06A_Варіанти'!O$1,IF(O761='06A_Варіанти'!P752,'06A_Варіанти'!P$1,IF(O761='06A_Варіанти'!Q752,'06A_Варіанти'!Q$1,IF(O761='06A_Варіанти'!R752,'06A_Варіанти'!R$1,"НЕМАЄ МАРШРУТУ"))))))))))))))</f>
        <v>DIRECT</v>
      </c>
      <c r="G761" s="2" t="str">
        <f t="shared" si="77"/>
        <v>БЕЗ ЗМІН</v>
      </c>
      <c r="H761" s="2">
        <f>IF(G761="НЕМАЄ МАРШРУТУ",0,O761-'06A_Варіанти'!T752)</f>
        <v>0</v>
      </c>
      <c r="I761" s="2">
        <f>IFERROR(INDEX('04_Потоки'!$E:$E,MATCH(A761,'04_Потоки'!$A:$A,0)),0)</f>
        <v>2.2389999999999999</v>
      </c>
      <c r="J761" s="2">
        <f t="shared" si="78"/>
        <v>1</v>
      </c>
      <c r="K761" s="2">
        <f>IF(C761="РЦК макси",0,2*'06A_Варіанти'!T752*J761)</f>
        <v>200.2</v>
      </c>
      <c r="L761" s="2">
        <f t="shared" si="79"/>
        <v>200.2</v>
      </c>
      <c r="M761" s="2">
        <f t="shared" si="80"/>
        <v>0</v>
      </c>
      <c r="N761" s="9">
        <f t="shared" si="81"/>
        <v>0</v>
      </c>
      <c r="O761" s="2">
        <f>MIN(IF('07A_Конструктор'!$D$5="Так",'06A_Варіанти'!E752,1E+99),IF('07A_Конструктор'!$D$6="Так",'06A_Варіанти'!F752,1E+99),IF('07A_Конструктор'!$D$7="Так",'06A_Варіанти'!G752,1E+99),IF('07A_Конструктор'!$D$8="Так",'06A_Варіанти'!H752,1E+99),IF('07A_Конструктор'!$D$9="Так",'06A_Варіанти'!I752,1E+99),IF('07A_Конструктор'!$D$10="Так",'06A_Варіанти'!J752,1E+99),IF('07A_Конструктор'!$D$11="Так",'06A_Варіанти'!K752,1E+99),IF('07A_Конструктор'!$D$12="Так",'06A_Варіанти'!L752,1E+99),IF('07A_Конструктор'!$D$13="Так",'06A_Варіанти'!M752,1E+99),IF('07A_Конструктор'!$D$14="Так",'06A_Варіанти'!N752,1E+99),IF('07A_Конструктор'!$D$15="Так",'06A_Варіанти'!O752,1E+99),IF('07A_Конструктор'!$D$16="Так",'06A_Варіанти'!P752,1E+99),IF('07A_Конструктор'!$D$17="Так",'06A_Варіанти'!Q752,1E+99),IF('06A_Варіанти'!R752="",1E+99,'06A_Варіанти'!R752))</f>
        <v>100.1</v>
      </c>
      <c r="P761" s="2" t="str">
        <f t="shared" si="82"/>
        <v>5 т</v>
      </c>
      <c r="Q761" s="2">
        <f t="shared" si="83"/>
        <v>14</v>
      </c>
      <c r="R761" s="2">
        <f>IF(OR(C761="РЦК макси",C761="РЦЧ SKU"),"SKU-потік",IFERROR(VLOOKUP(D761,'02_РЦ'!$A$3:$I$7,5,FALSE),0))</f>
        <v>500</v>
      </c>
      <c r="S761" s="2" t="str">
        <f>IF(OR(C761="РЦК макси",C761="РЦЧ SKU"),"Не рахується в ліміт",IFERROR(VLOOKUP(D761,'02_РЦ'!$A$3:$I$7,9,FALSE),"Немає РЦ"))</f>
        <v>В межах</v>
      </c>
    </row>
    <row r="762" spans="1:19">
      <c r="A762" s="2" t="str">
        <f>'06A_Варіанти'!A753</f>
        <v>BASE_326</v>
      </c>
      <c r="B762" s="2" t="str">
        <f>'06A_Варіанти'!B753</f>
        <v>TT_326</v>
      </c>
      <c r="C762" s="2" t="str">
        <f>'06A_Варіанти'!D753</f>
        <v>Основний</v>
      </c>
      <c r="D762" s="2" t="str">
        <f>'06A_Варіанти'!C753</f>
        <v>РЦВ</v>
      </c>
      <c r="E762" s="2" t="str">
        <f>'06A_Варіанти'!S753</f>
        <v>DIRECT</v>
      </c>
      <c r="F762" s="2" t="str">
        <f>IF(O762='06A_Варіанти'!E753,'06A_Варіанти'!E$1,IF(O762='06A_Варіанти'!F753,'06A_Варіанти'!F$1,IF(O762='06A_Варіанти'!G753,'06A_Варіанти'!G$1,IF(O762='06A_Варіанти'!H753,'06A_Варіанти'!H$1,IF(O762='06A_Варіанти'!I753,'06A_Варіанти'!I$1,IF(O762='06A_Варіанти'!J753,'06A_Варіанти'!J$1,IF(O762='06A_Варіанти'!K753,'06A_Варіанти'!K$1,IF(O762='06A_Варіанти'!L753,'06A_Варіанти'!L$1,IF(O762='06A_Варіанти'!M753,'06A_Варіанти'!M$1,IF(O762='06A_Варіанти'!N753,'06A_Варіанти'!N$1,IF(O762='06A_Варіанти'!O753,'06A_Варіанти'!O$1,IF(O762='06A_Варіанти'!P753,'06A_Варіанти'!P$1,IF(O762='06A_Варіанти'!Q753,'06A_Варіанти'!Q$1,IF(O762='06A_Варіанти'!R753,'06A_Варіанти'!R$1,"НЕМАЄ МАРШРУТУ"))))))))))))))</f>
        <v>DIRECT</v>
      </c>
      <c r="G762" s="2" t="str">
        <f t="shared" si="77"/>
        <v>БЕЗ ЗМІН</v>
      </c>
      <c r="H762" s="2">
        <f>IF(G762="НЕМАЄ МАРШРУТУ",0,O762-'06A_Варіанти'!T753)</f>
        <v>0</v>
      </c>
      <c r="I762" s="2">
        <f>IFERROR(INDEX('04_Потоки'!$E:$E,MATCH(A762,'04_Потоки'!$A:$A,0)),0)</f>
        <v>2.2389999999999999</v>
      </c>
      <c r="J762" s="2">
        <f t="shared" si="78"/>
        <v>1</v>
      </c>
      <c r="K762" s="2">
        <f>IF(C762="РЦК макси",0,2*'06A_Варіанти'!T753*J762)</f>
        <v>618.20000000000005</v>
      </c>
      <c r="L762" s="2">
        <f t="shared" si="79"/>
        <v>618.20000000000005</v>
      </c>
      <c r="M762" s="2">
        <f t="shared" si="80"/>
        <v>0</v>
      </c>
      <c r="N762" s="9">
        <f t="shared" si="81"/>
        <v>0</v>
      </c>
      <c r="O762" s="2">
        <f>MIN(IF('07A_Конструктор'!$D$5="Так",'06A_Варіанти'!E753,1E+99),IF('07A_Конструктор'!$D$6="Так",'06A_Варіанти'!F753,1E+99),IF('07A_Конструктор'!$D$7="Так",'06A_Варіанти'!G753,1E+99),IF('07A_Конструктор'!$D$8="Так",'06A_Варіанти'!H753,1E+99),IF('07A_Конструктор'!$D$9="Так",'06A_Варіанти'!I753,1E+99),IF('07A_Конструктор'!$D$10="Так",'06A_Варіанти'!J753,1E+99),IF('07A_Конструктор'!$D$11="Так",'06A_Варіанти'!K753,1E+99),IF('07A_Конструктор'!$D$12="Так",'06A_Варіанти'!L753,1E+99),IF('07A_Конструктор'!$D$13="Так",'06A_Варіанти'!M753,1E+99),IF('07A_Конструктор'!$D$14="Так",'06A_Варіанти'!N753,1E+99),IF('07A_Конструктор'!$D$15="Так",'06A_Варіанти'!O753,1E+99),IF('07A_Конструктор'!$D$16="Так",'06A_Варіанти'!P753,1E+99),IF('07A_Конструктор'!$D$17="Так",'06A_Варіанти'!Q753,1E+99),IF('06A_Варіанти'!R753="",1E+99,'06A_Варіанти'!R753))</f>
        <v>309.10000000000002</v>
      </c>
      <c r="P762" s="2" t="str">
        <f t="shared" si="82"/>
        <v>5 т</v>
      </c>
      <c r="Q762" s="2">
        <f t="shared" si="83"/>
        <v>14</v>
      </c>
      <c r="R762" s="2">
        <f>IF(OR(C762="РЦК макси",C762="РЦЧ SKU"),"SKU-потік",IFERROR(VLOOKUP(D762,'02_РЦ'!$A$3:$I$7,5,FALSE),0))</f>
        <v>500</v>
      </c>
      <c r="S762" s="2" t="str">
        <f>IF(OR(C762="РЦК макси",C762="РЦЧ SKU"),"Не рахується в ліміт",IFERROR(VLOOKUP(D762,'02_РЦ'!$A$3:$I$7,9,FALSE),"Немає РЦ"))</f>
        <v>В межах</v>
      </c>
    </row>
    <row r="763" spans="1:19">
      <c r="A763" s="2" t="str">
        <f>'06A_Варіанти'!A754</f>
        <v>BASE_358</v>
      </c>
      <c r="B763" s="2" t="str">
        <f>'06A_Варіанти'!B754</f>
        <v>TT_358</v>
      </c>
      <c r="C763" s="2" t="str">
        <f>'06A_Варіанти'!D754</f>
        <v>Основний</v>
      </c>
      <c r="D763" s="2" t="str">
        <f>'06A_Варіанти'!C754</f>
        <v>РЦВ</v>
      </c>
      <c r="E763" s="2" t="str">
        <f>'06A_Варіанти'!S754</f>
        <v>DIRECT</v>
      </c>
      <c r="F763" s="2" t="str">
        <f>IF(O763='06A_Варіанти'!E754,'06A_Варіанти'!E$1,IF(O763='06A_Варіанти'!F754,'06A_Варіанти'!F$1,IF(O763='06A_Варіанти'!G754,'06A_Варіанти'!G$1,IF(O763='06A_Варіанти'!H754,'06A_Варіанти'!H$1,IF(O763='06A_Варіанти'!I754,'06A_Варіанти'!I$1,IF(O763='06A_Варіанти'!J754,'06A_Варіанти'!J$1,IF(O763='06A_Варіанти'!K754,'06A_Варіанти'!K$1,IF(O763='06A_Варіанти'!L754,'06A_Варіанти'!L$1,IF(O763='06A_Варіанти'!M754,'06A_Варіанти'!M$1,IF(O763='06A_Варіанти'!N754,'06A_Варіанти'!N$1,IF(O763='06A_Варіанти'!O754,'06A_Варіанти'!O$1,IF(O763='06A_Варіанти'!P754,'06A_Варіанти'!P$1,IF(O763='06A_Варіанти'!Q754,'06A_Варіанти'!Q$1,IF(O763='06A_Варіанти'!R754,'06A_Варіанти'!R$1,"НЕМАЄ МАРШРУТУ"))))))))))))))</f>
        <v>DIRECT</v>
      </c>
      <c r="G763" s="2" t="str">
        <f t="shared" si="77"/>
        <v>БЕЗ ЗМІН</v>
      </c>
      <c r="H763" s="2">
        <f>IF(G763="НЕМАЄ МАРШРУТУ",0,O763-'06A_Варіанти'!T754)</f>
        <v>0</v>
      </c>
      <c r="I763" s="2">
        <f>IFERROR(INDEX('04_Потоки'!$E:$E,MATCH(A763,'04_Потоки'!$A:$A,0)),0)</f>
        <v>2.2389999999999999</v>
      </c>
      <c r="J763" s="2">
        <f t="shared" si="78"/>
        <v>1</v>
      </c>
      <c r="K763" s="2">
        <f>IF(C763="РЦК макси",0,2*'06A_Варіанти'!T754*J763)</f>
        <v>294.8</v>
      </c>
      <c r="L763" s="2">
        <f t="shared" si="79"/>
        <v>294.8</v>
      </c>
      <c r="M763" s="2">
        <f t="shared" si="80"/>
        <v>0</v>
      </c>
      <c r="N763" s="9">
        <f t="shared" si="81"/>
        <v>0</v>
      </c>
      <c r="O763" s="2">
        <f>MIN(IF('07A_Конструктор'!$D$5="Так",'06A_Варіанти'!E754,1E+99),IF('07A_Конструктор'!$D$6="Так",'06A_Варіанти'!F754,1E+99),IF('07A_Конструктор'!$D$7="Так",'06A_Варіанти'!G754,1E+99),IF('07A_Конструктор'!$D$8="Так",'06A_Варіанти'!H754,1E+99),IF('07A_Конструктор'!$D$9="Так",'06A_Варіанти'!I754,1E+99),IF('07A_Конструктор'!$D$10="Так",'06A_Варіанти'!J754,1E+99),IF('07A_Конструктор'!$D$11="Так",'06A_Варіанти'!K754,1E+99),IF('07A_Конструктор'!$D$12="Так",'06A_Варіанти'!L754,1E+99),IF('07A_Конструктор'!$D$13="Так",'06A_Варіанти'!M754,1E+99),IF('07A_Конструктор'!$D$14="Так",'06A_Варіанти'!N754,1E+99),IF('07A_Конструктор'!$D$15="Так",'06A_Варіанти'!O754,1E+99),IF('07A_Конструктор'!$D$16="Так",'06A_Варіанти'!P754,1E+99),IF('07A_Конструктор'!$D$17="Так",'06A_Варіанти'!Q754,1E+99),IF('06A_Варіанти'!R754="",1E+99,'06A_Варіанти'!R754))</f>
        <v>147.4</v>
      </c>
      <c r="P763" s="2" t="str">
        <f t="shared" si="82"/>
        <v>5 т</v>
      </c>
      <c r="Q763" s="2">
        <f t="shared" si="83"/>
        <v>14</v>
      </c>
      <c r="R763" s="2">
        <f>IF(OR(C763="РЦК макси",C763="РЦЧ SKU"),"SKU-потік",IFERROR(VLOOKUP(D763,'02_РЦ'!$A$3:$I$7,5,FALSE),0))</f>
        <v>500</v>
      </c>
      <c r="S763" s="2" t="str">
        <f>IF(OR(C763="РЦК макси",C763="РЦЧ SKU"),"Не рахується в ліміт",IFERROR(VLOOKUP(D763,'02_РЦ'!$A$3:$I$7,9,FALSE),"Немає РЦ"))</f>
        <v>В межах</v>
      </c>
    </row>
    <row r="764" spans="1:19">
      <c r="A764" s="2" t="str">
        <f>'06A_Варіанти'!A755</f>
        <v>BASE_318</v>
      </c>
      <c r="B764" s="2" t="str">
        <f>'06A_Варіанти'!B755</f>
        <v>TT_318</v>
      </c>
      <c r="C764" s="2" t="str">
        <f>'06A_Варіанти'!D755</f>
        <v>Основний</v>
      </c>
      <c r="D764" s="2" t="str">
        <f>'06A_Варіанти'!C755</f>
        <v>РЦВ</v>
      </c>
      <c r="E764" s="2" t="str">
        <f>'06A_Варіанти'!S755</f>
        <v>DIRECT</v>
      </c>
      <c r="F764" s="2" t="str">
        <f>IF(O764='06A_Варіанти'!E755,'06A_Варіанти'!E$1,IF(O764='06A_Варіанти'!F755,'06A_Варіанти'!F$1,IF(O764='06A_Варіанти'!G755,'06A_Варіанти'!G$1,IF(O764='06A_Варіанти'!H755,'06A_Варіанти'!H$1,IF(O764='06A_Варіанти'!I755,'06A_Варіанти'!I$1,IF(O764='06A_Варіанти'!J755,'06A_Варіанти'!J$1,IF(O764='06A_Варіанти'!K755,'06A_Варіанти'!K$1,IF(O764='06A_Варіанти'!L755,'06A_Варіанти'!L$1,IF(O764='06A_Варіанти'!M755,'06A_Варіанти'!M$1,IF(O764='06A_Варіанти'!N755,'06A_Варіанти'!N$1,IF(O764='06A_Варіанти'!O755,'06A_Варіанти'!O$1,IF(O764='06A_Варіанти'!P755,'06A_Варіанти'!P$1,IF(O764='06A_Варіанти'!Q755,'06A_Варіанти'!Q$1,IF(O764='06A_Варіанти'!R755,'06A_Варіанти'!R$1,"НЕМАЄ МАРШРУТУ"))))))))))))))</f>
        <v>DIRECT</v>
      </c>
      <c r="G764" s="2" t="str">
        <f t="shared" si="77"/>
        <v>БЕЗ ЗМІН</v>
      </c>
      <c r="H764" s="2">
        <f>IF(G764="НЕМАЄ МАРШРУТУ",0,O764-'06A_Варіанти'!T755)</f>
        <v>0</v>
      </c>
      <c r="I764" s="2">
        <f>IFERROR(INDEX('04_Потоки'!$E:$E,MATCH(A764,'04_Потоки'!$A:$A,0)),0)</f>
        <v>2.2389999999999999</v>
      </c>
      <c r="J764" s="2">
        <f t="shared" si="78"/>
        <v>1</v>
      </c>
      <c r="K764" s="2">
        <f>IF(C764="РЦК макси",0,2*'06A_Варіанти'!T755*J764)</f>
        <v>241.6</v>
      </c>
      <c r="L764" s="2">
        <f t="shared" si="79"/>
        <v>241.6</v>
      </c>
      <c r="M764" s="2">
        <f t="shared" si="80"/>
        <v>0</v>
      </c>
      <c r="N764" s="9">
        <f t="shared" si="81"/>
        <v>0</v>
      </c>
      <c r="O764" s="2">
        <f>MIN(IF('07A_Конструктор'!$D$5="Так",'06A_Варіанти'!E755,1E+99),IF('07A_Конструктор'!$D$6="Так",'06A_Варіанти'!F755,1E+99),IF('07A_Конструктор'!$D$7="Так",'06A_Варіанти'!G755,1E+99),IF('07A_Конструктор'!$D$8="Так",'06A_Варіанти'!H755,1E+99),IF('07A_Конструктор'!$D$9="Так",'06A_Варіанти'!I755,1E+99),IF('07A_Конструктор'!$D$10="Так",'06A_Варіанти'!J755,1E+99),IF('07A_Конструктор'!$D$11="Так",'06A_Варіанти'!K755,1E+99),IF('07A_Конструктор'!$D$12="Так",'06A_Варіанти'!L755,1E+99),IF('07A_Конструктор'!$D$13="Так",'06A_Варіанти'!M755,1E+99),IF('07A_Конструктор'!$D$14="Так",'06A_Варіанти'!N755,1E+99),IF('07A_Конструктор'!$D$15="Так",'06A_Варіанти'!O755,1E+99),IF('07A_Конструктор'!$D$16="Так",'06A_Варіанти'!P755,1E+99),IF('07A_Конструктор'!$D$17="Так",'06A_Варіанти'!Q755,1E+99),IF('06A_Варіанти'!R755="",1E+99,'06A_Варіанти'!R755))</f>
        <v>120.8</v>
      </c>
      <c r="P764" s="2" t="str">
        <f t="shared" si="82"/>
        <v>5 т</v>
      </c>
      <c r="Q764" s="2">
        <f t="shared" si="83"/>
        <v>14</v>
      </c>
      <c r="R764" s="2">
        <f>IF(OR(C764="РЦК макси",C764="РЦЧ SKU"),"SKU-потік",IFERROR(VLOOKUP(D764,'02_РЦ'!$A$3:$I$7,5,FALSE),0))</f>
        <v>500</v>
      </c>
      <c r="S764" s="2" t="str">
        <f>IF(OR(C764="РЦК макси",C764="РЦЧ SKU"),"Не рахується в ліміт",IFERROR(VLOOKUP(D764,'02_РЦ'!$A$3:$I$7,9,FALSE),"Немає РЦ"))</f>
        <v>В межах</v>
      </c>
    </row>
    <row r="765" spans="1:19">
      <c r="A765" s="2" t="str">
        <f>'06A_Варіанти'!A756</f>
        <v>BASE_389</v>
      </c>
      <c r="B765" s="2" t="str">
        <f>'06A_Варіанти'!B756</f>
        <v>TT_389</v>
      </c>
      <c r="C765" s="2" t="str">
        <f>'06A_Варіанти'!D756</f>
        <v>Основний</v>
      </c>
      <c r="D765" s="2" t="str">
        <f>'06A_Варіанти'!C756</f>
        <v>РЦП</v>
      </c>
      <c r="E765" s="2" t="str">
        <f>'06A_Варіанти'!S756</f>
        <v>DIRECT</v>
      </c>
      <c r="F765" s="2" t="str">
        <f>IF(O765='06A_Варіанти'!E756,'06A_Варіанти'!E$1,IF(O765='06A_Варіанти'!F756,'06A_Варіанти'!F$1,IF(O765='06A_Варіанти'!G756,'06A_Варіанти'!G$1,IF(O765='06A_Варіанти'!H756,'06A_Варіанти'!H$1,IF(O765='06A_Варіанти'!I756,'06A_Варіанти'!I$1,IF(O765='06A_Варіанти'!J756,'06A_Варіанти'!J$1,IF(O765='06A_Варіанти'!K756,'06A_Варіанти'!K$1,IF(O765='06A_Варіанти'!L756,'06A_Варіанти'!L$1,IF(O765='06A_Варіанти'!M756,'06A_Варіанти'!M$1,IF(O765='06A_Варіанти'!N756,'06A_Варіанти'!N$1,IF(O765='06A_Варіанти'!O756,'06A_Варіанти'!O$1,IF(O765='06A_Варіанти'!P756,'06A_Варіанти'!P$1,IF(O765='06A_Варіанти'!Q756,'06A_Варіанти'!Q$1,IF(O765='06A_Варіанти'!R756,'06A_Варіанти'!R$1,"НЕМАЄ МАРШРУТУ"))))))))))))))</f>
        <v>DIRECT</v>
      </c>
      <c r="G765" s="2" t="str">
        <f t="shared" si="77"/>
        <v>БЕЗ ЗМІН</v>
      </c>
      <c r="H765" s="2">
        <f>IF(G765="НЕМАЄ МАРШРУТУ",0,O765-'06A_Варіанти'!T756)</f>
        <v>0</v>
      </c>
      <c r="I765" s="2">
        <f>IFERROR(INDEX('04_Потоки'!$E:$E,MATCH(A765,'04_Потоки'!$A:$A,0)),0)</f>
        <v>2.2389999999999999</v>
      </c>
      <c r="J765" s="2">
        <f t="shared" si="78"/>
        <v>1</v>
      </c>
      <c r="K765" s="2">
        <f>IF(C765="РЦК макси",0,2*'06A_Варіанти'!T756*J765)</f>
        <v>482.2</v>
      </c>
      <c r="L765" s="2">
        <f t="shared" si="79"/>
        <v>482.2</v>
      </c>
      <c r="M765" s="2">
        <f t="shared" si="80"/>
        <v>0</v>
      </c>
      <c r="N765" s="9">
        <f t="shared" si="81"/>
        <v>0</v>
      </c>
      <c r="O765" s="2">
        <f>MIN(IF('07A_Конструктор'!$D$5="Так",'06A_Варіанти'!E756,1E+99),IF('07A_Конструктор'!$D$6="Так",'06A_Варіанти'!F756,1E+99),IF('07A_Конструктор'!$D$7="Так",'06A_Варіанти'!G756,1E+99),IF('07A_Конструктор'!$D$8="Так",'06A_Варіанти'!H756,1E+99),IF('07A_Конструктор'!$D$9="Так",'06A_Варіанти'!I756,1E+99),IF('07A_Конструктор'!$D$10="Так",'06A_Варіанти'!J756,1E+99),IF('07A_Конструктор'!$D$11="Так",'06A_Варіанти'!K756,1E+99),IF('07A_Конструктор'!$D$12="Так",'06A_Варіанти'!L756,1E+99),IF('07A_Конструктор'!$D$13="Так",'06A_Варіанти'!M756,1E+99),IF('07A_Конструктор'!$D$14="Так",'06A_Варіанти'!N756,1E+99),IF('07A_Конструктор'!$D$15="Так",'06A_Варіанти'!O756,1E+99),IF('07A_Конструктор'!$D$16="Так",'06A_Варіанти'!P756,1E+99),IF('07A_Конструктор'!$D$17="Так",'06A_Варіанти'!Q756,1E+99),IF('06A_Варіанти'!R756="",1E+99,'06A_Варіанти'!R756))</f>
        <v>241.1</v>
      </c>
      <c r="P765" s="2" t="str">
        <f t="shared" si="82"/>
        <v>5 т</v>
      </c>
      <c r="Q765" s="2">
        <f t="shared" si="83"/>
        <v>14</v>
      </c>
      <c r="R765" s="2">
        <f>IF(OR(C765="РЦК макси",C765="РЦЧ SKU"),"SKU-потік",IFERROR(VLOOKUP(D765,'02_РЦ'!$A$3:$I$7,5,FALSE),0))</f>
        <v>800</v>
      </c>
      <c r="S765" s="2" t="str">
        <f>IF(OR(C765="РЦК макси",C765="РЦЧ SKU"),"Не рахується в ліміт",IFERROR(VLOOKUP(D765,'02_РЦ'!$A$3:$I$7,9,FALSE),"Немає РЦ"))</f>
        <v>В межах</v>
      </c>
    </row>
    <row r="766" spans="1:19">
      <c r="A766" s="2" t="str">
        <f>'06A_Варіанти'!A757</f>
        <v>BASE_374</v>
      </c>
      <c r="B766" s="2" t="str">
        <f>'06A_Варіанти'!B757</f>
        <v>TT_374</v>
      </c>
      <c r="C766" s="2" t="str">
        <f>'06A_Варіанти'!D757</f>
        <v>Основний</v>
      </c>
      <c r="D766" s="2" t="str">
        <f>'06A_Варіанти'!C757</f>
        <v>РЦВ</v>
      </c>
      <c r="E766" s="2" t="str">
        <f>'06A_Варіанти'!S757</f>
        <v>DIRECT</v>
      </c>
      <c r="F766" s="2" t="str">
        <f>IF(O766='06A_Варіанти'!E757,'06A_Варіанти'!E$1,IF(O766='06A_Варіанти'!F757,'06A_Варіанти'!F$1,IF(O766='06A_Варіанти'!G757,'06A_Варіанти'!G$1,IF(O766='06A_Варіанти'!H757,'06A_Варіанти'!H$1,IF(O766='06A_Варіанти'!I757,'06A_Варіанти'!I$1,IF(O766='06A_Варіанти'!J757,'06A_Варіанти'!J$1,IF(O766='06A_Варіанти'!K757,'06A_Варіанти'!K$1,IF(O766='06A_Варіанти'!L757,'06A_Варіанти'!L$1,IF(O766='06A_Варіанти'!M757,'06A_Варіанти'!M$1,IF(O766='06A_Варіанти'!N757,'06A_Варіанти'!N$1,IF(O766='06A_Варіанти'!O757,'06A_Варіанти'!O$1,IF(O766='06A_Варіанти'!P757,'06A_Варіанти'!P$1,IF(O766='06A_Варіанти'!Q757,'06A_Варіанти'!Q$1,IF(O766='06A_Варіанти'!R757,'06A_Варіанти'!R$1,"НЕМАЄ МАРШРУТУ"))))))))))))))</f>
        <v>DIRECT</v>
      </c>
      <c r="G766" s="2" t="str">
        <f t="shared" si="77"/>
        <v>БЕЗ ЗМІН</v>
      </c>
      <c r="H766" s="2">
        <f>IF(G766="НЕМАЄ МАРШРУТУ",0,O766-'06A_Варіанти'!T757)</f>
        <v>0</v>
      </c>
      <c r="I766" s="2">
        <f>IFERROR(INDEX('04_Потоки'!$E:$E,MATCH(A766,'04_Потоки'!$A:$A,0)),0)</f>
        <v>2.2389999999999999</v>
      </c>
      <c r="J766" s="2">
        <f t="shared" si="78"/>
        <v>1</v>
      </c>
      <c r="K766" s="2">
        <f>IF(C766="РЦК макси",0,2*'06A_Варіанти'!T757*J766)</f>
        <v>690.6</v>
      </c>
      <c r="L766" s="2">
        <f t="shared" si="79"/>
        <v>690.6</v>
      </c>
      <c r="M766" s="2">
        <f t="shared" si="80"/>
        <v>0</v>
      </c>
      <c r="N766" s="9">
        <f t="shared" si="81"/>
        <v>0</v>
      </c>
      <c r="O766" s="2">
        <f>MIN(IF('07A_Конструктор'!$D$5="Так",'06A_Варіанти'!E757,1E+99),IF('07A_Конструктор'!$D$6="Так",'06A_Варіанти'!F757,1E+99),IF('07A_Конструктор'!$D$7="Так",'06A_Варіанти'!G757,1E+99),IF('07A_Конструктор'!$D$8="Так",'06A_Варіанти'!H757,1E+99),IF('07A_Конструктор'!$D$9="Так",'06A_Варіанти'!I757,1E+99),IF('07A_Конструктор'!$D$10="Так",'06A_Варіанти'!J757,1E+99),IF('07A_Конструктор'!$D$11="Так",'06A_Варіанти'!K757,1E+99),IF('07A_Конструктор'!$D$12="Так",'06A_Варіанти'!L757,1E+99),IF('07A_Конструктор'!$D$13="Так",'06A_Варіанти'!M757,1E+99),IF('07A_Конструктор'!$D$14="Так",'06A_Варіанти'!N757,1E+99),IF('07A_Конструктор'!$D$15="Так",'06A_Варіанти'!O757,1E+99),IF('07A_Конструктор'!$D$16="Так",'06A_Варіанти'!P757,1E+99),IF('07A_Конструктор'!$D$17="Так",'06A_Варіанти'!Q757,1E+99),IF('06A_Варіанти'!R757="",1E+99,'06A_Варіанти'!R757))</f>
        <v>345.3</v>
      </c>
      <c r="P766" s="2" t="str">
        <f t="shared" si="82"/>
        <v>5 т</v>
      </c>
      <c r="Q766" s="2">
        <f t="shared" si="83"/>
        <v>14</v>
      </c>
      <c r="R766" s="2">
        <f>IF(OR(C766="РЦК макси",C766="РЦЧ SKU"),"SKU-потік",IFERROR(VLOOKUP(D766,'02_РЦ'!$A$3:$I$7,5,FALSE),0))</f>
        <v>500</v>
      </c>
      <c r="S766" s="2" t="str">
        <f>IF(OR(C766="РЦК макси",C766="РЦЧ SKU"),"Не рахується в ліміт",IFERROR(VLOOKUP(D766,'02_РЦ'!$A$3:$I$7,9,FALSE),"Немає РЦ"))</f>
        <v>В межах</v>
      </c>
    </row>
    <row r="767" spans="1:19">
      <c r="A767" s="2" t="str">
        <f>'06A_Варіанти'!A758</f>
        <v>BASE_384</v>
      </c>
      <c r="B767" s="2" t="str">
        <f>'06A_Варіанти'!B758</f>
        <v>TT_384</v>
      </c>
      <c r="C767" s="2" t="str">
        <f>'06A_Варіанти'!D758</f>
        <v>Основний</v>
      </c>
      <c r="D767" s="2" t="str">
        <f>'06A_Варіанти'!C758</f>
        <v>РЦВ</v>
      </c>
      <c r="E767" s="2" t="str">
        <f>'06A_Варіанти'!S758</f>
        <v>DIRECT</v>
      </c>
      <c r="F767" s="2" t="str">
        <f>IF(O767='06A_Варіанти'!E758,'06A_Варіанти'!E$1,IF(O767='06A_Варіанти'!F758,'06A_Варіанти'!F$1,IF(O767='06A_Варіанти'!G758,'06A_Варіанти'!G$1,IF(O767='06A_Варіанти'!H758,'06A_Варіанти'!H$1,IF(O767='06A_Варіанти'!I758,'06A_Варіанти'!I$1,IF(O767='06A_Варіанти'!J758,'06A_Варіанти'!J$1,IF(O767='06A_Варіанти'!K758,'06A_Варіанти'!K$1,IF(O767='06A_Варіанти'!L758,'06A_Варіанти'!L$1,IF(O767='06A_Варіанти'!M758,'06A_Варіанти'!M$1,IF(O767='06A_Варіанти'!N758,'06A_Варіанти'!N$1,IF(O767='06A_Варіанти'!O758,'06A_Варіанти'!O$1,IF(O767='06A_Варіанти'!P758,'06A_Варіанти'!P$1,IF(O767='06A_Варіанти'!Q758,'06A_Варіанти'!Q$1,IF(O767='06A_Варіанти'!R758,'06A_Варіанти'!R$1,"НЕМАЄ МАРШРУТУ"))))))))))))))</f>
        <v>DIRECT</v>
      </c>
      <c r="G767" s="2" t="str">
        <f t="shared" si="77"/>
        <v>БЕЗ ЗМІН</v>
      </c>
      <c r="H767" s="2">
        <f>IF(G767="НЕМАЄ МАРШРУТУ",0,O767-'06A_Варіанти'!T758)</f>
        <v>0</v>
      </c>
      <c r="I767" s="2">
        <f>IFERROR(INDEX('04_Потоки'!$E:$E,MATCH(A767,'04_Потоки'!$A:$A,0)),0)</f>
        <v>2.2389999999999999</v>
      </c>
      <c r="J767" s="2">
        <f t="shared" si="78"/>
        <v>1</v>
      </c>
      <c r="K767" s="2">
        <f>IF(C767="РЦК макси",0,2*'06A_Варіанти'!T758*J767)</f>
        <v>612.79999999999995</v>
      </c>
      <c r="L767" s="2">
        <f t="shared" si="79"/>
        <v>612.79999999999995</v>
      </c>
      <c r="M767" s="2">
        <f t="shared" si="80"/>
        <v>0</v>
      </c>
      <c r="N767" s="9">
        <f t="shared" si="81"/>
        <v>0</v>
      </c>
      <c r="O767" s="2">
        <f>MIN(IF('07A_Конструктор'!$D$5="Так",'06A_Варіанти'!E758,1E+99),IF('07A_Конструктор'!$D$6="Так",'06A_Варіанти'!F758,1E+99),IF('07A_Конструктор'!$D$7="Так",'06A_Варіанти'!G758,1E+99),IF('07A_Конструктор'!$D$8="Так",'06A_Варіанти'!H758,1E+99),IF('07A_Конструктор'!$D$9="Так",'06A_Варіанти'!I758,1E+99),IF('07A_Конструктор'!$D$10="Так",'06A_Варіанти'!J758,1E+99),IF('07A_Конструктор'!$D$11="Так",'06A_Варіанти'!K758,1E+99),IF('07A_Конструктор'!$D$12="Так",'06A_Варіанти'!L758,1E+99),IF('07A_Конструктор'!$D$13="Так",'06A_Варіанти'!M758,1E+99),IF('07A_Конструктор'!$D$14="Так",'06A_Варіанти'!N758,1E+99),IF('07A_Конструктор'!$D$15="Так",'06A_Варіанти'!O758,1E+99),IF('07A_Конструктор'!$D$16="Так",'06A_Варіанти'!P758,1E+99),IF('07A_Конструктор'!$D$17="Так",'06A_Варіанти'!Q758,1E+99),IF('06A_Варіанти'!R758="",1E+99,'06A_Варіанти'!R758))</f>
        <v>306.39999999999998</v>
      </c>
      <c r="P767" s="2" t="str">
        <f t="shared" si="82"/>
        <v>5 т</v>
      </c>
      <c r="Q767" s="2">
        <f t="shared" si="83"/>
        <v>14</v>
      </c>
      <c r="R767" s="2">
        <f>IF(OR(C767="РЦК макси",C767="РЦЧ SKU"),"SKU-потік",IFERROR(VLOOKUP(D767,'02_РЦ'!$A$3:$I$7,5,FALSE),0))</f>
        <v>500</v>
      </c>
      <c r="S767" s="2" t="str">
        <f>IF(OR(C767="РЦК макси",C767="РЦЧ SKU"),"Не рахується в ліміт",IFERROR(VLOOKUP(D767,'02_РЦ'!$A$3:$I$7,9,FALSE),"Немає РЦ"))</f>
        <v>В межах</v>
      </c>
    </row>
    <row r="768" spans="1:19">
      <c r="A768" s="2" t="str">
        <f>'06A_Варіанти'!A759</f>
        <v>BASE_127</v>
      </c>
      <c r="B768" s="2" t="str">
        <f>'06A_Варіанти'!B759</f>
        <v>TT_127</v>
      </c>
      <c r="C768" s="2" t="str">
        <f>'06A_Варіанти'!D759</f>
        <v>Основний</v>
      </c>
      <c r="D768" s="2" t="str">
        <f>'06A_Варіанти'!C759</f>
        <v>РЦВ</v>
      </c>
      <c r="E768" s="2" t="str">
        <f>'06A_Варіанти'!S759</f>
        <v>DIRECT</v>
      </c>
      <c r="F768" s="2" t="str">
        <f>IF(O768='06A_Варіанти'!E759,'06A_Варіанти'!E$1,IF(O768='06A_Варіанти'!F759,'06A_Варіанти'!F$1,IF(O768='06A_Варіанти'!G759,'06A_Варіанти'!G$1,IF(O768='06A_Варіанти'!H759,'06A_Варіанти'!H$1,IF(O768='06A_Варіанти'!I759,'06A_Варіанти'!I$1,IF(O768='06A_Варіанти'!J759,'06A_Варіанти'!J$1,IF(O768='06A_Варіанти'!K759,'06A_Варіанти'!K$1,IF(O768='06A_Варіанти'!L759,'06A_Варіанти'!L$1,IF(O768='06A_Варіанти'!M759,'06A_Варіанти'!M$1,IF(O768='06A_Варіанти'!N759,'06A_Варіанти'!N$1,IF(O768='06A_Варіанти'!O759,'06A_Варіанти'!O$1,IF(O768='06A_Варіанти'!P759,'06A_Варіанти'!P$1,IF(O768='06A_Варіанти'!Q759,'06A_Варіанти'!Q$1,IF(O768='06A_Варіанти'!R759,'06A_Варіанти'!R$1,"НЕМАЄ МАРШРУТУ"))))))))))))))</f>
        <v>DIRECT</v>
      </c>
      <c r="G768" s="2" t="str">
        <f t="shared" si="77"/>
        <v>БЕЗ ЗМІН</v>
      </c>
      <c r="H768" s="2">
        <f>IF(G768="НЕМАЄ МАРШРУТУ",0,O768-'06A_Варіанти'!T759)</f>
        <v>0</v>
      </c>
      <c r="I768" s="2">
        <f>IFERROR(INDEX('04_Потоки'!$E:$E,MATCH(A768,'04_Потоки'!$A:$A,0)),0)</f>
        <v>2.2389999999999999</v>
      </c>
      <c r="J768" s="2">
        <f t="shared" si="78"/>
        <v>1</v>
      </c>
      <c r="K768" s="2">
        <f>IF(C768="РЦК макси",0,2*'06A_Варіанти'!T759*J768)</f>
        <v>481.2</v>
      </c>
      <c r="L768" s="2">
        <f t="shared" si="79"/>
        <v>481.2</v>
      </c>
      <c r="M768" s="2">
        <f t="shared" si="80"/>
        <v>0</v>
      </c>
      <c r="N768" s="9">
        <f t="shared" si="81"/>
        <v>0</v>
      </c>
      <c r="O768" s="2">
        <f>MIN(IF('07A_Конструктор'!$D$5="Так",'06A_Варіанти'!E759,1E+99),IF('07A_Конструктор'!$D$6="Так",'06A_Варіанти'!F759,1E+99),IF('07A_Конструктор'!$D$7="Так",'06A_Варіанти'!G759,1E+99),IF('07A_Конструктор'!$D$8="Так",'06A_Варіанти'!H759,1E+99),IF('07A_Конструктор'!$D$9="Так",'06A_Варіанти'!I759,1E+99),IF('07A_Конструктор'!$D$10="Так",'06A_Варіанти'!J759,1E+99),IF('07A_Конструктор'!$D$11="Так",'06A_Варіанти'!K759,1E+99),IF('07A_Конструктор'!$D$12="Так",'06A_Варіанти'!L759,1E+99),IF('07A_Конструктор'!$D$13="Так",'06A_Варіанти'!M759,1E+99),IF('07A_Конструктор'!$D$14="Так",'06A_Варіанти'!N759,1E+99),IF('07A_Конструктор'!$D$15="Так",'06A_Варіанти'!O759,1E+99),IF('07A_Конструктор'!$D$16="Так",'06A_Варіанти'!P759,1E+99),IF('07A_Конструктор'!$D$17="Так",'06A_Варіанти'!Q759,1E+99),IF('06A_Варіанти'!R759="",1E+99,'06A_Варіанти'!R759))</f>
        <v>240.6</v>
      </c>
      <c r="P768" s="2" t="str">
        <f t="shared" si="82"/>
        <v>5 т</v>
      </c>
      <c r="Q768" s="2">
        <f t="shared" si="83"/>
        <v>14</v>
      </c>
      <c r="R768" s="2">
        <f>IF(OR(C768="РЦК макси",C768="РЦЧ SKU"),"SKU-потік",IFERROR(VLOOKUP(D768,'02_РЦ'!$A$3:$I$7,5,FALSE),0))</f>
        <v>500</v>
      </c>
      <c r="S768" s="2" t="str">
        <f>IF(OR(C768="РЦК макси",C768="РЦЧ SKU"),"Не рахується в ліміт",IFERROR(VLOOKUP(D768,'02_РЦ'!$A$3:$I$7,9,FALSE),"Немає РЦ"))</f>
        <v>В межах</v>
      </c>
    </row>
    <row r="769" spans="1:19">
      <c r="A769" s="2" t="str">
        <f>'06A_Варіанти'!A760</f>
        <v>BASE_211</v>
      </c>
      <c r="B769" s="2" t="str">
        <f>'06A_Варіанти'!B760</f>
        <v>TT_211</v>
      </c>
      <c r="C769" s="2" t="str">
        <f>'06A_Варіанти'!D760</f>
        <v>Основний</v>
      </c>
      <c r="D769" s="2" t="str">
        <f>'06A_Варіанти'!C760</f>
        <v>РЦП</v>
      </c>
      <c r="E769" s="2" t="str">
        <f>'06A_Варіанти'!S760</f>
        <v>DIRECT</v>
      </c>
      <c r="F769" s="2" t="str">
        <f>IF(O769='06A_Варіанти'!E760,'06A_Варіанти'!E$1,IF(O769='06A_Варіанти'!F760,'06A_Варіанти'!F$1,IF(O769='06A_Варіанти'!G760,'06A_Варіанти'!G$1,IF(O769='06A_Варіанти'!H760,'06A_Варіанти'!H$1,IF(O769='06A_Варіанти'!I760,'06A_Варіанти'!I$1,IF(O769='06A_Варіанти'!J760,'06A_Варіанти'!J$1,IF(O769='06A_Варіанти'!K760,'06A_Варіанти'!K$1,IF(O769='06A_Варіанти'!L760,'06A_Варіанти'!L$1,IF(O769='06A_Варіанти'!M760,'06A_Варіанти'!M$1,IF(O769='06A_Варіанти'!N760,'06A_Варіанти'!N$1,IF(O769='06A_Варіанти'!O760,'06A_Варіанти'!O$1,IF(O769='06A_Варіанти'!P760,'06A_Варіанти'!P$1,IF(O769='06A_Варіанти'!Q760,'06A_Варіанти'!Q$1,IF(O769='06A_Варіанти'!R760,'06A_Варіанти'!R$1,"НЕМАЄ МАРШРУТУ"))))))))))))))</f>
        <v>DIRECT</v>
      </c>
      <c r="G769" s="2" t="str">
        <f t="shared" si="77"/>
        <v>БЕЗ ЗМІН</v>
      </c>
      <c r="H769" s="2">
        <f>IF(G769="НЕМАЄ МАРШРУТУ",0,O769-'06A_Варіанти'!T760)</f>
        <v>0</v>
      </c>
      <c r="I769" s="2">
        <f>IFERROR(INDEX('04_Потоки'!$E:$E,MATCH(A769,'04_Потоки'!$A:$A,0)),0)</f>
        <v>2.2389999999999999</v>
      </c>
      <c r="J769" s="2">
        <f t="shared" si="78"/>
        <v>1</v>
      </c>
      <c r="K769" s="2">
        <f>IF(C769="РЦК макси",0,2*'06A_Варіанти'!T760*J769)</f>
        <v>451</v>
      </c>
      <c r="L769" s="2">
        <f t="shared" si="79"/>
        <v>451</v>
      </c>
      <c r="M769" s="2">
        <f t="shared" si="80"/>
        <v>0</v>
      </c>
      <c r="N769" s="9">
        <f t="shared" si="81"/>
        <v>0</v>
      </c>
      <c r="O769" s="2">
        <f>MIN(IF('07A_Конструктор'!$D$5="Так",'06A_Варіанти'!E760,1E+99),IF('07A_Конструктор'!$D$6="Так",'06A_Варіанти'!F760,1E+99),IF('07A_Конструктор'!$D$7="Так",'06A_Варіанти'!G760,1E+99),IF('07A_Конструктор'!$D$8="Так",'06A_Варіанти'!H760,1E+99),IF('07A_Конструктор'!$D$9="Так",'06A_Варіанти'!I760,1E+99),IF('07A_Конструктор'!$D$10="Так",'06A_Варіанти'!J760,1E+99),IF('07A_Конструктор'!$D$11="Так",'06A_Варіанти'!K760,1E+99),IF('07A_Конструктор'!$D$12="Так",'06A_Варіанти'!L760,1E+99),IF('07A_Конструктор'!$D$13="Так",'06A_Варіанти'!M760,1E+99),IF('07A_Конструктор'!$D$14="Так",'06A_Варіанти'!N760,1E+99),IF('07A_Конструктор'!$D$15="Так",'06A_Варіанти'!O760,1E+99),IF('07A_Конструктор'!$D$16="Так",'06A_Варіанти'!P760,1E+99),IF('07A_Конструктор'!$D$17="Так",'06A_Варіанти'!Q760,1E+99),IF('06A_Варіанти'!R760="",1E+99,'06A_Варіанти'!R760))</f>
        <v>225.5</v>
      </c>
      <c r="P769" s="2" t="str">
        <f t="shared" si="82"/>
        <v>5 т</v>
      </c>
      <c r="Q769" s="2">
        <f t="shared" si="83"/>
        <v>14</v>
      </c>
      <c r="R769" s="2">
        <f>IF(OR(C769="РЦК макси",C769="РЦЧ SKU"),"SKU-потік",IFERROR(VLOOKUP(D769,'02_РЦ'!$A$3:$I$7,5,FALSE),0))</f>
        <v>800</v>
      </c>
      <c r="S769" s="2" t="str">
        <f>IF(OR(C769="РЦК макси",C769="РЦЧ SKU"),"Не рахується в ліміт",IFERROR(VLOOKUP(D769,'02_РЦ'!$A$3:$I$7,9,FALSE),"Немає РЦ"))</f>
        <v>В межах</v>
      </c>
    </row>
    <row r="770" spans="1:19">
      <c r="A770" s="2" t="str">
        <f>'06A_Варіанти'!A761</f>
        <v>BASE_365</v>
      </c>
      <c r="B770" s="2" t="str">
        <f>'06A_Варіанти'!B761</f>
        <v>TT_365</v>
      </c>
      <c r="C770" s="2" t="str">
        <f>'06A_Варіанти'!D761</f>
        <v>Основний</v>
      </c>
      <c r="D770" s="2" t="str">
        <f>'06A_Варіанти'!C761</f>
        <v>РЦВ</v>
      </c>
      <c r="E770" s="2" t="str">
        <f>'06A_Варіанти'!S761</f>
        <v>DIRECT</v>
      </c>
      <c r="F770" s="2" t="str">
        <f>IF(O770='06A_Варіанти'!E761,'06A_Варіанти'!E$1,IF(O770='06A_Варіанти'!F761,'06A_Варіанти'!F$1,IF(O770='06A_Варіанти'!G761,'06A_Варіанти'!G$1,IF(O770='06A_Варіанти'!H761,'06A_Варіанти'!H$1,IF(O770='06A_Варіанти'!I761,'06A_Варіанти'!I$1,IF(O770='06A_Варіанти'!J761,'06A_Варіанти'!J$1,IF(O770='06A_Варіанти'!K761,'06A_Варіанти'!K$1,IF(O770='06A_Варіанти'!L761,'06A_Варіанти'!L$1,IF(O770='06A_Варіанти'!M761,'06A_Варіанти'!M$1,IF(O770='06A_Варіанти'!N761,'06A_Варіанти'!N$1,IF(O770='06A_Варіанти'!O761,'06A_Варіанти'!O$1,IF(O770='06A_Варіанти'!P761,'06A_Варіанти'!P$1,IF(O770='06A_Варіанти'!Q761,'06A_Варіанти'!Q$1,IF(O770='06A_Варіанти'!R761,'06A_Варіанти'!R$1,"НЕМАЄ МАРШРУТУ"))))))))))))))</f>
        <v>DIRECT</v>
      </c>
      <c r="G770" s="2" t="str">
        <f t="shared" si="77"/>
        <v>БЕЗ ЗМІН</v>
      </c>
      <c r="H770" s="2">
        <f>IF(G770="НЕМАЄ МАРШРУТУ",0,O770-'06A_Варіанти'!T761)</f>
        <v>0</v>
      </c>
      <c r="I770" s="2">
        <f>IFERROR(INDEX('04_Потоки'!$E:$E,MATCH(A770,'04_Потоки'!$A:$A,0)),0)</f>
        <v>2.2389999999999999</v>
      </c>
      <c r="J770" s="2">
        <f t="shared" si="78"/>
        <v>1</v>
      </c>
      <c r="K770" s="2">
        <f>IF(C770="РЦК макси",0,2*'06A_Варіанти'!T761*J770)</f>
        <v>332.4</v>
      </c>
      <c r="L770" s="2">
        <f t="shared" si="79"/>
        <v>332.4</v>
      </c>
      <c r="M770" s="2">
        <f t="shared" si="80"/>
        <v>0</v>
      </c>
      <c r="N770" s="9">
        <f t="shared" si="81"/>
        <v>0</v>
      </c>
      <c r="O770" s="2">
        <f>MIN(IF('07A_Конструктор'!$D$5="Так",'06A_Варіанти'!E761,1E+99),IF('07A_Конструктор'!$D$6="Так",'06A_Варіанти'!F761,1E+99),IF('07A_Конструктор'!$D$7="Так",'06A_Варіанти'!G761,1E+99),IF('07A_Конструктор'!$D$8="Так",'06A_Варіанти'!H761,1E+99),IF('07A_Конструктор'!$D$9="Так",'06A_Варіанти'!I761,1E+99),IF('07A_Конструктор'!$D$10="Так",'06A_Варіанти'!J761,1E+99),IF('07A_Конструктор'!$D$11="Так",'06A_Варіанти'!K761,1E+99),IF('07A_Конструктор'!$D$12="Так",'06A_Варіанти'!L761,1E+99),IF('07A_Конструктор'!$D$13="Так",'06A_Варіанти'!M761,1E+99),IF('07A_Конструктор'!$D$14="Так",'06A_Варіанти'!N761,1E+99),IF('07A_Конструктор'!$D$15="Так",'06A_Варіанти'!O761,1E+99),IF('07A_Конструктор'!$D$16="Так",'06A_Варіанти'!P761,1E+99),IF('07A_Конструктор'!$D$17="Так",'06A_Варіанти'!Q761,1E+99),IF('06A_Варіанти'!R761="",1E+99,'06A_Варіанти'!R761))</f>
        <v>166.2</v>
      </c>
      <c r="P770" s="2" t="str">
        <f t="shared" si="82"/>
        <v>5 т</v>
      </c>
      <c r="Q770" s="2">
        <f t="shared" si="83"/>
        <v>14</v>
      </c>
      <c r="R770" s="2">
        <f>IF(OR(C770="РЦК макси",C770="РЦЧ SKU"),"SKU-потік",IFERROR(VLOOKUP(D770,'02_РЦ'!$A$3:$I$7,5,FALSE),0))</f>
        <v>500</v>
      </c>
      <c r="S770" s="2" t="str">
        <f>IF(OR(C770="РЦК макси",C770="РЦЧ SKU"),"Не рахується в ліміт",IFERROR(VLOOKUP(D770,'02_РЦ'!$A$3:$I$7,9,FALSE),"Немає РЦ"))</f>
        <v>В межах</v>
      </c>
    </row>
    <row r="771" spans="1:19">
      <c r="A771" s="2" t="str">
        <f>'06A_Варіанти'!A762</f>
        <v>BASE_366</v>
      </c>
      <c r="B771" s="2" t="str">
        <f>'06A_Варіанти'!B762</f>
        <v>TT_366</v>
      </c>
      <c r="C771" s="2" t="str">
        <f>'06A_Варіанти'!D762</f>
        <v>Основний</v>
      </c>
      <c r="D771" s="2" t="str">
        <f>'06A_Варіанти'!C762</f>
        <v>РЦВ</v>
      </c>
      <c r="E771" s="2" t="str">
        <f>'06A_Варіанти'!S762</f>
        <v>DIRECT</v>
      </c>
      <c r="F771" s="2" t="str">
        <f>IF(O771='06A_Варіанти'!E762,'06A_Варіанти'!E$1,IF(O771='06A_Варіанти'!F762,'06A_Варіанти'!F$1,IF(O771='06A_Варіанти'!G762,'06A_Варіанти'!G$1,IF(O771='06A_Варіанти'!H762,'06A_Варіанти'!H$1,IF(O771='06A_Варіанти'!I762,'06A_Варіанти'!I$1,IF(O771='06A_Варіанти'!J762,'06A_Варіанти'!J$1,IF(O771='06A_Варіанти'!K762,'06A_Варіанти'!K$1,IF(O771='06A_Варіанти'!L762,'06A_Варіанти'!L$1,IF(O771='06A_Варіанти'!M762,'06A_Варіанти'!M$1,IF(O771='06A_Варіанти'!N762,'06A_Варіанти'!N$1,IF(O771='06A_Варіанти'!O762,'06A_Варіанти'!O$1,IF(O771='06A_Варіанти'!P762,'06A_Варіанти'!P$1,IF(O771='06A_Варіанти'!Q762,'06A_Варіанти'!Q$1,IF(O771='06A_Варіанти'!R762,'06A_Варіанти'!R$1,"НЕМАЄ МАРШРУТУ"))))))))))))))</f>
        <v>DIRECT</v>
      </c>
      <c r="G771" s="2" t="str">
        <f t="shared" si="77"/>
        <v>БЕЗ ЗМІН</v>
      </c>
      <c r="H771" s="2">
        <f>IF(G771="НЕМАЄ МАРШРУТУ",0,O771-'06A_Варіанти'!T762)</f>
        <v>0</v>
      </c>
      <c r="I771" s="2">
        <f>IFERROR(INDEX('04_Потоки'!$E:$E,MATCH(A771,'04_Потоки'!$A:$A,0)),0)</f>
        <v>2.2389999999999999</v>
      </c>
      <c r="J771" s="2">
        <f t="shared" si="78"/>
        <v>1</v>
      </c>
      <c r="K771" s="2">
        <f>IF(C771="РЦК макси",0,2*'06A_Варіанти'!T762*J771)</f>
        <v>312.8</v>
      </c>
      <c r="L771" s="2">
        <f t="shared" si="79"/>
        <v>312.8</v>
      </c>
      <c r="M771" s="2">
        <f t="shared" si="80"/>
        <v>0</v>
      </c>
      <c r="N771" s="9">
        <f t="shared" si="81"/>
        <v>0</v>
      </c>
      <c r="O771" s="2">
        <f>MIN(IF('07A_Конструктор'!$D$5="Так",'06A_Варіанти'!E762,1E+99),IF('07A_Конструктор'!$D$6="Так",'06A_Варіанти'!F762,1E+99),IF('07A_Конструктор'!$D$7="Так",'06A_Варіанти'!G762,1E+99),IF('07A_Конструктор'!$D$8="Так",'06A_Варіанти'!H762,1E+99),IF('07A_Конструктор'!$D$9="Так",'06A_Варіанти'!I762,1E+99),IF('07A_Конструктор'!$D$10="Так",'06A_Варіанти'!J762,1E+99),IF('07A_Конструктор'!$D$11="Так",'06A_Варіанти'!K762,1E+99),IF('07A_Конструктор'!$D$12="Так",'06A_Варіанти'!L762,1E+99),IF('07A_Конструктор'!$D$13="Так",'06A_Варіанти'!M762,1E+99),IF('07A_Конструктор'!$D$14="Так",'06A_Варіанти'!N762,1E+99),IF('07A_Конструктор'!$D$15="Так",'06A_Варіанти'!O762,1E+99),IF('07A_Конструктор'!$D$16="Так",'06A_Варіанти'!P762,1E+99),IF('07A_Конструктор'!$D$17="Так",'06A_Варіанти'!Q762,1E+99),IF('06A_Варіанти'!R762="",1E+99,'06A_Варіанти'!R762))</f>
        <v>156.4</v>
      </c>
      <c r="P771" s="2" t="str">
        <f t="shared" si="82"/>
        <v>5 т</v>
      </c>
      <c r="Q771" s="2">
        <f t="shared" si="83"/>
        <v>14</v>
      </c>
      <c r="R771" s="2">
        <f>IF(OR(C771="РЦК макси",C771="РЦЧ SKU"),"SKU-потік",IFERROR(VLOOKUP(D771,'02_РЦ'!$A$3:$I$7,5,FALSE),0))</f>
        <v>500</v>
      </c>
      <c r="S771" s="2" t="str">
        <f>IF(OR(C771="РЦК макси",C771="РЦЧ SKU"),"Не рахується в ліміт",IFERROR(VLOOKUP(D771,'02_РЦ'!$A$3:$I$7,9,FALSE),"Немає РЦ"))</f>
        <v>В межах</v>
      </c>
    </row>
    <row r="772" spans="1:19">
      <c r="A772" s="2" t="str">
        <f>'06A_Варіанти'!A763</f>
        <v>BASE_364</v>
      </c>
      <c r="B772" s="2" t="str">
        <f>'06A_Варіанти'!B763</f>
        <v>TT_364</v>
      </c>
      <c r="C772" s="2" t="str">
        <f>'06A_Варіанти'!D763</f>
        <v>Основний</v>
      </c>
      <c r="D772" s="2" t="str">
        <f>'06A_Варіанти'!C763</f>
        <v>РЦП</v>
      </c>
      <c r="E772" s="2" t="str">
        <f>'06A_Варіанти'!S763</f>
        <v>DIRECT</v>
      </c>
      <c r="F772" s="2" t="str">
        <f>IF(O772='06A_Варіанти'!E763,'06A_Варіанти'!E$1,IF(O772='06A_Варіанти'!F763,'06A_Варіанти'!F$1,IF(O772='06A_Варіанти'!G763,'06A_Варіанти'!G$1,IF(O772='06A_Варіанти'!H763,'06A_Варіанти'!H$1,IF(O772='06A_Варіанти'!I763,'06A_Варіанти'!I$1,IF(O772='06A_Варіанти'!J763,'06A_Варіанти'!J$1,IF(O772='06A_Варіанти'!K763,'06A_Варіанти'!K$1,IF(O772='06A_Варіанти'!L763,'06A_Варіанти'!L$1,IF(O772='06A_Варіанти'!M763,'06A_Варіанти'!M$1,IF(O772='06A_Варіанти'!N763,'06A_Варіанти'!N$1,IF(O772='06A_Варіанти'!O763,'06A_Варіанти'!O$1,IF(O772='06A_Варіанти'!P763,'06A_Варіанти'!P$1,IF(O772='06A_Варіанти'!Q763,'06A_Варіанти'!Q$1,IF(O772='06A_Варіанти'!R763,'06A_Варіанти'!R$1,"НЕМАЄ МАРШРУТУ"))))))))))))))</f>
        <v>DIRECT</v>
      </c>
      <c r="G772" s="2" t="str">
        <f t="shared" si="77"/>
        <v>БЕЗ ЗМІН</v>
      </c>
      <c r="H772" s="2">
        <f>IF(G772="НЕМАЄ МАРШРУТУ",0,O772-'06A_Варіанти'!T763)</f>
        <v>0</v>
      </c>
      <c r="I772" s="2">
        <f>IFERROR(INDEX('04_Потоки'!$E:$E,MATCH(A772,'04_Потоки'!$A:$A,0)),0)</f>
        <v>2.2389999999999999</v>
      </c>
      <c r="J772" s="2">
        <f t="shared" si="78"/>
        <v>1</v>
      </c>
      <c r="K772" s="2">
        <f>IF(C772="РЦК макси",0,2*'06A_Варіанти'!T763*J772)</f>
        <v>498.2</v>
      </c>
      <c r="L772" s="2">
        <f t="shared" si="79"/>
        <v>498.2</v>
      </c>
      <c r="M772" s="2">
        <f t="shared" si="80"/>
        <v>0</v>
      </c>
      <c r="N772" s="9">
        <f t="shared" si="81"/>
        <v>0</v>
      </c>
      <c r="O772" s="2">
        <f>MIN(IF('07A_Конструктор'!$D$5="Так",'06A_Варіанти'!E763,1E+99),IF('07A_Конструктор'!$D$6="Так",'06A_Варіанти'!F763,1E+99),IF('07A_Конструктор'!$D$7="Так",'06A_Варіанти'!G763,1E+99),IF('07A_Конструктор'!$D$8="Так",'06A_Варіанти'!H763,1E+99),IF('07A_Конструктор'!$D$9="Так",'06A_Варіанти'!I763,1E+99),IF('07A_Конструктор'!$D$10="Так",'06A_Варіанти'!J763,1E+99),IF('07A_Конструктор'!$D$11="Так",'06A_Варіанти'!K763,1E+99),IF('07A_Конструктор'!$D$12="Так",'06A_Варіанти'!L763,1E+99),IF('07A_Конструктор'!$D$13="Так",'06A_Варіанти'!M763,1E+99),IF('07A_Конструктор'!$D$14="Так",'06A_Варіанти'!N763,1E+99),IF('07A_Конструктор'!$D$15="Так",'06A_Варіанти'!O763,1E+99),IF('07A_Конструктор'!$D$16="Так",'06A_Варіанти'!P763,1E+99),IF('07A_Конструктор'!$D$17="Так",'06A_Варіанти'!Q763,1E+99),IF('06A_Варіанти'!R763="",1E+99,'06A_Варіанти'!R763))</f>
        <v>249.1</v>
      </c>
      <c r="P772" s="2" t="str">
        <f t="shared" si="82"/>
        <v>5 т</v>
      </c>
      <c r="Q772" s="2">
        <f t="shared" si="83"/>
        <v>14</v>
      </c>
      <c r="R772" s="2">
        <f>IF(OR(C772="РЦК макси",C772="РЦЧ SKU"),"SKU-потік",IFERROR(VLOOKUP(D772,'02_РЦ'!$A$3:$I$7,5,FALSE),0))</f>
        <v>800</v>
      </c>
      <c r="S772" s="2" t="str">
        <f>IF(OR(C772="РЦК макси",C772="РЦЧ SKU"),"Не рахується в ліміт",IFERROR(VLOOKUP(D772,'02_РЦ'!$A$3:$I$7,9,FALSE),"Немає РЦ"))</f>
        <v>В межах</v>
      </c>
    </row>
    <row r="773" spans="1:19">
      <c r="A773" s="2" t="str">
        <f>'06A_Варіанти'!A764</f>
        <v>BASE_375</v>
      </c>
      <c r="B773" s="2" t="str">
        <f>'06A_Варіанти'!B764</f>
        <v>TT_375</v>
      </c>
      <c r="C773" s="2" t="str">
        <f>'06A_Варіанти'!D764</f>
        <v>Основний</v>
      </c>
      <c r="D773" s="2" t="str">
        <f>'06A_Варіанти'!C764</f>
        <v>РЦК</v>
      </c>
      <c r="E773" s="2" t="str">
        <f>'06A_Варіанти'!S764</f>
        <v>DIRECT</v>
      </c>
      <c r="F773" s="2" t="str">
        <f>IF(O773='06A_Варіанти'!E764,'06A_Варіанти'!E$1,IF(O773='06A_Варіанти'!F764,'06A_Варіанти'!F$1,IF(O773='06A_Варіанти'!G764,'06A_Варіанти'!G$1,IF(O773='06A_Варіанти'!H764,'06A_Варіанти'!H$1,IF(O773='06A_Варіанти'!I764,'06A_Варіанти'!I$1,IF(O773='06A_Варіанти'!J764,'06A_Варіанти'!J$1,IF(O773='06A_Варіанти'!K764,'06A_Варіанти'!K$1,IF(O773='06A_Варіанти'!L764,'06A_Варіанти'!L$1,IF(O773='06A_Варіанти'!M764,'06A_Варіанти'!M$1,IF(O773='06A_Варіанти'!N764,'06A_Варіанти'!N$1,IF(O773='06A_Варіанти'!O764,'06A_Варіанти'!O$1,IF(O773='06A_Варіанти'!P764,'06A_Варіанти'!P$1,IF(O773='06A_Варіанти'!Q764,'06A_Варіанти'!Q$1,IF(O773='06A_Варіанти'!R764,'06A_Варіанти'!R$1,"НЕМАЄ МАРШРУТУ"))))))))))))))</f>
        <v>DIRECT</v>
      </c>
      <c r="G773" s="2" t="str">
        <f t="shared" si="77"/>
        <v>БЕЗ ЗМІН</v>
      </c>
      <c r="H773" s="2">
        <f>IF(G773="НЕМАЄ МАРШРУТУ",0,O773-'06A_Варіанти'!T764)</f>
        <v>0</v>
      </c>
      <c r="I773" s="2">
        <f>IFERROR(INDEX('04_Потоки'!$E:$E,MATCH(A773,'04_Потоки'!$A:$A,0)),0)</f>
        <v>2.2389999999999999</v>
      </c>
      <c r="J773" s="2">
        <f t="shared" si="78"/>
        <v>1</v>
      </c>
      <c r="K773" s="2">
        <f>IF(C773="РЦК макси",0,2*'06A_Варіанти'!T764*J773)</f>
        <v>1012</v>
      </c>
      <c r="L773" s="2">
        <f t="shared" si="79"/>
        <v>1012</v>
      </c>
      <c r="M773" s="2">
        <f t="shared" si="80"/>
        <v>0</v>
      </c>
      <c r="N773" s="9">
        <f t="shared" si="81"/>
        <v>0</v>
      </c>
      <c r="O773" s="2">
        <f>MIN(IF('07A_Конструктор'!$D$5="Так",'06A_Варіанти'!E764,1E+99),IF('07A_Конструктор'!$D$6="Так",'06A_Варіанти'!F764,1E+99),IF('07A_Конструктор'!$D$7="Так",'06A_Варіанти'!G764,1E+99),IF('07A_Конструктор'!$D$8="Так",'06A_Варіанти'!H764,1E+99),IF('07A_Конструктор'!$D$9="Так",'06A_Варіанти'!I764,1E+99),IF('07A_Конструктор'!$D$10="Так",'06A_Варіанти'!J764,1E+99),IF('07A_Конструктор'!$D$11="Так",'06A_Варіанти'!K764,1E+99),IF('07A_Конструктор'!$D$12="Так",'06A_Варіанти'!L764,1E+99),IF('07A_Конструктор'!$D$13="Так",'06A_Варіанти'!M764,1E+99),IF('07A_Конструктор'!$D$14="Так",'06A_Варіанти'!N764,1E+99),IF('07A_Конструктор'!$D$15="Так",'06A_Варіанти'!O764,1E+99),IF('07A_Конструктор'!$D$16="Так",'06A_Варіанти'!P764,1E+99),IF('07A_Конструктор'!$D$17="Так",'06A_Варіанти'!Q764,1E+99),IF('06A_Варіанти'!R764="",1E+99,'06A_Варіанти'!R764))</f>
        <v>506</v>
      </c>
      <c r="P773" s="2" t="str">
        <f t="shared" si="82"/>
        <v>5 т</v>
      </c>
      <c r="Q773" s="2">
        <f t="shared" si="83"/>
        <v>14</v>
      </c>
      <c r="R773" s="2">
        <f>IF(OR(C773="РЦК макси",C773="РЦЧ SKU"),"SKU-потік",IFERROR(VLOOKUP(D773,'02_РЦ'!$A$3:$I$7,5,FALSE),0))</f>
        <v>200</v>
      </c>
      <c r="S773" s="2" t="str">
        <f>IF(OR(C773="РЦК макси",C773="РЦЧ SKU"),"Не рахується в ліміт",IFERROR(VLOOKUP(D773,'02_РЦ'!$A$3:$I$7,9,FALSE),"Немає РЦ"))</f>
        <v>В межах</v>
      </c>
    </row>
    <row r="774" spans="1:19">
      <c r="A774" s="2" t="str">
        <f>'06A_Варіанти'!A765</f>
        <v>BASE_377</v>
      </c>
      <c r="B774" s="2" t="str">
        <f>'06A_Варіанти'!B765</f>
        <v>TT_377</v>
      </c>
      <c r="C774" s="2" t="str">
        <f>'06A_Варіанти'!D765</f>
        <v>Основний</v>
      </c>
      <c r="D774" s="2" t="str">
        <f>'06A_Варіанти'!C765</f>
        <v>РЦВ</v>
      </c>
      <c r="E774" s="2" t="str">
        <f>'06A_Варіанти'!S765</f>
        <v>DIRECT</v>
      </c>
      <c r="F774" s="2" t="str">
        <f>IF(O774='06A_Варіанти'!E765,'06A_Варіанти'!E$1,IF(O774='06A_Варіанти'!F765,'06A_Варіанти'!F$1,IF(O774='06A_Варіанти'!G765,'06A_Варіанти'!G$1,IF(O774='06A_Варіанти'!H765,'06A_Варіанти'!H$1,IF(O774='06A_Варіанти'!I765,'06A_Варіанти'!I$1,IF(O774='06A_Варіанти'!J765,'06A_Варіанти'!J$1,IF(O774='06A_Варіанти'!K765,'06A_Варіанти'!K$1,IF(O774='06A_Варіанти'!L765,'06A_Варіанти'!L$1,IF(O774='06A_Варіанти'!M765,'06A_Варіанти'!M$1,IF(O774='06A_Варіанти'!N765,'06A_Варіанти'!N$1,IF(O774='06A_Варіанти'!O765,'06A_Варіанти'!O$1,IF(O774='06A_Варіанти'!P765,'06A_Варіанти'!P$1,IF(O774='06A_Варіанти'!Q765,'06A_Варіанти'!Q$1,IF(O774='06A_Варіанти'!R765,'06A_Варіанти'!R$1,"НЕМАЄ МАРШРУТУ"))))))))))))))</f>
        <v>DIRECT</v>
      </c>
      <c r="G774" s="2" t="str">
        <f t="shared" si="77"/>
        <v>БЕЗ ЗМІН</v>
      </c>
      <c r="H774" s="2">
        <f>IF(G774="НЕМАЄ МАРШРУТУ",0,O774-'06A_Варіанти'!T765)</f>
        <v>0</v>
      </c>
      <c r="I774" s="2">
        <f>IFERROR(INDEX('04_Потоки'!$E:$E,MATCH(A774,'04_Потоки'!$A:$A,0)),0)</f>
        <v>2.2389999999999999</v>
      </c>
      <c r="J774" s="2">
        <f t="shared" si="78"/>
        <v>1</v>
      </c>
      <c r="K774" s="2">
        <f>IF(C774="РЦК макси",0,2*'06A_Варіанти'!T765*J774)</f>
        <v>695</v>
      </c>
      <c r="L774" s="2">
        <f t="shared" si="79"/>
        <v>695</v>
      </c>
      <c r="M774" s="2">
        <f t="shared" si="80"/>
        <v>0</v>
      </c>
      <c r="N774" s="9">
        <f t="shared" si="81"/>
        <v>0</v>
      </c>
      <c r="O774" s="2">
        <f>MIN(IF('07A_Конструктор'!$D$5="Так",'06A_Варіанти'!E765,1E+99),IF('07A_Конструктор'!$D$6="Так",'06A_Варіанти'!F765,1E+99),IF('07A_Конструктор'!$D$7="Так",'06A_Варіанти'!G765,1E+99),IF('07A_Конструктор'!$D$8="Так",'06A_Варіанти'!H765,1E+99),IF('07A_Конструктор'!$D$9="Так",'06A_Варіанти'!I765,1E+99),IF('07A_Конструктор'!$D$10="Так",'06A_Варіанти'!J765,1E+99),IF('07A_Конструктор'!$D$11="Так",'06A_Варіанти'!K765,1E+99),IF('07A_Конструктор'!$D$12="Так",'06A_Варіанти'!L765,1E+99),IF('07A_Конструктор'!$D$13="Так",'06A_Варіанти'!M765,1E+99),IF('07A_Конструктор'!$D$14="Так",'06A_Варіанти'!N765,1E+99),IF('07A_Конструктор'!$D$15="Так",'06A_Варіанти'!O765,1E+99),IF('07A_Конструктор'!$D$16="Так",'06A_Варіанти'!P765,1E+99),IF('07A_Конструктор'!$D$17="Так",'06A_Варіанти'!Q765,1E+99),IF('06A_Варіанти'!R765="",1E+99,'06A_Варіанти'!R765))</f>
        <v>347.5</v>
      </c>
      <c r="P774" s="2" t="str">
        <f t="shared" si="82"/>
        <v>5 т</v>
      </c>
      <c r="Q774" s="2">
        <f t="shared" si="83"/>
        <v>14</v>
      </c>
      <c r="R774" s="2">
        <f>IF(OR(C774="РЦК макси",C774="РЦЧ SKU"),"SKU-потік",IFERROR(VLOOKUP(D774,'02_РЦ'!$A$3:$I$7,5,FALSE),0))</f>
        <v>500</v>
      </c>
      <c r="S774" s="2" t="str">
        <f>IF(OR(C774="РЦК макси",C774="РЦЧ SKU"),"Не рахується в ліміт",IFERROR(VLOOKUP(D774,'02_РЦ'!$A$3:$I$7,9,FALSE),"Немає РЦ"))</f>
        <v>В межах</v>
      </c>
    </row>
    <row r="775" spans="1:19">
      <c r="A775" s="2" t="str">
        <f>'06A_Варіанти'!A766</f>
        <v>BASE_49</v>
      </c>
      <c r="B775" s="2" t="str">
        <f>'06A_Варіанти'!B766</f>
        <v>TT_49</v>
      </c>
      <c r="C775" s="2" t="str">
        <f>'06A_Варіанти'!D766</f>
        <v>Основний</v>
      </c>
      <c r="D775" s="2" t="str">
        <f>'06A_Варіанти'!C766</f>
        <v>РЦВ</v>
      </c>
      <c r="E775" s="2" t="str">
        <f>'06A_Варіанти'!S766</f>
        <v>DIRECT</v>
      </c>
      <c r="F775" s="2" t="str">
        <f>IF(O775='06A_Варіанти'!E766,'06A_Варіанти'!E$1,IF(O775='06A_Варіанти'!F766,'06A_Варіанти'!F$1,IF(O775='06A_Варіанти'!G766,'06A_Варіанти'!G$1,IF(O775='06A_Варіанти'!H766,'06A_Варіанти'!H$1,IF(O775='06A_Варіанти'!I766,'06A_Варіанти'!I$1,IF(O775='06A_Варіанти'!J766,'06A_Варіанти'!J$1,IF(O775='06A_Варіанти'!K766,'06A_Варіанти'!K$1,IF(O775='06A_Варіанти'!L766,'06A_Варіанти'!L$1,IF(O775='06A_Варіанти'!M766,'06A_Варіанти'!M$1,IF(O775='06A_Варіанти'!N766,'06A_Варіанти'!N$1,IF(O775='06A_Варіанти'!O766,'06A_Варіанти'!O$1,IF(O775='06A_Варіанти'!P766,'06A_Варіанти'!P$1,IF(O775='06A_Варіанти'!Q766,'06A_Варіанти'!Q$1,IF(O775='06A_Варіанти'!R766,'06A_Варіанти'!R$1,"НЕМАЄ МАРШРУТУ"))))))))))))))</f>
        <v>DIRECT</v>
      </c>
      <c r="G775" s="2" t="str">
        <f t="shared" si="77"/>
        <v>БЕЗ ЗМІН</v>
      </c>
      <c r="H775" s="2">
        <f>IF(G775="НЕМАЄ МАРШРУТУ",0,O775-'06A_Варіанти'!T766)</f>
        <v>0</v>
      </c>
      <c r="I775" s="2">
        <f>IFERROR(INDEX('04_Потоки'!$E:$E,MATCH(A775,'04_Потоки'!$A:$A,0)),0)</f>
        <v>2.2389999999999999</v>
      </c>
      <c r="J775" s="2">
        <f t="shared" si="78"/>
        <v>1</v>
      </c>
      <c r="K775" s="2">
        <f>IF(C775="РЦК макси",0,2*'06A_Варіанти'!T766*J775)</f>
        <v>590</v>
      </c>
      <c r="L775" s="2">
        <f t="shared" si="79"/>
        <v>590</v>
      </c>
      <c r="M775" s="2">
        <f t="shared" si="80"/>
        <v>0</v>
      </c>
      <c r="N775" s="9">
        <f t="shared" si="81"/>
        <v>0</v>
      </c>
      <c r="O775" s="2">
        <f>MIN(IF('07A_Конструктор'!$D$5="Так",'06A_Варіанти'!E766,1E+99),IF('07A_Конструктор'!$D$6="Так",'06A_Варіанти'!F766,1E+99),IF('07A_Конструктор'!$D$7="Так",'06A_Варіанти'!G766,1E+99),IF('07A_Конструктор'!$D$8="Так",'06A_Варіанти'!H766,1E+99),IF('07A_Конструктор'!$D$9="Так",'06A_Варіанти'!I766,1E+99),IF('07A_Конструктор'!$D$10="Так",'06A_Варіанти'!J766,1E+99),IF('07A_Конструктор'!$D$11="Так",'06A_Варіанти'!K766,1E+99),IF('07A_Конструктор'!$D$12="Так",'06A_Варіанти'!L766,1E+99),IF('07A_Конструктор'!$D$13="Так",'06A_Варіанти'!M766,1E+99),IF('07A_Конструктор'!$D$14="Так",'06A_Варіанти'!N766,1E+99),IF('07A_Конструктор'!$D$15="Так",'06A_Варіанти'!O766,1E+99),IF('07A_Конструктор'!$D$16="Так",'06A_Варіанти'!P766,1E+99),IF('07A_Конструктор'!$D$17="Так",'06A_Варіанти'!Q766,1E+99),IF('06A_Варіанти'!R766="",1E+99,'06A_Варіанти'!R766))</f>
        <v>295</v>
      </c>
      <c r="P775" s="2" t="str">
        <f t="shared" si="82"/>
        <v>5 т</v>
      </c>
      <c r="Q775" s="2">
        <f t="shared" si="83"/>
        <v>14</v>
      </c>
      <c r="R775" s="2">
        <f>IF(OR(C775="РЦК макси",C775="РЦЧ SKU"),"SKU-потік",IFERROR(VLOOKUP(D775,'02_РЦ'!$A$3:$I$7,5,FALSE),0))</f>
        <v>500</v>
      </c>
      <c r="S775" s="2" t="str">
        <f>IF(OR(C775="РЦК макси",C775="РЦЧ SKU"),"Не рахується в ліміт",IFERROR(VLOOKUP(D775,'02_РЦ'!$A$3:$I$7,9,FALSE),"Немає РЦ"))</f>
        <v>В межах</v>
      </c>
    </row>
    <row r="776" spans="1:19">
      <c r="A776" s="2" t="str">
        <f>'06A_Варіанти'!A767</f>
        <v>BASE_403</v>
      </c>
      <c r="B776" s="2" t="str">
        <f>'06A_Варіанти'!B767</f>
        <v>TT_403</v>
      </c>
      <c r="C776" s="2" t="str">
        <f>'06A_Варіанти'!D767</f>
        <v>Основний</v>
      </c>
      <c r="D776" s="2" t="str">
        <f>'06A_Варіанти'!C767</f>
        <v>РЦВ</v>
      </c>
      <c r="E776" s="2" t="str">
        <f>'06A_Варіанти'!S767</f>
        <v>DIRECT</v>
      </c>
      <c r="F776" s="2" t="str">
        <f>IF(O776='06A_Варіанти'!E767,'06A_Варіанти'!E$1,IF(O776='06A_Варіанти'!F767,'06A_Варіанти'!F$1,IF(O776='06A_Варіанти'!G767,'06A_Варіанти'!G$1,IF(O776='06A_Варіанти'!H767,'06A_Варіанти'!H$1,IF(O776='06A_Варіанти'!I767,'06A_Варіанти'!I$1,IF(O776='06A_Варіанти'!J767,'06A_Варіанти'!J$1,IF(O776='06A_Варіанти'!K767,'06A_Варіанти'!K$1,IF(O776='06A_Варіанти'!L767,'06A_Варіанти'!L$1,IF(O776='06A_Варіанти'!M767,'06A_Варіанти'!M$1,IF(O776='06A_Варіанти'!N767,'06A_Варіанти'!N$1,IF(O776='06A_Варіанти'!O767,'06A_Варіанти'!O$1,IF(O776='06A_Варіанти'!P767,'06A_Варіанти'!P$1,IF(O776='06A_Варіанти'!Q767,'06A_Варіанти'!Q$1,IF(O776='06A_Варіанти'!R767,'06A_Варіанти'!R$1,"НЕМАЄ МАРШРУТУ"))))))))))))))</f>
        <v>DIRECT</v>
      </c>
      <c r="G776" s="2" t="str">
        <f t="shared" si="77"/>
        <v>БЕЗ ЗМІН</v>
      </c>
      <c r="H776" s="2">
        <f>IF(G776="НЕМАЄ МАРШРУТУ",0,O776-'06A_Варіанти'!T767)</f>
        <v>0</v>
      </c>
      <c r="I776" s="2">
        <f>IFERROR(INDEX('04_Потоки'!$E:$E,MATCH(A776,'04_Потоки'!$A:$A,0)),0)</f>
        <v>2.2389999999999999</v>
      </c>
      <c r="J776" s="2">
        <f t="shared" si="78"/>
        <v>1</v>
      </c>
      <c r="K776" s="2">
        <f>IF(C776="РЦК макси",0,2*'06A_Варіанти'!T767*J776)</f>
        <v>390</v>
      </c>
      <c r="L776" s="2">
        <f t="shared" si="79"/>
        <v>390</v>
      </c>
      <c r="M776" s="2">
        <f t="shared" si="80"/>
        <v>0</v>
      </c>
      <c r="N776" s="9">
        <f t="shared" si="81"/>
        <v>0</v>
      </c>
      <c r="O776" s="2">
        <f>MIN(IF('07A_Конструктор'!$D$5="Так",'06A_Варіанти'!E767,1E+99),IF('07A_Конструктор'!$D$6="Так",'06A_Варіанти'!F767,1E+99),IF('07A_Конструктор'!$D$7="Так",'06A_Варіанти'!G767,1E+99),IF('07A_Конструктор'!$D$8="Так",'06A_Варіанти'!H767,1E+99),IF('07A_Конструктор'!$D$9="Так",'06A_Варіанти'!I767,1E+99),IF('07A_Конструктор'!$D$10="Так",'06A_Варіанти'!J767,1E+99),IF('07A_Конструктор'!$D$11="Так",'06A_Варіанти'!K767,1E+99),IF('07A_Конструктор'!$D$12="Так",'06A_Варіанти'!L767,1E+99),IF('07A_Конструктор'!$D$13="Так",'06A_Варіанти'!M767,1E+99),IF('07A_Конструктор'!$D$14="Так",'06A_Варіанти'!N767,1E+99),IF('07A_Конструктор'!$D$15="Так",'06A_Варіанти'!O767,1E+99),IF('07A_Конструктор'!$D$16="Так",'06A_Варіанти'!P767,1E+99),IF('07A_Конструктор'!$D$17="Так",'06A_Варіанти'!Q767,1E+99),IF('06A_Варіанти'!R767="",1E+99,'06A_Варіанти'!R767))</f>
        <v>195</v>
      </c>
      <c r="P776" s="2" t="str">
        <f t="shared" si="82"/>
        <v>5 т</v>
      </c>
      <c r="Q776" s="2">
        <f t="shared" si="83"/>
        <v>14</v>
      </c>
      <c r="R776" s="2">
        <f>IF(OR(C776="РЦК макси",C776="РЦЧ SKU"),"SKU-потік",IFERROR(VLOOKUP(D776,'02_РЦ'!$A$3:$I$7,5,FALSE),0))</f>
        <v>500</v>
      </c>
      <c r="S776" s="2" t="str">
        <f>IF(OR(C776="РЦК макси",C776="РЦЧ SKU"),"Не рахується в ліміт",IFERROR(VLOOKUP(D776,'02_РЦ'!$A$3:$I$7,9,FALSE),"Немає РЦ"))</f>
        <v>В межах</v>
      </c>
    </row>
    <row r="777" spans="1:19">
      <c r="A777" s="2" t="str">
        <f>'06A_Варіанти'!A768</f>
        <v>BASE_394</v>
      </c>
      <c r="B777" s="2" t="str">
        <f>'06A_Варіанти'!B768</f>
        <v>TT_394</v>
      </c>
      <c r="C777" s="2" t="str">
        <f>'06A_Варіанти'!D768</f>
        <v>Основний</v>
      </c>
      <c r="D777" s="2" t="str">
        <f>'06A_Варіанти'!C768</f>
        <v>РЦВ</v>
      </c>
      <c r="E777" s="2" t="str">
        <f>'06A_Варіанти'!S768</f>
        <v>DIRECT</v>
      </c>
      <c r="F777" s="2" t="str">
        <f>IF(O777='06A_Варіанти'!E768,'06A_Варіанти'!E$1,IF(O777='06A_Варіанти'!F768,'06A_Варіанти'!F$1,IF(O777='06A_Варіанти'!G768,'06A_Варіанти'!G$1,IF(O777='06A_Варіанти'!H768,'06A_Варіанти'!H$1,IF(O777='06A_Варіанти'!I768,'06A_Варіанти'!I$1,IF(O777='06A_Варіанти'!J768,'06A_Варіанти'!J$1,IF(O777='06A_Варіанти'!K768,'06A_Варіанти'!K$1,IF(O777='06A_Варіанти'!L768,'06A_Варіанти'!L$1,IF(O777='06A_Варіанти'!M768,'06A_Варіанти'!M$1,IF(O777='06A_Варіанти'!N768,'06A_Варіанти'!N$1,IF(O777='06A_Варіанти'!O768,'06A_Варіанти'!O$1,IF(O777='06A_Варіанти'!P768,'06A_Варіанти'!P$1,IF(O777='06A_Варіанти'!Q768,'06A_Варіанти'!Q$1,IF(O777='06A_Варіанти'!R768,'06A_Варіанти'!R$1,"НЕМАЄ МАРШРУТУ"))))))))))))))</f>
        <v>DIRECT</v>
      </c>
      <c r="G777" s="2" t="str">
        <f t="shared" si="77"/>
        <v>БЕЗ ЗМІН</v>
      </c>
      <c r="H777" s="2">
        <f>IF(G777="НЕМАЄ МАРШРУТУ",0,O777-'06A_Варіанти'!T768)</f>
        <v>0</v>
      </c>
      <c r="I777" s="2">
        <f>IFERROR(INDEX('04_Потоки'!$E:$E,MATCH(A777,'04_Потоки'!$A:$A,0)),0)</f>
        <v>2.2389999999999999</v>
      </c>
      <c r="J777" s="2">
        <f t="shared" si="78"/>
        <v>1</v>
      </c>
      <c r="K777" s="2">
        <f>IF(C777="РЦК макси",0,2*'06A_Варіанти'!T768*J777)</f>
        <v>686.6</v>
      </c>
      <c r="L777" s="2">
        <f t="shared" si="79"/>
        <v>686.6</v>
      </c>
      <c r="M777" s="2">
        <f t="shared" si="80"/>
        <v>0</v>
      </c>
      <c r="N777" s="9">
        <f t="shared" si="81"/>
        <v>0</v>
      </c>
      <c r="O777" s="2">
        <f>MIN(IF('07A_Конструктор'!$D$5="Так",'06A_Варіанти'!E768,1E+99),IF('07A_Конструктор'!$D$6="Так",'06A_Варіанти'!F768,1E+99),IF('07A_Конструктор'!$D$7="Так",'06A_Варіанти'!G768,1E+99),IF('07A_Конструктор'!$D$8="Так",'06A_Варіанти'!H768,1E+99),IF('07A_Конструктор'!$D$9="Так",'06A_Варіанти'!I768,1E+99),IF('07A_Конструктор'!$D$10="Так",'06A_Варіанти'!J768,1E+99),IF('07A_Конструктор'!$D$11="Так",'06A_Варіанти'!K768,1E+99),IF('07A_Конструктор'!$D$12="Так",'06A_Варіанти'!L768,1E+99),IF('07A_Конструктор'!$D$13="Так",'06A_Варіанти'!M768,1E+99),IF('07A_Конструктор'!$D$14="Так",'06A_Варіанти'!N768,1E+99),IF('07A_Конструктор'!$D$15="Так",'06A_Варіанти'!O768,1E+99),IF('07A_Конструктор'!$D$16="Так",'06A_Варіанти'!P768,1E+99),IF('07A_Конструктор'!$D$17="Так",'06A_Варіанти'!Q768,1E+99),IF('06A_Варіанти'!R768="",1E+99,'06A_Варіанти'!R768))</f>
        <v>343.3</v>
      </c>
      <c r="P777" s="2" t="str">
        <f t="shared" si="82"/>
        <v>5 т</v>
      </c>
      <c r="Q777" s="2">
        <f t="shared" si="83"/>
        <v>14</v>
      </c>
      <c r="R777" s="2">
        <f>IF(OR(C777="РЦК макси",C777="РЦЧ SKU"),"SKU-потік",IFERROR(VLOOKUP(D777,'02_РЦ'!$A$3:$I$7,5,FALSE),0))</f>
        <v>500</v>
      </c>
      <c r="S777" s="2" t="str">
        <f>IF(OR(C777="РЦК макси",C777="РЦЧ SKU"),"Не рахується в ліміт",IFERROR(VLOOKUP(D777,'02_РЦ'!$A$3:$I$7,9,FALSE),"Немає РЦ"))</f>
        <v>В межах</v>
      </c>
    </row>
    <row r="778" spans="1:19">
      <c r="A778" s="2" t="str">
        <f>'06A_Варіанти'!A769</f>
        <v>BASE_409</v>
      </c>
      <c r="B778" s="2" t="str">
        <f>'06A_Варіанти'!B769</f>
        <v>TT_409</v>
      </c>
      <c r="C778" s="2" t="str">
        <f>'06A_Варіанти'!D769</f>
        <v>Основний</v>
      </c>
      <c r="D778" s="2" t="str">
        <f>'06A_Варіанти'!C769</f>
        <v>РЦП</v>
      </c>
      <c r="E778" s="2" t="str">
        <f>'06A_Варіанти'!S769</f>
        <v>DIRECT</v>
      </c>
      <c r="F778" s="2" t="str">
        <f>IF(O778='06A_Варіанти'!E769,'06A_Варіанти'!E$1,IF(O778='06A_Варіанти'!F769,'06A_Варіанти'!F$1,IF(O778='06A_Варіанти'!G769,'06A_Варіанти'!G$1,IF(O778='06A_Варіанти'!H769,'06A_Варіанти'!H$1,IF(O778='06A_Варіанти'!I769,'06A_Варіанти'!I$1,IF(O778='06A_Варіанти'!J769,'06A_Варіанти'!J$1,IF(O778='06A_Варіанти'!K769,'06A_Варіанти'!K$1,IF(O778='06A_Варіанти'!L769,'06A_Варіанти'!L$1,IF(O778='06A_Варіанти'!M769,'06A_Варіанти'!M$1,IF(O778='06A_Варіанти'!N769,'06A_Варіанти'!N$1,IF(O778='06A_Варіанти'!O769,'06A_Варіанти'!O$1,IF(O778='06A_Варіанти'!P769,'06A_Варіанти'!P$1,IF(O778='06A_Варіанти'!Q769,'06A_Варіанти'!Q$1,IF(O778='06A_Варіанти'!R769,'06A_Варіанти'!R$1,"НЕМАЄ МАРШРУТУ"))))))))))))))</f>
        <v>DIRECT</v>
      </c>
      <c r="G778" s="2" t="str">
        <f t="shared" si="77"/>
        <v>БЕЗ ЗМІН</v>
      </c>
      <c r="H778" s="2">
        <f>IF(G778="НЕМАЄ МАРШРУТУ",0,O778-'06A_Варіанти'!T769)</f>
        <v>0</v>
      </c>
      <c r="I778" s="2">
        <f>IFERROR(INDEX('04_Потоки'!$E:$E,MATCH(A778,'04_Потоки'!$A:$A,0)),0)</f>
        <v>2.2389999999999999</v>
      </c>
      <c r="J778" s="2">
        <f t="shared" si="78"/>
        <v>1</v>
      </c>
      <c r="K778" s="2">
        <f>IF(C778="РЦК макси",0,2*'06A_Варіанти'!T769*J778)</f>
        <v>520.4</v>
      </c>
      <c r="L778" s="2">
        <f t="shared" si="79"/>
        <v>520.4</v>
      </c>
      <c r="M778" s="2">
        <f t="shared" si="80"/>
        <v>0</v>
      </c>
      <c r="N778" s="9">
        <f t="shared" si="81"/>
        <v>0</v>
      </c>
      <c r="O778" s="2">
        <f>MIN(IF('07A_Конструктор'!$D$5="Так",'06A_Варіанти'!E769,1E+99),IF('07A_Конструктор'!$D$6="Так",'06A_Варіанти'!F769,1E+99),IF('07A_Конструктор'!$D$7="Так",'06A_Варіанти'!G769,1E+99),IF('07A_Конструктор'!$D$8="Так",'06A_Варіанти'!H769,1E+99),IF('07A_Конструктор'!$D$9="Так",'06A_Варіанти'!I769,1E+99),IF('07A_Конструктор'!$D$10="Так",'06A_Варіанти'!J769,1E+99),IF('07A_Конструктор'!$D$11="Так",'06A_Варіанти'!K769,1E+99),IF('07A_Конструктор'!$D$12="Так",'06A_Варіанти'!L769,1E+99),IF('07A_Конструктор'!$D$13="Так",'06A_Варіанти'!M769,1E+99),IF('07A_Конструктор'!$D$14="Так",'06A_Варіанти'!N769,1E+99),IF('07A_Конструктор'!$D$15="Так",'06A_Варіанти'!O769,1E+99),IF('07A_Конструктор'!$D$16="Так",'06A_Варіанти'!P769,1E+99),IF('07A_Конструктор'!$D$17="Так",'06A_Варіанти'!Q769,1E+99),IF('06A_Варіанти'!R769="",1E+99,'06A_Варіанти'!R769))</f>
        <v>260.2</v>
      </c>
      <c r="P778" s="2" t="str">
        <f t="shared" si="82"/>
        <v>5 т</v>
      </c>
      <c r="Q778" s="2">
        <f t="shared" si="83"/>
        <v>14</v>
      </c>
      <c r="R778" s="2">
        <f>IF(OR(C778="РЦК макси",C778="РЦЧ SKU"),"SKU-потік",IFERROR(VLOOKUP(D778,'02_РЦ'!$A$3:$I$7,5,FALSE),0))</f>
        <v>800</v>
      </c>
      <c r="S778" s="2" t="str">
        <f>IF(OR(C778="РЦК макси",C778="РЦЧ SKU"),"Не рахується в ліміт",IFERROR(VLOOKUP(D778,'02_РЦ'!$A$3:$I$7,9,FALSE),"Немає РЦ"))</f>
        <v>В межах</v>
      </c>
    </row>
    <row r="779" spans="1:19">
      <c r="A779" s="2" t="str">
        <f>'06A_Варіанти'!A770</f>
        <v>BASE_404</v>
      </c>
      <c r="B779" s="2" t="str">
        <f>'06A_Варіанти'!B770</f>
        <v>TT_404</v>
      </c>
      <c r="C779" s="2" t="str">
        <f>'06A_Варіанти'!D770</f>
        <v>Основний</v>
      </c>
      <c r="D779" s="2" t="str">
        <f>'06A_Варіанти'!C770</f>
        <v>РЦВ</v>
      </c>
      <c r="E779" s="2" t="str">
        <f>'06A_Варіанти'!S770</f>
        <v>DIRECT</v>
      </c>
      <c r="F779" s="2" t="str">
        <f>IF(O779='06A_Варіанти'!E770,'06A_Варіанти'!E$1,IF(O779='06A_Варіанти'!F770,'06A_Варіанти'!F$1,IF(O779='06A_Варіанти'!G770,'06A_Варіанти'!G$1,IF(O779='06A_Варіанти'!H770,'06A_Варіанти'!H$1,IF(O779='06A_Варіанти'!I770,'06A_Варіанти'!I$1,IF(O779='06A_Варіанти'!J770,'06A_Варіанти'!J$1,IF(O779='06A_Варіанти'!K770,'06A_Варіанти'!K$1,IF(O779='06A_Варіанти'!L770,'06A_Варіанти'!L$1,IF(O779='06A_Варіанти'!M770,'06A_Варіанти'!M$1,IF(O779='06A_Варіанти'!N770,'06A_Варіанти'!N$1,IF(O779='06A_Варіанти'!O770,'06A_Варіанти'!O$1,IF(O779='06A_Варіанти'!P770,'06A_Варіанти'!P$1,IF(O779='06A_Варіанти'!Q770,'06A_Варіанти'!Q$1,IF(O779='06A_Варіанти'!R770,'06A_Варіанти'!R$1,"НЕМАЄ МАРШРУТУ"))))))))))))))</f>
        <v>DIRECT</v>
      </c>
      <c r="G779" s="2" t="str">
        <f t="shared" ref="G779:G842" si="84">IF(O779&gt;1E+90,"НЕМАЄ МАРШРУТУ",IF(F779=E779,"БЕЗ ЗМІН","ЗМІНЕНО"))</f>
        <v>БЕЗ ЗМІН</v>
      </c>
      <c r="H779" s="2">
        <f>IF(G779="НЕМАЄ МАРШРУТУ",0,O779-'06A_Варіанти'!T770)</f>
        <v>0</v>
      </c>
      <c r="I779" s="2">
        <f>IFERROR(INDEX('04_Потоки'!$E:$E,MATCH(A779,'04_Потоки'!$A:$A,0)),0)</f>
        <v>2.2389999999999999</v>
      </c>
      <c r="J779" s="2">
        <f t="shared" ref="J779:J842" si="85">ROUNDUP(I779/20,0)</f>
        <v>1</v>
      </c>
      <c r="K779" s="2">
        <f>IF(C779="РЦК макси",0,2*'06A_Варіанти'!T770*J779)</f>
        <v>72.2</v>
      </c>
      <c r="L779" s="2">
        <f t="shared" ref="L779:L842" si="86">IF(C779="РЦК макси",0,IF(G779="НЕМАЄ МАРШРУТУ",0,2*O779*J779))</f>
        <v>72.2</v>
      </c>
      <c r="M779" s="2">
        <f t="shared" ref="M779:M842" si="87">L779-K779</f>
        <v>0</v>
      </c>
      <c r="N779" s="9">
        <f t="shared" ref="N779:N842" si="88">IFERROR(M779/K779,0)</f>
        <v>0</v>
      </c>
      <c r="O779" s="2">
        <f>MIN(IF('07A_Конструктор'!$D$5="Так",'06A_Варіанти'!E770,1E+99),IF('07A_Конструктор'!$D$6="Так",'06A_Варіанти'!F770,1E+99),IF('07A_Конструктор'!$D$7="Так",'06A_Варіанти'!G770,1E+99),IF('07A_Конструктор'!$D$8="Так",'06A_Варіанти'!H770,1E+99),IF('07A_Конструктор'!$D$9="Так",'06A_Варіанти'!I770,1E+99),IF('07A_Конструктор'!$D$10="Так",'06A_Варіанти'!J770,1E+99),IF('07A_Конструктор'!$D$11="Так",'06A_Варіанти'!K770,1E+99),IF('07A_Конструктор'!$D$12="Так",'06A_Варіанти'!L770,1E+99),IF('07A_Конструктор'!$D$13="Так",'06A_Варіанти'!M770,1E+99),IF('07A_Конструктор'!$D$14="Так",'06A_Варіанти'!N770,1E+99),IF('07A_Конструктор'!$D$15="Так",'06A_Варіанти'!O770,1E+99),IF('07A_Конструктор'!$D$16="Так",'06A_Варіанти'!P770,1E+99),IF('07A_Конструктор'!$D$17="Так",'06A_Варіанти'!Q770,1E+99),IF('06A_Варіанти'!R770="",1E+99,'06A_Варіанти'!R770))</f>
        <v>36.1</v>
      </c>
      <c r="P779" s="2" t="str">
        <f t="shared" ref="P779:P842" si="89">IF(C779="РЦК макси","Не моделюється",IF(MOD(I779,20)=0,"10 т",IF(MOD(I779,20)&lt;=14,"5 т",IF(MOD(I779,20)&lt;=16,"7 т","10 т"))))</f>
        <v>5 т</v>
      </c>
      <c r="Q779" s="2">
        <f t="shared" ref="Q779:Q842" si="90">IF(P779="Не моделюється",0,IF(P779="5 т",14,IF(P779="7 т",16,20)))</f>
        <v>14</v>
      </c>
      <c r="R779" s="2">
        <f>IF(OR(C779="РЦК макси",C779="РЦЧ SKU"),"SKU-потік",IFERROR(VLOOKUP(D779,'02_РЦ'!$A$3:$I$7,5,FALSE),0))</f>
        <v>500</v>
      </c>
      <c r="S779" s="2" t="str">
        <f>IF(OR(C779="РЦК макси",C779="РЦЧ SKU"),"Не рахується в ліміт",IFERROR(VLOOKUP(D779,'02_РЦ'!$A$3:$I$7,9,FALSE),"Немає РЦ"))</f>
        <v>В межах</v>
      </c>
    </row>
    <row r="780" spans="1:19">
      <c r="A780" s="2" t="str">
        <f>'06A_Варіанти'!A771</f>
        <v>BASE_417</v>
      </c>
      <c r="B780" s="2" t="str">
        <f>'06A_Варіанти'!B771</f>
        <v>TT_417</v>
      </c>
      <c r="C780" s="2" t="str">
        <f>'06A_Варіанти'!D771</f>
        <v>Основний</v>
      </c>
      <c r="D780" s="2" t="str">
        <f>'06A_Варіанти'!C771</f>
        <v>РЦВ</v>
      </c>
      <c r="E780" s="2" t="str">
        <f>'06A_Варіанти'!S771</f>
        <v>DIRECT</v>
      </c>
      <c r="F780" s="2" t="str">
        <f>IF(O780='06A_Варіанти'!E771,'06A_Варіанти'!E$1,IF(O780='06A_Варіанти'!F771,'06A_Варіанти'!F$1,IF(O780='06A_Варіанти'!G771,'06A_Варіанти'!G$1,IF(O780='06A_Варіанти'!H771,'06A_Варіанти'!H$1,IF(O780='06A_Варіанти'!I771,'06A_Варіанти'!I$1,IF(O780='06A_Варіанти'!J771,'06A_Варіанти'!J$1,IF(O780='06A_Варіанти'!K771,'06A_Варіанти'!K$1,IF(O780='06A_Варіанти'!L771,'06A_Варіанти'!L$1,IF(O780='06A_Варіанти'!M771,'06A_Варіанти'!M$1,IF(O780='06A_Варіанти'!N771,'06A_Варіанти'!N$1,IF(O780='06A_Варіанти'!O771,'06A_Варіанти'!O$1,IF(O780='06A_Варіанти'!P771,'06A_Варіанти'!P$1,IF(O780='06A_Варіанти'!Q771,'06A_Варіанти'!Q$1,IF(O780='06A_Варіанти'!R771,'06A_Варіанти'!R$1,"НЕМАЄ МАРШРУТУ"))))))))))))))</f>
        <v>DIRECT</v>
      </c>
      <c r="G780" s="2" t="str">
        <f t="shared" si="84"/>
        <v>БЕЗ ЗМІН</v>
      </c>
      <c r="H780" s="2">
        <f>IF(G780="НЕМАЄ МАРШРУТУ",0,O780-'06A_Варіанти'!T771)</f>
        <v>0</v>
      </c>
      <c r="I780" s="2">
        <f>IFERROR(INDEX('04_Потоки'!$E:$E,MATCH(A780,'04_Потоки'!$A:$A,0)),0)</f>
        <v>2.2389999999999999</v>
      </c>
      <c r="J780" s="2">
        <f t="shared" si="85"/>
        <v>1</v>
      </c>
      <c r="K780" s="2">
        <f>IF(C780="РЦК макси",0,2*'06A_Варіанти'!T771*J780)</f>
        <v>526.4</v>
      </c>
      <c r="L780" s="2">
        <f t="shared" si="86"/>
        <v>526.4</v>
      </c>
      <c r="M780" s="2">
        <f t="shared" si="87"/>
        <v>0</v>
      </c>
      <c r="N780" s="9">
        <f t="shared" si="88"/>
        <v>0</v>
      </c>
      <c r="O780" s="2">
        <f>MIN(IF('07A_Конструктор'!$D$5="Так",'06A_Варіанти'!E771,1E+99),IF('07A_Конструктор'!$D$6="Так",'06A_Варіанти'!F771,1E+99),IF('07A_Конструктор'!$D$7="Так",'06A_Варіанти'!G771,1E+99),IF('07A_Конструктор'!$D$8="Так",'06A_Варіанти'!H771,1E+99),IF('07A_Конструктор'!$D$9="Так",'06A_Варіанти'!I771,1E+99),IF('07A_Конструктор'!$D$10="Так",'06A_Варіанти'!J771,1E+99),IF('07A_Конструктор'!$D$11="Так",'06A_Варіанти'!K771,1E+99),IF('07A_Конструктор'!$D$12="Так",'06A_Варіанти'!L771,1E+99),IF('07A_Конструктор'!$D$13="Так",'06A_Варіанти'!M771,1E+99),IF('07A_Конструктор'!$D$14="Так",'06A_Варіанти'!N771,1E+99),IF('07A_Конструктор'!$D$15="Так",'06A_Варіанти'!O771,1E+99),IF('07A_Конструктор'!$D$16="Так",'06A_Варіанти'!P771,1E+99),IF('07A_Конструктор'!$D$17="Так",'06A_Варіанти'!Q771,1E+99),IF('06A_Варіанти'!R771="",1E+99,'06A_Варіанти'!R771))</f>
        <v>263.2</v>
      </c>
      <c r="P780" s="2" t="str">
        <f t="shared" si="89"/>
        <v>5 т</v>
      </c>
      <c r="Q780" s="2">
        <f t="shared" si="90"/>
        <v>14</v>
      </c>
      <c r="R780" s="2">
        <f>IF(OR(C780="РЦК макси",C780="РЦЧ SKU"),"SKU-потік",IFERROR(VLOOKUP(D780,'02_РЦ'!$A$3:$I$7,5,FALSE),0))</f>
        <v>500</v>
      </c>
      <c r="S780" s="2" t="str">
        <f>IF(OR(C780="РЦК макси",C780="РЦЧ SKU"),"Не рахується в ліміт",IFERROR(VLOOKUP(D780,'02_РЦ'!$A$3:$I$7,9,FALSE),"Немає РЦ"))</f>
        <v>В межах</v>
      </c>
    </row>
    <row r="781" spans="1:19">
      <c r="A781" s="2" t="str">
        <f>'06A_Варіанти'!A772</f>
        <v>BASE_422</v>
      </c>
      <c r="B781" s="2" t="str">
        <f>'06A_Варіанти'!B772</f>
        <v>TT_422</v>
      </c>
      <c r="C781" s="2" t="str">
        <f>'06A_Варіанти'!D772</f>
        <v>Основний</v>
      </c>
      <c r="D781" s="2" t="str">
        <f>'06A_Варіанти'!C772</f>
        <v>РЦВ</v>
      </c>
      <c r="E781" s="2" t="str">
        <f>'06A_Варіанти'!S772</f>
        <v>DIRECT</v>
      </c>
      <c r="F781" s="2" t="str">
        <f>IF(O781='06A_Варіанти'!E772,'06A_Варіанти'!E$1,IF(O781='06A_Варіанти'!F772,'06A_Варіанти'!F$1,IF(O781='06A_Варіанти'!G772,'06A_Варіанти'!G$1,IF(O781='06A_Варіанти'!H772,'06A_Варіанти'!H$1,IF(O781='06A_Варіанти'!I772,'06A_Варіанти'!I$1,IF(O781='06A_Варіанти'!J772,'06A_Варіанти'!J$1,IF(O781='06A_Варіанти'!K772,'06A_Варіанти'!K$1,IF(O781='06A_Варіанти'!L772,'06A_Варіанти'!L$1,IF(O781='06A_Варіанти'!M772,'06A_Варіанти'!M$1,IF(O781='06A_Варіанти'!N772,'06A_Варіанти'!N$1,IF(O781='06A_Варіанти'!O772,'06A_Варіанти'!O$1,IF(O781='06A_Варіанти'!P772,'06A_Варіанти'!P$1,IF(O781='06A_Варіанти'!Q772,'06A_Варіанти'!Q$1,IF(O781='06A_Варіанти'!R772,'06A_Варіанти'!R$1,"НЕМАЄ МАРШРУТУ"))))))))))))))</f>
        <v>DIRECT</v>
      </c>
      <c r="G781" s="2" t="str">
        <f t="shared" si="84"/>
        <v>БЕЗ ЗМІН</v>
      </c>
      <c r="H781" s="2">
        <f>IF(G781="НЕМАЄ МАРШРУТУ",0,O781-'06A_Варіанти'!T772)</f>
        <v>0</v>
      </c>
      <c r="I781" s="2">
        <f>IFERROR(INDEX('04_Потоки'!$E:$E,MATCH(A781,'04_Потоки'!$A:$A,0)),0)</f>
        <v>2.2389999999999999</v>
      </c>
      <c r="J781" s="2">
        <f t="shared" si="85"/>
        <v>1</v>
      </c>
      <c r="K781" s="2">
        <f>IF(C781="РЦК макси",0,2*'06A_Варіанти'!T772*J781)</f>
        <v>45.8</v>
      </c>
      <c r="L781" s="2">
        <f t="shared" si="86"/>
        <v>45.8</v>
      </c>
      <c r="M781" s="2">
        <f t="shared" si="87"/>
        <v>0</v>
      </c>
      <c r="N781" s="9">
        <f t="shared" si="88"/>
        <v>0</v>
      </c>
      <c r="O781" s="2">
        <f>MIN(IF('07A_Конструктор'!$D$5="Так",'06A_Варіанти'!E772,1E+99),IF('07A_Конструктор'!$D$6="Так",'06A_Варіанти'!F772,1E+99),IF('07A_Конструктор'!$D$7="Так",'06A_Варіанти'!G772,1E+99),IF('07A_Конструктор'!$D$8="Так",'06A_Варіанти'!H772,1E+99),IF('07A_Конструктор'!$D$9="Так",'06A_Варіанти'!I772,1E+99),IF('07A_Конструктор'!$D$10="Так",'06A_Варіанти'!J772,1E+99),IF('07A_Конструктор'!$D$11="Так",'06A_Варіанти'!K772,1E+99),IF('07A_Конструктор'!$D$12="Так",'06A_Варіанти'!L772,1E+99),IF('07A_Конструктор'!$D$13="Так",'06A_Варіанти'!M772,1E+99),IF('07A_Конструктор'!$D$14="Так",'06A_Варіанти'!N772,1E+99),IF('07A_Конструктор'!$D$15="Так",'06A_Варіанти'!O772,1E+99),IF('07A_Конструктор'!$D$16="Так",'06A_Варіанти'!P772,1E+99),IF('07A_Конструктор'!$D$17="Так",'06A_Варіанти'!Q772,1E+99),IF('06A_Варіанти'!R772="",1E+99,'06A_Варіанти'!R772))</f>
        <v>22.9</v>
      </c>
      <c r="P781" s="2" t="str">
        <f t="shared" si="89"/>
        <v>5 т</v>
      </c>
      <c r="Q781" s="2">
        <f t="shared" si="90"/>
        <v>14</v>
      </c>
      <c r="R781" s="2">
        <f>IF(OR(C781="РЦК макси",C781="РЦЧ SKU"),"SKU-потік",IFERROR(VLOOKUP(D781,'02_РЦ'!$A$3:$I$7,5,FALSE),0))</f>
        <v>500</v>
      </c>
      <c r="S781" s="2" t="str">
        <f>IF(OR(C781="РЦК макси",C781="РЦЧ SKU"),"Не рахується в ліміт",IFERROR(VLOOKUP(D781,'02_РЦ'!$A$3:$I$7,9,FALSE),"Немає РЦ"))</f>
        <v>В межах</v>
      </c>
    </row>
    <row r="782" spans="1:19">
      <c r="A782" s="2" t="str">
        <f>'06A_Варіанти'!A773</f>
        <v>BASE_442</v>
      </c>
      <c r="B782" s="2" t="str">
        <f>'06A_Варіанти'!B773</f>
        <v>TT_442</v>
      </c>
      <c r="C782" s="2" t="str">
        <f>'06A_Варіанти'!D773</f>
        <v>Основний</v>
      </c>
      <c r="D782" s="2" t="str">
        <f>'06A_Варіанти'!C773</f>
        <v>РЦВ</v>
      </c>
      <c r="E782" s="2" t="str">
        <f>'06A_Варіанти'!S773</f>
        <v>DIRECT</v>
      </c>
      <c r="F782" s="2" t="str">
        <f>IF(O782='06A_Варіанти'!E773,'06A_Варіанти'!E$1,IF(O782='06A_Варіанти'!F773,'06A_Варіанти'!F$1,IF(O782='06A_Варіанти'!G773,'06A_Варіанти'!G$1,IF(O782='06A_Варіанти'!H773,'06A_Варіанти'!H$1,IF(O782='06A_Варіанти'!I773,'06A_Варіанти'!I$1,IF(O782='06A_Варіанти'!J773,'06A_Варіанти'!J$1,IF(O782='06A_Варіанти'!K773,'06A_Варіанти'!K$1,IF(O782='06A_Варіанти'!L773,'06A_Варіанти'!L$1,IF(O782='06A_Варіанти'!M773,'06A_Варіанти'!M$1,IF(O782='06A_Варіанти'!N773,'06A_Варіанти'!N$1,IF(O782='06A_Варіанти'!O773,'06A_Варіанти'!O$1,IF(O782='06A_Варіанти'!P773,'06A_Варіанти'!P$1,IF(O782='06A_Варіанти'!Q773,'06A_Варіанти'!Q$1,IF(O782='06A_Варіанти'!R773,'06A_Варіанти'!R$1,"НЕМАЄ МАРШРУТУ"))))))))))))))</f>
        <v>DIRECT</v>
      </c>
      <c r="G782" s="2" t="str">
        <f t="shared" si="84"/>
        <v>БЕЗ ЗМІН</v>
      </c>
      <c r="H782" s="2">
        <f>IF(G782="НЕМАЄ МАРШРУТУ",0,O782-'06A_Варіанти'!T773)</f>
        <v>0</v>
      </c>
      <c r="I782" s="2">
        <f>IFERROR(INDEX('04_Потоки'!$E:$E,MATCH(A782,'04_Потоки'!$A:$A,0)),0)</f>
        <v>2.2389999999999999</v>
      </c>
      <c r="J782" s="2">
        <f t="shared" si="85"/>
        <v>1</v>
      </c>
      <c r="K782" s="2">
        <f>IF(C782="РЦК макси",0,2*'06A_Варіанти'!T773*J782)</f>
        <v>625.20000000000005</v>
      </c>
      <c r="L782" s="2">
        <f t="shared" si="86"/>
        <v>625.20000000000005</v>
      </c>
      <c r="M782" s="2">
        <f t="shared" si="87"/>
        <v>0</v>
      </c>
      <c r="N782" s="9">
        <f t="shared" si="88"/>
        <v>0</v>
      </c>
      <c r="O782" s="2">
        <f>MIN(IF('07A_Конструктор'!$D$5="Так",'06A_Варіанти'!E773,1E+99),IF('07A_Конструктор'!$D$6="Так",'06A_Варіанти'!F773,1E+99),IF('07A_Конструктор'!$D$7="Так",'06A_Варіанти'!G773,1E+99),IF('07A_Конструктор'!$D$8="Так",'06A_Варіанти'!H773,1E+99),IF('07A_Конструктор'!$D$9="Так",'06A_Варіанти'!I773,1E+99),IF('07A_Конструктор'!$D$10="Так",'06A_Варіанти'!J773,1E+99),IF('07A_Конструктор'!$D$11="Так",'06A_Варіанти'!K773,1E+99),IF('07A_Конструктор'!$D$12="Так",'06A_Варіанти'!L773,1E+99),IF('07A_Конструктор'!$D$13="Так",'06A_Варіанти'!M773,1E+99),IF('07A_Конструктор'!$D$14="Так",'06A_Варіанти'!N773,1E+99),IF('07A_Конструктор'!$D$15="Так",'06A_Варіанти'!O773,1E+99),IF('07A_Конструктор'!$D$16="Так",'06A_Варіанти'!P773,1E+99),IF('07A_Конструктор'!$D$17="Так",'06A_Варіанти'!Q773,1E+99),IF('06A_Варіанти'!R773="",1E+99,'06A_Варіанти'!R773))</f>
        <v>312.60000000000002</v>
      </c>
      <c r="P782" s="2" t="str">
        <f t="shared" si="89"/>
        <v>5 т</v>
      </c>
      <c r="Q782" s="2">
        <f t="shared" si="90"/>
        <v>14</v>
      </c>
      <c r="R782" s="2">
        <f>IF(OR(C782="РЦК макси",C782="РЦЧ SKU"),"SKU-потік",IFERROR(VLOOKUP(D782,'02_РЦ'!$A$3:$I$7,5,FALSE),0))</f>
        <v>500</v>
      </c>
      <c r="S782" s="2" t="str">
        <f>IF(OR(C782="РЦК макси",C782="РЦЧ SKU"),"Не рахується в ліміт",IFERROR(VLOOKUP(D782,'02_РЦ'!$A$3:$I$7,9,FALSE),"Немає РЦ"))</f>
        <v>В межах</v>
      </c>
    </row>
    <row r="783" spans="1:19">
      <c r="A783" s="2" t="str">
        <f>'06A_Варіанти'!A774</f>
        <v>BASE_112</v>
      </c>
      <c r="B783" s="2" t="str">
        <f>'06A_Варіанти'!B774</f>
        <v>TT_112</v>
      </c>
      <c r="C783" s="2" t="str">
        <f>'06A_Варіанти'!D774</f>
        <v>Основний</v>
      </c>
      <c r="D783" s="2" t="str">
        <f>'06A_Варіанти'!C774</f>
        <v>РЦП</v>
      </c>
      <c r="E783" s="2" t="str">
        <f>'06A_Варіанти'!S774</f>
        <v>DIRECT</v>
      </c>
      <c r="F783" s="2" t="str">
        <f>IF(O783='06A_Варіанти'!E774,'06A_Варіанти'!E$1,IF(O783='06A_Варіанти'!F774,'06A_Варіанти'!F$1,IF(O783='06A_Варіанти'!G774,'06A_Варіанти'!G$1,IF(O783='06A_Варіанти'!H774,'06A_Варіанти'!H$1,IF(O783='06A_Варіанти'!I774,'06A_Варіанти'!I$1,IF(O783='06A_Варіанти'!J774,'06A_Варіанти'!J$1,IF(O783='06A_Варіанти'!K774,'06A_Варіанти'!K$1,IF(O783='06A_Варіанти'!L774,'06A_Варіанти'!L$1,IF(O783='06A_Варіанти'!M774,'06A_Варіанти'!M$1,IF(O783='06A_Варіанти'!N774,'06A_Варіанти'!N$1,IF(O783='06A_Варіанти'!O774,'06A_Варіанти'!O$1,IF(O783='06A_Варіанти'!P774,'06A_Варіанти'!P$1,IF(O783='06A_Варіанти'!Q774,'06A_Варіанти'!Q$1,IF(O783='06A_Варіанти'!R774,'06A_Варіанти'!R$1,"НЕМАЄ МАРШРУТУ"))))))))))))))</f>
        <v>DIRECT</v>
      </c>
      <c r="G783" s="2" t="str">
        <f t="shared" si="84"/>
        <v>БЕЗ ЗМІН</v>
      </c>
      <c r="H783" s="2">
        <f>IF(G783="НЕМАЄ МАРШРУТУ",0,O783-'06A_Варіанти'!T774)</f>
        <v>0</v>
      </c>
      <c r="I783" s="2">
        <f>IFERROR(INDEX('04_Потоки'!$E:$E,MATCH(A783,'04_Потоки'!$A:$A,0)),0)</f>
        <v>2.2389999999999999</v>
      </c>
      <c r="J783" s="2">
        <f t="shared" si="85"/>
        <v>1</v>
      </c>
      <c r="K783" s="2">
        <f>IF(C783="РЦК макси",0,2*'06A_Варіанти'!T774*J783)</f>
        <v>449.2</v>
      </c>
      <c r="L783" s="2">
        <f t="shared" si="86"/>
        <v>449.2</v>
      </c>
      <c r="M783" s="2">
        <f t="shared" si="87"/>
        <v>0</v>
      </c>
      <c r="N783" s="9">
        <f t="shared" si="88"/>
        <v>0</v>
      </c>
      <c r="O783" s="2">
        <f>MIN(IF('07A_Конструктор'!$D$5="Так",'06A_Варіанти'!E774,1E+99),IF('07A_Конструктор'!$D$6="Так",'06A_Варіанти'!F774,1E+99),IF('07A_Конструктор'!$D$7="Так",'06A_Варіанти'!G774,1E+99),IF('07A_Конструктор'!$D$8="Так",'06A_Варіанти'!H774,1E+99),IF('07A_Конструктор'!$D$9="Так",'06A_Варіанти'!I774,1E+99),IF('07A_Конструктор'!$D$10="Так",'06A_Варіанти'!J774,1E+99),IF('07A_Конструктор'!$D$11="Так",'06A_Варіанти'!K774,1E+99),IF('07A_Конструктор'!$D$12="Так",'06A_Варіанти'!L774,1E+99),IF('07A_Конструктор'!$D$13="Так",'06A_Варіанти'!M774,1E+99),IF('07A_Конструктор'!$D$14="Так",'06A_Варіанти'!N774,1E+99),IF('07A_Конструктор'!$D$15="Так",'06A_Варіанти'!O774,1E+99),IF('07A_Конструктор'!$D$16="Так",'06A_Варіанти'!P774,1E+99),IF('07A_Конструктор'!$D$17="Так",'06A_Варіанти'!Q774,1E+99),IF('06A_Варіанти'!R774="",1E+99,'06A_Варіанти'!R774))</f>
        <v>224.6</v>
      </c>
      <c r="P783" s="2" t="str">
        <f t="shared" si="89"/>
        <v>5 т</v>
      </c>
      <c r="Q783" s="2">
        <f t="shared" si="90"/>
        <v>14</v>
      </c>
      <c r="R783" s="2">
        <f>IF(OR(C783="РЦК макси",C783="РЦЧ SKU"),"SKU-потік",IFERROR(VLOOKUP(D783,'02_РЦ'!$A$3:$I$7,5,FALSE),0))</f>
        <v>800</v>
      </c>
      <c r="S783" s="2" t="str">
        <f>IF(OR(C783="РЦК макси",C783="РЦЧ SKU"),"Не рахується в ліміт",IFERROR(VLOOKUP(D783,'02_РЦ'!$A$3:$I$7,9,FALSE),"Немає РЦ"))</f>
        <v>В межах</v>
      </c>
    </row>
    <row r="784" spans="1:19">
      <c r="A784" s="2" t="str">
        <f>'06A_Варіанти'!A775</f>
        <v>BASE_426</v>
      </c>
      <c r="B784" s="2" t="str">
        <f>'06A_Варіанти'!B775</f>
        <v>TT_426</v>
      </c>
      <c r="C784" s="2" t="str">
        <f>'06A_Варіанти'!D775</f>
        <v>Основний</v>
      </c>
      <c r="D784" s="2" t="str">
        <f>'06A_Варіанти'!C775</f>
        <v>РЦВ</v>
      </c>
      <c r="E784" s="2" t="str">
        <f>'06A_Варіанти'!S775</f>
        <v>DIRECT</v>
      </c>
      <c r="F784" s="2" t="str">
        <f>IF(O784='06A_Варіанти'!E775,'06A_Варіанти'!E$1,IF(O784='06A_Варіанти'!F775,'06A_Варіанти'!F$1,IF(O784='06A_Варіанти'!G775,'06A_Варіанти'!G$1,IF(O784='06A_Варіанти'!H775,'06A_Варіанти'!H$1,IF(O784='06A_Варіанти'!I775,'06A_Варіанти'!I$1,IF(O784='06A_Варіанти'!J775,'06A_Варіанти'!J$1,IF(O784='06A_Варіанти'!K775,'06A_Варіанти'!K$1,IF(O784='06A_Варіанти'!L775,'06A_Варіанти'!L$1,IF(O784='06A_Варіанти'!M775,'06A_Варіанти'!M$1,IF(O784='06A_Варіанти'!N775,'06A_Варіанти'!N$1,IF(O784='06A_Варіанти'!O775,'06A_Варіанти'!O$1,IF(O784='06A_Варіанти'!P775,'06A_Варіанти'!P$1,IF(O784='06A_Варіанти'!Q775,'06A_Варіанти'!Q$1,IF(O784='06A_Варіанти'!R775,'06A_Варіанти'!R$1,"НЕМАЄ МАРШРУТУ"))))))))))))))</f>
        <v>DIRECT</v>
      </c>
      <c r="G784" s="2" t="str">
        <f t="shared" si="84"/>
        <v>БЕЗ ЗМІН</v>
      </c>
      <c r="H784" s="2">
        <f>IF(G784="НЕМАЄ МАРШРУТУ",0,O784-'06A_Варіанти'!T775)</f>
        <v>0</v>
      </c>
      <c r="I784" s="2">
        <f>IFERROR(INDEX('04_Потоки'!$E:$E,MATCH(A784,'04_Потоки'!$A:$A,0)),0)</f>
        <v>2.2389999999999999</v>
      </c>
      <c r="J784" s="2">
        <f t="shared" si="85"/>
        <v>1</v>
      </c>
      <c r="K784" s="2">
        <f>IF(C784="РЦК макси",0,2*'06A_Варіанти'!T775*J784)</f>
        <v>692.2</v>
      </c>
      <c r="L784" s="2">
        <f t="shared" si="86"/>
        <v>692.2</v>
      </c>
      <c r="M784" s="2">
        <f t="shared" si="87"/>
        <v>0</v>
      </c>
      <c r="N784" s="9">
        <f t="shared" si="88"/>
        <v>0</v>
      </c>
      <c r="O784" s="2">
        <f>MIN(IF('07A_Конструктор'!$D$5="Так",'06A_Варіанти'!E775,1E+99),IF('07A_Конструктор'!$D$6="Так",'06A_Варіанти'!F775,1E+99),IF('07A_Конструктор'!$D$7="Так",'06A_Варіанти'!G775,1E+99),IF('07A_Конструктор'!$D$8="Так",'06A_Варіанти'!H775,1E+99),IF('07A_Конструктор'!$D$9="Так",'06A_Варіанти'!I775,1E+99),IF('07A_Конструктор'!$D$10="Так",'06A_Варіанти'!J775,1E+99),IF('07A_Конструктор'!$D$11="Так",'06A_Варіанти'!K775,1E+99),IF('07A_Конструктор'!$D$12="Так",'06A_Варіанти'!L775,1E+99),IF('07A_Конструктор'!$D$13="Так",'06A_Варіанти'!M775,1E+99),IF('07A_Конструктор'!$D$14="Так",'06A_Варіанти'!N775,1E+99),IF('07A_Конструктор'!$D$15="Так",'06A_Варіанти'!O775,1E+99),IF('07A_Конструктор'!$D$16="Так",'06A_Варіанти'!P775,1E+99),IF('07A_Конструктор'!$D$17="Так",'06A_Варіанти'!Q775,1E+99),IF('06A_Варіанти'!R775="",1E+99,'06A_Варіанти'!R775))</f>
        <v>346.1</v>
      </c>
      <c r="P784" s="2" t="str">
        <f t="shared" si="89"/>
        <v>5 т</v>
      </c>
      <c r="Q784" s="2">
        <f t="shared" si="90"/>
        <v>14</v>
      </c>
      <c r="R784" s="2">
        <f>IF(OR(C784="РЦК макси",C784="РЦЧ SKU"),"SKU-потік",IFERROR(VLOOKUP(D784,'02_РЦ'!$A$3:$I$7,5,FALSE),0))</f>
        <v>500</v>
      </c>
      <c r="S784" s="2" t="str">
        <f>IF(OR(C784="РЦК макси",C784="РЦЧ SKU"),"Не рахується в ліміт",IFERROR(VLOOKUP(D784,'02_РЦ'!$A$3:$I$7,9,FALSE),"Немає РЦ"))</f>
        <v>В межах</v>
      </c>
    </row>
    <row r="785" spans="1:19">
      <c r="A785" s="2" t="str">
        <f>'06A_Варіанти'!A776</f>
        <v>BASE_259</v>
      </c>
      <c r="B785" s="2" t="str">
        <f>'06A_Варіанти'!B776</f>
        <v>TT_259</v>
      </c>
      <c r="C785" s="2" t="str">
        <f>'06A_Варіанти'!D776</f>
        <v>Основний</v>
      </c>
      <c r="D785" s="2" t="str">
        <f>'06A_Варіанти'!C776</f>
        <v>РЦВ</v>
      </c>
      <c r="E785" s="2" t="str">
        <f>'06A_Варіанти'!S776</f>
        <v>DIRECT</v>
      </c>
      <c r="F785" s="2" t="str">
        <f>IF(O785='06A_Варіанти'!E776,'06A_Варіанти'!E$1,IF(O785='06A_Варіанти'!F776,'06A_Варіанти'!F$1,IF(O785='06A_Варіанти'!G776,'06A_Варіанти'!G$1,IF(O785='06A_Варіанти'!H776,'06A_Варіанти'!H$1,IF(O785='06A_Варіанти'!I776,'06A_Варіанти'!I$1,IF(O785='06A_Варіанти'!J776,'06A_Варіанти'!J$1,IF(O785='06A_Варіанти'!K776,'06A_Варіанти'!K$1,IF(O785='06A_Варіанти'!L776,'06A_Варіанти'!L$1,IF(O785='06A_Варіанти'!M776,'06A_Варіанти'!M$1,IF(O785='06A_Варіанти'!N776,'06A_Варіанти'!N$1,IF(O785='06A_Варіанти'!O776,'06A_Варіанти'!O$1,IF(O785='06A_Варіанти'!P776,'06A_Варіанти'!P$1,IF(O785='06A_Варіанти'!Q776,'06A_Варіанти'!Q$1,IF(O785='06A_Варіанти'!R776,'06A_Варіанти'!R$1,"НЕМАЄ МАРШРУТУ"))))))))))))))</f>
        <v>DIRECT</v>
      </c>
      <c r="G785" s="2" t="str">
        <f t="shared" si="84"/>
        <v>БЕЗ ЗМІН</v>
      </c>
      <c r="H785" s="2">
        <f>IF(G785="НЕМАЄ МАРШРУТУ",0,O785-'06A_Варіанти'!T776)</f>
        <v>0</v>
      </c>
      <c r="I785" s="2">
        <f>IFERROR(INDEX('04_Потоки'!$E:$E,MATCH(A785,'04_Потоки'!$A:$A,0)),0)</f>
        <v>2.2389999999999999</v>
      </c>
      <c r="J785" s="2">
        <f t="shared" si="85"/>
        <v>1</v>
      </c>
      <c r="K785" s="2">
        <f>IF(C785="РЦК макси",0,2*'06A_Варіанти'!T776*J785)</f>
        <v>684.6</v>
      </c>
      <c r="L785" s="2">
        <f t="shared" si="86"/>
        <v>684.6</v>
      </c>
      <c r="M785" s="2">
        <f t="shared" si="87"/>
        <v>0</v>
      </c>
      <c r="N785" s="9">
        <f t="shared" si="88"/>
        <v>0</v>
      </c>
      <c r="O785" s="2">
        <f>MIN(IF('07A_Конструктор'!$D$5="Так",'06A_Варіанти'!E776,1E+99),IF('07A_Конструктор'!$D$6="Так",'06A_Варіанти'!F776,1E+99),IF('07A_Конструктор'!$D$7="Так",'06A_Варіанти'!G776,1E+99),IF('07A_Конструктор'!$D$8="Так",'06A_Варіанти'!H776,1E+99),IF('07A_Конструктор'!$D$9="Так",'06A_Варіанти'!I776,1E+99),IF('07A_Конструктор'!$D$10="Так",'06A_Варіанти'!J776,1E+99),IF('07A_Конструктор'!$D$11="Так",'06A_Варіанти'!K776,1E+99),IF('07A_Конструктор'!$D$12="Так",'06A_Варіанти'!L776,1E+99),IF('07A_Конструктор'!$D$13="Так",'06A_Варіанти'!M776,1E+99),IF('07A_Конструктор'!$D$14="Так",'06A_Варіанти'!N776,1E+99),IF('07A_Конструктор'!$D$15="Так",'06A_Варіанти'!O776,1E+99),IF('07A_Конструктор'!$D$16="Так",'06A_Варіанти'!P776,1E+99),IF('07A_Конструктор'!$D$17="Так",'06A_Варіанти'!Q776,1E+99),IF('06A_Варіанти'!R776="",1E+99,'06A_Варіанти'!R776))</f>
        <v>342.3</v>
      </c>
      <c r="P785" s="2" t="str">
        <f t="shared" si="89"/>
        <v>5 т</v>
      </c>
      <c r="Q785" s="2">
        <f t="shared" si="90"/>
        <v>14</v>
      </c>
      <c r="R785" s="2">
        <f>IF(OR(C785="РЦК макси",C785="РЦЧ SKU"),"SKU-потік",IFERROR(VLOOKUP(D785,'02_РЦ'!$A$3:$I$7,5,FALSE),0))</f>
        <v>500</v>
      </c>
      <c r="S785" s="2" t="str">
        <f>IF(OR(C785="РЦК макси",C785="РЦЧ SKU"),"Не рахується в ліміт",IFERROR(VLOOKUP(D785,'02_РЦ'!$A$3:$I$7,9,FALSE),"Немає РЦ"))</f>
        <v>В межах</v>
      </c>
    </row>
    <row r="786" spans="1:19">
      <c r="A786" s="2" t="str">
        <f>'06A_Варіанти'!A777</f>
        <v>BASE_443</v>
      </c>
      <c r="B786" s="2" t="str">
        <f>'06A_Варіанти'!B777</f>
        <v>TT_443</v>
      </c>
      <c r="C786" s="2" t="str">
        <f>'06A_Варіанти'!D777</f>
        <v>Основний</v>
      </c>
      <c r="D786" s="2" t="str">
        <f>'06A_Варіанти'!C777</f>
        <v>РЦВ</v>
      </c>
      <c r="E786" s="2" t="str">
        <f>'06A_Варіанти'!S777</f>
        <v>DIRECT</v>
      </c>
      <c r="F786" s="2" t="str">
        <f>IF(O786='06A_Варіанти'!E777,'06A_Варіанти'!E$1,IF(O786='06A_Варіанти'!F777,'06A_Варіанти'!F$1,IF(O786='06A_Варіанти'!G777,'06A_Варіанти'!G$1,IF(O786='06A_Варіанти'!H777,'06A_Варіанти'!H$1,IF(O786='06A_Варіанти'!I777,'06A_Варіанти'!I$1,IF(O786='06A_Варіанти'!J777,'06A_Варіанти'!J$1,IF(O786='06A_Варіанти'!K777,'06A_Варіанти'!K$1,IF(O786='06A_Варіанти'!L777,'06A_Варіанти'!L$1,IF(O786='06A_Варіанти'!M777,'06A_Варіанти'!M$1,IF(O786='06A_Варіанти'!N777,'06A_Варіанти'!N$1,IF(O786='06A_Варіанти'!O777,'06A_Варіанти'!O$1,IF(O786='06A_Варіанти'!P777,'06A_Варіанти'!P$1,IF(O786='06A_Варіанти'!Q777,'06A_Варіанти'!Q$1,IF(O786='06A_Варіанти'!R777,'06A_Варіанти'!R$1,"НЕМАЄ МАРШРУТУ"))))))))))))))</f>
        <v>DIRECT</v>
      </c>
      <c r="G786" s="2" t="str">
        <f t="shared" si="84"/>
        <v>БЕЗ ЗМІН</v>
      </c>
      <c r="H786" s="2">
        <f>IF(G786="НЕМАЄ МАРШРУТУ",0,O786-'06A_Варіанти'!T777)</f>
        <v>0</v>
      </c>
      <c r="I786" s="2">
        <f>IFERROR(INDEX('04_Потоки'!$E:$E,MATCH(A786,'04_Потоки'!$A:$A,0)),0)</f>
        <v>2.2389999999999999</v>
      </c>
      <c r="J786" s="2">
        <f t="shared" si="85"/>
        <v>1</v>
      </c>
      <c r="K786" s="2">
        <f>IF(C786="РЦК макси",0,2*'06A_Варіанти'!T777*J786)</f>
        <v>132.4</v>
      </c>
      <c r="L786" s="2">
        <f t="shared" si="86"/>
        <v>132.4</v>
      </c>
      <c r="M786" s="2">
        <f t="shared" si="87"/>
        <v>0</v>
      </c>
      <c r="N786" s="9">
        <f t="shared" si="88"/>
        <v>0</v>
      </c>
      <c r="O786" s="2">
        <f>MIN(IF('07A_Конструктор'!$D$5="Так",'06A_Варіанти'!E777,1E+99),IF('07A_Конструктор'!$D$6="Так",'06A_Варіанти'!F777,1E+99),IF('07A_Конструктор'!$D$7="Так",'06A_Варіанти'!G777,1E+99),IF('07A_Конструктор'!$D$8="Так",'06A_Варіанти'!H777,1E+99),IF('07A_Конструктор'!$D$9="Так",'06A_Варіанти'!I777,1E+99),IF('07A_Конструктор'!$D$10="Так",'06A_Варіанти'!J777,1E+99),IF('07A_Конструктор'!$D$11="Так",'06A_Варіанти'!K777,1E+99),IF('07A_Конструктор'!$D$12="Так",'06A_Варіанти'!L777,1E+99),IF('07A_Конструктор'!$D$13="Так",'06A_Варіанти'!M777,1E+99),IF('07A_Конструктор'!$D$14="Так",'06A_Варіанти'!N777,1E+99),IF('07A_Конструктор'!$D$15="Так",'06A_Варіанти'!O777,1E+99),IF('07A_Конструктор'!$D$16="Так",'06A_Варіанти'!P777,1E+99),IF('07A_Конструктор'!$D$17="Так",'06A_Варіанти'!Q777,1E+99),IF('06A_Варіанти'!R777="",1E+99,'06A_Варіанти'!R777))</f>
        <v>66.2</v>
      </c>
      <c r="P786" s="2" t="str">
        <f t="shared" si="89"/>
        <v>5 т</v>
      </c>
      <c r="Q786" s="2">
        <f t="shared" si="90"/>
        <v>14</v>
      </c>
      <c r="R786" s="2">
        <f>IF(OR(C786="РЦК макси",C786="РЦЧ SKU"),"SKU-потік",IFERROR(VLOOKUP(D786,'02_РЦ'!$A$3:$I$7,5,FALSE),0))</f>
        <v>500</v>
      </c>
      <c r="S786" s="2" t="str">
        <f>IF(OR(C786="РЦК макси",C786="РЦЧ SKU"),"Не рахується в ліміт",IFERROR(VLOOKUP(D786,'02_РЦ'!$A$3:$I$7,9,FALSE),"Немає РЦ"))</f>
        <v>В межах</v>
      </c>
    </row>
    <row r="787" spans="1:19">
      <c r="A787" s="2" t="str">
        <f>'06A_Варіанти'!A778</f>
        <v>BASE_305</v>
      </c>
      <c r="B787" s="2" t="str">
        <f>'06A_Варіанти'!B778</f>
        <v>TT_305</v>
      </c>
      <c r="C787" s="2" t="str">
        <f>'06A_Варіанти'!D778</f>
        <v>Основний</v>
      </c>
      <c r="D787" s="2" t="str">
        <f>'06A_Варіанти'!C778</f>
        <v>РЦВ</v>
      </c>
      <c r="E787" s="2" t="str">
        <f>'06A_Варіанти'!S778</f>
        <v>DIRECT</v>
      </c>
      <c r="F787" s="2" t="str">
        <f>IF(O787='06A_Варіанти'!E778,'06A_Варіанти'!E$1,IF(O787='06A_Варіанти'!F778,'06A_Варіанти'!F$1,IF(O787='06A_Варіанти'!G778,'06A_Варіанти'!G$1,IF(O787='06A_Варіанти'!H778,'06A_Варіанти'!H$1,IF(O787='06A_Варіанти'!I778,'06A_Варіанти'!I$1,IF(O787='06A_Варіанти'!J778,'06A_Варіанти'!J$1,IF(O787='06A_Варіанти'!K778,'06A_Варіанти'!K$1,IF(O787='06A_Варіанти'!L778,'06A_Варіанти'!L$1,IF(O787='06A_Варіанти'!M778,'06A_Варіанти'!M$1,IF(O787='06A_Варіанти'!N778,'06A_Варіанти'!N$1,IF(O787='06A_Варіанти'!O778,'06A_Варіанти'!O$1,IF(O787='06A_Варіанти'!P778,'06A_Варіанти'!P$1,IF(O787='06A_Варіанти'!Q778,'06A_Варіанти'!Q$1,IF(O787='06A_Варіанти'!R778,'06A_Варіанти'!R$1,"НЕМАЄ МАРШРУТУ"))))))))))))))</f>
        <v>DIRECT</v>
      </c>
      <c r="G787" s="2" t="str">
        <f t="shared" si="84"/>
        <v>БЕЗ ЗМІН</v>
      </c>
      <c r="H787" s="2">
        <f>IF(G787="НЕМАЄ МАРШРУТУ",0,O787-'06A_Варіанти'!T778)</f>
        <v>0</v>
      </c>
      <c r="I787" s="2">
        <f>IFERROR(INDEX('04_Потоки'!$E:$E,MATCH(A787,'04_Потоки'!$A:$A,0)),0)</f>
        <v>2.2389999999999999</v>
      </c>
      <c r="J787" s="2">
        <f t="shared" si="85"/>
        <v>1</v>
      </c>
      <c r="K787" s="2">
        <f>IF(C787="РЦК макси",0,2*'06A_Варіанти'!T778*J787)</f>
        <v>511</v>
      </c>
      <c r="L787" s="2">
        <f t="shared" si="86"/>
        <v>511</v>
      </c>
      <c r="M787" s="2">
        <f t="shared" si="87"/>
        <v>0</v>
      </c>
      <c r="N787" s="9">
        <f t="shared" si="88"/>
        <v>0</v>
      </c>
      <c r="O787" s="2">
        <f>MIN(IF('07A_Конструктор'!$D$5="Так",'06A_Варіанти'!E778,1E+99),IF('07A_Конструктор'!$D$6="Так",'06A_Варіанти'!F778,1E+99),IF('07A_Конструктор'!$D$7="Так",'06A_Варіанти'!G778,1E+99),IF('07A_Конструктор'!$D$8="Так",'06A_Варіанти'!H778,1E+99),IF('07A_Конструктор'!$D$9="Так",'06A_Варіанти'!I778,1E+99),IF('07A_Конструктор'!$D$10="Так",'06A_Варіанти'!J778,1E+99),IF('07A_Конструктор'!$D$11="Так",'06A_Варіанти'!K778,1E+99),IF('07A_Конструктор'!$D$12="Так",'06A_Варіанти'!L778,1E+99),IF('07A_Конструктор'!$D$13="Так",'06A_Варіанти'!M778,1E+99),IF('07A_Конструктор'!$D$14="Так",'06A_Варіанти'!N778,1E+99),IF('07A_Конструктор'!$D$15="Так",'06A_Варіанти'!O778,1E+99),IF('07A_Конструктор'!$D$16="Так",'06A_Варіанти'!P778,1E+99),IF('07A_Конструктор'!$D$17="Так",'06A_Варіанти'!Q778,1E+99),IF('06A_Варіанти'!R778="",1E+99,'06A_Варіанти'!R778))</f>
        <v>255.5</v>
      </c>
      <c r="P787" s="2" t="str">
        <f t="shared" si="89"/>
        <v>5 т</v>
      </c>
      <c r="Q787" s="2">
        <f t="shared" si="90"/>
        <v>14</v>
      </c>
      <c r="R787" s="2">
        <f>IF(OR(C787="РЦК макси",C787="РЦЧ SKU"),"SKU-потік",IFERROR(VLOOKUP(D787,'02_РЦ'!$A$3:$I$7,5,FALSE),0))</f>
        <v>500</v>
      </c>
      <c r="S787" s="2" t="str">
        <f>IF(OR(C787="РЦК макси",C787="РЦЧ SKU"),"Не рахується в ліміт",IFERROR(VLOOKUP(D787,'02_РЦ'!$A$3:$I$7,9,FALSE),"Немає РЦ"))</f>
        <v>В межах</v>
      </c>
    </row>
    <row r="788" spans="1:19">
      <c r="A788" s="2" t="str">
        <f>'06A_Варіанти'!A779</f>
        <v>BASE_261</v>
      </c>
      <c r="B788" s="2" t="str">
        <f>'06A_Варіанти'!B779</f>
        <v>TT_261</v>
      </c>
      <c r="C788" s="2" t="str">
        <f>'06A_Варіанти'!D779</f>
        <v>Основний</v>
      </c>
      <c r="D788" s="2" t="str">
        <f>'06A_Варіанти'!C779</f>
        <v>РЦП</v>
      </c>
      <c r="E788" s="2" t="str">
        <f>'06A_Варіанти'!S779</f>
        <v>DIRECT</v>
      </c>
      <c r="F788" s="2" t="str">
        <f>IF(O788='06A_Варіанти'!E779,'06A_Варіанти'!E$1,IF(O788='06A_Варіанти'!F779,'06A_Варіанти'!F$1,IF(O788='06A_Варіанти'!G779,'06A_Варіанти'!G$1,IF(O788='06A_Варіанти'!H779,'06A_Варіанти'!H$1,IF(O788='06A_Варіанти'!I779,'06A_Варіанти'!I$1,IF(O788='06A_Варіанти'!J779,'06A_Варіанти'!J$1,IF(O788='06A_Варіанти'!K779,'06A_Варіанти'!K$1,IF(O788='06A_Варіанти'!L779,'06A_Варіанти'!L$1,IF(O788='06A_Варіанти'!M779,'06A_Варіанти'!M$1,IF(O788='06A_Варіанти'!N779,'06A_Варіанти'!N$1,IF(O788='06A_Варіанти'!O779,'06A_Варіанти'!O$1,IF(O788='06A_Варіанти'!P779,'06A_Варіанти'!P$1,IF(O788='06A_Варіанти'!Q779,'06A_Варіанти'!Q$1,IF(O788='06A_Варіанти'!R779,'06A_Варіанти'!R$1,"НЕМАЄ МАРШРУТУ"))))))))))))))</f>
        <v>DIRECT</v>
      </c>
      <c r="G788" s="2" t="str">
        <f t="shared" si="84"/>
        <v>БЕЗ ЗМІН</v>
      </c>
      <c r="H788" s="2">
        <f>IF(G788="НЕМАЄ МАРШРУТУ",0,O788-'06A_Варіанти'!T779)</f>
        <v>0</v>
      </c>
      <c r="I788" s="2">
        <f>IFERROR(INDEX('04_Потоки'!$E:$E,MATCH(A788,'04_Потоки'!$A:$A,0)),0)</f>
        <v>2.2389999999999999</v>
      </c>
      <c r="J788" s="2">
        <f t="shared" si="85"/>
        <v>1</v>
      </c>
      <c r="K788" s="2">
        <f>IF(C788="РЦК макси",0,2*'06A_Варіанти'!T779*J788)</f>
        <v>442.2</v>
      </c>
      <c r="L788" s="2">
        <f t="shared" si="86"/>
        <v>442.2</v>
      </c>
      <c r="M788" s="2">
        <f t="shared" si="87"/>
        <v>0</v>
      </c>
      <c r="N788" s="9">
        <f t="shared" si="88"/>
        <v>0</v>
      </c>
      <c r="O788" s="2">
        <f>MIN(IF('07A_Конструктор'!$D$5="Так",'06A_Варіанти'!E779,1E+99),IF('07A_Конструктор'!$D$6="Так",'06A_Варіанти'!F779,1E+99),IF('07A_Конструктор'!$D$7="Так",'06A_Варіанти'!G779,1E+99),IF('07A_Конструктор'!$D$8="Так",'06A_Варіанти'!H779,1E+99),IF('07A_Конструктор'!$D$9="Так",'06A_Варіанти'!I779,1E+99),IF('07A_Конструктор'!$D$10="Так",'06A_Варіанти'!J779,1E+99),IF('07A_Конструктор'!$D$11="Так",'06A_Варіанти'!K779,1E+99),IF('07A_Конструктор'!$D$12="Так",'06A_Варіанти'!L779,1E+99),IF('07A_Конструктор'!$D$13="Так",'06A_Варіанти'!M779,1E+99),IF('07A_Конструктор'!$D$14="Так",'06A_Варіанти'!N779,1E+99),IF('07A_Конструктор'!$D$15="Так",'06A_Варіанти'!O779,1E+99),IF('07A_Конструктор'!$D$16="Так",'06A_Варіанти'!P779,1E+99),IF('07A_Конструктор'!$D$17="Так",'06A_Варіанти'!Q779,1E+99),IF('06A_Варіанти'!R779="",1E+99,'06A_Варіанти'!R779))</f>
        <v>221.1</v>
      </c>
      <c r="P788" s="2" t="str">
        <f t="shared" si="89"/>
        <v>5 т</v>
      </c>
      <c r="Q788" s="2">
        <f t="shared" si="90"/>
        <v>14</v>
      </c>
      <c r="R788" s="2">
        <f>IF(OR(C788="РЦК макси",C788="РЦЧ SKU"),"SKU-потік",IFERROR(VLOOKUP(D788,'02_РЦ'!$A$3:$I$7,5,FALSE),0))</f>
        <v>800</v>
      </c>
      <c r="S788" s="2" t="str">
        <f>IF(OR(C788="РЦК макси",C788="РЦЧ SKU"),"Не рахується в ліміт",IFERROR(VLOOKUP(D788,'02_РЦ'!$A$3:$I$7,9,FALSE),"Немає РЦ"))</f>
        <v>В межах</v>
      </c>
    </row>
    <row r="789" spans="1:19">
      <c r="A789" s="2" t="str">
        <f>'06A_Варіанти'!A780</f>
        <v>BASE_294</v>
      </c>
      <c r="B789" s="2" t="str">
        <f>'06A_Варіанти'!B780</f>
        <v>TT_294</v>
      </c>
      <c r="C789" s="2" t="str">
        <f>'06A_Варіанти'!D780</f>
        <v>Основний</v>
      </c>
      <c r="D789" s="2" t="str">
        <f>'06A_Варіанти'!C780</f>
        <v>РЦВ</v>
      </c>
      <c r="E789" s="2" t="str">
        <f>'06A_Варіанти'!S780</f>
        <v>DIRECT</v>
      </c>
      <c r="F789" s="2" t="str">
        <f>IF(O789='06A_Варіанти'!E780,'06A_Варіанти'!E$1,IF(O789='06A_Варіанти'!F780,'06A_Варіанти'!F$1,IF(O789='06A_Варіанти'!G780,'06A_Варіанти'!G$1,IF(O789='06A_Варіанти'!H780,'06A_Варіанти'!H$1,IF(O789='06A_Варіанти'!I780,'06A_Варіанти'!I$1,IF(O789='06A_Варіанти'!J780,'06A_Варіанти'!J$1,IF(O789='06A_Варіанти'!K780,'06A_Варіанти'!K$1,IF(O789='06A_Варіанти'!L780,'06A_Варіанти'!L$1,IF(O789='06A_Варіанти'!M780,'06A_Варіанти'!M$1,IF(O789='06A_Варіанти'!N780,'06A_Варіанти'!N$1,IF(O789='06A_Варіанти'!O780,'06A_Варіанти'!O$1,IF(O789='06A_Варіанти'!P780,'06A_Варіанти'!P$1,IF(O789='06A_Варіанти'!Q780,'06A_Варіанти'!Q$1,IF(O789='06A_Варіанти'!R780,'06A_Варіанти'!R$1,"НЕМАЄ МАРШРУТУ"))))))))))))))</f>
        <v>DIRECT</v>
      </c>
      <c r="G789" s="2" t="str">
        <f t="shared" si="84"/>
        <v>БЕЗ ЗМІН</v>
      </c>
      <c r="H789" s="2">
        <f>IF(G789="НЕМАЄ МАРШРУТУ",0,O789-'06A_Варіанти'!T780)</f>
        <v>0</v>
      </c>
      <c r="I789" s="2">
        <f>IFERROR(INDEX('04_Потоки'!$E:$E,MATCH(A789,'04_Потоки'!$A:$A,0)),0)</f>
        <v>2.2389999999999999</v>
      </c>
      <c r="J789" s="2">
        <f t="shared" si="85"/>
        <v>1</v>
      </c>
      <c r="K789" s="2">
        <f>IF(C789="РЦК макси",0,2*'06A_Варіанти'!T780*J789)</f>
        <v>583</v>
      </c>
      <c r="L789" s="2">
        <f t="shared" si="86"/>
        <v>583</v>
      </c>
      <c r="M789" s="2">
        <f t="shared" si="87"/>
        <v>0</v>
      </c>
      <c r="N789" s="9">
        <f t="shared" si="88"/>
        <v>0</v>
      </c>
      <c r="O789" s="2">
        <f>MIN(IF('07A_Конструктор'!$D$5="Так",'06A_Варіанти'!E780,1E+99),IF('07A_Конструктор'!$D$6="Так",'06A_Варіанти'!F780,1E+99),IF('07A_Конструктор'!$D$7="Так",'06A_Варіанти'!G780,1E+99),IF('07A_Конструктор'!$D$8="Так",'06A_Варіанти'!H780,1E+99),IF('07A_Конструктор'!$D$9="Так",'06A_Варіанти'!I780,1E+99),IF('07A_Конструктор'!$D$10="Так",'06A_Варіанти'!J780,1E+99),IF('07A_Конструктор'!$D$11="Так",'06A_Варіанти'!K780,1E+99),IF('07A_Конструктор'!$D$12="Так",'06A_Варіанти'!L780,1E+99),IF('07A_Конструктор'!$D$13="Так",'06A_Варіанти'!M780,1E+99),IF('07A_Конструктор'!$D$14="Так",'06A_Варіанти'!N780,1E+99),IF('07A_Конструктор'!$D$15="Так",'06A_Варіанти'!O780,1E+99),IF('07A_Конструктор'!$D$16="Так",'06A_Варіанти'!P780,1E+99),IF('07A_Конструктор'!$D$17="Так",'06A_Варіанти'!Q780,1E+99),IF('06A_Варіанти'!R780="",1E+99,'06A_Варіанти'!R780))</f>
        <v>291.5</v>
      </c>
      <c r="P789" s="2" t="str">
        <f t="shared" si="89"/>
        <v>5 т</v>
      </c>
      <c r="Q789" s="2">
        <f t="shared" si="90"/>
        <v>14</v>
      </c>
      <c r="R789" s="2">
        <f>IF(OR(C789="РЦК макси",C789="РЦЧ SKU"),"SKU-потік",IFERROR(VLOOKUP(D789,'02_РЦ'!$A$3:$I$7,5,FALSE),0))</f>
        <v>500</v>
      </c>
      <c r="S789" s="2" t="str">
        <f>IF(OR(C789="РЦК макси",C789="РЦЧ SKU"),"Не рахується в ліміт",IFERROR(VLOOKUP(D789,'02_РЦ'!$A$3:$I$7,9,FALSE),"Немає РЦ"))</f>
        <v>В межах</v>
      </c>
    </row>
    <row r="790" spans="1:19">
      <c r="A790" s="2" t="str">
        <f>'06A_Варіанти'!A781</f>
        <v>BASE_468</v>
      </c>
      <c r="B790" s="2" t="str">
        <f>'06A_Варіанти'!B781</f>
        <v>TT_468</v>
      </c>
      <c r="C790" s="2" t="str">
        <f>'06A_Варіанти'!D781</f>
        <v>Основний</v>
      </c>
      <c r="D790" s="2" t="str">
        <f>'06A_Варіанти'!C781</f>
        <v>РЦВ</v>
      </c>
      <c r="E790" s="2" t="str">
        <f>'06A_Варіанти'!S781</f>
        <v>DIRECT</v>
      </c>
      <c r="F790" s="2" t="str">
        <f>IF(O790='06A_Варіанти'!E781,'06A_Варіанти'!E$1,IF(O790='06A_Варіанти'!F781,'06A_Варіанти'!F$1,IF(O790='06A_Варіанти'!G781,'06A_Варіанти'!G$1,IF(O790='06A_Варіанти'!H781,'06A_Варіанти'!H$1,IF(O790='06A_Варіанти'!I781,'06A_Варіанти'!I$1,IF(O790='06A_Варіанти'!J781,'06A_Варіанти'!J$1,IF(O790='06A_Варіанти'!K781,'06A_Варіанти'!K$1,IF(O790='06A_Варіанти'!L781,'06A_Варіанти'!L$1,IF(O790='06A_Варіанти'!M781,'06A_Варіанти'!M$1,IF(O790='06A_Варіанти'!N781,'06A_Варіанти'!N$1,IF(O790='06A_Варіанти'!O781,'06A_Варіанти'!O$1,IF(O790='06A_Варіанти'!P781,'06A_Варіанти'!P$1,IF(O790='06A_Варіанти'!Q781,'06A_Варіанти'!Q$1,IF(O790='06A_Варіанти'!R781,'06A_Варіанти'!R$1,"НЕМАЄ МАРШРУТУ"))))))))))))))</f>
        <v>DIRECT</v>
      </c>
      <c r="G790" s="2" t="str">
        <f t="shared" si="84"/>
        <v>БЕЗ ЗМІН</v>
      </c>
      <c r="H790" s="2">
        <f>IF(G790="НЕМАЄ МАРШРУТУ",0,O790-'06A_Варіанти'!T781)</f>
        <v>0</v>
      </c>
      <c r="I790" s="2">
        <f>IFERROR(INDEX('04_Потоки'!$E:$E,MATCH(A790,'04_Потоки'!$A:$A,0)),0)</f>
        <v>2.2389999999999999</v>
      </c>
      <c r="J790" s="2">
        <f t="shared" si="85"/>
        <v>1</v>
      </c>
      <c r="K790" s="2">
        <f>IF(C790="РЦК макси",0,2*'06A_Варіанти'!T781*J790)</f>
        <v>583.20000000000005</v>
      </c>
      <c r="L790" s="2">
        <f t="shared" si="86"/>
        <v>583.20000000000005</v>
      </c>
      <c r="M790" s="2">
        <f t="shared" si="87"/>
        <v>0</v>
      </c>
      <c r="N790" s="9">
        <f t="shared" si="88"/>
        <v>0</v>
      </c>
      <c r="O790" s="2">
        <f>MIN(IF('07A_Конструктор'!$D$5="Так",'06A_Варіанти'!E781,1E+99),IF('07A_Конструктор'!$D$6="Так",'06A_Варіанти'!F781,1E+99),IF('07A_Конструктор'!$D$7="Так",'06A_Варіанти'!G781,1E+99),IF('07A_Конструктор'!$D$8="Так",'06A_Варіанти'!H781,1E+99),IF('07A_Конструктор'!$D$9="Так",'06A_Варіанти'!I781,1E+99),IF('07A_Конструктор'!$D$10="Так",'06A_Варіанти'!J781,1E+99),IF('07A_Конструктор'!$D$11="Так",'06A_Варіанти'!K781,1E+99),IF('07A_Конструктор'!$D$12="Так",'06A_Варіанти'!L781,1E+99),IF('07A_Конструктор'!$D$13="Так",'06A_Варіанти'!M781,1E+99),IF('07A_Конструктор'!$D$14="Так",'06A_Варіанти'!N781,1E+99),IF('07A_Конструктор'!$D$15="Так",'06A_Варіанти'!O781,1E+99),IF('07A_Конструктор'!$D$16="Так",'06A_Варіанти'!P781,1E+99),IF('07A_Конструктор'!$D$17="Так",'06A_Варіанти'!Q781,1E+99),IF('06A_Варіанти'!R781="",1E+99,'06A_Варіанти'!R781))</f>
        <v>291.60000000000002</v>
      </c>
      <c r="P790" s="2" t="str">
        <f t="shared" si="89"/>
        <v>5 т</v>
      </c>
      <c r="Q790" s="2">
        <f t="shared" si="90"/>
        <v>14</v>
      </c>
      <c r="R790" s="2">
        <f>IF(OR(C790="РЦК макси",C790="РЦЧ SKU"),"SKU-потік",IFERROR(VLOOKUP(D790,'02_РЦ'!$A$3:$I$7,5,FALSE),0))</f>
        <v>500</v>
      </c>
      <c r="S790" s="2" t="str">
        <f>IF(OR(C790="РЦК макси",C790="РЦЧ SKU"),"Не рахується в ліміт",IFERROR(VLOOKUP(D790,'02_РЦ'!$A$3:$I$7,9,FALSE),"Немає РЦ"))</f>
        <v>В межах</v>
      </c>
    </row>
    <row r="791" spans="1:19">
      <c r="A791" s="2" t="str">
        <f>'06A_Варіанти'!A782</f>
        <v>BASE_33</v>
      </c>
      <c r="B791" s="2" t="str">
        <f>'06A_Варіанти'!B782</f>
        <v>TT_33</v>
      </c>
      <c r="C791" s="2" t="str">
        <f>'06A_Варіанти'!D782</f>
        <v>Основний</v>
      </c>
      <c r="D791" s="2" t="str">
        <f>'06A_Варіанти'!C782</f>
        <v>РЦВ</v>
      </c>
      <c r="E791" s="2" t="str">
        <f>'06A_Варіанти'!S782</f>
        <v>DIRECT</v>
      </c>
      <c r="F791" s="2" t="str">
        <f>IF(O791='06A_Варіанти'!E782,'06A_Варіанти'!E$1,IF(O791='06A_Варіанти'!F782,'06A_Варіанти'!F$1,IF(O791='06A_Варіанти'!G782,'06A_Варіанти'!G$1,IF(O791='06A_Варіанти'!H782,'06A_Варіанти'!H$1,IF(O791='06A_Варіанти'!I782,'06A_Варіанти'!I$1,IF(O791='06A_Варіанти'!J782,'06A_Варіанти'!J$1,IF(O791='06A_Варіанти'!K782,'06A_Варіанти'!K$1,IF(O791='06A_Варіанти'!L782,'06A_Варіанти'!L$1,IF(O791='06A_Варіанти'!M782,'06A_Варіанти'!M$1,IF(O791='06A_Варіанти'!N782,'06A_Варіанти'!N$1,IF(O791='06A_Варіанти'!O782,'06A_Варіанти'!O$1,IF(O791='06A_Варіанти'!P782,'06A_Варіанти'!P$1,IF(O791='06A_Варіанти'!Q782,'06A_Варіанти'!Q$1,IF(O791='06A_Варіанти'!R782,'06A_Варіанти'!R$1,"НЕМАЄ МАРШРУТУ"))))))))))))))</f>
        <v>DIRECT</v>
      </c>
      <c r="G791" s="2" t="str">
        <f t="shared" si="84"/>
        <v>БЕЗ ЗМІН</v>
      </c>
      <c r="H791" s="2">
        <f>IF(G791="НЕМАЄ МАРШРУТУ",0,O791-'06A_Варіанти'!T782)</f>
        <v>0</v>
      </c>
      <c r="I791" s="2">
        <f>IFERROR(INDEX('04_Потоки'!$E:$E,MATCH(A791,'04_Потоки'!$A:$A,0)),0)</f>
        <v>2.2389999999999999</v>
      </c>
      <c r="J791" s="2">
        <f t="shared" si="85"/>
        <v>1</v>
      </c>
      <c r="K791" s="2">
        <f>IF(C791="РЦК макси",0,2*'06A_Варіанти'!T782*J791)</f>
        <v>814.2</v>
      </c>
      <c r="L791" s="2">
        <f t="shared" si="86"/>
        <v>814.2</v>
      </c>
      <c r="M791" s="2">
        <f t="shared" si="87"/>
        <v>0</v>
      </c>
      <c r="N791" s="9">
        <f t="shared" si="88"/>
        <v>0</v>
      </c>
      <c r="O791" s="2">
        <f>MIN(IF('07A_Конструктор'!$D$5="Так",'06A_Варіанти'!E782,1E+99),IF('07A_Конструктор'!$D$6="Так",'06A_Варіанти'!F782,1E+99),IF('07A_Конструктор'!$D$7="Так",'06A_Варіанти'!G782,1E+99),IF('07A_Конструктор'!$D$8="Так",'06A_Варіанти'!H782,1E+99),IF('07A_Конструктор'!$D$9="Так",'06A_Варіанти'!I782,1E+99),IF('07A_Конструктор'!$D$10="Так",'06A_Варіанти'!J782,1E+99),IF('07A_Конструктор'!$D$11="Так",'06A_Варіанти'!K782,1E+99),IF('07A_Конструктор'!$D$12="Так",'06A_Варіанти'!L782,1E+99),IF('07A_Конструктор'!$D$13="Так",'06A_Варіанти'!M782,1E+99),IF('07A_Конструктор'!$D$14="Так",'06A_Варіанти'!N782,1E+99),IF('07A_Конструктор'!$D$15="Так",'06A_Варіанти'!O782,1E+99),IF('07A_Конструктор'!$D$16="Так",'06A_Варіанти'!P782,1E+99),IF('07A_Конструктор'!$D$17="Так",'06A_Варіанти'!Q782,1E+99),IF('06A_Варіанти'!R782="",1E+99,'06A_Варіанти'!R782))</f>
        <v>407.1</v>
      </c>
      <c r="P791" s="2" t="str">
        <f t="shared" si="89"/>
        <v>5 т</v>
      </c>
      <c r="Q791" s="2">
        <f t="shared" si="90"/>
        <v>14</v>
      </c>
      <c r="R791" s="2">
        <f>IF(OR(C791="РЦК макси",C791="РЦЧ SKU"),"SKU-потік",IFERROR(VLOOKUP(D791,'02_РЦ'!$A$3:$I$7,5,FALSE),0))</f>
        <v>500</v>
      </c>
      <c r="S791" s="2" t="str">
        <f>IF(OR(C791="РЦК макси",C791="РЦЧ SKU"),"Не рахується в ліміт",IFERROR(VLOOKUP(D791,'02_РЦ'!$A$3:$I$7,9,FALSE),"Немає РЦ"))</f>
        <v>В межах</v>
      </c>
    </row>
    <row r="792" spans="1:19">
      <c r="A792" s="2" t="str">
        <f>'06A_Варіанти'!A783</f>
        <v>BASE_484</v>
      </c>
      <c r="B792" s="2" t="str">
        <f>'06A_Варіанти'!B783</f>
        <v>TT_484</v>
      </c>
      <c r="C792" s="2" t="str">
        <f>'06A_Варіанти'!D783</f>
        <v>Основний</v>
      </c>
      <c r="D792" s="2" t="str">
        <f>'06A_Варіанти'!C783</f>
        <v>РЦВ</v>
      </c>
      <c r="E792" s="2" t="str">
        <f>'06A_Варіанти'!S783</f>
        <v>DIRECT</v>
      </c>
      <c r="F792" s="2" t="str">
        <f>IF(O792='06A_Варіанти'!E783,'06A_Варіанти'!E$1,IF(O792='06A_Варіанти'!F783,'06A_Варіанти'!F$1,IF(O792='06A_Варіанти'!G783,'06A_Варіанти'!G$1,IF(O792='06A_Варіанти'!H783,'06A_Варіанти'!H$1,IF(O792='06A_Варіанти'!I783,'06A_Варіанти'!I$1,IF(O792='06A_Варіанти'!J783,'06A_Варіанти'!J$1,IF(O792='06A_Варіанти'!K783,'06A_Варіанти'!K$1,IF(O792='06A_Варіанти'!L783,'06A_Варіанти'!L$1,IF(O792='06A_Варіанти'!M783,'06A_Варіанти'!M$1,IF(O792='06A_Варіанти'!N783,'06A_Варіанти'!N$1,IF(O792='06A_Варіанти'!O783,'06A_Варіанти'!O$1,IF(O792='06A_Варіанти'!P783,'06A_Варіанти'!P$1,IF(O792='06A_Варіанти'!Q783,'06A_Варіанти'!Q$1,IF(O792='06A_Варіанти'!R783,'06A_Варіанти'!R$1,"НЕМАЄ МАРШРУТУ"))))))))))))))</f>
        <v>DIRECT</v>
      </c>
      <c r="G792" s="2" t="str">
        <f t="shared" si="84"/>
        <v>БЕЗ ЗМІН</v>
      </c>
      <c r="H792" s="2">
        <f>IF(G792="НЕМАЄ МАРШРУТУ",0,O792-'06A_Варіанти'!T783)</f>
        <v>0</v>
      </c>
      <c r="I792" s="2">
        <f>IFERROR(INDEX('04_Потоки'!$E:$E,MATCH(A792,'04_Потоки'!$A:$A,0)),0)</f>
        <v>2.2389999999999999</v>
      </c>
      <c r="J792" s="2">
        <f t="shared" si="85"/>
        <v>1</v>
      </c>
      <c r="K792" s="2">
        <f>IF(C792="РЦК макси",0,2*'06A_Варіанти'!T783*J792)</f>
        <v>242.6</v>
      </c>
      <c r="L792" s="2">
        <f t="shared" si="86"/>
        <v>242.6</v>
      </c>
      <c r="M792" s="2">
        <f t="shared" si="87"/>
        <v>0</v>
      </c>
      <c r="N792" s="9">
        <f t="shared" si="88"/>
        <v>0</v>
      </c>
      <c r="O792" s="2">
        <f>MIN(IF('07A_Конструктор'!$D$5="Так",'06A_Варіанти'!E783,1E+99),IF('07A_Конструктор'!$D$6="Так",'06A_Варіанти'!F783,1E+99),IF('07A_Конструктор'!$D$7="Так",'06A_Варіанти'!G783,1E+99),IF('07A_Конструктор'!$D$8="Так",'06A_Варіанти'!H783,1E+99),IF('07A_Конструктор'!$D$9="Так",'06A_Варіанти'!I783,1E+99),IF('07A_Конструктор'!$D$10="Так",'06A_Варіанти'!J783,1E+99),IF('07A_Конструктор'!$D$11="Так",'06A_Варіанти'!K783,1E+99),IF('07A_Конструктор'!$D$12="Так",'06A_Варіанти'!L783,1E+99),IF('07A_Конструктор'!$D$13="Так",'06A_Варіанти'!M783,1E+99),IF('07A_Конструктор'!$D$14="Так",'06A_Варіанти'!N783,1E+99),IF('07A_Конструктор'!$D$15="Так",'06A_Варіанти'!O783,1E+99),IF('07A_Конструктор'!$D$16="Так",'06A_Варіанти'!P783,1E+99),IF('07A_Конструктор'!$D$17="Так",'06A_Варіанти'!Q783,1E+99),IF('06A_Варіанти'!R783="",1E+99,'06A_Варіанти'!R783))</f>
        <v>121.3</v>
      </c>
      <c r="P792" s="2" t="str">
        <f t="shared" si="89"/>
        <v>5 т</v>
      </c>
      <c r="Q792" s="2">
        <f t="shared" si="90"/>
        <v>14</v>
      </c>
      <c r="R792" s="2">
        <f>IF(OR(C792="РЦК макси",C792="РЦЧ SKU"),"SKU-потік",IFERROR(VLOOKUP(D792,'02_РЦ'!$A$3:$I$7,5,FALSE),0))</f>
        <v>500</v>
      </c>
      <c r="S792" s="2" t="str">
        <f>IF(OR(C792="РЦК макси",C792="РЦЧ SKU"),"Не рахується в ліміт",IFERROR(VLOOKUP(D792,'02_РЦ'!$A$3:$I$7,9,FALSE),"Немає РЦ"))</f>
        <v>В межах</v>
      </c>
    </row>
    <row r="793" spans="1:19">
      <c r="A793" s="2" t="str">
        <f>'06A_Варіанти'!A784</f>
        <v>BASE_160</v>
      </c>
      <c r="B793" s="2" t="str">
        <f>'06A_Варіанти'!B784</f>
        <v>TT_160</v>
      </c>
      <c r="C793" s="2" t="str">
        <f>'06A_Варіанти'!D784</f>
        <v>Основний</v>
      </c>
      <c r="D793" s="2" t="str">
        <f>'06A_Варіанти'!C784</f>
        <v>РЦВ</v>
      </c>
      <c r="E793" s="2" t="str">
        <f>'06A_Варіанти'!S784</f>
        <v>DIRECT</v>
      </c>
      <c r="F793" s="2" t="str">
        <f>IF(O793='06A_Варіанти'!E784,'06A_Варіанти'!E$1,IF(O793='06A_Варіанти'!F784,'06A_Варіанти'!F$1,IF(O793='06A_Варіанти'!G784,'06A_Варіанти'!G$1,IF(O793='06A_Варіанти'!H784,'06A_Варіанти'!H$1,IF(O793='06A_Варіанти'!I784,'06A_Варіанти'!I$1,IF(O793='06A_Варіанти'!J784,'06A_Варіанти'!J$1,IF(O793='06A_Варіанти'!K784,'06A_Варіанти'!K$1,IF(O793='06A_Варіанти'!L784,'06A_Варіанти'!L$1,IF(O793='06A_Варіанти'!M784,'06A_Варіанти'!M$1,IF(O793='06A_Варіанти'!N784,'06A_Варіанти'!N$1,IF(O793='06A_Варіанти'!O784,'06A_Варіанти'!O$1,IF(O793='06A_Варіанти'!P784,'06A_Варіанти'!P$1,IF(O793='06A_Варіанти'!Q784,'06A_Варіанти'!Q$1,IF(O793='06A_Варіанти'!R784,'06A_Варіанти'!R$1,"НЕМАЄ МАРШРУТУ"))))))))))))))</f>
        <v>DIRECT</v>
      </c>
      <c r="G793" s="2" t="str">
        <f t="shared" si="84"/>
        <v>БЕЗ ЗМІН</v>
      </c>
      <c r="H793" s="2">
        <f>IF(G793="НЕМАЄ МАРШРУТУ",0,O793-'06A_Варіанти'!T784)</f>
        <v>0</v>
      </c>
      <c r="I793" s="2">
        <f>IFERROR(INDEX('04_Потоки'!$E:$E,MATCH(A793,'04_Потоки'!$A:$A,0)),0)</f>
        <v>2.2389999999999999</v>
      </c>
      <c r="J793" s="2">
        <f t="shared" si="85"/>
        <v>1</v>
      </c>
      <c r="K793" s="2">
        <f>IF(C793="РЦК макси",0,2*'06A_Варіанти'!T784*J793)</f>
        <v>725.2</v>
      </c>
      <c r="L793" s="2">
        <f t="shared" si="86"/>
        <v>725.2</v>
      </c>
      <c r="M793" s="2">
        <f t="shared" si="87"/>
        <v>0</v>
      </c>
      <c r="N793" s="9">
        <f t="shared" si="88"/>
        <v>0</v>
      </c>
      <c r="O793" s="2">
        <f>MIN(IF('07A_Конструктор'!$D$5="Так",'06A_Варіанти'!E784,1E+99),IF('07A_Конструктор'!$D$6="Так",'06A_Варіанти'!F784,1E+99),IF('07A_Конструктор'!$D$7="Так",'06A_Варіанти'!G784,1E+99),IF('07A_Конструктор'!$D$8="Так",'06A_Варіанти'!H784,1E+99),IF('07A_Конструктор'!$D$9="Так",'06A_Варіанти'!I784,1E+99),IF('07A_Конструктор'!$D$10="Так",'06A_Варіанти'!J784,1E+99),IF('07A_Конструктор'!$D$11="Так",'06A_Варіанти'!K784,1E+99),IF('07A_Конструктор'!$D$12="Так",'06A_Варіанти'!L784,1E+99),IF('07A_Конструктор'!$D$13="Так",'06A_Варіанти'!M784,1E+99),IF('07A_Конструктор'!$D$14="Так",'06A_Варіанти'!N784,1E+99),IF('07A_Конструктор'!$D$15="Так",'06A_Варіанти'!O784,1E+99),IF('07A_Конструктор'!$D$16="Так",'06A_Варіанти'!P784,1E+99),IF('07A_Конструктор'!$D$17="Так",'06A_Варіанти'!Q784,1E+99),IF('06A_Варіанти'!R784="",1E+99,'06A_Варіанти'!R784))</f>
        <v>362.6</v>
      </c>
      <c r="P793" s="2" t="str">
        <f t="shared" si="89"/>
        <v>5 т</v>
      </c>
      <c r="Q793" s="2">
        <f t="shared" si="90"/>
        <v>14</v>
      </c>
      <c r="R793" s="2">
        <f>IF(OR(C793="РЦК макси",C793="РЦЧ SKU"),"SKU-потік",IFERROR(VLOOKUP(D793,'02_РЦ'!$A$3:$I$7,5,FALSE),0))</f>
        <v>500</v>
      </c>
      <c r="S793" s="2" t="str">
        <f>IF(OR(C793="РЦК макси",C793="РЦЧ SKU"),"Не рахується в ліміт",IFERROR(VLOOKUP(D793,'02_РЦ'!$A$3:$I$7,9,FALSE),"Немає РЦ"))</f>
        <v>В межах</v>
      </c>
    </row>
    <row r="794" spans="1:19">
      <c r="A794" s="2" t="str">
        <f>'06A_Варіанти'!A785</f>
        <v>BASE_481</v>
      </c>
      <c r="B794" s="2" t="str">
        <f>'06A_Варіанти'!B785</f>
        <v>TT_481</v>
      </c>
      <c r="C794" s="2" t="str">
        <f>'06A_Варіанти'!D785</f>
        <v>Основний</v>
      </c>
      <c r="D794" s="2" t="str">
        <f>'06A_Варіанти'!C785</f>
        <v>РЦВ</v>
      </c>
      <c r="E794" s="2" t="str">
        <f>'06A_Варіанти'!S785</f>
        <v>DIRECT</v>
      </c>
      <c r="F794" s="2" t="str">
        <f>IF(O794='06A_Варіанти'!E785,'06A_Варіанти'!E$1,IF(O794='06A_Варіанти'!F785,'06A_Варіанти'!F$1,IF(O794='06A_Варіанти'!G785,'06A_Варіанти'!G$1,IF(O794='06A_Варіанти'!H785,'06A_Варіанти'!H$1,IF(O794='06A_Варіанти'!I785,'06A_Варіанти'!I$1,IF(O794='06A_Варіанти'!J785,'06A_Варіанти'!J$1,IF(O794='06A_Варіанти'!K785,'06A_Варіанти'!K$1,IF(O794='06A_Варіанти'!L785,'06A_Варіанти'!L$1,IF(O794='06A_Варіанти'!M785,'06A_Варіанти'!M$1,IF(O794='06A_Варіанти'!N785,'06A_Варіанти'!N$1,IF(O794='06A_Варіанти'!O785,'06A_Варіанти'!O$1,IF(O794='06A_Варіанти'!P785,'06A_Варіанти'!P$1,IF(O794='06A_Варіанти'!Q785,'06A_Варіанти'!Q$1,IF(O794='06A_Варіанти'!R785,'06A_Варіанти'!R$1,"НЕМАЄ МАРШРУТУ"))))))))))))))</f>
        <v>DIRECT</v>
      </c>
      <c r="G794" s="2" t="str">
        <f t="shared" si="84"/>
        <v>БЕЗ ЗМІН</v>
      </c>
      <c r="H794" s="2">
        <f>IF(G794="НЕМАЄ МАРШРУТУ",0,O794-'06A_Варіанти'!T785)</f>
        <v>0</v>
      </c>
      <c r="I794" s="2">
        <f>IFERROR(INDEX('04_Потоки'!$E:$E,MATCH(A794,'04_Потоки'!$A:$A,0)),0)</f>
        <v>2.2389999999999999</v>
      </c>
      <c r="J794" s="2">
        <f t="shared" si="85"/>
        <v>1</v>
      </c>
      <c r="K794" s="2">
        <f>IF(C794="РЦК макси",0,2*'06A_Варіанти'!T785*J794)</f>
        <v>501.8</v>
      </c>
      <c r="L794" s="2">
        <f t="shared" si="86"/>
        <v>501.8</v>
      </c>
      <c r="M794" s="2">
        <f t="shared" si="87"/>
        <v>0</v>
      </c>
      <c r="N794" s="9">
        <f t="shared" si="88"/>
        <v>0</v>
      </c>
      <c r="O794" s="2">
        <f>MIN(IF('07A_Конструктор'!$D$5="Так",'06A_Варіанти'!E785,1E+99),IF('07A_Конструктор'!$D$6="Так",'06A_Варіанти'!F785,1E+99),IF('07A_Конструктор'!$D$7="Так",'06A_Варіанти'!G785,1E+99),IF('07A_Конструктор'!$D$8="Так",'06A_Варіанти'!H785,1E+99),IF('07A_Конструктор'!$D$9="Так",'06A_Варіанти'!I785,1E+99),IF('07A_Конструктор'!$D$10="Так",'06A_Варіанти'!J785,1E+99),IF('07A_Конструктор'!$D$11="Так",'06A_Варіанти'!K785,1E+99),IF('07A_Конструктор'!$D$12="Так",'06A_Варіанти'!L785,1E+99),IF('07A_Конструктор'!$D$13="Так",'06A_Варіанти'!M785,1E+99),IF('07A_Конструктор'!$D$14="Так",'06A_Варіанти'!N785,1E+99),IF('07A_Конструктор'!$D$15="Так",'06A_Варіанти'!O785,1E+99),IF('07A_Конструктор'!$D$16="Так",'06A_Варіанти'!P785,1E+99),IF('07A_Конструктор'!$D$17="Так",'06A_Варіанти'!Q785,1E+99),IF('06A_Варіанти'!R785="",1E+99,'06A_Варіанти'!R785))</f>
        <v>250.9</v>
      </c>
      <c r="P794" s="2" t="str">
        <f t="shared" si="89"/>
        <v>5 т</v>
      </c>
      <c r="Q794" s="2">
        <f t="shared" si="90"/>
        <v>14</v>
      </c>
      <c r="R794" s="2">
        <f>IF(OR(C794="РЦК макси",C794="РЦЧ SKU"),"SKU-потік",IFERROR(VLOOKUP(D794,'02_РЦ'!$A$3:$I$7,5,FALSE),0))</f>
        <v>500</v>
      </c>
      <c r="S794" s="2" t="str">
        <f>IF(OR(C794="РЦК макси",C794="РЦЧ SKU"),"Не рахується в ліміт",IFERROR(VLOOKUP(D794,'02_РЦ'!$A$3:$I$7,9,FALSE),"Немає РЦ"))</f>
        <v>В межах</v>
      </c>
    </row>
    <row r="795" spans="1:19">
      <c r="A795" s="2" t="str">
        <f>'06A_Варіанти'!A786</f>
        <v>BASE_184</v>
      </c>
      <c r="B795" s="2" t="str">
        <f>'06A_Варіанти'!B786</f>
        <v>TT_184</v>
      </c>
      <c r="C795" s="2" t="str">
        <f>'06A_Варіанти'!D786</f>
        <v>Основний</v>
      </c>
      <c r="D795" s="2" t="str">
        <f>'06A_Варіанти'!C786</f>
        <v>РЦВ</v>
      </c>
      <c r="E795" s="2" t="str">
        <f>'06A_Варіанти'!S786</f>
        <v>DIRECT</v>
      </c>
      <c r="F795" s="2" t="str">
        <f>IF(O795='06A_Варіанти'!E786,'06A_Варіанти'!E$1,IF(O795='06A_Варіанти'!F786,'06A_Варіанти'!F$1,IF(O795='06A_Варіанти'!G786,'06A_Варіанти'!G$1,IF(O795='06A_Варіанти'!H786,'06A_Варіанти'!H$1,IF(O795='06A_Варіанти'!I786,'06A_Варіанти'!I$1,IF(O795='06A_Варіанти'!J786,'06A_Варіанти'!J$1,IF(O795='06A_Варіанти'!K786,'06A_Варіанти'!K$1,IF(O795='06A_Варіанти'!L786,'06A_Варіанти'!L$1,IF(O795='06A_Варіанти'!M786,'06A_Варіанти'!M$1,IF(O795='06A_Варіанти'!N786,'06A_Варіанти'!N$1,IF(O795='06A_Варіанти'!O786,'06A_Варіанти'!O$1,IF(O795='06A_Варіанти'!P786,'06A_Варіанти'!P$1,IF(O795='06A_Варіанти'!Q786,'06A_Варіанти'!Q$1,IF(O795='06A_Варіанти'!R786,'06A_Варіанти'!R$1,"НЕМАЄ МАРШРУТУ"))))))))))))))</f>
        <v>DIRECT</v>
      </c>
      <c r="G795" s="2" t="str">
        <f t="shared" si="84"/>
        <v>БЕЗ ЗМІН</v>
      </c>
      <c r="H795" s="2">
        <f>IF(G795="НЕМАЄ МАРШРУТУ",0,O795-'06A_Варіанти'!T786)</f>
        <v>0</v>
      </c>
      <c r="I795" s="2">
        <f>IFERROR(INDEX('04_Потоки'!$E:$E,MATCH(A795,'04_Потоки'!$A:$A,0)),0)</f>
        <v>2.2389999999999999</v>
      </c>
      <c r="J795" s="2">
        <f t="shared" si="85"/>
        <v>1</v>
      </c>
      <c r="K795" s="2">
        <f>IF(C795="РЦК макси",0,2*'06A_Варіанти'!T786*J795)</f>
        <v>436.8</v>
      </c>
      <c r="L795" s="2">
        <f t="shared" si="86"/>
        <v>436.8</v>
      </c>
      <c r="M795" s="2">
        <f t="shared" si="87"/>
        <v>0</v>
      </c>
      <c r="N795" s="9">
        <f t="shared" si="88"/>
        <v>0</v>
      </c>
      <c r="O795" s="2">
        <f>MIN(IF('07A_Конструктор'!$D$5="Так",'06A_Варіанти'!E786,1E+99),IF('07A_Конструктор'!$D$6="Так",'06A_Варіанти'!F786,1E+99),IF('07A_Конструктор'!$D$7="Так",'06A_Варіанти'!G786,1E+99),IF('07A_Конструктор'!$D$8="Так",'06A_Варіанти'!H786,1E+99),IF('07A_Конструктор'!$D$9="Так",'06A_Варіанти'!I786,1E+99),IF('07A_Конструктор'!$D$10="Так",'06A_Варіанти'!J786,1E+99),IF('07A_Конструктор'!$D$11="Так",'06A_Варіанти'!K786,1E+99),IF('07A_Конструктор'!$D$12="Так",'06A_Варіанти'!L786,1E+99),IF('07A_Конструктор'!$D$13="Так",'06A_Варіанти'!M786,1E+99),IF('07A_Конструктор'!$D$14="Так",'06A_Варіанти'!N786,1E+99),IF('07A_Конструктор'!$D$15="Так",'06A_Варіанти'!O786,1E+99),IF('07A_Конструктор'!$D$16="Так",'06A_Варіанти'!P786,1E+99),IF('07A_Конструктор'!$D$17="Так",'06A_Варіанти'!Q786,1E+99),IF('06A_Варіанти'!R786="",1E+99,'06A_Варіанти'!R786))</f>
        <v>218.4</v>
      </c>
      <c r="P795" s="2" t="str">
        <f t="shared" si="89"/>
        <v>5 т</v>
      </c>
      <c r="Q795" s="2">
        <f t="shared" si="90"/>
        <v>14</v>
      </c>
      <c r="R795" s="2">
        <f>IF(OR(C795="РЦК макси",C795="РЦЧ SKU"),"SKU-потік",IFERROR(VLOOKUP(D795,'02_РЦ'!$A$3:$I$7,5,FALSE),0))</f>
        <v>500</v>
      </c>
      <c r="S795" s="2" t="str">
        <f>IF(OR(C795="РЦК макси",C795="РЦЧ SKU"),"Не рахується в ліміт",IFERROR(VLOOKUP(D795,'02_РЦ'!$A$3:$I$7,9,FALSE),"Немає РЦ"))</f>
        <v>В межах</v>
      </c>
    </row>
    <row r="796" spans="1:19">
      <c r="A796" s="2" t="str">
        <f>'06A_Варіанти'!A787</f>
        <v>BASE_510</v>
      </c>
      <c r="B796" s="2" t="str">
        <f>'06A_Варіанти'!B787</f>
        <v>TT_510</v>
      </c>
      <c r="C796" s="2" t="str">
        <f>'06A_Варіанти'!D787</f>
        <v>Основний</v>
      </c>
      <c r="D796" s="2" t="str">
        <f>'06A_Варіанти'!C787</f>
        <v>РЦП</v>
      </c>
      <c r="E796" s="2" t="str">
        <f>'06A_Варіанти'!S787</f>
        <v>DIRECT</v>
      </c>
      <c r="F796" s="2" t="str">
        <f>IF(O796='06A_Варіанти'!E787,'06A_Варіанти'!E$1,IF(O796='06A_Варіанти'!F787,'06A_Варіанти'!F$1,IF(O796='06A_Варіанти'!G787,'06A_Варіанти'!G$1,IF(O796='06A_Варіанти'!H787,'06A_Варіанти'!H$1,IF(O796='06A_Варіанти'!I787,'06A_Варіанти'!I$1,IF(O796='06A_Варіанти'!J787,'06A_Варіанти'!J$1,IF(O796='06A_Варіанти'!K787,'06A_Варіанти'!K$1,IF(O796='06A_Варіанти'!L787,'06A_Варіанти'!L$1,IF(O796='06A_Варіанти'!M787,'06A_Варіанти'!M$1,IF(O796='06A_Варіанти'!N787,'06A_Варіанти'!N$1,IF(O796='06A_Варіанти'!O787,'06A_Варіанти'!O$1,IF(O796='06A_Варіанти'!P787,'06A_Варіанти'!P$1,IF(O796='06A_Варіанти'!Q787,'06A_Варіанти'!Q$1,IF(O796='06A_Варіанти'!R787,'06A_Варіанти'!R$1,"НЕМАЄ МАРШРУТУ"))))))))))))))</f>
        <v>DIRECT</v>
      </c>
      <c r="G796" s="2" t="str">
        <f t="shared" si="84"/>
        <v>БЕЗ ЗМІН</v>
      </c>
      <c r="H796" s="2">
        <f>IF(G796="НЕМАЄ МАРШРУТУ",0,O796-'06A_Варіанти'!T787)</f>
        <v>0</v>
      </c>
      <c r="I796" s="2">
        <f>IFERROR(INDEX('04_Потоки'!$E:$E,MATCH(A796,'04_Потоки'!$A:$A,0)),0)</f>
        <v>2.2389999999999999</v>
      </c>
      <c r="J796" s="2">
        <f t="shared" si="85"/>
        <v>1</v>
      </c>
      <c r="K796" s="2">
        <f>IF(C796="РЦК макси",0,2*'06A_Варіанти'!T787*J796)</f>
        <v>838.6</v>
      </c>
      <c r="L796" s="2">
        <f t="shared" si="86"/>
        <v>838.6</v>
      </c>
      <c r="M796" s="2">
        <f t="shared" si="87"/>
        <v>0</v>
      </c>
      <c r="N796" s="9">
        <f t="shared" si="88"/>
        <v>0</v>
      </c>
      <c r="O796" s="2">
        <f>MIN(IF('07A_Конструктор'!$D$5="Так",'06A_Варіанти'!E787,1E+99),IF('07A_Конструктор'!$D$6="Так",'06A_Варіанти'!F787,1E+99),IF('07A_Конструктор'!$D$7="Так",'06A_Варіанти'!G787,1E+99),IF('07A_Конструктор'!$D$8="Так",'06A_Варіанти'!H787,1E+99),IF('07A_Конструктор'!$D$9="Так",'06A_Варіанти'!I787,1E+99),IF('07A_Конструктор'!$D$10="Так",'06A_Варіанти'!J787,1E+99),IF('07A_Конструктор'!$D$11="Так",'06A_Варіанти'!K787,1E+99),IF('07A_Конструктор'!$D$12="Так",'06A_Варіанти'!L787,1E+99),IF('07A_Конструктор'!$D$13="Так",'06A_Варіанти'!M787,1E+99),IF('07A_Конструктор'!$D$14="Так",'06A_Варіанти'!N787,1E+99),IF('07A_Конструктор'!$D$15="Так",'06A_Варіанти'!O787,1E+99),IF('07A_Конструктор'!$D$16="Так",'06A_Варіанти'!P787,1E+99),IF('07A_Конструктор'!$D$17="Так",'06A_Варіанти'!Q787,1E+99),IF('06A_Варіанти'!R787="",1E+99,'06A_Варіанти'!R787))</f>
        <v>419.3</v>
      </c>
      <c r="P796" s="2" t="str">
        <f t="shared" si="89"/>
        <v>5 т</v>
      </c>
      <c r="Q796" s="2">
        <f t="shared" si="90"/>
        <v>14</v>
      </c>
      <c r="R796" s="2">
        <f>IF(OR(C796="РЦК макси",C796="РЦЧ SKU"),"SKU-потік",IFERROR(VLOOKUP(D796,'02_РЦ'!$A$3:$I$7,5,FALSE),0))</f>
        <v>800</v>
      </c>
      <c r="S796" s="2" t="str">
        <f>IF(OR(C796="РЦК макси",C796="РЦЧ SKU"),"Не рахується в ліміт",IFERROR(VLOOKUP(D796,'02_РЦ'!$A$3:$I$7,9,FALSE),"Немає РЦ"))</f>
        <v>В межах</v>
      </c>
    </row>
    <row r="797" spans="1:19">
      <c r="A797" s="2" t="str">
        <f>'06A_Варіанти'!A788</f>
        <v>BASE_501</v>
      </c>
      <c r="B797" s="2" t="str">
        <f>'06A_Варіанти'!B788</f>
        <v>TT_501</v>
      </c>
      <c r="C797" s="2" t="str">
        <f>'06A_Варіанти'!D788</f>
        <v>Основний</v>
      </c>
      <c r="D797" s="2" t="str">
        <f>'06A_Варіанти'!C788</f>
        <v>РЦВ</v>
      </c>
      <c r="E797" s="2" t="str">
        <f>'06A_Варіанти'!S788</f>
        <v>DIRECT</v>
      </c>
      <c r="F797" s="2" t="str">
        <f>IF(O797='06A_Варіанти'!E788,'06A_Варіанти'!E$1,IF(O797='06A_Варіанти'!F788,'06A_Варіанти'!F$1,IF(O797='06A_Варіанти'!G788,'06A_Варіанти'!G$1,IF(O797='06A_Варіанти'!H788,'06A_Варіанти'!H$1,IF(O797='06A_Варіанти'!I788,'06A_Варіанти'!I$1,IF(O797='06A_Варіанти'!J788,'06A_Варіанти'!J$1,IF(O797='06A_Варіанти'!K788,'06A_Варіанти'!K$1,IF(O797='06A_Варіанти'!L788,'06A_Варіанти'!L$1,IF(O797='06A_Варіанти'!M788,'06A_Варіанти'!M$1,IF(O797='06A_Варіанти'!N788,'06A_Варіанти'!N$1,IF(O797='06A_Варіанти'!O788,'06A_Варіанти'!O$1,IF(O797='06A_Варіанти'!P788,'06A_Варіанти'!P$1,IF(O797='06A_Варіанти'!Q788,'06A_Варіанти'!Q$1,IF(O797='06A_Варіанти'!R788,'06A_Варіанти'!R$1,"НЕМАЄ МАРШРУТУ"))))))))))))))</f>
        <v>DIRECT</v>
      </c>
      <c r="G797" s="2" t="str">
        <f t="shared" si="84"/>
        <v>БЕЗ ЗМІН</v>
      </c>
      <c r="H797" s="2">
        <f>IF(G797="НЕМАЄ МАРШРУТУ",0,O797-'06A_Варіанти'!T788)</f>
        <v>0</v>
      </c>
      <c r="I797" s="2">
        <f>IFERROR(INDEX('04_Потоки'!$E:$E,MATCH(A797,'04_Потоки'!$A:$A,0)),0)</f>
        <v>2.2389999999999999</v>
      </c>
      <c r="J797" s="2">
        <f t="shared" si="85"/>
        <v>1</v>
      </c>
      <c r="K797" s="2">
        <f>IF(C797="РЦК макси",0,2*'06A_Варіанти'!T788*J797)</f>
        <v>304</v>
      </c>
      <c r="L797" s="2">
        <f t="shared" si="86"/>
        <v>304</v>
      </c>
      <c r="M797" s="2">
        <f t="shared" si="87"/>
        <v>0</v>
      </c>
      <c r="N797" s="9">
        <f t="shared" si="88"/>
        <v>0</v>
      </c>
      <c r="O797" s="2">
        <f>MIN(IF('07A_Конструктор'!$D$5="Так",'06A_Варіанти'!E788,1E+99),IF('07A_Конструктор'!$D$6="Так",'06A_Варіанти'!F788,1E+99),IF('07A_Конструктор'!$D$7="Так",'06A_Варіанти'!G788,1E+99),IF('07A_Конструктор'!$D$8="Так",'06A_Варіанти'!H788,1E+99),IF('07A_Конструктор'!$D$9="Так",'06A_Варіанти'!I788,1E+99),IF('07A_Конструктор'!$D$10="Так",'06A_Варіанти'!J788,1E+99),IF('07A_Конструктор'!$D$11="Так",'06A_Варіанти'!K788,1E+99),IF('07A_Конструктор'!$D$12="Так",'06A_Варіанти'!L788,1E+99),IF('07A_Конструктор'!$D$13="Так",'06A_Варіанти'!M788,1E+99),IF('07A_Конструктор'!$D$14="Так",'06A_Варіанти'!N788,1E+99),IF('07A_Конструктор'!$D$15="Так",'06A_Варіанти'!O788,1E+99),IF('07A_Конструктор'!$D$16="Так",'06A_Варіанти'!P788,1E+99),IF('07A_Конструктор'!$D$17="Так",'06A_Варіанти'!Q788,1E+99),IF('06A_Варіанти'!R788="",1E+99,'06A_Варіанти'!R788))</f>
        <v>152</v>
      </c>
      <c r="P797" s="2" t="str">
        <f t="shared" si="89"/>
        <v>5 т</v>
      </c>
      <c r="Q797" s="2">
        <f t="shared" si="90"/>
        <v>14</v>
      </c>
      <c r="R797" s="2">
        <f>IF(OR(C797="РЦК макси",C797="РЦЧ SKU"),"SKU-потік",IFERROR(VLOOKUP(D797,'02_РЦ'!$A$3:$I$7,5,FALSE),0))</f>
        <v>500</v>
      </c>
      <c r="S797" s="2" t="str">
        <f>IF(OR(C797="РЦК макси",C797="РЦЧ SKU"),"Не рахується в ліміт",IFERROR(VLOOKUP(D797,'02_РЦ'!$A$3:$I$7,9,FALSE),"Немає РЦ"))</f>
        <v>В межах</v>
      </c>
    </row>
    <row r="798" spans="1:19">
      <c r="A798" s="2" t="str">
        <f>'06A_Варіанти'!A789</f>
        <v>BASE_117</v>
      </c>
      <c r="B798" s="2" t="str">
        <f>'06A_Варіанти'!B789</f>
        <v>TT_117</v>
      </c>
      <c r="C798" s="2" t="str">
        <f>'06A_Варіанти'!D789</f>
        <v>Основний</v>
      </c>
      <c r="D798" s="2" t="str">
        <f>'06A_Варіанти'!C789</f>
        <v>РЦВ</v>
      </c>
      <c r="E798" s="2" t="str">
        <f>'06A_Варіанти'!S789</f>
        <v>DIRECT</v>
      </c>
      <c r="F798" s="2" t="str">
        <f>IF(O798='06A_Варіанти'!E789,'06A_Варіанти'!E$1,IF(O798='06A_Варіанти'!F789,'06A_Варіанти'!F$1,IF(O798='06A_Варіанти'!G789,'06A_Варіанти'!G$1,IF(O798='06A_Варіанти'!H789,'06A_Варіанти'!H$1,IF(O798='06A_Варіанти'!I789,'06A_Варіанти'!I$1,IF(O798='06A_Варіанти'!J789,'06A_Варіанти'!J$1,IF(O798='06A_Варіанти'!K789,'06A_Варіанти'!K$1,IF(O798='06A_Варіанти'!L789,'06A_Варіанти'!L$1,IF(O798='06A_Варіанти'!M789,'06A_Варіанти'!M$1,IF(O798='06A_Варіанти'!N789,'06A_Варіанти'!N$1,IF(O798='06A_Варіанти'!O789,'06A_Варіанти'!O$1,IF(O798='06A_Варіанти'!P789,'06A_Варіанти'!P$1,IF(O798='06A_Варіанти'!Q789,'06A_Варіанти'!Q$1,IF(O798='06A_Варіанти'!R789,'06A_Варіанти'!R$1,"НЕМАЄ МАРШРУТУ"))))))))))))))</f>
        <v>DIRECT</v>
      </c>
      <c r="G798" s="2" t="str">
        <f t="shared" si="84"/>
        <v>БЕЗ ЗМІН</v>
      </c>
      <c r="H798" s="2">
        <f>IF(G798="НЕМАЄ МАРШРУТУ",0,O798-'06A_Варіанти'!T789)</f>
        <v>0</v>
      </c>
      <c r="I798" s="2">
        <f>IFERROR(INDEX('04_Потоки'!$E:$E,MATCH(A798,'04_Потоки'!$A:$A,0)),0)</f>
        <v>2.2389999999999999</v>
      </c>
      <c r="J798" s="2">
        <f t="shared" si="85"/>
        <v>1</v>
      </c>
      <c r="K798" s="2">
        <f>IF(C798="РЦК макси",0,2*'06A_Варіанти'!T789*J798)</f>
        <v>205</v>
      </c>
      <c r="L798" s="2">
        <f t="shared" si="86"/>
        <v>205</v>
      </c>
      <c r="M798" s="2">
        <f t="shared" si="87"/>
        <v>0</v>
      </c>
      <c r="N798" s="9">
        <f t="shared" si="88"/>
        <v>0</v>
      </c>
      <c r="O798" s="2">
        <f>MIN(IF('07A_Конструктор'!$D$5="Так",'06A_Варіанти'!E789,1E+99),IF('07A_Конструктор'!$D$6="Так",'06A_Варіанти'!F789,1E+99),IF('07A_Конструктор'!$D$7="Так",'06A_Варіанти'!G789,1E+99),IF('07A_Конструктор'!$D$8="Так",'06A_Варіанти'!H789,1E+99),IF('07A_Конструктор'!$D$9="Так",'06A_Варіанти'!I789,1E+99),IF('07A_Конструктор'!$D$10="Так",'06A_Варіанти'!J789,1E+99),IF('07A_Конструктор'!$D$11="Так",'06A_Варіанти'!K789,1E+99),IF('07A_Конструктор'!$D$12="Так",'06A_Варіанти'!L789,1E+99),IF('07A_Конструктор'!$D$13="Так",'06A_Варіанти'!M789,1E+99),IF('07A_Конструктор'!$D$14="Так",'06A_Варіанти'!N789,1E+99),IF('07A_Конструктор'!$D$15="Так",'06A_Варіанти'!O789,1E+99),IF('07A_Конструктор'!$D$16="Так",'06A_Варіанти'!P789,1E+99),IF('07A_Конструктор'!$D$17="Так",'06A_Варіанти'!Q789,1E+99),IF('06A_Варіанти'!R789="",1E+99,'06A_Варіанти'!R789))</f>
        <v>102.5</v>
      </c>
      <c r="P798" s="2" t="str">
        <f t="shared" si="89"/>
        <v>5 т</v>
      </c>
      <c r="Q798" s="2">
        <f t="shared" si="90"/>
        <v>14</v>
      </c>
      <c r="R798" s="2">
        <f>IF(OR(C798="РЦК макси",C798="РЦЧ SKU"),"SKU-потік",IFERROR(VLOOKUP(D798,'02_РЦ'!$A$3:$I$7,5,FALSE),0))</f>
        <v>500</v>
      </c>
      <c r="S798" s="2" t="str">
        <f>IF(OR(C798="РЦК макси",C798="РЦЧ SKU"),"Не рахується в ліміт",IFERROR(VLOOKUP(D798,'02_РЦ'!$A$3:$I$7,9,FALSE),"Немає РЦ"))</f>
        <v>В межах</v>
      </c>
    </row>
    <row r="799" spans="1:19">
      <c r="A799" s="2" t="str">
        <f>'06A_Варіанти'!A790</f>
        <v>BASE_102</v>
      </c>
      <c r="B799" s="2" t="str">
        <f>'06A_Варіанти'!B790</f>
        <v>TT_102</v>
      </c>
      <c r="C799" s="2" t="str">
        <f>'06A_Варіанти'!D790</f>
        <v>Основний</v>
      </c>
      <c r="D799" s="2" t="str">
        <f>'06A_Варіанти'!C790</f>
        <v>РЦВ</v>
      </c>
      <c r="E799" s="2" t="str">
        <f>'06A_Варіанти'!S790</f>
        <v>DIRECT</v>
      </c>
      <c r="F799" s="2" t="str">
        <f>IF(O799='06A_Варіанти'!E790,'06A_Варіанти'!E$1,IF(O799='06A_Варіанти'!F790,'06A_Варіанти'!F$1,IF(O799='06A_Варіанти'!G790,'06A_Варіанти'!G$1,IF(O799='06A_Варіанти'!H790,'06A_Варіанти'!H$1,IF(O799='06A_Варіанти'!I790,'06A_Варіанти'!I$1,IF(O799='06A_Варіанти'!J790,'06A_Варіанти'!J$1,IF(O799='06A_Варіанти'!K790,'06A_Варіанти'!K$1,IF(O799='06A_Варіанти'!L790,'06A_Варіанти'!L$1,IF(O799='06A_Варіанти'!M790,'06A_Варіанти'!M$1,IF(O799='06A_Варіанти'!N790,'06A_Варіанти'!N$1,IF(O799='06A_Варіанти'!O790,'06A_Варіанти'!O$1,IF(O799='06A_Варіанти'!P790,'06A_Варіанти'!P$1,IF(O799='06A_Варіанти'!Q790,'06A_Варіанти'!Q$1,IF(O799='06A_Варіанти'!R790,'06A_Варіанти'!R$1,"НЕМАЄ МАРШРУТУ"))))))))))))))</f>
        <v>DIRECT</v>
      </c>
      <c r="G799" s="2" t="str">
        <f t="shared" si="84"/>
        <v>БЕЗ ЗМІН</v>
      </c>
      <c r="H799" s="2">
        <f>IF(G799="НЕМАЄ МАРШРУТУ",0,O799-'06A_Варіанти'!T790)</f>
        <v>0</v>
      </c>
      <c r="I799" s="2">
        <f>IFERROR(INDEX('04_Потоки'!$E:$E,MATCH(A799,'04_Потоки'!$A:$A,0)),0)</f>
        <v>2.2389999999999999</v>
      </c>
      <c r="J799" s="2">
        <f t="shared" si="85"/>
        <v>1</v>
      </c>
      <c r="K799" s="2">
        <f>IF(C799="РЦК макси",0,2*'06A_Варіанти'!T790*J799)</f>
        <v>405.8</v>
      </c>
      <c r="L799" s="2">
        <f t="shared" si="86"/>
        <v>405.8</v>
      </c>
      <c r="M799" s="2">
        <f t="shared" si="87"/>
        <v>0</v>
      </c>
      <c r="N799" s="9">
        <f t="shared" si="88"/>
        <v>0</v>
      </c>
      <c r="O799" s="2">
        <f>MIN(IF('07A_Конструктор'!$D$5="Так",'06A_Варіанти'!E790,1E+99),IF('07A_Конструктор'!$D$6="Так",'06A_Варіанти'!F790,1E+99),IF('07A_Конструктор'!$D$7="Так",'06A_Варіанти'!G790,1E+99),IF('07A_Конструктор'!$D$8="Так",'06A_Варіанти'!H790,1E+99),IF('07A_Конструктор'!$D$9="Так",'06A_Варіанти'!I790,1E+99),IF('07A_Конструктор'!$D$10="Так",'06A_Варіанти'!J790,1E+99),IF('07A_Конструктор'!$D$11="Так",'06A_Варіанти'!K790,1E+99),IF('07A_Конструктор'!$D$12="Так",'06A_Варіанти'!L790,1E+99),IF('07A_Конструктор'!$D$13="Так",'06A_Варіанти'!M790,1E+99),IF('07A_Конструктор'!$D$14="Так",'06A_Варіанти'!N790,1E+99),IF('07A_Конструктор'!$D$15="Так",'06A_Варіанти'!O790,1E+99),IF('07A_Конструктор'!$D$16="Так",'06A_Варіанти'!P790,1E+99),IF('07A_Конструктор'!$D$17="Так",'06A_Варіанти'!Q790,1E+99),IF('06A_Варіанти'!R790="",1E+99,'06A_Варіанти'!R790))</f>
        <v>202.9</v>
      </c>
      <c r="P799" s="2" t="str">
        <f t="shared" si="89"/>
        <v>5 т</v>
      </c>
      <c r="Q799" s="2">
        <f t="shared" si="90"/>
        <v>14</v>
      </c>
      <c r="R799" s="2">
        <f>IF(OR(C799="РЦК макси",C799="РЦЧ SKU"),"SKU-потік",IFERROR(VLOOKUP(D799,'02_РЦ'!$A$3:$I$7,5,FALSE),0))</f>
        <v>500</v>
      </c>
      <c r="S799" s="2" t="str">
        <f>IF(OR(C799="РЦК макси",C799="РЦЧ SKU"),"Не рахується в ліміт",IFERROR(VLOOKUP(D799,'02_РЦ'!$A$3:$I$7,9,FALSE),"Немає РЦ"))</f>
        <v>В межах</v>
      </c>
    </row>
    <row r="800" spans="1:19">
      <c r="A800" s="2" t="str">
        <f>'06A_Варіанти'!A791</f>
        <v>BASE_135</v>
      </c>
      <c r="B800" s="2" t="str">
        <f>'06A_Варіанти'!B791</f>
        <v>TT_135</v>
      </c>
      <c r="C800" s="2" t="str">
        <f>'06A_Варіанти'!D791</f>
        <v>Основний</v>
      </c>
      <c r="D800" s="2" t="str">
        <f>'06A_Варіанти'!C791</f>
        <v>РЦП</v>
      </c>
      <c r="E800" s="2" t="str">
        <f>'06A_Варіанти'!S791</f>
        <v>DIRECT</v>
      </c>
      <c r="F800" s="2" t="str">
        <f>IF(O800='06A_Варіанти'!E791,'06A_Варіанти'!E$1,IF(O800='06A_Варіанти'!F791,'06A_Варіанти'!F$1,IF(O800='06A_Варіанти'!G791,'06A_Варіанти'!G$1,IF(O800='06A_Варіанти'!H791,'06A_Варіанти'!H$1,IF(O800='06A_Варіанти'!I791,'06A_Варіанти'!I$1,IF(O800='06A_Варіанти'!J791,'06A_Варіанти'!J$1,IF(O800='06A_Варіанти'!K791,'06A_Варіанти'!K$1,IF(O800='06A_Варіанти'!L791,'06A_Варіанти'!L$1,IF(O800='06A_Варіанти'!M791,'06A_Варіанти'!M$1,IF(O800='06A_Варіанти'!N791,'06A_Варіанти'!N$1,IF(O800='06A_Варіанти'!O791,'06A_Варіанти'!O$1,IF(O800='06A_Варіанти'!P791,'06A_Варіанти'!P$1,IF(O800='06A_Варіанти'!Q791,'06A_Варіанти'!Q$1,IF(O800='06A_Варіанти'!R791,'06A_Варіанти'!R$1,"НЕМАЄ МАРШРУТУ"))))))))))))))</f>
        <v>DIRECT</v>
      </c>
      <c r="G800" s="2" t="str">
        <f t="shared" si="84"/>
        <v>БЕЗ ЗМІН</v>
      </c>
      <c r="H800" s="2">
        <f>IF(G800="НЕМАЄ МАРШРУТУ",0,O800-'06A_Варіанти'!T791)</f>
        <v>0</v>
      </c>
      <c r="I800" s="2">
        <f>IFERROR(INDEX('04_Потоки'!$E:$E,MATCH(A800,'04_Потоки'!$A:$A,0)),0)</f>
        <v>2.2389999999999999</v>
      </c>
      <c r="J800" s="2">
        <f t="shared" si="85"/>
        <v>1</v>
      </c>
      <c r="K800" s="2">
        <f>IF(C800="РЦК макси",0,2*'06A_Варіанти'!T791*J800)</f>
        <v>460</v>
      </c>
      <c r="L800" s="2">
        <f t="shared" si="86"/>
        <v>460</v>
      </c>
      <c r="M800" s="2">
        <f t="shared" si="87"/>
        <v>0</v>
      </c>
      <c r="N800" s="9">
        <f t="shared" si="88"/>
        <v>0</v>
      </c>
      <c r="O800" s="2">
        <f>MIN(IF('07A_Конструктор'!$D$5="Так",'06A_Варіанти'!E791,1E+99),IF('07A_Конструктор'!$D$6="Так",'06A_Варіанти'!F791,1E+99),IF('07A_Конструктор'!$D$7="Так",'06A_Варіанти'!G791,1E+99),IF('07A_Конструктор'!$D$8="Так",'06A_Варіанти'!H791,1E+99),IF('07A_Конструктор'!$D$9="Так",'06A_Варіанти'!I791,1E+99),IF('07A_Конструктор'!$D$10="Так",'06A_Варіанти'!J791,1E+99),IF('07A_Конструктор'!$D$11="Так",'06A_Варіанти'!K791,1E+99),IF('07A_Конструктор'!$D$12="Так",'06A_Варіанти'!L791,1E+99),IF('07A_Конструктор'!$D$13="Так",'06A_Варіанти'!M791,1E+99),IF('07A_Конструктор'!$D$14="Так",'06A_Варіанти'!N791,1E+99),IF('07A_Конструктор'!$D$15="Так",'06A_Варіанти'!O791,1E+99),IF('07A_Конструктор'!$D$16="Так",'06A_Варіанти'!P791,1E+99),IF('07A_Конструктор'!$D$17="Так",'06A_Варіанти'!Q791,1E+99),IF('06A_Варіанти'!R791="",1E+99,'06A_Варіанти'!R791))</f>
        <v>230</v>
      </c>
      <c r="P800" s="2" t="str">
        <f t="shared" si="89"/>
        <v>5 т</v>
      </c>
      <c r="Q800" s="2">
        <f t="shared" si="90"/>
        <v>14</v>
      </c>
      <c r="R800" s="2">
        <f>IF(OR(C800="РЦК макси",C800="РЦЧ SKU"),"SKU-потік",IFERROR(VLOOKUP(D800,'02_РЦ'!$A$3:$I$7,5,FALSE),0))</f>
        <v>800</v>
      </c>
      <c r="S800" s="2" t="str">
        <f>IF(OR(C800="РЦК макси",C800="РЦЧ SKU"),"Не рахується в ліміт",IFERROR(VLOOKUP(D800,'02_РЦ'!$A$3:$I$7,9,FALSE),"Немає РЦ"))</f>
        <v>В межах</v>
      </c>
    </row>
    <row r="801" spans="1:19">
      <c r="A801" s="2" t="str">
        <f>'06A_Варіанти'!A792</f>
        <v>BASE_234</v>
      </c>
      <c r="B801" s="2" t="str">
        <f>'06A_Варіанти'!B792</f>
        <v>TT_234</v>
      </c>
      <c r="C801" s="2" t="str">
        <f>'06A_Варіанти'!D792</f>
        <v>Основний</v>
      </c>
      <c r="D801" s="2" t="str">
        <f>'06A_Варіанти'!C792</f>
        <v>РЦВ</v>
      </c>
      <c r="E801" s="2" t="str">
        <f>'06A_Варіанти'!S792</f>
        <v>DIRECT</v>
      </c>
      <c r="F801" s="2" t="str">
        <f>IF(O801='06A_Варіанти'!E792,'06A_Варіанти'!E$1,IF(O801='06A_Варіанти'!F792,'06A_Варіанти'!F$1,IF(O801='06A_Варіанти'!G792,'06A_Варіанти'!G$1,IF(O801='06A_Варіанти'!H792,'06A_Варіанти'!H$1,IF(O801='06A_Варіанти'!I792,'06A_Варіанти'!I$1,IF(O801='06A_Варіанти'!J792,'06A_Варіанти'!J$1,IF(O801='06A_Варіанти'!K792,'06A_Варіанти'!K$1,IF(O801='06A_Варіанти'!L792,'06A_Варіанти'!L$1,IF(O801='06A_Варіанти'!M792,'06A_Варіанти'!M$1,IF(O801='06A_Варіанти'!N792,'06A_Варіанти'!N$1,IF(O801='06A_Варіанти'!O792,'06A_Варіанти'!O$1,IF(O801='06A_Варіанти'!P792,'06A_Варіанти'!P$1,IF(O801='06A_Варіанти'!Q792,'06A_Варіанти'!Q$1,IF(O801='06A_Варіанти'!R792,'06A_Варіанти'!R$1,"НЕМАЄ МАРШРУТУ"))))))))))))))</f>
        <v>DIRECT</v>
      </c>
      <c r="G801" s="2" t="str">
        <f t="shared" si="84"/>
        <v>БЕЗ ЗМІН</v>
      </c>
      <c r="H801" s="2">
        <f>IF(G801="НЕМАЄ МАРШРУТУ",0,O801-'06A_Варіанти'!T792)</f>
        <v>0</v>
      </c>
      <c r="I801" s="2">
        <f>IFERROR(INDEX('04_Потоки'!$E:$E,MATCH(A801,'04_Потоки'!$A:$A,0)),0)</f>
        <v>2.2389999999999999</v>
      </c>
      <c r="J801" s="2">
        <f t="shared" si="85"/>
        <v>1</v>
      </c>
      <c r="K801" s="2">
        <f>IF(C801="РЦК макси",0,2*'06A_Варіанти'!T792*J801)</f>
        <v>625.79999999999995</v>
      </c>
      <c r="L801" s="2">
        <f t="shared" si="86"/>
        <v>625.79999999999995</v>
      </c>
      <c r="M801" s="2">
        <f t="shared" si="87"/>
        <v>0</v>
      </c>
      <c r="N801" s="9">
        <f t="shared" si="88"/>
        <v>0</v>
      </c>
      <c r="O801" s="2">
        <f>MIN(IF('07A_Конструктор'!$D$5="Так",'06A_Варіанти'!E792,1E+99),IF('07A_Конструктор'!$D$6="Так",'06A_Варіанти'!F792,1E+99),IF('07A_Конструктор'!$D$7="Так",'06A_Варіанти'!G792,1E+99),IF('07A_Конструктор'!$D$8="Так",'06A_Варіанти'!H792,1E+99),IF('07A_Конструктор'!$D$9="Так",'06A_Варіанти'!I792,1E+99),IF('07A_Конструктор'!$D$10="Так",'06A_Варіанти'!J792,1E+99),IF('07A_Конструктор'!$D$11="Так",'06A_Варіанти'!K792,1E+99),IF('07A_Конструктор'!$D$12="Так",'06A_Варіанти'!L792,1E+99),IF('07A_Конструктор'!$D$13="Так",'06A_Варіанти'!M792,1E+99),IF('07A_Конструктор'!$D$14="Так",'06A_Варіанти'!N792,1E+99),IF('07A_Конструктор'!$D$15="Так",'06A_Варіанти'!O792,1E+99),IF('07A_Конструктор'!$D$16="Так",'06A_Варіанти'!P792,1E+99),IF('07A_Конструктор'!$D$17="Так",'06A_Варіанти'!Q792,1E+99),IF('06A_Варіанти'!R792="",1E+99,'06A_Варіанти'!R792))</f>
        <v>312.89999999999998</v>
      </c>
      <c r="P801" s="2" t="str">
        <f t="shared" si="89"/>
        <v>5 т</v>
      </c>
      <c r="Q801" s="2">
        <f t="shared" si="90"/>
        <v>14</v>
      </c>
      <c r="R801" s="2">
        <f>IF(OR(C801="РЦК макси",C801="РЦЧ SKU"),"SKU-потік",IFERROR(VLOOKUP(D801,'02_РЦ'!$A$3:$I$7,5,FALSE),0))</f>
        <v>500</v>
      </c>
      <c r="S801" s="2" t="str">
        <f>IF(OR(C801="РЦК макси",C801="РЦЧ SKU"),"Не рахується в ліміт",IFERROR(VLOOKUP(D801,'02_РЦ'!$A$3:$I$7,9,FALSE),"Немає РЦ"))</f>
        <v>В межах</v>
      </c>
    </row>
    <row r="802" spans="1:19">
      <c r="A802" s="2" t="str">
        <f>'06A_Варіанти'!A793</f>
        <v>BASE_138</v>
      </c>
      <c r="B802" s="2" t="str">
        <f>'06A_Варіанти'!B793</f>
        <v>TT_138</v>
      </c>
      <c r="C802" s="2" t="str">
        <f>'06A_Варіанти'!D793</f>
        <v>Основний</v>
      </c>
      <c r="D802" s="2" t="str">
        <f>'06A_Варіанти'!C793</f>
        <v>РЦВ</v>
      </c>
      <c r="E802" s="2" t="str">
        <f>'06A_Варіанти'!S793</f>
        <v>DIRECT</v>
      </c>
      <c r="F802" s="2" t="str">
        <f>IF(O802='06A_Варіанти'!E793,'06A_Варіанти'!E$1,IF(O802='06A_Варіанти'!F793,'06A_Варіанти'!F$1,IF(O802='06A_Варіанти'!G793,'06A_Варіанти'!G$1,IF(O802='06A_Варіанти'!H793,'06A_Варіанти'!H$1,IF(O802='06A_Варіанти'!I793,'06A_Варіанти'!I$1,IF(O802='06A_Варіанти'!J793,'06A_Варіанти'!J$1,IF(O802='06A_Варіанти'!K793,'06A_Варіанти'!K$1,IF(O802='06A_Варіанти'!L793,'06A_Варіанти'!L$1,IF(O802='06A_Варіанти'!M793,'06A_Варіанти'!M$1,IF(O802='06A_Варіанти'!N793,'06A_Варіанти'!N$1,IF(O802='06A_Варіанти'!O793,'06A_Варіанти'!O$1,IF(O802='06A_Варіанти'!P793,'06A_Варіанти'!P$1,IF(O802='06A_Варіанти'!Q793,'06A_Варіанти'!Q$1,IF(O802='06A_Варіанти'!R793,'06A_Варіанти'!R$1,"НЕМАЄ МАРШРУТУ"))))))))))))))</f>
        <v>DIRECT</v>
      </c>
      <c r="G802" s="2" t="str">
        <f t="shared" si="84"/>
        <v>БЕЗ ЗМІН</v>
      </c>
      <c r="H802" s="2">
        <f>IF(G802="НЕМАЄ МАРШРУТУ",0,O802-'06A_Варіанти'!T793)</f>
        <v>0</v>
      </c>
      <c r="I802" s="2">
        <f>IFERROR(INDEX('04_Потоки'!$E:$E,MATCH(A802,'04_Потоки'!$A:$A,0)),0)</f>
        <v>2.2389999999999999</v>
      </c>
      <c r="J802" s="2">
        <f t="shared" si="85"/>
        <v>1</v>
      </c>
      <c r="K802" s="2">
        <f>IF(C802="РЦК макси",0,2*'06A_Варіанти'!T793*J802)</f>
        <v>566.6</v>
      </c>
      <c r="L802" s="2">
        <f t="shared" si="86"/>
        <v>566.6</v>
      </c>
      <c r="M802" s="2">
        <f t="shared" si="87"/>
        <v>0</v>
      </c>
      <c r="N802" s="9">
        <f t="shared" si="88"/>
        <v>0</v>
      </c>
      <c r="O802" s="2">
        <f>MIN(IF('07A_Конструктор'!$D$5="Так",'06A_Варіанти'!E793,1E+99),IF('07A_Конструктор'!$D$6="Так",'06A_Варіанти'!F793,1E+99),IF('07A_Конструктор'!$D$7="Так",'06A_Варіанти'!G793,1E+99),IF('07A_Конструктор'!$D$8="Так",'06A_Варіанти'!H793,1E+99),IF('07A_Конструктор'!$D$9="Так",'06A_Варіанти'!I793,1E+99),IF('07A_Конструктор'!$D$10="Так",'06A_Варіанти'!J793,1E+99),IF('07A_Конструктор'!$D$11="Так",'06A_Варіанти'!K793,1E+99),IF('07A_Конструктор'!$D$12="Так",'06A_Варіанти'!L793,1E+99),IF('07A_Конструктор'!$D$13="Так",'06A_Варіанти'!M793,1E+99),IF('07A_Конструктор'!$D$14="Так",'06A_Варіанти'!N793,1E+99),IF('07A_Конструктор'!$D$15="Так",'06A_Варіанти'!O793,1E+99),IF('07A_Конструктор'!$D$16="Так",'06A_Варіанти'!P793,1E+99),IF('07A_Конструктор'!$D$17="Так",'06A_Варіанти'!Q793,1E+99),IF('06A_Варіанти'!R793="",1E+99,'06A_Варіанти'!R793))</f>
        <v>283.3</v>
      </c>
      <c r="P802" s="2" t="str">
        <f t="shared" si="89"/>
        <v>5 т</v>
      </c>
      <c r="Q802" s="2">
        <f t="shared" si="90"/>
        <v>14</v>
      </c>
      <c r="R802" s="2">
        <f>IF(OR(C802="РЦК макси",C802="РЦЧ SKU"),"SKU-потік",IFERROR(VLOOKUP(D802,'02_РЦ'!$A$3:$I$7,5,FALSE),0))</f>
        <v>500</v>
      </c>
      <c r="S802" s="2" t="str">
        <f>IF(OR(C802="РЦК макси",C802="РЦЧ SKU"),"Не рахується в ліміт",IFERROR(VLOOKUP(D802,'02_РЦ'!$A$3:$I$7,9,FALSE),"Немає РЦ"))</f>
        <v>В межах</v>
      </c>
    </row>
    <row r="803" spans="1:19">
      <c r="A803" s="2" t="str">
        <f>'06A_Варіанти'!A794</f>
        <v>BASE_516</v>
      </c>
      <c r="B803" s="2" t="str">
        <f>'06A_Варіанти'!B794</f>
        <v>TT_516</v>
      </c>
      <c r="C803" s="2" t="str">
        <f>'06A_Варіанти'!D794</f>
        <v>Основний</v>
      </c>
      <c r="D803" s="2" t="str">
        <f>'06A_Варіанти'!C794</f>
        <v>РЦП</v>
      </c>
      <c r="E803" s="2" t="str">
        <f>'06A_Варіанти'!S794</f>
        <v>DIRECT</v>
      </c>
      <c r="F803" s="2" t="str">
        <f>IF(O803='06A_Варіанти'!E794,'06A_Варіанти'!E$1,IF(O803='06A_Варіанти'!F794,'06A_Варіанти'!F$1,IF(O803='06A_Варіанти'!G794,'06A_Варіанти'!G$1,IF(O803='06A_Варіанти'!H794,'06A_Варіанти'!H$1,IF(O803='06A_Варіанти'!I794,'06A_Варіанти'!I$1,IF(O803='06A_Варіанти'!J794,'06A_Варіанти'!J$1,IF(O803='06A_Варіанти'!K794,'06A_Варіанти'!K$1,IF(O803='06A_Варіанти'!L794,'06A_Варіанти'!L$1,IF(O803='06A_Варіанти'!M794,'06A_Варіанти'!M$1,IF(O803='06A_Варіанти'!N794,'06A_Варіанти'!N$1,IF(O803='06A_Варіанти'!O794,'06A_Варіанти'!O$1,IF(O803='06A_Варіанти'!P794,'06A_Варіанти'!P$1,IF(O803='06A_Варіанти'!Q794,'06A_Варіанти'!Q$1,IF(O803='06A_Варіанти'!R794,'06A_Варіанти'!R$1,"НЕМАЄ МАРШРУТУ"))))))))))))))</f>
        <v>DIRECT</v>
      </c>
      <c r="G803" s="2" t="str">
        <f t="shared" si="84"/>
        <v>БЕЗ ЗМІН</v>
      </c>
      <c r="H803" s="2">
        <f>IF(G803="НЕМАЄ МАРШРУТУ",0,O803-'06A_Варіанти'!T794)</f>
        <v>0</v>
      </c>
      <c r="I803" s="2">
        <f>IFERROR(INDEX('04_Потоки'!$E:$E,MATCH(A803,'04_Потоки'!$A:$A,0)),0)</f>
        <v>2.2389999999999999</v>
      </c>
      <c r="J803" s="2">
        <f t="shared" si="85"/>
        <v>1</v>
      </c>
      <c r="K803" s="2">
        <f>IF(C803="РЦК макси",0,2*'06A_Варіанти'!T794*J803)</f>
        <v>413</v>
      </c>
      <c r="L803" s="2">
        <f t="shared" si="86"/>
        <v>413</v>
      </c>
      <c r="M803" s="2">
        <f t="shared" si="87"/>
        <v>0</v>
      </c>
      <c r="N803" s="9">
        <f t="shared" si="88"/>
        <v>0</v>
      </c>
      <c r="O803" s="2">
        <f>MIN(IF('07A_Конструктор'!$D$5="Так",'06A_Варіанти'!E794,1E+99),IF('07A_Конструктор'!$D$6="Так",'06A_Варіанти'!F794,1E+99),IF('07A_Конструктор'!$D$7="Так",'06A_Варіанти'!G794,1E+99),IF('07A_Конструктор'!$D$8="Так",'06A_Варіанти'!H794,1E+99),IF('07A_Конструктор'!$D$9="Так",'06A_Варіанти'!I794,1E+99),IF('07A_Конструктор'!$D$10="Так",'06A_Варіанти'!J794,1E+99),IF('07A_Конструктор'!$D$11="Так",'06A_Варіанти'!K794,1E+99),IF('07A_Конструктор'!$D$12="Так",'06A_Варіанти'!L794,1E+99),IF('07A_Конструктор'!$D$13="Так",'06A_Варіанти'!M794,1E+99),IF('07A_Конструктор'!$D$14="Так",'06A_Варіанти'!N794,1E+99),IF('07A_Конструктор'!$D$15="Так",'06A_Варіанти'!O794,1E+99),IF('07A_Конструктор'!$D$16="Так",'06A_Варіанти'!P794,1E+99),IF('07A_Конструктор'!$D$17="Так",'06A_Варіанти'!Q794,1E+99),IF('06A_Варіанти'!R794="",1E+99,'06A_Варіанти'!R794))</f>
        <v>206.5</v>
      </c>
      <c r="P803" s="2" t="str">
        <f t="shared" si="89"/>
        <v>5 т</v>
      </c>
      <c r="Q803" s="2">
        <f t="shared" si="90"/>
        <v>14</v>
      </c>
      <c r="R803" s="2">
        <f>IF(OR(C803="РЦК макси",C803="РЦЧ SKU"),"SKU-потік",IFERROR(VLOOKUP(D803,'02_РЦ'!$A$3:$I$7,5,FALSE),0))</f>
        <v>800</v>
      </c>
      <c r="S803" s="2" t="str">
        <f>IF(OR(C803="РЦК макси",C803="РЦЧ SKU"),"Не рахується в ліміт",IFERROR(VLOOKUP(D803,'02_РЦ'!$A$3:$I$7,9,FALSE),"Немає РЦ"))</f>
        <v>В межах</v>
      </c>
    </row>
    <row r="804" spans="1:19">
      <c r="A804" s="2" t="str">
        <f>'06A_Варіанти'!A795</f>
        <v>BASE_252</v>
      </c>
      <c r="B804" s="2" t="str">
        <f>'06A_Варіанти'!B795</f>
        <v>TT_252</v>
      </c>
      <c r="C804" s="2" t="str">
        <f>'06A_Варіанти'!D795</f>
        <v>Основний</v>
      </c>
      <c r="D804" s="2" t="str">
        <f>'06A_Варіанти'!C795</f>
        <v>РЦП</v>
      </c>
      <c r="E804" s="2" t="str">
        <f>'06A_Варіанти'!S795</f>
        <v>DIRECT</v>
      </c>
      <c r="F804" s="2" t="str">
        <f>IF(O804='06A_Варіанти'!E795,'06A_Варіанти'!E$1,IF(O804='06A_Варіанти'!F795,'06A_Варіанти'!F$1,IF(O804='06A_Варіанти'!G795,'06A_Варіанти'!G$1,IF(O804='06A_Варіанти'!H795,'06A_Варіанти'!H$1,IF(O804='06A_Варіанти'!I795,'06A_Варіанти'!I$1,IF(O804='06A_Варіанти'!J795,'06A_Варіанти'!J$1,IF(O804='06A_Варіанти'!K795,'06A_Варіанти'!K$1,IF(O804='06A_Варіанти'!L795,'06A_Варіанти'!L$1,IF(O804='06A_Варіанти'!M795,'06A_Варіанти'!M$1,IF(O804='06A_Варіанти'!N795,'06A_Варіанти'!N$1,IF(O804='06A_Варіанти'!O795,'06A_Варіанти'!O$1,IF(O804='06A_Варіанти'!P795,'06A_Варіанти'!P$1,IF(O804='06A_Варіанти'!Q795,'06A_Варіанти'!Q$1,IF(O804='06A_Варіанти'!R795,'06A_Варіанти'!R$1,"НЕМАЄ МАРШРУТУ"))))))))))))))</f>
        <v>DIRECT</v>
      </c>
      <c r="G804" s="2" t="str">
        <f t="shared" si="84"/>
        <v>БЕЗ ЗМІН</v>
      </c>
      <c r="H804" s="2">
        <f>IF(G804="НЕМАЄ МАРШРУТУ",0,O804-'06A_Варіанти'!T795)</f>
        <v>0</v>
      </c>
      <c r="I804" s="2">
        <f>IFERROR(INDEX('04_Потоки'!$E:$E,MATCH(A804,'04_Потоки'!$A:$A,0)),0)</f>
        <v>2.2389999999999999</v>
      </c>
      <c r="J804" s="2">
        <f t="shared" si="85"/>
        <v>1</v>
      </c>
      <c r="K804" s="2">
        <f>IF(C804="РЦК макси",0,2*'06A_Варіанти'!T795*J804)</f>
        <v>462</v>
      </c>
      <c r="L804" s="2">
        <f t="shared" si="86"/>
        <v>462</v>
      </c>
      <c r="M804" s="2">
        <f t="shared" si="87"/>
        <v>0</v>
      </c>
      <c r="N804" s="9">
        <f t="shared" si="88"/>
        <v>0</v>
      </c>
      <c r="O804" s="2">
        <f>MIN(IF('07A_Конструктор'!$D$5="Так",'06A_Варіанти'!E795,1E+99),IF('07A_Конструктор'!$D$6="Так",'06A_Варіанти'!F795,1E+99),IF('07A_Конструктор'!$D$7="Так",'06A_Варіанти'!G795,1E+99),IF('07A_Конструктор'!$D$8="Так",'06A_Варіанти'!H795,1E+99),IF('07A_Конструктор'!$D$9="Так",'06A_Варіанти'!I795,1E+99),IF('07A_Конструктор'!$D$10="Так",'06A_Варіанти'!J795,1E+99),IF('07A_Конструктор'!$D$11="Так",'06A_Варіанти'!K795,1E+99),IF('07A_Конструктор'!$D$12="Так",'06A_Варіанти'!L795,1E+99),IF('07A_Конструктор'!$D$13="Так",'06A_Варіанти'!M795,1E+99),IF('07A_Конструктор'!$D$14="Так",'06A_Варіанти'!N795,1E+99),IF('07A_Конструктор'!$D$15="Так",'06A_Варіанти'!O795,1E+99),IF('07A_Конструктор'!$D$16="Так",'06A_Варіанти'!P795,1E+99),IF('07A_Конструктор'!$D$17="Так",'06A_Варіанти'!Q795,1E+99),IF('06A_Варіанти'!R795="",1E+99,'06A_Варіанти'!R795))</f>
        <v>231</v>
      </c>
      <c r="P804" s="2" t="str">
        <f t="shared" si="89"/>
        <v>5 т</v>
      </c>
      <c r="Q804" s="2">
        <f t="shared" si="90"/>
        <v>14</v>
      </c>
      <c r="R804" s="2">
        <f>IF(OR(C804="РЦК макси",C804="РЦЧ SKU"),"SKU-потік",IFERROR(VLOOKUP(D804,'02_РЦ'!$A$3:$I$7,5,FALSE),0))</f>
        <v>800</v>
      </c>
      <c r="S804" s="2" t="str">
        <f>IF(OR(C804="РЦК макси",C804="РЦЧ SKU"),"Не рахується в ліміт",IFERROR(VLOOKUP(D804,'02_РЦ'!$A$3:$I$7,9,FALSE),"Немає РЦ"))</f>
        <v>В межах</v>
      </c>
    </row>
    <row r="805" spans="1:19">
      <c r="A805" s="2" t="str">
        <f>'06A_Варіанти'!A796</f>
        <v>BASE_525</v>
      </c>
      <c r="B805" s="2" t="str">
        <f>'06A_Варіанти'!B796</f>
        <v>TT_525</v>
      </c>
      <c r="C805" s="2" t="str">
        <f>'06A_Варіанти'!D796</f>
        <v>Основний</v>
      </c>
      <c r="D805" s="2" t="str">
        <f>'06A_Варіанти'!C796</f>
        <v>РЦВ</v>
      </c>
      <c r="E805" s="2" t="str">
        <f>'06A_Варіанти'!S796</f>
        <v>DIRECT</v>
      </c>
      <c r="F805" s="2" t="str">
        <f>IF(O805='06A_Варіанти'!E796,'06A_Варіанти'!E$1,IF(O805='06A_Варіанти'!F796,'06A_Варіанти'!F$1,IF(O805='06A_Варіанти'!G796,'06A_Варіанти'!G$1,IF(O805='06A_Варіанти'!H796,'06A_Варіанти'!H$1,IF(O805='06A_Варіанти'!I796,'06A_Варіанти'!I$1,IF(O805='06A_Варіанти'!J796,'06A_Варіанти'!J$1,IF(O805='06A_Варіанти'!K796,'06A_Варіанти'!K$1,IF(O805='06A_Варіанти'!L796,'06A_Варіанти'!L$1,IF(O805='06A_Варіанти'!M796,'06A_Варіанти'!M$1,IF(O805='06A_Варіанти'!N796,'06A_Варіанти'!N$1,IF(O805='06A_Варіанти'!O796,'06A_Варіанти'!O$1,IF(O805='06A_Варіанти'!P796,'06A_Варіанти'!P$1,IF(O805='06A_Варіанти'!Q796,'06A_Варіанти'!Q$1,IF(O805='06A_Варіанти'!R796,'06A_Варіанти'!R$1,"НЕМАЄ МАРШРУТУ"))))))))))))))</f>
        <v>DIRECT</v>
      </c>
      <c r="G805" s="2" t="str">
        <f t="shared" si="84"/>
        <v>БЕЗ ЗМІН</v>
      </c>
      <c r="H805" s="2">
        <f>IF(G805="НЕМАЄ МАРШРУТУ",0,O805-'06A_Варіанти'!T796)</f>
        <v>0</v>
      </c>
      <c r="I805" s="2">
        <f>IFERROR(INDEX('04_Потоки'!$E:$E,MATCH(A805,'04_Потоки'!$A:$A,0)),0)</f>
        <v>2.2389999999999999</v>
      </c>
      <c r="J805" s="2">
        <f t="shared" si="85"/>
        <v>1</v>
      </c>
      <c r="K805" s="2">
        <f>IF(C805="РЦК макси",0,2*'06A_Варіанти'!T796*J805)</f>
        <v>363.6</v>
      </c>
      <c r="L805" s="2">
        <f t="shared" si="86"/>
        <v>363.6</v>
      </c>
      <c r="M805" s="2">
        <f t="shared" si="87"/>
        <v>0</v>
      </c>
      <c r="N805" s="9">
        <f t="shared" si="88"/>
        <v>0</v>
      </c>
      <c r="O805" s="2">
        <f>MIN(IF('07A_Конструктор'!$D$5="Так",'06A_Варіанти'!E796,1E+99),IF('07A_Конструктор'!$D$6="Так",'06A_Варіанти'!F796,1E+99),IF('07A_Конструктор'!$D$7="Так",'06A_Варіанти'!G796,1E+99),IF('07A_Конструктор'!$D$8="Так",'06A_Варіанти'!H796,1E+99),IF('07A_Конструктор'!$D$9="Так",'06A_Варіанти'!I796,1E+99),IF('07A_Конструктор'!$D$10="Так",'06A_Варіанти'!J796,1E+99),IF('07A_Конструктор'!$D$11="Так",'06A_Варіанти'!K796,1E+99),IF('07A_Конструктор'!$D$12="Так",'06A_Варіанти'!L796,1E+99),IF('07A_Конструктор'!$D$13="Так",'06A_Варіанти'!M796,1E+99),IF('07A_Конструктор'!$D$14="Так",'06A_Варіанти'!N796,1E+99),IF('07A_Конструктор'!$D$15="Так",'06A_Варіанти'!O796,1E+99),IF('07A_Конструктор'!$D$16="Так",'06A_Варіанти'!P796,1E+99),IF('07A_Конструктор'!$D$17="Так",'06A_Варіанти'!Q796,1E+99),IF('06A_Варіанти'!R796="",1E+99,'06A_Варіанти'!R796))</f>
        <v>181.8</v>
      </c>
      <c r="P805" s="2" t="str">
        <f t="shared" si="89"/>
        <v>5 т</v>
      </c>
      <c r="Q805" s="2">
        <f t="shared" si="90"/>
        <v>14</v>
      </c>
      <c r="R805" s="2">
        <f>IF(OR(C805="РЦК макси",C805="РЦЧ SKU"),"SKU-потік",IFERROR(VLOOKUP(D805,'02_РЦ'!$A$3:$I$7,5,FALSE),0))</f>
        <v>500</v>
      </c>
      <c r="S805" s="2" t="str">
        <f>IF(OR(C805="РЦК макси",C805="РЦЧ SKU"),"Не рахується в ліміт",IFERROR(VLOOKUP(D805,'02_РЦ'!$A$3:$I$7,9,FALSE),"Немає РЦ"))</f>
        <v>В межах</v>
      </c>
    </row>
    <row r="806" spans="1:19">
      <c r="A806" s="2" t="str">
        <f>'06A_Варіанти'!A797</f>
        <v>BASE_526</v>
      </c>
      <c r="B806" s="2" t="str">
        <f>'06A_Варіанти'!B797</f>
        <v>TT_526</v>
      </c>
      <c r="C806" s="2" t="str">
        <f>'06A_Варіанти'!D797</f>
        <v>Основний</v>
      </c>
      <c r="D806" s="2" t="str">
        <f>'06A_Варіанти'!C797</f>
        <v>РЦВ</v>
      </c>
      <c r="E806" s="2" t="str">
        <f>'06A_Варіанти'!S797</f>
        <v>DIRECT</v>
      </c>
      <c r="F806" s="2" t="str">
        <f>IF(O806='06A_Варіанти'!E797,'06A_Варіанти'!E$1,IF(O806='06A_Варіанти'!F797,'06A_Варіанти'!F$1,IF(O806='06A_Варіанти'!G797,'06A_Варіанти'!G$1,IF(O806='06A_Варіанти'!H797,'06A_Варіанти'!H$1,IF(O806='06A_Варіанти'!I797,'06A_Варіанти'!I$1,IF(O806='06A_Варіанти'!J797,'06A_Варіанти'!J$1,IF(O806='06A_Варіанти'!K797,'06A_Варіанти'!K$1,IF(O806='06A_Варіанти'!L797,'06A_Варіанти'!L$1,IF(O806='06A_Варіанти'!M797,'06A_Варіанти'!M$1,IF(O806='06A_Варіанти'!N797,'06A_Варіанти'!N$1,IF(O806='06A_Варіанти'!O797,'06A_Варіанти'!O$1,IF(O806='06A_Варіанти'!P797,'06A_Варіанти'!P$1,IF(O806='06A_Варіанти'!Q797,'06A_Варіанти'!Q$1,IF(O806='06A_Варіанти'!R797,'06A_Варіанти'!R$1,"НЕМАЄ МАРШРУТУ"))))))))))))))</f>
        <v>DIRECT</v>
      </c>
      <c r="G806" s="2" t="str">
        <f t="shared" si="84"/>
        <v>БЕЗ ЗМІН</v>
      </c>
      <c r="H806" s="2">
        <f>IF(G806="НЕМАЄ МАРШРУТУ",0,O806-'06A_Варіанти'!T797)</f>
        <v>0</v>
      </c>
      <c r="I806" s="2">
        <f>IFERROR(INDEX('04_Потоки'!$E:$E,MATCH(A806,'04_Потоки'!$A:$A,0)),0)</f>
        <v>2.2389999999999999</v>
      </c>
      <c r="J806" s="2">
        <f t="shared" si="85"/>
        <v>1</v>
      </c>
      <c r="K806" s="2">
        <f>IF(C806="РЦК макси",0,2*'06A_Варіанти'!T797*J806)</f>
        <v>356</v>
      </c>
      <c r="L806" s="2">
        <f t="shared" si="86"/>
        <v>356</v>
      </c>
      <c r="M806" s="2">
        <f t="shared" si="87"/>
        <v>0</v>
      </c>
      <c r="N806" s="9">
        <f t="shared" si="88"/>
        <v>0</v>
      </c>
      <c r="O806" s="2">
        <f>MIN(IF('07A_Конструктор'!$D$5="Так",'06A_Варіанти'!E797,1E+99),IF('07A_Конструктор'!$D$6="Так",'06A_Варіанти'!F797,1E+99),IF('07A_Конструктор'!$D$7="Так",'06A_Варіанти'!G797,1E+99),IF('07A_Конструктор'!$D$8="Так",'06A_Варіанти'!H797,1E+99),IF('07A_Конструктор'!$D$9="Так",'06A_Варіанти'!I797,1E+99),IF('07A_Конструктор'!$D$10="Так",'06A_Варіанти'!J797,1E+99),IF('07A_Конструктор'!$D$11="Так",'06A_Варіанти'!K797,1E+99),IF('07A_Конструктор'!$D$12="Так",'06A_Варіанти'!L797,1E+99),IF('07A_Конструктор'!$D$13="Так",'06A_Варіанти'!M797,1E+99),IF('07A_Конструктор'!$D$14="Так",'06A_Варіанти'!N797,1E+99),IF('07A_Конструктор'!$D$15="Так",'06A_Варіанти'!O797,1E+99),IF('07A_Конструктор'!$D$16="Так",'06A_Варіанти'!P797,1E+99),IF('07A_Конструктор'!$D$17="Так",'06A_Варіанти'!Q797,1E+99),IF('06A_Варіанти'!R797="",1E+99,'06A_Варіанти'!R797))</f>
        <v>178</v>
      </c>
      <c r="P806" s="2" t="str">
        <f t="shared" si="89"/>
        <v>5 т</v>
      </c>
      <c r="Q806" s="2">
        <f t="shared" si="90"/>
        <v>14</v>
      </c>
      <c r="R806" s="2">
        <f>IF(OR(C806="РЦК макси",C806="РЦЧ SKU"),"SKU-потік",IFERROR(VLOOKUP(D806,'02_РЦ'!$A$3:$I$7,5,FALSE),0))</f>
        <v>500</v>
      </c>
      <c r="S806" s="2" t="str">
        <f>IF(OR(C806="РЦК макси",C806="РЦЧ SKU"),"Не рахується в ліміт",IFERROR(VLOOKUP(D806,'02_РЦ'!$A$3:$I$7,9,FALSE),"Немає РЦ"))</f>
        <v>В межах</v>
      </c>
    </row>
    <row r="807" spans="1:19">
      <c r="A807" s="2" t="str">
        <f>'06A_Варіанти'!A798</f>
        <v>BASE_535</v>
      </c>
      <c r="B807" s="2" t="str">
        <f>'06A_Варіанти'!B798</f>
        <v>TT_535</v>
      </c>
      <c r="C807" s="2" t="str">
        <f>'06A_Варіанти'!D798</f>
        <v>Основний</v>
      </c>
      <c r="D807" s="2" t="str">
        <f>'06A_Варіанти'!C798</f>
        <v>РЦВ</v>
      </c>
      <c r="E807" s="2" t="str">
        <f>'06A_Варіанти'!S798</f>
        <v>DIRECT</v>
      </c>
      <c r="F807" s="2" t="str">
        <f>IF(O807='06A_Варіанти'!E798,'06A_Варіанти'!E$1,IF(O807='06A_Варіанти'!F798,'06A_Варіанти'!F$1,IF(O807='06A_Варіанти'!G798,'06A_Варіанти'!G$1,IF(O807='06A_Варіанти'!H798,'06A_Варіанти'!H$1,IF(O807='06A_Варіанти'!I798,'06A_Варіанти'!I$1,IF(O807='06A_Варіанти'!J798,'06A_Варіанти'!J$1,IF(O807='06A_Варіанти'!K798,'06A_Варіанти'!K$1,IF(O807='06A_Варіанти'!L798,'06A_Варіанти'!L$1,IF(O807='06A_Варіанти'!M798,'06A_Варіанти'!M$1,IF(O807='06A_Варіанти'!N798,'06A_Варіанти'!N$1,IF(O807='06A_Варіанти'!O798,'06A_Варіанти'!O$1,IF(O807='06A_Варіанти'!P798,'06A_Варіанти'!P$1,IF(O807='06A_Варіанти'!Q798,'06A_Варіанти'!Q$1,IF(O807='06A_Варіанти'!R798,'06A_Варіанти'!R$1,"НЕМАЄ МАРШРУТУ"))))))))))))))</f>
        <v>DIRECT</v>
      </c>
      <c r="G807" s="2" t="str">
        <f t="shared" si="84"/>
        <v>БЕЗ ЗМІН</v>
      </c>
      <c r="H807" s="2">
        <f>IF(G807="НЕМАЄ МАРШРУТУ",0,O807-'06A_Варіанти'!T798)</f>
        <v>0</v>
      </c>
      <c r="I807" s="2">
        <f>IFERROR(INDEX('04_Потоки'!$E:$E,MATCH(A807,'04_Потоки'!$A:$A,0)),0)</f>
        <v>2.2389999999999999</v>
      </c>
      <c r="J807" s="2">
        <f t="shared" si="85"/>
        <v>1</v>
      </c>
      <c r="K807" s="2">
        <f>IF(C807="РЦК макси",0,2*'06A_Варіанти'!T798*J807)</f>
        <v>683.6</v>
      </c>
      <c r="L807" s="2">
        <f t="shared" si="86"/>
        <v>683.6</v>
      </c>
      <c r="M807" s="2">
        <f t="shared" si="87"/>
        <v>0</v>
      </c>
      <c r="N807" s="9">
        <f t="shared" si="88"/>
        <v>0</v>
      </c>
      <c r="O807" s="2">
        <f>MIN(IF('07A_Конструктор'!$D$5="Так",'06A_Варіанти'!E798,1E+99),IF('07A_Конструктор'!$D$6="Так",'06A_Варіанти'!F798,1E+99),IF('07A_Конструктор'!$D$7="Так",'06A_Варіанти'!G798,1E+99),IF('07A_Конструктор'!$D$8="Так",'06A_Варіанти'!H798,1E+99),IF('07A_Конструктор'!$D$9="Так",'06A_Варіанти'!I798,1E+99),IF('07A_Конструктор'!$D$10="Так",'06A_Варіанти'!J798,1E+99),IF('07A_Конструктор'!$D$11="Так",'06A_Варіанти'!K798,1E+99),IF('07A_Конструктор'!$D$12="Так",'06A_Варіанти'!L798,1E+99),IF('07A_Конструктор'!$D$13="Так",'06A_Варіанти'!M798,1E+99),IF('07A_Конструктор'!$D$14="Так",'06A_Варіанти'!N798,1E+99),IF('07A_Конструктор'!$D$15="Так",'06A_Варіанти'!O798,1E+99),IF('07A_Конструктор'!$D$16="Так",'06A_Варіанти'!P798,1E+99),IF('07A_Конструктор'!$D$17="Так",'06A_Варіанти'!Q798,1E+99),IF('06A_Варіанти'!R798="",1E+99,'06A_Варіанти'!R798))</f>
        <v>341.8</v>
      </c>
      <c r="P807" s="2" t="str">
        <f t="shared" si="89"/>
        <v>5 т</v>
      </c>
      <c r="Q807" s="2">
        <f t="shared" si="90"/>
        <v>14</v>
      </c>
      <c r="R807" s="2">
        <f>IF(OR(C807="РЦК макси",C807="РЦЧ SKU"),"SKU-потік",IFERROR(VLOOKUP(D807,'02_РЦ'!$A$3:$I$7,5,FALSE),0))</f>
        <v>500</v>
      </c>
      <c r="S807" s="2" t="str">
        <f>IF(OR(C807="РЦК макси",C807="РЦЧ SKU"),"Не рахується в ліміт",IFERROR(VLOOKUP(D807,'02_РЦ'!$A$3:$I$7,9,FALSE),"Немає РЦ"))</f>
        <v>В межах</v>
      </c>
    </row>
    <row r="808" spans="1:19">
      <c r="A808" s="2" t="str">
        <f>'06A_Варіанти'!A799</f>
        <v>BASE_181</v>
      </c>
      <c r="B808" s="2" t="str">
        <f>'06A_Варіанти'!B799</f>
        <v>TT_181</v>
      </c>
      <c r="C808" s="2" t="str">
        <f>'06A_Варіанти'!D799</f>
        <v>Основний</v>
      </c>
      <c r="D808" s="2" t="str">
        <f>'06A_Варіанти'!C799</f>
        <v>РЦП</v>
      </c>
      <c r="E808" s="2" t="str">
        <f>'06A_Варіанти'!S799</f>
        <v>DIRECT</v>
      </c>
      <c r="F808" s="2" t="str">
        <f>IF(O808='06A_Варіанти'!E799,'06A_Варіанти'!E$1,IF(O808='06A_Варіанти'!F799,'06A_Варіанти'!F$1,IF(O808='06A_Варіанти'!G799,'06A_Варіанти'!G$1,IF(O808='06A_Варіанти'!H799,'06A_Варіанти'!H$1,IF(O808='06A_Варіанти'!I799,'06A_Варіанти'!I$1,IF(O808='06A_Варіанти'!J799,'06A_Варіанти'!J$1,IF(O808='06A_Варіанти'!K799,'06A_Варіанти'!K$1,IF(O808='06A_Варіанти'!L799,'06A_Варіанти'!L$1,IF(O808='06A_Варіанти'!M799,'06A_Варіанти'!M$1,IF(O808='06A_Варіанти'!N799,'06A_Варіанти'!N$1,IF(O808='06A_Варіанти'!O799,'06A_Варіанти'!O$1,IF(O808='06A_Варіанти'!P799,'06A_Варіанти'!P$1,IF(O808='06A_Варіанти'!Q799,'06A_Варіанти'!Q$1,IF(O808='06A_Варіанти'!R799,'06A_Варіанти'!R$1,"НЕМАЄ МАРШРУТУ"))))))))))))))</f>
        <v>DIRECT</v>
      </c>
      <c r="G808" s="2" t="str">
        <f t="shared" si="84"/>
        <v>БЕЗ ЗМІН</v>
      </c>
      <c r="H808" s="2">
        <f>IF(G808="НЕМАЄ МАРШРУТУ",0,O808-'06A_Варіанти'!T799)</f>
        <v>0</v>
      </c>
      <c r="I808" s="2">
        <f>IFERROR(INDEX('04_Потоки'!$E:$E,MATCH(A808,'04_Потоки'!$A:$A,0)),0)</f>
        <v>2.2389999999999999</v>
      </c>
      <c r="J808" s="2">
        <f t="shared" si="85"/>
        <v>1</v>
      </c>
      <c r="K808" s="2">
        <f>IF(C808="РЦК макси",0,2*'06A_Варіанти'!T799*J808)</f>
        <v>541.79999999999995</v>
      </c>
      <c r="L808" s="2">
        <f t="shared" si="86"/>
        <v>541.79999999999995</v>
      </c>
      <c r="M808" s="2">
        <f t="shared" si="87"/>
        <v>0</v>
      </c>
      <c r="N808" s="9">
        <f t="shared" si="88"/>
        <v>0</v>
      </c>
      <c r="O808" s="2">
        <f>MIN(IF('07A_Конструктор'!$D$5="Так",'06A_Варіанти'!E799,1E+99),IF('07A_Конструктор'!$D$6="Так",'06A_Варіанти'!F799,1E+99),IF('07A_Конструктор'!$D$7="Так",'06A_Варіанти'!G799,1E+99),IF('07A_Конструктор'!$D$8="Так",'06A_Варіанти'!H799,1E+99),IF('07A_Конструктор'!$D$9="Так",'06A_Варіанти'!I799,1E+99),IF('07A_Конструктор'!$D$10="Так",'06A_Варіанти'!J799,1E+99),IF('07A_Конструктор'!$D$11="Так",'06A_Варіанти'!K799,1E+99),IF('07A_Конструктор'!$D$12="Так",'06A_Варіанти'!L799,1E+99),IF('07A_Конструктор'!$D$13="Так",'06A_Варіанти'!M799,1E+99),IF('07A_Конструктор'!$D$14="Так",'06A_Варіанти'!N799,1E+99),IF('07A_Конструктор'!$D$15="Так",'06A_Варіанти'!O799,1E+99),IF('07A_Конструктор'!$D$16="Так",'06A_Варіанти'!P799,1E+99),IF('07A_Конструктор'!$D$17="Так",'06A_Варіанти'!Q799,1E+99),IF('06A_Варіанти'!R799="",1E+99,'06A_Варіанти'!R799))</f>
        <v>270.89999999999998</v>
      </c>
      <c r="P808" s="2" t="str">
        <f t="shared" si="89"/>
        <v>5 т</v>
      </c>
      <c r="Q808" s="2">
        <f t="shared" si="90"/>
        <v>14</v>
      </c>
      <c r="R808" s="2">
        <f>IF(OR(C808="РЦК макси",C808="РЦЧ SKU"),"SKU-потік",IFERROR(VLOOKUP(D808,'02_РЦ'!$A$3:$I$7,5,FALSE),0))</f>
        <v>800</v>
      </c>
      <c r="S808" s="2" t="str">
        <f>IF(OR(C808="РЦК макси",C808="РЦЧ SKU"),"Не рахується в ліміт",IFERROR(VLOOKUP(D808,'02_РЦ'!$A$3:$I$7,9,FALSE),"Немає РЦ"))</f>
        <v>В межах</v>
      </c>
    </row>
    <row r="809" spans="1:19">
      <c r="A809" s="2" t="str">
        <f>'06A_Варіанти'!A800</f>
        <v>BASE_338</v>
      </c>
      <c r="B809" s="2" t="str">
        <f>'06A_Варіанти'!B800</f>
        <v>TT_338</v>
      </c>
      <c r="C809" s="2" t="str">
        <f>'06A_Варіанти'!D800</f>
        <v>Основний</v>
      </c>
      <c r="D809" s="2" t="str">
        <f>'06A_Варіанти'!C800</f>
        <v>РЦВ</v>
      </c>
      <c r="E809" s="2" t="str">
        <f>'06A_Варіанти'!S800</f>
        <v>DIRECT</v>
      </c>
      <c r="F809" s="2" t="str">
        <f>IF(O809='06A_Варіанти'!E800,'06A_Варіанти'!E$1,IF(O809='06A_Варіанти'!F800,'06A_Варіанти'!F$1,IF(O809='06A_Варіанти'!G800,'06A_Варіанти'!G$1,IF(O809='06A_Варіанти'!H800,'06A_Варіанти'!H$1,IF(O809='06A_Варіанти'!I800,'06A_Варіанти'!I$1,IF(O809='06A_Варіанти'!J800,'06A_Варіанти'!J$1,IF(O809='06A_Варіанти'!K800,'06A_Варіанти'!K$1,IF(O809='06A_Варіанти'!L800,'06A_Варіанти'!L$1,IF(O809='06A_Варіанти'!M800,'06A_Варіанти'!M$1,IF(O809='06A_Варіанти'!N800,'06A_Варіанти'!N$1,IF(O809='06A_Варіанти'!O800,'06A_Варіанти'!O$1,IF(O809='06A_Варіанти'!P800,'06A_Варіанти'!P$1,IF(O809='06A_Варіанти'!Q800,'06A_Варіанти'!Q$1,IF(O809='06A_Варіанти'!R800,'06A_Варіанти'!R$1,"НЕМАЄ МАРШРУТУ"))))))))))))))</f>
        <v>DIRECT</v>
      </c>
      <c r="G809" s="2" t="str">
        <f t="shared" si="84"/>
        <v>БЕЗ ЗМІН</v>
      </c>
      <c r="H809" s="2">
        <f>IF(G809="НЕМАЄ МАРШРУТУ",0,O809-'06A_Варіанти'!T800)</f>
        <v>0</v>
      </c>
      <c r="I809" s="2">
        <f>IFERROR(INDEX('04_Потоки'!$E:$E,MATCH(A809,'04_Потоки'!$A:$A,0)),0)</f>
        <v>2.2389999999999999</v>
      </c>
      <c r="J809" s="2">
        <f t="shared" si="85"/>
        <v>1</v>
      </c>
      <c r="K809" s="2">
        <f>IF(C809="РЦК макси",0,2*'06A_Варіанти'!T800*J809)</f>
        <v>709</v>
      </c>
      <c r="L809" s="2">
        <f t="shared" si="86"/>
        <v>709</v>
      </c>
      <c r="M809" s="2">
        <f t="shared" si="87"/>
        <v>0</v>
      </c>
      <c r="N809" s="9">
        <f t="shared" si="88"/>
        <v>0</v>
      </c>
      <c r="O809" s="2">
        <f>MIN(IF('07A_Конструктор'!$D$5="Так",'06A_Варіанти'!E800,1E+99),IF('07A_Конструктор'!$D$6="Так",'06A_Варіанти'!F800,1E+99),IF('07A_Конструктор'!$D$7="Так",'06A_Варіанти'!G800,1E+99),IF('07A_Конструктор'!$D$8="Так",'06A_Варіанти'!H800,1E+99),IF('07A_Конструктор'!$D$9="Так",'06A_Варіанти'!I800,1E+99),IF('07A_Конструктор'!$D$10="Так",'06A_Варіанти'!J800,1E+99),IF('07A_Конструктор'!$D$11="Так",'06A_Варіанти'!K800,1E+99),IF('07A_Конструктор'!$D$12="Так",'06A_Варіанти'!L800,1E+99),IF('07A_Конструктор'!$D$13="Так",'06A_Варіанти'!M800,1E+99),IF('07A_Конструктор'!$D$14="Так",'06A_Варіанти'!N800,1E+99),IF('07A_Конструктор'!$D$15="Так",'06A_Варіанти'!O800,1E+99),IF('07A_Конструктор'!$D$16="Так",'06A_Варіанти'!P800,1E+99),IF('07A_Конструктор'!$D$17="Так",'06A_Варіанти'!Q800,1E+99),IF('06A_Варіанти'!R800="",1E+99,'06A_Варіанти'!R800))</f>
        <v>354.5</v>
      </c>
      <c r="P809" s="2" t="str">
        <f t="shared" si="89"/>
        <v>5 т</v>
      </c>
      <c r="Q809" s="2">
        <f t="shared" si="90"/>
        <v>14</v>
      </c>
      <c r="R809" s="2">
        <f>IF(OR(C809="РЦК макси",C809="РЦЧ SKU"),"SKU-потік",IFERROR(VLOOKUP(D809,'02_РЦ'!$A$3:$I$7,5,FALSE),0))</f>
        <v>500</v>
      </c>
      <c r="S809" s="2" t="str">
        <f>IF(OR(C809="РЦК макси",C809="РЦЧ SKU"),"Не рахується в ліміт",IFERROR(VLOOKUP(D809,'02_РЦ'!$A$3:$I$7,9,FALSE),"Немає РЦ"))</f>
        <v>В межах</v>
      </c>
    </row>
    <row r="810" spans="1:19">
      <c r="A810" s="2" t="str">
        <f>'06A_Варіанти'!A801</f>
        <v>BASE_553</v>
      </c>
      <c r="B810" s="2" t="str">
        <f>'06A_Варіанти'!B801</f>
        <v>TT_553</v>
      </c>
      <c r="C810" s="2" t="str">
        <f>'06A_Варіанти'!D801</f>
        <v>Основний</v>
      </c>
      <c r="D810" s="2" t="str">
        <f>'06A_Варіанти'!C801</f>
        <v>РЦВ</v>
      </c>
      <c r="E810" s="2" t="str">
        <f>'06A_Варіанти'!S801</f>
        <v>DIRECT</v>
      </c>
      <c r="F810" s="2" t="str">
        <f>IF(O810='06A_Варіанти'!E801,'06A_Варіанти'!E$1,IF(O810='06A_Варіанти'!F801,'06A_Варіанти'!F$1,IF(O810='06A_Варіанти'!G801,'06A_Варіанти'!G$1,IF(O810='06A_Варіанти'!H801,'06A_Варіанти'!H$1,IF(O810='06A_Варіанти'!I801,'06A_Варіанти'!I$1,IF(O810='06A_Варіанти'!J801,'06A_Варіанти'!J$1,IF(O810='06A_Варіанти'!K801,'06A_Варіанти'!K$1,IF(O810='06A_Варіанти'!L801,'06A_Варіанти'!L$1,IF(O810='06A_Варіанти'!M801,'06A_Варіанти'!M$1,IF(O810='06A_Варіанти'!N801,'06A_Варіанти'!N$1,IF(O810='06A_Варіанти'!O801,'06A_Варіанти'!O$1,IF(O810='06A_Варіанти'!P801,'06A_Варіанти'!P$1,IF(O810='06A_Варіанти'!Q801,'06A_Варіанти'!Q$1,IF(O810='06A_Варіанти'!R801,'06A_Варіанти'!R$1,"НЕМАЄ МАРШРУТУ"))))))))))))))</f>
        <v>DIRECT</v>
      </c>
      <c r="G810" s="2" t="str">
        <f t="shared" si="84"/>
        <v>БЕЗ ЗМІН</v>
      </c>
      <c r="H810" s="2">
        <f>IF(G810="НЕМАЄ МАРШРУТУ",0,O810-'06A_Варіанти'!T801)</f>
        <v>0</v>
      </c>
      <c r="I810" s="2">
        <f>IFERROR(INDEX('04_Потоки'!$E:$E,MATCH(A810,'04_Потоки'!$A:$A,0)),0)</f>
        <v>2.2389999999999999</v>
      </c>
      <c r="J810" s="2">
        <f t="shared" si="85"/>
        <v>1</v>
      </c>
      <c r="K810" s="2">
        <f>IF(C810="РЦК макси",0,2*'06A_Варіанти'!T801*J810)</f>
        <v>309.60000000000002</v>
      </c>
      <c r="L810" s="2">
        <f t="shared" si="86"/>
        <v>309.60000000000002</v>
      </c>
      <c r="M810" s="2">
        <f t="shared" si="87"/>
        <v>0</v>
      </c>
      <c r="N810" s="9">
        <f t="shared" si="88"/>
        <v>0</v>
      </c>
      <c r="O810" s="2">
        <f>MIN(IF('07A_Конструктор'!$D$5="Так",'06A_Варіанти'!E801,1E+99),IF('07A_Конструктор'!$D$6="Так",'06A_Варіанти'!F801,1E+99),IF('07A_Конструктор'!$D$7="Так",'06A_Варіанти'!G801,1E+99),IF('07A_Конструктор'!$D$8="Так",'06A_Варіанти'!H801,1E+99),IF('07A_Конструктор'!$D$9="Так",'06A_Варіанти'!I801,1E+99),IF('07A_Конструктор'!$D$10="Так",'06A_Варіанти'!J801,1E+99),IF('07A_Конструктор'!$D$11="Так",'06A_Варіанти'!K801,1E+99),IF('07A_Конструктор'!$D$12="Так",'06A_Варіанти'!L801,1E+99),IF('07A_Конструктор'!$D$13="Так",'06A_Варіанти'!M801,1E+99),IF('07A_Конструктор'!$D$14="Так",'06A_Варіанти'!N801,1E+99),IF('07A_Конструктор'!$D$15="Так",'06A_Варіанти'!O801,1E+99),IF('07A_Конструктор'!$D$16="Так",'06A_Варіанти'!P801,1E+99),IF('07A_Конструктор'!$D$17="Так",'06A_Варіанти'!Q801,1E+99),IF('06A_Варіанти'!R801="",1E+99,'06A_Варіанти'!R801))</f>
        <v>154.80000000000001</v>
      </c>
      <c r="P810" s="2" t="str">
        <f t="shared" si="89"/>
        <v>5 т</v>
      </c>
      <c r="Q810" s="2">
        <f t="shared" si="90"/>
        <v>14</v>
      </c>
      <c r="R810" s="2">
        <f>IF(OR(C810="РЦК макси",C810="РЦЧ SKU"),"SKU-потік",IFERROR(VLOOKUP(D810,'02_РЦ'!$A$3:$I$7,5,FALSE),0))</f>
        <v>500</v>
      </c>
      <c r="S810" s="2" t="str">
        <f>IF(OR(C810="РЦК макси",C810="РЦЧ SKU"),"Не рахується в ліміт",IFERROR(VLOOKUP(D810,'02_РЦ'!$A$3:$I$7,9,FALSE),"Немає РЦ"))</f>
        <v>В межах</v>
      </c>
    </row>
    <row r="811" spans="1:19">
      <c r="A811" s="2" t="str">
        <f>'06A_Варіанти'!A802</f>
        <v>BASE_485</v>
      </c>
      <c r="B811" s="2" t="str">
        <f>'06A_Варіанти'!B802</f>
        <v>TT_485</v>
      </c>
      <c r="C811" s="2" t="str">
        <f>'06A_Варіанти'!D802</f>
        <v>Основний</v>
      </c>
      <c r="D811" s="2" t="str">
        <f>'06A_Варіанти'!C802</f>
        <v>РЦВ</v>
      </c>
      <c r="E811" s="2" t="str">
        <f>'06A_Варіанти'!S802</f>
        <v>DIRECT</v>
      </c>
      <c r="F811" s="2" t="str">
        <f>IF(O811='06A_Варіанти'!E802,'06A_Варіанти'!E$1,IF(O811='06A_Варіанти'!F802,'06A_Варіанти'!F$1,IF(O811='06A_Варіанти'!G802,'06A_Варіанти'!G$1,IF(O811='06A_Варіанти'!H802,'06A_Варіанти'!H$1,IF(O811='06A_Варіанти'!I802,'06A_Варіанти'!I$1,IF(O811='06A_Варіанти'!J802,'06A_Варіанти'!J$1,IF(O811='06A_Варіанти'!K802,'06A_Варіанти'!K$1,IF(O811='06A_Варіанти'!L802,'06A_Варіанти'!L$1,IF(O811='06A_Варіанти'!M802,'06A_Варіанти'!M$1,IF(O811='06A_Варіанти'!N802,'06A_Варіанти'!N$1,IF(O811='06A_Варіанти'!O802,'06A_Варіанти'!O$1,IF(O811='06A_Варіанти'!P802,'06A_Варіанти'!P$1,IF(O811='06A_Варіанти'!Q802,'06A_Варіанти'!Q$1,IF(O811='06A_Варіанти'!R802,'06A_Варіанти'!R$1,"НЕМАЄ МАРШРУТУ"))))))))))))))</f>
        <v>DIRECT</v>
      </c>
      <c r="G811" s="2" t="str">
        <f t="shared" si="84"/>
        <v>БЕЗ ЗМІН</v>
      </c>
      <c r="H811" s="2">
        <f>IF(G811="НЕМАЄ МАРШРУТУ",0,O811-'06A_Варіанти'!T802)</f>
        <v>0</v>
      </c>
      <c r="I811" s="2">
        <f>IFERROR(INDEX('04_Потоки'!$E:$E,MATCH(A811,'04_Потоки'!$A:$A,0)),0)</f>
        <v>2.2389999999999999</v>
      </c>
      <c r="J811" s="2">
        <f t="shared" si="85"/>
        <v>1</v>
      </c>
      <c r="K811" s="2">
        <f>IF(C811="РЦК макси",0,2*'06A_Варіанти'!T802*J811)</f>
        <v>685</v>
      </c>
      <c r="L811" s="2">
        <f t="shared" si="86"/>
        <v>685</v>
      </c>
      <c r="M811" s="2">
        <f t="shared" si="87"/>
        <v>0</v>
      </c>
      <c r="N811" s="9">
        <f t="shared" si="88"/>
        <v>0</v>
      </c>
      <c r="O811" s="2">
        <f>MIN(IF('07A_Конструктор'!$D$5="Так",'06A_Варіанти'!E802,1E+99),IF('07A_Конструктор'!$D$6="Так",'06A_Варіанти'!F802,1E+99),IF('07A_Конструктор'!$D$7="Так",'06A_Варіанти'!G802,1E+99),IF('07A_Конструктор'!$D$8="Так",'06A_Варіанти'!H802,1E+99),IF('07A_Конструктор'!$D$9="Так",'06A_Варіанти'!I802,1E+99),IF('07A_Конструктор'!$D$10="Так",'06A_Варіанти'!J802,1E+99),IF('07A_Конструктор'!$D$11="Так",'06A_Варіанти'!K802,1E+99),IF('07A_Конструктор'!$D$12="Так",'06A_Варіанти'!L802,1E+99),IF('07A_Конструктор'!$D$13="Так",'06A_Варіанти'!M802,1E+99),IF('07A_Конструктор'!$D$14="Так",'06A_Варіанти'!N802,1E+99),IF('07A_Конструктор'!$D$15="Так",'06A_Варіанти'!O802,1E+99),IF('07A_Конструктор'!$D$16="Так",'06A_Варіанти'!P802,1E+99),IF('07A_Конструктор'!$D$17="Так",'06A_Варіанти'!Q802,1E+99),IF('06A_Варіанти'!R802="",1E+99,'06A_Варіанти'!R802))</f>
        <v>342.5</v>
      </c>
      <c r="P811" s="2" t="str">
        <f t="shared" si="89"/>
        <v>5 т</v>
      </c>
      <c r="Q811" s="2">
        <f t="shared" si="90"/>
        <v>14</v>
      </c>
      <c r="R811" s="2">
        <f>IF(OR(C811="РЦК макси",C811="РЦЧ SKU"),"SKU-потік",IFERROR(VLOOKUP(D811,'02_РЦ'!$A$3:$I$7,5,FALSE),0))</f>
        <v>500</v>
      </c>
      <c r="S811" s="2" t="str">
        <f>IF(OR(C811="РЦК макси",C811="РЦЧ SKU"),"Не рахується в ліміт",IFERROR(VLOOKUP(D811,'02_РЦ'!$A$3:$I$7,9,FALSE),"Немає РЦ"))</f>
        <v>В межах</v>
      </c>
    </row>
    <row r="812" spans="1:19">
      <c r="A812" s="2" t="str">
        <f>'06A_Варіанти'!A803</f>
        <v>BASE_542</v>
      </c>
      <c r="B812" s="2" t="str">
        <f>'06A_Варіанти'!B803</f>
        <v>TT_542</v>
      </c>
      <c r="C812" s="2" t="str">
        <f>'06A_Варіанти'!D803</f>
        <v>Основний</v>
      </c>
      <c r="D812" s="2" t="str">
        <f>'06A_Варіанти'!C803</f>
        <v>РЦВ</v>
      </c>
      <c r="E812" s="2" t="str">
        <f>'06A_Варіанти'!S803</f>
        <v>DIRECT</v>
      </c>
      <c r="F812" s="2" t="str">
        <f>IF(O812='06A_Варіанти'!E803,'06A_Варіанти'!E$1,IF(O812='06A_Варіанти'!F803,'06A_Варіанти'!F$1,IF(O812='06A_Варіанти'!G803,'06A_Варіанти'!G$1,IF(O812='06A_Варіанти'!H803,'06A_Варіанти'!H$1,IF(O812='06A_Варіанти'!I803,'06A_Варіанти'!I$1,IF(O812='06A_Варіанти'!J803,'06A_Варіанти'!J$1,IF(O812='06A_Варіанти'!K803,'06A_Варіанти'!K$1,IF(O812='06A_Варіанти'!L803,'06A_Варіанти'!L$1,IF(O812='06A_Варіанти'!M803,'06A_Варіанти'!M$1,IF(O812='06A_Варіанти'!N803,'06A_Варіанти'!N$1,IF(O812='06A_Варіанти'!O803,'06A_Варіанти'!O$1,IF(O812='06A_Варіанти'!P803,'06A_Варіанти'!P$1,IF(O812='06A_Варіанти'!Q803,'06A_Варіанти'!Q$1,IF(O812='06A_Варіанти'!R803,'06A_Варіанти'!R$1,"НЕМАЄ МАРШРУТУ"))))))))))))))</f>
        <v>DIRECT</v>
      </c>
      <c r="G812" s="2" t="str">
        <f t="shared" si="84"/>
        <v>БЕЗ ЗМІН</v>
      </c>
      <c r="H812" s="2">
        <f>IF(G812="НЕМАЄ МАРШРУТУ",0,O812-'06A_Варіанти'!T803)</f>
        <v>0</v>
      </c>
      <c r="I812" s="2">
        <f>IFERROR(INDEX('04_Потоки'!$E:$E,MATCH(A812,'04_Потоки'!$A:$A,0)),0)</f>
        <v>2.2389999999999999</v>
      </c>
      <c r="J812" s="2">
        <f t="shared" si="85"/>
        <v>1</v>
      </c>
      <c r="K812" s="2">
        <f>IF(C812="РЦК макси",0,2*'06A_Варіанти'!T803*J812)</f>
        <v>529.4</v>
      </c>
      <c r="L812" s="2">
        <f t="shared" si="86"/>
        <v>529.4</v>
      </c>
      <c r="M812" s="2">
        <f t="shared" si="87"/>
        <v>0</v>
      </c>
      <c r="N812" s="9">
        <f t="shared" si="88"/>
        <v>0</v>
      </c>
      <c r="O812" s="2">
        <f>MIN(IF('07A_Конструктор'!$D$5="Так",'06A_Варіанти'!E803,1E+99),IF('07A_Конструктор'!$D$6="Так",'06A_Варіанти'!F803,1E+99),IF('07A_Конструктор'!$D$7="Так",'06A_Варіанти'!G803,1E+99),IF('07A_Конструктор'!$D$8="Так",'06A_Варіанти'!H803,1E+99),IF('07A_Конструктор'!$D$9="Так",'06A_Варіанти'!I803,1E+99),IF('07A_Конструктор'!$D$10="Так",'06A_Варіанти'!J803,1E+99),IF('07A_Конструктор'!$D$11="Так",'06A_Варіанти'!K803,1E+99),IF('07A_Конструктор'!$D$12="Так",'06A_Варіанти'!L803,1E+99),IF('07A_Конструктор'!$D$13="Так",'06A_Варіанти'!M803,1E+99),IF('07A_Конструктор'!$D$14="Так",'06A_Варіанти'!N803,1E+99),IF('07A_Конструктор'!$D$15="Так",'06A_Варіанти'!O803,1E+99),IF('07A_Конструктор'!$D$16="Так",'06A_Варіанти'!P803,1E+99),IF('07A_Конструктор'!$D$17="Так",'06A_Варіанти'!Q803,1E+99),IF('06A_Варіанти'!R803="",1E+99,'06A_Варіанти'!R803))</f>
        <v>264.7</v>
      </c>
      <c r="P812" s="2" t="str">
        <f t="shared" si="89"/>
        <v>5 т</v>
      </c>
      <c r="Q812" s="2">
        <f t="shared" si="90"/>
        <v>14</v>
      </c>
      <c r="R812" s="2">
        <f>IF(OR(C812="РЦК макси",C812="РЦЧ SKU"),"SKU-потік",IFERROR(VLOOKUP(D812,'02_РЦ'!$A$3:$I$7,5,FALSE),0))</f>
        <v>500</v>
      </c>
      <c r="S812" s="2" t="str">
        <f>IF(OR(C812="РЦК макси",C812="РЦЧ SKU"),"Не рахується в ліміт",IFERROR(VLOOKUP(D812,'02_РЦ'!$A$3:$I$7,9,FALSE),"Немає РЦ"))</f>
        <v>В межах</v>
      </c>
    </row>
    <row r="813" spans="1:19">
      <c r="A813" s="2" t="str">
        <f>'06A_Варіанти'!A804</f>
        <v>BASE_550</v>
      </c>
      <c r="B813" s="2" t="str">
        <f>'06A_Варіанти'!B804</f>
        <v>TT_550</v>
      </c>
      <c r="C813" s="2" t="str">
        <f>'06A_Варіанти'!D804</f>
        <v>Основний</v>
      </c>
      <c r="D813" s="2" t="str">
        <f>'06A_Варіанти'!C804</f>
        <v>РЦП</v>
      </c>
      <c r="E813" s="2" t="str">
        <f>'06A_Варіанти'!S804</f>
        <v>DIRECT</v>
      </c>
      <c r="F813" s="2" t="str">
        <f>IF(O813='06A_Варіанти'!E804,'06A_Варіанти'!E$1,IF(O813='06A_Варіанти'!F804,'06A_Варіанти'!F$1,IF(O813='06A_Варіанти'!G804,'06A_Варіанти'!G$1,IF(O813='06A_Варіанти'!H804,'06A_Варіанти'!H$1,IF(O813='06A_Варіанти'!I804,'06A_Варіанти'!I$1,IF(O813='06A_Варіанти'!J804,'06A_Варіанти'!J$1,IF(O813='06A_Варіанти'!K804,'06A_Варіанти'!K$1,IF(O813='06A_Варіанти'!L804,'06A_Варіанти'!L$1,IF(O813='06A_Варіанти'!M804,'06A_Варіанти'!M$1,IF(O813='06A_Варіанти'!N804,'06A_Варіанти'!N$1,IF(O813='06A_Варіанти'!O804,'06A_Варіанти'!O$1,IF(O813='06A_Варіанти'!P804,'06A_Варіанти'!P$1,IF(O813='06A_Варіанти'!Q804,'06A_Варіанти'!Q$1,IF(O813='06A_Варіанти'!R804,'06A_Варіанти'!R$1,"НЕМАЄ МАРШРУТУ"))))))))))))))</f>
        <v>DIRECT</v>
      </c>
      <c r="G813" s="2" t="str">
        <f t="shared" si="84"/>
        <v>БЕЗ ЗМІН</v>
      </c>
      <c r="H813" s="2">
        <f>IF(G813="НЕМАЄ МАРШРУТУ",0,O813-'06A_Варіанти'!T804)</f>
        <v>0</v>
      </c>
      <c r="I813" s="2">
        <f>IFERROR(INDEX('04_Потоки'!$E:$E,MATCH(A813,'04_Потоки'!$A:$A,0)),0)</f>
        <v>2.2389999999999999</v>
      </c>
      <c r="J813" s="2">
        <f t="shared" si="85"/>
        <v>1</v>
      </c>
      <c r="K813" s="2">
        <f>IF(C813="РЦК макси",0,2*'06A_Варіанти'!T804*J813)</f>
        <v>472.4</v>
      </c>
      <c r="L813" s="2">
        <f t="shared" si="86"/>
        <v>472.4</v>
      </c>
      <c r="M813" s="2">
        <f t="shared" si="87"/>
        <v>0</v>
      </c>
      <c r="N813" s="9">
        <f t="shared" si="88"/>
        <v>0</v>
      </c>
      <c r="O813" s="2">
        <f>MIN(IF('07A_Конструктор'!$D$5="Так",'06A_Варіанти'!E804,1E+99),IF('07A_Конструктор'!$D$6="Так",'06A_Варіанти'!F804,1E+99),IF('07A_Конструктор'!$D$7="Так",'06A_Варіанти'!G804,1E+99),IF('07A_Конструктор'!$D$8="Так",'06A_Варіанти'!H804,1E+99),IF('07A_Конструктор'!$D$9="Так",'06A_Варіанти'!I804,1E+99),IF('07A_Конструктор'!$D$10="Так",'06A_Варіанти'!J804,1E+99),IF('07A_Конструктор'!$D$11="Так",'06A_Варіанти'!K804,1E+99),IF('07A_Конструктор'!$D$12="Так",'06A_Варіанти'!L804,1E+99),IF('07A_Конструктор'!$D$13="Так",'06A_Варіанти'!M804,1E+99),IF('07A_Конструктор'!$D$14="Так",'06A_Варіанти'!N804,1E+99),IF('07A_Конструктор'!$D$15="Так",'06A_Варіанти'!O804,1E+99),IF('07A_Конструктор'!$D$16="Так",'06A_Варіанти'!P804,1E+99),IF('07A_Конструктор'!$D$17="Так",'06A_Варіанти'!Q804,1E+99),IF('06A_Варіанти'!R804="",1E+99,'06A_Варіанти'!R804))</f>
        <v>236.2</v>
      </c>
      <c r="P813" s="2" t="str">
        <f t="shared" si="89"/>
        <v>5 т</v>
      </c>
      <c r="Q813" s="2">
        <f t="shared" si="90"/>
        <v>14</v>
      </c>
      <c r="R813" s="2">
        <f>IF(OR(C813="РЦК макси",C813="РЦЧ SKU"),"SKU-потік",IFERROR(VLOOKUP(D813,'02_РЦ'!$A$3:$I$7,5,FALSE),0))</f>
        <v>800</v>
      </c>
      <c r="S813" s="2" t="str">
        <f>IF(OR(C813="РЦК макси",C813="РЦЧ SKU"),"Не рахується в ліміт",IFERROR(VLOOKUP(D813,'02_РЦ'!$A$3:$I$7,9,FALSE),"Немає РЦ"))</f>
        <v>В межах</v>
      </c>
    </row>
    <row r="814" spans="1:19">
      <c r="A814" s="2" t="str">
        <f>'06A_Варіанти'!A805</f>
        <v>BASE_560</v>
      </c>
      <c r="B814" s="2" t="str">
        <f>'06A_Варіанти'!B805</f>
        <v>TT_560</v>
      </c>
      <c r="C814" s="2" t="str">
        <f>'06A_Варіанти'!D805</f>
        <v>Основний</v>
      </c>
      <c r="D814" s="2" t="str">
        <f>'06A_Варіанти'!C805</f>
        <v>РЦП</v>
      </c>
      <c r="E814" s="2" t="str">
        <f>'06A_Варіанти'!S805</f>
        <v>DIRECT</v>
      </c>
      <c r="F814" s="2" t="str">
        <f>IF(O814='06A_Варіанти'!E805,'06A_Варіанти'!E$1,IF(O814='06A_Варіанти'!F805,'06A_Варіанти'!F$1,IF(O814='06A_Варіанти'!G805,'06A_Варіанти'!G$1,IF(O814='06A_Варіанти'!H805,'06A_Варіанти'!H$1,IF(O814='06A_Варіанти'!I805,'06A_Варіанти'!I$1,IF(O814='06A_Варіанти'!J805,'06A_Варіанти'!J$1,IF(O814='06A_Варіанти'!K805,'06A_Варіанти'!K$1,IF(O814='06A_Варіанти'!L805,'06A_Варіанти'!L$1,IF(O814='06A_Варіанти'!M805,'06A_Варіанти'!M$1,IF(O814='06A_Варіанти'!N805,'06A_Варіанти'!N$1,IF(O814='06A_Варіанти'!O805,'06A_Варіанти'!O$1,IF(O814='06A_Варіанти'!P805,'06A_Варіанти'!P$1,IF(O814='06A_Варіанти'!Q805,'06A_Варіанти'!Q$1,IF(O814='06A_Варіанти'!R805,'06A_Варіанти'!R$1,"НЕМАЄ МАРШРУТУ"))))))))))))))</f>
        <v>DIRECT</v>
      </c>
      <c r="G814" s="2" t="str">
        <f t="shared" si="84"/>
        <v>БЕЗ ЗМІН</v>
      </c>
      <c r="H814" s="2">
        <f>IF(G814="НЕМАЄ МАРШРУТУ",0,O814-'06A_Варіанти'!T805)</f>
        <v>0</v>
      </c>
      <c r="I814" s="2">
        <f>IFERROR(INDEX('04_Потоки'!$E:$E,MATCH(A814,'04_Потоки'!$A:$A,0)),0)</f>
        <v>2.2389999999999999</v>
      </c>
      <c r="J814" s="2">
        <f t="shared" si="85"/>
        <v>1</v>
      </c>
      <c r="K814" s="2">
        <f>IF(C814="РЦК макси",0,2*'06A_Варіанти'!T805*J814)</f>
        <v>480.4</v>
      </c>
      <c r="L814" s="2">
        <f t="shared" si="86"/>
        <v>480.4</v>
      </c>
      <c r="M814" s="2">
        <f t="shared" si="87"/>
        <v>0</v>
      </c>
      <c r="N814" s="9">
        <f t="shared" si="88"/>
        <v>0</v>
      </c>
      <c r="O814" s="2">
        <f>MIN(IF('07A_Конструктор'!$D$5="Так",'06A_Варіанти'!E805,1E+99),IF('07A_Конструктор'!$D$6="Так",'06A_Варіанти'!F805,1E+99),IF('07A_Конструктор'!$D$7="Так",'06A_Варіанти'!G805,1E+99),IF('07A_Конструктор'!$D$8="Так",'06A_Варіанти'!H805,1E+99),IF('07A_Конструктор'!$D$9="Так",'06A_Варіанти'!I805,1E+99),IF('07A_Конструктор'!$D$10="Так",'06A_Варіанти'!J805,1E+99),IF('07A_Конструктор'!$D$11="Так",'06A_Варіанти'!K805,1E+99),IF('07A_Конструктор'!$D$12="Так",'06A_Варіанти'!L805,1E+99),IF('07A_Конструктор'!$D$13="Так",'06A_Варіанти'!M805,1E+99),IF('07A_Конструктор'!$D$14="Так",'06A_Варіанти'!N805,1E+99),IF('07A_Конструктор'!$D$15="Так",'06A_Варіанти'!O805,1E+99),IF('07A_Конструктор'!$D$16="Так",'06A_Варіанти'!P805,1E+99),IF('07A_Конструктор'!$D$17="Так",'06A_Варіанти'!Q805,1E+99),IF('06A_Варіанти'!R805="",1E+99,'06A_Варіанти'!R805))</f>
        <v>240.2</v>
      </c>
      <c r="P814" s="2" t="str">
        <f t="shared" si="89"/>
        <v>5 т</v>
      </c>
      <c r="Q814" s="2">
        <f t="shared" si="90"/>
        <v>14</v>
      </c>
      <c r="R814" s="2">
        <f>IF(OR(C814="РЦК макси",C814="РЦЧ SKU"),"SKU-потік",IFERROR(VLOOKUP(D814,'02_РЦ'!$A$3:$I$7,5,FALSE),0))</f>
        <v>800</v>
      </c>
      <c r="S814" s="2" t="str">
        <f>IF(OR(C814="РЦК макси",C814="РЦЧ SKU"),"Не рахується в ліміт",IFERROR(VLOOKUP(D814,'02_РЦ'!$A$3:$I$7,9,FALSE),"Немає РЦ"))</f>
        <v>В межах</v>
      </c>
    </row>
    <row r="815" spans="1:19">
      <c r="A815" s="2" t="str">
        <f>'06A_Варіанти'!A806</f>
        <v>BASE_544</v>
      </c>
      <c r="B815" s="2" t="str">
        <f>'06A_Варіанти'!B806</f>
        <v>TT_544</v>
      </c>
      <c r="C815" s="2" t="str">
        <f>'06A_Варіанти'!D806</f>
        <v>Основний</v>
      </c>
      <c r="D815" s="2" t="str">
        <f>'06A_Варіанти'!C806</f>
        <v>РЦВ</v>
      </c>
      <c r="E815" s="2" t="str">
        <f>'06A_Варіанти'!S806</f>
        <v>DIRECT</v>
      </c>
      <c r="F815" s="2" t="str">
        <f>IF(O815='06A_Варіанти'!E806,'06A_Варіанти'!E$1,IF(O815='06A_Варіанти'!F806,'06A_Варіанти'!F$1,IF(O815='06A_Варіанти'!G806,'06A_Варіанти'!G$1,IF(O815='06A_Варіанти'!H806,'06A_Варіанти'!H$1,IF(O815='06A_Варіанти'!I806,'06A_Варіанти'!I$1,IF(O815='06A_Варіанти'!J806,'06A_Варіанти'!J$1,IF(O815='06A_Варіанти'!K806,'06A_Варіанти'!K$1,IF(O815='06A_Варіанти'!L806,'06A_Варіанти'!L$1,IF(O815='06A_Варіанти'!M806,'06A_Варіанти'!M$1,IF(O815='06A_Варіанти'!N806,'06A_Варіанти'!N$1,IF(O815='06A_Варіанти'!O806,'06A_Варіанти'!O$1,IF(O815='06A_Варіанти'!P806,'06A_Варіанти'!P$1,IF(O815='06A_Варіанти'!Q806,'06A_Варіанти'!Q$1,IF(O815='06A_Варіанти'!R806,'06A_Варіанти'!R$1,"НЕМАЄ МАРШРУТУ"))))))))))))))</f>
        <v>DIRECT</v>
      </c>
      <c r="G815" s="2" t="str">
        <f t="shared" si="84"/>
        <v>БЕЗ ЗМІН</v>
      </c>
      <c r="H815" s="2">
        <f>IF(G815="НЕМАЄ МАРШРУТУ",0,O815-'06A_Варіанти'!T806)</f>
        <v>0</v>
      </c>
      <c r="I815" s="2">
        <f>IFERROR(INDEX('04_Потоки'!$E:$E,MATCH(A815,'04_Потоки'!$A:$A,0)),0)</f>
        <v>2.2389999999999999</v>
      </c>
      <c r="J815" s="2">
        <f t="shared" si="85"/>
        <v>1</v>
      </c>
      <c r="K815" s="2">
        <f>IF(C815="РЦК макси",0,2*'06A_Варіанти'!T806*J815)</f>
        <v>332</v>
      </c>
      <c r="L815" s="2">
        <f t="shared" si="86"/>
        <v>332</v>
      </c>
      <c r="M815" s="2">
        <f t="shared" si="87"/>
        <v>0</v>
      </c>
      <c r="N815" s="9">
        <f t="shared" si="88"/>
        <v>0</v>
      </c>
      <c r="O815" s="2">
        <f>MIN(IF('07A_Конструктор'!$D$5="Так",'06A_Варіанти'!E806,1E+99),IF('07A_Конструктор'!$D$6="Так",'06A_Варіанти'!F806,1E+99),IF('07A_Конструктор'!$D$7="Так",'06A_Варіанти'!G806,1E+99),IF('07A_Конструктор'!$D$8="Так",'06A_Варіанти'!H806,1E+99),IF('07A_Конструктор'!$D$9="Так",'06A_Варіанти'!I806,1E+99),IF('07A_Конструктор'!$D$10="Так",'06A_Варіанти'!J806,1E+99),IF('07A_Конструктор'!$D$11="Так",'06A_Варіанти'!K806,1E+99),IF('07A_Конструктор'!$D$12="Так",'06A_Варіанти'!L806,1E+99),IF('07A_Конструктор'!$D$13="Так",'06A_Варіанти'!M806,1E+99),IF('07A_Конструктор'!$D$14="Так",'06A_Варіанти'!N806,1E+99),IF('07A_Конструктор'!$D$15="Так",'06A_Варіанти'!O806,1E+99),IF('07A_Конструктор'!$D$16="Так",'06A_Варіанти'!P806,1E+99),IF('07A_Конструктор'!$D$17="Так",'06A_Варіанти'!Q806,1E+99),IF('06A_Варіанти'!R806="",1E+99,'06A_Варіанти'!R806))</f>
        <v>166</v>
      </c>
      <c r="P815" s="2" t="str">
        <f t="shared" si="89"/>
        <v>5 т</v>
      </c>
      <c r="Q815" s="2">
        <f t="shared" si="90"/>
        <v>14</v>
      </c>
      <c r="R815" s="2">
        <f>IF(OR(C815="РЦК макси",C815="РЦЧ SKU"),"SKU-потік",IFERROR(VLOOKUP(D815,'02_РЦ'!$A$3:$I$7,5,FALSE),0))</f>
        <v>500</v>
      </c>
      <c r="S815" s="2" t="str">
        <f>IF(OR(C815="РЦК макси",C815="РЦЧ SKU"),"Не рахується в ліміт",IFERROR(VLOOKUP(D815,'02_РЦ'!$A$3:$I$7,9,FALSE),"Немає РЦ"))</f>
        <v>В межах</v>
      </c>
    </row>
    <row r="816" spans="1:19">
      <c r="A816" s="2" t="str">
        <f>'06A_Варіанти'!A807</f>
        <v>BASE_557</v>
      </c>
      <c r="B816" s="2" t="str">
        <f>'06A_Варіанти'!B807</f>
        <v>TT_557</v>
      </c>
      <c r="C816" s="2" t="str">
        <f>'06A_Варіанти'!D807</f>
        <v>Основний</v>
      </c>
      <c r="D816" s="2" t="str">
        <f>'06A_Варіанти'!C807</f>
        <v>РЦВ</v>
      </c>
      <c r="E816" s="2" t="str">
        <f>'06A_Варіанти'!S807</f>
        <v>DIRECT</v>
      </c>
      <c r="F816" s="2" t="str">
        <f>IF(O816='06A_Варіанти'!E807,'06A_Варіанти'!E$1,IF(O816='06A_Варіанти'!F807,'06A_Варіанти'!F$1,IF(O816='06A_Варіанти'!G807,'06A_Варіанти'!G$1,IF(O816='06A_Варіанти'!H807,'06A_Варіанти'!H$1,IF(O816='06A_Варіанти'!I807,'06A_Варіанти'!I$1,IF(O816='06A_Варіанти'!J807,'06A_Варіанти'!J$1,IF(O816='06A_Варіанти'!K807,'06A_Варіанти'!K$1,IF(O816='06A_Варіанти'!L807,'06A_Варіанти'!L$1,IF(O816='06A_Варіанти'!M807,'06A_Варіанти'!M$1,IF(O816='06A_Варіанти'!N807,'06A_Варіанти'!N$1,IF(O816='06A_Варіанти'!O807,'06A_Варіанти'!O$1,IF(O816='06A_Варіанти'!P807,'06A_Варіанти'!P$1,IF(O816='06A_Варіанти'!Q807,'06A_Варіанти'!Q$1,IF(O816='06A_Варіанти'!R807,'06A_Варіанти'!R$1,"НЕМАЄ МАРШРУТУ"))))))))))))))</f>
        <v>DIRECT</v>
      </c>
      <c r="G816" s="2" t="str">
        <f t="shared" si="84"/>
        <v>БЕЗ ЗМІН</v>
      </c>
      <c r="H816" s="2">
        <f>IF(G816="НЕМАЄ МАРШРУТУ",0,O816-'06A_Варіанти'!T807)</f>
        <v>0</v>
      </c>
      <c r="I816" s="2">
        <f>IFERROR(INDEX('04_Потоки'!$E:$E,MATCH(A816,'04_Потоки'!$A:$A,0)),0)</f>
        <v>2.2389999999999999</v>
      </c>
      <c r="J816" s="2">
        <f t="shared" si="85"/>
        <v>1</v>
      </c>
      <c r="K816" s="2">
        <f>IF(C816="РЦК макси",0,2*'06A_Варіанти'!T807*J816)</f>
        <v>816.2</v>
      </c>
      <c r="L816" s="2">
        <f t="shared" si="86"/>
        <v>816.2</v>
      </c>
      <c r="M816" s="2">
        <f t="shared" si="87"/>
        <v>0</v>
      </c>
      <c r="N816" s="9">
        <f t="shared" si="88"/>
        <v>0</v>
      </c>
      <c r="O816" s="2">
        <f>MIN(IF('07A_Конструктор'!$D$5="Так",'06A_Варіанти'!E807,1E+99),IF('07A_Конструктор'!$D$6="Так",'06A_Варіанти'!F807,1E+99),IF('07A_Конструктор'!$D$7="Так",'06A_Варіанти'!G807,1E+99),IF('07A_Конструктор'!$D$8="Так",'06A_Варіанти'!H807,1E+99),IF('07A_Конструктор'!$D$9="Так",'06A_Варіанти'!I807,1E+99),IF('07A_Конструктор'!$D$10="Так",'06A_Варіанти'!J807,1E+99),IF('07A_Конструктор'!$D$11="Так",'06A_Варіанти'!K807,1E+99),IF('07A_Конструктор'!$D$12="Так",'06A_Варіанти'!L807,1E+99),IF('07A_Конструктор'!$D$13="Так",'06A_Варіанти'!M807,1E+99),IF('07A_Конструктор'!$D$14="Так",'06A_Варіанти'!N807,1E+99),IF('07A_Конструктор'!$D$15="Так",'06A_Варіанти'!O807,1E+99),IF('07A_Конструктор'!$D$16="Так",'06A_Варіанти'!P807,1E+99),IF('07A_Конструктор'!$D$17="Так",'06A_Варіанти'!Q807,1E+99),IF('06A_Варіанти'!R807="",1E+99,'06A_Варіанти'!R807))</f>
        <v>408.1</v>
      </c>
      <c r="P816" s="2" t="str">
        <f t="shared" si="89"/>
        <v>5 т</v>
      </c>
      <c r="Q816" s="2">
        <f t="shared" si="90"/>
        <v>14</v>
      </c>
      <c r="R816" s="2">
        <f>IF(OR(C816="РЦК макси",C816="РЦЧ SKU"),"SKU-потік",IFERROR(VLOOKUP(D816,'02_РЦ'!$A$3:$I$7,5,FALSE),0))</f>
        <v>500</v>
      </c>
      <c r="S816" s="2" t="str">
        <f>IF(OR(C816="РЦК макси",C816="РЦЧ SKU"),"Не рахується в ліміт",IFERROR(VLOOKUP(D816,'02_РЦ'!$A$3:$I$7,9,FALSE),"Немає РЦ"))</f>
        <v>В межах</v>
      </c>
    </row>
    <row r="817" spans="1:19">
      <c r="A817" s="2" t="str">
        <f>'06A_Варіанти'!A808</f>
        <v>BASE_565</v>
      </c>
      <c r="B817" s="2" t="str">
        <f>'06A_Варіанти'!B808</f>
        <v>TT_565</v>
      </c>
      <c r="C817" s="2" t="str">
        <f>'06A_Варіанти'!D808</f>
        <v>Основний</v>
      </c>
      <c r="D817" s="2" t="str">
        <f>'06A_Варіанти'!C808</f>
        <v>РЦВ</v>
      </c>
      <c r="E817" s="2" t="str">
        <f>'06A_Варіанти'!S808</f>
        <v>DIRECT</v>
      </c>
      <c r="F817" s="2" t="str">
        <f>IF(O817='06A_Варіанти'!E808,'06A_Варіанти'!E$1,IF(O817='06A_Варіанти'!F808,'06A_Варіанти'!F$1,IF(O817='06A_Варіанти'!G808,'06A_Варіанти'!G$1,IF(O817='06A_Варіанти'!H808,'06A_Варіанти'!H$1,IF(O817='06A_Варіанти'!I808,'06A_Варіанти'!I$1,IF(O817='06A_Варіанти'!J808,'06A_Варіанти'!J$1,IF(O817='06A_Варіанти'!K808,'06A_Варіанти'!K$1,IF(O817='06A_Варіанти'!L808,'06A_Варіанти'!L$1,IF(O817='06A_Варіанти'!M808,'06A_Варіанти'!M$1,IF(O817='06A_Варіанти'!N808,'06A_Варіанти'!N$1,IF(O817='06A_Варіанти'!O808,'06A_Варіанти'!O$1,IF(O817='06A_Варіанти'!P808,'06A_Варіанти'!P$1,IF(O817='06A_Варіанти'!Q808,'06A_Варіанти'!Q$1,IF(O817='06A_Варіанти'!R808,'06A_Варіанти'!R$1,"НЕМАЄ МАРШРУТУ"))))))))))))))</f>
        <v>DIRECT</v>
      </c>
      <c r="G817" s="2" t="str">
        <f t="shared" si="84"/>
        <v>БЕЗ ЗМІН</v>
      </c>
      <c r="H817" s="2">
        <f>IF(G817="НЕМАЄ МАРШРУТУ",0,O817-'06A_Варіанти'!T808)</f>
        <v>0</v>
      </c>
      <c r="I817" s="2">
        <f>IFERROR(INDEX('04_Потоки'!$E:$E,MATCH(A817,'04_Потоки'!$A:$A,0)),0)</f>
        <v>2.2389999999999999</v>
      </c>
      <c r="J817" s="2">
        <f t="shared" si="85"/>
        <v>1</v>
      </c>
      <c r="K817" s="2">
        <f>IF(C817="РЦК макси",0,2*'06A_Варіанти'!T808*J817)</f>
        <v>94</v>
      </c>
      <c r="L817" s="2">
        <f t="shared" si="86"/>
        <v>94</v>
      </c>
      <c r="M817" s="2">
        <f t="shared" si="87"/>
        <v>0</v>
      </c>
      <c r="N817" s="9">
        <f t="shared" si="88"/>
        <v>0</v>
      </c>
      <c r="O817" s="2">
        <f>MIN(IF('07A_Конструктор'!$D$5="Так",'06A_Варіанти'!E808,1E+99),IF('07A_Конструктор'!$D$6="Так",'06A_Варіанти'!F808,1E+99),IF('07A_Конструктор'!$D$7="Так",'06A_Варіанти'!G808,1E+99),IF('07A_Конструктор'!$D$8="Так",'06A_Варіанти'!H808,1E+99),IF('07A_Конструктор'!$D$9="Так",'06A_Варіанти'!I808,1E+99),IF('07A_Конструктор'!$D$10="Так",'06A_Варіанти'!J808,1E+99),IF('07A_Конструктор'!$D$11="Так",'06A_Варіанти'!K808,1E+99),IF('07A_Конструктор'!$D$12="Так",'06A_Варіанти'!L808,1E+99),IF('07A_Конструктор'!$D$13="Так",'06A_Варіанти'!M808,1E+99),IF('07A_Конструктор'!$D$14="Так",'06A_Варіанти'!N808,1E+99),IF('07A_Конструктор'!$D$15="Так",'06A_Варіанти'!O808,1E+99),IF('07A_Конструктор'!$D$16="Так",'06A_Варіанти'!P808,1E+99),IF('07A_Конструктор'!$D$17="Так",'06A_Варіанти'!Q808,1E+99),IF('06A_Варіанти'!R808="",1E+99,'06A_Варіанти'!R808))</f>
        <v>47</v>
      </c>
      <c r="P817" s="2" t="str">
        <f t="shared" si="89"/>
        <v>5 т</v>
      </c>
      <c r="Q817" s="2">
        <f t="shared" si="90"/>
        <v>14</v>
      </c>
      <c r="R817" s="2">
        <f>IF(OR(C817="РЦК макси",C817="РЦЧ SKU"),"SKU-потік",IFERROR(VLOOKUP(D817,'02_РЦ'!$A$3:$I$7,5,FALSE),0))</f>
        <v>500</v>
      </c>
      <c r="S817" s="2" t="str">
        <f>IF(OR(C817="РЦК макси",C817="РЦЧ SKU"),"Не рахується в ліміт",IFERROR(VLOOKUP(D817,'02_РЦ'!$A$3:$I$7,9,FALSE),"Немає РЦ"))</f>
        <v>В межах</v>
      </c>
    </row>
    <row r="818" spans="1:19">
      <c r="A818" s="2" t="str">
        <f>'06A_Варіанти'!A809</f>
        <v>BASE_566</v>
      </c>
      <c r="B818" s="2" t="str">
        <f>'06A_Варіанти'!B809</f>
        <v>TT_566</v>
      </c>
      <c r="C818" s="2" t="str">
        <f>'06A_Варіанти'!D809</f>
        <v>Основний</v>
      </c>
      <c r="D818" s="2" t="str">
        <f>'06A_Варіанти'!C809</f>
        <v>РЦП</v>
      </c>
      <c r="E818" s="2" t="str">
        <f>'06A_Варіанти'!S809</f>
        <v>DIRECT</v>
      </c>
      <c r="F818" s="2" t="str">
        <f>IF(O818='06A_Варіанти'!E809,'06A_Варіанти'!E$1,IF(O818='06A_Варіанти'!F809,'06A_Варіанти'!F$1,IF(O818='06A_Варіанти'!G809,'06A_Варіанти'!G$1,IF(O818='06A_Варіанти'!H809,'06A_Варіанти'!H$1,IF(O818='06A_Варіанти'!I809,'06A_Варіанти'!I$1,IF(O818='06A_Варіанти'!J809,'06A_Варіанти'!J$1,IF(O818='06A_Варіанти'!K809,'06A_Варіанти'!K$1,IF(O818='06A_Варіанти'!L809,'06A_Варіанти'!L$1,IF(O818='06A_Варіанти'!M809,'06A_Варіанти'!M$1,IF(O818='06A_Варіанти'!N809,'06A_Варіанти'!N$1,IF(O818='06A_Варіанти'!O809,'06A_Варіанти'!O$1,IF(O818='06A_Варіанти'!P809,'06A_Варіанти'!P$1,IF(O818='06A_Варіанти'!Q809,'06A_Варіанти'!Q$1,IF(O818='06A_Варіанти'!R809,'06A_Варіанти'!R$1,"НЕМАЄ МАРШРУТУ"))))))))))))))</f>
        <v>DIRECT</v>
      </c>
      <c r="G818" s="2" t="str">
        <f t="shared" si="84"/>
        <v>БЕЗ ЗМІН</v>
      </c>
      <c r="H818" s="2">
        <f>IF(G818="НЕМАЄ МАРШРУТУ",0,O818-'06A_Варіанти'!T809)</f>
        <v>0</v>
      </c>
      <c r="I818" s="2">
        <f>IFERROR(INDEX('04_Потоки'!$E:$E,MATCH(A818,'04_Потоки'!$A:$A,0)),0)</f>
        <v>2.2389999999999999</v>
      </c>
      <c r="J818" s="2">
        <f t="shared" si="85"/>
        <v>1</v>
      </c>
      <c r="K818" s="2">
        <f>IF(C818="РЦК макси",0,2*'06A_Варіанти'!T809*J818)</f>
        <v>440.4</v>
      </c>
      <c r="L818" s="2">
        <f t="shared" si="86"/>
        <v>440.4</v>
      </c>
      <c r="M818" s="2">
        <f t="shared" si="87"/>
        <v>0</v>
      </c>
      <c r="N818" s="9">
        <f t="shared" si="88"/>
        <v>0</v>
      </c>
      <c r="O818" s="2">
        <f>MIN(IF('07A_Конструктор'!$D$5="Так",'06A_Варіанти'!E809,1E+99),IF('07A_Конструктор'!$D$6="Так",'06A_Варіанти'!F809,1E+99),IF('07A_Конструктор'!$D$7="Так",'06A_Варіанти'!G809,1E+99),IF('07A_Конструктор'!$D$8="Так",'06A_Варіанти'!H809,1E+99),IF('07A_Конструктор'!$D$9="Так",'06A_Варіанти'!I809,1E+99),IF('07A_Конструктор'!$D$10="Так",'06A_Варіанти'!J809,1E+99),IF('07A_Конструктор'!$D$11="Так",'06A_Варіанти'!K809,1E+99),IF('07A_Конструктор'!$D$12="Так",'06A_Варіанти'!L809,1E+99),IF('07A_Конструктор'!$D$13="Так",'06A_Варіанти'!M809,1E+99),IF('07A_Конструктор'!$D$14="Так",'06A_Варіанти'!N809,1E+99),IF('07A_Конструктор'!$D$15="Так",'06A_Варіанти'!O809,1E+99),IF('07A_Конструктор'!$D$16="Так",'06A_Варіанти'!P809,1E+99),IF('07A_Конструктор'!$D$17="Так",'06A_Варіанти'!Q809,1E+99),IF('06A_Варіанти'!R809="",1E+99,'06A_Варіанти'!R809))</f>
        <v>220.2</v>
      </c>
      <c r="P818" s="2" t="str">
        <f t="shared" si="89"/>
        <v>5 т</v>
      </c>
      <c r="Q818" s="2">
        <f t="shared" si="90"/>
        <v>14</v>
      </c>
      <c r="R818" s="2">
        <f>IF(OR(C818="РЦК макси",C818="РЦЧ SKU"),"SKU-потік",IFERROR(VLOOKUP(D818,'02_РЦ'!$A$3:$I$7,5,FALSE),0))</f>
        <v>800</v>
      </c>
      <c r="S818" s="2" t="str">
        <f>IF(OR(C818="РЦК макси",C818="РЦЧ SKU"),"Не рахується в ліміт",IFERROR(VLOOKUP(D818,'02_РЦ'!$A$3:$I$7,9,FALSE),"Немає РЦ"))</f>
        <v>В межах</v>
      </c>
    </row>
    <row r="819" spans="1:19">
      <c r="A819" s="2" t="str">
        <f>'06A_Варіанти'!A810</f>
        <v>BASE_582</v>
      </c>
      <c r="B819" s="2" t="str">
        <f>'06A_Варіанти'!B810</f>
        <v>TT_582</v>
      </c>
      <c r="C819" s="2" t="str">
        <f>'06A_Варіанти'!D810</f>
        <v>Основний</v>
      </c>
      <c r="D819" s="2" t="str">
        <f>'06A_Варіанти'!C810</f>
        <v>РЦВ</v>
      </c>
      <c r="E819" s="2" t="str">
        <f>'06A_Варіанти'!S810</f>
        <v>DIRECT</v>
      </c>
      <c r="F819" s="2" t="str">
        <f>IF(O819='06A_Варіанти'!E810,'06A_Варіанти'!E$1,IF(O819='06A_Варіанти'!F810,'06A_Варіанти'!F$1,IF(O819='06A_Варіанти'!G810,'06A_Варіанти'!G$1,IF(O819='06A_Варіанти'!H810,'06A_Варіанти'!H$1,IF(O819='06A_Варіанти'!I810,'06A_Варіанти'!I$1,IF(O819='06A_Варіанти'!J810,'06A_Варіанти'!J$1,IF(O819='06A_Варіанти'!K810,'06A_Варіанти'!K$1,IF(O819='06A_Варіанти'!L810,'06A_Варіанти'!L$1,IF(O819='06A_Варіанти'!M810,'06A_Варіанти'!M$1,IF(O819='06A_Варіанти'!N810,'06A_Варіанти'!N$1,IF(O819='06A_Варіанти'!O810,'06A_Варіанти'!O$1,IF(O819='06A_Варіанти'!P810,'06A_Варіанти'!P$1,IF(O819='06A_Варіанти'!Q810,'06A_Варіанти'!Q$1,IF(O819='06A_Варіанти'!R810,'06A_Варіанти'!R$1,"НЕМАЄ МАРШРУТУ"))))))))))))))</f>
        <v>DIRECT</v>
      </c>
      <c r="G819" s="2" t="str">
        <f t="shared" si="84"/>
        <v>БЕЗ ЗМІН</v>
      </c>
      <c r="H819" s="2">
        <f>IF(G819="НЕМАЄ МАРШРУТУ",0,O819-'06A_Варіанти'!T810)</f>
        <v>0</v>
      </c>
      <c r="I819" s="2">
        <f>IFERROR(INDEX('04_Потоки'!$E:$E,MATCH(A819,'04_Потоки'!$A:$A,0)),0)</f>
        <v>2.2389999999999999</v>
      </c>
      <c r="J819" s="2">
        <f t="shared" si="85"/>
        <v>1</v>
      </c>
      <c r="K819" s="2">
        <f>IF(C819="РЦК макси",0,2*'06A_Варіанти'!T810*J819)</f>
        <v>482.8</v>
      </c>
      <c r="L819" s="2">
        <f t="shared" si="86"/>
        <v>482.8</v>
      </c>
      <c r="M819" s="2">
        <f t="shared" si="87"/>
        <v>0</v>
      </c>
      <c r="N819" s="9">
        <f t="shared" si="88"/>
        <v>0</v>
      </c>
      <c r="O819" s="2">
        <f>MIN(IF('07A_Конструктор'!$D$5="Так",'06A_Варіанти'!E810,1E+99),IF('07A_Конструктор'!$D$6="Так",'06A_Варіанти'!F810,1E+99),IF('07A_Конструктор'!$D$7="Так",'06A_Варіанти'!G810,1E+99),IF('07A_Конструктор'!$D$8="Так",'06A_Варіанти'!H810,1E+99),IF('07A_Конструктор'!$D$9="Так",'06A_Варіанти'!I810,1E+99),IF('07A_Конструктор'!$D$10="Так",'06A_Варіанти'!J810,1E+99),IF('07A_Конструктор'!$D$11="Так",'06A_Варіанти'!K810,1E+99),IF('07A_Конструктор'!$D$12="Так",'06A_Варіанти'!L810,1E+99),IF('07A_Конструктор'!$D$13="Так",'06A_Варіанти'!M810,1E+99),IF('07A_Конструктор'!$D$14="Так",'06A_Варіанти'!N810,1E+99),IF('07A_Конструктор'!$D$15="Так",'06A_Варіанти'!O810,1E+99),IF('07A_Конструктор'!$D$16="Так",'06A_Варіанти'!P810,1E+99),IF('07A_Конструктор'!$D$17="Так",'06A_Варіанти'!Q810,1E+99),IF('06A_Варіанти'!R810="",1E+99,'06A_Варіанти'!R810))</f>
        <v>241.4</v>
      </c>
      <c r="P819" s="2" t="str">
        <f t="shared" si="89"/>
        <v>5 т</v>
      </c>
      <c r="Q819" s="2">
        <f t="shared" si="90"/>
        <v>14</v>
      </c>
      <c r="R819" s="2">
        <f>IF(OR(C819="РЦК макси",C819="РЦЧ SKU"),"SKU-потік",IFERROR(VLOOKUP(D819,'02_РЦ'!$A$3:$I$7,5,FALSE),0))</f>
        <v>500</v>
      </c>
      <c r="S819" s="2" t="str">
        <f>IF(OR(C819="РЦК макси",C819="РЦЧ SKU"),"Не рахується в ліміт",IFERROR(VLOOKUP(D819,'02_РЦ'!$A$3:$I$7,9,FALSE),"Немає РЦ"))</f>
        <v>В межах</v>
      </c>
    </row>
    <row r="820" spans="1:19">
      <c r="A820" s="2" t="str">
        <f>'06A_Варіанти'!A811</f>
        <v>BASE_578</v>
      </c>
      <c r="B820" s="2" t="str">
        <f>'06A_Варіанти'!B811</f>
        <v>TT_578</v>
      </c>
      <c r="C820" s="2" t="str">
        <f>'06A_Варіанти'!D811</f>
        <v>Основний</v>
      </c>
      <c r="D820" s="2" t="str">
        <f>'06A_Варіанти'!C811</f>
        <v>РЦВ</v>
      </c>
      <c r="E820" s="2" t="str">
        <f>'06A_Варіанти'!S811</f>
        <v>DIRECT</v>
      </c>
      <c r="F820" s="2" t="str">
        <f>IF(O820='06A_Варіанти'!E811,'06A_Варіанти'!E$1,IF(O820='06A_Варіанти'!F811,'06A_Варіанти'!F$1,IF(O820='06A_Варіанти'!G811,'06A_Варіанти'!G$1,IF(O820='06A_Варіанти'!H811,'06A_Варіанти'!H$1,IF(O820='06A_Варіанти'!I811,'06A_Варіанти'!I$1,IF(O820='06A_Варіанти'!J811,'06A_Варіанти'!J$1,IF(O820='06A_Варіанти'!K811,'06A_Варіанти'!K$1,IF(O820='06A_Варіанти'!L811,'06A_Варіанти'!L$1,IF(O820='06A_Варіанти'!M811,'06A_Варіанти'!M$1,IF(O820='06A_Варіанти'!N811,'06A_Варіанти'!N$1,IF(O820='06A_Варіанти'!O811,'06A_Варіанти'!O$1,IF(O820='06A_Варіанти'!P811,'06A_Варіанти'!P$1,IF(O820='06A_Варіанти'!Q811,'06A_Варіанти'!Q$1,IF(O820='06A_Варіанти'!R811,'06A_Варіанти'!R$1,"НЕМАЄ МАРШРУТУ"))))))))))))))</f>
        <v>DIRECT</v>
      </c>
      <c r="G820" s="2" t="str">
        <f t="shared" si="84"/>
        <v>БЕЗ ЗМІН</v>
      </c>
      <c r="H820" s="2">
        <f>IF(G820="НЕМАЄ МАРШРУТУ",0,O820-'06A_Варіанти'!T811)</f>
        <v>0</v>
      </c>
      <c r="I820" s="2">
        <f>IFERROR(INDEX('04_Потоки'!$E:$E,MATCH(A820,'04_Потоки'!$A:$A,0)),0)</f>
        <v>2.2389999999999999</v>
      </c>
      <c r="J820" s="2">
        <f t="shared" si="85"/>
        <v>1</v>
      </c>
      <c r="K820" s="2">
        <f>IF(C820="РЦК макси",0,2*'06A_Варіанти'!T811*J820)</f>
        <v>619.4</v>
      </c>
      <c r="L820" s="2">
        <f t="shared" si="86"/>
        <v>619.4</v>
      </c>
      <c r="M820" s="2">
        <f t="shared" si="87"/>
        <v>0</v>
      </c>
      <c r="N820" s="9">
        <f t="shared" si="88"/>
        <v>0</v>
      </c>
      <c r="O820" s="2">
        <f>MIN(IF('07A_Конструктор'!$D$5="Так",'06A_Варіанти'!E811,1E+99),IF('07A_Конструктор'!$D$6="Так",'06A_Варіанти'!F811,1E+99),IF('07A_Конструктор'!$D$7="Так",'06A_Варіанти'!G811,1E+99),IF('07A_Конструктор'!$D$8="Так",'06A_Варіанти'!H811,1E+99),IF('07A_Конструктор'!$D$9="Так",'06A_Варіанти'!I811,1E+99),IF('07A_Конструктор'!$D$10="Так",'06A_Варіанти'!J811,1E+99),IF('07A_Конструктор'!$D$11="Так",'06A_Варіанти'!K811,1E+99),IF('07A_Конструктор'!$D$12="Так",'06A_Варіанти'!L811,1E+99),IF('07A_Конструктор'!$D$13="Так",'06A_Варіанти'!M811,1E+99),IF('07A_Конструктор'!$D$14="Так",'06A_Варіанти'!N811,1E+99),IF('07A_Конструктор'!$D$15="Так",'06A_Варіанти'!O811,1E+99),IF('07A_Конструктор'!$D$16="Так",'06A_Варіанти'!P811,1E+99),IF('07A_Конструктор'!$D$17="Так",'06A_Варіанти'!Q811,1E+99),IF('06A_Варіанти'!R811="",1E+99,'06A_Варіанти'!R811))</f>
        <v>309.7</v>
      </c>
      <c r="P820" s="2" t="str">
        <f t="shared" si="89"/>
        <v>5 т</v>
      </c>
      <c r="Q820" s="2">
        <f t="shared" si="90"/>
        <v>14</v>
      </c>
      <c r="R820" s="2">
        <f>IF(OR(C820="РЦК макси",C820="РЦЧ SKU"),"SKU-потік",IFERROR(VLOOKUP(D820,'02_РЦ'!$A$3:$I$7,5,FALSE),0))</f>
        <v>500</v>
      </c>
      <c r="S820" s="2" t="str">
        <f>IF(OR(C820="РЦК макси",C820="РЦЧ SKU"),"Не рахується в ліміт",IFERROR(VLOOKUP(D820,'02_РЦ'!$A$3:$I$7,9,FALSE),"Немає РЦ"))</f>
        <v>В межах</v>
      </c>
    </row>
    <row r="821" spans="1:19">
      <c r="A821" s="2" t="str">
        <f>'06A_Варіанти'!A812</f>
        <v>BASE_103</v>
      </c>
      <c r="B821" s="2" t="str">
        <f>'06A_Варіанти'!B812</f>
        <v>TT_103</v>
      </c>
      <c r="C821" s="2" t="str">
        <f>'06A_Варіанти'!D812</f>
        <v>Основний</v>
      </c>
      <c r="D821" s="2" t="str">
        <f>'06A_Варіанти'!C812</f>
        <v>РЦВ</v>
      </c>
      <c r="E821" s="2" t="str">
        <f>'06A_Варіанти'!S812</f>
        <v>DIRECT</v>
      </c>
      <c r="F821" s="2" t="str">
        <f>IF(O821='06A_Варіанти'!E812,'06A_Варіанти'!E$1,IF(O821='06A_Варіанти'!F812,'06A_Варіанти'!F$1,IF(O821='06A_Варіанти'!G812,'06A_Варіанти'!G$1,IF(O821='06A_Варіанти'!H812,'06A_Варіанти'!H$1,IF(O821='06A_Варіанти'!I812,'06A_Варіанти'!I$1,IF(O821='06A_Варіанти'!J812,'06A_Варіанти'!J$1,IF(O821='06A_Варіанти'!K812,'06A_Варіанти'!K$1,IF(O821='06A_Варіанти'!L812,'06A_Варіанти'!L$1,IF(O821='06A_Варіанти'!M812,'06A_Варіанти'!M$1,IF(O821='06A_Варіанти'!N812,'06A_Варіанти'!N$1,IF(O821='06A_Варіанти'!O812,'06A_Варіанти'!O$1,IF(O821='06A_Варіанти'!P812,'06A_Варіанти'!P$1,IF(O821='06A_Варіанти'!Q812,'06A_Варіанти'!Q$1,IF(O821='06A_Варіанти'!R812,'06A_Варіанти'!R$1,"НЕМАЄ МАРШРУТУ"))))))))))))))</f>
        <v>DIRECT</v>
      </c>
      <c r="G821" s="2" t="str">
        <f t="shared" si="84"/>
        <v>БЕЗ ЗМІН</v>
      </c>
      <c r="H821" s="2">
        <f>IF(G821="НЕМАЄ МАРШРУТУ",0,O821-'06A_Варіанти'!T812)</f>
        <v>0</v>
      </c>
      <c r="I821" s="2">
        <f>IFERROR(INDEX('04_Потоки'!$E:$E,MATCH(A821,'04_Потоки'!$A:$A,0)),0)</f>
        <v>2.2389999999999999</v>
      </c>
      <c r="J821" s="2">
        <f t="shared" si="85"/>
        <v>1</v>
      </c>
      <c r="K821" s="2">
        <f>IF(C821="РЦК макси",0,2*'06A_Варіанти'!T812*J821)</f>
        <v>331.2</v>
      </c>
      <c r="L821" s="2">
        <f t="shared" si="86"/>
        <v>331.2</v>
      </c>
      <c r="M821" s="2">
        <f t="shared" si="87"/>
        <v>0</v>
      </c>
      <c r="N821" s="9">
        <f t="shared" si="88"/>
        <v>0</v>
      </c>
      <c r="O821" s="2">
        <f>MIN(IF('07A_Конструктор'!$D$5="Так",'06A_Варіанти'!E812,1E+99),IF('07A_Конструктор'!$D$6="Так",'06A_Варіанти'!F812,1E+99),IF('07A_Конструктор'!$D$7="Так",'06A_Варіанти'!G812,1E+99),IF('07A_Конструктор'!$D$8="Так",'06A_Варіанти'!H812,1E+99),IF('07A_Конструктор'!$D$9="Так",'06A_Варіанти'!I812,1E+99),IF('07A_Конструктор'!$D$10="Так",'06A_Варіанти'!J812,1E+99),IF('07A_Конструктор'!$D$11="Так",'06A_Варіанти'!K812,1E+99),IF('07A_Конструктор'!$D$12="Так",'06A_Варіанти'!L812,1E+99),IF('07A_Конструктор'!$D$13="Так",'06A_Варіанти'!M812,1E+99),IF('07A_Конструктор'!$D$14="Так",'06A_Варіанти'!N812,1E+99),IF('07A_Конструктор'!$D$15="Так",'06A_Варіанти'!O812,1E+99),IF('07A_Конструктор'!$D$16="Так",'06A_Варіанти'!P812,1E+99),IF('07A_Конструктор'!$D$17="Так",'06A_Варіанти'!Q812,1E+99),IF('06A_Варіанти'!R812="",1E+99,'06A_Варіанти'!R812))</f>
        <v>165.6</v>
      </c>
      <c r="P821" s="2" t="str">
        <f t="shared" si="89"/>
        <v>5 т</v>
      </c>
      <c r="Q821" s="2">
        <f t="shared" si="90"/>
        <v>14</v>
      </c>
      <c r="R821" s="2">
        <f>IF(OR(C821="РЦК макси",C821="РЦЧ SKU"),"SKU-потік",IFERROR(VLOOKUP(D821,'02_РЦ'!$A$3:$I$7,5,FALSE),0))</f>
        <v>500</v>
      </c>
      <c r="S821" s="2" t="str">
        <f>IF(OR(C821="РЦК макси",C821="РЦЧ SKU"),"Не рахується в ліміт",IFERROR(VLOOKUP(D821,'02_РЦ'!$A$3:$I$7,9,FALSE),"Немає РЦ"))</f>
        <v>В межах</v>
      </c>
    </row>
    <row r="822" spans="1:19">
      <c r="A822" s="2" t="str">
        <f>'06A_Варіанти'!A813</f>
        <v>BASE_570</v>
      </c>
      <c r="B822" s="2" t="str">
        <f>'06A_Варіанти'!B813</f>
        <v>TT_570</v>
      </c>
      <c r="C822" s="2" t="str">
        <f>'06A_Варіанти'!D813</f>
        <v>Основний</v>
      </c>
      <c r="D822" s="2" t="str">
        <f>'06A_Варіанти'!C813</f>
        <v>РЦВ</v>
      </c>
      <c r="E822" s="2" t="str">
        <f>'06A_Варіанти'!S813</f>
        <v>DIRECT</v>
      </c>
      <c r="F822" s="2" t="str">
        <f>IF(O822='06A_Варіанти'!E813,'06A_Варіанти'!E$1,IF(O822='06A_Варіанти'!F813,'06A_Варіанти'!F$1,IF(O822='06A_Варіанти'!G813,'06A_Варіанти'!G$1,IF(O822='06A_Варіанти'!H813,'06A_Варіанти'!H$1,IF(O822='06A_Варіанти'!I813,'06A_Варіанти'!I$1,IF(O822='06A_Варіанти'!J813,'06A_Варіанти'!J$1,IF(O822='06A_Варіанти'!K813,'06A_Варіанти'!K$1,IF(O822='06A_Варіанти'!L813,'06A_Варіанти'!L$1,IF(O822='06A_Варіанти'!M813,'06A_Варіанти'!M$1,IF(O822='06A_Варіанти'!N813,'06A_Варіанти'!N$1,IF(O822='06A_Варіанти'!O813,'06A_Варіанти'!O$1,IF(O822='06A_Варіанти'!P813,'06A_Варіанти'!P$1,IF(O822='06A_Варіанти'!Q813,'06A_Варіанти'!Q$1,IF(O822='06A_Варіанти'!R813,'06A_Варіанти'!R$1,"НЕМАЄ МАРШРУТУ"))))))))))))))</f>
        <v>DIRECT</v>
      </c>
      <c r="G822" s="2" t="str">
        <f t="shared" si="84"/>
        <v>БЕЗ ЗМІН</v>
      </c>
      <c r="H822" s="2">
        <f>IF(G822="НЕМАЄ МАРШРУТУ",0,O822-'06A_Варіанти'!T813)</f>
        <v>0</v>
      </c>
      <c r="I822" s="2">
        <f>IFERROR(INDEX('04_Потоки'!$E:$E,MATCH(A822,'04_Потоки'!$A:$A,0)),0)</f>
        <v>2.2389999999999999</v>
      </c>
      <c r="J822" s="2">
        <f t="shared" si="85"/>
        <v>1</v>
      </c>
      <c r="K822" s="2">
        <f>IF(C822="РЦК макси",0,2*'06A_Варіанти'!T813*J822)</f>
        <v>94.8</v>
      </c>
      <c r="L822" s="2">
        <f t="shared" si="86"/>
        <v>94.8</v>
      </c>
      <c r="M822" s="2">
        <f t="shared" si="87"/>
        <v>0</v>
      </c>
      <c r="N822" s="9">
        <f t="shared" si="88"/>
        <v>0</v>
      </c>
      <c r="O822" s="2">
        <f>MIN(IF('07A_Конструктор'!$D$5="Так",'06A_Варіанти'!E813,1E+99),IF('07A_Конструктор'!$D$6="Так",'06A_Варіанти'!F813,1E+99),IF('07A_Конструктор'!$D$7="Так",'06A_Варіанти'!G813,1E+99),IF('07A_Конструктор'!$D$8="Так",'06A_Варіанти'!H813,1E+99),IF('07A_Конструктор'!$D$9="Так",'06A_Варіанти'!I813,1E+99),IF('07A_Конструктор'!$D$10="Так",'06A_Варіанти'!J813,1E+99),IF('07A_Конструктор'!$D$11="Так",'06A_Варіанти'!K813,1E+99),IF('07A_Конструктор'!$D$12="Так",'06A_Варіанти'!L813,1E+99),IF('07A_Конструктор'!$D$13="Так",'06A_Варіанти'!M813,1E+99),IF('07A_Конструктор'!$D$14="Так",'06A_Варіанти'!N813,1E+99),IF('07A_Конструктор'!$D$15="Так",'06A_Варіанти'!O813,1E+99),IF('07A_Конструктор'!$D$16="Так",'06A_Варіанти'!P813,1E+99),IF('07A_Конструктор'!$D$17="Так",'06A_Варіанти'!Q813,1E+99),IF('06A_Варіанти'!R813="",1E+99,'06A_Варіанти'!R813))</f>
        <v>47.4</v>
      </c>
      <c r="P822" s="2" t="str">
        <f t="shared" si="89"/>
        <v>5 т</v>
      </c>
      <c r="Q822" s="2">
        <f t="shared" si="90"/>
        <v>14</v>
      </c>
      <c r="R822" s="2">
        <f>IF(OR(C822="РЦК макси",C822="РЦЧ SKU"),"SKU-потік",IFERROR(VLOOKUP(D822,'02_РЦ'!$A$3:$I$7,5,FALSE),0))</f>
        <v>500</v>
      </c>
      <c r="S822" s="2" t="str">
        <f>IF(OR(C822="РЦК макси",C822="РЦЧ SKU"),"Не рахується в ліміт",IFERROR(VLOOKUP(D822,'02_РЦ'!$A$3:$I$7,9,FALSE),"Немає РЦ"))</f>
        <v>В межах</v>
      </c>
    </row>
    <row r="823" spans="1:19">
      <c r="A823" s="2" t="str">
        <f>'06A_Варіанти'!A814</f>
        <v>BASE_187</v>
      </c>
      <c r="B823" s="2" t="str">
        <f>'06A_Варіанти'!B814</f>
        <v>TT_187</v>
      </c>
      <c r="C823" s="2" t="str">
        <f>'06A_Варіанти'!D814</f>
        <v>Основний</v>
      </c>
      <c r="D823" s="2" t="str">
        <f>'06A_Варіанти'!C814</f>
        <v>РЦП</v>
      </c>
      <c r="E823" s="2" t="str">
        <f>'06A_Варіанти'!S814</f>
        <v>DIRECT</v>
      </c>
      <c r="F823" s="2" t="str">
        <f>IF(O823='06A_Варіанти'!E814,'06A_Варіанти'!E$1,IF(O823='06A_Варіанти'!F814,'06A_Варіанти'!F$1,IF(O823='06A_Варіанти'!G814,'06A_Варіанти'!G$1,IF(O823='06A_Варіанти'!H814,'06A_Варіанти'!H$1,IF(O823='06A_Варіанти'!I814,'06A_Варіанти'!I$1,IF(O823='06A_Варіанти'!J814,'06A_Варіанти'!J$1,IF(O823='06A_Варіанти'!K814,'06A_Варіанти'!K$1,IF(O823='06A_Варіанти'!L814,'06A_Варіанти'!L$1,IF(O823='06A_Варіанти'!M814,'06A_Варіанти'!M$1,IF(O823='06A_Варіанти'!N814,'06A_Варіанти'!N$1,IF(O823='06A_Варіанти'!O814,'06A_Варіанти'!O$1,IF(O823='06A_Варіанти'!P814,'06A_Варіанти'!P$1,IF(O823='06A_Варіанти'!Q814,'06A_Варіанти'!Q$1,IF(O823='06A_Варіанти'!R814,'06A_Варіанти'!R$1,"НЕМАЄ МАРШРУТУ"))))))))))))))</f>
        <v>DIRECT</v>
      </c>
      <c r="G823" s="2" t="str">
        <f t="shared" si="84"/>
        <v>БЕЗ ЗМІН</v>
      </c>
      <c r="H823" s="2">
        <f>IF(G823="НЕМАЄ МАРШРУТУ",0,O823-'06A_Варіанти'!T814)</f>
        <v>0</v>
      </c>
      <c r="I823" s="2">
        <f>IFERROR(INDEX('04_Потоки'!$E:$E,MATCH(A823,'04_Потоки'!$A:$A,0)),0)</f>
        <v>2.2389999999999999</v>
      </c>
      <c r="J823" s="2">
        <f t="shared" si="85"/>
        <v>1</v>
      </c>
      <c r="K823" s="2">
        <f>IF(C823="РЦК макси",0,2*'06A_Варіанти'!T814*J823)</f>
        <v>476.6</v>
      </c>
      <c r="L823" s="2">
        <f t="shared" si="86"/>
        <v>476.6</v>
      </c>
      <c r="M823" s="2">
        <f t="shared" si="87"/>
        <v>0</v>
      </c>
      <c r="N823" s="9">
        <f t="shared" si="88"/>
        <v>0</v>
      </c>
      <c r="O823" s="2">
        <f>MIN(IF('07A_Конструктор'!$D$5="Так",'06A_Варіанти'!E814,1E+99),IF('07A_Конструктор'!$D$6="Так",'06A_Варіанти'!F814,1E+99),IF('07A_Конструктор'!$D$7="Так",'06A_Варіанти'!G814,1E+99),IF('07A_Конструктор'!$D$8="Так",'06A_Варіанти'!H814,1E+99),IF('07A_Конструктор'!$D$9="Так",'06A_Варіанти'!I814,1E+99),IF('07A_Конструктор'!$D$10="Так",'06A_Варіанти'!J814,1E+99),IF('07A_Конструктор'!$D$11="Так",'06A_Варіанти'!K814,1E+99),IF('07A_Конструктор'!$D$12="Так",'06A_Варіанти'!L814,1E+99),IF('07A_Конструктор'!$D$13="Так",'06A_Варіанти'!M814,1E+99),IF('07A_Конструктор'!$D$14="Так",'06A_Варіанти'!N814,1E+99),IF('07A_Конструктор'!$D$15="Так",'06A_Варіанти'!O814,1E+99),IF('07A_Конструктор'!$D$16="Так",'06A_Варіанти'!P814,1E+99),IF('07A_Конструктор'!$D$17="Так",'06A_Варіанти'!Q814,1E+99),IF('06A_Варіанти'!R814="",1E+99,'06A_Варіанти'!R814))</f>
        <v>238.3</v>
      </c>
      <c r="P823" s="2" t="str">
        <f t="shared" si="89"/>
        <v>5 т</v>
      </c>
      <c r="Q823" s="2">
        <f t="shared" si="90"/>
        <v>14</v>
      </c>
      <c r="R823" s="2">
        <f>IF(OR(C823="РЦК макси",C823="РЦЧ SKU"),"SKU-потік",IFERROR(VLOOKUP(D823,'02_РЦ'!$A$3:$I$7,5,FALSE),0))</f>
        <v>800</v>
      </c>
      <c r="S823" s="2" t="str">
        <f>IF(OR(C823="РЦК макси",C823="РЦЧ SKU"),"Не рахується в ліміт",IFERROR(VLOOKUP(D823,'02_РЦ'!$A$3:$I$7,9,FALSE),"Немає РЦ"))</f>
        <v>В межах</v>
      </c>
    </row>
    <row r="824" spans="1:19">
      <c r="A824" s="2" t="str">
        <f>'06A_Варіанти'!A815</f>
        <v>BASE_590</v>
      </c>
      <c r="B824" s="2" t="str">
        <f>'06A_Варіанти'!B815</f>
        <v>TT_590</v>
      </c>
      <c r="C824" s="2" t="str">
        <f>'06A_Варіанти'!D815</f>
        <v>Основний</v>
      </c>
      <c r="D824" s="2" t="str">
        <f>'06A_Варіанти'!C815</f>
        <v>РЦВ</v>
      </c>
      <c r="E824" s="2" t="str">
        <f>'06A_Варіанти'!S815</f>
        <v>DIRECT</v>
      </c>
      <c r="F824" s="2" t="str">
        <f>IF(O824='06A_Варіанти'!E815,'06A_Варіанти'!E$1,IF(O824='06A_Варіанти'!F815,'06A_Варіанти'!F$1,IF(O824='06A_Варіанти'!G815,'06A_Варіанти'!G$1,IF(O824='06A_Варіанти'!H815,'06A_Варіанти'!H$1,IF(O824='06A_Варіанти'!I815,'06A_Варіанти'!I$1,IF(O824='06A_Варіанти'!J815,'06A_Варіанти'!J$1,IF(O824='06A_Варіанти'!K815,'06A_Варіанти'!K$1,IF(O824='06A_Варіанти'!L815,'06A_Варіанти'!L$1,IF(O824='06A_Варіанти'!M815,'06A_Варіанти'!M$1,IF(O824='06A_Варіанти'!N815,'06A_Варіанти'!N$1,IF(O824='06A_Варіанти'!O815,'06A_Варіанти'!O$1,IF(O824='06A_Варіанти'!P815,'06A_Варіанти'!P$1,IF(O824='06A_Варіанти'!Q815,'06A_Варіанти'!Q$1,IF(O824='06A_Варіанти'!R815,'06A_Варіанти'!R$1,"НЕМАЄ МАРШРУТУ"))))))))))))))</f>
        <v>DIRECT</v>
      </c>
      <c r="G824" s="2" t="str">
        <f t="shared" si="84"/>
        <v>БЕЗ ЗМІН</v>
      </c>
      <c r="H824" s="2">
        <f>IF(G824="НЕМАЄ МАРШРУТУ",0,O824-'06A_Варіанти'!T815)</f>
        <v>0</v>
      </c>
      <c r="I824" s="2">
        <f>IFERROR(INDEX('04_Потоки'!$E:$E,MATCH(A824,'04_Потоки'!$A:$A,0)),0)</f>
        <v>2.2389999999999999</v>
      </c>
      <c r="J824" s="2">
        <f t="shared" si="85"/>
        <v>1</v>
      </c>
      <c r="K824" s="2">
        <f>IF(C824="РЦК макси",0,2*'06A_Варіанти'!T815*J824)</f>
        <v>627.79999999999995</v>
      </c>
      <c r="L824" s="2">
        <f t="shared" si="86"/>
        <v>627.79999999999995</v>
      </c>
      <c r="M824" s="2">
        <f t="shared" si="87"/>
        <v>0</v>
      </c>
      <c r="N824" s="9">
        <f t="shared" si="88"/>
        <v>0</v>
      </c>
      <c r="O824" s="2">
        <f>MIN(IF('07A_Конструктор'!$D$5="Так",'06A_Варіанти'!E815,1E+99),IF('07A_Конструктор'!$D$6="Так",'06A_Варіанти'!F815,1E+99),IF('07A_Конструктор'!$D$7="Так",'06A_Варіанти'!G815,1E+99),IF('07A_Конструктор'!$D$8="Так",'06A_Варіанти'!H815,1E+99),IF('07A_Конструктор'!$D$9="Так",'06A_Варіанти'!I815,1E+99),IF('07A_Конструктор'!$D$10="Так",'06A_Варіанти'!J815,1E+99),IF('07A_Конструктор'!$D$11="Так",'06A_Варіанти'!K815,1E+99),IF('07A_Конструктор'!$D$12="Так",'06A_Варіанти'!L815,1E+99),IF('07A_Конструктор'!$D$13="Так",'06A_Варіанти'!M815,1E+99),IF('07A_Конструктор'!$D$14="Так",'06A_Варіанти'!N815,1E+99),IF('07A_Конструктор'!$D$15="Так",'06A_Варіанти'!O815,1E+99),IF('07A_Конструктор'!$D$16="Так",'06A_Варіанти'!P815,1E+99),IF('07A_Конструктор'!$D$17="Так",'06A_Варіанти'!Q815,1E+99),IF('06A_Варіанти'!R815="",1E+99,'06A_Варіанти'!R815))</f>
        <v>313.89999999999998</v>
      </c>
      <c r="P824" s="2" t="str">
        <f t="shared" si="89"/>
        <v>5 т</v>
      </c>
      <c r="Q824" s="2">
        <f t="shared" si="90"/>
        <v>14</v>
      </c>
      <c r="R824" s="2">
        <f>IF(OR(C824="РЦК макси",C824="РЦЧ SKU"),"SKU-потік",IFERROR(VLOOKUP(D824,'02_РЦ'!$A$3:$I$7,5,FALSE),0))</f>
        <v>500</v>
      </c>
      <c r="S824" s="2" t="str">
        <f>IF(OR(C824="РЦК макси",C824="РЦЧ SKU"),"Не рахується в ліміт",IFERROR(VLOOKUP(D824,'02_РЦ'!$A$3:$I$7,9,FALSE),"Немає РЦ"))</f>
        <v>В межах</v>
      </c>
    </row>
    <row r="825" spans="1:19">
      <c r="A825" s="2" t="str">
        <f>'06A_Варіанти'!A816</f>
        <v>BASE_591</v>
      </c>
      <c r="B825" s="2" t="str">
        <f>'06A_Варіанти'!B816</f>
        <v>TT_591</v>
      </c>
      <c r="C825" s="2" t="str">
        <f>'06A_Варіанти'!D816</f>
        <v>Основний</v>
      </c>
      <c r="D825" s="2" t="str">
        <f>'06A_Варіанти'!C816</f>
        <v>РЦВ</v>
      </c>
      <c r="E825" s="2" t="str">
        <f>'06A_Варіанти'!S816</f>
        <v>DIRECT</v>
      </c>
      <c r="F825" s="2" t="str">
        <f>IF(O825='06A_Варіанти'!E816,'06A_Варіанти'!E$1,IF(O825='06A_Варіанти'!F816,'06A_Варіанти'!F$1,IF(O825='06A_Варіанти'!G816,'06A_Варіанти'!G$1,IF(O825='06A_Варіанти'!H816,'06A_Варіанти'!H$1,IF(O825='06A_Варіанти'!I816,'06A_Варіанти'!I$1,IF(O825='06A_Варіанти'!J816,'06A_Варіанти'!J$1,IF(O825='06A_Варіанти'!K816,'06A_Варіанти'!K$1,IF(O825='06A_Варіанти'!L816,'06A_Варіанти'!L$1,IF(O825='06A_Варіанти'!M816,'06A_Варіанти'!M$1,IF(O825='06A_Варіанти'!N816,'06A_Варіанти'!N$1,IF(O825='06A_Варіанти'!O816,'06A_Варіанти'!O$1,IF(O825='06A_Варіанти'!P816,'06A_Варіанти'!P$1,IF(O825='06A_Варіанти'!Q816,'06A_Варіанти'!Q$1,IF(O825='06A_Варіанти'!R816,'06A_Варіанти'!R$1,"НЕМАЄ МАРШРУТУ"))))))))))))))</f>
        <v>DIRECT</v>
      </c>
      <c r="G825" s="2" t="str">
        <f t="shared" si="84"/>
        <v>БЕЗ ЗМІН</v>
      </c>
      <c r="H825" s="2">
        <f>IF(G825="НЕМАЄ МАРШРУТУ",0,O825-'06A_Варіанти'!T816)</f>
        <v>0</v>
      </c>
      <c r="I825" s="2">
        <f>IFERROR(INDEX('04_Потоки'!$E:$E,MATCH(A825,'04_Потоки'!$A:$A,0)),0)</f>
        <v>2.2389999999999999</v>
      </c>
      <c r="J825" s="2">
        <f t="shared" si="85"/>
        <v>1</v>
      </c>
      <c r="K825" s="2">
        <f>IF(C825="РЦК макси",0,2*'06A_Варіанти'!T816*J825)</f>
        <v>399.2</v>
      </c>
      <c r="L825" s="2">
        <f t="shared" si="86"/>
        <v>399.2</v>
      </c>
      <c r="M825" s="2">
        <f t="shared" si="87"/>
        <v>0</v>
      </c>
      <c r="N825" s="9">
        <f t="shared" si="88"/>
        <v>0</v>
      </c>
      <c r="O825" s="2">
        <f>MIN(IF('07A_Конструктор'!$D$5="Так",'06A_Варіанти'!E816,1E+99),IF('07A_Конструктор'!$D$6="Так",'06A_Варіанти'!F816,1E+99),IF('07A_Конструктор'!$D$7="Так",'06A_Варіанти'!G816,1E+99),IF('07A_Конструктор'!$D$8="Так",'06A_Варіанти'!H816,1E+99),IF('07A_Конструктор'!$D$9="Так",'06A_Варіанти'!I816,1E+99),IF('07A_Конструктор'!$D$10="Так",'06A_Варіанти'!J816,1E+99),IF('07A_Конструктор'!$D$11="Так",'06A_Варіанти'!K816,1E+99),IF('07A_Конструктор'!$D$12="Так",'06A_Варіанти'!L816,1E+99),IF('07A_Конструктор'!$D$13="Так",'06A_Варіанти'!M816,1E+99),IF('07A_Конструктор'!$D$14="Так",'06A_Варіанти'!N816,1E+99),IF('07A_Конструктор'!$D$15="Так",'06A_Варіанти'!O816,1E+99),IF('07A_Конструктор'!$D$16="Так",'06A_Варіанти'!P816,1E+99),IF('07A_Конструктор'!$D$17="Так",'06A_Варіанти'!Q816,1E+99),IF('06A_Варіанти'!R816="",1E+99,'06A_Варіанти'!R816))</f>
        <v>199.6</v>
      </c>
      <c r="P825" s="2" t="str">
        <f t="shared" si="89"/>
        <v>5 т</v>
      </c>
      <c r="Q825" s="2">
        <f t="shared" si="90"/>
        <v>14</v>
      </c>
      <c r="R825" s="2">
        <f>IF(OR(C825="РЦК макси",C825="РЦЧ SKU"),"SKU-потік",IFERROR(VLOOKUP(D825,'02_РЦ'!$A$3:$I$7,5,FALSE),0))</f>
        <v>500</v>
      </c>
      <c r="S825" s="2" t="str">
        <f>IF(OR(C825="РЦК макси",C825="РЦЧ SKU"),"Не рахується в ліміт",IFERROR(VLOOKUP(D825,'02_РЦ'!$A$3:$I$7,9,FALSE),"Немає РЦ"))</f>
        <v>В межах</v>
      </c>
    </row>
    <row r="826" spans="1:19">
      <c r="A826" s="2" t="str">
        <f>'06A_Варіанти'!A817</f>
        <v>BASE_593</v>
      </c>
      <c r="B826" s="2" t="str">
        <f>'06A_Варіанти'!B817</f>
        <v>TT_593</v>
      </c>
      <c r="C826" s="2" t="str">
        <f>'06A_Варіанти'!D817</f>
        <v>Основний</v>
      </c>
      <c r="D826" s="2" t="str">
        <f>'06A_Варіанти'!C817</f>
        <v>РЦВ</v>
      </c>
      <c r="E826" s="2" t="str">
        <f>'06A_Варіанти'!S817</f>
        <v>DIRECT</v>
      </c>
      <c r="F826" s="2" t="str">
        <f>IF(O826='06A_Варіанти'!E817,'06A_Варіанти'!E$1,IF(O826='06A_Варіанти'!F817,'06A_Варіанти'!F$1,IF(O826='06A_Варіанти'!G817,'06A_Варіанти'!G$1,IF(O826='06A_Варіанти'!H817,'06A_Варіанти'!H$1,IF(O826='06A_Варіанти'!I817,'06A_Варіанти'!I$1,IF(O826='06A_Варіанти'!J817,'06A_Варіанти'!J$1,IF(O826='06A_Варіанти'!K817,'06A_Варіанти'!K$1,IF(O826='06A_Варіанти'!L817,'06A_Варіанти'!L$1,IF(O826='06A_Варіанти'!M817,'06A_Варіанти'!M$1,IF(O826='06A_Варіанти'!N817,'06A_Варіанти'!N$1,IF(O826='06A_Варіанти'!O817,'06A_Варіанти'!O$1,IF(O826='06A_Варіанти'!P817,'06A_Варіанти'!P$1,IF(O826='06A_Варіанти'!Q817,'06A_Варіанти'!Q$1,IF(O826='06A_Варіанти'!R817,'06A_Варіанти'!R$1,"НЕМАЄ МАРШРУТУ"))))))))))))))</f>
        <v>DIRECT</v>
      </c>
      <c r="G826" s="2" t="str">
        <f t="shared" si="84"/>
        <v>БЕЗ ЗМІН</v>
      </c>
      <c r="H826" s="2">
        <f>IF(G826="НЕМАЄ МАРШРУТУ",0,O826-'06A_Варіанти'!T817)</f>
        <v>0</v>
      </c>
      <c r="I826" s="2">
        <f>IFERROR(INDEX('04_Потоки'!$E:$E,MATCH(A826,'04_Потоки'!$A:$A,0)),0)</f>
        <v>2.2389999999999999</v>
      </c>
      <c r="J826" s="2">
        <f t="shared" si="85"/>
        <v>1</v>
      </c>
      <c r="K826" s="2">
        <f>IF(C826="РЦК макси",0,2*'06A_Варіанти'!T817*J826)</f>
        <v>164.8</v>
      </c>
      <c r="L826" s="2">
        <f t="shared" si="86"/>
        <v>164.8</v>
      </c>
      <c r="M826" s="2">
        <f t="shared" si="87"/>
        <v>0</v>
      </c>
      <c r="N826" s="9">
        <f t="shared" si="88"/>
        <v>0</v>
      </c>
      <c r="O826" s="2">
        <f>MIN(IF('07A_Конструктор'!$D$5="Так",'06A_Варіанти'!E817,1E+99),IF('07A_Конструктор'!$D$6="Так",'06A_Варіанти'!F817,1E+99),IF('07A_Конструктор'!$D$7="Так",'06A_Варіанти'!G817,1E+99),IF('07A_Конструктор'!$D$8="Так",'06A_Варіанти'!H817,1E+99),IF('07A_Конструктор'!$D$9="Так",'06A_Варіанти'!I817,1E+99),IF('07A_Конструктор'!$D$10="Так",'06A_Варіанти'!J817,1E+99),IF('07A_Конструктор'!$D$11="Так",'06A_Варіанти'!K817,1E+99),IF('07A_Конструктор'!$D$12="Так",'06A_Варіанти'!L817,1E+99),IF('07A_Конструктор'!$D$13="Так",'06A_Варіанти'!M817,1E+99),IF('07A_Конструктор'!$D$14="Так",'06A_Варіанти'!N817,1E+99),IF('07A_Конструктор'!$D$15="Так",'06A_Варіанти'!O817,1E+99),IF('07A_Конструктор'!$D$16="Так",'06A_Варіанти'!P817,1E+99),IF('07A_Конструктор'!$D$17="Так",'06A_Варіанти'!Q817,1E+99),IF('06A_Варіанти'!R817="",1E+99,'06A_Варіанти'!R817))</f>
        <v>82.4</v>
      </c>
      <c r="P826" s="2" t="str">
        <f t="shared" si="89"/>
        <v>5 т</v>
      </c>
      <c r="Q826" s="2">
        <f t="shared" si="90"/>
        <v>14</v>
      </c>
      <c r="R826" s="2">
        <f>IF(OR(C826="РЦК макси",C826="РЦЧ SKU"),"SKU-потік",IFERROR(VLOOKUP(D826,'02_РЦ'!$A$3:$I$7,5,FALSE),0))</f>
        <v>500</v>
      </c>
      <c r="S826" s="2" t="str">
        <f>IF(OR(C826="РЦК макси",C826="РЦЧ SKU"),"Не рахується в ліміт",IFERROR(VLOOKUP(D826,'02_РЦ'!$A$3:$I$7,9,FALSE),"Немає РЦ"))</f>
        <v>В межах</v>
      </c>
    </row>
    <row r="827" spans="1:19">
      <c r="A827" s="2" t="str">
        <f>'06A_Варіанти'!A818</f>
        <v>BASE_599</v>
      </c>
      <c r="B827" s="2" t="str">
        <f>'06A_Варіанти'!B818</f>
        <v>TT_599</v>
      </c>
      <c r="C827" s="2" t="str">
        <f>'06A_Варіанти'!D818</f>
        <v>Основний</v>
      </c>
      <c r="D827" s="2" t="str">
        <f>'06A_Варіанти'!C818</f>
        <v>РЦВ</v>
      </c>
      <c r="E827" s="2" t="str">
        <f>'06A_Варіанти'!S818</f>
        <v>DIRECT</v>
      </c>
      <c r="F827" s="2" t="str">
        <f>IF(O827='06A_Варіанти'!E818,'06A_Варіанти'!E$1,IF(O827='06A_Варіанти'!F818,'06A_Варіанти'!F$1,IF(O827='06A_Варіанти'!G818,'06A_Варіанти'!G$1,IF(O827='06A_Варіанти'!H818,'06A_Варіанти'!H$1,IF(O827='06A_Варіанти'!I818,'06A_Варіанти'!I$1,IF(O827='06A_Варіанти'!J818,'06A_Варіанти'!J$1,IF(O827='06A_Варіанти'!K818,'06A_Варіанти'!K$1,IF(O827='06A_Варіанти'!L818,'06A_Варіанти'!L$1,IF(O827='06A_Варіанти'!M818,'06A_Варіанти'!M$1,IF(O827='06A_Варіанти'!N818,'06A_Варіанти'!N$1,IF(O827='06A_Варіанти'!O818,'06A_Варіанти'!O$1,IF(O827='06A_Варіанти'!P818,'06A_Варіанти'!P$1,IF(O827='06A_Варіанти'!Q818,'06A_Варіанти'!Q$1,IF(O827='06A_Варіанти'!R818,'06A_Варіанти'!R$1,"НЕМАЄ МАРШРУТУ"))))))))))))))</f>
        <v>DIRECT</v>
      </c>
      <c r="G827" s="2" t="str">
        <f t="shared" si="84"/>
        <v>БЕЗ ЗМІН</v>
      </c>
      <c r="H827" s="2">
        <f>IF(G827="НЕМАЄ МАРШРУТУ",0,O827-'06A_Варіанти'!T818)</f>
        <v>0</v>
      </c>
      <c r="I827" s="2">
        <f>IFERROR(INDEX('04_Потоки'!$E:$E,MATCH(A827,'04_Потоки'!$A:$A,0)),0)</f>
        <v>2.2389999999999999</v>
      </c>
      <c r="J827" s="2">
        <f t="shared" si="85"/>
        <v>1</v>
      </c>
      <c r="K827" s="2">
        <f>IF(C827="РЦК макси",0,2*'06A_Варіанти'!T818*J827)</f>
        <v>281.2</v>
      </c>
      <c r="L827" s="2">
        <f t="shared" si="86"/>
        <v>281.2</v>
      </c>
      <c r="M827" s="2">
        <f t="shared" si="87"/>
        <v>0</v>
      </c>
      <c r="N827" s="9">
        <f t="shared" si="88"/>
        <v>0</v>
      </c>
      <c r="O827" s="2">
        <f>MIN(IF('07A_Конструктор'!$D$5="Так",'06A_Варіанти'!E818,1E+99),IF('07A_Конструктор'!$D$6="Так",'06A_Варіанти'!F818,1E+99),IF('07A_Конструктор'!$D$7="Так",'06A_Варіанти'!G818,1E+99),IF('07A_Конструктор'!$D$8="Так",'06A_Варіанти'!H818,1E+99),IF('07A_Конструктор'!$D$9="Так",'06A_Варіанти'!I818,1E+99),IF('07A_Конструктор'!$D$10="Так",'06A_Варіанти'!J818,1E+99),IF('07A_Конструктор'!$D$11="Так",'06A_Варіанти'!K818,1E+99),IF('07A_Конструктор'!$D$12="Так",'06A_Варіанти'!L818,1E+99),IF('07A_Конструктор'!$D$13="Так",'06A_Варіанти'!M818,1E+99),IF('07A_Конструктор'!$D$14="Так",'06A_Варіанти'!N818,1E+99),IF('07A_Конструктор'!$D$15="Так",'06A_Варіанти'!O818,1E+99),IF('07A_Конструктор'!$D$16="Так",'06A_Варіанти'!P818,1E+99),IF('07A_Конструктор'!$D$17="Так",'06A_Варіанти'!Q818,1E+99),IF('06A_Варіанти'!R818="",1E+99,'06A_Варіанти'!R818))</f>
        <v>140.6</v>
      </c>
      <c r="P827" s="2" t="str">
        <f t="shared" si="89"/>
        <v>5 т</v>
      </c>
      <c r="Q827" s="2">
        <f t="shared" si="90"/>
        <v>14</v>
      </c>
      <c r="R827" s="2">
        <f>IF(OR(C827="РЦК макси",C827="РЦЧ SKU"),"SKU-потік",IFERROR(VLOOKUP(D827,'02_РЦ'!$A$3:$I$7,5,FALSE),0))</f>
        <v>500</v>
      </c>
      <c r="S827" s="2" t="str">
        <f>IF(OR(C827="РЦК макси",C827="РЦЧ SKU"),"Не рахується в ліміт",IFERROR(VLOOKUP(D827,'02_РЦ'!$A$3:$I$7,9,FALSE),"Немає РЦ"))</f>
        <v>В межах</v>
      </c>
    </row>
    <row r="828" spans="1:19">
      <c r="A828" s="2" t="str">
        <f>'06A_Варіанти'!A819</f>
        <v>BASE_595</v>
      </c>
      <c r="B828" s="2" t="str">
        <f>'06A_Варіанти'!B819</f>
        <v>TT_595</v>
      </c>
      <c r="C828" s="2" t="str">
        <f>'06A_Варіанти'!D819</f>
        <v>Основний</v>
      </c>
      <c r="D828" s="2" t="str">
        <f>'06A_Варіанти'!C819</f>
        <v>РЦВ</v>
      </c>
      <c r="E828" s="2" t="str">
        <f>'06A_Варіанти'!S819</f>
        <v>DIRECT</v>
      </c>
      <c r="F828" s="2" t="str">
        <f>IF(O828='06A_Варіанти'!E819,'06A_Варіанти'!E$1,IF(O828='06A_Варіанти'!F819,'06A_Варіанти'!F$1,IF(O828='06A_Варіанти'!G819,'06A_Варіанти'!G$1,IF(O828='06A_Варіанти'!H819,'06A_Варіанти'!H$1,IF(O828='06A_Варіанти'!I819,'06A_Варіанти'!I$1,IF(O828='06A_Варіанти'!J819,'06A_Варіанти'!J$1,IF(O828='06A_Варіанти'!K819,'06A_Варіанти'!K$1,IF(O828='06A_Варіанти'!L819,'06A_Варіанти'!L$1,IF(O828='06A_Варіанти'!M819,'06A_Варіанти'!M$1,IF(O828='06A_Варіанти'!N819,'06A_Варіанти'!N$1,IF(O828='06A_Варіанти'!O819,'06A_Варіанти'!O$1,IF(O828='06A_Варіанти'!P819,'06A_Варіанти'!P$1,IF(O828='06A_Варіанти'!Q819,'06A_Варіанти'!Q$1,IF(O828='06A_Варіанти'!R819,'06A_Варіанти'!R$1,"НЕМАЄ МАРШРУТУ"))))))))))))))</f>
        <v>DIRECT</v>
      </c>
      <c r="G828" s="2" t="str">
        <f t="shared" si="84"/>
        <v>БЕЗ ЗМІН</v>
      </c>
      <c r="H828" s="2">
        <f>IF(G828="НЕМАЄ МАРШРУТУ",0,O828-'06A_Варіанти'!T819)</f>
        <v>0</v>
      </c>
      <c r="I828" s="2">
        <f>IFERROR(INDEX('04_Потоки'!$E:$E,MATCH(A828,'04_Потоки'!$A:$A,0)),0)</f>
        <v>2.2389999999999999</v>
      </c>
      <c r="J828" s="2">
        <f t="shared" si="85"/>
        <v>1</v>
      </c>
      <c r="K828" s="2">
        <f>IF(C828="РЦК макси",0,2*'06A_Варіанти'!T819*J828)</f>
        <v>491.2</v>
      </c>
      <c r="L828" s="2">
        <f t="shared" si="86"/>
        <v>491.2</v>
      </c>
      <c r="M828" s="2">
        <f t="shared" si="87"/>
        <v>0</v>
      </c>
      <c r="N828" s="9">
        <f t="shared" si="88"/>
        <v>0</v>
      </c>
      <c r="O828" s="2">
        <f>MIN(IF('07A_Конструктор'!$D$5="Так",'06A_Варіанти'!E819,1E+99),IF('07A_Конструктор'!$D$6="Так",'06A_Варіанти'!F819,1E+99),IF('07A_Конструктор'!$D$7="Так",'06A_Варіанти'!G819,1E+99),IF('07A_Конструктор'!$D$8="Так",'06A_Варіанти'!H819,1E+99),IF('07A_Конструктор'!$D$9="Так",'06A_Варіанти'!I819,1E+99),IF('07A_Конструктор'!$D$10="Так",'06A_Варіанти'!J819,1E+99),IF('07A_Конструктор'!$D$11="Так",'06A_Варіанти'!K819,1E+99),IF('07A_Конструктор'!$D$12="Так",'06A_Варіанти'!L819,1E+99),IF('07A_Конструктор'!$D$13="Так",'06A_Варіанти'!M819,1E+99),IF('07A_Конструктор'!$D$14="Так",'06A_Варіанти'!N819,1E+99),IF('07A_Конструктор'!$D$15="Так",'06A_Варіанти'!O819,1E+99),IF('07A_Конструктор'!$D$16="Так",'06A_Варіанти'!P819,1E+99),IF('07A_Конструктор'!$D$17="Так",'06A_Варіанти'!Q819,1E+99),IF('06A_Варіанти'!R819="",1E+99,'06A_Варіанти'!R819))</f>
        <v>245.6</v>
      </c>
      <c r="P828" s="2" t="str">
        <f t="shared" si="89"/>
        <v>5 т</v>
      </c>
      <c r="Q828" s="2">
        <f t="shared" si="90"/>
        <v>14</v>
      </c>
      <c r="R828" s="2">
        <f>IF(OR(C828="РЦК макси",C828="РЦЧ SKU"),"SKU-потік",IFERROR(VLOOKUP(D828,'02_РЦ'!$A$3:$I$7,5,FALSE),0))</f>
        <v>500</v>
      </c>
      <c r="S828" s="2" t="str">
        <f>IF(OR(C828="РЦК макси",C828="РЦЧ SKU"),"Не рахується в ліміт",IFERROR(VLOOKUP(D828,'02_РЦ'!$A$3:$I$7,9,FALSE),"Немає РЦ"))</f>
        <v>В межах</v>
      </c>
    </row>
    <row r="829" spans="1:19">
      <c r="A829" s="2" t="str">
        <f>'06A_Варіанти'!A820</f>
        <v>BASE_596</v>
      </c>
      <c r="B829" s="2" t="str">
        <f>'06A_Варіанти'!B820</f>
        <v>TT_596</v>
      </c>
      <c r="C829" s="2" t="str">
        <f>'06A_Варіанти'!D820</f>
        <v>Основний</v>
      </c>
      <c r="D829" s="2" t="str">
        <f>'06A_Варіанти'!C820</f>
        <v>РЦВ</v>
      </c>
      <c r="E829" s="2" t="str">
        <f>'06A_Варіанти'!S820</f>
        <v>DIRECT</v>
      </c>
      <c r="F829" s="2" t="str">
        <f>IF(O829='06A_Варіанти'!E820,'06A_Варіанти'!E$1,IF(O829='06A_Варіанти'!F820,'06A_Варіанти'!F$1,IF(O829='06A_Варіанти'!G820,'06A_Варіанти'!G$1,IF(O829='06A_Варіанти'!H820,'06A_Варіанти'!H$1,IF(O829='06A_Варіанти'!I820,'06A_Варіанти'!I$1,IF(O829='06A_Варіанти'!J820,'06A_Варіанти'!J$1,IF(O829='06A_Варіанти'!K820,'06A_Варіанти'!K$1,IF(O829='06A_Варіанти'!L820,'06A_Варіанти'!L$1,IF(O829='06A_Варіанти'!M820,'06A_Варіанти'!M$1,IF(O829='06A_Варіанти'!N820,'06A_Варіанти'!N$1,IF(O829='06A_Варіанти'!O820,'06A_Варіанти'!O$1,IF(O829='06A_Варіанти'!P820,'06A_Варіанти'!P$1,IF(O829='06A_Варіанти'!Q820,'06A_Варіанти'!Q$1,IF(O829='06A_Варіанти'!R820,'06A_Варіанти'!R$1,"НЕМАЄ МАРШРУТУ"))))))))))))))</f>
        <v>DIRECT</v>
      </c>
      <c r="G829" s="2" t="str">
        <f t="shared" si="84"/>
        <v>БЕЗ ЗМІН</v>
      </c>
      <c r="H829" s="2">
        <f>IF(G829="НЕМАЄ МАРШРУТУ",0,O829-'06A_Варіанти'!T820)</f>
        <v>0</v>
      </c>
      <c r="I829" s="2">
        <f>IFERROR(INDEX('04_Потоки'!$E:$E,MATCH(A829,'04_Потоки'!$A:$A,0)),0)</f>
        <v>2.2389999999999999</v>
      </c>
      <c r="J829" s="2">
        <f t="shared" si="85"/>
        <v>1</v>
      </c>
      <c r="K829" s="2">
        <f>IF(C829="РЦК макси",0,2*'06A_Варіанти'!T820*J829)</f>
        <v>494.8</v>
      </c>
      <c r="L829" s="2">
        <f t="shared" si="86"/>
        <v>494.8</v>
      </c>
      <c r="M829" s="2">
        <f t="shared" si="87"/>
        <v>0</v>
      </c>
      <c r="N829" s="9">
        <f t="shared" si="88"/>
        <v>0</v>
      </c>
      <c r="O829" s="2">
        <f>MIN(IF('07A_Конструктор'!$D$5="Так",'06A_Варіанти'!E820,1E+99),IF('07A_Конструктор'!$D$6="Так",'06A_Варіанти'!F820,1E+99),IF('07A_Конструктор'!$D$7="Так",'06A_Варіанти'!G820,1E+99),IF('07A_Конструктор'!$D$8="Так",'06A_Варіанти'!H820,1E+99),IF('07A_Конструктор'!$D$9="Так",'06A_Варіанти'!I820,1E+99),IF('07A_Конструктор'!$D$10="Так",'06A_Варіанти'!J820,1E+99),IF('07A_Конструктор'!$D$11="Так",'06A_Варіанти'!K820,1E+99),IF('07A_Конструктор'!$D$12="Так",'06A_Варіанти'!L820,1E+99),IF('07A_Конструктор'!$D$13="Так",'06A_Варіанти'!M820,1E+99),IF('07A_Конструктор'!$D$14="Так",'06A_Варіанти'!N820,1E+99),IF('07A_Конструктор'!$D$15="Так",'06A_Варіанти'!O820,1E+99),IF('07A_Конструктор'!$D$16="Так",'06A_Варіанти'!P820,1E+99),IF('07A_Конструктор'!$D$17="Так",'06A_Варіанти'!Q820,1E+99),IF('06A_Варіанти'!R820="",1E+99,'06A_Варіанти'!R820))</f>
        <v>247.4</v>
      </c>
      <c r="P829" s="2" t="str">
        <f t="shared" si="89"/>
        <v>5 т</v>
      </c>
      <c r="Q829" s="2">
        <f t="shared" si="90"/>
        <v>14</v>
      </c>
      <c r="R829" s="2">
        <f>IF(OR(C829="РЦК макси",C829="РЦЧ SKU"),"SKU-потік",IFERROR(VLOOKUP(D829,'02_РЦ'!$A$3:$I$7,5,FALSE),0))</f>
        <v>500</v>
      </c>
      <c r="S829" s="2" t="str">
        <f>IF(OR(C829="РЦК макси",C829="РЦЧ SKU"),"Не рахується в ліміт",IFERROR(VLOOKUP(D829,'02_РЦ'!$A$3:$I$7,9,FALSE),"Немає РЦ"))</f>
        <v>В межах</v>
      </c>
    </row>
    <row r="830" spans="1:19">
      <c r="A830" s="2" t="str">
        <f>'06A_Варіанти'!A821</f>
        <v>BASE_597</v>
      </c>
      <c r="B830" s="2" t="str">
        <f>'06A_Варіанти'!B821</f>
        <v>TT_597</v>
      </c>
      <c r="C830" s="2" t="str">
        <f>'06A_Варіанти'!D821</f>
        <v>Основний</v>
      </c>
      <c r="D830" s="2" t="str">
        <f>'06A_Варіанти'!C821</f>
        <v>РЦП</v>
      </c>
      <c r="E830" s="2" t="str">
        <f>'06A_Варіанти'!S821</f>
        <v>DIRECT</v>
      </c>
      <c r="F830" s="2" t="str">
        <f>IF(O830='06A_Варіанти'!E821,'06A_Варіанти'!E$1,IF(O830='06A_Варіанти'!F821,'06A_Варіанти'!F$1,IF(O830='06A_Варіанти'!G821,'06A_Варіанти'!G$1,IF(O830='06A_Варіанти'!H821,'06A_Варіанти'!H$1,IF(O830='06A_Варіанти'!I821,'06A_Варіанти'!I$1,IF(O830='06A_Варіанти'!J821,'06A_Варіанти'!J$1,IF(O830='06A_Варіанти'!K821,'06A_Варіанти'!K$1,IF(O830='06A_Варіанти'!L821,'06A_Варіанти'!L$1,IF(O830='06A_Варіанти'!M821,'06A_Варіанти'!M$1,IF(O830='06A_Варіанти'!N821,'06A_Варіанти'!N$1,IF(O830='06A_Варіанти'!O821,'06A_Варіанти'!O$1,IF(O830='06A_Варіанти'!P821,'06A_Варіанти'!P$1,IF(O830='06A_Варіанти'!Q821,'06A_Варіанти'!Q$1,IF(O830='06A_Варіанти'!R821,'06A_Варіанти'!R$1,"НЕМАЄ МАРШРУТУ"))))))))))))))</f>
        <v>DIRECT</v>
      </c>
      <c r="G830" s="2" t="str">
        <f t="shared" si="84"/>
        <v>БЕЗ ЗМІН</v>
      </c>
      <c r="H830" s="2">
        <f>IF(G830="НЕМАЄ МАРШРУТУ",0,O830-'06A_Варіанти'!T821)</f>
        <v>0</v>
      </c>
      <c r="I830" s="2">
        <f>IFERROR(INDEX('04_Потоки'!$E:$E,MATCH(A830,'04_Потоки'!$A:$A,0)),0)</f>
        <v>2.2389999999999999</v>
      </c>
      <c r="J830" s="2">
        <f t="shared" si="85"/>
        <v>1</v>
      </c>
      <c r="K830" s="2">
        <f>IF(C830="РЦК макси",0,2*'06A_Варіанти'!T821*J830)</f>
        <v>846.6</v>
      </c>
      <c r="L830" s="2">
        <f t="shared" si="86"/>
        <v>846.6</v>
      </c>
      <c r="M830" s="2">
        <f t="shared" si="87"/>
        <v>0</v>
      </c>
      <c r="N830" s="9">
        <f t="shared" si="88"/>
        <v>0</v>
      </c>
      <c r="O830" s="2">
        <f>MIN(IF('07A_Конструктор'!$D$5="Так",'06A_Варіанти'!E821,1E+99),IF('07A_Конструктор'!$D$6="Так",'06A_Варіанти'!F821,1E+99),IF('07A_Конструктор'!$D$7="Так",'06A_Варіанти'!G821,1E+99),IF('07A_Конструктор'!$D$8="Так",'06A_Варіанти'!H821,1E+99),IF('07A_Конструктор'!$D$9="Так",'06A_Варіанти'!I821,1E+99),IF('07A_Конструктор'!$D$10="Так",'06A_Варіанти'!J821,1E+99),IF('07A_Конструктор'!$D$11="Так",'06A_Варіанти'!K821,1E+99),IF('07A_Конструктор'!$D$12="Так",'06A_Варіанти'!L821,1E+99),IF('07A_Конструктор'!$D$13="Так",'06A_Варіанти'!M821,1E+99),IF('07A_Конструктор'!$D$14="Так",'06A_Варіанти'!N821,1E+99),IF('07A_Конструктор'!$D$15="Так",'06A_Варіанти'!O821,1E+99),IF('07A_Конструктор'!$D$16="Так",'06A_Варіанти'!P821,1E+99),IF('07A_Конструктор'!$D$17="Так",'06A_Варіанти'!Q821,1E+99),IF('06A_Варіанти'!R821="",1E+99,'06A_Варіанти'!R821))</f>
        <v>423.3</v>
      </c>
      <c r="P830" s="2" t="str">
        <f t="shared" si="89"/>
        <v>5 т</v>
      </c>
      <c r="Q830" s="2">
        <f t="shared" si="90"/>
        <v>14</v>
      </c>
      <c r="R830" s="2">
        <f>IF(OR(C830="РЦК макси",C830="РЦЧ SKU"),"SKU-потік",IFERROR(VLOOKUP(D830,'02_РЦ'!$A$3:$I$7,5,FALSE),0))</f>
        <v>800</v>
      </c>
      <c r="S830" s="2" t="str">
        <f>IF(OR(C830="РЦК макси",C830="РЦЧ SKU"),"Не рахується в ліміт",IFERROR(VLOOKUP(D830,'02_РЦ'!$A$3:$I$7,9,FALSE),"Немає РЦ"))</f>
        <v>В межах</v>
      </c>
    </row>
    <row r="831" spans="1:19">
      <c r="A831" s="2" t="str">
        <f>'06A_Варіанти'!A822</f>
        <v>BASE_604</v>
      </c>
      <c r="B831" s="2" t="str">
        <f>'06A_Варіанти'!B822</f>
        <v>TT_604</v>
      </c>
      <c r="C831" s="2" t="str">
        <f>'06A_Варіанти'!D822</f>
        <v>Основний</v>
      </c>
      <c r="D831" s="2" t="str">
        <f>'06A_Варіанти'!C822</f>
        <v>РЦВ</v>
      </c>
      <c r="E831" s="2" t="str">
        <f>'06A_Варіанти'!S822</f>
        <v>DIRECT</v>
      </c>
      <c r="F831" s="2" t="str">
        <f>IF(O831='06A_Варіанти'!E822,'06A_Варіанти'!E$1,IF(O831='06A_Варіанти'!F822,'06A_Варіанти'!F$1,IF(O831='06A_Варіанти'!G822,'06A_Варіанти'!G$1,IF(O831='06A_Варіанти'!H822,'06A_Варіанти'!H$1,IF(O831='06A_Варіанти'!I822,'06A_Варіанти'!I$1,IF(O831='06A_Варіанти'!J822,'06A_Варіанти'!J$1,IF(O831='06A_Варіанти'!K822,'06A_Варіанти'!K$1,IF(O831='06A_Варіанти'!L822,'06A_Варіанти'!L$1,IF(O831='06A_Варіанти'!M822,'06A_Варіанти'!M$1,IF(O831='06A_Варіанти'!N822,'06A_Варіанти'!N$1,IF(O831='06A_Варіанти'!O822,'06A_Варіанти'!O$1,IF(O831='06A_Варіанти'!P822,'06A_Варіанти'!P$1,IF(O831='06A_Варіанти'!Q822,'06A_Варіанти'!Q$1,IF(O831='06A_Варіанти'!R822,'06A_Варіанти'!R$1,"НЕМАЄ МАРШРУТУ"))))))))))))))</f>
        <v>DIRECT</v>
      </c>
      <c r="G831" s="2" t="str">
        <f t="shared" si="84"/>
        <v>БЕЗ ЗМІН</v>
      </c>
      <c r="H831" s="2">
        <f>IF(G831="НЕМАЄ МАРШРУТУ",0,O831-'06A_Варіанти'!T822)</f>
        <v>0</v>
      </c>
      <c r="I831" s="2">
        <f>IFERROR(INDEX('04_Потоки'!$E:$E,MATCH(A831,'04_Потоки'!$A:$A,0)),0)</f>
        <v>2.2389999999999999</v>
      </c>
      <c r="J831" s="2">
        <f t="shared" si="85"/>
        <v>1</v>
      </c>
      <c r="K831" s="2">
        <f>IF(C831="РЦК макси",0,2*'06A_Варіанти'!T822*J831)</f>
        <v>255.4</v>
      </c>
      <c r="L831" s="2">
        <f t="shared" si="86"/>
        <v>255.4</v>
      </c>
      <c r="M831" s="2">
        <f t="shared" si="87"/>
        <v>0</v>
      </c>
      <c r="N831" s="9">
        <f t="shared" si="88"/>
        <v>0</v>
      </c>
      <c r="O831" s="2">
        <f>MIN(IF('07A_Конструктор'!$D$5="Так",'06A_Варіанти'!E822,1E+99),IF('07A_Конструктор'!$D$6="Так",'06A_Варіанти'!F822,1E+99),IF('07A_Конструктор'!$D$7="Так",'06A_Варіанти'!G822,1E+99),IF('07A_Конструктор'!$D$8="Так",'06A_Варіанти'!H822,1E+99),IF('07A_Конструктор'!$D$9="Так",'06A_Варіанти'!I822,1E+99),IF('07A_Конструктор'!$D$10="Так",'06A_Варіанти'!J822,1E+99),IF('07A_Конструктор'!$D$11="Так",'06A_Варіанти'!K822,1E+99),IF('07A_Конструктор'!$D$12="Так",'06A_Варіанти'!L822,1E+99),IF('07A_Конструктор'!$D$13="Так",'06A_Варіанти'!M822,1E+99),IF('07A_Конструктор'!$D$14="Так",'06A_Варіанти'!N822,1E+99),IF('07A_Конструктор'!$D$15="Так",'06A_Варіанти'!O822,1E+99),IF('07A_Конструктор'!$D$16="Так",'06A_Варіанти'!P822,1E+99),IF('07A_Конструктор'!$D$17="Так",'06A_Варіанти'!Q822,1E+99),IF('06A_Варіанти'!R822="",1E+99,'06A_Варіанти'!R822))</f>
        <v>127.7</v>
      </c>
      <c r="P831" s="2" t="str">
        <f t="shared" si="89"/>
        <v>5 т</v>
      </c>
      <c r="Q831" s="2">
        <f t="shared" si="90"/>
        <v>14</v>
      </c>
      <c r="R831" s="2">
        <f>IF(OR(C831="РЦК макси",C831="РЦЧ SKU"),"SKU-потік",IFERROR(VLOOKUP(D831,'02_РЦ'!$A$3:$I$7,5,FALSE),0))</f>
        <v>500</v>
      </c>
      <c r="S831" s="2" t="str">
        <f>IF(OR(C831="РЦК макси",C831="РЦЧ SKU"),"Не рахується в ліміт",IFERROR(VLOOKUP(D831,'02_РЦ'!$A$3:$I$7,9,FALSE),"Немає РЦ"))</f>
        <v>В межах</v>
      </c>
    </row>
    <row r="832" spans="1:19">
      <c r="A832" s="2" t="str">
        <f>'06A_Варіанти'!A823</f>
        <v>BASE_614</v>
      </c>
      <c r="B832" s="2" t="str">
        <f>'06A_Варіанти'!B823</f>
        <v>TT_614</v>
      </c>
      <c r="C832" s="2" t="str">
        <f>'06A_Варіанти'!D823</f>
        <v>Основний</v>
      </c>
      <c r="D832" s="2" t="str">
        <f>'06A_Варіанти'!C823</f>
        <v>РЦВ</v>
      </c>
      <c r="E832" s="2" t="str">
        <f>'06A_Варіанти'!S823</f>
        <v>DIRECT</v>
      </c>
      <c r="F832" s="2" t="str">
        <f>IF(O832='06A_Варіанти'!E823,'06A_Варіанти'!E$1,IF(O832='06A_Варіанти'!F823,'06A_Варіанти'!F$1,IF(O832='06A_Варіанти'!G823,'06A_Варіанти'!G$1,IF(O832='06A_Варіанти'!H823,'06A_Варіанти'!H$1,IF(O832='06A_Варіанти'!I823,'06A_Варіанти'!I$1,IF(O832='06A_Варіанти'!J823,'06A_Варіанти'!J$1,IF(O832='06A_Варіанти'!K823,'06A_Варіанти'!K$1,IF(O832='06A_Варіанти'!L823,'06A_Варіанти'!L$1,IF(O832='06A_Варіанти'!M823,'06A_Варіанти'!M$1,IF(O832='06A_Варіанти'!N823,'06A_Варіанти'!N$1,IF(O832='06A_Варіанти'!O823,'06A_Варіанти'!O$1,IF(O832='06A_Варіанти'!P823,'06A_Варіанти'!P$1,IF(O832='06A_Варіанти'!Q823,'06A_Варіанти'!Q$1,IF(O832='06A_Варіанти'!R823,'06A_Варіанти'!R$1,"НЕМАЄ МАРШРУТУ"))))))))))))))</f>
        <v>DIRECT</v>
      </c>
      <c r="G832" s="2" t="str">
        <f t="shared" si="84"/>
        <v>БЕЗ ЗМІН</v>
      </c>
      <c r="H832" s="2">
        <f>IF(G832="НЕМАЄ МАРШРУТУ",0,O832-'06A_Варіанти'!T823)</f>
        <v>0</v>
      </c>
      <c r="I832" s="2">
        <f>IFERROR(INDEX('04_Потоки'!$E:$E,MATCH(A832,'04_Потоки'!$A:$A,0)),0)</f>
        <v>2.2389999999999999</v>
      </c>
      <c r="J832" s="2">
        <f t="shared" si="85"/>
        <v>1</v>
      </c>
      <c r="K832" s="2">
        <f>IF(C832="РЦК макси",0,2*'06A_Варіанти'!T823*J832)</f>
        <v>623.79999999999995</v>
      </c>
      <c r="L832" s="2">
        <f t="shared" si="86"/>
        <v>623.79999999999995</v>
      </c>
      <c r="M832" s="2">
        <f t="shared" si="87"/>
        <v>0</v>
      </c>
      <c r="N832" s="9">
        <f t="shared" si="88"/>
        <v>0</v>
      </c>
      <c r="O832" s="2">
        <f>MIN(IF('07A_Конструктор'!$D$5="Так",'06A_Варіанти'!E823,1E+99),IF('07A_Конструктор'!$D$6="Так",'06A_Варіанти'!F823,1E+99),IF('07A_Конструктор'!$D$7="Так",'06A_Варіанти'!G823,1E+99),IF('07A_Конструктор'!$D$8="Так",'06A_Варіанти'!H823,1E+99),IF('07A_Конструктор'!$D$9="Так",'06A_Варіанти'!I823,1E+99),IF('07A_Конструктор'!$D$10="Так",'06A_Варіанти'!J823,1E+99),IF('07A_Конструктор'!$D$11="Так",'06A_Варіанти'!K823,1E+99),IF('07A_Конструктор'!$D$12="Так",'06A_Варіанти'!L823,1E+99),IF('07A_Конструктор'!$D$13="Так",'06A_Варіанти'!M823,1E+99),IF('07A_Конструктор'!$D$14="Так",'06A_Варіанти'!N823,1E+99),IF('07A_Конструктор'!$D$15="Так",'06A_Варіанти'!O823,1E+99),IF('07A_Конструктор'!$D$16="Так",'06A_Варіанти'!P823,1E+99),IF('07A_Конструктор'!$D$17="Так",'06A_Варіанти'!Q823,1E+99),IF('06A_Варіанти'!R823="",1E+99,'06A_Варіанти'!R823))</f>
        <v>311.89999999999998</v>
      </c>
      <c r="P832" s="2" t="str">
        <f t="shared" si="89"/>
        <v>5 т</v>
      </c>
      <c r="Q832" s="2">
        <f t="shared" si="90"/>
        <v>14</v>
      </c>
      <c r="R832" s="2">
        <f>IF(OR(C832="РЦК макси",C832="РЦЧ SKU"),"SKU-потік",IFERROR(VLOOKUP(D832,'02_РЦ'!$A$3:$I$7,5,FALSE),0))</f>
        <v>500</v>
      </c>
      <c r="S832" s="2" t="str">
        <f>IF(OR(C832="РЦК макси",C832="РЦЧ SKU"),"Не рахується в ліміт",IFERROR(VLOOKUP(D832,'02_РЦ'!$A$3:$I$7,9,FALSE),"Немає РЦ"))</f>
        <v>В межах</v>
      </c>
    </row>
    <row r="833" spans="1:19">
      <c r="A833" s="2" t="str">
        <f>'06A_Варіанти'!A824</f>
        <v>BASE_622</v>
      </c>
      <c r="B833" s="2" t="str">
        <f>'06A_Варіанти'!B824</f>
        <v>TT_622</v>
      </c>
      <c r="C833" s="2" t="str">
        <f>'06A_Варіанти'!D824</f>
        <v>Основний</v>
      </c>
      <c r="D833" s="2" t="str">
        <f>'06A_Варіанти'!C824</f>
        <v>РЦВ</v>
      </c>
      <c r="E833" s="2" t="str">
        <f>'06A_Варіанти'!S824</f>
        <v>DIRECT</v>
      </c>
      <c r="F833" s="2" t="str">
        <f>IF(O833='06A_Варіанти'!E824,'06A_Варіанти'!E$1,IF(O833='06A_Варіанти'!F824,'06A_Варіанти'!F$1,IF(O833='06A_Варіанти'!G824,'06A_Варіанти'!G$1,IF(O833='06A_Варіанти'!H824,'06A_Варіанти'!H$1,IF(O833='06A_Варіанти'!I824,'06A_Варіанти'!I$1,IF(O833='06A_Варіанти'!J824,'06A_Варіанти'!J$1,IF(O833='06A_Варіанти'!K824,'06A_Варіанти'!K$1,IF(O833='06A_Варіанти'!L824,'06A_Варіанти'!L$1,IF(O833='06A_Варіанти'!M824,'06A_Варіанти'!M$1,IF(O833='06A_Варіанти'!N824,'06A_Варіанти'!N$1,IF(O833='06A_Варіанти'!O824,'06A_Варіанти'!O$1,IF(O833='06A_Варіанти'!P824,'06A_Варіанти'!P$1,IF(O833='06A_Варіанти'!Q824,'06A_Варіанти'!Q$1,IF(O833='06A_Варіанти'!R824,'06A_Варіанти'!R$1,"НЕМАЄ МАРШРУТУ"))))))))))))))</f>
        <v>DIRECT</v>
      </c>
      <c r="G833" s="2" t="str">
        <f t="shared" si="84"/>
        <v>БЕЗ ЗМІН</v>
      </c>
      <c r="H833" s="2">
        <f>IF(G833="НЕМАЄ МАРШРУТУ",0,O833-'06A_Варіанти'!T824)</f>
        <v>0</v>
      </c>
      <c r="I833" s="2">
        <f>IFERROR(INDEX('04_Потоки'!$E:$E,MATCH(A833,'04_Потоки'!$A:$A,0)),0)</f>
        <v>2.2389999999999999</v>
      </c>
      <c r="J833" s="2">
        <f t="shared" si="85"/>
        <v>1</v>
      </c>
      <c r="K833" s="2">
        <f>IF(C833="РЦК макси",0,2*'06A_Варіанти'!T824*J833)</f>
        <v>827</v>
      </c>
      <c r="L833" s="2">
        <f t="shared" si="86"/>
        <v>827</v>
      </c>
      <c r="M833" s="2">
        <f t="shared" si="87"/>
        <v>0</v>
      </c>
      <c r="N833" s="9">
        <f t="shared" si="88"/>
        <v>0</v>
      </c>
      <c r="O833" s="2">
        <f>MIN(IF('07A_Конструктор'!$D$5="Так",'06A_Варіанти'!E824,1E+99),IF('07A_Конструктор'!$D$6="Так",'06A_Варіанти'!F824,1E+99),IF('07A_Конструктор'!$D$7="Так",'06A_Варіанти'!G824,1E+99),IF('07A_Конструктор'!$D$8="Так",'06A_Варіанти'!H824,1E+99),IF('07A_Конструктор'!$D$9="Так",'06A_Варіанти'!I824,1E+99),IF('07A_Конструктор'!$D$10="Так",'06A_Варіанти'!J824,1E+99),IF('07A_Конструктор'!$D$11="Так",'06A_Варіанти'!K824,1E+99),IF('07A_Конструктор'!$D$12="Так",'06A_Варіанти'!L824,1E+99),IF('07A_Конструктор'!$D$13="Так",'06A_Варіанти'!M824,1E+99),IF('07A_Конструктор'!$D$14="Так",'06A_Варіанти'!N824,1E+99),IF('07A_Конструктор'!$D$15="Так",'06A_Варіанти'!O824,1E+99),IF('07A_Конструктор'!$D$16="Так",'06A_Варіанти'!P824,1E+99),IF('07A_Конструктор'!$D$17="Так",'06A_Варіанти'!Q824,1E+99),IF('06A_Варіанти'!R824="",1E+99,'06A_Варіанти'!R824))</f>
        <v>413.5</v>
      </c>
      <c r="P833" s="2" t="str">
        <f t="shared" si="89"/>
        <v>5 т</v>
      </c>
      <c r="Q833" s="2">
        <f t="shared" si="90"/>
        <v>14</v>
      </c>
      <c r="R833" s="2">
        <f>IF(OR(C833="РЦК макси",C833="РЦЧ SKU"),"SKU-потік",IFERROR(VLOOKUP(D833,'02_РЦ'!$A$3:$I$7,5,FALSE),0))</f>
        <v>500</v>
      </c>
      <c r="S833" s="2" t="str">
        <f>IF(OR(C833="РЦК макси",C833="РЦЧ SKU"),"Не рахується в ліміт",IFERROR(VLOOKUP(D833,'02_РЦ'!$A$3:$I$7,9,FALSE),"Немає РЦ"))</f>
        <v>В межах</v>
      </c>
    </row>
    <row r="834" spans="1:19">
      <c r="A834" s="2" t="str">
        <f>'06A_Варіанти'!A825</f>
        <v>BASE_623</v>
      </c>
      <c r="B834" s="2" t="str">
        <f>'06A_Варіанти'!B825</f>
        <v>TT_623</v>
      </c>
      <c r="C834" s="2" t="str">
        <f>'06A_Варіанти'!D825</f>
        <v>Основний</v>
      </c>
      <c r="D834" s="2" t="str">
        <f>'06A_Варіанти'!C825</f>
        <v>РЦВ</v>
      </c>
      <c r="E834" s="2" t="str">
        <f>'06A_Варіанти'!S825</f>
        <v>DIRECT</v>
      </c>
      <c r="F834" s="2" t="str">
        <f>IF(O834='06A_Варіанти'!E825,'06A_Варіанти'!E$1,IF(O834='06A_Варіанти'!F825,'06A_Варіанти'!F$1,IF(O834='06A_Варіанти'!G825,'06A_Варіанти'!G$1,IF(O834='06A_Варіанти'!H825,'06A_Варіанти'!H$1,IF(O834='06A_Варіанти'!I825,'06A_Варіанти'!I$1,IF(O834='06A_Варіанти'!J825,'06A_Варіанти'!J$1,IF(O834='06A_Варіанти'!K825,'06A_Варіанти'!K$1,IF(O834='06A_Варіанти'!L825,'06A_Варіанти'!L$1,IF(O834='06A_Варіанти'!M825,'06A_Варіанти'!M$1,IF(O834='06A_Варіанти'!N825,'06A_Варіанти'!N$1,IF(O834='06A_Варіанти'!O825,'06A_Варіанти'!O$1,IF(O834='06A_Варіанти'!P825,'06A_Варіанти'!P$1,IF(O834='06A_Варіанти'!Q825,'06A_Варіанти'!Q$1,IF(O834='06A_Варіанти'!R825,'06A_Варіанти'!R$1,"НЕМАЄ МАРШРУТУ"))))))))))))))</f>
        <v>DIRECT</v>
      </c>
      <c r="G834" s="2" t="str">
        <f t="shared" si="84"/>
        <v>БЕЗ ЗМІН</v>
      </c>
      <c r="H834" s="2">
        <f>IF(G834="НЕМАЄ МАРШРУТУ",0,O834-'06A_Варіанти'!T825)</f>
        <v>0</v>
      </c>
      <c r="I834" s="2">
        <f>IFERROR(INDEX('04_Потоки'!$E:$E,MATCH(A834,'04_Потоки'!$A:$A,0)),0)</f>
        <v>2.2389999999999999</v>
      </c>
      <c r="J834" s="2">
        <f t="shared" si="85"/>
        <v>1</v>
      </c>
      <c r="K834" s="2">
        <f>IF(C834="РЦК макси",0,2*'06A_Варіанти'!T825*J834)</f>
        <v>873.6</v>
      </c>
      <c r="L834" s="2">
        <f t="shared" si="86"/>
        <v>873.6</v>
      </c>
      <c r="M834" s="2">
        <f t="shared" si="87"/>
        <v>0</v>
      </c>
      <c r="N834" s="9">
        <f t="shared" si="88"/>
        <v>0</v>
      </c>
      <c r="O834" s="2">
        <f>MIN(IF('07A_Конструктор'!$D$5="Так",'06A_Варіанти'!E825,1E+99),IF('07A_Конструктор'!$D$6="Так",'06A_Варіанти'!F825,1E+99),IF('07A_Конструктор'!$D$7="Так",'06A_Варіанти'!G825,1E+99),IF('07A_Конструктор'!$D$8="Так",'06A_Варіанти'!H825,1E+99),IF('07A_Конструктор'!$D$9="Так",'06A_Варіанти'!I825,1E+99),IF('07A_Конструктор'!$D$10="Так",'06A_Варіанти'!J825,1E+99),IF('07A_Конструктор'!$D$11="Так",'06A_Варіанти'!K825,1E+99),IF('07A_Конструктор'!$D$12="Так",'06A_Варіанти'!L825,1E+99),IF('07A_Конструктор'!$D$13="Так",'06A_Варіанти'!M825,1E+99),IF('07A_Конструктор'!$D$14="Так",'06A_Варіанти'!N825,1E+99),IF('07A_Конструктор'!$D$15="Так",'06A_Варіанти'!O825,1E+99),IF('07A_Конструктор'!$D$16="Так",'06A_Варіанти'!P825,1E+99),IF('07A_Конструктор'!$D$17="Так",'06A_Варіанти'!Q825,1E+99),IF('06A_Варіанти'!R825="",1E+99,'06A_Варіанти'!R825))</f>
        <v>436.8</v>
      </c>
      <c r="P834" s="2" t="str">
        <f t="shared" si="89"/>
        <v>5 т</v>
      </c>
      <c r="Q834" s="2">
        <f t="shared" si="90"/>
        <v>14</v>
      </c>
      <c r="R834" s="2">
        <f>IF(OR(C834="РЦК макси",C834="РЦЧ SKU"),"SKU-потік",IFERROR(VLOOKUP(D834,'02_РЦ'!$A$3:$I$7,5,FALSE),0))</f>
        <v>500</v>
      </c>
      <c r="S834" s="2" t="str">
        <f>IF(OR(C834="РЦК макси",C834="РЦЧ SKU"),"Не рахується в ліміт",IFERROR(VLOOKUP(D834,'02_РЦ'!$A$3:$I$7,9,FALSE),"Немає РЦ"))</f>
        <v>В межах</v>
      </c>
    </row>
    <row r="835" spans="1:19">
      <c r="A835" s="2" t="str">
        <f>'06A_Варіанти'!A826</f>
        <v>BASE_621</v>
      </c>
      <c r="B835" s="2" t="str">
        <f>'06A_Варіанти'!B826</f>
        <v>TT_621</v>
      </c>
      <c r="C835" s="2" t="str">
        <f>'06A_Варіанти'!D826</f>
        <v>Основний</v>
      </c>
      <c r="D835" s="2" t="str">
        <f>'06A_Варіанти'!C826</f>
        <v>РЦП</v>
      </c>
      <c r="E835" s="2" t="str">
        <f>'06A_Варіанти'!S826</f>
        <v>DIRECT</v>
      </c>
      <c r="F835" s="2" t="str">
        <f>IF(O835='06A_Варіанти'!E826,'06A_Варіанти'!E$1,IF(O835='06A_Варіанти'!F826,'06A_Варіанти'!F$1,IF(O835='06A_Варіанти'!G826,'06A_Варіанти'!G$1,IF(O835='06A_Варіанти'!H826,'06A_Варіанти'!H$1,IF(O835='06A_Варіанти'!I826,'06A_Варіанти'!I$1,IF(O835='06A_Варіанти'!J826,'06A_Варіанти'!J$1,IF(O835='06A_Варіанти'!K826,'06A_Варіанти'!K$1,IF(O835='06A_Варіанти'!L826,'06A_Варіанти'!L$1,IF(O835='06A_Варіанти'!M826,'06A_Варіанти'!M$1,IF(O835='06A_Варіанти'!N826,'06A_Варіанти'!N$1,IF(O835='06A_Варіанти'!O826,'06A_Варіанти'!O$1,IF(O835='06A_Варіанти'!P826,'06A_Варіанти'!P$1,IF(O835='06A_Варіанти'!Q826,'06A_Варіанти'!Q$1,IF(O835='06A_Варіанти'!R826,'06A_Варіанти'!R$1,"НЕМАЄ МАРШРУТУ"))))))))))))))</f>
        <v>DIRECT</v>
      </c>
      <c r="G835" s="2" t="str">
        <f t="shared" si="84"/>
        <v>БЕЗ ЗМІН</v>
      </c>
      <c r="H835" s="2">
        <f>IF(G835="НЕМАЄ МАРШРУТУ",0,O835-'06A_Варіанти'!T826)</f>
        <v>0</v>
      </c>
      <c r="I835" s="2">
        <f>IFERROR(INDEX('04_Потоки'!$E:$E,MATCH(A835,'04_Потоки'!$A:$A,0)),0)</f>
        <v>2.2389999999999999</v>
      </c>
      <c r="J835" s="2">
        <f t="shared" si="85"/>
        <v>1</v>
      </c>
      <c r="K835" s="2">
        <f>IF(C835="РЦК макси",0,2*'06A_Варіанти'!T826*J835)</f>
        <v>466.8</v>
      </c>
      <c r="L835" s="2">
        <f t="shared" si="86"/>
        <v>466.8</v>
      </c>
      <c r="M835" s="2">
        <f t="shared" si="87"/>
        <v>0</v>
      </c>
      <c r="N835" s="9">
        <f t="shared" si="88"/>
        <v>0</v>
      </c>
      <c r="O835" s="2">
        <f>MIN(IF('07A_Конструктор'!$D$5="Так",'06A_Варіанти'!E826,1E+99),IF('07A_Конструктор'!$D$6="Так",'06A_Варіанти'!F826,1E+99),IF('07A_Конструктор'!$D$7="Так",'06A_Варіанти'!G826,1E+99),IF('07A_Конструктор'!$D$8="Так",'06A_Варіанти'!H826,1E+99),IF('07A_Конструктор'!$D$9="Так",'06A_Варіанти'!I826,1E+99),IF('07A_Конструктор'!$D$10="Так",'06A_Варіанти'!J826,1E+99),IF('07A_Конструктор'!$D$11="Так",'06A_Варіанти'!K826,1E+99),IF('07A_Конструктор'!$D$12="Так",'06A_Варіанти'!L826,1E+99),IF('07A_Конструктор'!$D$13="Так",'06A_Варіанти'!M826,1E+99),IF('07A_Конструктор'!$D$14="Так",'06A_Варіанти'!N826,1E+99),IF('07A_Конструктор'!$D$15="Так",'06A_Варіанти'!O826,1E+99),IF('07A_Конструктор'!$D$16="Так",'06A_Варіанти'!P826,1E+99),IF('07A_Конструктор'!$D$17="Так",'06A_Варіанти'!Q826,1E+99),IF('06A_Варіанти'!R826="",1E+99,'06A_Варіанти'!R826))</f>
        <v>233.4</v>
      </c>
      <c r="P835" s="2" t="str">
        <f t="shared" si="89"/>
        <v>5 т</v>
      </c>
      <c r="Q835" s="2">
        <f t="shared" si="90"/>
        <v>14</v>
      </c>
      <c r="R835" s="2">
        <f>IF(OR(C835="РЦК макси",C835="РЦЧ SKU"),"SKU-потік",IFERROR(VLOOKUP(D835,'02_РЦ'!$A$3:$I$7,5,FALSE),0))</f>
        <v>800</v>
      </c>
      <c r="S835" s="2" t="str">
        <f>IF(OR(C835="РЦК макси",C835="РЦЧ SKU"),"Не рахується в ліміт",IFERROR(VLOOKUP(D835,'02_РЦ'!$A$3:$I$7,9,FALSE),"Немає РЦ"))</f>
        <v>В межах</v>
      </c>
    </row>
    <row r="836" spans="1:19">
      <c r="A836" s="2" t="str">
        <f>'06A_Варіанти'!A827</f>
        <v>BASE_634</v>
      </c>
      <c r="B836" s="2" t="str">
        <f>'06A_Варіанти'!B827</f>
        <v>TT_634</v>
      </c>
      <c r="C836" s="2" t="str">
        <f>'06A_Варіанти'!D827</f>
        <v>Основний</v>
      </c>
      <c r="D836" s="2" t="str">
        <f>'06A_Варіанти'!C827</f>
        <v>РЦВ</v>
      </c>
      <c r="E836" s="2" t="str">
        <f>'06A_Варіанти'!S827</f>
        <v>DIRECT</v>
      </c>
      <c r="F836" s="2" t="str">
        <f>IF(O836='06A_Варіанти'!E827,'06A_Варіанти'!E$1,IF(O836='06A_Варіанти'!F827,'06A_Варіанти'!F$1,IF(O836='06A_Варіанти'!G827,'06A_Варіанти'!G$1,IF(O836='06A_Варіанти'!H827,'06A_Варіанти'!H$1,IF(O836='06A_Варіанти'!I827,'06A_Варіанти'!I$1,IF(O836='06A_Варіанти'!J827,'06A_Варіанти'!J$1,IF(O836='06A_Варіанти'!K827,'06A_Варіанти'!K$1,IF(O836='06A_Варіанти'!L827,'06A_Варіанти'!L$1,IF(O836='06A_Варіанти'!M827,'06A_Варіанти'!M$1,IF(O836='06A_Варіанти'!N827,'06A_Варіанти'!N$1,IF(O836='06A_Варіанти'!O827,'06A_Варіанти'!O$1,IF(O836='06A_Варіанти'!P827,'06A_Варіанти'!P$1,IF(O836='06A_Варіанти'!Q827,'06A_Варіанти'!Q$1,IF(O836='06A_Варіанти'!R827,'06A_Варіанти'!R$1,"НЕМАЄ МАРШРУТУ"))))))))))))))</f>
        <v>DIRECT</v>
      </c>
      <c r="G836" s="2" t="str">
        <f t="shared" si="84"/>
        <v>БЕЗ ЗМІН</v>
      </c>
      <c r="H836" s="2">
        <f>IF(G836="НЕМАЄ МАРШРУТУ",0,O836-'06A_Варіанти'!T827)</f>
        <v>0</v>
      </c>
      <c r="I836" s="2">
        <f>IFERROR(INDEX('04_Потоки'!$E:$E,MATCH(A836,'04_Потоки'!$A:$A,0)),0)</f>
        <v>2.2389999999999999</v>
      </c>
      <c r="J836" s="2">
        <f t="shared" si="85"/>
        <v>1</v>
      </c>
      <c r="K836" s="2">
        <f>IF(C836="РЦК макси",0,2*'06A_Варіанти'!T827*J836)</f>
        <v>612.6</v>
      </c>
      <c r="L836" s="2">
        <f t="shared" si="86"/>
        <v>612.6</v>
      </c>
      <c r="M836" s="2">
        <f t="shared" si="87"/>
        <v>0</v>
      </c>
      <c r="N836" s="9">
        <f t="shared" si="88"/>
        <v>0</v>
      </c>
      <c r="O836" s="2">
        <f>MIN(IF('07A_Конструктор'!$D$5="Так",'06A_Варіанти'!E827,1E+99),IF('07A_Конструктор'!$D$6="Так",'06A_Варіанти'!F827,1E+99),IF('07A_Конструктор'!$D$7="Так",'06A_Варіанти'!G827,1E+99),IF('07A_Конструктор'!$D$8="Так",'06A_Варіанти'!H827,1E+99),IF('07A_Конструктор'!$D$9="Так",'06A_Варіанти'!I827,1E+99),IF('07A_Конструктор'!$D$10="Так",'06A_Варіанти'!J827,1E+99),IF('07A_Конструктор'!$D$11="Так",'06A_Варіанти'!K827,1E+99),IF('07A_Конструктор'!$D$12="Так",'06A_Варіанти'!L827,1E+99),IF('07A_Конструктор'!$D$13="Так",'06A_Варіанти'!M827,1E+99),IF('07A_Конструктор'!$D$14="Так",'06A_Варіанти'!N827,1E+99),IF('07A_Конструктор'!$D$15="Так",'06A_Варіанти'!O827,1E+99),IF('07A_Конструктор'!$D$16="Так",'06A_Варіанти'!P827,1E+99),IF('07A_Конструктор'!$D$17="Так",'06A_Варіанти'!Q827,1E+99),IF('06A_Варіанти'!R827="",1E+99,'06A_Варіанти'!R827))</f>
        <v>306.3</v>
      </c>
      <c r="P836" s="2" t="str">
        <f t="shared" si="89"/>
        <v>5 т</v>
      </c>
      <c r="Q836" s="2">
        <f t="shared" si="90"/>
        <v>14</v>
      </c>
      <c r="R836" s="2">
        <f>IF(OR(C836="РЦК макси",C836="РЦЧ SKU"),"SKU-потік",IFERROR(VLOOKUP(D836,'02_РЦ'!$A$3:$I$7,5,FALSE),0))</f>
        <v>500</v>
      </c>
      <c r="S836" s="2" t="str">
        <f>IF(OR(C836="РЦК макси",C836="РЦЧ SKU"),"Не рахується в ліміт",IFERROR(VLOOKUP(D836,'02_РЦ'!$A$3:$I$7,9,FALSE),"Немає РЦ"))</f>
        <v>В межах</v>
      </c>
    </row>
    <row r="837" spans="1:19">
      <c r="A837" s="2" t="str">
        <f>'06A_Варіанти'!A828</f>
        <v>BASE_642</v>
      </c>
      <c r="B837" s="2" t="str">
        <f>'06A_Варіанти'!B828</f>
        <v>TT_642</v>
      </c>
      <c r="C837" s="2" t="str">
        <f>'06A_Варіанти'!D828</f>
        <v>Основний</v>
      </c>
      <c r="D837" s="2" t="str">
        <f>'06A_Варіанти'!C828</f>
        <v>РЦП</v>
      </c>
      <c r="E837" s="2" t="str">
        <f>'06A_Варіанти'!S828</f>
        <v>DIRECT</v>
      </c>
      <c r="F837" s="2" t="str">
        <f>IF(O837='06A_Варіанти'!E828,'06A_Варіанти'!E$1,IF(O837='06A_Варіанти'!F828,'06A_Варіанти'!F$1,IF(O837='06A_Варіанти'!G828,'06A_Варіанти'!G$1,IF(O837='06A_Варіанти'!H828,'06A_Варіанти'!H$1,IF(O837='06A_Варіанти'!I828,'06A_Варіанти'!I$1,IF(O837='06A_Варіанти'!J828,'06A_Варіанти'!J$1,IF(O837='06A_Варіанти'!K828,'06A_Варіанти'!K$1,IF(O837='06A_Варіанти'!L828,'06A_Варіанти'!L$1,IF(O837='06A_Варіанти'!M828,'06A_Варіанти'!M$1,IF(O837='06A_Варіанти'!N828,'06A_Варіанти'!N$1,IF(O837='06A_Варіанти'!O828,'06A_Варіанти'!O$1,IF(O837='06A_Варіанти'!P828,'06A_Варіанти'!P$1,IF(O837='06A_Варіанти'!Q828,'06A_Варіанти'!Q$1,IF(O837='06A_Варіанти'!R828,'06A_Варіанти'!R$1,"НЕМАЄ МАРШРУТУ"))))))))))))))</f>
        <v>DIRECT</v>
      </c>
      <c r="G837" s="2" t="str">
        <f t="shared" si="84"/>
        <v>БЕЗ ЗМІН</v>
      </c>
      <c r="H837" s="2">
        <f>IF(G837="НЕМАЄ МАРШРУТУ",0,O837-'06A_Варіанти'!T828)</f>
        <v>0</v>
      </c>
      <c r="I837" s="2">
        <f>IFERROR(INDEX('04_Потоки'!$E:$E,MATCH(A837,'04_Потоки'!$A:$A,0)),0)</f>
        <v>2.2389999999999999</v>
      </c>
      <c r="J837" s="2">
        <f t="shared" si="85"/>
        <v>1</v>
      </c>
      <c r="K837" s="2">
        <f>IF(C837="РЦК макси",0,2*'06A_Варіанти'!T828*J837)</f>
        <v>449.8</v>
      </c>
      <c r="L837" s="2">
        <f t="shared" si="86"/>
        <v>449.8</v>
      </c>
      <c r="M837" s="2">
        <f t="shared" si="87"/>
        <v>0</v>
      </c>
      <c r="N837" s="9">
        <f t="shared" si="88"/>
        <v>0</v>
      </c>
      <c r="O837" s="2">
        <f>MIN(IF('07A_Конструктор'!$D$5="Так",'06A_Варіанти'!E828,1E+99),IF('07A_Конструктор'!$D$6="Так",'06A_Варіанти'!F828,1E+99),IF('07A_Конструктор'!$D$7="Так",'06A_Варіанти'!G828,1E+99),IF('07A_Конструктор'!$D$8="Так",'06A_Варіанти'!H828,1E+99),IF('07A_Конструктор'!$D$9="Так",'06A_Варіанти'!I828,1E+99),IF('07A_Конструктор'!$D$10="Так",'06A_Варіанти'!J828,1E+99),IF('07A_Конструктор'!$D$11="Так",'06A_Варіанти'!K828,1E+99),IF('07A_Конструктор'!$D$12="Так",'06A_Варіанти'!L828,1E+99),IF('07A_Конструктор'!$D$13="Так",'06A_Варіанти'!M828,1E+99),IF('07A_Конструктор'!$D$14="Так",'06A_Варіанти'!N828,1E+99),IF('07A_Конструктор'!$D$15="Так",'06A_Варіанти'!O828,1E+99),IF('07A_Конструктор'!$D$16="Так",'06A_Варіанти'!P828,1E+99),IF('07A_Конструктор'!$D$17="Так",'06A_Варіанти'!Q828,1E+99),IF('06A_Варіанти'!R828="",1E+99,'06A_Варіанти'!R828))</f>
        <v>224.9</v>
      </c>
      <c r="P837" s="2" t="str">
        <f t="shared" si="89"/>
        <v>5 т</v>
      </c>
      <c r="Q837" s="2">
        <f t="shared" si="90"/>
        <v>14</v>
      </c>
      <c r="R837" s="2">
        <f>IF(OR(C837="РЦК макси",C837="РЦЧ SKU"),"SKU-потік",IFERROR(VLOOKUP(D837,'02_РЦ'!$A$3:$I$7,5,FALSE),0))</f>
        <v>800</v>
      </c>
      <c r="S837" s="2" t="str">
        <f>IF(OR(C837="РЦК макси",C837="РЦЧ SKU"),"Не рахується в ліміт",IFERROR(VLOOKUP(D837,'02_РЦ'!$A$3:$I$7,9,FALSE),"Немає РЦ"))</f>
        <v>В межах</v>
      </c>
    </row>
    <row r="838" spans="1:19">
      <c r="A838" s="2" t="str">
        <f>'06A_Варіанти'!A829</f>
        <v>BASE_638</v>
      </c>
      <c r="B838" s="2" t="str">
        <f>'06A_Варіанти'!B829</f>
        <v>TT_638</v>
      </c>
      <c r="C838" s="2" t="str">
        <f>'06A_Варіанти'!D829</f>
        <v>Основний</v>
      </c>
      <c r="D838" s="2" t="str">
        <f>'06A_Варіанти'!C829</f>
        <v>РЦВ</v>
      </c>
      <c r="E838" s="2" t="str">
        <f>'06A_Варіанти'!S829</f>
        <v>DIRECT</v>
      </c>
      <c r="F838" s="2" t="str">
        <f>IF(O838='06A_Варіанти'!E829,'06A_Варіанти'!E$1,IF(O838='06A_Варіанти'!F829,'06A_Варіанти'!F$1,IF(O838='06A_Варіанти'!G829,'06A_Варіанти'!G$1,IF(O838='06A_Варіанти'!H829,'06A_Варіанти'!H$1,IF(O838='06A_Варіанти'!I829,'06A_Варіанти'!I$1,IF(O838='06A_Варіанти'!J829,'06A_Варіанти'!J$1,IF(O838='06A_Варіанти'!K829,'06A_Варіанти'!K$1,IF(O838='06A_Варіанти'!L829,'06A_Варіанти'!L$1,IF(O838='06A_Варіанти'!M829,'06A_Варіанти'!M$1,IF(O838='06A_Варіанти'!N829,'06A_Варіанти'!N$1,IF(O838='06A_Варіанти'!O829,'06A_Варіанти'!O$1,IF(O838='06A_Варіанти'!P829,'06A_Варіанти'!P$1,IF(O838='06A_Варіанти'!Q829,'06A_Варіанти'!Q$1,IF(O838='06A_Варіанти'!R829,'06A_Варіанти'!R$1,"НЕМАЄ МАРШРУТУ"))))))))))))))</f>
        <v>DIRECT</v>
      </c>
      <c r="G838" s="2" t="str">
        <f t="shared" si="84"/>
        <v>БЕЗ ЗМІН</v>
      </c>
      <c r="H838" s="2">
        <f>IF(G838="НЕМАЄ МАРШРУТУ",0,O838-'06A_Варіанти'!T829)</f>
        <v>0</v>
      </c>
      <c r="I838" s="2">
        <f>IFERROR(INDEX('04_Потоки'!$E:$E,MATCH(A838,'04_Потоки'!$A:$A,0)),0)</f>
        <v>2.2389999999999999</v>
      </c>
      <c r="J838" s="2">
        <f t="shared" si="85"/>
        <v>1</v>
      </c>
      <c r="K838" s="2">
        <f>IF(C838="РЦК макси",0,2*'06A_Варіанти'!T829*J838)</f>
        <v>828</v>
      </c>
      <c r="L838" s="2">
        <f t="shared" si="86"/>
        <v>828</v>
      </c>
      <c r="M838" s="2">
        <f t="shared" si="87"/>
        <v>0</v>
      </c>
      <c r="N838" s="9">
        <f t="shared" si="88"/>
        <v>0</v>
      </c>
      <c r="O838" s="2">
        <f>MIN(IF('07A_Конструктор'!$D$5="Так",'06A_Варіанти'!E829,1E+99),IF('07A_Конструктор'!$D$6="Так",'06A_Варіанти'!F829,1E+99),IF('07A_Конструктор'!$D$7="Так",'06A_Варіанти'!G829,1E+99),IF('07A_Конструктор'!$D$8="Так",'06A_Варіанти'!H829,1E+99),IF('07A_Конструктор'!$D$9="Так",'06A_Варіанти'!I829,1E+99),IF('07A_Конструктор'!$D$10="Так",'06A_Варіанти'!J829,1E+99),IF('07A_Конструктор'!$D$11="Так",'06A_Варіанти'!K829,1E+99),IF('07A_Конструктор'!$D$12="Так",'06A_Варіанти'!L829,1E+99),IF('07A_Конструктор'!$D$13="Так",'06A_Варіанти'!M829,1E+99),IF('07A_Конструктор'!$D$14="Так",'06A_Варіанти'!N829,1E+99),IF('07A_Конструктор'!$D$15="Так",'06A_Варіанти'!O829,1E+99),IF('07A_Конструктор'!$D$16="Так",'06A_Варіанти'!P829,1E+99),IF('07A_Конструктор'!$D$17="Так",'06A_Варіанти'!Q829,1E+99),IF('06A_Варіанти'!R829="",1E+99,'06A_Варіанти'!R829))</f>
        <v>414</v>
      </c>
      <c r="P838" s="2" t="str">
        <f t="shared" si="89"/>
        <v>5 т</v>
      </c>
      <c r="Q838" s="2">
        <f t="shared" si="90"/>
        <v>14</v>
      </c>
      <c r="R838" s="2">
        <f>IF(OR(C838="РЦК макси",C838="РЦЧ SKU"),"SKU-потік",IFERROR(VLOOKUP(D838,'02_РЦ'!$A$3:$I$7,5,FALSE),0))</f>
        <v>500</v>
      </c>
      <c r="S838" s="2" t="str">
        <f>IF(OR(C838="РЦК макси",C838="РЦЧ SKU"),"Не рахується в ліміт",IFERROR(VLOOKUP(D838,'02_РЦ'!$A$3:$I$7,9,FALSE),"Немає РЦ"))</f>
        <v>В межах</v>
      </c>
    </row>
    <row r="839" spans="1:19">
      <c r="A839" s="2" t="str">
        <f>'06A_Варіанти'!A830</f>
        <v>BASE_162</v>
      </c>
      <c r="B839" s="2" t="str">
        <f>'06A_Варіанти'!B830</f>
        <v>TT_162</v>
      </c>
      <c r="C839" s="2" t="str">
        <f>'06A_Варіанти'!D830</f>
        <v>Основний</v>
      </c>
      <c r="D839" s="2" t="str">
        <f>'06A_Варіанти'!C830</f>
        <v>РЦВ</v>
      </c>
      <c r="E839" s="2" t="str">
        <f>'06A_Варіанти'!S830</f>
        <v>DIRECT</v>
      </c>
      <c r="F839" s="2" t="str">
        <f>IF(O839='06A_Варіанти'!E830,'06A_Варіанти'!E$1,IF(O839='06A_Варіанти'!F830,'06A_Варіанти'!F$1,IF(O839='06A_Варіанти'!G830,'06A_Варіанти'!G$1,IF(O839='06A_Варіанти'!H830,'06A_Варіанти'!H$1,IF(O839='06A_Варіанти'!I830,'06A_Варіанти'!I$1,IF(O839='06A_Варіанти'!J830,'06A_Варіанти'!J$1,IF(O839='06A_Варіанти'!K830,'06A_Варіанти'!K$1,IF(O839='06A_Варіанти'!L830,'06A_Варіанти'!L$1,IF(O839='06A_Варіанти'!M830,'06A_Варіанти'!M$1,IF(O839='06A_Варіанти'!N830,'06A_Варіанти'!N$1,IF(O839='06A_Варіанти'!O830,'06A_Варіанти'!O$1,IF(O839='06A_Варіанти'!P830,'06A_Варіанти'!P$1,IF(O839='06A_Варіанти'!Q830,'06A_Варіанти'!Q$1,IF(O839='06A_Варіанти'!R830,'06A_Варіанти'!R$1,"НЕМАЄ МАРШРУТУ"))))))))))))))</f>
        <v>DIRECT</v>
      </c>
      <c r="G839" s="2" t="str">
        <f t="shared" si="84"/>
        <v>БЕЗ ЗМІН</v>
      </c>
      <c r="H839" s="2">
        <f>IF(G839="НЕМАЄ МАРШРУТУ",0,O839-'06A_Варіанти'!T830)</f>
        <v>0</v>
      </c>
      <c r="I839" s="2">
        <f>IFERROR(INDEX('04_Потоки'!$E:$E,MATCH(A839,'04_Потоки'!$A:$A,0)),0)</f>
        <v>2.2389999999999999</v>
      </c>
      <c r="J839" s="2">
        <f t="shared" si="85"/>
        <v>1</v>
      </c>
      <c r="K839" s="2">
        <f>IF(C839="РЦК макси",0,2*'06A_Варіанти'!T830*J839)</f>
        <v>574.79999999999995</v>
      </c>
      <c r="L839" s="2">
        <f t="shared" si="86"/>
        <v>574.79999999999995</v>
      </c>
      <c r="M839" s="2">
        <f t="shared" si="87"/>
        <v>0</v>
      </c>
      <c r="N839" s="9">
        <f t="shared" si="88"/>
        <v>0</v>
      </c>
      <c r="O839" s="2">
        <f>MIN(IF('07A_Конструктор'!$D$5="Так",'06A_Варіанти'!E830,1E+99),IF('07A_Конструктор'!$D$6="Так",'06A_Варіанти'!F830,1E+99),IF('07A_Конструктор'!$D$7="Так",'06A_Варіанти'!G830,1E+99),IF('07A_Конструктор'!$D$8="Так",'06A_Варіанти'!H830,1E+99),IF('07A_Конструктор'!$D$9="Так",'06A_Варіанти'!I830,1E+99),IF('07A_Конструктор'!$D$10="Так",'06A_Варіанти'!J830,1E+99),IF('07A_Конструктор'!$D$11="Так",'06A_Варіанти'!K830,1E+99),IF('07A_Конструктор'!$D$12="Так",'06A_Варіанти'!L830,1E+99),IF('07A_Конструктор'!$D$13="Так",'06A_Варіанти'!M830,1E+99),IF('07A_Конструктор'!$D$14="Так",'06A_Варіанти'!N830,1E+99),IF('07A_Конструктор'!$D$15="Так",'06A_Варіанти'!O830,1E+99),IF('07A_Конструктор'!$D$16="Так",'06A_Варіанти'!P830,1E+99),IF('07A_Конструктор'!$D$17="Так",'06A_Варіанти'!Q830,1E+99),IF('06A_Варіанти'!R830="",1E+99,'06A_Варіанти'!R830))</f>
        <v>287.39999999999998</v>
      </c>
      <c r="P839" s="2" t="str">
        <f t="shared" si="89"/>
        <v>5 т</v>
      </c>
      <c r="Q839" s="2">
        <f t="shared" si="90"/>
        <v>14</v>
      </c>
      <c r="R839" s="2">
        <f>IF(OR(C839="РЦК макси",C839="РЦЧ SKU"),"SKU-потік",IFERROR(VLOOKUP(D839,'02_РЦ'!$A$3:$I$7,5,FALSE),0))</f>
        <v>500</v>
      </c>
      <c r="S839" s="2" t="str">
        <f>IF(OR(C839="РЦК макси",C839="РЦЧ SKU"),"Не рахується в ліміт",IFERROR(VLOOKUP(D839,'02_РЦ'!$A$3:$I$7,9,FALSE),"Немає РЦ"))</f>
        <v>В межах</v>
      </c>
    </row>
    <row r="840" spans="1:19">
      <c r="A840" s="2" t="str">
        <f>'06A_Варіанти'!A831</f>
        <v>BASE_133</v>
      </c>
      <c r="B840" s="2" t="str">
        <f>'06A_Варіанти'!B831</f>
        <v>TT_133</v>
      </c>
      <c r="C840" s="2" t="str">
        <f>'06A_Варіанти'!D831</f>
        <v>Основний</v>
      </c>
      <c r="D840" s="2" t="str">
        <f>'06A_Варіанти'!C831</f>
        <v>РЦП</v>
      </c>
      <c r="E840" s="2" t="str">
        <f>'06A_Варіанти'!S831</f>
        <v>DIRECT</v>
      </c>
      <c r="F840" s="2" t="str">
        <f>IF(O840='06A_Варіанти'!E831,'06A_Варіанти'!E$1,IF(O840='06A_Варіанти'!F831,'06A_Варіанти'!F$1,IF(O840='06A_Варіанти'!G831,'06A_Варіанти'!G$1,IF(O840='06A_Варіанти'!H831,'06A_Варіанти'!H$1,IF(O840='06A_Варіанти'!I831,'06A_Варіанти'!I$1,IF(O840='06A_Варіанти'!J831,'06A_Варіанти'!J$1,IF(O840='06A_Варіанти'!K831,'06A_Варіанти'!K$1,IF(O840='06A_Варіанти'!L831,'06A_Варіанти'!L$1,IF(O840='06A_Варіанти'!M831,'06A_Варіанти'!M$1,IF(O840='06A_Варіанти'!N831,'06A_Варіанти'!N$1,IF(O840='06A_Варіанти'!O831,'06A_Варіанти'!O$1,IF(O840='06A_Варіанти'!P831,'06A_Варіанти'!P$1,IF(O840='06A_Варіанти'!Q831,'06A_Варіанти'!Q$1,IF(O840='06A_Варіанти'!R831,'06A_Варіанти'!R$1,"НЕМАЄ МАРШРУТУ"))))))))))))))</f>
        <v>DIRECT</v>
      </c>
      <c r="G840" s="2" t="str">
        <f t="shared" si="84"/>
        <v>БЕЗ ЗМІН</v>
      </c>
      <c r="H840" s="2">
        <f>IF(G840="НЕМАЄ МАРШРУТУ",0,O840-'06A_Варіанти'!T831)</f>
        <v>0</v>
      </c>
      <c r="I840" s="2">
        <f>IFERROR(INDEX('04_Потоки'!$E:$E,MATCH(A840,'04_Потоки'!$A:$A,0)),0)</f>
        <v>2.2389999999999999</v>
      </c>
      <c r="J840" s="2">
        <f t="shared" si="85"/>
        <v>1</v>
      </c>
      <c r="K840" s="2">
        <f>IF(C840="РЦК макси",0,2*'06A_Варіанти'!T831*J840)</f>
        <v>488.2</v>
      </c>
      <c r="L840" s="2">
        <f t="shared" si="86"/>
        <v>488.2</v>
      </c>
      <c r="M840" s="2">
        <f t="shared" si="87"/>
        <v>0</v>
      </c>
      <c r="N840" s="9">
        <f t="shared" si="88"/>
        <v>0</v>
      </c>
      <c r="O840" s="2">
        <f>MIN(IF('07A_Конструктор'!$D$5="Так",'06A_Варіанти'!E831,1E+99),IF('07A_Конструктор'!$D$6="Так",'06A_Варіанти'!F831,1E+99),IF('07A_Конструктор'!$D$7="Так",'06A_Варіанти'!G831,1E+99),IF('07A_Конструктор'!$D$8="Так",'06A_Варіанти'!H831,1E+99),IF('07A_Конструктор'!$D$9="Так",'06A_Варіанти'!I831,1E+99),IF('07A_Конструктор'!$D$10="Так",'06A_Варіанти'!J831,1E+99),IF('07A_Конструктор'!$D$11="Так",'06A_Варіанти'!K831,1E+99),IF('07A_Конструктор'!$D$12="Так",'06A_Варіанти'!L831,1E+99),IF('07A_Конструктор'!$D$13="Так",'06A_Варіанти'!M831,1E+99),IF('07A_Конструктор'!$D$14="Так",'06A_Варіанти'!N831,1E+99),IF('07A_Конструктор'!$D$15="Так",'06A_Варіанти'!O831,1E+99),IF('07A_Конструктор'!$D$16="Так",'06A_Варіанти'!P831,1E+99),IF('07A_Конструктор'!$D$17="Так",'06A_Варіанти'!Q831,1E+99),IF('06A_Варіанти'!R831="",1E+99,'06A_Варіанти'!R831))</f>
        <v>244.1</v>
      </c>
      <c r="P840" s="2" t="str">
        <f t="shared" si="89"/>
        <v>5 т</v>
      </c>
      <c r="Q840" s="2">
        <f t="shared" si="90"/>
        <v>14</v>
      </c>
      <c r="R840" s="2">
        <f>IF(OR(C840="РЦК макси",C840="РЦЧ SKU"),"SKU-потік",IFERROR(VLOOKUP(D840,'02_РЦ'!$A$3:$I$7,5,FALSE),0))</f>
        <v>800</v>
      </c>
      <c r="S840" s="2" t="str">
        <f>IF(OR(C840="РЦК макси",C840="РЦЧ SKU"),"Не рахується в ліміт",IFERROR(VLOOKUP(D840,'02_РЦ'!$A$3:$I$7,9,FALSE),"Немає РЦ"))</f>
        <v>В межах</v>
      </c>
    </row>
    <row r="841" spans="1:19">
      <c r="A841" s="2" t="str">
        <f>'06A_Варіанти'!A832</f>
        <v>BASE_655</v>
      </c>
      <c r="B841" s="2" t="str">
        <f>'06A_Варіанти'!B832</f>
        <v>TT_655</v>
      </c>
      <c r="C841" s="2" t="str">
        <f>'06A_Варіанти'!D832</f>
        <v>Основний</v>
      </c>
      <c r="D841" s="2" t="str">
        <f>'06A_Варіанти'!C832</f>
        <v>РЦВ</v>
      </c>
      <c r="E841" s="2" t="str">
        <f>'06A_Варіанти'!S832</f>
        <v>DIRECT</v>
      </c>
      <c r="F841" s="2" t="str">
        <f>IF(O841='06A_Варіанти'!E832,'06A_Варіанти'!E$1,IF(O841='06A_Варіанти'!F832,'06A_Варіанти'!F$1,IF(O841='06A_Варіанти'!G832,'06A_Варіанти'!G$1,IF(O841='06A_Варіанти'!H832,'06A_Варіанти'!H$1,IF(O841='06A_Варіанти'!I832,'06A_Варіанти'!I$1,IF(O841='06A_Варіанти'!J832,'06A_Варіанти'!J$1,IF(O841='06A_Варіанти'!K832,'06A_Варіанти'!K$1,IF(O841='06A_Варіанти'!L832,'06A_Варіанти'!L$1,IF(O841='06A_Варіанти'!M832,'06A_Варіанти'!M$1,IF(O841='06A_Варіанти'!N832,'06A_Варіанти'!N$1,IF(O841='06A_Варіанти'!O832,'06A_Варіанти'!O$1,IF(O841='06A_Варіанти'!P832,'06A_Варіанти'!P$1,IF(O841='06A_Варіанти'!Q832,'06A_Варіанти'!Q$1,IF(O841='06A_Варіанти'!R832,'06A_Варіанти'!R$1,"НЕМАЄ МАРШРУТУ"))))))))))))))</f>
        <v>DIRECT</v>
      </c>
      <c r="G841" s="2" t="str">
        <f t="shared" si="84"/>
        <v>БЕЗ ЗМІН</v>
      </c>
      <c r="H841" s="2">
        <f>IF(G841="НЕМАЄ МАРШРУТУ",0,O841-'06A_Варіанти'!T832)</f>
        <v>0</v>
      </c>
      <c r="I841" s="2">
        <f>IFERROR(INDEX('04_Потоки'!$E:$E,MATCH(A841,'04_Потоки'!$A:$A,0)),0)</f>
        <v>2.2389999999999999</v>
      </c>
      <c r="J841" s="2">
        <f t="shared" si="85"/>
        <v>1</v>
      </c>
      <c r="K841" s="2">
        <f>IF(C841="РЦК макси",0,2*'06A_Варіанти'!T832*J841)</f>
        <v>441.4</v>
      </c>
      <c r="L841" s="2">
        <f t="shared" si="86"/>
        <v>441.4</v>
      </c>
      <c r="M841" s="2">
        <f t="shared" si="87"/>
        <v>0</v>
      </c>
      <c r="N841" s="9">
        <f t="shared" si="88"/>
        <v>0</v>
      </c>
      <c r="O841" s="2">
        <f>MIN(IF('07A_Конструктор'!$D$5="Так",'06A_Варіанти'!E832,1E+99),IF('07A_Конструктор'!$D$6="Так",'06A_Варіанти'!F832,1E+99),IF('07A_Конструктор'!$D$7="Так",'06A_Варіанти'!G832,1E+99),IF('07A_Конструктор'!$D$8="Так",'06A_Варіанти'!H832,1E+99),IF('07A_Конструктор'!$D$9="Так",'06A_Варіанти'!I832,1E+99),IF('07A_Конструктор'!$D$10="Так",'06A_Варіанти'!J832,1E+99),IF('07A_Конструктор'!$D$11="Так",'06A_Варіанти'!K832,1E+99),IF('07A_Конструктор'!$D$12="Так",'06A_Варіанти'!L832,1E+99),IF('07A_Конструктор'!$D$13="Так",'06A_Варіанти'!M832,1E+99),IF('07A_Конструктор'!$D$14="Так",'06A_Варіанти'!N832,1E+99),IF('07A_Конструктор'!$D$15="Так",'06A_Варіанти'!O832,1E+99),IF('07A_Конструктор'!$D$16="Так",'06A_Варіанти'!P832,1E+99),IF('07A_Конструктор'!$D$17="Так",'06A_Варіанти'!Q832,1E+99),IF('06A_Варіанти'!R832="",1E+99,'06A_Варіанти'!R832))</f>
        <v>220.7</v>
      </c>
      <c r="P841" s="2" t="str">
        <f t="shared" si="89"/>
        <v>5 т</v>
      </c>
      <c r="Q841" s="2">
        <f t="shared" si="90"/>
        <v>14</v>
      </c>
      <c r="R841" s="2">
        <f>IF(OR(C841="РЦК макси",C841="РЦЧ SKU"),"SKU-потік",IFERROR(VLOOKUP(D841,'02_РЦ'!$A$3:$I$7,5,FALSE),0))</f>
        <v>500</v>
      </c>
      <c r="S841" s="2" t="str">
        <f>IF(OR(C841="РЦК макси",C841="РЦЧ SKU"),"Не рахується в ліміт",IFERROR(VLOOKUP(D841,'02_РЦ'!$A$3:$I$7,9,FALSE),"Немає РЦ"))</f>
        <v>В межах</v>
      </c>
    </row>
    <row r="842" spans="1:19">
      <c r="A842" s="2" t="str">
        <f>'06A_Варіанти'!A833</f>
        <v>BASE_661</v>
      </c>
      <c r="B842" s="2" t="str">
        <f>'06A_Варіанти'!B833</f>
        <v>TT_661</v>
      </c>
      <c r="C842" s="2" t="str">
        <f>'06A_Варіанти'!D833</f>
        <v>Основний</v>
      </c>
      <c r="D842" s="2" t="str">
        <f>'06A_Варіанти'!C833</f>
        <v>РЦВ</v>
      </c>
      <c r="E842" s="2" t="str">
        <f>'06A_Варіанти'!S833</f>
        <v>DIRECT</v>
      </c>
      <c r="F842" s="2" t="str">
        <f>IF(O842='06A_Варіанти'!E833,'06A_Варіанти'!E$1,IF(O842='06A_Варіанти'!F833,'06A_Варіанти'!F$1,IF(O842='06A_Варіанти'!G833,'06A_Варіанти'!G$1,IF(O842='06A_Варіанти'!H833,'06A_Варіанти'!H$1,IF(O842='06A_Варіанти'!I833,'06A_Варіанти'!I$1,IF(O842='06A_Варіанти'!J833,'06A_Варіанти'!J$1,IF(O842='06A_Варіанти'!K833,'06A_Варіанти'!K$1,IF(O842='06A_Варіанти'!L833,'06A_Варіанти'!L$1,IF(O842='06A_Варіанти'!M833,'06A_Варіанти'!M$1,IF(O842='06A_Варіанти'!N833,'06A_Варіанти'!N$1,IF(O842='06A_Варіанти'!O833,'06A_Варіанти'!O$1,IF(O842='06A_Варіанти'!P833,'06A_Варіанти'!P$1,IF(O842='06A_Варіанти'!Q833,'06A_Варіанти'!Q$1,IF(O842='06A_Варіанти'!R833,'06A_Варіанти'!R$1,"НЕМАЄ МАРШРУТУ"))))))))))))))</f>
        <v>DIRECT</v>
      </c>
      <c r="G842" s="2" t="str">
        <f t="shared" si="84"/>
        <v>БЕЗ ЗМІН</v>
      </c>
      <c r="H842" s="2">
        <f>IF(G842="НЕМАЄ МАРШРУТУ",0,O842-'06A_Варіанти'!T833)</f>
        <v>0</v>
      </c>
      <c r="I842" s="2">
        <f>IFERROR(INDEX('04_Потоки'!$E:$E,MATCH(A842,'04_Потоки'!$A:$A,0)),0)</f>
        <v>2.2389999999999999</v>
      </c>
      <c r="J842" s="2">
        <f t="shared" si="85"/>
        <v>1</v>
      </c>
      <c r="K842" s="2">
        <f>IF(C842="РЦК макси",0,2*'06A_Варіанти'!T833*J842)</f>
        <v>681</v>
      </c>
      <c r="L842" s="2">
        <f t="shared" si="86"/>
        <v>681</v>
      </c>
      <c r="M842" s="2">
        <f t="shared" si="87"/>
        <v>0</v>
      </c>
      <c r="N842" s="9">
        <f t="shared" si="88"/>
        <v>0</v>
      </c>
      <c r="O842" s="2">
        <f>MIN(IF('07A_Конструктор'!$D$5="Так",'06A_Варіанти'!E833,1E+99),IF('07A_Конструктор'!$D$6="Так",'06A_Варіанти'!F833,1E+99),IF('07A_Конструктор'!$D$7="Так",'06A_Варіанти'!G833,1E+99),IF('07A_Конструктор'!$D$8="Так",'06A_Варіанти'!H833,1E+99),IF('07A_Конструктор'!$D$9="Так",'06A_Варіанти'!I833,1E+99),IF('07A_Конструктор'!$D$10="Так",'06A_Варіанти'!J833,1E+99),IF('07A_Конструктор'!$D$11="Так",'06A_Варіанти'!K833,1E+99),IF('07A_Конструктор'!$D$12="Так",'06A_Варіанти'!L833,1E+99),IF('07A_Конструктор'!$D$13="Так",'06A_Варіанти'!M833,1E+99),IF('07A_Конструктор'!$D$14="Так",'06A_Варіанти'!N833,1E+99),IF('07A_Конструктор'!$D$15="Так",'06A_Варіанти'!O833,1E+99),IF('07A_Конструктор'!$D$16="Так",'06A_Варіанти'!P833,1E+99),IF('07A_Конструктор'!$D$17="Так",'06A_Варіанти'!Q833,1E+99),IF('06A_Варіанти'!R833="",1E+99,'06A_Варіанти'!R833))</f>
        <v>340.5</v>
      </c>
      <c r="P842" s="2" t="str">
        <f t="shared" si="89"/>
        <v>5 т</v>
      </c>
      <c r="Q842" s="2">
        <f t="shared" si="90"/>
        <v>14</v>
      </c>
      <c r="R842" s="2">
        <f>IF(OR(C842="РЦК макси",C842="РЦЧ SKU"),"SKU-потік",IFERROR(VLOOKUP(D842,'02_РЦ'!$A$3:$I$7,5,FALSE),0))</f>
        <v>500</v>
      </c>
      <c r="S842" s="2" t="str">
        <f>IF(OR(C842="РЦК макси",C842="РЦЧ SKU"),"Не рахується в ліміт",IFERROR(VLOOKUP(D842,'02_РЦ'!$A$3:$I$7,9,FALSE),"Немає РЦ"))</f>
        <v>В межах</v>
      </c>
    </row>
    <row r="843" spans="1:19">
      <c r="A843" s="2" t="str">
        <f>'06A_Варіанти'!A834</f>
        <v>BASE_664</v>
      </c>
      <c r="B843" s="2" t="str">
        <f>'06A_Варіанти'!B834</f>
        <v>TT_664</v>
      </c>
      <c r="C843" s="2" t="str">
        <f>'06A_Варіанти'!D834</f>
        <v>Основний</v>
      </c>
      <c r="D843" s="2" t="str">
        <f>'06A_Варіанти'!C834</f>
        <v>РЦП</v>
      </c>
      <c r="E843" s="2" t="str">
        <f>'06A_Варіанти'!S834</f>
        <v>DIRECT</v>
      </c>
      <c r="F843" s="2" t="str">
        <f>IF(O843='06A_Варіанти'!E834,'06A_Варіанти'!E$1,IF(O843='06A_Варіанти'!F834,'06A_Варіанти'!F$1,IF(O843='06A_Варіанти'!G834,'06A_Варіанти'!G$1,IF(O843='06A_Варіанти'!H834,'06A_Варіанти'!H$1,IF(O843='06A_Варіанти'!I834,'06A_Варіанти'!I$1,IF(O843='06A_Варіанти'!J834,'06A_Варіанти'!J$1,IF(O843='06A_Варіанти'!K834,'06A_Варіанти'!K$1,IF(O843='06A_Варіанти'!L834,'06A_Варіанти'!L$1,IF(O843='06A_Варіанти'!M834,'06A_Варіанти'!M$1,IF(O843='06A_Варіанти'!N834,'06A_Варіанти'!N$1,IF(O843='06A_Варіанти'!O834,'06A_Варіанти'!O$1,IF(O843='06A_Варіанти'!P834,'06A_Варіанти'!P$1,IF(O843='06A_Варіанти'!Q834,'06A_Варіанти'!Q$1,IF(O843='06A_Варіанти'!R834,'06A_Варіанти'!R$1,"НЕМАЄ МАРШРУТУ"))))))))))))))</f>
        <v>DIRECT</v>
      </c>
      <c r="G843" s="2" t="str">
        <f t="shared" ref="G843:G906" si="91">IF(O843&gt;1E+90,"НЕМАЄ МАРШРУТУ",IF(F843=E843,"БЕЗ ЗМІН","ЗМІНЕНО"))</f>
        <v>БЕЗ ЗМІН</v>
      </c>
      <c r="H843" s="2">
        <f>IF(G843="НЕМАЄ МАРШРУТУ",0,O843-'06A_Варіанти'!T834)</f>
        <v>0</v>
      </c>
      <c r="I843" s="2">
        <f>IFERROR(INDEX('04_Потоки'!$E:$E,MATCH(A843,'04_Потоки'!$A:$A,0)),0)</f>
        <v>2.2389999999999999</v>
      </c>
      <c r="J843" s="2">
        <f t="shared" ref="J843:J906" si="92">ROUNDUP(I843/20,0)</f>
        <v>1</v>
      </c>
      <c r="K843" s="2">
        <f>IF(C843="РЦК макси",0,2*'06A_Варіанти'!T834*J843)</f>
        <v>482.2</v>
      </c>
      <c r="L843" s="2">
        <f t="shared" ref="L843:L906" si="93">IF(C843="РЦК макси",0,IF(G843="НЕМАЄ МАРШРУТУ",0,2*O843*J843))</f>
        <v>482.2</v>
      </c>
      <c r="M843" s="2">
        <f t="shared" ref="M843:M906" si="94">L843-K843</f>
        <v>0</v>
      </c>
      <c r="N843" s="9">
        <f t="shared" ref="N843:N906" si="95">IFERROR(M843/K843,0)</f>
        <v>0</v>
      </c>
      <c r="O843" s="2">
        <f>MIN(IF('07A_Конструктор'!$D$5="Так",'06A_Варіанти'!E834,1E+99),IF('07A_Конструктор'!$D$6="Так",'06A_Варіанти'!F834,1E+99),IF('07A_Конструктор'!$D$7="Так",'06A_Варіанти'!G834,1E+99),IF('07A_Конструктор'!$D$8="Так",'06A_Варіанти'!H834,1E+99),IF('07A_Конструктор'!$D$9="Так",'06A_Варіанти'!I834,1E+99),IF('07A_Конструктор'!$D$10="Так",'06A_Варіанти'!J834,1E+99),IF('07A_Конструктор'!$D$11="Так",'06A_Варіанти'!K834,1E+99),IF('07A_Конструктор'!$D$12="Так",'06A_Варіанти'!L834,1E+99),IF('07A_Конструктор'!$D$13="Так",'06A_Варіанти'!M834,1E+99),IF('07A_Конструктор'!$D$14="Так",'06A_Варіанти'!N834,1E+99),IF('07A_Конструктор'!$D$15="Так",'06A_Варіанти'!O834,1E+99),IF('07A_Конструктор'!$D$16="Так",'06A_Варіанти'!P834,1E+99),IF('07A_Конструктор'!$D$17="Так",'06A_Варіанти'!Q834,1E+99),IF('06A_Варіанти'!R834="",1E+99,'06A_Варіанти'!R834))</f>
        <v>241.1</v>
      </c>
      <c r="P843" s="2" t="str">
        <f t="shared" ref="P843:P906" si="96">IF(C843="РЦК макси","Не моделюється",IF(MOD(I843,20)=0,"10 т",IF(MOD(I843,20)&lt;=14,"5 т",IF(MOD(I843,20)&lt;=16,"7 т","10 т"))))</f>
        <v>5 т</v>
      </c>
      <c r="Q843" s="2">
        <f t="shared" ref="Q843:Q906" si="97">IF(P843="Не моделюється",0,IF(P843="5 т",14,IF(P843="7 т",16,20)))</f>
        <v>14</v>
      </c>
      <c r="R843" s="2">
        <f>IF(OR(C843="РЦК макси",C843="РЦЧ SKU"),"SKU-потік",IFERROR(VLOOKUP(D843,'02_РЦ'!$A$3:$I$7,5,FALSE),0))</f>
        <v>800</v>
      </c>
      <c r="S843" s="2" t="str">
        <f>IF(OR(C843="РЦК макси",C843="РЦЧ SKU"),"Не рахується в ліміт",IFERROR(VLOOKUP(D843,'02_РЦ'!$A$3:$I$7,9,FALSE),"Немає РЦ"))</f>
        <v>В межах</v>
      </c>
    </row>
    <row r="844" spans="1:19">
      <c r="A844" s="2" t="str">
        <f>'06A_Варіанти'!A835</f>
        <v>BASE_455</v>
      </c>
      <c r="B844" s="2" t="str">
        <f>'06A_Варіанти'!B835</f>
        <v>TT_455</v>
      </c>
      <c r="C844" s="2" t="str">
        <f>'06A_Варіанти'!D835</f>
        <v>Основний</v>
      </c>
      <c r="D844" s="2" t="str">
        <f>'06A_Варіанти'!C835</f>
        <v>РЦВ</v>
      </c>
      <c r="E844" s="2" t="str">
        <f>'06A_Варіанти'!S835</f>
        <v>DIRECT</v>
      </c>
      <c r="F844" s="2" t="str">
        <f>IF(O844='06A_Варіанти'!E835,'06A_Варіанти'!E$1,IF(O844='06A_Варіанти'!F835,'06A_Варіанти'!F$1,IF(O844='06A_Варіанти'!G835,'06A_Варіанти'!G$1,IF(O844='06A_Варіанти'!H835,'06A_Варіанти'!H$1,IF(O844='06A_Варіанти'!I835,'06A_Варіанти'!I$1,IF(O844='06A_Варіанти'!J835,'06A_Варіанти'!J$1,IF(O844='06A_Варіанти'!K835,'06A_Варіанти'!K$1,IF(O844='06A_Варіанти'!L835,'06A_Варіанти'!L$1,IF(O844='06A_Варіанти'!M835,'06A_Варіанти'!M$1,IF(O844='06A_Варіанти'!N835,'06A_Варіанти'!N$1,IF(O844='06A_Варіанти'!O835,'06A_Варіанти'!O$1,IF(O844='06A_Варіанти'!P835,'06A_Варіанти'!P$1,IF(O844='06A_Варіанти'!Q835,'06A_Варіанти'!Q$1,IF(O844='06A_Варіанти'!R835,'06A_Варіанти'!R$1,"НЕМАЄ МАРШРУТУ"))))))))))))))</f>
        <v>DIRECT</v>
      </c>
      <c r="G844" s="2" t="str">
        <f t="shared" si="91"/>
        <v>БЕЗ ЗМІН</v>
      </c>
      <c r="H844" s="2">
        <f>IF(G844="НЕМАЄ МАРШРУТУ",0,O844-'06A_Варіанти'!T835)</f>
        <v>0</v>
      </c>
      <c r="I844" s="2">
        <f>IFERROR(INDEX('04_Потоки'!$E:$E,MATCH(A844,'04_Потоки'!$A:$A,0)),0)</f>
        <v>2.2389999999999999</v>
      </c>
      <c r="J844" s="2">
        <f t="shared" si="92"/>
        <v>1</v>
      </c>
      <c r="K844" s="2">
        <f>IF(C844="РЦК макси",0,2*'06A_Варіанти'!T835*J844)</f>
        <v>864.6</v>
      </c>
      <c r="L844" s="2">
        <f t="shared" si="93"/>
        <v>864.6</v>
      </c>
      <c r="M844" s="2">
        <f t="shared" si="94"/>
        <v>0</v>
      </c>
      <c r="N844" s="9">
        <f t="shared" si="95"/>
        <v>0</v>
      </c>
      <c r="O844" s="2">
        <f>MIN(IF('07A_Конструктор'!$D$5="Так",'06A_Варіанти'!E835,1E+99),IF('07A_Конструктор'!$D$6="Так",'06A_Варіанти'!F835,1E+99),IF('07A_Конструктор'!$D$7="Так",'06A_Варіанти'!G835,1E+99),IF('07A_Конструктор'!$D$8="Так",'06A_Варіанти'!H835,1E+99),IF('07A_Конструктор'!$D$9="Так",'06A_Варіанти'!I835,1E+99),IF('07A_Конструктор'!$D$10="Так",'06A_Варіанти'!J835,1E+99),IF('07A_Конструктор'!$D$11="Так",'06A_Варіанти'!K835,1E+99),IF('07A_Конструктор'!$D$12="Так",'06A_Варіанти'!L835,1E+99),IF('07A_Конструктор'!$D$13="Так",'06A_Варіанти'!M835,1E+99),IF('07A_Конструктор'!$D$14="Так",'06A_Варіанти'!N835,1E+99),IF('07A_Конструктор'!$D$15="Так",'06A_Варіанти'!O835,1E+99),IF('07A_Конструктор'!$D$16="Так",'06A_Варіанти'!P835,1E+99),IF('07A_Конструктор'!$D$17="Так",'06A_Варіанти'!Q835,1E+99),IF('06A_Варіанти'!R835="",1E+99,'06A_Варіанти'!R835))</f>
        <v>432.3</v>
      </c>
      <c r="P844" s="2" t="str">
        <f t="shared" si="96"/>
        <v>5 т</v>
      </c>
      <c r="Q844" s="2">
        <f t="shared" si="97"/>
        <v>14</v>
      </c>
      <c r="R844" s="2">
        <f>IF(OR(C844="РЦК макси",C844="РЦЧ SKU"),"SKU-потік",IFERROR(VLOOKUP(D844,'02_РЦ'!$A$3:$I$7,5,FALSE),0))</f>
        <v>500</v>
      </c>
      <c r="S844" s="2" t="str">
        <f>IF(OR(C844="РЦК макси",C844="РЦЧ SKU"),"Не рахується в ліміт",IFERROR(VLOOKUP(D844,'02_РЦ'!$A$3:$I$7,9,FALSE),"Немає РЦ"))</f>
        <v>В межах</v>
      </c>
    </row>
    <row r="845" spans="1:19">
      <c r="A845" s="2" t="str">
        <f>'06A_Варіанти'!A836</f>
        <v>BASE_675</v>
      </c>
      <c r="B845" s="2" t="str">
        <f>'06A_Варіанти'!B836</f>
        <v>TT_675</v>
      </c>
      <c r="C845" s="2" t="str">
        <f>'06A_Варіанти'!D836</f>
        <v>Основний</v>
      </c>
      <c r="D845" s="2" t="str">
        <f>'06A_Варіанти'!C836</f>
        <v>РЦВ</v>
      </c>
      <c r="E845" s="2" t="str">
        <f>'06A_Варіанти'!S836</f>
        <v>DIRECT</v>
      </c>
      <c r="F845" s="2" t="str">
        <f>IF(O845='06A_Варіанти'!E836,'06A_Варіанти'!E$1,IF(O845='06A_Варіанти'!F836,'06A_Варіанти'!F$1,IF(O845='06A_Варіанти'!G836,'06A_Варіанти'!G$1,IF(O845='06A_Варіанти'!H836,'06A_Варіанти'!H$1,IF(O845='06A_Варіанти'!I836,'06A_Варіанти'!I$1,IF(O845='06A_Варіанти'!J836,'06A_Варіанти'!J$1,IF(O845='06A_Варіанти'!K836,'06A_Варіанти'!K$1,IF(O845='06A_Варіанти'!L836,'06A_Варіанти'!L$1,IF(O845='06A_Варіанти'!M836,'06A_Варіанти'!M$1,IF(O845='06A_Варіанти'!N836,'06A_Варіанти'!N$1,IF(O845='06A_Варіанти'!O836,'06A_Варіанти'!O$1,IF(O845='06A_Варіанти'!P836,'06A_Варіанти'!P$1,IF(O845='06A_Варіанти'!Q836,'06A_Варіанти'!Q$1,IF(O845='06A_Варіанти'!R836,'06A_Варіанти'!R$1,"НЕМАЄ МАРШРУТУ"))))))))))))))</f>
        <v>DIRECT</v>
      </c>
      <c r="G845" s="2" t="str">
        <f t="shared" si="91"/>
        <v>БЕЗ ЗМІН</v>
      </c>
      <c r="H845" s="2">
        <f>IF(G845="НЕМАЄ МАРШРУТУ",0,O845-'06A_Варіанти'!T836)</f>
        <v>0</v>
      </c>
      <c r="I845" s="2">
        <f>IFERROR(INDEX('04_Потоки'!$E:$E,MATCH(A845,'04_Потоки'!$A:$A,0)),0)</f>
        <v>2.2389999999999999</v>
      </c>
      <c r="J845" s="2">
        <f t="shared" si="92"/>
        <v>1</v>
      </c>
      <c r="K845" s="2">
        <f>IF(C845="РЦК макси",0,2*'06A_Варіанти'!T836*J845)</f>
        <v>850.6</v>
      </c>
      <c r="L845" s="2">
        <f t="shared" si="93"/>
        <v>850.6</v>
      </c>
      <c r="M845" s="2">
        <f t="shared" si="94"/>
        <v>0</v>
      </c>
      <c r="N845" s="9">
        <f t="shared" si="95"/>
        <v>0</v>
      </c>
      <c r="O845" s="2">
        <f>MIN(IF('07A_Конструктор'!$D$5="Так",'06A_Варіанти'!E836,1E+99),IF('07A_Конструктор'!$D$6="Так",'06A_Варіанти'!F836,1E+99),IF('07A_Конструктор'!$D$7="Так",'06A_Варіанти'!G836,1E+99),IF('07A_Конструктор'!$D$8="Так",'06A_Варіанти'!H836,1E+99),IF('07A_Конструктор'!$D$9="Так",'06A_Варіанти'!I836,1E+99),IF('07A_Конструктор'!$D$10="Так",'06A_Варіанти'!J836,1E+99),IF('07A_Конструктор'!$D$11="Так",'06A_Варіанти'!K836,1E+99),IF('07A_Конструктор'!$D$12="Так",'06A_Варіанти'!L836,1E+99),IF('07A_Конструктор'!$D$13="Так",'06A_Варіанти'!M836,1E+99),IF('07A_Конструктор'!$D$14="Так",'06A_Варіанти'!N836,1E+99),IF('07A_Конструктор'!$D$15="Так",'06A_Варіанти'!O836,1E+99),IF('07A_Конструктор'!$D$16="Так",'06A_Варіанти'!P836,1E+99),IF('07A_Конструктор'!$D$17="Так",'06A_Варіанти'!Q836,1E+99),IF('06A_Варіанти'!R836="",1E+99,'06A_Варіанти'!R836))</f>
        <v>425.3</v>
      </c>
      <c r="P845" s="2" t="str">
        <f t="shared" si="96"/>
        <v>5 т</v>
      </c>
      <c r="Q845" s="2">
        <f t="shared" si="97"/>
        <v>14</v>
      </c>
      <c r="R845" s="2">
        <f>IF(OR(C845="РЦК макси",C845="РЦЧ SKU"),"SKU-потік",IFERROR(VLOOKUP(D845,'02_РЦ'!$A$3:$I$7,5,FALSE),0))</f>
        <v>500</v>
      </c>
      <c r="S845" s="2" t="str">
        <f>IF(OR(C845="РЦК макси",C845="РЦЧ SKU"),"Не рахується в ліміт",IFERROR(VLOOKUP(D845,'02_РЦ'!$A$3:$I$7,9,FALSE),"Немає РЦ"))</f>
        <v>В межах</v>
      </c>
    </row>
    <row r="846" spans="1:19">
      <c r="A846" s="2" t="str">
        <f>'06A_Варіанти'!A837</f>
        <v>BASE_677</v>
      </c>
      <c r="B846" s="2" t="str">
        <f>'06A_Варіанти'!B837</f>
        <v>TT_677</v>
      </c>
      <c r="C846" s="2" t="str">
        <f>'06A_Варіанти'!D837</f>
        <v>Основний</v>
      </c>
      <c r="D846" s="2" t="str">
        <f>'06A_Варіанти'!C837</f>
        <v>РЦП</v>
      </c>
      <c r="E846" s="2" t="str">
        <f>'06A_Варіанти'!S837</f>
        <v>DIRECT</v>
      </c>
      <c r="F846" s="2" t="str">
        <f>IF(O846='06A_Варіанти'!E837,'06A_Варіанти'!E$1,IF(O846='06A_Варіанти'!F837,'06A_Варіанти'!F$1,IF(O846='06A_Варіанти'!G837,'06A_Варіанти'!G$1,IF(O846='06A_Варіанти'!H837,'06A_Варіанти'!H$1,IF(O846='06A_Варіанти'!I837,'06A_Варіанти'!I$1,IF(O846='06A_Варіанти'!J837,'06A_Варіанти'!J$1,IF(O846='06A_Варіанти'!K837,'06A_Варіанти'!K$1,IF(O846='06A_Варіанти'!L837,'06A_Варіанти'!L$1,IF(O846='06A_Варіанти'!M837,'06A_Варіанти'!M$1,IF(O846='06A_Варіанти'!N837,'06A_Варіанти'!N$1,IF(O846='06A_Варіанти'!O837,'06A_Варіанти'!O$1,IF(O846='06A_Варіанти'!P837,'06A_Варіанти'!P$1,IF(O846='06A_Варіанти'!Q837,'06A_Варіанти'!Q$1,IF(O846='06A_Варіанти'!R837,'06A_Варіанти'!R$1,"НЕМАЄ МАРШРУТУ"))))))))))))))</f>
        <v>DIRECT</v>
      </c>
      <c r="G846" s="2" t="str">
        <f t="shared" si="91"/>
        <v>БЕЗ ЗМІН</v>
      </c>
      <c r="H846" s="2">
        <f>IF(G846="НЕМАЄ МАРШРУТУ",0,O846-'06A_Варіанти'!T837)</f>
        <v>0</v>
      </c>
      <c r="I846" s="2">
        <f>IFERROR(INDEX('04_Потоки'!$E:$E,MATCH(A846,'04_Потоки'!$A:$A,0)),0)</f>
        <v>2.2389999999999999</v>
      </c>
      <c r="J846" s="2">
        <f t="shared" si="92"/>
        <v>1</v>
      </c>
      <c r="K846" s="2">
        <f>IF(C846="РЦК макси",0,2*'06A_Варіанти'!T837*J846)</f>
        <v>481.6</v>
      </c>
      <c r="L846" s="2">
        <f t="shared" si="93"/>
        <v>481.6</v>
      </c>
      <c r="M846" s="2">
        <f t="shared" si="94"/>
        <v>0</v>
      </c>
      <c r="N846" s="9">
        <f t="shared" si="95"/>
        <v>0</v>
      </c>
      <c r="O846" s="2">
        <f>MIN(IF('07A_Конструктор'!$D$5="Так",'06A_Варіанти'!E837,1E+99),IF('07A_Конструктор'!$D$6="Так",'06A_Варіанти'!F837,1E+99),IF('07A_Конструктор'!$D$7="Так",'06A_Варіанти'!G837,1E+99),IF('07A_Конструктор'!$D$8="Так",'06A_Варіанти'!H837,1E+99),IF('07A_Конструктор'!$D$9="Так",'06A_Варіанти'!I837,1E+99),IF('07A_Конструктор'!$D$10="Так",'06A_Варіанти'!J837,1E+99),IF('07A_Конструктор'!$D$11="Так",'06A_Варіанти'!K837,1E+99),IF('07A_Конструктор'!$D$12="Так",'06A_Варіанти'!L837,1E+99),IF('07A_Конструктор'!$D$13="Так",'06A_Варіанти'!M837,1E+99),IF('07A_Конструктор'!$D$14="Так",'06A_Варіанти'!N837,1E+99),IF('07A_Конструктор'!$D$15="Так",'06A_Варіанти'!O837,1E+99),IF('07A_Конструктор'!$D$16="Так",'06A_Варіанти'!P837,1E+99),IF('07A_Конструктор'!$D$17="Так",'06A_Варіанти'!Q837,1E+99),IF('06A_Варіанти'!R837="",1E+99,'06A_Варіанти'!R837))</f>
        <v>240.8</v>
      </c>
      <c r="P846" s="2" t="str">
        <f t="shared" si="96"/>
        <v>5 т</v>
      </c>
      <c r="Q846" s="2">
        <f t="shared" si="97"/>
        <v>14</v>
      </c>
      <c r="R846" s="2">
        <f>IF(OR(C846="РЦК макси",C846="РЦЧ SKU"),"SKU-потік",IFERROR(VLOOKUP(D846,'02_РЦ'!$A$3:$I$7,5,FALSE),0))</f>
        <v>800</v>
      </c>
      <c r="S846" s="2" t="str">
        <f>IF(OR(C846="РЦК макси",C846="РЦЧ SKU"),"Не рахується в ліміт",IFERROR(VLOOKUP(D846,'02_РЦ'!$A$3:$I$7,9,FALSE),"Немає РЦ"))</f>
        <v>В межах</v>
      </c>
    </row>
    <row r="847" spans="1:19">
      <c r="A847" s="2" t="str">
        <f>'06A_Варіанти'!A838</f>
        <v>BASE_569</v>
      </c>
      <c r="B847" s="2" t="str">
        <f>'06A_Варіанти'!B838</f>
        <v>TT_569</v>
      </c>
      <c r="C847" s="2" t="str">
        <f>'06A_Варіанти'!D838</f>
        <v>Основний</v>
      </c>
      <c r="D847" s="2" t="str">
        <f>'06A_Варіанти'!C838</f>
        <v>РЦВ</v>
      </c>
      <c r="E847" s="2" t="str">
        <f>'06A_Варіанти'!S838</f>
        <v>DIRECT</v>
      </c>
      <c r="F847" s="2" t="str">
        <f>IF(O847='06A_Варіанти'!E838,'06A_Варіанти'!E$1,IF(O847='06A_Варіанти'!F838,'06A_Варіанти'!F$1,IF(O847='06A_Варіанти'!G838,'06A_Варіанти'!G$1,IF(O847='06A_Варіанти'!H838,'06A_Варіанти'!H$1,IF(O847='06A_Варіанти'!I838,'06A_Варіанти'!I$1,IF(O847='06A_Варіанти'!J838,'06A_Варіанти'!J$1,IF(O847='06A_Варіанти'!K838,'06A_Варіанти'!K$1,IF(O847='06A_Варіанти'!L838,'06A_Варіанти'!L$1,IF(O847='06A_Варіанти'!M838,'06A_Варіанти'!M$1,IF(O847='06A_Варіанти'!N838,'06A_Варіанти'!N$1,IF(O847='06A_Варіанти'!O838,'06A_Варіанти'!O$1,IF(O847='06A_Варіанти'!P838,'06A_Варіанти'!P$1,IF(O847='06A_Варіанти'!Q838,'06A_Варіанти'!Q$1,IF(O847='06A_Варіанти'!R838,'06A_Варіанти'!R$1,"НЕМАЄ МАРШРУТУ"))))))))))))))</f>
        <v>DIRECT</v>
      </c>
      <c r="G847" s="2" t="str">
        <f t="shared" si="91"/>
        <v>БЕЗ ЗМІН</v>
      </c>
      <c r="H847" s="2">
        <f>IF(G847="НЕМАЄ МАРШРУТУ",0,O847-'06A_Варіанти'!T838)</f>
        <v>0</v>
      </c>
      <c r="I847" s="2">
        <f>IFERROR(INDEX('04_Потоки'!$E:$E,MATCH(A847,'04_Потоки'!$A:$A,0)),0)</f>
        <v>2.2389999999999999</v>
      </c>
      <c r="J847" s="2">
        <f t="shared" si="92"/>
        <v>1</v>
      </c>
      <c r="K847" s="2">
        <f>IF(C847="РЦК макси",0,2*'06A_Варіанти'!T838*J847)</f>
        <v>892.4</v>
      </c>
      <c r="L847" s="2">
        <f t="shared" si="93"/>
        <v>892.4</v>
      </c>
      <c r="M847" s="2">
        <f t="shared" si="94"/>
        <v>0</v>
      </c>
      <c r="N847" s="9">
        <f t="shared" si="95"/>
        <v>0</v>
      </c>
      <c r="O847" s="2">
        <f>MIN(IF('07A_Конструктор'!$D$5="Так",'06A_Варіанти'!E838,1E+99),IF('07A_Конструктор'!$D$6="Так",'06A_Варіанти'!F838,1E+99),IF('07A_Конструктор'!$D$7="Так",'06A_Варіанти'!G838,1E+99),IF('07A_Конструктор'!$D$8="Так",'06A_Варіанти'!H838,1E+99),IF('07A_Конструктор'!$D$9="Так",'06A_Варіанти'!I838,1E+99),IF('07A_Конструктор'!$D$10="Так",'06A_Варіанти'!J838,1E+99),IF('07A_Конструктор'!$D$11="Так",'06A_Варіанти'!K838,1E+99),IF('07A_Конструктор'!$D$12="Так",'06A_Варіанти'!L838,1E+99),IF('07A_Конструктор'!$D$13="Так",'06A_Варіанти'!M838,1E+99),IF('07A_Конструктор'!$D$14="Так",'06A_Варіанти'!N838,1E+99),IF('07A_Конструктор'!$D$15="Так",'06A_Варіанти'!O838,1E+99),IF('07A_Конструктор'!$D$16="Так",'06A_Варіанти'!P838,1E+99),IF('07A_Конструктор'!$D$17="Так",'06A_Варіанти'!Q838,1E+99),IF('06A_Варіанти'!R838="",1E+99,'06A_Варіанти'!R838))</f>
        <v>446.2</v>
      </c>
      <c r="P847" s="2" t="str">
        <f t="shared" si="96"/>
        <v>5 т</v>
      </c>
      <c r="Q847" s="2">
        <f t="shared" si="97"/>
        <v>14</v>
      </c>
      <c r="R847" s="2">
        <f>IF(OR(C847="РЦК макси",C847="РЦЧ SKU"),"SKU-потік",IFERROR(VLOOKUP(D847,'02_РЦ'!$A$3:$I$7,5,FALSE),0))</f>
        <v>500</v>
      </c>
      <c r="S847" s="2" t="str">
        <f>IF(OR(C847="РЦК макси",C847="РЦЧ SKU"),"Не рахується в ліміт",IFERROR(VLOOKUP(D847,'02_РЦ'!$A$3:$I$7,9,FALSE),"Немає РЦ"))</f>
        <v>В межах</v>
      </c>
    </row>
    <row r="848" spans="1:19">
      <c r="A848" s="2" t="str">
        <f>'06A_Варіанти'!A839</f>
        <v>BASE_699</v>
      </c>
      <c r="B848" s="2" t="str">
        <f>'06A_Варіанти'!B839</f>
        <v>TT_699</v>
      </c>
      <c r="C848" s="2" t="str">
        <f>'06A_Варіанти'!D839</f>
        <v>Основний</v>
      </c>
      <c r="D848" s="2" t="str">
        <f>'06A_Варіанти'!C839</f>
        <v>РЦВ</v>
      </c>
      <c r="E848" s="2" t="str">
        <f>'06A_Варіанти'!S839</f>
        <v>DIRECT</v>
      </c>
      <c r="F848" s="2" t="str">
        <f>IF(O848='06A_Варіанти'!E839,'06A_Варіанти'!E$1,IF(O848='06A_Варіанти'!F839,'06A_Варіанти'!F$1,IF(O848='06A_Варіанти'!G839,'06A_Варіанти'!G$1,IF(O848='06A_Варіанти'!H839,'06A_Варіанти'!H$1,IF(O848='06A_Варіанти'!I839,'06A_Варіанти'!I$1,IF(O848='06A_Варіанти'!J839,'06A_Варіанти'!J$1,IF(O848='06A_Варіанти'!K839,'06A_Варіанти'!K$1,IF(O848='06A_Варіанти'!L839,'06A_Варіанти'!L$1,IF(O848='06A_Варіанти'!M839,'06A_Варіанти'!M$1,IF(O848='06A_Варіанти'!N839,'06A_Варіанти'!N$1,IF(O848='06A_Варіанти'!O839,'06A_Варіанти'!O$1,IF(O848='06A_Варіанти'!P839,'06A_Варіанти'!P$1,IF(O848='06A_Варіанти'!Q839,'06A_Варіанти'!Q$1,IF(O848='06A_Варіанти'!R839,'06A_Варіанти'!R$1,"НЕМАЄ МАРШРУТУ"))))))))))))))</f>
        <v>DIRECT</v>
      </c>
      <c r="G848" s="2" t="str">
        <f t="shared" si="91"/>
        <v>БЕЗ ЗМІН</v>
      </c>
      <c r="H848" s="2">
        <f>IF(G848="НЕМАЄ МАРШРУТУ",0,O848-'06A_Варіанти'!T839)</f>
        <v>0</v>
      </c>
      <c r="I848" s="2">
        <f>IFERROR(INDEX('04_Потоки'!$E:$E,MATCH(A848,'04_Потоки'!$A:$A,0)),0)</f>
        <v>2.2389999999999999</v>
      </c>
      <c r="J848" s="2">
        <f t="shared" si="92"/>
        <v>1</v>
      </c>
      <c r="K848" s="2">
        <f>IF(C848="РЦК макси",0,2*'06A_Варіанти'!T839*J848)</f>
        <v>56.6</v>
      </c>
      <c r="L848" s="2">
        <f t="shared" si="93"/>
        <v>56.6</v>
      </c>
      <c r="M848" s="2">
        <f t="shared" si="94"/>
        <v>0</v>
      </c>
      <c r="N848" s="9">
        <f t="shared" si="95"/>
        <v>0</v>
      </c>
      <c r="O848" s="2">
        <f>MIN(IF('07A_Конструктор'!$D$5="Так",'06A_Варіанти'!E839,1E+99),IF('07A_Конструктор'!$D$6="Так",'06A_Варіанти'!F839,1E+99),IF('07A_Конструктор'!$D$7="Так",'06A_Варіанти'!G839,1E+99),IF('07A_Конструктор'!$D$8="Так",'06A_Варіанти'!H839,1E+99),IF('07A_Конструктор'!$D$9="Так",'06A_Варіанти'!I839,1E+99),IF('07A_Конструктор'!$D$10="Так",'06A_Варіанти'!J839,1E+99),IF('07A_Конструктор'!$D$11="Так",'06A_Варіанти'!K839,1E+99),IF('07A_Конструктор'!$D$12="Так",'06A_Варіанти'!L839,1E+99),IF('07A_Конструктор'!$D$13="Так",'06A_Варіанти'!M839,1E+99),IF('07A_Конструктор'!$D$14="Так",'06A_Варіанти'!N839,1E+99),IF('07A_Конструктор'!$D$15="Так",'06A_Варіанти'!O839,1E+99),IF('07A_Конструктор'!$D$16="Так",'06A_Варіанти'!P839,1E+99),IF('07A_Конструктор'!$D$17="Так",'06A_Варіанти'!Q839,1E+99),IF('06A_Варіанти'!R839="",1E+99,'06A_Варіанти'!R839))</f>
        <v>28.3</v>
      </c>
      <c r="P848" s="2" t="str">
        <f t="shared" si="96"/>
        <v>5 т</v>
      </c>
      <c r="Q848" s="2">
        <f t="shared" si="97"/>
        <v>14</v>
      </c>
      <c r="R848" s="2">
        <f>IF(OR(C848="РЦК макси",C848="РЦЧ SKU"),"SKU-потік",IFERROR(VLOOKUP(D848,'02_РЦ'!$A$3:$I$7,5,FALSE),0))</f>
        <v>500</v>
      </c>
      <c r="S848" s="2" t="str">
        <f>IF(OR(C848="РЦК макси",C848="РЦЧ SKU"),"Не рахується в ліміт",IFERROR(VLOOKUP(D848,'02_РЦ'!$A$3:$I$7,9,FALSE),"Немає РЦ"))</f>
        <v>В межах</v>
      </c>
    </row>
    <row r="849" spans="1:19">
      <c r="A849" s="2" t="str">
        <f>'06A_Варіанти'!A840</f>
        <v>BASE_717</v>
      </c>
      <c r="B849" s="2" t="str">
        <f>'06A_Варіанти'!B840</f>
        <v>TT_717</v>
      </c>
      <c r="C849" s="2" t="str">
        <f>'06A_Варіанти'!D840</f>
        <v>Основний</v>
      </c>
      <c r="D849" s="2" t="str">
        <f>'06A_Варіанти'!C840</f>
        <v>РЦВ</v>
      </c>
      <c r="E849" s="2" t="str">
        <f>'06A_Варіанти'!S840</f>
        <v>DIRECT</v>
      </c>
      <c r="F849" s="2" t="str">
        <f>IF(O849='06A_Варіанти'!E840,'06A_Варіанти'!E$1,IF(O849='06A_Варіанти'!F840,'06A_Варіанти'!F$1,IF(O849='06A_Варіанти'!G840,'06A_Варіанти'!G$1,IF(O849='06A_Варіанти'!H840,'06A_Варіанти'!H$1,IF(O849='06A_Варіанти'!I840,'06A_Варіанти'!I$1,IF(O849='06A_Варіанти'!J840,'06A_Варіанти'!J$1,IF(O849='06A_Варіанти'!K840,'06A_Варіанти'!K$1,IF(O849='06A_Варіанти'!L840,'06A_Варіанти'!L$1,IF(O849='06A_Варіанти'!M840,'06A_Варіанти'!M$1,IF(O849='06A_Варіанти'!N840,'06A_Варіанти'!N$1,IF(O849='06A_Варіанти'!O840,'06A_Варіанти'!O$1,IF(O849='06A_Варіанти'!P840,'06A_Варіанти'!P$1,IF(O849='06A_Варіанти'!Q840,'06A_Варіанти'!Q$1,IF(O849='06A_Варіанти'!R840,'06A_Варіанти'!R$1,"НЕМАЄ МАРШРУТУ"))))))))))))))</f>
        <v>DIRECT</v>
      </c>
      <c r="G849" s="2" t="str">
        <f t="shared" si="91"/>
        <v>БЕЗ ЗМІН</v>
      </c>
      <c r="H849" s="2">
        <f>IF(G849="НЕМАЄ МАРШРУТУ",0,O849-'06A_Варіанти'!T840)</f>
        <v>0</v>
      </c>
      <c r="I849" s="2">
        <f>IFERROR(INDEX('04_Потоки'!$E:$E,MATCH(A849,'04_Потоки'!$A:$A,0)),0)</f>
        <v>2.2389999999999999</v>
      </c>
      <c r="J849" s="2">
        <f t="shared" si="92"/>
        <v>1</v>
      </c>
      <c r="K849" s="2">
        <f>IF(C849="РЦК макси",0,2*'06A_Варіанти'!T840*J849)</f>
        <v>621.4</v>
      </c>
      <c r="L849" s="2">
        <f t="shared" si="93"/>
        <v>621.4</v>
      </c>
      <c r="M849" s="2">
        <f t="shared" si="94"/>
        <v>0</v>
      </c>
      <c r="N849" s="9">
        <f t="shared" si="95"/>
        <v>0</v>
      </c>
      <c r="O849" s="2">
        <f>MIN(IF('07A_Конструктор'!$D$5="Так",'06A_Варіанти'!E840,1E+99),IF('07A_Конструктор'!$D$6="Так",'06A_Варіанти'!F840,1E+99),IF('07A_Конструктор'!$D$7="Так",'06A_Варіанти'!G840,1E+99),IF('07A_Конструктор'!$D$8="Так",'06A_Варіанти'!H840,1E+99),IF('07A_Конструктор'!$D$9="Так",'06A_Варіанти'!I840,1E+99),IF('07A_Конструктор'!$D$10="Так",'06A_Варіанти'!J840,1E+99),IF('07A_Конструктор'!$D$11="Так",'06A_Варіанти'!K840,1E+99),IF('07A_Конструктор'!$D$12="Так",'06A_Варіанти'!L840,1E+99),IF('07A_Конструктор'!$D$13="Так",'06A_Варіанти'!M840,1E+99),IF('07A_Конструктор'!$D$14="Так",'06A_Варіанти'!N840,1E+99),IF('07A_Конструктор'!$D$15="Так",'06A_Варіанти'!O840,1E+99),IF('07A_Конструктор'!$D$16="Так",'06A_Варіанти'!P840,1E+99),IF('07A_Конструктор'!$D$17="Так",'06A_Варіанти'!Q840,1E+99),IF('06A_Варіанти'!R840="",1E+99,'06A_Варіанти'!R840))</f>
        <v>310.7</v>
      </c>
      <c r="P849" s="2" t="str">
        <f t="shared" si="96"/>
        <v>5 т</v>
      </c>
      <c r="Q849" s="2">
        <f t="shared" si="97"/>
        <v>14</v>
      </c>
      <c r="R849" s="2">
        <f>IF(OR(C849="РЦК макси",C849="РЦЧ SKU"),"SKU-потік",IFERROR(VLOOKUP(D849,'02_РЦ'!$A$3:$I$7,5,FALSE),0))</f>
        <v>500</v>
      </c>
      <c r="S849" s="2" t="str">
        <f>IF(OR(C849="РЦК макси",C849="РЦЧ SKU"),"Не рахується в ліміт",IFERROR(VLOOKUP(D849,'02_РЦ'!$A$3:$I$7,9,FALSE),"Немає РЦ"))</f>
        <v>В межах</v>
      </c>
    </row>
    <row r="850" spans="1:19">
      <c r="A850" s="2" t="str">
        <f>'06A_Варіанти'!A841</f>
        <v>BASE_728</v>
      </c>
      <c r="B850" s="2" t="str">
        <f>'06A_Варіанти'!B841</f>
        <v>TT_728</v>
      </c>
      <c r="C850" s="2" t="str">
        <f>'06A_Варіанти'!D841</f>
        <v>Основний</v>
      </c>
      <c r="D850" s="2" t="str">
        <f>'06A_Варіанти'!C841</f>
        <v>РЦВ</v>
      </c>
      <c r="E850" s="2" t="str">
        <f>'06A_Варіанти'!S841</f>
        <v>DIRECT</v>
      </c>
      <c r="F850" s="2" t="str">
        <f>IF(O850='06A_Варіанти'!E841,'06A_Варіанти'!E$1,IF(O850='06A_Варіанти'!F841,'06A_Варіанти'!F$1,IF(O850='06A_Варіанти'!G841,'06A_Варіанти'!G$1,IF(O850='06A_Варіанти'!H841,'06A_Варіанти'!H$1,IF(O850='06A_Варіанти'!I841,'06A_Варіанти'!I$1,IF(O850='06A_Варіанти'!J841,'06A_Варіанти'!J$1,IF(O850='06A_Варіанти'!K841,'06A_Варіанти'!K$1,IF(O850='06A_Варіанти'!L841,'06A_Варіанти'!L$1,IF(O850='06A_Варіанти'!M841,'06A_Варіанти'!M$1,IF(O850='06A_Варіанти'!N841,'06A_Варіанти'!N$1,IF(O850='06A_Варіанти'!O841,'06A_Варіанти'!O$1,IF(O850='06A_Варіанти'!P841,'06A_Варіанти'!P$1,IF(O850='06A_Варіанти'!Q841,'06A_Варіанти'!Q$1,IF(O850='06A_Варіанти'!R841,'06A_Варіанти'!R$1,"НЕМАЄ МАРШРУТУ"))))))))))))))</f>
        <v>DIRECT</v>
      </c>
      <c r="G850" s="2" t="str">
        <f t="shared" si="91"/>
        <v>БЕЗ ЗМІН</v>
      </c>
      <c r="H850" s="2">
        <f>IF(G850="НЕМАЄ МАРШРУТУ",0,O850-'06A_Варіанти'!T841)</f>
        <v>0</v>
      </c>
      <c r="I850" s="2">
        <f>IFERROR(INDEX('04_Потоки'!$E:$E,MATCH(A850,'04_Потоки'!$A:$A,0)),0)</f>
        <v>2.2389999999999999</v>
      </c>
      <c r="J850" s="2">
        <f t="shared" si="92"/>
        <v>1</v>
      </c>
      <c r="K850" s="2">
        <f>IF(C850="РЦК макси",0,2*'06A_Варіанти'!T841*J850)</f>
        <v>881</v>
      </c>
      <c r="L850" s="2">
        <f t="shared" si="93"/>
        <v>881</v>
      </c>
      <c r="M850" s="2">
        <f t="shared" si="94"/>
        <v>0</v>
      </c>
      <c r="N850" s="9">
        <f t="shared" si="95"/>
        <v>0</v>
      </c>
      <c r="O850" s="2">
        <f>MIN(IF('07A_Конструктор'!$D$5="Так",'06A_Варіанти'!E841,1E+99),IF('07A_Конструктор'!$D$6="Так",'06A_Варіанти'!F841,1E+99),IF('07A_Конструктор'!$D$7="Так",'06A_Варіанти'!G841,1E+99),IF('07A_Конструктор'!$D$8="Так",'06A_Варіанти'!H841,1E+99),IF('07A_Конструктор'!$D$9="Так",'06A_Варіанти'!I841,1E+99),IF('07A_Конструктор'!$D$10="Так",'06A_Варіанти'!J841,1E+99),IF('07A_Конструктор'!$D$11="Так",'06A_Варіанти'!K841,1E+99),IF('07A_Конструктор'!$D$12="Так",'06A_Варіанти'!L841,1E+99),IF('07A_Конструктор'!$D$13="Так",'06A_Варіанти'!M841,1E+99),IF('07A_Конструктор'!$D$14="Так",'06A_Варіанти'!N841,1E+99),IF('07A_Конструктор'!$D$15="Так",'06A_Варіанти'!O841,1E+99),IF('07A_Конструктор'!$D$16="Так",'06A_Варіанти'!P841,1E+99),IF('07A_Конструктор'!$D$17="Так",'06A_Варіанти'!Q841,1E+99),IF('06A_Варіанти'!R841="",1E+99,'06A_Варіанти'!R841))</f>
        <v>440.5</v>
      </c>
      <c r="P850" s="2" t="str">
        <f t="shared" si="96"/>
        <v>5 т</v>
      </c>
      <c r="Q850" s="2">
        <f t="shared" si="97"/>
        <v>14</v>
      </c>
      <c r="R850" s="2">
        <f>IF(OR(C850="РЦК макси",C850="РЦЧ SKU"),"SKU-потік",IFERROR(VLOOKUP(D850,'02_РЦ'!$A$3:$I$7,5,FALSE),0))</f>
        <v>500</v>
      </c>
      <c r="S850" s="2" t="str">
        <f>IF(OR(C850="РЦК макси",C850="РЦЧ SKU"),"Не рахується в ліміт",IFERROR(VLOOKUP(D850,'02_РЦ'!$A$3:$I$7,9,FALSE),"Немає РЦ"))</f>
        <v>В межах</v>
      </c>
    </row>
    <row r="851" spans="1:19">
      <c r="A851" s="2" t="str">
        <f>'06A_Варіанти'!A842</f>
        <v>BASE_724</v>
      </c>
      <c r="B851" s="2" t="str">
        <f>'06A_Варіанти'!B842</f>
        <v>TT_724</v>
      </c>
      <c r="C851" s="2" t="str">
        <f>'06A_Варіанти'!D842</f>
        <v>Основний</v>
      </c>
      <c r="D851" s="2" t="str">
        <f>'06A_Варіанти'!C842</f>
        <v>РЦП</v>
      </c>
      <c r="E851" s="2" t="str">
        <f>'06A_Варіанти'!S842</f>
        <v>DIRECT</v>
      </c>
      <c r="F851" s="2" t="str">
        <f>IF(O851='06A_Варіанти'!E842,'06A_Варіанти'!E$1,IF(O851='06A_Варіанти'!F842,'06A_Варіанти'!F$1,IF(O851='06A_Варіанти'!G842,'06A_Варіанти'!G$1,IF(O851='06A_Варіанти'!H842,'06A_Варіанти'!H$1,IF(O851='06A_Варіанти'!I842,'06A_Варіанти'!I$1,IF(O851='06A_Варіанти'!J842,'06A_Варіанти'!J$1,IF(O851='06A_Варіанти'!K842,'06A_Варіанти'!K$1,IF(O851='06A_Варіанти'!L842,'06A_Варіанти'!L$1,IF(O851='06A_Варіанти'!M842,'06A_Варіанти'!M$1,IF(O851='06A_Варіанти'!N842,'06A_Варіанти'!N$1,IF(O851='06A_Варіанти'!O842,'06A_Варіанти'!O$1,IF(O851='06A_Варіанти'!P842,'06A_Варіанти'!P$1,IF(O851='06A_Варіанти'!Q842,'06A_Варіанти'!Q$1,IF(O851='06A_Варіанти'!R842,'06A_Варіанти'!R$1,"НЕМАЄ МАРШРУТУ"))))))))))))))</f>
        <v>DIRECT</v>
      </c>
      <c r="G851" s="2" t="str">
        <f t="shared" si="91"/>
        <v>БЕЗ ЗМІН</v>
      </c>
      <c r="H851" s="2">
        <f>IF(G851="НЕМАЄ МАРШРУТУ",0,O851-'06A_Варіанти'!T842)</f>
        <v>0</v>
      </c>
      <c r="I851" s="2">
        <f>IFERROR(INDEX('04_Потоки'!$E:$E,MATCH(A851,'04_Потоки'!$A:$A,0)),0)</f>
        <v>2.2389999999999999</v>
      </c>
      <c r="J851" s="2">
        <f t="shared" si="92"/>
        <v>1</v>
      </c>
      <c r="K851" s="2">
        <f>IF(C851="РЦК макси",0,2*'06A_Варіанти'!T842*J851)</f>
        <v>843.6</v>
      </c>
      <c r="L851" s="2">
        <f t="shared" si="93"/>
        <v>843.6</v>
      </c>
      <c r="M851" s="2">
        <f t="shared" si="94"/>
        <v>0</v>
      </c>
      <c r="N851" s="9">
        <f t="shared" si="95"/>
        <v>0</v>
      </c>
      <c r="O851" s="2">
        <f>MIN(IF('07A_Конструктор'!$D$5="Так",'06A_Варіанти'!E842,1E+99),IF('07A_Конструктор'!$D$6="Так",'06A_Варіанти'!F842,1E+99),IF('07A_Конструктор'!$D$7="Так",'06A_Варіанти'!G842,1E+99),IF('07A_Конструктор'!$D$8="Так",'06A_Варіанти'!H842,1E+99),IF('07A_Конструктор'!$D$9="Так",'06A_Варіанти'!I842,1E+99),IF('07A_Конструктор'!$D$10="Так",'06A_Варіанти'!J842,1E+99),IF('07A_Конструктор'!$D$11="Так",'06A_Варіанти'!K842,1E+99),IF('07A_Конструктор'!$D$12="Так",'06A_Варіанти'!L842,1E+99),IF('07A_Конструктор'!$D$13="Так",'06A_Варіанти'!M842,1E+99),IF('07A_Конструктор'!$D$14="Так",'06A_Варіанти'!N842,1E+99),IF('07A_Конструктор'!$D$15="Так",'06A_Варіанти'!O842,1E+99),IF('07A_Конструктор'!$D$16="Так",'06A_Варіанти'!P842,1E+99),IF('07A_Конструктор'!$D$17="Так",'06A_Варіанти'!Q842,1E+99),IF('06A_Варіанти'!R842="",1E+99,'06A_Варіанти'!R842))</f>
        <v>421.8</v>
      </c>
      <c r="P851" s="2" t="str">
        <f t="shared" si="96"/>
        <v>5 т</v>
      </c>
      <c r="Q851" s="2">
        <f t="shared" si="97"/>
        <v>14</v>
      </c>
      <c r="R851" s="2">
        <f>IF(OR(C851="РЦК макси",C851="РЦЧ SKU"),"SKU-потік",IFERROR(VLOOKUP(D851,'02_РЦ'!$A$3:$I$7,5,FALSE),0))</f>
        <v>800</v>
      </c>
      <c r="S851" s="2" t="str">
        <f>IF(OR(C851="РЦК макси",C851="РЦЧ SKU"),"Не рахується в ліміт",IFERROR(VLOOKUP(D851,'02_РЦ'!$A$3:$I$7,9,FALSE),"Немає РЦ"))</f>
        <v>В межах</v>
      </c>
    </row>
    <row r="852" spans="1:19">
      <c r="A852" s="2" t="str">
        <f>'06A_Варіанти'!A843</f>
        <v>BASE_726</v>
      </c>
      <c r="B852" s="2" t="str">
        <f>'06A_Варіанти'!B843</f>
        <v>TT_726</v>
      </c>
      <c r="C852" s="2" t="str">
        <f>'06A_Варіанти'!D843</f>
        <v>Основний</v>
      </c>
      <c r="D852" s="2" t="str">
        <f>'06A_Варіанти'!C843</f>
        <v>РЦВ</v>
      </c>
      <c r="E852" s="2" t="str">
        <f>'06A_Варіанти'!S843</f>
        <v>DIRECT</v>
      </c>
      <c r="F852" s="2" t="str">
        <f>IF(O852='06A_Варіанти'!E843,'06A_Варіанти'!E$1,IF(O852='06A_Варіанти'!F843,'06A_Варіанти'!F$1,IF(O852='06A_Варіанти'!G843,'06A_Варіанти'!G$1,IF(O852='06A_Варіанти'!H843,'06A_Варіанти'!H$1,IF(O852='06A_Варіанти'!I843,'06A_Варіанти'!I$1,IF(O852='06A_Варіанти'!J843,'06A_Варіанти'!J$1,IF(O852='06A_Варіанти'!K843,'06A_Варіанти'!K$1,IF(O852='06A_Варіанти'!L843,'06A_Варіанти'!L$1,IF(O852='06A_Варіанти'!M843,'06A_Варіанти'!M$1,IF(O852='06A_Варіанти'!N843,'06A_Варіанти'!N$1,IF(O852='06A_Варіанти'!O843,'06A_Варіанти'!O$1,IF(O852='06A_Варіанти'!P843,'06A_Варіанти'!P$1,IF(O852='06A_Варіанти'!Q843,'06A_Варіанти'!Q$1,IF(O852='06A_Варіанти'!R843,'06A_Варіанти'!R$1,"НЕМАЄ МАРШРУТУ"))))))))))))))</f>
        <v>DIRECT</v>
      </c>
      <c r="G852" s="2" t="str">
        <f t="shared" si="91"/>
        <v>БЕЗ ЗМІН</v>
      </c>
      <c r="H852" s="2">
        <f>IF(G852="НЕМАЄ МАРШРУТУ",0,O852-'06A_Варіанти'!T843)</f>
        <v>0</v>
      </c>
      <c r="I852" s="2">
        <f>IFERROR(INDEX('04_Потоки'!$E:$E,MATCH(A852,'04_Потоки'!$A:$A,0)),0)</f>
        <v>2.2389999999999999</v>
      </c>
      <c r="J852" s="2">
        <f t="shared" si="92"/>
        <v>1</v>
      </c>
      <c r="K852" s="2">
        <f>IF(C852="РЦК макси",0,2*'06A_Варіанти'!T843*J852)</f>
        <v>415.8</v>
      </c>
      <c r="L852" s="2">
        <f t="shared" si="93"/>
        <v>415.8</v>
      </c>
      <c r="M852" s="2">
        <f t="shared" si="94"/>
        <v>0</v>
      </c>
      <c r="N852" s="9">
        <f t="shared" si="95"/>
        <v>0</v>
      </c>
      <c r="O852" s="2">
        <f>MIN(IF('07A_Конструктор'!$D$5="Так",'06A_Варіанти'!E843,1E+99),IF('07A_Конструктор'!$D$6="Так",'06A_Варіанти'!F843,1E+99),IF('07A_Конструктор'!$D$7="Так",'06A_Варіанти'!G843,1E+99),IF('07A_Конструктор'!$D$8="Так",'06A_Варіанти'!H843,1E+99),IF('07A_Конструктор'!$D$9="Так",'06A_Варіанти'!I843,1E+99),IF('07A_Конструктор'!$D$10="Так",'06A_Варіанти'!J843,1E+99),IF('07A_Конструктор'!$D$11="Так",'06A_Варіанти'!K843,1E+99),IF('07A_Конструктор'!$D$12="Так",'06A_Варіанти'!L843,1E+99),IF('07A_Конструктор'!$D$13="Так",'06A_Варіанти'!M843,1E+99),IF('07A_Конструктор'!$D$14="Так",'06A_Варіанти'!N843,1E+99),IF('07A_Конструктор'!$D$15="Так",'06A_Варіанти'!O843,1E+99),IF('07A_Конструктор'!$D$16="Так",'06A_Варіанти'!P843,1E+99),IF('07A_Конструктор'!$D$17="Так",'06A_Варіанти'!Q843,1E+99),IF('06A_Варіанти'!R843="",1E+99,'06A_Варіанти'!R843))</f>
        <v>207.9</v>
      </c>
      <c r="P852" s="2" t="str">
        <f t="shared" si="96"/>
        <v>5 т</v>
      </c>
      <c r="Q852" s="2">
        <f t="shared" si="97"/>
        <v>14</v>
      </c>
      <c r="R852" s="2">
        <f>IF(OR(C852="РЦК макси",C852="РЦЧ SKU"),"SKU-потік",IFERROR(VLOOKUP(D852,'02_РЦ'!$A$3:$I$7,5,FALSE),0))</f>
        <v>500</v>
      </c>
      <c r="S852" s="2" t="str">
        <f>IF(OR(C852="РЦК макси",C852="РЦЧ SKU"),"Не рахується в ліміт",IFERROR(VLOOKUP(D852,'02_РЦ'!$A$3:$I$7,9,FALSE),"Немає РЦ"))</f>
        <v>В межах</v>
      </c>
    </row>
    <row r="853" spans="1:19">
      <c r="A853" s="2" t="str">
        <f>'06A_Варіанти'!A844</f>
        <v>BASE_449</v>
      </c>
      <c r="B853" s="2" t="str">
        <f>'06A_Варіанти'!B844</f>
        <v>TT_449</v>
      </c>
      <c r="C853" s="2" t="str">
        <f>'06A_Варіанти'!D844</f>
        <v>Основний</v>
      </c>
      <c r="D853" s="2" t="str">
        <f>'06A_Варіанти'!C844</f>
        <v>РЦВ</v>
      </c>
      <c r="E853" s="2" t="str">
        <f>'06A_Варіанти'!S844</f>
        <v>DIRECT</v>
      </c>
      <c r="F853" s="2" t="str">
        <f>IF(O853='06A_Варіанти'!E844,'06A_Варіанти'!E$1,IF(O853='06A_Варіанти'!F844,'06A_Варіанти'!F$1,IF(O853='06A_Варіанти'!G844,'06A_Варіанти'!G$1,IF(O853='06A_Варіанти'!H844,'06A_Варіанти'!H$1,IF(O853='06A_Варіанти'!I844,'06A_Варіанти'!I$1,IF(O853='06A_Варіанти'!J844,'06A_Варіанти'!J$1,IF(O853='06A_Варіанти'!K844,'06A_Варіанти'!K$1,IF(O853='06A_Варіанти'!L844,'06A_Варіанти'!L$1,IF(O853='06A_Варіанти'!M844,'06A_Варіанти'!M$1,IF(O853='06A_Варіанти'!N844,'06A_Варіанти'!N$1,IF(O853='06A_Варіанти'!O844,'06A_Варіанти'!O$1,IF(O853='06A_Варіанти'!P844,'06A_Варіанти'!P$1,IF(O853='06A_Варіанти'!Q844,'06A_Варіанти'!Q$1,IF(O853='06A_Варіанти'!R844,'06A_Варіанти'!R$1,"НЕМАЄ МАРШРУТУ"))))))))))))))</f>
        <v>DIRECT</v>
      </c>
      <c r="G853" s="2" t="str">
        <f t="shared" si="91"/>
        <v>БЕЗ ЗМІН</v>
      </c>
      <c r="H853" s="2">
        <f>IF(G853="НЕМАЄ МАРШРУТУ",0,O853-'06A_Варіанти'!T844)</f>
        <v>0</v>
      </c>
      <c r="I853" s="2">
        <f>IFERROR(INDEX('04_Потоки'!$E:$E,MATCH(A853,'04_Потоки'!$A:$A,0)),0)</f>
        <v>2.2389999999999999</v>
      </c>
      <c r="J853" s="2">
        <f t="shared" si="92"/>
        <v>1</v>
      </c>
      <c r="K853" s="2">
        <f>IF(C853="РЦК макси",0,2*'06A_Варіанти'!T844*J853)</f>
        <v>701.6</v>
      </c>
      <c r="L853" s="2">
        <f t="shared" si="93"/>
        <v>701.6</v>
      </c>
      <c r="M853" s="2">
        <f t="shared" si="94"/>
        <v>0</v>
      </c>
      <c r="N853" s="9">
        <f t="shared" si="95"/>
        <v>0</v>
      </c>
      <c r="O853" s="2">
        <f>MIN(IF('07A_Конструктор'!$D$5="Так",'06A_Варіанти'!E844,1E+99),IF('07A_Конструктор'!$D$6="Так",'06A_Варіанти'!F844,1E+99),IF('07A_Конструктор'!$D$7="Так",'06A_Варіанти'!G844,1E+99),IF('07A_Конструктор'!$D$8="Так",'06A_Варіанти'!H844,1E+99),IF('07A_Конструктор'!$D$9="Так",'06A_Варіанти'!I844,1E+99),IF('07A_Конструктор'!$D$10="Так",'06A_Варіанти'!J844,1E+99),IF('07A_Конструктор'!$D$11="Так",'06A_Варіанти'!K844,1E+99),IF('07A_Конструктор'!$D$12="Так",'06A_Варіанти'!L844,1E+99),IF('07A_Конструктор'!$D$13="Так",'06A_Варіанти'!M844,1E+99),IF('07A_Конструктор'!$D$14="Так",'06A_Варіанти'!N844,1E+99),IF('07A_Конструктор'!$D$15="Так",'06A_Варіанти'!O844,1E+99),IF('07A_Конструктор'!$D$16="Так",'06A_Варіанти'!P844,1E+99),IF('07A_Конструктор'!$D$17="Так",'06A_Варіанти'!Q844,1E+99),IF('06A_Варіанти'!R844="",1E+99,'06A_Варіанти'!R844))</f>
        <v>350.8</v>
      </c>
      <c r="P853" s="2" t="str">
        <f t="shared" si="96"/>
        <v>5 т</v>
      </c>
      <c r="Q853" s="2">
        <f t="shared" si="97"/>
        <v>14</v>
      </c>
      <c r="R853" s="2">
        <f>IF(OR(C853="РЦК макси",C853="РЦЧ SKU"),"SKU-потік",IFERROR(VLOOKUP(D853,'02_РЦ'!$A$3:$I$7,5,FALSE),0))</f>
        <v>500</v>
      </c>
      <c r="S853" s="2" t="str">
        <f>IF(OR(C853="РЦК макси",C853="РЦЧ SKU"),"Не рахується в ліміт",IFERROR(VLOOKUP(D853,'02_РЦ'!$A$3:$I$7,9,FALSE),"Немає РЦ"))</f>
        <v>В межах</v>
      </c>
    </row>
    <row r="854" spans="1:19">
      <c r="A854" s="2" t="str">
        <f>'06A_Варіанти'!A845</f>
        <v>BASE_737</v>
      </c>
      <c r="B854" s="2" t="str">
        <f>'06A_Варіанти'!B845</f>
        <v>TT_737</v>
      </c>
      <c r="C854" s="2" t="str">
        <f>'06A_Варіанти'!D845</f>
        <v>Основний</v>
      </c>
      <c r="D854" s="2" t="str">
        <f>'06A_Варіанти'!C845</f>
        <v>РЦВ</v>
      </c>
      <c r="E854" s="2" t="str">
        <f>'06A_Варіанти'!S845</f>
        <v>DIRECT</v>
      </c>
      <c r="F854" s="2" t="str">
        <f>IF(O854='06A_Варіанти'!E845,'06A_Варіанти'!E$1,IF(O854='06A_Варіанти'!F845,'06A_Варіанти'!F$1,IF(O854='06A_Варіанти'!G845,'06A_Варіанти'!G$1,IF(O854='06A_Варіанти'!H845,'06A_Варіанти'!H$1,IF(O854='06A_Варіанти'!I845,'06A_Варіанти'!I$1,IF(O854='06A_Варіанти'!J845,'06A_Варіанти'!J$1,IF(O854='06A_Варіанти'!K845,'06A_Варіанти'!K$1,IF(O854='06A_Варіанти'!L845,'06A_Варіанти'!L$1,IF(O854='06A_Варіанти'!M845,'06A_Варіанти'!M$1,IF(O854='06A_Варіанти'!N845,'06A_Варіанти'!N$1,IF(O854='06A_Варіанти'!O845,'06A_Варіанти'!O$1,IF(O854='06A_Варіанти'!P845,'06A_Варіанти'!P$1,IF(O854='06A_Варіанти'!Q845,'06A_Варіанти'!Q$1,IF(O854='06A_Варіанти'!R845,'06A_Варіанти'!R$1,"НЕМАЄ МАРШРУТУ"))))))))))))))</f>
        <v>DIRECT</v>
      </c>
      <c r="G854" s="2" t="str">
        <f t="shared" si="91"/>
        <v>БЕЗ ЗМІН</v>
      </c>
      <c r="H854" s="2">
        <f>IF(G854="НЕМАЄ МАРШРУТУ",0,O854-'06A_Варіанти'!T845)</f>
        <v>0</v>
      </c>
      <c r="I854" s="2">
        <f>IFERROR(INDEX('04_Потоки'!$E:$E,MATCH(A854,'04_Потоки'!$A:$A,0)),0)</f>
        <v>2.2389999999999999</v>
      </c>
      <c r="J854" s="2">
        <f t="shared" si="92"/>
        <v>1</v>
      </c>
      <c r="K854" s="2">
        <f>IF(C854="РЦК макси",0,2*'06A_Варіанти'!T845*J854)</f>
        <v>850.4</v>
      </c>
      <c r="L854" s="2">
        <f t="shared" si="93"/>
        <v>850.4</v>
      </c>
      <c r="M854" s="2">
        <f t="shared" si="94"/>
        <v>0</v>
      </c>
      <c r="N854" s="9">
        <f t="shared" si="95"/>
        <v>0</v>
      </c>
      <c r="O854" s="2">
        <f>MIN(IF('07A_Конструктор'!$D$5="Так",'06A_Варіанти'!E845,1E+99),IF('07A_Конструктор'!$D$6="Так",'06A_Варіанти'!F845,1E+99),IF('07A_Конструктор'!$D$7="Так",'06A_Варіанти'!G845,1E+99),IF('07A_Конструктор'!$D$8="Так",'06A_Варіанти'!H845,1E+99),IF('07A_Конструктор'!$D$9="Так",'06A_Варіанти'!I845,1E+99),IF('07A_Конструктор'!$D$10="Так",'06A_Варіанти'!J845,1E+99),IF('07A_Конструктор'!$D$11="Так",'06A_Варіанти'!K845,1E+99),IF('07A_Конструктор'!$D$12="Так",'06A_Варіанти'!L845,1E+99),IF('07A_Конструктор'!$D$13="Так",'06A_Варіанти'!M845,1E+99),IF('07A_Конструктор'!$D$14="Так",'06A_Варіанти'!N845,1E+99),IF('07A_Конструктор'!$D$15="Так",'06A_Варіанти'!O845,1E+99),IF('07A_Конструктор'!$D$16="Так",'06A_Варіанти'!P845,1E+99),IF('07A_Конструктор'!$D$17="Так",'06A_Варіанти'!Q845,1E+99),IF('06A_Варіанти'!R845="",1E+99,'06A_Варіанти'!R845))</f>
        <v>425.2</v>
      </c>
      <c r="P854" s="2" t="str">
        <f t="shared" si="96"/>
        <v>5 т</v>
      </c>
      <c r="Q854" s="2">
        <f t="shared" si="97"/>
        <v>14</v>
      </c>
      <c r="R854" s="2">
        <f>IF(OR(C854="РЦК макси",C854="РЦЧ SKU"),"SKU-потік",IFERROR(VLOOKUP(D854,'02_РЦ'!$A$3:$I$7,5,FALSE),0))</f>
        <v>500</v>
      </c>
      <c r="S854" s="2" t="str">
        <f>IF(OR(C854="РЦК макси",C854="РЦЧ SKU"),"Не рахується в ліміт",IFERROR(VLOOKUP(D854,'02_РЦ'!$A$3:$I$7,9,FALSE),"Немає РЦ"))</f>
        <v>В межах</v>
      </c>
    </row>
    <row r="855" spans="1:19">
      <c r="A855" s="2" t="str">
        <f>'06A_Варіанти'!A846</f>
        <v>BASE_743</v>
      </c>
      <c r="B855" s="2" t="str">
        <f>'06A_Варіанти'!B846</f>
        <v>TT_743</v>
      </c>
      <c r="C855" s="2" t="str">
        <f>'06A_Варіанти'!D846</f>
        <v>Основний</v>
      </c>
      <c r="D855" s="2" t="str">
        <f>'06A_Варіанти'!C846</f>
        <v>РЦВ</v>
      </c>
      <c r="E855" s="2" t="str">
        <f>'06A_Варіанти'!S846</f>
        <v>DIRECT</v>
      </c>
      <c r="F855" s="2" t="str">
        <f>IF(O855='06A_Варіанти'!E846,'06A_Варіанти'!E$1,IF(O855='06A_Варіанти'!F846,'06A_Варіанти'!F$1,IF(O855='06A_Варіанти'!G846,'06A_Варіанти'!G$1,IF(O855='06A_Варіанти'!H846,'06A_Варіанти'!H$1,IF(O855='06A_Варіанти'!I846,'06A_Варіанти'!I$1,IF(O855='06A_Варіанти'!J846,'06A_Варіанти'!J$1,IF(O855='06A_Варіанти'!K846,'06A_Варіанти'!K$1,IF(O855='06A_Варіанти'!L846,'06A_Варіанти'!L$1,IF(O855='06A_Варіанти'!M846,'06A_Варіанти'!M$1,IF(O855='06A_Варіанти'!N846,'06A_Варіанти'!N$1,IF(O855='06A_Варіанти'!O846,'06A_Варіанти'!O$1,IF(O855='06A_Варіанти'!P846,'06A_Варіанти'!P$1,IF(O855='06A_Варіанти'!Q846,'06A_Варіанти'!Q$1,IF(O855='06A_Варіанти'!R846,'06A_Варіанти'!R$1,"НЕМАЄ МАРШРУТУ"))))))))))))))</f>
        <v>DIRECT</v>
      </c>
      <c r="G855" s="2" t="str">
        <f t="shared" si="91"/>
        <v>БЕЗ ЗМІН</v>
      </c>
      <c r="H855" s="2">
        <f>IF(G855="НЕМАЄ МАРШРУТУ",0,O855-'06A_Варіанти'!T846)</f>
        <v>0</v>
      </c>
      <c r="I855" s="2">
        <f>IFERROR(INDEX('04_Потоки'!$E:$E,MATCH(A855,'04_Потоки'!$A:$A,0)),0)</f>
        <v>2.2389999999999999</v>
      </c>
      <c r="J855" s="2">
        <f t="shared" si="92"/>
        <v>1</v>
      </c>
      <c r="K855" s="2">
        <f>IF(C855="РЦК макси",0,2*'06A_Варіанти'!T846*J855)</f>
        <v>436.6</v>
      </c>
      <c r="L855" s="2">
        <f t="shared" si="93"/>
        <v>436.6</v>
      </c>
      <c r="M855" s="2">
        <f t="shared" si="94"/>
        <v>0</v>
      </c>
      <c r="N855" s="9">
        <f t="shared" si="95"/>
        <v>0</v>
      </c>
      <c r="O855" s="2">
        <f>MIN(IF('07A_Конструктор'!$D$5="Так",'06A_Варіанти'!E846,1E+99),IF('07A_Конструктор'!$D$6="Так",'06A_Варіанти'!F846,1E+99),IF('07A_Конструктор'!$D$7="Так",'06A_Варіанти'!G846,1E+99),IF('07A_Конструктор'!$D$8="Так",'06A_Варіанти'!H846,1E+99),IF('07A_Конструктор'!$D$9="Так",'06A_Варіанти'!I846,1E+99),IF('07A_Конструктор'!$D$10="Так",'06A_Варіанти'!J846,1E+99),IF('07A_Конструктор'!$D$11="Так",'06A_Варіанти'!K846,1E+99),IF('07A_Конструктор'!$D$12="Так",'06A_Варіанти'!L846,1E+99),IF('07A_Конструктор'!$D$13="Так",'06A_Варіанти'!M846,1E+99),IF('07A_Конструктор'!$D$14="Так",'06A_Варіанти'!N846,1E+99),IF('07A_Конструктор'!$D$15="Так",'06A_Варіанти'!O846,1E+99),IF('07A_Конструктор'!$D$16="Так",'06A_Варіанти'!P846,1E+99),IF('07A_Конструктор'!$D$17="Так",'06A_Варіанти'!Q846,1E+99),IF('06A_Варіанти'!R846="",1E+99,'06A_Варіанти'!R846))</f>
        <v>218.3</v>
      </c>
      <c r="P855" s="2" t="str">
        <f t="shared" si="96"/>
        <v>5 т</v>
      </c>
      <c r="Q855" s="2">
        <f t="shared" si="97"/>
        <v>14</v>
      </c>
      <c r="R855" s="2">
        <f>IF(OR(C855="РЦК макси",C855="РЦЧ SKU"),"SKU-потік",IFERROR(VLOOKUP(D855,'02_РЦ'!$A$3:$I$7,5,FALSE),0))</f>
        <v>500</v>
      </c>
      <c r="S855" s="2" t="str">
        <f>IF(OR(C855="РЦК макси",C855="РЦЧ SKU"),"Не рахується в ліміт",IFERROR(VLOOKUP(D855,'02_РЦ'!$A$3:$I$7,9,FALSE),"Немає РЦ"))</f>
        <v>В межах</v>
      </c>
    </row>
    <row r="856" spans="1:19">
      <c r="A856" s="2" t="str">
        <f>'06A_Варіанти'!A847</f>
        <v>BASE_742</v>
      </c>
      <c r="B856" s="2" t="str">
        <f>'06A_Варіанти'!B847</f>
        <v>TT_742</v>
      </c>
      <c r="C856" s="2" t="str">
        <f>'06A_Варіанти'!D847</f>
        <v>Основний</v>
      </c>
      <c r="D856" s="2" t="str">
        <f>'06A_Варіанти'!C847</f>
        <v>РЦВ</v>
      </c>
      <c r="E856" s="2" t="str">
        <f>'06A_Варіанти'!S847</f>
        <v>DIRECT</v>
      </c>
      <c r="F856" s="2" t="str">
        <f>IF(O856='06A_Варіанти'!E847,'06A_Варіанти'!E$1,IF(O856='06A_Варіанти'!F847,'06A_Варіанти'!F$1,IF(O856='06A_Варіанти'!G847,'06A_Варіанти'!G$1,IF(O856='06A_Варіанти'!H847,'06A_Варіанти'!H$1,IF(O856='06A_Варіанти'!I847,'06A_Варіанти'!I$1,IF(O856='06A_Варіанти'!J847,'06A_Варіанти'!J$1,IF(O856='06A_Варіанти'!K847,'06A_Варіанти'!K$1,IF(O856='06A_Варіанти'!L847,'06A_Варіанти'!L$1,IF(O856='06A_Варіанти'!M847,'06A_Варіанти'!M$1,IF(O856='06A_Варіанти'!N847,'06A_Варіанти'!N$1,IF(O856='06A_Варіанти'!O847,'06A_Варіанти'!O$1,IF(O856='06A_Варіанти'!P847,'06A_Варіанти'!P$1,IF(O856='06A_Варіанти'!Q847,'06A_Варіанти'!Q$1,IF(O856='06A_Варіанти'!R847,'06A_Варіанти'!R$1,"НЕМАЄ МАРШРУТУ"))))))))))))))</f>
        <v>DIRECT</v>
      </c>
      <c r="G856" s="2" t="str">
        <f t="shared" si="91"/>
        <v>БЕЗ ЗМІН</v>
      </c>
      <c r="H856" s="2">
        <f>IF(G856="НЕМАЄ МАРШРУТУ",0,O856-'06A_Варіанти'!T847)</f>
        <v>0</v>
      </c>
      <c r="I856" s="2">
        <f>IFERROR(INDEX('04_Потоки'!$E:$E,MATCH(A856,'04_Потоки'!$A:$A,0)),0)</f>
        <v>2.2389999999999999</v>
      </c>
      <c r="J856" s="2">
        <f t="shared" si="92"/>
        <v>1</v>
      </c>
      <c r="K856" s="2">
        <f>IF(C856="РЦК макси",0,2*'06A_Варіанти'!T847*J856)</f>
        <v>897.4</v>
      </c>
      <c r="L856" s="2">
        <f t="shared" si="93"/>
        <v>897.4</v>
      </c>
      <c r="M856" s="2">
        <f t="shared" si="94"/>
        <v>0</v>
      </c>
      <c r="N856" s="9">
        <f t="shared" si="95"/>
        <v>0</v>
      </c>
      <c r="O856" s="2">
        <f>MIN(IF('07A_Конструктор'!$D$5="Так",'06A_Варіанти'!E847,1E+99),IF('07A_Конструктор'!$D$6="Так",'06A_Варіанти'!F847,1E+99),IF('07A_Конструктор'!$D$7="Так",'06A_Варіанти'!G847,1E+99),IF('07A_Конструктор'!$D$8="Так",'06A_Варіанти'!H847,1E+99),IF('07A_Конструктор'!$D$9="Так",'06A_Варіанти'!I847,1E+99),IF('07A_Конструктор'!$D$10="Так",'06A_Варіанти'!J847,1E+99),IF('07A_Конструктор'!$D$11="Так",'06A_Варіанти'!K847,1E+99),IF('07A_Конструктор'!$D$12="Так",'06A_Варіанти'!L847,1E+99),IF('07A_Конструктор'!$D$13="Так",'06A_Варіанти'!M847,1E+99),IF('07A_Конструктор'!$D$14="Так",'06A_Варіанти'!N847,1E+99),IF('07A_Конструктор'!$D$15="Так",'06A_Варіанти'!O847,1E+99),IF('07A_Конструктор'!$D$16="Так",'06A_Варіанти'!P847,1E+99),IF('07A_Конструктор'!$D$17="Так",'06A_Варіанти'!Q847,1E+99),IF('06A_Варіанти'!R847="",1E+99,'06A_Варіанти'!R847))</f>
        <v>448.7</v>
      </c>
      <c r="P856" s="2" t="str">
        <f t="shared" si="96"/>
        <v>5 т</v>
      </c>
      <c r="Q856" s="2">
        <f t="shared" si="97"/>
        <v>14</v>
      </c>
      <c r="R856" s="2">
        <f>IF(OR(C856="РЦК макси",C856="РЦЧ SKU"),"SKU-потік",IFERROR(VLOOKUP(D856,'02_РЦ'!$A$3:$I$7,5,FALSE),0))</f>
        <v>500</v>
      </c>
      <c r="S856" s="2" t="str">
        <f>IF(OR(C856="РЦК макси",C856="РЦЧ SKU"),"Не рахується в ліміт",IFERROR(VLOOKUP(D856,'02_РЦ'!$A$3:$I$7,9,FALSE),"Немає РЦ"))</f>
        <v>В межах</v>
      </c>
    </row>
    <row r="857" spans="1:19">
      <c r="A857" s="2" t="str">
        <f>'06A_Варіанти'!A848</f>
        <v>BASE_741</v>
      </c>
      <c r="B857" s="2" t="str">
        <f>'06A_Варіанти'!B848</f>
        <v>TT_741</v>
      </c>
      <c r="C857" s="2" t="str">
        <f>'06A_Варіанти'!D848</f>
        <v>Основний</v>
      </c>
      <c r="D857" s="2" t="str">
        <f>'06A_Варіанти'!C848</f>
        <v>РЦВ</v>
      </c>
      <c r="E857" s="2" t="str">
        <f>'06A_Варіанти'!S848</f>
        <v>DIRECT</v>
      </c>
      <c r="F857" s="2" t="str">
        <f>IF(O857='06A_Варіанти'!E848,'06A_Варіанти'!E$1,IF(O857='06A_Варіанти'!F848,'06A_Варіанти'!F$1,IF(O857='06A_Варіанти'!G848,'06A_Варіанти'!G$1,IF(O857='06A_Варіанти'!H848,'06A_Варіанти'!H$1,IF(O857='06A_Варіанти'!I848,'06A_Варіанти'!I$1,IF(O857='06A_Варіанти'!J848,'06A_Варіанти'!J$1,IF(O857='06A_Варіанти'!K848,'06A_Варіанти'!K$1,IF(O857='06A_Варіанти'!L848,'06A_Варіанти'!L$1,IF(O857='06A_Варіанти'!M848,'06A_Варіанти'!M$1,IF(O857='06A_Варіанти'!N848,'06A_Варіанти'!N$1,IF(O857='06A_Варіанти'!O848,'06A_Варіанти'!O$1,IF(O857='06A_Варіанти'!P848,'06A_Варіанти'!P$1,IF(O857='06A_Варіанти'!Q848,'06A_Варіанти'!Q$1,IF(O857='06A_Варіанти'!R848,'06A_Варіанти'!R$1,"НЕМАЄ МАРШРУТУ"))))))))))))))</f>
        <v>DIRECT</v>
      </c>
      <c r="G857" s="2" t="str">
        <f t="shared" si="91"/>
        <v>БЕЗ ЗМІН</v>
      </c>
      <c r="H857" s="2">
        <f>IF(G857="НЕМАЄ МАРШРУТУ",0,O857-'06A_Варіанти'!T848)</f>
        <v>0</v>
      </c>
      <c r="I857" s="2">
        <f>IFERROR(INDEX('04_Потоки'!$E:$E,MATCH(A857,'04_Потоки'!$A:$A,0)),0)</f>
        <v>2.2389999999999999</v>
      </c>
      <c r="J857" s="2">
        <f t="shared" si="92"/>
        <v>1</v>
      </c>
      <c r="K857" s="2">
        <f>IF(C857="РЦК макси",0,2*'06A_Варіанти'!T848*J857)</f>
        <v>830.8</v>
      </c>
      <c r="L857" s="2">
        <f t="shared" si="93"/>
        <v>830.8</v>
      </c>
      <c r="M857" s="2">
        <f t="shared" si="94"/>
        <v>0</v>
      </c>
      <c r="N857" s="9">
        <f t="shared" si="95"/>
        <v>0</v>
      </c>
      <c r="O857" s="2">
        <f>MIN(IF('07A_Конструктор'!$D$5="Так",'06A_Варіанти'!E848,1E+99),IF('07A_Конструктор'!$D$6="Так",'06A_Варіанти'!F848,1E+99),IF('07A_Конструктор'!$D$7="Так",'06A_Варіанти'!G848,1E+99),IF('07A_Конструктор'!$D$8="Так",'06A_Варіанти'!H848,1E+99),IF('07A_Конструктор'!$D$9="Так",'06A_Варіанти'!I848,1E+99),IF('07A_Конструктор'!$D$10="Так",'06A_Варіанти'!J848,1E+99),IF('07A_Конструктор'!$D$11="Так",'06A_Варіанти'!K848,1E+99),IF('07A_Конструктор'!$D$12="Так",'06A_Варіанти'!L848,1E+99),IF('07A_Конструктор'!$D$13="Так",'06A_Варіанти'!M848,1E+99),IF('07A_Конструктор'!$D$14="Так",'06A_Варіанти'!N848,1E+99),IF('07A_Конструктор'!$D$15="Так",'06A_Варіанти'!O848,1E+99),IF('07A_Конструктор'!$D$16="Так",'06A_Варіанти'!P848,1E+99),IF('07A_Конструктор'!$D$17="Так",'06A_Варіанти'!Q848,1E+99),IF('06A_Варіанти'!R848="",1E+99,'06A_Варіанти'!R848))</f>
        <v>415.4</v>
      </c>
      <c r="P857" s="2" t="str">
        <f t="shared" si="96"/>
        <v>5 т</v>
      </c>
      <c r="Q857" s="2">
        <f t="shared" si="97"/>
        <v>14</v>
      </c>
      <c r="R857" s="2">
        <f>IF(OR(C857="РЦК макси",C857="РЦЧ SKU"),"SKU-потік",IFERROR(VLOOKUP(D857,'02_РЦ'!$A$3:$I$7,5,FALSE),0))</f>
        <v>500</v>
      </c>
      <c r="S857" s="2" t="str">
        <f>IF(OR(C857="РЦК макси",C857="РЦЧ SKU"),"Не рахується в ліміт",IFERROR(VLOOKUP(D857,'02_РЦ'!$A$3:$I$7,9,FALSE),"Немає РЦ"))</f>
        <v>В межах</v>
      </c>
    </row>
    <row r="858" spans="1:19">
      <c r="A858" s="2" t="str">
        <f>'06A_Варіанти'!A849</f>
        <v>BASE_732</v>
      </c>
      <c r="B858" s="2" t="str">
        <f>'06A_Варіанти'!B849</f>
        <v>TT_732</v>
      </c>
      <c r="C858" s="2" t="str">
        <f>'06A_Варіанти'!D849</f>
        <v>Основний</v>
      </c>
      <c r="D858" s="2" t="str">
        <f>'06A_Варіанти'!C849</f>
        <v>РЦВ</v>
      </c>
      <c r="E858" s="2" t="str">
        <f>'06A_Варіанти'!S849</f>
        <v>DIRECT</v>
      </c>
      <c r="F858" s="2" t="str">
        <f>IF(O858='06A_Варіанти'!E849,'06A_Варіанти'!E$1,IF(O858='06A_Варіанти'!F849,'06A_Варіанти'!F$1,IF(O858='06A_Варіанти'!G849,'06A_Варіанти'!G$1,IF(O858='06A_Варіанти'!H849,'06A_Варіанти'!H$1,IF(O858='06A_Варіанти'!I849,'06A_Варіанти'!I$1,IF(O858='06A_Варіанти'!J849,'06A_Варіанти'!J$1,IF(O858='06A_Варіанти'!K849,'06A_Варіанти'!K$1,IF(O858='06A_Варіанти'!L849,'06A_Варіанти'!L$1,IF(O858='06A_Варіанти'!M849,'06A_Варіанти'!M$1,IF(O858='06A_Варіанти'!N849,'06A_Варіанти'!N$1,IF(O858='06A_Варіанти'!O849,'06A_Варіанти'!O$1,IF(O858='06A_Варіанти'!P849,'06A_Варіанти'!P$1,IF(O858='06A_Варіанти'!Q849,'06A_Варіанти'!Q$1,IF(O858='06A_Варіанти'!R849,'06A_Варіанти'!R$1,"НЕМАЄ МАРШРУТУ"))))))))))))))</f>
        <v>DIRECT</v>
      </c>
      <c r="G858" s="2" t="str">
        <f t="shared" si="91"/>
        <v>БЕЗ ЗМІН</v>
      </c>
      <c r="H858" s="2">
        <f>IF(G858="НЕМАЄ МАРШРУТУ",0,O858-'06A_Варіанти'!T849)</f>
        <v>0</v>
      </c>
      <c r="I858" s="2">
        <f>IFERROR(INDEX('04_Потоки'!$E:$E,MATCH(A858,'04_Потоки'!$A:$A,0)),0)</f>
        <v>2.2389999999999999</v>
      </c>
      <c r="J858" s="2">
        <f t="shared" si="92"/>
        <v>1</v>
      </c>
      <c r="K858" s="2">
        <f>IF(C858="РЦК макси",0,2*'06A_Варіанти'!T849*J858)</f>
        <v>883</v>
      </c>
      <c r="L858" s="2">
        <f t="shared" si="93"/>
        <v>883</v>
      </c>
      <c r="M858" s="2">
        <f t="shared" si="94"/>
        <v>0</v>
      </c>
      <c r="N858" s="9">
        <f t="shared" si="95"/>
        <v>0</v>
      </c>
      <c r="O858" s="2">
        <f>MIN(IF('07A_Конструктор'!$D$5="Так",'06A_Варіанти'!E849,1E+99),IF('07A_Конструктор'!$D$6="Так",'06A_Варіанти'!F849,1E+99),IF('07A_Конструктор'!$D$7="Так",'06A_Варіанти'!G849,1E+99),IF('07A_Конструктор'!$D$8="Так",'06A_Варіанти'!H849,1E+99),IF('07A_Конструктор'!$D$9="Так",'06A_Варіанти'!I849,1E+99),IF('07A_Конструктор'!$D$10="Так",'06A_Варіанти'!J849,1E+99),IF('07A_Конструктор'!$D$11="Так",'06A_Варіанти'!K849,1E+99),IF('07A_Конструктор'!$D$12="Так",'06A_Варіанти'!L849,1E+99),IF('07A_Конструктор'!$D$13="Так",'06A_Варіанти'!M849,1E+99),IF('07A_Конструктор'!$D$14="Так",'06A_Варіанти'!N849,1E+99),IF('07A_Конструктор'!$D$15="Так",'06A_Варіанти'!O849,1E+99),IF('07A_Конструктор'!$D$16="Так",'06A_Варіанти'!P849,1E+99),IF('07A_Конструктор'!$D$17="Так",'06A_Варіанти'!Q849,1E+99),IF('06A_Варіанти'!R849="",1E+99,'06A_Варіанти'!R849))</f>
        <v>441.5</v>
      </c>
      <c r="P858" s="2" t="str">
        <f t="shared" si="96"/>
        <v>5 т</v>
      </c>
      <c r="Q858" s="2">
        <f t="shared" si="97"/>
        <v>14</v>
      </c>
      <c r="R858" s="2">
        <f>IF(OR(C858="РЦК макси",C858="РЦЧ SKU"),"SKU-потік",IFERROR(VLOOKUP(D858,'02_РЦ'!$A$3:$I$7,5,FALSE),0))</f>
        <v>500</v>
      </c>
      <c r="S858" s="2" t="str">
        <f>IF(OR(C858="РЦК макси",C858="РЦЧ SKU"),"Не рахується в ліміт",IFERROR(VLOOKUP(D858,'02_РЦ'!$A$3:$I$7,9,FALSE),"Немає РЦ"))</f>
        <v>В межах</v>
      </c>
    </row>
    <row r="859" spans="1:19">
      <c r="A859" s="2" t="str">
        <f>'06A_Варіанти'!A850</f>
        <v>BASE_718</v>
      </c>
      <c r="B859" s="2" t="str">
        <f>'06A_Варіанти'!B850</f>
        <v>TT_718</v>
      </c>
      <c r="C859" s="2" t="str">
        <f>'06A_Варіанти'!D850</f>
        <v>Основний</v>
      </c>
      <c r="D859" s="2" t="str">
        <f>'06A_Варіанти'!C850</f>
        <v>РЦВ</v>
      </c>
      <c r="E859" s="2" t="str">
        <f>'06A_Варіанти'!S850</f>
        <v>DIRECT</v>
      </c>
      <c r="F859" s="2" t="str">
        <f>IF(O859='06A_Варіанти'!E850,'06A_Варіанти'!E$1,IF(O859='06A_Варіанти'!F850,'06A_Варіанти'!F$1,IF(O859='06A_Варіанти'!G850,'06A_Варіанти'!G$1,IF(O859='06A_Варіанти'!H850,'06A_Варіанти'!H$1,IF(O859='06A_Варіанти'!I850,'06A_Варіанти'!I$1,IF(O859='06A_Варіанти'!J850,'06A_Варіанти'!J$1,IF(O859='06A_Варіанти'!K850,'06A_Варіанти'!K$1,IF(O859='06A_Варіанти'!L850,'06A_Варіанти'!L$1,IF(O859='06A_Варіанти'!M850,'06A_Варіанти'!M$1,IF(O859='06A_Варіанти'!N850,'06A_Варіанти'!N$1,IF(O859='06A_Варіанти'!O850,'06A_Варіанти'!O$1,IF(O859='06A_Варіанти'!P850,'06A_Варіанти'!P$1,IF(O859='06A_Варіанти'!Q850,'06A_Варіанти'!Q$1,IF(O859='06A_Варіанти'!R850,'06A_Варіанти'!R$1,"НЕМАЄ МАРШРУТУ"))))))))))))))</f>
        <v>DIRECT</v>
      </c>
      <c r="G859" s="2" t="str">
        <f t="shared" si="91"/>
        <v>БЕЗ ЗМІН</v>
      </c>
      <c r="H859" s="2">
        <f>IF(G859="НЕМАЄ МАРШРУТУ",0,O859-'06A_Варіанти'!T850)</f>
        <v>0</v>
      </c>
      <c r="I859" s="2">
        <f>IFERROR(INDEX('04_Потоки'!$E:$E,MATCH(A859,'04_Потоки'!$A:$A,0)),0)</f>
        <v>2.2389999999999999</v>
      </c>
      <c r="J859" s="2">
        <f t="shared" si="92"/>
        <v>1</v>
      </c>
      <c r="K859" s="2">
        <f>IF(C859="РЦК макси",0,2*'06A_Варіанти'!T850*J859)</f>
        <v>420.2</v>
      </c>
      <c r="L859" s="2">
        <f t="shared" si="93"/>
        <v>420.2</v>
      </c>
      <c r="M859" s="2">
        <f t="shared" si="94"/>
        <v>0</v>
      </c>
      <c r="N859" s="9">
        <f t="shared" si="95"/>
        <v>0</v>
      </c>
      <c r="O859" s="2">
        <f>MIN(IF('07A_Конструктор'!$D$5="Так",'06A_Варіанти'!E850,1E+99),IF('07A_Конструктор'!$D$6="Так",'06A_Варіанти'!F850,1E+99),IF('07A_Конструктор'!$D$7="Так",'06A_Варіанти'!G850,1E+99),IF('07A_Конструктор'!$D$8="Так",'06A_Варіанти'!H850,1E+99),IF('07A_Конструктор'!$D$9="Так",'06A_Варіанти'!I850,1E+99),IF('07A_Конструктор'!$D$10="Так",'06A_Варіанти'!J850,1E+99),IF('07A_Конструктор'!$D$11="Так",'06A_Варіанти'!K850,1E+99),IF('07A_Конструктор'!$D$12="Так",'06A_Варіанти'!L850,1E+99),IF('07A_Конструктор'!$D$13="Так",'06A_Варіанти'!M850,1E+99),IF('07A_Конструктор'!$D$14="Так",'06A_Варіанти'!N850,1E+99),IF('07A_Конструктор'!$D$15="Так",'06A_Варіанти'!O850,1E+99),IF('07A_Конструктор'!$D$16="Так",'06A_Варіанти'!P850,1E+99),IF('07A_Конструктор'!$D$17="Так",'06A_Варіанти'!Q850,1E+99),IF('06A_Варіанти'!R850="",1E+99,'06A_Варіанти'!R850))</f>
        <v>210.1</v>
      </c>
      <c r="P859" s="2" t="str">
        <f t="shared" si="96"/>
        <v>5 т</v>
      </c>
      <c r="Q859" s="2">
        <f t="shared" si="97"/>
        <v>14</v>
      </c>
      <c r="R859" s="2">
        <f>IF(OR(C859="РЦК макси",C859="РЦЧ SKU"),"SKU-потік",IFERROR(VLOOKUP(D859,'02_РЦ'!$A$3:$I$7,5,FALSE),0))</f>
        <v>500</v>
      </c>
      <c r="S859" s="2" t="str">
        <f>IF(OR(C859="РЦК макси",C859="РЦЧ SKU"),"Не рахується в ліміт",IFERROR(VLOOKUP(D859,'02_РЦ'!$A$3:$I$7,9,FALSE),"Немає РЦ"))</f>
        <v>В межах</v>
      </c>
    </row>
    <row r="860" spans="1:19">
      <c r="A860" s="2" t="str">
        <f>'06A_Варіанти'!A851</f>
        <v>BASE_754</v>
      </c>
      <c r="B860" s="2" t="str">
        <f>'06A_Варіанти'!B851</f>
        <v>TT_754</v>
      </c>
      <c r="C860" s="2" t="str">
        <f>'06A_Варіанти'!D851</f>
        <v>Основний</v>
      </c>
      <c r="D860" s="2" t="str">
        <f>'06A_Варіанти'!C851</f>
        <v>РЦВ</v>
      </c>
      <c r="E860" s="2" t="str">
        <f>'06A_Варіанти'!S851</f>
        <v>DIRECT</v>
      </c>
      <c r="F860" s="2" t="str">
        <f>IF(O860='06A_Варіанти'!E851,'06A_Варіанти'!E$1,IF(O860='06A_Варіанти'!F851,'06A_Варіанти'!F$1,IF(O860='06A_Варіанти'!G851,'06A_Варіанти'!G$1,IF(O860='06A_Варіанти'!H851,'06A_Варіанти'!H$1,IF(O860='06A_Варіанти'!I851,'06A_Варіанти'!I$1,IF(O860='06A_Варіанти'!J851,'06A_Варіанти'!J$1,IF(O860='06A_Варіанти'!K851,'06A_Варіанти'!K$1,IF(O860='06A_Варіанти'!L851,'06A_Варіанти'!L$1,IF(O860='06A_Варіанти'!M851,'06A_Варіанти'!M$1,IF(O860='06A_Варіанти'!N851,'06A_Варіанти'!N$1,IF(O860='06A_Варіанти'!O851,'06A_Варіанти'!O$1,IF(O860='06A_Варіанти'!P851,'06A_Варіанти'!P$1,IF(O860='06A_Варіанти'!Q851,'06A_Варіанти'!Q$1,IF(O860='06A_Варіанти'!R851,'06A_Варіанти'!R$1,"НЕМАЄ МАРШРУТУ"))))))))))))))</f>
        <v>DIRECT</v>
      </c>
      <c r="G860" s="2" t="str">
        <f t="shared" si="91"/>
        <v>БЕЗ ЗМІН</v>
      </c>
      <c r="H860" s="2">
        <f>IF(G860="НЕМАЄ МАРШРУТУ",0,O860-'06A_Варіанти'!T851)</f>
        <v>0</v>
      </c>
      <c r="I860" s="2">
        <f>IFERROR(INDEX('04_Потоки'!$E:$E,MATCH(A860,'04_Потоки'!$A:$A,0)),0)</f>
        <v>2.2389999999999999</v>
      </c>
      <c r="J860" s="2">
        <f t="shared" si="92"/>
        <v>1</v>
      </c>
      <c r="K860" s="2">
        <f>IF(C860="РЦК макси",0,2*'06A_Варіанти'!T851*J860)</f>
        <v>835</v>
      </c>
      <c r="L860" s="2">
        <f t="shared" si="93"/>
        <v>835</v>
      </c>
      <c r="M860" s="2">
        <f t="shared" si="94"/>
        <v>0</v>
      </c>
      <c r="N860" s="9">
        <f t="shared" si="95"/>
        <v>0</v>
      </c>
      <c r="O860" s="2">
        <f>MIN(IF('07A_Конструктор'!$D$5="Так",'06A_Варіанти'!E851,1E+99),IF('07A_Конструктор'!$D$6="Так",'06A_Варіанти'!F851,1E+99),IF('07A_Конструктор'!$D$7="Так",'06A_Варіанти'!G851,1E+99),IF('07A_Конструктор'!$D$8="Так",'06A_Варіанти'!H851,1E+99),IF('07A_Конструктор'!$D$9="Так",'06A_Варіанти'!I851,1E+99),IF('07A_Конструктор'!$D$10="Так",'06A_Варіанти'!J851,1E+99),IF('07A_Конструктор'!$D$11="Так",'06A_Варіанти'!K851,1E+99),IF('07A_Конструктор'!$D$12="Так",'06A_Варіанти'!L851,1E+99),IF('07A_Конструктор'!$D$13="Так",'06A_Варіанти'!M851,1E+99),IF('07A_Конструктор'!$D$14="Так",'06A_Варіанти'!N851,1E+99),IF('07A_Конструктор'!$D$15="Так",'06A_Варіанти'!O851,1E+99),IF('07A_Конструктор'!$D$16="Так",'06A_Варіанти'!P851,1E+99),IF('07A_Конструктор'!$D$17="Так",'06A_Варіанти'!Q851,1E+99),IF('06A_Варіанти'!R851="",1E+99,'06A_Варіанти'!R851))</f>
        <v>417.5</v>
      </c>
      <c r="P860" s="2" t="str">
        <f t="shared" si="96"/>
        <v>5 т</v>
      </c>
      <c r="Q860" s="2">
        <f t="shared" si="97"/>
        <v>14</v>
      </c>
      <c r="R860" s="2">
        <f>IF(OR(C860="РЦК макси",C860="РЦЧ SKU"),"SKU-потік",IFERROR(VLOOKUP(D860,'02_РЦ'!$A$3:$I$7,5,FALSE),0))</f>
        <v>500</v>
      </c>
      <c r="S860" s="2" t="str">
        <f>IF(OR(C860="РЦК макси",C860="РЦЧ SKU"),"Не рахується в ліміт",IFERROR(VLOOKUP(D860,'02_РЦ'!$A$3:$I$7,9,FALSE),"Немає РЦ"))</f>
        <v>В межах</v>
      </c>
    </row>
    <row r="861" spans="1:19">
      <c r="A861" s="2" t="str">
        <f>'06A_Варіанти'!A852</f>
        <v>BASE_767</v>
      </c>
      <c r="B861" s="2" t="str">
        <f>'06A_Варіанти'!B852</f>
        <v>TT_767</v>
      </c>
      <c r="C861" s="2" t="str">
        <f>'06A_Варіанти'!D852</f>
        <v>Основний</v>
      </c>
      <c r="D861" s="2" t="str">
        <f>'06A_Варіанти'!C852</f>
        <v>РЦВ</v>
      </c>
      <c r="E861" s="2" t="str">
        <f>'06A_Варіанти'!S852</f>
        <v>DIRECT</v>
      </c>
      <c r="F861" s="2" t="str">
        <f>IF(O861='06A_Варіанти'!E852,'06A_Варіанти'!E$1,IF(O861='06A_Варіанти'!F852,'06A_Варіанти'!F$1,IF(O861='06A_Варіанти'!G852,'06A_Варіанти'!G$1,IF(O861='06A_Варіанти'!H852,'06A_Варіанти'!H$1,IF(O861='06A_Варіанти'!I852,'06A_Варіанти'!I$1,IF(O861='06A_Варіанти'!J852,'06A_Варіанти'!J$1,IF(O861='06A_Варіанти'!K852,'06A_Варіанти'!K$1,IF(O861='06A_Варіанти'!L852,'06A_Варіанти'!L$1,IF(O861='06A_Варіанти'!M852,'06A_Варіанти'!M$1,IF(O861='06A_Варіанти'!N852,'06A_Варіанти'!N$1,IF(O861='06A_Варіанти'!O852,'06A_Варіанти'!O$1,IF(O861='06A_Варіанти'!P852,'06A_Варіанти'!P$1,IF(O861='06A_Варіанти'!Q852,'06A_Варіанти'!Q$1,IF(O861='06A_Варіанти'!R852,'06A_Варіанти'!R$1,"НЕМАЄ МАРШРУТУ"))))))))))))))</f>
        <v>DIRECT</v>
      </c>
      <c r="G861" s="2" t="str">
        <f t="shared" si="91"/>
        <v>БЕЗ ЗМІН</v>
      </c>
      <c r="H861" s="2">
        <f>IF(G861="НЕМАЄ МАРШРУТУ",0,O861-'06A_Варіанти'!T852)</f>
        <v>0</v>
      </c>
      <c r="I861" s="2">
        <f>IFERROR(INDEX('04_Потоки'!$E:$E,MATCH(A861,'04_Потоки'!$A:$A,0)),0)</f>
        <v>2.2389999999999999</v>
      </c>
      <c r="J861" s="2">
        <f t="shared" si="92"/>
        <v>1</v>
      </c>
      <c r="K861" s="2">
        <f>IF(C861="РЦК макси",0,2*'06A_Варіанти'!T852*J861)</f>
        <v>445.4</v>
      </c>
      <c r="L861" s="2">
        <f t="shared" si="93"/>
        <v>445.4</v>
      </c>
      <c r="M861" s="2">
        <f t="shared" si="94"/>
        <v>0</v>
      </c>
      <c r="N861" s="9">
        <f t="shared" si="95"/>
        <v>0</v>
      </c>
      <c r="O861" s="2">
        <f>MIN(IF('07A_Конструктор'!$D$5="Так",'06A_Варіанти'!E852,1E+99),IF('07A_Конструктор'!$D$6="Так",'06A_Варіанти'!F852,1E+99),IF('07A_Конструктор'!$D$7="Так",'06A_Варіанти'!G852,1E+99),IF('07A_Конструктор'!$D$8="Так",'06A_Варіанти'!H852,1E+99),IF('07A_Конструктор'!$D$9="Так",'06A_Варіанти'!I852,1E+99),IF('07A_Конструктор'!$D$10="Так",'06A_Варіанти'!J852,1E+99),IF('07A_Конструктор'!$D$11="Так",'06A_Варіанти'!K852,1E+99),IF('07A_Конструктор'!$D$12="Так",'06A_Варіанти'!L852,1E+99),IF('07A_Конструктор'!$D$13="Так",'06A_Варіанти'!M852,1E+99),IF('07A_Конструктор'!$D$14="Так",'06A_Варіанти'!N852,1E+99),IF('07A_Конструктор'!$D$15="Так",'06A_Варіанти'!O852,1E+99),IF('07A_Конструктор'!$D$16="Так",'06A_Варіанти'!P852,1E+99),IF('07A_Конструктор'!$D$17="Так",'06A_Варіанти'!Q852,1E+99),IF('06A_Варіанти'!R852="",1E+99,'06A_Варіанти'!R852))</f>
        <v>222.7</v>
      </c>
      <c r="P861" s="2" t="str">
        <f t="shared" si="96"/>
        <v>5 т</v>
      </c>
      <c r="Q861" s="2">
        <f t="shared" si="97"/>
        <v>14</v>
      </c>
      <c r="R861" s="2">
        <f>IF(OR(C861="РЦК макси",C861="РЦЧ SKU"),"SKU-потік",IFERROR(VLOOKUP(D861,'02_РЦ'!$A$3:$I$7,5,FALSE),0))</f>
        <v>500</v>
      </c>
      <c r="S861" s="2" t="str">
        <f>IF(OR(C861="РЦК макси",C861="РЦЧ SKU"),"Не рахується в ліміт",IFERROR(VLOOKUP(D861,'02_РЦ'!$A$3:$I$7,9,FALSE),"Немає РЦ"))</f>
        <v>В межах</v>
      </c>
    </row>
    <row r="862" spans="1:19">
      <c r="A862" s="2" t="str">
        <f>'06A_Варіанти'!A853</f>
        <v>BASE_766</v>
      </c>
      <c r="B862" s="2" t="str">
        <f>'06A_Варіанти'!B853</f>
        <v>TT_766</v>
      </c>
      <c r="C862" s="2" t="str">
        <f>'06A_Варіанти'!D853</f>
        <v>Основний</v>
      </c>
      <c r="D862" s="2" t="str">
        <f>'06A_Варіанти'!C853</f>
        <v>РЦВ</v>
      </c>
      <c r="E862" s="2" t="str">
        <f>'06A_Варіанти'!S853</f>
        <v>DIRECT</v>
      </c>
      <c r="F862" s="2" t="str">
        <f>IF(O862='06A_Варіанти'!E853,'06A_Варіанти'!E$1,IF(O862='06A_Варіанти'!F853,'06A_Варіанти'!F$1,IF(O862='06A_Варіанти'!G853,'06A_Варіанти'!G$1,IF(O862='06A_Варіанти'!H853,'06A_Варіанти'!H$1,IF(O862='06A_Варіанти'!I853,'06A_Варіанти'!I$1,IF(O862='06A_Варіанти'!J853,'06A_Варіанти'!J$1,IF(O862='06A_Варіанти'!K853,'06A_Варіанти'!K$1,IF(O862='06A_Варіанти'!L853,'06A_Варіанти'!L$1,IF(O862='06A_Варіанти'!M853,'06A_Варіанти'!M$1,IF(O862='06A_Варіанти'!N853,'06A_Варіанти'!N$1,IF(O862='06A_Варіанти'!O853,'06A_Варіанти'!O$1,IF(O862='06A_Варіанти'!P853,'06A_Варіанти'!P$1,IF(O862='06A_Варіанти'!Q853,'06A_Варіанти'!Q$1,IF(O862='06A_Варіанти'!R853,'06A_Варіанти'!R$1,"НЕМАЄ МАРШРУТУ"))))))))))))))</f>
        <v>DIRECT</v>
      </c>
      <c r="G862" s="2" t="str">
        <f t="shared" si="91"/>
        <v>БЕЗ ЗМІН</v>
      </c>
      <c r="H862" s="2">
        <f>IF(G862="НЕМАЄ МАРШРУТУ",0,O862-'06A_Варіанти'!T853)</f>
        <v>0</v>
      </c>
      <c r="I862" s="2">
        <f>IFERROR(INDEX('04_Потоки'!$E:$E,MATCH(A862,'04_Потоки'!$A:$A,0)),0)</f>
        <v>2.2389999999999999</v>
      </c>
      <c r="J862" s="2">
        <f t="shared" si="92"/>
        <v>1</v>
      </c>
      <c r="K862" s="2">
        <f>IF(C862="РЦК макси",0,2*'06A_Варіанти'!T853*J862)</f>
        <v>873.8</v>
      </c>
      <c r="L862" s="2">
        <f t="shared" si="93"/>
        <v>873.8</v>
      </c>
      <c r="M862" s="2">
        <f t="shared" si="94"/>
        <v>0</v>
      </c>
      <c r="N862" s="9">
        <f t="shared" si="95"/>
        <v>0</v>
      </c>
      <c r="O862" s="2">
        <f>MIN(IF('07A_Конструктор'!$D$5="Так",'06A_Варіанти'!E853,1E+99),IF('07A_Конструктор'!$D$6="Так",'06A_Варіанти'!F853,1E+99),IF('07A_Конструктор'!$D$7="Так",'06A_Варіанти'!G853,1E+99),IF('07A_Конструктор'!$D$8="Так",'06A_Варіанти'!H853,1E+99),IF('07A_Конструктор'!$D$9="Так",'06A_Варіанти'!I853,1E+99),IF('07A_Конструктор'!$D$10="Так",'06A_Варіанти'!J853,1E+99),IF('07A_Конструктор'!$D$11="Так",'06A_Варіанти'!K853,1E+99),IF('07A_Конструктор'!$D$12="Так",'06A_Варіанти'!L853,1E+99),IF('07A_Конструктор'!$D$13="Так",'06A_Варіанти'!M853,1E+99),IF('07A_Конструктор'!$D$14="Так",'06A_Варіанти'!N853,1E+99),IF('07A_Конструктор'!$D$15="Так",'06A_Варіанти'!O853,1E+99),IF('07A_Конструктор'!$D$16="Так",'06A_Варіанти'!P853,1E+99),IF('07A_Конструктор'!$D$17="Так",'06A_Варіанти'!Q853,1E+99),IF('06A_Варіанти'!R853="",1E+99,'06A_Варіанти'!R853))</f>
        <v>436.9</v>
      </c>
      <c r="P862" s="2" t="str">
        <f t="shared" si="96"/>
        <v>5 т</v>
      </c>
      <c r="Q862" s="2">
        <f t="shared" si="97"/>
        <v>14</v>
      </c>
      <c r="R862" s="2">
        <f>IF(OR(C862="РЦК макси",C862="РЦЧ SKU"),"SKU-потік",IFERROR(VLOOKUP(D862,'02_РЦ'!$A$3:$I$7,5,FALSE),0))</f>
        <v>500</v>
      </c>
      <c r="S862" s="2" t="str">
        <f>IF(OR(C862="РЦК макси",C862="РЦЧ SKU"),"Не рахується в ліміт",IFERROR(VLOOKUP(D862,'02_РЦ'!$A$3:$I$7,9,FALSE),"Немає РЦ"))</f>
        <v>В межах</v>
      </c>
    </row>
    <row r="863" spans="1:19">
      <c r="A863" s="2" t="str">
        <f>'06A_Варіанти'!A854</f>
        <v>BASE_761</v>
      </c>
      <c r="B863" s="2" t="str">
        <f>'06A_Варіанти'!B854</f>
        <v>TT_761</v>
      </c>
      <c r="C863" s="2" t="str">
        <f>'06A_Варіанти'!D854</f>
        <v>Основний</v>
      </c>
      <c r="D863" s="2" t="str">
        <f>'06A_Варіанти'!C854</f>
        <v>РЦВ</v>
      </c>
      <c r="E863" s="2" t="str">
        <f>'06A_Варіанти'!S854</f>
        <v>DIRECT</v>
      </c>
      <c r="F863" s="2" t="str">
        <f>IF(O863='06A_Варіанти'!E854,'06A_Варіанти'!E$1,IF(O863='06A_Варіанти'!F854,'06A_Варіанти'!F$1,IF(O863='06A_Варіанти'!G854,'06A_Варіанти'!G$1,IF(O863='06A_Варіанти'!H854,'06A_Варіанти'!H$1,IF(O863='06A_Варіанти'!I854,'06A_Варіанти'!I$1,IF(O863='06A_Варіанти'!J854,'06A_Варіанти'!J$1,IF(O863='06A_Варіанти'!K854,'06A_Варіанти'!K$1,IF(O863='06A_Варіанти'!L854,'06A_Варіанти'!L$1,IF(O863='06A_Варіанти'!M854,'06A_Варіанти'!M$1,IF(O863='06A_Варіанти'!N854,'06A_Варіанти'!N$1,IF(O863='06A_Варіанти'!O854,'06A_Варіанти'!O$1,IF(O863='06A_Варіанти'!P854,'06A_Варіанти'!P$1,IF(O863='06A_Варіанти'!Q854,'06A_Варіанти'!Q$1,IF(O863='06A_Варіанти'!R854,'06A_Варіанти'!R$1,"НЕМАЄ МАРШРУТУ"))))))))))))))</f>
        <v>DIRECT</v>
      </c>
      <c r="G863" s="2" t="str">
        <f t="shared" si="91"/>
        <v>БЕЗ ЗМІН</v>
      </c>
      <c r="H863" s="2">
        <f>IF(G863="НЕМАЄ МАРШРУТУ",0,O863-'06A_Варіанти'!T854)</f>
        <v>0</v>
      </c>
      <c r="I863" s="2">
        <f>IFERROR(INDEX('04_Потоки'!$E:$E,MATCH(A863,'04_Потоки'!$A:$A,0)),0)</f>
        <v>2.2389999999999999</v>
      </c>
      <c r="J863" s="2">
        <f t="shared" si="92"/>
        <v>1</v>
      </c>
      <c r="K863" s="2">
        <f>IF(C863="РЦК макси",0,2*'06A_Варіанти'!T854*J863)</f>
        <v>843</v>
      </c>
      <c r="L863" s="2">
        <f t="shared" si="93"/>
        <v>843</v>
      </c>
      <c r="M863" s="2">
        <f t="shared" si="94"/>
        <v>0</v>
      </c>
      <c r="N863" s="9">
        <f t="shared" si="95"/>
        <v>0</v>
      </c>
      <c r="O863" s="2">
        <f>MIN(IF('07A_Конструктор'!$D$5="Так",'06A_Варіанти'!E854,1E+99),IF('07A_Конструктор'!$D$6="Так",'06A_Варіанти'!F854,1E+99),IF('07A_Конструктор'!$D$7="Так",'06A_Варіанти'!G854,1E+99),IF('07A_Конструктор'!$D$8="Так",'06A_Варіанти'!H854,1E+99),IF('07A_Конструктор'!$D$9="Так",'06A_Варіанти'!I854,1E+99),IF('07A_Конструктор'!$D$10="Так",'06A_Варіанти'!J854,1E+99),IF('07A_Конструктор'!$D$11="Так",'06A_Варіанти'!K854,1E+99),IF('07A_Конструктор'!$D$12="Так",'06A_Варіанти'!L854,1E+99),IF('07A_Конструктор'!$D$13="Так",'06A_Варіанти'!M854,1E+99),IF('07A_Конструктор'!$D$14="Так",'06A_Варіанти'!N854,1E+99),IF('07A_Конструктор'!$D$15="Так",'06A_Варіанти'!O854,1E+99),IF('07A_Конструктор'!$D$16="Так",'06A_Варіанти'!P854,1E+99),IF('07A_Конструктор'!$D$17="Так",'06A_Варіанти'!Q854,1E+99),IF('06A_Варіанти'!R854="",1E+99,'06A_Варіанти'!R854))</f>
        <v>421.5</v>
      </c>
      <c r="P863" s="2" t="str">
        <f t="shared" si="96"/>
        <v>5 т</v>
      </c>
      <c r="Q863" s="2">
        <f t="shared" si="97"/>
        <v>14</v>
      </c>
      <c r="R863" s="2">
        <f>IF(OR(C863="РЦК макси",C863="РЦЧ SKU"),"SKU-потік",IFERROR(VLOOKUP(D863,'02_РЦ'!$A$3:$I$7,5,FALSE),0))</f>
        <v>500</v>
      </c>
      <c r="S863" s="2" t="str">
        <f>IF(OR(C863="РЦК макси",C863="РЦЧ SKU"),"Не рахується в ліміт",IFERROR(VLOOKUP(D863,'02_РЦ'!$A$3:$I$7,9,FALSE),"Немає РЦ"))</f>
        <v>В межах</v>
      </c>
    </row>
    <row r="864" spans="1:19">
      <c r="A864" s="2" t="str">
        <f>'06A_Варіанти'!A855</f>
        <v>BASE_785</v>
      </c>
      <c r="B864" s="2" t="str">
        <f>'06A_Варіанти'!B855</f>
        <v>TT_785</v>
      </c>
      <c r="C864" s="2" t="str">
        <f>'06A_Варіанти'!D855</f>
        <v>Основний</v>
      </c>
      <c r="D864" s="2" t="str">
        <f>'06A_Варіанти'!C855</f>
        <v>РЦВ</v>
      </c>
      <c r="E864" s="2" t="str">
        <f>'06A_Варіанти'!S855</f>
        <v>DIRECT</v>
      </c>
      <c r="F864" s="2" t="str">
        <f>IF(O864='06A_Варіанти'!E855,'06A_Варіанти'!E$1,IF(O864='06A_Варіанти'!F855,'06A_Варіанти'!F$1,IF(O864='06A_Варіанти'!G855,'06A_Варіанти'!G$1,IF(O864='06A_Варіанти'!H855,'06A_Варіанти'!H$1,IF(O864='06A_Варіанти'!I855,'06A_Варіанти'!I$1,IF(O864='06A_Варіанти'!J855,'06A_Варіанти'!J$1,IF(O864='06A_Варіанти'!K855,'06A_Варіанти'!K$1,IF(O864='06A_Варіанти'!L855,'06A_Варіанти'!L$1,IF(O864='06A_Варіанти'!M855,'06A_Варіанти'!M$1,IF(O864='06A_Варіанти'!N855,'06A_Варіанти'!N$1,IF(O864='06A_Варіанти'!O855,'06A_Варіанти'!O$1,IF(O864='06A_Варіанти'!P855,'06A_Варіанти'!P$1,IF(O864='06A_Варіанти'!Q855,'06A_Варіанти'!Q$1,IF(O864='06A_Варіанти'!R855,'06A_Варіанти'!R$1,"НЕМАЄ МАРШРУТУ"))))))))))))))</f>
        <v>DIRECT</v>
      </c>
      <c r="G864" s="2" t="str">
        <f t="shared" si="91"/>
        <v>БЕЗ ЗМІН</v>
      </c>
      <c r="H864" s="2">
        <f>IF(G864="НЕМАЄ МАРШРУТУ",0,O864-'06A_Варіанти'!T855)</f>
        <v>0</v>
      </c>
      <c r="I864" s="2">
        <f>IFERROR(INDEX('04_Потоки'!$E:$E,MATCH(A864,'04_Потоки'!$A:$A,0)),0)</f>
        <v>2.2389999999999999</v>
      </c>
      <c r="J864" s="2">
        <f t="shared" si="92"/>
        <v>1</v>
      </c>
      <c r="K864" s="2">
        <f>IF(C864="РЦК макси",0,2*'06A_Варіанти'!T855*J864)</f>
        <v>869.6</v>
      </c>
      <c r="L864" s="2">
        <f t="shared" si="93"/>
        <v>869.6</v>
      </c>
      <c r="M864" s="2">
        <f t="shared" si="94"/>
        <v>0</v>
      </c>
      <c r="N864" s="9">
        <f t="shared" si="95"/>
        <v>0</v>
      </c>
      <c r="O864" s="2">
        <f>MIN(IF('07A_Конструктор'!$D$5="Так",'06A_Варіанти'!E855,1E+99),IF('07A_Конструктор'!$D$6="Так",'06A_Варіанти'!F855,1E+99),IF('07A_Конструктор'!$D$7="Так",'06A_Варіанти'!G855,1E+99),IF('07A_Конструктор'!$D$8="Так",'06A_Варіанти'!H855,1E+99),IF('07A_Конструктор'!$D$9="Так",'06A_Варіанти'!I855,1E+99),IF('07A_Конструктор'!$D$10="Так",'06A_Варіанти'!J855,1E+99),IF('07A_Конструктор'!$D$11="Так",'06A_Варіанти'!K855,1E+99),IF('07A_Конструктор'!$D$12="Так",'06A_Варіанти'!L855,1E+99),IF('07A_Конструктор'!$D$13="Так",'06A_Варіанти'!M855,1E+99),IF('07A_Конструктор'!$D$14="Так",'06A_Варіанти'!N855,1E+99),IF('07A_Конструктор'!$D$15="Так",'06A_Варіанти'!O855,1E+99),IF('07A_Конструктор'!$D$16="Так",'06A_Варіанти'!P855,1E+99),IF('07A_Конструктор'!$D$17="Так",'06A_Варіанти'!Q855,1E+99),IF('06A_Варіанти'!R855="",1E+99,'06A_Варіанти'!R855))</f>
        <v>434.8</v>
      </c>
      <c r="P864" s="2" t="str">
        <f t="shared" si="96"/>
        <v>5 т</v>
      </c>
      <c r="Q864" s="2">
        <f t="shared" si="97"/>
        <v>14</v>
      </c>
      <c r="R864" s="2">
        <f>IF(OR(C864="РЦК макси",C864="РЦЧ SKU"),"SKU-потік",IFERROR(VLOOKUP(D864,'02_РЦ'!$A$3:$I$7,5,FALSE),0))</f>
        <v>500</v>
      </c>
      <c r="S864" s="2" t="str">
        <f>IF(OR(C864="РЦК макси",C864="РЦЧ SKU"),"Не рахується в ліміт",IFERROR(VLOOKUP(D864,'02_РЦ'!$A$3:$I$7,9,FALSE),"Немає РЦ"))</f>
        <v>В межах</v>
      </c>
    </row>
    <row r="865" spans="1:19">
      <c r="A865" s="2" t="str">
        <f>'06A_Варіанти'!A856</f>
        <v>BASE_203</v>
      </c>
      <c r="B865" s="2" t="str">
        <f>'06A_Варіанти'!B856</f>
        <v>TT_203</v>
      </c>
      <c r="C865" s="2" t="str">
        <f>'06A_Варіанти'!D856</f>
        <v>Основний</v>
      </c>
      <c r="D865" s="2" t="str">
        <f>'06A_Варіанти'!C856</f>
        <v>РЦВ</v>
      </c>
      <c r="E865" s="2" t="str">
        <f>'06A_Варіанти'!S856</f>
        <v>DIRECT</v>
      </c>
      <c r="F865" s="2" t="str">
        <f>IF(O865='06A_Варіанти'!E856,'06A_Варіанти'!E$1,IF(O865='06A_Варіанти'!F856,'06A_Варіанти'!F$1,IF(O865='06A_Варіанти'!G856,'06A_Варіанти'!G$1,IF(O865='06A_Варіанти'!H856,'06A_Варіанти'!H$1,IF(O865='06A_Варіанти'!I856,'06A_Варіанти'!I$1,IF(O865='06A_Варіанти'!J856,'06A_Варіанти'!J$1,IF(O865='06A_Варіанти'!K856,'06A_Варіанти'!K$1,IF(O865='06A_Варіанти'!L856,'06A_Варіанти'!L$1,IF(O865='06A_Варіанти'!M856,'06A_Варіанти'!M$1,IF(O865='06A_Варіанти'!N856,'06A_Варіанти'!N$1,IF(O865='06A_Варіанти'!O856,'06A_Варіанти'!O$1,IF(O865='06A_Варіанти'!P856,'06A_Варіанти'!P$1,IF(O865='06A_Варіанти'!Q856,'06A_Варіанти'!Q$1,IF(O865='06A_Варіанти'!R856,'06A_Варіанти'!R$1,"НЕМАЄ МАРШРУТУ"))))))))))))))</f>
        <v>DIRECT</v>
      </c>
      <c r="G865" s="2" t="str">
        <f t="shared" si="91"/>
        <v>БЕЗ ЗМІН</v>
      </c>
      <c r="H865" s="2">
        <f>IF(G865="НЕМАЄ МАРШРУТУ",0,O865-'06A_Варіанти'!T856)</f>
        <v>0</v>
      </c>
      <c r="I865" s="2">
        <f>IFERROR(INDEX('04_Потоки'!$E:$E,MATCH(A865,'04_Потоки'!$A:$A,0)),0)</f>
        <v>2.2389999999999999</v>
      </c>
      <c r="J865" s="2">
        <f t="shared" si="92"/>
        <v>1</v>
      </c>
      <c r="K865" s="2">
        <f>IF(C865="РЦК макси",0,2*'06A_Варіанти'!T856*J865)</f>
        <v>437.2</v>
      </c>
      <c r="L865" s="2">
        <f t="shared" si="93"/>
        <v>437.2</v>
      </c>
      <c r="M865" s="2">
        <f t="shared" si="94"/>
        <v>0</v>
      </c>
      <c r="N865" s="9">
        <f t="shared" si="95"/>
        <v>0</v>
      </c>
      <c r="O865" s="2">
        <f>MIN(IF('07A_Конструктор'!$D$5="Так",'06A_Варіанти'!E856,1E+99),IF('07A_Конструктор'!$D$6="Так",'06A_Варіанти'!F856,1E+99),IF('07A_Конструктор'!$D$7="Так",'06A_Варіанти'!G856,1E+99),IF('07A_Конструктор'!$D$8="Так",'06A_Варіанти'!H856,1E+99),IF('07A_Конструктор'!$D$9="Так",'06A_Варіанти'!I856,1E+99),IF('07A_Конструктор'!$D$10="Так",'06A_Варіанти'!J856,1E+99),IF('07A_Конструктор'!$D$11="Так",'06A_Варіанти'!K856,1E+99),IF('07A_Конструктор'!$D$12="Так",'06A_Варіанти'!L856,1E+99),IF('07A_Конструктор'!$D$13="Так",'06A_Варіанти'!M856,1E+99),IF('07A_Конструктор'!$D$14="Так",'06A_Варіанти'!N856,1E+99),IF('07A_Конструктор'!$D$15="Так",'06A_Варіанти'!O856,1E+99),IF('07A_Конструктор'!$D$16="Так",'06A_Варіанти'!P856,1E+99),IF('07A_Конструктор'!$D$17="Так",'06A_Варіанти'!Q856,1E+99),IF('06A_Варіанти'!R856="",1E+99,'06A_Варіанти'!R856))</f>
        <v>218.6</v>
      </c>
      <c r="P865" s="2" t="str">
        <f t="shared" si="96"/>
        <v>5 т</v>
      </c>
      <c r="Q865" s="2">
        <f t="shared" si="97"/>
        <v>14</v>
      </c>
      <c r="R865" s="2">
        <f>IF(OR(C865="РЦК макси",C865="РЦЧ SKU"),"SKU-потік",IFERROR(VLOOKUP(D865,'02_РЦ'!$A$3:$I$7,5,FALSE),0))</f>
        <v>500</v>
      </c>
      <c r="S865" s="2" t="str">
        <f>IF(OR(C865="РЦК макси",C865="РЦЧ SKU"),"Не рахується в ліміт",IFERROR(VLOOKUP(D865,'02_РЦ'!$A$3:$I$7,9,FALSE),"Немає РЦ"))</f>
        <v>В межах</v>
      </c>
    </row>
    <row r="866" spans="1:19">
      <c r="A866" s="2" t="str">
        <f>'06A_Варіанти'!A857</f>
        <v>BASE_782</v>
      </c>
      <c r="B866" s="2" t="str">
        <f>'06A_Варіанти'!B857</f>
        <v>TT_782</v>
      </c>
      <c r="C866" s="2" t="str">
        <f>'06A_Варіанти'!D857</f>
        <v>Основний</v>
      </c>
      <c r="D866" s="2" t="str">
        <f>'06A_Варіанти'!C857</f>
        <v>РЦВ</v>
      </c>
      <c r="E866" s="2" t="str">
        <f>'06A_Варіанти'!S857</f>
        <v>DIRECT</v>
      </c>
      <c r="F866" s="2" t="str">
        <f>IF(O866='06A_Варіанти'!E857,'06A_Варіанти'!E$1,IF(O866='06A_Варіанти'!F857,'06A_Варіанти'!F$1,IF(O866='06A_Варіанти'!G857,'06A_Варіанти'!G$1,IF(O866='06A_Варіанти'!H857,'06A_Варіанти'!H$1,IF(O866='06A_Варіанти'!I857,'06A_Варіанти'!I$1,IF(O866='06A_Варіанти'!J857,'06A_Варіанти'!J$1,IF(O866='06A_Варіанти'!K857,'06A_Варіанти'!K$1,IF(O866='06A_Варіанти'!L857,'06A_Варіанти'!L$1,IF(O866='06A_Варіанти'!M857,'06A_Варіанти'!M$1,IF(O866='06A_Варіанти'!N857,'06A_Варіанти'!N$1,IF(O866='06A_Варіанти'!O857,'06A_Варіанти'!O$1,IF(O866='06A_Варіанти'!P857,'06A_Варіанти'!P$1,IF(O866='06A_Варіанти'!Q857,'06A_Варіанти'!Q$1,IF(O866='06A_Варіанти'!R857,'06A_Варіанти'!R$1,"НЕМАЄ МАРШРУТУ"))))))))))))))</f>
        <v>DIRECT</v>
      </c>
      <c r="G866" s="2" t="str">
        <f t="shared" si="91"/>
        <v>БЕЗ ЗМІН</v>
      </c>
      <c r="H866" s="2">
        <f>IF(G866="НЕМАЄ МАРШРУТУ",0,O866-'06A_Варіанти'!T857)</f>
        <v>0</v>
      </c>
      <c r="I866" s="2">
        <f>IFERROR(INDEX('04_Потоки'!$E:$E,MATCH(A866,'04_Потоки'!$A:$A,0)),0)</f>
        <v>2.2389999999999999</v>
      </c>
      <c r="J866" s="2">
        <f t="shared" si="92"/>
        <v>1</v>
      </c>
      <c r="K866" s="2">
        <f>IF(C866="РЦК макси",0,2*'06A_Варіанти'!T857*J866)</f>
        <v>867.8</v>
      </c>
      <c r="L866" s="2">
        <f t="shared" si="93"/>
        <v>867.8</v>
      </c>
      <c r="M866" s="2">
        <f t="shared" si="94"/>
        <v>0</v>
      </c>
      <c r="N866" s="9">
        <f t="shared" si="95"/>
        <v>0</v>
      </c>
      <c r="O866" s="2">
        <f>MIN(IF('07A_Конструктор'!$D$5="Так",'06A_Варіанти'!E857,1E+99),IF('07A_Конструктор'!$D$6="Так",'06A_Варіанти'!F857,1E+99),IF('07A_Конструктор'!$D$7="Так",'06A_Варіанти'!G857,1E+99),IF('07A_Конструктор'!$D$8="Так",'06A_Варіанти'!H857,1E+99),IF('07A_Конструктор'!$D$9="Так",'06A_Варіанти'!I857,1E+99),IF('07A_Конструктор'!$D$10="Так",'06A_Варіанти'!J857,1E+99),IF('07A_Конструктор'!$D$11="Так",'06A_Варіанти'!K857,1E+99),IF('07A_Конструктор'!$D$12="Так",'06A_Варіанти'!L857,1E+99),IF('07A_Конструктор'!$D$13="Так",'06A_Варіанти'!M857,1E+99),IF('07A_Конструктор'!$D$14="Так",'06A_Варіанти'!N857,1E+99),IF('07A_Конструктор'!$D$15="Так",'06A_Варіанти'!O857,1E+99),IF('07A_Конструктор'!$D$16="Так",'06A_Варіанти'!P857,1E+99),IF('07A_Конструктор'!$D$17="Так",'06A_Варіанти'!Q857,1E+99),IF('06A_Варіанти'!R857="",1E+99,'06A_Варіанти'!R857))</f>
        <v>433.9</v>
      </c>
      <c r="P866" s="2" t="str">
        <f t="shared" si="96"/>
        <v>5 т</v>
      </c>
      <c r="Q866" s="2">
        <f t="shared" si="97"/>
        <v>14</v>
      </c>
      <c r="R866" s="2">
        <f>IF(OR(C866="РЦК макси",C866="РЦЧ SKU"),"SKU-потік",IFERROR(VLOOKUP(D866,'02_РЦ'!$A$3:$I$7,5,FALSE),0))</f>
        <v>500</v>
      </c>
      <c r="S866" s="2" t="str">
        <f>IF(OR(C866="РЦК макси",C866="РЦЧ SKU"),"Не рахується в ліміт",IFERROR(VLOOKUP(D866,'02_РЦ'!$A$3:$I$7,9,FALSE),"Немає РЦ"))</f>
        <v>В межах</v>
      </c>
    </row>
    <row r="867" spans="1:19">
      <c r="A867" s="2" t="str">
        <f>'06A_Варіанти'!A858</f>
        <v>BASE_147</v>
      </c>
      <c r="B867" s="2" t="str">
        <f>'06A_Варіанти'!B858</f>
        <v>TT_147</v>
      </c>
      <c r="C867" s="2" t="str">
        <f>'06A_Варіанти'!D858</f>
        <v>Основний</v>
      </c>
      <c r="D867" s="2" t="str">
        <f>'06A_Варіанти'!C858</f>
        <v>РЦП</v>
      </c>
      <c r="E867" s="2" t="str">
        <f>'06A_Варіанти'!S858</f>
        <v>DIRECT</v>
      </c>
      <c r="F867" s="2" t="str">
        <f>IF(O867='06A_Варіанти'!E858,'06A_Варіанти'!E$1,IF(O867='06A_Варіанти'!F858,'06A_Варіанти'!F$1,IF(O867='06A_Варіанти'!G858,'06A_Варіанти'!G$1,IF(O867='06A_Варіанти'!H858,'06A_Варіанти'!H$1,IF(O867='06A_Варіанти'!I858,'06A_Варіанти'!I$1,IF(O867='06A_Варіанти'!J858,'06A_Варіанти'!J$1,IF(O867='06A_Варіанти'!K858,'06A_Варіанти'!K$1,IF(O867='06A_Варіанти'!L858,'06A_Варіанти'!L$1,IF(O867='06A_Варіанти'!M858,'06A_Варіанти'!M$1,IF(O867='06A_Варіанти'!N858,'06A_Варіанти'!N$1,IF(O867='06A_Варіанти'!O858,'06A_Варіанти'!O$1,IF(O867='06A_Варіанти'!P858,'06A_Варіанти'!P$1,IF(O867='06A_Варіанти'!Q858,'06A_Варіанти'!Q$1,IF(O867='06A_Варіанти'!R858,'06A_Варіанти'!R$1,"НЕМАЄ МАРШРУТУ"))))))))))))))</f>
        <v>DIRECT</v>
      </c>
      <c r="G867" s="2" t="str">
        <f t="shared" si="91"/>
        <v>БЕЗ ЗМІН</v>
      </c>
      <c r="H867" s="2">
        <f>IF(G867="НЕМАЄ МАРШРУТУ",0,O867-'06A_Варіанти'!T858)</f>
        <v>0</v>
      </c>
      <c r="I867" s="2">
        <f>IFERROR(INDEX('04_Потоки'!$E:$E,MATCH(A867,'04_Потоки'!$A:$A,0)),0)</f>
        <v>2.2389999999999999</v>
      </c>
      <c r="J867" s="2">
        <f t="shared" si="92"/>
        <v>1</v>
      </c>
      <c r="K867" s="2">
        <f>IF(C867="РЦК макси",0,2*'06A_Варіанти'!T858*J867)</f>
        <v>480</v>
      </c>
      <c r="L867" s="2">
        <f t="shared" si="93"/>
        <v>480</v>
      </c>
      <c r="M867" s="2">
        <f t="shared" si="94"/>
        <v>0</v>
      </c>
      <c r="N867" s="9">
        <f t="shared" si="95"/>
        <v>0</v>
      </c>
      <c r="O867" s="2">
        <f>MIN(IF('07A_Конструктор'!$D$5="Так",'06A_Варіанти'!E858,1E+99),IF('07A_Конструктор'!$D$6="Так",'06A_Варіанти'!F858,1E+99),IF('07A_Конструктор'!$D$7="Так",'06A_Варіанти'!G858,1E+99),IF('07A_Конструктор'!$D$8="Так",'06A_Варіанти'!H858,1E+99),IF('07A_Конструктор'!$D$9="Так",'06A_Варіанти'!I858,1E+99),IF('07A_Конструктор'!$D$10="Так",'06A_Варіанти'!J858,1E+99),IF('07A_Конструктор'!$D$11="Так",'06A_Варіанти'!K858,1E+99),IF('07A_Конструктор'!$D$12="Так",'06A_Варіанти'!L858,1E+99),IF('07A_Конструктор'!$D$13="Так",'06A_Варіанти'!M858,1E+99),IF('07A_Конструктор'!$D$14="Так",'06A_Варіанти'!N858,1E+99),IF('07A_Конструктор'!$D$15="Так",'06A_Варіанти'!O858,1E+99),IF('07A_Конструктор'!$D$16="Так",'06A_Варіанти'!P858,1E+99),IF('07A_Конструктор'!$D$17="Так",'06A_Варіанти'!Q858,1E+99),IF('06A_Варіанти'!R858="",1E+99,'06A_Варіанти'!R858))</f>
        <v>240</v>
      </c>
      <c r="P867" s="2" t="str">
        <f t="shared" si="96"/>
        <v>5 т</v>
      </c>
      <c r="Q867" s="2">
        <f t="shared" si="97"/>
        <v>14</v>
      </c>
      <c r="R867" s="2">
        <f>IF(OR(C867="РЦК макси",C867="РЦЧ SKU"),"SKU-потік",IFERROR(VLOOKUP(D867,'02_РЦ'!$A$3:$I$7,5,FALSE),0))</f>
        <v>800</v>
      </c>
      <c r="S867" s="2" t="str">
        <f>IF(OR(C867="РЦК макси",C867="РЦЧ SKU"),"Не рахується в ліміт",IFERROR(VLOOKUP(D867,'02_РЦ'!$A$3:$I$7,9,FALSE),"Немає РЦ"))</f>
        <v>В межах</v>
      </c>
    </row>
    <row r="868" spans="1:19">
      <c r="A868" s="2" t="str">
        <f>'06A_Варіанти'!A859</f>
        <v>BASE_723</v>
      </c>
      <c r="B868" s="2" t="str">
        <f>'06A_Варіанти'!B859</f>
        <v>TT_723</v>
      </c>
      <c r="C868" s="2" t="str">
        <f>'06A_Варіанти'!D859</f>
        <v>Основний</v>
      </c>
      <c r="D868" s="2" t="str">
        <f>'06A_Варіанти'!C859</f>
        <v>РЦВ</v>
      </c>
      <c r="E868" s="2" t="str">
        <f>'06A_Варіанти'!S859</f>
        <v>DIRECT</v>
      </c>
      <c r="F868" s="2" t="str">
        <f>IF(O868='06A_Варіанти'!E859,'06A_Варіанти'!E$1,IF(O868='06A_Варіанти'!F859,'06A_Варіанти'!F$1,IF(O868='06A_Варіанти'!G859,'06A_Варіанти'!G$1,IF(O868='06A_Варіанти'!H859,'06A_Варіанти'!H$1,IF(O868='06A_Варіанти'!I859,'06A_Варіанти'!I$1,IF(O868='06A_Варіанти'!J859,'06A_Варіанти'!J$1,IF(O868='06A_Варіанти'!K859,'06A_Варіанти'!K$1,IF(O868='06A_Варіанти'!L859,'06A_Варіанти'!L$1,IF(O868='06A_Варіанти'!M859,'06A_Варіанти'!M$1,IF(O868='06A_Варіанти'!N859,'06A_Варіанти'!N$1,IF(O868='06A_Варіанти'!O859,'06A_Варіанти'!O$1,IF(O868='06A_Варіанти'!P859,'06A_Варіанти'!P$1,IF(O868='06A_Варіанти'!Q859,'06A_Варіанти'!Q$1,IF(O868='06A_Варіанти'!R859,'06A_Варіанти'!R$1,"НЕМАЄ МАРШРУТУ"))))))))))))))</f>
        <v>DIRECT</v>
      </c>
      <c r="G868" s="2" t="str">
        <f t="shared" si="91"/>
        <v>БЕЗ ЗМІН</v>
      </c>
      <c r="H868" s="2">
        <f>IF(G868="НЕМАЄ МАРШРУТУ",0,O868-'06A_Варіанти'!T859)</f>
        <v>0</v>
      </c>
      <c r="I868" s="2">
        <f>IFERROR(INDEX('04_Потоки'!$E:$E,MATCH(A868,'04_Потоки'!$A:$A,0)),0)</f>
        <v>2.2389999999999999</v>
      </c>
      <c r="J868" s="2">
        <f t="shared" si="92"/>
        <v>1</v>
      </c>
      <c r="K868" s="2">
        <f>IF(C868="РЦК макси",0,2*'06A_Варіанти'!T859*J868)</f>
        <v>858.4</v>
      </c>
      <c r="L868" s="2">
        <f t="shared" si="93"/>
        <v>858.4</v>
      </c>
      <c r="M868" s="2">
        <f t="shared" si="94"/>
        <v>0</v>
      </c>
      <c r="N868" s="9">
        <f t="shared" si="95"/>
        <v>0</v>
      </c>
      <c r="O868" s="2">
        <f>MIN(IF('07A_Конструктор'!$D$5="Так",'06A_Варіанти'!E859,1E+99),IF('07A_Конструктор'!$D$6="Так",'06A_Варіанти'!F859,1E+99),IF('07A_Конструктор'!$D$7="Так",'06A_Варіанти'!G859,1E+99),IF('07A_Конструктор'!$D$8="Так",'06A_Варіанти'!H859,1E+99),IF('07A_Конструктор'!$D$9="Так",'06A_Варіанти'!I859,1E+99),IF('07A_Конструктор'!$D$10="Так",'06A_Варіанти'!J859,1E+99),IF('07A_Конструктор'!$D$11="Так",'06A_Варіанти'!K859,1E+99),IF('07A_Конструктор'!$D$12="Так",'06A_Варіанти'!L859,1E+99),IF('07A_Конструктор'!$D$13="Так",'06A_Варіанти'!M859,1E+99),IF('07A_Конструктор'!$D$14="Так",'06A_Варіанти'!N859,1E+99),IF('07A_Конструктор'!$D$15="Так",'06A_Варіанти'!O859,1E+99),IF('07A_Конструктор'!$D$16="Так",'06A_Варіанти'!P859,1E+99),IF('07A_Конструктор'!$D$17="Так",'06A_Варіанти'!Q859,1E+99),IF('06A_Варіанти'!R859="",1E+99,'06A_Варіанти'!R859))</f>
        <v>429.2</v>
      </c>
      <c r="P868" s="2" t="str">
        <f t="shared" si="96"/>
        <v>5 т</v>
      </c>
      <c r="Q868" s="2">
        <f t="shared" si="97"/>
        <v>14</v>
      </c>
      <c r="R868" s="2">
        <f>IF(OR(C868="РЦК макси",C868="РЦЧ SKU"),"SKU-потік",IFERROR(VLOOKUP(D868,'02_РЦ'!$A$3:$I$7,5,FALSE),0))</f>
        <v>500</v>
      </c>
      <c r="S868" s="2" t="str">
        <f>IF(OR(C868="РЦК макси",C868="РЦЧ SKU"),"Не рахується в ліміт",IFERROR(VLOOKUP(D868,'02_РЦ'!$A$3:$I$7,9,FALSE),"Немає РЦ"))</f>
        <v>В межах</v>
      </c>
    </row>
    <row r="869" spans="1:19">
      <c r="A869" s="2" t="str">
        <f>'06A_Варіанти'!A860</f>
        <v>BASE_710</v>
      </c>
      <c r="B869" s="2" t="str">
        <f>'06A_Варіанти'!B860</f>
        <v>TT_710</v>
      </c>
      <c r="C869" s="2" t="str">
        <f>'06A_Варіанти'!D860</f>
        <v>Основний</v>
      </c>
      <c r="D869" s="2" t="str">
        <f>'06A_Варіанти'!C860</f>
        <v>РЦП</v>
      </c>
      <c r="E869" s="2" t="str">
        <f>'06A_Варіанти'!S860</f>
        <v>DIRECT</v>
      </c>
      <c r="F869" s="2" t="str">
        <f>IF(O869='06A_Варіанти'!E860,'06A_Варіанти'!E$1,IF(O869='06A_Варіанти'!F860,'06A_Варіанти'!F$1,IF(O869='06A_Варіанти'!G860,'06A_Варіанти'!G$1,IF(O869='06A_Варіанти'!H860,'06A_Варіанти'!H$1,IF(O869='06A_Варіанти'!I860,'06A_Варіанти'!I$1,IF(O869='06A_Варіанти'!J860,'06A_Варіанти'!J$1,IF(O869='06A_Варіанти'!K860,'06A_Варіанти'!K$1,IF(O869='06A_Варіанти'!L860,'06A_Варіанти'!L$1,IF(O869='06A_Варіанти'!M860,'06A_Варіанти'!M$1,IF(O869='06A_Варіанти'!N860,'06A_Варіанти'!N$1,IF(O869='06A_Варіанти'!O860,'06A_Варіанти'!O$1,IF(O869='06A_Варіанти'!P860,'06A_Варіанти'!P$1,IF(O869='06A_Варіанти'!Q860,'06A_Варіанти'!Q$1,IF(O869='06A_Варіанти'!R860,'06A_Варіанти'!R$1,"НЕМАЄ МАРШРУТУ"))))))))))))))</f>
        <v>DIRECT</v>
      </c>
      <c r="G869" s="2" t="str">
        <f t="shared" si="91"/>
        <v>БЕЗ ЗМІН</v>
      </c>
      <c r="H869" s="2">
        <f>IF(G869="НЕМАЄ МАРШРУТУ",0,O869-'06A_Варіанти'!T860)</f>
        <v>0</v>
      </c>
      <c r="I869" s="2">
        <f>IFERROR(INDEX('04_Потоки'!$E:$E,MATCH(A869,'04_Потоки'!$A:$A,0)),0)</f>
        <v>2.2389999999999999</v>
      </c>
      <c r="J869" s="2">
        <f t="shared" si="92"/>
        <v>1</v>
      </c>
      <c r="K869" s="2">
        <f>IF(C869="РЦК макси",0,2*'06A_Варіанти'!T860*J869)</f>
        <v>838</v>
      </c>
      <c r="L869" s="2">
        <f t="shared" si="93"/>
        <v>838</v>
      </c>
      <c r="M869" s="2">
        <f t="shared" si="94"/>
        <v>0</v>
      </c>
      <c r="N869" s="9">
        <f t="shared" si="95"/>
        <v>0</v>
      </c>
      <c r="O869" s="2">
        <f>MIN(IF('07A_Конструктор'!$D$5="Так",'06A_Варіанти'!E860,1E+99),IF('07A_Конструктор'!$D$6="Так",'06A_Варіанти'!F860,1E+99),IF('07A_Конструктор'!$D$7="Так",'06A_Варіанти'!G860,1E+99),IF('07A_Конструктор'!$D$8="Так",'06A_Варіанти'!H860,1E+99),IF('07A_Конструктор'!$D$9="Так",'06A_Варіанти'!I860,1E+99),IF('07A_Конструктор'!$D$10="Так",'06A_Варіанти'!J860,1E+99),IF('07A_Конструктор'!$D$11="Так",'06A_Варіанти'!K860,1E+99),IF('07A_Конструктор'!$D$12="Так",'06A_Варіанти'!L860,1E+99),IF('07A_Конструктор'!$D$13="Так",'06A_Варіанти'!M860,1E+99),IF('07A_Конструктор'!$D$14="Так",'06A_Варіанти'!N860,1E+99),IF('07A_Конструктор'!$D$15="Так",'06A_Варіанти'!O860,1E+99),IF('07A_Конструктор'!$D$16="Так",'06A_Варіанти'!P860,1E+99),IF('07A_Конструктор'!$D$17="Так",'06A_Варіанти'!Q860,1E+99),IF('06A_Варіанти'!R860="",1E+99,'06A_Варіанти'!R860))</f>
        <v>419</v>
      </c>
      <c r="P869" s="2" t="str">
        <f t="shared" si="96"/>
        <v>5 т</v>
      </c>
      <c r="Q869" s="2">
        <f t="shared" si="97"/>
        <v>14</v>
      </c>
      <c r="R869" s="2">
        <f>IF(OR(C869="РЦК макси",C869="РЦЧ SKU"),"SKU-потік",IFERROR(VLOOKUP(D869,'02_РЦ'!$A$3:$I$7,5,FALSE),0))</f>
        <v>800</v>
      </c>
      <c r="S869" s="2" t="str">
        <f>IF(OR(C869="РЦК макси",C869="РЦЧ SKU"),"Не рахується в ліміт",IFERROR(VLOOKUP(D869,'02_РЦ'!$A$3:$I$7,9,FALSE),"Немає РЦ"))</f>
        <v>В межах</v>
      </c>
    </row>
    <row r="870" spans="1:19">
      <c r="A870" s="2" t="str">
        <f>'06A_Варіанти'!A861</f>
        <v>BASE_798</v>
      </c>
      <c r="B870" s="2" t="str">
        <f>'06A_Варіанти'!B861</f>
        <v>TT_798</v>
      </c>
      <c r="C870" s="2" t="str">
        <f>'06A_Варіанти'!D861</f>
        <v>Основний</v>
      </c>
      <c r="D870" s="2" t="str">
        <f>'06A_Варіанти'!C861</f>
        <v>РЦВ</v>
      </c>
      <c r="E870" s="2" t="str">
        <f>'06A_Варіанти'!S861</f>
        <v>DIRECT</v>
      </c>
      <c r="F870" s="2" t="str">
        <f>IF(O870='06A_Варіанти'!E861,'06A_Варіанти'!E$1,IF(O870='06A_Варіанти'!F861,'06A_Варіанти'!F$1,IF(O870='06A_Варіанти'!G861,'06A_Варіанти'!G$1,IF(O870='06A_Варіанти'!H861,'06A_Варіанти'!H$1,IF(O870='06A_Варіанти'!I861,'06A_Варіанти'!I$1,IF(O870='06A_Варіанти'!J861,'06A_Варіанти'!J$1,IF(O870='06A_Варіанти'!K861,'06A_Варіанти'!K$1,IF(O870='06A_Варіанти'!L861,'06A_Варіанти'!L$1,IF(O870='06A_Варіанти'!M861,'06A_Варіанти'!M$1,IF(O870='06A_Варіанти'!N861,'06A_Варіанти'!N$1,IF(O870='06A_Варіанти'!O861,'06A_Варіанти'!O$1,IF(O870='06A_Варіанти'!P861,'06A_Варіанти'!P$1,IF(O870='06A_Варіанти'!Q861,'06A_Варіанти'!Q$1,IF(O870='06A_Варіанти'!R861,'06A_Варіанти'!R$1,"НЕМАЄ МАРШРУТУ"))))))))))))))</f>
        <v>DIRECT</v>
      </c>
      <c r="G870" s="2" t="str">
        <f t="shared" si="91"/>
        <v>БЕЗ ЗМІН</v>
      </c>
      <c r="H870" s="2">
        <f>IF(G870="НЕМАЄ МАРШРУТУ",0,O870-'06A_Варіанти'!T861)</f>
        <v>0</v>
      </c>
      <c r="I870" s="2">
        <f>IFERROR(INDEX('04_Потоки'!$E:$E,MATCH(A870,'04_Потоки'!$A:$A,0)),0)</f>
        <v>2.2389999999999999</v>
      </c>
      <c r="J870" s="2">
        <f t="shared" si="92"/>
        <v>1</v>
      </c>
      <c r="K870" s="2">
        <f>IF(C870="РЦК макси",0,2*'06A_Варіанти'!T861*J870)</f>
        <v>324.2</v>
      </c>
      <c r="L870" s="2">
        <f t="shared" si="93"/>
        <v>324.2</v>
      </c>
      <c r="M870" s="2">
        <f t="shared" si="94"/>
        <v>0</v>
      </c>
      <c r="N870" s="9">
        <f t="shared" si="95"/>
        <v>0</v>
      </c>
      <c r="O870" s="2">
        <f>MIN(IF('07A_Конструктор'!$D$5="Так",'06A_Варіанти'!E861,1E+99),IF('07A_Конструктор'!$D$6="Так",'06A_Варіанти'!F861,1E+99),IF('07A_Конструктор'!$D$7="Так",'06A_Варіанти'!G861,1E+99),IF('07A_Конструктор'!$D$8="Так",'06A_Варіанти'!H861,1E+99),IF('07A_Конструктор'!$D$9="Так",'06A_Варіанти'!I861,1E+99),IF('07A_Конструктор'!$D$10="Так",'06A_Варіанти'!J861,1E+99),IF('07A_Конструктор'!$D$11="Так",'06A_Варіанти'!K861,1E+99),IF('07A_Конструктор'!$D$12="Так",'06A_Варіанти'!L861,1E+99),IF('07A_Конструктор'!$D$13="Так",'06A_Варіанти'!M861,1E+99),IF('07A_Конструктор'!$D$14="Так",'06A_Варіанти'!N861,1E+99),IF('07A_Конструктор'!$D$15="Так",'06A_Варіанти'!O861,1E+99),IF('07A_Конструктор'!$D$16="Так",'06A_Варіанти'!P861,1E+99),IF('07A_Конструктор'!$D$17="Так",'06A_Варіанти'!Q861,1E+99),IF('06A_Варіанти'!R861="",1E+99,'06A_Варіанти'!R861))</f>
        <v>162.1</v>
      </c>
      <c r="P870" s="2" t="str">
        <f t="shared" si="96"/>
        <v>5 т</v>
      </c>
      <c r="Q870" s="2">
        <f t="shared" si="97"/>
        <v>14</v>
      </c>
      <c r="R870" s="2">
        <f>IF(OR(C870="РЦК макси",C870="РЦЧ SKU"),"SKU-потік",IFERROR(VLOOKUP(D870,'02_РЦ'!$A$3:$I$7,5,FALSE),0))</f>
        <v>500</v>
      </c>
      <c r="S870" s="2" t="str">
        <f>IF(OR(C870="РЦК макси",C870="РЦЧ SKU"),"Не рахується в ліміт",IFERROR(VLOOKUP(D870,'02_РЦ'!$A$3:$I$7,9,FALSE),"Немає РЦ"))</f>
        <v>В межах</v>
      </c>
    </row>
    <row r="871" spans="1:19">
      <c r="A871" s="2" t="str">
        <f>'06A_Варіанти'!A862</f>
        <v>BASE_696</v>
      </c>
      <c r="B871" s="2" t="str">
        <f>'06A_Варіанти'!B862</f>
        <v>TT_696</v>
      </c>
      <c r="C871" s="2" t="str">
        <f>'06A_Варіанти'!D862</f>
        <v>Основний</v>
      </c>
      <c r="D871" s="2" t="str">
        <f>'06A_Варіанти'!C862</f>
        <v>РЦВ</v>
      </c>
      <c r="E871" s="2" t="str">
        <f>'06A_Варіанти'!S862</f>
        <v>DIRECT</v>
      </c>
      <c r="F871" s="2" t="str">
        <f>IF(O871='06A_Варіанти'!E862,'06A_Варіанти'!E$1,IF(O871='06A_Варіанти'!F862,'06A_Варіанти'!F$1,IF(O871='06A_Варіанти'!G862,'06A_Варіанти'!G$1,IF(O871='06A_Варіанти'!H862,'06A_Варіанти'!H$1,IF(O871='06A_Варіанти'!I862,'06A_Варіанти'!I$1,IF(O871='06A_Варіанти'!J862,'06A_Варіанти'!J$1,IF(O871='06A_Варіанти'!K862,'06A_Варіанти'!K$1,IF(O871='06A_Варіанти'!L862,'06A_Варіанти'!L$1,IF(O871='06A_Варіанти'!M862,'06A_Варіанти'!M$1,IF(O871='06A_Варіанти'!N862,'06A_Варіанти'!N$1,IF(O871='06A_Варіанти'!O862,'06A_Варіанти'!O$1,IF(O871='06A_Варіанти'!P862,'06A_Варіанти'!P$1,IF(O871='06A_Варіанти'!Q862,'06A_Варіанти'!Q$1,IF(O871='06A_Варіанти'!R862,'06A_Варіанти'!R$1,"НЕМАЄ МАРШРУТУ"))))))))))))))</f>
        <v>DIRECT</v>
      </c>
      <c r="G871" s="2" t="str">
        <f t="shared" si="91"/>
        <v>БЕЗ ЗМІН</v>
      </c>
      <c r="H871" s="2">
        <f>IF(G871="НЕМАЄ МАРШРУТУ",0,O871-'06A_Варіанти'!T862)</f>
        <v>0</v>
      </c>
      <c r="I871" s="2">
        <f>IFERROR(INDEX('04_Потоки'!$E:$E,MATCH(A871,'04_Потоки'!$A:$A,0)),0)</f>
        <v>2.2389999999999999</v>
      </c>
      <c r="J871" s="2">
        <f t="shared" si="92"/>
        <v>1</v>
      </c>
      <c r="K871" s="2">
        <f>IF(C871="РЦК макси",0,2*'06A_Варіанти'!T862*J871)</f>
        <v>784.4</v>
      </c>
      <c r="L871" s="2">
        <f t="shared" si="93"/>
        <v>784.4</v>
      </c>
      <c r="M871" s="2">
        <f t="shared" si="94"/>
        <v>0</v>
      </c>
      <c r="N871" s="9">
        <f t="shared" si="95"/>
        <v>0</v>
      </c>
      <c r="O871" s="2">
        <f>MIN(IF('07A_Конструктор'!$D$5="Так",'06A_Варіанти'!E862,1E+99),IF('07A_Конструктор'!$D$6="Так",'06A_Варіанти'!F862,1E+99),IF('07A_Конструктор'!$D$7="Так",'06A_Варіанти'!G862,1E+99),IF('07A_Конструктор'!$D$8="Так",'06A_Варіанти'!H862,1E+99),IF('07A_Конструктор'!$D$9="Так",'06A_Варіанти'!I862,1E+99),IF('07A_Конструктор'!$D$10="Так",'06A_Варіанти'!J862,1E+99),IF('07A_Конструктор'!$D$11="Так",'06A_Варіанти'!K862,1E+99),IF('07A_Конструктор'!$D$12="Так",'06A_Варіанти'!L862,1E+99),IF('07A_Конструктор'!$D$13="Так",'06A_Варіанти'!M862,1E+99),IF('07A_Конструктор'!$D$14="Так",'06A_Варіанти'!N862,1E+99),IF('07A_Конструктор'!$D$15="Так",'06A_Варіанти'!O862,1E+99),IF('07A_Конструктор'!$D$16="Так",'06A_Варіанти'!P862,1E+99),IF('07A_Конструктор'!$D$17="Так",'06A_Варіанти'!Q862,1E+99),IF('06A_Варіанти'!R862="",1E+99,'06A_Варіанти'!R862))</f>
        <v>392.2</v>
      </c>
      <c r="P871" s="2" t="str">
        <f t="shared" si="96"/>
        <v>5 т</v>
      </c>
      <c r="Q871" s="2">
        <f t="shared" si="97"/>
        <v>14</v>
      </c>
      <c r="R871" s="2">
        <f>IF(OR(C871="РЦК макси",C871="РЦЧ SKU"),"SKU-потік",IFERROR(VLOOKUP(D871,'02_РЦ'!$A$3:$I$7,5,FALSE),0))</f>
        <v>500</v>
      </c>
      <c r="S871" s="2" t="str">
        <f>IF(OR(C871="РЦК макси",C871="РЦЧ SKU"),"Не рахується в ліміт",IFERROR(VLOOKUP(D871,'02_РЦ'!$A$3:$I$7,9,FALSE),"Немає РЦ"))</f>
        <v>В межах</v>
      </c>
    </row>
    <row r="872" spans="1:19">
      <c r="A872" s="2" t="str">
        <f>'06A_Варіанти'!A863</f>
        <v>BASE_770</v>
      </c>
      <c r="B872" s="2" t="str">
        <f>'06A_Варіанти'!B863</f>
        <v>TT_770</v>
      </c>
      <c r="C872" s="2" t="str">
        <f>'06A_Варіанти'!D863</f>
        <v>Основний</v>
      </c>
      <c r="D872" s="2" t="str">
        <f>'06A_Варіанти'!C863</f>
        <v>РЦВ</v>
      </c>
      <c r="E872" s="2" t="str">
        <f>'06A_Варіанти'!S863</f>
        <v>DIRECT</v>
      </c>
      <c r="F872" s="2" t="str">
        <f>IF(O872='06A_Варіанти'!E863,'06A_Варіанти'!E$1,IF(O872='06A_Варіанти'!F863,'06A_Варіанти'!F$1,IF(O872='06A_Варіанти'!G863,'06A_Варіанти'!G$1,IF(O872='06A_Варіанти'!H863,'06A_Варіанти'!H$1,IF(O872='06A_Варіанти'!I863,'06A_Варіанти'!I$1,IF(O872='06A_Варіанти'!J863,'06A_Варіанти'!J$1,IF(O872='06A_Варіанти'!K863,'06A_Варіанти'!K$1,IF(O872='06A_Варіанти'!L863,'06A_Варіанти'!L$1,IF(O872='06A_Варіанти'!M863,'06A_Варіанти'!M$1,IF(O872='06A_Варіанти'!N863,'06A_Варіанти'!N$1,IF(O872='06A_Варіанти'!O863,'06A_Варіанти'!O$1,IF(O872='06A_Варіанти'!P863,'06A_Варіанти'!P$1,IF(O872='06A_Варіанти'!Q863,'06A_Варіанти'!Q$1,IF(O872='06A_Варіанти'!R863,'06A_Варіанти'!R$1,"НЕМАЄ МАРШРУТУ"))))))))))))))</f>
        <v>DIRECT</v>
      </c>
      <c r="G872" s="2" t="str">
        <f t="shared" si="91"/>
        <v>БЕЗ ЗМІН</v>
      </c>
      <c r="H872" s="2">
        <f>IF(G872="НЕМАЄ МАРШРУТУ",0,O872-'06A_Варіанти'!T863)</f>
        <v>0</v>
      </c>
      <c r="I872" s="2">
        <f>IFERROR(INDEX('04_Потоки'!$E:$E,MATCH(A872,'04_Потоки'!$A:$A,0)),0)</f>
        <v>2.2389999999999999</v>
      </c>
      <c r="J872" s="2">
        <f t="shared" si="92"/>
        <v>1</v>
      </c>
      <c r="K872" s="2">
        <f>IF(C872="РЦК макси",0,2*'06A_Варіанти'!T863*J872)</f>
        <v>12.8</v>
      </c>
      <c r="L872" s="2">
        <f t="shared" si="93"/>
        <v>12.8</v>
      </c>
      <c r="M872" s="2">
        <f t="shared" si="94"/>
        <v>0</v>
      </c>
      <c r="N872" s="9">
        <f t="shared" si="95"/>
        <v>0</v>
      </c>
      <c r="O872" s="2">
        <f>MIN(IF('07A_Конструктор'!$D$5="Так",'06A_Варіанти'!E863,1E+99),IF('07A_Конструктор'!$D$6="Так",'06A_Варіанти'!F863,1E+99),IF('07A_Конструктор'!$D$7="Так",'06A_Варіанти'!G863,1E+99),IF('07A_Конструктор'!$D$8="Так",'06A_Варіанти'!H863,1E+99),IF('07A_Конструктор'!$D$9="Так",'06A_Варіанти'!I863,1E+99),IF('07A_Конструктор'!$D$10="Так",'06A_Варіанти'!J863,1E+99),IF('07A_Конструктор'!$D$11="Так",'06A_Варіанти'!K863,1E+99),IF('07A_Конструктор'!$D$12="Так",'06A_Варіанти'!L863,1E+99),IF('07A_Конструктор'!$D$13="Так",'06A_Варіанти'!M863,1E+99),IF('07A_Конструктор'!$D$14="Так",'06A_Варіанти'!N863,1E+99),IF('07A_Конструктор'!$D$15="Так",'06A_Варіанти'!O863,1E+99),IF('07A_Конструктор'!$D$16="Так",'06A_Варіанти'!P863,1E+99),IF('07A_Конструктор'!$D$17="Так",'06A_Варіанти'!Q863,1E+99),IF('06A_Варіанти'!R863="",1E+99,'06A_Варіанти'!R863))</f>
        <v>6.4</v>
      </c>
      <c r="P872" s="2" t="str">
        <f t="shared" si="96"/>
        <v>5 т</v>
      </c>
      <c r="Q872" s="2">
        <f t="shared" si="97"/>
        <v>14</v>
      </c>
      <c r="R872" s="2">
        <f>IF(OR(C872="РЦК макси",C872="РЦЧ SKU"),"SKU-потік",IFERROR(VLOOKUP(D872,'02_РЦ'!$A$3:$I$7,5,FALSE),0))</f>
        <v>500</v>
      </c>
      <c r="S872" s="2" t="str">
        <f>IF(OR(C872="РЦК макси",C872="РЦЧ SKU"),"Не рахується в ліміт",IFERROR(VLOOKUP(D872,'02_РЦ'!$A$3:$I$7,9,FALSE),"Немає РЦ"))</f>
        <v>В межах</v>
      </c>
    </row>
    <row r="873" spans="1:19">
      <c r="A873" s="2" t="str">
        <f>'06A_Варіанти'!A864</f>
        <v>BASE_781</v>
      </c>
      <c r="B873" s="2" t="str">
        <f>'06A_Варіанти'!B864</f>
        <v>TT_781</v>
      </c>
      <c r="C873" s="2" t="str">
        <f>'06A_Варіанти'!D864</f>
        <v>Основний</v>
      </c>
      <c r="D873" s="2" t="str">
        <f>'06A_Варіанти'!C864</f>
        <v>РЦВ</v>
      </c>
      <c r="E873" s="2" t="str">
        <f>'06A_Варіанти'!S864</f>
        <v>DIRECT</v>
      </c>
      <c r="F873" s="2" t="str">
        <f>IF(O873='06A_Варіанти'!E864,'06A_Варіанти'!E$1,IF(O873='06A_Варіанти'!F864,'06A_Варіанти'!F$1,IF(O873='06A_Варіанти'!G864,'06A_Варіанти'!G$1,IF(O873='06A_Варіанти'!H864,'06A_Варіанти'!H$1,IF(O873='06A_Варіанти'!I864,'06A_Варіанти'!I$1,IF(O873='06A_Варіанти'!J864,'06A_Варіанти'!J$1,IF(O873='06A_Варіанти'!K864,'06A_Варіанти'!K$1,IF(O873='06A_Варіанти'!L864,'06A_Варіанти'!L$1,IF(O873='06A_Варіанти'!M864,'06A_Варіанти'!M$1,IF(O873='06A_Варіанти'!N864,'06A_Варіанти'!N$1,IF(O873='06A_Варіанти'!O864,'06A_Варіанти'!O$1,IF(O873='06A_Варіанти'!P864,'06A_Варіанти'!P$1,IF(O873='06A_Варіанти'!Q864,'06A_Варіанти'!Q$1,IF(O873='06A_Варіанти'!R864,'06A_Варіанти'!R$1,"НЕМАЄ МАРШРУТУ"))))))))))))))</f>
        <v>DIRECT</v>
      </c>
      <c r="G873" s="2" t="str">
        <f t="shared" si="91"/>
        <v>БЕЗ ЗМІН</v>
      </c>
      <c r="H873" s="2">
        <f>IF(G873="НЕМАЄ МАРШРУТУ",0,O873-'06A_Варіанти'!T864)</f>
        <v>0</v>
      </c>
      <c r="I873" s="2">
        <f>IFERROR(INDEX('04_Потоки'!$E:$E,MATCH(A873,'04_Потоки'!$A:$A,0)),0)</f>
        <v>2.2389999999999999</v>
      </c>
      <c r="J873" s="2">
        <f t="shared" si="92"/>
        <v>1</v>
      </c>
      <c r="K873" s="2">
        <f>IF(C873="РЦК макси",0,2*'06A_Варіанти'!T864*J873)</f>
        <v>848.8</v>
      </c>
      <c r="L873" s="2">
        <f t="shared" si="93"/>
        <v>848.8</v>
      </c>
      <c r="M873" s="2">
        <f t="shared" si="94"/>
        <v>0</v>
      </c>
      <c r="N873" s="9">
        <f t="shared" si="95"/>
        <v>0</v>
      </c>
      <c r="O873" s="2">
        <f>MIN(IF('07A_Конструктор'!$D$5="Так",'06A_Варіанти'!E864,1E+99),IF('07A_Конструктор'!$D$6="Так",'06A_Варіанти'!F864,1E+99),IF('07A_Конструктор'!$D$7="Так",'06A_Варіанти'!G864,1E+99),IF('07A_Конструктор'!$D$8="Так",'06A_Варіанти'!H864,1E+99),IF('07A_Конструктор'!$D$9="Так",'06A_Варіанти'!I864,1E+99),IF('07A_Конструктор'!$D$10="Так",'06A_Варіанти'!J864,1E+99),IF('07A_Конструктор'!$D$11="Так",'06A_Варіанти'!K864,1E+99),IF('07A_Конструктор'!$D$12="Так",'06A_Варіанти'!L864,1E+99),IF('07A_Конструктор'!$D$13="Так",'06A_Варіанти'!M864,1E+99),IF('07A_Конструктор'!$D$14="Так",'06A_Варіанти'!N864,1E+99),IF('07A_Конструктор'!$D$15="Так",'06A_Варіанти'!O864,1E+99),IF('07A_Конструктор'!$D$16="Так",'06A_Варіанти'!P864,1E+99),IF('07A_Конструктор'!$D$17="Так",'06A_Варіанти'!Q864,1E+99),IF('06A_Варіанти'!R864="",1E+99,'06A_Варіанти'!R864))</f>
        <v>424.4</v>
      </c>
      <c r="P873" s="2" t="str">
        <f t="shared" si="96"/>
        <v>5 т</v>
      </c>
      <c r="Q873" s="2">
        <f t="shared" si="97"/>
        <v>14</v>
      </c>
      <c r="R873" s="2">
        <f>IF(OR(C873="РЦК макси",C873="РЦЧ SKU"),"SKU-потік",IFERROR(VLOOKUP(D873,'02_РЦ'!$A$3:$I$7,5,FALSE),0))</f>
        <v>500</v>
      </c>
      <c r="S873" s="2" t="str">
        <f>IF(OR(C873="РЦК макси",C873="РЦЧ SKU"),"Не рахується в ліміт",IFERROR(VLOOKUP(D873,'02_РЦ'!$A$3:$I$7,9,FALSE),"Немає РЦ"))</f>
        <v>В межах</v>
      </c>
    </row>
    <row r="874" spans="1:19">
      <c r="A874" s="2" t="str">
        <f>'06A_Варіанти'!A865</f>
        <v>BASE_841</v>
      </c>
      <c r="B874" s="2" t="str">
        <f>'06A_Варіанти'!B865</f>
        <v>TT_841</v>
      </c>
      <c r="C874" s="2" t="str">
        <f>'06A_Варіанти'!D865</f>
        <v>Основний</v>
      </c>
      <c r="D874" s="2" t="str">
        <f>'06A_Варіанти'!C865</f>
        <v>РЦВ</v>
      </c>
      <c r="E874" s="2" t="str">
        <f>'06A_Варіанти'!S865</f>
        <v>DIRECT</v>
      </c>
      <c r="F874" s="2" t="str">
        <f>IF(O874='06A_Варіанти'!E865,'06A_Варіанти'!E$1,IF(O874='06A_Варіанти'!F865,'06A_Варіанти'!F$1,IF(O874='06A_Варіанти'!G865,'06A_Варіанти'!G$1,IF(O874='06A_Варіанти'!H865,'06A_Варіанти'!H$1,IF(O874='06A_Варіанти'!I865,'06A_Варіанти'!I$1,IF(O874='06A_Варіанти'!J865,'06A_Варіанти'!J$1,IF(O874='06A_Варіанти'!K865,'06A_Варіанти'!K$1,IF(O874='06A_Варіанти'!L865,'06A_Варіанти'!L$1,IF(O874='06A_Варіанти'!M865,'06A_Варіанти'!M$1,IF(O874='06A_Варіанти'!N865,'06A_Варіанти'!N$1,IF(O874='06A_Варіанти'!O865,'06A_Варіанти'!O$1,IF(O874='06A_Варіанти'!P865,'06A_Варіанти'!P$1,IF(O874='06A_Варіанти'!Q865,'06A_Варіанти'!Q$1,IF(O874='06A_Варіанти'!R865,'06A_Варіанти'!R$1,"НЕМАЄ МАРШРУТУ"))))))))))))))</f>
        <v>DIRECT</v>
      </c>
      <c r="G874" s="2" t="str">
        <f t="shared" si="91"/>
        <v>БЕЗ ЗМІН</v>
      </c>
      <c r="H874" s="2">
        <f>IF(G874="НЕМАЄ МАРШРУТУ",0,O874-'06A_Варіанти'!T865)</f>
        <v>0</v>
      </c>
      <c r="I874" s="2">
        <f>IFERROR(INDEX('04_Потоки'!$E:$E,MATCH(A874,'04_Потоки'!$A:$A,0)),0)</f>
        <v>2.2389999999999999</v>
      </c>
      <c r="J874" s="2">
        <f t="shared" si="92"/>
        <v>1</v>
      </c>
      <c r="K874" s="2">
        <f>IF(C874="РЦК макси",0,2*'06A_Варіанти'!T865*J874)</f>
        <v>842.2</v>
      </c>
      <c r="L874" s="2">
        <f t="shared" si="93"/>
        <v>842.2</v>
      </c>
      <c r="M874" s="2">
        <f t="shared" si="94"/>
        <v>0</v>
      </c>
      <c r="N874" s="9">
        <f t="shared" si="95"/>
        <v>0</v>
      </c>
      <c r="O874" s="2">
        <f>MIN(IF('07A_Конструктор'!$D$5="Так",'06A_Варіанти'!E865,1E+99),IF('07A_Конструктор'!$D$6="Так",'06A_Варіанти'!F865,1E+99),IF('07A_Конструктор'!$D$7="Так",'06A_Варіанти'!G865,1E+99),IF('07A_Конструктор'!$D$8="Так",'06A_Варіанти'!H865,1E+99),IF('07A_Конструктор'!$D$9="Так",'06A_Варіанти'!I865,1E+99),IF('07A_Конструктор'!$D$10="Так",'06A_Варіанти'!J865,1E+99),IF('07A_Конструктор'!$D$11="Так",'06A_Варіанти'!K865,1E+99),IF('07A_Конструктор'!$D$12="Так",'06A_Варіанти'!L865,1E+99),IF('07A_Конструктор'!$D$13="Так",'06A_Варіанти'!M865,1E+99),IF('07A_Конструктор'!$D$14="Так",'06A_Варіанти'!N865,1E+99),IF('07A_Конструктор'!$D$15="Так",'06A_Варіанти'!O865,1E+99),IF('07A_Конструктор'!$D$16="Так",'06A_Варіанти'!P865,1E+99),IF('07A_Конструктор'!$D$17="Так",'06A_Варіанти'!Q865,1E+99),IF('06A_Варіанти'!R865="",1E+99,'06A_Варіанти'!R865))</f>
        <v>421.1</v>
      </c>
      <c r="P874" s="2" t="str">
        <f t="shared" si="96"/>
        <v>5 т</v>
      </c>
      <c r="Q874" s="2">
        <f t="shared" si="97"/>
        <v>14</v>
      </c>
      <c r="R874" s="2">
        <f>IF(OR(C874="РЦК макси",C874="РЦЧ SKU"),"SKU-потік",IFERROR(VLOOKUP(D874,'02_РЦ'!$A$3:$I$7,5,FALSE),0))</f>
        <v>500</v>
      </c>
      <c r="S874" s="2" t="str">
        <f>IF(OR(C874="РЦК макси",C874="РЦЧ SKU"),"Не рахується в ліміт",IFERROR(VLOOKUP(D874,'02_РЦ'!$A$3:$I$7,9,FALSE),"Немає РЦ"))</f>
        <v>В межах</v>
      </c>
    </row>
    <row r="875" spans="1:19">
      <c r="A875" s="2" t="str">
        <f>'06A_Варіанти'!A866</f>
        <v>BASE_232</v>
      </c>
      <c r="B875" s="2" t="str">
        <f>'06A_Варіанти'!B866</f>
        <v>TT_232</v>
      </c>
      <c r="C875" s="2" t="str">
        <f>'06A_Варіанти'!D866</f>
        <v>Основний</v>
      </c>
      <c r="D875" s="2" t="str">
        <f>'06A_Варіанти'!C866</f>
        <v>РЦВ</v>
      </c>
      <c r="E875" s="2" t="str">
        <f>'06A_Варіанти'!S866</f>
        <v>DIRECT</v>
      </c>
      <c r="F875" s="2" t="str">
        <f>IF(O875='06A_Варіанти'!E866,'06A_Варіанти'!E$1,IF(O875='06A_Варіанти'!F866,'06A_Варіанти'!F$1,IF(O875='06A_Варіанти'!G866,'06A_Варіанти'!G$1,IF(O875='06A_Варіанти'!H866,'06A_Варіанти'!H$1,IF(O875='06A_Варіанти'!I866,'06A_Варіанти'!I$1,IF(O875='06A_Варіанти'!J866,'06A_Варіанти'!J$1,IF(O875='06A_Варіанти'!K866,'06A_Варіанти'!K$1,IF(O875='06A_Варіанти'!L866,'06A_Варіанти'!L$1,IF(O875='06A_Варіанти'!M866,'06A_Варіанти'!M$1,IF(O875='06A_Варіанти'!N866,'06A_Варіанти'!N$1,IF(O875='06A_Варіанти'!O866,'06A_Варіанти'!O$1,IF(O875='06A_Варіанти'!P866,'06A_Варіанти'!P$1,IF(O875='06A_Варіанти'!Q866,'06A_Варіанти'!Q$1,IF(O875='06A_Варіанти'!R866,'06A_Варіанти'!R$1,"НЕМАЄ МАРШРУТУ"))))))))))))))</f>
        <v>DIRECT</v>
      </c>
      <c r="G875" s="2" t="str">
        <f t="shared" si="91"/>
        <v>БЕЗ ЗМІН</v>
      </c>
      <c r="H875" s="2">
        <f>IF(G875="НЕМАЄ МАРШРУТУ",0,O875-'06A_Варіанти'!T866)</f>
        <v>0</v>
      </c>
      <c r="I875" s="2">
        <f>IFERROR(INDEX('04_Потоки'!$E:$E,MATCH(A875,'04_Потоки'!$A:$A,0)),0)</f>
        <v>2.2389999999999999</v>
      </c>
      <c r="J875" s="2">
        <f t="shared" si="92"/>
        <v>1</v>
      </c>
      <c r="K875" s="2">
        <f>IF(C875="РЦК макси",0,2*'06A_Варіанти'!T866*J875)</f>
        <v>707.6</v>
      </c>
      <c r="L875" s="2">
        <f t="shared" si="93"/>
        <v>707.6</v>
      </c>
      <c r="M875" s="2">
        <f t="shared" si="94"/>
        <v>0</v>
      </c>
      <c r="N875" s="9">
        <f t="shared" si="95"/>
        <v>0</v>
      </c>
      <c r="O875" s="2">
        <f>MIN(IF('07A_Конструктор'!$D$5="Так",'06A_Варіанти'!E866,1E+99),IF('07A_Конструктор'!$D$6="Так",'06A_Варіанти'!F866,1E+99),IF('07A_Конструктор'!$D$7="Так",'06A_Варіанти'!G866,1E+99),IF('07A_Конструктор'!$D$8="Так",'06A_Варіанти'!H866,1E+99),IF('07A_Конструктор'!$D$9="Так",'06A_Варіанти'!I866,1E+99),IF('07A_Конструктор'!$D$10="Так",'06A_Варіанти'!J866,1E+99),IF('07A_Конструктор'!$D$11="Так",'06A_Варіанти'!K866,1E+99),IF('07A_Конструктор'!$D$12="Так",'06A_Варіанти'!L866,1E+99),IF('07A_Конструктор'!$D$13="Так",'06A_Варіанти'!M866,1E+99),IF('07A_Конструктор'!$D$14="Так",'06A_Варіанти'!N866,1E+99),IF('07A_Конструктор'!$D$15="Так",'06A_Варіанти'!O866,1E+99),IF('07A_Конструктор'!$D$16="Так",'06A_Варіанти'!P866,1E+99),IF('07A_Конструктор'!$D$17="Так",'06A_Варіанти'!Q866,1E+99),IF('06A_Варіанти'!R866="",1E+99,'06A_Варіанти'!R866))</f>
        <v>353.8</v>
      </c>
      <c r="P875" s="2" t="str">
        <f t="shared" si="96"/>
        <v>5 т</v>
      </c>
      <c r="Q875" s="2">
        <f t="shared" si="97"/>
        <v>14</v>
      </c>
      <c r="R875" s="2">
        <f>IF(OR(C875="РЦК макси",C875="РЦЧ SKU"),"SKU-потік",IFERROR(VLOOKUP(D875,'02_РЦ'!$A$3:$I$7,5,FALSE),0))</f>
        <v>500</v>
      </c>
      <c r="S875" s="2" t="str">
        <f>IF(OR(C875="РЦК макси",C875="РЦЧ SKU"),"Не рахується в ліміт",IFERROR(VLOOKUP(D875,'02_РЦ'!$A$3:$I$7,9,FALSE),"Немає РЦ"))</f>
        <v>В межах</v>
      </c>
    </row>
    <row r="876" spans="1:19">
      <c r="A876" s="2" t="str">
        <f>'06A_Варіанти'!A867</f>
        <v>BASE_393</v>
      </c>
      <c r="B876" s="2" t="str">
        <f>'06A_Варіанти'!B867</f>
        <v>TT_393</v>
      </c>
      <c r="C876" s="2" t="str">
        <f>'06A_Варіанти'!D867</f>
        <v>Основний</v>
      </c>
      <c r="D876" s="2" t="str">
        <f>'06A_Варіанти'!C867</f>
        <v>РЦВ</v>
      </c>
      <c r="E876" s="2" t="str">
        <f>'06A_Варіанти'!S867</f>
        <v>DIRECT</v>
      </c>
      <c r="F876" s="2" t="str">
        <f>IF(O876='06A_Варіанти'!E867,'06A_Варіанти'!E$1,IF(O876='06A_Варіанти'!F867,'06A_Варіанти'!F$1,IF(O876='06A_Варіанти'!G867,'06A_Варіанти'!G$1,IF(O876='06A_Варіанти'!H867,'06A_Варіанти'!H$1,IF(O876='06A_Варіанти'!I867,'06A_Варіанти'!I$1,IF(O876='06A_Варіанти'!J867,'06A_Варіанти'!J$1,IF(O876='06A_Варіанти'!K867,'06A_Варіанти'!K$1,IF(O876='06A_Варіанти'!L867,'06A_Варіанти'!L$1,IF(O876='06A_Варіанти'!M867,'06A_Варіанти'!M$1,IF(O876='06A_Варіанти'!N867,'06A_Варіанти'!N$1,IF(O876='06A_Варіанти'!O867,'06A_Варіанти'!O$1,IF(O876='06A_Варіанти'!P867,'06A_Варіанти'!P$1,IF(O876='06A_Варіанти'!Q867,'06A_Варіанти'!Q$1,IF(O876='06A_Варіанти'!R867,'06A_Варіанти'!R$1,"НЕМАЄ МАРШРУТУ"))))))))))))))</f>
        <v>DIRECT</v>
      </c>
      <c r="G876" s="2" t="str">
        <f t="shared" si="91"/>
        <v>БЕЗ ЗМІН</v>
      </c>
      <c r="H876" s="2">
        <f>IF(G876="НЕМАЄ МАРШРУТУ",0,O876-'06A_Варіанти'!T867)</f>
        <v>0</v>
      </c>
      <c r="I876" s="2">
        <f>IFERROR(INDEX('04_Потоки'!$E:$E,MATCH(A876,'04_Потоки'!$A:$A,0)),0)</f>
        <v>2.2389999999999999</v>
      </c>
      <c r="J876" s="2">
        <f t="shared" si="92"/>
        <v>1</v>
      </c>
      <c r="K876" s="2">
        <f>IF(C876="РЦК макси",0,2*'06A_Варіанти'!T867*J876)</f>
        <v>205.2</v>
      </c>
      <c r="L876" s="2">
        <f t="shared" si="93"/>
        <v>205.2</v>
      </c>
      <c r="M876" s="2">
        <f t="shared" si="94"/>
        <v>0</v>
      </c>
      <c r="N876" s="9">
        <f t="shared" si="95"/>
        <v>0</v>
      </c>
      <c r="O876" s="2">
        <f>MIN(IF('07A_Конструктор'!$D$5="Так",'06A_Варіанти'!E867,1E+99),IF('07A_Конструктор'!$D$6="Так",'06A_Варіанти'!F867,1E+99),IF('07A_Конструктор'!$D$7="Так",'06A_Варіанти'!G867,1E+99),IF('07A_Конструктор'!$D$8="Так",'06A_Варіанти'!H867,1E+99),IF('07A_Конструктор'!$D$9="Так",'06A_Варіанти'!I867,1E+99),IF('07A_Конструктор'!$D$10="Так",'06A_Варіанти'!J867,1E+99),IF('07A_Конструктор'!$D$11="Так",'06A_Варіанти'!K867,1E+99),IF('07A_Конструктор'!$D$12="Так",'06A_Варіанти'!L867,1E+99),IF('07A_Конструктор'!$D$13="Так",'06A_Варіанти'!M867,1E+99),IF('07A_Конструктор'!$D$14="Так",'06A_Варіанти'!N867,1E+99),IF('07A_Конструктор'!$D$15="Так",'06A_Варіанти'!O867,1E+99),IF('07A_Конструктор'!$D$16="Так",'06A_Варіанти'!P867,1E+99),IF('07A_Конструктор'!$D$17="Так",'06A_Варіанти'!Q867,1E+99),IF('06A_Варіанти'!R867="",1E+99,'06A_Варіанти'!R867))</f>
        <v>102.6</v>
      </c>
      <c r="P876" s="2" t="str">
        <f t="shared" si="96"/>
        <v>5 т</v>
      </c>
      <c r="Q876" s="2">
        <f t="shared" si="97"/>
        <v>14</v>
      </c>
      <c r="R876" s="2">
        <f>IF(OR(C876="РЦК макси",C876="РЦЧ SKU"),"SKU-потік",IFERROR(VLOOKUP(D876,'02_РЦ'!$A$3:$I$7,5,FALSE),0))</f>
        <v>500</v>
      </c>
      <c r="S876" s="2" t="str">
        <f>IF(OR(C876="РЦК макси",C876="РЦЧ SKU"),"Не рахується в ліміт",IFERROR(VLOOKUP(D876,'02_РЦ'!$A$3:$I$7,9,FALSE),"Немає РЦ"))</f>
        <v>В межах</v>
      </c>
    </row>
    <row r="877" spans="1:19">
      <c r="A877" s="2" t="str">
        <f>'06A_Варіанти'!A868</f>
        <v>BASE_855</v>
      </c>
      <c r="B877" s="2" t="str">
        <f>'06A_Варіанти'!B868</f>
        <v>TT_855</v>
      </c>
      <c r="C877" s="2" t="str">
        <f>'06A_Варіанти'!D868</f>
        <v>Основний</v>
      </c>
      <c r="D877" s="2" t="str">
        <f>'06A_Варіанти'!C868</f>
        <v>РЦВ</v>
      </c>
      <c r="E877" s="2" t="str">
        <f>'06A_Варіанти'!S868</f>
        <v>DIRECT</v>
      </c>
      <c r="F877" s="2" t="str">
        <f>IF(O877='06A_Варіанти'!E868,'06A_Варіанти'!E$1,IF(O877='06A_Варіанти'!F868,'06A_Варіанти'!F$1,IF(O877='06A_Варіанти'!G868,'06A_Варіанти'!G$1,IF(O877='06A_Варіанти'!H868,'06A_Варіанти'!H$1,IF(O877='06A_Варіанти'!I868,'06A_Варіанти'!I$1,IF(O877='06A_Варіанти'!J868,'06A_Варіанти'!J$1,IF(O877='06A_Варіанти'!K868,'06A_Варіанти'!K$1,IF(O877='06A_Варіанти'!L868,'06A_Варіанти'!L$1,IF(O877='06A_Варіанти'!M868,'06A_Варіанти'!M$1,IF(O877='06A_Варіанти'!N868,'06A_Варіанти'!N$1,IF(O877='06A_Варіанти'!O868,'06A_Варіанти'!O$1,IF(O877='06A_Варіанти'!P868,'06A_Варіанти'!P$1,IF(O877='06A_Варіанти'!Q868,'06A_Варіанти'!Q$1,IF(O877='06A_Варіанти'!R868,'06A_Варіанти'!R$1,"НЕМАЄ МАРШРУТУ"))))))))))))))</f>
        <v>DIRECT</v>
      </c>
      <c r="G877" s="2" t="str">
        <f t="shared" si="91"/>
        <v>БЕЗ ЗМІН</v>
      </c>
      <c r="H877" s="2">
        <f>IF(G877="НЕМАЄ МАРШРУТУ",0,O877-'06A_Варіанти'!T868)</f>
        <v>0</v>
      </c>
      <c r="I877" s="2">
        <f>IFERROR(INDEX('04_Потоки'!$E:$E,MATCH(A877,'04_Потоки'!$A:$A,0)),0)</f>
        <v>2.2389999999999999</v>
      </c>
      <c r="J877" s="2">
        <f t="shared" si="92"/>
        <v>1</v>
      </c>
      <c r="K877" s="2">
        <f>IF(C877="РЦК макси",0,2*'06A_Варіанти'!T868*J877)</f>
        <v>889.8</v>
      </c>
      <c r="L877" s="2">
        <f t="shared" si="93"/>
        <v>889.8</v>
      </c>
      <c r="M877" s="2">
        <f t="shared" si="94"/>
        <v>0</v>
      </c>
      <c r="N877" s="9">
        <f t="shared" si="95"/>
        <v>0</v>
      </c>
      <c r="O877" s="2">
        <f>MIN(IF('07A_Конструктор'!$D$5="Так",'06A_Варіанти'!E868,1E+99),IF('07A_Конструктор'!$D$6="Так",'06A_Варіанти'!F868,1E+99),IF('07A_Конструктор'!$D$7="Так",'06A_Варіанти'!G868,1E+99),IF('07A_Конструктор'!$D$8="Так",'06A_Варіанти'!H868,1E+99),IF('07A_Конструктор'!$D$9="Так",'06A_Варіанти'!I868,1E+99),IF('07A_Конструктор'!$D$10="Так",'06A_Варіанти'!J868,1E+99),IF('07A_Конструктор'!$D$11="Так",'06A_Варіанти'!K868,1E+99),IF('07A_Конструктор'!$D$12="Так",'06A_Варіанти'!L868,1E+99),IF('07A_Конструктор'!$D$13="Так",'06A_Варіанти'!M868,1E+99),IF('07A_Конструктор'!$D$14="Так",'06A_Варіанти'!N868,1E+99),IF('07A_Конструктор'!$D$15="Так",'06A_Варіанти'!O868,1E+99),IF('07A_Конструктор'!$D$16="Так",'06A_Варіанти'!P868,1E+99),IF('07A_Конструктор'!$D$17="Так",'06A_Варіанти'!Q868,1E+99),IF('06A_Варіанти'!R868="",1E+99,'06A_Варіанти'!R868))</f>
        <v>444.9</v>
      </c>
      <c r="P877" s="2" t="str">
        <f t="shared" si="96"/>
        <v>5 т</v>
      </c>
      <c r="Q877" s="2">
        <f t="shared" si="97"/>
        <v>14</v>
      </c>
      <c r="R877" s="2">
        <f>IF(OR(C877="РЦК макси",C877="РЦЧ SKU"),"SKU-потік",IFERROR(VLOOKUP(D877,'02_РЦ'!$A$3:$I$7,5,FALSE),0))</f>
        <v>500</v>
      </c>
      <c r="S877" s="2" t="str">
        <f>IF(OR(C877="РЦК макси",C877="РЦЧ SKU"),"Не рахується в ліміт",IFERROR(VLOOKUP(D877,'02_РЦ'!$A$3:$I$7,9,FALSE),"Немає РЦ"))</f>
        <v>В межах</v>
      </c>
    </row>
    <row r="878" spans="1:19">
      <c r="A878" s="2" t="str">
        <f>'06A_Варіанти'!A869</f>
        <v>BASE_784</v>
      </c>
      <c r="B878" s="2" t="str">
        <f>'06A_Варіанти'!B869</f>
        <v>TT_784</v>
      </c>
      <c r="C878" s="2" t="str">
        <f>'06A_Варіанти'!D869</f>
        <v>Основний</v>
      </c>
      <c r="D878" s="2" t="str">
        <f>'06A_Варіанти'!C869</f>
        <v>РЦВ</v>
      </c>
      <c r="E878" s="2" t="str">
        <f>'06A_Варіанти'!S869</f>
        <v>DIRECT</v>
      </c>
      <c r="F878" s="2" t="str">
        <f>IF(O878='06A_Варіанти'!E869,'06A_Варіанти'!E$1,IF(O878='06A_Варіанти'!F869,'06A_Варіанти'!F$1,IF(O878='06A_Варіанти'!G869,'06A_Варіанти'!G$1,IF(O878='06A_Варіанти'!H869,'06A_Варіанти'!H$1,IF(O878='06A_Варіанти'!I869,'06A_Варіанти'!I$1,IF(O878='06A_Варіанти'!J869,'06A_Варіанти'!J$1,IF(O878='06A_Варіанти'!K869,'06A_Варіанти'!K$1,IF(O878='06A_Варіанти'!L869,'06A_Варіанти'!L$1,IF(O878='06A_Варіанти'!M869,'06A_Варіанти'!M$1,IF(O878='06A_Варіанти'!N869,'06A_Варіанти'!N$1,IF(O878='06A_Варіанти'!O869,'06A_Варіанти'!O$1,IF(O878='06A_Варіанти'!P869,'06A_Варіанти'!P$1,IF(O878='06A_Варіанти'!Q869,'06A_Варіанти'!Q$1,IF(O878='06A_Варіанти'!R869,'06A_Варіанти'!R$1,"НЕМАЄ МАРШРУТУ"))))))))))))))</f>
        <v>DIRECT</v>
      </c>
      <c r="G878" s="2" t="str">
        <f t="shared" si="91"/>
        <v>БЕЗ ЗМІН</v>
      </c>
      <c r="H878" s="2">
        <f>IF(G878="НЕМАЄ МАРШРУТУ",0,O878-'06A_Варіанти'!T869)</f>
        <v>0</v>
      </c>
      <c r="I878" s="2">
        <f>IFERROR(INDEX('04_Потоки'!$E:$E,MATCH(A878,'04_Потоки'!$A:$A,0)),0)</f>
        <v>2.2389999999999999</v>
      </c>
      <c r="J878" s="2">
        <f t="shared" si="92"/>
        <v>1</v>
      </c>
      <c r="K878" s="2">
        <f>IF(C878="РЦК макси",0,2*'06A_Варіанти'!T869*J878)</f>
        <v>886</v>
      </c>
      <c r="L878" s="2">
        <f t="shared" si="93"/>
        <v>886</v>
      </c>
      <c r="M878" s="2">
        <f t="shared" si="94"/>
        <v>0</v>
      </c>
      <c r="N878" s="9">
        <f t="shared" si="95"/>
        <v>0</v>
      </c>
      <c r="O878" s="2">
        <f>MIN(IF('07A_Конструктор'!$D$5="Так",'06A_Варіанти'!E869,1E+99),IF('07A_Конструктор'!$D$6="Так",'06A_Варіанти'!F869,1E+99),IF('07A_Конструктор'!$D$7="Так",'06A_Варіанти'!G869,1E+99),IF('07A_Конструктор'!$D$8="Так",'06A_Варіанти'!H869,1E+99),IF('07A_Конструктор'!$D$9="Так",'06A_Варіанти'!I869,1E+99),IF('07A_Конструктор'!$D$10="Так",'06A_Варіанти'!J869,1E+99),IF('07A_Конструктор'!$D$11="Так",'06A_Варіанти'!K869,1E+99),IF('07A_Конструктор'!$D$12="Так",'06A_Варіанти'!L869,1E+99),IF('07A_Конструктор'!$D$13="Так",'06A_Варіанти'!M869,1E+99),IF('07A_Конструктор'!$D$14="Так",'06A_Варіанти'!N869,1E+99),IF('07A_Конструктор'!$D$15="Так",'06A_Варіанти'!O869,1E+99),IF('07A_Конструктор'!$D$16="Так",'06A_Варіанти'!P869,1E+99),IF('07A_Конструктор'!$D$17="Так",'06A_Варіанти'!Q869,1E+99),IF('06A_Варіанти'!R869="",1E+99,'06A_Варіанти'!R869))</f>
        <v>443</v>
      </c>
      <c r="P878" s="2" t="str">
        <f t="shared" si="96"/>
        <v>5 т</v>
      </c>
      <c r="Q878" s="2">
        <f t="shared" si="97"/>
        <v>14</v>
      </c>
      <c r="R878" s="2">
        <f>IF(OR(C878="РЦК макси",C878="РЦЧ SKU"),"SKU-потік",IFERROR(VLOOKUP(D878,'02_РЦ'!$A$3:$I$7,5,FALSE),0))</f>
        <v>500</v>
      </c>
      <c r="S878" s="2" t="str">
        <f>IF(OR(C878="РЦК макси",C878="РЦЧ SKU"),"Не рахується в ліміт",IFERROR(VLOOKUP(D878,'02_РЦ'!$A$3:$I$7,9,FALSE),"Немає РЦ"))</f>
        <v>В межах</v>
      </c>
    </row>
    <row r="879" spans="1:19">
      <c r="A879" s="2" t="str">
        <f>'06A_Варіанти'!A870</f>
        <v>BASE_829</v>
      </c>
      <c r="B879" s="2" t="str">
        <f>'06A_Варіанти'!B870</f>
        <v>TT_829</v>
      </c>
      <c r="C879" s="2" t="str">
        <f>'06A_Варіанти'!D870</f>
        <v>Основний</v>
      </c>
      <c r="D879" s="2" t="str">
        <f>'06A_Варіанти'!C870</f>
        <v>РЦВ</v>
      </c>
      <c r="E879" s="2" t="str">
        <f>'06A_Варіанти'!S870</f>
        <v>DIRECT</v>
      </c>
      <c r="F879" s="2" t="str">
        <f>IF(O879='06A_Варіанти'!E870,'06A_Варіанти'!E$1,IF(O879='06A_Варіанти'!F870,'06A_Варіанти'!F$1,IF(O879='06A_Варіанти'!G870,'06A_Варіанти'!G$1,IF(O879='06A_Варіанти'!H870,'06A_Варіанти'!H$1,IF(O879='06A_Варіанти'!I870,'06A_Варіанти'!I$1,IF(O879='06A_Варіанти'!J870,'06A_Варіанти'!J$1,IF(O879='06A_Варіанти'!K870,'06A_Варіанти'!K$1,IF(O879='06A_Варіанти'!L870,'06A_Варіанти'!L$1,IF(O879='06A_Варіанти'!M870,'06A_Варіанти'!M$1,IF(O879='06A_Варіанти'!N870,'06A_Варіанти'!N$1,IF(O879='06A_Варіанти'!O870,'06A_Варіанти'!O$1,IF(O879='06A_Варіанти'!P870,'06A_Варіанти'!P$1,IF(O879='06A_Варіанти'!Q870,'06A_Варіанти'!Q$1,IF(O879='06A_Варіанти'!R870,'06A_Варіанти'!R$1,"НЕМАЄ МАРШРУТУ"))))))))))))))</f>
        <v>DIRECT</v>
      </c>
      <c r="G879" s="2" t="str">
        <f t="shared" si="91"/>
        <v>БЕЗ ЗМІН</v>
      </c>
      <c r="H879" s="2">
        <f>IF(G879="НЕМАЄ МАРШРУТУ",0,O879-'06A_Варіанти'!T870)</f>
        <v>0</v>
      </c>
      <c r="I879" s="2">
        <f>IFERROR(INDEX('04_Потоки'!$E:$E,MATCH(A879,'04_Потоки'!$A:$A,0)),0)</f>
        <v>2.2389999999999999</v>
      </c>
      <c r="J879" s="2">
        <f t="shared" si="92"/>
        <v>1</v>
      </c>
      <c r="K879" s="2">
        <f>IF(C879="РЦК макси",0,2*'06A_Варіанти'!T870*J879)</f>
        <v>635.4</v>
      </c>
      <c r="L879" s="2">
        <f t="shared" si="93"/>
        <v>635.4</v>
      </c>
      <c r="M879" s="2">
        <f t="shared" si="94"/>
        <v>0</v>
      </c>
      <c r="N879" s="9">
        <f t="shared" si="95"/>
        <v>0</v>
      </c>
      <c r="O879" s="2">
        <f>MIN(IF('07A_Конструктор'!$D$5="Так",'06A_Варіанти'!E870,1E+99),IF('07A_Конструктор'!$D$6="Так",'06A_Варіанти'!F870,1E+99),IF('07A_Конструктор'!$D$7="Так",'06A_Варіанти'!G870,1E+99),IF('07A_Конструктор'!$D$8="Так",'06A_Варіанти'!H870,1E+99),IF('07A_Конструктор'!$D$9="Так",'06A_Варіанти'!I870,1E+99),IF('07A_Конструктор'!$D$10="Так",'06A_Варіанти'!J870,1E+99),IF('07A_Конструктор'!$D$11="Так",'06A_Варіанти'!K870,1E+99),IF('07A_Конструктор'!$D$12="Так",'06A_Варіанти'!L870,1E+99),IF('07A_Конструктор'!$D$13="Так",'06A_Варіанти'!M870,1E+99),IF('07A_Конструктор'!$D$14="Так",'06A_Варіанти'!N870,1E+99),IF('07A_Конструктор'!$D$15="Так",'06A_Варіанти'!O870,1E+99),IF('07A_Конструктор'!$D$16="Так",'06A_Варіанти'!P870,1E+99),IF('07A_Конструктор'!$D$17="Так",'06A_Варіанти'!Q870,1E+99),IF('06A_Варіанти'!R870="",1E+99,'06A_Варіанти'!R870))</f>
        <v>317.7</v>
      </c>
      <c r="P879" s="2" t="str">
        <f t="shared" si="96"/>
        <v>5 т</v>
      </c>
      <c r="Q879" s="2">
        <f t="shared" si="97"/>
        <v>14</v>
      </c>
      <c r="R879" s="2">
        <f>IF(OR(C879="РЦК макси",C879="РЦЧ SKU"),"SKU-потік",IFERROR(VLOOKUP(D879,'02_РЦ'!$A$3:$I$7,5,FALSE),0))</f>
        <v>500</v>
      </c>
      <c r="S879" s="2" t="str">
        <f>IF(OR(C879="РЦК макси",C879="РЦЧ SKU"),"Не рахується в ліміт",IFERROR(VLOOKUP(D879,'02_РЦ'!$A$3:$I$7,9,FALSE),"Немає РЦ"))</f>
        <v>В межах</v>
      </c>
    </row>
    <row r="880" spans="1:19">
      <c r="A880" s="2" t="str">
        <f>'06A_Варіанти'!A871</f>
        <v>BASE_846</v>
      </c>
      <c r="B880" s="2" t="str">
        <f>'06A_Варіанти'!B871</f>
        <v>TT_846</v>
      </c>
      <c r="C880" s="2" t="str">
        <f>'06A_Варіанти'!D871</f>
        <v>Основний</v>
      </c>
      <c r="D880" s="2" t="str">
        <f>'06A_Варіанти'!C871</f>
        <v>РЦВ</v>
      </c>
      <c r="E880" s="2" t="str">
        <f>'06A_Варіанти'!S871</f>
        <v>DIRECT</v>
      </c>
      <c r="F880" s="2" t="str">
        <f>IF(O880='06A_Варіанти'!E871,'06A_Варіанти'!E$1,IF(O880='06A_Варіанти'!F871,'06A_Варіанти'!F$1,IF(O880='06A_Варіанти'!G871,'06A_Варіанти'!G$1,IF(O880='06A_Варіанти'!H871,'06A_Варіанти'!H$1,IF(O880='06A_Варіанти'!I871,'06A_Варіанти'!I$1,IF(O880='06A_Варіанти'!J871,'06A_Варіанти'!J$1,IF(O880='06A_Варіанти'!K871,'06A_Варіанти'!K$1,IF(O880='06A_Варіанти'!L871,'06A_Варіанти'!L$1,IF(O880='06A_Варіанти'!M871,'06A_Варіанти'!M$1,IF(O880='06A_Варіанти'!N871,'06A_Варіанти'!N$1,IF(O880='06A_Варіанти'!O871,'06A_Варіанти'!O$1,IF(O880='06A_Варіанти'!P871,'06A_Варіанти'!P$1,IF(O880='06A_Варіанти'!Q871,'06A_Варіанти'!Q$1,IF(O880='06A_Варіанти'!R871,'06A_Варіанти'!R$1,"НЕМАЄ МАРШРУТУ"))))))))))))))</f>
        <v>DIRECT</v>
      </c>
      <c r="G880" s="2" t="str">
        <f t="shared" si="91"/>
        <v>БЕЗ ЗМІН</v>
      </c>
      <c r="H880" s="2">
        <f>IF(G880="НЕМАЄ МАРШРУТУ",0,O880-'06A_Варіанти'!T871)</f>
        <v>0</v>
      </c>
      <c r="I880" s="2">
        <f>IFERROR(INDEX('04_Потоки'!$E:$E,MATCH(A880,'04_Потоки'!$A:$A,0)),0)</f>
        <v>2.2389999999999999</v>
      </c>
      <c r="J880" s="2">
        <f t="shared" si="92"/>
        <v>1</v>
      </c>
      <c r="K880" s="2">
        <f>IF(C880="РЦК макси",0,2*'06A_Варіанти'!T871*J880)</f>
        <v>866.2</v>
      </c>
      <c r="L880" s="2">
        <f t="shared" si="93"/>
        <v>866.2</v>
      </c>
      <c r="M880" s="2">
        <f t="shared" si="94"/>
        <v>0</v>
      </c>
      <c r="N880" s="9">
        <f t="shared" si="95"/>
        <v>0</v>
      </c>
      <c r="O880" s="2">
        <f>MIN(IF('07A_Конструктор'!$D$5="Так",'06A_Варіанти'!E871,1E+99),IF('07A_Конструктор'!$D$6="Так",'06A_Варіанти'!F871,1E+99),IF('07A_Конструктор'!$D$7="Так",'06A_Варіанти'!G871,1E+99),IF('07A_Конструктор'!$D$8="Так",'06A_Варіанти'!H871,1E+99),IF('07A_Конструктор'!$D$9="Так",'06A_Варіанти'!I871,1E+99),IF('07A_Конструктор'!$D$10="Так",'06A_Варіанти'!J871,1E+99),IF('07A_Конструктор'!$D$11="Так",'06A_Варіанти'!K871,1E+99),IF('07A_Конструктор'!$D$12="Так",'06A_Варіанти'!L871,1E+99),IF('07A_Конструктор'!$D$13="Так",'06A_Варіанти'!M871,1E+99),IF('07A_Конструктор'!$D$14="Так",'06A_Варіанти'!N871,1E+99),IF('07A_Конструктор'!$D$15="Так",'06A_Варіанти'!O871,1E+99),IF('07A_Конструктор'!$D$16="Так",'06A_Варіанти'!P871,1E+99),IF('07A_Конструктор'!$D$17="Так",'06A_Варіанти'!Q871,1E+99),IF('06A_Варіанти'!R871="",1E+99,'06A_Варіанти'!R871))</f>
        <v>433.1</v>
      </c>
      <c r="P880" s="2" t="str">
        <f t="shared" si="96"/>
        <v>5 т</v>
      </c>
      <c r="Q880" s="2">
        <f t="shared" si="97"/>
        <v>14</v>
      </c>
      <c r="R880" s="2">
        <f>IF(OR(C880="РЦК макси",C880="РЦЧ SKU"),"SKU-потік",IFERROR(VLOOKUP(D880,'02_РЦ'!$A$3:$I$7,5,FALSE),0))</f>
        <v>500</v>
      </c>
      <c r="S880" s="2" t="str">
        <f>IF(OR(C880="РЦК макси",C880="РЦЧ SKU"),"Не рахується в ліміт",IFERROR(VLOOKUP(D880,'02_РЦ'!$A$3:$I$7,9,FALSE),"Немає РЦ"))</f>
        <v>В межах</v>
      </c>
    </row>
    <row r="881" spans="1:19">
      <c r="A881" s="2" t="str">
        <f>'06A_Варіанти'!A872</f>
        <v>BASE_871</v>
      </c>
      <c r="B881" s="2" t="str">
        <f>'06A_Варіанти'!B872</f>
        <v>TT_871</v>
      </c>
      <c r="C881" s="2" t="str">
        <f>'06A_Варіанти'!D872</f>
        <v>Основний</v>
      </c>
      <c r="D881" s="2" t="str">
        <f>'06A_Варіанти'!C872</f>
        <v>РЦП</v>
      </c>
      <c r="E881" s="2" t="str">
        <f>'06A_Варіанти'!S872</f>
        <v>DIRECT</v>
      </c>
      <c r="F881" s="2" t="str">
        <f>IF(O881='06A_Варіанти'!E872,'06A_Варіанти'!E$1,IF(O881='06A_Варіанти'!F872,'06A_Варіанти'!F$1,IF(O881='06A_Варіанти'!G872,'06A_Варіанти'!G$1,IF(O881='06A_Варіанти'!H872,'06A_Варіанти'!H$1,IF(O881='06A_Варіанти'!I872,'06A_Варіанти'!I$1,IF(O881='06A_Варіанти'!J872,'06A_Варіанти'!J$1,IF(O881='06A_Варіанти'!K872,'06A_Варіанти'!K$1,IF(O881='06A_Варіанти'!L872,'06A_Варіанти'!L$1,IF(O881='06A_Варіанти'!M872,'06A_Варіанти'!M$1,IF(O881='06A_Варіанти'!N872,'06A_Варіанти'!N$1,IF(O881='06A_Варіанти'!O872,'06A_Варіанти'!O$1,IF(O881='06A_Варіанти'!P872,'06A_Варіанти'!P$1,IF(O881='06A_Варіанти'!Q872,'06A_Варіанти'!Q$1,IF(O881='06A_Варіанти'!R872,'06A_Варіанти'!R$1,"НЕМАЄ МАРШРУТУ"))))))))))))))</f>
        <v>DIRECT</v>
      </c>
      <c r="G881" s="2" t="str">
        <f t="shared" si="91"/>
        <v>БЕЗ ЗМІН</v>
      </c>
      <c r="H881" s="2">
        <f>IF(G881="НЕМАЄ МАРШРУТУ",0,O881-'06A_Варіанти'!T872)</f>
        <v>0</v>
      </c>
      <c r="I881" s="2">
        <f>IFERROR(INDEX('04_Потоки'!$E:$E,MATCH(A881,'04_Потоки'!$A:$A,0)),0)</f>
        <v>2.2389999999999999</v>
      </c>
      <c r="J881" s="2">
        <f t="shared" si="92"/>
        <v>1</v>
      </c>
      <c r="K881" s="2">
        <f>IF(C881="РЦК макси",0,2*'06A_Варіанти'!T872*J881)</f>
        <v>846.2</v>
      </c>
      <c r="L881" s="2">
        <f t="shared" si="93"/>
        <v>846.2</v>
      </c>
      <c r="M881" s="2">
        <f t="shared" si="94"/>
        <v>0</v>
      </c>
      <c r="N881" s="9">
        <f t="shared" si="95"/>
        <v>0</v>
      </c>
      <c r="O881" s="2">
        <f>MIN(IF('07A_Конструктор'!$D$5="Так",'06A_Варіанти'!E872,1E+99),IF('07A_Конструктор'!$D$6="Так",'06A_Варіанти'!F872,1E+99),IF('07A_Конструктор'!$D$7="Так",'06A_Варіанти'!G872,1E+99),IF('07A_Конструктор'!$D$8="Так",'06A_Варіанти'!H872,1E+99),IF('07A_Конструктор'!$D$9="Так",'06A_Варіанти'!I872,1E+99),IF('07A_Конструктор'!$D$10="Так",'06A_Варіанти'!J872,1E+99),IF('07A_Конструктор'!$D$11="Так",'06A_Варіанти'!K872,1E+99),IF('07A_Конструктор'!$D$12="Так",'06A_Варіанти'!L872,1E+99),IF('07A_Конструктор'!$D$13="Так",'06A_Варіанти'!M872,1E+99),IF('07A_Конструктор'!$D$14="Так",'06A_Варіанти'!N872,1E+99),IF('07A_Конструктор'!$D$15="Так",'06A_Варіанти'!O872,1E+99),IF('07A_Конструктор'!$D$16="Так",'06A_Варіанти'!P872,1E+99),IF('07A_Конструктор'!$D$17="Так",'06A_Варіанти'!Q872,1E+99),IF('06A_Варіанти'!R872="",1E+99,'06A_Варіанти'!R872))</f>
        <v>423.1</v>
      </c>
      <c r="P881" s="2" t="str">
        <f t="shared" si="96"/>
        <v>5 т</v>
      </c>
      <c r="Q881" s="2">
        <f t="shared" si="97"/>
        <v>14</v>
      </c>
      <c r="R881" s="2">
        <f>IF(OR(C881="РЦК макси",C881="РЦЧ SKU"),"SKU-потік",IFERROR(VLOOKUP(D881,'02_РЦ'!$A$3:$I$7,5,FALSE),0))</f>
        <v>800</v>
      </c>
      <c r="S881" s="2" t="str">
        <f>IF(OR(C881="РЦК макси",C881="РЦЧ SKU"),"Не рахується в ліміт",IFERROR(VLOOKUP(D881,'02_РЦ'!$A$3:$I$7,9,FALSE),"Немає РЦ"))</f>
        <v>В межах</v>
      </c>
    </row>
    <row r="882" spans="1:19">
      <c r="A882" s="2" t="str">
        <f>'06A_Варіанти'!A873</f>
        <v>BASE_876</v>
      </c>
      <c r="B882" s="2" t="str">
        <f>'06A_Варіанти'!B873</f>
        <v>TT_876</v>
      </c>
      <c r="C882" s="2" t="str">
        <f>'06A_Варіанти'!D873</f>
        <v>Основний</v>
      </c>
      <c r="D882" s="2" t="str">
        <f>'06A_Варіанти'!C873</f>
        <v>РЦК</v>
      </c>
      <c r="E882" s="2" t="str">
        <f>'06A_Варіанти'!S873</f>
        <v>DIRECT</v>
      </c>
      <c r="F882" s="2" t="str">
        <f>IF(O882='06A_Варіанти'!E873,'06A_Варіанти'!E$1,IF(O882='06A_Варіанти'!F873,'06A_Варіанти'!F$1,IF(O882='06A_Варіанти'!G873,'06A_Варіанти'!G$1,IF(O882='06A_Варіанти'!H873,'06A_Варіанти'!H$1,IF(O882='06A_Варіанти'!I873,'06A_Варіанти'!I$1,IF(O882='06A_Варіанти'!J873,'06A_Варіанти'!J$1,IF(O882='06A_Варіанти'!K873,'06A_Варіанти'!K$1,IF(O882='06A_Варіанти'!L873,'06A_Варіанти'!L$1,IF(O882='06A_Варіанти'!M873,'06A_Варіанти'!M$1,IF(O882='06A_Варіанти'!N873,'06A_Варіанти'!N$1,IF(O882='06A_Варіанти'!O873,'06A_Варіанти'!O$1,IF(O882='06A_Варіанти'!P873,'06A_Варіанти'!P$1,IF(O882='06A_Варіанти'!Q873,'06A_Варіанти'!Q$1,IF(O882='06A_Варіанти'!R873,'06A_Варіанти'!R$1,"НЕМАЄ МАРШРУТУ"))))))))))))))</f>
        <v>DIRECT</v>
      </c>
      <c r="G882" s="2" t="str">
        <f t="shared" si="91"/>
        <v>БЕЗ ЗМІН</v>
      </c>
      <c r="H882" s="2">
        <f>IF(G882="НЕМАЄ МАРШРУТУ",0,O882-'06A_Варіанти'!T873)</f>
        <v>0</v>
      </c>
      <c r="I882" s="2">
        <f>IFERROR(INDEX('04_Потоки'!$E:$E,MATCH(A882,'04_Потоки'!$A:$A,0)),0)</f>
        <v>2.2389999999999999</v>
      </c>
      <c r="J882" s="2">
        <f t="shared" si="92"/>
        <v>1</v>
      </c>
      <c r="K882" s="2">
        <f>IF(C882="РЦК макси",0,2*'06A_Варіанти'!T873*J882)</f>
        <v>1355</v>
      </c>
      <c r="L882" s="2">
        <f t="shared" si="93"/>
        <v>1355</v>
      </c>
      <c r="M882" s="2">
        <f t="shared" si="94"/>
        <v>0</v>
      </c>
      <c r="N882" s="9">
        <f t="shared" si="95"/>
        <v>0</v>
      </c>
      <c r="O882" s="2">
        <f>MIN(IF('07A_Конструктор'!$D$5="Так",'06A_Варіанти'!E873,1E+99),IF('07A_Конструктор'!$D$6="Так",'06A_Варіанти'!F873,1E+99),IF('07A_Конструктор'!$D$7="Так",'06A_Варіанти'!G873,1E+99),IF('07A_Конструктор'!$D$8="Так",'06A_Варіанти'!H873,1E+99),IF('07A_Конструктор'!$D$9="Так",'06A_Варіанти'!I873,1E+99),IF('07A_Конструктор'!$D$10="Так",'06A_Варіанти'!J873,1E+99),IF('07A_Конструктор'!$D$11="Так",'06A_Варіанти'!K873,1E+99),IF('07A_Конструктор'!$D$12="Так",'06A_Варіанти'!L873,1E+99),IF('07A_Конструктор'!$D$13="Так",'06A_Варіанти'!M873,1E+99),IF('07A_Конструктор'!$D$14="Так",'06A_Варіанти'!N873,1E+99),IF('07A_Конструктор'!$D$15="Так",'06A_Варіанти'!O873,1E+99),IF('07A_Конструктор'!$D$16="Так",'06A_Варіанти'!P873,1E+99),IF('07A_Конструктор'!$D$17="Так",'06A_Варіанти'!Q873,1E+99),IF('06A_Варіанти'!R873="",1E+99,'06A_Варіанти'!R873))</f>
        <v>677.5</v>
      </c>
      <c r="P882" s="2" t="str">
        <f t="shared" si="96"/>
        <v>5 т</v>
      </c>
      <c r="Q882" s="2">
        <f t="shared" si="97"/>
        <v>14</v>
      </c>
      <c r="R882" s="2">
        <f>IF(OR(C882="РЦК макси",C882="РЦЧ SKU"),"SKU-потік",IFERROR(VLOOKUP(D882,'02_РЦ'!$A$3:$I$7,5,FALSE),0))</f>
        <v>200</v>
      </c>
      <c r="S882" s="2" t="str">
        <f>IF(OR(C882="РЦК макси",C882="РЦЧ SKU"),"Не рахується в ліміт",IFERROR(VLOOKUP(D882,'02_РЦ'!$A$3:$I$7,9,FALSE),"Немає РЦ"))</f>
        <v>В межах</v>
      </c>
    </row>
    <row r="883" spans="1:19">
      <c r="A883" s="2" t="str">
        <f>'06A_Варіанти'!A874</f>
        <v>BASE_859</v>
      </c>
      <c r="B883" s="2" t="str">
        <f>'06A_Варіанти'!B874</f>
        <v>TT_859</v>
      </c>
      <c r="C883" s="2" t="str">
        <f>'06A_Варіанти'!D874</f>
        <v>Основний</v>
      </c>
      <c r="D883" s="2" t="str">
        <f>'06A_Варіанти'!C874</f>
        <v>РЦП</v>
      </c>
      <c r="E883" s="2" t="str">
        <f>'06A_Варіанти'!S874</f>
        <v>DIRECT</v>
      </c>
      <c r="F883" s="2" t="str">
        <f>IF(O883='06A_Варіанти'!E874,'06A_Варіанти'!E$1,IF(O883='06A_Варіанти'!F874,'06A_Варіанти'!F$1,IF(O883='06A_Варіанти'!G874,'06A_Варіанти'!G$1,IF(O883='06A_Варіанти'!H874,'06A_Варіанти'!H$1,IF(O883='06A_Варіанти'!I874,'06A_Варіанти'!I$1,IF(O883='06A_Варіанти'!J874,'06A_Варіанти'!J$1,IF(O883='06A_Варіанти'!K874,'06A_Варіанти'!K$1,IF(O883='06A_Варіанти'!L874,'06A_Варіанти'!L$1,IF(O883='06A_Варіанти'!M874,'06A_Варіанти'!M$1,IF(O883='06A_Варіанти'!N874,'06A_Варіанти'!N$1,IF(O883='06A_Варіанти'!O874,'06A_Варіанти'!O$1,IF(O883='06A_Варіанти'!P874,'06A_Варіанти'!P$1,IF(O883='06A_Варіанти'!Q874,'06A_Варіанти'!Q$1,IF(O883='06A_Варіанти'!R874,'06A_Варіанти'!R$1,"НЕМАЄ МАРШРУТУ"))))))))))))))</f>
        <v>DIRECT</v>
      </c>
      <c r="G883" s="2" t="str">
        <f t="shared" si="91"/>
        <v>БЕЗ ЗМІН</v>
      </c>
      <c r="H883" s="2">
        <f>IF(G883="НЕМАЄ МАРШРУТУ",0,O883-'06A_Варіанти'!T874)</f>
        <v>0</v>
      </c>
      <c r="I883" s="2">
        <f>IFERROR(INDEX('04_Потоки'!$E:$E,MATCH(A883,'04_Потоки'!$A:$A,0)),0)</f>
        <v>2.2389999999999999</v>
      </c>
      <c r="J883" s="2">
        <f t="shared" si="92"/>
        <v>1</v>
      </c>
      <c r="K883" s="2">
        <f>IF(C883="РЦК макси",0,2*'06A_Варіанти'!T874*J883)</f>
        <v>843</v>
      </c>
      <c r="L883" s="2">
        <f t="shared" si="93"/>
        <v>843</v>
      </c>
      <c r="M883" s="2">
        <f t="shared" si="94"/>
        <v>0</v>
      </c>
      <c r="N883" s="9">
        <f t="shared" si="95"/>
        <v>0</v>
      </c>
      <c r="O883" s="2">
        <f>MIN(IF('07A_Конструктор'!$D$5="Так",'06A_Варіанти'!E874,1E+99),IF('07A_Конструктор'!$D$6="Так",'06A_Варіанти'!F874,1E+99),IF('07A_Конструктор'!$D$7="Так",'06A_Варіанти'!G874,1E+99),IF('07A_Конструктор'!$D$8="Так",'06A_Варіанти'!H874,1E+99),IF('07A_Конструктор'!$D$9="Так",'06A_Варіанти'!I874,1E+99),IF('07A_Конструктор'!$D$10="Так",'06A_Варіанти'!J874,1E+99),IF('07A_Конструктор'!$D$11="Так",'06A_Варіанти'!K874,1E+99),IF('07A_Конструктор'!$D$12="Так",'06A_Варіанти'!L874,1E+99),IF('07A_Конструктор'!$D$13="Так",'06A_Варіанти'!M874,1E+99),IF('07A_Конструктор'!$D$14="Так",'06A_Варіанти'!N874,1E+99),IF('07A_Конструктор'!$D$15="Так",'06A_Варіанти'!O874,1E+99),IF('07A_Конструктор'!$D$16="Так",'06A_Варіанти'!P874,1E+99),IF('07A_Конструктор'!$D$17="Так",'06A_Варіанти'!Q874,1E+99),IF('06A_Варіанти'!R874="",1E+99,'06A_Варіанти'!R874))</f>
        <v>421.5</v>
      </c>
      <c r="P883" s="2" t="str">
        <f t="shared" si="96"/>
        <v>5 т</v>
      </c>
      <c r="Q883" s="2">
        <f t="shared" si="97"/>
        <v>14</v>
      </c>
      <c r="R883" s="2">
        <f>IF(OR(C883="РЦК макси",C883="РЦЧ SKU"),"SKU-потік",IFERROR(VLOOKUP(D883,'02_РЦ'!$A$3:$I$7,5,FALSE),0))</f>
        <v>800</v>
      </c>
      <c r="S883" s="2" t="str">
        <f>IF(OR(C883="РЦК макси",C883="РЦЧ SKU"),"Не рахується в ліміт",IFERROR(VLOOKUP(D883,'02_РЦ'!$A$3:$I$7,9,FALSE),"Немає РЦ"))</f>
        <v>В межах</v>
      </c>
    </row>
    <row r="884" spans="1:19">
      <c r="A884" s="2" t="str">
        <f>'06A_Варіанти'!A875</f>
        <v>BASE_863</v>
      </c>
      <c r="B884" s="2" t="str">
        <f>'06A_Варіанти'!B875</f>
        <v>TT_863</v>
      </c>
      <c r="C884" s="2" t="str">
        <f>'06A_Варіанти'!D875</f>
        <v>Основний</v>
      </c>
      <c r="D884" s="2" t="str">
        <f>'06A_Варіанти'!C875</f>
        <v>РЦВ</v>
      </c>
      <c r="E884" s="2" t="str">
        <f>'06A_Варіанти'!S875</f>
        <v>DIRECT</v>
      </c>
      <c r="F884" s="2" t="str">
        <f>IF(O884='06A_Варіанти'!E875,'06A_Варіанти'!E$1,IF(O884='06A_Варіанти'!F875,'06A_Варіанти'!F$1,IF(O884='06A_Варіанти'!G875,'06A_Варіанти'!G$1,IF(O884='06A_Варіанти'!H875,'06A_Варіанти'!H$1,IF(O884='06A_Варіанти'!I875,'06A_Варіанти'!I$1,IF(O884='06A_Варіанти'!J875,'06A_Варіанти'!J$1,IF(O884='06A_Варіанти'!K875,'06A_Варіанти'!K$1,IF(O884='06A_Варіанти'!L875,'06A_Варіанти'!L$1,IF(O884='06A_Варіанти'!M875,'06A_Варіанти'!M$1,IF(O884='06A_Варіанти'!N875,'06A_Варіанти'!N$1,IF(O884='06A_Варіанти'!O875,'06A_Варіанти'!O$1,IF(O884='06A_Варіанти'!P875,'06A_Варіанти'!P$1,IF(O884='06A_Варіанти'!Q875,'06A_Варіанти'!Q$1,IF(O884='06A_Варіанти'!R875,'06A_Варіанти'!R$1,"НЕМАЄ МАРШРУТУ"))))))))))))))</f>
        <v>DIRECT</v>
      </c>
      <c r="G884" s="2" t="str">
        <f t="shared" si="91"/>
        <v>БЕЗ ЗМІН</v>
      </c>
      <c r="H884" s="2">
        <f>IF(G884="НЕМАЄ МАРШРУТУ",0,O884-'06A_Варіанти'!T875)</f>
        <v>0</v>
      </c>
      <c r="I884" s="2">
        <f>IFERROR(INDEX('04_Потоки'!$E:$E,MATCH(A884,'04_Потоки'!$A:$A,0)),0)</f>
        <v>2.2389999999999999</v>
      </c>
      <c r="J884" s="2">
        <f t="shared" si="92"/>
        <v>1</v>
      </c>
      <c r="K884" s="2">
        <f>IF(C884="РЦК макси",0,2*'06A_Варіанти'!T875*J884)</f>
        <v>875.2</v>
      </c>
      <c r="L884" s="2">
        <f t="shared" si="93"/>
        <v>875.2</v>
      </c>
      <c r="M884" s="2">
        <f t="shared" si="94"/>
        <v>0</v>
      </c>
      <c r="N884" s="9">
        <f t="shared" si="95"/>
        <v>0</v>
      </c>
      <c r="O884" s="2">
        <f>MIN(IF('07A_Конструктор'!$D$5="Так",'06A_Варіанти'!E875,1E+99),IF('07A_Конструктор'!$D$6="Так",'06A_Варіанти'!F875,1E+99),IF('07A_Конструктор'!$D$7="Так",'06A_Варіанти'!G875,1E+99),IF('07A_Конструктор'!$D$8="Так",'06A_Варіанти'!H875,1E+99),IF('07A_Конструктор'!$D$9="Так",'06A_Варіанти'!I875,1E+99),IF('07A_Конструктор'!$D$10="Так",'06A_Варіанти'!J875,1E+99),IF('07A_Конструктор'!$D$11="Так",'06A_Варіанти'!K875,1E+99),IF('07A_Конструктор'!$D$12="Так",'06A_Варіанти'!L875,1E+99),IF('07A_Конструктор'!$D$13="Так",'06A_Варіанти'!M875,1E+99),IF('07A_Конструктор'!$D$14="Так",'06A_Варіанти'!N875,1E+99),IF('07A_Конструктор'!$D$15="Так",'06A_Варіанти'!O875,1E+99),IF('07A_Конструктор'!$D$16="Так",'06A_Варіанти'!P875,1E+99),IF('07A_Конструктор'!$D$17="Так",'06A_Варіанти'!Q875,1E+99),IF('06A_Варіанти'!R875="",1E+99,'06A_Варіанти'!R875))</f>
        <v>437.6</v>
      </c>
      <c r="P884" s="2" t="str">
        <f t="shared" si="96"/>
        <v>5 т</v>
      </c>
      <c r="Q884" s="2">
        <f t="shared" si="97"/>
        <v>14</v>
      </c>
      <c r="R884" s="2">
        <f>IF(OR(C884="РЦК макси",C884="РЦЧ SKU"),"SKU-потік",IFERROR(VLOOKUP(D884,'02_РЦ'!$A$3:$I$7,5,FALSE),0))</f>
        <v>500</v>
      </c>
      <c r="S884" s="2" t="str">
        <f>IF(OR(C884="РЦК макси",C884="РЦЧ SKU"),"Не рахується в ліміт",IFERROR(VLOOKUP(D884,'02_РЦ'!$A$3:$I$7,9,FALSE),"Немає РЦ"))</f>
        <v>В межах</v>
      </c>
    </row>
    <row r="885" spans="1:19">
      <c r="A885" s="2" t="str">
        <f>'06A_Варіанти'!A876</f>
        <v>BASE_885</v>
      </c>
      <c r="B885" s="2" t="str">
        <f>'06A_Варіанти'!B876</f>
        <v>TT_885</v>
      </c>
      <c r="C885" s="2" t="str">
        <f>'06A_Варіанти'!D876</f>
        <v>Основний</v>
      </c>
      <c r="D885" s="2" t="str">
        <f>'06A_Варіанти'!C876</f>
        <v>РЦВ</v>
      </c>
      <c r="E885" s="2" t="str">
        <f>'06A_Варіанти'!S876</f>
        <v>DIRECT</v>
      </c>
      <c r="F885" s="2" t="str">
        <f>IF(O885='06A_Варіанти'!E876,'06A_Варіанти'!E$1,IF(O885='06A_Варіанти'!F876,'06A_Варіанти'!F$1,IF(O885='06A_Варіанти'!G876,'06A_Варіанти'!G$1,IF(O885='06A_Варіанти'!H876,'06A_Варіанти'!H$1,IF(O885='06A_Варіанти'!I876,'06A_Варіанти'!I$1,IF(O885='06A_Варіанти'!J876,'06A_Варіанти'!J$1,IF(O885='06A_Варіанти'!K876,'06A_Варіанти'!K$1,IF(O885='06A_Варіанти'!L876,'06A_Варіанти'!L$1,IF(O885='06A_Варіанти'!M876,'06A_Варіанти'!M$1,IF(O885='06A_Варіанти'!N876,'06A_Варіанти'!N$1,IF(O885='06A_Варіанти'!O876,'06A_Варіанти'!O$1,IF(O885='06A_Варіанти'!P876,'06A_Варіанти'!P$1,IF(O885='06A_Варіанти'!Q876,'06A_Варіанти'!Q$1,IF(O885='06A_Варіанти'!R876,'06A_Варіанти'!R$1,"НЕМАЄ МАРШРУТУ"))))))))))))))</f>
        <v>DIRECT</v>
      </c>
      <c r="G885" s="2" t="str">
        <f t="shared" si="91"/>
        <v>БЕЗ ЗМІН</v>
      </c>
      <c r="H885" s="2">
        <f>IF(G885="НЕМАЄ МАРШРУТУ",0,O885-'06A_Варіанти'!T876)</f>
        <v>0</v>
      </c>
      <c r="I885" s="2">
        <f>IFERROR(INDEX('04_Потоки'!$E:$E,MATCH(A885,'04_Потоки'!$A:$A,0)),0)</f>
        <v>2.2389999999999999</v>
      </c>
      <c r="J885" s="2">
        <f t="shared" si="92"/>
        <v>1</v>
      </c>
      <c r="K885" s="2">
        <f>IF(C885="РЦК макси",0,2*'06A_Варіанти'!T876*J885)</f>
        <v>873.4</v>
      </c>
      <c r="L885" s="2">
        <f t="shared" si="93"/>
        <v>873.4</v>
      </c>
      <c r="M885" s="2">
        <f t="shared" si="94"/>
        <v>0</v>
      </c>
      <c r="N885" s="9">
        <f t="shared" si="95"/>
        <v>0</v>
      </c>
      <c r="O885" s="2">
        <f>MIN(IF('07A_Конструктор'!$D$5="Так",'06A_Варіанти'!E876,1E+99),IF('07A_Конструктор'!$D$6="Так",'06A_Варіанти'!F876,1E+99),IF('07A_Конструктор'!$D$7="Так",'06A_Варіанти'!G876,1E+99),IF('07A_Конструктор'!$D$8="Так",'06A_Варіанти'!H876,1E+99),IF('07A_Конструктор'!$D$9="Так",'06A_Варіанти'!I876,1E+99),IF('07A_Конструктор'!$D$10="Так",'06A_Варіанти'!J876,1E+99),IF('07A_Конструктор'!$D$11="Так",'06A_Варіанти'!K876,1E+99),IF('07A_Конструктор'!$D$12="Так",'06A_Варіанти'!L876,1E+99),IF('07A_Конструктор'!$D$13="Так",'06A_Варіанти'!M876,1E+99),IF('07A_Конструктор'!$D$14="Так",'06A_Варіанти'!N876,1E+99),IF('07A_Конструктор'!$D$15="Так",'06A_Варіанти'!O876,1E+99),IF('07A_Конструктор'!$D$16="Так",'06A_Варіанти'!P876,1E+99),IF('07A_Конструктор'!$D$17="Так",'06A_Варіанти'!Q876,1E+99),IF('06A_Варіанти'!R876="",1E+99,'06A_Варіанти'!R876))</f>
        <v>436.7</v>
      </c>
      <c r="P885" s="2" t="str">
        <f t="shared" si="96"/>
        <v>5 т</v>
      </c>
      <c r="Q885" s="2">
        <f t="shared" si="97"/>
        <v>14</v>
      </c>
      <c r="R885" s="2">
        <f>IF(OR(C885="РЦК макси",C885="РЦЧ SKU"),"SKU-потік",IFERROR(VLOOKUP(D885,'02_РЦ'!$A$3:$I$7,5,FALSE),0))</f>
        <v>500</v>
      </c>
      <c r="S885" s="2" t="str">
        <f>IF(OR(C885="РЦК макси",C885="РЦЧ SKU"),"Не рахується в ліміт",IFERROR(VLOOKUP(D885,'02_РЦ'!$A$3:$I$7,9,FALSE),"Немає РЦ"))</f>
        <v>В межах</v>
      </c>
    </row>
    <row r="886" spans="1:19">
      <c r="A886" s="2" t="str">
        <f>'06A_Варіанти'!A877</f>
        <v>BASE_780</v>
      </c>
      <c r="B886" s="2" t="str">
        <f>'06A_Варіанти'!B877</f>
        <v>TT_780</v>
      </c>
      <c r="C886" s="2" t="str">
        <f>'06A_Варіанти'!D877</f>
        <v>Основний</v>
      </c>
      <c r="D886" s="2" t="str">
        <f>'06A_Варіанти'!C877</f>
        <v>РЦП</v>
      </c>
      <c r="E886" s="2" t="str">
        <f>'06A_Варіанти'!S877</f>
        <v>DIRECT</v>
      </c>
      <c r="F886" s="2" t="str">
        <f>IF(O886='06A_Варіанти'!E877,'06A_Варіанти'!E$1,IF(O886='06A_Варіанти'!F877,'06A_Варіанти'!F$1,IF(O886='06A_Варіанти'!G877,'06A_Варіанти'!G$1,IF(O886='06A_Варіанти'!H877,'06A_Варіанти'!H$1,IF(O886='06A_Варіанти'!I877,'06A_Варіанти'!I$1,IF(O886='06A_Варіанти'!J877,'06A_Варіанти'!J$1,IF(O886='06A_Варіанти'!K877,'06A_Варіанти'!K$1,IF(O886='06A_Варіанти'!L877,'06A_Варіанти'!L$1,IF(O886='06A_Варіанти'!M877,'06A_Варіанти'!M$1,IF(O886='06A_Варіанти'!N877,'06A_Варіанти'!N$1,IF(O886='06A_Варіанти'!O877,'06A_Варіанти'!O$1,IF(O886='06A_Варіанти'!P877,'06A_Варіанти'!P$1,IF(O886='06A_Варіанти'!Q877,'06A_Варіанти'!Q$1,IF(O886='06A_Варіанти'!R877,'06A_Варіанти'!R$1,"НЕМАЄ МАРШРУТУ"))))))))))))))</f>
        <v>DIRECT</v>
      </c>
      <c r="G886" s="2" t="str">
        <f t="shared" si="91"/>
        <v>БЕЗ ЗМІН</v>
      </c>
      <c r="H886" s="2">
        <f>IF(G886="НЕМАЄ МАРШРУТУ",0,O886-'06A_Варіанти'!T877)</f>
        <v>0</v>
      </c>
      <c r="I886" s="2">
        <f>IFERROR(INDEX('04_Потоки'!$E:$E,MATCH(A886,'04_Потоки'!$A:$A,0)),0)</f>
        <v>2.2389999999999999</v>
      </c>
      <c r="J886" s="2">
        <f t="shared" si="92"/>
        <v>1</v>
      </c>
      <c r="K886" s="2">
        <f>IF(C886="РЦК макси",0,2*'06A_Варіанти'!T877*J886)</f>
        <v>844</v>
      </c>
      <c r="L886" s="2">
        <f t="shared" si="93"/>
        <v>844</v>
      </c>
      <c r="M886" s="2">
        <f t="shared" si="94"/>
        <v>0</v>
      </c>
      <c r="N886" s="9">
        <f t="shared" si="95"/>
        <v>0</v>
      </c>
      <c r="O886" s="2">
        <f>MIN(IF('07A_Конструктор'!$D$5="Так",'06A_Варіанти'!E877,1E+99),IF('07A_Конструктор'!$D$6="Так",'06A_Варіанти'!F877,1E+99),IF('07A_Конструктор'!$D$7="Так",'06A_Варіанти'!G877,1E+99),IF('07A_Конструктор'!$D$8="Так",'06A_Варіанти'!H877,1E+99),IF('07A_Конструктор'!$D$9="Так",'06A_Варіанти'!I877,1E+99),IF('07A_Конструктор'!$D$10="Так",'06A_Варіанти'!J877,1E+99),IF('07A_Конструктор'!$D$11="Так",'06A_Варіанти'!K877,1E+99),IF('07A_Конструктор'!$D$12="Так",'06A_Варіанти'!L877,1E+99),IF('07A_Конструктор'!$D$13="Так",'06A_Варіанти'!M877,1E+99),IF('07A_Конструктор'!$D$14="Так",'06A_Варіанти'!N877,1E+99),IF('07A_Конструктор'!$D$15="Так",'06A_Варіанти'!O877,1E+99),IF('07A_Конструктор'!$D$16="Так",'06A_Варіанти'!P877,1E+99),IF('07A_Конструктор'!$D$17="Так",'06A_Варіанти'!Q877,1E+99),IF('06A_Варіанти'!R877="",1E+99,'06A_Варіанти'!R877))</f>
        <v>422</v>
      </c>
      <c r="P886" s="2" t="str">
        <f t="shared" si="96"/>
        <v>5 т</v>
      </c>
      <c r="Q886" s="2">
        <f t="shared" si="97"/>
        <v>14</v>
      </c>
      <c r="R886" s="2">
        <f>IF(OR(C886="РЦК макси",C886="РЦЧ SKU"),"SKU-потік",IFERROR(VLOOKUP(D886,'02_РЦ'!$A$3:$I$7,5,FALSE),0))</f>
        <v>800</v>
      </c>
      <c r="S886" s="2" t="str">
        <f>IF(OR(C886="РЦК макси",C886="РЦЧ SKU"),"Не рахується в ліміт",IFERROR(VLOOKUP(D886,'02_РЦ'!$A$3:$I$7,9,FALSE),"Немає РЦ"))</f>
        <v>В межах</v>
      </c>
    </row>
    <row r="887" spans="1:19">
      <c r="A887" s="2" t="str">
        <f>'06A_Варіанти'!A878</f>
        <v>BASE_899</v>
      </c>
      <c r="B887" s="2" t="str">
        <f>'06A_Варіанти'!B878</f>
        <v>TT_899</v>
      </c>
      <c r="C887" s="2" t="str">
        <f>'06A_Варіанти'!D878</f>
        <v>Основний</v>
      </c>
      <c r="D887" s="2" t="str">
        <f>'06A_Варіанти'!C878</f>
        <v>РЦВ</v>
      </c>
      <c r="E887" s="2" t="str">
        <f>'06A_Варіанти'!S878</f>
        <v>DIRECT</v>
      </c>
      <c r="F887" s="2" t="str">
        <f>IF(O887='06A_Варіанти'!E878,'06A_Варіанти'!E$1,IF(O887='06A_Варіанти'!F878,'06A_Варіанти'!F$1,IF(O887='06A_Варіанти'!G878,'06A_Варіанти'!G$1,IF(O887='06A_Варіанти'!H878,'06A_Варіанти'!H$1,IF(O887='06A_Варіанти'!I878,'06A_Варіанти'!I$1,IF(O887='06A_Варіанти'!J878,'06A_Варіанти'!J$1,IF(O887='06A_Варіанти'!K878,'06A_Варіанти'!K$1,IF(O887='06A_Варіанти'!L878,'06A_Варіанти'!L$1,IF(O887='06A_Варіанти'!M878,'06A_Варіанти'!M$1,IF(O887='06A_Варіанти'!N878,'06A_Варіанти'!N$1,IF(O887='06A_Варіанти'!O878,'06A_Варіанти'!O$1,IF(O887='06A_Варіанти'!P878,'06A_Варіанти'!P$1,IF(O887='06A_Варіанти'!Q878,'06A_Варіанти'!Q$1,IF(O887='06A_Варіанти'!R878,'06A_Варіанти'!R$1,"НЕМАЄ МАРШРУТУ"))))))))))))))</f>
        <v>DIRECT</v>
      </c>
      <c r="G887" s="2" t="str">
        <f t="shared" si="91"/>
        <v>БЕЗ ЗМІН</v>
      </c>
      <c r="H887" s="2">
        <f>IF(G887="НЕМАЄ МАРШРУТУ",0,O887-'06A_Варіанти'!T878)</f>
        <v>0</v>
      </c>
      <c r="I887" s="2">
        <f>IFERROR(INDEX('04_Потоки'!$E:$E,MATCH(A887,'04_Потоки'!$A:$A,0)),0)</f>
        <v>2.2389999999999999</v>
      </c>
      <c r="J887" s="2">
        <f t="shared" si="92"/>
        <v>1</v>
      </c>
      <c r="K887" s="2">
        <f>IF(C887="РЦК макси",0,2*'06A_Варіанти'!T878*J887)</f>
        <v>874.6</v>
      </c>
      <c r="L887" s="2">
        <f t="shared" si="93"/>
        <v>874.6</v>
      </c>
      <c r="M887" s="2">
        <f t="shared" si="94"/>
        <v>0</v>
      </c>
      <c r="N887" s="9">
        <f t="shared" si="95"/>
        <v>0</v>
      </c>
      <c r="O887" s="2">
        <f>MIN(IF('07A_Конструктор'!$D$5="Так",'06A_Варіанти'!E878,1E+99),IF('07A_Конструктор'!$D$6="Так",'06A_Варіанти'!F878,1E+99),IF('07A_Конструктор'!$D$7="Так",'06A_Варіанти'!G878,1E+99),IF('07A_Конструктор'!$D$8="Так",'06A_Варіанти'!H878,1E+99),IF('07A_Конструктор'!$D$9="Так",'06A_Варіанти'!I878,1E+99),IF('07A_Конструктор'!$D$10="Так",'06A_Варіанти'!J878,1E+99),IF('07A_Конструктор'!$D$11="Так",'06A_Варіанти'!K878,1E+99),IF('07A_Конструктор'!$D$12="Так",'06A_Варіанти'!L878,1E+99),IF('07A_Конструктор'!$D$13="Так",'06A_Варіанти'!M878,1E+99),IF('07A_Конструктор'!$D$14="Так",'06A_Варіанти'!N878,1E+99),IF('07A_Конструктор'!$D$15="Так",'06A_Варіанти'!O878,1E+99),IF('07A_Конструктор'!$D$16="Так",'06A_Варіанти'!P878,1E+99),IF('07A_Конструктор'!$D$17="Так",'06A_Варіанти'!Q878,1E+99),IF('06A_Варіанти'!R878="",1E+99,'06A_Варіанти'!R878))</f>
        <v>437.3</v>
      </c>
      <c r="P887" s="2" t="str">
        <f t="shared" si="96"/>
        <v>5 т</v>
      </c>
      <c r="Q887" s="2">
        <f t="shared" si="97"/>
        <v>14</v>
      </c>
      <c r="R887" s="2">
        <f>IF(OR(C887="РЦК макси",C887="РЦЧ SKU"),"SKU-потік",IFERROR(VLOOKUP(D887,'02_РЦ'!$A$3:$I$7,5,FALSE),0))</f>
        <v>500</v>
      </c>
      <c r="S887" s="2" t="str">
        <f>IF(OR(C887="РЦК макси",C887="РЦЧ SKU"),"Не рахується в ліміт",IFERROR(VLOOKUP(D887,'02_РЦ'!$A$3:$I$7,9,FALSE),"Немає РЦ"))</f>
        <v>В межах</v>
      </c>
    </row>
    <row r="888" spans="1:19">
      <c r="A888" s="2" t="str">
        <f>'06A_Варіанти'!A879</f>
        <v>BASE_908</v>
      </c>
      <c r="B888" s="2" t="str">
        <f>'06A_Варіанти'!B879</f>
        <v>TT_908</v>
      </c>
      <c r="C888" s="2" t="str">
        <f>'06A_Варіанти'!D879</f>
        <v>Основний</v>
      </c>
      <c r="D888" s="2" t="str">
        <f>'06A_Варіанти'!C879</f>
        <v>РЦВ</v>
      </c>
      <c r="E888" s="2" t="str">
        <f>'06A_Варіанти'!S879</f>
        <v>DIRECT</v>
      </c>
      <c r="F888" s="2" t="str">
        <f>IF(O888='06A_Варіанти'!E879,'06A_Варіанти'!E$1,IF(O888='06A_Варіанти'!F879,'06A_Варіанти'!F$1,IF(O888='06A_Варіанти'!G879,'06A_Варіанти'!G$1,IF(O888='06A_Варіанти'!H879,'06A_Варіанти'!H$1,IF(O888='06A_Варіанти'!I879,'06A_Варіанти'!I$1,IF(O888='06A_Варіанти'!J879,'06A_Варіанти'!J$1,IF(O888='06A_Варіанти'!K879,'06A_Варіанти'!K$1,IF(O888='06A_Варіанти'!L879,'06A_Варіанти'!L$1,IF(O888='06A_Варіанти'!M879,'06A_Варіанти'!M$1,IF(O888='06A_Варіанти'!N879,'06A_Варіанти'!N$1,IF(O888='06A_Варіанти'!O879,'06A_Варіанти'!O$1,IF(O888='06A_Варіанти'!P879,'06A_Варіанти'!P$1,IF(O888='06A_Варіанти'!Q879,'06A_Варіанти'!Q$1,IF(O888='06A_Варіанти'!R879,'06A_Варіанти'!R$1,"НЕМАЄ МАРШРУТУ"))))))))))))))</f>
        <v>DIRECT</v>
      </c>
      <c r="G888" s="2" t="str">
        <f t="shared" si="91"/>
        <v>БЕЗ ЗМІН</v>
      </c>
      <c r="H888" s="2">
        <f>IF(G888="НЕМАЄ МАРШРУТУ",0,O888-'06A_Варіанти'!T879)</f>
        <v>0</v>
      </c>
      <c r="I888" s="2">
        <f>IFERROR(INDEX('04_Потоки'!$E:$E,MATCH(A888,'04_Потоки'!$A:$A,0)),0)</f>
        <v>2.2389999999999999</v>
      </c>
      <c r="J888" s="2">
        <f t="shared" si="92"/>
        <v>1</v>
      </c>
      <c r="K888" s="2">
        <f>IF(C888="РЦК макси",0,2*'06A_Варіанти'!T879*J888)</f>
        <v>884.8</v>
      </c>
      <c r="L888" s="2">
        <f t="shared" si="93"/>
        <v>884.8</v>
      </c>
      <c r="M888" s="2">
        <f t="shared" si="94"/>
        <v>0</v>
      </c>
      <c r="N888" s="9">
        <f t="shared" si="95"/>
        <v>0</v>
      </c>
      <c r="O888" s="2">
        <f>MIN(IF('07A_Конструктор'!$D$5="Так",'06A_Варіанти'!E879,1E+99),IF('07A_Конструктор'!$D$6="Так",'06A_Варіанти'!F879,1E+99),IF('07A_Конструктор'!$D$7="Так",'06A_Варіанти'!G879,1E+99),IF('07A_Конструктор'!$D$8="Так",'06A_Варіанти'!H879,1E+99),IF('07A_Конструктор'!$D$9="Так",'06A_Варіанти'!I879,1E+99),IF('07A_Конструктор'!$D$10="Так",'06A_Варіанти'!J879,1E+99),IF('07A_Конструктор'!$D$11="Так",'06A_Варіанти'!K879,1E+99),IF('07A_Конструктор'!$D$12="Так",'06A_Варіанти'!L879,1E+99),IF('07A_Конструктор'!$D$13="Так",'06A_Варіанти'!M879,1E+99),IF('07A_Конструктор'!$D$14="Так",'06A_Варіанти'!N879,1E+99),IF('07A_Конструктор'!$D$15="Так",'06A_Варіанти'!O879,1E+99),IF('07A_Конструктор'!$D$16="Так",'06A_Варіанти'!P879,1E+99),IF('07A_Конструктор'!$D$17="Так",'06A_Варіанти'!Q879,1E+99),IF('06A_Варіанти'!R879="",1E+99,'06A_Варіанти'!R879))</f>
        <v>442.4</v>
      </c>
      <c r="P888" s="2" t="str">
        <f t="shared" si="96"/>
        <v>5 т</v>
      </c>
      <c r="Q888" s="2">
        <f t="shared" si="97"/>
        <v>14</v>
      </c>
      <c r="R888" s="2">
        <f>IF(OR(C888="РЦК макси",C888="РЦЧ SKU"),"SKU-потік",IFERROR(VLOOKUP(D888,'02_РЦ'!$A$3:$I$7,5,FALSE),0))</f>
        <v>500</v>
      </c>
      <c r="S888" s="2" t="str">
        <f>IF(OR(C888="РЦК макси",C888="РЦЧ SKU"),"Не рахується в ліміт",IFERROR(VLOOKUP(D888,'02_РЦ'!$A$3:$I$7,9,FALSE),"Немає РЦ"))</f>
        <v>В межах</v>
      </c>
    </row>
    <row r="889" spans="1:19">
      <c r="A889" s="2" t="str">
        <f>'06A_Варіанти'!A880</f>
        <v>BASE_175</v>
      </c>
      <c r="B889" s="2" t="str">
        <f>'06A_Варіанти'!B880</f>
        <v>TT_175</v>
      </c>
      <c r="C889" s="2" t="str">
        <f>'06A_Варіанти'!D880</f>
        <v>Основний</v>
      </c>
      <c r="D889" s="2" t="str">
        <f>'06A_Варіанти'!C880</f>
        <v>РЦП</v>
      </c>
      <c r="E889" s="2" t="str">
        <f>'06A_Варіанти'!S880</f>
        <v>DIRECT</v>
      </c>
      <c r="F889" s="2" t="str">
        <f>IF(O889='06A_Варіанти'!E880,'06A_Варіанти'!E$1,IF(O889='06A_Варіанти'!F880,'06A_Варіанти'!F$1,IF(O889='06A_Варіанти'!G880,'06A_Варіанти'!G$1,IF(O889='06A_Варіанти'!H880,'06A_Варіанти'!H$1,IF(O889='06A_Варіанти'!I880,'06A_Варіанти'!I$1,IF(O889='06A_Варіанти'!J880,'06A_Варіанти'!J$1,IF(O889='06A_Варіанти'!K880,'06A_Варіанти'!K$1,IF(O889='06A_Варіанти'!L880,'06A_Варіанти'!L$1,IF(O889='06A_Варіанти'!M880,'06A_Варіанти'!M$1,IF(O889='06A_Варіанти'!N880,'06A_Варіанти'!N$1,IF(O889='06A_Варіанти'!O880,'06A_Варіанти'!O$1,IF(O889='06A_Варіанти'!P880,'06A_Варіанти'!P$1,IF(O889='06A_Варіанти'!Q880,'06A_Варіанти'!Q$1,IF(O889='06A_Варіанти'!R880,'06A_Варіанти'!R$1,"НЕМАЄ МАРШРУТУ"))))))))))))))</f>
        <v>DIRECT</v>
      </c>
      <c r="G889" s="2" t="str">
        <f t="shared" si="91"/>
        <v>БЕЗ ЗМІН</v>
      </c>
      <c r="H889" s="2">
        <f>IF(G889="НЕМАЄ МАРШРУТУ",0,O889-'06A_Варіанти'!T880)</f>
        <v>0</v>
      </c>
      <c r="I889" s="2">
        <f>IFERROR(INDEX('04_Потоки'!$E:$E,MATCH(A889,'04_Потоки'!$A:$A,0)),0)</f>
        <v>2.2389999999999999</v>
      </c>
      <c r="J889" s="2">
        <f t="shared" si="92"/>
        <v>1</v>
      </c>
      <c r="K889" s="2">
        <f>IF(C889="РЦК макси",0,2*'06A_Варіанти'!T880*J889)</f>
        <v>481.4</v>
      </c>
      <c r="L889" s="2">
        <f t="shared" si="93"/>
        <v>481.4</v>
      </c>
      <c r="M889" s="2">
        <f t="shared" si="94"/>
        <v>0</v>
      </c>
      <c r="N889" s="9">
        <f t="shared" si="95"/>
        <v>0</v>
      </c>
      <c r="O889" s="2">
        <f>MIN(IF('07A_Конструктор'!$D$5="Так",'06A_Варіанти'!E880,1E+99),IF('07A_Конструктор'!$D$6="Так",'06A_Варіанти'!F880,1E+99),IF('07A_Конструктор'!$D$7="Так",'06A_Варіанти'!G880,1E+99),IF('07A_Конструктор'!$D$8="Так",'06A_Варіанти'!H880,1E+99),IF('07A_Конструктор'!$D$9="Так",'06A_Варіанти'!I880,1E+99),IF('07A_Конструктор'!$D$10="Так",'06A_Варіанти'!J880,1E+99),IF('07A_Конструктор'!$D$11="Так",'06A_Варіанти'!K880,1E+99),IF('07A_Конструктор'!$D$12="Так",'06A_Варіанти'!L880,1E+99),IF('07A_Конструктор'!$D$13="Так",'06A_Варіанти'!M880,1E+99),IF('07A_Конструктор'!$D$14="Так",'06A_Варіанти'!N880,1E+99),IF('07A_Конструктор'!$D$15="Так",'06A_Варіанти'!O880,1E+99),IF('07A_Конструктор'!$D$16="Так",'06A_Варіанти'!P880,1E+99),IF('07A_Конструктор'!$D$17="Так",'06A_Варіанти'!Q880,1E+99),IF('06A_Варіанти'!R880="",1E+99,'06A_Варіанти'!R880))</f>
        <v>240.7</v>
      </c>
      <c r="P889" s="2" t="str">
        <f t="shared" si="96"/>
        <v>5 т</v>
      </c>
      <c r="Q889" s="2">
        <f t="shared" si="97"/>
        <v>14</v>
      </c>
      <c r="R889" s="2">
        <f>IF(OR(C889="РЦК макси",C889="РЦЧ SKU"),"SKU-потік",IFERROR(VLOOKUP(D889,'02_РЦ'!$A$3:$I$7,5,FALSE),0))</f>
        <v>800</v>
      </c>
      <c r="S889" s="2" t="str">
        <f>IF(OR(C889="РЦК макси",C889="РЦЧ SKU"),"Не рахується в ліміт",IFERROR(VLOOKUP(D889,'02_РЦ'!$A$3:$I$7,9,FALSE),"Немає РЦ"))</f>
        <v>В межах</v>
      </c>
    </row>
    <row r="890" spans="1:19">
      <c r="A890" s="2" t="str">
        <f>'06A_Варіанти'!A881</f>
        <v>BASE_913</v>
      </c>
      <c r="B890" s="2" t="str">
        <f>'06A_Варіанти'!B881</f>
        <v>TT_913</v>
      </c>
      <c r="C890" s="2" t="str">
        <f>'06A_Варіанти'!D881</f>
        <v>Основний</v>
      </c>
      <c r="D890" s="2" t="str">
        <f>'06A_Варіанти'!C881</f>
        <v>РЦВ</v>
      </c>
      <c r="E890" s="2" t="str">
        <f>'06A_Варіанти'!S881</f>
        <v>DIRECT</v>
      </c>
      <c r="F890" s="2" t="str">
        <f>IF(O890='06A_Варіанти'!E881,'06A_Варіанти'!E$1,IF(O890='06A_Варіанти'!F881,'06A_Варіанти'!F$1,IF(O890='06A_Варіанти'!G881,'06A_Варіанти'!G$1,IF(O890='06A_Варіанти'!H881,'06A_Варіанти'!H$1,IF(O890='06A_Варіанти'!I881,'06A_Варіанти'!I$1,IF(O890='06A_Варіанти'!J881,'06A_Варіанти'!J$1,IF(O890='06A_Варіанти'!K881,'06A_Варіанти'!K$1,IF(O890='06A_Варіанти'!L881,'06A_Варіанти'!L$1,IF(O890='06A_Варіанти'!M881,'06A_Варіанти'!M$1,IF(O890='06A_Варіанти'!N881,'06A_Варіанти'!N$1,IF(O890='06A_Варіанти'!O881,'06A_Варіанти'!O$1,IF(O890='06A_Варіанти'!P881,'06A_Варіанти'!P$1,IF(O890='06A_Варіанти'!Q881,'06A_Варіанти'!Q$1,IF(O890='06A_Варіанти'!R881,'06A_Варіанти'!R$1,"НЕМАЄ МАРШРУТУ"))))))))))))))</f>
        <v>DIRECT</v>
      </c>
      <c r="G890" s="2" t="str">
        <f t="shared" si="91"/>
        <v>БЕЗ ЗМІН</v>
      </c>
      <c r="H890" s="2">
        <f>IF(G890="НЕМАЄ МАРШРУТУ",0,O890-'06A_Варіанти'!T881)</f>
        <v>0</v>
      </c>
      <c r="I890" s="2">
        <f>IFERROR(INDEX('04_Потоки'!$E:$E,MATCH(A890,'04_Потоки'!$A:$A,0)),0)</f>
        <v>2.2389999999999999</v>
      </c>
      <c r="J890" s="2">
        <f t="shared" si="92"/>
        <v>1</v>
      </c>
      <c r="K890" s="2">
        <f>IF(C890="РЦК макси",0,2*'06A_Варіанти'!T881*J890)</f>
        <v>626.4</v>
      </c>
      <c r="L890" s="2">
        <f t="shared" si="93"/>
        <v>626.4</v>
      </c>
      <c r="M890" s="2">
        <f t="shared" si="94"/>
        <v>0</v>
      </c>
      <c r="N890" s="9">
        <f t="shared" si="95"/>
        <v>0</v>
      </c>
      <c r="O890" s="2">
        <f>MIN(IF('07A_Конструктор'!$D$5="Так",'06A_Варіанти'!E881,1E+99),IF('07A_Конструктор'!$D$6="Так",'06A_Варіанти'!F881,1E+99),IF('07A_Конструктор'!$D$7="Так",'06A_Варіанти'!G881,1E+99),IF('07A_Конструктор'!$D$8="Так",'06A_Варіанти'!H881,1E+99),IF('07A_Конструктор'!$D$9="Так",'06A_Варіанти'!I881,1E+99),IF('07A_Конструктор'!$D$10="Так",'06A_Варіанти'!J881,1E+99),IF('07A_Конструктор'!$D$11="Так",'06A_Варіанти'!K881,1E+99),IF('07A_Конструктор'!$D$12="Так",'06A_Варіанти'!L881,1E+99),IF('07A_Конструктор'!$D$13="Так",'06A_Варіанти'!M881,1E+99),IF('07A_Конструктор'!$D$14="Так",'06A_Варіанти'!N881,1E+99),IF('07A_Конструктор'!$D$15="Так",'06A_Варіанти'!O881,1E+99),IF('07A_Конструктор'!$D$16="Так",'06A_Варіанти'!P881,1E+99),IF('07A_Конструктор'!$D$17="Так",'06A_Варіанти'!Q881,1E+99),IF('06A_Варіанти'!R881="",1E+99,'06A_Варіанти'!R881))</f>
        <v>313.2</v>
      </c>
      <c r="P890" s="2" t="str">
        <f t="shared" si="96"/>
        <v>5 т</v>
      </c>
      <c r="Q890" s="2">
        <f t="shared" si="97"/>
        <v>14</v>
      </c>
      <c r="R890" s="2">
        <f>IF(OR(C890="РЦК макси",C890="РЦЧ SKU"),"SKU-потік",IFERROR(VLOOKUP(D890,'02_РЦ'!$A$3:$I$7,5,FALSE),0))</f>
        <v>500</v>
      </c>
      <c r="S890" s="2" t="str">
        <f>IF(OR(C890="РЦК макси",C890="РЦЧ SKU"),"Не рахується в ліміт",IFERROR(VLOOKUP(D890,'02_РЦ'!$A$3:$I$7,9,FALSE),"Немає РЦ"))</f>
        <v>В межах</v>
      </c>
    </row>
    <row r="891" spans="1:19">
      <c r="A891" s="2" t="str">
        <f>'06A_Варіанти'!A882</f>
        <v>BASE_933</v>
      </c>
      <c r="B891" s="2" t="str">
        <f>'06A_Варіанти'!B882</f>
        <v>TT_933</v>
      </c>
      <c r="C891" s="2" t="str">
        <f>'06A_Варіанти'!D882</f>
        <v>Основний</v>
      </c>
      <c r="D891" s="2" t="str">
        <f>'06A_Варіанти'!C882</f>
        <v>РЦВ</v>
      </c>
      <c r="E891" s="2" t="str">
        <f>'06A_Варіанти'!S882</f>
        <v>DIRECT</v>
      </c>
      <c r="F891" s="2" t="str">
        <f>IF(O891='06A_Варіанти'!E882,'06A_Варіанти'!E$1,IF(O891='06A_Варіанти'!F882,'06A_Варіанти'!F$1,IF(O891='06A_Варіанти'!G882,'06A_Варіанти'!G$1,IF(O891='06A_Варіанти'!H882,'06A_Варіанти'!H$1,IF(O891='06A_Варіанти'!I882,'06A_Варіанти'!I$1,IF(O891='06A_Варіанти'!J882,'06A_Варіанти'!J$1,IF(O891='06A_Варіанти'!K882,'06A_Варіанти'!K$1,IF(O891='06A_Варіанти'!L882,'06A_Варіанти'!L$1,IF(O891='06A_Варіанти'!M882,'06A_Варіанти'!M$1,IF(O891='06A_Варіанти'!N882,'06A_Варіанти'!N$1,IF(O891='06A_Варіанти'!O882,'06A_Варіанти'!O$1,IF(O891='06A_Варіанти'!P882,'06A_Варіанти'!P$1,IF(O891='06A_Варіанти'!Q882,'06A_Варіанти'!Q$1,IF(O891='06A_Варіанти'!R882,'06A_Варіанти'!R$1,"НЕМАЄ МАРШРУТУ"))))))))))))))</f>
        <v>DIRECT</v>
      </c>
      <c r="G891" s="2" t="str">
        <f t="shared" si="91"/>
        <v>БЕЗ ЗМІН</v>
      </c>
      <c r="H891" s="2">
        <f>IF(G891="НЕМАЄ МАРШРУТУ",0,O891-'06A_Варіанти'!T882)</f>
        <v>0</v>
      </c>
      <c r="I891" s="2">
        <f>IFERROR(INDEX('04_Потоки'!$E:$E,MATCH(A891,'04_Потоки'!$A:$A,0)),0)</f>
        <v>2.2389999999999999</v>
      </c>
      <c r="J891" s="2">
        <f t="shared" si="92"/>
        <v>1</v>
      </c>
      <c r="K891" s="2">
        <f>IF(C891="РЦК макси",0,2*'06A_Варіанти'!T882*J891)</f>
        <v>431.4</v>
      </c>
      <c r="L891" s="2">
        <f t="shared" si="93"/>
        <v>431.4</v>
      </c>
      <c r="M891" s="2">
        <f t="shared" si="94"/>
        <v>0</v>
      </c>
      <c r="N891" s="9">
        <f t="shared" si="95"/>
        <v>0</v>
      </c>
      <c r="O891" s="2">
        <f>MIN(IF('07A_Конструктор'!$D$5="Так",'06A_Варіанти'!E882,1E+99),IF('07A_Конструктор'!$D$6="Так",'06A_Варіанти'!F882,1E+99),IF('07A_Конструктор'!$D$7="Так",'06A_Варіанти'!G882,1E+99),IF('07A_Конструктор'!$D$8="Так",'06A_Варіанти'!H882,1E+99),IF('07A_Конструктор'!$D$9="Так",'06A_Варіанти'!I882,1E+99),IF('07A_Конструктор'!$D$10="Так",'06A_Варіанти'!J882,1E+99),IF('07A_Конструктор'!$D$11="Так",'06A_Варіанти'!K882,1E+99),IF('07A_Конструктор'!$D$12="Так",'06A_Варіанти'!L882,1E+99),IF('07A_Конструктор'!$D$13="Так",'06A_Варіанти'!M882,1E+99),IF('07A_Конструктор'!$D$14="Так",'06A_Варіанти'!N882,1E+99),IF('07A_Конструктор'!$D$15="Так",'06A_Варіанти'!O882,1E+99),IF('07A_Конструктор'!$D$16="Так",'06A_Варіанти'!P882,1E+99),IF('07A_Конструктор'!$D$17="Так",'06A_Варіанти'!Q882,1E+99),IF('06A_Варіанти'!R882="",1E+99,'06A_Варіанти'!R882))</f>
        <v>215.7</v>
      </c>
      <c r="P891" s="2" t="str">
        <f t="shared" si="96"/>
        <v>5 т</v>
      </c>
      <c r="Q891" s="2">
        <f t="shared" si="97"/>
        <v>14</v>
      </c>
      <c r="R891" s="2">
        <f>IF(OR(C891="РЦК макси",C891="РЦЧ SKU"),"SKU-потік",IFERROR(VLOOKUP(D891,'02_РЦ'!$A$3:$I$7,5,FALSE),0))</f>
        <v>500</v>
      </c>
      <c r="S891" s="2" t="str">
        <f>IF(OR(C891="РЦК макси",C891="РЦЧ SKU"),"Не рахується в ліміт",IFERROR(VLOOKUP(D891,'02_РЦ'!$A$3:$I$7,9,FALSE),"Немає РЦ"))</f>
        <v>В межах</v>
      </c>
    </row>
    <row r="892" spans="1:19">
      <c r="A892" s="2" t="str">
        <f>'06A_Варіанти'!A883</f>
        <v>BASE_925</v>
      </c>
      <c r="B892" s="2" t="str">
        <f>'06A_Варіанти'!B883</f>
        <v>TT_925</v>
      </c>
      <c r="C892" s="2" t="str">
        <f>'06A_Варіанти'!D883</f>
        <v>Основний</v>
      </c>
      <c r="D892" s="2" t="str">
        <f>'06A_Варіанти'!C883</f>
        <v>РЦП</v>
      </c>
      <c r="E892" s="2" t="str">
        <f>'06A_Варіанти'!S883</f>
        <v>DIRECT</v>
      </c>
      <c r="F892" s="2" t="str">
        <f>IF(O892='06A_Варіанти'!E883,'06A_Варіанти'!E$1,IF(O892='06A_Варіанти'!F883,'06A_Варіанти'!F$1,IF(O892='06A_Варіанти'!G883,'06A_Варіанти'!G$1,IF(O892='06A_Варіанти'!H883,'06A_Варіанти'!H$1,IF(O892='06A_Варіанти'!I883,'06A_Варіанти'!I$1,IF(O892='06A_Варіанти'!J883,'06A_Варіанти'!J$1,IF(O892='06A_Варіанти'!K883,'06A_Варіанти'!K$1,IF(O892='06A_Варіанти'!L883,'06A_Варіанти'!L$1,IF(O892='06A_Варіанти'!M883,'06A_Варіанти'!M$1,IF(O892='06A_Варіанти'!N883,'06A_Варіанти'!N$1,IF(O892='06A_Варіанти'!O883,'06A_Варіанти'!O$1,IF(O892='06A_Варіанти'!P883,'06A_Варіанти'!P$1,IF(O892='06A_Варіанти'!Q883,'06A_Варіанти'!Q$1,IF(O892='06A_Варіанти'!R883,'06A_Варіанти'!R$1,"НЕМАЄ МАРШРУТУ"))))))))))))))</f>
        <v>DIRECT</v>
      </c>
      <c r="G892" s="2" t="str">
        <f t="shared" si="91"/>
        <v>БЕЗ ЗМІН</v>
      </c>
      <c r="H892" s="2">
        <f>IF(G892="НЕМАЄ МАРШРУТУ",0,O892-'06A_Варіанти'!T883)</f>
        <v>0</v>
      </c>
      <c r="I892" s="2">
        <f>IFERROR(INDEX('04_Потоки'!$E:$E,MATCH(A892,'04_Потоки'!$A:$A,0)),0)</f>
        <v>2.2389999999999999</v>
      </c>
      <c r="J892" s="2">
        <f t="shared" si="92"/>
        <v>1</v>
      </c>
      <c r="K892" s="2">
        <f>IF(C892="РЦК макси",0,2*'06A_Варіанти'!T883*J892)</f>
        <v>840.2</v>
      </c>
      <c r="L892" s="2">
        <f t="shared" si="93"/>
        <v>840.2</v>
      </c>
      <c r="M892" s="2">
        <f t="shared" si="94"/>
        <v>0</v>
      </c>
      <c r="N892" s="9">
        <f t="shared" si="95"/>
        <v>0</v>
      </c>
      <c r="O892" s="2">
        <f>MIN(IF('07A_Конструктор'!$D$5="Так",'06A_Варіанти'!E883,1E+99),IF('07A_Конструктор'!$D$6="Так",'06A_Варіанти'!F883,1E+99),IF('07A_Конструктор'!$D$7="Так",'06A_Варіанти'!G883,1E+99),IF('07A_Конструктор'!$D$8="Так",'06A_Варіанти'!H883,1E+99),IF('07A_Конструктор'!$D$9="Так",'06A_Варіанти'!I883,1E+99),IF('07A_Конструктор'!$D$10="Так",'06A_Варіанти'!J883,1E+99),IF('07A_Конструктор'!$D$11="Так",'06A_Варіанти'!K883,1E+99),IF('07A_Конструктор'!$D$12="Так",'06A_Варіанти'!L883,1E+99),IF('07A_Конструктор'!$D$13="Так",'06A_Варіанти'!M883,1E+99),IF('07A_Конструктор'!$D$14="Так",'06A_Варіанти'!N883,1E+99),IF('07A_Конструктор'!$D$15="Так",'06A_Варіанти'!O883,1E+99),IF('07A_Конструктор'!$D$16="Так",'06A_Варіанти'!P883,1E+99),IF('07A_Конструктор'!$D$17="Так",'06A_Варіанти'!Q883,1E+99),IF('06A_Варіанти'!R883="",1E+99,'06A_Варіанти'!R883))</f>
        <v>420.1</v>
      </c>
      <c r="P892" s="2" t="str">
        <f t="shared" si="96"/>
        <v>5 т</v>
      </c>
      <c r="Q892" s="2">
        <f t="shared" si="97"/>
        <v>14</v>
      </c>
      <c r="R892" s="2">
        <f>IF(OR(C892="РЦК макси",C892="РЦЧ SKU"),"SKU-потік",IFERROR(VLOOKUP(D892,'02_РЦ'!$A$3:$I$7,5,FALSE),0))</f>
        <v>800</v>
      </c>
      <c r="S892" s="2" t="str">
        <f>IF(OR(C892="РЦК макси",C892="РЦЧ SKU"),"Не рахується в ліміт",IFERROR(VLOOKUP(D892,'02_РЦ'!$A$3:$I$7,9,FALSE),"Немає РЦ"))</f>
        <v>В межах</v>
      </c>
    </row>
    <row r="893" spans="1:19">
      <c r="A893" s="2" t="str">
        <f>'06A_Варіанти'!A884</f>
        <v>BASE_289</v>
      </c>
      <c r="B893" s="2" t="str">
        <f>'06A_Варіанти'!B884</f>
        <v>TT_289</v>
      </c>
      <c r="C893" s="2" t="str">
        <f>'06A_Варіанти'!D884</f>
        <v>Основний</v>
      </c>
      <c r="D893" s="2" t="str">
        <f>'06A_Варіанти'!C884</f>
        <v>РЦВ</v>
      </c>
      <c r="E893" s="2" t="str">
        <f>'06A_Варіанти'!S884</f>
        <v>DIRECT</v>
      </c>
      <c r="F893" s="2" t="str">
        <f>IF(O893='06A_Варіанти'!E884,'06A_Варіанти'!E$1,IF(O893='06A_Варіанти'!F884,'06A_Варіанти'!F$1,IF(O893='06A_Варіанти'!G884,'06A_Варіанти'!G$1,IF(O893='06A_Варіанти'!H884,'06A_Варіанти'!H$1,IF(O893='06A_Варіанти'!I884,'06A_Варіанти'!I$1,IF(O893='06A_Варіанти'!J884,'06A_Варіанти'!J$1,IF(O893='06A_Варіанти'!K884,'06A_Варіанти'!K$1,IF(O893='06A_Варіанти'!L884,'06A_Варіанти'!L$1,IF(O893='06A_Варіанти'!M884,'06A_Варіанти'!M$1,IF(O893='06A_Варіанти'!N884,'06A_Варіанти'!N$1,IF(O893='06A_Варіанти'!O884,'06A_Варіанти'!O$1,IF(O893='06A_Варіанти'!P884,'06A_Варіанти'!P$1,IF(O893='06A_Варіанти'!Q884,'06A_Варіанти'!Q$1,IF(O893='06A_Варіанти'!R884,'06A_Варіанти'!R$1,"НЕМАЄ МАРШРУТУ"))))))))))))))</f>
        <v>DIRECT</v>
      </c>
      <c r="G893" s="2" t="str">
        <f t="shared" si="91"/>
        <v>БЕЗ ЗМІН</v>
      </c>
      <c r="H893" s="2">
        <f>IF(G893="НЕМАЄ МАРШРУТУ",0,O893-'06A_Варіанти'!T884)</f>
        <v>0</v>
      </c>
      <c r="I893" s="2">
        <f>IFERROR(INDEX('04_Потоки'!$E:$E,MATCH(A893,'04_Потоки'!$A:$A,0)),0)</f>
        <v>2.2389999999999999</v>
      </c>
      <c r="J893" s="2">
        <f t="shared" si="92"/>
        <v>1</v>
      </c>
      <c r="K893" s="2">
        <f>IF(C893="РЦК макси",0,2*'06A_Варіанти'!T884*J893)</f>
        <v>102.4</v>
      </c>
      <c r="L893" s="2">
        <f t="shared" si="93"/>
        <v>102.4</v>
      </c>
      <c r="M893" s="2">
        <f t="shared" si="94"/>
        <v>0</v>
      </c>
      <c r="N893" s="9">
        <f t="shared" si="95"/>
        <v>0</v>
      </c>
      <c r="O893" s="2">
        <f>MIN(IF('07A_Конструктор'!$D$5="Так",'06A_Варіанти'!E884,1E+99),IF('07A_Конструктор'!$D$6="Так",'06A_Варіанти'!F884,1E+99),IF('07A_Конструктор'!$D$7="Так",'06A_Варіанти'!G884,1E+99),IF('07A_Конструктор'!$D$8="Так",'06A_Варіанти'!H884,1E+99),IF('07A_Конструктор'!$D$9="Так",'06A_Варіанти'!I884,1E+99),IF('07A_Конструктор'!$D$10="Так",'06A_Варіанти'!J884,1E+99),IF('07A_Конструктор'!$D$11="Так",'06A_Варіанти'!K884,1E+99),IF('07A_Конструктор'!$D$12="Так",'06A_Варіанти'!L884,1E+99),IF('07A_Конструктор'!$D$13="Так",'06A_Варіанти'!M884,1E+99),IF('07A_Конструктор'!$D$14="Так",'06A_Варіанти'!N884,1E+99),IF('07A_Конструктор'!$D$15="Так",'06A_Варіанти'!O884,1E+99),IF('07A_Конструктор'!$D$16="Так",'06A_Варіанти'!P884,1E+99),IF('07A_Конструктор'!$D$17="Так",'06A_Варіанти'!Q884,1E+99),IF('06A_Варіанти'!R884="",1E+99,'06A_Варіанти'!R884))</f>
        <v>51.2</v>
      </c>
      <c r="P893" s="2" t="str">
        <f t="shared" si="96"/>
        <v>5 т</v>
      </c>
      <c r="Q893" s="2">
        <f t="shared" si="97"/>
        <v>14</v>
      </c>
      <c r="R893" s="2">
        <f>IF(OR(C893="РЦК макси",C893="РЦЧ SKU"),"SKU-потік",IFERROR(VLOOKUP(D893,'02_РЦ'!$A$3:$I$7,5,FALSE),0))</f>
        <v>500</v>
      </c>
      <c r="S893" s="2" t="str">
        <f>IF(OR(C893="РЦК макси",C893="РЦЧ SKU"),"Не рахується в ліміт",IFERROR(VLOOKUP(D893,'02_РЦ'!$A$3:$I$7,9,FALSE),"Немає РЦ"))</f>
        <v>В межах</v>
      </c>
    </row>
    <row r="894" spans="1:19">
      <c r="A894" s="2" t="str">
        <f>'06A_Варіанти'!A885</f>
        <v>BASE_932</v>
      </c>
      <c r="B894" s="2" t="str">
        <f>'06A_Варіанти'!B885</f>
        <v>TT_932</v>
      </c>
      <c r="C894" s="2" t="str">
        <f>'06A_Варіанти'!D885</f>
        <v>Основний</v>
      </c>
      <c r="D894" s="2" t="str">
        <f>'06A_Варіанти'!C885</f>
        <v>РЦВ</v>
      </c>
      <c r="E894" s="2" t="str">
        <f>'06A_Варіанти'!S885</f>
        <v>DIRECT</v>
      </c>
      <c r="F894" s="2" t="str">
        <f>IF(O894='06A_Варіанти'!E885,'06A_Варіанти'!E$1,IF(O894='06A_Варіанти'!F885,'06A_Варіанти'!F$1,IF(O894='06A_Варіанти'!G885,'06A_Варіанти'!G$1,IF(O894='06A_Варіанти'!H885,'06A_Варіанти'!H$1,IF(O894='06A_Варіанти'!I885,'06A_Варіанти'!I$1,IF(O894='06A_Варіанти'!J885,'06A_Варіанти'!J$1,IF(O894='06A_Варіанти'!K885,'06A_Варіанти'!K$1,IF(O894='06A_Варіанти'!L885,'06A_Варіанти'!L$1,IF(O894='06A_Варіанти'!M885,'06A_Варіанти'!M$1,IF(O894='06A_Варіанти'!N885,'06A_Варіанти'!N$1,IF(O894='06A_Варіанти'!O885,'06A_Варіанти'!O$1,IF(O894='06A_Варіанти'!P885,'06A_Варіанти'!P$1,IF(O894='06A_Варіанти'!Q885,'06A_Варіанти'!Q$1,IF(O894='06A_Варіанти'!R885,'06A_Варіанти'!R$1,"НЕМАЄ МАРШРУТУ"))))))))))))))</f>
        <v>DIRECT</v>
      </c>
      <c r="G894" s="2" t="str">
        <f t="shared" si="91"/>
        <v>БЕЗ ЗМІН</v>
      </c>
      <c r="H894" s="2">
        <f>IF(G894="НЕМАЄ МАРШРУТУ",0,O894-'06A_Варіанти'!T885)</f>
        <v>0</v>
      </c>
      <c r="I894" s="2">
        <f>IFERROR(INDEX('04_Потоки'!$E:$E,MATCH(A894,'04_Потоки'!$A:$A,0)),0)</f>
        <v>2.2389999999999999</v>
      </c>
      <c r="J894" s="2">
        <f t="shared" si="92"/>
        <v>1</v>
      </c>
      <c r="K894" s="2">
        <f>IF(C894="РЦК макси",0,2*'06A_Варіанти'!T885*J894)</f>
        <v>399.8</v>
      </c>
      <c r="L894" s="2">
        <f t="shared" si="93"/>
        <v>399.8</v>
      </c>
      <c r="M894" s="2">
        <f t="shared" si="94"/>
        <v>0</v>
      </c>
      <c r="N894" s="9">
        <f t="shared" si="95"/>
        <v>0</v>
      </c>
      <c r="O894" s="2">
        <f>MIN(IF('07A_Конструктор'!$D$5="Так",'06A_Варіанти'!E885,1E+99),IF('07A_Конструктор'!$D$6="Так",'06A_Варіанти'!F885,1E+99),IF('07A_Конструктор'!$D$7="Так",'06A_Варіанти'!G885,1E+99),IF('07A_Конструктор'!$D$8="Так",'06A_Варіанти'!H885,1E+99),IF('07A_Конструктор'!$D$9="Так",'06A_Варіанти'!I885,1E+99),IF('07A_Конструктор'!$D$10="Так",'06A_Варіанти'!J885,1E+99),IF('07A_Конструктор'!$D$11="Так",'06A_Варіанти'!K885,1E+99),IF('07A_Конструктор'!$D$12="Так",'06A_Варіанти'!L885,1E+99),IF('07A_Конструктор'!$D$13="Так",'06A_Варіанти'!M885,1E+99),IF('07A_Конструктор'!$D$14="Так",'06A_Варіанти'!N885,1E+99),IF('07A_Конструктор'!$D$15="Так",'06A_Варіанти'!O885,1E+99),IF('07A_Конструктор'!$D$16="Так",'06A_Варіанти'!P885,1E+99),IF('07A_Конструктор'!$D$17="Так",'06A_Варіанти'!Q885,1E+99),IF('06A_Варіанти'!R885="",1E+99,'06A_Варіанти'!R885))</f>
        <v>199.9</v>
      </c>
      <c r="P894" s="2" t="str">
        <f t="shared" si="96"/>
        <v>5 т</v>
      </c>
      <c r="Q894" s="2">
        <f t="shared" si="97"/>
        <v>14</v>
      </c>
      <c r="R894" s="2">
        <f>IF(OR(C894="РЦК макси",C894="РЦЧ SKU"),"SKU-потік",IFERROR(VLOOKUP(D894,'02_РЦ'!$A$3:$I$7,5,FALSE),0))</f>
        <v>500</v>
      </c>
      <c r="S894" s="2" t="str">
        <f>IF(OR(C894="РЦК макси",C894="РЦЧ SKU"),"Не рахується в ліміт",IFERROR(VLOOKUP(D894,'02_РЦ'!$A$3:$I$7,9,FALSE),"Немає РЦ"))</f>
        <v>В межах</v>
      </c>
    </row>
    <row r="895" spans="1:19">
      <c r="A895" s="2" t="str">
        <f>'06A_Варіанти'!A886</f>
        <v>BASE_926</v>
      </c>
      <c r="B895" s="2" t="str">
        <f>'06A_Варіанти'!B886</f>
        <v>TT_926</v>
      </c>
      <c r="C895" s="2" t="str">
        <f>'06A_Варіанти'!D886</f>
        <v>Основний</v>
      </c>
      <c r="D895" s="2" t="str">
        <f>'06A_Варіанти'!C886</f>
        <v>РЦВ</v>
      </c>
      <c r="E895" s="2" t="str">
        <f>'06A_Варіанти'!S886</f>
        <v>DIRECT</v>
      </c>
      <c r="F895" s="2" t="str">
        <f>IF(O895='06A_Варіанти'!E886,'06A_Варіанти'!E$1,IF(O895='06A_Варіанти'!F886,'06A_Варіанти'!F$1,IF(O895='06A_Варіанти'!G886,'06A_Варіанти'!G$1,IF(O895='06A_Варіанти'!H886,'06A_Варіанти'!H$1,IF(O895='06A_Варіанти'!I886,'06A_Варіанти'!I$1,IF(O895='06A_Варіанти'!J886,'06A_Варіанти'!J$1,IF(O895='06A_Варіанти'!K886,'06A_Варіанти'!K$1,IF(O895='06A_Варіанти'!L886,'06A_Варіанти'!L$1,IF(O895='06A_Варіанти'!M886,'06A_Варіанти'!M$1,IF(O895='06A_Варіанти'!N886,'06A_Варіанти'!N$1,IF(O895='06A_Варіанти'!O886,'06A_Варіанти'!O$1,IF(O895='06A_Варіанти'!P886,'06A_Варіанти'!P$1,IF(O895='06A_Варіанти'!Q886,'06A_Варіанти'!Q$1,IF(O895='06A_Варіанти'!R886,'06A_Варіанти'!R$1,"НЕМАЄ МАРШРУТУ"))))))))))))))</f>
        <v>DIRECT</v>
      </c>
      <c r="G895" s="2" t="str">
        <f t="shared" si="91"/>
        <v>БЕЗ ЗМІН</v>
      </c>
      <c r="H895" s="2">
        <f>IF(G895="НЕМАЄ МАРШРУТУ",0,O895-'06A_Варіанти'!T886)</f>
        <v>0</v>
      </c>
      <c r="I895" s="2">
        <f>IFERROR(INDEX('04_Потоки'!$E:$E,MATCH(A895,'04_Потоки'!$A:$A,0)),0)</f>
        <v>2.2389999999999999</v>
      </c>
      <c r="J895" s="2">
        <f t="shared" si="92"/>
        <v>1</v>
      </c>
      <c r="K895" s="2">
        <f>IF(C895="РЦК макси",0,2*'06A_Варіанти'!T886*J895)</f>
        <v>9.4</v>
      </c>
      <c r="L895" s="2">
        <f t="shared" si="93"/>
        <v>9.4</v>
      </c>
      <c r="M895" s="2">
        <f t="shared" si="94"/>
        <v>0</v>
      </c>
      <c r="N895" s="9">
        <f t="shared" si="95"/>
        <v>0</v>
      </c>
      <c r="O895" s="2">
        <f>MIN(IF('07A_Конструктор'!$D$5="Так",'06A_Варіанти'!E886,1E+99),IF('07A_Конструктор'!$D$6="Так",'06A_Варіанти'!F886,1E+99),IF('07A_Конструктор'!$D$7="Так",'06A_Варіанти'!G886,1E+99),IF('07A_Конструктор'!$D$8="Так",'06A_Варіанти'!H886,1E+99),IF('07A_Конструктор'!$D$9="Так",'06A_Варіанти'!I886,1E+99),IF('07A_Конструктор'!$D$10="Так",'06A_Варіанти'!J886,1E+99),IF('07A_Конструктор'!$D$11="Так",'06A_Варіанти'!K886,1E+99),IF('07A_Конструктор'!$D$12="Так",'06A_Варіанти'!L886,1E+99),IF('07A_Конструктор'!$D$13="Так",'06A_Варіанти'!M886,1E+99),IF('07A_Конструктор'!$D$14="Так",'06A_Варіанти'!N886,1E+99),IF('07A_Конструктор'!$D$15="Так",'06A_Варіанти'!O886,1E+99),IF('07A_Конструктор'!$D$16="Так",'06A_Варіанти'!P886,1E+99),IF('07A_Конструктор'!$D$17="Так",'06A_Варіанти'!Q886,1E+99),IF('06A_Варіанти'!R886="",1E+99,'06A_Варіанти'!R886))</f>
        <v>4.7</v>
      </c>
      <c r="P895" s="2" t="str">
        <f t="shared" si="96"/>
        <v>5 т</v>
      </c>
      <c r="Q895" s="2">
        <f t="shared" si="97"/>
        <v>14</v>
      </c>
      <c r="R895" s="2">
        <f>IF(OR(C895="РЦК макси",C895="РЦЧ SKU"),"SKU-потік",IFERROR(VLOOKUP(D895,'02_РЦ'!$A$3:$I$7,5,FALSE),0))</f>
        <v>500</v>
      </c>
      <c r="S895" s="2" t="str">
        <f>IF(OR(C895="РЦК макси",C895="РЦЧ SKU"),"Не рахується в ліміт",IFERROR(VLOOKUP(D895,'02_РЦ'!$A$3:$I$7,9,FALSE),"Немає РЦ"))</f>
        <v>В межах</v>
      </c>
    </row>
    <row r="896" spans="1:19">
      <c r="A896" s="2" t="str">
        <f>'06A_Варіанти'!A887</f>
        <v>BASE_173</v>
      </c>
      <c r="B896" s="2" t="str">
        <f>'06A_Варіанти'!B887</f>
        <v>TT_173</v>
      </c>
      <c r="C896" s="2" t="str">
        <f>'06A_Варіанти'!D887</f>
        <v>Основний</v>
      </c>
      <c r="D896" s="2" t="str">
        <f>'06A_Варіанти'!C887</f>
        <v>РЦВ</v>
      </c>
      <c r="E896" s="2" t="str">
        <f>'06A_Варіанти'!S887</f>
        <v>DIRECT</v>
      </c>
      <c r="F896" s="2" t="str">
        <f>IF(O896='06A_Варіанти'!E887,'06A_Варіанти'!E$1,IF(O896='06A_Варіанти'!F887,'06A_Варіанти'!F$1,IF(O896='06A_Варіанти'!G887,'06A_Варіанти'!G$1,IF(O896='06A_Варіанти'!H887,'06A_Варіанти'!H$1,IF(O896='06A_Варіанти'!I887,'06A_Варіанти'!I$1,IF(O896='06A_Варіанти'!J887,'06A_Варіанти'!J$1,IF(O896='06A_Варіанти'!K887,'06A_Варіанти'!K$1,IF(O896='06A_Варіанти'!L887,'06A_Варіанти'!L$1,IF(O896='06A_Варіанти'!M887,'06A_Варіанти'!M$1,IF(O896='06A_Варіанти'!N887,'06A_Варіанти'!N$1,IF(O896='06A_Варіанти'!O887,'06A_Варіанти'!O$1,IF(O896='06A_Варіанти'!P887,'06A_Варіанти'!P$1,IF(O896='06A_Варіанти'!Q887,'06A_Варіанти'!Q$1,IF(O896='06A_Варіанти'!R887,'06A_Варіанти'!R$1,"НЕМАЄ МАРШРУТУ"))))))))))))))</f>
        <v>DIRECT</v>
      </c>
      <c r="G896" s="2" t="str">
        <f t="shared" si="91"/>
        <v>БЕЗ ЗМІН</v>
      </c>
      <c r="H896" s="2">
        <f>IF(G896="НЕМАЄ МАРШРУТУ",0,O896-'06A_Варіанти'!T887)</f>
        <v>0</v>
      </c>
      <c r="I896" s="2">
        <f>IFERROR(INDEX('04_Потоки'!$E:$E,MATCH(A896,'04_Потоки'!$A:$A,0)),0)</f>
        <v>2.2389999999999999</v>
      </c>
      <c r="J896" s="2">
        <f t="shared" si="92"/>
        <v>1</v>
      </c>
      <c r="K896" s="2">
        <f>IF(C896="РЦК макси",0,2*'06A_Варіанти'!T887*J896)</f>
        <v>397.4</v>
      </c>
      <c r="L896" s="2">
        <f t="shared" si="93"/>
        <v>397.4</v>
      </c>
      <c r="M896" s="2">
        <f t="shared" si="94"/>
        <v>0</v>
      </c>
      <c r="N896" s="9">
        <f t="shared" si="95"/>
        <v>0</v>
      </c>
      <c r="O896" s="2">
        <f>MIN(IF('07A_Конструктор'!$D$5="Так",'06A_Варіанти'!E887,1E+99),IF('07A_Конструктор'!$D$6="Так",'06A_Варіанти'!F887,1E+99),IF('07A_Конструктор'!$D$7="Так",'06A_Варіанти'!G887,1E+99),IF('07A_Конструктор'!$D$8="Так",'06A_Варіанти'!H887,1E+99),IF('07A_Конструктор'!$D$9="Так",'06A_Варіанти'!I887,1E+99),IF('07A_Конструктор'!$D$10="Так",'06A_Варіанти'!J887,1E+99),IF('07A_Конструктор'!$D$11="Так",'06A_Варіанти'!K887,1E+99),IF('07A_Конструктор'!$D$12="Так",'06A_Варіанти'!L887,1E+99),IF('07A_Конструктор'!$D$13="Так",'06A_Варіанти'!M887,1E+99),IF('07A_Конструктор'!$D$14="Так",'06A_Варіанти'!N887,1E+99),IF('07A_Конструктор'!$D$15="Так",'06A_Варіанти'!O887,1E+99),IF('07A_Конструктор'!$D$16="Так",'06A_Варіанти'!P887,1E+99),IF('07A_Конструктор'!$D$17="Так",'06A_Варіанти'!Q887,1E+99),IF('06A_Варіанти'!R887="",1E+99,'06A_Варіанти'!R887))</f>
        <v>198.7</v>
      </c>
      <c r="P896" s="2" t="str">
        <f t="shared" si="96"/>
        <v>5 т</v>
      </c>
      <c r="Q896" s="2">
        <f t="shared" si="97"/>
        <v>14</v>
      </c>
      <c r="R896" s="2">
        <f>IF(OR(C896="РЦК макси",C896="РЦЧ SKU"),"SKU-потік",IFERROR(VLOOKUP(D896,'02_РЦ'!$A$3:$I$7,5,FALSE),0))</f>
        <v>500</v>
      </c>
      <c r="S896" s="2" t="str">
        <f>IF(OR(C896="РЦК макси",C896="РЦЧ SKU"),"Не рахується в ліміт",IFERROR(VLOOKUP(D896,'02_РЦ'!$A$3:$I$7,9,FALSE),"Немає РЦ"))</f>
        <v>В межах</v>
      </c>
    </row>
    <row r="897" spans="1:19">
      <c r="A897" s="2" t="str">
        <f>'06A_Варіанти'!A888</f>
        <v>BASE_836</v>
      </c>
      <c r="B897" s="2" t="str">
        <f>'06A_Варіанти'!B888</f>
        <v>TT_836</v>
      </c>
      <c r="C897" s="2" t="str">
        <f>'06A_Варіанти'!D888</f>
        <v>Основний</v>
      </c>
      <c r="D897" s="2" t="str">
        <f>'06A_Варіанти'!C888</f>
        <v>РЦВ</v>
      </c>
      <c r="E897" s="2" t="str">
        <f>'06A_Варіанти'!S888</f>
        <v>DIRECT</v>
      </c>
      <c r="F897" s="2" t="str">
        <f>IF(O897='06A_Варіанти'!E888,'06A_Варіанти'!E$1,IF(O897='06A_Варіанти'!F888,'06A_Варіанти'!F$1,IF(O897='06A_Варіанти'!G888,'06A_Варіанти'!G$1,IF(O897='06A_Варіанти'!H888,'06A_Варіанти'!H$1,IF(O897='06A_Варіанти'!I888,'06A_Варіанти'!I$1,IF(O897='06A_Варіанти'!J888,'06A_Варіанти'!J$1,IF(O897='06A_Варіанти'!K888,'06A_Варіанти'!K$1,IF(O897='06A_Варіанти'!L888,'06A_Варіанти'!L$1,IF(O897='06A_Варіанти'!M888,'06A_Варіанти'!M$1,IF(O897='06A_Варіанти'!N888,'06A_Варіанти'!N$1,IF(O897='06A_Варіанти'!O888,'06A_Варіанти'!O$1,IF(O897='06A_Варіанти'!P888,'06A_Варіанти'!P$1,IF(O897='06A_Варіанти'!Q888,'06A_Варіанти'!Q$1,IF(O897='06A_Варіанти'!R888,'06A_Варіанти'!R$1,"НЕМАЄ МАРШРУТУ"))))))))))))))</f>
        <v>DIRECT</v>
      </c>
      <c r="G897" s="2" t="str">
        <f t="shared" si="91"/>
        <v>БЕЗ ЗМІН</v>
      </c>
      <c r="H897" s="2">
        <f>IF(G897="НЕМАЄ МАРШРУТУ",0,O897-'06A_Варіанти'!T888)</f>
        <v>0</v>
      </c>
      <c r="I897" s="2">
        <f>IFERROR(INDEX('04_Потоки'!$E:$E,MATCH(A897,'04_Потоки'!$A:$A,0)),0)</f>
        <v>2.2389999999999999</v>
      </c>
      <c r="J897" s="2">
        <f t="shared" si="92"/>
        <v>1</v>
      </c>
      <c r="K897" s="2">
        <f>IF(C897="РЦК макси",0,2*'06A_Варіанти'!T888*J897)</f>
        <v>145.19999999999999</v>
      </c>
      <c r="L897" s="2">
        <f t="shared" si="93"/>
        <v>145.19999999999999</v>
      </c>
      <c r="M897" s="2">
        <f t="shared" si="94"/>
        <v>0</v>
      </c>
      <c r="N897" s="9">
        <f t="shared" si="95"/>
        <v>0</v>
      </c>
      <c r="O897" s="2">
        <f>MIN(IF('07A_Конструктор'!$D$5="Так",'06A_Варіанти'!E888,1E+99),IF('07A_Конструктор'!$D$6="Так",'06A_Варіанти'!F888,1E+99),IF('07A_Конструктор'!$D$7="Так",'06A_Варіанти'!G888,1E+99),IF('07A_Конструктор'!$D$8="Так",'06A_Варіанти'!H888,1E+99),IF('07A_Конструктор'!$D$9="Так",'06A_Варіанти'!I888,1E+99),IF('07A_Конструктор'!$D$10="Так",'06A_Варіанти'!J888,1E+99),IF('07A_Конструктор'!$D$11="Так",'06A_Варіанти'!K888,1E+99),IF('07A_Конструктор'!$D$12="Так",'06A_Варіанти'!L888,1E+99),IF('07A_Конструктор'!$D$13="Так",'06A_Варіанти'!M888,1E+99),IF('07A_Конструктор'!$D$14="Так",'06A_Варіанти'!N888,1E+99),IF('07A_Конструктор'!$D$15="Так",'06A_Варіанти'!O888,1E+99),IF('07A_Конструктор'!$D$16="Так",'06A_Варіанти'!P888,1E+99),IF('07A_Конструктор'!$D$17="Так",'06A_Варіанти'!Q888,1E+99),IF('06A_Варіанти'!R888="",1E+99,'06A_Варіанти'!R888))</f>
        <v>72.599999999999994</v>
      </c>
      <c r="P897" s="2" t="str">
        <f t="shared" si="96"/>
        <v>5 т</v>
      </c>
      <c r="Q897" s="2">
        <f t="shared" si="97"/>
        <v>14</v>
      </c>
      <c r="R897" s="2">
        <f>IF(OR(C897="РЦК макси",C897="РЦЧ SKU"),"SKU-потік",IFERROR(VLOOKUP(D897,'02_РЦ'!$A$3:$I$7,5,FALSE),0))</f>
        <v>500</v>
      </c>
      <c r="S897" s="2" t="str">
        <f>IF(OR(C897="РЦК макси",C897="РЦЧ SKU"),"Не рахується в ліміт",IFERROR(VLOOKUP(D897,'02_РЦ'!$A$3:$I$7,9,FALSE),"Немає РЦ"))</f>
        <v>В межах</v>
      </c>
    </row>
    <row r="898" spans="1:19">
      <c r="A898" s="2" t="str">
        <f>'06A_Варіанти'!A889</f>
        <v>BASE_679</v>
      </c>
      <c r="B898" s="2" t="str">
        <f>'06A_Варіанти'!B889</f>
        <v>TT_679</v>
      </c>
      <c r="C898" s="2" t="str">
        <f>'06A_Варіанти'!D889</f>
        <v>Основний</v>
      </c>
      <c r="D898" s="2" t="str">
        <f>'06A_Варіанти'!C889</f>
        <v>РЦВ</v>
      </c>
      <c r="E898" s="2" t="str">
        <f>'06A_Варіанти'!S889</f>
        <v>DIRECT</v>
      </c>
      <c r="F898" s="2" t="str">
        <f>IF(O898='06A_Варіанти'!E889,'06A_Варіанти'!E$1,IF(O898='06A_Варіанти'!F889,'06A_Варіанти'!F$1,IF(O898='06A_Варіанти'!G889,'06A_Варіанти'!G$1,IF(O898='06A_Варіанти'!H889,'06A_Варіанти'!H$1,IF(O898='06A_Варіанти'!I889,'06A_Варіанти'!I$1,IF(O898='06A_Варіанти'!J889,'06A_Варіанти'!J$1,IF(O898='06A_Варіанти'!K889,'06A_Варіанти'!K$1,IF(O898='06A_Варіанти'!L889,'06A_Варіанти'!L$1,IF(O898='06A_Варіанти'!M889,'06A_Варіанти'!M$1,IF(O898='06A_Варіанти'!N889,'06A_Варіанти'!N$1,IF(O898='06A_Варіанти'!O889,'06A_Варіанти'!O$1,IF(O898='06A_Варіанти'!P889,'06A_Варіанти'!P$1,IF(O898='06A_Варіанти'!Q889,'06A_Варіанти'!Q$1,IF(O898='06A_Варіанти'!R889,'06A_Варіанти'!R$1,"НЕМАЄ МАРШРУТУ"))))))))))))))</f>
        <v>DIRECT</v>
      </c>
      <c r="G898" s="2" t="str">
        <f t="shared" si="91"/>
        <v>БЕЗ ЗМІН</v>
      </c>
      <c r="H898" s="2">
        <f>IF(G898="НЕМАЄ МАРШРУТУ",0,O898-'06A_Варіанти'!T889)</f>
        <v>0</v>
      </c>
      <c r="I898" s="2">
        <f>IFERROR(INDEX('04_Потоки'!$E:$E,MATCH(A898,'04_Потоки'!$A:$A,0)),0)</f>
        <v>2.2389999999999999</v>
      </c>
      <c r="J898" s="2">
        <f t="shared" si="92"/>
        <v>1</v>
      </c>
      <c r="K898" s="2">
        <f>IF(C898="РЦК макси",0,2*'06A_Варіанти'!T889*J898)</f>
        <v>464.4</v>
      </c>
      <c r="L898" s="2">
        <f t="shared" si="93"/>
        <v>464.4</v>
      </c>
      <c r="M898" s="2">
        <f t="shared" si="94"/>
        <v>0</v>
      </c>
      <c r="N898" s="9">
        <f t="shared" si="95"/>
        <v>0</v>
      </c>
      <c r="O898" s="2">
        <f>MIN(IF('07A_Конструктор'!$D$5="Так",'06A_Варіанти'!E889,1E+99),IF('07A_Конструктор'!$D$6="Так",'06A_Варіанти'!F889,1E+99),IF('07A_Конструктор'!$D$7="Так",'06A_Варіанти'!G889,1E+99),IF('07A_Конструктор'!$D$8="Так",'06A_Варіанти'!H889,1E+99),IF('07A_Конструктор'!$D$9="Так",'06A_Варіанти'!I889,1E+99),IF('07A_Конструктор'!$D$10="Так",'06A_Варіанти'!J889,1E+99),IF('07A_Конструктор'!$D$11="Так",'06A_Варіанти'!K889,1E+99),IF('07A_Конструктор'!$D$12="Так",'06A_Варіанти'!L889,1E+99),IF('07A_Конструктор'!$D$13="Так",'06A_Варіанти'!M889,1E+99),IF('07A_Конструктор'!$D$14="Так",'06A_Варіанти'!N889,1E+99),IF('07A_Конструктор'!$D$15="Так",'06A_Варіанти'!O889,1E+99),IF('07A_Конструктор'!$D$16="Так",'06A_Варіанти'!P889,1E+99),IF('07A_Конструктор'!$D$17="Так",'06A_Варіанти'!Q889,1E+99),IF('06A_Варіанти'!R889="",1E+99,'06A_Варіанти'!R889))</f>
        <v>232.2</v>
      </c>
      <c r="P898" s="2" t="str">
        <f t="shared" si="96"/>
        <v>5 т</v>
      </c>
      <c r="Q898" s="2">
        <f t="shared" si="97"/>
        <v>14</v>
      </c>
      <c r="R898" s="2">
        <f>IF(OR(C898="РЦК макси",C898="РЦЧ SKU"),"SKU-потік",IFERROR(VLOOKUP(D898,'02_РЦ'!$A$3:$I$7,5,FALSE),0))</f>
        <v>500</v>
      </c>
      <c r="S898" s="2" t="str">
        <f>IF(OR(C898="РЦК макси",C898="РЦЧ SKU"),"Не рахується в ліміт",IFERROR(VLOOKUP(D898,'02_РЦ'!$A$3:$I$7,9,FALSE),"Немає РЦ"))</f>
        <v>В межах</v>
      </c>
    </row>
    <row r="899" spans="1:19">
      <c r="A899" s="2" t="str">
        <f>'06A_Варіанти'!A890</f>
        <v>BASE_161</v>
      </c>
      <c r="B899" s="2" t="str">
        <f>'06A_Варіанти'!B890</f>
        <v>TT_161</v>
      </c>
      <c r="C899" s="2" t="str">
        <f>'06A_Варіанти'!D890</f>
        <v>Основний</v>
      </c>
      <c r="D899" s="2" t="str">
        <f>'06A_Варіанти'!C890</f>
        <v>РЦВ</v>
      </c>
      <c r="E899" s="2" t="str">
        <f>'06A_Варіанти'!S890</f>
        <v>DIRECT</v>
      </c>
      <c r="F899" s="2" t="str">
        <f>IF(O899='06A_Варіанти'!E890,'06A_Варіанти'!E$1,IF(O899='06A_Варіанти'!F890,'06A_Варіанти'!F$1,IF(O899='06A_Варіанти'!G890,'06A_Варіанти'!G$1,IF(O899='06A_Варіанти'!H890,'06A_Варіанти'!H$1,IF(O899='06A_Варіанти'!I890,'06A_Варіанти'!I$1,IF(O899='06A_Варіанти'!J890,'06A_Варіанти'!J$1,IF(O899='06A_Варіанти'!K890,'06A_Варіанти'!K$1,IF(O899='06A_Варіанти'!L890,'06A_Варіанти'!L$1,IF(O899='06A_Варіанти'!M890,'06A_Варіанти'!M$1,IF(O899='06A_Варіанти'!N890,'06A_Варіанти'!N$1,IF(O899='06A_Варіанти'!O890,'06A_Варіанти'!O$1,IF(O899='06A_Варіанти'!P890,'06A_Варіанти'!P$1,IF(O899='06A_Варіанти'!Q890,'06A_Варіанти'!Q$1,IF(O899='06A_Варіанти'!R890,'06A_Варіанти'!R$1,"НЕМАЄ МАРШРУТУ"))))))))))))))</f>
        <v>DIRECT</v>
      </c>
      <c r="G899" s="2" t="str">
        <f t="shared" si="91"/>
        <v>БЕЗ ЗМІН</v>
      </c>
      <c r="H899" s="2">
        <f>IF(G899="НЕМАЄ МАРШРУТУ",0,O899-'06A_Варіанти'!T890)</f>
        <v>0</v>
      </c>
      <c r="I899" s="2">
        <f>IFERROR(INDEX('04_Потоки'!$E:$E,MATCH(A899,'04_Потоки'!$A:$A,0)),0)</f>
        <v>2.2389999999999999</v>
      </c>
      <c r="J899" s="2">
        <f t="shared" si="92"/>
        <v>1</v>
      </c>
      <c r="K899" s="2">
        <f>IF(C899="РЦК макси",0,2*'06A_Варіанти'!T890*J899)</f>
        <v>359.2</v>
      </c>
      <c r="L899" s="2">
        <f t="shared" si="93"/>
        <v>359.2</v>
      </c>
      <c r="M899" s="2">
        <f t="shared" si="94"/>
        <v>0</v>
      </c>
      <c r="N899" s="9">
        <f t="shared" si="95"/>
        <v>0</v>
      </c>
      <c r="O899" s="2">
        <f>MIN(IF('07A_Конструктор'!$D$5="Так",'06A_Варіанти'!E890,1E+99),IF('07A_Конструктор'!$D$6="Так",'06A_Варіанти'!F890,1E+99),IF('07A_Конструктор'!$D$7="Так",'06A_Варіанти'!G890,1E+99),IF('07A_Конструктор'!$D$8="Так",'06A_Варіанти'!H890,1E+99),IF('07A_Конструктор'!$D$9="Так",'06A_Варіанти'!I890,1E+99),IF('07A_Конструктор'!$D$10="Так",'06A_Варіанти'!J890,1E+99),IF('07A_Конструктор'!$D$11="Так",'06A_Варіанти'!K890,1E+99),IF('07A_Конструктор'!$D$12="Так",'06A_Варіанти'!L890,1E+99),IF('07A_Конструктор'!$D$13="Так",'06A_Варіанти'!M890,1E+99),IF('07A_Конструктор'!$D$14="Так",'06A_Варіанти'!N890,1E+99),IF('07A_Конструктор'!$D$15="Так",'06A_Варіанти'!O890,1E+99),IF('07A_Конструктор'!$D$16="Так",'06A_Варіанти'!P890,1E+99),IF('07A_Конструктор'!$D$17="Так",'06A_Варіанти'!Q890,1E+99),IF('06A_Варіанти'!R890="",1E+99,'06A_Варіанти'!R890))</f>
        <v>179.6</v>
      </c>
      <c r="P899" s="2" t="str">
        <f t="shared" si="96"/>
        <v>5 т</v>
      </c>
      <c r="Q899" s="2">
        <f t="shared" si="97"/>
        <v>14</v>
      </c>
      <c r="R899" s="2">
        <f>IF(OR(C899="РЦК макси",C899="РЦЧ SKU"),"SKU-потік",IFERROR(VLOOKUP(D899,'02_РЦ'!$A$3:$I$7,5,FALSE),0))</f>
        <v>500</v>
      </c>
      <c r="S899" s="2" t="str">
        <f>IF(OR(C899="РЦК макси",C899="РЦЧ SKU"),"Не рахується в ліміт",IFERROR(VLOOKUP(D899,'02_РЦ'!$A$3:$I$7,9,FALSE),"Немає РЦ"))</f>
        <v>В межах</v>
      </c>
    </row>
    <row r="900" spans="1:19">
      <c r="A900" s="2" t="str">
        <f>'06A_Варіанти'!A891</f>
        <v>BASE_564</v>
      </c>
      <c r="B900" s="2" t="str">
        <f>'06A_Варіанти'!B891</f>
        <v>TT_564</v>
      </c>
      <c r="C900" s="2" t="str">
        <f>'06A_Варіанти'!D891</f>
        <v>Основний</v>
      </c>
      <c r="D900" s="2" t="str">
        <f>'06A_Варіанти'!C891</f>
        <v>РЦВ</v>
      </c>
      <c r="E900" s="2" t="str">
        <f>'06A_Варіанти'!S891</f>
        <v>DIRECT</v>
      </c>
      <c r="F900" s="2" t="str">
        <f>IF(O900='06A_Варіанти'!E891,'06A_Варіанти'!E$1,IF(O900='06A_Варіанти'!F891,'06A_Варіанти'!F$1,IF(O900='06A_Варіанти'!G891,'06A_Варіанти'!G$1,IF(O900='06A_Варіанти'!H891,'06A_Варіанти'!H$1,IF(O900='06A_Варіанти'!I891,'06A_Варіанти'!I$1,IF(O900='06A_Варіанти'!J891,'06A_Варіанти'!J$1,IF(O900='06A_Варіанти'!K891,'06A_Варіанти'!K$1,IF(O900='06A_Варіанти'!L891,'06A_Варіанти'!L$1,IF(O900='06A_Варіанти'!M891,'06A_Варіанти'!M$1,IF(O900='06A_Варіанти'!N891,'06A_Варіанти'!N$1,IF(O900='06A_Варіанти'!O891,'06A_Варіанти'!O$1,IF(O900='06A_Варіанти'!P891,'06A_Варіанти'!P$1,IF(O900='06A_Варіанти'!Q891,'06A_Варіанти'!Q$1,IF(O900='06A_Варіанти'!R891,'06A_Варіанти'!R$1,"НЕМАЄ МАРШРУТУ"))))))))))))))</f>
        <v>DIRECT</v>
      </c>
      <c r="G900" s="2" t="str">
        <f t="shared" si="91"/>
        <v>БЕЗ ЗМІН</v>
      </c>
      <c r="H900" s="2">
        <f>IF(G900="НЕМАЄ МАРШРУТУ",0,O900-'06A_Варіанти'!T891)</f>
        <v>0</v>
      </c>
      <c r="I900" s="2">
        <f>IFERROR(INDEX('04_Потоки'!$E:$E,MATCH(A900,'04_Потоки'!$A:$A,0)),0)</f>
        <v>2.2389999999999999</v>
      </c>
      <c r="J900" s="2">
        <f t="shared" si="92"/>
        <v>1</v>
      </c>
      <c r="K900" s="2">
        <f>IF(C900="РЦК макси",0,2*'06A_Варіанти'!T891*J900)</f>
        <v>592.79999999999995</v>
      </c>
      <c r="L900" s="2">
        <f t="shared" si="93"/>
        <v>592.79999999999995</v>
      </c>
      <c r="M900" s="2">
        <f t="shared" si="94"/>
        <v>0</v>
      </c>
      <c r="N900" s="9">
        <f t="shared" si="95"/>
        <v>0</v>
      </c>
      <c r="O900" s="2">
        <f>MIN(IF('07A_Конструктор'!$D$5="Так",'06A_Варіанти'!E891,1E+99),IF('07A_Конструктор'!$D$6="Так",'06A_Варіанти'!F891,1E+99),IF('07A_Конструктор'!$D$7="Так",'06A_Варіанти'!G891,1E+99),IF('07A_Конструктор'!$D$8="Так",'06A_Варіанти'!H891,1E+99),IF('07A_Конструктор'!$D$9="Так",'06A_Варіанти'!I891,1E+99),IF('07A_Конструктор'!$D$10="Так",'06A_Варіанти'!J891,1E+99),IF('07A_Конструктор'!$D$11="Так",'06A_Варіанти'!K891,1E+99),IF('07A_Конструктор'!$D$12="Так",'06A_Варіанти'!L891,1E+99),IF('07A_Конструктор'!$D$13="Так",'06A_Варіанти'!M891,1E+99),IF('07A_Конструктор'!$D$14="Так",'06A_Варіанти'!N891,1E+99),IF('07A_Конструктор'!$D$15="Так",'06A_Варіанти'!O891,1E+99),IF('07A_Конструктор'!$D$16="Так",'06A_Варіанти'!P891,1E+99),IF('07A_Конструктор'!$D$17="Так",'06A_Варіанти'!Q891,1E+99),IF('06A_Варіанти'!R891="",1E+99,'06A_Варіанти'!R891))</f>
        <v>296.39999999999998</v>
      </c>
      <c r="P900" s="2" t="str">
        <f t="shared" si="96"/>
        <v>5 т</v>
      </c>
      <c r="Q900" s="2">
        <f t="shared" si="97"/>
        <v>14</v>
      </c>
      <c r="R900" s="2">
        <f>IF(OR(C900="РЦК макси",C900="РЦЧ SKU"),"SKU-потік",IFERROR(VLOOKUP(D900,'02_РЦ'!$A$3:$I$7,5,FALSE),0))</f>
        <v>500</v>
      </c>
      <c r="S900" s="2" t="str">
        <f>IF(OR(C900="РЦК макси",C900="РЦЧ SKU"),"Не рахується в ліміт",IFERROR(VLOOKUP(D900,'02_РЦ'!$A$3:$I$7,9,FALSE),"Немає РЦ"))</f>
        <v>В межах</v>
      </c>
    </row>
    <row r="901" spans="1:19">
      <c r="A901" s="2" t="str">
        <f>'06A_Варіанти'!A892</f>
        <v>BASE_935</v>
      </c>
      <c r="B901" s="2" t="str">
        <f>'06A_Варіанти'!B892</f>
        <v>TT_935</v>
      </c>
      <c r="C901" s="2" t="str">
        <f>'06A_Варіанти'!D892</f>
        <v>Основний</v>
      </c>
      <c r="D901" s="2" t="str">
        <f>'06A_Варіанти'!C892</f>
        <v>РЦВ</v>
      </c>
      <c r="E901" s="2" t="str">
        <f>'06A_Варіанти'!S892</f>
        <v>DIRECT</v>
      </c>
      <c r="F901" s="2" t="str">
        <f>IF(O901='06A_Варіанти'!E892,'06A_Варіанти'!E$1,IF(O901='06A_Варіанти'!F892,'06A_Варіанти'!F$1,IF(O901='06A_Варіанти'!G892,'06A_Варіанти'!G$1,IF(O901='06A_Варіанти'!H892,'06A_Варіанти'!H$1,IF(O901='06A_Варіанти'!I892,'06A_Варіанти'!I$1,IF(O901='06A_Варіанти'!J892,'06A_Варіанти'!J$1,IF(O901='06A_Варіанти'!K892,'06A_Варіанти'!K$1,IF(O901='06A_Варіанти'!L892,'06A_Варіанти'!L$1,IF(O901='06A_Варіанти'!M892,'06A_Варіанти'!M$1,IF(O901='06A_Варіанти'!N892,'06A_Варіанти'!N$1,IF(O901='06A_Варіанти'!O892,'06A_Варіанти'!O$1,IF(O901='06A_Варіанти'!P892,'06A_Варіанти'!P$1,IF(O901='06A_Варіанти'!Q892,'06A_Варіанти'!Q$1,IF(O901='06A_Варіанти'!R892,'06A_Варіанти'!R$1,"НЕМАЄ МАРШРУТУ"))))))))))))))</f>
        <v>DIRECT</v>
      </c>
      <c r="G901" s="2" t="str">
        <f t="shared" si="91"/>
        <v>БЕЗ ЗМІН</v>
      </c>
      <c r="H901" s="2">
        <f>IF(G901="НЕМАЄ МАРШРУТУ",0,O901-'06A_Варіанти'!T892)</f>
        <v>0</v>
      </c>
      <c r="I901" s="2">
        <f>IFERROR(INDEX('04_Потоки'!$E:$E,MATCH(A901,'04_Потоки'!$A:$A,0)),0)</f>
        <v>2.2389999999999999</v>
      </c>
      <c r="J901" s="2">
        <f t="shared" si="92"/>
        <v>1</v>
      </c>
      <c r="K901" s="2">
        <f>IF(C901="РЦК макси",0,2*'06A_Варіанти'!T892*J901)</f>
        <v>511.8</v>
      </c>
      <c r="L901" s="2">
        <f t="shared" si="93"/>
        <v>511.8</v>
      </c>
      <c r="M901" s="2">
        <f t="shared" si="94"/>
        <v>0</v>
      </c>
      <c r="N901" s="9">
        <f t="shared" si="95"/>
        <v>0</v>
      </c>
      <c r="O901" s="2">
        <f>MIN(IF('07A_Конструктор'!$D$5="Так",'06A_Варіанти'!E892,1E+99),IF('07A_Конструктор'!$D$6="Так",'06A_Варіанти'!F892,1E+99),IF('07A_Конструктор'!$D$7="Так",'06A_Варіанти'!G892,1E+99),IF('07A_Конструктор'!$D$8="Так",'06A_Варіанти'!H892,1E+99),IF('07A_Конструктор'!$D$9="Так",'06A_Варіанти'!I892,1E+99),IF('07A_Конструктор'!$D$10="Так",'06A_Варіанти'!J892,1E+99),IF('07A_Конструктор'!$D$11="Так",'06A_Варіанти'!K892,1E+99),IF('07A_Конструктор'!$D$12="Так",'06A_Варіанти'!L892,1E+99),IF('07A_Конструктор'!$D$13="Так",'06A_Варіанти'!M892,1E+99),IF('07A_Конструктор'!$D$14="Так",'06A_Варіанти'!N892,1E+99),IF('07A_Конструктор'!$D$15="Так",'06A_Варіанти'!O892,1E+99),IF('07A_Конструктор'!$D$16="Так",'06A_Варіанти'!P892,1E+99),IF('07A_Конструктор'!$D$17="Так",'06A_Варіанти'!Q892,1E+99),IF('06A_Варіанти'!R892="",1E+99,'06A_Варіанти'!R892))</f>
        <v>255.9</v>
      </c>
      <c r="P901" s="2" t="str">
        <f t="shared" si="96"/>
        <v>5 т</v>
      </c>
      <c r="Q901" s="2">
        <f t="shared" si="97"/>
        <v>14</v>
      </c>
      <c r="R901" s="2">
        <f>IF(OR(C901="РЦК макси",C901="РЦЧ SKU"),"SKU-потік",IFERROR(VLOOKUP(D901,'02_РЦ'!$A$3:$I$7,5,FALSE),0))</f>
        <v>500</v>
      </c>
      <c r="S901" s="2" t="str">
        <f>IF(OR(C901="РЦК макси",C901="РЦЧ SKU"),"Не рахується в ліміт",IFERROR(VLOOKUP(D901,'02_РЦ'!$A$3:$I$7,9,FALSE),"Немає РЦ"))</f>
        <v>В межах</v>
      </c>
    </row>
    <row r="902" spans="1:19">
      <c r="A902" s="2" t="str">
        <f>'06A_Варіанти'!A893</f>
        <v>BASE_936</v>
      </c>
      <c r="B902" s="2" t="str">
        <f>'06A_Варіанти'!B893</f>
        <v>TT_936</v>
      </c>
      <c r="C902" s="2" t="str">
        <f>'06A_Варіанти'!D893</f>
        <v>Основний</v>
      </c>
      <c r="D902" s="2" t="str">
        <f>'06A_Варіанти'!C893</f>
        <v>РЦВ</v>
      </c>
      <c r="E902" s="2" t="str">
        <f>'06A_Варіанти'!S893</f>
        <v>DIRECT</v>
      </c>
      <c r="F902" s="2" t="str">
        <f>IF(O902='06A_Варіанти'!E893,'06A_Варіанти'!E$1,IF(O902='06A_Варіанти'!F893,'06A_Варіанти'!F$1,IF(O902='06A_Варіанти'!G893,'06A_Варіанти'!G$1,IF(O902='06A_Варіанти'!H893,'06A_Варіанти'!H$1,IF(O902='06A_Варіанти'!I893,'06A_Варіанти'!I$1,IF(O902='06A_Варіанти'!J893,'06A_Варіанти'!J$1,IF(O902='06A_Варіанти'!K893,'06A_Варіанти'!K$1,IF(O902='06A_Варіанти'!L893,'06A_Варіанти'!L$1,IF(O902='06A_Варіанти'!M893,'06A_Варіанти'!M$1,IF(O902='06A_Варіанти'!N893,'06A_Варіанти'!N$1,IF(O902='06A_Варіанти'!O893,'06A_Варіанти'!O$1,IF(O902='06A_Варіанти'!P893,'06A_Варіанти'!P$1,IF(O902='06A_Варіанти'!Q893,'06A_Варіанти'!Q$1,IF(O902='06A_Варіанти'!R893,'06A_Варіанти'!R$1,"НЕМАЄ МАРШРУТУ"))))))))))))))</f>
        <v>DIRECT</v>
      </c>
      <c r="G902" s="2" t="str">
        <f t="shared" si="91"/>
        <v>БЕЗ ЗМІН</v>
      </c>
      <c r="H902" s="2">
        <f>IF(G902="НЕМАЄ МАРШРУТУ",0,O902-'06A_Варіанти'!T893)</f>
        <v>0</v>
      </c>
      <c r="I902" s="2">
        <f>IFERROR(INDEX('04_Потоки'!$E:$E,MATCH(A902,'04_Потоки'!$A:$A,0)),0)</f>
        <v>2.2389999999999999</v>
      </c>
      <c r="J902" s="2">
        <f t="shared" si="92"/>
        <v>1</v>
      </c>
      <c r="K902" s="2">
        <f>IF(C902="РЦК макси",0,2*'06A_Варіанти'!T893*J902)</f>
        <v>457.4</v>
      </c>
      <c r="L902" s="2">
        <f t="shared" si="93"/>
        <v>457.4</v>
      </c>
      <c r="M902" s="2">
        <f t="shared" si="94"/>
        <v>0</v>
      </c>
      <c r="N902" s="9">
        <f t="shared" si="95"/>
        <v>0</v>
      </c>
      <c r="O902" s="2">
        <f>MIN(IF('07A_Конструктор'!$D$5="Так",'06A_Варіанти'!E893,1E+99),IF('07A_Конструктор'!$D$6="Так",'06A_Варіанти'!F893,1E+99),IF('07A_Конструктор'!$D$7="Так",'06A_Варіанти'!G893,1E+99),IF('07A_Конструктор'!$D$8="Так",'06A_Варіанти'!H893,1E+99),IF('07A_Конструктор'!$D$9="Так",'06A_Варіанти'!I893,1E+99),IF('07A_Конструктор'!$D$10="Так",'06A_Варіанти'!J893,1E+99),IF('07A_Конструктор'!$D$11="Так",'06A_Варіанти'!K893,1E+99),IF('07A_Конструктор'!$D$12="Так",'06A_Варіанти'!L893,1E+99),IF('07A_Конструктор'!$D$13="Так",'06A_Варіанти'!M893,1E+99),IF('07A_Конструктор'!$D$14="Так",'06A_Варіанти'!N893,1E+99),IF('07A_Конструктор'!$D$15="Так",'06A_Варіанти'!O893,1E+99),IF('07A_Конструктор'!$D$16="Так",'06A_Варіанти'!P893,1E+99),IF('07A_Конструктор'!$D$17="Так",'06A_Варіанти'!Q893,1E+99),IF('06A_Варіанти'!R893="",1E+99,'06A_Варіанти'!R893))</f>
        <v>228.7</v>
      </c>
      <c r="P902" s="2" t="str">
        <f t="shared" si="96"/>
        <v>5 т</v>
      </c>
      <c r="Q902" s="2">
        <f t="shared" si="97"/>
        <v>14</v>
      </c>
      <c r="R902" s="2">
        <f>IF(OR(C902="РЦК макси",C902="РЦЧ SKU"),"SKU-потік",IFERROR(VLOOKUP(D902,'02_РЦ'!$A$3:$I$7,5,FALSE),0))</f>
        <v>500</v>
      </c>
      <c r="S902" s="2" t="str">
        <f>IF(OR(C902="РЦК макси",C902="РЦЧ SKU"),"Не рахується в ліміт",IFERROR(VLOOKUP(D902,'02_РЦ'!$A$3:$I$7,9,FALSE),"Немає РЦ"))</f>
        <v>В межах</v>
      </c>
    </row>
    <row r="903" spans="1:19">
      <c r="A903" s="2" t="str">
        <f>'06A_Варіанти'!A894</f>
        <v>BASE_383</v>
      </c>
      <c r="B903" s="2" t="str">
        <f>'06A_Варіанти'!B894</f>
        <v>TT_383</v>
      </c>
      <c r="C903" s="2" t="str">
        <f>'06A_Варіанти'!D894</f>
        <v>Основний</v>
      </c>
      <c r="D903" s="2" t="str">
        <f>'06A_Варіанти'!C894</f>
        <v>РЦВ</v>
      </c>
      <c r="E903" s="2" t="str">
        <f>'06A_Варіанти'!S894</f>
        <v>DIRECT</v>
      </c>
      <c r="F903" s="2" t="str">
        <f>IF(O903='06A_Варіанти'!E894,'06A_Варіанти'!E$1,IF(O903='06A_Варіанти'!F894,'06A_Варіанти'!F$1,IF(O903='06A_Варіанти'!G894,'06A_Варіанти'!G$1,IF(O903='06A_Варіанти'!H894,'06A_Варіанти'!H$1,IF(O903='06A_Варіанти'!I894,'06A_Варіанти'!I$1,IF(O903='06A_Варіанти'!J894,'06A_Варіанти'!J$1,IF(O903='06A_Варіанти'!K894,'06A_Варіанти'!K$1,IF(O903='06A_Варіанти'!L894,'06A_Варіанти'!L$1,IF(O903='06A_Варіанти'!M894,'06A_Варіанти'!M$1,IF(O903='06A_Варіанти'!N894,'06A_Варіанти'!N$1,IF(O903='06A_Варіанти'!O894,'06A_Варіанти'!O$1,IF(O903='06A_Варіанти'!P894,'06A_Варіанти'!P$1,IF(O903='06A_Варіанти'!Q894,'06A_Варіанти'!Q$1,IF(O903='06A_Варіанти'!R894,'06A_Варіанти'!R$1,"НЕМАЄ МАРШРУТУ"))))))))))))))</f>
        <v>DIRECT</v>
      </c>
      <c r="G903" s="2" t="str">
        <f t="shared" si="91"/>
        <v>БЕЗ ЗМІН</v>
      </c>
      <c r="H903" s="2">
        <f>IF(G903="НЕМАЄ МАРШРУТУ",0,O903-'06A_Варіанти'!T894)</f>
        <v>0</v>
      </c>
      <c r="I903" s="2">
        <f>IFERROR(INDEX('04_Потоки'!$E:$E,MATCH(A903,'04_Потоки'!$A:$A,0)),0)</f>
        <v>2.2389999999999999</v>
      </c>
      <c r="J903" s="2">
        <f t="shared" si="92"/>
        <v>1</v>
      </c>
      <c r="K903" s="2">
        <f>IF(C903="РЦК макси",0,2*'06A_Варіанти'!T894*J903)</f>
        <v>588</v>
      </c>
      <c r="L903" s="2">
        <f t="shared" si="93"/>
        <v>588</v>
      </c>
      <c r="M903" s="2">
        <f t="shared" si="94"/>
        <v>0</v>
      </c>
      <c r="N903" s="9">
        <f t="shared" si="95"/>
        <v>0</v>
      </c>
      <c r="O903" s="2">
        <f>MIN(IF('07A_Конструктор'!$D$5="Так",'06A_Варіанти'!E894,1E+99),IF('07A_Конструктор'!$D$6="Так",'06A_Варіанти'!F894,1E+99),IF('07A_Конструктор'!$D$7="Так",'06A_Варіанти'!G894,1E+99),IF('07A_Конструктор'!$D$8="Так",'06A_Варіанти'!H894,1E+99),IF('07A_Конструктор'!$D$9="Так",'06A_Варіанти'!I894,1E+99),IF('07A_Конструктор'!$D$10="Так",'06A_Варіанти'!J894,1E+99),IF('07A_Конструктор'!$D$11="Так",'06A_Варіанти'!K894,1E+99),IF('07A_Конструктор'!$D$12="Так",'06A_Варіанти'!L894,1E+99),IF('07A_Конструктор'!$D$13="Так",'06A_Варіанти'!M894,1E+99),IF('07A_Конструктор'!$D$14="Так",'06A_Варіанти'!N894,1E+99),IF('07A_Конструктор'!$D$15="Так",'06A_Варіанти'!O894,1E+99),IF('07A_Конструктор'!$D$16="Так",'06A_Варіанти'!P894,1E+99),IF('07A_Конструктор'!$D$17="Так",'06A_Варіанти'!Q894,1E+99),IF('06A_Варіанти'!R894="",1E+99,'06A_Варіанти'!R894))</f>
        <v>294</v>
      </c>
      <c r="P903" s="2" t="str">
        <f t="shared" si="96"/>
        <v>5 т</v>
      </c>
      <c r="Q903" s="2">
        <f t="shared" si="97"/>
        <v>14</v>
      </c>
      <c r="R903" s="2">
        <f>IF(OR(C903="РЦК макси",C903="РЦЧ SKU"),"SKU-потік",IFERROR(VLOOKUP(D903,'02_РЦ'!$A$3:$I$7,5,FALSE),0))</f>
        <v>500</v>
      </c>
      <c r="S903" s="2" t="str">
        <f>IF(OR(C903="РЦК макси",C903="РЦЧ SKU"),"Не рахується в ліміт",IFERROR(VLOOKUP(D903,'02_РЦ'!$A$3:$I$7,9,FALSE),"Немає РЦ"))</f>
        <v>В межах</v>
      </c>
    </row>
    <row r="904" spans="1:19">
      <c r="A904" s="2" t="str">
        <f>'06A_Варіанти'!A895</f>
        <v>BASE_946</v>
      </c>
      <c r="B904" s="2" t="str">
        <f>'06A_Варіанти'!B895</f>
        <v>TT_946</v>
      </c>
      <c r="C904" s="2" t="str">
        <f>'06A_Варіанти'!D895</f>
        <v>Основний</v>
      </c>
      <c r="D904" s="2" t="str">
        <f>'06A_Варіанти'!C895</f>
        <v>РЦВ</v>
      </c>
      <c r="E904" s="2" t="str">
        <f>'06A_Варіанти'!S895</f>
        <v>DIRECT</v>
      </c>
      <c r="F904" s="2" t="str">
        <f>IF(O904='06A_Варіанти'!E895,'06A_Варіанти'!E$1,IF(O904='06A_Варіанти'!F895,'06A_Варіанти'!F$1,IF(O904='06A_Варіанти'!G895,'06A_Варіанти'!G$1,IF(O904='06A_Варіанти'!H895,'06A_Варіанти'!H$1,IF(O904='06A_Варіанти'!I895,'06A_Варіанти'!I$1,IF(O904='06A_Варіанти'!J895,'06A_Варіанти'!J$1,IF(O904='06A_Варіанти'!K895,'06A_Варіанти'!K$1,IF(O904='06A_Варіанти'!L895,'06A_Варіанти'!L$1,IF(O904='06A_Варіанти'!M895,'06A_Варіанти'!M$1,IF(O904='06A_Варіанти'!N895,'06A_Варіанти'!N$1,IF(O904='06A_Варіанти'!O895,'06A_Варіанти'!O$1,IF(O904='06A_Варіанти'!P895,'06A_Варіанти'!P$1,IF(O904='06A_Варіанти'!Q895,'06A_Варіанти'!Q$1,IF(O904='06A_Варіанти'!R895,'06A_Варіанти'!R$1,"НЕМАЄ МАРШРУТУ"))))))))))))))</f>
        <v>DIRECT</v>
      </c>
      <c r="G904" s="2" t="str">
        <f t="shared" si="91"/>
        <v>БЕЗ ЗМІН</v>
      </c>
      <c r="H904" s="2">
        <f>IF(G904="НЕМАЄ МАРШРУТУ",0,O904-'06A_Варіанти'!T895)</f>
        <v>0</v>
      </c>
      <c r="I904" s="2">
        <f>IFERROR(INDEX('04_Потоки'!$E:$E,MATCH(A904,'04_Потоки'!$A:$A,0)),0)</f>
        <v>2.2389999999999999</v>
      </c>
      <c r="J904" s="2">
        <f t="shared" si="92"/>
        <v>1</v>
      </c>
      <c r="K904" s="2">
        <f>IF(C904="РЦК макси",0,2*'06A_Варіанти'!T895*J904)</f>
        <v>620.79999999999995</v>
      </c>
      <c r="L904" s="2">
        <f t="shared" si="93"/>
        <v>620.79999999999995</v>
      </c>
      <c r="M904" s="2">
        <f t="shared" si="94"/>
        <v>0</v>
      </c>
      <c r="N904" s="9">
        <f t="shared" si="95"/>
        <v>0</v>
      </c>
      <c r="O904" s="2">
        <f>MIN(IF('07A_Конструктор'!$D$5="Так",'06A_Варіанти'!E895,1E+99),IF('07A_Конструктор'!$D$6="Так",'06A_Варіанти'!F895,1E+99),IF('07A_Конструктор'!$D$7="Так",'06A_Варіанти'!G895,1E+99),IF('07A_Конструктор'!$D$8="Так",'06A_Варіанти'!H895,1E+99),IF('07A_Конструктор'!$D$9="Так",'06A_Варіанти'!I895,1E+99),IF('07A_Конструктор'!$D$10="Так",'06A_Варіанти'!J895,1E+99),IF('07A_Конструктор'!$D$11="Так",'06A_Варіанти'!K895,1E+99),IF('07A_Конструктор'!$D$12="Так",'06A_Варіанти'!L895,1E+99),IF('07A_Конструктор'!$D$13="Так",'06A_Варіанти'!M895,1E+99),IF('07A_Конструктор'!$D$14="Так",'06A_Варіанти'!N895,1E+99),IF('07A_Конструктор'!$D$15="Так",'06A_Варіанти'!O895,1E+99),IF('07A_Конструктор'!$D$16="Так",'06A_Варіанти'!P895,1E+99),IF('07A_Конструктор'!$D$17="Так",'06A_Варіанти'!Q895,1E+99),IF('06A_Варіанти'!R895="",1E+99,'06A_Варіанти'!R895))</f>
        <v>310.39999999999998</v>
      </c>
      <c r="P904" s="2" t="str">
        <f t="shared" si="96"/>
        <v>5 т</v>
      </c>
      <c r="Q904" s="2">
        <f t="shared" si="97"/>
        <v>14</v>
      </c>
      <c r="R904" s="2">
        <f>IF(OR(C904="РЦК макси",C904="РЦЧ SKU"),"SKU-потік",IFERROR(VLOOKUP(D904,'02_РЦ'!$A$3:$I$7,5,FALSE),0))</f>
        <v>500</v>
      </c>
      <c r="S904" s="2" t="str">
        <f>IF(OR(C904="РЦК макси",C904="РЦЧ SKU"),"Не рахується в ліміт",IFERROR(VLOOKUP(D904,'02_РЦ'!$A$3:$I$7,9,FALSE),"Немає РЦ"))</f>
        <v>В межах</v>
      </c>
    </row>
    <row r="905" spans="1:19">
      <c r="A905" s="2" t="str">
        <f>'06A_Варіанти'!A896</f>
        <v>BASE_947</v>
      </c>
      <c r="B905" s="2" t="str">
        <f>'06A_Варіанти'!B896</f>
        <v>TT_947</v>
      </c>
      <c r="C905" s="2" t="str">
        <f>'06A_Варіанти'!D896</f>
        <v>Основний</v>
      </c>
      <c r="D905" s="2" t="str">
        <f>'06A_Варіанти'!C896</f>
        <v>РЦВ</v>
      </c>
      <c r="E905" s="2" t="str">
        <f>'06A_Варіанти'!S896</f>
        <v>DIRECT</v>
      </c>
      <c r="F905" s="2" t="str">
        <f>IF(O905='06A_Варіанти'!E896,'06A_Варіанти'!E$1,IF(O905='06A_Варіанти'!F896,'06A_Варіанти'!F$1,IF(O905='06A_Варіанти'!G896,'06A_Варіанти'!G$1,IF(O905='06A_Варіанти'!H896,'06A_Варіанти'!H$1,IF(O905='06A_Варіанти'!I896,'06A_Варіанти'!I$1,IF(O905='06A_Варіанти'!J896,'06A_Варіанти'!J$1,IF(O905='06A_Варіанти'!K896,'06A_Варіанти'!K$1,IF(O905='06A_Варіанти'!L896,'06A_Варіанти'!L$1,IF(O905='06A_Варіанти'!M896,'06A_Варіанти'!M$1,IF(O905='06A_Варіанти'!N896,'06A_Варіанти'!N$1,IF(O905='06A_Варіанти'!O896,'06A_Варіанти'!O$1,IF(O905='06A_Варіанти'!P896,'06A_Варіанти'!P$1,IF(O905='06A_Варіанти'!Q896,'06A_Варіанти'!Q$1,IF(O905='06A_Варіанти'!R896,'06A_Варіанти'!R$1,"НЕМАЄ МАРШРУТУ"))))))))))))))</f>
        <v>DIRECT</v>
      </c>
      <c r="G905" s="2" t="str">
        <f t="shared" si="91"/>
        <v>БЕЗ ЗМІН</v>
      </c>
      <c r="H905" s="2">
        <f>IF(G905="НЕМАЄ МАРШРУТУ",0,O905-'06A_Варіанти'!T896)</f>
        <v>0</v>
      </c>
      <c r="I905" s="2">
        <f>IFERROR(INDEX('04_Потоки'!$E:$E,MATCH(A905,'04_Потоки'!$A:$A,0)),0)</f>
        <v>2.2389999999999999</v>
      </c>
      <c r="J905" s="2">
        <f t="shared" si="92"/>
        <v>1</v>
      </c>
      <c r="K905" s="2">
        <f>IF(C905="РЦК макси",0,2*'06A_Варіанти'!T896*J905)</f>
        <v>334.2</v>
      </c>
      <c r="L905" s="2">
        <f t="shared" si="93"/>
        <v>334.2</v>
      </c>
      <c r="M905" s="2">
        <f t="shared" si="94"/>
        <v>0</v>
      </c>
      <c r="N905" s="9">
        <f t="shared" si="95"/>
        <v>0</v>
      </c>
      <c r="O905" s="2">
        <f>MIN(IF('07A_Конструктор'!$D$5="Так",'06A_Варіанти'!E896,1E+99),IF('07A_Конструктор'!$D$6="Так",'06A_Варіанти'!F896,1E+99),IF('07A_Конструктор'!$D$7="Так",'06A_Варіанти'!G896,1E+99),IF('07A_Конструктор'!$D$8="Так",'06A_Варіанти'!H896,1E+99),IF('07A_Конструктор'!$D$9="Так",'06A_Варіанти'!I896,1E+99),IF('07A_Конструктор'!$D$10="Так",'06A_Варіанти'!J896,1E+99),IF('07A_Конструктор'!$D$11="Так",'06A_Варіанти'!K896,1E+99),IF('07A_Конструктор'!$D$12="Так",'06A_Варіанти'!L896,1E+99),IF('07A_Конструктор'!$D$13="Так",'06A_Варіанти'!M896,1E+99),IF('07A_Конструктор'!$D$14="Так",'06A_Варіанти'!N896,1E+99),IF('07A_Конструктор'!$D$15="Так",'06A_Варіанти'!O896,1E+99),IF('07A_Конструктор'!$D$16="Так",'06A_Варіанти'!P896,1E+99),IF('07A_Конструктор'!$D$17="Так",'06A_Варіанти'!Q896,1E+99),IF('06A_Варіанти'!R896="",1E+99,'06A_Варіанти'!R896))</f>
        <v>167.1</v>
      </c>
      <c r="P905" s="2" t="str">
        <f t="shared" si="96"/>
        <v>5 т</v>
      </c>
      <c r="Q905" s="2">
        <f t="shared" si="97"/>
        <v>14</v>
      </c>
      <c r="R905" s="2">
        <f>IF(OR(C905="РЦК макси",C905="РЦЧ SKU"),"SKU-потік",IFERROR(VLOOKUP(D905,'02_РЦ'!$A$3:$I$7,5,FALSE),0))</f>
        <v>500</v>
      </c>
      <c r="S905" s="2" t="str">
        <f>IF(OR(C905="РЦК макси",C905="РЦЧ SKU"),"Не рахується в ліміт",IFERROR(VLOOKUP(D905,'02_РЦ'!$A$3:$I$7,9,FALSE),"Немає РЦ"))</f>
        <v>В межах</v>
      </c>
    </row>
    <row r="906" spans="1:19">
      <c r="A906" s="2" t="str">
        <f>'06A_Варіанти'!A897</f>
        <v>BASE_948</v>
      </c>
      <c r="B906" s="2" t="str">
        <f>'06A_Варіанти'!B897</f>
        <v>TT_948</v>
      </c>
      <c r="C906" s="2" t="str">
        <f>'06A_Варіанти'!D897</f>
        <v>Основний</v>
      </c>
      <c r="D906" s="2" t="str">
        <f>'06A_Варіанти'!C897</f>
        <v>РЦВ</v>
      </c>
      <c r="E906" s="2" t="str">
        <f>'06A_Варіанти'!S897</f>
        <v>DIRECT</v>
      </c>
      <c r="F906" s="2" t="str">
        <f>IF(O906='06A_Варіанти'!E897,'06A_Варіанти'!E$1,IF(O906='06A_Варіанти'!F897,'06A_Варіанти'!F$1,IF(O906='06A_Варіанти'!G897,'06A_Варіанти'!G$1,IF(O906='06A_Варіанти'!H897,'06A_Варіанти'!H$1,IF(O906='06A_Варіанти'!I897,'06A_Варіанти'!I$1,IF(O906='06A_Варіанти'!J897,'06A_Варіанти'!J$1,IF(O906='06A_Варіанти'!K897,'06A_Варіанти'!K$1,IF(O906='06A_Варіанти'!L897,'06A_Варіанти'!L$1,IF(O906='06A_Варіанти'!M897,'06A_Варіанти'!M$1,IF(O906='06A_Варіанти'!N897,'06A_Варіанти'!N$1,IF(O906='06A_Варіанти'!O897,'06A_Варіанти'!O$1,IF(O906='06A_Варіанти'!P897,'06A_Варіанти'!P$1,IF(O906='06A_Варіанти'!Q897,'06A_Варіанти'!Q$1,IF(O906='06A_Варіанти'!R897,'06A_Варіанти'!R$1,"НЕМАЄ МАРШРУТУ"))))))))))))))</f>
        <v>DIRECT</v>
      </c>
      <c r="G906" s="2" t="str">
        <f t="shared" si="91"/>
        <v>БЕЗ ЗМІН</v>
      </c>
      <c r="H906" s="2">
        <f>IF(G906="НЕМАЄ МАРШРУТУ",0,O906-'06A_Варіанти'!T897)</f>
        <v>0</v>
      </c>
      <c r="I906" s="2">
        <f>IFERROR(INDEX('04_Потоки'!$E:$E,MATCH(A906,'04_Потоки'!$A:$A,0)),0)</f>
        <v>2.2389999999999999</v>
      </c>
      <c r="J906" s="2">
        <f t="shared" si="92"/>
        <v>1</v>
      </c>
      <c r="K906" s="2">
        <f>IF(C906="РЦК макси",0,2*'06A_Варіанти'!T897*J906)</f>
        <v>410.4</v>
      </c>
      <c r="L906" s="2">
        <f t="shared" si="93"/>
        <v>410.4</v>
      </c>
      <c r="M906" s="2">
        <f t="shared" si="94"/>
        <v>0</v>
      </c>
      <c r="N906" s="9">
        <f t="shared" si="95"/>
        <v>0</v>
      </c>
      <c r="O906" s="2">
        <f>MIN(IF('07A_Конструктор'!$D$5="Так",'06A_Варіанти'!E897,1E+99),IF('07A_Конструктор'!$D$6="Так",'06A_Варіанти'!F897,1E+99),IF('07A_Конструктор'!$D$7="Так",'06A_Варіанти'!G897,1E+99),IF('07A_Конструктор'!$D$8="Так",'06A_Варіанти'!H897,1E+99),IF('07A_Конструктор'!$D$9="Так",'06A_Варіанти'!I897,1E+99),IF('07A_Конструктор'!$D$10="Так",'06A_Варіанти'!J897,1E+99),IF('07A_Конструктор'!$D$11="Так",'06A_Варіанти'!K897,1E+99),IF('07A_Конструктор'!$D$12="Так",'06A_Варіанти'!L897,1E+99),IF('07A_Конструктор'!$D$13="Так",'06A_Варіанти'!M897,1E+99),IF('07A_Конструктор'!$D$14="Так",'06A_Варіанти'!N897,1E+99),IF('07A_Конструктор'!$D$15="Так",'06A_Варіанти'!O897,1E+99),IF('07A_Конструктор'!$D$16="Так",'06A_Варіанти'!P897,1E+99),IF('07A_Конструктор'!$D$17="Так",'06A_Варіанти'!Q897,1E+99),IF('06A_Варіанти'!R897="",1E+99,'06A_Варіанти'!R897))</f>
        <v>205.2</v>
      </c>
      <c r="P906" s="2" t="str">
        <f t="shared" si="96"/>
        <v>5 т</v>
      </c>
      <c r="Q906" s="2">
        <f t="shared" si="97"/>
        <v>14</v>
      </c>
      <c r="R906" s="2">
        <f>IF(OR(C906="РЦК макси",C906="РЦЧ SKU"),"SKU-потік",IFERROR(VLOOKUP(D906,'02_РЦ'!$A$3:$I$7,5,FALSE),0))</f>
        <v>500</v>
      </c>
      <c r="S906" s="2" t="str">
        <f>IF(OR(C906="РЦК макси",C906="РЦЧ SKU"),"Не рахується в ліміт",IFERROR(VLOOKUP(D906,'02_РЦ'!$A$3:$I$7,9,FALSE),"Немає РЦ"))</f>
        <v>В межах</v>
      </c>
    </row>
    <row r="907" spans="1:19">
      <c r="A907" s="2" t="str">
        <f>'06A_Варіанти'!A898</f>
        <v>BASE_285</v>
      </c>
      <c r="B907" s="2" t="str">
        <f>'06A_Варіанти'!B898</f>
        <v>TT_285</v>
      </c>
      <c r="C907" s="2" t="str">
        <f>'06A_Варіанти'!D898</f>
        <v>Основний</v>
      </c>
      <c r="D907" s="2" t="str">
        <f>'06A_Варіанти'!C898</f>
        <v>РЦВ</v>
      </c>
      <c r="E907" s="2" t="str">
        <f>'06A_Варіанти'!S898</f>
        <v>DIRECT</v>
      </c>
      <c r="F907" s="2" t="str">
        <f>IF(O907='06A_Варіанти'!E898,'06A_Варіанти'!E$1,IF(O907='06A_Варіанти'!F898,'06A_Варіанти'!F$1,IF(O907='06A_Варіанти'!G898,'06A_Варіанти'!G$1,IF(O907='06A_Варіанти'!H898,'06A_Варіанти'!H$1,IF(O907='06A_Варіанти'!I898,'06A_Варіанти'!I$1,IF(O907='06A_Варіанти'!J898,'06A_Варіанти'!J$1,IF(O907='06A_Варіанти'!K898,'06A_Варіанти'!K$1,IF(O907='06A_Варіанти'!L898,'06A_Варіанти'!L$1,IF(O907='06A_Варіанти'!M898,'06A_Варіанти'!M$1,IF(O907='06A_Варіанти'!N898,'06A_Варіанти'!N$1,IF(O907='06A_Варіанти'!O898,'06A_Варіанти'!O$1,IF(O907='06A_Варіанти'!P898,'06A_Варіанти'!P$1,IF(O907='06A_Варіанти'!Q898,'06A_Варіанти'!Q$1,IF(O907='06A_Варіанти'!R898,'06A_Варіанти'!R$1,"НЕМАЄ МАРШРУТУ"))))))))))))))</f>
        <v>DIRECT</v>
      </c>
      <c r="G907" s="2" t="str">
        <f t="shared" ref="G907:G970" si="98">IF(O907&gt;1E+90,"НЕМАЄ МАРШРУТУ",IF(F907=E907,"БЕЗ ЗМІН","ЗМІНЕНО"))</f>
        <v>БЕЗ ЗМІН</v>
      </c>
      <c r="H907" s="2">
        <f>IF(G907="НЕМАЄ МАРШРУТУ",0,O907-'06A_Варіанти'!T898)</f>
        <v>0</v>
      </c>
      <c r="I907" s="2">
        <f>IFERROR(INDEX('04_Потоки'!$E:$E,MATCH(A907,'04_Потоки'!$A:$A,0)),0)</f>
        <v>2.2389999999999999</v>
      </c>
      <c r="J907" s="2">
        <f t="shared" ref="J907:J970" si="99">ROUNDUP(I907/20,0)</f>
        <v>1</v>
      </c>
      <c r="K907" s="2">
        <f>IF(C907="РЦК макси",0,2*'06A_Варіанти'!T898*J907)</f>
        <v>241.4</v>
      </c>
      <c r="L907" s="2">
        <f t="shared" ref="L907:L970" si="100">IF(C907="РЦК макси",0,IF(G907="НЕМАЄ МАРШРУТУ",0,2*O907*J907))</f>
        <v>241.4</v>
      </c>
      <c r="M907" s="2">
        <f t="shared" ref="M907:M970" si="101">L907-K907</f>
        <v>0</v>
      </c>
      <c r="N907" s="9">
        <f t="shared" ref="N907:N970" si="102">IFERROR(M907/K907,0)</f>
        <v>0</v>
      </c>
      <c r="O907" s="2">
        <f>MIN(IF('07A_Конструктор'!$D$5="Так",'06A_Варіанти'!E898,1E+99),IF('07A_Конструктор'!$D$6="Так",'06A_Варіанти'!F898,1E+99),IF('07A_Конструктор'!$D$7="Так",'06A_Варіанти'!G898,1E+99),IF('07A_Конструктор'!$D$8="Так",'06A_Варіанти'!H898,1E+99),IF('07A_Конструктор'!$D$9="Так",'06A_Варіанти'!I898,1E+99),IF('07A_Конструктор'!$D$10="Так",'06A_Варіанти'!J898,1E+99),IF('07A_Конструктор'!$D$11="Так",'06A_Варіанти'!K898,1E+99),IF('07A_Конструктор'!$D$12="Так",'06A_Варіанти'!L898,1E+99),IF('07A_Конструктор'!$D$13="Так",'06A_Варіанти'!M898,1E+99),IF('07A_Конструктор'!$D$14="Так",'06A_Варіанти'!N898,1E+99),IF('07A_Конструктор'!$D$15="Так",'06A_Варіанти'!O898,1E+99),IF('07A_Конструктор'!$D$16="Так",'06A_Варіанти'!P898,1E+99),IF('07A_Конструктор'!$D$17="Так",'06A_Варіанти'!Q898,1E+99),IF('06A_Варіанти'!R898="",1E+99,'06A_Варіанти'!R898))</f>
        <v>120.7</v>
      </c>
      <c r="P907" s="2" t="str">
        <f t="shared" ref="P907:P970" si="103">IF(C907="РЦК макси","Не моделюється",IF(MOD(I907,20)=0,"10 т",IF(MOD(I907,20)&lt;=14,"5 т",IF(MOD(I907,20)&lt;=16,"7 т","10 т"))))</f>
        <v>5 т</v>
      </c>
      <c r="Q907" s="2">
        <f t="shared" ref="Q907:Q970" si="104">IF(P907="Не моделюється",0,IF(P907="5 т",14,IF(P907="7 т",16,20)))</f>
        <v>14</v>
      </c>
      <c r="R907" s="2">
        <f>IF(OR(C907="РЦК макси",C907="РЦЧ SKU"),"SKU-потік",IFERROR(VLOOKUP(D907,'02_РЦ'!$A$3:$I$7,5,FALSE),0))</f>
        <v>500</v>
      </c>
      <c r="S907" s="2" t="str">
        <f>IF(OR(C907="РЦК макси",C907="РЦЧ SKU"),"Не рахується в ліміт",IFERROR(VLOOKUP(D907,'02_РЦ'!$A$3:$I$7,9,FALSE),"Немає РЦ"))</f>
        <v>В межах</v>
      </c>
    </row>
    <row r="908" spans="1:19">
      <c r="A908" s="2" t="str">
        <f>'06A_Варіанти'!A899</f>
        <v>BASE_237</v>
      </c>
      <c r="B908" s="2" t="str">
        <f>'06A_Варіанти'!B899</f>
        <v>TT_237</v>
      </c>
      <c r="C908" s="2" t="str">
        <f>'06A_Варіанти'!D899</f>
        <v>Основний</v>
      </c>
      <c r="D908" s="2" t="str">
        <f>'06A_Варіанти'!C899</f>
        <v>РЦВ</v>
      </c>
      <c r="E908" s="2" t="str">
        <f>'06A_Варіанти'!S899</f>
        <v>DIRECT</v>
      </c>
      <c r="F908" s="2" t="str">
        <f>IF(O908='06A_Варіанти'!E899,'06A_Варіанти'!E$1,IF(O908='06A_Варіанти'!F899,'06A_Варіанти'!F$1,IF(O908='06A_Варіанти'!G899,'06A_Варіанти'!G$1,IF(O908='06A_Варіанти'!H899,'06A_Варіанти'!H$1,IF(O908='06A_Варіанти'!I899,'06A_Варіанти'!I$1,IF(O908='06A_Варіанти'!J899,'06A_Варіанти'!J$1,IF(O908='06A_Варіанти'!K899,'06A_Варіанти'!K$1,IF(O908='06A_Варіанти'!L899,'06A_Варіанти'!L$1,IF(O908='06A_Варіанти'!M899,'06A_Варіанти'!M$1,IF(O908='06A_Варіанти'!N899,'06A_Варіанти'!N$1,IF(O908='06A_Варіанти'!O899,'06A_Варіанти'!O$1,IF(O908='06A_Варіанти'!P899,'06A_Варіанти'!P$1,IF(O908='06A_Варіанти'!Q899,'06A_Варіанти'!Q$1,IF(O908='06A_Варіанти'!R899,'06A_Варіанти'!R$1,"НЕМАЄ МАРШРУТУ"))))))))))))))</f>
        <v>DIRECT</v>
      </c>
      <c r="G908" s="2" t="str">
        <f t="shared" si="98"/>
        <v>БЕЗ ЗМІН</v>
      </c>
      <c r="H908" s="2">
        <f>IF(G908="НЕМАЄ МАРШРУТУ",0,O908-'06A_Варіанти'!T899)</f>
        <v>0</v>
      </c>
      <c r="I908" s="2">
        <f>IFERROR(INDEX('04_Потоки'!$E:$E,MATCH(A908,'04_Потоки'!$A:$A,0)),0)</f>
        <v>2.2389999999999999</v>
      </c>
      <c r="J908" s="2">
        <f t="shared" si="99"/>
        <v>1</v>
      </c>
      <c r="K908" s="2">
        <f>IF(C908="РЦК макси",0,2*'06A_Варіанти'!T899*J908)</f>
        <v>8.1999999999999993</v>
      </c>
      <c r="L908" s="2">
        <f t="shared" si="100"/>
        <v>8.1999999999999993</v>
      </c>
      <c r="M908" s="2">
        <f t="shared" si="101"/>
        <v>0</v>
      </c>
      <c r="N908" s="9">
        <f t="shared" si="102"/>
        <v>0</v>
      </c>
      <c r="O908" s="2">
        <f>MIN(IF('07A_Конструктор'!$D$5="Так",'06A_Варіанти'!E899,1E+99),IF('07A_Конструктор'!$D$6="Так",'06A_Варіанти'!F899,1E+99),IF('07A_Конструктор'!$D$7="Так",'06A_Варіанти'!G899,1E+99),IF('07A_Конструктор'!$D$8="Так",'06A_Варіанти'!H899,1E+99),IF('07A_Конструктор'!$D$9="Так",'06A_Варіанти'!I899,1E+99),IF('07A_Конструктор'!$D$10="Так",'06A_Варіанти'!J899,1E+99),IF('07A_Конструктор'!$D$11="Так",'06A_Варіанти'!K899,1E+99),IF('07A_Конструктор'!$D$12="Так",'06A_Варіанти'!L899,1E+99),IF('07A_Конструктор'!$D$13="Так",'06A_Варіанти'!M899,1E+99),IF('07A_Конструктор'!$D$14="Так",'06A_Варіанти'!N899,1E+99),IF('07A_Конструктор'!$D$15="Так",'06A_Варіанти'!O899,1E+99),IF('07A_Конструктор'!$D$16="Так",'06A_Варіанти'!P899,1E+99),IF('07A_Конструктор'!$D$17="Так",'06A_Варіанти'!Q899,1E+99),IF('06A_Варіанти'!R899="",1E+99,'06A_Варіанти'!R899))</f>
        <v>4.0999999999999996</v>
      </c>
      <c r="P908" s="2" t="str">
        <f t="shared" si="103"/>
        <v>5 т</v>
      </c>
      <c r="Q908" s="2">
        <f t="shared" si="104"/>
        <v>14</v>
      </c>
      <c r="R908" s="2">
        <f>IF(OR(C908="РЦК макси",C908="РЦЧ SKU"),"SKU-потік",IFERROR(VLOOKUP(D908,'02_РЦ'!$A$3:$I$7,5,FALSE),0))</f>
        <v>500</v>
      </c>
      <c r="S908" s="2" t="str">
        <f>IF(OR(C908="РЦК макси",C908="РЦЧ SKU"),"Не рахується в ліміт",IFERROR(VLOOKUP(D908,'02_РЦ'!$A$3:$I$7,9,FALSE),"Немає РЦ"))</f>
        <v>В межах</v>
      </c>
    </row>
    <row r="909" spans="1:19">
      <c r="A909" s="2" t="str">
        <f>'06A_Варіанти'!A900</f>
        <v>BASE_615</v>
      </c>
      <c r="B909" s="2" t="str">
        <f>'06A_Варіанти'!B900</f>
        <v>TT_615</v>
      </c>
      <c r="C909" s="2" t="str">
        <f>'06A_Варіанти'!D900</f>
        <v>Основний</v>
      </c>
      <c r="D909" s="2" t="str">
        <f>'06A_Варіанти'!C900</f>
        <v>РЦВ</v>
      </c>
      <c r="E909" s="2" t="str">
        <f>'06A_Варіанти'!S900</f>
        <v>DIRECT</v>
      </c>
      <c r="F909" s="2" t="str">
        <f>IF(O909='06A_Варіанти'!E900,'06A_Варіанти'!E$1,IF(O909='06A_Варіанти'!F900,'06A_Варіанти'!F$1,IF(O909='06A_Варіанти'!G900,'06A_Варіанти'!G$1,IF(O909='06A_Варіанти'!H900,'06A_Варіанти'!H$1,IF(O909='06A_Варіанти'!I900,'06A_Варіанти'!I$1,IF(O909='06A_Варіанти'!J900,'06A_Варіанти'!J$1,IF(O909='06A_Варіанти'!K900,'06A_Варіанти'!K$1,IF(O909='06A_Варіанти'!L900,'06A_Варіанти'!L$1,IF(O909='06A_Варіанти'!M900,'06A_Варіанти'!M$1,IF(O909='06A_Варіанти'!N900,'06A_Варіанти'!N$1,IF(O909='06A_Варіанти'!O900,'06A_Варіанти'!O$1,IF(O909='06A_Варіанти'!P900,'06A_Варіанти'!P$1,IF(O909='06A_Варіанти'!Q900,'06A_Варіанти'!Q$1,IF(O909='06A_Варіанти'!R900,'06A_Варіанти'!R$1,"НЕМАЄ МАРШРУТУ"))))))))))))))</f>
        <v>DIRECT</v>
      </c>
      <c r="G909" s="2" t="str">
        <f t="shared" si="98"/>
        <v>БЕЗ ЗМІН</v>
      </c>
      <c r="H909" s="2">
        <f>IF(G909="НЕМАЄ МАРШРУТУ",0,O909-'06A_Варіанти'!T900)</f>
        <v>0</v>
      </c>
      <c r="I909" s="2">
        <f>IFERROR(INDEX('04_Потоки'!$E:$E,MATCH(A909,'04_Потоки'!$A:$A,0)),0)</f>
        <v>2.2389999999999999</v>
      </c>
      <c r="J909" s="2">
        <f t="shared" si="99"/>
        <v>1</v>
      </c>
      <c r="K909" s="2">
        <f>IF(C909="РЦК макси",0,2*'06A_Варіанти'!T900*J909)</f>
        <v>307.60000000000002</v>
      </c>
      <c r="L909" s="2">
        <f t="shared" si="100"/>
        <v>307.60000000000002</v>
      </c>
      <c r="M909" s="2">
        <f t="shared" si="101"/>
        <v>0</v>
      </c>
      <c r="N909" s="9">
        <f t="shared" si="102"/>
        <v>0</v>
      </c>
      <c r="O909" s="2">
        <f>MIN(IF('07A_Конструктор'!$D$5="Так",'06A_Варіанти'!E900,1E+99),IF('07A_Конструктор'!$D$6="Так",'06A_Варіанти'!F900,1E+99),IF('07A_Конструктор'!$D$7="Так",'06A_Варіанти'!G900,1E+99),IF('07A_Конструктор'!$D$8="Так",'06A_Варіанти'!H900,1E+99),IF('07A_Конструктор'!$D$9="Так",'06A_Варіанти'!I900,1E+99),IF('07A_Конструктор'!$D$10="Так",'06A_Варіанти'!J900,1E+99),IF('07A_Конструктор'!$D$11="Так",'06A_Варіанти'!K900,1E+99),IF('07A_Конструктор'!$D$12="Так",'06A_Варіанти'!L900,1E+99),IF('07A_Конструктор'!$D$13="Так",'06A_Варіанти'!M900,1E+99),IF('07A_Конструктор'!$D$14="Так",'06A_Варіанти'!N900,1E+99),IF('07A_Конструктор'!$D$15="Так",'06A_Варіанти'!O900,1E+99),IF('07A_Конструктор'!$D$16="Так",'06A_Варіанти'!P900,1E+99),IF('07A_Конструктор'!$D$17="Так",'06A_Варіанти'!Q900,1E+99),IF('06A_Варіанти'!R900="",1E+99,'06A_Варіанти'!R900))</f>
        <v>153.80000000000001</v>
      </c>
      <c r="P909" s="2" t="str">
        <f t="shared" si="103"/>
        <v>5 т</v>
      </c>
      <c r="Q909" s="2">
        <f t="shared" si="104"/>
        <v>14</v>
      </c>
      <c r="R909" s="2">
        <f>IF(OR(C909="РЦК макси",C909="РЦЧ SKU"),"SKU-потік",IFERROR(VLOOKUP(D909,'02_РЦ'!$A$3:$I$7,5,FALSE),0))</f>
        <v>500</v>
      </c>
      <c r="S909" s="2" t="str">
        <f>IF(OR(C909="РЦК макси",C909="РЦЧ SKU"),"Не рахується в ліміт",IFERROR(VLOOKUP(D909,'02_РЦ'!$A$3:$I$7,9,FALSE),"Немає РЦ"))</f>
        <v>В межах</v>
      </c>
    </row>
    <row r="910" spans="1:19">
      <c r="A910" s="2" t="str">
        <f>'06A_Варіанти'!A901</f>
        <v>BASE_976</v>
      </c>
      <c r="B910" s="2" t="str">
        <f>'06A_Варіанти'!B901</f>
        <v>TT_976</v>
      </c>
      <c r="C910" s="2" t="str">
        <f>'06A_Варіанти'!D901</f>
        <v>Основний</v>
      </c>
      <c r="D910" s="2" t="str">
        <f>'06A_Варіанти'!C901</f>
        <v>РЦВ</v>
      </c>
      <c r="E910" s="2" t="str">
        <f>'06A_Варіанти'!S901</f>
        <v>DIRECT</v>
      </c>
      <c r="F910" s="2" t="str">
        <f>IF(O910='06A_Варіанти'!E901,'06A_Варіанти'!E$1,IF(O910='06A_Варіанти'!F901,'06A_Варіанти'!F$1,IF(O910='06A_Варіанти'!G901,'06A_Варіанти'!G$1,IF(O910='06A_Варіанти'!H901,'06A_Варіанти'!H$1,IF(O910='06A_Варіанти'!I901,'06A_Варіанти'!I$1,IF(O910='06A_Варіанти'!J901,'06A_Варіанти'!J$1,IF(O910='06A_Варіанти'!K901,'06A_Варіанти'!K$1,IF(O910='06A_Варіанти'!L901,'06A_Варіанти'!L$1,IF(O910='06A_Варіанти'!M901,'06A_Варіанти'!M$1,IF(O910='06A_Варіанти'!N901,'06A_Варіанти'!N$1,IF(O910='06A_Варіанти'!O901,'06A_Варіанти'!O$1,IF(O910='06A_Варіанти'!P901,'06A_Варіанти'!P$1,IF(O910='06A_Варіанти'!Q901,'06A_Варіанти'!Q$1,IF(O910='06A_Варіанти'!R901,'06A_Варіанти'!R$1,"НЕМАЄ МАРШРУТУ"))))))))))))))</f>
        <v>DIRECT</v>
      </c>
      <c r="G910" s="2" t="str">
        <f t="shared" si="98"/>
        <v>БЕЗ ЗМІН</v>
      </c>
      <c r="H910" s="2">
        <f>IF(G910="НЕМАЄ МАРШРУТУ",0,O910-'06A_Варіанти'!T901)</f>
        <v>0</v>
      </c>
      <c r="I910" s="2">
        <f>IFERROR(INDEX('04_Потоки'!$E:$E,MATCH(A910,'04_Потоки'!$A:$A,0)),0)</f>
        <v>2.2389999999999999</v>
      </c>
      <c r="J910" s="2">
        <f t="shared" si="99"/>
        <v>1</v>
      </c>
      <c r="K910" s="2">
        <f>IF(C910="РЦК макси",0,2*'06A_Варіанти'!T901*J910)</f>
        <v>450.4</v>
      </c>
      <c r="L910" s="2">
        <f t="shared" si="100"/>
        <v>450.4</v>
      </c>
      <c r="M910" s="2">
        <f t="shared" si="101"/>
        <v>0</v>
      </c>
      <c r="N910" s="9">
        <f t="shared" si="102"/>
        <v>0</v>
      </c>
      <c r="O910" s="2">
        <f>MIN(IF('07A_Конструктор'!$D$5="Так",'06A_Варіанти'!E901,1E+99),IF('07A_Конструктор'!$D$6="Так",'06A_Варіанти'!F901,1E+99),IF('07A_Конструктор'!$D$7="Так",'06A_Варіанти'!G901,1E+99),IF('07A_Конструктор'!$D$8="Так",'06A_Варіанти'!H901,1E+99),IF('07A_Конструктор'!$D$9="Так",'06A_Варіанти'!I901,1E+99),IF('07A_Конструктор'!$D$10="Так",'06A_Варіанти'!J901,1E+99),IF('07A_Конструктор'!$D$11="Так",'06A_Варіанти'!K901,1E+99),IF('07A_Конструктор'!$D$12="Так",'06A_Варіанти'!L901,1E+99),IF('07A_Конструктор'!$D$13="Так",'06A_Варіанти'!M901,1E+99),IF('07A_Конструктор'!$D$14="Так",'06A_Варіанти'!N901,1E+99),IF('07A_Конструктор'!$D$15="Так",'06A_Варіанти'!O901,1E+99),IF('07A_Конструктор'!$D$16="Так",'06A_Варіанти'!P901,1E+99),IF('07A_Конструктор'!$D$17="Так",'06A_Варіанти'!Q901,1E+99),IF('06A_Варіанти'!R901="",1E+99,'06A_Варіанти'!R901))</f>
        <v>225.2</v>
      </c>
      <c r="P910" s="2" t="str">
        <f t="shared" si="103"/>
        <v>5 т</v>
      </c>
      <c r="Q910" s="2">
        <f t="shared" si="104"/>
        <v>14</v>
      </c>
      <c r="R910" s="2">
        <f>IF(OR(C910="РЦК макси",C910="РЦЧ SKU"),"SKU-потік",IFERROR(VLOOKUP(D910,'02_РЦ'!$A$3:$I$7,5,FALSE),0))</f>
        <v>500</v>
      </c>
      <c r="S910" s="2" t="str">
        <f>IF(OR(C910="РЦК макси",C910="РЦЧ SKU"),"Не рахується в ліміт",IFERROR(VLOOKUP(D910,'02_РЦ'!$A$3:$I$7,9,FALSE),"Немає РЦ"))</f>
        <v>В межах</v>
      </c>
    </row>
    <row r="911" spans="1:19">
      <c r="A911" s="2" t="str">
        <f>'06A_Варіанти'!A902</f>
        <v>BASE_2011</v>
      </c>
      <c r="B911" s="2" t="str">
        <f>'06A_Варіанти'!B902</f>
        <v>TT_2011</v>
      </c>
      <c r="C911" s="2" t="str">
        <f>'06A_Варіанти'!D902</f>
        <v>Основний</v>
      </c>
      <c r="D911" s="2" t="str">
        <f>'06A_Варіанти'!C902</f>
        <v>РЦВ</v>
      </c>
      <c r="E911" s="2" t="str">
        <f>'06A_Варіанти'!S902</f>
        <v>DIRECT</v>
      </c>
      <c r="F911" s="2" t="str">
        <f>IF(O911='06A_Варіанти'!E902,'06A_Варіанти'!E$1,IF(O911='06A_Варіанти'!F902,'06A_Варіанти'!F$1,IF(O911='06A_Варіанти'!G902,'06A_Варіанти'!G$1,IF(O911='06A_Варіанти'!H902,'06A_Варіанти'!H$1,IF(O911='06A_Варіанти'!I902,'06A_Варіанти'!I$1,IF(O911='06A_Варіанти'!J902,'06A_Варіанти'!J$1,IF(O911='06A_Варіанти'!K902,'06A_Варіанти'!K$1,IF(O911='06A_Варіанти'!L902,'06A_Варіанти'!L$1,IF(O911='06A_Варіанти'!M902,'06A_Варіанти'!M$1,IF(O911='06A_Варіанти'!N902,'06A_Варіанти'!N$1,IF(O911='06A_Варіанти'!O902,'06A_Варіанти'!O$1,IF(O911='06A_Варіанти'!P902,'06A_Варіанти'!P$1,IF(O911='06A_Варіанти'!Q902,'06A_Варіанти'!Q$1,IF(O911='06A_Варіанти'!R902,'06A_Варіанти'!R$1,"НЕМАЄ МАРШРУТУ"))))))))))))))</f>
        <v>DIRECT</v>
      </c>
      <c r="G911" s="2" t="str">
        <f t="shared" si="98"/>
        <v>БЕЗ ЗМІН</v>
      </c>
      <c r="H911" s="2">
        <f>IF(G911="НЕМАЄ МАРШРУТУ",0,O911-'06A_Варіанти'!T902)</f>
        <v>0</v>
      </c>
      <c r="I911" s="2">
        <f>IFERROR(INDEX('04_Потоки'!$E:$E,MATCH(A911,'04_Потоки'!$A:$A,0)),0)</f>
        <v>2.2389999999999999</v>
      </c>
      <c r="J911" s="2">
        <f t="shared" si="99"/>
        <v>1</v>
      </c>
      <c r="K911" s="2">
        <f>IF(C911="РЦК макси",0,2*'06A_Варіанти'!T902*J911)</f>
        <v>461</v>
      </c>
      <c r="L911" s="2">
        <f t="shared" si="100"/>
        <v>461</v>
      </c>
      <c r="M911" s="2">
        <f t="shared" si="101"/>
        <v>0</v>
      </c>
      <c r="N911" s="9">
        <f t="shared" si="102"/>
        <v>0</v>
      </c>
      <c r="O911" s="2">
        <f>MIN(IF('07A_Конструктор'!$D$5="Так",'06A_Варіанти'!E902,1E+99),IF('07A_Конструктор'!$D$6="Так",'06A_Варіанти'!F902,1E+99),IF('07A_Конструктор'!$D$7="Так",'06A_Варіанти'!G902,1E+99),IF('07A_Конструктор'!$D$8="Так",'06A_Варіанти'!H902,1E+99),IF('07A_Конструктор'!$D$9="Так",'06A_Варіанти'!I902,1E+99),IF('07A_Конструктор'!$D$10="Так",'06A_Варіанти'!J902,1E+99),IF('07A_Конструктор'!$D$11="Так",'06A_Варіанти'!K902,1E+99),IF('07A_Конструктор'!$D$12="Так",'06A_Варіанти'!L902,1E+99),IF('07A_Конструктор'!$D$13="Так",'06A_Варіанти'!M902,1E+99),IF('07A_Конструктор'!$D$14="Так",'06A_Варіанти'!N902,1E+99),IF('07A_Конструктор'!$D$15="Так",'06A_Варіанти'!O902,1E+99),IF('07A_Конструктор'!$D$16="Так",'06A_Варіанти'!P902,1E+99),IF('07A_Конструктор'!$D$17="Так",'06A_Варіанти'!Q902,1E+99),IF('06A_Варіанти'!R902="",1E+99,'06A_Варіанти'!R902))</f>
        <v>230.5</v>
      </c>
      <c r="P911" s="2" t="str">
        <f t="shared" si="103"/>
        <v>5 т</v>
      </c>
      <c r="Q911" s="2">
        <f t="shared" si="104"/>
        <v>14</v>
      </c>
      <c r="R911" s="2">
        <f>IF(OR(C911="РЦК макси",C911="РЦЧ SKU"),"SKU-потік",IFERROR(VLOOKUP(D911,'02_РЦ'!$A$3:$I$7,5,FALSE),0))</f>
        <v>500</v>
      </c>
      <c r="S911" s="2" t="str">
        <f>IF(OR(C911="РЦК макси",C911="РЦЧ SKU"),"Не рахується в ліміт",IFERROR(VLOOKUP(D911,'02_РЦ'!$A$3:$I$7,9,FALSE),"Немає РЦ"))</f>
        <v>В межах</v>
      </c>
    </row>
    <row r="912" spans="1:19">
      <c r="A912" s="2" t="str">
        <f>'06A_Варіанти'!A903</f>
        <v>BASE_2020</v>
      </c>
      <c r="B912" s="2" t="str">
        <f>'06A_Варіанти'!B903</f>
        <v>TT_2020</v>
      </c>
      <c r="C912" s="2" t="str">
        <f>'06A_Варіанти'!D903</f>
        <v>Основний</v>
      </c>
      <c r="D912" s="2" t="str">
        <f>'06A_Варіанти'!C903</f>
        <v>РЦП</v>
      </c>
      <c r="E912" s="2" t="str">
        <f>'06A_Варіанти'!S903</f>
        <v>DIRECT</v>
      </c>
      <c r="F912" s="2" t="str">
        <f>IF(O912='06A_Варіанти'!E903,'06A_Варіанти'!E$1,IF(O912='06A_Варіанти'!F903,'06A_Варіанти'!F$1,IF(O912='06A_Варіанти'!G903,'06A_Варіанти'!G$1,IF(O912='06A_Варіанти'!H903,'06A_Варіанти'!H$1,IF(O912='06A_Варіанти'!I903,'06A_Варіанти'!I$1,IF(O912='06A_Варіанти'!J903,'06A_Варіанти'!J$1,IF(O912='06A_Варіанти'!K903,'06A_Варіанти'!K$1,IF(O912='06A_Варіанти'!L903,'06A_Варіанти'!L$1,IF(O912='06A_Варіанти'!M903,'06A_Варіанти'!M$1,IF(O912='06A_Варіанти'!N903,'06A_Варіанти'!N$1,IF(O912='06A_Варіанти'!O903,'06A_Варіанти'!O$1,IF(O912='06A_Варіанти'!P903,'06A_Варіанти'!P$1,IF(O912='06A_Варіанти'!Q903,'06A_Варіанти'!Q$1,IF(O912='06A_Варіанти'!R903,'06A_Варіанти'!R$1,"НЕМАЄ МАРШРУТУ"))))))))))))))</f>
        <v>DIRECT</v>
      </c>
      <c r="G912" s="2" t="str">
        <f t="shared" si="98"/>
        <v>БЕЗ ЗМІН</v>
      </c>
      <c r="H912" s="2">
        <f>IF(G912="НЕМАЄ МАРШРУТУ",0,O912-'06A_Варіанти'!T903)</f>
        <v>0</v>
      </c>
      <c r="I912" s="2">
        <f>IFERROR(INDEX('04_Потоки'!$E:$E,MATCH(A912,'04_Потоки'!$A:$A,0)),0)</f>
        <v>2.2389999999999999</v>
      </c>
      <c r="J912" s="2">
        <f t="shared" si="99"/>
        <v>1</v>
      </c>
      <c r="K912" s="2">
        <f>IF(C912="РЦК макси",0,2*'06A_Варіанти'!T903*J912)</f>
        <v>459.6</v>
      </c>
      <c r="L912" s="2">
        <f t="shared" si="100"/>
        <v>459.6</v>
      </c>
      <c r="M912" s="2">
        <f t="shared" si="101"/>
        <v>0</v>
      </c>
      <c r="N912" s="9">
        <f t="shared" si="102"/>
        <v>0</v>
      </c>
      <c r="O912" s="2">
        <f>MIN(IF('07A_Конструктор'!$D$5="Так",'06A_Варіанти'!E903,1E+99),IF('07A_Конструктор'!$D$6="Так",'06A_Варіанти'!F903,1E+99),IF('07A_Конструктор'!$D$7="Так",'06A_Варіанти'!G903,1E+99),IF('07A_Конструктор'!$D$8="Так",'06A_Варіанти'!H903,1E+99),IF('07A_Конструктор'!$D$9="Так",'06A_Варіанти'!I903,1E+99),IF('07A_Конструктор'!$D$10="Так",'06A_Варіанти'!J903,1E+99),IF('07A_Конструктор'!$D$11="Так",'06A_Варіанти'!K903,1E+99),IF('07A_Конструктор'!$D$12="Так",'06A_Варіанти'!L903,1E+99),IF('07A_Конструктор'!$D$13="Так",'06A_Варіанти'!M903,1E+99),IF('07A_Конструктор'!$D$14="Так",'06A_Варіанти'!N903,1E+99),IF('07A_Конструктор'!$D$15="Так",'06A_Варіанти'!O903,1E+99),IF('07A_Конструктор'!$D$16="Так",'06A_Варіанти'!P903,1E+99),IF('07A_Конструктор'!$D$17="Так",'06A_Варіанти'!Q903,1E+99),IF('06A_Варіанти'!R903="",1E+99,'06A_Варіанти'!R903))</f>
        <v>229.8</v>
      </c>
      <c r="P912" s="2" t="str">
        <f t="shared" si="103"/>
        <v>5 т</v>
      </c>
      <c r="Q912" s="2">
        <f t="shared" si="104"/>
        <v>14</v>
      </c>
      <c r="R912" s="2">
        <f>IF(OR(C912="РЦК макси",C912="РЦЧ SKU"),"SKU-потік",IFERROR(VLOOKUP(D912,'02_РЦ'!$A$3:$I$7,5,FALSE),0))</f>
        <v>800</v>
      </c>
      <c r="S912" s="2" t="str">
        <f>IF(OR(C912="РЦК макси",C912="РЦЧ SKU"),"Не рахується в ліміт",IFERROR(VLOOKUP(D912,'02_РЦ'!$A$3:$I$7,9,FALSE),"Немає РЦ"))</f>
        <v>В межах</v>
      </c>
    </row>
    <row r="913" spans="1:19">
      <c r="A913" s="2" t="str">
        <f>'06A_Варіанти'!A904</f>
        <v>BASE_2026</v>
      </c>
      <c r="B913" s="2" t="str">
        <f>'06A_Варіанти'!B904</f>
        <v>TT_2026</v>
      </c>
      <c r="C913" s="2" t="str">
        <f>'06A_Варіанти'!D904</f>
        <v>Основний</v>
      </c>
      <c r="D913" s="2" t="str">
        <f>'06A_Варіанти'!C904</f>
        <v>РЦВ</v>
      </c>
      <c r="E913" s="2" t="str">
        <f>'06A_Варіанти'!S904</f>
        <v>DIRECT</v>
      </c>
      <c r="F913" s="2" t="str">
        <f>IF(O913='06A_Варіанти'!E904,'06A_Варіанти'!E$1,IF(O913='06A_Варіанти'!F904,'06A_Варіанти'!F$1,IF(O913='06A_Варіанти'!G904,'06A_Варіанти'!G$1,IF(O913='06A_Варіанти'!H904,'06A_Варіанти'!H$1,IF(O913='06A_Варіанти'!I904,'06A_Варіанти'!I$1,IF(O913='06A_Варіанти'!J904,'06A_Варіанти'!J$1,IF(O913='06A_Варіанти'!K904,'06A_Варіанти'!K$1,IF(O913='06A_Варіанти'!L904,'06A_Варіанти'!L$1,IF(O913='06A_Варіанти'!M904,'06A_Варіанти'!M$1,IF(O913='06A_Варіанти'!N904,'06A_Варіанти'!N$1,IF(O913='06A_Варіанти'!O904,'06A_Варіанти'!O$1,IF(O913='06A_Варіанти'!P904,'06A_Варіанти'!P$1,IF(O913='06A_Варіанти'!Q904,'06A_Варіанти'!Q$1,IF(O913='06A_Варіанти'!R904,'06A_Варіанти'!R$1,"НЕМАЄ МАРШРУТУ"))))))))))))))</f>
        <v>DIRECT</v>
      </c>
      <c r="G913" s="2" t="str">
        <f t="shared" si="98"/>
        <v>БЕЗ ЗМІН</v>
      </c>
      <c r="H913" s="2">
        <f>IF(G913="НЕМАЄ МАРШРУТУ",0,O913-'06A_Варіанти'!T904)</f>
        <v>0</v>
      </c>
      <c r="I913" s="2">
        <f>IFERROR(INDEX('04_Потоки'!$E:$E,MATCH(A913,'04_Потоки'!$A:$A,0)),0)</f>
        <v>2.2389999999999999</v>
      </c>
      <c r="J913" s="2">
        <f t="shared" si="99"/>
        <v>1</v>
      </c>
      <c r="K913" s="2">
        <f>IF(C913="РЦК макси",0,2*'06A_Варіанти'!T904*J913)</f>
        <v>450.8</v>
      </c>
      <c r="L913" s="2">
        <f t="shared" si="100"/>
        <v>450.8</v>
      </c>
      <c r="M913" s="2">
        <f t="shared" si="101"/>
        <v>0</v>
      </c>
      <c r="N913" s="9">
        <f t="shared" si="102"/>
        <v>0</v>
      </c>
      <c r="O913" s="2">
        <f>MIN(IF('07A_Конструктор'!$D$5="Так",'06A_Варіанти'!E904,1E+99),IF('07A_Конструктор'!$D$6="Так",'06A_Варіанти'!F904,1E+99),IF('07A_Конструктор'!$D$7="Так",'06A_Варіанти'!G904,1E+99),IF('07A_Конструктор'!$D$8="Так",'06A_Варіанти'!H904,1E+99),IF('07A_Конструктор'!$D$9="Так",'06A_Варіанти'!I904,1E+99),IF('07A_Конструктор'!$D$10="Так",'06A_Варіанти'!J904,1E+99),IF('07A_Конструктор'!$D$11="Так",'06A_Варіанти'!K904,1E+99),IF('07A_Конструктор'!$D$12="Так",'06A_Варіанти'!L904,1E+99),IF('07A_Конструктор'!$D$13="Так",'06A_Варіанти'!M904,1E+99),IF('07A_Конструктор'!$D$14="Так",'06A_Варіанти'!N904,1E+99),IF('07A_Конструктор'!$D$15="Так",'06A_Варіанти'!O904,1E+99),IF('07A_Конструктор'!$D$16="Так",'06A_Варіанти'!P904,1E+99),IF('07A_Конструктор'!$D$17="Так",'06A_Варіанти'!Q904,1E+99),IF('06A_Варіанти'!R904="",1E+99,'06A_Варіанти'!R904))</f>
        <v>225.4</v>
      </c>
      <c r="P913" s="2" t="str">
        <f t="shared" si="103"/>
        <v>5 т</v>
      </c>
      <c r="Q913" s="2">
        <f t="shared" si="104"/>
        <v>14</v>
      </c>
      <c r="R913" s="2">
        <f>IF(OR(C913="РЦК макси",C913="РЦЧ SKU"),"SKU-потік",IFERROR(VLOOKUP(D913,'02_РЦ'!$A$3:$I$7,5,FALSE),0))</f>
        <v>500</v>
      </c>
      <c r="S913" s="2" t="str">
        <f>IF(OR(C913="РЦК макси",C913="РЦЧ SKU"),"Не рахується в ліміт",IFERROR(VLOOKUP(D913,'02_РЦ'!$A$3:$I$7,9,FALSE),"Немає РЦ"))</f>
        <v>В межах</v>
      </c>
    </row>
    <row r="914" spans="1:19">
      <c r="A914" s="2" t="str">
        <f>'06A_Варіанти'!A905</f>
        <v>BASE_2031</v>
      </c>
      <c r="B914" s="2" t="str">
        <f>'06A_Варіанти'!B905</f>
        <v>TT_2031</v>
      </c>
      <c r="C914" s="2" t="str">
        <f>'06A_Варіанти'!D905</f>
        <v>Основний</v>
      </c>
      <c r="D914" s="2" t="str">
        <f>'06A_Варіанти'!C905</f>
        <v>РЦВ</v>
      </c>
      <c r="E914" s="2" t="str">
        <f>'06A_Варіанти'!S905</f>
        <v>DIRECT</v>
      </c>
      <c r="F914" s="2" t="str">
        <f>IF(O914='06A_Варіанти'!E905,'06A_Варіанти'!E$1,IF(O914='06A_Варіанти'!F905,'06A_Варіанти'!F$1,IF(O914='06A_Варіанти'!G905,'06A_Варіанти'!G$1,IF(O914='06A_Варіанти'!H905,'06A_Варіанти'!H$1,IF(O914='06A_Варіанти'!I905,'06A_Варіанти'!I$1,IF(O914='06A_Варіанти'!J905,'06A_Варіанти'!J$1,IF(O914='06A_Варіанти'!K905,'06A_Варіанти'!K$1,IF(O914='06A_Варіанти'!L905,'06A_Варіанти'!L$1,IF(O914='06A_Варіанти'!M905,'06A_Варіанти'!M$1,IF(O914='06A_Варіанти'!N905,'06A_Варіанти'!N$1,IF(O914='06A_Варіанти'!O905,'06A_Варіанти'!O$1,IF(O914='06A_Варіанти'!P905,'06A_Варіанти'!P$1,IF(O914='06A_Варіанти'!Q905,'06A_Варіанти'!Q$1,IF(O914='06A_Варіанти'!R905,'06A_Варіанти'!R$1,"НЕМАЄ МАРШРУТУ"))))))))))))))</f>
        <v>DIRECT</v>
      </c>
      <c r="G914" s="2" t="str">
        <f t="shared" si="98"/>
        <v>БЕЗ ЗМІН</v>
      </c>
      <c r="H914" s="2">
        <f>IF(G914="НЕМАЄ МАРШРУТУ",0,O914-'06A_Варіанти'!T905)</f>
        <v>0</v>
      </c>
      <c r="I914" s="2">
        <f>IFERROR(INDEX('04_Потоки'!$E:$E,MATCH(A914,'04_Потоки'!$A:$A,0)),0)</f>
        <v>2.2389999999999999</v>
      </c>
      <c r="J914" s="2">
        <f t="shared" si="99"/>
        <v>1</v>
      </c>
      <c r="K914" s="2">
        <f>IF(C914="РЦК макси",0,2*'06A_Варіанти'!T905*J914)</f>
        <v>443.4</v>
      </c>
      <c r="L914" s="2">
        <f t="shared" si="100"/>
        <v>443.4</v>
      </c>
      <c r="M914" s="2">
        <f t="shared" si="101"/>
        <v>0</v>
      </c>
      <c r="N914" s="9">
        <f t="shared" si="102"/>
        <v>0</v>
      </c>
      <c r="O914" s="2">
        <f>MIN(IF('07A_Конструктор'!$D$5="Так",'06A_Варіанти'!E905,1E+99),IF('07A_Конструктор'!$D$6="Так",'06A_Варіанти'!F905,1E+99),IF('07A_Конструктор'!$D$7="Так",'06A_Варіанти'!G905,1E+99),IF('07A_Конструктор'!$D$8="Так",'06A_Варіанти'!H905,1E+99),IF('07A_Конструктор'!$D$9="Так",'06A_Варіанти'!I905,1E+99),IF('07A_Конструктор'!$D$10="Так",'06A_Варіанти'!J905,1E+99),IF('07A_Конструктор'!$D$11="Так",'06A_Варіанти'!K905,1E+99),IF('07A_Конструктор'!$D$12="Так",'06A_Варіанти'!L905,1E+99),IF('07A_Конструктор'!$D$13="Так",'06A_Варіанти'!M905,1E+99),IF('07A_Конструктор'!$D$14="Так",'06A_Варіанти'!N905,1E+99),IF('07A_Конструктор'!$D$15="Так",'06A_Варіанти'!O905,1E+99),IF('07A_Конструктор'!$D$16="Так",'06A_Варіанти'!P905,1E+99),IF('07A_Конструктор'!$D$17="Так",'06A_Варіанти'!Q905,1E+99),IF('06A_Варіанти'!R905="",1E+99,'06A_Варіанти'!R905))</f>
        <v>221.7</v>
      </c>
      <c r="P914" s="2" t="str">
        <f t="shared" si="103"/>
        <v>5 т</v>
      </c>
      <c r="Q914" s="2">
        <f t="shared" si="104"/>
        <v>14</v>
      </c>
      <c r="R914" s="2">
        <f>IF(OR(C914="РЦК макси",C914="РЦЧ SKU"),"SKU-потік",IFERROR(VLOOKUP(D914,'02_РЦ'!$A$3:$I$7,5,FALSE),0))</f>
        <v>500</v>
      </c>
      <c r="S914" s="2" t="str">
        <f>IF(OR(C914="РЦК макси",C914="РЦЧ SKU"),"Не рахується в ліміт",IFERROR(VLOOKUP(D914,'02_РЦ'!$A$3:$I$7,9,FALSE),"Немає РЦ"))</f>
        <v>В межах</v>
      </c>
    </row>
    <row r="915" spans="1:19">
      <c r="A915" s="2" t="str">
        <f>'06A_Варіанти'!A906</f>
        <v>BASE_2034</v>
      </c>
      <c r="B915" s="2" t="str">
        <f>'06A_Варіанти'!B906</f>
        <v>TT_2034</v>
      </c>
      <c r="C915" s="2" t="str">
        <f>'06A_Варіанти'!D906</f>
        <v>Основний</v>
      </c>
      <c r="D915" s="2" t="str">
        <f>'06A_Варіанти'!C906</f>
        <v>РЦВ</v>
      </c>
      <c r="E915" s="2" t="str">
        <f>'06A_Варіанти'!S906</f>
        <v>DIRECT</v>
      </c>
      <c r="F915" s="2" t="str">
        <f>IF(O915='06A_Варіанти'!E906,'06A_Варіанти'!E$1,IF(O915='06A_Варіанти'!F906,'06A_Варіанти'!F$1,IF(O915='06A_Варіанти'!G906,'06A_Варіанти'!G$1,IF(O915='06A_Варіанти'!H906,'06A_Варіанти'!H$1,IF(O915='06A_Варіанти'!I906,'06A_Варіанти'!I$1,IF(O915='06A_Варіанти'!J906,'06A_Варіанти'!J$1,IF(O915='06A_Варіанти'!K906,'06A_Варіанти'!K$1,IF(O915='06A_Варіанти'!L906,'06A_Варіанти'!L$1,IF(O915='06A_Варіанти'!M906,'06A_Варіанти'!M$1,IF(O915='06A_Варіанти'!N906,'06A_Варіанти'!N$1,IF(O915='06A_Варіанти'!O906,'06A_Варіанти'!O$1,IF(O915='06A_Варіанти'!P906,'06A_Варіанти'!P$1,IF(O915='06A_Варіанти'!Q906,'06A_Варіанти'!Q$1,IF(O915='06A_Варіанти'!R906,'06A_Варіанти'!R$1,"НЕМАЄ МАРШРУТУ"))))))))))))))</f>
        <v>DIRECT</v>
      </c>
      <c r="G915" s="2" t="str">
        <f t="shared" si="98"/>
        <v>БЕЗ ЗМІН</v>
      </c>
      <c r="H915" s="2">
        <f>IF(G915="НЕМАЄ МАРШРУТУ",0,O915-'06A_Варіанти'!T906)</f>
        <v>0</v>
      </c>
      <c r="I915" s="2">
        <f>IFERROR(INDEX('04_Потоки'!$E:$E,MATCH(A915,'04_Потоки'!$A:$A,0)),0)</f>
        <v>2.2389999999999999</v>
      </c>
      <c r="J915" s="2">
        <f t="shared" si="99"/>
        <v>1</v>
      </c>
      <c r="K915" s="2">
        <f>IF(C915="РЦК макси",0,2*'06A_Варіанти'!T906*J915)</f>
        <v>728.6</v>
      </c>
      <c r="L915" s="2">
        <f t="shared" si="100"/>
        <v>728.6</v>
      </c>
      <c r="M915" s="2">
        <f t="shared" si="101"/>
        <v>0</v>
      </c>
      <c r="N915" s="9">
        <f t="shared" si="102"/>
        <v>0</v>
      </c>
      <c r="O915" s="2">
        <f>MIN(IF('07A_Конструктор'!$D$5="Так",'06A_Варіанти'!E906,1E+99),IF('07A_Конструктор'!$D$6="Так",'06A_Варіанти'!F906,1E+99),IF('07A_Конструктор'!$D$7="Так",'06A_Варіанти'!G906,1E+99),IF('07A_Конструктор'!$D$8="Так",'06A_Варіанти'!H906,1E+99),IF('07A_Конструктор'!$D$9="Так",'06A_Варіанти'!I906,1E+99),IF('07A_Конструктор'!$D$10="Так",'06A_Варіанти'!J906,1E+99),IF('07A_Конструктор'!$D$11="Так",'06A_Варіанти'!K906,1E+99),IF('07A_Конструктор'!$D$12="Так",'06A_Варіанти'!L906,1E+99),IF('07A_Конструктор'!$D$13="Так",'06A_Варіанти'!M906,1E+99),IF('07A_Конструктор'!$D$14="Так",'06A_Варіанти'!N906,1E+99),IF('07A_Конструктор'!$D$15="Так",'06A_Варіанти'!O906,1E+99),IF('07A_Конструктор'!$D$16="Так",'06A_Варіанти'!P906,1E+99),IF('07A_Конструктор'!$D$17="Так",'06A_Варіанти'!Q906,1E+99),IF('06A_Варіанти'!R906="",1E+99,'06A_Варіанти'!R906))</f>
        <v>364.3</v>
      </c>
      <c r="P915" s="2" t="str">
        <f t="shared" si="103"/>
        <v>5 т</v>
      </c>
      <c r="Q915" s="2">
        <f t="shared" si="104"/>
        <v>14</v>
      </c>
      <c r="R915" s="2">
        <f>IF(OR(C915="РЦК макси",C915="РЦЧ SKU"),"SKU-потік",IFERROR(VLOOKUP(D915,'02_РЦ'!$A$3:$I$7,5,FALSE),0))</f>
        <v>500</v>
      </c>
      <c r="S915" s="2" t="str">
        <f>IF(OR(C915="РЦК макси",C915="РЦЧ SKU"),"Не рахується в ліміт",IFERROR(VLOOKUP(D915,'02_РЦ'!$A$3:$I$7,9,FALSE),"Немає РЦ"))</f>
        <v>В межах</v>
      </c>
    </row>
    <row r="916" spans="1:19">
      <c r="A916" s="2" t="str">
        <f>'06A_Варіанти'!A907</f>
        <v>BASE_2038</v>
      </c>
      <c r="B916" s="2" t="str">
        <f>'06A_Варіанти'!B907</f>
        <v>TT_2038</v>
      </c>
      <c r="C916" s="2" t="str">
        <f>'06A_Варіанти'!D907</f>
        <v>Основний</v>
      </c>
      <c r="D916" s="2" t="str">
        <f>'06A_Варіанти'!C907</f>
        <v>РЦВ</v>
      </c>
      <c r="E916" s="2" t="str">
        <f>'06A_Варіанти'!S907</f>
        <v>DIRECT</v>
      </c>
      <c r="F916" s="2" t="str">
        <f>IF(O916='06A_Варіанти'!E907,'06A_Варіанти'!E$1,IF(O916='06A_Варіанти'!F907,'06A_Варіанти'!F$1,IF(O916='06A_Варіанти'!G907,'06A_Варіанти'!G$1,IF(O916='06A_Варіанти'!H907,'06A_Варіанти'!H$1,IF(O916='06A_Варіанти'!I907,'06A_Варіанти'!I$1,IF(O916='06A_Варіанти'!J907,'06A_Варіанти'!J$1,IF(O916='06A_Варіанти'!K907,'06A_Варіанти'!K$1,IF(O916='06A_Варіанти'!L907,'06A_Варіанти'!L$1,IF(O916='06A_Варіанти'!M907,'06A_Варіанти'!M$1,IF(O916='06A_Варіанти'!N907,'06A_Варіанти'!N$1,IF(O916='06A_Варіанти'!O907,'06A_Варіанти'!O$1,IF(O916='06A_Варіанти'!P907,'06A_Варіанти'!P$1,IF(O916='06A_Варіанти'!Q907,'06A_Варіанти'!Q$1,IF(O916='06A_Варіанти'!R907,'06A_Варіанти'!R$1,"НЕМАЄ МАРШРУТУ"))))))))))))))</f>
        <v>DIRECT</v>
      </c>
      <c r="G916" s="2" t="str">
        <f t="shared" si="98"/>
        <v>БЕЗ ЗМІН</v>
      </c>
      <c r="H916" s="2">
        <f>IF(G916="НЕМАЄ МАРШРУТУ",0,O916-'06A_Варіанти'!T907)</f>
        <v>0</v>
      </c>
      <c r="I916" s="2">
        <f>IFERROR(INDEX('04_Потоки'!$E:$E,MATCH(A916,'04_Потоки'!$A:$A,0)),0)</f>
        <v>2.2389999999999999</v>
      </c>
      <c r="J916" s="2">
        <f t="shared" si="99"/>
        <v>1</v>
      </c>
      <c r="K916" s="2">
        <f>IF(C916="РЦК макси",0,2*'06A_Варіанти'!T907*J916)</f>
        <v>235.4</v>
      </c>
      <c r="L916" s="2">
        <f t="shared" si="100"/>
        <v>235.4</v>
      </c>
      <c r="M916" s="2">
        <f t="shared" si="101"/>
        <v>0</v>
      </c>
      <c r="N916" s="9">
        <f t="shared" si="102"/>
        <v>0</v>
      </c>
      <c r="O916" s="2">
        <f>MIN(IF('07A_Конструктор'!$D$5="Так",'06A_Варіанти'!E907,1E+99),IF('07A_Конструктор'!$D$6="Так",'06A_Варіанти'!F907,1E+99),IF('07A_Конструктор'!$D$7="Так",'06A_Варіанти'!G907,1E+99),IF('07A_Конструктор'!$D$8="Так",'06A_Варіанти'!H907,1E+99),IF('07A_Конструктор'!$D$9="Так",'06A_Варіанти'!I907,1E+99),IF('07A_Конструктор'!$D$10="Так",'06A_Варіанти'!J907,1E+99),IF('07A_Конструктор'!$D$11="Так",'06A_Варіанти'!K907,1E+99),IF('07A_Конструктор'!$D$12="Так",'06A_Варіанти'!L907,1E+99),IF('07A_Конструктор'!$D$13="Так",'06A_Варіанти'!M907,1E+99),IF('07A_Конструктор'!$D$14="Так",'06A_Варіанти'!N907,1E+99),IF('07A_Конструктор'!$D$15="Так",'06A_Варіанти'!O907,1E+99),IF('07A_Конструктор'!$D$16="Так",'06A_Варіанти'!P907,1E+99),IF('07A_Конструктор'!$D$17="Так",'06A_Варіанти'!Q907,1E+99),IF('06A_Варіанти'!R907="",1E+99,'06A_Варіанти'!R907))</f>
        <v>117.7</v>
      </c>
      <c r="P916" s="2" t="str">
        <f t="shared" si="103"/>
        <v>5 т</v>
      </c>
      <c r="Q916" s="2">
        <f t="shared" si="104"/>
        <v>14</v>
      </c>
      <c r="R916" s="2">
        <f>IF(OR(C916="РЦК макси",C916="РЦЧ SKU"),"SKU-потік",IFERROR(VLOOKUP(D916,'02_РЦ'!$A$3:$I$7,5,FALSE),0))</f>
        <v>500</v>
      </c>
      <c r="S916" s="2" t="str">
        <f>IF(OR(C916="РЦК макси",C916="РЦЧ SKU"),"Не рахується в ліміт",IFERROR(VLOOKUP(D916,'02_РЦ'!$A$3:$I$7,9,FALSE),"Немає РЦ"))</f>
        <v>В межах</v>
      </c>
    </row>
    <row r="917" spans="1:19">
      <c r="A917" s="2" t="str">
        <f>'06A_Варіанти'!A908</f>
        <v>BASE_2044</v>
      </c>
      <c r="B917" s="2" t="str">
        <f>'06A_Варіанти'!B908</f>
        <v>TT_2044</v>
      </c>
      <c r="C917" s="2" t="str">
        <f>'06A_Варіанти'!D908</f>
        <v>Основний</v>
      </c>
      <c r="D917" s="2" t="str">
        <f>'06A_Варіанти'!C908</f>
        <v>РЦВ</v>
      </c>
      <c r="E917" s="2" t="str">
        <f>'06A_Варіанти'!S908</f>
        <v>DIRECT</v>
      </c>
      <c r="F917" s="2" t="str">
        <f>IF(O917='06A_Варіанти'!E908,'06A_Варіанти'!E$1,IF(O917='06A_Варіанти'!F908,'06A_Варіанти'!F$1,IF(O917='06A_Варіанти'!G908,'06A_Варіанти'!G$1,IF(O917='06A_Варіанти'!H908,'06A_Варіанти'!H$1,IF(O917='06A_Варіанти'!I908,'06A_Варіанти'!I$1,IF(O917='06A_Варіанти'!J908,'06A_Варіанти'!J$1,IF(O917='06A_Варіанти'!K908,'06A_Варіанти'!K$1,IF(O917='06A_Варіанти'!L908,'06A_Варіанти'!L$1,IF(O917='06A_Варіанти'!M908,'06A_Варіанти'!M$1,IF(O917='06A_Варіанти'!N908,'06A_Варіанти'!N$1,IF(O917='06A_Варіанти'!O908,'06A_Варіанти'!O$1,IF(O917='06A_Варіанти'!P908,'06A_Варіанти'!P$1,IF(O917='06A_Варіанти'!Q908,'06A_Варіанти'!Q$1,IF(O917='06A_Варіанти'!R908,'06A_Варіанти'!R$1,"НЕМАЄ МАРШРУТУ"))))))))))))))</f>
        <v>DIRECT</v>
      </c>
      <c r="G917" s="2" t="str">
        <f t="shared" si="98"/>
        <v>БЕЗ ЗМІН</v>
      </c>
      <c r="H917" s="2">
        <f>IF(G917="НЕМАЄ МАРШРУТУ",0,O917-'06A_Варіанти'!T908)</f>
        <v>0</v>
      </c>
      <c r="I917" s="2">
        <f>IFERROR(INDEX('04_Потоки'!$E:$E,MATCH(A917,'04_Потоки'!$A:$A,0)),0)</f>
        <v>2.2389999999999999</v>
      </c>
      <c r="J917" s="2">
        <f t="shared" si="99"/>
        <v>1</v>
      </c>
      <c r="K917" s="2">
        <f>IF(C917="РЦК макси",0,2*'06A_Варіанти'!T908*J917)</f>
        <v>448.2</v>
      </c>
      <c r="L917" s="2">
        <f t="shared" si="100"/>
        <v>448.2</v>
      </c>
      <c r="M917" s="2">
        <f t="shared" si="101"/>
        <v>0</v>
      </c>
      <c r="N917" s="9">
        <f t="shared" si="102"/>
        <v>0</v>
      </c>
      <c r="O917" s="2">
        <f>MIN(IF('07A_Конструктор'!$D$5="Так",'06A_Варіанти'!E908,1E+99),IF('07A_Конструктор'!$D$6="Так",'06A_Варіанти'!F908,1E+99),IF('07A_Конструктор'!$D$7="Так",'06A_Варіанти'!G908,1E+99),IF('07A_Конструктор'!$D$8="Так",'06A_Варіанти'!H908,1E+99),IF('07A_Конструктор'!$D$9="Так",'06A_Варіанти'!I908,1E+99),IF('07A_Конструктор'!$D$10="Так",'06A_Варіанти'!J908,1E+99),IF('07A_Конструктор'!$D$11="Так",'06A_Варіанти'!K908,1E+99),IF('07A_Конструктор'!$D$12="Так",'06A_Варіанти'!L908,1E+99),IF('07A_Конструктор'!$D$13="Так",'06A_Варіанти'!M908,1E+99),IF('07A_Конструктор'!$D$14="Так",'06A_Варіанти'!N908,1E+99),IF('07A_Конструктор'!$D$15="Так",'06A_Варіанти'!O908,1E+99),IF('07A_Конструктор'!$D$16="Так",'06A_Варіанти'!P908,1E+99),IF('07A_Конструктор'!$D$17="Так",'06A_Варіанти'!Q908,1E+99),IF('06A_Варіанти'!R908="",1E+99,'06A_Варіанти'!R908))</f>
        <v>224.1</v>
      </c>
      <c r="P917" s="2" t="str">
        <f t="shared" si="103"/>
        <v>5 т</v>
      </c>
      <c r="Q917" s="2">
        <f t="shared" si="104"/>
        <v>14</v>
      </c>
      <c r="R917" s="2">
        <f>IF(OR(C917="РЦК макси",C917="РЦЧ SKU"),"SKU-потік",IFERROR(VLOOKUP(D917,'02_РЦ'!$A$3:$I$7,5,FALSE),0))</f>
        <v>500</v>
      </c>
      <c r="S917" s="2" t="str">
        <f>IF(OR(C917="РЦК макси",C917="РЦЧ SKU"),"Не рахується в ліміт",IFERROR(VLOOKUP(D917,'02_РЦ'!$A$3:$I$7,9,FALSE),"Немає РЦ"))</f>
        <v>В межах</v>
      </c>
    </row>
    <row r="918" spans="1:19">
      <c r="A918" s="2" t="str">
        <f>'06A_Варіанти'!A909</f>
        <v>BASE_2046</v>
      </c>
      <c r="B918" s="2" t="str">
        <f>'06A_Варіанти'!B909</f>
        <v>TT_2046</v>
      </c>
      <c r="C918" s="2" t="str">
        <f>'06A_Варіанти'!D909</f>
        <v>Основний</v>
      </c>
      <c r="D918" s="2" t="str">
        <f>'06A_Варіанти'!C909</f>
        <v>РЦВ</v>
      </c>
      <c r="E918" s="2" t="str">
        <f>'06A_Варіанти'!S909</f>
        <v>DIRECT</v>
      </c>
      <c r="F918" s="2" t="str">
        <f>IF(O918='06A_Варіанти'!E909,'06A_Варіанти'!E$1,IF(O918='06A_Варіанти'!F909,'06A_Варіанти'!F$1,IF(O918='06A_Варіанти'!G909,'06A_Варіанти'!G$1,IF(O918='06A_Варіанти'!H909,'06A_Варіанти'!H$1,IF(O918='06A_Варіанти'!I909,'06A_Варіанти'!I$1,IF(O918='06A_Варіанти'!J909,'06A_Варіанти'!J$1,IF(O918='06A_Варіанти'!K909,'06A_Варіанти'!K$1,IF(O918='06A_Варіанти'!L909,'06A_Варіанти'!L$1,IF(O918='06A_Варіанти'!M909,'06A_Варіанти'!M$1,IF(O918='06A_Варіанти'!N909,'06A_Варіанти'!N$1,IF(O918='06A_Варіанти'!O909,'06A_Варіанти'!O$1,IF(O918='06A_Варіанти'!P909,'06A_Варіанти'!P$1,IF(O918='06A_Варіанти'!Q909,'06A_Варіанти'!Q$1,IF(O918='06A_Варіанти'!R909,'06A_Варіанти'!R$1,"НЕМАЄ МАРШРУТУ"))))))))))))))</f>
        <v>DIRECT</v>
      </c>
      <c r="G918" s="2" t="str">
        <f t="shared" si="98"/>
        <v>БЕЗ ЗМІН</v>
      </c>
      <c r="H918" s="2">
        <f>IF(G918="НЕМАЄ МАРШРУТУ",0,O918-'06A_Варіанти'!T909)</f>
        <v>0</v>
      </c>
      <c r="I918" s="2">
        <f>IFERROR(INDEX('04_Потоки'!$E:$E,MATCH(A918,'04_Потоки'!$A:$A,0)),0)</f>
        <v>2.2389999999999999</v>
      </c>
      <c r="J918" s="2">
        <f t="shared" si="99"/>
        <v>1</v>
      </c>
      <c r="K918" s="2">
        <f>IF(C918="РЦК макси",0,2*'06A_Варіанти'!T909*J918)</f>
        <v>889</v>
      </c>
      <c r="L918" s="2">
        <f t="shared" si="100"/>
        <v>889</v>
      </c>
      <c r="M918" s="2">
        <f t="shared" si="101"/>
        <v>0</v>
      </c>
      <c r="N918" s="9">
        <f t="shared" si="102"/>
        <v>0</v>
      </c>
      <c r="O918" s="2">
        <f>MIN(IF('07A_Конструктор'!$D$5="Так",'06A_Варіанти'!E909,1E+99),IF('07A_Конструктор'!$D$6="Так",'06A_Варіанти'!F909,1E+99),IF('07A_Конструктор'!$D$7="Так",'06A_Варіанти'!G909,1E+99),IF('07A_Конструктор'!$D$8="Так",'06A_Варіанти'!H909,1E+99),IF('07A_Конструктор'!$D$9="Так",'06A_Варіанти'!I909,1E+99),IF('07A_Конструктор'!$D$10="Так",'06A_Варіанти'!J909,1E+99),IF('07A_Конструктор'!$D$11="Так",'06A_Варіанти'!K909,1E+99),IF('07A_Конструктор'!$D$12="Так",'06A_Варіанти'!L909,1E+99),IF('07A_Конструктор'!$D$13="Так",'06A_Варіанти'!M909,1E+99),IF('07A_Конструктор'!$D$14="Так",'06A_Варіанти'!N909,1E+99),IF('07A_Конструктор'!$D$15="Так",'06A_Варіанти'!O909,1E+99),IF('07A_Конструктор'!$D$16="Так",'06A_Варіанти'!P909,1E+99),IF('07A_Конструктор'!$D$17="Так",'06A_Варіанти'!Q909,1E+99),IF('06A_Варіанти'!R909="",1E+99,'06A_Варіанти'!R909))</f>
        <v>444.5</v>
      </c>
      <c r="P918" s="2" t="str">
        <f t="shared" si="103"/>
        <v>5 т</v>
      </c>
      <c r="Q918" s="2">
        <f t="shared" si="104"/>
        <v>14</v>
      </c>
      <c r="R918" s="2">
        <f>IF(OR(C918="РЦК макси",C918="РЦЧ SKU"),"SKU-потік",IFERROR(VLOOKUP(D918,'02_РЦ'!$A$3:$I$7,5,FALSE),0))</f>
        <v>500</v>
      </c>
      <c r="S918" s="2" t="str">
        <f>IF(OR(C918="РЦК макси",C918="РЦЧ SKU"),"Не рахується в ліміт",IFERROR(VLOOKUP(D918,'02_РЦ'!$A$3:$I$7,9,FALSE),"Немає РЦ"))</f>
        <v>В межах</v>
      </c>
    </row>
    <row r="919" spans="1:19">
      <c r="A919" s="2" t="str">
        <f>'06A_Варіанти'!A910</f>
        <v>BASE_2047</v>
      </c>
      <c r="B919" s="2" t="str">
        <f>'06A_Варіанти'!B910</f>
        <v>TT_2047</v>
      </c>
      <c r="C919" s="2" t="str">
        <f>'06A_Варіанти'!D910</f>
        <v>Основний</v>
      </c>
      <c r="D919" s="2" t="str">
        <f>'06A_Варіанти'!C910</f>
        <v>РЦВ</v>
      </c>
      <c r="E919" s="2" t="str">
        <f>'06A_Варіанти'!S910</f>
        <v>DIRECT</v>
      </c>
      <c r="F919" s="2" t="str">
        <f>IF(O919='06A_Варіанти'!E910,'06A_Варіанти'!E$1,IF(O919='06A_Варіанти'!F910,'06A_Варіанти'!F$1,IF(O919='06A_Варіанти'!G910,'06A_Варіанти'!G$1,IF(O919='06A_Варіанти'!H910,'06A_Варіанти'!H$1,IF(O919='06A_Варіанти'!I910,'06A_Варіанти'!I$1,IF(O919='06A_Варіанти'!J910,'06A_Варіанти'!J$1,IF(O919='06A_Варіанти'!K910,'06A_Варіанти'!K$1,IF(O919='06A_Варіанти'!L910,'06A_Варіанти'!L$1,IF(O919='06A_Варіанти'!M910,'06A_Варіанти'!M$1,IF(O919='06A_Варіанти'!N910,'06A_Варіанти'!N$1,IF(O919='06A_Варіанти'!O910,'06A_Варіанти'!O$1,IF(O919='06A_Варіанти'!P910,'06A_Варіанти'!P$1,IF(O919='06A_Варіанти'!Q910,'06A_Варіанти'!Q$1,IF(O919='06A_Варіанти'!R910,'06A_Варіанти'!R$1,"НЕМАЄ МАРШРУТУ"))))))))))))))</f>
        <v>DIRECT</v>
      </c>
      <c r="G919" s="2" t="str">
        <f t="shared" si="98"/>
        <v>БЕЗ ЗМІН</v>
      </c>
      <c r="H919" s="2">
        <f>IF(G919="НЕМАЄ МАРШРУТУ",0,O919-'06A_Варіанти'!T910)</f>
        <v>0</v>
      </c>
      <c r="I919" s="2">
        <f>IFERROR(INDEX('04_Потоки'!$E:$E,MATCH(A919,'04_Потоки'!$A:$A,0)),0)</f>
        <v>2.2389999999999999</v>
      </c>
      <c r="J919" s="2">
        <f t="shared" si="99"/>
        <v>1</v>
      </c>
      <c r="K919" s="2">
        <f>IF(C919="РЦК макси",0,2*'06A_Варіанти'!T910*J919)</f>
        <v>256.8</v>
      </c>
      <c r="L919" s="2">
        <f t="shared" si="100"/>
        <v>256.8</v>
      </c>
      <c r="M919" s="2">
        <f t="shared" si="101"/>
        <v>0</v>
      </c>
      <c r="N919" s="9">
        <f t="shared" si="102"/>
        <v>0</v>
      </c>
      <c r="O919" s="2">
        <f>MIN(IF('07A_Конструктор'!$D$5="Так",'06A_Варіанти'!E910,1E+99),IF('07A_Конструктор'!$D$6="Так",'06A_Варіанти'!F910,1E+99),IF('07A_Конструктор'!$D$7="Так",'06A_Варіанти'!G910,1E+99),IF('07A_Конструктор'!$D$8="Так",'06A_Варіанти'!H910,1E+99),IF('07A_Конструктор'!$D$9="Так",'06A_Варіанти'!I910,1E+99),IF('07A_Конструктор'!$D$10="Так",'06A_Варіанти'!J910,1E+99),IF('07A_Конструктор'!$D$11="Так",'06A_Варіанти'!K910,1E+99),IF('07A_Конструктор'!$D$12="Так",'06A_Варіанти'!L910,1E+99),IF('07A_Конструктор'!$D$13="Так",'06A_Варіанти'!M910,1E+99),IF('07A_Конструктор'!$D$14="Так",'06A_Варіанти'!N910,1E+99),IF('07A_Конструктор'!$D$15="Так",'06A_Варіанти'!O910,1E+99),IF('07A_Конструктор'!$D$16="Так",'06A_Варіанти'!P910,1E+99),IF('07A_Конструктор'!$D$17="Так",'06A_Варіанти'!Q910,1E+99),IF('06A_Варіанти'!R910="",1E+99,'06A_Варіанти'!R910))</f>
        <v>128.4</v>
      </c>
      <c r="P919" s="2" t="str">
        <f t="shared" si="103"/>
        <v>5 т</v>
      </c>
      <c r="Q919" s="2">
        <f t="shared" si="104"/>
        <v>14</v>
      </c>
      <c r="R919" s="2">
        <f>IF(OR(C919="РЦК макси",C919="РЦЧ SKU"),"SKU-потік",IFERROR(VLOOKUP(D919,'02_РЦ'!$A$3:$I$7,5,FALSE),0))</f>
        <v>500</v>
      </c>
      <c r="S919" s="2" t="str">
        <f>IF(OR(C919="РЦК макси",C919="РЦЧ SKU"),"Не рахується в ліміт",IFERROR(VLOOKUP(D919,'02_РЦ'!$A$3:$I$7,9,FALSE),"Немає РЦ"))</f>
        <v>В межах</v>
      </c>
    </row>
    <row r="920" spans="1:19">
      <c r="A920" s="2" t="str">
        <f>'06A_Варіанти'!A911</f>
        <v>BASE_2048</v>
      </c>
      <c r="B920" s="2" t="str">
        <f>'06A_Варіанти'!B911</f>
        <v>TT_2048</v>
      </c>
      <c r="C920" s="2" t="str">
        <f>'06A_Варіанти'!D911</f>
        <v>Основний</v>
      </c>
      <c r="D920" s="2" t="str">
        <f>'06A_Варіанти'!C911</f>
        <v>РЦВ</v>
      </c>
      <c r="E920" s="2" t="str">
        <f>'06A_Варіанти'!S911</f>
        <v>DIRECT</v>
      </c>
      <c r="F920" s="2" t="str">
        <f>IF(O920='06A_Варіанти'!E911,'06A_Варіанти'!E$1,IF(O920='06A_Варіанти'!F911,'06A_Варіанти'!F$1,IF(O920='06A_Варіанти'!G911,'06A_Варіанти'!G$1,IF(O920='06A_Варіанти'!H911,'06A_Варіанти'!H$1,IF(O920='06A_Варіанти'!I911,'06A_Варіанти'!I$1,IF(O920='06A_Варіанти'!J911,'06A_Варіанти'!J$1,IF(O920='06A_Варіанти'!K911,'06A_Варіанти'!K$1,IF(O920='06A_Варіанти'!L911,'06A_Варіанти'!L$1,IF(O920='06A_Варіанти'!M911,'06A_Варіанти'!M$1,IF(O920='06A_Варіанти'!N911,'06A_Варіанти'!N$1,IF(O920='06A_Варіанти'!O911,'06A_Варіанти'!O$1,IF(O920='06A_Варіанти'!P911,'06A_Варіанти'!P$1,IF(O920='06A_Варіанти'!Q911,'06A_Варіанти'!Q$1,IF(O920='06A_Варіанти'!R911,'06A_Варіанти'!R$1,"НЕМАЄ МАРШРУТУ"))))))))))))))</f>
        <v>DIRECT</v>
      </c>
      <c r="G920" s="2" t="str">
        <f t="shared" si="98"/>
        <v>БЕЗ ЗМІН</v>
      </c>
      <c r="H920" s="2">
        <f>IF(G920="НЕМАЄ МАРШРУТУ",0,O920-'06A_Варіанти'!T911)</f>
        <v>0</v>
      </c>
      <c r="I920" s="2">
        <f>IFERROR(INDEX('04_Потоки'!$E:$E,MATCH(A920,'04_Потоки'!$A:$A,0)),0)</f>
        <v>2.2389999999999999</v>
      </c>
      <c r="J920" s="2">
        <f t="shared" si="99"/>
        <v>1</v>
      </c>
      <c r="K920" s="2">
        <f>IF(C920="РЦК макси",0,2*'06A_Варіанти'!T911*J920)</f>
        <v>46.8</v>
      </c>
      <c r="L920" s="2">
        <f t="shared" si="100"/>
        <v>46.8</v>
      </c>
      <c r="M920" s="2">
        <f t="shared" si="101"/>
        <v>0</v>
      </c>
      <c r="N920" s="9">
        <f t="shared" si="102"/>
        <v>0</v>
      </c>
      <c r="O920" s="2">
        <f>MIN(IF('07A_Конструктор'!$D$5="Так",'06A_Варіанти'!E911,1E+99),IF('07A_Конструктор'!$D$6="Так",'06A_Варіанти'!F911,1E+99),IF('07A_Конструктор'!$D$7="Так",'06A_Варіанти'!G911,1E+99),IF('07A_Конструктор'!$D$8="Так",'06A_Варіанти'!H911,1E+99),IF('07A_Конструктор'!$D$9="Так",'06A_Варіанти'!I911,1E+99),IF('07A_Конструктор'!$D$10="Так",'06A_Варіанти'!J911,1E+99),IF('07A_Конструктор'!$D$11="Так",'06A_Варіанти'!K911,1E+99),IF('07A_Конструктор'!$D$12="Так",'06A_Варіанти'!L911,1E+99),IF('07A_Конструктор'!$D$13="Так",'06A_Варіанти'!M911,1E+99),IF('07A_Конструктор'!$D$14="Так",'06A_Варіанти'!N911,1E+99),IF('07A_Конструктор'!$D$15="Так",'06A_Варіанти'!O911,1E+99),IF('07A_Конструктор'!$D$16="Так",'06A_Варіанти'!P911,1E+99),IF('07A_Конструктор'!$D$17="Так",'06A_Варіанти'!Q911,1E+99),IF('06A_Варіанти'!R911="",1E+99,'06A_Варіанти'!R911))</f>
        <v>23.4</v>
      </c>
      <c r="P920" s="2" t="str">
        <f t="shared" si="103"/>
        <v>5 т</v>
      </c>
      <c r="Q920" s="2">
        <f t="shared" si="104"/>
        <v>14</v>
      </c>
      <c r="R920" s="2">
        <f>IF(OR(C920="РЦК макси",C920="РЦЧ SKU"),"SKU-потік",IFERROR(VLOOKUP(D920,'02_РЦ'!$A$3:$I$7,5,FALSE),0))</f>
        <v>500</v>
      </c>
      <c r="S920" s="2" t="str">
        <f>IF(OR(C920="РЦК макси",C920="РЦЧ SKU"),"Не рахується в ліміт",IFERROR(VLOOKUP(D920,'02_РЦ'!$A$3:$I$7,9,FALSE),"Немає РЦ"))</f>
        <v>В межах</v>
      </c>
    </row>
    <row r="921" spans="1:19">
      <c r="A921" s="2" t="str">
        <f>'06A_Варіанти'!A912</f>
        <v>BASE_2049</v>
      </c>
      <c r="B921" s="2" t="str">
        <f>'06A_Варіанти'!B912</f>
        <v>TT_2049</v>
      </c>
      <c r="C921" s="2" t="str">
        <f>'06A_Варіанти'!D912</f>
        <v>Основний</v>
      </c>
      <c r="D921" s="2" t="str">
        <f>'06A_Варіанти'!C912</f>
        <v>РЦВ</v>
      </c>
      <c r="E921" s="2" t="str">
        <f>'06A_Варіанти'!S912</f>
        <v>DIRECT</v>
      </c>
      <c r="F921" s="2" t="str">
        <f>IF(O921='06A_Варіанти'!E912,'06A_Варіанти'!E$1,IF(O921='06A_Варіанти'!F912,'06A_Варіанти'!F$1,IF(O921='06A_Варіанти'!G912,'06A_Варіанти'!G$1,IF(O921='06A_Варіанти'!H912,'06A_Варіанти'!H$1,IF(O921='06A_Варіанти'!I912,'06A_Варіанти'!I$1,IF(O921='06A_Варіанти'!J912,'06A_Варіанти'!J$1,IF(O921='06A_Варіанти'!K912,'06A_Варіанти'!K$1,IF(O921='06A_Варіанти'!L912,'06A_Варіанти'!L$1,IF(O921='06A_Варіанти'!M912,'06A_Варіанти'!M$1,IF(O921='06A_Варіанти'!N912,'06A_Варіанти'!N$1,IF(O921='06A_Варіанти'!O912,'06A_Варіанти'!O$1,IF(O921='06A_Варіанти'!P912,'06A_Варіанти'!P$1,IF(O921='06A_Варіанти'!Q912,'06A_Варіанти'!Q$1,IF(O921='06A_Варіанти'!R912,'06A_Варіанти'!R$1,"НЕМАЄ МАРШРУТУ"))))))))))))))</f>
        <v>DIRECT</v>
      </c>
      <c r="G921" s="2" t="str">
        <f t="shared" si="98"/>
        <v>БЕЗ ЗМІН</v>
      </c>
      <c r="H921" s="2">
        <f>IF(G921="НЕМАЄ МАРШРУТУ",0,O921-'06A_Варіанти'!T912)</f>
        <v>0</v>
      </c>
      <c r="I921" s="2">
        <f>IFERROR(INDEX('04_Потоки'!$E:$E,MATCH(A921,'04_Потоки'!$A:$A,0)),0)</f>
        <v>2.2389999999999999</v>
      </c>
      <c r="J921" s="2">
        <f t="shared" si="99"/>
        <v>1</v>
      </c>
      <c r="K921" s="2">
        <f>IF(C921="РЦК макси",0,2*'06A_Варіанти'!T912*J921)</f>
        <v>335.8</v>
      </c>
      <c r="L921" s="2">
        <f t="shared" si="100"/>
        <v>335.8</v>
      </c>
      <c r="M921" s="2">
        <f t="shared" si="101"/>
        <v>0</v>
      </c>
      <c r="N921" s="9">
        <f t="shared" si="102"/>
        <v>0</v>
      </c>
      <c r="O921" s="2">
        <f>MIN(IF('07A_Конструктор'!$D$5="Так",'06A_Варіанти'!E912,1E+99),IF('07A_Конструктор'!$D$6="Так",'06A_Варіанти'!F912,1E+99),IF('07A_Конструктор'!$D$7="Так",'06A_Варіанти'!G912,1E+99),IF('07A_Конструктор'!$D$8="Так",'06A_Варіанти'!H912,1E+99),IF('07A_Конструктор'!$D$9="Так",'06A_Варіанти'!I912,1E+99),IF('07A_Конструктор'!$D$10="Так",'06A_Варіанти'!J912,1E+99),IF('07A_Конструктор'!$D$11="Так",'06A_Варіанти'!K912,1E+99),IF('07A_Конструктор'!$D$12="Так",'06A_Варіанти'!L912,1E+99),IF('07A_Конструктор'!$D$13="Так",'06A_Варіанти'!M912,1E+99),IF('07A_Конструктор'!$D$14="Так",'06A_Варіанти'!N912,1E+99),IF('07A_Конструктор'!$D$15="Так",'06A_Варіанти'!O912,1E+99),IF('07A_Конструктор'!$D$16="Так",'06A_Варіанти'!P912,1E+99),IF('07A_Конструктор'!$D$17="Так",'06A_Варіанти'!Q912,1E+99),IF('06A_Варіанти'!R912="",1E+99,'06A_Варіанти'!R912))</f>
        <v>167.9</v>
      </c>
      <c r="P921" s="2" t="str">
        <f t="shared" si="103"/>
        <v>5 т</v>
      </c>
      <c r="Q921" s="2">
        <f t="shared" si="104"/>
        <v>14</v>
      </c>
      <c r="R921" s="2">
        <f>IF(OR(C921="РЦК макси",C921="РЦЧ SKU"),"SKU-потік",IFERROR(VLOOKUP(D921,'02_РЦ'!$A$3:$I$7,5,FALSE),0))</f>
        <v>500</v>
      </c>
      <c r="S921" s="2" t="str">
        <f>IF(OR(C921="РЦК макси",C921="РЦЧ SKU"),"Не рахується в ліміт",IFERROR(VLOOKUP(D921,'02_РЦ'!$A$3:$I$7,9,FALSE),"Немає РЦ"))</f>
        <v>В межах</v>
      </c>
    </row>
    <row r="922" spans="1:19">
      <c r="A922" s="2" t="str">
        <f>'06A_Варіанти'!A913</f>
        <v>BASE_2051</v>
      </c>
      <c r="B922" s="2" t="str">
        <f>'06A_Варіанти'!B913</f>
        <v>TT_2051</v>
      </c>
      <c r="C922" s="2" t="str">
        <f>'06A_Варіанти'!D913</f>
        <v>Основний</v>
      </c>
      <c r="D922" s="2" t="str">
        <f>'06A_Варіанти'!C913</f>
        <v>РЦВ</v>
      </c>
      <c r="E922" s="2" t="str">
        <f>'06A_Варіанти'!S913</f>
        <v>DIRECT</v>
      </c>
      <c r="F922" s="2" t="str">
        <f>IF(O922='06A_Варіанти'!E913,'06A_Варіанти'!E$1,IF(O922='06A_Варіанти'!F913,'06A_Варіанти'!F$1,IF(O922='06A_Варіанти'!G913,'06A_Варіанти'!G$1,IF(O922='06A_Варіанти'!H913,'06A_Варіанти'!H$1,IF(O922='06A_Варіанти'!I913,'06A_Варіанти'!I$1,IF(O922='06A_Варіанти'!J913,'06A_Варіанти'!J$1,IF(O922='06A_Варіанти'!K913,'06A_Варіанти'!K$1,IF(O922='06A_Варіанти'!L913,'06A_Варіанти'!L$1,IF(O922='06A_Варіанти'!M913,'06A_Варіанти'!M$1,IF(O922='06A_Варіанти'!N913,'06A_Варіанти'!N$1,IF(O922='06A_Варіанти'!O913,'06A_Варіанти'!O$1,IF(O922='06A_Варіанти'!P913,'06A_Варіанти'!P$1,IF(O922='06A_Варіанти'!Q913,'06A_Варіанти'!Q$1,IF(O922='06A_Варіанти'!R913,'06A_Варіанти'!R$1,"НЕМАЄ МАРШРУТУ"))))))))))))))</f>
        <v>DIRECT</v>
      </c>
      <c r="G922" s="2" t="str">
        <f t="shared" si="98"/>
        <v>БЕЗ ЗМІН</v>
      </c>
      <c r="H922" s="2">
        <f>IF(G922="НЕМАЄ МАРШРУТУ",0,O922-'06A_Варіанти'!T913)</f>
        <v>0</v>
      </c>
      <c r="I922" s="2">
        <f>IFERROR(INDEX('04_Потоки'!$E:$E,MATCH(A922,'04_Потоки'!$A:$A,0)),0)</f>
        <v>2.2389999999999999</v>
      </c>
      <c r="J922" s="2">
        <f t="shared" si="99"/>
        <v>1</v>
      </c>
      <c r="K922" s="2">
        <f>IF(C922="РЦК макси",0,2*'06A_Варіанти'!T913*J922)</f>
        <v>439.4</v>
      </c>
      <c r="L922" s="2">
        <f t="shared" si="100"/>
        <v>439.4</v>
      </c>
      <c r="M922" s="2">
        <f t="shared" si="101"/>
        <v>0</v>
      </c>
      <c r="N922" s="9">
        <f t="shared" si="102"/>
        <v>0</v>
      </c>
      <c r="O922" s="2">
        <f>MIN(IF('07A_Конструктор'!$D$5="Так",'06A_Варіанти'!E913,1E+99),IF('07A_Конструктор'!$D$6="Так",'06A_Варіанти'!F913,1E+99),IF('07A_Конструктор'!$D$7="Так",'06A_Варіанти'!G913,1E+99),IF('07A_Конструктор'!$D$8="Так",'06A_Варіанти'!H913,1E+99),IF('07A_Конструктор'!$D$9="Так",'06A_Варіанти'!I913,1E+99),IF('07A_Конструктор'!$D$10="Так",'06A_Варіанти'!J913,1E+99),IF('07A_Конструктор'!$D$11="Так",'06A_Варіанти'!K913,1E+99),IF('07A_Конструктор'!$D$12="Так",'06A_Варіанти'!L913,1E+99),IF('07A_Конструктор'!$D$13="Так",'06A_Варіанти'!M913,1E+99),IF('07A_Конструктор'!$D$14="Так",'06A_Варіанти'!N913,1E+99),IF('07A_Конструктор'!$D$15="Так",'06A_Варіанти'!O913,1E+99),IF('07A_Конструктор'!$D$16="Так",'06A_Варіанти'!P913,1E+99),IF('07A_Конструктор'!$D$17="Так",'06A_Варіанти'!Q913,1E+99),IF('06A_Варіанти'!R913="",1E+99,'06A_Варіанти'!R913))</f>
        <v>219.7</v>
      </c>
      <c r="P922" s="2" t="str">
        <f t="shared" si="103"/>
        <v>5 т</v>
      </c>
      <c r="Q922" s="2">
        <f t="shared" si="104"/>
        <v>14</v>
      </c>
      <c r="R922" s="2">
        <f>IF(OR(C922="РЦК макси",C922="РЦЧ SKU"),"SKU-потік",IFERROR(VLOOKUP(D922,'02_РЦ'!$A$3:$I$7,5,FALSE),0))</f>
        <v>500</v>
      </c>
      <c r="S922" s="2" t="str">
        <f>IF(OR(C922="РЦК макси",C922="РЦЧ SKU"),"Не рахується в ліміт",IFERROR(VLOOKUP(D922,'02_РЦ'!$A$3:$I$7,9,FALSE),"Немає РЦ"))</f>
        <v>В межах</v>
      </c>
    </row>
    <row r="923" spans="1:19">
      <c r="A923" s="2" t="str">
        <f>'06A_Варіанти'!A914</f>
        <v>BASE_2052</v>
      </c>
      <c r="B923" s="2" t="str">
        <f>'06A_Варіанти'!B914</f>
        <v>TT_2052</v>
      </c>
      <c r="C923" s="2" t="str">
        <f>'06A_Варіанти'!D914</f>
        <v>Основний</v>
      </c>
      <c r="D923" s="2" t="str">
        <f>'06A_Варіанти'!C914</f>
        <v>РЦП</v>
      </c>
      <c r="E923" s="2" t="str">
        <f>'06A_Варіанти'!S914</f>
        <v>DIRECT</v>
      </c>
      <c r="F923" s="2" t="str">
        <f>IF(O923='06A_Варіанти'!E914,'06A_Варіанти'!E$1,IF(O923='06A_Варіанти'!F914,'06A_Варіанти'!F$1,IF(O923='06A_Варіанти'!G914,'06A_Варіанти'!G$1,IF(O923='06A_Варіанти'!H914,'06A_Варіанти'!H$1,IF(O923='06A_Варіанти'!I914,'06A_Варіанти'!I$1,IF(O923='06A_Варіанти'!J914,'06A_Варіанти'!J$1,IF(O923='06A_Варіанти'!K914,'06A_Варіанти'!K$1,IF(O923='06A_Варіанти'!L914,'06A_Варіанти'!L$1,IF(O923='06A_Варіанти'!M914,'06A_Варіанти'!M$1,IF(O923='06A_Варіанти'!N914,'06A_Варіанти'!N$1,IF(O923='06A_Варіанти'!O914,'06A_Варіанти'!O$1,IF(O923='06A_Варіанти'!P914,'06A_Варіанти'!P$1,IF(O923='06A_Варіанти'!Q914,'06A_Варіанти'!Q$1,IF(O923='06A_Варіанти'!R914,'06A_Варіанти'!R$1,"НЕМАЄ МАРШРУТУ"))))))))))))))</f>
        <v>DIRECT</v>
      </c>
      <c r="G923" s="2" t="str">
        <f t="shared" si="98"/>
        <v>БЕЗ ЗМІН</v>
      </c>
      <c r="H923" s="2">
        <f>IF(G923="НЕМАЄ МАРШРУТУ",0,O923-'06A_Варіанти'!T914)</f>
        <v>0</v>
      </c>
      <c r="I923" s="2">
        <f>IFERROR(INDEX('04_Потоки'!$E:$E,MATCH(A923,'04_Потоки'!$A:$A,0)),0)</f>
        <v>2.2389999999999999</v>
      </c>
      <c r="J923" s="2">
        <f t="shared" si="99"/>
        <v>1</v>
      </c>
      <c r="K923" s="2">
        <f>IF(C923="РЦК макси",0,2*'06A_Варіанти'!T914*J923)</f>
        <v>468.6</v>
      </c>
      <c r="L923" s="2">
        <f t="shared" si="100"/>
        <v>468.6</v>
      </c>
      <c r="M923" s="2">
        <f t="shared" si="101"/>
        <v>0</v>
      </c>
      <c r="N923" s="9">
        <f t="shared" si="102"/>
        <v>0</v>
      </c>
      <c r="O923" s="2">
        <f>MIN(IF('07A_Конструктор'!$D$5="Так",'06A_Варіанти'!E914,1E+99),IF('07A_Конструктор'!$D$6="Так",'06A_Варіанти'!F914,1E+99),IF('07A_Конструктор'!$D$7="Так",'06A_Варіанти'!G914,1E+99),IF('07A_Конструктор'!$D$8="Так",'06A_Варіанти'!H914,1E+99),IF('07A_Конструктор'!$D$9="Так",'06A_Варіанти'!I914,1E+99),IF('07A_Конструктор'!$D$10="Так",'06A_Варіанти'!J914,1E+99),IF('07A_Конструктор'!$D$11="Так",'06A_Варіанти'!K914,1E+99),IF('07A_Конструктор'!$D$12="Так",'06A_Варіанти'!L914,1E+99),IF('07A_Конструктор'!$D$13="Так",'06A_Варіанти'!M914,1E+99),IF('07A_Конструктор'!$D$14="Так",'06A_Варіанти'!N914,1E+99),IF('07A_Конструктор'!$D$15="Так",'06A_Варіанти'!O914,1E+99),IF('07A_Конструктор'!$D$16="Так",'06A_Варіанти'!P914,1E+99),IF('07A_Конструктор'!$D$17="Так",'06A_Варіанти'!Q914,1E+99),IF('06A_Варіанти'!R914="",1E+99,'06A_Варіанти'!R914))</f>
        <v>234.3</v>
      </c>
      <c r="P923" s="2" t="str">
        <f t="shared" si="103"/>
        <v>5 т</v>
      </c>
      <c r="Q923" s="2">
        <f t="shared" si="104"/>
        <v>14</v>
      </c>
      <c r="R923" s="2">
        <f>IF(OR(C923="РЦК макси",C923="РЦЧ SKU"),"SKU-потік",IFERROR(VLOOKUP(D923,'02_РЦ'!$A$3:$I$7,5,FALSE),0))</f>
        <v>800</v>
      </c>
      <c r="S923" s="2" t="str">
        <f>IF(OR(C923="РЦК макси",C923="РЦЧ SKU"),"Не рахується в ліміт",IFERROR(VLOOKUP(D923,'02_РЦ'!$A$3:$I$7,9,FALSE),"Немає РЦ"))</f>
        <v>В межах</v>
      </c>
    </row>
    <row r="924" spans="1:19">
      <c r="A924" s="2" t="str">
        <f>'06A_Варіанти'!A915</f>
        <v>BASE_2061</v>
      </c>
      <c r="B924" s="2" t="str">
        <f>'06A_Варіанти'!B915</f>
        <v>TT_2061</v>
      </c>
      <c r="C924" s="2" t="str">
        <f>'06A_Варіанти'!D915</f>
        <v>Основний</v>
      </c>
      <c r="D924" s="2" t="str">
        <f>'06A_Варіанти'!C915</f>
        <v>РЦВ</v>
      </c>
      <c r="E924" s="2" t="str">
        <f>'06A_Варіанти'!S915</f>
        <v>DIRECT</v>
      </c>
      <c r="F924" s="2" t="str">
        <f>IF(O924='06A_Варіанти'!E915,'06A_Варіанти'!E$1,IF(O924='06A_Варіанти'!F915,'06A_Варіанти'!F$1,IF(O924='06A_Варіанти'!G915,'06A_Варіанти'!G$1,IF(O924='06A_Варіанти'!H915,'06A_Варіанти'!H$1,IF(O924='06A_Варіанти'!I915,'06A_Варіанти'!I$1,IF(O924='06A_Варіанти'!J915,'06A_Варіанти'!J$1,IF(O924='06A_Варіанти'!K915,'06A_Варіанти'!K$1,IF(O924='06A_Варіанти'!L915,'06A_Варіанти'!L$1,IF(O924='06A_Варіанти'!M915,'06A_Варіанти'!M$1,IF(O924='06A_Варіанти'!N915,'06A_Варіанти'!N$1,IF(O924='06A_Варіанти'!O915,'06A_Варіанти'!O$1,IF(O924='06A_Варіанти'!P915,'06A_Варіанти'!P$1,IF(O924='06A_Варіанти'!Q915,'06A_Варіанти'!Q$1,IF(O924='06A_Варіанти'!R915,'06A_Варіанти'!R$1,"НЕМАЄ МАРШРУТУ"))))))))))))))</f>
        <v>DIRECT</v>
      </c>
      <c r="G924" s="2" t="str">
        <f t="shared" si="98"/>
        <v>БЕЗ ЗМІН</v>
      </c>
      <c r="H924" s="2">
        <f>IF(G924="НЕМАЄ МАРШРУТУ",0,O924-'06A_Варіанти'!T915)</f>
        <v>0</v>
      </c>
      <c r="I924" s="2">
        <f>IFERROR(INDEX('04_Потоки'!$E:$E,MATCH(A924,'04_Потоки'!$A:$A,0)),0)</f>
        <v>2.2389999999999999</v>
      </c>
      <c r="J924" s="2">
        <f t="shared" si="99"/>
        <v>1</v>
      </c>
      <c r="K924" s="2">
        <f>IF(C924="РЦК макси",0,2*'06A_Варіанти'!T915*J924)</f>
        <v>463</v>
      </c>
      <c r="L924" s="2">
        <f t="shared" si="100"/>
        <v>463</v>
      </c>
      <c r="M924" s="2">
        <f t="shared" si="101"/>
        <v>0</v>
      </c>
      <c r="N924" s="9">
        <f t="shared" si="102"/>
        <v>0</v>
      </c>
      <c r="O924" s="2">
        <f>MIN(IF('07A_Конструктор'!$D$5="Так",'06A_Варіанти'!E915,1E+99),IF('07A_Конструктор'!$D$6="Так",'06A_Варіанти'!F915,1E+99),IF('07A_Конструктор'!$D$7="Так",'06A_Варіанти'!G915,1E+99),IF('07A_Конструктор'!$D$8="Так",'06A_Варіанти'!H915,1E+99),IF('07A_Конструктор'!$D$9="Так",'06A_Варіанти'!I915,1E+99),IF('07A_Конструктор'!$D$10="Так",'06A_Варіанти'!J915,1E+99),IF('07A_Конструктор'!$D$11="Так",'06A_Варіанти'!K915,1E+99),IF('07A_Конструктор'!$D$12="Так",'06A_Варіанти'!L915,1E+99),IF('07A_Конструктор'!$D$13="Так",'06A_Варіанти'!M915,1E+99),IF('07A_Конструктор'!$D$14="Так",'06A_Варіанти'!N915,1E+99),IF('07A_Конструктор'!$D$15="Так",'06A_Варіанти'!O915,1E+99),IF('07A_Конструктор'!$D$16="Так",'06A_Варіанти'!P915,1E+99),IF('07A_Конструктор'!$D$17="Так",'06A_Варіанти'!Q915,1E+99),IF('06A_Варіанти'!R915="",1E+99,'06A_Варіанти'!R915))</f>
        <v>231.5</v>
      </c>
      <c r="P924" s="2" t="str">
        <f t="shared" si="103"/>
        <v>5 т</v>
      </c>
      <c r="Q924" s="2">
        <f t="shared" si="104"/>
        <v>14</v>
      </c>
      <c r="R924" s="2">
        <f>IF(OR(C924="РЦК макси",C924="РЦЧ SKU"),"SKU-потік",IFERROR(VLOOKUP(D924,'02_РЦ'!$A$3:$I$7,5,FALSE),0))</f>
        <v>500</v>
      </c>
      <c r="S924" s="2" t="str">
        <f>IF(OR(C924="РЦК макси",C924="РЦЧ SKU"),"Не рахується в ліміт",IFERROR(VLOOKUP(D924,'02_РЦ'!$A$3:$I$7,9,FALSE),"Немає РЦ"))</f>
        <v>В межах</v>
      </c>
    </row>
    <row r="925" spans="1:19">
      <c r="A925" s="2" t="str">
        <f>'06A_Варіанти'!A916</f>
        <v>BASE_2063</v>
      </c>
      <c r="B925" s="2" t="str">
        <f>'06A_Варіанти'!B916</f>
        <v>TT_2063</v>
      </c>
      <c r="C925" s="2" t="str">
        <f>'06A_Варіанти'!D916</f>
        <v>Основний</v>
      </c>
      <c r="D925" s="2" t="str">
        <f>'06A_Варіанти'!C916</f>
        <v>РЦВ</v>
      </c>
      <c r="E925" s="2" t="str">
        <f>'06A_Варіанти'!S916</f>
        <v>DIRECT</v>
      </c>
      <c r="F925" s="2" t="str">
        <f>IF(O925='06A_Варіанти'!E916,'06A_Варіанти'!E$1,IF(O925='06A_Варіанти'!F916,'06A_Варіанти'!F$1,IF(O925='06A_Варіанти'!G916,'06A_Варіанти'!G$1,IF(O925='06A_Варіанти'!H916,'06A_Варіанти'!H$1,IF(O925='06A_Варіанти'!I916,'06A_Варіанти'!I$1,IF(O925='06A_Варіанти'!J916,'06A_Варіанти'!J$1,IF(O925='06A_Варіанти'!K916,'06A_Варіанти'!K$1,IF(O925='06A_Варіанти'!L916,'06A_Варіанти'!L$1,IF(O925='06A_Варіанти'!M916,'06A_Варіанти'!M$1,IF(O925='06A_Варіанти'!N916,'06A_Варіанти'!N$1,IF(O925='06A_Варіанти'!O916,'06A_Варіанти'!O$1,IF(O925='06A_Варіанти'!P916,'06A_Варіанти'!P$1,IF(O925='06A_Варіанти'!Q916,'06A_Варіанти'!Q$1,IF(O925='06A_Варіанти'!R916,'06A_Варіанти'!R$1,"НЕМАЄ МАРШРУТУ"))))))))))))))</f>
        <v>DIRECT</v>
      </c>
      <c r="G925" s="2" t="str">
        <f t="shared" si="98"/>
        <v>БЕЗ ЗМІН</v>
      </c>
      <c r="H925" s="2">
        <f>IF(G925="НЕМАЄ МАРШРУТУ",0,O925-'06A_Варіанти'!T916)</f>
        <v>0</v>
      </c>
      <c r="I925" s="2">
        <f>IFERROR(INDEX('04_Потоки'!$E:$E,MATCH(A925,'04_Потоки'!$A:$A,0)),0)</f>
        <v>2.2389999999999999</v>
      </c>
      <c r="J925" s="2">
        <f t="shared" si="99"/>
        <v>1</v>
      </c>
      <c r="K925" s="2">
        <f>IF(C925="РЦК макси",0,2*'06A_Варіанти'!T916*J925)</f>
        <v>416.8</v>
      </c>
      <c r="L925" s="2">
        <f t="shared" si="100"/>
        <v>416.8</v>
      </c>
      <c r="M925" s="2">
        <f t="shared" si="101"/>
        <v>0</v>
      </c>
      <c r="N925" s="9">
        <f t="shared" si="102"/>
        <v>0</v>
      </c>
      <c r="O925" s="2">
        <f>MIN(IF('07A_Конструктор'!$D$5="Так",'06A_Варіанти'!E916,1E+99),IF('07A_Конструктор'!$D$6="Так",'06A_Варіанти'!F916,1E+99),IF('07A_Конструктор'!$D$7="Так",'06A_Варіанти'!G916,1E+99),IF('07A_Конструктор'!$D$8="Так",'06A_Варіанти'!H916,1E+99),IF('07A_Конструктор'!$D$9="Так",'06A_Варіанти'!I916,1E+99),IF('07A_Конструктор'!$D$10="Так",'06A_Варіанти'!J916,1E+99),IF('07A_Конструктор'!$D$11="Так",'06A_Варіанти'!K916,1E+99),IF('07A_Конструктор'!$D$12="Так",'06A_Варіанти'!L916,1E+99),IF('07A_Конструктор'!$D$13="Так",'06A_Варіанти'!M916,1E+99),IF('07A_Конструктор'!$D$14="Так",'06A_Варіанти'!N916,1E+99),IF('07A_Конструктор'!$D$15="Так",'06A_Варіанти'!O916,1E+99),IF('07A_Конструктор'!$D$16="Так",'06A_Варіанти'!P916,1E+99),IF('07A_Конструктор'!$D$17="Так",'06A_Варіанти'!Q916,1E+99),IF('06A_Варіанти'!R916="",1E+99,'06A_Варіанти'!R916))</f>
        <v>208.4</v>
      </c>
      <c r="P925" s="2" t="str">
        <f t="shared" si="103"/>
        <v>5 т</v>
      </c>
      <c r="Q925" s="2">
        <f t="shared" si="104"/>
        <v>14</v>
      </c>
      <c r="R925" s="2">
        <f>IF(OR(C925="РЦК макси",C925="РЦЧ SKU"),"SKU-потік",IFERROR(VLOOKUP(D925,'02_РЦ'!$A$3:$I$7,5,FALSE),0))</f>
        <v>500</v>
      </c>
      <c r="S925" s="2" t="str">
        <f>IF(OR(C925="РЦК макси",C925="РЦЧ SKU"),"Не рахується в ліміт",IFERROR(VLOOKUP(D925,'02_РЦ'!$A$3:$I$7,9,FALSE),"Немає РЦ"))</f>
        <v>В межах</v>
      </c>
    </row>
    <row r="926" spans="1:19">
      <c r="A926" s="2" t="str">
        <f>'06A_Варіанти'!A917</f>
        <v>BASE_105</v>
      </c>
      <c r="B926" s="2" t="str">
        <f>'06A_Варіанти'!B917</f>
        <v>TT_105</v>
      </c>
      <c r="C926" s="2" t="str">
        <f>'06A_Варіанти'!D917</f>
        <v>Основний</v>
      </c>
      <c r="D926" s="2" t="str">
        <f>'06A_Варіанти'!C917</f>
        <v>РЦП</v>
      </c>
      <c r="E926" s="2" t="str">
        <f>'06A_Варіанти'!S917</f>
        <v>DIRECT</v>
      </c>
      <c r="F926" s="2" t="str">
        <f>IF(O926='06A_Варіанти'!E917,'06A_Варіанти'!E$1,IF(O926='06A_Варіанти'!F917,'06A_Варіанти'!F$1,IF(O926='06A_Варіанти'!G917,'06A_Варіанти'!G$1,IF(O926='06A_Варіанти'!H917,'06A_Варіанти'!H$1,IF(O926='06A_Варіанти'!I917,'06A_Варіанти'!I$1,IF(O926='06A_Варіанти'!J917,'06A_Варіанти'!J$1,IF(O926='06A_Варіанти'!K917,'06A_Варіанти'!K$1,IF(O926='06A_Варіанти'!L917,'06A_Варіанти'!L$1,IF(O926='06A_Варіанти'!M917,'06A_Варіанти'!M$1,IF(O926='06A_Варіанти'!N917,'06A_Варіанти'!N$1,IF(O926='06A_Варіанти'!O917,'06A_Варіанти'!O$1,IF(O926='06A_Варіанти'!P917,'06A_Варіанти'!P$1,IF(O926='06A_Варіанти'!Q917,'06A_Варіанти'!Q$1,IF(O926='06A_Варіанти'!R917,'06A_Варіанти'!R$1,"НЕМАЄ МАРШРУТУ"))))))))))))))</f>
        <v>DIRECT</v>
      </c>
      <c r="G926" s="2" t="str">
        <f t="shared" si="98"/>
        <v>БЕЗ ЗМІН</v>
      </c>
      <c r="H926" s="2">
        <f>IF(G926="НЕМАЄ МАРШРУТУ",0,O926-'06A_Варіанти'!T917)</f>
        <v>0</v>
      </c>
      <c r="I926" s="2">
        <f>IFERROR(INDEX('04_Потоки'!$E:$E,MATCH(A926,'04_Потоки'!$A:$A,0)),0)</f>
        <v>2.2389999999999999</v>
      </c>
      <c r="J926" s="2">
        <f t="shared" si="99"/>
        <v>1</v>
      </c>
      <c r="K926" s="2">
        <f>IF(C926="РЦК макси",0,2*'06A_Варіанти'!T917*J926)</f>
        <v>550.6</v>
      </c>
      <c r="L926" s="2">
        <f t="shared" si="100"/>
        <v>550.6</v>
      </c>
      <c r="M926" s="2">
        <f t="shared" si="101"/>
        <v>0</v>
      </c>
      <c r="N926" s="9">
        <f t="shared" si="102"/>
        <v>0</v>
      </c>
      <c r="O926" s="2">
        <f>MIN(IF('07A_Конструктор'!$D$5="Так",'06A_Варіанти'!E917,1E+99),IF('07A_Конструктор'!$D$6="Так",'06A_Варіанти'!F917,1E+99),IF('07A_Конструктор'!$D$7="Так",'06A_Варіанти'!G917,1E+99),IF('07A_Конструктор'!$D$8="Так",'06A_Варіанти'!H917,1E+99),IF('07A_Конструктор'!$D$9="Так",'06A_Варіанти'!I917,1E+99),IF('07A_Конструктор'!$D$10="Так",'06A_Варіанти'!J917,1E+99),IF('07A_Конструктор'!$D$11="Так",'06A_Варіанти'!K917,1E+99),IF('07A_Конструктор'!$D$12="Так",'06A_Варіанти'!L917,1E+99),IF('07A_Конструктор'!$D$13="Так",'06A_Варіанти'!M917,1E+99),IF('07A_Конструктор'!$D$14="Так",'06A_Варіанти'!N917,1E+99),IF('07A_Конструктор'!$D$15="Так",'06A_Варіанти'!O917,1E+99),IF('07A_Конструктор'!$D$16="Так",'06A_Варіанти'!P917,1E+99),IF('07A_Конструктор'!$D$17="Так",'06A_Варіанти'!Q917,1E+99),IF('06A_Варіанти'!R917="",1E+99,'06A_Варіанти'!R917))</f>
        <v>275.3</v>
      </c>
      <c r="P926" s="2" t="str">
        <f t="shared" si="103"/>
        <v>5 т</v>
      </c>
      <c r="Q926" s="2">
        <f t="shared" si="104"/>
        <v>14</v>
      </c>
      <c r="R926" s="2">
        <f>IF(OR(C926="РЦК макси",C926="РЦЧ SKU"),"SKU-потік",IFERROR(VLOOKUP(D926,'02_РЦ'!$A$3:$I$7,5,FALSE),0))</f>
        <v>800</v>
      </c>
      <c r="S926" s="2" t="str">
        <f>IF(OR(C926="РЦК макси",C926="РЦЧ SKU"),"Не рахується в ліміт",IFERROR(VLOOKUP(D926,'02_РЦ'!$A$3:$I$7,9,FALSE),"Немає РЦ"))</f>
        <v>В межах</v>
      </c>
    </row>
    <row r="927" spans="1:19">
      <c r="A927" s="2" t="str">
        <f>'06A_Варіанти'!A918</f>
        <v>BASE_2085</v>
      </c>
      <c r="B927" s="2" t="str">
        <f>'06A_Варіанти'!B918</f>
        <v>TT_2085</v>
      </c>
      <c r="C927" s="2" t="str">
        <f>'06A_Варіанти'!D918</f>
        <v>Основний</v>
      </c>
      <c r="D927" s="2" t="str">
        <f>'06A_Варіанти'!C918</f>
        <v>РЦВ</v>
      </c>
      <c r="E927" s="2" t="str">
        <f>'06A_Варіанти'!S918</f>
        <v>DIRECT</v>
      </c>
      <c r="F927" s="2" t="str">
        <f>IF(O927='06A_Варіанти'!E918,'06A_Варіанти'!E$1,IF(O927='06A_Варіанти'!F918,'06A_Варіанти'!F$1,IF(O927='06A_Варіанти'!G918,'06A_Варіанти'!G$1,IF(O927='06A_Варіанти'!H918,'06A_Варіанти'!H$1,IF(O927='06A_Варіанти'!I918,'06A_Варіанти'!I$1,IF(O927='06A_Варіанти'!J918,'06A_Варіанти'!J$1,IF(O927='06A_Варіанти'!K918,'06A_Варіанти'!K$1,IF(O927='06A_Варіанти'!L918,'06A_Варіанти'!L$1,IF(O927='06A_Варіанти'!M918,'06A_Варіанти'!M$1,IF(O927='06A_Варіанти'!N918,'06A_Варіанти'!N$1,IF(O927='06A_Варіанти'!O918,'06A_Варіанти'!O$1,IF(O927='06A_Варіанти'!P918,'06A_Варіанти'!P$1,IF(O927='06A_Варіанти'!Q918,'06A_Варіанти'!Q$1,IF(O927='06A_Варіанти'!R918,'06A_Варіанти'!R$1,"НЕМАЄ МАРШРУТУ"))))))))))))))</f>
        <v>DIRECT</v>
      </c>
      <c r="G927" s="2" t="str">
        <f t="shared" si="98"/>
        <v>БЕЗ ЗМІН</v>
      </c>
      <c r="H927" s="2">
        <f>IF(G927="НЕМАЄ МАРШРУТУ",0,O927-'06A_Варіанти'!T918)</f>
        <v>0</v>
      </c>
      <c r="I927" s="2">
        <f>IFERROR(INDEX('04_Потоки'!$E:$E,MATCH(A927,'04_Потоки'!$A:$A,0)),0)</f>
        <v>2.2389999999999999</v>
      </c>
      <c r="J927" s="2">
        <f t="shared" si="99"/>
        <v>1</v>
      </c>
      <c r="K927" s="2">
        <f>IF(C927="РЦК макси",0,2*'06A_Варіанти'!T918*J927)</f>
        <v>441.2</v>
      </c>
      <c r="L927" s="2">
        <f t="shared" si="100"/>
        <v>441.2</v>
      </c>
      <c r="M927" s="2">
        <f t="shared" si="101"/>
        <v>0</v>
      </c>
      <c r="N927" s="9">
        <f t="shared" si="102"/>
        <v>0</v>
      </c>
      <c r="O927" s="2">
        <f>MIN(IF('07A_Конструктор'!$D$5="Так",'06A_Варіанти'!E918,1E+99),IF('07A_Конструктор'!$D$6="Так",'06A_Варіанти'!F918,1E+99),IF('07A_Конструктор'!$D$7="Так",'06A_Варіанти'!G918,1E+99),IF('07A_Конструктор'!$D$8="Так",'06A_Варіанти'!H918,1E+99),IF('07A_Конструктор'!$D$9="Так",'06A_Варіанти'!I918,1E+99),IF('07A_Конструктор'!$D$10="Так",'06A_Варіанти'!J918,1E+99),IF('07A_Конструктор'!$D$11="Так",'06A_Варіанти'!K918,1E+99),IF('07A_Конструктор'!$D$12="Так",'06A_Варіанти'!L918,1E+99),IF('07A_Конструктор'!$D$13="Так",'06A_Варіанти'!M918,1E+99),IF('07A_Конструктор'!$D$14="Так",'06A_Варіанти'!N918,1E+99),IF('07A_Конструктор'!$D$15="Так",'06A_Варіанти'!O918,1E+99),IF('07A_Конструктор'!$D$16="Так",'06A_Варіанти'!P918,1E+99),IF('07A_Конструктор'!$D$17="Так",'06A_Варіанти'!Q918,1E+99),IF('06A_Варіанти'!R918="",1E+99,'06A_Варіанти'!R918))</f>
        <v>220.6</v>
      </c>
      <c r="P927" s="2" t="str">
        <f t="shared" si="103"/>
        <v>5 т</v>
      </c>
      <c r="Q927" s="2">
        <f t="shared" si="104"/>
        <v>14</v>
      </c>
      <c r="R927" s="2">
        <f>IF(OR(C927="РЦК макси",C927="РЦЧ SKU"),"SKU-потік",IFERROR(VLOOKUP(D927,'02_РЦ'!$A$3:$I$7,5,FALSE),0))</f>
        <v>500</v>
      </c>
      <c r="S927" s="2" t="str">
        <f>IF(OR(C927="РЦК макси",C927="РЦЧ SKU"),"Не рахується в ліміт",IFERROR(VLOOKUP(D927,'02_РЦ'!$A$3:$I$7,9,FALSE),"Немає РЦ"))</f>
        <v>В межах</v>
      </c>
    </row>
    <row r="928" spans="1:19">
      <c r="A928" s="2" t="str">
        <f>'06A_Варіанти'!A919</f>
        <v>BASE_2077</v>
      </c>
      <c r="B928" s="2" t="str">
        <f>'06A_Варіанти'!B919</f>
        <v>TT_2077</v>
      </c>
      <c r="C928" s="2" t="str">
        <f>'06A_Варіанти'!D919</f>
        <v>Основний</v>
      </c>
      <c r="D928" s="2" t="str">
        <f>'06A_Варіанти'!C919</f>
        <v>РЦВ</v>
      </c>
      <c r="E928" s="2" t="str">
        <f>'06A_Варіанти'!S919</f>
        <v>DIRECT</v>
      </c>
      <c r="F928" s="2" t="str">
        <f>IF(O928='06A_Варіанти'!E919,'06A_Варіанти'!E$1,IF(O928='06A_Варіанти'!F919,'06A_Варіанти'!F$1,IF(O928='06A_Варіанти'!G919,'06A_Варіанти'!G$1,IF(O928='06A_Варіанти'!H919,'06A_Варіанти'!H$1,IF(O928='06A_Варіанти'!I919,'06A_Варіанти'!I$1,IF(O928='06A_Варіанти'!J919,'06A_Варіанти'!J$1,IF(O928='06A_Варіанти'!K919,'06A_Варіанти'!K$1,IF(O928='06A_Варіанти'!L919,'06A_Варіанти'!L$1,IF(O928='06A_Варіанти'!M919,'06A_Варіанти'!M$1,IF(O928='06A_Варіанти'!N919,'06A_Варіанти'!N$1,IF(O928='06A_Варіанти'!O919,'06A_Варіанти'!O$1,IF(O928='06A_Варіанти'!P919,'06A_Варіанти'!P$1,IF(O928='06A_Варіанти'!Q919,'06A_Варіанти'!Q$1,IF(O928='06A_Варіанти'!R919,'06A_Варіанти'!R$1,"НЕМАЄ МАРШРУТУ"))))))))))))))</f>
        <v>DIRECT</v>
      </c>
      <c r="G928" s="2" t="str">
        <f t="shared" si="98"/>
        <v>БЕЗ ЗМІН</v>
      </c>
      <c r="H928" s="2">
        <f>IF(G928="НЕМАЄ МАРШРУТУ",0,O928-'06A_Варіанти'!T919)</f>
        <v>0</v>
      </c>
      <c r="I928" s="2">
        <f>IFERROR(INDEX('04_Потоки'!$E:$E,MATCH(A928,'04_Потоки'!$A:$A,0)),0)</f>
        <v>2.2389999999999999</v>
      </c>
      <c r="J928" s="2">
        <f t="shared" si="99"/>
        <v>1</v>
      </c>
      <c r="K928" s="2">
        <f>IF(C928="РЦК макси",0,2*'06A_Варіанти'!T919*J928)</f>
        <v>455.4</v>
      </c>
      <c r="L928" s="2">
        <f t="shared" si="100"/>
        <v>455.4</v>
      </c>
      <c r="M928" s="2">
        <f t="shared" si="101"/>
        <v>0</v>
      </c>
      <c r="N928" s="9">
        <f t="shared" si="102"/>
        <v>0</v>
      </c>
      <c r="O928" s="2">
        <f>MIN(IF('07A_Конструктор'!$D$5="Так",'06A_Варіанти'!E919,1E+99),IF('07A_Конструктор'!$D$6="Так",'06A_Варіанти'!F919,1E+99),IF('07A_Конструктор'!$D$7="Так",'06A_Варіанти'!G919,1E+99),IF('07A_Конструктор'!$D$8="Так",'06A_Варіанти'!H919,1E+99),IF('07A_Конструктор'!$D$9="Так",'06A_Варіанти'!I919,1E+99),IF('07A_Конструктор'!$D$10="Так",'06A_Варіанти'!J919,1E+99),IF('07A_Конструктор'!$D$11="Так",'06A_Варіанти'!K919,1E+99),IF('07A_Конструктор'!$D$12="Так",'06A_Варіанти'!L919,1E+99),IF('07A_Конструктор'!$D$13="Так",'06A_Варіанти'!M919,1E+99),IF('07A_Конструктор'!$D$14="Так",'06A_Варіанти'!N919,1E+99),IF('07A_Конструктор'!$D$15="Так",'06A_Варіанти'!O919,1E+99),IF('07A_Конструктор'!$D$16="Так",'06A_Варіанти'!P919,1E+99),IF('07A_Конструктор'!$D$17="Так",'06A_Варіанти'!Q919,1E+99),IF('06A_Варіанти'!R919="",1E+99,'06A_Варіанти'!R919))</f>
        <v>227.7</v>
      </c>
      <c r="P928" s="2" t="str">
        <f t="shared" si="103"/>
        <v>5 т</v>
      </c>
      <c r="Q928" s="2">
        <f t="shared" si="104"/>
        <v>14</v>
      </c>
      <c r="R928" s="2">
        <f>IF(OR(C928="РЦК макси",C928="РЦЧ SKU"),"SKU-потік",IFERROR(VLOOKUP(D928,'02_РЦ'!$A$3:$I$7,5,FALSE),0))</f>
        <v>500</v>
      </c>
      <c r="S928" s="2" t="str">
        <f>IF(OR(C928="РЦК макси",C928="РЦЧ SKU"),"Не рахується в ліміт",IFERROR(VLOOKUP(D928,'02_РЦ'!$A$3:$I$7,9,FALSE),"Немає РЦ"))</f>
        <v>В межах</v>
      </c>
    </row>
    <row r="929" spans="1:19">
      <c r="A929" s="2" t="str">
        <f>'06A_Варіанти'!A920</f>
        <v>BASE_2079</v>
      </c>
      <c r="B929" s="2" t="str">
        <f>'06A_Варіанти'!B920</f>
        <v>TT_2079</v>
      </c>
      <c r="C929" s="2" t="str">
        <f>'06A_Варіанти'!D920</f>
        <v>Основний</v>
      </c>
      <c r="D929" s="2" t="str">
        <f>'06A_Варіанти'!C920</f>
        <v>РЦВ</v>
      </c>
      <c r="E929" s="2" t="str">
        <f>'06A_Варіанти'!S920</f>
        <v>DIRECT</v>
      </c>
      <c r="F929" s="2" t="str">
        <f>IF(O929='06A_Варіанти'!E920,'06A_Варіанти'!E$1,IF(O929='06A_Варіанти'!F920,'06A_Варіанти'!F$1,IF(O929='06A_Варіанти'!G920,'06A_Варіанти'!G$1,IF(O929='06A_Варіанти'!H920,'06A_Варіанти'!H$1,IF(O929='06A_Варіанти'!I920,'06A_Варіанти'!I$1,IF(O929='06A_Варіанти'!J920,'06A_Варіанти'!J$1,IF(O929='06A_Варіанти'!K920,'06A_Варіанти'!K$1,IF(O929='06A_Варіанти'!L920,'06A_Варіанти'!L$1,IF(O929='06A_Варіанти'!M920,'06A_Варіанти'!M$1,IF(O929='06A_Варіанти'!N920,'06A_Варіанти'!N$1,IF(O929='06A_Варіанти'!O920,'06A_Варіанти'!O$1,IF(O929='06A_Варіанти'!P920,'06A_Варіанти'!P$1,IF(O929='06A_Варіанти'!Q920,'06A_Варіанти'!Q$1,IF(O929='06A_Варіанти'!R920,'06A_Варіанти'!R$1,"НЕМАЄ МАРШРУТУ"))))))))))))))</f>
        <v>DIRECT</v>
      </c>
      <c r="G929" s="2" t="str">
        <f t="shared" si="98"/>
        <v>БЕЗ ЗМІН</v>
      </c>
      <c r="H929" s="2">
        <f>IF(G929="НЕМАЄ МАРШРУТУ",0,O929-'06A_Варіанти'!T920)</f>
        <v>0</v>
      </c>
      <c r="I929" s="2">
        <f>IFERROR(INDEX('04_Потоки'!$E:$E,MATCH(A929,'04_Потоки'!$A:$A,0)),0)</f>
        <v>2.2389999999999999</v>
      </c>
      <c r="J929" s="2">
        <f t="shared" si="99"/>
        <v>1</v>
      </c>
      <c r="K929" s="2">
        <f>IF(C929="РЦК макси",0,2*'06A_Варіанти'!T920*J929)</f>
        <v>452.4</v>
      </c>
      <c r="L929" s="2">
        <f t="shared" si="100"/>
        <v>452.4</v>
      </c>
      <c r="M929" s="2">
        <f t="shared" si="101"/>
        <v>0</v>
      </c>
      <c r="N929" s="9">
        <f t="shared" si="102"/>
        <v>0</v>
      </c>
      <c r="O929" s="2">
        <f>MIN(IF('07A_Конструктор'!$D$5="Так",'06A_Варіанти'!E920,1E+99),IF('07A_Конструктор'!$D$6="Так",'06A_Варіанти'!F920,1E+99),IF('07A_Конструктор'!$D$7="Так",'06A_Варіанти'!G920,1E+99),IF('07A_Конструктор'!$D$8="Так",'06A_Варіанти'!H920,1E+99),IF('07A_Конструктор'!$D$9="Так",'06A_Варіанти'!I920,1E+99),IF('07A_Конструктор'!$D$10="Так",'06A_Варіанти'!J920,1E+99),IF('07A_Конструктор'!$D$11="Так",'06A_Варіанти'!K920,1E+99),IF('07A_Конструктор'!$D$12="Так",'06A_Варіанти'!L920,1E+99),IF('07A_Конструктор'!$D$13="Так",'06A_Варіанти'!M920,1E+99),IF('07A_Конструктор'!$D$14="Так",'06A_Варіанти'!N920,1E+99),IF('07A_Конструктор'!$D$15="Так",'06A_Варіанти'!O920,1E+99),IF('07A_Конструктор'!$D$16="Так",'06A_Варіанти'!P920,1E+99),IF('07A_Конструктор'!$D$17="Так",'06A_Варіанти'!Q920,1E+99),IF('06A_Варіанти'!R920="",1E+99,'06A_Варіанти'!R920))</f>
        <v>226.2</v>
      </c>
      <c r="P929" s="2" t="str">
        <f t="shared" si="103"/>
        <v>5 т</v>
      </c>
      <c r="Q929" s="2">
        <f t="shared" si="104"/>
        <v>14</v>
      </c>
      <c r="R929" s="2">
        <f>IF(OR(C929="РЦК макси",C929="РЦЧ SKU"),"SKU-потік",IFERROR(VLOOKUP(D929,'02_РЦ'!$A$3:$I$7,5,FALSE),0))</f>
        <v>500</v>
      </c>
      <c r="S929" s="2" t="str">
        <f>IF(OR(C929="РЦК макси",C929="РЦЧ SKU"),"Не рахується в ліміт",IFERROR(VLOOKUP(D929,'02_РЦ'!$A$3:$I$7,9,FALSE),"Немає РЦ"))</f>
        <v>В межах</v>
      </c>
    </row>
    <row r="930" spans="1:19">
      <c r="A930" s="2" t="str">
        <f>'06A_Варіанти'!A921</f>
        <v>BASE_2083</v>
      </c>
      <c r="B930" s="2" t="str">
        <f>'06A_Варіанти'!B921</f>
        <v>TT_2083</v>
      </c>
      <c r="C930" s="2" t="str">
        <f>'06A_Варіанти'!D921</f>
        <v>Основний</v>
      </c>
      <c r="D930" s="2" t="str">
        <f>'06A_Варіанти'!C921</f>
        <v>РЦВ</v>
      </c>
      <c r="E930" s="2" t="str">
        <f>'06A_Варіанти'!S921</f>
        <v>DIRECT</v>
      </c>
      <c r="F930" s="2" t="str">
        <f>IF(O930='06A_Варіанти'!E921,'06A_Варіанти'!E$1,IF(O930='06A_Варіанти'!F921,'06A_Варіанти'!F$1,IF(O930='06A_Варіанти'!G921,'06A_Варіанти'!G$1,IF(O930='06A_Варіанти'!H921,'06A_Варіанти'!H$1,IF(O930='06A_Варіанти'!I921,'06A_Варіанти'!I$1,IF(O930='06A_Варіанти'!J921,'06A_Варіанти'!J$1,IF(O930='06A_Варіанти'!K921,'06A_Варіанти'!K$1,IF(O930='06A_Варіанти'!L921,'06A_Варіанти'!L$1,IF(O930='06A_Варіанти'!M921,'06A_Варіанти'!M$1,IF(O930='06A_Варіанти'!N921,'06A_Варіанти'!N$1,IF(O930='06A_Варіанти'!O921,'06A_Варіанти'!O$1,IF(O930='06A_Варіанти'!P921,'06A_Варіанти'!P$1,IF(O930='06A_Варіанти'!Q921,'06A_Варіанти'!Q$1,IF(O930='06A_Варіанти'!R921,'06A_Варіанти'!R$1,"НЕМАЄ МАРШРУТУ"))))))))))))))</f>
        <v>DIRECT</v>
      </c>
      <c r="G930" s="2" t="str">
        <f t="shared" si="98"/>
        <v>БЕЗ ЗМІН</v>
      </c>
      <c r="H930" s="2">
        <f>IF(G930="НЕМАЄ МАРШРУТУ",0,O930-'06A_Варіанти'!T921)</f>
        <v>0</v>
      </c>
      <c r="I930" s="2">
        <f>IFERROR(INDEX('04_Потоки'!$E:$E,MATCH(A930,'04_Потоки'!$A:$A,0)),0)</f>
        <v>2.2389999999999999</v>
      </c>
      <c r="J930" s="2">
        <f t="shared" si="99"/>
        <v>1</v>
      </c>
      <c r="K930" s="2">
        <f>IF(C930="РЦК макси",0,2*'06A_Варіанти'!T921*J930)</f>
        <v>635.4</v>
      </c>
      <c r="L930" s="2">
        <f t="shared" si="100"/>
        <v>635.4</v>
      </c>
      <c r="M930" s="2">
        <f t="shared" si="101"/>
        <v>0</v>
      </c>
      <c r="N930" s="9">
        <f t="shared" si="102"/>
        <v>0</v>
      </c>
      <c r="O930" s="2">
        <f>MIN(IF('07A_Конструктор'!$D$5="Так",'06A_Варіанти'!E921,1E+99),IF('07A_Конструктор'!$D$6="Так",'06A_Варіанти'!F921,1E+99),IF('07A_Конструктор'!$D$7="Так",'06A_Варіанти'!G921,1E+99),IF('07A_Конструктор'!$D$8="Так",'06A_Варіанти'!H921,1E+99),IF('07A_Конструктор'!$D$9="Так",'06A_Варіанти'!I921,1E+99),IF('07A_Конструктор'!$D$10="Так",'06A_Варіанти'!J921,1E+99),IF('07A_Конструктор'!$D$11="Так",'06A_Варіанти'!K921,1E+99),IF('07A_Конструктор'!$D$12="Так",'06A_Варіанти'!L921,1E+99),IF('07A_Конструктор'!$D$13="Так",'06A_Варіанти'!M921,1E+99),IF('07A_Конструктор'!$D$14="Так",'06A_Варіанти'!N921,1E+99),IF('07A_Конструктор'!$D$15="Так",'06A_Варіанти'!O921,1E+99),IF('07A_Конструктор'!$D$16="Так",'06A_Варіанти'!P921,1E+99),IF('07A_Конструктор'!$D$17="Так",'06A_Варіанти'!Q921,1E+99),IF('06A_Варіанти'!R921="",1E+99,'06A_Варіанти'!R921))</f>
        <v>317.7</v>
      </c>
      <c r="P930" s="2" t="str">
        <f t="shared" si="103"/>
        <v>5 т</v>
      </c>
      <c r="Q930" s="2">
        <f t="shared" si="104"/>
        <v>14</v>
      </c>
      <c r="R930" s="2">
        <f>IF(OR(C930="РЦК макси",C930="РЦЧ SKU"),"SKU-потік",IFERROR(VLOOKUP(D930,'02_РЦ'!$A$3:$I$7,5,FALSE),0))</f>
        <v>500</v>
      </c>
      <c r="S930" s="2" t="str">
        <f>IF(OR(C930="РЦК макси",C930="РЦЧ SKU"),"Не рахується в ліміт",IFERROR(VLOOKUP(D930,'02_РЦ'!$A$3:$I$7,9,FALSE),"Немає РЦ"))</f>
        <v>В межах</v>
      </c>
    </row>
    <row r="931" spans="1:19">
      <c r="A931" s="2" t="str">
        <f>'06A_Варіанти'!A922</f>
        <v>BASE_2092</v>
      </c>
      <c r="B931" s="2" t="str">
        <f>'06A_Варіанти'!B922</f>
        <v>TT_2092</v>
      </c>
      <c r="C931" s="2" t="str">
        <f>'06A_Варіанти'!D922</f>
        <v>Основний</v>
      </c>
      <c r="D931" s="2" t="str">
        <f>'06A_Варіанти'!C922</f>
        <v>РЦВ</v>
      </c>
      <c r="E931" s="2" t="str">
        <f>'06A_Варіанти'!S922</f>
        <v>DIRECT</v>
      </c>
      <c r="F931" s="2" t="str">
        <f>IF(O931='06A_Варіанти'!E922,'06A_Варіанти'!E$1,IF(O931='06A_Варіанти'!F922,'06A_Варіанти'!F$1,IF(O931='06A_Варіанти'!G922,'06A_Варіанти'!G$1,IF(O931='06A_Варіанти'!H922,'06A_Варіанти'!H$1,IF(O931='06A_Варіанти'!I922,'06A_Варіанти'!I$1,IF(O931='06A_Варіанти'!J922,'06A_Варіанти'!J$1,IF(O931='06A_Варіанти'!K922,'06A_Варіанти'!K$1,IF(O931='06A_Варіанти'!L922,'06A_Варіанти'!L$1,IF(O931='06A_Варіанти'!M922,'06A_Варіанти'!M$1,IF(O931='06A_Варіанти'!N922,'06A_Варіанти'!N$1,IF(O931='06A_Варіанти'!O922,'06A_Варіанти'!O$1,IF(O931='06A_Варіанти'!P922,'06A_Варіанти'!P$1,IF(O931='06A_Варіанти'!Q922,'06A_Варіанти'!Q$1,IF(O931='06A_Варіанти'!R922,'06A_Варіанти'!R$1,"НЕМАЄ МАРШРУТУ"))))))))))))))</f>
        <v>DIRECT</v>
      </c>
      <c r="G931" s="2" t="str">
        <f t="shared" si="98"/>
        <v>БЕЗ ЗМІН</v>
      </c>
      <c r="H931" s="2">
        <f>IF(G931="НЕМАЄ МАРШРУТУ",0,O931-'06A_Варіанти'!T922)</f>
        <v>0</v>
      </c>
      <c r="I931" s="2">
        <f>IFERROR(INDEX('04_Потоки'!$E:$E,MATCH(A931,'04_Потоки'!$A:$A,0)),0)</f>
        <v>2.2389999999999999</v>
      </c>
      <c r="J931" s="2">
        <f t="shared" si="99"/>
        <v>1</v>
      </c>
      <c r="K931" s="2">
        <f>IF(C931="РЦК макси",0,2*'06A_Варіанти'!T922*J931)</f>
        <v>436</v>
      </c>
      <c r="L931" s="2">
        <f t="shared" si="100"/>
        <v>436</v>
      </c>
      <c r="M931" s="2">
        <f t="shared" si="101"/>
        <v>0</v>
      </c>
      <c r="N931" s="9">
        <f t="shared" si="102"/>
        <v>0</v>
      </c>
      <c r="O931" s="2">
        <f>MIN(IF('07A_Конструктор'!$D$5="Так",'06A_Варіанти'!E922,1E+99),IF('07A_Конструктор'!$D$6="Так",'06A_Варіанти'!F922,1E+99),IF('07A_Конструктор'!$D$7="Так",'06A_Варіанти'!G922,1E+99),IF('07A_Конструктор'!$D$8="Так",'06A_Варіанти'!H922,1E+99),IF('07A_Конструктор'!$D$9="Так",'06A_Варіанти'!I922,1E+99),IF('07A_Конструктор'!$D$10="Так",'06A_Варіанти'!J922,1E+99),IF('07A_Конструктор'!$D$11="Так",'06A_Варіанти'!K922,1E+99),IF('07A_Конструктор'!$D$12="Так",'06A_Варіанти'!L922,1E+99),IF('07A_Конструктор'!$D$13="Так",'06A_Варіанти'!M922,1E+99),IF('07A_Конструктор'!$D$14="Так",'06A_Варіанти'!N922,1E+99),IF('07A_Конструктор'!$D$15="Так",'06A_Варіанти'!O922,1E+99),IF('07A_Конструктор'!$D$16="Так",'06A_Варіанти'!P922,1E+99),IF('07A_Конструктор'!$D$17="Так",'06A_Варіанти'!Q922,1E+99),IF('06A_Варіанти'!R922="",1E+99,'06A_Варіанти'!R922))</f>
        <v>218</v>
      </c>
      <c r="P931" s="2" t="str">
        <f t="shared" si="103"/>
        <v>5 т</v>
      </c>
      <c r="Q931" s="2">
        <f t="shared" si="104"/>
        <v>14</v>
      </c>
      <c r="R931" s="2">
        <f>IF(OR(C931="РЦК макси",C931="РЦЧ SKU"),"SKU-потік",IFERROR(VLOOKUP(D931,'02_РЦ'!$A$3:$I$7,5,FALSE),0))</f>
        <v>500</v>
      </c>
      <c r="S931" s="2" t="str">
        <f>IF(OR(C931="РЦК макси",C931="РЦЧ SKU"),"Не рахується в ліміт",IFERROR(VLOOKUP(D931,'02_РЦ'!$A$3:$I$7,9,FALSE),"Немає РЦ"))</f>
        <v>В межах</v>
      </c>
    </row>
    <row r="932" spans="1:19">
      <c r="A932" s="2" t="str">
        <f>'06A_Варіанти'!A923</f>
        <v>BASE_2099</v>
      </c>
      <c r="B932" s="2" t="str">
        <f>'06A_Варіанти'!B923</f>
        <v>TT_2099</v>
      </c>
      <c r="C932" s="2" t="str">
        <f>'06A_Варіанти'!D923</f>
        <v>Основний</v>
      </c>
      <c r="D932" s="2" t="str">
        <f>'06A_Варіанти'!C923</f>
        <v>РЦВ</v>
      </c>
      <c r="E932" s="2" t="str">
        <f>'06A_Варіанти'!S923</f>
        <v>DIRECT</v>
      </c>
      <c r="F932" s="2" t="str">
        <f>IF(O932='06A_Варіанти'!E923,'06A_Варіанти'!E$1,IF(O932='06A_Варіанти'!F923,'06A_Варіанти'!F$1,IF(O932='06A_Варіанти'!G923,'06A_Варіанти'!G$1,IF(O932='06A_Варіанти'!H923,'06A_Варіанти'!H$1,IF(O932='06A_Варіанти'!I923,'06A_Варіанти'!I$1,IF(O932='06A_Варіанти'!J923,'06A_Варіанти'!J$1,IF(O932='06A_Варіанти'!K923,'06A_Варіанти'!K$1,IF(O932='06A_Варіанти'!L923,'06A_Варіанти'!L$1,IF(O932='06A_Варіанти'!M923,'06A_Варіанти'!M$1,IF(O932='06A_Варіанти'!N923,'06A_Варіанти'!N$1,IF(O932='06A_Варіанти'!O923,'06A_Варіанти'!O$1,IF(O932='06A_Варіанти'!P923,'06A_Варіанти'!P$1,IF(O932='06A_Варіанти'!Q923,'06A_Варіанти'!Q$1,IF(O932='06A_Варіанти'!R923,'06A_Варіанти'!R$1,"НЕМАЄ МАРШРУТУ"))))))))))))))</f>
        <v>DIRECT</v>
      </c>
      <c r="G932" s="2" t="str">
        <f t="shared" si="98"/>
        <v>БЕЗ ЗМІН</v>
      </c>
      <c r="H932" s="2">
        <f>IF(G932="НЕМАЄ МАРШРУТУ",0,O932-'06A_Варіанти'!T923)</f>
        <v>0</v>
      </c>
      <c r="I932" s="2">
        <f>IFERROR(INDEX('04_Потоки'!$E:$E,MATCH(A932,'04_Потоки'!$A:$A,0)),0)</f>
        <v>2.2389999999999999</v>
      </c>
      <c r="J932" s="2">
        <f t="shared" si="99"/>
        <v>1</v>
      </c>
      <c r="K932" s="2">
        <f>IF(C932="РЦК макси",0,2*'06A_Варіанти'!T923*J932)</f>
        <v>458.8</v>
      </c>
      <c r="L932" s="2">
        <f t="shared" si="100"/>
        <v>458.8</v>
      </c>
      <c r="M932" s="2">
        <f t="shared" si="101"/>
        <v>0</v>
      </c>
      <c r="N932" s="9">
        <f t="shared" si="102"/>
        <v>0</v>
      </c>
      <c r="O932" s="2">
        <f>MIN(IF('07A_Конструктор'!$D$5="Так",'06A_Варіанти'!E923,1E+99),IF('07A_Конструктор'!$D$6="Так",'06A_Варіанти'!F923,1E+99),IF('07A_Конструктор'!$D$7="Так",'06A_Варіанти'!G923,1E+99),IF('07A_Конструктор'!$D$8="Так",'06A_Варіанти'!H923,1E+99),IF('07A_Конструктор'!$D$9="Так",'06A_Варіанти'!I923,1E+99),IF('07A_Конструктор'!$D$10="Так",'06A_Варіанти'!J923,1E+99),IF('07A_Конструктор'!$D$11="Так",'06A_Варіанти'!K923,1E+99),IF('07A_Конструктор'!$D$12="Так",'06A_Варіанти'!L923,1E+99),IF('07A_Конструктор'!$D$13="Так",'06A_Варіанти'!M923,1E+99),IF('07A_Конструктор'!$D$14="Так",'06A_Варіанти'!N923,1E+99),IF('07A_Конструктор'!$D$15="Так",'06A_Варіанти'!O923,1E+99),IF('07A_Конструктор'!$D$16="Так",'06A_Варіанти'!P923,1E+99),IF('07A_Конструктор'!$D$17="Так",'06A_Варіанти'!Q923,1E+99),IF('06A_Варіанти'!R923="",1E+99,'06A_Варіанти'!R923))</f>
        <v>229.4</v>
      </c>
      <c r="P932" s="2" t="str">
        <f t="shared" si="103"/>
        <v>5 т</v>
      </c>
      <c r="Q932" s="2">
        <f t="shared" si="104"/>
        <v>14</v>
      </c>
      <c r="R932" s="2">
        <f>IF(OR(C932="РЦК макси",C932="РЦЧ SKU"),"SKU-потік",IFERROR(VLOOKUP(D932,'02_РЦ'!$A$3:$I$7,5,FALSE),0))</f>
        <v>500</v>
      </c>
      <c r="S932" s="2" t="str">
        <f>IF(OR(C932="РЦК макси",C932="РЦЧ SKU"),"Не рахується в ліміт",IFERROR(VLOOKUP(D932,'02_РЦ'!$A$3:$I$7,9,FALSE),"Немає РЦ"))</f>
        <v>В межах</v>
      </c>
    </row>
    <row r="933" spans="1:19">
      <c r="A933" s="2" t="str">
        <f>'06A_Варіанти'!A924</f>
        <v>BASE_2094</v>
      </c>
      <c r="B933" s="2" t="str">
        <f>'06A_Варіанти'!B924</f>
        <v>TT_2094</v>
      </c>
      <c r="C933" s="2" t="str">
        <f>'06A_Варіанти'!D924</f>
        <v>Основний</v>
      </c>
      <c r="D933" s="2" t="str">
        <f>'06A_Варіанти'!C924</f>
        <v>РЦВ</v>
      </c>
      <c r="E933" s="2" t="str">
        <f>'06A_Варіанти'!S924</f>
        <v>DIRECT</v>
      </c>
      <c r="F933" s="2" t="str">
        <f>IF(O933='06A_Варіанти'!E924,'06A_Варіанти'!E$1,IF(O933='06A_Варіанти'!F924,'06A_Варіанти'!F$1,IF(O933='06A_Варіанти'!G924,'06A_Варіанти'!G$1,IF(O933='06A_Варіанти'!H924,'06A_Варіанти'!H$1,IF(O933='06A_Варіанти'!I924,'06A_Варіанти'!I$1,IF(O933='06A_Варіанти'!J924,'06A_Варіанти'!J$1,IF(O933='06A_Варіанти'!K924,'06A_Варіанти'!K$1,IF(O933='06A_Варіанти'!L924,'06A_Варіанти'!L$1,IF(O933='06A_Варіанти'!M924,'06A_Варіанти'!M$1,IF(O933='06A_Варіанти'!N924,'06A_Варіанти'!N$1,IF(O933='06A_Варіанти'!O924,'06A_Варіанти'!O$1,IF(O933='06A_Варіанти'!P924,'06A_Варіанти'!P$1,IF(O933='06A_Варіанти'!Q924,'06A_Варіанти'!Q$1,IF(O933='06A_Варіанти'!R924,'06A_Варіанти'!R$1,"НЕМАЄ МАРШРУТУ"))))))))))))))</f>
        <v>DIRECT</v>
      </c>
      <c r="G933" s="2" t="str">
        <f t="shared" si="98"/>
        <v>БЕЗ ЗМІН</v>
      </c>
      <c r="H933" s="2">
        <f>IF(G933="НЕМАЄ МАРШРУТУ",0,O933-'06A_Варіанти'!T924)</f>
        <v>0</v>
      </c>
      <c r="I933" s="2">
        <f>IFERROR(INDEX('04_Потоки'!$E:$E,MATCH(A933,'04_Потоки'!$A:$A,0)),0)</f>
        <v>2.2389999999999999</v>
      </c>
      <c r="J933" s="2">
        <f t="shared" si="99"/>
        <v>1</v>
      </c>
      <c r="K933" s="2">
        <f>IF(C933="РЦК макси",0,2*'06A_Варіанти'!T924*J933)</f>
        <v>458.6</v>
      </c>
      <c r="L933" s="2">
        <f t="shared" si="100"/>
        <v>458.6</v>
      </c>
      <c r="M933" s="2">
        <f t="shared" si="101"/>
        <v>0</v>
      </c>
      <c r="N933" s="9">
        <f t="shared" si="102"/>
        <v>0</v>
      </c>
      <c r="O933" s="2">
        <f>MIN(IF('07A_Конструктор'!$D$5="Так",'06A_Варіанти'!E924,1E+99),IF('07A_Конструктор'!$D$6="Так",'06A_Варіанти'!F924,1E+99),IF('07A_Конструктор'!$D$7="Так",'06A_Варіанти'!G924,1E+99),IF('07A_Конструктор'!$D$8="Так",'06A_Варіанти'!H924,1E+99),IF('07A_Конструктор'!$D$9="Так",'06A_Варіанти'!I924,1E+99),IF('07A_Конструктор'!$D$10="Так",'06A_Варіанти'!J924,1E+99),IF('07A_Конструктор'!$D$11="Так",'06A_Варіанти'!K924,1E+99),IF('07A_Конструктор'!$D$12="Так",'06A_Варіанти'!L924,1E+99),IF('07A_Конструктор'!$D$13="Так",'06A_Варіанти'!M924,1E+99),IF('07A_Конструктор'!$D$14="Так",'06A_Варіанти'!N924,1E+99),IF('07A_Конструктор'!$D$15="Так",'06A_Варіанти'!O924,1E+99),IF('07A_Конструктор'!$D$16="Так",'06A_Варіанти'!P924,1E+99),IF('07A_Конструктор'!$D$17="Так",'06A_Варіанти'!Q924,1E+99),IF('06A_Варіанти'!R924="",1E+99,'06A_Варіанти'!R924))</f>
        <v>229.3</v>
      </c>
      <c r="P933" s="2" t="str">
        <f t="shared" si="103"/>
        <v>5 т</v>
      </c>
      <c r="Q933" s="2">
        <f t="shared" si="104"/>
        <v>14</v>
      </c>
      <c r="R933" s="2">
        <f>IF(OR(C933="РЦК макси",C933="РЦЧ SKU"),"SKU-потік",IFERROR(VLOOKUP(D933,'02_РЦ'!$A$3:$I$7,5,FALSE),0))</f>
        <v>500</v>
      </c>
      <c r="S933" s="2" t="str">
        <f>IF(OR(C933="РЦК макси",C933="РЦЧ SKU"),"Не рахується в ліміт",IFERROR(VLOOKUP(D933,'02_РЦ'!$A$3:$I$7,9,FALSE),"Немає РЦ"))</f>
        <v>В межах</v>
      </c>
    </row>
    <row r="934" spans="1:19">
      <c r="A934" s="2" t="str">
        <f>'06A_Варіанти'!A925</f>
        <v>BASE_2104</v>
      </c>
      <c r="B934" s="2" t="str">
        <f>'06A_Варіанти'!B925</f>
        <v>TT_2104</v>
      </c>
      <c r="C934" s="2" t="str">
        <f>'06A_Варіанти'!D925</f>
        <v>Основний</v>
      </c>
      <c r="D934" s="2" t="str">
        <f>'06A_Варіанти'!C925</f>
        <v>РЦВ</v>
      </c>
      <c r="E934" s="2" t="str">
        <f>'06A_Варіанти'!S925</f>
        <v>DIRECT</v>
      </c>
      <c r="F934" s="2" t="str">
        <f>IF(O934='06A_Варіанти'!E925,'06A_Варіанти'!E$1,IF(O934='06A_Варіанти'!F925,'06A_Варіанти'!F$1,IF(O934='06A_Варіанти'!G925,'06A_Варіанти'!G$1,IF(O934='06A_Варіанти'!H925,'06A_Варіанти'!H$1,IF(O934='06A_Варіанти'!I925,'06A_Варіанти'!I$1,IF(O934='06A_Варіанти'!J925,'06A_Варіанти'!J$1,IF(O934='06A_Варіанти'!K925,'06A_Варіанти'!K$1,IF(O934='06A_Варіанти'!L925,'06A_Варіанти'!L$1,IF(O934='06A_Варіанти'!M925,'06A_Варіанти'!M$1,IF(O934='06A_Варіанти'!N925,'06A_Варіанти'!N$1,IF(O934='06A_Варіанти'!O925,'06A_Варіанти'!O$1,IF(O934='06A_Варіанти'!P925,'06A_Варіанти'!P$1,IF(O934='06A_Варіанти'!Q925,'06A_Варіанти'!Q$1,IF(O934='06A_Варіанти'!R925,'06A_Варіанти'!R$1,"НЕМАЄ МАРШРУТУ"))))))))))))))</f>
        <v>DIRECT</v>
      </c>
      <c r="G934" s="2" t="str">
        <f t="shared" si="98"/>
        <v>БЕЗ ЗМІН</v>
      </c>
      <c r="H934" s="2">
        <f>IF(G934="НЕМАЄ МАРШРУТУ",0,O934-'06A_Варіанти'!T925)</f>
        <v>0</v>
      </c>
      <c r="I934" s="2">
        <f>IFERROR(INDEX('04_Потоки'!$E:$E,MATCH(A934,'04_Потоки'!$A:$A,0)),0)</f>
        <v>2.2389999999999999</v>
      </c>
      <c r="J934" s="2">
        <f t="shared" si="99"/>
        <v>1</v>
      </c>
      <c r="K934" s="2">
        <f>IF(C934="РЦК макси",0,2*'06A_Варіанти'!T925*J934)</f>
        <v>828</v>
      </c>
      <c r="L934" s="2">
        <f t="shared" si="100"/>
        <v>828</v>
      </c>
      <c r="M934" s="2">
        <f t="shared" si="101"/>
        <v>0</v>
      </c>
      <c r="N934" s="9">
        <f t="shared" si="102"/>
        <v>0</v>
      </c>
      <c r="O934" s="2">
        <f>MIN(IF('07A_Конструктор'!$D$5="Так",'06A_Варіанти'!E925,1E+99),IF('07A_Конструктор'!$D$6="Так",'06A_Варіанти'!F925,1E+99),IF('07A_Конструктор'!$D$7="Так",'06A_Варіанти'!G925,1E+99),IF('07A_Конструктор'!$D$8="Так",'06A_Варіанти'!H925,1E+99),IF('07A_Конструктор'!$D$9="Так",'06A_Варіанти'!I925,1E+99),IF('07A_Конструктор'!$D$10="Так",'06A_Варіанти'!J925,1E+99),IF('07A_Конструктор'!$D$11="Так",'06A_Варіанти'!K925,1E+99),IF('07A_Конструктор'!$D$12="Так",'06A_Варіанти'!L925,1E+99),IF('07A_Конструктор'!$D$13="Так",'06A_Варіанти'!M925,1E+99),IF('07A_Конструктор'!$D$14="Так",'06A_Варіанти'!N925,1E+99),IF('07A_Конструктор'!$D$15="Так",'06A_Варіанти'!O925,1E+99),IF('07A_Конструктор'!$D$16="Так",'06A_Варіанти'!P925,1E+99),IF('07A_Конструктор'!$D$17="Так",'06A_Варіанти'!Q925,1E+99),IF('06A_Варіанти'!R925="",1E+99,'06A_Варіанти'!R925))</f>
        <v>414</v>
      </c>
      <c r="P934" s="2" t="str">
        <f t="shared" si="103"/>
        <v>5 т</v>
      </c>
      <c r="Q934" s="2">
        <f t="shared" si="104"/>
        <v>14</v>
      </c>
      <c r="R934" s="2">
        <f>IF(OR(C934="РЦК макси",C934="РЦЧ SKU"),"SKU-потік",IFERROR(VLOOKUP(D934,'02_РЦ'!$A$3:$I$7,5,FALSE),0))</f>
        <v>500</v>
      </c>
      <c r="S934" s="2" t="str">
        <f>IF(OR(C934="РЦК макси",C934="РЦЧ SKU"),"Не рахується в ліміт",IFERROR(VLOOKUP(D934,'02_РЦ'!$A$3:$I$7,9,FALSE),"Немає РЦ"))</f>
        <v>В межах</v>
      </c>
    </row>
    <row r="935" spans="1:19">
      <c r="A935" s="2" t="str">
        <f>'06A_Варіанти'!A926</f>
        <v>BASE_2118</v>
      </c>
      <c r="B935" s="2" t="str">
        <f>'06A_Варіанти'!B926</f>
        <v>TT_2118</v>
      </c>
      <c r="C935" s="2" t="str">
        <f>'06A_Варіанти'!D926</f>
        <v>Основний</v>
      </c>
      <c r="D935" s="2" t="str">
        <f>'06A_Варіанти'!C926</f>
        <v>РЦВ</v>
      </c>
      <c r="E935" s="2" t="str">
        <f>'06A_Варіанти'!S926</f>
        <v>DIRECT</v>
      </c>
      <c r="F935" s="2" t="str">
        <f>IF(O935='06A_Варіанти'!E926,'06A_Варіанти'!E$1,IF(O935='06A_Варіанти'!F926,'06A_Варіанти'!F$1,IF(O935='06A_Варіанти'!G926,'06A_Варіанти'!G$1,IF(O935='06A_Варіанти'!H926,'06A_Варіанти'!H$1,IF(O935='06A_Варіанти'!I926,'06A_Варіанти'!I$1,IF(O935='06A_Варіанти'!J926,'06A_Варіанти'!J$1,IF(O935='06A_Варіанти'!K926,'06A_Варіанти'!K$1,IF(O935='06A_Варіанти'!L926,'06A_Варіанти'!L$1,IF(O935='06A_Варіанти'!M926,'06A_Варіанти'!M$1,IF(O935='06A_Варіанти'!N926,'06A_Варіанти'!N$1,IF(O935='06A_Варіанти'!O926,'06A_Варіанти'!O$1,IF(O935='06A_Варіанти'!P926,'06A_Варіанти'!P$1,IF(O935='06A_Варіанти'!Q926,'06A_Варіанти'!Q$1,IF(O935='06A_Варіанти'!R926,'06A_Варіанти'!R$1,"НЕМАЄ МАРШРУТУ"))))))))))))))</f>
        <v>DIRECT</v>
      </c>
      <c r="G935" s="2" t="str">
        <f t="shared" si="98"/>
        <v>БЕЗ ЗМІН</v>
      </c>
      <c r="H935" s="2">
        <f>IF(G935="НЕМАЄ МАРШРУТУ",0,O935-'06A_Варіанти'!T926)</f>
        <v>0</v>
      </c>
      <c r="I935" s="2">
        <f>IFERROR(INDEX('04_Потоки'!$E:$E,MATCH(A935,'04_Потоки'!$A:$A,0)),0)</f>
        <v>2.2389999999999999</v>
      </c>
      <c r="J935" s="2">
        <f t="shared" si="99"/>
        <v>1</v>
      </c>
      <c r="K935" s="2">
        <f>IF(C935="РЦК макси",0,2*'06A_Варіанти'!T926*J935)</f>
        <v>451</v>
      </c>
      <c r="L935" s="2">
        <f t="shared" si="100"/>
        <v>451</v>
      </c>
      <c r="M935" s="2">
        <f t="shared" si="101"/>
        <v>0</v>
      </c>
      <c r="N935" s="9">
        <f t="shared" si="102"/>
        <v>0</v>
      </c>
      <c r="O935" s="2">
        <f>MIN(IF('07A_Конструктор'!$D$5="Так",'06A_Варіанти'!E926,1E+99),IF('07A_Конструктор'!$D$6="Так",'06A_Варіанти'!F926,1E+99),IF('07A_Конструктор'!$D$7="Так",'06A_Варіанти'!G926,1E+99),IF('07A_Конструктор'!$D$8="Так",'06A_Варіанти'!H926,1E+99),IF('07A_Конструктор'!$D$9="Так",'06A_Варіанти'!I926,1E+99),IF('07A_Конструктор'!$D$10="Так",'06A_Варіанти'!J926,1E+99),IF('07A_Конструктор'!$D$11="Так",'06A_Варіанти'!K926,1E+99),IF('07A_Конструктор'!$D$12="Так",'06A_Варіанти'!L926,1E+99),IF('07A_Конструктор'!$D$13="Так",'06A_Варіанти'!M926,1E+99),IF('07A_Конструктор'!$D$14="Так",'06A_Варіанти'!N926,1E+99),IF('07A_Конструктор'!$D$15="Так",'06A_Варіанти'!O926,1E+99),IF('07A_Конструктор'!$D$16="Так",'06A_Варіанти'!P926,1E+99),IF('07A_Конструктор'!$D$17="Так",'06A_Варіанти'!Q926,1E+99),IF('06A_Варіанти'!R926="",1E+99,'06A_Варіанти'!R926))</f>
        <v>225.5</v>
      </c>
      <c r="P935" s="2" t="str">
        <f t="shared" si="103"/>
        <v>5 т</v>
      </c>
      <c r="Q935" s="2">
        <f t="shared" si="104"/>
        <v>14</v>
      </c>
      <c r="R935" s="2">
        <f>IF(OR(C935="РЦК макси",C935="РЦЧ SKU"),"SKU-потік",IFERROR(VLOOKUP(D935,'02_РЦ'!$A$3:$I$7,5,FALSE),0))</f>
        <v>500</v>
      </c>
      <c r="S935" s="2" t="str">
        <f>IF(OR(C935="РЦК макси",C935="РЦЧ SKU"),"Не рахується в ліміт",IFERROR(VLOOKUP(D935,'02_РЦ'!$A$3:$I$7,9,FALSE),"Немає РЦ"))</f>
        <v>В межах</v>
      </c>
    </row>
    <row r="936" spans="1:19">
      <c r="A936" s="2" t="str">
        <f>'06A_Варіанти'!A927</f>
        <v>BASE_2121</v>
      </c>
      <c r="B936" s="2" t="str">
        <f>'06A_Варіанти'!B927</f>
        <v>TT_2121</v>
      </c>
      <c r="C936" s="2" t="str">
        <f>'06A_Варіанти'!D927</f>
        <v>Основний</v>
      </c>
      <c r="D936" s="2" t="str">
        <f>'06A_Варіанти'!C927</f>
        <v>РЦВ</v>
      </c>
      <c r="E936" s="2" t="str">
        <f>'06A_Варіанти'!S927</f>
        <v>DIRECT</v>
      </c>
      <c r="F936" s="2" t="str">
        <f>IF(O936='06A_Варіанти'!E927,'06A_Варіанти'!E$1,IF(O936='06A_Варіанти'!F927,'06A_Варіанти'!F$1,IF(O936='06A_Варіанти'!G927,'06A_Варіанти'!G$1,IF(O936='06A_Варіанти'!H927,'06A_Варіанти'!H$1,IF(O936='06A_Варіанти'!I927,'06A_Варіанти'!I$1,IF(O936='06A_Варіанти'!J927,'06A_Варіанти'!J$1,IF(O936='06A_Варіанти'!K927,'06A_Варіанти'!K$1,IF(O936='06A_Варіанти'!L927,'06A_Варіанти'!L$1,IF(O936='06A_Варіанти'!M927,'06A_Варіанти'!M$1,IF(O936='06A_Варіанти'!N927,'06A_Варіанти'!N$1,IF(O936='06A_Варіанти'!O927,'06A_Варіанти'!O$1,IF(O936='06A_Варіанти'!P927,'06A_Варіанти'!P$1,IF(O936='06A_Варіанти'!Q927,'06A_Варіанти'!Q$1,IF(O936='06A_Варіанти'!R927,'06A_Варіанти'!R$1,"НЕМАЄ МАРШРУТУ"))))))))))))))</f>
        <v>DIRECT</v>
      </c>
      <c r="G936" s="2" t="str">
        <f t="shared" si="98"/>
        <v>БЕЗ ЗМІН</v>
      </c>
      <c r="H936" s="2">
        <f>IF(G936="НЕМАЄ МАРШРУТУ",0,O936-'06A_Варіанти'!T927)</f>
        <v>0</v>
      </c>
      <c r="I936" s="2">
        <f>IFERROR(INDEX('04_Потоки'!$E:$E,MATCH(A936,'04_Потоки'!$A:$A,0)),0)</f>
        <v>2.2389999999999999</v>
      </c>
      <c r="J936" s="2">
        <f t="shared" si="99"/>
        <v>1</v>
      </c>
      <c r="K936" s="2">
        <f>IF(C936="РЦК макси",0,2*'06A_Варіанти'!T927*J936)</f>
        <v>434.4</v>
      </c>
      <c r="L936" s="2">
        <f t="shared" si="100"/>
        <v>434.4</v>
      </c>
      <c r="M936" s="2">
        <f t="shared" si="101"/>
        <v>0</v>
      </c>
      <c r="N936" s="9">
        <f t="shared" si="102"/>
        <v>0</v>
      </c>
      <c r="O936" s="2">
        <f>MIN(IF('07A_Конструктор'!$D$5="Так",'06A_Варіанти'!E927,1E+99),IF('07A_Конструктор'!$D$6="Так",'06A_Варіанти'!F927,1E+99),IF('07A_Конструктор'!$D$7="Так",'06A_Варіанти'!G927,1E+99),IF('07A_Конструктор'!$D$8="Так",'06A_Варіанти'!H927,1E+99),IF('07A_Конструктор'!$D$9="Так",'06A_Варіанти'!I927,1E+99),IF('07A_Конструктор'!$D$10="Так",'06A_Варіанти'!J927,1E+99),IF('07A_Конструктор'!$D$11="Так",'06A_Варіанти'!K927,1E+99),IF('07A_Конструктор'!$D$12="Так",'06A_Варіанти'!L927,1E+99),IF('07A_Конструктор'!$D$13="Так",'06A_Варіанти'!M927,1E+99),IF('07A_Конструктор'!$D$14="Так",'06A_Варіанти'!N927,1E+99),IF('07A_Конструктор'!$D$15="Так",'06A_Варіанти'!O927,1E+99),IF('07A_Конструктор'!$D$16="Так",'06A_Варіанти'!P927,1E+99),IF('07A_Конструктор'!$D$17="Так",'06A_Варіанти'!Q927,1E+99),IF('06A_Варіанти'!R927="",1E+99,'06A_Варіанти'!R927))</f>
        <v>217.2</v>
      </c>
      <c r="P936" s="2" t="str">
        <f t="shared" si="103"/>
        <v>5 т</v>
      </c>
      <c r="Q936" s="2">
        <f t="shared" si="104"/>
        <v>14</v>
      </c>
      <c r="R936" s="2">
        <f>IF(OR(C936="РЦК макси",C936="РЦЧ SKU"),"SKU-потік",IFERROR(VLOOKUP(D936,'02_РЦ'!$A$3:$I$7,5,FALSE),0))</f>
        <v>500</v>
      </c>
      <c r="S936" s="2" t="str">
        <f>IF(OR(C936="РЦК макси",C936="РЦЧ SKU"),"Не рахується в ліміт",IFERROR(VLOOKUP(D936,'02_РЦ'!$A$3:$I$7,9,FALSE),"Немає РЦ"))</f>
        <v>В межах</v>
      </c>
    </row>
    <row r="937" spans="1:19">
      <c r="A937" s="2" t="str">
        <f>'06A_Варіанти'!A928</f>
        <v>BASE_2124</v>
      </c>
      <c r="B937" s="2" t="str">
        <f>'06A_Варіанти'!B928</f>
        <v>TT_2124</v>
      </c>
      <c r="C937" s="2" t="str">
        <f>'06A_Варіанти'!D928</f>
        <v>Основний</v>
      </c>
      <c r="D937" s="2" t="str">
        <f>'06A_Варіанти'!C928</f>
        <v>РЦВ</v>
      </c>
      <c r="E937" s="2" t="str">
        <f>'06A_Варіанти'!S928</f>
        <v>DIRECT</v>
      </c>
      <c r="F937" s="2" t="str">
        <f>IF(O937='06A_Варіанти'!E928,'06A_Варіанти'!E$1,IF(O937='06A_Варіанти'!F928,'06A_Варіанти'!F$1,IF(O937='06A_Варіанти'!G928,'06A_Варіанти'!G$1,IF(O937='06A_Варіанти'!H928,'06A_Варіанти'!H$1,IF(O937='06A_Варіанти'!I928,'06A_Варіанти'!I$1,IF(O937='06A_Варіанти'!J928,'06A_Варіанти'!J$1,IF(O937='06A_Варіанти'!K928,'06A_Варіанти'!K$1,IF(O937='06A_Варіанти'!L928,'06A_Варіанти'!L$1,IF(O937='06A_Варіанти'!M928,'06A_Варіанти'!M$1,IF(O937='06A_Варіанти'!N928,'06A_Варіанти'!N$1,IF(O937='06A_Варіанти'!O928,'06A_Варіанти'!O$1,IF(O937='06A_Варіанти'!P928,'06A_Варіанти'!P$1,IF(O937='06A_Варіанти'!Q928,'06A_Варіанти'!Q$1,IF(O937='06A_Варіанти'!R928,'06A_Варіанти'!R$1,"НЕМАЄ МАРШРУТУ"))))))))))))))</f>
        <v>DIRECT</v>
      </c>
      <c r="G937" s="2" t="str">
        <f t="shared" si="98"/>
        <v>БЕЗ ЗМІН</v>
      </c>
      <c r="H937" s="2">
        <f>IF(G937="НЕМАЄ МАРШРУТУ",0,O937-'06A_Варіанти'!T928)</f>
        <v>0</v>
      </c>
      <c r="I937" s="2">
        <f>IFERROR(INDEX('04_Потоки'!$E:$E,MATCH(A937,'04_Потоки'!$A:$A,0)),0)</f>
        <v>2.2389999999999999</v>
      </c>
      <c r="J937" s="2">
        <f t="shared" si="99"/>
        <v>1</v>
      </c>
      <c r="K937" s="2">
        <f>IF(C937="РЦК макси",0,2*'06A_Варіанти'!T928*J937)</f>
        <v>463.2</v>
      </c>
      <c r="L937" s="2">
        <f t="shared" si="100"/>
        <v>463.2</v>
      </c>
      <c r="M937" s="2">
        <f t="shared" si="101"/>
        <v>0</v>
      </c>
      <c r="N937" s="9">
        <f t="shared" si="102"/>
        <v>0</v>
      </c>
      <c r="O937" s="2">
        <f>MIN(IF('07A_Конструктор'!$D$5="Так",'06A_Варіанти'!E928,1E+99),IF('07A_Конструктор'!$D$6="Так",'06A_Варіанти'!F928,1E+99),IF('07A_Конструктор'!$D$7="Так",'06A_Варіанти'!G928,1E+99),IF('07A_Конструктор'!$D$8="Так",'06A_Варіанти'!H928,1E+99),IF('07A_Конструктор'!$D$9="Так",'06A_Варіанти'!I928,1E+99),IF('07A_Конструктор'!$D$10="Так",'06A_Варіанти'!J928,1E+99),IF('07A_Конструктор'!$D$11="Так",'06A_Варіанти'!K928,1E+99),IF('07A_Конструктор'!$D$12="Так",'06A_Варіанти'!L928,1E+99),IF('07A_Конструктор'!$D$13="Так",'06A_Варіанти'!M928,1E+99),IF('07A_Конструктор'!$D$14="Так",'06A_Варіанти'!N928,1E+99),IF('07A_Конструктор'!$D$15="Так",'06A_Варіанти'!O928,1E+99),IF('07A_Конструктор'!$D$16="Так",'06A_Варіанти'!P928,1E+99),IF('07A_Конструктор'!$D$17="Так",'06A_Варіанти'!Q928,1E+99),IF('06A_Варіанти'!R928="",1E+99,'06A_Варіанти'!R928))</f>
        <v>231.6</v>
      </c>
      <c r="P937" s="2" t="str">
        <f t="shared" si="103"/>
        <v>5 т</v>
      </c>
      <c r="Q937" s="2">
        <f t="shared" si="104"/>
        <v>14</v>
      </c>
      <c r="R937" s="2">
        <f>IF(OR(C937="РЦК макси",C937="РЦЧ SKU"),"SKU-потік",IFERROR(VLOOKUP(D937,'02_РЦ'!$A$3:$I$7,5,FALSE),0))</f>
        <v>500</v>
      </c>
      <c r="S937" s="2" t="str">
        <f>IF(OR(C937="РЦК макси",C937="РЦЧ SKU"),"Не рахується в ліміт",IFERROR(VLOOKUP(D937,'02_РЦ'!$A$3:$I$7,9,FALSE),"Немає РЦ"))</f>
        <v>В межах</v>
      </c>
    </row>
    <row r="938" spans="1:19">
      <c r="A938" s="2" t="str">
        <f>'06A_Варіанти'!A929</f>
        <v>BASE_2106</v>
      </c>
      <c r="B938" s="2" t="str">
        <f>'06A_Варіанти'!B929</f>
        <v>TT_2106</v>
      </c>
      <c r="C938" s="2" t="str">
        <f>'06A_Варіанти'!D929</f>
        <v>Основний</v>
      </c>
      <c r="D938" s="2" t="str">
        <f>'06A_Варіанти'!C929</f>
        <v>РЦВ</v>
      </c>
      <c r="E938" s="2" t="str">
        <f>'06A_Варіанти'!S929</f>
        <v>DIRECT</v>
      </c>
      <c r="F938" s="2" t="str">
        <f>IF(O938='06A_Варіанти'!E929,'06A_Варіанти'!E$1,IF(O938='06A_Варіанти'!F929,'06A_Варіанти'!F$1,IF(O938='06A_Варіанти'!G929,'06A_Варіанти'!G$1,IF(O938='06A_Варіанти'!H929,'06A_Варіанти'!H$1,IF(O938='06A_Варіанти'!I929,'06A_Варіанти'!I$1,IF(O938='06A_Варіанти'!J929,'06A_Варіанти'!J$1,IF(O938='06A_Варіанти'!K929,'06A_Варіанти'!K$1,IF(O938='06A_Варіанти'!L929,'06A_Варіанти'!L$1,IF(O938='06A_Варіанти'!M929,'06A_Варіанти'!M$1,IF(O938='06A_Варіанти'!N929,'06A_Варіанти'!N$1,IF(O938='06A_Варіанти'!O929,'06A_Варіанти'!O$1,IF(O938='06A_Варіанти'!P929,'06A_Варіанти'!P$1,IF(O938='06A_Варіанти'!Q929,'06A_Варіанти'!Q$1,IF(O938='06A_Варіанти'!R929,'06A_Варіанти'!R$1,"НЕМАЄ МАРШРУТУ"))))))))))))))</f>
        <v>DIRECT</v>
      </c>
      <c r="G938" s="2" t="str">
        <f t="shared" si="98"/>
        <v>БЕЗ ЗМІН</v>
      </c>
      <c r="H938" s="2">
        <f>IF(G938="НЕМАЄ МАРШРУТУ",0,O938-'06A_Варіанти'!T929)</f>
        <v>0</v>
      </c>
      <c r="I938" s="2">
        <f>IFERROR(INDEX('04_Потоки'!$E:$E,MATCH(A938,'04_Потоки'!$A:$A,0)),0)</f>
        <v>2.2389999999999999</v>
      </c>
      <c r="J938" s="2">
        <f t="shared" si="99"/>
        <v>1</v>
      </c>
      <c r="K938" s="2">
        <f>IF(C938="РЦК макси",0,2*'06A_Варіанти'!T929*J938)</f>
        <v>452.8</v>
      </c>
      <c r="L938" s="2">
        <f t="shared" si="100"/>
        <v>452.8</v>
      </c>
      <c r="M938" s="2">
        <f t="shared" si="101"/>
        <v>0</v>
      </c>
      <c r="N938" s="9">
        <f t="shared" si="102"/>
        <v>0</v>
      </c>
      <c r="O938" s="2">
        <f>MIN(IF('07A_Конструктор'!$D$5="Так",'06A_Варіанти'!E929,1E+99),IF('07A_Конструктор'!$D$6="Так",'06A_Варіанти'!F929,1E+99),IF('07A_Конструктор'!$D$7="Так",'06A_Варіанти'!G929,1E+99),IF('07A_Конструктор'!$D$8="Так",'06A_Варіанти'!H929,1E+99),IF('07A_Конструктор'!$D$9="Так",'06A_Варіанти'!I929,1E+99),IF('07A_Конструктор'!$D$10="Так",'06A_Варіанти'!J929,1E+99),IF('07A_Конструктор'!$D$11="Так",'06A_Варіанти'!K929,1E+99),IF('07A_Конструктор'!$D$12="Так",'06A_Варіанти'!L929,1E+99),IF('07A_Конструктор'!$D$13="Так",'06A_Варіанти'!M929,1E+99),IF('07A_Конструктор'!$D$14="Так",'06A_Варіанти'!N929,1E+99),IF('07A_Конструктор'!$D$15="Так",'06A_Варіанти'!O929,1E+99),IF('07A_Конструктор'!$D$16="Так",'06A_Варіанти'!P929,1E+99),IF('07A_Конструктор'!$D$17="Так",'06A_Варіанти'!Q929,1E+99),IF('06A_Варіанти'!R929="",1E+99,'06A_Варіанти'!R929))</f>
        <v>226.4</v>
      </c>
      <c r="P938" s="2" t="str">
        <f t="shared" si="103"/>
        <v>5 т</v>
      </c>
      <c r="Q938" s="2">
        <f t="shared" si="104"/>
        <v>14</v>
      </c>
      <c r="R938" s="2">
        <f>IF(OR(C938="РЦК макси",C938="РЦЧ SKU"),"SKU-потік",IFERROR(VLOOKUP(D938,'02_РЦ'!$A$3:$I$7,5,FALSE),0))</f>
        <v>500</v>
      </c>
      <c r="S938" s="2" t="str">
        <f>IF(OR(C938="РЦК макси",C938="РЦЧ SKU"),"Не рахується в ліміт",IFERROR(VLOOKUP(D938,'02_РЦ'!$A$3:$I$7,9,FALSE),"Немає РЦ"))</f>
        <v>В межах</v>
      </c>
    </row>
    <row r="939" spans="1:19">
      <c r="A939" s="2" t="str">
        <f>'06A_Варіанти'!A930</f>
        <v>BASE_2126</v>
      </c>
      <c r="B939" s="2" t="str">
        <f>'06A_Варіанти'!B930</f>
        <v>TT_2126</v>
      </c>
      <c r="C939" s="2" t="str">
        <f>'06A_Варіанти'!D930</f>
        <v>Основний</v>
      </c>
      <c r="D939" s="2" t="str">
        <f>'06A_Варіанти'!C930</f>
        <v>РЦК</v>
      </c>
      <c r="E939" s="2" t="str">
        <f>'06A_Варіанти'!S930</f>
        <v>DIRECT</v>
      </c>
      <c r="F939" s="2" t="str">
        <f>IF(O939='06A_Варіанти'!E930,'06A_Варіанти'!E$1,IF(O939='06A_Варіанти'!F930,'06A_Варіанти'!F$1,IF(O939='06A_Варіанти'!G930,'06A_Варіанти'!G$1,IF(O939='06A_Варіанти'!H930,'06A_Варіанти'!H$1,IF(O939='06A_Варіанти'!I930,'06A_Варіанти'!I$1,IF(O939='06A_Варіанти'!J930,'06A_Варіанти'!J$1,IF(O939='06A_Варіанти'!K930,'06A_Варіанти'!K$1,IF(O939='06A_Варіанти'!L930,'06A_Варіанти'!L$1,IF(O939='06A_Варіанти'!M930,'06A_Варіанти'!M$1,IF(O939='06A_Варіанти'!N930,'06A_Варіанти'!N$1,IF(O939='06A_Варіанти'!O930,'06A_Варіанти'!O$1,IF(O939='06A_Варіанти'!P930,'06A_Варіанти'!P$1,IF(O939='06A_Варіанти'!Q930,'06A_Варіанти'!Q$1,IF(O939='06A_Варіанти'!R930,'06A_Варіанти'!R$1,"НЕМАЄ МАРШРУТУ"))))))))))))))</f>
        <v>DIRECT</v>
      </c>
      <c r="G939" s="2" t="str">
        <f t="shared" si="98"/>
        <v>БЕЗ ЗМІН</v>
      </c>
      <c r="H939" s="2">
        <f>IF(G939="НЕМАЄ МАРШРУТУ",0,O939-'06A_Варіанти'!T930)</f>
        <v>0</v>
      </c>
      <c r="I939" s="2">
        <f>IFERROR(INDEX('04_Потоки'!$E:$E,MATCH(A939,'04_Потоки'!$A:$A,0)),0)</f>
        <v>2.2389999999999999</v>
      </c>
      <c r="J939" s="2">
        <f t="shared" si="99"/>
        <v>1</v>
      </c>
      <c r="K939" s="2">
        <f>IF(C939="РЦК макси",0,2*'06A_Варіанти'!T930*J939)</f>
        <v>1306.8</v>
      </c>
      <c r="L939" s="2">
        <f t="shared" si="100"/>
        <v>1306.8</v>
      </c>
      <c r="M939" s="2">
        <f t="shared" si="101"/>
        <v>0</v>
      </c>
      <c r="N939" s="9">
        <f t="shared" si="102"/>
        <v>0</v>
      </c>
      <c r="O939" s="2">
        <f>MIN(IF('07A_Конструктор'!$D$5="Так",'06A_Варіанти'!E930,1E+99),IF('07A_Конструктор'!$D$6="Так",'06A_Варіанти'!F930,1E+99),IF('07A_Конструктор'!$D$7="Так",'06A_Варіанти'!G930,1E+99),IF('07A_Конструктор'!$D$8="Так",'06A_Варіанти'!H930,1E+99),IF('07A_Конструктор'!$D$9="Так",'06A_Варіанти'!I930,1E+99),IF('07A_Конструктор'!$D$10="Так",'06A_Варіанти'!J930,1E+99),IF('07A_Конструктор'!$D$11="Так",'06A_Варіанти'!K930,1E+99),IF('07A_Конструктор'!$D$12="Так",'06A_Варіанти'!L930,1E+99),IF('07A_Конструктор'!$D$13="Так",'06A_Варіанти'!M930,1E+99),IF('07A_Конструктор'!$D$14="Так",'06A_Варіанти'!N930,1E+99),IF('07A_Конструктор'!$D$15="Так",'06A_Варіанти'!O930,1E+99),IF('07A_Конструктор'!$D$16="Так",'06A_Варіанти'!P930,1E+99),IF('07A_Конструктор'!$D$17="Так",'06A_Варіанти'!Q930,1E+99),IF('06A_Варіанти'!R930="",1E+99,'06A_Варіанти'!R930))</f>
        <v>653.4</v>
      </c>
      <c r="P939" s="2" t="str">
        <f t="shared" si="103"/>
        <v>5 т</v>
      </c>
      <c r="Q939" s="2">
        <f t="shared" si="104"/>
        <v>14</v>
      </c>
      <c r="R939" s="2">
        <f>IF(OR(C939="РЦК макси",C939="РЦЧ SKU"),"SKU-потік",IFERROR(VLOOKUP(D939,'02_РЦ'!$A$3:$I$7,5,FALSE),0))</f>
        <v>200</v>
      </c>
      <c r="S939" s="2" t="str">
        <f>IF(OR(C939="РЦК макси",C939="РЦЧ SKU"),"Не рахується в ліміт",IFERROR(VLOOKUP(D939,'02_РЦ'!$A$3:$I$7,9,FALSE),"Немає РЦ"))</f>
        <v>В межах</v>
      </c>
    </row>
    <row r="940" spans="1:19">
      <c r="A940" s="2" t="str">
        <f>'06A_Варіанти'!A931</f>
        <v>BASE_2128</v>
      </c>
      <c r="B940" s="2" t="str">
        <f>'06A_Варіанти'!B931</f>
        <v>TT_2128</v>
      </c>
      <c r="C940" s="2" t="str">
        <f>'06A_Варіанти'!D931</f>
        <v>Основний</v>
      </c>
      <c r="D940" s="2" t="str">
        <f>'06A_Варіанти'!C931</f>
        <v>РЦВ</v>
      </c>
      <c r="E940" s="2" t="str">
        <f>'06A_Варіанти'!S931</f>
        <v>DIRECT</v>
      </c>
      <c r="F940" s="2" t="str">
        <f>IF(O940='06A_Варіанти'!E931,'06A_Варіанти'!E$1,IF(O940='06A_Варіанти'!F931,'06A_Варіанти'!F$1,IF(O940='06A_Варіанти'!G931,'06A_Варіанти'!G$1,IF(O940='06A_Варіанти'!H931,'06A_Варіанти'!H$1,IF(O940='06A_Варіанти'!I931,'06A_Варіанти'!I$1,IF(O940='06A_Варіанти'!J931,'06A_Варіанти'!J$1,IF(O940='06A_Варіанти'!K931,'06A_Варіанти'!K$1,IF(O940='06A_Варіанти'!L931,'06A_Варіанти'!L$1,IF(O940='06A_Варіанти'!M931,'06A_Варіанти'!M$1,IF(O940='06A_Варіанти'!N931,'06A_Варіанти'!N$1,IF(O940='06A_Варіанти'!O931,'06A_Варіанти'!O$1,IF(O940='06A_Варіанти'!P931,'06A_Варіанти'!P$1,IF(O940='06A_Варіанти'!Q931,'06A_Варіанти'!Q$1,IF(O940='06A_Варіанти'!R931,'06A_Варіанти'!R$1,"НЕМАЄ МАРШРУТУ"))))))))))))))</f>
        <v>DIRECT</v>
      </c>
      <c r="G940" s="2" t="str">
        <f t="shared" si="98"/>
        <v>БЕЗ ЗМІН</v>
      </c>
      <c r="H940" s="2">
        <f>IF(G940="НЕМАЄ МАРШРУТУ",0,O940-'06A_Варіанти'!T931)</f>
        <v>0</v>
      </c>
      <c r="I940" s="2">
        <f>IFERROR(INDEX('04_Потоки'!$E:$E,MATCH(A940,'04_Потоки'!$A:$A,0)),0)</f>
        <v>2.2389999999999999</v>
      </c>
      <c r="J940" s="2">
        <f t="shared" si="99"/>
        <v>1</v>
      </c>
      <c r="K940" s="2">
        <f>IF(C940="РЦК макси",0,2*'06A_Варіанти'!T931*J940)</f>
        <v>707.6</v>
      </c>
      <c r="L940" s="2">
        <f t="shared" si="100"/>
        <v>707.6</v>
      </c>
      <c r="M940" s="2">
        <f t="shared" si="101"/>
        <v>0</v>
      </c>
      <c r="N940" s="9">
        <f t="shared" si="102"/>
        <v>0</v>
      </c>
      <c r="O940" s="2">
        <f>MIN(IF('07A_Конструктор'!$D$5="Так",'06A_Варіанти'!E931,1E+99),IF('07A_Конструктор'!$D$6="Так",'06A_Варіанти'!F931,1E+99),IF('07A_Конструктор'!$D$7="Так",'06A_Варіанти'!G931,1E+99),IF('07A_Конструктор'!$D$8="Так",'06A_Варіанти'!H931,1E+99),IF('07A_Конструктор'!$D$9="Так",'06A_Варіанти'!I931,1E+99),IF('07A_Конструктор'!$D$10="Так",'06A_Варіанти'!J931,1E+99),IF('07A_Конструктор'!$D$11="Так",'06A_Варіанти'!K931,1E+99),IF('07A_Конструктор'!$D$12="Так",'06A_Варіанти'!L931,1E+99),IF('07A_Конструктор'!$D$13="Так",'06A_Варіанти'!M931,1E+99),IF('07A_Конструктор'!$D$14="Так",'06A_Варіанти'!N931,1E+99),IF('07A_Конструктор'!$D$15="Так",'06A_Варіанти'!O931,1E+99),IF('07A_Конструктор'!$D$16="Так",'06A_Варіанти'!P931,1E+99),IF('07A_Конструктор'!$D$17="Так",'06A_Варіанти'!Q931,1E+99),IF('06A_Варіанти'!R931="",1E+99,'06A_Варіанти'!R931))</f>
        <v>353.8</v>
      </c>
      <c r="P940" s="2" t="str">
        <f t="shared" si="103"/>
        <v>5 т</v>
      </c>
      <c r="Q940" s="2">
        <f t="shared" si="104"/>
        <v>14</v>
      </c>
      <c r="R940" s="2">
        <f>IF(OR(C940="РЦК макси",C940="РЦЧ SKU"),"SKU-потік",IFERROR(VLOOKUP(D940,'02_РЦ'!$A$3:$I$7,5,FALSE),0))</f>
        <v>500</v>
      </c>
      <c r="S940" s="2" t="str">
        <f>IF(OR(C940="РЦК макси",C940="РЦЧ SKU"),"Не рахується в ліміт",IFERROR(VLOOKUP(D940,'02_РЦ'!$A$3:$I$7,9,FALSE),"Немає РЦ"))</f>
        <v>В межах</v>
      </c>
    </row>
    <row r="941" spans="1:19">
      <c r="A941" s="2" t="str">
        <f>'06A_Варіанти'!A932</f>
        <v>BASE_2200</v>
      </c>
      <c r="B941" s="2" t="str">
        <f>'06A_Варіанти'!B932</f>
        <v>TT_2200</v>
      </c>
      <c r="C941" s="2" t="str">
        <f>'06A_Варіанти'!D932</f>
        <v>Основний</v>
      </c>
      <c r="D941" s="2" t="str">
        <f>'06A_Варіанти'!C932</f>
        <v>РЦВ</v>
      </c>
      <c r="E941" s="2" t="str">
        <f>'06A_Варіанти'!S932</f>
        <v>DIRECT</v>
      </c>
      <c r="F941" s="2" t="str">
        <f>IF(O941='06A_Варіанти'!E932,'06A_Варіанти'!E$1,IF(O941='06A_Варіанти'!F932,'06A_Варіанти'!F$1,IF(O941='06A_Варіанти'!G932,'06A_Варіанти'!G$1,IF(O941='06A_Варіанти'!H932,'06A_Варіанти'!H$1,IF(O941='06A_Варіанти'!I932,'06A_Варіанти'!I$1,IF(O941='06A_Варіанти'!J932,'06A_Варіанти'!J$1,IF(O941='06A_Варіанти'!K932,'06A_Варіанти'!K$1,IF(O941='06A_Варіанти'!L932,'06A_Варіанти'!L$1,IF(O941='06A_Варіанти'!M932,'06A_Варіанти'!M$1,IF(O941='06A_Варіанти'!N932,'06A_Варіанти'!N$1,IF(O941='06A_Варіанти'!O932,'06A_Варіанти'!O$1,IF(O941='06A_Варіанти'!P932,'06A_Варіанти'!P$1,IF(O941='06A_Варіанти'!Q932,'06A_Варіанти'!Q$1,IF(O941='06A_Варіанти'!R932,'06A_Варіанти'!R$1,"НЕМАЄ МАРШРУТУ"))))))))))))))</f>
        <v>DIRECT</v>
      </c>
      <c r="G941" s="2" t="str">
        <f t="shared" si="98"/>
        <v>БЕЗ ЗМІН</v>
      </c>
      <c r="H941" s="2">
        <f>IF(G941="НЕМАЄ МАРШРУТУ",0,O941-'06A_Варіанти'!T932)</f>
        <v>0</v>
      </c>
      <c r="I941" s="2">
        <f>IFERROR(INDEX('04_Потоки'!$E:$E,MATCH(A941,'04_Потоки'!$A:$A,0)),0)</f>
        <v>2.2389999999999999</v>
      </c>
      <c r="J941" s="2">
        <f t="shared" si="99"/>
        <v>1</v>
      </c>
      <c r="K941" s="2">
        <f>IF(C941="РЦК макси",0,2*'06A_Варіанти'!T932*J941)</f>
        <v>566.79999999999995</v>
      </c>
      <c r="L941" s="2">
        <f t="shared" si="100"/>
        <v>566.79999999999995</v>
      </c>
      <c r="M941" s="2">
        <f t="shared" si="101"/>
        <v>0</v>
      </c>
      <c r="N941" s="9">
        <f t="shared" si="102"/>
        <v>0</v>
      </c>
      <c r="O941" s="2">
        <f>MIN(IF('07A_Конструктор'!$D$5="Так",'06A_Варіанти'!E932,1E+99),IF('07A_Конструктор'!$D$6="Так",'06A_Варіанти'!F932,1E+99),IF('07A_Конструктор'!$D$7="Так",'06A_Варіанти'!G932,1E+99),IF('07A_Конструктор'!$D$8="Так",'06A_Варіанти'!H932,1E+99),IF('07A_Конструктор'!$D$9="Так",'06A_Варіанти'!I932,1E+99),IF('07A_Конструктор'!$D$10="Так",'06A_Варіанти'!J932,1E+99),IF('07A_Конструктор'!$D$11="Так",'06A_Варіанти'!K932,1E+99),IF('07A_Конструктор'!$D$12="Так",'06A_Варіанти'!L932,1E+99),IF('07A_Конструктор'!$D$13="Так",'06A_Варіанти'!M932,1E+99),IF('07A_Конструктор'!$D$14="Так",'06A_Варіанти'!N932,1E+99),IF('07A_Конструктор'!$D$15="Так",'06A_Варіанти'!O932,1E+99),IF('07A_Конструктор'!$D$16="Так",'06A_Варіанти'!P932,1E+99),IF('07A_Конструктор'!$D$17="Так",'06A_Варіанти'!Q932,1E+99),IF('06A_Варіанти'!R932="",1E+99,'06A_Варіанти'!R932))</f>
        <v>283.39999999999998</v>
      </c>
      <c r="P941" s="2" t="str">
        <f t="shared" si="103"/>
        <v>5 т</v>
      </c>
      <c r="Q941" s="2">
        <f t="shared" si="104"/>
        <v>14</v>
      </c>
      <c r="R941" s="2">
        <f>IF(OR(C941="РЦК макси",C941="РЦЧ SKU"),"SKU-потік",IFERROR(VLOOKUP(D941,'02_РЦ'!$A$3:$I$7,5,FALSE),0))</f>
        <v>500</v>
      </c>
      <c r="S941" s="2" t="str">
        <f>IF(OR(C941="РЦК макси",C941="РЦЧ SKU"),"Не рахується в ліміт",IFERROR(VLOOKUP(D941,'02_РЦ'!$A$3:$I$7,9,FALSE),"Немає РЦ"))</f>
        <v>В межах</v>
      </c>
    </row>
    <row r="942" spans="1:19">
      <c r="A942" s="2" t="str">
        <f>'06A_Варіанти'!A933</f>
        <v>BASE_2136</v>
      </c>
      <c r="B942" s="2" t="str">
        <f>'06A_Варіанти'!B933</f>
        <v>TT_2136</v>
      </c>
      <c r="C942" s="2" t="str">
        <f>'06A_Варіанти'!D933</f>
        <v>Основний</v>
      </c>
      <c r="D942" s="2" t="str">
        <f>'06A_Варіанти'!C933</f>
        <v>РЦВ</v>
      </c>
      <c r="E942" s="2" t="str">
        <f>'06A_Варіанти'!S933</f>
        <v>DIRECT</v>
      </c>
      <c r="F942" s="2" t="str">
        <f>IF(O942='06A_Варіанти'!E933,'06A_Варіанти'!E$1,IF(O942='06A_Варіанти'!F933,'06A_Варіанти'!F$1,IF(O942='06A_Варіанти'!G933,'06A_Варіанти'!G$1,IF(O942='06A_Варіанти'!H933,'06A_Варіанти'!H$1,IF(O942='06A_Варіанти'!I933,'06A_Варіанти'!I$1,IF(O942='06A_Варіанти'!J933,'06A_Варіанти'!J$1,IF(O942='06A_Варіанти'!K933,'06A_Варіанти'!K$1,IF(O942='06A_Варіанти'!L933,'06A_Варіанти'!L$1,IF(O942='06A_Варіанти'!M933,'06A_Варіанти'!M$1,IF(O942='06A_Варіанти'!N933,'06A_Варіанти'!N$1,IF(O942='06A_Варіанти'!O933,'06A_Варіанти'!O$1,IF(O942='06A_Варіанти'!P933,'06A_Варіанти'!P$1,IF(O942='06A_Варіанти'!Q933,'06A_Варіанти'!Q$1,IF(O942='06A_Варіанти'!R933,'06A_Варіанти'!R$1,"НЕМАЄ МАРШРУТУ"))))))))))))))</f>
        <v>DIRECT</v>
      </c>
      <c r="G942" s="2" t="str">
        <f t="shared" si="98"/>
        <v>БЕЗ ЗМІН</v>
      </c>
      <c r="H942" s="2">
        <f>IF(G942="НЕМАЄ МАРШРУТУ",0,O942-'06A_Варіанти'!T933)</f>
        <v>0</v>
      </c>
      <c r="I942" s="2">
        <f>IFERROR(INDEX('04_Потоки'!$E:$E,MATCH(A942,'04_Потоки'!$A:$A,0)),0)</f>
        <v>2.2389999999999999</v>
      </c>
      <c r="J942" s="2">
        <f t="shared" si="99"/>
        <v>1</v>
      </c>
      <c r="K942" s="2">
        <f>IF(C942="РЦК макси",0,2*'06A_Варіанти'!T933*J942)</f>
        <v>459.4</v>
      </c>
      <c r="L942" s="2">
        <f t="shared" si="100"/>
        <v>459.4</v>
      </c>
      <c r="M942" s="2">
        <f t="shared" si="101"/>
        <v>0</v>
      </c>
      <c r="N942" s="9">
        <f t="shared" si="102"/>
        <v>0</v>
      </c>
      <c r="O942" s="2">
        <f>MIN(IF('07A_Конструктор'!$D$5="Так",'06A_Варіанти'!E933,1E+99),IF('07A_Конструктор'!$D$6="Так",'06A_Варіанти'!F933,1E+99),IF('07A_Конструктор'!$D$7="Так",'06A_Варіанти'!G933,1E+99),IF('07A_Конструктор'!$D$8="Так",'06A_Варіанти'!H933,1E+99),IF('07A_Конструктор'!$D$9="Так",'06A_Варіанти'!I933,1E+99),IF('07A_Конструктор'!$D$10="Так",'06A_Варіанти'!J933,1E+99),IF('07A_Конструктор'!$D$11="Так",'06A_Варіанти'!K933,1E+99),IF('07A_Конструктор'!$D$12="Так",'06A_Варіанти'!L933,1E+99),IF('07A_Конструктор'!$D$13="Так",'06A_Варіанти'!M933,1E+99),IF('07A_Конструктор'!$D$14="Так",'06A_Варіанти'!N933,1E+99),IF('07A_Конструктор'!$D$15="Так",'06A_Варіанти'!O933,1E+99),IF('07A_Конструктор'!$D$16="Так",'06A_Варіанти'!P933,1E+99),IF('07A_Конструктор'!$D$17="Так",'06A_Варіанти'!Q933,1E+99),IF('06A_Варіанти'!R933="",1E+99,'06A_Варіанти'!R933))</f>
        <v>229.7</v>
      </c>
      <c r="P942" s="2" t="str">
        <f t="shared" si="103"/>
        <v>5 т</v>
      </c>
      <c r="Q942" s="2">
        <f t="shared" si="104"/>
        <v>14</v>
      </c>
      <c r="R942" s="2">
        <f>IF(OR(C942="РЦК макси",C942="РЦЧ SKU"),"SKU-потік",IFERROR(VLOOKUP(D942,'02_РЦ'!$A$3:$I$7,5,FALSE),0))</f>
        <v>500</v>
      </c>
      <c r="S942" s="2" t="str">
        <f>IF(OR(C942="РЦК макси",C942="РЦЧ SKU"),"Не рахується в ліміт",IFERROR(VLOOKUP(D942,'02_РЦ'!$A$3:$I$7,9,FALSE),"Немає РЦ"))</f>
        <v>В межах</v>
      </c>
    </row>
    <row r="943" spans="1:19">
      <c r="A943" s="2" t="str">
        <f>'06A_Варіанти'!A934</f>
        <v>BASE_2140</v>
      </c>
      <c r="B943" s="2" t="str">
        <f>'06A_Варіанти'!B934</f>
        <v>TT_2140</v>
      </c>
      <c r="C943" s="2" t="str">
        <f>'06A_Варіанти'!D934</f>
        <v>Основний</v>
      </c>
      <c r="D943" s="2" t="str">
        <f>'06A_Варіанти'!C934</f>
        <v>РЦВ</v>
      </c>
      <c r="E943" s="2" t="str">
        <f>'06A_Варіанти'!S934</f>
        <v>DIRECT</v>
      </c>
      <c r="F943" s="2" t="str">
        <f>IF(O943='06A_Варіанти'!E934,'06A_Варіанти'!E$1,IF(O943='06A_Варіанти'!F934,'06A_Варіанти'!F$1,IF(O943='06A_Варіанти'!G934,'06A_Варіанти'!G$1,IF(O943='06A_Варіанти'!H934,'06A_Варіанти'!H$1,IF(O943='06A_Варіанти'!I934,'06A_Варіанти'!I$1,IF(O943='06A_Варіанти'!J934,'06A_Варіанти'!J$1,IF(O943='06A_Варіанти'!K934,'06A_Варіанти'!K$1,IF(O943='06A_Варіанти'!L934,'06A_Варіанти'!L$1,IF(O943='06A_Варіанти'!M934,'06A_Варіанти'!M$1,IF(O943='06A_Варіанти'!N934,'06A_Варіанти'!N$1,IF(O943='06A_Варіанти'!O934,'06A_Варіанти'!O$1,IF(O943='06A_Варіанти'!P934,'06A_Варіанти'!P$1,IF(O943='06A_Варіанти'!Q934,'06A_Варіанти'!Q$1,IF(O943='06A_Варіанти'!R934,'06A_Варіанти'!R$1,"НЕМАЄ МАРШРУТУ"))))))))))))))</f>
        <v>DIRECT</v>
      </c>
      <c r="G943" s="2" t="str">
        <f t="shared" si="98"/>
        <v>БЕЗ ЗМІН</v>
      </c>
      <c r="H943" s="2">
        <f>IF(G943="НЕМАЄ МАРШРУТУ",0,O943-'06A_Варіанти'!T934)</f>
        <v>0</v>
      </c>
      <c r="I943" s="2">
        <f>IFERROR(INDEX('04_Потоки'!$E:$E,MATCH(A943,'04_Потоки'!$A:$A,0)),0)</f>
        <v>2.2389999999999999</v>
      </c>
      <c r="J943" s="2">
        <f t="shared" si="99"/>
        <v>1</v>
      </c>
      <c r="K943" s="2">
        <f>IF(C943="РЦК макси",0,2*'06A_Варіанти'!T934*J943)</f>
        <v>468</v>
      </c>
      <c r="L943" s="2">
        <f t="shared" si="100"/>
        <v>468</v>
      </c>
      <c r="M943" s="2">
        <f t="shared" si="101"/>
        <v>0</v>
      </c>
      <c r="N943" s="9">
        <f t="shared" si="102"/>
        <v>0</v>
      </c>
      <c r="O943" s="2">
        <f>MIN(IF('07A_Конструктор'!$D$5="Так",'06A_Варіанти'!E934,1E+99),IF('07A_Конструктор'!$D$6="Так",'06A_Варіанти'!F934,1E+99),IF('07A_Конструктор'!$D$7="Так",'06A_Варіанти'!G934,1E+99),IF('07A_Конструктор'!$D$8="Так",'06A_Варіанти'!H934,1E+99),IF('07A_Конструктор'!$D$9="Так",'06A_Варіанти'!I934,1E+99),IF('07A_Конструктор'!$D$10="Так",'06A_Варіанти'!J934,1E+99),IF('07A_Конструктор'!$D$11="Так",'06A_Варіанти'!K934,1E+99),IF('07A_Конструктор'!$D$12="Так",'06A_Варіанти'!L934,1E+99),IF('07A_Конструктор'!$D$13="Так",'06A_Варіанти'!M934,1E+99),IF('07A_Конструктор'!$D$14="Так",'06A_Варіанти'!N934,1E+99),IF('07A_Конструктор'!$D$15="Так",'06A_Варіанти'!O934,1E+99),IF('07A_Конструктор'!$D$16="Так",'06A_Варіанти'!P934,1E+99),IF('07A_Конструктор'!$D$17="Так",'06A_Варіанти'!Q934,1E+99),IF('06A_Варіанти'!R934="",1E+99,'06A_Варіанти'!R934))</f>
        <v>234</v>
      </c>
      <c r="P943" s="2" t="str">
        <f t="shared" si="103"/>
        <v>5 т</v>
      </c>
      <c r="Q943" s="2">
        <f t="shared" si="104"/>
        <v>14</v>
      </c>
      <c r="R943" s="2">
        <f>IF(OR(C943="РЦК макси",C943="РЦЧ SKU"),"SKU-потік",IFERROR(VLOOKUP(D943,'02_РЦ'!$A$3:$I$7,5,FALSE),0))</f>
        <v>500</v>
      </c>
      <c r="S943" s="2" t="str">
        <f>IF(OR(C943="РЦК макси",C943="РЦЧ SKU"),"Не рахується в ліміт",IFERROR(VLOOKUP(D943,'02_РЦ'!$A$3:$I$7,9,FALSE),"Немає РЦ"))</f>
        <v>В межах</v>
      </c>
    </row>
    <row r="944" spans="1:19">
      <c r="A944" s="2" t="str">
        <f>'06A_Варіанти'!A935</f>
        <v>BASE_2139</v>
      </c>
      <c r="B944" s="2" t="str">
        <f>'06A_Варіанти'!B935</f>
        <v>TT_2139</v>
      </c>
      <c r="C944" s="2" t="str">
        <f>'06A_Варіанти'!D935</f>
        <v>Основний</v>
      </c>
      <c r="D944" s="2" t="str">
        <f>'06A_Варіанти'!C935</f>
        <v>РЦВ</v>
      </c>
      <c r="E944" s="2" t="str">
        <f>'06A_Варіанти'!S935</f>
        <v>DIRECT</v>
      </c>
      <c r="F944" s="2" t="str">
        <f>IF(O944='06A_Варіанти'!E935,'06A_Варіанти'!E$1,IF(O944='06A_Варіанти'!F935,'06A_Варіанти'!F$1,IF(O944='06A_Варіанти'!G935,'06A_Варіанти'!G$1,IF(O944='06A_Варіанти'!H935,'06A_Варіанти'!H$1,IF(O944='06A_Варіанти'!I935,'06A_Варіанти'!I$1,IF(O944='06A_Варіанти'!J935,'06A_Варіанти'!J$1,IF(O944='06A_Варіанти'!K935,'06A_Варіанти'!K$1,IF(O944='06A_Варіанти'!L935,'06A_Варіанти'!L$1,IF(O944='06A_Варіанти'!M935,'06A_Варіанти'!M$1,IF(O944='06A_Варіанти'!N935,'06A_Варіанти'!N$1,IF(O944='06A_Варіанти'!O935,'06A_Варіанти'!O$1,IF(O944='06A_Варіанти'!P935,'06A_Варіанти'!P$1,IF(O944='06A_Варіанти'!Q935,'06A_Варіанти'!Q$1,IF(O944='06A_Варіанти'!R935,'06A_Варіанти'!R$1,"НЕМАЄ МАРШРУТУ"))))))))))))))</f>
        <v>DIRECT</v>
      </c>
      <c r="G944" s="2" t="str">
        <f t="shared" si="98"/>
        <v>БЕЗ ЗМІН</v>
      </c>
      <c r="H944" s="2">
        <f>IF(G944="НЕМАЄ МАРШРУТУ",0,O944-'06A_Варіанти'!T935)</f>
        <v>0</v>
      </c>
      <c r="I944" s="2">
        <f>IFERROR(INDEX('04_Потоки'!$E:$E,MATCH(A944,'04_Потоки'!$A:$A,0)),0)</f>
        <v>2.2389999999999999</v>
      </c>
      <c r="J944" s="2">
        <f t="shared" si="99"/>
        <v>1</v>
      </c>
      <c r="K944" s="2">
        <f>IF(C944="РЦК макси",0,2*'06A_Варіанти'!T935*J944)</f>
        <v>450.2</v>
      </c>
      <c r="L944" s="2">
        <f t="shared" si="100"/>
        <v>450.2</v>
      </c>
      <c r="M944" s="2">
        <f t="shared" si="101"/>
        <v>0</v>
      </c>
      <c r="N944" s="9">
        <f t="shared" si="102"/>
        <v>0</v>
      </c>
      <c r="O944" s="2">
        <f>MIN(IF('07A_Конструктор'!$D$5="Так",'06A_Варіанти'!E935,1E+99),IF('07A_Конструктор'!$D$6="Так",'06A_Варіанти'!F935,1E+99),IF('07A_Конструктор'!$D$7="Так",'06A_Варіанти'!G935,1E+99),IF('07A_Конструктор'!$D$8="Так",'06A_Варіанти'!H935,1E+99),IF('07A_Конструктор'!$D$9="Так",'06A_Варіанти'!I935,1E+99),IF('07A_Конструктор'!$D$10="Так",'06A_Варіанти'!J935,1E+99),IF('07A_Конструктор'!$D$11="Так",'06A_Варіанти'!K935,1E+99),IF('07A_Конструктор'!$D$12="Так",'06A_Варіанти'!L935,1E+99),IF('07A_Конструктор'!$D$13="Так",'06A_Варіанти'!M935,1E+99),IF('07A_Конструктор'!$D$14="Так",'06A_Варіанти'!N935,1E+99),IF('07A_Конструктор'!$D$15="Так",'06A_Варіанти'!O935,1E+99),IF('07A_Конструктор'!$D$16="Так",'06A_Варіанти'!P935,1E+99),IF('07A_Конструктор'!$D$17="Так",'06A_Варіанти'!Q935,1E+99),IF('06A_Варіанти'!R935="",1E+99,'06A_Варіанти'!R935))</f>
        <v>225.1</v>
      </c>
      <c r="P944" s="2" t="str">
        <f t="shared" si="103"/>
        <v>5 т</v>
      </c>
      <c r="Q944" s="2">
        <f t="shared" si="104"/>
        <v>14</v>
      </c>
      <c r="R944" s="2">
        <f>IF(OR(C944="РЦК макси",C944="РЦЧ SKU"),"SKU-потік",IFERROR(VLOOKUP(D944,'02_РЦ'!$A$3:$I$7,5,FALSE),0))</f>
        <v>500</v>
      </c>
      <c r="S944" s="2" t="str">
        <f>IF(OR(C944="РЦК макси",C944="РЦЧ SKU"),"Не рахується в ліміт",IFERROR(VLOOKUP(D944,'02_РЦ'!$A$3:$I$7,9,FALSE),"Немає РЦ"))</f>
        <v>В межах</v>
      </c>
    </row>
    <row r="945" spans="1:19">
      <c r="A945" s="2" t="str">
        <f>'06A_Варіанти'!A936</f>
        <v>BASE_2260</v>
      </c>
      <c r="B945" s="2" t="str">
        <f>'06A_Варіанти'!B936</f>
        <v>TT_2260</v>
      </c>
      <c r="C945" s="2" t="str">
        <f>'06A_Варіанти'!D936</f>
        <v>Основний</v>
      </c>
      <c r="D945" s="2" t="str">
        <f>'06A_Варіанти'!C936</f>
        <v>РЦВ</v>
      </c>
      <c r="E945" s="2" t="str">
        <f>'06A_Варіанти'!S936</f>
        <v>DIRECT</v>
      </c>
      <c r="F945" s="2" t="str">
        <f>IF(O945='06A_Варіанти'!E936,'06A_Варіанти'!E$1,IF(O945='06A_Варіанти'!F936,'06A_Варіанти'!F$1,IF(O945='06A_Варіанти'!G936,'06A_Варіанти'!G$1,IF(O945='06A_Варіанти'!H936,'06A_Варіанти'!H$1,IF(O945='06A_Варіанти'!I936,'06A_Варіанти'!I$1,IF(O945='06A_Варіанти'!J936,'06A_Варіанти'!J$1,IF(O945='06A_Варіанти'!K936,'06A_Варіанти'!K$1,IF(O945='06A_Варіанти'!L936,'06A_Варіанти'!L$1,IF(O945='06A_Варіанти'!M936,'06A_Варіанти'!M$1,IF(O945='06A_Варіанти'!N936,'06A_Варіанти'!N$1,IF(O945='06A_Варіанти'!O936,'06A_Варіанти'!O$1,IF(O945='06A_Варіанти'!P936,'06A_Варіанти'!P$1,IF(O945='06A_Варіанти'!Q936,'06A_Варіанти'!Q$1,IF(O945='06A_Варіанти'!R936,'06A_Варіанти'!R$1,"НЕМАЄ МАРШРУТУ"))))))))))))))</f>
        <v>DIRECT</v>
      </c>
      <c r="G945" s="2" t="str">
        <f t="shared" si="98"/>
        <v>БЕЗ ЗМІН</v>
      </c>
      <c r="H945" s="2">
        <f>IF(G945="НЕМАЄ МАРШРУТУ",0,O945-'06A_Варіанти'!T936)</f>
        <v>0</v>
      </c>
      <c r="I945" s="2">
        <f>IFERROR(INDEX('04_Потоки'!$E:$E,MATCH(A945,'04_Потоки'!$A:$A,0)),0)</f>
        <v>2.2389999999999999</v>
      </c>
      <c r="J945" s="2">
        <f t="shared" si="99"/>
        <v>1</v>
      </c>
      <c r="K945" s="2">
        <f>IF(C945="РЦК макси",0,2*'06A_Варіанти'!T936*J945)</f>
        <v>432.4</v>
      </c>
      <c r="L945" s="2">
        <f t="shared" si="100"/>
        <v>432.4</v>
      </c>
      <c r="M945" s="2">
        <f t="shared" si="101"/>
        <v>0</v>
      </c>
      <c r="N945" s="9">
        <f t="shared" si="102"/>
        <v>0</v>
      </c>
      <c r="O945" s="2">
        <f>MIN(IF('07A_Конструктор'!$D$5="Так",'06A_Варіанти'!E936,1E+99),IF('07A_Конструктор'!$D$6="Так",'06A_Варіанти'!F936,1E+99),IF('07A_Конструктор'!$D$7="Так",'06A_Варіанти'!G936,1E+99),IF('07A_Конструктор'!$D$8="Так",'06A_Варіанти'!H936,1E+99),IF('07A_Конструктор'!$D$9="Так",'06A_Варіанти'!I936,1E+99),IF('07A_Конструктор'!$D$10="Так",'06A_Варіанти'!J936,1E+99),IF('07A_Конструктор'!$D$11="Так",'06A_Варіанти'!K936,1E+99),IF('07A_Конструктор'!$D$12="Так",'06A_Варіанти'!L936,1E+99),IF('07A_Конструктор'!$D$13="Так",'06A_Варіанти'!M936,1E+99),IF('07A_Конструктор'!$D$14="Так",'06A_Варіанти'!N936,1E+99),IF('07A_Конструктор'!$D$15="Так",'06A_Варіанти'!O936,1E+99),IF('07A_Конструктор'!$D$16="Так",'06A_Варіанти'!P936,1E+99),IF('07A_Конструктор'!$D$17="Так",'06A_Варіанти'!Q936,1E+99),IF('06A_Варіанти'!R936="",1E+99,'06A_Варіанти'!R936))</f>
        <v>216.2</v>
      </c>
      <c r="P945" s="2" t="str">
        <f t="shared" si="103"/>
        <v>5 т</v>
      </c>
      <c r="Q945" s="2">
        <f t="shared" si="104"/>
        <v>14</v>
      </c>
      <c r="R945" s="2">
        <f>IF(OR(C945="РЦК макси",C945="РЦЧ SKU"),"SKU-потік",IFERROR(VLOOKUP(D945,'02_РЦ'!$A$3:$I$7,5,FALSE),0))</f>
        <v>500</v>
      </c>
      <c r="S945" s="2" t="str">
        <f>IF(OR(C945="РЦК макси",C945="РЦЧ SKU"),"Не рахується в ліміт",IFERROR(VLOOKUP(D945,'02_РЦ'!$A$3:$I$7,9,FALSE),"Немає РЦ"))</f>
        <v>В межах</v>
      </c>
    </row>
    <row r="946" spans="1:19">
      <c r="A946" s="2" t="str">
        <f>'06A_Варіанти'!A937</f>
        <v>BASE_2144</v>
      </c>
      <c r="B946" s="2" t="str">
        <f>'06A_Варіанти'!B937</f>
        <v>TT_2144</v>
      </c>
      <c r="C946" s="2" t="str">
        <f>'06A_Варіанти'!D937</f>
        <v>Основний</v>
      </c>
      <c r="D946" s="2" t="str">
        <f>'06A_Варіанти'!C937</f>
        <v>РЦК</v>
      </c>
      <c r="E946" s="2" t="str">
        <f>'06A_Варіанти'!S937</f>
        <v>DIRECT</v>
      </c>
      <c r="F946" s="2" t="str">
        <f>IF(O946='06A_Варіанти'!E937,'06A_Варіанти'!E$1,IF(O946='06A_Варіанти'!F937,'06A_Варіанти'!F$1,IF(O946='06A_Варіанти'!G937,'06A_Варіанти'!G$1,IF(O946='06A_Варіанти'!H937,'06A_Варіанти'!H$1,IF(O946='06A_Варіанти'!I937,'06A_Варіанти'!I$1,IF(O946='06A_Варіанти'!J937,'06A_Варіанти'!J$1,IF(O946='06A_Варіанти'!K937,'06A_Варіанти'!K$1,IF(O946='06A_Варіанти'!L937,'06A_Варіанти'!L$1,IF(O946='06A_Варіанти'!M937,'06A_Варіанти'!M$1,IF(O946='06A_Варіанти'!N937,'06A_Варіанти'!N$1,IF(O946='06A_Варіанти'!O937,'06A_Варіанти'!O$1,IF(O946='06A_Варіанти'!P937,'06A_Варіанти'!P$1,IF(O946='06A_Варіанти'!Q937,'06A_Варіанти'!Q$1,IF(O946='06A_Варіанти'!R937,'06A_Варіанти'!R$1,"НЕМАЄ МАРШРУТУ"))))))))))))))</f>
        <v>DIRECT</v>
      </c>
      <c r="G946" s="2" t="str">
        <f t="shared" si="98"/>
        <v>БЕЗ ЗМІН</v>
      </c>
      <c r="H946" s="2">
        <f>IF(G946="НЕМАЄ МАРШРУТУ",0,O946-'06A_Варіанти'!T937)</f>
        <v>0</v>
      </c>
      <c r="I946" s="2">
        <f>IFERROR(INDEX('04_Потоки'!$E:$E,MATCH(A946,'04_Потоки'!$A:$A,0)),0)</f>
        <v>2.2389999999999999</v>
      </c>
      <c r="J946" s="2">
        <f t="shared" si="99"/>
        <v>1</v>
      </c>
      <c r="K946" s="2">
        <f>IF(C946="РЦК макси",0,2*'06A_Варіанти'!T937*J946)</f>
        <v>1319.2</v>
      </c>
      <c r="L946" s="2">
        <f t="shared" si="100"/>
        <v>1319.2</v>
      </c>
      <c r="M946" s="2">
        <f t="shared" si="101"/>
        <v>0</v>
      </c>
      <c r="N946" s="9">
        <f t="shared" si="102"/>
        <v>0</v>
      </c>
      <c r="O946" s="2">
        <f>MIN(IF('07A_Конструктор'!$D$5="Так",'06A_Варіанти'!E937,1E+99),IF('07A_Конструктор'!$D$6="Так",'06A_Варіанти'!F937,1E+99),IF('07A_Конструктор'!$D$7="Так",'06A_Варіанти'!G937,1E+99),IF('07A_Конструктор'!$D$8="Так",'06A_Варіанти'!H937,1E+99),IF('07A_Конструктор'!$D$9="Так",'06A_Варіанти'!I937,1E+99),IF('07A_Конструктор'!$D$10="Так",'06A_Варіанти'!J937,1E+99),IF('07A_Конструктор'!$D$11="Так",'06A_Варіанти'!K937,1E+99),IF('07A_Конструктор'!$D$12="Так",'06A_Варіанти'!L937,1E+99),IF('07A_Конструктор'!$D$13="Так",'06A_Варіанти'!M937,1E+99),IF('07A_Конструктор'!$D$14="Так",'06A_Варіанти'!N937,1E+99),IF('07A_Конструктор'!$D$15="Так",'06A_Варіанти'!O937,1E+99),IF('07A_Конструктор'!$D$16="Так",'06A_Варіанти'!P937,1E+99),IF('07A_Конструктор'!$D$17="Так",'06A_Варіанти'!Q937,1E+99),IF('06A_Варіанти'!R937="",1E+99,'06A_Варіанти'!R937))</f>
        <v>659.6</v>
      </c>
      <c r="P946" s="2" t="str">
        <f t="shared" si="103"/>
        <v>5 т</v>
      </c>
      <c r="Q946" s="2">
        <f t="shared" si="104"/>
        <v>14</v>
      </c>
      <c r="R946" s="2">
        <f>IF(OR(C946="РЦК макси",C946="РЦЧ SKU"),"SKU-потік",IFERROR(VLOOKUP(D946,'02_РЦ'!$A$3:$I$7,5,FALSE),0))</f>
        <v>200</v>
      </c>
      <c r="S946" s="2" t="str">
        <f>IF(OR(C946="РЦК макси",C946="РЦЧ SKU"),"Не рахується в ліміт",IFERROR(VLOOKUP(D946,'02_РЦ'!$A$3:$I$7,9,FALSE),"Немає РЦ"))</f>
        <v>В межах</v>
      </c>
    </row>
    <row r="947" spans="1:19">
      <c r="A947" s="2" t="str">
        <f>'06A_Варіанти'!A938</f>
        <v>BASE_2150</v>
      </c>
      <c r="B947" s="2" t="str">
        <f>'06A_Варіанти'!B938</f>
        <v>TT_2150</v>
      </c>
      <c r="C947" s="2" t="str">
        <f>'06A_Варіанти'!D938</f>
        <v>Основний</v>
      </c>
      <c r="D947" s="2" t="str">
        <f>'06A_Варіанти'!C938</f>
        <v>РЦВ</v>
      </c>
      <c r="E947" s="2" t="str">
        <f>'06A_Варіанти'!S938</f>
        <v>DIRECT</v>
      </c>
      <c r="F947" s="2" t="str">
        <f>IF(O947='06A_Варіанти'!E938,'06A_Варіанти'!E$1,IF(O947='06A_Варіанти'!F938,'06A_Варіанти'!F$1,IF(O947='06A_Варіанти'!G938,'06A_Варіанти'!G$1,IF(O947='06A_Варіанти'!H938,'06A_Варіанти'!H$1,IF(O947='06A_Варіанти'!I938,'06A_Варіанти'!I$1,IF(O947='06A_Варіанти'!J938,'06A_Варіанти'!J$1,IF(O947='06A_Варіанти'!K938,'06A_Варіанти'!K$1,IF(O947='06A_Варіанти'!L938,'06A_Варіанти'!L$1,IF(O947='06A_Варіанти'!M938,'06A_Варіанти'!M$1,IF(O947='06A_Варіанти'!N938,'06A_Варіанти'!N$1,IF(O947='06A_Варіанти'!O938,'06A_Варіанти'!O$1,IF(O947='06A_Варіанти'!P938,'06A_Варіанти'!P$1,IF(O947='06A_Варіанти'!Q938,'06A_Варіанти'!Q$1,IF(O947='06A_Варіанти'!R938,'06A_Варіанти'!R$1,"НЕМАЄ МАРШРУТУ"))))))))))))))</f>
        <v>DIRECT</v>
      </c>
      <c r="G947" s="2" t="str">
        <f t="shared" si="98"/>
        <v>БЕЗ ЗМІН</v>
      </c>
      <c r="H947" s="2">
        <f>IF(G947="НЕМАЄ МАРШРУТУ",0,O947-'06A_Варіанти'!T938)</f>
        <v>0</v>
      </c>
      <c r="I947" s="2">
        <f>IFERROR(INDEX('04_Потоки'!$E:$E,MATCH(A947,'04_Потоки'!$A:$A,0)),0)</f>
        <v>2.2389999999999999</v>
      </c>
      <c r="J947" s="2">
        <f t="shared" si="99"/>
        <v>1</v>
      </c>
      <c r="K947" s="2">
        <f>IF(C947="РЦК макси",0,2*'06A_Варіанти'!T938*J947)</f>
        <v>448.8</v>
      </c>
      <c r="L947" s="2">
        <f t="shared" si="100"/>
        <v>448.8</v>
      </c>
      <c r="M947" s="2">
        <f t="shared" si="101"/>
        <v>0</v>
      </c>
      <c r="N947" s="9">
        <f t="shared" si="102"/>
        <v>0</v>
      </c>
      <c r="O947" s="2">
        <f>MIN(IF('07A_Конструктор'!$D$5="Так",'06A_Варіанти'!E938,1E+99),IF('07A_Конструктор'!$D$6="Так",'06A_Варіанти'!F938,1E+99),IF('07A_Конструктор'!$D$7="Так",'06A_Варіанти'!G938,1E+99),IF('07A_Конструктор'!$D$8="Так",'06A_Варіанти'!H938,1E+99),IF('07A_Конструктор'!$D$9="Так",'06A_Варіанти'!I938,1E+99),IF('07A_Конструктор'!$D$10="Так",'06A_Варіанти'!J938,1E+99),IF('07A_Конструктор'!$D$11="Так",'06A_Варіанти'!K938,1E+99),IF('07A_Конструктор'!$D$12="Так",'06A_Варіанти'!L938,1E+99),IF('07A_Конструктор'!$D$13="Так",'06A_Варіанти'!M938,1E+99),IF('07A_Конструктор'!$D$14="Так",'06A_Варіанти'!N938,1E+99),IF('07A_Конструктор'!$D$15="Так",'06A_Варіанти'!O938,1E+99),IF('07A_Конструктор'!$D$16="Так",'06A_Варіанти'!P938,1E+99),IF('07A_Конструктор'!$D$17="Так",'06A_Варіанти'!Q938,1E+99),IF('06A_Варіанти'!R938="",1E+99,'06A_Варіанти'!R938))</f>
        <v>224.4</v>
      </c>
      <c r="P947" s="2" t="str">
        <f t="shared" si="103"/>
        <v>5 т</v>
      </c>
      <c r="Q947" s="2">
        <f t="shared" si="104"/>
        <v>14</v>
      </c>
      <c r="R947" s="2">
        <f>IF(OR(C947="РЦК макси",C947="РЦЧ SKU"),"SKU-потік",IFERROR(VLOOKUP(D947,'02_РЦ'!$A$3:$I$7,5,FALSE),0))</f>
        <v>500</v>
      </c>
      <c r="S947" s="2" t="str">
        <f>IF(OR(C947="РЦК макси",C947="РЦЧ SKU"),"Не рахується в ліміт",IFERROR(VLOOKUP(D947,'02_РЦ'!$A$3:$I$7,9,FALSE),"Немає РЦ"))</f>
        <v>В межах</v>
      </c>
    </row>
    <row r="948" spans="1:19">
      <c r="A948" s="2" t="str">
        <f>'06A_Варіанти'!A939</f>
        <v>BASE_2161</v>
      </c>
      <c r="B948" s="2" t="str">
        <f>'06A_Варіанти'!B939</f>
        <v>TT_2161</v>
      </c>
      <c r="C948" s="2" t="str">
        <f>'06A_Варіанти'!D939</f>
        <v>Основний</v>
      </c>
      <c r="D948" s="2" t="str">
        <f>'06A_Варіанти'!C939</f>
        <v>РЦВ</v>
      </c>
      <c r="E948" s="2" t="str">
        <f>'06A_Варіанти'!S939</f>
        <v>DIRECT</v>
      </c>
      <c r="F948" s="2" t="str">
        <f>IF(O948='06A_Варіанти'!E939,'06A_Варіанти'!E$1,IF(O948='06A_Варіанти'!F939,'06A_Варіанти'!F$1,IF(O948='06A_Варіанти'!G939,'06A_Варіанти'!G$1,IF(O948='06A_Варіанти'!H939,'06A_Варіанти'!H$1,IF(O948='06A_Варіанти'!I939,'06A_Варіанти'!I$1,IF(O948='06A_Варіанти'!J939,'06A_Варіанти'!J$1,IF(O948='06A_Варіанти'!K939,'06A_Варіанти'!K$1,IF(O948='06A_Варіанти'!L939,'06A_Варіанти'!L$1,IF(O948='06A_Варіанти'!M939,'06A_Варіанти'!M$1,IF(O948='06A_Варіанти'!N939,'06A_Варіанти'!N$1,IF(O948='06A_Варіанти'!O939,'06A_Варіанти'!O$1,IF(O948='06A_Варіанти'!P939,'06A_Варіанти'!P$1,IF(O948='06A_Варіанти'!Q939,'06A_Варіанти'!Q$1,IF(O948='06A_Варіанти'!R939,'06A_Варіанти'!R$1,"НЕМАЄ МАРШРУТУ"))))))))))))))</f>
        <v>DIRECT</v>
      </c>
      <c r="G948" s="2" t="str">
        <f t="shared" si="98"/>
        <v>БЕЗ ЗМІН</v>
      </c>
      <c r="H948" s="2">
        <f>IF(G948="НЕМАЄ МАРШРУТУ",0,O948-'06A_Варіанти'!T939)</f>
        <v>0</v>
      </c>
      <c r="I948" s="2">
        <f>IFERROR(INDEX('04_Потоки'!$E:$E,MATCH(A948,'04_Потоки'!$A:$A,0)),0)</f>
        <v>2.2389999999999999</v>
      </c>
      <c r="J948" s="2">
        <f t="shared" si="99"/>
        <v>1</v>
      </c>
      <c r="K948" s="2">
        <f>IF(C948="РЦК макси",0,2*'06A_Варіанти'!T939*J948)</f>
        <v>435.2</v>
      </c>
      <c r="L948" s="2">
        <f t="shared" si="100"/>
        <v>435.2</v>
      </c>
      <c r="M948" s="2">
        <f t="shared" si="101"/>
        <v>0</v>
      </c>
      <c r="N948" s="9">
        <f t="shared" si="102"/>
        <v>0</v>
      </c>
      <c r="O948" s="2">
        <f>MIN(IF('07A_Конструктор'!$D$5="Так",'06A_Варіанти'!E939,1E+99),IF('07A_Конструктор'!$D$6="Так",'06A_Варіанти'!F939,1E+99),IF('07A_Конструктор'!$D$7="Так",'06A_Варіанти'!G939,1E+99),IF('07A_Конструктор'!$D$8="Так",'06A_Варіанти'!H939,1E+99),IF('07A_Конструктор'!$D$9="Так",'06A_Варіанти'!I939,1E+99),IF('07A_Конструктор'!$D$10="Так",'06A_Варіанти'!J939,1E+99),IF('07A_Конструктор'!$D$11="Так",'06A_Варіанти'!K939,1E+99),IF('07A_Конструктор'!$D$12="Так",'06A_Варіанти'!L939,1E+99),IF('07A_Конструктор'!$D$13="Так",'06A_Варіанти'!M939,1E+99),IF('07A_Конструктор'!$D$14="Так",'06A_Варіанти'!N939,1E+99),IF('07A_Конструктор'!$D$15="Так",'06A_Варіанти'!O939,1E+99),IF('07A_Конструктор'!$D$16="Так",'06A_Варіанти'!P939,1E+99),IF('07A_Конструктор'!$D$17="Так",'06A_Варіанти'!Q939,1E+99),IF('06A_Варіанти'!R939="",1E+99,'06A_Варіанти'!R939))</f>
        <v>217.6</v>
      </c>
      <c r="P948" s="2" t="str">
        <f t="shared" si="103"/>
        <v>5 т</v>
      </c>
      <c r="Q948" s="2">
        <f t="shared" si="104"/>
        <v>14</v>
      </c>
      <c r="R948" s="2">
        <f>IF(OR(C948="РЦК макси",C948="РЦЧ SKU"),"SKU-потік",IFERROR(VLOOKUP(D948,'02_РЦ'!$A$3:$I$7,5,FALSE),0))</f>
        <v>500</v>
      </c>
      <c r="S948" s="2" t="str">
        <f>IF(OR(C948="РЦК макси",C948="РЦЧ SKU"),"Не рахується в ліміт",IFERROR(VLOOKUP(D948,'02_РЦ'!$A$3:$I$7,9,FALSE),"Немає РЦ"))</f>
        <v>В межах</v>
      </c>
    </row>
    <row r="949" spans="1:19">
      <c r="A949" s="2" t="str">
        <f>'06A_Варіанти'!A940</f>
        <v>BASE_2163</v>
      </c>
      <c r="B949" s="2" t="str">
        <f>'06A_Варіанти'!B940</f>
        <v>TT_2163</v>
      </c>
      <c r="C949" s="2" t="str">
        <f>'06A_Варіанти'!D940</f>
        <v>Основний</v>
      </c>
      <c r="D949" s="2" t="str">
        <f>'06A_Варіанти'!C940</f>
        <v>РЦВ</v>
      </c>
      <c r="E949" s="2" t="str">
        <f>'06A_Варіанти'!S940</f>
        <v>DIRECT</v>
      </c>
      <c r="F949" s="2" t="str">
        <f>IF(O949='06A_Варіанти'!E940,'06A_Варіанти'!E$1,IF(O949='06A_Варіанти'!F940,'06A_Варіанти'!F$1,IF(O949='06A_Варіанти'!G940,'06A_Варіанти'!G$1,IF(O949='06A_Варіанти'!H940,'06A_Варіанти'!H$1,IF(O949='06A_Варіанти'!I940,'06A_Варіанти'!I$1,IF(O949='06A_Варіанти'!J940,'06A_Варіанти'!J$1,IF(O949='06A_Варіанти'!K940,'06A_Варіанти'!K$1,IF(O949='06A_Варіанти'!L940,'06A_Варіанти'!L$1,IF(O949='06A_Варіанти'!M940,'06A_Варіанти'!M$1,IF(O949='06A_Варіанти'!N940,'06A_Варіанти'!N$1,IF(O949='06A_Варіанти'!O940,'06A_Варіанти'!O$1,IF(O949='06A_Варіанти'!P940,'06A_Варіанти'!P$1,IF(O949='06A_Варіанти'!Q940,'06A_Варіанти'!Q$1,IF(O949='06A_Варіанти'!R940,'06A_Варіанти'!R$1,"НЕМАЄ МАРШРУТУ"))))))))))))))</f>
        <v>DIRECT</v>
      </c>
      <c r="G949" s="2" t="str">
        <f t="shared" si="98"/>
        <v>БЕЗ ЗМІН</v>
      </c>
      <c r="H949" s="2">
        <f>IF(G949="НЕМАЄ МАРШРУТУ",0,O949-'06A_Варіанти'!T940)</f>
        <v>0</v>
      </c>
      <c r="I949" s="2">
        <f>IFERROR(INDEX('04_Потоки'!$E:$E,MATCH(A949,'04_Потоки'!$A:$A,0)),0)</f>
        <v>2.2389999999999999</v>
      </c>
      <c r="J949" s="2">
        <f t="shared" si="99"/>
        <v>1</v>
      </c>
      <c r="K949" s="2">
        <f>IF(C949="РЦК макси",0,2*'06A_Варіанти'!T940*J949)</f>
        <v>469.2</v>
      </c>
      <c r="L949" s="2">
        <f t="shared" si="100"/>
        <v>469.2</v>
      </c>
      <c r="M949" s="2">
        <f t="shared" si="101"/>
        <v>0</v>
      </c>
      <c r="N949" s="9">
        <f t="shared" si="102"/>
        <v>0</v>
      </c>
      <c r="O949" s="2">
        <f>MIN(IF('07A_Конструктор'!$D$5="Так",'06A_Варіанти'!E940,1E+99),IF('07A_Конструктор'!$D$6="Так",'06A_Варіанти'!F940,1E+99),IF('07A_Конструктор'!$D$7="Так",'06A_Варіанти'!G940,1E+99),IF('07A_Конструктор'!$D$8="Так",'06A_Варіанти'!H940,1E+99),IF('07A_Конструктор'!$D$9="Так",'06A_Варіанти'!I940,1E+99),IF('07A_Конструктор'!$D$10="Так",'06A_Варіанти'!J940,1E+99),IF('07A_Конструктор'!$D$11="Так",'06A_Варіанти'!K940,1E+99),IF('07A_Конструктор'!$D$12="Так",'06A_Варіанти'!L940,1E+99),IF('07A_Конструктор'!$D$13="Так",'06A_Варіанти'!M940,1E+99),IF('07A_Конструктор'!$D$14="Так",'06A_Варіанти'!N940,1E+99),IF('07A_Конструктор'!$D$15="Так",'06A_Варіанти'!O940,1E+99),IF('07A_Конструктор'!$D$16="Так",'06A_Варіанти'!P940,1E+99),IF('07A_Конструктор'!$D$17="Так",'06A_Варіанти'!Q940,1E+99),IF('06A_Варіанти'!R940="",1E+99,'06A_Варіанти'!R940))</f>
        <v>234.6</v>
      </c>
      <c r="P949" s="2" t="str">
        <f t="shared" si="103"/>
        <v>5 т</v>
      </c>
      <c r="Q949" s="2">
        <f t="shared" si="104"/>
        <v>14</v>
      </c>
      <c r="R949" s="2">
        <f>IF(OR(C949="РЦК макси",C949="РЦЧ SKU"),"SKU-потік",IFERROR(VLOOKUP(D949,'02_РЦ'!$A$3:$I$7,5,FALSE),0))</f>
        <v>500</v>
      </c>
      <c r="S949" s="2" t="str">
        <f>IF(OR(C949="РЦК макси",C949="РЦЧ SKU"),"Не рахується в ліміт",IFERROR(VLOOKUP(D949,'02_РЦ'!$A$3:$I$7,9,FALSE),"Немає РЦ"))</f>
        <v>В межах</v>
      </c>
    </row>
    <row r="950" spans="1:19">
      <c r="A950" s="2" t="str">
        <f>'06A_Варіанти'!A941</f>
        <v>BASE_2171</v>
      </c>
      <c r="B950" s="2" t="str">
        <f>'06A_Варіанти'!B941</f>
        <v>TT_2171</v>
      </c>
      <c r="C950" s="2" t="str">
        <f>'06A_Варіанти'!D941</f>
        <v>Основний</v>
      </c>
      <c r="D950" s="2" t="str">
        <f>'06A_Варіанти'!C941</f>
        <v>РЦВ</v>
      </c>
      <c r="E950" s="2" t="str">
        <f>'06A_Варіанти'!S941</f>
        <v>DIRECT</v>
      </c>
      <c r="F950" s="2" t="str">
        <f>IF(O950='06A_Варіанти'!E941,'06A_Варіанти'!E$1,IF(O950='06A_Варіанти'!F941,'06A_Варіанти'!F$1,IF(O950='06A_Варіанти'!G941,'06A_Варіанти'!G$1,IF(O950='06A_Варіанти'!H941,'06A_Варіанти'!H$1,IF(O950='06A_Варіанти'!I941,'06A_Варіанти'!I$1,IF(O950='06A_Варіанти'!J941,'06A_Варіанти'!J$1,IF(O950='06A_Варіанти'!K941,'06A_Варіанти'!K$1,IF(O950='06A_Варіанти'!L941,'06A_Варіанти'!L$1,IF(O950='06A_Варіанти'!M941,'06A_Варіанти'!M$1,IF(O950='06A_Варіанти'!N941,'06A_Варіанти'!N$1,IF(O950='06A_Варіанти'!O941,'06A_Варіанти'!O$1,IF(O950='06A_Варіанти'!P941,'06A_Варіанти'!P$1,IF(O950='06A_Варіанти'!Q941,'06A_Варіанти'!Q$1,IF(O950='06A_Варіанти'!R941,'06A_Варіанти'!R$1,"НЕМАЄ МАРШРУТУ"))))))))))))))</f>
        <v>DIRECT</v>
      </c>
      <c r="G950" s="2" t="str">
        <f t="shared" si="98"/>
        <v>БЕЗ ЗМІН</v>
      </c>
      <c r="H950" s="2">
        <f>IF(G950="НЕМАЄ МАРШРУТУ",0,O950-'06A_Варіанти'!T941)</f>
        <v>0</v>
      </c>
      <c r="I950" s="2">
        <f>IFERROR(INDEX('04_Потоки'!$E:$E,MATCH(A950,'04_Потоки'!$A:$A,0)),0)</f>
        <v>2.2389999999999999</v>
      </c>
      <c r="J950" s="2">
        <f t="shared" si="99"/>
        <v>1</v>
      </c>
      <c r="K950" s="2">
        <f>IF(C950="РЦК макси",0,2*'06A_Варіанти'!T941*J950)</f>
        <v>467.2</v>
      </c>
      <c r="L950" s="2">
        <f t="shared" si="100"/>
        <v>467.2</v>
      </c>
      <c r="M950" s="2">
        <f t="shared" si="101"/>
        <v>0</v>
      </c>
      <c r="N950" s="9">
        <f t="shared" si="102"/>
        <v>0</v>
      </c>
      <c r="O950" s="2">
        <f>MIN(IF('07A_Конструктор'!$D$5="Так",'06A_Варіанти'!E941,1E+99),IF('07A_Конструктор'!$D$6="Так",'06A_Варіанти'!F941,1E+99),IF('07A_Конструктор'!$D$7="Так",'06A_Варіанти'!G941,1E+99),IF('07A_Конструктор'!$D$8="Так",'06A_Варіанти'!H941,1E+99),IF('07A_Конструктор'!$D$9="Так",'06A_Варіанти'!I941,1E+99),IF('07A_Конструктор'!$D$10="Так",'06A_Варіанти'!J941,1E+99),IF('07A_Конструктор'!$D$11="Так",'06A_Варіанти'!K941,1E+99),IF('07A_Конструктор'!$D$12="Так",'06A_Варіанти'!L941,1E+99),IF('07A_Конструктор'!$D$13="Так",'06A_Варіанти'!M941,1E+99),IF('07A_Конструктор'!$D$14="Так",'06A_Варіанти'!N941,1E+99),IF('07A_Конструктор'!$D$15="Так",'06A_Варіанти'!O941,1E+99),IF('07A_Конструктор'!$D$16="Так",'06A_Варіанти'!P941,1E+99),IF('07A_Конструктор'!$D$17="Так",'06A_Варіанти'!Q941,1E+99),IF('06A_Варіанти'!R941="",1E+99,'06A_Варіанти'!R941))</f>
        <v>233.6</v>
      </c>
      <c r="P950" s="2" t="str">
        <f t="shared" si="103"/>
        <v>5 т</v>
      </c>
      <c r="Q950" s="2">
        <f t="shared" si="104"/>
        <v>14</v>
      </c>
      <c r="R950" s="2">
        <f>IF(OR(C950="РЦК макси",C950="РЦЧ SKU"),"SKU-потік",IFERROR(VLOOKUP(D950,'02_РЦ'!$A$3:$I$7,5,FALSE),0))</f>
        <v>500</v>
      </c>
      <c r="S950" s="2" t="str">
        <f>IF(OR(C950="РЦК макси",C950="РЦЧ SKU"),"Не рахується в ліміт",IFERROR(VLOOKUP(D950,'02_РЦ'!$A$3:$I$7,9,FALSE),"Немає РЦ"))</f>
        <v>В межах</v>
      </c>
    </row>
    <row r="951" spans="1:19">
      <c r="A951" s="2" t="str">
        <f>'06A_Варіанти'!A942</f>
        <v>BASE_2172</v>
      </c>
      <c r="B951" s="2" t="str">
        <f>'06A_Варіанти'!B942</f>
        <v>TT_2172</v>
      </c>
      <c r="C951" s="2" t="str">
        <f>'06A_Варіанти'!D942</f>
        <v>Основний</v>
      </c>
      <c r="D951" s="2" t="str">
        <f>'06A_Варіанти'!C942</f>
        <v>РЦВ</v>
      </c>
      <c r="E951" s="2" t="str">
        <f>'06A_Варіанти'!S942</f>
        <v>DIRECT</v>
      </c>
      <c r="F951" s="2" t="str">
        <f>IF(O951='06A_Варіанти'!E942,'06A_Варіанти'!E$1,IF(O951='06A_Варіанти'!F942,'06A_Варіанти'!F$1,IF(O951='06A_Варіанти'!G942,'06A_Варіанти'!G$1,IF(O951='06A_Варіанти'!H942,'06A_Варіанти'!H$1,IF(O951='06A_Варіанти'!I942,'06A_Варіанти'!I$1,IF(O951='06A_Варіанти'!J942,'06A_Варіанти'!J$1,IF(O951='06A_Варіанти'!K942,'06A_Варіанти'!K$1,IF(O951='06A_Варіанти'!L942,'06A_Варіанти'!L$1,IF(O951='06A_Варіанти'!M942,'06A_Варіанти'!M$1,IF(O951='06A_Варіанти'!N942,'06A_Варіанти'!N$1,IF(O951='06A_Варіанти'!O942,'06A_Варіанти'!O$1,IF(O951='06A_Варіанти'!P942,'06A_Варіанти'!P$1,IF(O951='06A_Варіанти'!Q942,'06A_Варіанти'!Q$1,IF(O951='06A_Варіанти'!R942,'06A_Варіанти'!R$1,"НЕМАЄ МАРШРУТУ"))))))))))))))</f>
        <v>DIRECT</v>
      </c>
      <c r="G951" s="2" t="str">
        <f t="shared" si="98"/>
        <v>БЕЗ ЗМІН</v>
      </c>
      <c r="H951" s="2">
        <f>IF(G951="НЕМАЄ МАРШРУТУ",0,O951-'06A_Варіанти'!T942)</f>
        <v>0</v>
      </c>
      <c r="I951" s="2">
        <f>IFERROR(INDEX('04_Потоки'!$E:$E,MATCH(A951,'04_Потоки'!$A:$A,0)),0)</f>
        <v>2.2389999999999999</v>
      </c>
      <c r="J951" s="2">
        <f t="shared" si="99"/>
        <v>1</v>
      </c>
      <c r="K951" s="2">
        <f>IF(C951="РЦК макси",0,2*'06A_Варіанти'!T942*J951)</f>
        <v>440.4</v>
      </c>
      <c r="L951" s="2">
        <f t="shared" si="100"/>
        <v>440.4</v>
      </c>
      <c r="M951" s="2">
        <f t="shared" si="101"/>
        <v>0</v>
      </c>
      <c r="N951" s="9">
        <f t="shared" si="102"/>
        <v>0</v>
      </c>
      <c r="O951" s="2">
        <f>MIN(IF('07A_Конструктор'!$D$5="Так",'06A_Варіанти'!E942,1E+99),IF('07A_Конструктор'!$D$6="Так",'06A_Варіанти'!F942,1E+99),IF('07A_Конструктор'!$D$7="Так",'06A_Варіанти'!G942,1E+99),IF('07A_Конструктор'!$D$8="Так",'06A_Варіанти'!H942,1E+99),IF('07A_Конструктор'!$D$9="Так",'06A_Варіанти'!I942,1E+99),IF('07A_Конструктор'!$D$10="Так",'06A_Варіанти'!J942,1E+99),IF('07A_Конструктор'!$D$11="Так",'06A_Варіанти'!K942,1E+99),IF('07A_Конструктор'!$D$12="Так",'06A_Варіанти'!L942,1E+99),IF('07A_Конструктор'!$D$13="Так",'06A_Варіанти'!M942,1E+99),IF('07A_Конструктор'!$D$14="Так",'06A_Варіанти'!N942,1E+99),IF('07A_Конструктор'!$D$15="Так",'06A_Варіанти'!O942,1E+99),IF('07A_Конструктор'!$D$16="Так",'06A_Варіанти'!P942,1E+99),IF('07A_Конструктор'!$D$17="Так",'06A_Варіанти'!Q942,1E+99),IF('06A_Варіанти'!R942="",1E+99,'06A_Варіанти'!R942))</f>
        <v>220.2</v>
      </c>
      <c r="P951" s="2" t="str">
        <f t="shared" si="103"/>
        <v>5 т</v>
      </c>
      <c r="Q951" s="2">
        <f t="shared" si="104"/>
        <v>14</v>
      </c>
      <c r="R951" s="2">
        <f>IF(OR(C951="РЦК макси",C951="РЦЧ SKU"),"SKU-потік",IFERROR(VLOOKUP(D951,'02_РЦ'!$A$3:$I$7,5,FALSE),0))</f>
        <v>500</v>
      </c>
      <c r="S951" s="2" t="str">
        <f>IF(OR(C951="РЦК макси",C951="РЦЧ SKU"),"Не рахується в ліміт",IFERROR(VLOOKUP(D951,'02_РЦ'!$A$3:$I$7,9,FALSE),"Немає РЦ"))</f>
        <v>В межах</v>
      </c>
    </row>
    <row r="952" spans="1:19">
      <c r="A952" s="2" t="str">
        <f>'06A_Варіанти'!A943</f>
        <v>BASE_2181</v>
      </c>
      <c r="B952" s="2" t="str">
        <f>'06A_Варіанти'!B943</f>
        <v>TT_2181</v>
      </c>
      <c r="C952" s="2" t="str">
        <f>'06A_Варіанти'!D943</f>
        <v>Основний</v>
      </c>
      <c r="D952" s="2" t="str">
        <f>'06A_Варіанти'!C943</f>
        <v>РЦВ</v>
      </c>
      <c r="E952" s="2" t="str">
        <f>'06A_Варіанти'!S943</f>
        <v>DIRECT</v>
      </c>
      <c r="F952" s="2" t="str">
        <f>IF(O952='06A_Варіанти'!E943,'06A_Варіанти'!E$1,IF(O952='06A_Варіанти'!F943,'06A_Варіанти'!F$1,IF(O952='06A_Варіанти'!G943,'06A_Варіанти'!G$1,IF(O952='06A_Варіанти'!H943,'06A_Варіанти'!H$1,IF(O952='06A_Варіанти'!I943,'06A_Варіанти'!I$1,IF(O952='06A_Варіанти'!J943,'06A_Варіанти'!J$1,IF(O952='06A_Варіанти'!K943,'06A_Варіанти'!K$1,IF(O952='06A_Варіанти'!L943,'06A_Варіанти'!L$1,IF(O952='06A_Варіанти'!M943,'06A_Варіанти'!M$1,IF(O952='06A_Варіанти'!N943,'06A_Варіанти'!N$1,IF(O952='06A_Варіанти'!O943,'06A_Варіанти'!O$1,IF(O952='06A_Варіанти'!P943,'06A_Варіанти'!P$1,IF(O952='06A_Варіанти'!Q943,'06A_Варіанти'!Q$1,IF(O952='06A_Варіанти'!R943,'06A_Варіанти'!R$1,"НЕМАЄ МАРШРУТУ"))))))))))))))</f>
        <v>DIRECT</v>
      </c>
      <c r="G952" s="2" t="str">
        <f t="shared" si="98"/>
        <v>БЕЗ ЗМІН</v>
      </c>
      <c r="H952" s="2">
        <f>IF(G952="НЕМАЄ МАРШРУТУ",0,O952-'06A_Варіанти'!T943)</f>
        <v>0</v>
      </c>
      <c r="I952" s="2">
        <f>IFERROR(INDEX('04_Потоки'!$E:$E,MATCH(A952,'04_Потоки'!$A:$A,0)),0)</f>
        <v>2.2389999999999999</v>
      </c>
      <c r="J952" s="2">
        <f t="shared" si="99"/>
        <v>1</v>
      </c>
      <c r="K952" s="2">
        <f>IF(C952="РЦК макси",0,2*'06A_Варіанти'!T943*J952)</f>
        <v>874.6</v>
      </c>
      <c r="L952" s="2">
        <f t="shared" si="100"/>
        <v>874.6</v>
      </c>
      <c r="M952" s="2">
        <f t="shared" si="101"/>
        <v>0</v>
      </c>
      <c r="N952" s="9">
        <f t="shared" si="102"/>
        <v>0</v>
      </c>
      <c r="O952" s="2">
        <f>MIN(IF('07A_Конструктор'!$D$5="Так",'06A_Варіанти'!E943,1E+99),IF('07A_Конструктор'!$D$6="Так",'06A_Варіанти'!F943,1E+99),IF('07A_Конструктор'!$D$7="Так",'06A_Варіанти'!G943,1E+99),IF('07A_Конструктор'!$D$8="Так",'06A_Варіанти'!H943,1E+99),IF('07A_Конструктор'!$D$9="Так",'06A_Варіанти'!I943,1E+99),IF('07A_Конструктор'!$D$10="Так",'06A_Варіанти'!J943,1E+99),IF('07A_Конструктор'!$D$11="Так",'06A_Варіанти'!K943,1E+99),IF('07A_Конструктор'!$D$12="Так",'06A_Варіанти'!L943,1E+99),IF('07A_Конструктор'!$D$13="Так",'06A_Варіанти'!M943,1E+99),IF('07A_Конструктор'!$D$14="Так",'06A_Варіанти'!N943,1E+99),IF('07A_Конструктор'!$D$15="Так",'06A_Варіанти'!O943,1E+99),IF('07A_Конструктор'!$D$16="Так",'06A_Варіанти'!P943,1E+99),IF('07A_Конструктор'!$D$17="Так",'06A_Варіанти'!Q943,1E+99),IF('06A_Варіанти'!R943="",1E+99,'06A_Варіанти'!R943))</f>
        <v>437.3</v>
      </c>
      <c r="P952" s="2" t="str">
        <f t="shared" si="103"/>
        <v>5 т</v>
      </c>
      <c r="Q952" s="2">
        <f t="shared" si="104"/>
        <v>14</v>
      </c>
      <c r="R952" s="2">
        <f>IF(OR(C952="РЦК макси",C952="РЦЧ SKU"),"SKU-потік",IFERROR(VLOOKUP(D952,'02_РЦ'!$A$3:$I$7,5,FALSE),0))</f>
        <v>500</v>
      </c>
      <c r="S952" s="2" t="str">
        <f>IF(OR(C952="РЦК макси",C952="РЦЧ SKU"),"Не рахується в ліміт",IFERROR(VLOOKUP(D952,'02_РЦ'!$A$3:$I$7,9,FALSE),"Немає РЦ"))</f>
        <v>В межах</v>
      </c>
    </row>
    <row r="953" spans="1:19">
      <c r="A953" s="2" t="str">
        <f>'06A_Варіанти'!A944</f>
        <v>BASE_2187</v>
      </c>
      <c r="B953" s="2" t="str">
        <f>'06A_Варіанти'!B944</f>
        <v>TT_2187</v>
      </c>
      <c r="C953" s="2" t="str">
        <f>'06A_Варіанти'!D944</f>
        <v>Основний</v>
      </c>
      <c r="D953" s="2" t="str">
        <f>'06A_Варіанти'!C944</f>
        <v>РЦВ</v>
      </c>
      <c r="E953" s="2" t="str">
        <f>'06A_Варіанти'!S944</f>
        <v>DIRECT</v>
      </c>
      <c r="F953" s="2" t="str">
        <f>IF(O953='06A_Варіанти'!E944,'06A_Варіанти'!E$1,IF(O953='06A_Варіанти'!F944,'06A_Варіанти'!F$1,IF(O953='06A_Варіанти'!G944,'06A_Варіанти'!G$1,IF(O953='06A_Варіанти'!H944,'06A_Варіанти'!H$1,IF(O953='06A_Варіанти'!I944,'06A_Варіанти'!I$1,IF(O953='06A_Варіанти'!J944,'06A_Варіанти'!J$1,IF(O953='06A_Варіанти'!K944,'06A_Варіанти'!K$1,IF(O953='06A_Варіанти'!L944,'06A_Варіанти'!L$1,IF(O953='06A_Варіанти'!M944,'06A_Варіанти'!M$1,IF(O953='06A_Варіанти'!N944,'06A_Варіанти'!N$1,IF(O953='06A_Варіанти'!O944,'06A_Варіанти'!O$1,IF(O953='06A_Варіанти'!P944,'06A_Варіанти'!P$1,IF(O953='06A_Варіанти'!Q944,'06A_Варіанти'!Q$1,IF(O953='06A_Варіанти'!R944,'06A_Варіанти'!R$1,"НЕМАЄ МАРШРУТУ"))))))))))))))</f>
        <v>DIRECT</v>
      </c>
      <c r="G953" s="2" t="str">
        <f t="shared" si="98"/>
        <v>БЕЗ ЗМІН</v>
      </c>
      <c r="H953" s="2">
        <f>IF(G953="НЕМАЄ МАРШРУТУ",0,O953-'06A_Варіанти'!T944)</f>
        <v>0</v>
      </c>
      <c r="I953" s="2">
        <f>IFERROR(INDEX('04_Потоки'!$E:$E,MATCH(A953,'04_Потоки'!$A:$A,0)),0)</f>
        <v>2.2389999999999999</v>
      </c>
      <c r="J953" s="2">
        <f t="shared" si="99"/>
        <v>1</v>
      </c>
      <c r="K953" s="2">
        <f>IF(C953="РЦК макси",0,2*'06A_Варіанти'!T944*J953)</f>
        <v>458</v>
      </c>
      <c r="L953" s="2">
        <f t="shared" si="100"/>
        <v>458</v>
      </c>
      <c r="M953" s="2">
        <f t="shared" si="101"/>
        <v>0</v>
      </c>
      <c r="N953" s="9">
        <f t="shared" si="102"/>
        <v>0</v>
      </c>
      <c r="O953" s="2">
        <f>MIN(IF('07A_Конструктор'!$D$5="Так",'06A_Варіанти'!E944,1E+99),IF('07A_Конструктор'!$D$6="Так",'06A_Варіанти'!F944,1E+99),IF('07A_Конструктор'!$D$7="Так",'06A_Варіанти'!G944,1E+99),IF('07A_Конструктор'!$D$8="Так",'06A_Варіанти'!H944,1E+99),IF('07A_Конструктор'!$D$9="Так",'06A_Варіанти'!I944,1E+99),IF('07A_Конструктор'!$D$10="Так",'06A_Варіанти'!J944,1E+99),IF('07A_Конструктор'!$D$11="Так",'06A_Варіанти'!K944,1E+99),IF('07A_Конструктор'!$D$12="Так",'06A_Варіанти'!L944,1E+99),IF('07A_Конструктор'!$D$13="Так",'06A_Варіанти'!M944,1E+99),IF('07A_Конструктор'!$D$14="Так",'06A_Варіанти'!N944,1E+99),IF('07A_Конструктор'!$D$15="Так",'06A_Варіанти'!O944,1E+99),IF('07A_Конструктор'!$D$16="Так",'06A_Варіанти'!P944,1E+99),IF('07A_Конструктор'!$D$17="Так",'06A_Варіанти'!Q944,1E+99),IF('06A_Варіанти'!R944="",1E+99,'06A_Варіанти'!R944))</f>
        <v>229</v>
      </c>
      <c r="P953" s="2" t="str">
        <f t="shared" si="103"/>
        <v>5 т</v>
      </c>
      <c r="Q953" s="2">
        <f t="shared" si="104"/>
        <v>14</v>
      </c>
      <c r="R953" s="2">
        <f>IF(OR(C953="РЦК макси",C953="РЦЧ SKU"),"SKU-потік",IFERROR(VLOOKUP(D953,'02_РЦ'!$A$3:$I$7,5,FALSE),0))</f>
        <v>500</v>
      </c>
      <c r="S953" s="2" t="str">
        <f>IF(OR(C953="РЦК макси",C953="РЦЧ SKU"),"Не рахується в ліміт",IFERROR(VLOOKUP(D953,'02_РЦ'!$A$3:$I$7,9,FALSE),"Немає РЦ"))</f>
        <v>В межах</v>
      </c>
    </row>
    <row r="954" spans="1:19">
      <c r="A954" s="2" t="str">
        <f>'06A_Варіанти'!A945</f>
        <v>BASE_2194</v>
      </c>
      <c r="B954" s="2" t="str">
        <f>'06A_Варіанти'!B945</f>
        <v>TT_2194</v>
      </c>
      <c r="C954" s="2" t="str">
        <f>'06A_Варіанти'!D945</f>
        <v>Основний</v>
      </c>
      <c r="D954" s="2" t="str">
        <f>'06A_Варіанти'!C945</f>
        <v>РЦП</v>
      </c>
      <c r="E954" s="2" t="str">
        <f>'06A_Варіанти'!S945</f>
        <v>DIRECT</v>
      </c>
      <c r="F954" s="2" t="str">
        <f>IF(O954='06A_Варіанти'!E945,'06A_Варіанти'!E$1,IF(O954='06A_Варіанти'!F945,'06A_Варіанти'!F$1,IF(O954='06A_Варіанти'!G945,'06A_Варіанти'!G$1,IF(O954='06A_Варіанти'!H945,'06A_Варіанти'!H$1,IF(O954='06A_Варіанти'!I945,'06A_Варіанти'!I$1,IF(O954='06A_Варіанти'!J945,'06A_Варіанти'!J$1,IF(O954='06A_Варіанти'!K945,'06A_Варіанти'!K$1,IF(O954='06A_Варіанти'!L945,'06A_Варіанти'!L$1,IF(O954='06A_Варіанти'!M945,'06A_Варіанти'!M$1,IF(O954='06A_Варіанти'!N945,'06A_Варіанти'!N$1,IF(O954='06A_Варіанти'!O945,'06A_Варіанти'!O$1,IF(O954='06A_Варіанти'!P945,'06A_Варіанти'!P$1,IF(O954='06A_Варіанти'!Q945,'06A_Варіанти'!Q$1,IF(O954='06A_Варіанти'!R945,'06A_Варіанти'!R$1,"НЕМАЄ МАРШРУТУ"))))))))))))))</f>
        <v>DIRECT</v>
      </c>
      <c r="G954" s="2" t="str">
        <f t="shared" si="98"/>
        <v>БЕЗ ЗМІН</v>
      </c>
      <c r="H954" s="2">
        <f>IF(G954="НЕМАЄ МАРШРУТУ",0,O954-'06A_Варіанти'!T945)</f>
        <v>0</v>
      </c>
      <c r="I954" s="2">
        <f>IFERROR(INDEX('04_Потоки'!$E:$E,MATCH(A954,'04_Потоки'!$A:$A,0)),0)</f>
        <v>2.2389999999999999</v>
      </c>
      <c r="J954" s="2">
        <f t="shared" si="99"/>
        <v>1</v>
      </c>
      <c r="K954" s="2">
        <f>IF(C954="РЦК макси",0,2*'06A_Варіанти'!T945*J954)</f>
        <v>726.8</v>
      </c>
      <c r="L954" s="2">
        <f t="shared" si="100"/>
        <v>726.8</v>
      </c>
      <c r="M954" s="2">
        <f t="shared" si="101"/>
        <v>0</v>
      </c>
      <c r="N954" s="9">
        <f t="shared" si="102"/>
        <v>0</v>
      </c>
      <c r="O954" s="2">
        <f>MIN(IF('07A_Конструктор'!$D$5="Так",'06A_Варіанти'!E945,1E+99),IF('07A_Конструктор'!$D$6="Так",'06A_Варіанти'!F945,1E+99),IF('07A_Конструктор'!$D$7="Так",'06A_Варіанти'!G945,1E+99),IF('07A_Конструктор'!$D$8="Так",'06A_Варіанти'!H945,1E+99),IF('07A_Конструктор'!$D$9="Так",'06A_Варіанти'!I945,1E+99),IF('07A_Конструктор'!$D$10="Так",'06A_Варіанти'!J945,1E+99),IF('07A_Конструктор'!$D$11="Так",'06A_Варіанти'!K945,1E+99),IF('07A_Конструктор'!$D$12="Так",'06A_Варіанти'!L945,1E+99),IF('07A_Конструктор'!$D$13="Так",'06A_Варіанти'!M945,1E+99),IF('07A_Конструктор'!$D$14="Так",'06A_Варіанти'!N945,1E+99),IF('07A_Конструктор'!$D$15="Так",'06A_Варіанти'!O945,1E+99),IF('07A_Конструктор'!$D$16="Так",'06A_Варіанти'!P945,1E+99),IF('07A_Конструктор'!$D$17="Так",'06A_Варіанти'!Q945,1E+99),IF('06A_Варіанти'!R945="",1E+99,'06A_Варіанти'!R945))</f>
        <v>363.4</v>
      </c>
      <c r="P954" s="2" t="str">
        <f t="shared" si="103"/>
        <v>5 т</v>
      </c>
      <c r="Q954" s="2">
        <f t="shared" si="104"/>
        <v>14</v>
      </c>
      <c r="R954" s="2">
        <f>IF(OR(C954="РЦК макси",C954="РЦЧ SKU"),"SKU-потік",IFERROR(VLOOKUP(D954,'02_РЦ'!$A$3:$I$7,5,FALSE),0))</f>
        <v>800</v>
      </c>
      <c r="S954" s="2" t="str">
        <f>IF(OR(C954="РЦК макси",C954="РЦЧ SKU"),"Не рахується в ліміт",IFERROR(VLOOKUP(D954,'02_РЦ'!$A$3:$I$7,9,FALSE),"Немає РЦ"))</f>
        <v>В межах</v>
      </c>
    </row>
    <row r="955" spans="1:19">
      <c r="A955" s="2" t="str">
        <f>'06A_Варіанти'!A946</f>
        <v>BASE_2211</v>
      </c>
      <c r="B955" s="2" t="str">
        <f>'06A_Варіанти'!B946</f>
        <v>TT_2211</v>
      </c>
      <c r="C955" s="2" t="str">
        <f>'06A_Варіанти'!D946</f>
        <v>Основний</v>
      </c>
      <c r="D955" s="2" t="str">
        <f>'06A_Варіанти'!C946</f>
        <v>РЦВ</v>
      </c>
      <c r="E955" s="2" t="str">
        <f>'06A_Варіанти'!S946</f>
        <v>DIRECT</v>
      </c>
      <c r="F955" s="2" t="str">
        <f>IF(O955='06A_Варіанти'!E946,'06A_Варіанти'!E$1,IF(O955='06A_Варіанти'!F946,'06A_Варіанти'!F$1,IF(O955='06A_Варіанти'!G946,'06A_Варіанти'!G$1,IF(O955='06A_Варіанти'!H946,'06A_Варіанти'!H$1,IF(O955='06A_Варіанти'!I946,'06A_Варіанти'!I$1,IF(O955='06A_Варіанти'!J946,'06A_Варіанти'!J$1,IF(O955='06A_Варіанти'!K946,'06A_Варіанти'!K$1,IF(O955='06A_Варіанти'!L946,'06A_Варіанти'!L$1,IF(O955='06A_Варіанти'!M946,'06A_Варіанти'!M$1,IF(O955='06A_Варіанти'!N946,'06A_Варіанти'!N$1,IF(O955='06A_Варіанти'!O946,'06A_Варіанти'!O$1,IF(O955='06A_Варіанти'!P946,'06A_Варіанти'!P$1,IF(O955='06A_Варіанти'!Q946,'06A_Варіанти'!Q$1,IF(O955='06A_Варіанти'!R946,'06A_Варіанти'!R$1,"НЕМАЄ МАРШРУТУ"))))))))))))))</f>
        <v>DIRECT</v>
      </c>
      <c r="G955" s="2" t="str">
        <f t="shared" si="98"/>
        <v>БЕЗ ЗМІН</v>
      </c>
      <c r="H955" s="2">
        <f>IF(G955="НЕМАЄ МАРШРУТУ",0,O955-'06A_Варіанти'!T946)</f>
        <v>0</v>
      </c>
      <c r="I955" s="2">
        <f>IFERROR(INDEX('04_Потоки'!$E:$E,MATCH(A955,'04_Потоки'!$A:$A,0)),0)</f>
        <v>2.2389999999999999</v>
      </c>
      <c r="J955" s="2">
        <f t="shared" si="99"/>
        <v>1</v>
      </c>
      <c r="K955" s="2">
        <f>IF(C955="РЦК макси",0,2*'06A_Варіанти'!T946*J955)</f>
        <v>895.4</v>
      </c>
      <c r="L955" s="2">
        <f t="shared" si="100"/>
        <v>895.4</v>
      </c>
      <c r="M955" s="2">
        <f t="shared" si="101"/>
        <v>0</v>
      </c>
      <c r="N955" s="9">
        <f t="shared" si="102"/>
        <v>0</v>
      </c>
      <c r="O955" s="2">
        <f>MIN(IF('07A_Конструктор'!$D$5="Так",'06A_Варіанти'!E946,1E+99),IF('07A_Конструктор'!$D$6="Так",'06A_Варіанти'!F946,1E+99),IF('07A_Конструктор'!$D$7="Так",'06A_Варіанти'!G946,1E+99),IF('07A_Конструктор'!$D$8="Так",'06A_Варіанти'!H946,1E+99),IF('07A_Конструктор'!$D$9="Так",'06A_Варіанти'!I946,1E+99),IF('07A_Конструктор'!$D$10="Так",'06A_Варіанти'!J946,1E+99),IF('07A_Конструктор'!$D$11="Так",'06A_Варіанти'!K946,1E+99),IF('07A_Конструктор'!$D$12="Так",'06A_Варіанти'!L946,1E+99),IF('07A_Конструктор'!$D$13="Так",'06A_Варіанти'!M946,1E+99),IF('07A_Конструктор'!$D$14="Так",'06A_Варіанти'!N946,1E+99),IF('07A_Конструктор'!$D$15="Так",'06A_Варіанти'!O946,1E+99),IF('07A_Конструктор'!$D$16="Так",'06A_Варіанти'!P946,1E+99),IF('07A_Конструктор'!$D$17="Так",'06A_Варіанти'!Q946,1E+99),IF('06A_Варіанти'!R946="",1E+99,'06A_Варіанти'!R946))</f>
        <v>447.7</v>
      </c>
      <c r="P955" s="2" t="str">
        <f t="shared" si="103"/>
        <v>5 т</v>
      </c>
      <c r="Q955" s="2">
        <f t="shared" si="104"/>
        <v>14</v>
      </c>
      <c r="R955" s="2">
        <f>IF(OR(C955="РЦК макси",C955="РЦЧ SKU"),"SKU-потік",IFERROR(VLOOKUP(D955,'02_РЦ'!$A$3:$I$7,5,FALSE),0))</f>
        <v>500</v>
      </c>
      <c r="S955" s="2" t="str">
        <f>IF(OR(C955="РЦК макси",C955="РЦЧ SKU"),"Не рахується в ліміт",IFERROR(VLOOKUP(D955,'02_РЦ'!$A$3:$I$7,9,FALSE),"Немає РЦ"))</f>
        <v>В межах</v>
      </c>
    </row>
    <row r="956" spans="1:19">
      <c r="A956" s="2" t="str">
        <f>'06A_Варіанти'!A947</f>
        <v>BASE_2213</v>
      </c>
      <c r="B956" s="2" t="str">
        <f>'06A_Варіанти'!B947</f>
        <v>TT_2213</v>
      </c>
      <c r="C956" s="2" t="str">
        <f>'06A_Варіанти'!D947</f>
        <v>Основний</v>
      </c>
      <c r="D956" s="2" t="str">
        <f>'06A_Варіанти'!C947</f>
        <v>РЦВ</v>
      </c>
      <c r="E956" s="2" t="str">
        <f>'06A_Варіанти'!S947</f>
        <v>DIRECT</v>
      </c>
      <c r="F956" s="2" t="str">
        <f>IF(O956='06A_Варіанти'!E947,'06A_Варіанти'!E$1,IF(O956='06A_Варіанти'!F947,'06A_Варіанти'!F$1,IF(O956='06A_Варіанти'!G947,'06A_Варіанти'!G$1,IF(O956='06A_Варіанти'!H947,'06A_Варіанти'!H$1,IF(O956='06A_Варіанти'!I947,'06A_Варіанти'!I$1,IF(O956='06A_Варіанти'!J947,'06A_Варіанти'!J$1,IF(O956='06A_Варіанти'!K947,'06A_Варіанти'!K$1,IF(O956='06A_Варіанти'!L947,'06A_Варіанти'!L$1,IF(O956='06A_Варіанти'!M947,'06A_Варіанти'!M$1,IF(O956='06A_Варіанти'!N947,'06A_Варіанти'!N$1,IF(O956='06A_Варіанти'!O947,'06A_Варіанти'!O$1,IF(O956='06A_Варіанти'!P947,'06A_Варіанти'!P$1,IF(O956='06A_Варіанти'!Q947,'06A_Варіанти'!Q$1,IF(O956='06A_Варіанти'!R947,'06A_Варіанти'!R$1,"НЕМАЄ МАРШРУТУ"))))))))))))))</f>
        <v>DIRECT</v>
      </c>
      <c r="G956" s="2" t="str">
        <f t="shared" si="98"/>
        <v>БЕЗ ЗМІН</v>
      </c>
      <c r="H956" s="2">
        <f>IF(G956="НЕМАЄ МАРШРУТУ",0,O956-'06A_Варіанти'!T947)</f>
        <v>0</v>
      </c>
      <c r="I956" s="2">
        <f>IFERROR(INDEX('04_Потоки'!$E:$E,MATCH(A956,'04_Потоки'!$A:$A,0)),0)</f>
        <v>2.2389999999999999</v>
      </c>
      <c r="J956" s="2">
        <f t="shared" si="99"/>
        <v>1</v>
      </c>
      <c r="K956" s="2">
        <f>IF(C956="РЦК макси",0,2*'06A_Варіанти'!T947*J956)</f>
        <v>142.80000000000001</v>
      </c>
      <c r="L956" s="2">
        <f t="shared" si="100"/>
        <v>142.80000000000001</v>
      </c>
      <c r="M956" s="2">
        <f t="shared" si="101"/>
        <v>0</v>
      </c>
      <c r="N956" s="9">
        <f t="shared" si="102"/>
        <v>0</v>
      </c>
      <c r="O956" s="2">
        <f>MIN(IF('07A_Конструктор'!$D$5="Так",'06A_Варіанти'!E947,1E+99),IF('07A_Конструктор'!$D$6="Так",'06A_Варіанти'!F947,1E+99),IF('07A_Конструктор'!$D$7="Так",'06A_Варіанти'!G947,1E+99),IF('07A_Конструктор'!$D$8="Так",'06A_Варіанти'!H947,1E+99),IF('07A_Конструктор'!$D$9="Так",'06A_Варіанти'!I947,1E+99),IF('07A_Конструктор'!$D$10="Так",'06A_Варіанти'!J947,1E+99),IF('07A_Конструктор'!$D$11="Так",'06A_Варіанти'!K947,1E+99),IF('07A_Конструктор'!$D$12="Так",'06A_Варіанти'!L947,1E+99),IF('07A_Конструктор'!$D$13="Так",'06A_Варіанти'!M947,1E+99),IF('07A_Конструктор'!$D$14="Так",'06A_Варіанти'!N947,1E+99),IF('07A_Конструктор'!$D$15="Так",'06A_Варіанти'!O947,1E+99),IF('07A_Конструктор'!$D$16="Так",'06A_Варіанти'!P947,1E+99),IF('07A_Конструктор'!$D$17="Так",'06A_Варіанти'!Q947,1E+99),IF('06A_Варіанти'!R947="",1E+99,'06A_Варіанти'!R947))</f>
        <v>71.400000000000006</v>
      </c>
      <c r="P956" s="2" t="str">
        <f t="shared" si="103"/>
        <v>5 т</v>
      </c>
      <c r="Q956" s="2">
        <f t="shared" si="104"/>
        <v>14</v>
      </c>
      <c r="R956" s="2">
        <f>IF(OR(C956="РЦК макси",C956="РЦЧ SKU"),"SKU-потік",IFERROR(VLOOKUP(D956,'02_РЦ'!$A$3:$I$7,5,FALSE),0))</f>
        <v>500</v>
      </c>
      <c r="S956" s="2" t="str">
        <f>IF(OR(C956="РЦК макси",C956="РЦЧ SKU"),"Не рахується в ліміт",IFERROR(VLOOKUP(D956,'02_РЦ'!$A$3:$I$7,9,FALSE),"Немає РЦ"))</f>
        <v>В межах</v>
      </c>
    </row>
    <row r="957" spans="1:19">
      <c r="A957" s="2" t="str">
        <f>'06A_Варіанти'!A948</f>
        <v>BASE_2214</v>
      </c>
      <c r="B957" s="2" t="str">
        <f>'06A_Варіанти'!B948</f>
        <v>TT_2214</v>
      </c>
      <c r="C957" s="2" t="str">
        <f>'06A_Варіанти'!D948</f>
        <v>Основний</v>
      </c>
      <c r="D957" s="2" t="str">
        <f>'06A_Варіанти'!C948</f>
        <v>РЦВ</v>
      </c>
      <c r="E957" s="2" t="str">
        <f>'06A_Варіанти'!S948</f>
        <v>DIRECT</v>
      </c>
      <c r="F957" s="2" t="str">
        <f>IF(O957='06A_Варіанти'!E948,'06A_Варіанти'!E$1,IF(O957='06A_Варіанти'!F948,'06A_Варіанти'!F$1,IF(O957='06A_Варіанти'!G948,'06A_Варіанти'!G$1,IF(O957='06A_Варіанти'!H948,'06A_Варіанти'!H$1,IF(O957='06A_Варіанти'!I948,'06A_Варіанти'!I$1,IF(O957='06A_Варіанти'!J948,'06A_Варіанти'!J$1,IF(O957='06A_Варіанти'!K948,'06A_Варіанти'!K$1,IF(O957='06A_Варіанти'!L948,'06A_Варіанти'!L$1,IF(O957='06A_Варіанти'!M948,'06A_Варіанти'!M$1,IF(O957='06A_Варіанти'!N948,'06A_Варіанти'!N$1,IF(O957='06A_Варіанти'!O948,'06A_Варіанти'!O$1,IF(O957='06A_Варіанти'!P948,'06A_Варіанти'!P$1,IF(O957='06A_Варіанти'!Q948,'06A_Варіанти'!Q$1,IF(O957='06A_Варіанти'!R948,'06A_Варіанти'!R$1,"НЕМАЄ МАРШРУТУ"))))))))))))))</f>
        <v>DIRECT</v>
      </c>
      <c r="G957" s="2" t="str">
        <f t="shared" si="98"/>
        <v>БЕЗ ЗМІН</v>
      </c>
      <c r="H957" s="2">
        <f>IF(G957="НЕМАЄ МАРШРУТУ",0,O957-'06A_Варіанти'!T948)</f>
        <v>0</v>
      </c>
      <c r="I957" s="2">
        <f>IFERROR(INDEX('04_Потоки'!$E:$E,MATCH(A957,'04_Потоки'!$A:$A,0)),0)</f>
        <v>2.2389999999999999</v>
      </c>
      <c r="J957" s="2">
        <f t="shared" si="99"/>
        <v>1</v>
      </c>
      <c r="K957" s="2">
        <f>IF(C957="РЦК макси",0,2*'06A_Варіанти'!T948*J957)</f>
        <v>891.2</v>
      </c>
      <c r="L957" s="2">
        <f t="shared" si="100"/>
        <v>891.2</v>
      </c>
      <c r="M957" s="2">
        <f t="shared" si="101"/>
        <v>0</v>
      </c>
      <c r="N957" s="9">
        <f t="shared" si="102"/>
        <v>0</v>
      </c>
      <c r="O957" s="2">
        <f>MIN(IF('07A_Конструктор'!$D$5="Так",'06A_Варіанти'!E948,1E+99),IF('07A_Конструктор'!$D$6="Так",'06A_Варіанти'!F948,1E+99),IF('07A_Конструктор'!$D$7="Так",'06A_Варіанти'!G948,1E+99),IF('07A_Конструктор'!$D$8="Так",'06A_Варіанти'!H948,1E+99),IF('07A_Конструктор'!$D$9="Так",'06A_Варіанти'!I948,1E+99),IF('07A_Конструктор'!$D$10="Так",'06A_Варіанти'!J948,1E+99),IF('07A_Конструктор'!$D$11="Так",'06A_Варіанти'!K948,1E+99),IF('07A_Конструктор'!$D$12="Так",'06A_Варіанти'!L948,1E+99),IF('07A_Конструктор'!$D$13="Так",'06A_Варіанти'!M948,1E+99),IF('07A_Конструктор'!$D$14="Так",'06A_Варіанти'!N948,1E+99),IF('07A_Конструктор'!$D$15="Так",'06A_Варіанти'!O948,1E+99),IF('07A_Конструктор'!$D$16="Так",'06A_Варіанти'!P948,1E+99),IF('07A_Конструктор'!$D$17="Так",'06A_Варіанти'!Q948,1E+99),IF('06A_Варіанти'!R948="",1E+99,'06A_Варіанти'!R948))</f>
        <v>445.6</v>
      </c>
      <c r="P957" s="2" t="str">
        <f t="shared" si="103"/>
        <v>5 т</v>
      </c>
      <c r="Q957" s="2">
        <f t="shared" si="104"/>
        <v>14</v>
      </c>
      <c r="R957" s="2">
        <f>IF(OR(C957="РЦК макси",C957="РЦЧ SKU"),"SKU-потік",IFERROR(VLOOKUP(D957,'02_РЦ'!$A$3:$I$7,5,FALSE),0))</f>
        <v>500</v>
      </c>
      <c r="S957" s="2" t="str">
        <f>IF(OR(C957="РЦК макси",C957="РЦЧ SKU"),"Не рахується в ліміт",IFERROR(VLOOKUP(D957,'02_РЦ'!$A$3:$I$7,9,FALSE),"Немає РЦ"))</f>
        <v>В межах</v>
      </c>
    </row>
    <row r="958" spans="1:19">
      <c r="A958" s="2" t="str">
        <f>'06A_Варіанти'!A949</f>
        <v>BASE_2220</v>
      </c>
      <c r="B958" s="2" t="str">
        <f>'06A_Варіанти'!B949</f>
        <v>TT_2220</v>
      </c>
      <c r="C958" s="2" t="str">
        <f>'06A_Варіанти'!D949</f>
        <v>Основний</v>
      </c>
      <c r="D958" s="2" t="str">
        <f>'06A_Варіанти'!C949</f>
        <v>РЦВ</v>
      </c>
      <c r="E958" s="2" t="str">
        <f>'06A_Варіанти'!S949</f>
        <v>DIRECT</v>
      </c>
      <c r="F958" s="2" t="str">
        <f>IF(O958='06A_Варіанти'!E949,'06A_Варіанти'!E$1,IF(O958='06A_Варіанти'!F949,'06A_Варіанти'!F$1,IF(O958='06A_Варіанти'!G949,'06A_Варіанти'!G$1,IF(O958='06A_Варіанти'!H949,'06A_Варіанти'!H$1,IF(O958='06A_Варіанти'!I949,'06A_Варіанти'!I$1,IF(O958='06A_Варіанти'!J949,'06A_Варіанти'!J$1,IF(O958='06A_Варіанти'!K949,'06A_Варіанти'!K$1,IF(O958='06A_Варіанти'!L949,'06A_Варіанти'!L$1,IF(O958='06A_Варіанти'!M949,'06A_Варіанти'!M$1,IF(O958='06A_Варіанти'!N949,'06A_Варіанти'!N$1,IF(O958='06A_Варіанти'!O949,'06A_Варіанти'!O$1,IF(O958='06A_Варіанти'!P949,'06A_Варіанти'!P$1,IF(O958='06A_Варіанти'!Q949,'06A_Варіанти'!Q$1,IF(O958='06A_Варіанти'!R949,'06A_Варіанти'!R$1,"НЕМАЄ МАРШРУТУ"))))))))))))))</f>
        <v>DIRECT</v>
      </c>
      <c r="G958" s="2" t="str">
        <f t="shared" si="98"/>
        <v>БЕЗ ЗМІН</v>
      </c>
      <c r="H958" s="2">
        <f>IF(G958="НЕМАЄ МАРШРУТУ",0,O958-'06A_Варіанти'!T949)</f>
        <v>0</v>
      </c>
      <c r="I958" s="2">
        <f>IFERROR(INDEX('04_Потоки'!$E:$E,MATCH(A958,'04_Потоки'!$A:$A,0)),0)</f>
        <v>2.2389999999999999</v>
      </c>
      <c r="J958" s="2">
        <f t="shared" si="99"/>
        <v>1</v>
      </c>
      <c r="K958" s="2">
        <f>IF(C958="РЦК макси",0,2*'06A_Варіанти'!T949*J958)</f>
        <v>436.4</v>
      </c>
      <c r="L958" s="2">
        <f t="shared" si="100"/>
        <v>436.4</v>
      </c>
      <c r="M958" s="2">
        <f t="shared" si="101"/>
        <v>0</v>
      </c>
      <c r="N958" s="9">
        <f t="shared" si="102"/>
        <v>0</v>
      </c>
      <c r="O958" s="2">
        <f>MIN(IF('07A_Конструктор'!$D$5="Так",'06A_Варіанти'!E949,1E+99),IF('07A_Конструктор'!$D$6="Так",'06A_Варіанти'!F949,1E+99),IF('07A_Конструктор'!$D$7="Так",'06A_Варіанти'!G949,1E+99),IF('07A_Конструктор'!$D$8="Так",'06A_Варіанти'!H949,1E+99),IF('07A_Конструктор'!$D$9="Так",'06A_Варіанти'!I949,1E+99),IF('07A_Конструктор'!$D$10="Так",'06A_Варіанти'!J949,1E+99),IF('07A_Конструктор'!$D$11="Так",'06A_Варіанти'!K949,1E+99),IF('07A_Конструктор'!$D$12="Так",'06A_Варіанти'!L949,1E+99),IF('07A_Конструктор'!$D$13="Так",'06A_Варіанти'!M949,1E+99),IF('07A_Конструктор'!$D$14="Так",'06A_Варіанти'!N949,1E+99),IF('07A_Конструктор'!$D$15="Так",'06A_Варіанти'!O949,1E+99),IF('07A_Конструктор'!$D$16="Так",'06A_Варіанти'!P949,1E+99),IF('07A_Конструктор'!$D$17="Так",'06A_Варіанти'!Q949,1E+99),IF('06A_Варіанти'!R949="",1E+99,'06A_Варіанти'!R949))</f>
        <v>218.2</v>
      </c>
      <c r="P958" s="2" t="str">
        <f t="shared" si="103"/>
        <v>5 т</v>
      </c>
      <c r="Q958" s="2">
        <f t="shared" si="104"/>
        <v>14</v>
      </c>
      <c r="R958" s="2">
        <f>IF(OR(C958="РЦК макси",C958="РЦЧ SKU"),"SKU-потік",IFERROR(VLOOKUP(D958,'02_РЦ'!$A$3:$I$7,5,FALSE),0))</f>
        <v>500</v>
      </c>
      <c r="S958" s="2" t="str">
        <f>IF(OR(C958="РЦК макси",C958="РЦЧ SKU"),"Не рахується в ліміт",IFERROR(VLOOKUP(D958,'02_РЦ'!$A$3:$I$7,9,FALSE),"Немає РЦ"))</f>
        <v>В межах</v>
      </c>
    </row>
    <row r="959" spans="1:19">
      <c r="A959" s="2" t="str">
        <f>'06A_Варіанти'!A950</f>
        <v>BASE_2222</v>
      </c>
      <c r="B959" s="2" t="str">
        <f>'06A_Варіанти'!B950</f>
        <v>TT_2222</v>
      </c>
      <c r="C959" s="2" t="str">
        <f>'06A_Варіанти'!D950</f>
        <v>Основний</v>
      </c>
      <c r="D959" s="2" t="str">
        <f>'06A_Варіанти'!C950</f>
        <v>РЦВ</v>
      </c>
      <c r="E959" s="2" t="str">
        <f>'06A_Варіанти'!S950</f>
        <v>DIRECT</v>
      </c>
      <c r="F959" s="2" t="str">
        <f>IF(O959='06A_Варіанти'!E950,'06A_Варіанти'!E$1,IF(O959='06A_Варіанти'!F950,'06A_Варіанти'!F$1,IF(O959='06A_Варіанти'!G950,'06A_Варіанти'!G$1,IF(O959='06A_Варіанти'!H950,'06A_Варіанти'!H$1,IF(O959='06A_Варіанти'!I950,'06A_Варіанти'!I$1,IF(O959='06A_Варіанти'!J950,'06A_Варіанти'!J$1,IF(O959='06A_Варіанти'!K950,'06A_Варіанти'!K$1,IF(O959='06A_Варіанти'!L950,'06A_Варіанти'!L$1,IF(O959='06A_Варіанти'!M950,'06A_Варіанти'!M$1,IF(O959='06A_Варіанти'!N950,'06A_Варіанти'!N$1,IF(O959='06A_Варіанти'!O950,'06A_Варіанти'!O$1,IF(O959='06A_Варіанти'!P950,'06A_Варіанти'!P$1,IF(O959='06A_Варіанти'!Q950,'06A_Варіанти'!Q$1,IF(O959='06A_Варіанти'!R950,'06A_Варіанти'!R$1,"НЕМАЄ МАРШРУТУ"))))))))))))))</f>
        <v>DIRECT</v>
      </c>
      <c r="G959" s="2" t="str">
        <f t="shared" si="98"/>
        <v>БЕЗ ЗМІН</v>
      </c>
      <c r="H959" s="2">
        <f>IF(G959="НЕМАЄ МАРШРУТУ",0,O959-'06A_Варіанти'!T950)</f>
        <v>0</v>
      </c>
      <c r="I959" s="2">
        <f>IFERROR(INDEX('04_Потоки'!$E:$E,MATCH(A959,'04_Потоки'!$A:$A,0)),0)</f>
        <v>2.2389999999999999</v>
      </c>
      <c r="J959" s="2">
        <f t="shared" si="99"/>
        <v>1</v>
      </c>
      <c r="K959" s="2">
        <f>IF(C959="РЦК макси",0,2*'06A_Варіанти'!T950*J959)</f>
        <v>846</v>
      </c>
      <c r="L959" s="2">
        <f t="shared" si="100"/>
        <v>846</v>
      </c>
      <c r="M959" s="2">
        <f t="shared" si="101"/>
        <v>0</v>
      </c>
      <c r="N959" s="9">
        <f t="shared" si="102"/>
        <v>0</v>
      </c>
      <c r="O959" s="2">
        <f>MIN(IF('07A_Конструктор'!$D$5="Так",'06A_Варіанти'!E950,1E+99),IF('07A_Конструктор'!$D$6="Так",'06A_Варіанти'!F950,1E+99),IF('07A_Конструктор'!$D$7="Так",'06A_Варіанти'!G950,1E+99),IF('07A_Конструктор'!$D$8="Так",'06A_Варіанти'!H950,1E+99),IF('07A_Конструктор'!$D$9="Так",'06A_Варіанти'!I950,1E+99),IF('07A_Конструктор'!$D$10="Так",'06A_Варіанти'!J950,1E+99),IF('07A_Конструктор'!$D$11="Так",'06A_Варіанти'!K950,1E+99),IF('07A_Конструктор'!$D$12="Так",'06A_Варіанти'!L950,1E+99),IF('07A_Конструктор'!$D$13="Так",'06A_Варіанти'!M950,1E+99),IF('07A_Конструктор'!$D$14="Так",'06A_Варіанти'!N950,1E+99),IF('07A_Конструктор'!$D$15="Так",'06A_Варіанти'!O950,1E+99),IF('07A_Конструктор'!$D$16="Так",'06A_Варіанти'!P950,1E+99),IF('07A_Конструктор'!$D$17="Так",'06A_Варіанти'!Q950,1E+99),IF('06A_Варіанти'!R950="",1E+99,'06A_Варіанти'!R950))</f>
        <v>423</v>
      </c>
      <c r="P959" s="2" t="str">
        <f t="shared" si="103"/>
        <v>5 т</v>
      </c>
      <c r="Q959" s="2">
        <f t="shared" si="104"/>
        <v>14</v>
      </c>
      <c r="R959" s="2">
        <f>IF(OR(C959="РЦК макси",C959="РЦЧ SKU"),"SKU-потік",IFERROR(VLOOKUP(D959,'02_РЦ'!$A$3:$I$7,5,FALSE),0))</f>
        <v>500</v>
      </c>
      <c r="S959" s="2" t="str">
        <f>IF(OR(C959="РЦК макси",C959="РЦЧ SKU"),"Не рахується в ліміт",IFERROR(VLOOKUP(D959,'02_РЦ'!$A$3:$I$7,9,FALSE),"Немає РЦ"))</f>
        <v>В межах</v>
      </c>
    </row>
    <row r="960" spans="1:19">
      <c r="A960" s="2" t="str">
        <f>'06A_Варіанти'!A951</f>
        <v>BASE_2230</v>
      </c>
      <c r="B960" s="2" t="str">
        <f>'06A_Варіанти'!B951</f>
        <v>TT_2230</v>
      </c>
      <c r="C960" s="2" t="str">
        <f>'06A_Варіанти'!D951</f>
        <v>Основний</v>
      </c>
      <c r="D960" s="2" t="str">
        <f>'06A_Варіанти'!C951</f>
        <v>РЦВ</v>
      </c>
      <c r="E960" s="2" t="str">
        <f>'06A_Варіанти'!S951</f>
        <v>DIRECT</v>
      </c>
      <c r="F960" s="2" t="str">
        <f>IF(O960='06A_Варіанти'!E951,'06A_Варіанти'!E$1,IF(O960='06A_Варіанти'!F951,'06A_Варіанти'!F$1,IF(O960='06A_Варіанти'!G951,'06A_Варіанти'!G$1,IF(O960='06A_Варіанти'!H951,'06A_Варіанти'!H$1,IF(O960='06A_Варіанти'!I951,'06A_Варіанти'!I$1,IF(O960='06A_Варіанти'!J951,'06A_Варіанти'!J$1,IF(O960='06A_Варіанти'!K951,'06A_Варіанти'!K$1,IF(O960='06A_Варіанти'!L951,'06A_Варіанти'!L$1,IF(O960='06A_Варіанти'!M951,'06A_Варіанти'!M$1,IF(O960='06A_Варіанти'!N951,'06A_Варіанти'!N$1,IF(O960='06A_Варіанти'!O951,'06A_Варіанти'!O$1,IF(O960='06A_Варіанти'!P951,'06A_Варіанти'!P$1,IF(O960='06A_Варіанти'!Q951,'06A_Варіанти'!Q$1,IF(O960='06A_Варіанти'!R951,'06A_Варіанти'!R$1,"НЕМАЄ МАРШРУТУ"))))))))))))))</f>
        <v>DIRECT</v>
      </c>
      <c r="G960" s="2" t="str">
        <f t="shared" si="98"/>
        <v>БЕЗ ЗМІН</v>
      </c>
      <c r="H960" s="2">
        <f>IF(G960="НЕМАЄ МАРШРУТУ",0,O960-'06A_Варіанти'!T951)</f>
        <v>0</v>
      </c>
      <c r="I960" s="2">
        <f>IFERROR(INDEX('04_Потоки'!$E:$E,MATCH(A960,'04_Потоки'!$A:$A,0)),0)</f>
        <v>2.2389999999999999</v>
      </c>
      <c r="J960" s="2">
        <f t="shared" si="99"/>
        <v>1</v>
      </c>
      <c r="K960" s="2">
        <f>IF(C960="РЦК макси",0,2*'06A_Варіанти'!T951*J960)</f>
        <v>125.6</v>
      </c>
      <c r="L960" s="2">
        <f t="shared" si="100"/>
        <v>125.6</v>
      </c>
      <c r="M960" s="2">
        <f t="shared" si="101"/>
        <v>0</v>
      </c>
      <c r="N960" s="9">
        <f t="shared" si="102"/>
        <v>0</v>
      </c>
      <c r="O960" s="2">
        <f>MIN(IF('07A_Конструктор'!$D$5="Так",'06A_Варіанти'!E951,1E+99),IF('07A_Конструктор'!$D$6="Так",'06A_Варіанти'!F951,1E+99),IF('07A_Конструктор'!$D$7="Так",'06A_Варіанти'!G951,1E+99),IF('07A_Конструктор'!$D$8="Так",'06A_Варіанти'!H951,1E+99),IF('07A_Конструктор'!$D$9="Так",'06A_Варіанти'!I951,1E+99),IF('07A_Конструктор'!$D$10="Так",'06A_Варіанти'!J951,1E+99),IF('07A_Конструктор'!$D$11="Так",'06A_Варіанти'!K951,1E+99),IF('07A_Конструктор'!$D$12="Так",'06A_Варіанти'!L951,1E+99),IF('07A_Конструктор'!$D$13="Так",'06A_Варіанти'!M951,1E+99),IF('07A_Конструктор'!$D$14="Так",'06A_Варіанти'!N951,1E+99),IF('07A_Конструктор'!$D$15="Так",'06A_Варіанти'!O951,1E+99),IF('07A_Конструктор'!$D$16="Так",'06A_Варіанти'!P951,1E+99),IF('07A_Конструктор'!$D$17="Так",'06A_Варіанти'!Q951,1E+99),IF('06A_Варіанти'!R951="",1E+99,'06A_Варіанти'!R951))</f>
        <v>62.8</v>
      </c>
      <c r="P960" s="2" t="str">
        <f t="shared" si="103"/>
        <v>5 т</v>
      </c>
      <c r="Q960" s="2">
        <f t="shared" si="104"/>
        <v>14</v>
      </c>
      <c r="R960" s="2">
        <f>IF(OR(C960="РЦК макси",C960="РЦЧ SKU"),"SKU-потік",IFERROR(VLOOKUP(D960,'02_РЦ'!$A$3:$I$7,5,FALSE),0))</f>
        <v>500</v>
      </c>
      <c r="S960" s="2" t="str">
        <f>IF(OR(C960="РЦК макси",C960="РЦЧ SKU"),"Не рахується в ліміт",IFERROR(VLOOKUP(D960,'02_РЦ'!$A$3:$I$7,9,FALSE),"Немає РЦ"))</f>
        <v>В межах</v>
      </c>
    </row>
    <row r="961" spans="1:19">
      <c r="A961" s="2" t="str">
        <f>'06A_Варіанти'!A952</f>
        <v>BASE_2235</v>
      </c>
      <c r="B961" s="2" t="str">
        <f>'06A_Варіанти'!B952</f>
        <v>TT_2235</v>
      </c>
      <c r="C961" s="2" t="str">
        <f>'06A_Варіанти'!D952</f>
        <v>Основний</v>
      </c>
      <c r="D961" s="2" t="str">
        <f>'06A_Варіанти'!C952</f>
        <v>РЦВ</v>
      </c>
      <c r="E961" s="2" t="str">
        <f>'06A_Варіанти'!S952</f>
        <v>DIRECT</v>
      </c>
      <c r="F961" s="2" t="str">
        <f>IF(O961='06A_Варіанти'!E952,'06A_Варіанти'!E$1,IF(O961='06A_Варіанти'!F952,'06A_Варіанти'!F$1,IF(O961='06A_Варіанти'!G952,'06A_Варіанти'!G$1,IF(O961='06A_Варіанти'!H952,'06A_Варіанти'!H$1,IF(O961='06A_Варіанти'!I952,'06A_Варіанти'!I$1,IF(O961='06A_Варіанти'!J952,'06A_Варіанти'!J$1,IF(O961='06A_Варіанти'!K952,'06A_Варіанти'!K$1,IF(O961='06A_Варіанти'!L952,'06A_Варіанти'!L$1,IF(O961='06A_Варіанти'!M952,'06A_Варіанти'!M$1,IF(O961='06A_Варіанти'!N952,'06A_Варіанти'!N$1,IF(O961='06A_Варіанти'!O952,'06A_Варіанти'!O$1,IF(O961='06A_Варіанти'!P952,'06A_Варіанти'!P$1,IF(O961='06A_Варіанти'!Q952,'06A_Варіанти'!Q$1,IF(O961='06A_Варіанти'!R952,'06A_Варіанти'!R$1,"НЕМАЄ МАРШРУТУ"))))))))))))))</f>
        <v>DIRECT</v>
      </c>
      <c r="G961" s="2" t="str">
        <f t="shared" si="98"/>
        <v>БЕЗ ЗМІН</v>
      </c>
      <c r="H961" s="2">
        <f>IF(G961="НЕМАЄ МАРШРУТУ",0,O961-'06A_Варіанти'!T952)</f>
        <v>0</v>
      </c>
      <c r="I961" s="2">
        <f>IFERROR(INDEX('04_Потоки'!$E:$E,MATCH(A961,'04_Потоки'!$A:$A,0)),0)</f>
        <v>2.2389999999999999</v>
      </c>
      <c r="J961" s="2">
        <f t="shared" si="99"/>
        <v>1</v>
      </c>
      <c r="K961" s="2">
        <f>IF(C961="РЦК макси",0,2*'06A_Варіанти'!T952*J961)</f>
        <v>406</v>
      </c>
      <c r="L961" s="2">
        <f t="shared" si="100"/>
        <v>406</v>
      </c>
      <c r="M961" s="2">
        <f t="shared" si="101"/>
        <v>0</v>
      </c>
      <c r="N961" s="9">
        <f t="shared" si="102"/>
        <v>0</v>
      </c>
      <c r="O961" s="2">
        <f>MIN(IF('07A_Конструктор'!$D$5="Так",'06A_Варіанти'!E952,1E+99),IF('07A_Конструктор'!$D$6="Так",'06A_Варіанти'!F952,1E+99),IF('07A_Конструктор'!$D$7="Так",'06A_Варіанти'!G952,1E+99),IF('07A_Конструктор'!$D$8="Так",'06A_Варіанти'!H952,1E+99),IF('07A_Конструктор'!$D$9="Так",'06A_Варіанти'!I952,1E+99),IF('07A_Конструктор'!$D$10="Так",'06A_Варіанти'!J952,1E+99),IF('07A_Конструктор'!$D$11="Так",'06A_Варіанти'!K952,1E+99),IF('07A_Конструктор'!$D$12="Так",'06A_Варіанти'!L952,1E+99),IF('07A_Конструктор'!$D$13="Так",'06A_Варіанти'!M952,1E+99),IF('07A_Конструктор'!$D$14="Так",'06A_Варіанти'!N952,1E+99),IF('07A_Конструктор'!$D$15="Так",'06A_Варіанти'!O952,1E+99),IF('07A_Конструктор'!$D$16="Так",'06A_Варіанти'!P952,1E+99),IF('07A_Конструктор'!$D$17="Так",'06A_Варіанти'!Q952,1E+99),IF('06A_Варіанти'!R952="",1E+99,'06A_Варіанти'!R952))</f>
        <v>203</v>
      </c>
      <c r="P961" s="2" t="str">
        <f t="shared" si="103"/>
        <v>5 т</v>
      </c>
      <c r="Q961" s="2">
        <f t="shared" si="104"/>
        <v>14</v>
      </c>
      <c r="R961" s="2">
        <f>IF(OR(C961="РЦК макси",C961="РЦЧ SKU"),"SKU-потік",IFERROR(VLOOKUP(D961,'02_РЦ'!$A$3:$I$7,5,FALSE),0))</f>
        <v>500</v>
      </c>
      <c r="S961" s="2" t="str">
        <f>IF(OR(C961="РЦК макси",C961="РЦЧ SKU"),"Не рахується в ліміт",IFERROR(VLOOKUP(D961,'02_РЦ'!$A$3:$I$7,9,FALSE),"Немає РЦ"))</f>
        <v>В межах</v>
      </c>
    </row>
    <row r="962" spans="1:19">
      <c r="A962" s="2" t="str">
        <f>'06A_Варіанти'!A953</f>
        <v>BASE_2242</v>
      </c>
      <c r="B962" s="2" t="str">
        <f>'06A_Варіанти'!B953</f>
        <v>TT_2242</v>
      </c>
      <c r="C962" s="2" t="str">
        <f>'06A_Варіанти'!D953</f>
        <v>Основний</v>
      </c>
      <c r="D962" s="2" t="str">
        <f>'06A_Варіанти'!C953</f>
        <v>РЦВ</v>
      </c>
      <c r="E962" s="2" t="str">
        <f>'06A_Варіанти'!S953</f>
        <v>DIRECT</v>
      </c>
      <c r="F962" s="2" t="str">
        <f>IF(O962='06A_Варіанти'!E953,'06A_Варіанти'!E$1,IF(O962='06A_Варіанти'!F953,'06A_Варіанти'!F$1,IF(O962='06A_Варіанти'!G953,'06A_Варіанти'!G$1,IF(O962='06A_Варіанти'!H953,'06A_Варіанти'!H$1,IF(O962='06A_Варіанти'!I953,'06A_Варіанти'!I$1,IF(O962='06A_Варіанти'!J953,'06A_Варіанти'!J$1,IF(O962='06A_Варіанти'!K953,'06A_Варіанти'!K$1,IF(O962='06A_Варіанти'!L953,'06A_Варіанти'!L$1,IF(O962='06A_Варіанти'!M953,'06A_Варіанти'!M$1,IF(O962='06A_Варіанти'!N953,'06A_Варіанти'!N$1,IF(O962='06A_Варіанти'!O953,'06A_Варіанти'!O$1,IF(O962='06A_Варіанти'!P953,'06A_Варіанти'!P$1,IF(O962='06A_Варіанти'!Q953,'06A_Варіанти'!Q$1,IF(O962='06A_Варіанти'!R953,'06A_Варіанти'!R$1,"НЕМАЄ МАРШРУТУ"))))))))))))))</f>
        <v>DIRECT</v>
      </c>
      <c r="G962" s="2" t="str">
        <f t="shared" si="98"/>
        <v>БЕЗ ЗМІН</v>
      </c>
      <c r="H962" s="2">
        <f>IF(G962="НЕМАЄ МАРШРУТУ",0,O962-'06A_Варіанти'!T953)</f>
        <v>0</v>
      </c>
      <c r="I962" s="2">
        <f>IFERROR(INDEX('04_Потоки'!$E:$E,MATCH(A962,'04_Потоки'!$A:$A,0)),0)</f>
        <v>2.2389999999999999</v>
      </c>
      <c r="J962" s="2">
        <f t="shared" si="99"/>
        <v>1</v>
      </c>
      <c r="K962" s="2">
        <f>IF(C962="РЦК макси",0,2*'06A_Варіанти'!T953*J962)</f>
        <v>142.19999999999999</v>
      </c>
      <c r="L962" s="2">
        <f t="shared" si="100"/>
        <v>142.19999999999999</v>
      </c>
      <c r="M962" s="2">
        <f t="shared" si="101"/>
        <v>0</v>
      </c>
      <c r="N962" s="9">
        <f t="shared" si="102"/>
        <v>0</v>
      </c>
      <c r="O962" s="2">
        <f>MIN(IF('07A_Конструктор'!$D$5="Так",'06A_Варіанти'!E953,1E+99),IF('07A_Конструктор'!$D$6="Так",'06A_Варіанти'!F953,1E+99),IF('07A_Конструктор'!$D$7="Так",'06A_Варіанти'!G953,1E+99),IF('07A_Конструктор'!$D$8="Так",'06A_Варіанти'!H953,1E+99),IF('07A_Конструктор'!$D$9="Так",'06A_Варіанти'!I953,1E+99),IF('07A_Конструктор'!$D$10="Так",'06A_Варіанти'!J953,1E+99),IF('07A_Конструктор'!$D$11="Так",'06A_Варіанти'!K953,1E+99),IF('07A_Конструктор'!$D$12="Так",'06A_Варіанти'!L953,1E+99),IF('07A_Конструктор'!$D$13="Так",'06A_Варіанти'!M953,1E+99),IF('07A_Конструктор'!$D$14="Так",'06A_Варіанти'!N953,1E+99),IF('07A_Конструктор'!$D$15="Так",'06A_Варіанти'!O953,1E+99),IF('07A_Конструктор'!$D$16="Так",'06A_Варіанти'!P953,1E+99),IF('07A_Конструктор'!$D$17="Так",'06A_Варіанти'!Q953,1E+99),IF('06A_Варіанти'!R953="",1E+99,'06A_Варіанти'!R953))</f>
        <v>71.099999999999994</v>
      </c>
      <c r="P962" s="2" t="str">
        <f t="shared" si="103"/>
        <v>5 т</v>
      </c>
      <c r="Q962" s="2">
        <f t="shared" si="104"/>
        <v>14</v>
      </c>
      <c r="R962" s="2">
        <f>IF(OR(C962="РЦК макси",C962="РЦЧ SKU"),"SKU-потік",IFERROR(VLOOKUP(D962,'02_РЦ'!$A$3:$I$7,5,FALSE),0))</f>
        <v>500</v>
      </c>
      <c r="S962" s="2" t="str">
        <f>IF(OR(C962="РЦК макси",C962="РЦЧ SKU"),"Не рахується в ліміт",IFERROR(VLOOKUP(D962,'02_РЦ'!$A$3:$I$7,9,FALSE),"Немає РЦ"))</f>
        <v>В межах</v>
      </c>
    </row>
    <row r="963" spans="1:19">
      <c r="A963" s="2" t="str">
        <f>'06A_Варіанти'!A954</f>
        <v>BASE_2249</v>
      </c>
      <c r="B963" s="2" t="str">
        <f>'06A_Варіанти'!B954</f>
        <v>TT_2249</v>
      </c>
      <c r="C963" s="2" t="str">
        <f>'06A_Варіанти'!D954</f>
        <v>Основний</v>
      </c>
      <c r="D963" s="2" t="str">
        <f>'06A_Варіанти'!C954</f>
        <v>РЦВ</v>
      </c>
      <c r="E963" s="2" t="str">
        <f>'06A_Варіанти'!S954</f>
        <v>DIRECT</v>
      </c>
      <c r="F963" s="2" t="str">
        <f>IF(O963='06A_Варіанти'!E954,'06A_Варіанти'!E$1,IF(O963='06A_Варіанти'!F954,'06A_Варіанти'!F$1,IF(O963='06A_Варіанти'!G954,'06A_Варіанти'!G$1,IF(O963='06A_Варіанти'!H954,'06A_Варіанти'!H$1,IF(O963='06A_Варіанти'!I954,'06A_Варіанти'!I$1,IF(O963='06A_Варіанти'!J954,'06A_Варіанти'!J$1,IF(O963='06A_Варіанти'!K954,'06A_Варіанти'!K$1,IF(O963='06A_Варіанти'!L954,'06A_Варіанти'!L$1,IF(O963='06A_Варіанти'!M954,'06A_Варіанти'!M$1,IF(O963='06A_Варіанти'!N954,'06A_Варіанти'!N$1,IF(O963='06A_Варіанти'!O954,'06A_Варіанти'!O$1,IF(O963='06A_Варіанти'!P954,'06A_Варіанти'!P$1,IF(O963='06A_Варіанти'!Q954,'06A_Варіанти'!Q$1,IF(O963='06A_Варіанти'!R954,'06A_Варіанти'!R$1,"НЕМАЄ МАРШРУТУ"))))))))))))))</f>
        <v>DIRECT</v>
      </c>
      <c r="G963" s="2" t="str">
        <f t="shared" si="98"/>
        <v>БЕЗ ЗМІН</v>
      </c>
      <c r="H963" s="2">
        <f>IF(G963="НЕМАЄ МАРШРУТУ",0,O963-'06A_Варіанти'!T954)</f>
        <v>0</v>
      </c>
      <c r="I963" s="2">
        <f>IFERROR(INDEX('04_Потоки'!$E:$E,MATCH(A963,'04_Потоки'!$A:$A,0)),0)</f>
        <v>2.2389999999999999</v>
      </c>
      <c r="J963" s="2">
        <f t="shared" si="99"/>
        <v>1</v>
      </c>
      <c r="K963" s="2">
        <f>IF(C963="РЦК макси",0,2*'06A_Варіанти'!T954*J963)</f>
        <v>66.400000000000006</v>
      </c>
      <c r="L963" s="2">
        <f t="shared" si="100"/>
        <v>66.400000000000006</v>
      </c>
      <c r="M963" s="2">
        <f t="shared" si="101"/>
        <v>0</v>
      </c>
      <c r="N963" s="9">
        <f t="shared" si="102"/>
        <v>0</v>
      </c>
      <c r="O963" s="2">
        <f>MIN(IF('07A_Конструктор'!$D$5="Так",'06A_Варіанти'!E954,1E+99),IF('07A_Конструктор'!$D$6="Так",'06A_Варіанти'!F954,1E+99),IF('07A_Конструктор'!$D$7="Так",'06A_Варіанти'!G954,1E+99),IF('07A_Конструктор'!$D$8="Так",'06A_Варіанти'!H954,1E+99),IF('07A_Конструктор'!$D$9="Так",'06A_Варіанти'!I954,1E+99),IF('07A_Конструктор'!$D$10="Так",'06A_Варіанти'!J954,1E+99),IF('07A_Конструктор'!$D$11="Так",'06A_Варіанти'!K954,1E+99),IF('07A_Конструктор'!$D$12="Так",'06A_Варіанти'!L954,1E+99),IF('07A_Конструктор'!$D$13="Так",'06A_Варіанти'!M954,1E+99),IF('07A_Конструктор'!$D$14="Так",'06A_Варіанти'!N954,1E+99),IF('07A_Конструктор'!$D$15="Так",'06A_Варіанти'!O954,1E+99),IF('07A_Конструктор'!$D$16="Так",'06A_Варіанти'!P954,1E+99),IF('07A_Конструктор'!$D$17="Так",'06A_Варіанти'!Q954,1E+99),IF('06A_Варіанти'!R954="",1E+99,'06A_Варіанти'!R954))</f>
        <v>33.200000000000003</v>
      </c>
      <c r="P963" s="2" t="str">
        <f t="shared" si="103"/>
        <v>5 т</v>
      </c>
      <c r="Q963" s="2">
        <f t="shared" si="104"/>
        <v>14</v>
      </c>
      <c r="R963" s="2">
        <f>IF(OR(C963="РЦК макси",C963="РЦЧ SKU"),"SKU-потік",IFERROR(VLOOKUP(D963,'02_РЦ'!$A$3:$I$7,5,FALSE),0))</f>
        <v>500</v>
      </c>
      <c r="S963" s="2" t="str">
        <f>IF(OR(C963="РЦК макси",C963="РЦЧ SKU"),"Не рахується в ліміт",IFERROR(VLOOKUP(D963,'02_РЦ'!$A$3:$I$7,9,FALSE),"Немає РЦ"))</f>
        <v>В межах</v>
      </c>
    </row>
    <row r="964" spans="1:19">
      <c r="A964" s="2" t="str">
        <f>'06A_Варіанти'!A955</f>
        <v>BASE_2250</v>
      </c>
      <c r="B964" s="2" t="str">
        <f>'06A_Варіанти'!B955</f>
        <v>TT_2250</v>
      </c>
      <c r="C964" s="2" t="str">
        <f>'06A_Варіанти'!D955</f>
        <v>Основний</v>
      </c>
      <c r="D964" s="2" t="str">
        <f>'06A_Варіанти'!C955</f>
        <v>РЦВ</v>
      </c>
      <c r="E964" s="2" t="str">
        <f>'06A_Варіанти'!S955</f>
        <v>DIRECT</v>
      </c>
      <c r="F964" s="2" t="str">
        <f>IF(O964='06A_Варіанти'!E955,'06A_Варіанти'!E$1,IF(O964='06A_Варіанти'!F955,'06A_Варіанти'!F$1,IF(O964='06A_Варіанти'!G955,'06A_Варіанти'!G$1,IF(O964='06A_Варіанти'!H955,'06A_Варіанти'!H$1,IF(O964='06A_Варіанти'!I955,'06A_Варіанти'!I$1,IF(O964='06A_Варіанти'!J955,'06A_Варіанти'!J$1,IF(O964='06A_Варіанти'!K955,'06A_Варіанти'!K$1,IF(O964='06A_Варіанти'!L955,'06A_Варіанти'!L$1,IF(O964='06A_Варіанти'!M955,'06A_Варіанти'!M$1,IF(O964='06A_Варіанти'!N955,'06A_Варіанти'!N$1,IF(O964='06A_Варіанти'!O955,'06A_Варіанти'!O$1,IF(O964='06A_Варіанти'!P955,'06A_Варіанти'!P$1,IF(O964='06A_Варіанти'!Q955,'06A_Варіанти'!Q$1,IF(O964='06A_Варіанти'!R955,'06A_Варіанти'!R$1,"НЕМАЄ МАРШРУТУ"))))))))))))))</f>
        <v>DIRECT</v>
      </c>
      <c r="G964" s="2" t="str">
        <f t="shared" si="98"/>
        <v>БЕЗ ЗМІН</v>
      </c>
      <c r="H964" s="2">
        <f>IF(G964="НЕМАЄ МАРШРУТУ",0,O964-'06A_Варіанти'!T955)</f>
        <v>0</v>
      </c>
      <c r="I964" s="2">
        <f>IFERROR(INDEX('04_Потоки'!$E:$E,MATCH(A964,'04_Потоки'!$A:$A,0)),0)</f>
        <v>2.2389999999999999</v>
      </c>
      <c r="J964" s="2">
        <f t="shared" si="99"/>
        <v>1</v>
      </c>
      <c r="K964" s="2">
        <f>IF(C964="РЦК макси",0,2*'06A_Варіанти'!T955*J964)</f>
        <v>890.2</v>
      </c>
      <c r="L964" s="2">
        <f t="shared" si="100"/>
        <v>890.2</v>
      </c>
      <c r="M964" s="2">
        <f t="shared" si="101"/>
        <v>0</v>
      </c>
      <c r="N964" s="9">
        <f t="shared" si="102"/>
        <v>0</v>
      </c>
      <c r="O964" s="2">
        <f>MIN(IF('07A_Конструктор'!$D$5="Так",'06A_Варіанти'!E955,1E+99),IF('07A_Конструктор'!$D$6="Так",'06A_Варіанти'!F955,1E+99),IF('07A_Конструктор'!$D$7="Так",'06A_Варіанти'!G955,1E+99),IF('07A_Конструктор'!$D$8="Так",'06A_Варіанти'!H955,1E+99),IF('07A_Конструктор'!$D$9="Так",'06A_Варіанти'!I955,1E+99),IF('07A_Конструктор'!$D$10="Так",'06A_Варіанти'!J955,1E+99),IF('07A_Конструктор'!$D$11="Так",'06A_Варіанти'!K955,1E+99),IF('07A_Конструктор'!$D$12="Так",'06A_Варіанти'!L955,1E+99),IF('07A_Конструктор'!$D$13="Так",'06A_Варіанти'!M955,1E+99),IF('07A_Конструктор'!$D$14="Так",'06A_Варіанти'!N955,1E+99),IF('07A_Конструктор'!$D$15="Так",'06A_Варіанти'!O955,1E+99),IF('07A_Конструктор'!$D$16="Так",'06A_Варіанти'!P955,1E+99),IF('07A_Конструктор'!$D$17="Так",'06A_Варіанти'!Q955,1E+99),IF('06A_Варіанти'!R955="",1E+99,'06A_Варіанти'!R955))</f>
        <v>445.1</v>
      </c>
      <c r="P964" s="2" t="str">
        <f t="shared" si="103"/>
        <v>5 т</v>
      </c>
      <c r="Q964" s="2">
        <f t="shared" si="104"/>
        <v>14</v>
      </c>
      <c r="R964" s="2">
        <f>IF(OR(C964="РЦК макси",C964="РЦЧ SKU"),"SKU-потік",IFERROR(VLOOKUP(D964,'02_РЦ'!$A$3:$I$7,5,FALSE),0))</f>
        <v>500</v>
      </c>
      <c r="S964" s="2" t="str">
        <f>IF(OR(C964="РЦК макси",C964="РЦЧ SKU"),"Не рахується в ліміт",IFERROR(VLOOKUP(D964,'02_РЦ'!$A$3:$I$7,9,FALSE),"Немає РЦ"))</f>
        <v>В межах</v>
      </c>
    </row>
    <row r="965" spans="1:19">
      <c r="A965" s="2" t="str">
        <f>'06A_Варіанти'!A956</f>
        <v>BASE_2251</v>
      </c>
      <c r="B965" s="2" t="str">
        <f>'06A_Варіанти'!B956</f>
        <v>TT_2251</v>
      </c>
      <c r="C965" s="2" t="str">
        <f>'06A_Варіанти'!D956</f>
        <v>Основний</v>
      </c>
      <c r="D965" s="2" t="str">
        <f>'06A_Варіанти'!C956</f>
        <v>РЦВ</v>
      </c>
      <c r="E965" s="2" t="str">
        <f>'06A_Варіанти'!S956</f>
        <v>DIRECT</v>
      </c>
      <c r="F965" s="2" t="str">
        <f>IF(O965='06A_Варіанти'!E956,'06A_Варіанти'!E$1,IF(O965='06A_Варіанти'!F956,'06A_Варіанти'!F$1,IF(O965='06A_Варіанти'!G956,'06A_Варіанти'!G$1,IF(O965='06A_Варіанти'!H956,'06A_Варіанти'!H$1,IF(O965='06A_Варіанти'!I956,'06A_Варіанти'!I$1,IF(O965='06A_Варіанти'!J956,'06A_Варіанти'!J$1,IF(O965='06A_Варіанти'!K956,'06A_Варіанти'!K$1,IF(O965='06A_Варіанти'!L956,'06A_Варіанти'!L$1,IF(O965='06A_Варіанти'!M956,'06A_Варіанти'!M$1,IF(O965='06A_Варіанти'!N956,'06A_Варіанти'!N$1,IF(O965='06A_Варіанти'!O956,'06A_Варіанти'!O$1,IF(O965='06A_Варіанти'!P956,'06A_Варіанти'!P$1,IF(O965='06A_Варіанти'!Q956,'06A_Варіанти'!Q$1,IF(O965='06A_Варіанти'!R956,'06A_Варіанти'!R$1,"НЕМАЄ МАРШРУТУ"))))))))))))))</f>
        <v>DIRECT</v>
      </c>
      <c r="G965" s="2" t="str">
        <f t="shared" si="98"/>
        <v>БЕЗ ЗМІН</v>
      </c>
      <c r="H965" s="2">
        <f>IF(G965="НЕМАЄ МАРШРУТУ",0,O965-'06A_Варіанти'!T956)</f>
        <v>0</v>
      </c>
      <c r="I965" s="2">
        <f>IFERROR(INDEX('04_Потоки'!$E:$E,MATCH(A965,'04_Потоки'!$A:$A,0)),0)</f>
        <v>2.2389999999999999</v>
      </c>
      <c r="J965" s="2">
        <f t="shared" si="99"/>
        <v>1</v>
      </c>
      <c r="K965" s="2">
        <f>IF(C965="РЦК макси",0,2*'06A_Варіанти'!T956*J965)</f>
        <v>443.6</v>
      </c>
      <c r="L965" s="2">
        <f t="shared" si="100"/>
        <v>443.6</v>
      </c>
      <c r="M965" s="2">
        <f t="shared" si="101"/>
        <v>0</v>
      </c>
      <c r="N965" s="9">
        <f t="shared" si="102"/>
        <v>0</v>
      </c>
      <c r="O965" s="2">
        <f>MIN(IF('07A_Конструктор'!$D$5="Так",'06A_Варіанти'!E956,1E+99),IF('07A_Конструктор'!$D$6="Так",'06A_Варіанти'!F956,1E+99),IF('07A_Конструктор'!$D$7="Так",'06A_Варіанти'!G956,1E+99),IF('07A_Конструктор'!$D$8="Так",'06A_Варіанти'!H956,1E+99),IF('07A_Конструктор'!$D$9="Так",'06A_Варіанти'!I956,1E+99),IF('07A_Конструктор'!$D$10="Так",'06A_Варіанти'!J956,1E+99),IF('07A_Конструктор'!$D$11="Так",'06A_Варіанти'!K956,1E+99),IF('07A_Конструктор'!$D$12="Так",'06A_Варіанти'!L956,1E+99),IF('07A_Конструктор'!$D$13="Так",'06A_Варіанти'!M956,1E+99),IF('07A_Конструктор'!$D$14="Так",'06A_Варіанти'!N956,1E+99),IF('07A_Конструктор'!$D$15="Так",'06A_Варіанти'!O956,1E+99),IF('07A_Конструктор'!$D$16="Так",'06A_Варіанти'!P956,1E+99),IF('07A_Конструктор'!$D$17="Так",'06A_Варіанти'!Q956,1E+99),IF('06A_Варіанти'!R956="",1E+99,'06A_Варіанти'!R956))</f>
        <v>221.8</v>
      </c>
      <c r="P965" s="2" t="str">
        <f t="shared" si="103"/>
        <v>5 т</v>
      </c>
      <c r="Q965" s="2">
        <f t="shared" si="104"/>
        <v>14</v>
      </c>
      <c r="R965" s="2">
        <f>IF(OR(C965="РЦК макси",C965="РЦЧ SKU"),"SKU-потік",IFERROR(VLOOKUP(D965,'02_РЦ'!$A$3:$I$7,5,FALSE),0))</f>
        <v>500</v>
      </c>
      <c r="S965" s="2" t="str">
        <f>IF(OR(C965="РЦК макси",C965="РЦЧ SKU"),"Не рахується в ліміт",IFERROR(VLOOKUP(D965,'02_РЦ'!$A$3:$I$7,9,FALSE),"Немає РЦ"))</f>
        <v>В межах</v>
      </c>
    </row>
    <row r="966" spans="1:19">
      <c r="A966" s="2" t="str">
        <f>'06A_Варіанти'!A957</f>
        <v>BASE_2252</v>
      </c>
      <c r="B966" s="2" t="str">
        <f>'06A_Варіанти'!B957</f>
        <v>TT_2252</v>
      </c>
      <c r="C966" s="2" t="str">
        <f>'06A_Варіанти'!D957</f>
        <v>Основний</v>
      </c>
      <c r="D966" s="2" t="str">
        <f>'06A_Варіанти'!C957</f>
        <v>РЦВ</v>
      </c>
      <c r="E966" s="2" t="str">
        <f>'06A_Варіанти'!S957</f>
        <v>DIRECT</v>
      </c>
      <c r="F966" s="2" t="str">
        <f>IF(O966='06A_Варіанти'!E957,'06A_Варіанти'!E$1,IF(O966='06A_Варіанти'!F957,'06A_Варіанти'!F$1,IF(O966='06A_Варіанти'!G957,'06A_Варіанти'!G$1,IF(O966='06A_Варіанти'!H957,'06A_Варіанти'!H$1,IF(O966='06A_Варіанти'!I957,'06A_Варіанти'!I$1,IF(O966='06A_Варіанти'!J957,'06A_Варіанти'!J$1,IF(O966='06A_Варіанти'!K957,'06A_Варіанти'!K$1,IF(O966='06A_Варіанти'!L957,'06A_Варіанти'!L$1,IF(O966='06A_Варіанти'!M957,'06A_Варіанти'!M$1,IF(O966='06A_Варіанти'!N957,'06A_Варіанти'!N$1,IF(O966='06A_Варіанти'!O957,'06A_Варіанти'!O$1,IF(O966='06A_Варіанти'!P957,'06A_Варіанти'!P$1,IF(O966='06A_Варіанти'!Q957,'06A_Варіанти'!Q$1,IF(O966='06A_Варіанти'!R957,'06A_Варіанти'!R$1,"НЕМАЄ МАРШРУТУ"))))))))))))))</f>
        <v>DIRECT</v>
      </c>
      <c r="G966" s="2" t="str">
        <f t="shared" si="98"/>
        <v>БЕЗ ЗМІН</v>
      </c>
      <c r="H966" s="2">
        <f>IF(G966="НЕМАЄ МАРШРУТУ",0,O966-'06A_Варіанти'!T957)</f>
        <v>0</v>
      </c>
      <c r="I966" s="2">
        <f>IFERROR(INDEX('04_Потоки'!$E:$E,MATCH(A966,'04_Потоки'!$A:$A,0)),0)</f>
        <v>2.2389999999999999</v>
      </c>
      <c r="J966" s="2">
        <f t="shared" si="99"/>
        <v>1</v>
      </c>
      <c r="K966" s="2">
        <f>IF(C966="РЦК макси",0,2*'06A_Варіанти'!T957*J966)</f>
        <v>461.6</v>
      </c>
      <c r="L966" s="2">
        <f t="shared" si="100"/>
        <v>461.6</v>
      </c>
      <c r="M966" s="2">
        <f t="shared" si="101"/>
        <v>0</v>
      </c>
      <c r="N966" s="9">
        <f t="shared" si="102"/>
        <v>0</v>
      </c>
      <c r="O966" s="2">
        <f>MIN(IF('07A_Конструктор'!$D$5="Так",'06A_Варіанти'!E957,1E+99),IF('07A_Конструктор'!$D$6="Так",'06A_Варіанти'!F957,1E+99),IF('07A_Конструктор'!$D$7="Так",'06A_Варіанти'!G957,1E+99),IF('07A_Конструктор'!$D$8="Так",'06A_Варіанти'!H957,1E+99),IF('07A_Конструктор'!$D$9="Так",'06A_Варіанти'!I957,1E+99),IF('07A_Конструктор'!$D$10="Так",'06A_Варіанти'!J957,1E+99),IF('07A_Конструктор'!$D$11="Так",'06A_Варіанти'!K957,1E+99),IF('07A_Конструктор'!$D$12="Так",'06A_Варіанти'!L957,1E+99),IF('07A_Конструктор'!$D$13="Так",'06A_Варіанти'!M957,1E+99),IF('07A_Конструктор'!$D$14="Так",'06A_Варіанти'!N957,1E+99),IF('07A_Конструктор'!$D$15="Так",'06A_Варіанти'!O957,1E+99),IF('07A_Конструктор'!$D$16="Так",'06A_Варіанти'!P957,1E+99),IF('07A_Конструктор'!$D$17="Так",'06A_Варіанти'!Q957,1E+99),IF('06A_Варіанти'!R957="",1E+99,'06A_Варіанти'!R957))</f>
        <v>230.8</v>
      </c>
      <c r="P966" s="2" t="str">
        <f t="shared" si="103"/>
        <v>5 т</v>
      </c>
      <c r="Q966" s="2">
        <f t="shared" si="104"/>
        <v>14</v>
      </c>
      <c r="R966" s="2">
        <f>IF(OR(C966="РЦК макси",C966="РЦЧ SKU"),"SKU-потік",IFERROR(VLOOKUP(D966,'02_РЦ'!$A$3:$I$7,5,FALSE),0))</f>
        <v>500</v>
      </c>
      <c r="S966" s="2" t="str">
        <f>IF(OR(C966="РЦК макси",C966="РЦЧ SKU"),"Не рахується в ліміт",IFERROR(VLOOKUP(D966,'02_РЦ'!$A$3:$I$7,9,FALSE),"Немає РЦ"))</f>
        <v>В межах</v>
      </c>
    </row>
    <row r="967" spans="1:19">
      <c r="A967" s="2" t="str">
        <f>'06A_Варіанти'!A958</f>
        <v>BASE_2253</v>
      </c>
      <c r="B967" s="2" t="str">
        <f>'06A_Варіанти'!B958</f>
        <v>TT_2253</v>
      </c>
      <c r="C967" s="2" t="str">
        <f>'06A_Варіанти'!D958</f>
        <v>Основний</v>
      </c>
      <c r="D967" s="2" t="str">
        <f>'06A_Варіанти'!C958</f>
        <v>РЦВ</v>
      </c>
      <c r="E967" s="2" t="str">
        <f>'06A_Варіанти'!S958</f>
        <v>DIRECT</v>
      </c>
      <c r="F967" s="2" t="str">
        <f>IF(O967='06A_Варіанти'!E958,'06A_Варіанти'!E$1,IF(O967='06A_Варіанти'!F958,'06A_Варіанти'!F$1,IF(O967='06A_Варіанти'!G958,'06A_Варіанти'!G$1,IF(O967='06A_Варіанти'!H958,'06A_Варіанти'!H$1,IF(O967='06A_Варіанти'!I958,'06A_Варіанти'!I$1,IF(O967='06A_Варіанти'!J958,'06A_Варіанти'!J$1,IF(O967='06A_Варіанти'!K958,'06A_Варіанти'!K$1,IF(O967='06A_Варіанти'!L958,'06A_Варіанти'!L$1,IF(O967='06A_Варіанти'!M958,'06A_Варіанти'!M$1,IF(O967='06A_Варіанти'!N958,'06A_Варіанти'!N$1,IF(O967='06A_Варіанти'!O958,'06A_Варіанти'!O$1,IF(O967='06A_Варіанти'!P958,'06A_Варіанти'!P$1,IF(O967='06A_Варіанти'!Q958,'06A_Варіанти'!Q$1,IF(O967='06A_Варіанти'!R958,'06A_Варіанти'!R$1,"НЕМАЄ МАРШРУТУ"))))))))))))))</f>
        <v>DIRECT</v>
      </c>
      <c r="G967" s="2" t="str">
        <f t="shared" si="98"/>
        <v>БЕЗ ЗМІН</v>
      </c>
      <c r="H967" s="2">
        <f>IF(G967="НЕМАЄ МАРШРУТУ",0,O967-'06A_Варіанти'!T958)</f>
        <v>0</v>
      </c>
      <c r="I967" s="2">
        <f>IFERROR(INDEX('04_Потоки'!$E:$E,MATCH(A967,'04_Потоки'!$A:$A,0)),0)</f>
        <v>2.2389999999999999</v>
      </c>
      <c r="J967" s="2">
        <f t="shared" si="99"/>
        <v>1</v>
      </c>
      <c r="K967" s="2">
        <f>IF(C967="РЦК макси",0,2*'06A_Варіанти'!T958*J967)</f>
        <v>463.4</v>
      </c>
      <c r="L967" s="2">
        <f t="shared" si="100"/>
        <v>463.4</v>
      </c>
      <c r="M967" s="2">
        <f t="shared" si="101"/>
        <v>0</v>
      </c>
      <c r="N967" s="9">
        <f t="shared" si="102"/>
        <v>0</v>
      </c>
      <c r="O967" s="2">
        <f>MIN(IF('07A_Конструктор'!$D$5="Так",'06A_Варіанти'!E958,1E+99),IF('07A_Конструктор'!$D$6="Так",'06A_Варіанти'!F958,1E+99),IF('07A_Конструктор'!$D$7="Так",'06A_Варіанти'!G958,1E+99),IF('07A_Конструктор'!$D$8="Так",'06A_Варіанти'!H958,1E+99),IF('07A_Конструктор'!$D$9="Так",'06A_Варіанти'!I958,1E+99),IF('07A_Конструктор'!$D$10="Так",'06A_Варіанти'!J958,1E+99),IF('07A_Конструктор'!$D$11="Так",'06A_Варіанти'!K958,1E+99),IF('07A_Конструктор'!$D$12="Так",'06A_Варіанти'!L958,1E+99),IF('07A_Конструктор'!$D$13="Так",'06A_Варіанти'!M958,1E+99),IF('07A_Конструктор'!$D$14="Так",'06A_Варіанти'!N958,1E+99),IF('07A_Конструктор'!$D$15="Так",'06A_Варіанти'!O958,1E+99),IF('07A_Конструктор'!$D$16="Так",'06A_Варіанти'!P958,1E+99),IF('07A_Конструктор'!$D$17="Так",'06A_Варіанти'!Q958,1E+99),IF('06A_Варіанти'!R958="",1E+99,'06A_Варіанти'!R958))</f>
        <v>231.7</v>
      </c>
      <c r="P967" s="2" t="str">
        <f t="shared" si="103"/>
        <v>5 т</v>
      </c>
      <c r="Q967" s="2">
        <f t="shared" si="104"/>
        <v>14</v>
      </c>
      <c r="R967" s="2">
        <f>IF(OR(C967="РЦК макси",C967="РЦЧ SKU"),"SKU-потік",IFERROR(VLOOKUP(D967,'02_РЦ'!$A$3:$I$7,5,FALSE),0))</f>
        <v>500</v>
      </c>
      <c r="S967" s="2" t="str">
        <f>IF(OR(C967="РЦК макси",C967="РЦЧ SKU"),"Не рахується в ліміт",IFERROR(VLOOKUP(D967,'02_РЦ'!$A$3:$I$7,9,FALSE),"Немає РЦ"))</f>
        <v>В межах</v>
      </c>
    </row>
    <row r="968" spans="1:19">
      <c r="A968" s="2" t="str">
        <f>'06A_Варіанти'!A959</f>
        <v>BASE_2255</v>
      </c>
      <c r="B968" s="2" t="str">
        <f>'06A_Варіанти'!B959</f>
        <v>TT_2255</v>
      </c>
      <c r="C968" s="2" t="str">
        <f>'06A_Варіанти'!D959</f>
        <v>Основний</v>
      </c>
      <c r="D968" s="2" t="str">
        <f>'06A_Варіанти'!C959</f>
        <v>РЦП</v>
      </c>
      <c r="E968" s="2" t="str">
        <f>'06A_Варіанти'!S959</f>
        <v>DIRECT</v>
      </c>
      <c r="F968" s="2" t="str">
        <f>IF(O968='06A_Варіанти'!E959,'06A_Варіанти'!E$1,IF(O968='06A_Варіанти'!F959,'06A_Варіанти'!F$1,IF(O968='06A_Варіанти'!G959,'06A_Варіанти'!G$1,IF(O968='06A_Варіанти'!H959,'06A_Варіанти'!H$1,IF(O968='06A_Варіанти'!I959,'06A_Варіанти'!I$1,IF(O968='06A_Варіанти'!J959,'06A_Варіанти'!J$1,IF(O968='06A_Варіанти'!K959,'06A_Варіанти'!K$1,IF(O968='06A_Варіанти'!L959,'06A_Варіанти'!L$1,IF(O968='06A_Варіанти'!M959,'06A_Варіанти'!M$1,IF(O968='06A_Варіанти'!N959,'06A_Варіанти'!N$1,IF(O968='06A_Варіанти'!O959,'06A_Варіанти'!O$1,IF(O968='06A_Варіанти'!P959,'06A_Варіанти'!P$1,IF(O968='06A_Варіанти'!Q959,'06A_Варіанти'!Q$1,IF(O968='06A_Варіанти'!R959,'06A_Варіанти'!R$1,"НЕМАЄ МАРШРУТУ"))))))))))))))</f>
        <v>DIRECT</v>
      </c>
      <c r="G968" s="2" t="str">
        <f t="shared" si="98"/>
        <v>БЕЗ ЗМІН</v>
      </c>
      <c r="H968" s="2">
        <f>IF(G968="НЕМАЄ МАРШРУТУ",0,O968-'06A_Варіанти'!T959)</f>
        <v>0</v>
      </c>
      <c r="I968" s="2">
        <f>IFERROR(INDEX('04_Потоки'!$E:$E,MATCH(A968,'04_Потоки'!$A:$A,0)),0)</f>
        <v>2.2389999999999999</v>
      </c>
      <c r="J968" s="2">
        <f t="shared" si="99"/>
        <v>1</v>
      </c>
      <c r="K968" s="2">
        <f>IF(C968="РЦК макси",0,2*'06A_Варіанти'!T959*J968)</f>
        <v>664.8</v>
      </c>
      <c r="L968" s="2">
        <f t="shared" si="100"/>
        <v>664.8</v>
      </c>
      <c r="M968" s="2">
        <f t="shared" si="101"/>
        <v>0</v>
      </c>
      <c r="N968" s="9">
        <f t="shared" si="102"/>
        <v>0</v>
      </c>
      <c r="O968" s="2">
        <f>MIN(IF('07A_Конструктор'!$D$5="Так",'06A_Варіанти'!E959,1E+99),IF('07A_Конструктор'!$D$6="Так",'06A_Варіанти'!F959,1E+99),IF('07A_Конструктор'!$D$7="Так",'06A_Варіанти'!G959,1E+99),IF('07A_Конструктор'!$D$8="Так",'06A_Варіанти'!H959,1E+99),IF('07A_Конструктор'!$D$9="Так",'06A_Варіанти'!I959,1E+99),IF('07A_Конструктор'!$D$10="Так",'06A_Варіанти'!J959,1E+99),IF('07A_Конструктор'!$D$11="Так",'06A_Варіанти'!K959,1E+99),IF('07A_Конструктор'!$D$12="Так",'06A_Варіанти'!L959,1E+99),IF('07A_Конструктор'!$D$13="Так",'06A_Варіанти'!M959,1E+99),IF('07A_Конструктор'!$D$14="Так",'06A_Варіанти'!N959,1E+99),IF('07A_Конструктор'!$D$15="Так",'06A_Варіанти'!O959,1E+99),IF('07A_Конструктор'!$D$16="Так",'06A_Варіанти'!P959,1E+99),IF('07A_Конструктор'!$D$17="Так",'06A_Варіанти'!Q959,1E+99),IF('06A_Варіанти'!R959="",1E+99,'06A_Варіанти'!R959))</f>
        <v>332.4</v>
      </c>
      <c r="P968" s="2" t="str">
        <f t="shared" si="103"/>
        <v>5 т</v>
      </c>
      <c r="Q968" s="2">
        <f t="shared" si="104"/>
        <v>14</v>
      </c>
      <c r="R968" s="2">
        <f>IF(OR(C968="РЦК макси",C968="РЦЧ SKU"),"SKU-потік",IFERROR(VLOOKUP(D968,'02_РЦ'!$A$3:$I$7,5,FALSE),0))</f>
        <v>800</v>
      </c>
      <c r="S968" s="2" t="str">
        <f>IF(OR(C968="РЦК макси",C968="РЦЧ SKU"),"Не рахується в ліміт",IFERROR(VLOOKUP(D968,'02_РЦ'!$A$3:$I$7,9,FALSE),"Немає РЦ"))</f>
        <v>В межах</v>
      </c>
    </row>
    <row r="969" spans="1:19">
      <c r="A969" s="2" t="str">
        <f>'06A_Варіанти'!A960</f>
        <v>BASE_2266</v>
      </c>
      <c r="B969" s="2" t="str">
        <f>'06A_Варіанти'!B960</f>
        <v>TT_2266</v>
      </c>
      <c r="C969" s="2" t="str">
        <f>'06A_Варіанти'!D960</f>
        <v>Основний</v>
      </c>
      <c r="D969" s="2" t="str">
        <f>'06A_Варіанти'!C960</f>
        <v>РЦП</v>
      </c>
      <c r="E969" s="2" t="str">
        <f>'06A_Варіанти'!S960</f>
        <v>DIRECT</v>
      </c>
      <c r="F969" s="2" t="str">
        <f>IF(O969='06A_Варіанти'!E960,'06A_Варіанти'!E$1,IF(O969='06A_Варіанти'!F960,'06A_Варіанти'!F$1,IF(O969='06A_Варіанти'!G960,'06A_Варіанти'!G$1,IF(O969='06A_Варіанти'!H960,'06A_Варіанти'!H$1,IF(O969='06A_Варіанти'!I960,'06A_Варіанти'!I$1,IF(O969='06A_Варіанти'!J960,'06A_Варіанти'!J$1,IF(O969='06A_Варіанти'!K960,'06A_Варіанти'!K$1,IF(O969='06A_Варіанти'!L960,'06A_Варіанти'!L$1,IF(O969='06A_Варіанти'!M960,'06A_Варіанти'!M$1,IF(O969='06A_Варіанти'!N960,'06A_Варіанти'!N$1,IF(O969='06A_Варіанти'!O960,'06A_Варіанти'!O$1,IF(O969='06A_Варіанти'!P960,'06A_Варіанти'!P$1,IF(O969='06A_Варіанти'!Q960,'06A_Варіанти'!Q$1,IF(O969='06A_Варіанти'!R960,'06A_Варіанти'!R$1,"НЕМАЄ МАРШРУТУ"))))))))))))))</f>
        <v>DIRECT</v>
      </c>
      <c r="G969" s="2" t="str">
        <f t="shared" si="98"/>
        <v>БЕЗ ЗМІН</v>
      </c>
      <c r="H969" s="2">
        <f>IF(G969="НЕМАЄ МАРШРУТУ",0,O969-'06A_Варіанти'!T960)</f>
        <v>0</v>
      </c>
      <c r="I969" s="2">
        <f>IFERROR(INDEX('04_Потоки'!$E:$E,MATCH(A969,'04_Потоки'!$A:$A,0)),0)</f>
        <v>2.2389999999999999</v>
      </c>
      <c r="J969" s="2">
        <f t="shared" si="99"/>
        <v>1</v>
      </c>
      <c r="K969" s="2">
        <f>IF(C969="РЦК макси",0,2*'06A_Варіанти'!T960*J969)</f>
        <v>431.2</v>
      </c>
      <c r="L969" s="2">
        <f t="shared" si="100"/>
        <v>431.2</v>
      </c>
      <c r="M969" s="2">
        <f t="shared" si="101"/>
        <v>0</v>
      </c>
      <c r="N969" s="9">
        <f t="shared" si="102"/>
        <v>0</v>
      </c>
      <c r="O969" s="2">
        <f>MIN(IF('07A_Конструктор'!$D$5="Так",'06A_Варіанти'!E960,1E+99),IF('07A_Конструктор'!$D$6="Так",'06A_Варіанти'!F960,1E+99),IF('07A_Конструктор'!$D$7="Так",'06A_Варіанти'!G960,1E+99),IF('07A_Конструктор'!$D$8="Так",'06A_Варіанти'!H960,1E+99),IF('07A_Конструктор'!$D$9="Так",'06A_Варіанти'!I960,1E+99),IF('07A_Конструктор'!$D$10="Так",'06A_Варіанти'!J960,1E+99),IF('07A_Конструктор'!$D$11="Так",'06A_Варіанти'!K960,1E+99),IF('07A_Конструктор'!$D$12="Так",'06A_Варіанти'!L960,1E+99),IF('07A_Конструктор'!$D$13="Так",'06A_Варіанти'!M960,1E+99),IF('07A_Конструктор'!$D$14="Так",'06A_Варіанти'!N960,1E+99),IF('07A_Конструктор'!$D$15="Так",'06A_Варіанти'!O960,1E+99),IF('07A_Конструктор'!$D$16="Так",'06A_Варіанти'!P960,1E+99),IF('07A_Конструктор'!$D$17="Так",'06A_Варіанти'!Q960,1E+99),IF('06A_Варіанти'!R960="",1E+99,'06A_Варіанти'!R960))</f>
        <v>215.6</v>
      </c>
      <c r="P969" s="2" t="str">
        <f t="shared" si="103"/>
        <v>5 т</v>
      </c>
      <c r="Q969" s="2">
        <f t="shared" si="104"/>
        <v>14</v>
      </c>
      <c r="R969" s="2">
        <f>IF(OR(C969="РЦК макси",C969="РЦЧ SKU"),"SKU-потік",IFERROR(VLOOKUP(D969,'02_РЦ'!$A$3:$I$7,5,FALSE),0))</f>
        <v>800</v>
      </c>
      <c r="S969" s="2" t="str">
        <f>IF(OR(C969="РЦК макси",C969="РЦЧ SKU"),"Не рахується в ліміт",IFERROR(VLOOKUP(D969,'02_РЦ'!$A$3:$I$7,9,FALSE),"Немає РЦ"))</f>
        <v>В межах</v>
      </c>
    </row>
    <row r="970" spans="1:19">
      <c r="A970" s="2" t="str">
        <f>'06A_Варіанти'!A961</f>
        <v>BASE_2267</v>
      </c>
      <c r="B970" s="2" t="str">
        <f>'06A_Варіанти'!B961</f>
        <v>TT_2267</v>
      </c>
      <c r="C970" s="2" t="str">
        <f>'06A_Варіанти'!D961</f>
        <v>Основний</v>
      </c>
      <c r="D970" s="2" t="str">
        <f>'06A_Варіанти'!C961</f>
        <v>РЦП</v>
      </c>
      <c r="E970" s="2" t="str">
        <f>'06A_Варіанти'!S961</f>
        <v>DIRECT</v>
      </c>
      <c r="F970" s="2" t="str">
        <f>IF(O970='06A_Варіанти'!E961,'06A_Варіанти'!E$1,IF(O970='06A_Варіанти'!F961,'06A_Варіанти'!F$1,IF(O970='06A_Варіанти'!G961,'06A_Варіанти'!G$1,IF(O970='06A_Варіанти'!H961,'06A_Варіанти'!H$1,IF(O970='06A_Варіанти'!I961,'06A_Варіанти'!I$1,IF(O970='06A_Варіанти'!J961,'06A_Варіанти'!J$1,IF(O970='06A_Варіанти'!K961,'06A_Варіанти'!K$1,IF(O970='06A_Варіанти'!L961,'06A_Варіанти'!L$1,IF(O970='06A_Варіанти'!M961,'06A_Варіанти'!M$1,IF(O970='06A_Варіанти'!N961,'06A_Варіанти'!N$1,IF(O970='06A_Варіанти'!O961,'06A_Варіанти'!O$1,IF(O970='06A_Варіанти'!P961,'06A_Варіанти'!P$1,IF(O970='06A_Варіанти'!Q961,'06A_Варіанти'!Q$1,IF(O970='06A_Варіанти'!R961,'06A_Варіанти'!R$1,"НЕМАЄ МАРШРУТУ"))))))))))))))</f>
        <v>DIRECT</v>
      </c>
      <c r="G970" s="2" t="str">
        <f t="shared" si="98"/>
        <v>БЕЗ ЗМІН</v>
      </c>
      <c r="H970" s="2">
        <f>IF(G970="НЕМАЄ МАРШРУТУ",0,O970-'06A_Варіанти'!T961)</f>
        <v>0</v>
      </c>
      <c r="I970" s="2">
        <f>IFERROR(INDEX('04_Потоки'!$E:$E,MATCH(A970,'04_Потоки'!$A:$A,0)),0)</f>
        <v>2.2389999999999999</v>
      </c>
      <c r="J970" s="2">
        <f t="shared" si="99"/>
        <v>1</v>
      </c>
      <c r="K970" s="2">
        <f>IF(C970="РЦК макси",0,2*'06A_Варіанти'!T961*J970)</f>
        <v>478</v>
      </c>
      <c r="L970" s="2">
        <f t="shared" si="100"/>
        <v>478</v>
      </c>
      <c r="M970" s="2">
        <f t="shared" si="101"/>
        <v>0</v>
      </c>
      <c r="N970" s="9">
        <f t="shared" si="102"/>
        <v>0</v>
      </c>
      <c r="O970" s="2">
        <f>MIN(IF('07A_Конструктор'!$D$5="Так",'06A_Варіанти'!E961,1E+99),IF('07A_Конструктор'!$D$6="Так",'06A_Варіанти'!F961,1E+99),IF('07A_Конструктор'!$D$7="Так",'06A_Варіанти'!G961,1E+99),IF('07A_Конструктор'!$D$8="Так",'06A_Варіанти'!H961,1E+99),IF('07A_Конструктор'!$D$9="Так",'06A_Варіанти'!I961,1E+99),IF('07A_Конструктор'!$D$10="Так",'06A_Варіанти'!J961,1E+99),IF('07A_Конструктор'!$D$11="Так",'06A_Варіанти'!K961,1E+99),IF('07A_Конструктор'!$D$12="Так",'06A_Варіанти'!L961,1E+99),IF('07A_Конструктор'!$D$13="Так",'06A_Варіанти'!M961,1E+99),IF('07A_Конструктор'!$D$14="Так",'06A_Варіанти'!N961,1E+99),IF('07A_Конструктор'!$D$15="Так",'06A_Варіанти'!O961,1E+99),IF('07A_Конструктор'!$D$16="Так",'06A_Варіанти'!P961,1E+99),IF('07A_Конструктор'!$D$17="Так",'06A_Варіанти'!Q961,1E+99),IF('06A_Варіанти'!R961="",1E+99,'06A_Варіанти'!R961))</f>
        <v>239</v>
      </c>
      <c r="P970" s="2" t="str">
        <f t="shared" si="103"/>
        <v>5 т</v>
      </c>
      <c r="Q970" s="2">
        <f t="shared" si="104"/>
        <v>14</v>
      </c>
      <c r="R970" s="2">
        <f>IF(OR(C970="РЦК макси",C970="РЦЧ SKU"),"SKU-потік",IFERROR(VLOOKUP(D970,'02_РЦ'!$A$3:$I$7,5,FALSE),0))</f>
        <v>800</v>
      </c>
      <c r="S970" s="2" t="str">
        <f>IF(OR(C970="РЦК макси",C970="РЦЧ SKU"),"Не рахується в ліміт",IFERROR(VLOOKUP(D970,'02_РЦ'!$A$3:$I$7,9,FALSE),"Немає РЦ"))</f>
        <v>В межах</v>
      </c>
    </row>
    <row r="971" spans="1:19">
      <c r="A971" s="2" t="str">
        <f>'06A_Варіанти'!A962</f>
        <v>BASE_2274</v>
      </c>
      <c r="B971" s="2" t="str">
        <f>'06A_Варіанти'!B962</f>
        <v>TT_2274</v>
      </c>
      <c r="C971" s="2" t="str">
        <f>'06A_Варіанти'!D962</f>
        <v>Основний</v>
      </c>
      <c r="D971" s="2" t="str">
        <f>'06A_Варіанти'!C962</f>
        <v>РЦВ</v>
      </c>
      <c r="E971" s="2" t="str">
        <f>'06A_Варіанти'!S962</f>
        <v>DIRECT</v>
      </c>
      <c r="F971" s="2" t="str">
        <f>IF(O971='06A_Варіанти'!E962,'06A_Варіанти'!E$1,IF(O971='06A_Варіанти'!F962,'06A_Варіанти'!F$1,IF(O971='06A_Варіанти'!G962,'06A_Варіанти'!G$1,IF(O971='06A_Варіанти'!H962,'06A_Варіанти'!H$1,IF(O971='06A_Варіанти'!I962,'06A_Варіанти'!I$1,IF(O971='06A_Варіанти'!J962,'06A_Варіанти'!J$1,IF(O971='06A_Варіанти'!K962,'06A_Варіанти'!K$1,IF(O971='06A_Варіанти'!L962,'06A_Варіанти'!L$1,IF(O971='06A_Варіанти'!M962,'06A_Варіанти'!M$1,IF(O971='06A_Варіанти'!N962,'06A_Варіанти'!N$1,IF(O971='06A_Варіанти'!O962,'06A_Варіанти'!O$1,IF(O971='06A_Варіанти'!P962,'06A_Варіанти'!P$1,IF(O971='06A_Варіанти'!Q962,'06A_Варіанти'!Q$1,IF(O971='06A_Варіанти'!R962,'06A_Варіанти'!R$1,"НЕМАЄ МАРШРУТУ"))))))))))))))</f>
        <v>DIRECT</v>
      </c>
      <c r="G971" s="2" t="str">
        <f t="shared" ref="G971:G1034" si="105">IF(O971&gt;1E+90,"НЕМАЄ МАРШРУТУ",IF(F971=E971,"БЕЗ ЗМІН","ЗМІНЕНО"))</f>
        <v>БЕЗ ЗМІН</v>
      </c>
      <c r="H971" s="2">
        <f>IF(G971="НЕМАЄ МАРШРУТУ",0,O971-'06A_Варіанти'!T962)</f>
        <v>0</v>
      </c>
      <c r="I971" s="2">
        <f>IFERROR(INDEX('04_Потоки'!$E:$E,MATCH(A971,'04_Потоки'!$A:$A,0)),0)</f>
        <v>2.2389999999999999</v>
      </c>
      <c r="J971" s="2">
        <f t="shared" ref="J971:J1034" si="106">ROUNDUP(I971/20,0)</f>
        <v>1</v>
      </c>
      <c r="K971" s="2">
        <f>IF(C971="РЦК макси",0,2*'06A_Варіанти'!T962*J971)</f>
        <v>880.2</v>
      </c>
      <c r="L971" s="2">
        <f t="shared" ref="L971:L1034" si="107">IF(C971="РЦК макси",0,IF(G971="НЕМАЄ МАРШРУТУ",0,2*O971*J971))</f>
        <v>880.2</v>
      </c>
      <c r="M971" s="2">
        <f t="shared" ref="M971:M1034" si="108">L971-K971</f>
        <v>0</v>
      </c>
      <c r="N971" s="9">
        <f t="shared" ref="N971:N1034" si="109">IFERROR(M971/K971,0)</f>
        <v>0</v>
      </c>
      <c r="O971" s="2">
        <f>MIN(IF('07A_Конструктор'!$D$5="Так",'06A_Варіанти'!E962,1E+99),IF('07A_Конструктор'!$D$6="Так",'06A_Варіанти'!F962,1E+99),IF('07A_Конструктор'!$D$7="Так",'06A_Варіанти'!G962,1E+99),IF('07A_Конструктор'!$D$8="Так",'06A_Варіанти'!H962,1E+99),IF('07A_Конструктор'!$D$9="Так",'06A_Варіанти'!I962,1E+99),IF('07A_Конструктор'!$D$10="Так",'06A_Варіанти'!J962,1E+99),IF('07A_Конструктор'!$D$11="Так",'06A_Варіанти'!K962,1E+99),IF('07A_Конструктор'!$D$12="Так",'06A_Варіанти'!L962,1E+99),IF('07A_Конструктор'!$D$13="Так",'06A_Варіанти'!M962,1E+99),IF('07A_Конструктор'!$D$14="Так",'06A_Варіанти'!N962,1E+99),IF('07A_Конструктор'!$D$15="Так",'06A_Варіанти'!O962,1E+99),IF('07A_Конструктор'!$D$16="Так",'06A_Варіанти'!P962,1E+99),IF('07A_Конструктор'!$D$17="Так",'06A_Варіанти'!Q962,1E+99),IF('06A_Варіанти'!R962="",1E+99,'06A_Варіанти'!R962))</f>
        <v>440.1</v>
      </c>
      <c r="P971" s="2" t="str">
        <f t="shared" ref="P971:P1034" si="110">IF(C971="РЦК макси","Не моделюється",IF(MOD(I971,20)=0,"10 т",IF(MOD(I971,20)&lt;=14,"5 т",IF(MOD(I971,20)&lt;=16,"7 т","10 т"))))</f>
        <v>5 т</v>
      </c>
      <c r="Q971" s="2">
        <f t="shared" ref="Q971:Q1034" si="111">IF(P971="Не моделюється",0,IF(P971="5 т",14,IF(P971="7 т",16,20)))</f>
        <v>14</v>
      </c>
      <c r="R971" s="2">
        <f>IF(OR(C971="РЦК макси",C971="РЦЧ SKU"),"SKU-потік",IFERROR(VLOOKUP(D971,'02_РЦ'!$A$3:$I$7,5,FALSE),0))</f>
        <v>500</v>
      </c>
      <c r="S971" s="2" t="str">
        <f>IF(OR(C971="РЦК макси",C971="РЦЧ SKU"),"Не рахується в ліміт",IFERROR(VLOOKUP(D971,'02_РЦ'!$A$3:$I$7,9,FALSE),"Немає РЦ"))</f>
        <v>В межах</v>
      </c>
    </row>
    <row r="972" spans="1:19">
      <c r="A972" s="2" t="str">
        <f>'06A_Варіанти'!A963</f>
        <v>BASE_2273</v>
      </c>
      <c r="B972" s="2" t="str">
        <f>'06A_Варіанти'!B963</f>
        <v>TT_2273</v>
      </c>
      <c r="C972" s="2" t="str">
        <f>'06A_Варіанти'!D963</f>
        <v>Основний</v>
      </c>
      <c r="D972" s="2" t="str">
        <f>'06A_Варіанти'!C963</f>
        <v>РЦВ</v>
      </c>
      <c r="E972" s="2" t="str">
        <f>'06A_Варіанти'!S963</f>
        <v>DIRECT</v>
      </c>
      <c r="F972" s="2" t="str">
        <f>IF(O972='06A_Варіанти'!E963,'06A_Варіанти'!E$1,IF(O972='06A_Варіанти'!F963,'06A_Варіанти'!F$1,IF(O972='06A_Варіанти'!G963,'06A_Варіанти'!G$1,IF(O972='06A_Варіанти'!H963,'06A_Варіанти'!H$1,IF(O972='06A_Варіанти'!I963,'06A_Варіанти'!I$1,IF(O972='06A_Варіанти'!J963,'06A_Варіанти'!J$1,IF(O972='06A_Варіанти'!K963,'06A_Варіанти'!K$1,IF(O972='06A_Варіанти'!L963,'06A_Варіанти'!L$1,IF(O972='06A_Варіанти'!M963,'06A_Варіанти'!M$1,IF(O972='06A_Варіанти'!N963,'06A_Варіанти'!N$1,IF(O972='06A_Варіанти'!O963,'06A_Варіанти'!O$1,IF(O972='06A_Варіанти'!P963,'06A_Варіанти'!P$1,IF(O972='06A_Варіанти'!Q963,'06A_Варіанти'!Q$1,IF(O972='06A_Варіанти'!R963,'06A_Варіанти'!R$1,"НЕМАЄ МАРШРУТУ"))))))))))))))</f>
        <v>DIRECT</v>
      </c>
      <c r="G972" s="2" t="str">
        <f t="shared" si="105"/>
        <v>БЕЗ ЗМІН</v>
      </c>
      <c r="H972" s="2">
        <f>IF(G972="НЕМАЄ МАРШРУТУ",0,O972-'06A_Варіанти'!T963)</f>
        <v>0</v>
      </c>
      <c r="I972" s="2">
        <f>IFERROR(INDEX('04_Потоки'!$E:$E,MATCH(A972,'04_Потоки'!$A:$A,0)),0)</f>
        <v>2.2389999999999999</v>
      </c>
      <c r="J972" s="2">
        <f t="shared" si="106"/>
        <v>1</v>
      </c>
      <c r="K972" s="2">
        <f>IF(C972="РЦК макси",0,2*'06A_Варіанти'!T963*J972)</f>
        <v>464.6</v>
      </c>
      <c r="L972" s="2">
        <f t="shared" si="107"/>
        <v>464.6</v>
      </c>
      <c r="M972" s="2">
        <f t="shared" si="108"/>
        <v>0</v>
      </c>
      <c r="N972" s="9">
        <f t="shared" si="109"/>
        <v>0</v>
      </c>
      <c r="O972" s="2">
        <f>MIN(IF('07A_Конструктор'!$D$5="Так",'06A_Варіанти'!E963,1E+99),IF('07A_Конструктор'!$D$6="Так",'06A_Варіанти'!F963,1E+99),IF('07A_Конструктор'!$D$7="Так",'06A_Варіанти'!G963,1E+99),IF('07A_Конструктор'!$D$8="Так",'06A_Варіанти'!H963,1E+99),IF('07A_Конструктор'!$D$9="Так",'06A_Варіанти'!I963,1E+99),IF('07A_Конструктор'!$D$10="Так",'06A_Варіанти'!J963,1E+99),IF('07A_Конструктор'!$D$11="Так",'06A_Варіанти'!K963,1E+99),IF('07A_Конструктор'!$D$12="Так",'06A_Варіанти'!L963,1E+99),IF('07A_Конструктор'!$D$13="Так",'06A_Варіанти'!M963,1E+99),IF('07A_Конструктор'!$D$14="Так",'06A_Варіанти'!N963,1E+99),IF('07A_Конструктор'!$D$15="Так",'06A_Варіанти'!O963,1E+99),IF('07A_Конструктор'!$D$16="Так",'06A_Варіанти'!P963,1E+99),IF('07A_Конструктор'!$D$17="Так",'06A_Варіанти'!Q963,1E+99),IF('06A_Варіанти'!R963="",1E+99,'06A_Варіанти'!R963))</f>
        <v>232.3</v>
      </c>
      <c r="P972" s="2" t="str">
        <f t="shared" si="110"/>
        <v>5 т</v>
      </c>
      <c r="Q972" s="2">
        <f t="shared" si="111"/>
        <v>14</v>
      </c>
      <c r="R972" s="2">
        <f>IF(OR(C972="РЦК макси",C972="РЦЧ SKU"),"SKU-потік",IFERROR(VLOOKUP(D972,'02_РЦ'!$A$3:$I$7,5,FALSE),0))</f>
        <v>500</v>
      </c>
      <c r="S972" s="2" t="str">
        <f>IF(OR(C972="РЦК макси",C972="РЦЧ SKU"),"Не рахується в ліміт",IFERROR(VLOOKUP(D972,'02_РЦ'!$A$3:$I$7,9,FALSE),"Немає РЦ"))</f>
        <v>В межах</v>
      </c>
    </row>
    <row r="973" spans="1:19">
      <c r="A973" s="2" t="str">
        <f>'06A_Варіанти'!A964</f>
        <v>BASE_2277</v>
      </c>
      <c r="B973" s="2" t="str">
        <f>'06A_Варіанти'!B964</f>
        <v>TT_2277</v>
      </c>
      <c r="C973" s="2" t="str">
        <f>'06A_Варіанти'!D964</f>
        <v>Основний</v>
      </c>
      <c r="D973" s="2" t="str">
        <f>'06A_Варіанти'!C964</f>
        <v>РЦВ</v>
      </c>
      <c r="E973" s="2" t="str">
        <f>'06A_Варіанти'!S964</f>
        <v>DIRECT</v>
      </c>
      <c r="F973" s="2" t="str">
        <f>IF(O973='06A_Варіанти'!E964,'06A_Варіанти'!E$1,IF(O973='06A_Варіанти'!F964,'06A_Варіанти'!F$1,IF(O973='06A_Варіанти'!G964,'06A_Варіанти'!G$1,IF(O973='06A_Варіанти'!H964,'06A_Варіанти'!H$1,IF(O973='06A_Варіанти'!I964,'06A_Варіанти'!I$1,IF(O973='06A_Варіанти'!J964,'06A_Варіанти'!J$1,IF(O973='06A_Варіанти'!K964,'06A_Варіанти'!K$1,IF(O973='06A_Варіанти'!L964,'06A_Варіанти'!L$1,IF(O973='06A_Варіанти'!M964,'06A_Варіанти'!M$1,IF(O973='06A_Варіанти'!N964,'06A_Варіанти'!N$1,IF(O973='06A_Варіанти'!O964,'06A_Варіанти'!O$1,IF(O973='06A_Варіанти'!P964,'06A_Варіанти'!P$1,IF(O973='06A_Варіанти'!Q964,'06A_Варіанти'!Q$1,IF(O973='06A_Варіанти'!R964,'06A_Варіанти'!R$1,"НЕМАЄ МАРШРУТУ"))))))))))))))</f>
        <v>DIRECT</v>
      </c>
      <c r="G973" s="2" t="str">
        <f t="shared" si="105"/>
        <v>БЕЗ ЗМІН</v>
      </c>
      <c r="H973" s="2">
        <f>IF(G973="НЕМАЄ МАРШРУТУ",0,O973-'06A_Варіанти'!T964)</f>
        <v>0</v>
      </c>
      <c r="I973" s="2">
        <f>IFERROR(INDEX('04_Потоки'!$E:$E,MATCH(A973,'04_Потоки'!$A:$A,0)),0)</f>
        <v>2.2389999999999999</v>
      </c>
      <c r="J973" s="2">
        <f t="shared" si="106"/>
        <v>1</v>
      </c>
      <c r="K973" s="2">
        <f>IF(C973="РЦК макси",0,2*'06A_Варіанти'!T964*J973)</f>
        <v>829.8</v>
      </c>
      <c r="L973" s="2">
        <f t="shared" si="107"/>
        <v>829.8</v>
      </c>
      <c r="M973" s="2">
        <f t="shared" si="108"/>
        <v>0</v>
      </c>
      <c r="N973" s="9">
        <f t="shared" si="109"/>
        <v>0</v>
      </c>
      <c r="O973" s="2">
        <f>MIN(IF('07A_Конструктор'!$D$5="Так",'06A_Варіанти'!E964,1E+99),IF('07A_Конструктор'!$D$6="Так",'06A_Варіанти'!F964,1E+99),IF('07A_Конструктор'!$D$7="Так",'06A_Варіанти'!G964,1E+99),IF('07A_Конструктор'!$D$8="Так",'06A_Варіанти'!H964,1E+99),IF('07A_Конструктор'!$D$9="Так",'06A_Варіанти'!I964,1E+99),IF('07A_Конструктор'!$D$10="Так",'06A_Варіанти'!J964,1E+99),IF('07A_Конструктор'!$D$11="Так",'06A_Варіанти'!K964,1E+99),IF('07A_Конструктор'!$D$12="Так",'06A_Варіанти'!L964,1E+99),IF('07A_Конструктор'!$D$13="Так",'06A_Варіанти'!M964,1E+99),IF('07A_Конструктор'!$D$14="Так",'06A_Варіанти'!N964,1E+99),IF('07A_Конструктор'!$D$15="Так",'06A_Варіанти'!O964,1E+99),IF('07A_Конструктор'!$D$16="Так",'06A_Варіанти'!P964,1E+99),IF('07A_Конструктор'!$D$17="Так",'06A_Варіанти'!Q964,1E+99),IF('06A_Варіанти'!R964="",1E+99,'06A_Варіанти'!R964))</f>
        <v>414.9</v>
      </c>
      <c r="P973" s="2" t="str">
        <f t="shared" si="110"/>
        <v>5 т</v>
      </c>
      <c r="Q973" s="2">
        <f t="shared" si="111"/>
        <v>14</v>
      </c>
      <c r="R973" s="2">
        <f>IF(OR(C973="РЦК макси",C973="РЦЧ SKU"),"SKU-потік",IFERROR(VLOOKUP(D973,'02_РЦ'!$A$3:$I$7,5,FALSE),0))</f>
        <v>500</v>
      </c>
      <c r="S973" s="2" t="str">
        <f>IF(OR(C973="РЦК макси",C973="РЦЧ SKU"),"Не рахується в ліміт",IFERROR(VLOOKUP(D973,'02_РЦ'!$A$3:$I$7,9,FALSE),"Немає РЦ"))</f>
        <v>В межах</v>
      </c>
    </row>
    <row r="974" spans="1:19">
      <c r="A974" s="2" t="str">
        <f>'06A_Варіанти'!A965</f>
        <v>BASE_2279</v>
      </c>
      <c r="B974" s="2" t="str">
        <f>'06A_Варіанти'!B965</f>
        <v>TT_2279</v>
      </c>
      <c r="C974" s="2" t="str">
        <f>'06A_Варіанти'!D965</f>
        <v>Основний</v>
      </c>
      <c r="D974" s="2" t="str">
        <f>'06A_Варіанти'!C965</f>
        <v>РЦК</v>
      </c>
      <c r="E974" s="2" t="str">
        <f>'06A_Варіанти'!S965</f>
        <v>DIRECT</v>
      </c>
      <c r="F974" s="2" t="str">
        <f>IF(O974='06A_Варіанти'!E965,'06A_Варіанти'!E$1,IF(O974='06A_Варіанти'!F965,'06A_Варіанти'!F$1,IF(O974='06A_Варіанти'!G965,'06A_Варіанти'!G$1,IF(O974='06A_Варіанти'!H965,'06A_Варіанти'!H$1,IF(O974='06A_Варіанти'!I965,'06A_Варіанти'!I$1,IF(O974='06A_Варіанти'!J965,'06A_Варіанти'!J$1,IF(O974='06A_Варіанти'!K965,'06A_Варіанти'!K$1,IF(O974='06A_Варіанти'!L965,'06A_Варіанти'!L$1,IF(O974='06A_Варіанти'!M965,'06A_Варіанти'!M$1,IF(O974='06A_Варіанти'!N965,'06A_Варіанти'!N$1,IF(O974='06A_Варіанти'!O965,'06A_Варіанти'!O$1,IF(O974='06A_Варіанти'!P965,'06A_Варіанти'!P$1,IF(O974='06A_Варіанти'!Q965,'06A_Варіанти'!Q$1,IF(O974='06A_Варіанти'!R965,'06A_Варіанти'!R$1,"НЕМАЄ МАРШРУТУ"))))))))))))))</f>
        <v>DIRECT</v>
      </c>
      <c r="G974" s="2" t="str">
        <f t="shared" si="105"/>
        <v>БЕЗ ЗМІН</v>
      </c>
      <c r="H974" s="2">
        <f>IF(G974="НЕМАЄ МАРШРУТУ",0,O974-'06A_Варіанти'!T965)</f>
        <v>0</v>
      </c>
      <c r="I974" s="2">
        <f>IFERROR(INDEX('04_Потоки'!$E:$E,MATCH(A974,'04_Потоки'!$A:$A,0)),0)</f>
        <v>2.2389999999999999</v>
      </c>
      <c r="J974" s="2">
        <f t="shared" si="106"/>
        <v>1</v>
      </c>
      <c r="K974" s="2">
        <f>IF(C974="РЦК макси",0,2*'06A_Варіанти'!T965*J974)</f>
        <v>1009.6</v>
      </c>
      <c r="L974" s="2">
        <f t="shared" si="107"/>
        <v>1009.6</v>
      </c>
      <c r="M974" s="2">
        <f t="shared" si="108"/>
        <v>0</v>
      </c>
      <c r="N974" s="9">
        <f t="shared" si="109"/>
        <v>0</v>
      </c>
      <c r="O974" s="2">
        <f>MIN(IF('07A_Конструктор'!$D$5="Так",'06A_Варіанти'!E965,1E+99),IF('07A_Конструктор'!$D$6="Так",'06A_Варіанти'!F965,1E+99),IF('07A_Конструктор'!$D$7="Так",'06A_Варіанти'!G965,1E+99),IF('07A_Конструктор'!$D$8="Так",'06A_Варіанти'!H965,1E+99),IF('07A_Конструктор'!$D$9="Так",'06A_Варіанти'!I965,1E+99),IF('07A_Конструктор'!$D$10="Так",'06A_Варіанти'!J965,1E+99),IF('07A_Конструктор'!$D$11="Так",'06A_Варіанти'!K965,1E+99),IF('07A_Конструктор'!$D$12="Так",'06A_Варіанти'!L965,1E+99),IF('07A_Конструктор'!$D$13="Так",'06A_Варіанти'!M965,1E+99),IF('07A_Конструктор'!$D$14="Так",'06A_Варіанти'!N965,1E+99),IF('07A_Конструктор'!$D$15="Так",'06A_Варіанти'!O965,1E+99),IF('07A_Конструктор'!$D$16="Так",'06A_Варіанти'!P965,1E+99),IF('07A_Конструктор'!$D$17="Так",'06A_Варіанти'!Q965,1E+99),IF('06A_Варіанти'!R965="",1E+99,'06A_Варіанти'!R965))</f>
        <v>504.8</v>
      </c>
      <c r="P974" s="2" t="str">
        <f t="shared" si="110"/>
        <v>5 т</v>
      </c>
      <c r="Q974" s="2">
        <f t="shared" si="111"/>
        <v>14</v>
      </c>
      <c r="R974" s="2">
        <f>IF(OR(C974="РЦК макси",C974="РЦЧ SKU"),"SKU-потік",IFERROR(VLOOKUP(D974,'02_РЦ'!$A$3:$I$7,5,FALSE),0))</f>
        <v>200</v>
      </c>
      <c r="S974" s="2" t="str">
        <f>IF(OR(C974="РЦК макси",C974="РЦЧ SKU"),"Не рахується в ліміт",IFERROR(VLOOKUP(D974,'02_РЦ'!$A$3:$I$7,9,FALSE),"Немає РЦ"))</f>
        <v>В межах</v>
      </c>
    </row>
    <row r="975" spans="1:19">
      <c r="A975" s="2" t="str">
        <f>'06A_Варіанти'!A966</f>
        <v>BASE_2280</v>
      </c>
      <c r="B975" s="2" t="str">
        <f>'06A_Варіанти'!B966</f>
        <v>TT_2280</v>
      </c>
      <c r="C975" s="2" t="str">
        <f>'06A_Варіанти'!D966</f>
        <v>Основний</v>
      </c>
      <c r="D975" s="2" t="str">
        <f>'06A_Варіанти'!C966</f>
        <v>РЦП</v>
      </c>
      <c r="E975" s="2" t="str">
        <f>'06A_Варіанти'!S966</f>
        <v>DIRECT</v>
      </c>
      <c r="F975" s="2" t="str">
        <f>IF(O975='06A_Варіанти'!E966,'06A_Варіанти'!E$1,IF(O975='06A_Варіанти'!F966,'06A_Варіанти'!F$1,IF(O975='06A_Варіанти'!G966,'06A_Варіанти'!G$1,IF(O975='06A_Варіанти'!H966,'06A_Варіанти'!H$1,IF(O975='06A_Варіанти'!I966,'06A_Варіанти'!I$1,IF(O975='06A_Варіанти'!J966,'06A_Варіанти'!J$1,IF(O975='06A_Варіанти'!K966,'06A_Варіанти'!K$1,IF(O975='06A_Варіанти'!L966,'06A_Варіанти'!L$1,IF(O975='06A_Варіанти'!M966,'06A_Варіанти'!M$1,IF(O975='06A_Варіанти'!N966,'06A_Варіанти'!N$1,IF(O975='06A_Варіанти'!O966,'06A_Варіанти'!O$1,IF(O975='06A_Варіанти'!P966,'06A_Варіанти'!P$1,IF(O975='06A_Варіанти'!Q966,'06A_Варіанти'!Q$1,IF(O975='06A_Варіанти'!R966,'06A_Варіанти'!R$1,"НЕМАЄ МАРШРУТУ"))))))))))))))</f>
        <v>DIRECT</v>
      </c>
      <c r="G975" s="2" t="str">
        <f t="shared" si="105"/>
        <v>БЕЗ ЗМІН</v>
      </c>
      <c r="H975" s="2">
        <f>IF(G975="НЕМАЄ МАРШРУТУ",0,O975-'06A_Варіанти'!T966)</f>
        <v>0</v>
      </c>
      <c r="I975" s="2">
        <f>IFERROR(INDEX('04_Потоки'!$E:$E,MATCH(A975,'04_Потоки'!$A:$A,0)),0)</f>
        <v>2.2389999999999999</v>
      </c>
      <c r="J975" s="2">
        <f t="shared" si="106"/>
        <v>1</v>
      </c>
      <c r="K975" s="2">
        <f>IF(C975="РЦК макси",0,2*'06A_Варіанти'!T966*J975)</f>
        <v>469.2</v>
      </c>
      <c r="L975" s="2">
        <f t="shared" si="107"/>
        <v>469.2</v>
      </c>
      <c r="M975" s="2">
        <f t="shared" si="108"/>
        <v>0</v>
      </c>
      <c r="N975" s="9">
        <f t="shared" si="109"/>
        <v>0</v>
      </c>
      <c r="O975" s="2">
        <f>MIN(IF('07A_Конструктор'!$D$5="Так",'06A_Варіанти'!E966,1E+99),IF('07A_Конструктор'!$D$6="Так",'06A_Варіанти'!F966,1E+99),IF('07A_Конструктор'!$D$7="Так",'06A_Варіанти'!G966,1E+99),IF('07A_Конструктор'!$D$8="Так",'06A_Варіанти'!H966,1E+99),IF('07A_Конструктор'!$D$9="Так",'06A_Варіанти'!I966,1E+99),IF('07A_Конструктор'!$D$10="Так",'06A_Варіанти'!J966,1E+99),IF('07A_Конструктор'!$D$11="Так",'06A_Варіанти'!K966,1E+99),IF('07A_Конструктор'!$D$12="Так",'06A_Варіанти'!L966,1E+99),IF('07A_Конструктор'!$D$13="Так",'06A_Варіанти'!M966,1E+99),IF('07A_Конструктор'!$D$14="Так",'06A_Варіанти'!N966,1E+99),IF('07A_Конструктор'!$D$15="Так",'06A_Варіанти'!O966,1E+99),IF('07A_Конструктор'!$D$16="Так",'06A_Варіанти'!P966,1E+99),IF('07A_Конструктор'!$D$17="Так",'06A_Варіанти'!Q966,1E+99),IF('06A_Варіанти'!R966="",1E+99,'06A_Варіанти'!R966))</f>
        <v>234.6</v>
      </c>
      <c r="P975" s="2" t="str">
        <f t="shared" si="110"/>
        <v>5 т</v>
      </c>
      <c r="Q975" s="2">
        <f t="shared" si="111"/>
        <v>14</v>
      </c>
      <c r="R975" s="2">
        <f>IF(OR(C975="РЦК макси",C975="РЦЧ SKU"),"SKU-потік",IFERROR(VLOOKUP(D975,'02_РЦ'!$A$3:$I$7,5,FALSE),0))</f>
        <v>800</v>
      </c>
      <c r="S975" s="2" t="str">
        <f>IF(OR(C975="РЦК макси",C975="РЦЧ SKU"),"Не рахується в ліміт",IFERROR(VLOOKUP(D975,'02_РЦ'!$A$3:$I$7,9,FALSE),"Немає РЦ"))</f>
        <v>В межах</v>
      </c>
    </row>
    <row r="976" spans="1:19">
      <c r="A976" s="2" t="str">
        <f>'06A_Варіанти'!A967</f>
        <v>BASE_2282</v>
      </c>
      <c r="B976" s="2" t="str">
        <f>'06A_Варіанти'!B967</f>
        <v>TT_2282</v>
      </c>
      <c r="C976" s="2" t="str">
        <f>'06A_Варіанти'!D967</f>
        <v>Основний</v>
      </c>
      <c r="D976" s="2" t="str">
        <f>'06A_Варіанти'!C967</f>
        <v>РЦВ</v>
      </c>
      <c r="E976" s="2" t="str">
        <f>'06A_Варіанти'!S967</f>
        <v>DIRECT</v>
      </c>
      <c r="F976" s="2" t="str">
        <f>IF(O976='06A_Варіанти'!E967,'06A_Варіанти'!E$1,IF(O976='06A_Варіанти'!F967,'06A_Варіанти'!F$1,IF(O976='06A_Варіанти'!G967,'06A_Варіанти'!G$1,IF(O976='06A_Варіанти'!H967,'06A_Варіанти'!H$1,IF(O976='06A_Варіанти'!I967,'06A_Варіанти'!I$1,IF(O976='06A_Варіанти'!J967,'06A_Варіанти'!J$1,IF(O976='06A_Варіанти'!K967,'06A_Варіанти'!K$1,IF(O976='06A_Варіанти'!L967,'06A_Варіанти'!L$1,IF(O976='06A_Варіанти'!M967,'06A_Варіанти'!M$1,IF(O976='06A_Варіанти'!N967,'06A_Варіанти'!N$1,IF(O976='06A_Варіанти'!O967,'06A_Варіанти'!O$1,IF(O976='06A_Варіанти'!P967,'06A_Варіанти'!P$1,IF(O976='06A_Варіанти'!Q967,'06A_Варіанти'!Q$1,IF(O976='06A_Варіанти'!R967,'06A_Варіанти'!R$1,"НЕМАЄ МАРШРУТУ"))))))))))))))</f>
        <v>DIRECT</v>
      </c>
      <c r="G976" s="2" t="str">
        <f t="shared" si="105"/>
        <v>БЕЗ ЗМІН</v>
      </c>
      <c r="H976" s="2">
        <f>IF(G976="НЕМАЄ МАРШРУТУ",0,O976-'06A_Варіанти'!T967)</f>
        <v>0</v>
      </c>
      <c r="I976" s="2">
        <f>IFERROR(INDEX('04_Потоки'!$E:$E,MATCH(A976,'04_Потоки'!$A:$A,0)),0)</f>
        <v>2.2389999999999999</v>
      </c>
      <c r="J976" s="2">
        <f t="shared" si="106"/>
        <v>1</v>
      </c>
      <c r="K976" s="2">
        <f>IF(C976="РЦК макси",0,2*'06A_Варіанти'!T967*J976)</f>
        <v>446.8</v>
      </c>
      <c r="L976" s="2">
        <f t="shared" si="107"/>
        <v>446.8</v>
      </c>
      <c r="M976" s="2">
        <f t="shared" si="108"/>
        <v>0</v>
      </c>
      <c r="N976" s="9">
        <f t="shared" si="109"/>
        <v>0</v>
      </c>
      <c r="O976" s="2">
        <f>MIN(IF('07A_Конструктор'!$D$5="Так",'06A_Варіанти'!E967,1E+99),IF('07A_Конструктор'!$D$6="Так",'06A_Варіанти'!F967,1E+99),IF('07A_Конструктор'!$D$7="Так",'06A_Варіанти'!G967,1E+99),IF('07A_Конструктор'!$D$8="Так",'06A_Варіанти'!H967,1E+99),IF('07A_Конструктор'!$D$9="Так",'06A_Варіанти'!I967,1E+99),IF('07A_Конструктор'!$D$10="Так",'06A_Варіанти'!J967,1E+99),IF('07A_Конструктор'!$D$11="Так",'06A_Варіанти'!K967,1E+99),IF('07A_Конструктор'!$D$12="Так",'06A_Варіанти'!L967,1E+99),IF('07A_Конструктор'!$D$13="Так",'06A_Варіанти'!M967,1E+99),IF('07A_Конструктор'!$D$14="Так",'06A_Варіанти'!N967,1E+99),IF('07A_Конструктор'!$D$15="Так",'06A_Варіанти'!O967,1E+99),IF('07A_Конструктор'!$D$16="Так",'06A_Варіанти'!P967,1E+99),IF('07A_Конструктор'!$D$17="Так",'06A_Варіанти'!Q967,1E+99),IF('06A_Варіанти'!R967="",1E+99,'06A_Варіанти'!R967))</f>
        <v>223.4</v>
      </c>
      <c r="P976" s="2" t="str">
        <f t="shared" si="110"/>
        <v>5 т</v>
      </c>
      <c r="Q976" s="2">
        <f t="shared" si="111"/>
        <v>14</v>
      </c>
      <c r="R976" s="2">
        <f>IF(OR(C976="РЦК макси",C976="РЦЧ SKU"),"SKU-потік",IFERROR(VLOOKUP(D976,'02_РЦ'!$A$3:$I$7,5,FALSE),0))</f>
        <v>500</v>
      </c>
      <c r="S976" s="2" t="str">
        <f>IF(OR(C976="РЦК макси",C976="РЦЧ SKU"),"Не рахується в ліміт",IFERROR(VLOOKUP(D976,'02_РЦ'!$A$3:$I$7,9,FALSE),"Немає РЦ"))</f>
        <v>В межах</v>
      </c>
    </row>
    <row r="977" spans="1:19">
      <c r="A977" s="2" t="str">
        <f>'06A_Варіанти'!A968</f>
        <v>BASE_2286</v>
      </c>
      <c r="B977" s="2" t="str">
        <f>'06A_Варіанти'!B968</f>
        <v>TT_2286</v>
      </c>
      <c r="C977" s="2" t="str">
        <f>'06A_Варіанти'!D968</f>
        <v>Основний</v>
      </c>
      <c r="D977" s="2" t="str">
        <f>'06A_Варіанти'!C968</f>
        <v>РЦВ</v>
      </c>
      <c r="E977" s="2" t="str">
        <f>'06A_Варіанти'!S968</f>
        <v>DIRECT</v>
      </c>
      <c r="F977" s="2" t="str">
        <f>IF(O977='06A_Варіанти'!E968,'06A_Варіанти'!E$1,IF(O977='06A_Варіанти'!F968,'06A_Варіанти'!F$1,IF(O977='06A_Варіанти'!G968,'06A_Варіанти'!G$1,IF(O977='06A_Варіанти'!H968,'06A_Варіанти'!H$1,IF(O977='06A_Варіанти'!I968,'06A_Варіанти'!I$1,IF(O977='06A_Варіанти'!J968,'06A_Варіанти'!J$1,IF(O977='06A_Варіанти'!K968,'06A_Варіанти'!K$1,IF(O977='06A_Варіанти'!L968,'06A_Варіанти'!L$1,IF(O977='06A_Варіанти'!M968,'06A_Варіанти'!M$1,IF(O977='06A_Варіанти'!N968,'06A_Варіанти'!N$1,IF(O977='06A_Варіанти'!O968,'06A_Варіанти'!O$1,IF(O977='06A_Варіанти'!P968,'06A_Варіанти'!P$1,IF(O977='06A_Варіанти'!Q968,'06A_Варіанти'!Q$1,IF(O977='06A_Варіанти'!R968,'06A_Варіанти'!R$1,"НЕМАЄ МАРШРУТУ"))))))))))))))</f>
        <v>DIRECT</v>
      </c>
      <c r="G977" s="2" t="str">
        <f t="shared" si="105"/>
        <v>БЕЗ ЗМІН</v>
      </c>
      <c r="H977" s="2">
        <f>IF(G977="НЕМАЄ МАРШРУТУ",0,O977-'06A_Варіанти'!T968)</f>
        <v>0</v>
      </c>
      <c r="I977" s="2">
        <f>IFERROR(INDEX('04_Потоки'!$E:$E,MATCH(A977,'04_Потоки'!$A:$A,0)),0)</f>
        <v>2.2389999999999999</v>
      </c>
      <c r="J977" s="2">
        <f t="shared" si="106"/>
        <v>1</v>
      </c>
      <c r="K977" s="2">
        <f>IF(C977="РЦК макси",0,2*'06A_Варіанти'!T968*J977)</f>
        <v>439.6</v>
      </c>
      <c r="L977" s="2">
        <f t="shared" si="107"/>
        <v>439.6</v>
      </c>
      <c r="M977" s="2">
        <f t="shared" si="108"/>
        <v>0</v>
      </c>
      <c r="N977" s="9">
        <f t="shared" si="109"/>
        <v>0</v>
      </c>
      <c r="O977" s="2">
        <f>MIN(IF('07A_Конструктор'!$D$5="Так",'06A_Варіанти'!E968,1E+99),IF('07A_Конструктор'!$D$6="Так",'06A_Варіанти'!F968,1E+99),IF('07A_Конструктор'!$D$7="Так",'06A_Варіанти'!G968,1E+99),IF('07A_Конструктор'!$D$8="Так",'06A_Варіанти'!H968,1E+99),IF('07A_Конструктор'!$D$9="Так",'06A_Варіанти'!I968,1E+99),IF('07A_Конструктор'!$D$10="Так",'06A_Варіанти'!J968,1E+99),IF('07A_Конструктор'!$D$11="Так",'06A_Варіанти'!K968,1E+99),IF('07A_Конструктор'!$D$12="Так",'06A_Варіанти'!L968,1E+99),IF('07A_Конструктор'!$D$13="Так",'06A_Варіанти'!M968,1E+99),IF('07A_Конструктор'!$D$14="Так",'06A_Варіанти'!N968,1E+99),IF('07A_Конструктор'!$D$15="Так",'06A_Варіанти'!O968,1E+99),IF('07A_Конструктор'!$D$16="Так",'06A_Варіанти'!P968,1E+99),IF('07A_Конструктор'!$D$17="Так",'06A_Варіанти'!Q968,1E+99),IF('06A_Варіанти'!R968="",1E+99,'06A_Варіанти'!R968))</f>
        <v>219.8</v>
      </c>
      <c r="P977" s="2" t="str">
        <f t="shared" si="110"/>
        <v>5 т</v>
      </c>
      <c r="Q977" s="2">
        <f t="shared" si="111"/>
        <v>14</v>
      </c>
      <c r="R977" s="2">
        <f>IF(OR(C977="РЦК макси",C977="РЦЧ SKU"),"SKU-потік",IFERROR(VLOOKUP(D977,'02_РЦ'!$A$3:$I$7,5,FALSE),0))</f>
        <v>500</v>
      </c>
      <c r="S977" s="2" t="str">
        <f>IF(OR(C977="РЦК макси",C977="РЦЧ SKU"),"Не рахується в ліміт",IFERROR(VLOOKUP(D977,'02_РЦ'!$A$3:$I$7,9,FALSE),"Немає РЦ"))</f>
        <v>В межах</v>
      </c>
    </row>
    <row r="978" spans="1:19">
      <c r="A978" s="2" t="str">
        <f>'06A_Варіанти'!A969</f>
        <v>BASE_2292</v>
      </c>
      <c r="B978" s="2" t="str">
        <f>'06A_Варіанти'!B969</f>
        <v>TT_2292</v>
      </c>
      <c r="C978" s="2" t="str">
        <f>'06A_Варіанти'!D969</f>
        <v>Основний</v>
      </c>
      <c r="D978" s="2" t="str">
        <f>'06A_Варіанти'!C969</f>
        <v>РЦВ</v>
      </c>
      <c r="E978" s="2" t="str">
        <f>'06A_Варіанти'!S969</f>
        <v>DIRECT</v>
      </c>
      <c r="F978" s="2" t="str">
        <f>IF(O978='06A_Варіанти'!E969,'06A_Варіанти'!E$1,IF(O978='06A_Варіанти'!F969,'06A_Варіанти'!F$1,IF(O978='06A_Варіанти'!G969,'06A_Варіанти'!G$1,IF(O978='06A_Варіанти'!H969,'06A_Варіанти'!H$1,IF(O978='06A_Варіанти'!I969,'06A_Варіанти'!I$1,IF(O978='06A_Варіанти'!J969,'06A_Варіанти'!J$1,IF(O978='06A_Варіанти'!K969,'06A_Варіанти'!K$1,IF(O978='06A_Варіанти'!L969,'06A_Варіанти'!L$1,IF(O978='06A_Варіанти'!M969,'06A_Варіанти'!M$1,IF(O978='06A_Варіанти'!N969,'06A_Варіанти'!N$1,IF(O978='06A_Варіанти'!O969,'06A_Варіанти'!O$1,IF(O978='06A_Варіанти'!P969,'06A_Варіанти'!P$1,IF(O978='06A_Варіанти'!Q969,'06A_Варіанти'!Q$1,IF(O978='06A_Варіанти'!R969,'06A_Варіанти'!R$1,"НЕМАЄ МАРШРУТУ"))))))))))))))</f>
        <v>DIRECT</v>
      </c>
      <c r="G978" s="2" t="str">
        <f t="shared" si="105"/>
        <v>БЕЗ ЗМІН</v>
      </c>
      <c r="H978" s="2">
        <f>IF(G978="НЕМАЄ МАРШРУТУ",0,O978-'06A_Варіанти'!T969)</f>
        <v>0</v>
      </c>
      <c r="I978" s="2">
        <f>IFERROR(INDEX('04_Потоки'!$E:$E,MATCH(A978,'04_Потоки'!$A:$A,0)),0)</f>
        <v>2.2389999999999999</v>
      </c>
      <c r="J978" s="2">
        <f t="shared" si="106"/>
        <v>1</v>
      </c>
      <c r="K978" s="2">
        <f>IF(C978="РЦК макси",0,2*'06A_Варіанти'!T969*J978)</f>
        <v>628.4</v>
      </c>
      <c r="L978" s="2">
        <f t="shared" si="107"/>
        <v>628.4</v>
      </c>
      <c r="M978" s="2">
        <f t="shared" si="108"/>
        <v>0</v>
      </c>
      <c r="N978" s="9">
        <f t="shared" si="109"/>
        <v>0</v>
      </c>
      <c r="O978" s="2">
        <f>MIN(IF('07A_Конструктор'!$D$5="Так",'06A_Варіанти'!E969,1E+99),IF('07A_Конструктор'!$D$6="Так",'06A_Варіанти'!F969,1E+99),IF('07A_Конструктор'!$D$7="Так",'06A_Варіанти'!G969,1E+99),IF('07A_Конструктор'!$D$8="Так",'06A_Варіанти'!H969,1E+99),IF('07A_Конструктор'!$D$9="Так",'06A_Варіанти'!I969,1E+99),IF('07A_Конструктор'!$D$10="Так",'06A_Варіанти'!J969,1E+99),IF('07A_Конструктор'!$D$11="Так",'06A_Варіанти'!K969,1E+99),IF('07A_Конструктор'!$D$12="Так",'06A_Варіанти'!L969,1E+99),IF('07A_Конструктор'!$D$13="Так",'06A_Варіанти'!M969,1E+99),IF('07A_Конструктор'!$D$14="Так",'06A_Варіанти'!N969,1E+99),IF('07A_Конструктор'!$D$15="Так",'06A_Варіанти'!O969,1E+99),IF('07A_Конструктор'!$D$16="Так",'06A_Варіанти'!P969,1E+99),IF('07A_Конструктор'!$D$17="Так",'06A_Варіанти'!Q969,1E+99),IF('06A_Варіанти'!R969="",1E+99,'06A_Варіанти'!R969))</f>
        <v>314.2</v>
      </c>
      <c r="P978" s="2" t="str">
        <f t="shared" si="110"/>
        <v>5 т</v>
      </c>
      <c r="Q978" s="2">
        <f t="shared" si="111"/>
        <v>14</v>
      </c>
      <c r="R978" s="2">
        <f>IF(OR(C978="РЦК макси",C978="РЦЧ SKU"),"SKU-потік",IFERROR(VLOOKUP(D978,'02_РЦ'!$A$3:$I$7,5,FALSE),0))</f>
        <v>500</v>
      </c>
      <c r="S978" s="2" t="str">
        <f>IF(OR(C978="РЦК макси",C978="РЦЧ SKU"),"Не рахується в ліміт",IFERROR(VLOOKUP(D978,'02_РЦ'!$A$3:$I$7,9,FALSE),"Немає РЦ"))</f>
        <v>В межах</v>
      </c>
    </row>
    <row r="979" spans="1:19">
      <c r="A979" s="2" t="str">
        <f>'06A_Варіанти'!A970</f>
        <v>BASE_2297</v>
      </c>
      <c r="B979" s="2" t="str">
        <f>'06A_Варіанти'!B970</f>
        <v>TT_2297</v>
      </c>
      <c r="C979" s="2" t="str">
        <f>'06A_Варіанти'!D970</f>
        <v>Основний</v>
      </c>
      <c r="D979" s="2" t="str">
        <f>'06A_Варіанти'!C970</f>
        <v>РЦВ</v>
      </c>
      <c r="E979" s="2" t="str">
        <f>'06A_Варіанти'!S970</f>
        <v>DIRECT</v>
      </c>
      <c r="F979" s="2" t="str">
        <f>IF(O979='06A_Варіанти'!E970,'06A_Варіанти'!E$1,IF(O979='06A_Варіанти'!F970,'06A_Варіанти'!F$1,IF(O979='06A_Варіанти'!G970,'06A_Варіанти'!G$1,IF(O979='06A_Варіанти'!H970,'06A_Варіанти'!H$1,IF(O979='06A_Варіанти'!I970,'06A_Варіанти'!I$1,IF(O979='06A_Варіанти'!J970,'06A_Варіанти'!J$1,IF(O979='06A_Варіанти'!K970,'06A_Варіанти'!K$1,IF(O979='06A_Варіанти'!L970,'06A_Варіанти'!L$1,IF(O979='06A_Варіанти'!M970,'06A_Варіанти'!M$1,IF(O979='06A_Варіанти'!N970,'06A_Варіанти'!N$1,IF(O979='06A_Варіанти'!O970,'06A_Варіанти'!O$1,IF(O979='06A_Варіанти'!P970,'06A_Варіанти'!P$1,IF(O979='06A_Варіанти'!Q970,'06A_Варіанти'!Q$1,IF(O979='06A_Варіанти'!R970,'06A_Варіанти'!R$1,"НЕМАЄ МАРШРУТУ"))))))))))))))</f>
        <v>DIRECT</v>
      </c>
      <c r="G979" s="2" t="str">
        <f t="shared" si="105"/>
        <v>БЕЗ ЗМІН</v>
      </c>
      <c r="H979" s="2">
        <f>IF(G979="НЕМАЄ МАРШРУТУ",0,O979-'06A_Варіанти'!T970)</f>
        <v>0</v>
      </c>
      <c r="I979" s="2">
        <f>IFERROR(INDEX('04_Потоки'!$E:$E,MATCH(A979,'04_Потоки'!$A:$A,0)),0)</f>
        <v>2.2389999999999999</v>
      </c>
      <c r="J979" s="2">
        <f t="shared" si="106"/>
        <v>1</v>
      </c>
      <c r="K979" s="2">
        <f>IF(C979="РЦК макси",0,2*'06A_Варіанти'!T970*J979)</f>
        <v>874.4</v>
      </c>
      <c r="L979" s="2">
        <f t="shared" si="107"/>
        <v>874.4</v>
      </c>
      <c r="M979" s="2">
        <f t="shared" si="108"/>
        <v>0</v>
      </c>
      <c r="N979" s="9">
        <f t="shared" si="109"/>
        <v>0</v>
      </c>
      <c r="O979" s="2">
        <f>MIN(IF('07A_Конструктор'!$D$5="Так",'06A_Варіанти'!E970,1E+99),IF('07A_Конструктор'!$D$6="Так",'06A_Варіанти'!F970,1E+99),IF('07A_Конструктор'!$D$7="Так",'06A_Варіанти'!G970,1E+99),IF('07A_Конструктор'!$D$8="Так",'06A_Варіанти'!H970,1E+99),IF('07A_Конструктор'!$D$9="Так",'06A_Варіанти'!I970,1E+99),IF('07A_Конструктор'!$D$10="Так",'06A_Варіанти'!J970,1E+99),IF('07A_Конструктор'!$D$11="Так",'06A_Варіанти'!K970,1E+99),IF('07A_Конструктор'!$D$12="Так",'06A_Варіанти'!L970,1E+99),IF('07A_Конструктор'!$D$13="Так",'06A_Варіанти'!M970,1E+99),IF('07A_Конструктор'!$D$14="Так",'06A_Варіанти'!N970,1E+99),IF('07A_Конструктор'!$D$15="Так",'06A_Варіанти'!O970,1E+99),IF('07A_Конструктор'!$D$16="Так",'06A_Варіанти'!P970,1E+99),IF('07A_Конструктор'!$D$17="Так",'06A_Варіанти'!Q970,1E+99),IF('06A_Варіанти'!R970="",1E+99,'06A_Варіанти'!R970))</f>
        <v>437.2</v>
      </c>
      <c r="P979" s="2" t="str">
        <f t="shared" si="110"/>
        <v>5 т</v>
      </c>
      <c r="Q979" s="2">
        <f t="shared" si="111"/>
        <v>14</v>
      </c>
      <c r="R979" s="2">
        <f>IF(OR(C979="РЦК макси",C979="РЦЧ SKU"),"SKU-потік",IFERROR(VLOOKUP(D979,'02_РЦ'!$A$3:$I$7,5,FALSE),0))</f>
        <v>500</v>
      </c>
      <c r="S979" s="2" t="str">
        <f>IF(OR(C979="РЦК макси",C979="РЦЧ SKU"),"Не рахується в ліміт",IFERROR(VLOOKUP(D979,'02_РЦ'!$A$3:$I$7,9,FALSE),"Немає РЦ"))</f>
        <v>В межах</v>
      </c>
    </row>
    <row r="980" spans="1:19">
      <c r="A980" s="2" t="str">
        <f>'06A_Варіанти'!A971</f>
        <v>BASE_2303</v>
      </c>
      <c r="B980" s="2" t="str">
        <f>'06A_Варіанти'!B971</f>
        <v>TT_2303</v>
      </c>
      <c r="C980" s="2" t="str">
        <f>'06A_Варіанти'!D971</f>
        <v>Основний</v>
      </c>
      <c r="D980" s="2" t="str">
        <f>'06A_Варіанти'!C971</f>
        <v>РЦП</v>
      </c>
      <c r="E980" s="2" t="str">
        <f>'06A_Варіанти'!S971</f>
        <v>DIRECT</v>
      </c>
      <c r="F980" s="2" t="str">
        <f>IF(O980='06A_Варіанти'!E971,'06A_Варіанти'!E$1,IF(O980='06A_Варіанти'!F971,'06A_Варіанти'!F$1,IF(O980='06A_Варіанти'!G971,'06A_Варіанти'!G$1,IF(O980='06A_Варіанти'!H971,'06A_Варіанти'!H$1,IF(O980='06A_Варіанти'!I971,'06A_Варіанти'!I$1,IF(O980='06A_Варіанти'!J971,'06A_Варіанти'!J$1,IF(O980='06A_Варіанти'!K971,'06A_Варіанти'!K$1,IF(O980='06A_Варіанти'!L971,'06A_Варіанти'!L$1,IF(O980='06A_Варіанти'!M971,'06A_Варіанти'!M$1,IF(O980='06A_Варіанти'!N971,'06A_Варіанти'!N$1,IF(O980='06A_Варіанти'!O971,'06A_Варіанти'!O$1,IF(O980='06A_Варіанти'!P971,'06A_Варіанти'!P$1,IF(O980='06A_Варіанти'!Q971,'06A_Варіанти'!Q$1,IF(O980='06A_Варіанти'!R971,'06A_Варіанти'!R$1,"НЕМАЄ МАРШРУТУ"))))))))))))))</f>
        <v>DIRECT</v>
      </c>
      <c r="G980" s="2" t="str">
        <f t="shared" si="105"/>
        <v>БЕЗ ЗМІН</v>
      </c>
      <c r="H980" s="2">
        <f>IF(G980="НЕМАЄ МАРШРУТУ",0,O980-'06A_Варіанти'!T971)</f>
        <v>0</v>
      </c>
      <c r="I980" s="2">
        <f>IFERROR(INDEX('04_Потоки'!$E:$E,MATCH(A980,'04_Потоки'!$A:$A,0)),0)</f>
        <v>2.2389999999999999</v>
      </c>
      <c r="J980" s="2">
        <f t="shared" si="106"/>
        <v>1</v>
      </c>
      <c r="K980" s="2">
        <f>IF(C980="РЦК макси",0,2*'06A_Варіанти'!T971*J980)</f>
        <v>485</v>
      </c>
      <c r="L980" s="2">
        <f t="shared" si="107"/>
        <v>485</v>
      </c>
      <c r="M980" s="2">
        <f t="shared" si="108"/>
        <v>0</v>
      </c>
      <c r="N980" s="9">
        <f t="shared" si="109"/>
        <v>0</v>
      </c>
      <c r="O980" s="2">
        <f>MIN(IF('07A_Конструктор'!$D$5="Так",'06A_Варіанти'!E971,1E+99),IF('07A_Конструктор'!$D$6="Так",'06A_Варіанти'!F971,1E+99),IF('07A_Конструктор'!$D$7="Так",'06A_Варіанти'!G971,1E+99),IF('07A_Конструктор'!$D$8="Так",'06A_Варіанти'!H971,1E+99),IF('07A_Конструктор'!$D$9="Так",'06A_Варіанти'!I971,1E+99),IF('07A_Конструктор'!$D$10="Так",'06A_Варіанти'!J971,1E+99),IF('07A_Конструктор'!$D$11="Так",'06A_Варіанти'!K971,1E+99),IF('07A_Конструктор'!$D$12="Так",'06A_Варіанти'!L971,1E+99),IF('07A_Конструктор'!$D$13="Так",'06A_Варіанти'!M971,1E+99),IF('07A_Конструктор'!$D$14="Так",'06A_Варіанти'!N971,1E+99),IF('07A_Конструктор'!$D$15="Так",'06A_Варіанти'!O971,1E+99),IF('07A_Конструктор'!$D$16="Так",'06A_Варіанти'!P971,1E+99),IF('07A_Конструктор'!$D$17="Так",'06A_Варіанти'!Q971,1E+99),IF('06A_Варіанти'!R971="",1E+99,'06A_Варіанти'!R971))</f>
        <v>242.5</v>
      </c>
      <c r="P980" s="2" t="str">
        <f t="shared" si="110"/>
        <v>5 т</v>
      </c>
      <c r="Q980" s="2">
        <f t="shared" si="111"/>
        <v>14</v>
      </c>
      <c r="R980" s="2">
        <f>IF(OR(C980="РЦК макси",C980="РЦЧ SKU"),"SKU-потік",IFERROR(VLOOKUP(D980,'02_РЦ'!$A$3:$I$7,5,FALSE),0))</f>
        <v>800</v>
      </c>
      <c r="S980" s="2" t="str">
        <f>IF(OR(C980="РЦК макси",C980="РЦЧ SKU"),"Не рахується в ліміт",IFERROR(VLOOKUP(D980,'02_РЦ'!$A$3:$I$7,9,FALSE),"Немає РЦ"))</f>
        <v>В межах</v>
      </c>
    </row>
    <row r="981" spans="1:19">
      <c r="A981" s="2" t="str">
        <f>'06A_Варіанти'!A972</f>
        <v>BASE_2308</v>
      </c>
      <c r="B981" s="2" t="str">
        <f>'06A_Варіанти'!B972</f>
        <v>TT_2308</v>
      </c>
      <c r="C981" s="2" t="str">
        <f>'06A_Варіанти'!D972</f>
        <v>Основний</v>
      </c>
      <c r="D981" s="2" t="str">
        <f>'06A_Варіанти'!C972</f>
        <v>РЦП</v>
      </c>
      <c r="E981" s="2" t="str">
        <f>'06A_Варіанти'!S972</f>
        <v>DIRECT</v>
      </c>
      <c r="F981" s="2" t="str">
        <f>IF(O981='06A_Варіанти'!E972,'06A_Варіанти'!E$1,IF(O981='06A_Варіанти'!F972,'06A_Варіанти'!F$1,IF(O981='06A_Варіанти'!G972,'06A_Варіанти'!G$1,IF(O981='06A_Варіанти'!H972,'06A_Варіанти'!H$1,IF(O981='06A_Варіанти'!I972,'06A_Варіанти'!I$1,IF(O981='06A_Варіанти'!J972,'06A_Варіанти'!J$1,IF(O981='06A_Варіанти'!K972,'06A_Варіанти'!K$1,IF(O981='06A_Варіанти'!L972,'06A_Варіанти'!L$1,IF(O981='06A_Варіанти'!M972,'06A_Варіанти'!M$1,IF(O981='06A_Варіанти'!N972,'06A_Варіанти'!N$1,IF(O981='06A_Варіанти'!O972,'06A_Варіанти'!O$1,IF(O981='06A_Варіанти'!P972,'06A_Варіанти'!P$1,IF(O981='06A_Варіанти'!Q972,'06A_Варіанти'!Q$1,IF(O981='06A_Варіанти'!R972,'06A_Варіанти'!R$1,"НЕМАЄ МАРШРУТУ"))))))))))))))</f>
        <v>DIRECT</v>
      </c>
      <c r="G981" s="2" t="str">
        <f t="shared" si="105"/>
        <v>БЕЗ ЗМІН</v>
      </c>
      <c r="H981" s="2">
        <f>IF(G981="НЕМАЄ МАРШРУТУ",0,O981-'06A_Варіанти'!T972)</f>
        <v>0</v>
      </c>
      <c r="I981" s="2">
        <f>IFERROR(INDEX('04_Потоки'!$E:$E,MATCH(A981,'04_Потоки'!$A:$A,0)),0)</f>
        <v>2.2389999999999999</v>
      </c>
      <c r="J981" s="2">
        <f t="shared" si="106"/>
        <v>1</v>
      </c>
      <c r="K981" s="2">
        <f>IF(C981="РЦК макси",0,2*'06A_Варіанти'!T972*J981)</f>
        <v>464</v>
      </c>
      <c r="L981" s="2">
        <f t="shared" si="107"/>
        <v>464</v>
      </c>
      <c r="M981" s="2">
        <f t="shared" si="108"/>
        <v>0</v>
      </c>
      <c r="N981" s="9">
        <f t="shared" si="109"/>
        <v>0</v>
      </c>
      <c r="O981" s="2">
        <f>MIN(IF('07A_Конструктор'!$D$5="Так",'06A_Варіанти'!E972,1E+99),IF('07A_Конструктор'!$D$6="Так",'06A_Варіанти'!F972,1E+99),IF('07A_Конструктор'!$D$7="Так",'06A_Варіанти'!G972,1E+99),IF('07A_Конструктор'!$D$8="Так",'06A_Варіанти'!H972,1E+99),IF('07A_Конструктор'!$D$9="Так",'06A_Варіанти'!I972,1E+99),IF('07A_Конструктор'!$D$10="Так",'06A_Варіанти'!J972,1E+99),IF('07A_Конструктор'!$D$11="Так",'06A_Варіанти'!K972,1E+99),IF('07A_Конструктор'!$D$12="Так",'06A_Варіанти'!L972,1E+99),IF('07A_Конструктор'!$D$13="Так",'06A_Варіанти'!M972,1E+99),IF('07A_Конструктор'!$D$14="Так",'06A_Варіанти'!N972,1E+99),IF('07A_Конструктор'!$D$15="Так",'06A_Варіанти'!O972,1E+99),IF('07A_Конструктор'!$D$16="Так",'06A_Варіанти'!P972,1E+99),IF('07A_Конструктор'!$D$17="Так",'06A_Варіанти'!Q972,1E+99),IF('06A_Варіанти'!R972="",1E+99,'06A_Варіанти'!R972))</f>
        <v>232</v>
      </c>
      <c r="P981" s="2" t="str">
        <f t="shared" si="110"/>
        <v>5 т</v>
      </c>
      <c r="Q981" s="2">
        <f t="shared" si="111"/>
        <v>14</v>
      </c>
      <c r="R981" s="2">
        <f>IF(OR(C981="РЦК макси",C981="РЦЧ SKU"),"SKU-потік",IFERROR(VLOOKUP(D981,'02_РЦ'!$A$3:$I$7,5,FALSE),0))</f>
        <v>800</v>
      </c>
      <c r="S981" s="2" t="str">
        <f>IF(OR(C981="РЦК макси",C981="РЦЧ SKU"),"Не рахується в ліміт",IFERROR(VLOOKUP(D981,'02_РЦ'!$A$3:$I$7,9,FALSE),"Немає РЦ"))</f>
        <v>В межах</v>
      </c>
    </row>
    <row r="982" spans="1:19">
      <c r="A982" s="2" t="str">
        <f>'06A_Варіанти'!A973</f>
        <v>BASE_2311</v>
      </c>
      <c r="B982" s="2" t="str">
        <f>'06A_Варіанти'!B973</f>
        <v>TT_2311</v>
      </c>
      <c r="C982" s="2" t="str">
        <f>'06A_Варіанти'!D973</f>
        <v>Основний</v>
      </c>
      <c r="D982" s="2" t="str">
        <f>'06A_Варіанти'!C973</f>
        <v>РЦВ</v>
      </c>
      <c r="E982" s="2" t="str">
        <f>'06A_Варіанти'!S973</f>
        <v>DIRECT</v>
      </c>
      <c r="F982" s="2" t="str">
        <f>IF(O982='06A_Варіанти'!E973,'06A_Варіанти'!E$1,IF(O982='06A_Варіанти'!F973,'06A_Варіанти'!F$1,IF(O982='06A_Варіанти'!G973,'06A_Варіанти'!G$1,IF(O982='06A_Варіанти'!H973,'06A_Варіанти'!H$1,IF(O982='06A_Варіанти'!I973,'06A_Варіанти'!I$1,IF(O982='06A_Варіанти'!J973,'06A_Варіанти'!J$1,IF(O982='06A_Варіанти'!K973,'06A_Варіанти'!K$1,IF(O982='06A_Варіанти'!L973,'06A_Варіанти'!L$1,IF(O982='06A_Варіанти'!M973,'06A_Варіанти'!M$1,IF(O982='06A_Варіанти'!N973,'06A_Варіанти'!N$1,IF(O982='06A_Варіанти'!O973,'06A_Варіанти'!O$1,IF(O982='06A_Варіанти'!P973,'06A_Варіанти'!P$1,IF(O982='06A_Варіанти'!Q973,'06A_Варіанти'!Q$1,IF(O982='06A_Варіанти'!R973,'06A_Варіанти'!R$1,"НЕМАЄ МАРШРУТУ"))))))))))))))</f>
        <v>DIRECT</v>
      </c>
      <c r="G982" s="2" t="str">
        <f t="shared" si="105"/>
        <v>БЕЗ ЗМІН</v>
      </c>
      <c r="H982" s="2">
        <f>IF(G982="НЕМАЄ МАРШРУТУ",0,O982-'06A_Варіанти'!T973)</f>
        <v>0</v>
      </c>
      <c r="I982" s="2">
        <f>IFERROR(INDEX('04_Потоки'!$E:$E,MATCH(A982,'04_Потоки'!$A:$A,0)),0)</f>
        <v>2.2389999999999999</v>
      </c>
      <c r="J982" s="2">
        <f t="shared" si="106"/>
        <v>1</v>
      </c>
      <c r="K982" s="2">
        <f>IF(C982="РЦК макси",0,2*'06A_Варіанти'!T973*J982)</f>
        <v>463</v>
      </c>
      <c r="L982" s="2">
        <f t="shared" si="107"/>
        <v>463</v>
      </c>
      <c r="M982" s="2">
        <f t="shared" si="108"/>
        <v>0</v>
      </c>
      <c r="N982" s="9">
        <f t="shared" si="109"/>
        <v>0</v>
      </c>
      <c r="O982" s="2">
        <f>MIN(IF('07A_Конструктор'!$D$5="Так",'06A_Варіанти'!E973,1E+99),IF('07A_Конструктор'!$D$6="Так",'06A_Варіанти'!F973,1E+99),IF('07A_Конструктор'!$D$7="Так",'06A_Варіанти'!G973,1E+99),IF('07A_Конструктор'!$D$8="Так",'06A_Варіанти'!H973,1E+99),IF('07A_Конструктор'!$D$9="Так",'06A_Варіанти'!I973,1E+99),IF('07A_Конструктор'!$D$10="Так",'06A_Варіанти'!J973,1E+99),IF('07A_Конструктор'!$D$11="Так",'06A_Варіанти'!K973,1E+99),IF('07A_Конструктор'!$D$12="Так",'06A_Варіанти'!L973,1E+99),IF('07A_Конструктор'!$D$13="Так",'06A_Варіанти'!M973,1E+99),IF('07A_Конструктор'!$D$14="Так",'06A_Варіанти'!N973,1E+99),IF('07A_Конструктор'!$D$15="Так",'06A_Варіанти'!O973,1E+99),IF('07A_Конструктор'!$D$16="Так",'06A_Варіанти'!P973,1E+99),IF('07A_Конструктор'!$D$17="Так",'06A_Варіанти'!Q973,1E+99),IF('06A_Варіанти'!R973="",1E+99,'06A_Варіанти'!R973))</f>
        <v>231.5</v>
      </c>
      <c r="P982" s="2" t="str">
        <f t="shared" si="110"/>
        <v>5 т</v>
      </c>
      <c r="Q982" s="2">
        <f t="shared" si="111"/>
        <v>14</v>
      </c>
      <c r="R982" s="2">
        <f>IF(OR(C982="РЦК макси",C982="РЦЧ SKU"),"SKU-потік",IFERROR(VLOOKUP(D982,'02_РЦ'!$A$3:$I$7,5,FALSE),0))</f>
        <v>500</v>
      </c>
      <c r="S982" s="2" t="str">
        <f>IF(OR(C982="РЦК макси",C982="РЦЧ SKU"),"Не рахується в ліміт",IFERROR(VLOOKUP(D982,'02_РЦ'!$A$3:$I$7,9,FALSE),"Немає РЦ"))</f>
        <v>В межах</v>
      </c>
    </row>
    <row r="983" spans="1:19">
      <c r="A983" s="2" t="str">
        <f>'06A_Варіанти'!A974</f>
        <v>BASE_2312</v>
      </c>
      <c r="B983" s="2" t="str">
        <f>'06A_Варіанти'!B974</f>
        <v>TT_2312</v>
      </c>
      <c r="C983" s="2" t="str">
        <f>'06A_Варіанти'!D974</f>
        <v>Основний</v>
      </c>
      <c r="D983" s="2" t="str">
        <f>'06A_Варіанти'!C974</f>
        <v>РЦВ</v>
      </c>
      <c r="E983" s="2" t="str">
        <f>'06A_Варіанти'!S974</f>
        <v>DIRECT</v>
      </c>
      <c r="F983" s="2" t="str">
        <f>IF(O983='06A_Варіанти'!E974,'06A_Варіанти'!E$1,IF(O983='06A_Варіанти'!F974,'06A_Варіанти'!F$1,IF(O983='06A_Варіанти'!G974,'06A_Варіанти'!G$1,IF(O983='06A_Варіанти'!H974,'06A_Варіанти'!H$1,IF(O983='06A_Варіанти'!I974,'06A_Варіанти'!I$1,IF(O983='06A_Варіанти'!J974,'06A_Варіанти'!J$1,IF(O983='06A_Варіанти'!K974,'06A_Варіанти'!K$1,IF(O983='06A_Варіанти'!L974,'06A_Варіанти'!L$1,IF(O983='06A_Варіанти'!M974,'06A_Варіанти'!M$1,IF(O983='06A_Варіанти'!N974,'06A_Варіанти'!N$1,IF(O983='06A_Варіанти'!O974,'06A_Варіанти'!O$1,IF(O983='06A_Варіанти'!P974,'06A_Варіанти'!P$1,IF(O983='06A_Варіанти'!Q974,'06A_Варіанти'!Q$1,IF(O983='06A_Варіанти'!R974,'06A_Варіанти'!R$1,"НЕМАЄ МАРШРУТУ"))))))))))))))</f>
        <v>DIRECT</v>
      </c>
      <c r="G983" s="2" t="str">
        <f t="shared" si="105"/>
        <v>БЕЗ ЗМІН</v>
      </c>
      <c r="H983" s="2">
        <f>IF(G983="НЕМАЄ МАРШРУТУ",0,O983-'06A_Варіанти'!T974)</f>
        <v>0</v>
      </c>
      <c r="I983" s="2">
        <f>IFERROR(INDEX('04_Потоки'!$E:$E,MATCH(A983,'04_Потоки'!$A:$A,0)),0)</f>
        <v>2.2389999999999999</v>
      </c>
      <c r="J983" s="2">
        <f t="shared" si="106"/>
        <v>1</v>
      </c>
      <c r="K983" s="2">
        <f>IF(C983="РЦК макси",0,2*'06A_Варіанти'!T974*J983)</f>
        <v>445.4</v>
      </c>
      <c r="L983" s="2">
        <f t="shared" si="107"/>
        <v>445.4</v>
      </c>
      <c r="M983" s="2">
        <f t="shared" si="108"/>
        <v>0</v>
      </c>
      <c r="N983" s="9">
        <f t="shared" si="109"/>
        <v>0</v>
      </c>
      <c r="O983" s="2">
        <f>MIN(IF('07A_Конструктор'!$D$5="Так",'06A_Варіанти'!E974,1E+99),IF('07A_Конструктор'!$D$6="Так",'06A_Варіанти'!F974,1E+99),IF('07A_Конструктор'!$D$7="Так",'06A_Варіанти'!G974,1E+99),IF('07A_Конструктор'!$D$8="Так",'06A_Варіанти'!H974,1E+99),IF('07A_Конструктор'!$D$9="Так",'06A_Варіанти'!I974,1E+99),IF('07A_Конструктор'!$D$10="Так",'06A_Варіанти'!J974,1E+99),IF('07A_Конструктор'!$D$11="Так",'06A_Варіанти'!K974,1E+99),IF('07A_Конструктор'!$D$12="Так",'06A_Варіанти'!L974,1E+99),IF('07A_Конструктор'!$D$13="Так",'06A_Варіанти'!M974,1E+99),IF('07A_Конструктор'!$D$14="Так",'06A_Варіанти'!N974,1E+99),IF('07A_Конструктор'!$D$15="Так",'06A_Варіанти'!O974,1E+99),IF('07A_Конструктор'!$D$16="Так",'06A_Варіанти'!P974,1E+99),IF('07A_Конструктор'!$D$17="Так",'06A_Варіанти'!Q974,1E+99),IF('06A_Варіанти'!R974="",1E+99,'06A_Варіанти'!R974))</f>
        <v>222.7</v>
      </c>
      <c r="P983" s="2" t="str">
        <f t="shared" si="110"/>
        <v>5 т</v>
      </c>
      <c r="Q983" s="2">
        <f t="shared" si="111"/>
        <v>14</v>
      </c>
      <c r="R983" s="2">
        <f>IF(OR(C983="РЦК макси",C983="РЦЧ SKU"),"SKU-потік",IFERROR(VLOOKUP(D983,'02_РЦ'!$A$3:$I$7,5,FALSE),0))</f>
        <v>500</v>
      </c>
      <c r="S983" s="2" t="str">
        <f>IF(OR(C983="РЦК макси",C983="РЦЧ SKU"),"Не рахується в ліміт",IFERROR(VLOOKUP(D983,'02_РЦ'!$A$3:$I$7,9,FALSE),"Немає РЦ"))</f>
        <v>В межах</v>
      </c>
    </row>
    <row r="984" spans="1:19">
      <c r="A984" s="2" t="str">
        <f>'06A_Варіанти'!A975</f>
        <v>BASE_2315</v>
      </c>
      <c r="B984" s="2" t="str">
        <f>'06A_Варіанти'!B975</f>
        <v>TT_2315</v>
      </c>
      <c r="C984" s="2" t="str">
        <f>'06A_Варіанти'!D975</f>
        <v>Основний</v>
      </c>
      <c r="D984" s="2" t="str">
        <f>'06A_Варіанти'!C975</f>
        <v>РЦВ</v>
      </c>
      <c r="E984" s="2" t="str">
        <f>'06A_Варіанти'!S975</f>
        <v>DIRECT</v>
      </c>
      <c r="F984" s="2" t="str">
        <f>IF(O984='06A_Варіанти'!E975,'06A_Варіанти'!E$1,IF(O984='06A_Варіанти'!F975,'06A_Варіанти'!F$1,IF(O984='06A_Варіанти'!G975,'06A_Варіанти'!G$1,IF(O984='06A_Варіанти'!H975,'06A_Варіанти'!H$1,IF(O984='06A_Варіанти'!I975,'06A_Варіанти'!I$1,IF(O984='06A_Варіанти'!J975,'06A_Варіанти'!J$1,IF(O984='06A_Варіанти'!K975,'06A_Варіанти'!K$1,IF(O984='06A_Варіанти'!L975,'06A_Варіанти'!L$1,IF(O984='06A_Варіанти'!M975,'06A_Варіанти'!M$1,IF(O984='06A_Варіанти'!N975,'06A_Варіанти'!N$1,IF(O984='06A_Варіанти'!O975,'06A_Варіанти'!O$1,IF(O984='06A_Варіанти'!P975,'06A_Варіанти'!P$1,IF(O984='06A_Варіанти'!Q975,'06A_Варіанти'!Q$1,IF(O984='06A_Варіанти'!R975,'06A_Варіанти'!R$1,"НЕМАЄ МАРШРУТУ"))))))))))))))</f>
        <v>DIRECT</v>
      </c>
      <c r="G984" s="2" t="str">
        <f t="shared" si="105"/>
        <v>БЕЗ ЗМІН</v>
      </c>
      <c r="H984" s="2">
        <f>IF(G984="НЕМАЄ МАРШРУТУ",0,O984-'06A_Варіанти'!T975)</f>
        <v>0</v>
      </c>
      <c r="I984" s="2">
        <f>IFERROR(INDEX('04_Потоки'!$E:$E,MATCH(A984,'04_Потоки'!$A:$A,0)),0)</f>
        <v>2.2389999999999999</v>
      </c>
      <c r="J984" s="2">
        <f t="shared" si="106"/>
        <v>1</v>
      </c>
      <c r="K984" s="2">
        <f>IF(C984="РЦК макси",0,2*'06A_Варіанти'!T975*J984)</f>
        <v>446.4</v>
      </c>
      <c r="L984" s="2">
        <f t="shared" si="107"/>
        <v>446.4</v>
      </c>
      <c r="M984" s="2">
        <f t="shared" si="108"/>
        <v>0</v>
      </c>
      <c r="N984" s="9">
        <f t="shared" si="109"/>
        <v>0</v>
      </c>
      <c r="O984" s="2">
        <f>MIN(IF('07A_Конструктор'!$D$5="Так",'06A_Варіанти'!E975,1E+99),IF('07A_Конструктор'!$D$6="Так",'06A_Варіанти'!F975,1E+99),IF('07A_Конструктор'!$D$7="Так",'06A_Варіанти'!G975,1E+99),IF('07A_Конструктор'!$D$8="Так",'06A_Варіанти'!H975,1E+99),IF('07A_Конструктор'!$D$9="Так",'06A_Варіанти'!I975,1E+99),IF('07A_Конструктор'!$D$10="Так",'06A_Варіанти'!J975,1E+99),IF('07A_Конструктор'!$D$11="Так",'06A_Варіанти'!K975,1E+99),IF('07A_Конструктор'!$D$12="Так",'06A_Варіанти'!L975,1E+99),IF('07A_Конструктор'!$D$13="Так",'06A_Варіанти'!M975,1E+99),IF('07A_Конструктор'!$D$14="Так",'06A_Варіанти'!N975,1E+99),IF('07A_Конструктор'!$D$15="Так",'06A_Варіанти'!O975,1E+99),IF('07A_Конструктор'!$D$16="Так",'06A_Варіанти'!P975,1E+99),IF('07A_Конструктор'!$D$17="Так",'06A_Варіанти'!Q975,1E+99),IF('06A_Варіанти'!R975="",1E+99,'06A_Варіанти'!R975))</f>
        <v>223.2</v>
      </c>
      <c r="P984" s="2" t="str">
        <f t="shared" si="110"/>
        <v>5 т</v>
      </c>
      <c r="Q984" s="2">
        <f t="shared" si="111"/>
        <v>14</v>
      </c>
      <c r="R984" s="2">
        <f>IF(OR(C984="РЦК макси",C984="РЦЧ SKU"),"SKU-потік",IFERROR(VLOOKUP(D984,'02_РЦ'!$A$3:$I$7,5,FALSE),0))</f>
        <v>500</v>
      </c>
      <c r="S984" s="2" t="str">
        <f>IF(OR(C984="РЦК макси",C984="РЦЧ SKU"),"Не рахується в ліміт",IFERROR(VLOOKUP(D984,'02_РЦ'!$A$3:$I$7,9,FALSE),"Немає РЦ"))</f>
        <v>В межах</v>
      </c>
    </row>
    <row r="985" spans="1:19">
      <c r="A985" s="2" t="str">
        <f>'06A_Варіанти'!A976</f>
        <v>BASE_2316</v>
      </c>
      <c r="B985" s="2" t="str">
        <f>'06A_Варіанти'!B976</f>
        <v>TT_2316</v>
      </c>
      <c r="C985" s="2" t="str">
        <f>'06A_Варіанти'!D976</f>
        <v>Основний</v>
      </c>
      <c r="D985" s="2" t="str">
        <f>'06A_Варіанти'!C976</f>
        <v>РЦВ</v>
      </c>
      <c r="E985" s="2" t="str">
        <f>'06A_Варіанти'!S976</f>
        <v>DIRECT</v>
      </c>
      <c r="F985" s="2" t="str">
        <f>IF(O985='06A_Варіанти'!E976,'06A_Варіанти'!E$1,IF(O985='06A_Варіанти'!F976,'06A_Варіанти'!F$1,IF(O985='06A_Варіанти'!G976,'06A_Варіанти'!G$1,IF(O985='06A_Варіанти'!H976,'06A_Варіанти'!H$1,IF(O985='06A_Варіанти'!I976,'06A_Варіанти'!I$1,IF(O985='06A_Варіанти'!J976,'06A_Варіанти'!J$1,IF(O985='06A_Варіанти'!K976,'06A_Варіанти'!K$1,IF(O985='06A_Варіанти'!L976,'06A_Варіанти'!L$1,IF(O985='06A_Варіанти'!M976,'06A_Варіанти'!M$1,IF(O985='06A_Варіанти'!N976,'06A_Варіанти'!N$1,IF(O985='06A_Варіанти'!O976,'06A_Варіанти'!O$1,IF(O985='06A_Варіанти'!P976,'06A_Варіанти'!P$1,IF(O985='06A_Варіанти'!Q976,'06A_Варіанти'!Q$1,IF(O985='06A_Варіанти'!R976,'06A_Варіанти'!R$1,"НЕМАЄ МАРШРУТУ"))))))))))))))</f>
        <v>DIRECT</v>
      </c>
      <c r="G985" s="2" t="str">
        <f t="shared" si="105"/>
        <v>БЕЗ ЗМІН</v>
      </c>
      <c r="H985" s="2">
        <f>IF(G985="НЕМАЄ МАРШРУТУ",0,O985-'06A_Варіанти'!T976)</f>
        <v>0</v>
      </c>
      <c r="I985" s="2">
        <f>IFERROR(INDEX('04_Потоки'!$E:$E,MATCH(A985,'04_Потоки'!$A:$A,0)),0)</f>
        <v>2.2389999999999999</v>
      </c>
      <c r="J985" s="2">
        <f t="shared" si="106"/>
        <v>1</v>
      </c>
      <c r="K985" s="2">
        <f>IF(C985="РЦК макси",0,2*'06A_Варіанти'!T976*J985)</f>
        <v>691.8</v>
      </c>
      <c r="L985" s="2">
        <f t="shared" si="107"/>
        <v>691.8</v>
      </c>
      <c r="M985" s="2">
        <f t="shared" si="108"/>
        <v>0</v>
      </c>
      <c r="N985" s="9">
        <f t="shared" si="109"/>
        <v>0</v>
      </c>
      <c r="O985" s="2">
        <f>MIN(IF('07A_Конструктор'!$D$5="Так",'06A_Варіанти'!E976,1E+99),IF('07A_Конструктор'!$D$6="Так",'06A_Варіанти'!F976,1E+99),IF('07A_Конструктор'!$D$7="Так",'06A_Варіанти'!G976,1E+99),IF('07A_Конструктор'!$D$8="Так",'06A_Варіанти'!H976,1E+99),IF('07A_Конструктор'!$D$9="Так",'06A_Варіанти'!I976,1E+99),IF('07A_Конструктор'!$D$10="Так",'06A_Варіанти'!J976,1E+99),IF('07A_Конструктор'!$D$11="Так",'06A_Варіанти'!K976,1E+99),IF('07A_Конструктор'!$D$12="Так",'06A_Варіанти'!L976,1E+99),IF('07A_Конструктор'!$D$13="Так",'06A_Варіанти'!M976,1E+99),IF('07A_Конструктор'!$D$14="Так",'06A_Варіанти'!N976,1E+99),IF('07A_Конструктор'!$D$15="Так",'06A_Варіанти'!O976,1E+99),IF('07A_Конструктор'!$D$16="Так",'06A_Варіанти'!P976,1E+99),IF('07A_Конструктор'!$D$17="Так",'06A_Варіанти'!Q976,1E+99),IF('06A_Варіанти'!R976="",1E+99,'06A_Варіанти'!R976))</f>
        <v>345.9</v>
      </c>
      <c r="P985" s="2" t="str">
        <f t="shared" si="110"/>
        <v>5 т</v>
      </c>
      <c r="Q985" s="2">
        <f t="shared" si="111"/>
        <v>14</v>
      </c>
      <c r="R985" s="2">
        <f>IF(OR(C985="РЦК макси",C985="РЦЧ SKU"),"SKU-потік",IFERROR(VLOOKUP(D985,'02_РЦ'!$A$3:$I$7,5,FALSE),0))</f>
        <v>500</v>
      </c>
      <c r="S985" s="2" t="str">
        <f>IF(OR(C985="РЦК макси",C985="РЦЧ SKU"),"Не рахується в ліміт",IFERROR(VLOOKUP(D985,'02_РЦ'!$A$3:$I$7,9,FALSE),"Немає РЦ"))</f>
        <v>В межах</v>
      </c>
    </row>
    <row r="986" spans="1:19">
      <c r="A986" s="2" t="str">
        <f>'06A_Варіанти'!A977</f>
        <v>BASE_2270</v>
      </c>
      <c r="B986" s="2" t="str">
        <f>'06A_Варіанти'!B977</f>
        <v>TT_2270</v>
      </c>
      <c r="C986" s="2" t="str">
        <f>'06A_Варіанти'!D977</f>
        <v>Основний</v>
      </c>
      <c r="D986" s="2" t="str">
        <f>'06A_Варіанти'!C977</f>
        <v>РЦП</v>
      </c>
      <c r="E986" s="2" t="str">
        <f>'06A_Варіанти'!S977</f>
        <v>DIRECT</v>
      </c>
      <c r="F986" s="2" t="str">
        <f>IF(O986='06A_Варіанти'!E977,'06A_Варіанти'!E$1,IF(O986='06A_Варіанти'!F977,'06A_Варіанти'!F$1,IF(O986='06A_Варіанти'!G977,'06A_Варіанти'!G$1,IF(O986='06A_Варіанти'!H977,'06A_Варіанти'!H$1,IF(O986='06A_Варіанти'!I977,'06A_Варіанти'!I$1,IF(O986='06A_Варіанти'!J977,'06A_Варіанти'!J$1,IF(O986='06A_Варіанти'!K977,'06A_Варіанти'!K$1,IF(O986='06A_Варіанти'!L977,'06A_Варіанти'!L$1,IF(O986='06A_Варіанти'!M977,'06A_Варіанти'!M$1,IF(O986='06A_Варіанти'!N977,'06A_Варіанти'!N$1,IF(O986='06A_Варіанти'!O977,'06A_Варіанти'!O$1,IF(O986='06A_Варіанти'!P977,'06A_Варіанти'!P$1,IF(O986='06A_Варіанти'!Q977,'06A_Варіанти'!Q$1,IF(O986='06A_Варіанти'!R977,'06A_Варіанти'!R$1,"НЕМАЄ МАРШРУТУ"))))))))))))))</f>
        <v>DIRECT</v>
      </c>
      <c r="G986" s="2" t="str">
        <f t="shared" si="105"/>
        <v>БЕЗ ЗМІН</v>
      </c>
      <c r="H986" s="2">
        <f>IF(G986="НЕМАЄ МАРШРУТУ",0,O986-'06A_Варіанти'!T977)</f>
        <v>0</v>
      </c>
      <c r="I986" s="2">
        <f>IFERROR(INDEX('04_Потоки'!$E:$E,MATCH(A986,'04_Потоки'!$A:$A,0)),0)</f>
        <v>2.2389999999999999</v>
      </c>
      <c r="J986" s="2">
        <f t="shared" si="106"/>
        <v>1</v>
      </c>
      <c r="K986" s="2">
        <f>IF(C986="РЦК макси",0,2*'06A_Варіанти'!T977*J986)</f>
        <v>408.6</v>
      </c>
      <c r="L986" s="2">
        <f t="shared" si="107"/>
        <v>408.6</v>
      </c>
      <c r="M986" s="2">
        <f t="shared" si="108"/>
        <v>0</v>
      </c>
      <c r="N986" s="9">
        <f t="shared" si="109"/>
        <v>0</v>
      </c>
      <c r="O986" s="2">
        <f>MIN(IF('07A_Конструктор'!$D$5="Так",'06A_Варіанти'!E977,1E+99),IF('07A_Конструктор'!$D$6="Так",'06A_Варіанти'!F977,1E+99),IF('07A_Конструктор'!$D$7="Так",'06A_Варіанти'!G977,1E+99),IF('07A_Конструктор'!$D$8="Так",'06A_Варіанти'!H977,1E+99),IF('07A_Конструктор'!$D$9="Так",'06A_Варіанти'!I977,1E+99),IF('07A_Конструктор'!$D$10="Так",'06A_Варіанти'!J977,1E+99),IF('07A_Конструктор'!$D$11="Так",'06A_Варіанти'!K977,1E+99),IF('07A_Конструктор'!$D$12="Так",'06A_Варіанти'!L977,1E+99),IF('07A_Конструктор'!$D$13="Так",'06A_Варіанти'!M977,1E+99),IF('07A_Конструктор'!$D$14="Так",'06A_Варіанти'!N977,1E+99),IF('07A_Конструктор'!$D$15="Так",'06A_Варіанти'!O977,1E+99),IF('07A_Конструктор'!$D$16="Так",'06A_Варіанти'!P977,1E+99),IF('07A_Конструктор'!$D$17="Так",'06A_Варіанти'!Q977,1E+99),IF('06A_Варіанти'!R977="",1E+99,'06A_Варіанти'!R977))</f>
        <v>204.3</v>
      </c>
      <c r="P986" s="2" t="str">
        <f t="shared" si="110"/>
        <v>5 т</v>
      </c>
      <c r="Q986" s="2">
        <f t="shared" si="111"/>
        <v>14</v>
      </c>
      <c r="R986" s="2">
        <f>IF(OR(C986="РЦК макси",C986="РЦЧ SKU"),"SKU-потік",IFERROR(VLOOKUP(D986,'02_РЦ'!$A$3:$I$7,5,FALSE),0))</f>
        <v>800</v>
      </c>
      <c r="S986" s="2" t="str">
        <f>IF(OR(C986="РЦК макси",C986="РЦЧ SKU"),"Не рахується в ліміт",IFERROR(VLOOKUP(D986,'02_РЦ'!$A$3:$I$7,9,FALSE),"Немає РЦ"))</f>
        <v>В межах</v>
      </c>
    </row>
    <row r="987" spans="1:19">
      <c r="A987" s="2" t="str">
        <f>'06A_Варіанти'!A978</f>
        <v>BASE_2322</v>
      </c>
      <c r="B987" s="2" t="str">
        <f>'06A_Варіанти'!B978</f>
        <v>TT_2322</v>
      </c>
      <c r="C987" s="2" t="str">
        <f>'06A_Варіанти'!D978</f>
        <v>Основний</v>
      </c>
      <c r="D987" s="2" t="str">
        <f>'06A_Варіанти'!C978</f>
        <v>РЦВ</v>
      </c>
      <c r="E987" s="2" t="str">
        <f>'06A_Варіанти'!S978</f>
        <v>DIRECT</v>
      </c>
      <c r="F987" s="2" t="str">
        <f>IF(O987='06A_Варіанти'!E978,'06A_Варіанти'!E$1,IF(O987='06A_Варіанти'!F978,'06A_Варіанти'!F$1,IF(O987='06A_Варіанти'!G978,'06A_Варіанти'!G$1,IF(O987='06A_Варіанти'!H978,'06A_Варіанти'!H$1,IF(O987='06A_Варіанти'!I978,'06A_Варіанти'!I$1,IF(O987='06A_Варіанти'!J978,'06A_Варіанти'!J$1,IF(O987='06A_Варіанти'!K978,'06A_Варіанти'!K$1,IF(O987='06A_Варіанти'!L978,'06A_Варіанти'!L$1,IF(O987='06A_Варіанти'!M978,'06A_Варіанти'!M$1,IF(O987='06A_Варіанти'!N978,'06A_Варіанти'!N$1,IF(O987='06A_Варіанти'!O978,'06A_Варіанти'!O$1,IF(O987='06A_Варіанти'!P978,'06A_Варіанти'!P$1,IF(O987='06A_Варіанти'!Q978,'06A_Варіанти'!Q$1,IF(O987='06A_Варіанти'!R978,'06A_Варіанти'!R$1,"НЕМАЄ МАРШРУТУ"))))))))))))))</f>
        <v>DIRECT</v>
      </c>
      <c r="G987" s="2" t="str">
        <f t="shared" si="105"/>
        <v>БЕЗ ЗМІН</v>
      </c>
      <c r="H987" s="2">
        <f>IF(G987="НЕМАЄ МАРШРУТУ",0,O987-'06A_Варіанти'!T978)</f>
        <v>0</v>
      </c>
      <c r="I987" s="2">
        <f>IFERROR(INDEX('04_Потоки'!$E:$E,MATCH(A987,'04_Потоки'!$A:$A,0)),0)</f>
        <v>2.2389999999999999</v>
      </c>
      <c r="J987" s="2">
        <f t="shared" si="106"/>
        <v>1</v>
      </c>
      <c r="K987" s="2">
        <f>IF(C987="РЦК макси",0,2*'06A_Варіанти'!T978*J987)</f>
        <v>529.79999999999995</v>
      </c>
      <c r="L987" s="2">
        <f t="shared" si="107"/>
        <v>529.79999999999995</v>
      </c>
      <c r="M987" s="2">
        <f t="shared" si="108"/>
        <v>0</v>
      </c>
      <c r="N987" s="9">
        <f t="shared" si="109"/>
        <v>0</v>
      </c>
      <c r="O987" s="2">
        <f>MIN(IF('07A_Конструктор'!$D$5="Так",'06A_Варіанти'!E978,1E+99),IF('07A_Конструктор'!$D$6="Так",'06A_Варіанти'!F978,1E+99),IF('07A_Конструктор'!$D$7="Так",'06A_Варіанти'!G978,1E+99),IF('07A_Конструктор'!$D$8="Так",'06A_Варіанти'!H978,1E+99),IF('07A_Конструктор'!$D$9="Так",'06A_Варіанти'!I978,1E+99),IF('07A_Конструктор'!$D$10="Так",'06A_Варіанти'!J978,1E+99),IF('07A_Конструктор'!$D$11="Так",'06A_Варіанти'!K978,1E+99),IF('07A_Конструктор'!$D$12="Так",'06A_Варіанти'!L978,1E+99),IF('07A_Конструктор'!$D$13="Так",'06A_Варіанти'!M978,1E+99),IF('07A_Конструктор'!$D$14="Так",'06A_Варіанти'!N978,1E+99),IF('07A_Конструктор'!$D$15="Так",'06A_Варіанти'!O978,1E+99),IF('07A_Конструктор'!$D$16="Так",'06A_Варіанти'!P978,1E+99),IF('07A_Конструктор'!$D$17="Так",'06A_Варіанти'!Q978,1E+99),IF('06A_Варіанти'!R978="",1E+99,'06A_Варіанти'!R978))</f>
        <v>264.89999999999998</v>
      </c>
      <c r="P987" s="2" t="str">
        <f t="shared" si="110"/>
        <v>5 т</v>
      </c>
      <c r="Q987" s="2">
        <f t="shared" si="111"/>
        <v>14</v>
      </c>
      <c r="R987" s="2">
        <f>IF(OR(C987="РЦК макси",C987="РЦЧ SKU"),"SKU-потік",IFERROR(VLOOKUP(D987,'02_РЦ'!$A$3:$I$7,5,FALSE),0))</f>
        <v>500</v>
      </c>
      <c r="S987" s="2" t="str">
        <f>IF(OR(C987="РЦК макси",C987="РЦЧ SKU"),"Не рахується в ліміт",IFERROR(VLOOKUP(D987,'02_РЦ'!$A$3:$I$7,9,FALSE),"Немає РЦ"))</f>
        <v>В межах</v>
      </c>
    </row>
    <row r="988" spans="1:19">
      <c r="A988" s="2" t="str">
        <f>'06A_Варіанти'!A979</f>
        <v>BASE_2321</v>
      </c>
      <c r="B988" s="2" t="str">
        <f>'06A_Варіанти'!B979</f>
        <v>TT_2321</v>
      </c>
      <c r="C988" s="2" t="str">
        <f>'06A_Варіанти'!D979</f>
        <v>Основний</v>
      </c>
      <c r="D988" s="2" t="str">
        <f>'06A_Варіанти'!C979</f>
        <v>РЦВ</v>
      </c>
      <c r="E988" s="2" t="str">
        <f>'06A_Варіанти'!S979</f>
        <v>DIRECT</v>
      </c>
      <c r="F988" s="2" t="str">
        <f>IF(O988='06A_Варіанти'!E979,'06A_Варіанти'!E$1,IF(O988='06A_Варіанти'!F979,'06A_Варіанти'!F$1,IF(O988='06A_Варіанти'!G979,'06A_Варіанти'!G$1,IF(O988='06A_Варіанти'!H979,'06A_Варіанти'!H$1,IF(O988='06A_Варіанти'!I979,'06A_Варіанти'!I$1,IF(O988='06A_Варіанти'!J979,'06A_Варіанти'!J$1,IF(O988='06A_Варіанти'!K979,'06A_Варіанти'!K$1,IF(O988='06A_Варіанти'!L979,'06A_Варіанти'!L$1,IF(O988='06A_Варіанти'!M979,'06A_Варіанти'!M$1,IF(O988='06A_Варіанти'!N979,'06A_Варіанти'!N$1,IF(O988='06A_Варіанти'!O979,'06A_Варіанти'!O$1,IF(O988='06A_Варіанти'!P979,'06A_Варіанти'!P$1,IF(O988='06A_Варіанти'!Q979,'06A_Варіанти'!Q$1,IF(O988='06A_Варіанти'!R979,'06A_Варіанти'!R$1,"НЕМАЄ МАРШРУТУ"))))))))))))))</f>
        <v>DIRECT</v>
      </c>
      <c r="G988" s="2" t="str">
        <f t="shared" si="105"/>
        <v>БЕЗ ЗМІН</v>
      </c>
      <c r="H988" s="2">
        <f>IF(G988="НЕМАЄ МАРШРУТУ",0,O988-'06A_Варіанти'!T979)</f>
        <v>0</v>
      </c>
      <c r="I988" s="2">
        <f>IFERROR(INDEX('04_Потоки'!$E:$E,MATCH(A988,'04_Потоки'!$A:$A,0)),0)</f>
        <v>2.2389999999999999</v>
      </c>
      <c r="J988" s="2">
        <f t="shared" si="106"/>
        <v>1</v>
      </c>
      <c r="K988" s="2">
        <f>IF(C988="РЦК макси",0,2*'06A_Варіанти'!T979*J988)</f>
        <v>686</v>
      </c>
      <c r="L988" s="2">
        <f t="shared" si="107"/>
        <v>686</v>
      </c>
      <c r="M988" s="2">
        <f t="shared" si="108"/>
        <v>0</v>
      </c>
      <c r="N988" s="9">
        <f t="shared" si="109"/>
        <v>0</v>
      </c>
      <c r="O988" s="2">
        <f>MIN(IF('07A_Конструктор'!$D$5="Так",'06A_Варіанти'!E979,1E+99),IF('07A_Конструктор'!$D$6="Так",'06A_Варіанти'!F979,1E+99),IF('07A_Конструктор'!$D$7="Так",'06A_Варіанти'!G979,1E+99),IF('07A_Конструктор'!$D$8="Так",'06A_Варіанти'!H979,1E+99),IF('07A_Конструктор'!$D$9="Так",'06A_Варіанти'!I979,1E+99),IF('07A_Конструктор'!$D$10="Так",'06A_Варіанти'!J979,1E+99),IF('07A_Конструктор'!$D$11="Так",'06A_Варіанти'!K979,1E+99),IF('07A_Конструктор'!$D$12="Так",'06A_Варіанти'!L979,1E+99),IF('07A_Конструктор'!$D$13="Так",'06A_Варіанти'!M979,1E+99),IF('07A_Конструктор'!$D$14="Так",'06A_Варіанти'!N979,1E+99),IF('07A_Конструктор'!$D$15="Так",'06A_Варіанти'!O979,1E+99),IF('07A_Конструктор'!$D$16="Так",'06A_Варіанти'!P979,1E+99),IF('07A_Конструктор'!$D$17="Так",'06A_Варіанти'!Q979,1E+99),IF('06A_Варіанти'!R979="",1E+99,'06A_Варіанти'!R979))</f>
        <v>343</v>
      </c>
      <c r="P988" s="2" t="str">
        <f t="shared" si="110"/>
        <v>5 т</v>
      </c>
      <c r="Q988" s="2">
        <f t="shared" si="111"/>
        <v>14</v>
      </c>
      <c r="R988" s="2">
        <f>IF(OR(C988="РЦК макси",C988="РЦЧ SKU"),"SKU-потік",IFERROR(VLOOKUP(D988,'02_РЦ'!$A$3:$I$7,5,FALSE),0))</f>
        <v>500</v>
      </c>
      <c r="S988" s="2" t="str">
        <f>IF(OR(C988="РЦК макси",C988="РЦЧ SKU"),"Не рахується в ліміт",IFERROR(VLOOKUP(D988,'02_РЦ'!$A$3:$I$7,9,FALSE),"Немає РЦ"))</f>
        <v>В межах</v>
      </c>
    </row>
    <row r="989" spans="1:19">
      <c r="A989" s="2" t="str">
        <f>'06A_Варіанти'!A980</f>
        <v>BASE_2319</v>
      </c>
      <c r="B989" s="2" t="str">
        <f>'06A_Варіанти'!B980</f>
        <v>TT_2319</v>
      </c>
      <c r="C989" s="2" t="str">
        <f>'06A_Варіанти'!D980</f>
        <v>Основний</v>
      </c>
      <c r="D989" s="2" t="str">
        <f>'06A_Варіанти'!C980</f>
        <v>РЦВ</v>
      </c>
      <c r="E989" s="2" t="str">
        <f>'06A_Варіанти'!S980</f>
        <v>DIRECT</v>
      </c>
      <c r="F989" s="2" t="str">
        <f>IF(O989='06A_Варіанти'!E980,'06A_Варіанти'!E$1,IF(O989='06A_Варіанти'!F980,'06A_Варіанти'!F$1,IF(O989='06A_Варіанти'!G980,'06A_Варіанти'!G$1,IF(O989='06A_Варіанти'!H980,'06A_Варіанти'!H$1,IF(O989='06A_Варіанти'!I980,'06A_Варіанти'!I$1,IF(O989='06A_Варіанти'!J980,'06A_Варіанти'!J$1,IF(O989='06A_Варіанти'!K980,'06A_Варіанти'!K$1,IF(O989='06A_Варіанти'!L980,'06A_Варіанти'!L$1,IF(O989='06A_Варіанти'!M980,'06A_Варіанти'!M$1,IF(O989='06A_Варіанти'!N980,'06A_Варіанти'!N$1,IF(O989='06A_Варіанти'!O980,'06A_Варіанти'!O$1,IF(O989='06A_Варіанти'!P980,'06A_Варіанти'!P$1,IF(O989='06A_Варіанти'!Q980,'06A_Варіанти'!Q$1,IF(O989='06A_Варіанти'!R980,'06A_Варіанти'!R$1,"НЕМАЄ МАРШРУТУ"))))))))))))))</f>
        <v>DIRECT</v>
      </c>
      <c r="G989" s="2" t="str">
        <f t="shared" si="105"/>
        <v>БЕЗ ЗМІН</v>
      </c>
      <c r="H989" s="2">
        <f>IF(G989="НЕМАЄ МАРШРУТУ",0,O989-'06A_Варіанти'!T980)</f>
        <v>0</v>
      </c>
      <c r="I989" s="2">
        <f>IFERROR(INDEX('04_Потоки'!$E:$E,MATCH(A989,'04_Потоки'!$A:$A,0)),0)</f>
        <v>2.2389999999999999</v>
      </c>
      <c r="J989" s="2">
        <f t="shared" si="106"/>
        <v>1</v>
      </c>
      <c r="K989" s="2">
        <f>IF(C989="РЦК макси",0,2*'06A_Варіанти'!T980*J989)</f>
        <v>435</v>
      </c>
      <c r="L989" s="2">
        <f t="shared" si="107"/>
        <v>435</v>
      </c>
      <c r="M989" s="2">
        <f t="shared" si="108"/>
        <v>0</v>
      </c>
      <c r="N989" s="9">
        <f t="shared" si="109"/>
        <v>0</v>
      </c>
      <c r="O989" s="2">
        <f>MIN(IF('07A_Конструктор'!$D$5="Так",'06A_Варіанти'!E980,1E+99),IF('07A_Конструктор'!$D$6="Так",'06A_Варіанти'!F980,1E+99),IF('07A_Конструктор'!$D$7="Так",'06A_Варіанти'!G980,1E+99),IF('07A_Конструктор'!$D$8="Так",'06A_Варіанти'!H980,1E+99),IF('07A_Конструктор'!$D$9="Так",'06A_Варіанти'!I980,1E+99),IF('07A_Конструктор'!$D$10="Так",'06A_Варіанти'!J980,1E+99),IF('07A_Конструктор'!$D$11="Так",'06A_Варіанти'!K980,1E+99),IF('07A_Конструктор'!$D$12="Так",'06A_Варіанти'!L980,1E+99),IF('07A_Конструктор'!$D$13="Так",'06A_Варіанти'!M980,1E+99),IF('07A_Конструктор'!$D$14="Так",'06A_Варіанти'!N980,1E+99),IF('07A_Конструктор'!$D$15="Так",'06A_Варіанти'!O980,1E+99),IF('07A_Конструктор'!$D$16="Так",'06A_Варіанти'!P980,1E+99),IF('07A_Конструктор'!$D$17="Так",'06A_Варіанти'!Q980,1E+99),IF('06A_Варіанти'!R980="",1E+99,'06A_Варіанти'!R980))</f>
        <v>217.5</v>
      </c>
      <c r="P989" s="2" t="str">
        <f t="shared" si="110"/>
        <v>5 т</v>
      </c>
      <c r="Q989" s="2">
        <f t="shared" si="111"/>
        <v>14</v>
      </c>
      <c r="R989" s="2">
        <f>IF(OR(C989="РЦК макси",C989="РЦЧ SKU"),"SKU-потік",IFERROR(VLOOKUP(D989,'02_РЦ'!$A$3:$I$7,5,FALSE),0))</f>
        <v>500</v>
      </c>
      <c r="S989" s="2" t="str">
        <f>IF(OR(C989="РЦК макси",C989="РЦЧ SKU"),"Не рахується в ліміт",IFERROR(VLOOKUP(D989,'02_РЦ'!$A$3:$I$7,9,FALSE),"Немає РЦ"))</f>
        <v>В межах</v>
      </c>
    </row>
    <row r="990" spans="1:19">
      <c r="A990" s="2" t="str">
        <f>'06A_Варіанти'!A981</f>
        <v>BASE_2323</v>
      </c>
      <c r="B990" s="2" t="str">
        <f>'06A_Варіанти'!B981</f>
        <v>TT_2323</v>
      </c>
      <c r="C990" s="2" t="str">
        <f>'06A_Варіанти'!D981</f>
        <v>Основний</v>
      </c>
      <c r="D990" s="2" t="str">
        <f>'06A_Варіанти'!C981</f>
        <v>РЦВ</v>
      </c>
      <c r="E990" s="2" t="str">
        <f>'06A_Варіанти'!S981</f>
        <v>DIRECT</v>
      </c>
      <c r="F990" s="2" t="str">
        <f>IF(O990='06A_Варіанти'!E981,'06A_Варіанти'!E$1,IF(O990='06A_Варіанти'!F981,'06A_Варіанти'!F$1,IF(O990='06A_Варіанти'!G981,'06A_Варіанти'!G$1,IF(O990='06A_Варіанти'!H981,'06A_Варіанти'!H$1,IF(O990='06A_Варіанти'!I981,'06A_Варіанти'!I$1,IF(O990='06A_Варіанти'!J981,'06A_Варіанти'!J$1,IF(O990='06A_Варіанти'!K981,'06A_Варіанти'!K$1,IF(O990='06A_Варіанти'!L981,'06A_Варіанти'!L$1,IF(O990='06A_Варіанти'!M981,'06A_Варіанти'!M$1,IF(O990='06A_Варіанти'!N981,'06A_Варіанти'!N$1,IF(O990='06A_Варіанти'!O981,'06A_Варіанти'!O$1,IF(O990='06A_Варіанти'!P981,'06A_Варіанти'!P$1,IF(O990='06A_Варіанти'!Q981,'06A_Варіанти'!Q$1,IF(O990='06A_Варіанти'!R981,'06A_Варіанти'!R$1,"НЕМАЄ МАРШРУТУ"))))))))))))))</f>
        <v>DIRECT</v>
      </c>
      <c r="G990" s="2" t="str">
        <f t="shared" si="105"/>
        <v>БЕЗ ЗМІН</v>
      </c>
      <c r="H990" s="2">
        <f>IF(G990="НЕМАЄ МАРШРУТУ",0,O990-'06A_Варіанти'!T981)</f>
        <v>0</v>
      </c>
      <c r="I990" s="2">
        <f>IFERROR(INDEX('04_Потоки'!$E:$E,MATCH(A990,'04_Потоки'!$A:$A,0)),0)</f>
        <v>2.2389999999999999</v>
      </c>
      <c r="J990" s="2">
        <f t="shared" si="106"/>
        <v>1</v>
      </c>
      <c r="K990" s="2">
        <f>IF(C990="РЦК макси",0,2*'06A_Варіанти'!T981*J990)</f>
        <v>394.8</v>
      </c>
      <c r="L990" s="2">
        <f t="shared" si="107"/>
        <v>394.8</v>
      </c>
      <c r="M990" s="2">
        <f t="shared" si="108"/>
        <v>0</v>
      </c>
      <c r="N990" s="9">
        <f t="shared" si="109"/>
        <v>0</v>
      </c>
      <c r="O990" s="2">
        <f>MIN(IF('07A_Конструктор'!$D$5="Так",'06A_Варіанти'!E981,1E+99),IF('07A_Конструктор'!$D$6="Так",'06A_Варіанти'!F981,1E+99),IF('07A_Конструктор'!$D$7="Так",'06A_Варіанти'!G981,1E+99),IF('07A_Конструктор'!$D$8="Так",'06A_Варіанти'!H981,1E+99),IF('07A_Конструктор'!$D$9="Так",'06A_Варіанти'!I981,1E+99),IF('07A_Конструктор'!$D$10="Так",'06A_Варіанти'!J981,1E+99),IF('07A_Конструктор'!$D$11="Так",'06A_Варіанти'!K981,1E+99),IF('07A_Конструктор'!$D$12="Так",'06A_Варіанти'!L981,1E+99),IF('07A_Конструктор'!$D$13="Так",'06A_Варіанти'!M981,1E+99),IF('07A_Конструктор'!$D$14="Так",'06A_Варіанти'!N981,1E+99),IF('07A_Конструктор'!$D$15="Так",'06A_Варіанти'!O981,1E+99),IF('07A_Конструктор'!$D$16="Так",'06A_Варіанти'!P981,1E+99),IF('07A_Конструктор'!$D$17="Так",'06A_Варіанти'!Q981,1E+99),IF('06A_Варіанти'!R981="",1E+99,'06A_Варіанти'!R981))</f>
        <v>197.4</v>
      </c>
      <c r="P990" s="2" t="str">
        <f t="shared" si="110"/>
        <v>5 т</v>
      </c>
      <c r="Q990" s="2">
        <f t="shared" si="111"/>
        <v>14</v>
      </c>
      <c r="R990" s="2">
        <f>IF(OR(C990="РЦК макси",C990="РЦЧ SKU"),"SKU-потік",IFERROR(VLOOKUP(D990,'02_РЦ'!$A$3:$I$7,5,FALSE),0))</f>
        <v>500</v>
      </c>
      <c r="S990" s="2" t="str">
        <f>IF(OR(C990="РЦК макси",C990="РЦЧ SKU"),"Не рахується в ліміт",IFERROR(VLOOKUP(D990,'02_РЦ'!$A$3:$I$7,9,FALSE),"Немає РЦ"))</f>
        <v>В межах</v>
      </c>
    </row>
    <row r="991" spans="1:19">
      <c r="A991" s="2" t="str">
        <f>'06A_Варіанти'!A982</f>
        <v>BASE_2324</v>
      </c>
      <c r="B991" s="2" t="str">
        <f>'06A_Варіанти'!B982</f>
        <v>TT_2324</v>
      </c>
      <c r="C991" s="2" t="str">
        <f>'06A_Варіанти'!D982</f>
        <v>Основний</v>
      </c>
      <c r="D991" s="2" t="str">
        <f>'06A_Варіанти'!C982</f>
        <v>РЦВ</v>
      </c>
      <c r="E991" s="2" t="str">
        <f>'06A_Варіанти'!S982</f>
        <v>DIRECT</v>
      </c>
      <c r="F991" s="2" t="str">
        <f>IF(O991='06A_Варіанти'!E982,'06A_Варіанти'!E$1,IF(O991='06A_Варіанти'!F982,'06A_Варіанти'!F$1,IF(O991='06A_Варіанти'!G982,'06A_Варіанти'!G$1,IF(O991='06A_Варіанти'!H982,'06A_Варіанти'!H$1,IF(O991='06A_Варіанти'!I982,'06A_Варіанти'!I$1,IF(O991='06A_Варіанти'!J982,'06A_Варіанти'!J$1,IF(O991='06A_Варіанти'!K982,'06A_Варіанти'!K$1,IF(O991='06A_Варіанти'!L982,'06A_Варіанти'!L$1,IF(O991='06A_Варіанти'!M982,'06A_Варіанти'!M$1,IF(O991='06A_Варіанти'!N982,'06A_Варіанти'!N$1,IF(O991='06A_Варіанти'!O982,'06A_Варіанти'!O$1,IF(O991='06A_Варіанти'!P982,'06A_Варіанти'!P$1,IF(O991='06A_Варіанти'!Q982,'06A_Варіанти'!Q$1,IF(O991='06A_Варіанти'!R982,'06A_Варіанти'!R$1,"НЕМАЄ МАРШРУТУ"))))))))))))))</f>
        <v>DIRECT</v>
      </c>
      <c r="G991" s="2" t="str">
        <f t="shared" si="105"/>
        <v>БЕЗ ЗМІН</v>
      </c>
      <c r="H991" s="2">
        <f>IF(G991="НЕМАЄ МАРШРУТУ",0,O991-'06A_Варіанти'!T982)</f>
        <v>0</v>
      </c>
      <c r="I991" s="2">
        <f>IFERROR(INDEX('04_Потоки'!$E:$E,MATCH(A991,'04_Потоки'!$A:$A,0)),0)</f>
        <v>2.2389999999999999</v>
      </c>
      <c r="J991" s="2">
        <f t="shared" si="106"/>
        <v>1</v>
      </c>
      <c r="K991" s="2">
        <f>IF(C991="РЦК макси",0,2*'06A_Варіанти'!T982*J991)</f>
        <v>394.4</v>
      </c>
      <c r="L991" s="2">
        <f t="shared" si="107"/>
        <v>394.4</v>
      </c>
      <c r="M991" s="2">
        <f t="shared" si="108"/>
        <v>0</v>
      </c>
      <c r="N991" s="9">
        <f t="shared" si="109"/>
        <v>0</v>
      </c>
      <c r="O991" s="2">
        <f>MIN(IF('07A_Конструктор'!$D$5="Так",'06A_Варіанти'!E982,1E+99),IF('07A_Конструктор'!$D$6="Так",'06A_Варіанти'!F982,1E+99),IF('07A_Конструктор'!$D$7="Так",'06A_Варіанти'!G982,1E+99),IF('07A_Конструктор'!$D$8="Так",'06A_Варіанти'!H982,1E+99),IF('07A_Конструктор'!$D$9="Так",'06A_Варіанти'!I982,1E+99),IF('07A_Конструктор'!$D$10="Так",'06A_Варіанти'!J982,1E+99),IF('07A_Конструктор'!$D$11="Так",'06A_Варіанти'!K982,1E+99),IF('07A_Конструктор'!$D$12="Так",'06A_Варіанти'!L982,1E+99),IF('07A_Конструктор'!$D$13="Так",'06A_Варіанти'!M982,1E+99),IF('07A_Конструктор'!$D$14="Так",'06A_Варіанти'!N982,1E+99),IF('07A_Конструктор'!$D$15="Так",'06A_Варіанти'!O982,1E+99),IF('07A_Конструктор'!$D$16="Так",'06A_Варіанти'!P982,1E+99),IF('07A_Конструктор'!$D$17="Так",'06A_Варіанти'!Q982,1E+99),IF('06A_Варіанти'!R982="",1E+99,'06A_Варіанти'!R982))</f>
        <v>197.2</v>
      </c>
      <c r="P991" s="2" t="str">
        <f t="shared" si="110"/>
        <v>5 т</v>
      </c>
      <c r="Q991" s="2">
        <f t="shared" si="111"/>
        <v>14</v>
      </c>
      <c r="R991" s="2">
        <f>IF(OR(C991="РЦК макси",C991="РЦЧ SKU"),"SKU-потік",IFERROR(VLOOKUP(D991,'02_РЦ'!$A$3:$I$7,5,FALSE),0))</f>
        <v>500</v>
      </c>
      <c r="S991" s="2" t="str">
        <f>IF(OR(C991="РЦК макси",C991="РЦЧ SKU"),"Не рахується в ліміт",IFERROR(VLOOKUP(D991,'02_РЦ'!$A$3:$I$7,9,FALSE),"Немає РЦ"))</f>
        <v>В межах</v>
      </c>
    </row>
    <row r="992" spans="1:19">
      <c r="A992" s="2" t="str">
        <f>'06A_Варіанти'!A983</f>
        <v>BASE_2309</v>
      </c>
      <c r="B992" s="2" t="str">
        <f>'06A_Варіанти'!B983</f>
        <v>TT_2309</v>
      </c>
      <c r="C992" s="2" t="str">
        <f>'06A_Варіанти'!D983</f>
        <v>Основний</v>
      </c>
      <c r="D992" s="2" t="str">
        <f>'06A_Варіанти'!C983</f>
        <v>РЦВ</v>
      </c>
      <c r="E992" s="2" t="str">
        <f>'06A_Варіанти'!S983</f>
        <v>DIRECT</v>
      </c>
      <c r="F992" s="2" t="str">
        <f>IF(O992='06A_Варіанти'!E983,'06A_Варіанти'!E$1,IF(O992='06A_Варіанти'!F983,'06A_Варіанти'!F$1,IF(O992='06A_Варіанти'!G983,'06A_Варіанти'!G$1,IF(O992='06A_Варіанти'!H983,'06A_Варіанти'!H$1,IF(O992='06A_Варіанти'!I983,'06A_Варіанти'!I$1,IF(O992='06A_Варіанти'!J983,'06A_Варіанти'!J$1,IF(O992='06A_Варіанти'!K983,'06A_Варіанти'!K$1,IF(O992='06A_Варіанти'!L983,'06A_Варіанти'!L$1,IF(O992='06A_Варіанти'!M983,'06A_Варіанти'!M$1,IF(O992='06A_Варіанти'!N983,'06A_Варіанти'!N$1,IF(O992='06A_Варіанти'!O983,'06A_Варіанти'!O$1,IF(O992='06A_Варіанти'!P983,'06A_Варіанти'!P$1,IF(O992='06A_Варіанти'!Q983,'06A_Варіанти'!Q$1,IF(O992='06A_Варіанти'!R983,'06A_Варіанти'!R$1,"НЕМАЄ МАРШРУТУ"))))))))))))))</f>
        <v>DIRECT</v>
      </c>
      <c r="G992" s="2" t="str">
        <f t="shared" si="105"/>
        <v>БЕЗ ЗМІН</v>
      </c>
      <c r="H992" s="2">
        <f>IF(G992="НЕМАЄ МАРШРУТУ",0,O992-'06A_Варіанти'!T983)</f>
        <v>0</v>
      </c>
      <c r="I992" s="2">
        <f>IFERROR(INDEX('04_Потоки'!$E:$E,MATCH(A992,'04_Потоки'!$A:$A,0)),0)</f>
        <v>2.2389999999999999</v>
      </c>
      <c r="J992" s="2">
        <f t="shared" si="106"/>
        <v>1</v>
      </c>
      <c r="K992" s="2">
        <f>IF(C992="РЦК макси",0,2*'06A_Варіанти'!T983*J992)</f>
        <v>889.6</v>
      </c>
      <c r="L992" s="2">
        <f t="shared" si="107"/>
        <v>889.6</v>
      </c>
      <c r="M992" s="2">
        <f t="shared" si="108"/>
        <v>0</v>
      </c>
      <c r="N992" s="9">
        <f t="shared" si="109"/>
        <v>0</v>
      </c>
      <c r="O992" s="2">
        <f>MIN(IF('07A_Конструктор'!$D$5="Так",'06A_Варіанти'!E983,1E+99),IF('07A_Конструктор'!$D$6="Так",'06A_Варіанти'!F983,1E+99),IF('07A_Конструктор'!$D$7="Так",'06A_Варіанти'!G983,1E+99),IF('07A_Конструктор'!$D$8="Так",'06A_Варіанти'!H983,1E+99),IF('07A_Конструктор'!$D$9="Так",'06A_Варіанти'!I983,1E+99),IF('07A_Конструктор'!$D$10="Так",'06A_Варіанти'!J983,1E+99),IF('07A_Конструктор'!$D$11="Так",'06A_Варіанти'!K983,1E+99),IF('07A_Конструктор'!$D$12="Так",'06A_Варіанти'!L983,1E+99),IF('07A_Конструктор'!$D$13="Так",'06A_Варіанти'!M983,1E+99),IF('07A_Конструктор'!$D$14="Так",'06A_Варіанти'!N983,1E+99),IF('07A_Конструктор'!$D$15="Так",'06A_Варіанти'!O983,1E+99),IF('07A_Конструктор'!$D$16="Так",'06A_Варіанти'!P983,1E+99),IF('07A_Конструктор'!$D$17="Так",'06A_Варіанти'!Q983,1E+99),IF('06A_Варіанти'!R983="",1E+99,'06A_Варіанти'!R983))</f>
        <v>444.8</v>
      </c>
      <c r="P992" s="2" t="str">
        <f t="shared" si="110"/>
        <v>5 т</v>
      </c>
      <c r="Q992" s="2">
        <f t="shared" si="111"/>
        <v>14</v>
      </c>
      <c r="R992" s="2">
        <f>IF(OR(C992="РЦК макси",C992="РЦЧ SKU"),"SKU-потік",IFERROR(VLOOKUP(D992,'02_РЦ'!$A$3:$I$7,5,FALSE),0))</f>
        <v>500</v>
      </c>
      <c r="S992" s="2" t="str">
        <f>IF(OR(C992="РЦК макси",C992="РЦЧ SKU"),"Не рахується в ліміт",IFERROR(VLOOKUP(D992,'02_РЦ'!$A$3:$I$7,9,FALSE),"Немає РЦ"))</f>
        <v>В межах</v>
      </c>
    </row>
    <row r="993" spans="1:19">
      <c r="A993" s="2" t="str">
        <f>'06A_Варіанти'!A984</f>
        <v>BASE_2327</v>
      </c>
      <c r="B993" s="2" t="str">
        <f>'06A_Варіанти'!B984</f>
        <v>TT_2327</v>
      </c>
      <c r="C993" s="2" t="str">
        <f>'06A_Варіанти'!D984</f>
        <v>Основний</v>
      </c>
      <c r="D993" s="2" t="str">
        <f>'06A_Варіанти'!C984</f>
        <v>РЦП</v>
      </c>
      <c r="E993" s="2" t="str">
        <f>'06A_Варіанти'!S984</f>
        <v>DIRECT</v>
      </c>
      <c r="F993" s="2" t="str">
        <f>IF(O993='06A_Варіанти'!E984,'06A_Варіанти'!E$1,IF(O993='06A_Варіанти'!F984,'06A_Варіанти'!F$1,IF(O993='06A_Варіанти'!G984,'06A_Варіанти'!G$1,IF(O993='06A_Варіанти'!H984,'06A_Варіанти'!H$1,IF(O993='06A_Варіанти'!I984,'06A_Варіанти'!I$1,IF(O993='06A_Варіанти'!J984,'06A_Варіанти'!J$1,IF(O993='06A_Варіанти'!K984,'06A_Варіанти'!K$1,IF(O993='06A_Варіанти'!L984,'06A_Варіанти'!L$1,IF(O993='06A_Варіанти'!M984,'06A_Варіанти'!M$1,IF(O993='06A_Варіанти'!N984,'06A_Варіанти'!N$1,IF(O993='06A_Варіанти'!O984,'06A_Варіанти'!O$1,IF(O993='06A_Варіанти'!P984,'06A_Варіанти'!P$1,IF(O993='06A_Варіанти'!Q984,'06A_Варіанти'!Q$1,IF(O993='06A_Варіанти'!R984,'06A_Варіанти'!R$1,"НЕМАЄ МАРШРУТУ"))))))))))))))</f>
        <v>DIRECT</v>
      </c>
      <c r="G993" s="2" t="str">
        <f t="shared" si="105"/>
        <v>БЕЗ ЗМІН</v>
      </c>
      <c r="H993" s="2">
        <f>IF(G993="НЕМАЄ МАРШРУТУ",0,O993-'06A_Варіанти'!T984)</f>
        <v>0</v>
      </c>
      <c r="I993" s="2">
        <f>IFERROR(INDEX('04_Потоки'!$E:$E,MATCH(A993,'04_Потоки'!$A:$A,0)),0)</f>
        <v>2.2389999999999999</v>
      </c>
      <c r="J993" s="2">
        <f t="shared" si="106"/>
        <v>1</v>
      </c>
      <c r="K993" s="2">
        <f>IF(C993="РЦК макси",0,2*'06A_Варіанти'!T984*J993)</f>
        <v>459</v>
      </c>
      <c r="L993" s="2">
        <f t="shared" si="107"/>
        <v>459</v>
      </c>
      <c r="M993" s="2">
        <f t="shared" si="108"/>
        <v>0</v>
      </c>
      <c r="N993" s="9">
        <f t="shared" si="109"/>
        <v>0</v>
      </c>
      <c r="O993" s="2">
        <f>MIN(IF('07A_Конструктор'!$D$5="Так",'06A_Варіанти'!E984,1E+99),IF('07A_Конструктор'!$D$6="Так",'06A_Варіанти'!F984,1E+99),IF('07A_Конструктор'!$D$7="Так",'06A_Варіанти'!G984,1E+99),IF('07A_Конструктор'!$D$8="Так",'06A_Варіанти'!H984,1E+99),IF('07A_Конструктор'!$D$9="Так",'06A_Варіанти'!I984,1E+99),IF('07A_Конструктор'!$D$10="Так",'06A_Варіанти'!J984,1E+99),IF('07A_Конструктор'!$D$11="Так",'06A_Варіанти'!K984,1E+99),IF('07A_Конструктор'!$D$12="Так",'06A_Варіанти'!L984,1E+99),IF('07A_Конструктор'!$D$13="Так",'06A_Варіанти'!M984,1E+99),IF('07A_Конструктор'!$D$14="Так",'06A_Варіанти'!N984,1E+99),IF('07A_Конструктор'!$D$15="Так",'06A_Варіанти'!O984,1E+99),IF('07A_Конструктор'!$D$16="Так",'06A_Варіанти'!P984,1E+99),IF('07A_Конструктор'!$D$17="Так",'06A_Варіанти'!Q984,1E+99),IF('06A_Варіанти'!R984="",1E+99,'06A_Варіанти'!R984))</f>
        <v>229.5</v>
      </c>
      <c r="P993" s="2" t="str">
        <f t="shared" si="110"/>
        <v>5 т</v>
      </c>
      <c r="Q993" s="2">
        <f t="shared" si="111"/>
        <v>14</v>
      </c>
      <c r="R993" s="2">
        <f>IF(OR(C993="РЦК макси",C993="РЦЧ SKU"),"SKU-потік",IFERROR(VLOOKUP(D993,'02_РЦ'!$A$3:$I$7,5,FALSE),0))</f>
        <v>800</v>
      </c>
      <c r="S993" s="2" t="str">
        <f>IF(OR(C993="РЦК макси",C993="РЦЧ SKU"),"Не рахується в ліміт",IFERROR(VLOOKUP(D993,'02_РЦ'!$A$3:$I$7,9,FALSE),"Немає РЦ"))</f>
        <v>В межах</v>
      </c>
    </row>
    <row r="994" spans="1:19">
      <c r="A994" s="2" t="str">
        <f>'06A_Варіанти'!A985</f>
        <v>BASE_2334</v>
      </c>
      <c r="B994" s="2" t="str">
        <f>'06A_Варіанти'!B985</f>
        <v>TT_2334</v>
      </c>
      <c r="C994" s="2" t="str">
        <f>'06A_Варіанти'!D985</f>
        <v>Основний</v>
      </c>
      <c r="D994" s="2" t="str">
        <f>'06A_Варіанти'!C985</f>
        <v>РЦВ</v>
      </c>
      <c r="E994" s="2" t="str">
        <f>'06A_Варіанти'!S985</f>
        <v>DIRECT</v>
      </c>
      <c r="F994" s="2" t="str">
        <f>IF(O994='06A_Варіанти'!E985,'06A_Варіанти'!E$1,IF(O994='06A_Варіанти'!F985,'06A_Варіанти'!F$1,IF(O994='06A_Варіанти'!G985,'06A_Варіанти'!G$1,IF(O994='06A_Варіанти'!H985,'06A_Варіанти'!H$1,IF(O994='06A_Варіанти'!I985,'06A_Варіанти'!I$1,IF(O994='06A_Варіанти'!J985,'06A_Варіанти'!J$1,IF(O994='06A_Варіанти'!K985,'06A_Варіанти'!K$1,IF(O994='06A_Варіанти'!L985,'06A_Варіанти'!L$1,IF(O994='06A_Варіанти'!M985,'06A_Варіанти'!M$1,IF(O994='06A_Варіанти'!N985,'06A_Варіанти'!N$1,IF(O994='06A_Варіанти'!O985,'06A_Варіанти'!O$1,IF(O994='06A_Варіанти'!P985,'06A_Варіанти'!P$1,IF(O994='06A_Варіанти'!Q985,'06A_Варіанти'!Q$1,IF(O994='06A_Варіанти'!R985,'06A_Варіанти'!R$1,"НЕМАЄ МАРШРУТУ"))))))))))))))</f>
        <v>DIRECT</v>
      </c>
      <c r="G994" s="2" t="str">
        <f t="shared" si="105"/>
        <v>БЕЗ ЗМІН</v>
      </c>
      <c r="H994" s="2">
        <f>IF(G994="НЕМАЄ МАРШРУТУ",0,O994-'06A_Варіанти'!T985)</f>
        <v>0</v>
      </c>
      <c r="I994" s="2">
        <f>IFERROR(INDEX('04_Потоки'!$E:$E,MATCH(A994,'04_Потоки'!$A:$A,0)),0)</f>
        <v>2.2389999999999999</v>
      </c>
      <c r="J994" s="2">
        <f t="shared" si="106"/>
        <v>1</v>
      </c>
      <c r="K994" s="2">
        <f>IF(C994="РЦК макси",0,2*'06A_Варіанти'!T985*J994)</f>
        <v>451.6</v>
      </c>
      <c r="L994" s="2">
        <f t="shared" si="107"/>
        <v>451.6</v>
      </c>
      <c r="M994" s="2">
        <f t="shared" si="108"/>
        <v>0</v>
      </c>
      <c r="N994" s="9">
        <f t="shared" si="109"/>
        <v>0</v>
      </c>
      <c r="O994" s="2">
        <f>MIN(IF('07A_Конструктор'!$D$5="Так",'06A_Варіанти'!E985,1E+99),IF('07A_Конструктор'!$D$6="Так",'06A_Варіанти'!F985,1E+99),IF('07A_Конструктор'!$D$7="Так",'06A_Варіанти'!G985,1E+99),IF('07A_Конструктор'!$D$8="Так",'06A_Варіанти'!H985,1E+99),IF('07A_Конструктор'!$D$9="Так",'06A_Варіанти'!I985,1E+99),IF('07A_Конструктор'!$D$10="Так",'06A_Варіанти'!J985,1E+99),IF('07A_Конструктор'!$D$11="Так",'06A_Варіанти'!K985,1E+99),IF('07A_Конструктор'!$D$12="Так",'06A_Варіанти'!L985,1E+99),IF('07A_Конструктор'!$D$13="Так",'06A_Варіанти'!M985,1E+99),IF('07A_Конструктор'!$D$14="Так",'06A_Варіанти'!N985,1E+99),IF('07A_Конструктор'!$D$15="Так",'06A_Варіанти'!O985,1E+99),IF('07A_Конструктор'!$D$16="Так",'06A_Варіанти'!P985,1E+99),IF('07A_Конструктор'!$D$17="Так",'06A_Варіанти'!Q985,1E+99),IF('06A_Варіанти'!R985="",1E+99,'06A_Варіанти'!R985))</f>
        <v>225.8</v>
      </c>
      <c r="P994" s="2" t="str">
        <f t="shared" si="110"/>
        <v>5 т</v>
      </c>
      <c r="Q994" s="2">
        <f t="shared" si="111"/>
        <v>14</v>
      </c>
      <c r="R994" s="2">
        <f>IF(OR(C994="РЦК макси",C994="РЦЧ SKU"),"SKU-потік",IFERROR(VLOOKUP(D994,'02_РЦ'!$A$3:$I$7,5,FALSE),0))</f>
        <v>500</v>
      </c>
      <c r="S994" s="2" t="str">
        <f>IF(OR(C994="РЦК макси",C994="РЦЧ SKU"),"Не рахується в ліміт",IFERROR(VLOOKUP(D994,'02_РЦ'!$A$3:$I$7,9,FALSE),"Немає РЦ"))</f>
        <v>В межах</v>
      </c>
    </row>
    <row r="995" spans="1:19">
      <c r="A995" s="2" t="str">
        <f>'06A_Варіанти'!A986</f>
        <v>BASE_2285</v>
      </c>
      <c r="B995" s="2" t="str">
        <f>'06A_Варіанти'!B986</f>
        <v>TT_2285</v>
      </c>
      <c r="C995" s="2" t="str">
        <f>'06A_Варіанти'!D986</f>
        <v>Основний</v>
      </c>
      <c r="D995" s="2" t="str">
        <f>'06A_Варіанти'!C986</f>
        <v>РЦВ</v>
      </c>
      <c r="E995" s="2" t="str">
        <f>'06A_Варіанти'!S986</f>
        <v>DIRECT</v>
      </c>
      <c r="F995" s="2" t="str">
        <f>IF(O995='06A_Варіанти'!E986,'06A_Варіанти'!E$1,IF(O995='06A_Варіанти'!F986,'06A_Варіанти'!F$1,IF(O995='06A_Варіанти'!G986,'06A_Варіанти'!G$1,IF(O995='06A_Варіанти'!H986,'06A_Варіанти'!H$1,IF(O995='06A_Варіанти'!I986,'06A_Варіанти'!I$1,IF(O995='06A_Варіанти'!J986,'06A_Варіанти'!J$1,IF(O995='06A_Варіанти'!K986,'06A_Варіанти'!K$1,IF(O995='06A_Варіанти'!L986,'06A_Варіанти'!L$1,IF(O995='06A_Варіанти'!M986,'06A_Варіанти'!M$1,IF(O995='06A_Варіанти'!N986,'06A_Варіанти'!N$1,IF(O995='06A_Варіанти'!O986,'06A_Варіанти'!O$1,IF(O995='06A_Варіанти'!P986,'06A_Варіанти'!P$1,IF(O995='06A_Варіанти'!Q986,'06A_Варіанти'!Q$1,IF(O995='06A_Варіанти'!R986,'06A_Варіанти'!R$1,"НЕМАЄ МАРШРУТУ"))))))))))))))</f>
        <v>DIRECT</v>
      </c>
      <c r="G995" s="2" t="str">
        <f t="shared" si="105"/>
        <v>БЕЗ ЗМІН</v>
      </c>
      <c r="H995" s="2">
        <f>IF(G995="НЕМАЄ МАРШРУТУ",0,O995-'06A_Варіанти'!T986)</f>
        <v>0</v>
      </c>
      <c r="I995" s="2">
        <f>IFERROR(INDEX('04_Потоки'!$E:$E,MATCH(A995,'04_Потоки'!$A:$A,0)),0)</f>
        <v>2.2389999999999999</v>
      </c>
      <c r="J995" s="2">
        <f t="shared" si="106"/>
        <v>1</v>
      </c>
      <c r="K995" s="2">
        <f>IF(C995="РЦК макси",0,2*'06A_Варіанти'!T986*J995)</f>
        <v>446.4</v>
      </c>
      <c r="L995" s="2">
        <f t="shared" si="107"/>
        <v>446.4</v>
      </c>
      <c r="M995" s="2">
        <f t="shared" si="108"/>
        <v>0</v>
      </c>
      <c r="N995" s="9">
        <f t="shared" si="109"/>
        <v>0</v>
      </c>
      <c r="O995" s="2">
        <f>MIN(IF('07A_Конструктор'!$D$5="Так",'06A_Варіанти'!E986,1E+99),IF('07A_Конструктор'!$D$6="Так",'06A_Варіанти'!F986,1E+99),IF('07A_Конструктор'!$D$7="Так",'06A_Варіанти'!G986,1E+99),IF('07A_Конструктор'!$D$8="Так",'06A_Варіанти'!H986,1E+99),IF('07A_Конструктор'!$D$9="Так",'06A_Варіанти'!I986,1E+99),IF('07A_Конструктор'!$D$10="Так",'06A_Варіанти'!J986,1E+99),IF('07A_Конструктор'!$D$11="Так",'06A_Варіанти'!K986,1E+99),IF('07A_Конструктор'!$D$12="Так",'06A_Варіанти'!L986,1E+99),IF('07A_Конструктор'!$D$13="Так",'06A_Варіанти'!M986,1E+99),IF('07A_Конструктор'!$D$14="Так",'06A_Варіанти'!N986,1E+99),IF('07A_Конструктор'!$D$15="Так",'06A_Варіанти'!O986,1E+99),IF('07A_Конструктор'!$D$16="Так",'06A_Варіанти'!P986,1E+99),IF('07A_Конструктор'!$D$17="Так",'06A_Варіанти'!Q986,1E+99),IF('06A_Варіанти'!R986="",1E+99,'06A_Варіанти'!R986))</f>
        <v>223.2</v>
      </c>
      <c r="P995" s="2" t="str">
        <f t="shared" si="110"/>
        <v>5 т</v>
      </c>
      <c r="Q995" s="2">
        <f t="shared" si="111"/>
        <v>14</v>
      </c>
      <c r="R995" s="2">
        <f>IF(OR(C995="РЦК макси",C995="РЦЧ SKU"),"SKU-потік",IFERROR(VLOOKUP(D995,'02_РЦ'!$A$3:$I$7,5,FALSE),0))</f>
        <v>500</v>
      </c>
      <c r="S995" s="2" t="str">
        <f>IF(OR(C995="РЦК макси",C995="РЦЧ SKU"),"Не рахується в ліміт",IFERROR(VLOOKUP(D995,'02_РЦ'!$A$3:$I$7,9,FALSE),"Немає РЦ"))</f>
        <v>В межах</v>
      </c>
    </row>
    <row r="996" spans="1:19">
      <c r="A996" s="2" t="str">
        <f>'06A_Варіанти'!A987</f>
        <v>BASE_2344</v>
      </c>
      <c r="B996" s="2" t="str">
        <f>'06A_Варіанти'!B987</f>
        <v>TT_2344</v>
      </c>
      <c r="C996" s="2" t="str">
        <f>'06A_Варіанти'!D987</f>
        <v>Основний</v>
      </c>
      <c r="D996" s="2" t="str">
        <f>'06A_Варіанти'!C987</f>
        <v>РЦВ</v>
      </c>
      <c r="E996" s="2" t="str">
        <f>'06A_Варіанти'!S987</f>
        <v>DIRECT</v>
      </c>
      <c r="F996" s="2" t="str">
        <f>IF(O996='06A_Варіанти'!E987,'06A_Варіанти'!E$1,IF(O996='06A_Варіанти'!F987,'06A_Варіанти'!F$1,IF(O996='06A_Варіанти'!G987,'06A_Варіанти'!G$1,IF(O996='06A_Варіанти'!H987,'06A_Варіанти'!H$1,IF(O996='06A_Варіанти'!I987,'06A_Варіанти'!I$1,IF(O996='06A_Варіанти'!J987,'06A_Варіанти'!J$1,IF(O996='06A_Варіанти'!K987,'06A_Варіанти'!K$1,IF(O996='06A_Варіанти'!L987,'06A_Варіанти'!L$1,IF(O996='06A_Варіанти'!M987,'06A_Варіанти'!M$1,IF(O996='06A_Варіанти'!N987,'06A_Варіанти'!N$1,IF(O996='06A_Варіанти'!O987,'06A_Варіанти'!O$1,IF(O996='06A_Варіанти'!P987,'06A_Варіанти'!P$1,IF(O996='06A_Варіанти'!Q987,'06A_Варіанти'!Q$1,IF(O996='06A_Варіанти'!R987,'06A_Варіанти'!R$1,"НЕМАЄ МАРШРУТУ"))))))))))))))</f>
        <v>DIRECT</v>
      </c>
      <c r="G996" s="2" t="str">
        <f t="shared" si="105"/>
        <v>БЕЗ ЗМІН</v>
      </c>
      <c r="H996" s="2">
        <f>IF(G996="НЕМАЄ МАРШРУТУ",0,O996-'06A_Варіанти'!T987)</f>
        <v>0</v>
      </c>
      <c r="I996" s="2">
        <f>IFERROR(INDEX('04_Потоки'!$E:$E,MATCH(A996,'04_Потоки'!$A:$A,0)),0)</f>
        <v>2.2389999999999999</v>
      </c>
      <c r="J996" s="2">
        <f t="shared" si="106"/>
        <v>1</v>
      </c>
      <c r="K996" s="2">
        <f>IF(C996="РЦК макси",0,2*'06A_Варіанти'!T987*J996)</f>
        <v>208.2</v>
      </c>
      <c r="L996" s="2">
        <f t="shared" si="107"/>
        <v>208.2</v>
      </c>
      <c r="M996" s="2">
        <f t="shared" si="108"/>
        <v>0</v>
      </c>
      <c r="N996" s="9">
        <f t="shared" si="109"/>
        <v>0</v>
      </c>
      <c r="O996" s="2">
        <f>MIN(IF('07A_Конструктор'!$D$5="Так",'06A_Варіанти'!E987,1E+99),IF('07A_Конструктор'!$D$6="Так",'06A_Варіанти'!F987,1E+99),IF('07A_Конструктор'!$D$7="Так",'06A_Варіанти'!G987,1E+99),IF('07A_Конструктор'!$D$8="Так",'06A_Варіанти'!H987,1E+99),IF('07A_Конструктор'!$D$9="Так",'06A_Варіанти'!I987,1E+99),IF('07A_Конструктор'!$D$10="Так",'06A_Варіанти'!J987,1E+99),IF('07A_Конструктор'!$D$11="Так",'06A_Варіанти'!K987,1E+99),IF('07A_Конструктор'!$D$12="Так",'06A_Варіанти'!L987,1E+99),IF('07A_Конструктор'!$D$13="Так",'06A_Варіанти'!M987,1E+99),IF('07A_Конструктор'!$D$14="Так",'06A_Варіанти'!N987,1E+99),IF('07A_Конструктор'!$D$15="Так",'06A_Варіанти'!O987,1E+99),IF('07A_Конструктор'!$D$16="Так",'06A_Варіанти'!P987,1E+99),IF('07A_Конструктор'!$D$17="Так",'06A_Варіанти'!Q987,1E+99),IF('06A_Варіанти'!R987="",1E+99,'06A_Варіанти'!R987))</f>
        <v>104.1</v>
      </c>
      <c r="P996" s="2" t="str">
        <f t="shared" si="110"/>
        <v>5 т</v>
      </c>
      <c r="Q996" s="2">
        <f t="shared" si="111"/>
        <v>14</v>
      </c>
      <c r="R996" s="2">
        <f>IF(OR(C996="РЦК макси",C996="РЦЧ SKU"),"SKU-потік",IFERROR(VLOOKUP(D996,'02_РЦ'!$A$3:$I$7,5,FALSE),0))</f>
        <v>500</v>
      </c>
      <c r="S996" s="2" t="str">
        <f>IF(OR(C996="РЦК макси",C996="РЦЧ SKU"),"Не рахується в ліміт",IFERROR(VLOOKUP(D996,'02_РЦ'!$A$3:$I$7,9,FALSE),"Немає РЦ"))</f>
        <v>В межах</v>
      </c>
    </row>
    <row r="997" spans="1:19">
      <c r="A997" s="2" t="str">
        <f>'06A_Варіанти'!A988</f>
        <v>BASE_2348</v>
      </c>
      <c r="B997" s="2" t="str">
        <f>'06A_Варіанти'!B988</f>
        <v>TT_2348</v>
      </c>
      <c r="C997" s="2" t="str">
        <f>'06A_Варіанти'!D988</f>
        <v>Основний</v>
      </c>
      <c r="D997" s="2" t="str">
        <f>'06A_Варіанти'!C988</f>
        <v>РЦВ</v>
      </c>
      <c r="E997" s="2" t="str">
        <f>'06A_Варіанти'!S988</f>
        <v>DIRECT</v>
      </c>
      <c r="F997" s="2" t="str">
        <f>IF(O997='06A_Варіанти'!E988,'06A_Варіанти'!E$1,IF(O997='06A_Варіанти'!F988,'06A_Варіанти'!F$1,IF(O997='06A_Варіанти'!G988,'06A_Варіанти'!G$1,IF(O997='06A_Варіанти'!H988,'06A_Варіанти'!H$1,IF(O997='06A_Варіанти'!I988,'06A_Варіанти'!I$1,IF(O997='06A_Варіанти'!J988,'06A_Варіанти'!J$1,IF(O997='06A_Варіанти'!K988,'06A_Варіанти'!K$1,IF(O997='06A_Варіанти'!L988,'06A_Варіанти'!L$1,IF(O997='06A_Варіанти'!M988,'06A_Варіанти'!M$1,IF(O997='06A_Варіанти'!N988,'06A_Варіанти'!N$1,IF(O997='06A_Варіанти'!O988,'06A_Варіанти'!O$1,IF(O997='06A_Варіанти'!P988,'06A_Варіанти'!P$1,IF(O997='06A_Варіанти'!Q988,'06A_Варіанти'!Q$1,IF(O997='06A_Варіанти'!R988,'06A_Варіанти'!R$1,"НЕМАЄ МАРШРУТУ"))))))))))))))</f>
        <v>DIRECT</v>
      </c>
      <c r="G997" s="2" t="str">
        <f t="shared" si="105"/>
        <v>БЕЗ ЗМІН</v>
      </c>
      <c r="H997" s="2">
        <f>IF(G997="НЕМАЄ МАРШРУТУ",0,O997-'06A_Варіанти'!T988)</f>
        <v>0</v>
      </c>
      <c r="I997" s="2">
        <f>IFERROR(INDEX('04_Потоки'!$E:$E,MATCH(A997,'04_Потоки'!$A:$A,0)),0)</f>
        <v>2.2389999999999999</v>
      </c>
      <c r="J997" s="2">
        <f t="shared" si="106"/>
        <v>1</v>
      </c>
      <c r="K997" s="2">
        <f>IF(C997="РЦК макси",0,2*'06A_Варіанти'!T988*J997)</f>
        <v>693</v>
      </c>
      <c r="L997" s="2">
        <f t="shared" si="107"/>
        <v>693</v>
      </c>
      <c r="M997" s="2">
        <f t="shared" si="108"/>
        <v>0</v>
      </c>
      <c r="N997" s="9">
        <f t="shared" si="109"/>
        <v>0</v>
      </c>
      <c r="O997" s="2">
        <f>MIN(IF('07A_Конструктор'!$D$5="Так",'06A_Варіанти'!E988,1E+99),IF('07A_Конструктор'!$D$6="Так",'06A_Варіанти'!F988,1E+99),IF('07A_Конструктор'!$D$7="Так",'06A_Варіанти'!G988,1E+99),IF('07A_Конструктор'!$D$8="Так",'06A_Варіанти'!H988,1E+99),IF('07A_Конструктор'!$D$9="Так",'06A_Варіанти'!I988,1E+99),IF('07A_Конструктор'!$D$10="Так",'06A_Варіанти'!J988,1E+99),IF('07A_Конструктор'!$D$11="Так",'06A_Варіанти'!K988,1E+99),IF('07A_Конструктор'!$D$12="Так",'06A_Варіанти'!L988,1E+99),IF('07A_Конструктор'!$D$13="Так",'06A_Варіанти'!M988,1E+99),IF('07A_Конструктор'!$D$14="Так",'06A_Варіанти'!N988,1E+99),IF('07A_Конструктор'!$D$15="Так",'06A_Варіанти'!O988,1E+99),IF('07A_Конструктор'!$D$16="Так",'06A_Варіанти'!P988,1E+99),IF('07A_Конструктор'!$D$17="Так",'06A_Варіанти'!Q988,1E+99),IF('06A_Варіанти'!R988="",1E+99,'06A_Варіанти'!R988))</f>
        <v>346.5</v>
      </c>
      <c r="P997" s="2" t="str">
        <f t="shared" si="110"/>
        <v>5 т</v>
      </c>
      <c r="Q997" s="2">
        <f t="shared" si="111"/>
        <v>14</v>
      </c>
      <c r="R997" s="2">
        <f>IF(OR(C997="РЦК макси",C997="РЦЧ SKU"),"SKU-потік",IFERROR(VLOOKUP(D997,'02_РЦ'!$A$3:$I$7,5,FALSE),0))</f>
        <v>500</v>
      </c>
      <c r="S997" s="2" t="str">
        <f>IF(OR(C997="РЦК макси",C997="РЦЧ SKU"),"Не рахується в ліміт",IFERROR(VLOOKUP(D997,'02_РЦ'!$A$3:$I$7,9,FALSE),"Немає РЦ"))</f>
        <v>В межах</v>
      </c>
    </row>
    <row r="998" spans="1:19">
      <c r="A998" s="2" t="str">
        <f>'06A_Варіанти'!A989</f>
        <v>BASE_2357</v>
      </c>
      <c r="B998" s="2" t="str">
        <f>'06A_Варіанти'!B989</f>
        <v>TT_2357</v>
      </c>
      <c r="C998" s="2" t="str">
        <f>'06A_Варіанти'!D989</f>
        <v>Основний</v>
      </c>
      <c r="D998" s="2" t="str">
        <f>'06A_Варіанти'!C989</f>
        <v>РЦВ</v>
      </c>
      <c r="E998" s="2" t="str">
        <f>'06A_Варіанти'!S989</f>
        <v>DIRECT</v>
      </c>
      <c r="F998" s="2" t="str">
        <f>IF(O998='06A_Варіанти'!E989,'06A_Варіанти'!E$1,IF(O998='06A_Варіанти'!F989,'06A_Варіанти'!F$1,IF(O998='06A_Варіанти'!G989,'06A_Варіанти'!G$1,IF(O998='06A_Варіанти'!H989,'06A_Варіанти'!H$1,IF(O998='06A_Варіанти'!I989,'06A_Варіанти'!I$1,IF(O998='06A_Варіанти'!J989,'06A_Варіанти'!J$1,IF(O998='06A_Варіанти'!K989,'06A_Варіанти'!K$1,IF(O998='06A_Варіанти'!L989,'06A_Варіанти'!L$1,IF(O998='06A_Варіанти'!M989,'06A_Варіанти'!M$1,IF(O998='06A_Варіанти'!N989,'06A_Варіанти'!N$1,IF(O998='06A_Варіанти'!O989,'06A_Варіанти'!O$1,IF(O998='06A_Варіанти'!P989,'06A_Варіанти'!P$1,IF(O998='06A_Варіанти'!Q989,'06A_Варіанти'!Q$1,IF(O998='06A_Варіанти'!R989,'06A_Варіанти'!R$1,"НЕМАЄ МАРШРУТУ"))))))))))))))</f>
        <v>DIRECT</v>
      </c>
      <c r="G998" s="2" t="str">
        <f t="shared" si="105"/>
        <v>БЕЗ ЗМІН</v>
      </c>
      <c r="H998" s="2">
        <f>IF(G998="НЕМАЄ МАРШРУТУ",0,O998-'06A_Варіанти'!T989)</f>
        <v>0</v>
      </c>
      <c r="I998" s="2">
        <f>IFERROR(INDEX('04_Потоки'!$E:$E,MATCH(A998,'04_Потоки'!$A:$A,0)),0)</f>
        <v>2.2389999999999999</v>
      </c>
      <c r="J998" s="2">
        <f t="shared" si="106"/>
        <v>1</v>
      </c>
      <c r="K998" s="2">
        <f>IF(C998="РЦК макси",0,2*'06A_Варіанти'!T989*J998)</f>
        <v>612.20000000000005</v>
      </c>
      <c r="L998" s="2">
        <f t="shared" si="107"/>
        <v>612.20000000000005</v>
      </c>
      <c r="M998" s="2">
        <f t="shared" si="108"/>
        <v>0</v>
      </c>
      <c r="N998" s="9">
        <f t="shared" si="109"/>
        <v>0</v>
      </c>
      <c r="O998" s="2">
        <f>MIN(IF('07A_Конструктор'!$D$5="Так",'06A_Варіанти'!E989,1E+99),IF('07A_Конструктор'!$D$6="Так",'06A_Варіанти'!F989,1E+99),IF('07A_Конструктор'!$D$7="Так",'06A_Варіанти'!G989,1E+99),IF('07A_Конструктор'!$D$8="Так",'06A_Варіанти'!H989,1E+99),IF('07A_Конструктор'!$D$9="Так",'06A_Варіанти'!I989,1E+99),IF('07A_Конструктор'!$D$10="Так",'06A_Варіанти'!J989,1E+99),IF('07A_Конструктор'!$D$11="Так",'06A_Варіанти'!K989,1E+99),IF('07A_Конструктор'!$D$12="Так",'06A_Варіанти'!L989,1E+99),IF('07A_Конструктор'!$D$13="Так",'06A_Варіанти'!M989,1E+99),IF('07A_Конструктор'!$D$14="Так",'06A_Варіанти'!N989,1E+99),IF('07A_Конструктор'!$D$15="Так",'06A_Варіанти'!O989,1E+99),IF('07A_Конструктор'!$D$16="Так",'06A_Варіанти'!P989,1E+99),IF('07A_Конструктор'!$D$17="Так",'06A_Варіанти'!Q989,1E+99),IF('06A_Варіанти'!R989="",1E+99,'06A_Варіанти'!R989))</f>
        <v>306.10000000000002</v>
      </c>
      <c r="P998" s="2" t="str">
        <f t="shared" si="110"/>
        <v>5 т</v>
      </c>
      <c r="Q998" s="2">
        <f t="shared" si="111"/>
        <v>14</v>
      </c>
      <c r="R998" s="2">
        <f>IF(OR(C998="РЦК макси",C998="РЦЧ SKU"),"SKU-потік",IFERROR(VLOOKUP(D998,'02_РЦ'!$A$3:$I$7,5,FALSE),0))</f>
        <v>500</v>
      </c>
      <c r="S998" s="2" t="str">
        <f>IF(OR(C998="РЦК макси",C998="РЦЧ SKU"),"Не рахується в ліміт",IFERROR(VLOOKUP(D998,'02_РЦ'!$A$3:$I$7,9,FALSE),"Немає РЦ"))</f>
        <v>В межах</v>
      </c>
    </row>
    <row r="999" spans="1:19">
      <c r="A999" s="2" t="str">
        <f>'06A_Варіанти'!A990</f>
        <v>BASE_2361</v>
      </c>
      <c r="B999" s="2" t="str">
        <f>'06A_Варіанти'!B990</f>
        <v>TT_2361</v>
      </c>
      <c r="C999" s="2" t="str">
        <f>'06A_Варіанти'!D990</f>
        <v>Основний</v>
      </c>
      <c r="D999" s="2" t="str">
        <f>'06A_Варіанти'!C990</f>
        <v>РЦВ</v>
      </c>
      <c r="E999" s="2" t="str">
        <f>'06A_Варіанти'!S990</f>
        <v>DIRECT</v>
      </c>
      <c r="F999" s="2" t="str">
        <f>IF(O999='06A_Варіанти'!E990,'06A_Варіанти'!E$1,IF(O999='06A_Варіанти'!F990,'06A_Варіанти'!F$1,IF(O999='06A_Варіанти'!G990,'06A_Варіанти'!G$1,IF(O999='06A_Варіанти'!H990,'06A_Варіанти'!H$1,IF(O999='06A_Варіанти'!I990,'06A_Варіанти'!I$1,IF(O999='06A_Варіанти'!J990,'06A_Варіанти'!J$1,IF(O999='06A_Варіанти'!K990,'06A_Варіанти'!K$1,IF(O999='06A_Варіанти'!L990,'06A_Варіанти'!L$1,IF(O999='06A_Варіанти'!M990,'06A_Варіанти'!M$1,IF(O999='06A_Варіанти'!N990,'06A_Варіанти'!N$1,IF(O999='06A_Варіанти'!O990,'06A_Варіанти'!O$1,IF(O999='06A_Варіанти'!P990,'06A_Варіанти'!P$1,IF(O999='06A_Варіанти'!Q990,'06A_Варіанти'!Q$1,IF(O999='06A_Варіанти'!R990,'06A_Варіанти'!R$1,"НЕМАЄ МАРШРУТУ"))))))))))))))</f>
        <v>DIRECT</v>
      </c>
      <c r="G999" s="2" t="str">
        <f t="shared" si="105"/>
        <v>БЕЗ ЗМІН</v>
      </c>
      <c r="H999" s="2">
        <f>IF(G999="НЕМАЄ МАРШРУТУ",0,O999-'06A_Варіанти'!T990)</f>
        <v>0</v>
      </c>
      <c r="I999" s="2">
        <f>IFERROR(INDEX('04_Потоки'!$E:$E,MATCH(A999,'04_Потоки'!$A:$A,0)),0)</f>
        <v>2.2389999999999999</v>
      </c>
      <c r="J999" s="2">
        <f t="shared" si="106"/>
        <v>1</v>
      </c>
      <c r="K999" s="2">
        <f>IF(C999="РЦК макси",0,2*'06A_Варіанти'!T990*J999)</f>
        <v>469.4</v>
      </c>
      <c r="L999" s="2">
        <f t="shared" si="107"/>
        <v>469.4</v>
      </c>
      <c r="M999" s="2">
        <f t="shared" si="108"/>
        <v>0</v>
      </c>
      <c r="N999" s="9">
        <f t="shared" si="109"/>
        <v>0</v>
      </c>
      <c r="O999" s="2">
        <f>MIN(IF('07A_Конструктор'!$D$5="Так",'06A_Варіанти'!E990,1E+99),IF('07A_Конструктор'!$D$6="Так",'06A_Варіанти'!F990,1E+99),IF('07A_Конструктор'!$D$7="Так",'06A_Варіанти'!G990,1E+99),IF('07A_Конструктор'!$D$8="Так",'06A_Варіанти'!H990,1E+99),IF('07A_Конструктор'!$D$9="Так",'06A_Варіанти'!I990,1E+99),IF('07A_Конструктор'!$D$10="Так",'06A_Варіанти'!J990,1E+99),IF('07A_Конструктор'!$D$11="Так",'06A_Варіанти'!K990,1E+99),IF('07A_Конструктор'!$D$12="Так",'06A_Варіанти'!L990,1E+99),IF('07A_Конструктор'!$D$13="Так",'06A_Варіанти'!M990,1E+99),IF('07A_Конструктор'!$D$14="Так",'06A_Варіанти'!N990,1E+99),IF('07A_Конструктор'!$D$15="Так",'06A_Варіанти'!O990,1E+99),IF('07A_Конструктор'!$D$16="Так",'06A_Варіанти'!P990,1E+99),IF('07A_Конструктор'!$D$17="Так",'06A_Варіанти'!Q990,1E+99),IF('06A_Варіанти'!R990="",1E+99,'06A_Варіанти'!R990))</f>
        <v>234.7</v>
      </c>
      <c r="P999" s="2" t="str">
        <f t="shared" si="110"/>
        <v>5 т</v>
      </c>
      <c r="Q999" s="2">
        <f t="shared" si="111"/>
        <v>14</v>
      </c>
      <c r="R999" s="2">
        <f>IF(OR(C999="РЦК макси",C999="РЦЧ SKU"),"SKU-потік",IFERROR(VLOOKUP(D999,'02_РЦ'!$A$3:$I$7,5,FALSE),0))</f>
        <v>500</v>
      </c>
      <c r="S999" s="2" t="str">
        <f>IF(OR(C999="РЦК макси",C999="РЦЧ SKU"),"Не рахується в ліміт",IFERROR(VLOOKUP(D999,'02_РЦ'!$A$3:$I$7,9,FALSE),"Немає РЦ"))</f>
        <v>В межах</v>
      </c>
    </row>
    <row r="1000" spans="1:19">
      <c r="A1000" s="2" t="str">
        <f>'06A_Варіанти'!A991</f>
        <v>BASE_2364</v>
      </c>
      <c r="B1000" s="2" t="str">
        <f>'06A_Варіанти'!B991</f>
        <v>TT_2364</v>
      </c>
      <c r="C1000" s="2" t="str">
        <f>'06A_Варіанти'!D991</f>
        <v>Основний</v>
      </c>
      <c r="D1000" s="2" t="str">
        <f>'06A_Варіанти'!C991</f>
        <v>РЦП</v>
      </c>
      <c r="E1000" s="2" t="str">
        <f>'06A_Варіанти'!S991</f>
        <v>DIRECT</v>
      </c>
      <c r="F1000" s="2" t="str">
        <f>IF(O1000='06A_Варіанти'!E991,'06A_Варіанти'!E$1,IF(O1000='06A_Варіанти'!F991,'06A_Варіанти'!F$1,IF(O1000='06A_Варіанти'!G991,'06A_Варіанти'!G$1,IF(O1000='06A_Варіанти'!H991,'06A_Варіанти'!H$1,IF(O1000='06A_Варіанти'!I991,'06A_Варіанти'!I$1,IF(O1000='06A_Варіанти'!J991,'06A_Варіанти'!J$1,IF(O1000='06A_Варіанти'!K991,'06A_Варіанти'!K$1,IF(O1000='06A_Варіанти'!L991,'06A_Варіанти'!L$1,IF(O1000='06A_Варіанти'!M991,'06A_Варіанти'!M$1,IF(O1000='06A_Варіанти'!N991,'06A_Варіанти'!N$1,IF(O1000='06A_Варіанти'!O991,'06A_Варіанти'!O$1,IF(O1000='06A_Варіанти'!P991,'06A_Варіанти'!P$1,IF(O1000='06A_Варіанти'!Q991,'06A_Варіанти'!Q$1,IF(O1000='06A_Варіанти'!R991,'06A_Варіанти'!R$1,"НЕМАЄ МАРШРУТУ"))))))))))))))</f>
        <v>DIRECT</v>
      </c>
      <c r="G1000" s="2" t="str">
        <f t="shared" si="105"/>
        <v>БЕЗ ЗМІН</v>
      </c>
      <c r="H1000" s="2">
        <f>IF(G1000="НЕМАЄ МАРШРУТУ",0,O1000-'06A_Варіанти'!T991)</f>
        <v>0</v>
      </c>
      <c r="I1000" s="2">
        <f>IFERROR(INDEX('04_Потоки'!$E:$E,MATCH(A1000,'04_Потоки'!$A:$A,0)),0)</f>
        <v>2.2389999999999999</v>
      </c>
      <c r="J1000" s="2">
        <f t="shared" si="106"/>
        <v>1</v>
      </c>
      <c r="K1000" s="2">
        <f>IF(C1000="РЦК макси",0,2*'06A_Варіанти'!T991*J1000)</f>
        <v>473.2</v>
      </c>
      <c r="L1000" s="2">
        <f t="shared" si="107"/>
        <v>473.2</v>
      </c>
      <c r="M1000" s="2">
        <f t="shared" si="108"/>
        <v>0</v>
      </c>
      <c r="N1000" s="9">
        <f t="shared" si="109"/>
        <v>0</v>
      </c>
      <c r="O1000" s="2">
        <f>MIN(IF('07A_Конструктор'!$D$5="Так",'06A_Варіанти'!E991,1E+99),IF('07A_Конструктор'!$D$6="Так",'06A_Варіанти'!F991,1E+99),IF('07A_Конструктор'!$D$7="Так",'06A_Варіанти'!G991,1E+99),IF('07A_Конструктор'!$D$8="Так",'06A_Варіанти'!H991,1E+99),IF('07A_Конструктор'!$D$9="Так",'06A_Варіанти'!I991,1E+99),IF('07A_Конструктор'!$D$10="Так",'06A_Варіанти'!J991,1E+99),IF('07A_Конструктор'!$D$11="Так",'06A_Варіанти'!K991,1E+99),IF('07A_Конструктор'!$D$12="Так",'06A_Варіанти'!L991,1E+99),IF('07A_Конструктор'!$D$13="Так",'06A_Варіанти'!M991,1E+99),IF('07A_Конструктор'!$D$14="Так",'06A_Варіанти'!N991,1E+99),IF('07A_Конструктор'!$D$15="Так",'06A_Варіанти'!O991,1E+99),IF('07A_Конструктор'!$D$16="Так",'06A_Варіанти'!P991,1E+99),IF('07A_Конструктор'!$D$17="Так",'06A_Варіанти'!Q991,1E+99),IF('06A_Варіанти'!R991="",1E+99,'06A_Варіанти'!R991))</f>
        <v>236.6</v>
      </c>
      <c r="P1000" s="2" t="str">
        <f t="shared" si="110"/>
        <v>5 т</v>
      </c>
      <c r="Q1000" s="2">
        <f t="shared" si="111"/>
        <v>14</v>
      </c>
      <c r="R1000" s="2">
        <f>IF(OR(C1000="РЦК макси",C1000="РЦЧ SKU"),"SKU-потік",IFERROR(VLOOKUP(D1000,'02_РЦ'!$A$3:$I$7,5,FALSE),0))</f>
        <v>800</v>
      </c>
      <c r="S1000" s="2" t="str">
        <f>IF(OR(C1000="РЦК макси",C1000="РЦЧ SKU"),"Не рахується в ліміт",IFERROR(VLOOKUP(D1000,'02_РЦ'!$A$3:$I$7,9,FALSE),"Немає РЦ"))</f>
        <v>В межах</v>
      </c>
    </row>
    <row r="1001" spans="1:19">
      <c r="A1001" s="2" t="str">
        <f>'06A_Варіанти'!A992</f>
        <v>BASE_2247</v>
      </c>
      <c r="B1001" s="2" t="str">
        <f>'06A_Варіанти'!B992</f>
        <v>TT_2247</v>
      </c>
      <c r="C1001" s="2" t="str">
        <f>'06A_Варіанти'!D992</f>
        <v>Основний</v>
      </c>
      <c r="D1001" s="2" t="str">
        <f>'06A_Варіанти'!C992</f>
        <v>РЦВ</v>
      </c>
      <c r="E1001" s="2" t="str">
        <f>'06A_Варіанти'!S992</f>
        <v>DIRECT</v>
      </c>
      <c r="F1001" s="2" t="str">
        <f>IF(O1001='06A_Варіанти'!E992,'06A_Варіанти'!E$1,IF(O1001='06A_Варіанти'!F992,'06A_Варіанти'!F$1,IF(O1001='06A_Варіанти'!G992,'06A_Варіанти'!G$1,IF(O1001='06A_Варіанти'!H992,'06A_Варіанти'!H$1,IF(O1001='06A_Варіанти'!I992,'06A_Варіанти'!I$1,IF(O1001='06A_Варіанти'!J992,'06A_Варіанти'!J$1,IF(O1001='06A_Варіанти'!K992,'06A_Варіанти'!K$1,IF(O1001='06A_Варіанти'!L992,'06A_Варіанти'!L$1,IF(O1001='06A_Варіанти'!M992,'06A_Варіанти'!M$1,IF(O1001='06A_Варіанти'!N992,'06A_Варіанти'!N$1,IF(O1001='06A_Варіанти'!O992,'06A_Варіанти'!O$1,IF(O1001='06A_Варіанти'!P992,'06A_Варіанти'!P$1,IF(O1001='06A_Варіанти'!Q992,'06A_Варіанти'!Q$1,IF(O1001='06A_Варіанти'!R992,'06A_Варіанти'!R$1,"НЕМАЄ МАРШРУТУ"))))))))))))))</f>
        <v>DIRECT</v>
      </c>
      <c r="G1001" s="2" t="str">
        <f t="shared" si="105"/>
        <v>БЕЗ ЗМІН</v>
      </c>
      <c r="H1001" s="2">
        <f>IF(G1001="НЕМАЄ МАРШРУТУ",0,O1001-'06A_Варіанти'!T992)</f>
        <v>0</v>
      </c>
      <c r="I1001" s="2">
        <f>IFERROR(INDEX('04_Потоки'!$E:$E,MATCH(A1001,'04_Потоки'!$A:$A,0)),0)</f>
        <v>2.2389999999999999</v>
      </c>
      <c r="J1001" s="2">
        <f t="shared" si="106"/>
        <v>1</v>
      </c>
      <c r="K1001" s="2">
        <f>IF(C1001="РЦК макси",0,2*'06A_Варіанти'!T992*J1001)</f>
        <v>885.8</v>
      </c>
      <c r="L1001" s="2">
        <f t="shared" si="107"/>
        <v>885.8</v>
      </c>
      <c r="M1001" s="2">
        <f t="shared" si="108"/>
        <v>0</v>
      </c>
      <c r="N1001" s="9">
        <f t="shared" si="109"/>
        <v>0</v>
      </c>
      <c r="O1001" s="2">
        <f>MIN(IF('07A_Конструктор'!$D$5="Так",'06A_Варіанти'!E992,1E+99),IF('07A_Конструктор'!$D$6="Так",'06A_Варіанти'!F992,1E+99),IF('07A_Конструктор'!$D$7="Так",'06A_Варіанти'!G992,1E+99),IF('07A_Конструктор'!$D$8="Так",'06A_Варіанти'!H992,1E+99),IF('07A_Конструктор'!$D$9="Так",'06A_Варіанти'!I992,1E+99),IF('07A_Конструктор'!$D$10="Так",'06A_Варіанти'!J992,1E+99),IF('07A_Конструктор'!$D$11="Так",'06A_Варіанти'!K992,1E+99),IF('07A_Конструктор'!$D$12="Так",'06A_Варіанти'!L992,1E+99),IF('07A_Конструктор'!$D$13="Так",'06A_Варіанти'!M992,1E+99),IF('07A_Конструктор'!$D$14="Так",'06A_Варіанти'!N992,1E+99),IF('07A_Конструктор'!$D$15="Так",'06A_Варіанти'!O992,1E+99),IF('07A_Конструктор'!$D$16="Так",'06A_Варіанти'!P992,1E+99),IF('07A_Конструктор'!$D$17="Так",'06A_Варіанти'!Q992,1E+99),IF('06A_Варіанти'!R992="",1E+99,'06A_Варіанти'!R992))</f>
        <v>442.9</v>
      </c>
      <c r="P1001" s="2" t="str">
        <f t="shared" si="110"/>
        <v>5 т</v>
      </c>
      <c r="Q1001" s="2">
        <f t="shared" si="111"/>
        <v>14</v>
      </c>
      <c r="R1001" s="2">
        <f>IF(OR(C1001="РЦК макси",C1001="РЦЧ SKU"),"SKU-потік",IFERROR(VLOOKUP(D1001,'02_РЦ'!$A$3:$I$7,5,FALSE),0))</f>
        <v>500</v>
      </c>
      <c r="S1001" s="2" t="str">
        <f>IF(OR(C1001="РЦК макси",C1001="РЦЧ SKU"),"Не рахується в ліміт",IFERROR(VLOOKUP(D1001,'02_РЦ'!$A$3:$I$7,9,FALSE),"Немає РЦ"))</f>
        <v>В межах</v>
      </c>
    </row>
    <row r="1002" spans="1:19">
      <c r="A1002" s="2" t="str">
        <f>'06A_Варіанти'!A993</f>
        <v>BASE_2369</v>
      </c>
      <c r="B1002" s="2" t="str">
        <f>'06A_Варіанти'!B993</f>
        <v>TT_2369</v>
      </c>
      <c r="C1002" s="2" t="str">
        <f>'06A_Варіанти'!D993</f>
        <v>Основний</v>
      </c>
      <c r="D1002" s="2" t="str">
        <f>'06A_Варіанти'!C993</f>
        <v>РЦВ</v>
      </c>
      <c r="E1002" s="2" t="str">
        <f>'06A_Варіанти'!S993</f>
        <v>DIRECT</v>
      </c>
      <c r="F1002" s="2" t="str">
        <f>IF(O1002='06A_Варіанти'!E993,'06A_Варіанти'!E$1,IF(O1002='06A_Варіанти'!F993,'06A_Варіанти'!F$1,IF(O1002='06A_Варіанти'!G993,'06A_Варіанти'!G$1,IF(O1002='06A_Варіанти'!H993,'06A_Варіанти'!H$1,IF(O1002='06A_Варіанти'!I993,'06A_Варіанти'!I$1,IF(O1002='06A_Варіанти'!J993,'06A_Варіанти'!J$1,IF(O1002='06A_Варіанти'!K993,'06A_Варіанти'!K$1,IF(O1002='06A_Варіанти'!L993,'06A_Варіанти'!L$1,IF(O1002='06A_Варіанти'!M993,'06A_Варіанти'!M$1,IF(O1002='06A_Варіанти'!N993,'06A_Варіанти'!N$1,IF(O1002='06A_Варіанти'!O993,'06A_Варіанти'!O$1,IF(O1002='06A_Варіанти'!P993,'06A_Варіанти'!P$1,IF(O1002='06A_Варіанти'!Q993,'06A_Варіанти'!Q$1,IF(O1002='06A_Варіанти'!R993,'06A_Варіанти'!R$1,"НЕМАЄ МАРШРУТУ"))))))))))))))</f>
        <v>DIRECT</v>
      </c>
      <c r="G1002" s="2" t="str">
        <f t="shared" si="105"/>
        <v>БЕЗ ЗМІН</v>
      </c>
      <c r="H1002" s="2">
        <f>IF(G1002="НЕМАЄ МАРШРУТУ",0,O1002-'06A_Варіанти'!T993)</f>
        <v>0</v>
      </c>
      <c r="I1002" s="2">
        <f>IFERROR(INDEX('04_Потоки'!$E:$E,MATCH(A1002,'04_Потоки'!$A:$A,0)),0)</f>
        <v>2.2389999999999999</v>
      </c>
      <c r="J1002" s="2">
        <f t="shared" si="106"/>
        <v>1</v>
      </c>
      <c r="K1002" s="2">
        <f>IF(C1002="РЦК макси",0,2*'06A_Варіанти'!T993*J1002)</f>
        <v>868.6</v>
      </c>
      <c r="L1002" s="2">
        <f t="shared" si="107"/>
        <v>868.6</v>
      </c>
      <c r="M1002" s="2">
        <f t="shared" si="108"/>
        <v>0</v>
      </c>
      <c r="N1002" s="9">
        <f t="shared" si="109"/>
        <v>0</v>
      </c>
      <c r="O1002" s="2">
        <f>MIN(IF('07A_Конструктор'!$D$5="Так",'06A_Варіанти'!E993,1E+99),IF('07A_Конструктор'!$D$6="Так",'06A_Варіанти'!F993,1E+99),IF('07A_Конструктор'!$D$7="Так",'06A_Варіанти'!G993,1E+99),IF('07A_Конструктор'!$D$8="Так",'06A_Варіанти'!H993,1E+99),IF('07A_Конструктор'!$D$9="Так",'06A_Варіанти'!I993,1E+99),IF('07A_Конструктор'!$D$10="Так",'06A_Варіанти'!J993,1E+99),IF('07A_Конструктор'!$D$11="Так",'06A_Варіанти'!K993,1E+99),IF('07A_Конструктор'!$D$12="Так",'06A_Варіанти'!L993,1E+99),IF('07A_Конструктор'!$D$13="Так",'06A_Варіанти'!M993,1E+99),IF('07A_Конструктор'!$D$14="Так",'06A_Варіанти'!N993,1E+99),IF('07A_Конструктор'!$D$15="Так",'06A_Варіанти'!O993,1E+99),IF('07A_Конструктор'!$D$16="Так",'06A_Варіанти'!P993,1E+99),IF('07A_Конструктор'!$D$17="Так",'06A_Варіанти'!Q993,1E+99),IF('06A_Варіанти'!R993="",1E+99,'06A_Варіанти'!R993))</f>
        <v>434.3</v>
      </c>
      <c r="P1002" s="2" t="str">
        <f t="shared" si="110"/>
        <v>5 т</v>
      </c>
      <c r="Q1002" s="2">
        <f t="shared" si="111"/>
        <v>14</v>
      </c>
      <c r="R1002" s="2">
        <f>IF(OR(C1002="РЦК макси",C1002="РЦЧ SKU"),"SKU-потік",IFERROR(VLOOKUP(D1002,'02_РЦ'!$A$3:$I$7,5,FALSE),0))</f>
        <v>500</v>
      </c>
      <c r="S1002" s="2" t="str">
        <f>IF(OR(C1002="РЦК макси",C1002="РЦЧ SKU"),"Не рахується в ліміт",IFERROR(VLOOKUP(D1002,'02_РЦ'!$A$3:$I$7,9,FALSE),"Немає РЦ"))</f>
        <v>В межах</v>
      </c>
    </row>
    <row r="1003" spans="1:19">
      <c r="A1003" s="2" t="str">
        <f>'06A_Варіанти'!A994</f>
        <v>BASE_2374</v>
      </c>
      <c r="B1003" s="2" t="str">
        <f>'06A_Варіанти'!B994</f>
        <v>TT_2374</v>
      </c>
      <c r="C1003" s="2" t="str">
        <f>'06A_Варіанти'!D994</f>
        <v>Основний</v>
      </c>
      <c r="D1003" s="2" t="str">
        <f>'06A_Варіанти'!C994</f>
        <v>РЦВ</v>
      </c>
      <c r="E1003" s="2" t="str">
        <f>'06A_Варіанти'!S994</f>
        <v>DIRECT</v>
      </c>
      <c r="F1003" s="2" t="str">
        <f>IF(O1003='06A_Варіанти'!E994,'06A_Варіанти'!E$1,IF(O1003='06A_Варіанти'!F994,'06A_Варіанти'!F$1,IF(O1003='06A_Варіанти'!G994,'06A_Варіанти'!G$1,IF(O1003='06A_Варіанти'!H994,'06A_Варіанти'!H$1,IF(O1003='06A_Варіанти'!I994,'06A_Варіанти'!I$1,IF(O1003='06A_Варіанти'!J994,'06A_Варіанти'!J$1,IF(O1003='06A_Варіанти'!K994,'06A_Варіанти'!K$1,IF(O1003='06A_Варіанти'!L994,'06A_Варіанти'!L$1,IF(O1003='06A_Варіанти'!M994,'06A_Варіанти'!M$1,IF(O1003='06A_Варіанти'!N994,'06A_Варіанти'!N$1,IF(O1003='06A_Варіанти'!O994,'06A_Варіанти'!O$1,IF(O1003='06A_Варіанти'!P994,'06A_Варіанти'!P$1,IF(O1003='06A_Варіанти'!Q994,'06A_Варіанти'!Q$1,IF(O1003='06A_Варіанти'!R994,'06A_Варіанти'!R$1,"НЕМАЄ МАРШРУТУ"))))))))))))))</f>
        <v>DIRECT</v>
      </c>
      <c r="G1003" s="2" t="str">
        <f t="shared" si="105"/>
        <v>БЕЗ ЗМІН</v>
      </c>
      <c r="H1003" s="2">
        <f>IF(G1003="НЕМАЄ МАРШРУТУ",0,O1003-'06A_Варіанти'!T994)</f>
        <v>0</v>
      </c>
      <c r="I1003" s="2">
        <f>IFERROR(INDEX('04_Потоки'!$E:$E,MATCH(A1003,'04_Потоки'!$A:$A,0)),0)</f>
        <v>2.2389999999999999</v>
      </c>
      <c r="J1003" s="2">
        <f t="shared" si="106"/>
        <v>1</v>
      </c>
      <c r="K1003" s="2">
        <f>IF(C1003="РЦК макси",0,2*'06A_Варіанти'!T994*J1003)</f>
        <v>851</v>
      </c>
      <c r="L1003" s="2">
        <f t="shared" si="107"/>
        <v>851</v>
      </c>
      <c r="M1003" s="2">
        <f t="shared" si="108"/>
        <v>0</v>
      </c>
      <c r="N1003" s="9">
        <f t="shared" si="109"/>
        <v>0</v>
      </c>
      <c r="O1003" s="2">
        <f>MIN(IF('07A_Конструктор'!$D$5="Так",'06A_Варіанти'!E994,1E+99),IF('07A_Конструктор'!$D$6="Так",'06A_Варіанти'!F994,1E+99),IF('07A_Конструктор'!$D$7="Так",'06A_Варіанти'!G994,1E+99),IF('07A_Конструктор'!$D$8="Так",'06A_Варіанти'!H994,1E+99),IF('07A_Конструктор'!$D$9="Так",'06A_Варіанти'!I994,1E+99),IF('07A_Конструктор'!$D$10="Так",'06A_Варіанти'!J994,1E+99),IF('07A_Конструктор'!$D$11="Так",'06A_Варіанти'!K994,1E+99),IF('07A_Конструктор'!$D$12="Так",'06A_Варіанти'!L994,1E+99),IF('07A_Конструктор'!$D$13="Так",'06A_Варіанти'!M994,1E+99),IF('07A_Конструктор'!$D$14="Так",'06A_Варіанти'!N994,1E+99),IF('07A_Конструктор'!$D$15="Так",'06A_Варіанти'!O994,1E+99),IF('07A_Конструктор'!$D$16="Так",'06A_Варіанти'!P994,1E+99),IF('07A_Конструктор'!$D$17="Так",'06A_Варіанти'!Q994,1E+99),IF('06A_Варіанти'!R994="",1E+99,'06A_Варіанти'!R994))</f>
        <v>425.5</v>
      </c>
      <c r="P1003" s="2" t="str">
        <f t="shared" si="110"/>
        <v>5 т</v>
      </c>
      <c r="Q1003" s="2">
        <f t="shared" si="111"/>
        <v>14</v>
      </c>
      <c r="R1003" s="2">
        <f>IF(OR(C1003="РЦК макси",C1003="РЦЧ SKU"),"SKU-потік",IFERROR(VLOOKUP(D1003,'02_РЦ'!$A$3:$I$7,5,FALSE),0))</f>
        <v>500</v>
      </c>
      <c r="S1003" s="2" t="str">
        <f>IF(OR(C1003="РЦК макси",C1003="РЦЧ SKU"),"Не рахується в ліміт",IFERROR(VLOOKUP(D1003,'02_РЦ'!$A$3:$I$7,9,FALSE),"Немає РЦ"))</f>
        <v>В межах</v>
      </c>
    </row>
    <row r="1004" spans="1:19">
      <c r="A1004" s="2" t="str">
        <f>'06A_Варіанти'!A995</f>
        <v>BASE_2377</v>
      </c>
      <c r="B1004" s="2" t="str">
        <f>'06A_Варіанти'!B995</f>
        <v>TT_2377</v>
      </c>
      <c r="C1004" s="2" t="str">
        <f>'06A_Варіанти'!D995</f>
        <v>Основний</v>
      </c>
      <c r="D1004" s="2" t="str">
        <f>'06A_Варіанти'!C995</f>
        <v>РЦП</v>
      </c>
      <c r="E1004" s="2" t="str">
        <f>'06A_Варіанти'!S995</f>
        <v>DIRECT</v>
      </c>
      <c r="F1004" s="2" t="str">
        <f>IF(O1004='06A_Варіанти'!E995,'06A_Варіанти'!E$1,IF(O1004='06A_Варіанти'!F995,'06A_Варіанти'!F$1,IF(O1004='06A_Варіанти'!G995,'06A_Варіанти'!G$1,IF(O1004='06A_Варіанти'!H995,'06A_Варіанти'!H$1,IF(O1004='06A_Варіанти'!I995,'06A_Варіанти'!I$1,IF(O1004='06A_Варіанти'!J995,'06A_Варіанти'!J$1,IF(O1004='06A_Варіанти'!K995,'06A_Варіанти'!K$1,IF(O1004='06A_Варіанти'!L995,'06A_Варіанти'!L$1,IF(O1004='06A_Варіанти'!M995,'06A_Варіанти'!M$1,IF(O1004='06A_Варіанти'!N995,'06A_Варіанти'!N$1,IF(O1004='06A_Варіанти'!O995,'06A_Варіанти'!O$1,IF(O1004='06A_Варіанти'!P995,'06A_Варіанти'!P$1,IF(O1004='06A_Варіанти'!Q995,'06A_Варіанти'!Q$1,IF(O1004='06A_Варіанти'!R995,'06A_Варіанти'!R$1,"НЕМАЄ МАРШРУТУ"))))))))))))))</f>
        <v>DIRECT</v>
      </c>
      <c r="G1004" s="2" t="str">
        <f t="shared" si="105"/>
        <v>БЕЗ ЗМІН</v>
      </c>
      <c r="H1004" s="2">
        <f>IF(G1004="НЕМАЄ МАРШРУТУ",0,O1004-'06A_Варіанти'!T995)</f>
        <v>0</v>
      </c>
      <c r="I1004" s="2">
        <f>IFERROR(INDEX('04_Потоки'!$E:$E,MATCH(A1004,'04_Потоки'!$A:$A,0)),0)</f>
        <v>2.2389999999999999</v>
      </c>
      <c r="J1004" s="2">
        <f t="shared" si="106"/>
        <v>1</v>
      </c>
      <c r="K1004" s="2">
        <f>IF(C1004="РЦК макси",0,2*'06A_Варіанти'!T995*J1004)</f>
        <v>480.2</v>
      </c>
      <c r="L1004" s="2">
        <f t="shared" si="107"/>
        <v>480.2</v>
      </c>
      <c r="M1004" s="2">
        <f t="shared" si="108"/>
        <v>0</v>
      </c>
      <c r="N1004" s="9">
        <f t="shared" si="109"/>
        <v>0</v>
      </c>
      <c r="O1004" s="2">
        <f>MIN(IF('07A_Конструктор'!$D$5="Так",'06A_Варіанти'!E995,1E+99),IF('07A_Конструктор'!$D$6="Так",'06A_Варіанти'!F995,1E+99),IF('07A_Конструктор'!$D$7="Так",'06A_Варіанти'!G995,1E+99),IF('07A_Конструктор'!$D$8="Так",'06A_Варіанти'!H995,1E+99),IF('07A_Конструктор'!$D$9="Так",'06A_Варіанти'!I995,1E+99),IF('07A_Конструктор'!$D$10="Так",'06A_Варіанти'!J995,1E+99),IF('07A_Конструктор'!$D$11="Так",'06A_Варіанти'!K995,1E+99),IF('07A_Конструктор'!$D$12="Так",'06A_Варіанти'!L995,1E+99),IF('07A_Конструктор'!$D$13="Так",'06A_Варіанти'!M995,1E+99),IF('07A_Конструктор'!$D$14="Так",'06A_Варіанти'!N995,1E+99),IF('07A_Конструктор'!$D$15="Так",'06A_Варіанти'!O995,1E+99),IF('07A_Конструктор'!$D$16="Так",'06A_Варіанти'!P995,1E+99),IF('07A_Конструктор'!$D$17="Так",'06A_Варіанти'!Q995,1E+99),IF('06A_Варіанти'!R995="",1E+99,'06A_Варіанти'!R995))</f>
        <v>240.1</v>
      </c>
      <c r="P1004" s="2" t="str">
        <f t="shared" si="110"/>
        <v>5 т</v>
      </c>
      <c r="Q1004" s="2">
        <f t="shared" si="111"/>
        <v>14</v>
      </c>
      <c r="R1004" s="2">
        <f>IF(OR(C1004="РЦК макси",C1004="РЦЧ SKU"),"SKU-потік",IFERROR(VLOOKUP(D1004,'02_РЦ'!$A$3:$I$7,5,FALSE),0))</f>
        <v>800</v>
      </c>
      <c r="S1004" s="2" t="str">
        <f>IF(OR(C1004="РЦК макси",C1004="РЦЧ SKU"),"Не рахується в ліміт",IFERROR(VLOOKUP(D1004,'02_РЦ'!$A$3:$I$7,9,FALSE),"Немає РЦ"))</f>
        <v>В межах</v>
      </c>
    </row>
    <row r="1005" spans="1:19">
      <c r="A1005" s="2" t="str">
        <f>'06A_Варіанти'!A996</f>
        <v>BASE_2375</v>
      </c>
      <c r="B1005" s="2" t="str">
        <f>'06A_Варіанти'!B996</f>
        <v>TT_2375</v>
      </c>
      <c r="C1005" s="2" t="str">
        <f>'06A_Варіанти'!D996</f>
        <v>Основний</v>
      </c>
      <c r="D1005" s="2" t="str">
        <f>'06A_Варіанти'!C996</f>
        <v>РЦВ</v>
      </c>
      <c r="E1005" s="2" t="str">
        <f>'06A_Варіанти'!S996</f>
        <v>DIRECT</v>
      </c>
      <c r="F1005" s="2" t="str">
        <f>IF(O1005='06A_Варіанти'!E996,'06A_Варіанти'!E$1,IF(O1005='06A_Варіанти'!F996,'06A_Варіанти'!F$1,IF(O1005='06A_Варіанти'!G996,'06A_Варіанти'!G$1,IF(O1005='06A_Варіанти'!H996,'06A_Варіанти'!H$1,IF(O1005='06A_Варіанти'!I996,'06A_Варіанти'!I$1,IF(O1005='06A_Варіанти'!J996,'06A_Варіанти'!J$1,IF(O1005='06A_Варіанти'!K996,'06A_Варіанти'!K$1,IF(O1005='06A_Варіанти'!L996,'06A_Варіанти'!L$1,IF(O1005='06A_Варіанти'!M996,'06A_Варіанти'!M$1,IF(O1005='06A_Варіанти'!N996,'06A_Варіанти'!N$1,IF(O1005='06A_Варіанти'!O996,'06A_Варіанти'!O$1,IF(O1005='06A_Варіанти'!P996,'06A_Варіанти'!P$1,IF(O1005='06A_Варіанти'!Q996,'06A_Варіанти'!Q$1,IF(O1005='06A_Варіанти'!R996,'06A_Варіанти'!R$1,"НЕМАЄ МАРШРУТУ"))))))))))))))</f>
        <v>DIRECT</v>
      </c>
      <c r="G1005" s="2" t="str">
        <f t="shared" si="105"/>
        <v>БЕЗ ЗМІН</v>
      </c>
      <c r="H1005" s="2">
        <f>IF(G1005="НЕМАЄ МАРШРУТУ",0,O1005-'06A_Варіанти'!T996)</f>
        <v>0</v>
      </c>
      <c r="I1005" s="2">
        <f>IFERROR(INDEX('04_Потоки'!$E:$E,MATCH(A1005,'04_Потоки'!$A:$A,0)),0)</f>
        <v>2.2389999999999999</v>
      </c>
      <c r="J1005" s="2">
        <f t="shared" si="106"/>
        <v>1</v>
      </c>
      <c r="K1005" s="2">
        <f>IF(C1005="РЦК макси",0,2*'06A_Варіанти'!T996*J1005)</f>
        <v>464</v>
      </c>
      <c r="L1005" s="2">
        <f t="shared" si="107"/>
        <v>464</v>
      </c>
      <c r="M1005" s="2">
        <f t="shared" si="108"/>
        <v>0</v>
      </c>
      <c r="N1005" s="9">
        <f t="shared" si="109"/>
        <v>0</v>
      </c>
      <c r="O1005" s="2">
        <f>MIN(IF('07A_Конструктор'!$D$5="Так",'06A_Варіанти'!E996,1E+99),IF('07A_Конструктор'!$D$6="Так",'06A_Варіанти'!F996,1E+99),IF('07A_Конструктор'!$D$7="Так",'06A_Варіанти'!G996,1E+99),IF('07A_Конструктор'!$D$8="Так",'06A_Варіанти'!H996,1E+99),IF('07A_Конструктор'!$D$9="Так",'06A_Варіанти'!I996,1E+99),IF('07A_Конструктор'!$D$10="Так",'06A_Варіанти'!J996,1E+99),IF('07A_Конструктор'!$D$11="Так",'06A_Варіанти'!K996,1E+99),IF('07A_Конструктор'!$D$12="Так",'06A_Варіанти'!L996,1E+99),IF('07A_Конструктор'!$D$13="Так",'06A_Варіанти'!M996,1E+99),IF('07A_Конструктор'!$D$14="Так",'06A_Варіанти'!N996,1E+99),IF('07A_Конструктор'!$D$15="Так",'06A_Варіанти'!O996,1E+99),IF('07A_Конструктор'!$D$16="Так",'06A_Варіанти'!P996,1E+99),IF('07A_Конструктор'!$D$17="Так",'06A_Варіанти'!Q996,1E+99),IF('06A_Варіанти'!R996="",1E+99,'06A_Варіанти'!R996))</f>
        <v>232</v>
      </c>
      <c r="P1005" s="2" t="str">
        <f t="shared" si="110"/>
        <v>5 т</v>
      </c>
      <c r="Q1005" s="2">
        <f t="shared" si="111"/>
        <v>14</v>
      </c>
      <c r="R1005" s="2">
        <f>IF(OR(C1005="РЦК макси",C1005="РЦЧ SKU"),"SKU-потік",IFERROR(VLOOKUP(D1005,'02_РЦ'!$A$3:$I$7,5,FALSE),0))</f>
        <v>500</v>
      </c>
      <c r="S1005" s="2" t="str">
        <f>IF(OR(C1005="РЦК макси",C1005="РЦЧ SKU"),"Не рахується в ліміт",IFERROR(VLOOKUP(D1005,'02_РЦ'!$A$3:$I$7,9,FALSE),"Немає РЦ"))</f>
        <v>В межах</v>
      </c>
    </row>
    <row r="1006" spans="1:19">
      <c r="A1006" s="2" t="str">
        <f>'06A_Варіанти'!A997</f>
        <v>BASE_2378</v>
      </c>
      <c r="B1006" s="2" t="str">
        <f>'06A_Варіанти'!B997</f>
        <v>TT_2378</v>
      </c>
      <c r="C1006" s="2" t="str">
        <f>'06A_Варіанти'!D997</f>
        <v>Основний</v>
      </c>
      <c r="D1006" s="2" t="str">
        <f>'06A_Варіанти'!C997</f>
        <v>РЦП</v>
      </c>
      <c r="E1006" s="2" t="str">
        <f>'06A_Варіанти'!S997</f>
        <v>DIRECT</v>
      </c>
      <c r="F1006" s="2" t="str">
        <f>IF(O1006='06A_Варіанти'!E997,'06A_Варіанти'!E$1,IF(O1006='06A_Варіанти'!F997,'06A_Варіанти'!F$1,IF(O1006='06A_Варіанти'!G997,'06A_Варіанти'!G$1,IF(O1006='06A_Варіанти'!H997,'06A_Варіанти'!H$1,IF(O1006='06A_Варіанти'!I997,'06A_Варіанти'!I$1,IF(O1006='06A_Варіанти'!J997,'06A_Варіанти'!J$1,IF(O1006='06A_Варіанти'!K997,'06A_Варіанти'!K$1,IF(O1006='06A_Варіанти'!L997,'06A_Варіанти'!L$1,IF(O1006='06A_Варіанти'!M997,'06A_Варіанти'!M$1,IF(O1006='06A_Варіанти'!N997,'06A_Варіанти'!N$1,IF(O1006='06A_Варіанти'!O997,'06A_Варіанти'!O$1,IF(O1006='06A_Варіанти'!P997,'06A_Варіанти'!P$1,IF(O1006='06A_Варіанти'!Q997,'06A_Варіанти'!Q$1,IF(O1006='06A_Варіанти'!R997,'06A_Варіанти'!R$1,"НЕМАЄ МАРШРУТУ"))))))))))))))</f>
        <v>DIRECT</v>
      </c>
      <c r="G1006" s="2" t="str">
        <f t="shared" si="105"/>
        <v>БЕЗ ЗМІН</v>
      </c>
      <c r="H1006" s="2">
        <f>IF(G1006="НЕМАЄ МАРШРУТУ",0,O1006-'06A_Варіанти'!T997)</f>
        <v>0</v>
      </c>
      <c r="I1006" s="2">
        <f>IFERROR(INDEX('04_Потоки'!$E:$E,MATCH(A1006,'04_Потоки'!$A:$A,0)),0)</f>
        <v>2.2389999999999999</v>
      </c>
      <c r="J1006" s="2">
        <f t="shared" si="106"/>
        <v>1</v>
      </c>
      <c r="K1006" s="2">
        <f>IF(C1006="РЦК макси",0,2*'06A_Варіанти'!T997*J1006)</f>
        <v>459.8</v>
      </c>
      <c r="L1006" s="2">
        <f t="shared" si="107"/>
        <v>459.8</v>
      </c>
      <c r="M1006" s="2">
        <f t="shared" si="108"/>
        <v>0</v>
      </c>
      <c r="N1006" s="9">
        <f t="shared" si="109"/>
        <v>0</v>
      </c>
      <c r="O1006" s="2">
        <f>MIN(IF('07A_Конструктор'!$D$5="Так",'06A_Варіанти'!E997,1E+99),IF('07A_Конструктор'!$D$6="Так",'06A_Варіанти'!F997,1E+99),IF('07A_Конструктор'!$D$7="Так",'06A_Варіанти'!G997,1E+99),IF('07A_Конструктор'!$D$8="Так",'06A_Варіанти'!H997,1E+99),IF('07A_Конструктор'!$D$9="Так",'06A_Варіанти'!I997,1E+99),IF('07A_Конструктор'!$D$10="Так",'06A_Варіанти'!J997,1E+99),IF('07A_Конструктор'!$D$11="Так",'06A_Варіанти'!K997,1E+99),IF('07A_Конструктор'!$D$12="Так",'06A_Варіанти'!L997,1E+99),IF('07A_Конструктор'!$D$13="Так",'06A_Варіанти'!M997,1E+99),IF('07A_Конструктор'!$D$14="Так",'06A_Варіанти'!N997,1E+99),IF('07A_Конструктор'!$D$15="Так",'06A_Варіанти'!O997,1E+99),IF('07A_Конструктор'!$D$16="Так",'06A_Варіанти'!P997,1E+99),IF('07A_Конструктор'!$D$17="Так",'06A_Варіанти'!Q997,1E+99),IF('06A_Варіанти'!R997="",1E+99,'06A_Варіанти'!R997))</f>
        <v>229.9</v>
      </c>
      <c r="P1006" s="2" t="str">
        <f t="shared" si="110"/>
        <v>5 т</v>
      </c>
      <c r="Q1006" s="2">
        <f t="shared" si="111"/>
        <v>14</v>
      </c>
      <c r="R1006" s="2">
        <f>IF(OR(C1006="РЦК макси",C1006="РЦЧ SKU"),"SKU-потік",IFERROR(VLOOKUP(D1006,'02_РЦ'!$A$3:$I$7,5,FALSE),0))</f>
        <v>800</v>
      </c>
      <c r="S1006" s="2" t="str">
        <f>IF(OR(C1006="РЦК макси",C1006="РЦЧ SKU"),"Не рахується в ліміт",IFERROR(VLOOKUP(D1006,'02_РЦ'!$A$3:$I$7,9,FALSE),"Немає РЦ"))</f>
        <v>В межах</v>
      </c>
    </row>
    <row r="1007" spans="1:19">
      <c r="A1007" s="2" t="str">
        <f>'06A_Варіанти'!A998</f>
        <v>BASE_2383</v>
      </c>
      <c r="B1007" s="2" t="str">
        <f>'06A_Варіанти'!B998</f>
        <v>TT_2383</v>
      </c>
      <c r="C1007" s="2" t="str">
        <f>'06A_Варіанти'!D998</f>
        <v>Основний</v>
      </c>
      <c r="D1007" s="2" t="str">
        <f>'06A_Варіанти'!C998</f>
        <v>РЦВ</v>
      </c>
      <c r="E1007" s="2" t="str">
        <f>'06A_Варіанти'!S998</f>
        <v>DIRECT</v>
      </c>
      <c r="F1007" s="2" t="str">
        <f>IF(O1007='06A_Варіанти'!E998,'06A_Варіанти'!E$1,IF(O1007='06A_Варіанти'!F998,'06A_Варіанти'!F$1,IF(O1007='06A_Варіанти'!G998,'06A_Варіанти'!G$1,IF(O1007='06A_Варіанти'!H998,'06A_Варіанти'!H$1,IF(O1007='06A_Варіанти'!I998,'06A_Варіанти'!I$1,IF(O1007='06A_Варіанти'!J998,'06A_Варіанти'!J$1,IF(O1007='06A_Варіанти'!K998,'06A_Варіанти'!K$1,IF(O1007='06A_Варіанти'!L998,'06A_Варіанти'!L$1,IF(O1007='06A_Варіанти'!M998,'06A_Варіанти'!M$1,IF(O1007='06A_Варіанти'!N998,'06A_Варіанти'!N$1,IF(O1007='06A_Варіанти'!O998,'06A_Варіанти'!O$1,IF(O1007='06A_Варіанти'!P998,'06A_Варіанти'!P$1,IF(O1007='06A_Варіанти'!Q998,'06A_Варіанти'!Q$1,IF(O1007='06A_Варіанти'!R998,'06A_Варіанти'!R$1,"НЕМАЄ МАРШРУТУ"))))))))))))))</f>
        <v>DIRECT</v>
      </c>
      <c r="G1007" s="2" t="str">
        <f t="shared" si="105"/>
        <v>БЕЗ ЗМІН</v>
      </c>
      <c r="H1007" s="2">
        <f>IF(G1007="НЕМАЄ МАРШРУТУ",0,O1007-'06A_Варіанти'!T998)</f>
        <v>0</v>
      </c>
      <c r="I1007" s="2">
        <f>IFERROR(INDEX('04_Потоки'!$E:$E,MATCH(A1007,'04_Потоки'!$A:$A,0)),0)</f>
        <v>2.2389999999999999</v>
      </c>
      <c r="J1007" s="2">
        <f t="shared" si="106"/>
        <v>1</v>
      </c>
      <c r="K1007" s="2">
        <f>IF(C1007="РЦК макси",0,2*'06A_Варіанти'!T998*J1007)</f>
        <v>441.4</v>
      </c>
      <c r="L1007" s="2">
        <f t="shared" si="107"/>
        <v>441.4</v>
      </c>
      <c r="M1007" s="2">
        <f t="shared" si="108"/>
        <v>0</v>
      </c>
      <c r="N1007" s="9">
        <f t="shared" si="109"/>
        <v>0</v>
      </c>
      <c r="O1007" s="2">
        <f>MIN(IF('07A_Конструктор'!$D$5="Так",'06A_Варіанти'!E998,1E+99),IF('07A_Конструктор'!$D$6="Так",'06A_Варіанти'!F998,1E+99),IF('07A_Конструктор'!$D$7="Так",'06A_Варіанти'!G998,1E+99),IF('07A_Конструктор'!$D$8="Так",'06A_Варіанти'!H998,1E+99),IF('07A_Конструктор'!$D$9="Так",'06A_Варіанти'!I998,1E+99),IF('07A_Конструктор'!$D$10="Так",'06A_Варіанти'!J998,1E+99),IF('07A_Конструктор'!$D$11="Так",'06A_Варіанти'!K998,1E+99),IF('07A_Конструктор'!$D$12="Так",'06A_Варіанти'!L998,1E+99),IF('07A_Конструктор'!$D$13="Так",'06A_Варіанти'!M998,1E+99),IF('07A_Конструктор'!$D$14="Так",'06A_Варіанти'!N998,1E+99),IF('07A_Конструктор'!$D$15="Так",'06A_Варіанти'!O998,1E+99),IF('07A_Конструктор'!$D$16="Так",'06A_Варіанти'!P998,1E+99),IF('07A_Конструктор'!$D$17="Так",'06A_Варіанти'!Q998,1E+99),IF('06A_Варіанти'!R998="",1E+99,'06A_Варіанти'!R998))</f>
        <v>220.7</v>
      </c>
      <c r="P1007" s="2" t="str">
        <f t="shared" si="110"/>
        <v>5 т</v>
      </c>
      <c r="Q1007" s="2">
        <f t="shared" si="111"/>
        <v>14</v>
      </c>
      <c r="R1007" s="2">
        <f>IF(OR(C1007="РЦК макси",C1007="РЦЧ SKU"),"SKU-потік",IFERROR(VLOOKUP(D1007,'02_РЦ'!$A$3:$I$7,5,FALSE),0))</f>
        <v>500</v>
      </c>
      <c r="S1007" s="2" t="str">
        <f>IF(OR(C1007="РЦК макси",C1007="РЦЧ SKU"),"Не рахується в ліміт",IFERROR(VLOOKUP(D1007,'02_РЦ'!$A$3:$I$7,9,FALSE),"Немає РЦ"))</f>
        <v>В межах</v>
      </c>
    </row>
    <row r="1008" spans="1:19">
      <c r="A1008" s="2" t="str">
        <f>'06A_Варіанти'!A999</f>
        <v>BASE_2389</v>
      </c>
      <c r="B1008" s="2" t="str">
        <f>'06A_Варіанти'!B999</f>
        <v>TT_2389</v>
      </c>
      <c r="C1008" s="2" t="str">
        <f>'06A_Варіанти'!D999</f>
        <v>Основний</v>
      </c>
      <c r="D1008" s="2" t="str">
        <f>'06A_Варіанти'!C999</f>
        <v>РЦП</v>
      </c>
      <c r="E1008" s="2" t="str">
        <f>'06A_Варіанти'!S999</f>
        <v>DIRECT</v>
      </c>
      <c r="F1008" s="2" t="str">
        <f>IF(O1008='06A_Варіанти'!E999,'06A_Варіанти'!E$1,IF(O1008='06A_Варіанти'!F999,'06A_Варіанти'!F$1,IF(O1008='06A_Варіанти'!G999,'06A_Варіанти'!G$1,IF(O1008='06A_Варіанти'!H999,'06A_Варіанти'!H$1,IF(O1008='06A_Варіанти'!I999,'06A_Варіанти'!I$1,IF(O1008='06A_Варіанти'!J999,'06A_Варіанти'!J$1,IF(O1008='06A_Варіанти'!K999,'06A_Варіанти'!K$1,IF(O1008='06A_Варіанти'!L999,'06A_Варіанти'!L$1,IF(O1008='06A_Варіанти'!M999,'06A_Варіанти'!M$1,IF(O1008='06A_Варіанти'!N999,'06A_Варіанти'!N$1,IF(O1008='06A_Варіанти'!O999,'06A_Варіанти'!O$1,IF(O1008='06A_Варіанти'!P999,'06A_Варіанти'!P$1,IF(O1008='06A_Варіанти'!Q999,'06A_Варіанти'!Q$1,IF(O1008='06A_Варіанти'!R999,'06A_Варіанти'!R$1,"НЕМАЄ МАРШРУТУ"))))))))))))))</f>
        <v>DIRECT</v>
      </c>
      <c r="G1008" s="2" t="str">
        <f t="shared" si="105"/>
        <v>БЕЗ ЗМІН</v>
      </c>
      <c r="H1008" s="2">
        <f>IF(G1008="НЕМАЄ МАРШРУТУ",0,O1008-'06A_Варіанти'!T999)</f>
        <v>0</v>
      </c>
      <c r="I1008" s="2">
        <f>IFERROR(INDEX('04_Потоки'!$E:$E,MATCH(A1008,'04_Потоки'!$A:$A,0)),0)</f>
        <v>2.2389999999999999</v>
      </c>
      <c r="J1008" s="2">
        <f t="shared" si="106"/>
        <v>1</v>
      </c>
      <c r="K1008" s="2">
        <f>IF(C1008="РЦК макси",0,2*'06A_Варіанти'!T999*J1008)</f>
        <v>478.8</v>
      </c>
      <c r="L1008" s="2">
        <f t="shared" si="107"/>
        <v>478.8</v>
      </c>
      <c r="M1008" s="2">
        <f t="shared" si="108"/>
        <v>0</v>
      </c>
      <c r="N1008" s="9">
        <f t="shared" si="109"/>
        <v>0</v>
      </c>
      <c r="O1008" s="2">
        <f>MIN(IF('07A_Конструктор'!$D$5="Так",'06A_Варіанти'!E999,1E+99),IF('07A_Конструктор'!$D$6="Так",'06A_Варіанти'!F999,1E+99),IF('07A_Конструктор'!$D$7="Так",'06A_Варіанти'!G999,1E+99),IF('07A_Конструктор'!$D$8="Так",'06A_Варіанти'!H999,1E+99),IF('07A_Конструктор'!$D$9="Так",'06A_Варіанти'!I999,1E+99),IF('07A_Конструктор'!$D$10="Так",'06A_Варіанти'!J999,1E+99),IF('07A_Конструктор'!$D$11="Так",'06A_Варіанти'!K999,1E+99),IF('07A_Конструктор'!$D$12="Так",'06A_Варіанти'!L999,1E+99),IF('07A_Конструктор'!$D$13="Так",'06A_Варіанти'!M999,1E+99),IF('07A_Конструктор'!$D$14="Так",'06A_Варіанти'!N999,1E+99),IF('07A_Конструктор'!$D$15="Так",'06A_Варіанти'!O999,1E+99),IF('07A_Конструктор'!$D$16="Так",'06A_Варіанти'!P999,1E+99),IF('07A_Конструктор'!$D$17="Так",'06A_Варіанти'!Q999,1E+99),IF('06A_Варіанти'!R999="",1E+99,'06A_Варіанти'!R999))</f>
        <v>239.4</v>
      </c>
      <c r="P1008" s="2" t="str">
        <f t="shared" si="110"/>
        <v>5 т</v>
      </c>
      <c r="Q1008" s="2">
        <f t="shared" si="111"/>
        <v>14</v>
      </c>
      <c r="R1008" s="2">
        <f>IF(OR(C1008="РЦК макси",C1008="РЦЧ SKU"),"SKU-потік",IFERROR(VLOOKUP(D1008,'02_РЦ'!$A$3:$I$7,5,FALSE),0))</f>
        <v>800</v>
      </c>
      <c r="S1008" s="2" t="str">
        <f>IF(OR(C1008="РЦК макси",C1008="РЦЧ SKU"),"Не рахується в ліміт",IFERROR(VLOOKUP(D1008,'02_РЦ'!$A$3:$I$7,9,FALSE),"Немає РЦ"))</f>
        <v>В межах</v>
      </c>
    </row>
    <row r="1009" spans="1:19">
      <c r="A1009" s="2" t="str">
        <f>'06A_Варіанти'!A1000</f>
        <v>BASE_2390</v>
      </c>
      <c r="B1009" s="2" t="str">
        <f>'06A_Варіанти'!B1000</f>
        <v>TT_2390</v>
      </c>
      <c r="C1009" s="2" t="str">
        <f>'06A_Варіанти'!D1000</f>
        <v>Основний</v>
      </c>
      <c r="D1009" s="2" t="str">
        <f>'06A_Варіанти'!C1000</f>
        <v>РЦВ</v>
      </c>
      <c r="E1009" s="2" t="str">
        <f>'06A_Варіанти'!S1000</f>
        <v>DIRECT</v>
      </c>
      <c r="F1009" s="2" t="str">
        <f>IF(O1009='06A_Варіанти'!E1000,'06A_Варіанти'!E$1,IF(O1009='06A_Варіанти'!F1000,'06A_Варіанти'!F$1,IF(O1009='06A_Варіанти'!G1000,'06A_Варіанти'!G$1,IF(O1009='06A_Варіанти'!H1000,'06A_Варіанти'!H$1,IF(O1009='06A_Варіанти'!I1000,'06A_Варіанти'!I$1,IF(O1009='06A_Варіанти'!J1000,'06A_Варіанти'!J$1,IF(O1009='06A_Варіанти'!K1000,'06A_Варіанти'!K$1,IF(O1009='06A_Варіанти'!L1000,'06A_Варіанти'!L$1,IF(O1009='06A_Варіанти'!M1000,'06A_Варіанти'!M$1,IF(O1009='06A_Варіанти'!N1000,'06A_Варіанти'!N$1,IF(O1009='06A_Варіанти'!O1000,'06A_Варіанти'!O$1,IF(O1009='06A_Варіанти'!P1000,'06A_Варіанти'!P$1,IF(O1009='06A_Варіанти'!Q1000,'06A_Варіанти'!Q$1,IF(O1009='06A_Варіанти'!R1000,'06A_Варіанти'!R$1,"НЕМАЄ МАРШРУТУ"))))))))))))))</f>
        <v>DIRECT</v>
      </c>
      <c r="G1009" s="2" t="str">
        <f t="shared" si="105"/>
        <v>БЕЗ ЗМІН</v>
      </c>
      <c r="H1009" s="2">
        <f>IF(G1009="НЕМАЄ МАРШРУТУ",0,O1009-'06A_Варіанти'!T1000)</f>
        <v>0</v>
      </c>
      <c r="I1009" s="2">
        <f>IFERROR(INDEX('04_Потоки'!$E:$E,MATCH(A1009,'04_Потоки'!$A:$A,0)),0)</f>
        <v>2.2389999999999999</v>
      </c>
      <c r="J1009" s="2">
        <f t="shared" si="106"/>
        <v>1</v>
      </c>
      <c r="K1009" s="2">
        <f>IF(C1009="РЦК макси",0,2*'06A_Варіанти'!T1000*J1009)</f>
        <v>567.4</v>
      </c>
      <c r="L1009" s="2">
        <f t="shared" si="107"/>
        <v>567.4</v>
      </c>
      <c r="M1009" s="2">
        <f t="shared" si="108"/>
        <v>0</v>
      </c>
      <c r="N1009" s="9">
        <f t="shared" si="109"/>
        <v>0</v>
      </c>
      <c r="O1009" s="2">
        <f>MIN(IF('07A_Конструктор'!$D$5="Так",'06A_Варіанти'!E1000,1E+99),IF('07A_Конструктор'!$D$6="Так",'06A_Варіанти'!F1000,1E+99),IF('07A_Конструктор'!$D$7="Так",'06A_Варіанти'!G1000,1E+99),IF('07A_Конструктор'!$D$8="Так",'06A_Варіанти'!H1000,1E+99),IF('07A_Конструктор'!$D$9="Так",'06A_Варіанти'!I1000,1E+99),IF('07A_Конструктор'!$D$10="Так",'06A_Варіанти'!J1000,1E+99),IF('07A_Конструктор'!$D$11="Так",'06A_Варіанти'!K1000,1E+99),IF('07A_Конструктор'!$D$12="Так",'06A_Варіанти'!L1000,1E+99),IF('07A_Конструктор'!$D$13="Так",'06A_Варіанти'!M1000,1E+99),IF('07A_Конструктор'!$D$14="Так",'06A_Варіанти'!N1000,1E+99),IF('07A_Конструктор'!$D$15="Так",'06A_Варіанти'!O1000,1E+99),IF('07A_Конструктор'!$D$16="Так",'06A_Варіанти'!P1000,1E+99),IF('07A_Конструктор'!$D$17="Так",'06A_Варіанти'!Q1000,1E+99),IF('06A_Варіанти'!R1000="",1E+99,'06A_Варіанти'!R1000))</f>
        <v>283.7</v>
      </c>
      <c r="P1009" s="2" t="str">
        <f t="shared" si="110"/>
        <v>5 т</v>
      </c>
      <c r="Q1009" s="2">
        <f t="shared" si="111"/>
        <v>14</v>
      </c>
      <c r="R1009" s="2">
        <f>IF(OR(C1009="РЦК макси",C1009="РЦЧ SKU"),"SKU-потік",IFERROR(VLOOKUP(D1009,'02_РЦ'!$A$3:$I$7,5,FALSE),0))</f>
        <v>500</v>
      </c>
      <c r="S1009" s="2" t="str">
        <f>IF(OR(C1009="РЦК макси",C1009="РЦЧ SKU"),"Не рахується в ліміт",IFERROR(VLOOKUP(D1009,'02_РЦ'!$A$3:$I$7,9,FALSE),"Немає РЦ"))</f>
        <v>В межах</v>
      </c>
    </row>
    <row r="1010" spans="1:19">
      <c r="A1010" s="2" t="str">
        <f>'06A_Варіанти'!A1001</f>
        <v>BASE_2391</v>
      </c>
      <c r="B1010" s="2" t="str">
        <f>'06A_Варіанти'!B1001</f>
        <v>TT_2391</v>
      </c>
      <c r="C1010" s="2" t="str">
        <f>'06A_Варіанти'!D1001</f>
        <v>Основний</v>
      </c>
      <c r="D1010" s="2" t="str">
        <f>'06A_Варіанти'!C1001</f>
        <v>РЦВ</v>
      </c>
      <c r="E1010" s="2" t="str">
        <f>'06A_Варіанти'!S1001</f>
        <v>DIRECT</v>
      </c>
      <c r="F1010" s="2" t="str">
        <f>IF(O1010='06A_Варіанти'!E1001,'06A_Варіанти'!E$1,IF(O1010='06A_Варіанти'!F1001,'06A_Варіанти'!F$1,IF(O1010='06A_Варіанти'!G1001,'06A_Варіанти'!G$1,IF(O1010='06A_Варіанти'!H1001,'06A_Варіанти'!H$1,IF(O1010='06A_Варіанти'!I1001,'06A_Варіанти'!I$1,IF(O1010='06A_Варіанти'!J1001,'06A_Варіанти'!J$1,IF(O1010='06A_Варіанти'!K1001,'06A_Варіанти'!K$1,IF(O1010='06A_Варіанти'!L1001,'06A_Варіанти'!L$1,IF(O1010='06A_Варіанти'!M1001,'06A_Варіанти'!M$1,IF(O1010='06A_Варіанти'!N1001,'06A_Варіанти'!N$1,IF(O1010='06A_Варіанти'!O1001,'06A_Варіанти'!O$1,IF(O1010='06A_Варіанти'!P1001,'06A_Варіанти'!P$1,IF(O1010='06A_Варіанти'!Q1001,'06A_Варіанти'!Q$1,IF(O1010='06A_Варіанти'!R1001,'06A_Варіанти'!R$1,"НЕМАЄ МАРШРУТУ"))))))))))))))</f>
        <v>DIRECT</v>
      </c>
      <c r="G1010" s="2" t="str">
        <f t="shared" si="105"/>
        <v>БЕЗ ЗМІН</v>
      </c>
      <c r="H1010" s="2">
        <f>IF(G1010="НЕМАЄ МАРШРУТУ",0,O1010-'06A_Варіанти'!T1001)</f>
        <v>0</v>
      </c>
      <c r="I1010" s="2">
        <f>IFERROR(INDEX('04_Потоки'!$E:$E,MATCH(A1010,'04_Потоки'!$A:$A,0)),0)</f>
        <v>2.2389999999999999</v>
      </c>
      <c r="J1010" s="2">
        <f t="shared" si="106"/>
        <v>1</v>
      </c>
      <c r="K1010" s="2">
        <f>IF(C1010="РЦК макси",0,2*'06A_Варіанти'!T1001*J1010)</f>
        <v>242.6</v>
      </c>
      <c r="L1010" s="2">
        <f t="shared" si="107"/>
        <v>242.6</v>
      </c>
      <c r="M1010" s="2">
        <f t="shared" si="108"/>
        <v>0</v>
      </c>
      <c r="N1010" s="9">
        <f t="shared" si="109"/>
        <v>0</v>
      </c>
      <c r="O1010" s="2">
        <f>MIN(IF('07A_Конструктор'!$D$5="Так",'06A_Варіанти'!E1001,1E+99),IF('07A_Конструктор'!$D$6="Так",'06A_Варіанти'!F1001,1E+99),IF('07A_Конструктор'!$D$7="Так",'06A_Варіанти'!G1001,1E+99),IF('07A_Конструктор'!$D$8="Так",'06A_Варіанти'!H1001,1E+99),IF('07A_Конструктор'!$D$9="Так",'06A_Варіанти'!I1001,1E+99),IF('07A_Конструктор'!$D$10="Так",'06A_Варіанти'!J1001,1E+99),IF('07A_Конструктор'!$D$11="Так",'06A_Варіанти'!K1001,1E+99),IF('07A_Конструктор'!$D$12="Так",'06A_Варіанти'!L1001,1E+99),IF('07A_Конструктор'!$D$13="Так",'06A_Варіанти'!M1001,1E+99),IF('07A_Конструктор'!$D$14="Так",'06A_Варіанти'!N1001,1E+99),IF('07A_Конструктор'!$D$15="Так",'06A_Варіанти'!O1001,1E+99),IF('07A_Конструктор'!$D$16="Так",'06A_Варіанти'!P1001,1E+99),IF('07A_Конструктор'!$D$17="Так",'06A_Варіанти'!Q1001,1E+99),IF('06A_Варіанти'!R1001="",1E+99,'06A_Варіанти'!R1001))</f>
        <v>121.3</v>
      </c>
      <c r="P1010" s="2" t="str">
        <f t="shared" si="110"/>
        <v>5 т</v>
      </c>
      <c r="Q1010" s="2">
        <f t="shared" si="111"/>
        <v>14</v>
      </c>
      <c r="R1010" s="2">
        <f>IF(OR(C1010="РЦК макси",C1010="РЦЧ SKU"),"SKU-потік",IFERROR(VLOOKUP(D1010,'02_РЦ'!$A$3:$I$7,5,FALSE),0))</f>
        <v>500</v>
      </c>
      <c r="S1010" s="2" t="str">
        <f>IF(OR(C1010="РЦК макси",C1010="РЦЧ SKU"),"Не рахується в ліміт",IFERROR(VLOOKUP(D1010,'02_РЦ'!$A$3:$I$7,9,FALSE),"Немає РЦ"))</f>
        <v>В межах</v>
      </c>
    </row>
    <row r="1011" spans="1:19">
      <c r="A1011" s="2" t="str">
        <f>'06A_Варіанти'!A1002</f>
        <v>BASE_2397</v>
      </c>
      <c r="B1011" s="2" t="str">
        <f>'06A_Варіанти'!B1002</f>
        <v>TT_2397</v>
      </c>
      <c r="C1011" s="2" t="str">
        <f>'06A_Варіанти'!D1002</f>
        <v>Основний</v>
      </c>
      <c r="D1011" s="2" t="str">
        <f>'06A_Варіанти'!C1002</f>
        <v>РЦП</v>
      </c>
      <c r="E1011" s="2" t="str">
        <f>'06A_Варіанти'!S1002</f>
        <v>DIRECT</v>
      </c>
      <c r="F1011" s="2" t="str">
        <f>IF(O1011='06A_Варіанти'!E1002,'06A_Варіанти'!E$1,IF(O1011='06A_Варіанти'!F1002,'06A_Варіанти'!F$1,IF(O1011='06A_Варіанти'!G1002,'06A_Варіанти'!G$1,IF(O1011='06A_Варіанти'!H1002,'06A_Варіанти'!H$1,IF(O1011='06A_Варіанти'!I1002,'06A_Варіанти'!I$1,IF(O1011='06A_Варіанти'!J1002,'06A_Варіанти'!J$1,IF(O1011='06A_Варіанти'!K1002,'06A_Варіанти'!K$1,IF(O1011='06A_Варіанти'!L1002,'06A_Варіанти'!L$1,IF(O1011='06A_Варіанти'!M1002,'06A_Варіанти'!M$1,IF(O1011='06A_Варіанти'!N1002,'06A_Варіанти'!N$1,IF(O1011='06A_Варіанти'!O1002,'06A_Варіанти'!O$1,IF(O1011='06A_Варіанти'!P1002,'06A_Варіанти'!P$1,IF(O1011='06A_Варіанти'!Q1002,'06A_Варіанти'!Q$1,IF(O1011='06A_Варіанти'!R1002,'06A_Варіанти'!R$1,"НЕМАЄ МАРШРУТУ"))))))))))))))</f>
        <v>DIRECT</v>
      </c>
      <c r="G1011" s="2" t="str">
        <f t="shared" si="105"/>
        <v>БЕЗ ЗМІН</v>
      </c>
      <c r="H1011" s="2">
        <f>IF(G1011="НЕМАЄ МАРШРУТУ",0,O1011-'06A_Варіанти'!T1002)</f>
        <v>0</v>
      </c>
      <c r="I1011" s="2">
        <f>IFERROR(INDEX('04_Потоки'!$E:$E,MATCH(A1011,'04_Потоки'!$A:$A,0)),0)</f>
        <v>2.2389999999999999</v>
      </c>
      <c r="J1011" s="2">
        <f t="shared" si="106"/>
        <v>1</v>
      </c>
      <c r="K1011" s="2">
        <f>IF(C1011="РЦК макси",0,2*'06A_Варіанти'!T1002*J1011)</f>
        <v>508.2</v>
      </c>
      <c r="L1011" s="2">
        <f t="shared" si="107"/>
        <v>508.2</v>
      </c>
      <c r="M1011" s="2">
        <f t="shared" si="108"/>
        <v>0</v>
      </c>
      <c r="N1011" s="9">
        <f t="shared" si="109"/>
        <v>0</v>
      </c>
      <c r="O1011" s="2">
        <f>MIN(IF('07A_Конструктор'!$D$5="Так",'06A_Варіанти'!E1002,1E+99),IF('07A_Конструктор'!$D$6="Так",'06A_Варіанти'!F1002,1E+99),IF('07A_Конструктор'!$D$7="Так",'06A_Варіанти'!G1002,1E+99),IF('07A_Конструктор'!$D$8="Так",'06A_Варіанти'!H1002,1E+99),IF('07A_Конструктор'!$D$9="Так",'06A_Варіанти'!I1002,1E+99),IF('07A_Конструктор'!$D$10="Так",'06A_Варіанти'!J1002,1E+99),IF('07A_Конструктор'!$D$11="Так",'06A_Варіанти'!K1002,1E+99),IF('07A_Конструктор'!$D$12="Так",'06A_Варіанти'!L1002,1E+99),IF('07A_Конструктор'!$D$13="Так",'06A_Варіанти'!M1002,1E+99),IF('07A_Конструктор'!$D$14="Так",'06A_Варіанти'!N1002,1E+99),IF('07A_Конструктор'!$D$15="Так",'06A_Варіанти'!O1002,1E+99),IF('07A_Конструктор'!$D$16="Так",'06A_Варіанти'!P1002,1E+99),IF('07A_Конструктор'!$D$17="Так",'06A_Варіанти'!Q1002,1E+99),IF('06A_Варіанти'!R1002="",1E+99,'06A_Варіанти'!R1002))</f>
        <v>254.1</v>
      </c>
      <c r="P1011" s="2" t="str">
        <f t="shared" si="110"/>
        <v>5 т</v>
      </c>
      <c r="Q1011" s="2">
        <f t="shared" si="111"/>
        <v>14</v>
      </c>
      <c r="R1011" s="2">
        <f>IF(OR(C1011="РЦК макси",C1011="РЦЧ SKU"),"SKU-потік",IFERROR(VLOOKUP(D1011,'02_РЦ'!$A$3:$I$7,5,FALSE),0))</f>
        <v>800</v>
      </c>
      <c r="S1011" s="2" t="str">
        <f>IF(OR(C1011="РЦК макси",C1011="РЦЧ SKU"),"Не рахується в ліміт",IFERROR(VLOOKUP(D1011,'02_РЦ'!$A$3:$I$7,9,FALSE),"Немає РЦ"))</f>
        <v>В межах</v>
      </c>
    </row>
    <row r="1012" spans="1:19">
      <c r="A1012" s="2" t="str">
        <f>'06A_Варіанти'!A1003</f>
        <v>BASE_2403</v>
      </c>
      <c r="B1012" s="2" t="str">
        <f>'06A_Варіанти'!B1003</f>
        <v>TT_2403</v>
      </c>
      <c r="C1012" s="2" t="str">
        <f>'06A_Варіанти'!D1003</f>
        <v>Основний</v>
      </c>
      <c r="D1012" s="2" t="str">
        <f>'06A_Варіанти'!C1003</f>
        <v>РЦВ</v>
      </c>
      <c r="E1012" s="2" t="str">
        <f>'06A_Варіанти'!S1003</f>
        <v>DIRECT</v>
      </c>
      <c r="F1012" s="2" t="str">
        <f>IF(O1012='06A_Варіанти'!E1003,'06A_Варіанти'!E$1,IF(O1012='06A_Варіанти'!F1003,'06A_Варіанти'!F$1,IF(O1012='06A_Варіанти'!G1003,'06A_Варіанти'!G$1,IF(O1012='06A_Варіанти'!H1003,'06A_Варіанти'!H$1,IF(O1012='06A_Варіанти'!I1003,'06A_Варіанти'!I$1,IF(O1012='06A_Варіанти'!J1003,'06A_Варіанти'!J$1,IF(O1012='06A_Варіанти'!K1003,'06A_Варіанти'!K$1,IF(O1012='06A_Варіанти'!L1003,'06A_Варіанти'!L$1,IF(O1012='06A_Варіанти'!M1003,'06A_Варіанти'!M$1,IF(O1012='06A_Варіанти'!N1003,'06A_Варіанти'!N$1,IF(O1012='06A_Варіанти'!O1003,'06A_Варіанти'!O$1,IF(O1012='06A_Варіанти'!P1003,'06A_Варіанти'!P$1,IF(O1012='06A_Варіанти'!Q1003,'06A_Варіанти'!Q$1,IF(O1012='06A_Варіанти'!R1003,'06A_Варіанти'!R$1,"НЕМАЄ МАРШРУТУ"))))))))))))))</f>
        <v>DIRECT</v>
      </c>
      <c r="G1012" s="2" t="str">
        <f t="shared" si="105"/>
        <v>БЕЗ ЗМІН</v>
      </c>
      <c r="H1012" s="2">
        <f>IF(G1012="НЕМАЄ МАРШРУТУ",0,O1012-'06A_Варіанти'!T1003)</f>
        <v>0</v>
      </c>
      <c r="I1012" s="2">
        <f>IFERROR(INDEX('04_Потоки'!$E:$E,MATCH(A1012,'04_Потоки'!$A:$A,0)),0)</f>
        <v>2.2389999999999999</v>
      </c>
      <c r="J1012" s="2">
        <f t="shared" si="106"/>
        <v>1</v>
      </c>
      <c r="K1012" s="2">
        <f>IF(C1012="РЦК макси",0,2*'06A_Варіанти'!T1003*J1012)</f>
        <v>496.4</v>
      </c>
      <c r="L1012" s="2">
        <f t="shared" si="107"/>
        <v>496.4</v>
      </c>
      <c r="M1012" s="2">
        <f t="shared" si="108"/>
        <v>0</v>
      </c>
      <c r="N1012" s="9">
        <f t="shared" si="109"/>
        <v>0</v>
      </c>
      <c r="O1012" s="2">
        <f>MIN(IF('07A_Конструктор'!$D$5="Так",'06A_Варіанти'!E1003,1E+99),IF('07A_Конструктор'!$D$6="Так",'06A_Варіанти'!F1003,1E+99),IF('07A_Конструктор'!$D$7="Так",'06A_Варіанти'!G1003,1E+99),IF('07A_Конструктор'!$D$8="Так",'06A_Варіанти'!H1003,1E+99),IF('07A_Конструктор'!$D$9="Так",'06A_Варіанти'!I1003,1E+99),IF('07A_Конструктор'!$D$10="Так",'06A_Варіанти'!J1003,1E+99),IF('07A_Конструктор'!$D$11="Так",'06A_Варіанти'!K1003,1E+99),IF('07A_Конструктор'!$D$12="Так",'06A_Варіанти'!L1003,1E+99),IF('07A_Конструктор'!$D$13="Так",'06A_Варіанти'!M1003,1E+99),IF('07A_Конструктор'!$D$14="Так",'06A_Варіанти'!N1003,1E+99),IF('07A_Конструктор'!$D$15="Так",'06A_Варіанти'!O1003,1E+99),IF('07A_Конструктор'!$D$16="Так",'06A_Варіанти'!P1003,1E+99),IF('07A_Конструктор'!$D$17="Так",'06A_Варіанти'!Q1003,1E+99),IF('06A_Варіанти'!R1003="",1E+99,'06A_Варіанти'!R1003))</f>
        <v>248.2</v>
      </c>
      <c r="P1012" s="2" t="str">
        <f t="shared" si="110"/>
        <v>5 т</v>
      </c>
      <c r="Q1012" s="2">
        <f t="shared" si="111"/>
        <v>14</v>
      </c>
      <c r="R1012" s="2">
        <f>IF(OR(C1012="РЦК макси",C1012="РЦЧ SKU"),"SKU-потік",IFERROR(VLOOKUP(D1012,'02_РЦ'!$A$3:$I$7,5,FALSE),0))</f>
        <v>500</v>
      </c>
      <c r="S1012" s="2" t="str">
        <f>IF(OR(C1012="РЦК макси",C1012="РЦЧ SKU"),"Не рахується в ліміт",IFERROR(VLOOKUP(D1012,'02_РЦ'!$A$3:$I$7,9,FALSE),"Немає РЦ"))</f>
        <v>В межах</v>
      </c>
    </row>
    <row r="1013" spans="1:19">
      <c r="A1013" s="2" t="str">
        <f>'06A_Варіанти'!A1004</f>
        <v>BASE_2409</v>
      </c>
      <c r="B1013" s="2" t="str">
        <f>'06A_Варіанти'!B1004</f>
        <v>TT_2409</v>
      </c>
      <c r="C1013" s="2" t="str">
        <f>'06A_Варіанти'!D1004</f>
        <v>Основний</v>
      </c>
      <c r="D1013" s="2" t="str">
        <f>'06A_Варіанти'!C1004</f>
        <v>РЦВ</v>
      </c>
      <c r="E1013" s="2" t="str">
        <f>'06A_Варіанти'!S1004</f>
        <v>DIRECT</v>
      </c>
      <c r="F1013" s="2" t="str">
        <f>IF(O1013='06A_Варіанти'!E1004,'06A_Варіанти'!E$1,IF(O1013='06A_Варіанти'!F1004,'06A_Варіанти'!F$1,IF(O1013='06A_Варіанти'!G1004,'06A_Варіанти'!G$1,IF(O1013='06A_Варіанти'!H1004,'06A_Варіанти'!H$1,IF(O1013='06A_Варіанти'!I1004,'06A_Варіанти'!I$1,IF(O1013='06A_Варіанти'!J1004,'06A_Варіанти'!J$1,IF(O1013='06A_Варіанти'!K1004,'06A_Варіанти'!K$1,IF(O1013='06A_Варіанти'!L1004,'06A_Варіанти'!L$1,IF(O1013='06A_Варіанти'!M1004,'06A_Варіанти'!M$1,IF(O1013='06A_Варіанти'!N1004,'06A_Варіанти'!N$1,IF(O1013='06A_Варіанти'!O1004,'06A_Варіанти'!O$1,IF(O1013='06A_Варіанти'!P1004,'06A_Варіанти'!P$1,IF(O1013='06A_Варіанти'!Q1004,'06A_Варіанти'!Q$1,IF(O1013='06A_Варіанти'!R1004,'06A_Варіанти'!R$1,"НЕМАЄ МАРШРУТУ"))))))))))))))</f>
        <v>DIRECT</v>
      </c>
      <c r="G1013" s="2" t="str">
        <f t="shared" si="105"/>
        <v>БЕЗ ЗМІН</v>
      </c>
      <c r="H1013" s="2">
        <f>IF(G1013="НЕМАЄ МАРШРУТУ",0,O1013-'06A_Варіанти'!T1004)</f>
        <v>0</v>
      </c>
      <c r="I1013" s="2">
        <f>IFERROR(INDEX('04_Потоки'!$E:$E,MATCH(A1013,'04_Потоки'!$A:$A,0)),0)</f>
        <v>2.2389999999999999</v>
      </c>
      <c r="J1013" s="2">
        <f t="shared" si="106"/>
        <v>1</v>
      </c>
      <c r="K1013" s="2">
        <f>IF(C1013="РЦК макси",0,2*'06A_Варіанти'!T1004*J1013)</f>
        <v>590.4</v>
      </c>
      <c r="L1013" s="2">
        <f t="shared" si="107"/>
        <v>590.4</v>
      </c>
      <c r="M1013" s="2">
        <f t="shared" si="108"/>
        <v>0</v>
      </c>
      <c r="N1013" s="9">
        <f t="shared" si="109"/>
        <v>0</v>
      </c>
      <c r="O1013" s="2">
        <f>MIN(IF('07A_Конструктор'!$D$5="Так",'06A_Варіанти'!E1004,1E+99),IF('07A_Конструктор'!$D$6="Так",'06A_Варіанти'!F1004,1E+99),IF('07A_Конструктор'!$D$7="Так",'06A_Варіанти'!G1004,1E+99),IF('07A_Конструктор'!$D$8="Так",'06A_Варіанти'!H1004,1E+99),IF('07A_Конструктор'!$D$9="Так",'06A_Варіанти'!I1004,1E+99),IF('07A_Конструктор'!$D$10="Так",'06A_Варіанти'!J1004,1E+99),IF('07A_Конструктор'!$D$11="Так",'06A_Варіанти'!K1004,1E+99),IF('07A_Конструктор'!$D$12="Так",'06A_Варіанти'!L1004,1E+99),IF('07A_Конструктор'!$D$13="Так",'06A_Варіанти'!M1004,1E+99),IF('07A_Конструктор'!$D$14="Так",'06A_Варіанти'!N1004,1E+99),IF('07A_Конструктор'!$D$15="Так",'06A_Варіанти'!O1004,1E+99),IF('07A_Конструктор'!$D$16="Так",'06A_Варіанти'!P1004,1E+99),IF('07A_Конструктор'!$D$17="Так",'06A_Варіанти'!Q1004,1E+99),IF('06A_Варіанти'!R1004="",1E+99,'06A_Варіанти'!R1004))</f>
        <v>295.2</v>
      </c>
      <c r="P1013" s="2" t="str">
        <f t="shared" si="110"/>
        <v>5 т</v>
      </c>
      <c r="Q1013" s="2">
        <f t="shared" si="111"/>
        <v>14</v>
      </c>
      <c r="R1013" s="2">
        <f>IF(OR(C1013="РЦК макси",C1013="РЦЧ SKU"),"SKU-потік",IFERROR(VLOOKUP(D1013,'02_РЦ'!$A$3:$I$7,5,FALSE),0))</f>
        <v>500</v>
      </c>
      <c r="S1013" s="2" t="str">
        <f>IF(OR(C1013="РЦК макси",C1013="РЦЧ SKU"),"Не рахується в ліміт",IFERROR(VLOOKUP(D1013,'02_РЦ'!$A$3:$I$7,9,FALSE),"Немає РЦ"))</f>
        <v>В межах</v>
      </c>
    </row>
    <row r="1014" spans="1:19">
      <c r="A1014" s="2" t="str">
        <f>'06A_Варіанти'!A1005</f>
        <v>BASE_2410</v>
      </c>
      <c r="B1014" s="2" t="str">
        <f>'06A_Варіанти'!B1005</f>
        <v>TT_2410</v>
      </c>
      <c r="C1014" s="2" t="str">
        <f>'06A_Варіанти'!D1005</f>
        <v>Основний</v>
      </c>
      <c r="D1014" s="2" t="str">
        <f>'06A_Варіанти'!C1005</f>
        <v>РЦВ</v>
      </c>
      <c r="E1014" s="2" t="str">
        <f>'06A_Варіанти'!S1005</f>
        <v>DIRECT</v>
      </c>
      <c r="F1014" s="2" t="str">
        <f>IF(O1014='06A_Варіанти'!E1005,'06A_Варіанти'!E$1,IF(O1014='06A_Варіанти'!F1005,'06A_Варіанти'!F$1,IF(O1014='06A_Варіанти'!G1005,'06A_Варіанти'!G$1,IF(O1014='06A_Варіанти'!H1005,'06A_Варіанти'!H$1,IF(O1014='06A_Варіанти'!I1005,'06A_Варіанти'!I$1,IF(O1014='06A_Варіанти'!J1005,'06A_Варіанти'!J$1,IF(O1014='06A_Варіанти'!K1005,'06A_Варіанти'!K$1,IF(O1014='06A_Варіанти'!L1005,'06A_Варіанти'!L$1,IF(O1014='06A_Варіанти'!M1005,'06A_Варіанти'!M$1,IF(O1014='06A_Варіанти'!N1005,'06A_Варіанти'!N$1,IF(O1014='06A_Варіанти'!O1005,'06A_Варіанти'!O$1,IF(O1014='06A_Варіанти'!P1005,'06A_Варіанти'!P$1,IF(O1014='06A_Варіанти'!Q1005,'06A_Варіанти'!Q$1,IF(O1014='06A_Варіанти'!R1005,'06A_Варіанти'!R$1,"НЕМАЄ МАРШРУТУ"))))))))))))))</f>
        <v>DIRECT</v>
      </c>
      <c r="G1014" s="2" t="str">
        <f t="shared" si="105"/>
        <v>БЕЗ ЗМІН</v>
      </c>
      <c r="H1014" s="2">
        <f>IF(G1014="НЕМАЄ МАРШРУТУ",0,O1014-'06A_Варіанти'!T1005)</f>
        <v>0</v>
      </c>
      <c r="I1014" s="2">
        <f>IFERROR(INDEX('04_Потоки'!$E:$E,MATCH(A1014,'04_Потоки'!$A:$A,0)),0)</f>
        <v>2.2389999999999999</v>
      </c>
      <c r="J1014" s="2">
        <f t="shared" si="106"/>
        <v>1</v>
      </c>
      <c r="K1014" s="2">
        <f>IF(C1014="РЦК макси",0,2*'06A_Варіанти'!T1005*J1014)</f>
        <v>464.4</v>
      </c>
      <c r="L1014" s="2">
        <f t="shared" si="107"/>
        <v>464.4</v>
      </c>
      <c r="M1014" s="2">
        <f t="shared" si="108"/>
        <v>0</v>
      </c>
      <c r="N1014" s="9">
        <f t="shared" si="109"/>
        <v>0</v>
      </c>
      <c r="O1014" s="2">
        <f>MIN(IF('07A_Конструктор'!$D$5="Так",'06A_Варіанти'!E1005,1E+99),IF('07A_Конструктор'!$D$6="Так",'06A_Варіанти'!F1005,1E+99),IF('07A_Конструктор'!$D$7="Так",'06A_Варіанти'!G1005,1E+99),IF('07A_Конструктор'!$D$8="Так",'06A_Варіанти'!H1005,1E+99),IF('07A_Конструктор'!$D$9="Так",'06A_Варіанти'!I1005,1E+99),IF('07A_Конструктор'!$D$10="Так",'06A_Варіанти'!J1005,1E+99),IF('07A_Конструктор'!$D$11="Так",'06A_Варіанти'!K1005,1E+99),IF('07A_Конструктор'!$D$12="Так",'06A_Варіанти'!L1005,1E+99),IF('07A_Конструктор'!$D$13="Так",'06A_Варіанти'!M1005,1E+99),IF('07A_Конструктор'!$D$14="Так",'06A_Варіанти'!N1005,1E+99),IF('07A_Конструктор'!$D$15="Так",'06A_Варіанти'!O1005,1E+99),IF('07A_Конструктор'!$D$16="Так",'06A_Варіанти'!P1005,1E+99),IF('07A_Конструктор'!$D$17="Так",'06A_Варіанти'!Q1005,1E+99),IF('06A_Варіанти'!R1005="",1E+99,'06A_Варіанти'!R1005))</f>
        <v>232.2</v>
      </c>
      <c r="P1014" s="2" t="str">
        <f t="shared" si="110"/>
        <v>5 т</v>
      </c>
      <c r="Q1014" s="2">
        <f t="shared" si="111"/>
        <v>14</v>
      </c>
      <c r="R1014" s="2">
        <f>IF(OR(C1014="РЦК макси",C1014="РЦЧ SKU"),"SKU-потік",IFERROR(VLOOKUP(D1014,'02_РЦ'!$A$3:$I$7,5,FALSE),0))</f>
        <v>500</v>
      </c>
      <c r="S1014" s="2" t="str">
        <f>IF(OR(C1014="РЦК макси",C1014="РЦЧ SKU"),"Не рахується в ліміт",IFERROR(VLOOKUP(D1014,'02_РЦ'!$A$3:$I$7,9,FALSE),"Немає РЦ"))</f>
        <v>В межах</v>
      </c>
    </row>
    <row r="1015" spans="1:19">
      <c r="A1015" s="2" t="str">
        <f>'06A_Варіанти'!A1006</f>
        <v>BASE_2416</v>
      </c>
      <c r="B1015" s="2" t="str">
        <f>'06A_Варіанти'!B1006</f>
        <v>TT_2416</v>
      </c>
      <c r="C1015" s="2" t="str">
        <f>'06A_Варіанти'!D1006</f>
        <v>Основний</v>
      </c>
      <c r="D1015" s="2" t="str">
        <f>'06A_Варіанти'!C1006</f>
        <v>РЦВ</v>
      </c>
      <c r="E1015" s="2" t="str">
        <f>'06A_Варіанти'!S1006</f>
        <v>DIRECT</v>
      </c>
      <c r="F1015" s="2" t="str">
        <f>IF(O1015='06A_Варіанти'!E1006,'06A_Варіанти'!E$1,IF(O1015='06A_Варіанти'!F1006,'06A_Варіанти'!F$1,IF(O1015='06A_Варіанти'!G1006,'06A_Варіанти'!G$1,IF(O1015='06A_Варіанти'!H1006,'06A_Варіанти'!H$1,IF(O1015='06A_Варіанти'!I1006,'06A_Варіанти'!I$1,IF(O1015='06A_Варіанти'!J1006,'06A_Варіанти'!J$1,IF(O1015='06A_Варіанти'!K1006,'06A_Варіанти'!K$1,IF(O1015='06A_Варіанти'!L1006,'06A_Варіанти'!L$1,IF(O1015='06A_Варіанти'!M1006,'06A_Варіанти'!M$1,IF(O1015='06A_Варіанти'!N1006,'06A_Варіанти'!N$1,IF(O1015='06A_Варіанти'!O1006,'06A_Варіанти'!O$1,IF(O1015='06A_Варіанти'!P1006,'06A_Варіанти'!P$1,IF(O1015='06A_Варіанти'!Q1006,'06A_Варіанти'!Q$1,IF(O1015='06A_Варіанти'!R1006,'06A_Варіанти'!R$1,"НЕМАЄ МАРШРУТУ"))))))))))))))</f>
        <v>DIRECT</v>
      </c>
      <c r="G1015" s="2" t="str">
        <f t="shared" si="105"/>
        <v>БЕЗ ЗМІН</v>
      </c>
      <c r="H1015" s="2">
        <f>IF(G1015="НЕМАЄ МАРШРУТУ",0,O1015-'06A_Варіанти'!T1006)</f>
        <v>0</v>
      </c>
      <c r="I1015" s="2">
        <f>IFERROR(INDEX('04_Потоки'!$E:$E,MATCH(A1015,'04_Потоки'!$A:$A,0)),0)</f>
        <v>2.2389999999999999</v>
      </c>
      <c r="J1015" s="2">
        <f t="shared" si="106"/>
        <v>1</v>
      </c>
      <c r="K1015" s="2">
        <f>IF(C1015="РЦК макси",0,2*'06A_Варіанти'!T1006*J1015)</f>
        <v>243</v>
      </c>
      <c r="L1015" s="2">
        <f t="shared" si="107"/>
        <v>243</v>
      </c>
      <c r="M1015" s="2">
        <f t="shared" si="108"/>
        <v>0</v>
      </c>
      <c r="N1015" s="9">
        <f t="shared" si="109"/>
        <v>0</v>
      </c>
      <c r="O1015" s="2">
        <f>MIN(IF('07A_Конструктор'!$D$5="Так",'06A_Варіанти'!E1006,1E+99),IF('07A_Конструктор'!$D$6="Так",'06A_Варіанти'!F1006,1E+99),IF('07A_Конструктор'!$D$7="Так",'06A_Варіанти'!G1006,1E+99),IF('07A_Конструктор'!$D$8="Так",'06A_Варіанти'!H1006,1E+99),IF('07A_Конструктор'!$D$9="Так",'06A_Варіанти'!I1006,1E+99),IF('07A_Конструктор'!$D$10="Так",'06A_Варіанти'!J1006,1E+99),IF('07A_Конструктор'!$D$11="Так",'06A_Варіанти'!K1006,1E+99),IF('07A_Конструктор'!$D$12="Так",'06A_Варіанти'!L1006,1E+99),IF('07A_Конструктор'!$D$13="Так",'06A_Варіанти'!M1006,1E+99),IF('07A_Конструктор'!$D$14="Так",'06A_Варіанти'!N1006,1E+99),IF('07A_Конструктор'!$D$15="Так",'06A_Варіанти'!O1006,1E+99),IF('07A_Конструктор'!$D$16="Так",'06A_Варіанти'!P1006,1E+99),IF('07A_Конструктор'!$D$17="Так",'06A_Варіанти'!Q1006,1E+99),IF('06A_Варіанти'!R1006="",1E+99,'06A_Варіанти'!R1006))</f>
        <v>121.5</v>
      </c>
      <c r="P1015" s="2" t="str">
        <f t="shared" si="110"/>
        <v>5 т</v>
      </c>
      <c r="Q1015" s="2">
        <f t="shared" si="111"/>
        <v>14</v>
      </c>
      <c r="R1015" s="2">
        <f>IF(OR(C1015="РЦК макси",C1015="РЦЧ SKU"),"SKU-потік",IFERROR(VLOOKUP(D1015,'02_РЦ'!$A$3:$I$7,5,FALSE),0))</f>
        <v>500</v>
      </c>
      <c r="S1015" s="2" t="str">
        <f>IF(OR(C1015="РЦК макси",C1015="РЦЧ SKU"),"Не рахується в ліміт",IFERROR(VLOOKUP(D1015,'02_РЦ'!$A$3:$I$7,9,FALSE),"Немає РЦ"))</f>
        <v>В межах</v>
      </c>
    </row>
    <row r="1016" spans="1:19">
      <c r="A1016" s="2" t="str">
        <f>'06A_Варіанти'!A1007</f>
        <v>BASE_2417</v>
      </c>
      <c r="B1016" s="2" t="str">
        <f>'06A_Варіанти'!B1007</f>
        <v>TT_2417</v>
      </c>
      <c r="C1016" s="2" t="str">
        <f>'06A_Варіанти'!D1007</f>
        <v>Основний</v>
      </c>
      <c r="D1016" s="2" t="str">
        <f>'06A_Варіанти'!C1007</f>
        <v>РЦВ</v>
      </c>
      <c r="E1016" s="2" t="str">
        <f>'06A_Варіанти'!S1007</f>
        <v>DIRECT</v>
      </c>
      <c r="F1016" s="2" t="str">
        <f>IF(O1016='06A_Варіанти'!E1007,'06A_Варіанти'!E$1,IF(O1016='06A_Варіанти'!F1007,'06A_Варіанти'!F$1,IF(O1016='06A_Варіанти'!G1007,'06A_Варіанти'!G$1,IF(O1016='06A_Варіанти'!H1007,'06A_Варіанти'!H$1,IF(O1016='06A_Варіанти'!I1007,'06A_Варіанти'!I$1,IF(O1016='06A_Варіанти'!J1007,'06A_Варіанти'!J$1,IF(O1016='06A_Варіанти'!K1007,'06A_Варіанти'!K$1,IF(O1016='06A_Варіанти'!L1007,'06A_Варіанти'!L$1,IF(O1016='06A_Варіанти'!M1007,'06A_Варіанти'!M$1,IF(O1016='06A_Варіанти'!N1007,'06A_Варіанти'!N$1,IF(O1016='06A_Варіанти'!O1007,'06A_Варіанти'!O$1,IF(O1016='06A_Варіанти'!P1007,'06A_Варіанти'!P$1,IF(O1016='06A_Варіанти'!Q1007,'06A_Варіанти'!Q$1,IF(O1016='06A_Варіанти'!R1007,'06A_Варіанти'!R$1,"НЕМАЄ МАРШРУТУ"))))))))))))))</f>
        <v>DIRECT</v>
      </c>
      <c r="G1016" s="2" t="str">
        <f t="shared" si="105"/>
        <v>БЕЗ ЗМІН</v>
      </c>
      <c r="H1016" s="2">
        <f>IF(G1016="НЕМАЄ МАРШРУТУ",0,O1016-'06A_Варіанти'!T1007)</f>
        <v>0</v>
      </c>
      <c r="I1016" s="2">
        <f>IFERROR(INDEX('04_Потоки'!$E:$E,MATCH(A1016,'04_Потоки'!$A:$A,0)),0)</f>
        <v>2.2389999999999999</v>
      </c>
      <c r="J1016" s="2">
        <f t="shared" si="106"/>
        <v>1</v>
      </c>
      <c r="K1016" s="2">
        <f>IF(C1016="РЦК макси",0,2*'06A_Варіанти'!T1007*J1016)</f>
        <v>857.2</v>
      </c>
      <c r="L1016" s="2">
        <f t="shared" si="107"/>
        <v>857.2</v>
      </c>
      <c r="M1016" s="2">
        <f t="shared" si="108"/>
        <v>0</v>
      </c>
      <c r="N1016" s="9">
        <f t="shared" si="109"/>
        <v>0</v>
      </c>
      <c r="O1016" s="2">
        <f>MIN(IF('07A_Конструктор'!$D$5="Так",'06A_Варіанти'!E1007,1E+99),IF('07A_Конструктор'!$D$6="Так",'06A_Варіанти'!F1007,1E+99),IF('07A_Конструктор'!$D$7="Так",'06A_Варіанти'!G1007,1E+99),IF('07A_Конструктор'!$D$8="Так",'06A_Варіанти'!H1007,1E+99),IF('07A_Конструктор'!$D$9="Так",'06A_Варіанти'!I1007,1E+99),IF('07A_Конструктор'!$D$10="Так",'06A_Варіанти'!J1007,1E+99),IF('07A_Конструктор'!$D$11="Так",'06A_Варіанти'!K1007,1E+99),IF('07A_Конструктор'!$D$12="Так",'06A_Варіанти'!L1007,1E+99),IF('07A_Конструктор'!$D$13="Так",'06A_Варіанти'!M1007,1E+99),IF('07A_Конструктор'!$D$14="Так",'06A_Варіанти'!N1007,1E+99),IF('07A_Конструктор'!$D$15="Так",'06A_Варіанти'!O1007,1E+99),IF('07A_Конструктор'!$D$16="Так",'06A_Варіанти'!P1007,1E+99),IF('07A_Конструктор'!$D$17="Так",'06A_Варіанти'!Q1007,1E+99),IF('06A_Варіанти'!R1007="",1E+99,'06A_Варіанти'!R1007))</f>
        <v>428.6</v>
      </c>
      <c r="P1016" s="2" t="str">
        <f t="shared" si="110"/>
        <v>5 т</v>
      </c>
      <c r="Q1016" s="2">
        <f t="shared" si="111"/>
        <v>14</v>
      </c>
      <c r="R1016" s="2">
        <f>IF(OR(C1016="РЦК макси",C1016="РЦЧ SKU"),"SKU-потік",IFERROR(VLOOKUP(D1016,'02_РЦ'!$A$3:$I$7,5,FALSE),0))</f>
        <v>500</v>
      </c>
      <c r="S1016" s="2" t="str">
        <f>IF(OR(C1016="РЦК макси",C1016="РЦЧ SKU"),"Не рахується в ліміт",IFERROR(VLOOKUP(D1016,'02_РЦ'!$A$3:$I$7,9,FALSE),"Немає РЦ"))</f>
        <v>В межах</v>
      </c>
    </row>
    <row r="1017" spans="1:19">
      <c r="A1017" s="2" t="str">
        <f>'06A_Варіанти'!A1008</f>
        <v>BASE_2291</v>
      </c>
      <c r="B1017" s="2" t="str">
        <f>'06A_Варіанти'!B1008</f>
        <v>TT_2291</v>
      </c>
      <c r="C1017" s="2" t="str">
        <f>'06A_Варіанти'!D1008</f>
        <v>Основний</v>
      </c>
      <c r="D1017" s="2" t="str">
        <f>'06A_Варіанти'!C1008</f>
        <v>РЦВ</v>
      </c>
      <c r="E1017" s="2" t="str">
        <f>'06A_Варіанти'!S1008</f>
        <v>DIRECT</v>
      </c>
      <c r="F1017" s="2" t="str">
        <f>IF(O1017='06A_Варіанти'!E1008,'06A_Варіанти'!E$1,IF(O1017='06A_Варіанти'!F1008,'06A_Варіанти'!F$1,IF(O1017='06A_Варіанти'!G1008,'06A_Варіанти'!G$1,IF(O1017='06A_Варіанти'!H1008,'06A_Варіанти'!H$1,IF(O1017='06A_Варіанти'!I1008,'06A_Варіанти'!I$1,IF(O1017='06A_Варіанти'!J1008,'06A_Варіанти'!J$1,IF(O1017='06A_Варіанти'!K1008,'06A_Варіанти'!K$1,IF(O1017='06A_Варіанти'!L1008,'06A_Варіанти'!L$1,IF(O1017='06A_Варіанти'!M1008,'06A_Варіанти'!M$1,IF(O1017='06A_Варіанти'!N1008,'06A_Варіанти'!N$1,IF(O1017='06A_Варіанти'!O1008,'06A_Варіанти'!O$1,IF(O1017='06A_Варіанти'!P1008,'06A_Варіанти'!P$1,IF(O1017='06A_Варіанти'!Q1008,'06A_Варіанти'!Q$1,IF(O1017='06A_Варіанти'!R1008,'06A_Варіанти'!R$1,"НЕМАЄ МАРШРУТУ"))))))))))))))</f>
        <v>DIRECT</v>
      </c>
      <c r="G1017" s="2" t="str">
        <f t="shared" si="105"/>
        <v>БЕЗ ЗМІН</v>
      </c>
      <c r="H1017" s="2">
        <f>IF(G1017="НЕМАЄ МАРШРУТУ",0,O1017-'06A_Варіанти'!T1008)</f>
        <v>0</v>
      </c>
      <c r="I1017" s="2">
        <f>IFERROR(INDEX('04_Потоки'!$E:$E,MATCH(A1017,'04_Потоки'!$A:$A,0)),0)</f>
        <v>2.2389999999999999</v>
      </c>
      <c r="J1017" s="2">
        <f t="shared" si="106"/>
        <v>1</v>
      </c>
      <c r="K1017" s="2">
        <f>IF(C1017="РЦК макси",0,2*'06A_Варіанти'!T1008*J1017)</f>
        <v>856.8</v>
      </c>
      <c r="L1017" s="2">
        <f t="shared" si="107"/>
        <v>856.8</v>
      </c>
      <c r="M1017" s="2">
        <f t="shared" si="108"/>
        <v>0</v>
      </c>
      <c r="N1017" s="9">
        <f t="shared" si="109"/>
        <v>0</v>
      </c>
      <c r="O1017" s="2">
        <f>MIN(IF('07A_Конструктор'!$D$5="Так",'06A_Варіанти'!E1008,1E+99),IF('07A_Конструктор'!$D$6="Так",'06A_Варіанти'!F1008,1E+99),IF('07A_Конструктор'!$D$7="Так",'06A_Варіанти'!G1008,1E+99),IF('07A_Конструктор'!$D$8="Так",'06A_Варіанти'!H1008,1E+99),IF('07A_Конструктор'!$D$9="Так",'06A_Варіанти'!I1008,1E+99),IF('07A_Конструктор'!$D$10="Так",'06A_Варіанти'!J1008,1E+99),IF('07A_Конструктор'!$D$11="Так",'06A_Варіанти'!K1008,1E+99),IF('07A_Конструктор'!$D$12="Так",'06A_Варіанти'!L1008,1E+99),IF('07A_Конструктор'!$D$13="Так",'06A_Варіанти'!M1008,1E+99),IF('07A_Конструктор'!$D$14="Так",'06A_Варіанти'!N1008,1E+99),IF('07A_Конструктор'!$D$15="Так",'06A_Варіанти'!O1008,1E+99),IF('07A_Конструктор'!$D$16="Так",'06A_Варіанти'!P1008,1E+99),IF('07A_Конструктор'!$D$17="Так",'06A_Варіанти'!Q1008,1E+99),IF('06A_Варіанти'!R1008="",1E+99,'06A_Варіанти'!R1008))</f>
        <v>428.4</v>
      </c>
      <c r="P1017" s="2" t="str">
        <f t="shared" si="110"/>
        <v>5 т</v>
      </c>
      <c r="Q1017" s="2">
        <f t="shared" si="111"/>
        <v>14</v>
      </c>
      <c r="R1017" s="2">
        <f>IF(OR(C1017="РЦК макси",C1017="РЦЧ SKU"),"SKU-потік",IFERROR(VLOOKUP(D1017,'02_РЦ'!$A$3:$I$7,5,FALSE),0))</f>
        <v>500</v>
      </c>
      <c r="S1017" s="2" t="str">
        <f>IF(OR(C1017="РЦК макси",C1017="РЦЧ SKU"),"Не рахується в ліміт",IFERROR(VLOOKUP(D1017,'02_РЦ'!$A$3:$I$7,9,FALSE),"Немає РЦ"))</f>
        <v>В межах</v>
      </c>
    </row>
    <row r="1018" spans="1:19">
      <c r="A1018" s="2" t="str">
        <f>'06A_Варіанти'!A1009</f>
        <v>BASE_2278</v>
      </c>
      <c r="B1018" s="2" t="str">
        <f>'06A_Варіанти'!B1009</f>
        <v>TT_2278</v>
      </c>
      <c r="C1018" s="2" t="str">
        <f>'06A_Варіанти'!D1009</f>
        <v>Основний</v>
      </c>
      <c r="D1018" s="2" t="str">
        <f>'06A_Варіанти'!C1009</f>
        <v>РЦВ</v>
      </c>
      <c r="E1018" s="2" t="str">
        <f>'06A_Варіанти'!S1009</f>
        <v>DIRECT</v>
      </c>
      <c r="F1018" s="2" t="str">
        <f>IF(O1018='06A_Варіанти'!E1009,'06A_Варіанти'!E$1,IF(O1018='06A_Варіанти'!F1009,'06A_Варіанти'!F$1,IF(O1018='06A_Варіанти'!G1009,'06A_Варіанти'!G$1,IF(O1018='06A_Варіанти'!H1009,'06A_Варіанти'!H$1,IF(O1018='06A_Варіанти'!I1009,'06A_Варіанти'!I$1,IF(O1018='06A_Варіанти'!J1009,'06A_Варіанти'!J$1,IF(O1018='06A_Варіанти'!K1009,'06A_Варіанти'!K$1,IF(O1018='06A_Варіанти'!L1009,'06A_Варіанти'!L$1,IF(O1018='06A_Варіанти'!M1009,'06A_Варіанти'!M$1,IF(O1018='06A_Варіанти'!N1009,'06A_Варіанти'!N$1,IF(O1018='06A_Варіанти'!O1009,'06A_Варіанти'!O$1,IF(O1018='06A_Варіанти'!P1009,'06A_Варіанти'!P$1,IF(O1018='06A_Варіанти'!Q1009,'06A_Варіанти'!Q$1,IF(O1018='06A_Варіанти'!R1009,'06A_Варіанти'!R$1,"НЕМАЄ МАРШРУТУ"))))))))))))))</f>
        <v>DIRECT</v>
      </c>
      <c r="G1018" s="2" t="str">
        <f t="shared" si="105"/>
        <v>БЕЗ ЗМІН</v>
      </c>
      <c r="H1018" s="2">
        <f>IF(G1018="НЕМАЄ МАРШРУТУ",0,O1018-'06A_Варіанти'!T1009)</f>
        <v>0</v>
      </c>
      <c r="I1018" s="2">
        <f>IFERROR(INDEX('04_Потоки'!$E:$E,MATCH(A1018,'04_Потоки'!$A:$A,0)),0)</f>
        <v>2.2389999999999999</v>
      </c>
      <c r="J1018" s="2">
        <f t="shared" si="106"/>
        <v>1</v>
      </c>
      <c r="K1018" s="2">
        <f>IF(C1018="РЦК макси",0,2*'06A_Варіанти'!T1009*J1018)</f>
        <v>180.8</v>
      </c>
      <c r="L1018" s="2">
        <f t="shared" si="107"/>
        <v>180.8</v>
      </c>
      <c r="M1018" s="2">
        <f t="shared" si="108"/>
        <v>0</v>
      </c>
      <c r="N1018" s="9">
        <f t="shared" si="109"/>
        <v>0</v>
      </c>
      <c r="O1018" s="2">
        <f>MIN(IF('07A_Конструктор'!$D$5="Так",'06A_Варіанти'!E1009,1E+99),IF('07A_Конструктор'!$D$6="Так",'06A_Варіанти'!F1009,1E+99),IF('07A_Конструктор'!$D$7="Так",'06A_Варіанти'!G1009,1E+99),IF('07A_Конструктор'!$D$8="Так",'06A_Варіанти'!H1009,1E+99),IF('07A_Конструктор'!$D$9="Так",'06A_Варіанти'!I1009,1E+99),IF('07A_Конструктор'!$D$10="Так",'06A_Варіанти'!J1009,1E+99),IF('07A_Конструктор'!$D$11="Так",'06A_Варіанти'!K1009,1E+99),IF('07A_Конструктор'!$D$12="Так",'06A_Варіанти'!L1009,1E+99),IF('07A_Конструктор'!$D$13="Так",'06A_Варіанти'!M1009,1E+99),IF('07A_Конструктор'!$D$14="Так",'06A_Варіанти'!N1009,1E+99),IF('07A_Конструктор'!$D$15="Так",'06A_Варіанти'!O1009,1E+99),IF('07A_Конструктор'!$D$16="Так",'06A_Варіанти'!P1009,1E+99),IF('07A_Конструктор'!$D$17="Так",'06A_Варіанти'!Q1009,1E+99),IF('06A_Варіанти'!R1009="",1E+99,'06A_Варіанти'!R1009))</f>
        <v>90.4</v>
      </c>
      <c r="P1018" s="2" t="str">
        <f t="shared" si="110"/>
        <v>5 т</v>
      </c>
      <c r="Q1018" s="2">
        <f t="shared" si="111"/>
        <v>14</v>
      </c>
      <c r="R1018" s="2">
        <f>IF(OR(C1018="РЦК макси",C1018="РЦЧ SKU"),"SKU-потік",IFERROR(VLOOKUP(D1018,'02_РЦ'!$A$3:$I$7,5,FALSE),0))</f>
        <v>500</v>
      </c>
      <c r="S1018" s="2" t="str">
        <f>IF(OR(C1018="РЦК макси",C1018="РЦЧ SKU"),"Не рахується в ліміт",IFERROR(VLOOKUP(D1018,'02_РЦ'!$A$3:$I$7,9,FALSE),"Немає РЦ"))</f>
        <v>В межах</v>
      </c>
    </row>
    <row r="1019" spans="1:19">
      <c r="A1019" s="2" t="str">
        <f>'06A_Варіанти'!A1010</f>
        <v>BASE_2424</v>
      </c>
      <c r="B1019" s="2" t="str">
        <f>'06A_Варіанти'!B1010</f>
        <v>TT_2424</v>
      </c>
      <c r="C1019" s="2" t="str">
        <f>'06A_Варіанти'!D1010</f>
        <v>Основний</v>
      </c>
      <c r="D1019" s="2" t="str">
        <f>'06A_Варіанти'!C1010</f>
        <v>РЦВ</v>
      </c>
      <c r="E1019" s="2" t="str">
        <f>'06A_Варіанти'!S1010</f>
        <v>DIRECT</v>
      </c>
      <c r="F1019" s="2" t="str">
        <f>IF(O1019='06A_Варіанти'!E1010,'06A_Варіанти'!E$1,IF(O1019='06A_Варіанти'!F1010,'06A_Варіанти'!F$1,IF(O1019='06A_Варіанти'!G1010,'06A_Варіанти'!G$1,IF(O1019='06A_Варіанти'!H1010,'06A_Варіанти'!H$1,IF(O1019='06A_Варіанти'!I1010,'06A_Варіанти'!I$1,IF(O1019='06A_Варіанти'!J1010,'06A_Варіанти'!J$1,IF(O1019='06A_Варіанти'!K1010,'06A_Варіанти'!K$1,IF(O1019='06A_Варіанти'!L1010,'06A_Варіанти'!L$1,IF(O1019='06A_Варіанти'!M1010,'06A_Варіанти'!M$1,IF(O1019='06A_Варіанти'!N1010,'06A_Варіанти'!N$1,IF(O1019='06A_Варіанти'!O1010,'06A_Варіанти'!O$1,IF(O1019='06A_Варіанти'!P1010,'06A_Варіанти'!P$1,IF(O1019='06A_Варіанти'!Q1010,'06A_Варіанти'!Q$1,IF(O1019='06A_Варіанти'!R1010,'06A_Варіанти'!R$1,"НЕМАЄ МАРШРУТУ"))))))))))))))</f>
        <v>DIRECT</v>
      </c>
      <c r="G1019" s="2" t="str">
        <f t="shared" si="105"/>
        <v>БЕЗ ЗМІН</v>
      </c>
      <c r="H1019" s="2">
        <f>IF(G1019="НЕМАЄ МАРШРУТУ",0,O1019-'06A_Варіанти'!T1010)</f>
        <v>0</v>
      </c>
      <c r="I1019" s="2">
        <f>IFERROR(INDEX('04_Потоки'!$E:$E,MATCH(A1019,'04_Потоки'!$A:$A,0)),0)</f>
        <v>2.2389999999999999</v>
      </c>
      <c r="J1019" s="2">
        <f t="shared" si="106"/>
        <v>1</v>
      </c>
      <c r="K1019" s="2">
        <f>IF(C1019="РЦК макси",0,2*'06A_Варіанти'!T1010*J1019)</f>
        <v>120.6</v>
      </c>
      <c r="L1019" s="2">
        <f t="shared" si="107"/>
        <v>120.6</v>
      </c>
      <c r="M1019" s="2">
        <f t="shared" si="108"/>
        <v>0</v>
      </c>
      <c r="N1019" s="9">
        <f t="shared" si="109"/>
        <v>0</v>
      </c>
      <c r="O1019" s="2">
        <f>MIN(IF('07A_Конструктор'!$D$5="Так",'06A_Варіанти'!E1010,1E+99),IF('07A_Конструктор'!$D$6="Так",'06A_Варіанти'!F1010,1E+99),IF('07A_Конструктор'!$D$7="Так",'06A_Варіанти'!G1010,1E+99),IF('07A_Конструктор'!$D$8="Так",'06A_Варіанти'!H1010,1E+99),IF('07A_Конструктор'!$D$9="Так",'06A_Варіанти'!I1010,1E+99),IF('07A_Конструктор'!$D$10="Так",'06A_Варіанти'!J1010,1E+99),IF('07A_Конструктор'!$D$11="Так",'06A_Варіанти'!K1010,1E+99),IF('07A_Конструктор'!$D$12="Так",'06A_Варіанти'!L1010,1E+99),IF('07A_Конструктор'!$D$13="Так",'06A_Варіанти'!M1010,1E+99),IF('07A_Конструктор'!$D$14="Так",'06A_Варіанти'!N1010,1E+99),IF('07A_Конструктор'!$D$15="Так",'06A_Варіанти'!O1010,1E+99),IF('07A_Конструктор'!$D$16="Так",'06A_Варіанти'!P1010,1E+99),IF('07A_Конструктор'!$D$17="Так",'06A_Варіанти'!Q1010,1E+99),IF('06A_Варіанти'!R1010="",1E+99,'06A_Варіанти'!R1010))</f>
        <v>60.3</v>
      </c>
      <c r="P1019" s="2" t="str">
        <f t="shared" si="110"/>
        <v>5 т</v>
      </c>
      <c r="Q1019" s="2">
        <f t="shared" si="111"/>
        <v>14</v>
      </c>
      <c r="R1019" s="2">
        <f>IF(OR(C1019="РЦК макси",C1019="РЦЧ SKU"),"SKU-потік",IFERROR(VLOOKUP(D1019,'02_РЦ'!$A$3:$I$7,5,FALSE),0))</f>
        <v>500</v>
      </c>
      <c r="S1019" s="2" t="str">
        <f>IF(OR(C1019="РЦК макси",C1019="РЦЧ SKU"),"Не рахується в ліміт",IFERROR(VLOOKUP(D1019,'02_РЦ'!$A$3:$I$7,9,FALSE),"Немає РЦ"))</f>
        <v>В межах</v>
      </c>
    </row>
    <row r="1020" spans="1:19">
      <c r="A1020" s="2" t="str">
        <f>'06A_Варіанти'!A1011</f>
        <v>BASE_2425</v>
      </c>
      <c r="B1020" s="2" t="str">
        <f>'06A_Варіанти'!B1011</f>
        <v>TT_2425</v>
      </c>
      <c r="C1020" s="2" t="str">
        <f>'06A_Варіанти'!D1011</f>
        <v>Основний</v>
      </c>
      <c r="D1020" s="2" t="str">
        <f>'06A_Варіанти'!C1011</f>
        <v>РЦВ</v>
      </c>
      <c r="E1020" s="2" t="str">
        <f>'06A_Варіанти'!S1011</f>
        <v>DIRECT</v>
      </c>
      <c r="F1020" s="2" t="str">
        <f>IF(O1020='06A_Варіанти'!E1011,'06A_Варіанти'!E$1,IF(O1020='06A_Варіанти'!F1011,'06A_Варіанти'!F$1,IF(O1020='06A_Варіанти'!G1011,'06A_Варіанти'!G$1,IF(O1020='06A_Варіанти'!H1011,'06A_Варіанти'!H$1,IF(O1020='06A_Варіанти'!I1011,'06A_Варіанти'!I$1,IF(O1020='06A_Варіанти'!J1011,'06A_Варіанти'!J$1,IF(O1020='06A_Варіанти'!K1011,'06A_Варіанти'!K$1,IF(O1020='06A_Варіанти'!L1011,'06A_Варіанти'!L$1,IF(O1020='06A_Варіанти'!M1011,'06A_Варіанти'!M$1,IF(O1020='06A_Варіанти'!N1011,'06A_Варіанти'!N$1,IF(O1020='06A_Варіанти'!O1011,'06A_Варіанти'!O$1,IF(O1020='06A_Варіанти'!P1011,'06A_Варіанти'!P$1,IF(O1020='06A_Варіанти'!Q1011,'06A_Варіанти'!Q$1,IF(O1020='06A_Варіанти'!R1011,'06A_Варіанти'!R$1,"НЕМАЄ МАРШРУТУ"))))))))))))))</f>
        <v>DIRECT</v>
      </c>
      <c r="G1020" s="2" t="str">
        <f t="shared" si="105"/>
        <v>БЕЗ ЗМІН</v>
      </c>
      <c r="H1020" s="2">
        <f>IF(G1020="НЕМАЄ МАРШРУТУ",0,O1020-'06A_Варіанти'!T1011)</f>
        <v>0</v>
      </c>
      <c r="I1020" s="2">
        <f>IFERROR(INDEX('04_Потоки'!$E:$E,MATCH(A1020,'04_Потоки'!$A:$A,0)),0)</f>
        <v>2.2389999999999999</v>
      </c>
      <c r="J1020" s="2">
        <f t="shared" si="106"/>
        <v>1</v>
      </c>
      <c r="K1020" s="2">
        <f>IF(C1020="РЦК макси",0,2*'06A_Варіанти'!T1011*J1020)</f>
        <v>467.6</v>
      </c>
      <c r="L1020" s="2">
        <f t="shared" si="107"/>
        <v>467.6</v>
      </c>
      <c r="M1020" s="2">
        <f t="shared" si="108"/>
        <v>0</v>
      </c>
      <c r="N1020" s="9">
        <f t="shared" si="109"/>
        <v>0</v>
      </c>
      <c r="O1020" s="2">
        <f>MIN(IF('07A_Конструктор'!$D$5="Так",'06A_Варіанти'!E1011,1E+99),IF('07A_Конструктор'!$D$6="Так",'06A_Варіанти'!F1011,1E+99),IF('07A_Конструктор'!$D$7="Так",'06A_Варіанти'!G1011,1E+99),IF('07A_Конструктор'!$D$8="Так",'06A_Варіанти'!H1011,1E+99),IF('07A_Конструктор'!$D$9="Так",'06A_Варіанти'!I1011,1E+99),IF('07A_Конструктор'!$D$10="Так",'06A_Варіанти'!J1011,1E+99),IF('07A_Конструктор'!$D$11="Так",'06A_Варіанти'!K1011,1E+99),IF('07A_Конструктор'!$D$12="Так",'06A_Варіанти'!L1011,1E+99),IF('07A_Конструктор'!$D$13="Так",'06A_Варіанти'!M1011,1E+99),IF('07A_Конструктор'!$D$14="Так",'06A_Варіанти'!N1011,1E+99),IF('07A_Конструктор'!$D$15="Так",'06A_Варіанти'!O1011,1E+99),IF('07A_Конструктор'!$D$16="Так",'06A_Варіанти'!P1011,1E+99),IF('07A_Конструктор'!$D$17="Так",'06A_Варіанти'!Q1011,1E+99),IF('06A_Варіанти'!R1011="",1E+99,'06A_Варіанти'!R1011))</f>
        <v>233.8</v>
      </c>
      <c r="P1020" s="2" t="str">
        <f t="shared" si="110"/>
        <v>5 т</v>
      </c>
      <c r="Q1020" s="2">
        <f t="shared" si="111"/>
        <v>14</v>
      </c>
      <c r="R1020" s="2">
        <f>IF(OR(C1020="РЦК макси",C1020="РЦЧ SKU"),"SKU-потік",IFERROR(VLOOKUP(D1020,'02_РЦ'!$A$3:$I$7,5,FALSE),0))</f>
        <v>500</v>
      </c>
      <c r="S1020" s="2" t="str">
        <f>IF(OR(C1020="РЦК макси",C1020="РЦЧ SKU"),"Не рахується в ліміт",IFERROR(VLOOKUP(D1020,'02_РЦ'!$A$3:$I$7,9,FALSE),"Немає РЦ"))</f>
        <v>В межах</v>
      </c>
    </row>
    <row r="1021" spans="1:19">
      <c r="A1021" s="2" t="str">
        <f>'06A_Варіанти'!A1012</f>
        <v>BASE_2426</v>
      </c>
      <c r="B1021" s="2" t="str">
        <f>'06A_Варіанти'!B1012</f>
        <v>TT_2426</v>
      </c>
      <c r="C1021" s="2" t="str">
        <f>'06A_Варіанти'!D1012</f>
        <v>Основний</v>
      </c>
      <c r="D1021" s="2" t="str">
        <f>'06A_Варіанти'!C1012</f>
        <v>РЦВ</v>
      </c>
      <c r="E1021" s="2" t="str">
        <f>'06A_Варіанти'!S1012</f>
        <v>DIRECT</v>
      </c>
      <c r="F1021" s="2" t="str">
        <f>IF(O1021='06A_Варіанти'!E1012,'06A_Варіанти'!E$1,IF(O1021='06A_Варіанти'!F1012,'06A_Варіанти'!F$1,IF(O1021='06A_Варіанти'!G1012,'06A_Варіанти'!G$1,IF(O1021='06A_Варіанти'!H1012,'06A_Варіанти'!H$1,IF(O1021='06A_Варіанти'!I1012,'06A_Варіанти'!I$1,IF(O1021='06A_Варіанти'!J1012,'06A_Варіанти'!J$1,IF(O1021='06A_Варіанти'!K1012,'06A_Варіанти'!K$1,IF(O1021='06A_Варіанти'!L1012,'06A_Варіанти'!L$1,IF(O1021='06A_Варіанти'!M1012,'06A_Варіанти'!M$1,IF(O1021='06A_Варіанти'!N1012,'06A_Варіанти'!N$1,IF(O1021='06A_Варіанти'!O1012,'06A_Варіанти'!O$1,IF(O1021='06A_Варіанти'!P1012,'06A_Варіанти'!P$1,IF(O1021='06A_Варіанти'!Q1012,'06A_Варіанти'!Q$1,IF(O1021='06A_Варіанти'!R1012,'06A_Варіанти'!R$1,"НЕМАЄ МАРШРУТУ"))))))))))))))</f>
        <v>DIRECT</v>
      </c>
      <c r="G1021" s="2" t="str">
        <f t="shared" si="105"/>
        <v>БЕЗ ЗМІН</v>
      </c>
      <c r="H1021" s="2">
        <f>IF(G1021="НЕМАЄ МАРШРУТУ",0,O1021-'06A_Варіанти'!T1012)</f>
        <v>0</v>
      </c>
      <c r="I1021" s="2">
        <f>IFERROR(INDEX('04_Потоки'!$E:$E,MATCH(A1021,'04_Потоки'!$A:$A,0)),0)</f>
        <v>2.2389999999999999</v>
      </c>
      <c r="J1021" s="2">
        <f t="shared" si="106"/>
        <v>1</v>
      </c>
      <c r="K1021" s="2">
        <f>IF(C1021="РЦК макси",0,2*'06A_Варіанти'!T1012*J1021)</f>
        <v>420</v>
      </c>
      <c r="L1021" s="2">
        <f t="shared" si="107"/>
        <v>420</v>
      </c>
      <c r="M1021" s="2">
        <f t="shared" si="108"/>
        <v>0</v>
      </c>
      <c r="N1021" s="9">
        <f t="shared" si="109"/>
        <v>0</v>
      </c>
      <c r="O1021" s="2">
        <f>MIN(IF('07A_Конструктор'!$D$5="Так",'06A_Варіанти'!E1012,1E+99),IF('07A_Конструктор'!$D$6="Так",'06A_Варіанти'!F1012,1E+99),IF('07A_Конструктор'!$D$7="Так",'06A_Варіанти'!G1012,1E+99),IF('07A_Конструктор'!$D$8="Так",'06A_Варіанти'!H1012,1E+99),IF('07A_Конструктор'!$D$9="Так",'06A_Варіанти'!I1012,1E+99),IF('07A_Конструктор'!$D$10="Так",'06A_Варіанти'!J1012,1E+99),IF('07A_Конструктор'!$D$11="Так",'06A_Варіанти'!K1012,1E+99),IF('07A_Конструктор'!$D$12="Так",'06A_Варіанти'!L1012,1E+99),IF('07A_Конструктор'!$D$13="Так",'06A_Варіанти'!M1012,1E+99),IF('07A_Конструктор'!$D$14="Так",'06A_Варіанти'!N1012,1E+99),IF('07A_Конструктор'!$D$15="Так",'06A_Варіанти'!O1012,1E+99),IF('07A_Конструктор'!$D$16="Так",'06A_Варіанти'!P1012,1E+99),IF('07A_Конструктор'!$D$17="Так",'06A_Варіанти'!Q1012,1E+99),IF('06A_Варіанти'!R1012="",1E+99,'06A_Варіанти'!R1012))</f>
        <v>210</v>
      </c>
      <c r="P1021" s="2" t="str">
        <f t="shared" si="110"/>
        <v>5 т</v>
      </c>
      <c r="Q1021" s="2">
        <f t="shared" si="111"/>
        <v>14</v>
      </c>
      <c r="R1021" s="2">
        <f>IF(OR(C1021="РЦК макси",C1021="РЦЧ SKU"),"SKU-потік",IFERROR(VLOOKUP(D1021,'02_РЦ'!$A$3:$I$7,5,FALSE),0))</f>
        <v>500</v>
      </c>
      <c r="S1021" s="2" t="str">
        <f>IF(OR(C1021="РЦК макси",C1021="РЦЧ SKU"),"Не рахується в ліміт",IFERROR(VLOOKUP(D1021,'02_РЦ'!$A$3:$I$7,9,FALSE),"Немає РЦ"))</f>
        <v>В межах</v>
      </c>
    </row>
    <row r="1022" spans="1:19">
      <c r="A1022" s="2" t="str">
        <f>'06A_Варіанти'!A1013</f>
        <v>BASE_2432</v>
      </c>
      <c r="B1022" s="2" t="str">
        <f>'06A_Варіанти'!B1013</f>
        <v>TT_2432</v>
      </c>
      <c r="C1022" s="2" t="str">
        <f>'06A_Варіанти'!D1013</f>
        <v>Основний</v>
      </c>
      <c r="D1022" s="2" t="str">
        <f>'06A_Варіанти'!C1013</f>
        <v>РЦВ</v>
      </c>
      <c r="E1022" s="2" t="str">
        <f>'06A_Варіанти'!S1013</f>
        <v>DIRECT</v>
      </c>
      <c r="F1022" s="2" t="str">
        <f>IF(O1022='06A_Варіанти'!E1013,'06A_Варіанти'!E$1,IF(O1022='06A_Варіанти'!F1013,'06A_Варіанти'!F$1,IF(O1022='06A_Варіанти'!G1013,'06A_Варіанти'!G$1,IF(O1022='06A_Варіанти'!H1013,'06A_Варіанти'!H$1,IF(O1022='06A_Варіанти'!I1013,'06A_Варіанти'!I$1,IF(O1022='06A_Варіанти'!J1013,'06A_Варіанти'!J$1,IF(O1022='06A_Варіанти'!K1013,'06A_Варіанти'!K$1,IF(O1022='06A_Варіанти'!L1013,'06A_Варіанти'!L$1,IF(O1022='06A_Варіанти'!M1013,'06A_Варіанти'!M$1,IF(O1022='06A_Варіанти'!N1013,'06A_Варіанти'!N$1,IF(O1022='06A_Варіанти'!O1013,'06A_Варіанти'!O$1,IF(O1022='06A_Варіанти'!P1013,'06A_Варіанти'!P$1,IF(O1022='06A_Варіанти'!Q1013,'06A_Варіанти'!Q$1,IF(O1022='06A_Варіанти'!R1013,'06A_Варіанти'!R$1,"НЕМАЄ МАРШРУТУ"))))))))))))))</f>
        <v>DIRECT</v>
      </c>
      <c r="G1022" s="2" t="str">
        <f t="shared" si="105"/>
        <v>БЕЗ ЗМІН</v>
      </c>
      <c r="H1022" s="2">
        <f>IF(G1022="НЕМАЄ МАРШРУТУ",0,O1022-'06A_Варіанти'!T1013)</f>
        <v>0</v>
      </c>
      <c r="I1022" s="2">
        <f>IFERROR(INDEX('04_Потоки'!$E:$E,MATCH(A1022,'04_Потоки'!$A:$A,0)),0)</f>
        <v>2.2389999999999999</v>
      </c>
      <c r="J1022" s="2">
        <f t="shared" si="106"/>
        <v>1</v>
      </c>
      <c r="K1022" s="2">
        <f>IF(C1022="РЦК макси",0,2*'06A_Варіанти'!T1013*J1022)</f>
        <v>681</v>
      </c>
      <c r="L1022" s="2">
        <f t="shared" si="107"/>
        <v>681</v>
      </c>
      <c r="M1022" s="2">
        <f t="shared" si="108"/>
        <v>0</v>
      </c>
      <c r="N1022" s="9">
        <f t="shared" si="109"/>
        <v>0</v>
      </c>
      <c r="O1022" s="2">
        <f>MIN(IF('07A_Конструктор'!$D$5="Так",'06A_Варіанти'!E1013,1E+99),IF('07A_Конструктор'!$D$6="Так",'06A_Варіанти'!F1013,1E+99),IF('07A_Конструктор'!$D$7="Так",'06A_Варіанти'!G1013,1E+99),IF('07A_Конструктор'!$D$8="Так",'06A_Варіанти'!H1013,1E+99),IF('07A_Конструктор'!$D$9="Так",'06A_Варіанти'!I1013,1E+99),IF('07A_Конструктор'!$D$10="Так",'06A_Варіанти'!J1013,1E+99),IF('07A_Конструктор'!$D$11="Так",'06A_Варіанти'!K1013,1E+99),IF('07A_Конструктор'!$D$12="Так",'06A_Варіанти'!L1013,1E+99),IF('07A_Конструктор'!$D$13="Так",'06A_Варіанти'!M1013,1E+99),IF('07A_Конструктор'!$D$14="Так",'06A_Варіанти'!N1013,1E+99),IF('07A_Конструктор'!$D$15="Так",'06A_Варіанти'!O1013,1E+99),IF('07A_Конструктор'!$D$16="Так",'06A_Варіанти'!P1013,1E+99),IF('07A_Конструктор'!$D$17="Так",'06A_Варіанти'!Q1013,1E+99),IF('06A_Варіанти'!R1013="",1E+99,'06A_Варіанти'!R1013))</f>
        <v>340.5</v>
      </c>
      <c r="P1022" s="2" t="str">
        <f t="shared" si="110"/>
        <v>5 т</v>
      </c>
      <c r="Q1022" s="2">
        <f t="shared" si="111"/>
        <v>14</v>
      </c>
      <c r="R1022" s="2">
        <f>IF(OR(C1022="РЦК макси",C1022="РЦЧ SKU"),"SKU-потік",IFERROR(VLOOKUP(D1022,'02_РЦ'!$A$3:$I$7,5,FALSE),0))</f>
        <v>500</v>
      </c>
      <c r="S1022" s="2" t="str">
        <f>IF(OR(C1022="РЦК макси",C1022="РЦЧ SKU"),"Не рахується в ліміт",IFERROR(VLOOKUP(D1022,'02_РЦ'!$A$3:$I$7,9,FALSE),"Немає РЦ"))</f>
        <v>В межах</v>
      </c>
    </row>
    <row r="1023" spans="1:19">
      <c r="A1023" s="2" t="str">
        <f>'06A_Варіанти'!A1014</f>
        <v>BASE_2434</v>
      </c>
      <c r="B1023" s="2" t="str">
        <f>'06A_Варіанти'!B1014</f>
        <v>TT_2434</v>
      </c>
      <c r="C1023" s="2" t="str">
        <f>'06A_Варіанти'!D1014</f>
        <v>Основний</v>
      </c>
      <c r="D1023" s="2" t="str">
        <f>'06A_Варіанти'!C1014</f>
        <v>РЦП</v>
      </c>
      <c r="E1023" s="2" t="str">
        <f>'06A_Варіанти'!S1014</f>
        <v>DIRECT</v>
      </c>
      <c r="F1023" s="2" t="str">
        <f>IF(O1023='06A_Варіанти'!E1014,'06A_Варіанти'!E$1,IF(O1023='06A_Варіанти'!F1014,'06A_Варіанти'!F$1,IF(O1023='06A_Варіанти'!G1014,'06A_Варіанти'!G$1,IF(O1023='06A_Варіанти'!H1014,'06A_Варіанти'!H$1,IF(O1023='06A_Варіанти'!I1014,'06A_Варіанти'!I$1,IF(O1023='06A_Варіанти'!J1014,'06A_Варіанти'!J$1,IF(O1023='06A_Варіанти'!K1014,'06A_Варіанти'!K$1,IF(O1023='06A_Варіанти'!L1014,'06A_Варіанти'!L$1,IF(O1023='06A_Варіанти'!M1014,'06A_Варіанти'!M$1,IF(O1023='06A_Варіанти'!N1014,'06A_Варіанти'!N$1,IF(O1023='06A_Варіанти'!O1014,'06A_Варіанти'!O$1,IF(O1023='06A_Варіанти'!P1014,'06A_Варіанти'!P$1,IF(O1023='06A_Варіанти'!Q1014,'06A_Варіанти'!Q$1,IF(O1023='06A_Варіанти'!R1014,'06A_Варіанти'!R$1,"НЕМАЄ МАРШРУТУ"))))))))))))))</f>
        <v>DIRECT</v>
      </c>
      <c r="G1023" s="2" t="str">
        <f t="shared" si="105"/>
        <v>БЕЗ ЗМІН</v>
      </c>
      <c r="H1023" s="2">
        <f>IF(G1023="НЕМАЄ МАРШРУТУ",0,O1023-'06A_Варіанти'!T1014)</f>
        <v>0</v>
      </c>
      <c r="I1023" s="2">
        <f>IFERROR(INDEX('04_Потоки'!$E:$E,MATCH(A1023,'04_Потоки'!$A:$A,0)),0)</f>
        <v>2.2389999999999999</v>
      </c>
      <c r="J1023" s="2">
        <f t="shared" si="106"/>
        <v>1</v>
      </c>
      <c r="K1023" s="2">
        <f>IF(C1023="РЦК макси",0,2*'06A_Варіанти'!T1014*J1023)</f>
        <v>843.4</v>
      </c>
      <c r="L1023" s="2">
        <f t="shared" si="107"/>
        <v>843.4</v>
      </c>
      <c r="M1023" s="2">
        <f t="shared" si="108"/>
        <v>0</v>
      </c>
      <c r="N1023" s="9">
        <f t="shared" si="109"/>
        <v>0</v>
      </c>
      <c r="O1023" s="2">
        <f>MIN(IF('07A_Конструктор'!$D$5="Так",'06A_Варіанти'!E1014,1E+99),IF('07A_Конструктор'!$D$6="Так",'06A_Варіанти'!F1014,1E+99),IF('07A_Конструктор'!$D$7="Так",'06A_Варіанти'!G1014,1E+99),IF('07A_Конструктор'!$D$8="Так",'06A_Варіанти'!H1014,1E+99),IF('07A_Конструктор'!$D$9="Так",'06A_Варіанти'!I1014,1E+99),IF('07A_Конструктор'!$D$10="Так",'06A_Варіанти'!J1014,1E+99),IF('07A_Конструктор'!$D$11="Так",'06A_Варіанти'!K1014,1E+99),IF('07A_Конструктор'!$D$12="Так",'06A_Варіанти'!L1014,1E+99),IF('07A_Конструктор'!$D$13="Так",'06A_Варіанти'!M1014,1E+99),IF('07A_Конструктор'!$D$14="Так",'06A_Варіанти'!N1014,1E+99),IF('07A_Конструктор'!$D$15="Так",'06A_Варіанти'!O1014,1E+99),IF('07A_Конструктор'!$D$16="Так",'06A_Варіанти'!P1014,1E+99),IF('07A_Конструктор'!$D$17="Так",'06A_Варіанти'!Q1014,1E+99),IF('06A_Варіанти'!R1014="",1E+99,'06A_Варіанти'!R1014))</f>
        <v>421.7</v>
      </c>
      <c r="P1023" s="2" t="str">
        <f t="shared" si="110"/>
        <v>5 т</v>
      </c>
      <c r="Q1023" s="2">
        <f t="shared" si="111"/>
        <v>14</v>
      </c>
      <c r="R1023" s="2">
        <f>IF(OR(C1023="РЦК макси",C1023="РЦЧ SKU"),"SKU-потік",IFERROR(VLOOKUP(D1023,'02_РЦ'!$A$3:$I$7,5,FALSE),0))</f>
        <v>800</v>
      </c>
      <c r="S1023" s="2" t="str">
        <f>IF(OR(C1023="РЦК макси",C1023="РЦЧ SKU"),"Не рахується в ліміт",IFERROR(VLOOKUP(D1023,'02_РЦ'!$A$3:$I$7,9,FALSE),"Немає РЦ"))</f>
        <v>В межах</v>
      </c>
    </row>
    <row r="1024" spans="1:19">
      <c r="A1024" s="2" t="str">
        <f>'06A_Варіанти'!A1015</f>
        <v>BASE_2435</v>
      </c>
      <c r="B1024" s="2" t="str">
        <f>'06A_Варіанти'!B1015</f>
        <v>TT_2435</v>
      </c>
      <c r="C1024" s="2" t="str">
        <f>'06A_Варіанти'!D1015</f>
        <v>Основний</v>
      </c>
      <c r="D1024" s="2" t="str">
        <f>'06A_Варіанти'!C1015</f>
        <v>РЦВ</v>
      </c>
      <c r="E1024" s="2" t="str">
        <f>'06A_Варіанти'!S1015</f>
        <v>DIRECT</v>
      </c>
      <c r="F1024" s="2" t="str">
        <f>IF(O1024='06A_Варіанти'!E1015,'06A_Варіанти'!E$1,IF(O1024='06A_Варіанти'!F1015,'06A_Варіанти'!F$1,IF(O1024='06A_Варіанти'!G1015,'06A_Варіанти'!G$1,IF(O1024='06A_Варіанти'!H1015,'06A_Варіанти'!H$1,IF(O1024='06A_Варіанти'!I1015,'06A_Варіанти'!I$1,IF(O1024='06A_Варіанти'!J1015,'06A_Варіанти'!J$1,IF(O1024='06A_Варіанти'!K1015,'06A_Варіанти'!K$1,IF(O1024='06A_Варіанти'!L1015,'06A_Варіанти'!L$1,IF(O1024='06A_Варіанти'!M1015,'06A_Варіанти'!M$1,IF(O1024='06A_Варіанти'!N1015,'06A_Варіанти'!N$1,IF(O1024='06A_Варіанти'!O1015,'06A_Варіанти'!O$1,IF(O1024='06A_Варіанти'!P1015,'06A_Варіанти'!P$1,IF(O1024='06A_Варіанти'!Q1015,'06A_Варіанти'!Q$1,IF(O1024='06A_Варіанти'!R1015,'06A_Варіанти'!R$1,"НЕМАЄ МАРШРУТУ"))))))))))))))</f>
        <v>DIRECT</v>
      </c>
      <c r="G1024" s="2" t="str">
        <f t="shared" si="105"/>
        <v>БЕЗ ЗМІН</v>
      </c>
      <c r="H1024" s="2">
        <f>IF(G1024="НЕМАЄ МАРШРУТУ",0,O1024-'06A_Варіанти'!T1015)</f>
        <v>0</v>
      </c>
      <c r="I1024" s="2">
        <f>IFERROR(INDEX('04_Потоки'!$E:$E,MATCH(A1024,'04_Потоки'!$A:$A,0)),0)</f>
        <v>2.2389999999999999</v>
      </c>
      <c r="J1024" s="2">
        <f t="shared" si="106"/>
        <v>1</v>
      </c>
      <c r="K1024" s="2">
        <f>IF(C1024="РЦК макси",0,2*'06A_Варіанти'!T1015*J1024)</f>
        <v>174.2</v>
      </c>
      <c r="L1024" s="2">
        <f t="shared" si="107"/>
        <v>174.2</v>
      </c>
      <c r="M1024" s="2">
        <f t="shared" si="108"/>
        <v>0</v>
      </c>
      <c r="N1024" s="9">
        <f t="shared" si="109"/>
        <v>0</v>
      </c>
      <c r="O1024" s="2">
        <f>MIN(IF('07A_Конструктор'!$D$5="Так",'06A_Варіанти'!E1015,1E+99),IF('07A_Конструктор'!$D$6="Так",'06A_Варіанти'!F1015,1E+99),IF('07A_Конструктор'!$D$7="Так",'06A_Варіанти'!G1015,1E+99),IF('07A_Конструктор'!$D$8="Так",'06A_Варіанти'!H1015,1E+99),IF('07A_Конструктор'!$D$9="Так",'06A_Варіанти'!I1015,1E+99),IF('07A_Конструктор'!$D$10="Так",'06A_Варіанти'!J1015,1E+99),IF('07A_Конструктор'!$D$11="Так",'06A_Варіанти'!K1015,1E+99),IF('07A_Конструктор'!$D$12="Так",'06A_Варіанти'!L1015,1E+99),IF('07A_Конструктор'!$D$13="Так",'06A_Варіанти'!M1015,1E+99),IF('07A_Конструктор'!$D$14="Так",'06A_Варіанти'!N1015,1E+99),IF('07A_Конструктор'!$D$15="Так",'06A_Варіанти'!O1015,1E+99),IF('07A_Конструктор'!$D$16="Так",'06A_Варіанти'!P1015,1E+99),IF('07A_Конструктор'!$D$17="Так",'06A_Варіанти'!Q1015,1E+99),IF('06A_Варіанти'!R1015="",1E+99,'06A_Варіанти'!R1015))</f>
        <v>87.1</v>
      </c>
      <c r="P1024" s="2" t="str">
        <f t="shared" si="110"/>
        <v>5 т</v>
      </c>
      <c r="Q1024" s="2">
        <f t="shared" si="111"/>
        <v>14</v>
      </c>
      <c r="R1024" s="2">
        <f>IF(OR(C1024="РЦК макси",C1024="РЦЧ SKU"),"SKU-потік",IFERROR(VLOOKUP(D1024,'02_РЦ'!$A$3:$I$7,5,FALSE),0))</f>
        <v>500</v>
      </c>
      <c r="S1024" s="2" t="str">
        <f>IF(OR(C1024="РЦК макси",C1024="РЦЧ SKU"),"Не рахується в ліміт",IFERROR(VLOOKUP(D1024,'02_РЦ'!$A$3:$I$7,9,FALSE),"Немає РЦ"))</f>
        <v>В межах</v>
      </c>
    </row>
    <row r="1025" spans="1:19">
      <c r="A1025" s="2" t="str">
        <f>'06A_Варіанти'!A1016</f>
        <v>BASE_2436</v>
      </c>
      <c r="B1025" s="2" t="str">
        <f>'06A_Варіанти'!B1016</f>
        <v>TT_2436</v>
      </c>
      <c r="C1025" s="2" t="str">
        <f>'06A_Варіанти'!D1016</f>
        <v>Основний</v>
      </c>
      <c r="D1025" s="2" t="str">
        <f>'06A_Варіанти'!C1016</f>
        <v>РЦК</v>
      </c>
      <c r="E1025" s="2" t="str">
        <f>'06A_Варіанти'!S1016</f>
        <v>DIRECT</v>
      </c>
      <c r="F1025" s="2" t="str">
        <f>IF(O1025='06A_Варіанти'!E1016,'06A_Варіанти'!E$1,IF(O1025='06A_Варіанти'!F1016,'06A_Варіанти'!F$1,IF(O1025='06A_Варіанти'!G1016,'06A_Варіанти'!G$1,IF(O1025='06A_Варіанти'!H1016,'06A_Варіанти'!H$1,IF(O1025='06A_Варіанти'!I1016,'06A_Варіанти'!I$1,IF(O1025='06A_Варіанти'!J1016,'06A_Варіанти'!J$1,IF(O1025='06A_Варіанти'!K1016,'06A_Варіанти'!K$1,IF(O1025='06A_Варіанти'!L1016,'06A_Варіанти'!L$1,IF(O1025='06A_Варіанти'!M1016,'06A_Варіанти'!M$1,IF(O1025='06A_Варіанти'!N1016,'06A_Варіанти'!N$1,IF(O1025='06A_Варіанти'!O1016,'06A_Варіанти'!O$1,IF(O1025='06A_Варіанти'!P1016,'06A_Варіанти'!P$1,IF(O1025='06A_Варіанти'!Q1016,'06A_Варіанти'!Q$1,IF(O1025='06A_Варіанти'!R1016,'06A_Варіанти'!R$1,"НЕМАЄ МАРШРУТУ"))))))))))))))</f>
        <v>DIRECT</v>
      </c>
      <c r="G1025" s="2" t="str">
        <f t="shared" si="105"/>
        <v>БЕЗ ЗМІН</v>
      </c>
      <c r="H1025" s="2">
        <f>IF(G1025="НЕМАЄ МАРШРУТУ",0,O1025-'06A_Варіанти'!T1016)</f>
        <v>0</v>
      </c>
      <c r="I1025" s="2">
        <f>IFERROR(INDEX('04_Потоки'!$E:$E,MATCH(A1025,'04_Потоки'!$A:$A,0)),0)</f>
        <v>2.2389999999999999</v>
      </c>
      <c r="J1025" s="2">
        <f t="shared" si="106"/>
        <v>1</v>
      </c>
      <c r="K1025" s="2">
        <f>IF(C1025="РЦК макси",0,2*'06A_Варіанти'!T1016*J1025)</f>
        <v>1386.8</v>
      </c>
      <c r="L1025" s="2">
        <f t="shared" si="107"/>
        <v>1386.8</v>
      </c>
      <c r="M1025" s="2">
        <f t="shared" si="108"/>
        <v>0</v>
      </c>
      <c r="N1025" s="9">
        <f t="shared" si="109"/>
        <v>0</v>
      </c>
      <c r="O1025" s="2">
        <f>MIN(IF('07A_Конструктор'!$D$5="Так",'06A_Варіанти'!E1016,1E+99),IF('07A_Конструктор'!$D$6="Так",'06A_Варіанти'!F1016,1E+99),IF('07A_Конструктор'!$D$7="Так",'06A_Варіанти'!G1016,1E+99),IF('07A_Конструктор'!$D$8="Так",'06A_Варіанти'!H1016,1E+99),IF('07A_Конструктор'!$D$9="Так",'06A_Варіанти'!I1016,1E+99),IF('07A_Конструктор'!$D$10="Так",'06A_Варіанти'!J1016,1E+99),IF('07A_Конструктор'!$D$11="Так",'06A_Варіанти'!K1016,1E+99),IF('07A_Конструктор'!$D$12="Так",'06A_Варіанти'!L1016,1E+99),IF('07A_Конструктор'!$D$13="Так",'06A_Варіанти'!M1016,1E+99),IF('07A_Конструктор'!$D$14="Так",'06A_Варіанти'!N1016,1E+99),IF('07A_Конструктор'!$D$15="Так",'06A_Варіанти'!O1016,1E+99),IF('07A_Конструктор'!$D$16="Так",'06A_Варіанти'!P1016,1E+99),IF('07A_Конструктор'!$D$17="Так",'06A_Варіанти'!Q1016,1E+99),IF('06A_Варіанти'!R1016="",1E+99,'06A_Варіанти'!R1016))</f>
        <v>693.4</v>
      </c>
      <c r="P1025" s="2" t="str">
        <f t="shared" si="110"/>
        <v>5 т</v>
      </c>
      <c r="Q1025" s="2">
        <f t="shared" si="111"/>
        <v>14</v>
      </c>
      <c r="R1025" s="2">
        <f>IF(OR(C1025="РЦК макси",C1025="РЦЧ SKU"),"SKU-потік",IFERROR(VLOOKUP(D1025,'02_РЦ'!$A$3:$I$7,5,FALSE),0))</f>
        <v>200</v>
      </c>
      <c r="S1025" s="2" t="str">
        <f>IF(OR(C1025="РЦК макси",C1025="РЦЧ SKU"),"Не рахується в ліміт",IFERROR(VLOOKUP(D1025,'02_РЦ'!$A$3:$I$7,9,FALSE),"Немає РЦ"))</f>
        <v>В межах</v>
      </c>
    </row>
    <row r="1026" spans="1:19">
      <c r="A1026" s="2" t="str">
        <f>'06A_Варіанти'!A1017</f>
        <v>BASE_2438</v>
      </c>
      <c r="B1026" s="2" t="str">
        <f>'06A_Варіанти'!B1017</f>
        <v>TT_2438</v>
      </c>
      <c r="C1026" s="2" t="str">
        <f>'06A_Варіанти'!D1017</f>
        <v>Основний</v>
      </c>
      <c r="D1026" s="2" t="str">
        <f>'06A_Варіанти'!C1017</f>
        <v>РЦВ</v>
      </c>
      <c r="E1026" s="2" t="str">
        <f>'06A_Варіанти'!S1017</f>
        <v>DIRECT</v>
      </c>
      <c r="F1026" s="2" t="str">
        <f>IF(O1026='06A_Варіанти'!E1017,'06A_Варіанти'!E$1,IF(O1026='06A_Варіанти'!F1017,'06A_Варіанти'!F$1,IF(O1026='06A_Варіанти'!G1017,'06A_Варіанти'!G$1,IF(O1026='06A_Варіанти'!H1017,'06A_Варіанти'!H$1,IF(O1026='06A_Варіанти'!I1017,'06A_Варіанти'!I$1,IF(O1026='06A_Варіанти'!J1017,'06A_Варіанти'!J$1,IF(O1026='06A_Варіанти'!K1017,'06A_Варіанти'!K$1,IF(O1026='06A_Варіанти'!L1017,'06A_Варіанти'!L$1,IF(O1026='06A_Варіанти'!M1017,'06A_Варіанти'!M$1,IF(O1026='06A_Варіанти'!N1017,'06A_Варіанти'!N$1,IF(O1026='06A_Варіанти'!O1017,'06A_Варіанти'!O$1,IF(O1026='06A_Варіанти'!P1017,'06A_Варіанти'!P$1,IF(O1026='06A_Варіанти'!Q1017,'06A_Варіанти'!Q$1,IF(O1026='06A_Варіанти'!R1017,'06A_Варіанти'!R$1,"НЕМАЄ МАРШРУТУ"))))))))))))))</f>
        <v>DIRECT</v>
      </c>
      <c r="G1026" s="2" t="str">
        <f t="shared" si="105"/>
        <v>БЕЗ ЗМІН</v>
      </c>
      <c r="H1026" s="2">
        <f>IF(G1026="НЕМАЄ МАРШРУТУ",0,O1026-'06A_Варіанти'!T1017)</f>
        <v>0</v>
      </c>
      <c r="I1026" s="2">
        <f>IFERROR(INDEX('04_Потоки'!$E:$E,MATCH(A1026,'04_Потоки'!$A:$A,0)),0)</f>
        <v>2.2389999999999999</v>
      </c>
      <c r="J1026" s="2">
        <f t="shared" si="106"/>
        <v>1</v>
      </c>
      <c r="K1026" s="2">
        <f>IF(C1026="РЦК макси",0,2*'06A_Варіанти'!T1017*J1026)</f>
        <v>446.6</v>
      </c>
      <c r="L1026" s="2">
        <f t="shared" si="107"/>
        <v>446.6</v>
      </c>
      <c r="M1026" s="2">
        <f t="shared" si="108"/>
        <v>0</v>
      </c>
      <c r="N1026" s="9">
        <f t="shared" si="109"/>
        <v>0</v>
      </c>
      <c r="O1026" s="2">
        <f>MIN(IF('07A_Конструктор'!$D$5="Так",'06A_Варіанти'!E1017,1E+99),IF('07A_Конструктор'!$D$6="Так",'06A_Варіанти'!F1017,1E+99),IF('07A_Конструктор'!$D$7="Так",'06A_Варіанти'!G1017,1E+99),IF('07A_Конструктор'!$D$8="Так",'06A_Варіанти'!H1017,1E+99),IF('07A_Конструктор'!$D$9="Так",'06A_Варіанти'!I1017,1E+99),IF('07A_Конструктор'!$D$10="Так",'06A_Варіанти'!J1017,1E+99),IF('07A_Конструктор'!$D$11="Так",'06A_Варіанти'!K1017,1E+99),IF('07A_Конструктор'!$D$12="Так",'06A_Варіанти'!L1017,1E+99),IF('07A_Конструктор'!$D$13="Так",'06A_Варіанти'!M1017,1E+99),IF('07A_Конструктор'!$D$14="Так",'06A_Варіанти'!N1017,1E+99),IF('07A_Конструктор'!$D$15="Так",'06A_Варіанти'!O1017,1E+99),IF('07A_Конструктор'!$D$16="Так",'06A_Варіанти'!P1017,1E+99),IF('07A_Конструктор'!$D$17="Так",'06A_Варіанти'!Q1017,1E+99),IF('06A_Варіанти'!R1017="",1E+99,'06A_Варіанти'!R1017))</f>
        <v>223.3</v>
      </c>
      <c r="P1026" s="2" t="str">
        <f t="shared" si="110"/>
        <v>5 т</v>
      </c>
      <c r="Q1026" s="2">
        <f t="shared" si="111"/>
        <v>14</v>
      </c>
      <c r="R1026" s="2">
        <f>IF(OR(C1026="РЦК макси",C1026="РЦЧ SKU"),"SKU-потік",IFERROR(VLOOKUP(D1026,'02_РЦ'!$A$3:$I$7,5,FALSE),0))</f>
        <v>500</v>
      </c>
      <c r="S1026" s="2" t="str">
        <f>IF(OR(C1026="РЦК макси",C1026="РЦЧ SKU"),"Не рахується в ліміт",IFERROR(VLOOKUP(D1026,'02_РЦ'!$A$3:$I$7,9,FALSE),"Немає РЦ"))</f>
        <v>В межах</v>
      </c>
    </row>
    <row r="1027" spans="1:19">
      <c r="A1027" s="2" t="str">
        <f>'06A_Варіанти'!A1018</f>
        <v>BASE_2439</v>
      </c>
      <c r="B1027" s="2" t="str">
        <f>'06A_Варіанти'!B1018</f>
        <v>TT_2439</v>
      </c>
      <c r="C1027" s="2" t="str">
        <f>'06A_Варіанти'!D1018</f>
        <v>Основний</v>
      </c>
      <c r="D1027" s="2" t="str">
        <f>'06A_Варіанти'!C1018</f>
        <v>РЦП</v>
      </c>
      <c r="E1027" s="2" t="str">
        <f>'06A_Варіанти'!S1018</f>
        <v>DIRECT</v>
      </c>
      <c r="F1027" s="2" t="str">
        <f>IF(O1027='06A_Варіанти'!E1018,'06A_Варіанти'!E$1,IF(O1027='06A_Варіанти'!F1018,'06A_Варіанти'!F$1,IF(O1027='06A_Варіанти'!G1018,'06A_Варіанти'!G$1,IF(O1027='06A_Варіанти'!H1018,'06A_Варіанти'!H$1,IF(O1027='06A_Варіанти'!I1018,'06A_Варіанти'!I$1,IF(O1027='06A_Варіанти'!J1018,'06A_Варіанти'!J$1,IF(O1027='06A_Варіанти'!K1018,'06A_Варіанти'!K$1,IF(O1027='06A_Варіанти'!L1018,'06A_Варіанти'!L$1,IF(O1027='06A_Варіанти'!M1018,'06A_Варіанти'!M$1,IF(O1027='06A_Варіанти'!N1018,'06A_Варіанти'!N$1,IF(O1027='06A_Варіанти'!O1018,'06A_Варіанти'!O$1,IF(O1027='06A_Варіанти'!P1018,'06A_Варіанти'!P$1,IF(O1027='06A_Варіанти'!Q1018,'06A_Варіанти'!Q$1,IF(O1027='06A_Варіанти'!R1018,'06A_Варіанти'!R$1,"НЕМАЄ МАРШРУТУ"))))))))))))))</f>
        <v>DIRECT</v>
      </c>
      <c r="G1027" s="2" t="str">
        <f t="shared" si="105"/>
        <v>БЕЗ ЗМІН</v>
      </c>
      <c r="H1027" s="2">
        <f>IF(G1027="НЕМАЄ МАРШРУТУ",0,O1027-'06A_Варіанти'!T1018)</f>
        <v>0</v>
      </c>
      <c r="I1027" s="2">
        <f>IFERROR(INDEX('04_Потоки'!$E:$E,MATCH(A1027,'04_Потоки'!$A:$A,0)),0)</f>
        <v>2.2389999999999999</v>
      </c>
      <c r="J1027" s="2">
        <f t="shared" si="106"/>
        <v>1</v>
      </c>
      <c r="K1027" s="2">
        <f>IF(C1027="РЦК макси",0,2*'06A_Варіанти'!T1018*J1027)</f>
        <v>470.6</v>
      </c>
      <c r="L1027" s="2">
        <f t="shared" si="107"/>
        <v>470.6</v>
      </c>
      <c r="M1027" s="2">
        <f t="shared" si="108"/>
        <v>0</v>
      </c>
      <c r="N1027" s="9">
        <f t="shared" si="109"/>
        <v>0</v>
      </c>
      <c r="O1027" s="2">
        <f>MIN(IF('07A_Конструктор'!$D$5="Так",'06A_Варіанти'!E1018,1E+99),IF('07A_Конструктор'!$D$6="Так",'06A_Варіанти'!F1018,1E+99),IF('07A_Конструктор'!$D$7="Так",'06A_Варіанти'!G1018,1E+99),IF('07A_Конструктор'!$D$8="Так",'06A_Варіанти'!H1018,1E+99),IF('07A_Конструктор'!$D$9="Так",'06A_Варіанти'!I1018,1E+99),IF('07A_Конструктор'!$D$10="Так",'06A_Варіанти'!J1018,1E+99),IF('07A_Конструктор'!$D$11="Так",'06A_Варіанти'!K1018,1E+99),IF('07A_Конструктор'!$D$12="Так",'06A_Варіанти'!L1018,1E+99),IF('07A_Конструктор'!$D$13="Так",'06A_Варіанти'!M1018,1E+99),IF('07A_Конструктор'!$D$14="Так",'06A_Варіанти'!N1018,1E+99),IF('07A_Конструктор'!$D$15="Так",'06A_Варіанти'!O1018,1E+99),IF('07A_Конструктор'!$D$16="Так",'06A_Варіанти'!P1018,1E+99),IF('07A_Конструктор'!$D$17="Так",'06A_Варіанти'!Q1018,1E+99),IF('06A_Варіанти'!R1018="",1E+99,'06A_Варіанти'!R1018))</f>
        <v>235.3</v>
      </c>
      <c r="P1027" s="2" t="str">
        <f t="shared" si="110"/>
        <v>5 т</v>
      </c>
      <c r="Q1027" s="2">
        <f t="shared" si="111"/>
        <v>14</v>
      </c>
      <c r="R1027" s="2">
        <f>IF(OR(C1027="РЦК макси",C1027="РЦЧ SKU"),"SKU-потік",IFERROR(VLOOKUP(D1027,'02_РЦ'!$A$3:$I$7,5,FALSE),0))</f>
        <v>800</v>
      </c>
      <c r="S1027" s="2" t="str">
        <f>IF(OR(C1027="РЦК макси",C1027="РЦЧ SKU"),"Не рахується в ліміт",IFERROR(VLOOKUP(D1027,'02_РЦ'!$A$3:$I$7,9,FALSE),"Немає РЦ"))</f>
        <v>В межах</v>
      </c>
    </row>
    <row r="1028" spans="1:19">
      <c r="A1028" s="2" t="str">
        <f>'06A_Варіанти'!A1019</f>
        <v>BASE_2440</v>
      </c>
      <c r="B1028" s="2" t="str">
        <f>'06A_Варіанти'!B1019</f>
        <v>TT_2440</v>
      </c>
      <c r="C1028" s="2" t="str">
        <f>'06A_Варіанти'!D1019</f>
        <v>Основний</v>
      </c>
      <c r="D1028" s="2" t="str">
        <f>'06A_Варіанти'!C1019</f>
        <v>РЦП</v>
      </c>
      <c r="E1028" s="2" t="str">
        <f>'06A_Варіанти'!S1019</f>
        <v>DIRECT</v>
      </c>
      <c r="F1028" s="2" t="str">
        <f>IF(O1028='06A_Варіанти'!E1019,'06A_Варіанти'!E$1,IF(O1028='06A_Варіанти'!F1019,'06A_Варіанти'!F$1,IF(O1028='06A_Варіанти'!G1019,'06A_Варіанти'!G$1,IF(O1028='06A_Варіанти'!H1019,'06A_Варіанти'!H$1,IF(O1028='06A_Варіанти'!I1019,'06A_Варіанти'!I$1,IF(O1028='06A_Варіанти'!J1019,'06A_Варіанти'!J$1,IF(O1028='06A_Варіанти'!K1019,'06A_Варіанти'!K$1,IF(O1028='06A_Варіанти'!L1019,'06A_Варіанти'!L$1,IF(O1028='06A_Варіанти'!M1019,'06A_Варіанти'!M$1,IF(O1028='06A_Варіанти'!N1019,'06A_Варіанти'!N$1,IF(O1028='06A_Варіанти'!O1019,'06A_Варіанти'!O$1,IF(O1028='06A_Варіанти'!P1019,'06A_Варіанти'!P$1,IF(O1028='06A_Варіанти'!Q1019,'06A_Варіанти'!Q$1,IF(O1028='06A_Варіанти'!R1019,'06A_Варіанти'!R$1,"НЕМАЄ МАРШРУТУ"))))))))))))))</f>
        <v>DIRECT</v>
      </c>
      <c r="G1028" s="2" t="str">
        <f t="shared" si="105"/>
        <v>БЕЗ ЗМІН</v>
      </c>
      <c r="H1028" s="2">
        <f>IF(G1028="НЕМАЄ МАРШРУТУ",0,O1028-'06A_Варіанти'!T1019)</f>
        <v>0</v>
      </c>
      <c r="I1028" s="2">
        <f>IFERROR(INDEX('04_Потоки'!$E:$E,MATCH(A1028,'04_Потоки'!$A:$A,0)),0)</f>
        <v>2.2389999999999999</v>
      </c>
      <c r="J1028" s="2">
        <f t="shared" si="106"/>
        <v>1</v>
      </c>
      <c r="K1028" s="2">
        <f>IF(C1028="РЦК макси",0,2*'06A_Варіанти'!T1019*J1028)</f>
        <v>549.6</v>
      </c>
      <c r="L1028" s="2">
        <f t="shared" si="107"/>
        <v>549.6</v>
      </c>
      <c r="M1028" s="2">
        <f t="shared" si="108"/>
        <v>0</v>
      </c>
      <c r="N1028" s="9">
        <f t="shared" si="109"/>
        <v>0</v>
      </c>
      <c r="O1028" s="2">
        <f>MIN(IF('07A_Конструктор'!$D$5="Так",'06A_Варіанти'!E1019,1E+99),IF('07A_Конструктор'!$D$6="Так",'06A_Варіанти'!F1019,1E+99),IF('07A_Конструктор'!$D$7="Так",'06A_Варіанти'!G1019,1E+99),IF('07A_Конструктор'!$D$8="Так",'06A_Варіанти'!H1019,1E+99),IF('07A_Конструктор'!$D$9="Так",'06A_Варіанти'!I1019,1E+99),IF('07A_Конструктор'!$D$10="Так",'06A_Варіанти'!J1019,1E+99),IF('07A_Конструктор'!$D$11="Так",'06A_Варіанти'!K1019,1E+99),IF('07A_Конструктор'!$D$12="Так",'06A_Варіанти'!L1019,1E+99),IF('07A_Конструктор'!$D$13="Так",'06A_Варіанти'!M1019,1E+99),IF('07A_Конструктор'!$D$14="Так",'06A_Варіанти'!N1019,1E+99),IF('07A_Конструктор'!$D$15="Так",'06A_Варіанти'!O1019,1E+99),IF('07A_Конструктор'!$D$16="Так",'06A_Варіанти'!P1019,1E+99),IF('07A_Конструктор'!$D$17="Так",'06A_Варіанти'!Q1019,1E+99),IF('06A_Варіанти'!R1019="",1E+99,'06A_Варіанти'!R1019))</f>
        <v>274.8</v>
      </c>
      <c r="P1028" s="2" t="str">
        <f t="shared" si="110"/>
        <v>5 т</v>
      </c>
      <c r="Q1028" s="2">
        <f t="shared" si="111"/>
        <v>14</v>
      </c>
      <c r="R1028" s="2">
        <f>IF(OR(C1028="РЦК макси",C1028="РЦЧ SKU"),"SKU-потік",IFERROR(VLOOKUP(D1028,'02_РЦ'!$A$3:$I$7,5,FALSE),0))</f>
        <v>800</v>
      </c>
      <c r="S1028" s="2" t="str">
        <f>IF(OR(C1028="РЦК макси",C1028="РЦЧ SKU"),"Не рахується в ліміт",IFERROR(VLOOKUP(D1028,'02_РЦ'!$A$3:$I$7,9,FALSE),"Немає РЦ"))</f>
        <v>В межах</v>
      </c>
    </row>
    <row r="1029" spans="1:19">
      <c r="A1029" s="2" t="str">
        <f>'06A_Варіанти'!A1020</f>
        <v>BASE_2446</v>
      </c>
      <c r="B1029" s="2" t="str">
        <f>'06A_Варіанти'!B1020</f>
        <v>TT_2446</v>
      </c>
      <c r="C1029" s="2" t="str">
        <f>'06A_Варіанти'!D1020</f>
        <v>Основний</v>
      </c>
      <c r="D1029" s="2" t="str">
        <f>'06A_Варіанти'!C1020</f>
        <v>РЦВ</v>
      </c>
      <c r="E1029" s="2" t="str">
        <f>'06A_Варіанти'!S1020</f>
        <v>DIRECT</v>
      </c>
      <c r="F1029" s="2" t="str">
        <f>IF(O1029='06A_Варіанти'!E1020,'06A_Варіанти'!E$1,IF(O1029='06A_Варіанти'!F1020,'06A_Варіанти'!F$1,IF(O1029='06A_Варіанти'!G1020,'06A_Варіанти'!G$1,IF(O1029='06A_Варіанти'!H1020,'06A_Варіанти'!H$1,IF(O1029='06A_Варіанти'!I1020,'06A_Варіанти'!I$1,IF(O1029='06A_Варіанти'!J1020,'06A_Варіанти'!J$1,IF(O1029='06A_Варіанти'!K1020,'06A_Варіанти'!K$1,IF(O1029='06A_Варіанти'!L1020,'06A_Варіанти'!L$1,IF(O1029='06A_Варіанти'!M1020,'06A_Варіанти'!M$1,IF(O1029='06A_Варіанти'!N1020,'06A_Варіанти'!N$1,IF(O1029='06A_Варіанти'!O1020,'06A_Варіанти'!O$1,IF(O1029='06A_Варіанти'!P1020,'06A_Варіанти'!P$1,IF(O1029='06A_Варіанти'!Q1020,'06A_Варіанти'!Q$1,IF(O1029='06A_Варіанти'!R1020,'06A_Варіанти'!R$1,"НЕМАЄ МАРШРУТУ"))))))))))))))</f>
        <v>DIRECT</v>
      </c>
      <c r="G1029" s="2" t="str">
        <f t="shared" si="105"/>
        <v>БЕЗ ЗМІН</v>
      </c>
      <c r="H1029" s="2">
        <f>IF(G1029="НЕМАЄ МАРШРУТУ",0,O1029-'06A_Варіанти'!T1020)</f>
        <v>0</v>
      </c>
      <c r="I1029" s="2">
        <f>IFERROR(INDEX('04_Потоки'!$E:$E,MATCH(A1029,'04_Потоки'!$A:$A,0)),0)</f>
        <v>2.2389999999999999</v>
      </c>
      <c r="J1029" s="2">
        <f t="shared" si="106"/>
        <v>1</v>
      </c>
      <c r="K1029" s="2">
        <f>IF(C1029="РЦК макси",0,2*'06A_Варіанти'!T1020*J1029)</f>
        <v>888.6</v>
      </c>
      <c r="L1029" s="2">
        <f t="shared" si="107"/>
        <v>888.6</v>
      </c>
      <c r="M1029" s="2">
        <f t="shared" si="108"/>
        <v>0</v>
      </c>
      <c r="N1029" s="9">
        <f t="shared" si="109"/>
        <v>0</v>
      </c>
      <c r="O1029" s="2">
        <f>MIN(IF('07A_Конструктор'!$D$5="Так",'06A_Варіанти'!E1020,1E+99),IF('07A_Конструктор'!$D$6="Так",'06A_Варіанти'!F1020,1E+99),IF('07A_Конструктор'!$D$7="Так",'06A_Варіанти'!G1020,1E+99),IF('07A_Конструктор'!$D$8="Так",'06A_Варіанти'!H1020,1E+99),IF('07A_Конструктор'!$D$9="Так",'06A_Варіанти'!I1020,1E+99),IF('07A_Конструктор'!$D$10="Так",'06A_Варіанти'!J1020,1E+99),IF('07A_Конструктор'!$D$11="Так",'06A_Варіанти'!K1020,1E+99),IF('07A_Конструктор'!$D$12="Так",'06A_Варіанти'!L1020,1E+99),IF('07A_Конструктор'!$D$13="Так",'06A_Варіанти'!M1020,1E+99),IF('07A_Конструктор'!$D$14="Так",'06A_Варіанти'!N1020,1E+99),IF('07A_Конструктор'!$D$15="Так",'06A_Варіанти'!O1020,1E+99),IF('07A_Конструктор'!$D$16="Так",'06A_Варіанти'!P1020,1E+99),IF('07A_Конструктор'!$D$17="Так",'06A_Варіанти'!Q1020,1E+99),IF('06A_Варіанти'!R1020="",1E+99,'06A_Варіанти'!R1020))</f>
        <v>444.3</v>
      </c>
      <c r="P1029" s="2" t="str">
        <f t="shared" si="110"/>
        <v>5 т</v>
      </c>
      <c r="Q1029" s="2">
        <f t="shared" si="111"/>
        <v>14</v>
      </c>
      <c r="R1029" s="2">
        <f>IF(OR(C1029="РЦК макси",C1029="РЦЧ SKU"),"SKU-потік",IFERROR(VLOOKUP(D1029,'02_РЦ'!$A$3:$I$7,5,FALSE),0))</f>
        <v>500</v>
      </c>
      <c r="S1029" s="2" t="str">
        <f>IF(OR(C1029="РЦК макси",C1029="РЦЧ SKU"),"Не рахується в ліміт",IFERROR(VLOOKUP(D1029,'02_РЦ'!$A$3:$I$7,9,FALSE),"Немає РЦ"))</f>
        <v>В межах</v>
      </c>
    </row>
    <row r="1030" spans="1:19">
      <c r="A1030" s="2" t="str">
        <f>'06A_Варіанти'!A1021</f>
        <v>BASE_2449</v>
      </c>
      <c r="B1030" s="2" t="str">
        <f>'06A_Варіанти'!B1021</f>
        <v>TT_2449</v>
      </c>
      <c r="C1030" s="2" t="str">
        <f>'06A_Варіанти'!D1021</f>
        <v>Основний</v>
      </c>
      <c r="D1030" s="2" t="str">
        <f>'06A_Варіанти'!C1021</f>
        <v>РЦК</v>
      </c>
      <c r="E1030" s="2" t="str">
        <f>'06A_Варіанти'!S1021</f>
        <v>DIRECT</v>
      </c>
      <c r="F1030" s="2" t="str">
        <f>IF(O1030='06A_Варіанти'!E1021,'06A_Варіанти'!E$1,IF(O1030='06A_Варіанти'!F1021,'06A_Варіанти'!F$1,IF(O1030='06A_Варіанти'!G1021,'06A_Варіанти'!G$1,IF(O1030='06A_Варіанти'!H1021,'06A_Варіанти'!H$1,IF(O1030='06A_Варіанти'!I1021,'06A_Варіанти'!I$1,IF(O1030='06A_Варіанти'!J1021,'06A_Варіанти'!J$1,IF(O1030='06A_Варіанти'!K1021,'06A_Варіанти'!K$1,IF(O1030='06A_Варіанти'!L1021,'06A_Варіанти'!L$1,IF(O1030='06A_Варіанти'!M1021,'06A_Варіанти'!M$1,IF(O1030='06A_Варіанти'!N1021,'06A_Варіанти'!N$1,IF(O1030='06A_Варіанти'!O1021,'06A_Варіанти'!O$1,IF(O1030='06A_Варіанти'!P1021,'06A_Варіанти'!P$1,IF(O1030='06A_Варіанти'!Q1021,'06A_Варіанти'!Q$1,IF(O1030='06A_Варіанти'!R1021,'06A_Варіанти'!R$1,"НЕМАЄ МАРШРУТУ"))))))))))))))</f>
        <v>DIRECT</v>
      </c>
      <c r="G1030" s="2" t="str">
        <f t="shared" si="105"/>
        <v>БЕЗ ЗМІН</v>
      </c>
      <c r="H1030" s="2">
        <f>IF(G1030="НЕМАЄ МАРШРУТУ",0,O1030-'06A_Варіанти'!T1021)</f>
        <v>0</v>
      </c>
      <c r="I1030" s="2">
        <f>IFERROR(INDEX('04_Потоки'!$E:$E,MATCH(A1030,'04_Потоки'!$A:$A,0)),0)</f>
        <v>2.2389999999999999</v>
      </c>
      <c r="J1030" s="2">
        <f t="shared" si="106"/>
        <v>1</v>
      </c>
      <c r="K1030" s="2">
        <f>IF(C1030="РЦК макси",0,2*'06A_Варіанти'!T1021*J1030)</f>
        <v>1010.8</v>
      </c>
      <c r="L1030" s="2">
        <f t="shared" si="107"/>
        <v>1010.8</v>
      </c>
      <c r="M1030" s="2">
        <f t="shared" si="108"/>
        <v>0</v>
      </c>
      <c r="N1030" s="9">
        <f t="shared" si="109"/>
        <v>0</v>
      </c>
      <c r="O1030" s="2">
        <f>MIN(IF('07A_Конструктор'!$D$5="Так",'06A_Варіанти'!E1021,1E+99),IF('07A_Конструктор'!$D$6="Так",'06A_Варіанти'!F1021,1E+99),IF('07A_Конструктор'!$D$7="Так",'06A_Варіанти'!G1021,1E+99),IF('07A_Конструктор'!$D$8="Так",'06A_Варіанти'!H1021,1E+99),IF('07A_Конструктор'!$D$9="Так",'06A_Варіанти'!I1021,1E+99),IF('07A_Конструктор'!$D$10="Так",'06A_Варіанти'!J1021,1E+99),IF('07A_Конструктор'!$D$11="Так",'06A_Варіанти'!K1021,1E+99),IF('07A_Конструктор'!$D$12="Так",'06A_Варіанти'!L1021,1E+99),IF('07A_Конструктор'!$D$13="Так",'06A_Варіанти'!M1021,1E+99),IF('07A_Конструктор'!$D$14="Так",'06A_Варіанти'!N1021,1E+99),IF('07A_Конструктор'!$D$15="Так",'06A_Варіанти'!O1021,1E+99),IF('07A_Конструктор'!$D$16="Так",'06A_Варіанти'!P1021,1E+99),IF('07A_Конструктор'!$D$17="Так",'06A_Варіанти'!Q1021,1E+99),IF('06A_Варіанти'!R1021="",1E+99,'06A_Варіанти'!R1021))</f>
        <v>505.4</v>
      </c>
      <c r="P1030" s="2" t="str">
        <f t="shared" si="110"/>
        <v>5 т</v>
      </c>
      <c r="Q1030" s="2">
        <f t="shared" si="111"/>
        <v>14</v>
      </c>
      <c r="R1030" s="2">
        <f>IF(OR(C1030="РЦК макси",C1030="РЦЧ SKU"),"SKU-потік",IFERROR(VLOOKUP(D1030,'02_РЦ'!$A$3:$I$7,5,FALSE),0))</f>
        <v>200</v>
      </c>
      <c r="S1030" s="2" t="str">
        <f>IF(OR(C1030="РЦК макси",C1030="РЦЧ SKU"),"Не рахується в ліміт",IFERROR(VLOOKUP(D1030,'02_РЦ'!$A$3:$I$7,9,FALSE),"Немає РЦ"))</f>
        <v>В межах</v>
      </c>
    </row>
    <row r="1031" spans="1:19">
      <c r="A1031" s="2" t="str">
        <f>'06A_Варіанти'!A1022</f>
        <v>BASE_2452</v>
      </c>
      <c r="B1031" s="2" t="str">
        <f>'06A_Варіанти'!B1022</f>
        <v>TT_2452</v>
      </c>
      <c r="C1031" s="2" t="str">
        <f>'06A_Варіанти'!D1022</f>
        <v>Основний</v>
      </c>
      <c r="D1031" s="2" t="str">
        <f>'06A_Варіанти'!C1022</f>
        <v>РЦВ</v>
      </c>
      <c r="E1031" s="2" t="str">
        <f>'06A_Варіанти'!S1022</f>
        <v>DIRECT</v>
      </c>
      <c r="F1031" s="2" t="str">
        <f>IF(O1031='06A_Варіанти'!E1022,'06A_Варіанти'!E$1,IF(O1031='06A_Варіанти'!F1022,'06A_Варіанти'!F$1,IF(O1031='06A_Варіанти'!G1022,'06A_Варіанти'!G$1,IF(O1031='06A_Варіанти'!H1022,'06A_Варіанти'!H$1,IF(O1031='06A_Варіанти'!I1022,'06A_Варіанти'!I$1,IF(O1031='06A_Варіанти'!J1022,'06A_Варіанти'!J$1,IF(O1031='06A_Варіанти'!K1022,'06A_Варіанти'!K$1,IF(O1031='06A_Варіанти'!L1022,'06A_Варіанти'!L$1,IF(O1031='06A_Варіанти'!M1022,'06A_Варіанти'!M$1,IF(O1031='06A_Варіанти'!N1022,'06A_Варіанти'!N$1,IF(O1031='06A_Варіанти'!O1022,'06A_Варіанти'!O$1,IF(O1031='06A_Варіанти'!P1022,'06A_Варіанти'!P$1,IF(O1031='06A_Варіанти'!Q1022,'06A_Варіанти'!Q$1,IF(O1031='06A_Варіанти'!R1022,'06A_Варіанти'!R$1,"НЕМАЄ МАРШРУТУ"))))))))))))))</f>
        <v>DIRECT</v>
      </c>
      <c r="G1031" s="2" t="str">
        <f t="shared" si="105"/>
        <v>БЕЗ ЗМІН</v>
      </c>
      <c r="H1031" s="2">
        <f>IF(G1031="НЕМАЄ МАРШРУТУ",0,O1031-'06A_Варіанти'!T1022)</f>
        <v>0</v>
      </c>
      <c r="I1031" s="2">
        <f>IFERROR(INDEX('04_Потоки'!$E:$E,MATCH(A1031,'04_Потоки'!$A:$A,0)),0)</f>
        <v>2.2389999999999999</v>
      </c>
      <c r="J1031" s="2">
        <f t="shared" si="106"/>
        <v>1</v>
      </c>
      <c r="K1031" s="2">
        <f>IF(C1031="РЦК макси",0,2*'06A_Варіанти'!T1022*J1031)</f>
        <v>406.6</v>
      </c>
      <c r="L1031" s="2">
        <f t="shared" si="107"/>
        <v>406.6</v>
      </c>
      <c r="M1031" s="2">
        <f t="shared" si="108"/>
        <v>0</v>
      </c>
      <c r="N1031" s="9">
        <f t="shared" si="109"/>
        <v>0</v>
      </c>
      <c r="O1031" s="2">
        <f>MIN(IF('07A_Конструктор'!$D$5="Так",'06A_Варіанти'!E1022,1E+99),IF('07A_Конструктор'!$D$6="Так",'06A_Варіанти'!F1022,1E+99),IF('07A_Конструктор'!$D$7="Так",'06A_Варіанти'!G1022,1E+99),IF('07A_Конструктор'!$D$8="Так",'06A_Варіанти'!H1022,1E+99),IF('07A_Конструктор'!$D$9="Так",'06A_Варіанти'!I1022,1E+99),IF('07A_Конструктор'!$D$10="Так",'06A_Варіанти'!J1022,1E+99),IF('07A_Конструктор'!$D$11="Так",'06A_Варіанти'!K1022,1E+99),IF('07A_Конструктор'!$D$12="Так",'06A_Варіанти'!L1022,1E+99),IF('07A_Конструктор'!$D$13="Так",'06A_Варіанти'!M1022,1E+99),IF('07A_Конструктор'!$D$14="Так",'06A_Варіанти'!N1022,1E+99),IF('07A_Конструктор'!$D$15="Так",'06A_Варіанти'!O1022,1E+99),IF('07A_Конструктор'!$D$16="Так",'06A_Варіанти'!P1022,1E+99),IF('07A_Конструктор'!$D$17="Так",'06A_Варіанти'!Q1022,1E+99),IF('06A_Варіанти'!R1022="",1E+99,'06A_Варіанти'!R1022))</f>
        <v>203.3</v>
      </c>
      <c r="P1031" s="2" t="str">
        <f t="shared" si="110"/>
        <v>5 т</v>
      </c>
      <c r="Q1031" s="2">
        <f t="shared" si="111"/>
        <v>14</v>
      </c>
      <c r="R1031" s="2">
        <f>IF(OR(C1031="РЦК макси",C1031="РЦЧ SKU"),"SKU-потік",IFERROR(VLOOKUP(D1031,'02_РЦ'!$A$3:$I$7,5,FALSE),0))</f>
        <v>500</v>
      </c>
      <c r="S1031" s="2" t="str">
        <f>IF(OR(C1031="РЦК макси",C1031="РЦЧ SKU"),"Не рахується в ліміт",IFERROR(VLOOKUP(D1031,'02_РЦ'!$A$3:$I$7,9,FALSE),"Немає РЦ"))</f>
        <v>В межах</v>
      </c>
    </row>
    <row r="1032" spans="1:19">
      <c r="A1032" s="2" t="str">
        <f>'06A_Варіанти'!A1023</f>
        <v>BASE_2453</v>
      </c>
      <c r="B1032" s="2" t="str">
        <f>'06A_Варіанти'!B1023</f>
        <v>TT_2453</v>
      </c>
      <c r="C1032" s="2" t="str">
        <f>'06A_Варіанти'!D1023</f>
        <v>Основний</v>
      </c>
      <c r="D1032" s="2" t="str">
        <f>'06A_Варіанти'!C1023</f>
        <v>РЦВ</v>
      </c>
      <c r="E1032" s="2" t="str">
        <f>'06A_Варіанти'!S1023</f>
        <v>DIRECT</v>
      </c>
      <c r="F1032" s="2" t="str">
        <f>IF(O1032='06A_Варіанти'!E1023,'06A_Варіанти'!E$1,IF(O1032='06A_Варіанти'!F1023,'06A_Варіанти'!F$1,IF(O1032='06A_Варіанти'!G1023,'06A_Варіанти'!G$1,IF(O1032='06A_Варіанти'!H1023,'06A_Варіанти'!H$1,IF(O1032='06A_Варіанти'!I1023,'06A_Варіанти'!I$1,IF(O1032='06A_Варіанти'!J1023,'06A_Варіанти'!J$1,IF(O1032='06A_Варіанти'!K1023,'06A_Варіанти'!K$1,IF(O1032='06A_Варіанти'!L1023,'06A_Варіанти'!L$1,IF(O1032='06A_Варіанти'!M1023,'06A_Варіанти'!M$1,IF(O1032='06A_Варіанти'!N1023,'06A_Варіанти'!N$1,IF(O1032='06A_Варіанти'!O1023,'06A_Варіанти'!O$1,IF(O1032='06A_Варіанти'!P1023,'06A_Варіанти'!P$1,IF(O1032='06A_Варіанти'!Q1023,'06A_Варіанти'!Q$1,IF(O1032='06A_Варіанти'!R1023,'06A_Варіанти'!R$1,"НЕМАЄ МАРШРУТУ"))))))))))))))</f>
        <v>DIRECT</v>
      </c>
      <c r="G1032" s="2" t="str">
        <f t="shared" si="105"/>
        <v>БЕЗ ЗМІН</v>
      </c>
      <c r="H1032" s="2">
        <f>IF(G1032="НЕМАЄ МАРШРУТУ",0,O1032-'06A_Варіанти'!T1023)</f>
        <v>0</v>
      </c>
      <c r="I1032" s="2">
        <f>IFERROR(INDEX('04_Потоки'!$E:$E,MATCH(A1032,'04_Потоки'!$A:$A,0)),0)</f>
        <v>2.2389999999999999</v>
      </c>
      <c r="J1032" s="2">
        <f t="shared" si="106"/>
        <v>1</v>
      </c>
      <c r="K1032" s="2">
        <f>IF(C1032="РЦК макси",0,2*'06A_Варіанти'!T1023*J1032)</f>
        <v>899.2</v>
      </c>
      <c r="L1032" s="2">
        <f t="shared" si="107"/>
        <v>899.2</v>
      </c>
      <c r="M1032" s="2">
        <f t="shared" si="108"/>
        <v>0</v>
      </c>
      <c r="N1032" s="9">
        <f t="shared" si="109"/>
        <v>0</v>
      </c>
      <c r="O1032" s="2">
        <f>MIN(IF('07A_Конструктор'!$D$5="Так",'06A_Варіанти'!E1023,1E+99),IF('07A_Конструктор'!$D$6="Так",'06A_Варіанти'!F1023,1E+99),IF('07A_Конструктор'!$D$7="Так",'06A_Варіанти'!G1023,1E+99),IF('07A_Конструктор'!$D$8="Так",'06A_Варіанти'!H1023,1E+99),IF('07A_Конструктор'!$D$9="Так",'06A_Варіанти'!I1023,1E+99),IF('07A_Конструктор'!$D$10="Так",'06A_Варіанти'!J1023,1E+99),IF('07A_Конструктор'!$D$11="Так",'06A_Варіанти'!K1023,1E+99),IF('07A_Конструктор'!$D$12="Так",'06A_Варіанти'!L1023,1E+99),IF('07A_Конструктор'!$D$13="Так",'06A_Варіанти'!M1023,1E+99),IF('07A_Конструктор'!$D$14="Так",'06A_Варіанти'!N1023,1E+99),IF('07A_Конструктор'!$D$15="Так",'06A_Варіанти'!O1023,1E+99),IF('07A_Конструктор'!$D$16="Так",'06A_Варіанти'!P1023,1E+99),IF('07A_Конструктор'!$D$17="Так",'06A_Варіанти'!Q1023,1E+99),IF('06A_Варіанти'!R1023="",1E+99,'06A_Варіанти'!R1023))</f>
        <v>449.6</v>
      </c>
      <c r="P1032" s="2" t="str">
        <f t="shared" si="110"/>
        <v>5 т</v>
      </c>
      <c r="Q1032" s="2">
        <f t="shared" si="111"/>
        <v>14</v>
      </c>
      <c r="R1032" s="2">
        <f>IF(OR(C1032="РЦК макси",C1032="РЦЧ SKU"),"SKU-потік",IFERROR(VLOOKUP(D1032,'02_РЦ'!$A$3:$I$7,5,FALSE),0))</f>
        <v>500</v>
      </c>
      <c r="S1032" s="2" t="str">
        <f>IF(OR(C1032="РЦК макси",C1032="РЦЧ SKU"),"Не рахується в ліміт",IFERROR(VLOOKUP(D1032,'02_РЦ'!$A$3:$I$7,9,FALSE),"Немає РЦ"))</f>
        <v>В межах</v>
      </c>
    </row>
    <row r="1033" spans="1:19">
      <c r="A1033" s="2" t="str">
        <f>'06A_Варіанти'!A1024</f>
        <v>BASE_2458</v>
      </c>
      <c r="B1033" s="2" t="str">
        <f>'06A_Варіанти'!B1024</f>
        <v>TT_2458</v>
      </c>
      <c r="C1033" s="2" t="str">
        <f>'06A_Варіанти'!D1024</f>
        <v>Основний</v>
      </c>
      <c r="D1033" s="2" t="str">
        <f>'06A_Варіанти'!C1024</f>
        <v>РЦВ</v>
      </c>
      <c r="E1033" s="2" t="str">
        <f>'06A_Варіанти'!S1024</f>
        <v>DIRECT</v>
      </c>
      <c r="F1033" s="2" t="str">
        <f>IF(O1033='06A_Варіанти'!E1024,'06A_Варіанти'!E$1,IF(O1033='06A_Варіанти'!F1024,'06A_Варіанти'!F$1,IF(O1033='06A_Варіанти'!G1024,'06A_Варіанти'!G$1,IF(O1033='06A_Варіанти'!H1024,'06A_Варіанти'!H$1,IF(O1033='06A_Варіанти'!I1024,'06A_Варіанти'!I$1,IF(O1033='06A_Варіанти'!J1024,'06A_Варіанти'!J$1,IF(O1033='06A_Варіанти'!K1024,'06A_Варіанти'!K$1,IF(O1033='06A_Варіанти'!L1024,'06A_Варіанти'!L$1,IF(O1033='06A_Варіанти'!M1024,'06A_Варіанти'!M$1,IF(O1033='06A_Варіанти'!N1024,'06A_Варіанти'!N$1,IF(O1033='06A_Варіанти'!O1024,'06A_Варіанти'!O$1,IF(O1033='06A_Варіанти'!P1024,'06A_Варіанти'!P$1,IF(O1033='06A_Варіанти'!Q1024,'06A_Варіанти'!Q$1,IF(O1033='06A_Варіанти'!R1024,'06A_Варіанти'!R$1,"НЕМАЄ МАРШРУТУ"))))))))))))))</f>
        <v>DIRECT</v>
      </c>
      <c r="G1033" s="2" t="str">
        <f t="shared" si="105"/>
        <v>БЕЗ ЗМІН</v>
      </c>
      <c r="H1033" s="2">
        <f>IF(G1033="НЕМАЄ МАРШРУТУ",0,O1033-'06A_Варіанти'!T1024)</f>
        <v>0</v>
      </c>
      <c r="I1033" s="2">
        <f>IFERROR(INDEX('04_Потоки'!$E:$E,MATCH(A1033,'04_Потоки'!$A:$A,0)),0)</f>
        <v>2.2389999999999999</v>
      </c>
      <c r="J1033" s="2">
        <f t="shared" si="106"/>
        <v>1</v>
      </c>
      <c r="K1033" s="2">
        <f>IF(C1033="РЦК макси",0,2*'06A_Варіанти'!T1024*J1033)</f>
        <v>828.6</v>
      </c>
      <c r="L1033" s="2">
        <f t="shared" si="107"/>
        <v>828.6</v>
      </c>
      <c r="M1033" s="2">
        <f t="shared" si="108"/>
        <v>0</v>
      </c>
      <c r="N1033" s="9">
        <f t="shared" si="109"/>
        <v>0</v>
      </c>
      <c r="O1033" s="2">
        <f>MIN(IF('07A_Конструктор'!$D$5="Так",'06A_Варіанти'!E1024,1E+99),IF('07A_Конструктор'!$D$6="Так",'06A_Варіанти'!F1024,1E+99),IF('07A_Конструктор'!$D$7="Так",'06A_Варіанти'!G1024,1E+99),IF('07A_Конструктор'!$D$8="Так",'06A_Варіанти'!H1024,1E+99),IF('07A_Конструктор'!$D$9="Так",'06A_Варіанти'!I1024,1E+99),IF('07A_Конструктор'!$D$10="Так",'06A_Варіанти'!J1024,1E+99),IF('07A_Конструктор'!$D$11="Так",'06A_Варіанти'!K1024,1E+99),IF('07A_Конструктор'!$D$12="Так",'06A_Варіанти'!L1024,1E+99),IF('07A_Конструктор'!$D$13="Так",'06A_Варіанти'!M1024,1E+99),IF('07A_Конструктор'!$D$14="Так",'06A_Варіанти'!N1024,1E+99),IF('07A_Конструктор'!$D$15="Так",'06A_Варіанти'!O1024,1E+99),IF('07A_Конструктор'!$D$16="Так",'06A_Варіанти'!P1024,1E+99),IF('07A_Конструктор'!$D$17="Так",'06A_Варіанти'!Q1024,1E+99),IF('06A_Варіанти'!R1024="",1E+99,'06A_Варіанти'!R1024))</f>
        <v>414.3</v>
      </c>
      <c r="P1033" s="2" t="str">
        <f t="shared" si="110"/>
        <v>5 т</v>
      </c>
      <c r="Q1033" s="2">
        <f t="shared" si="111"/>
        <v>14</v>
      </c>
      <c r="R1033" s="2">
        <f>IF(OR(C1033="РЦК макси",C1033="РЦЧ SKU"),"SKU-потік",IFERROR(VLOOKUP(D1033,'02_РЦ'!$A$3:$I$7,5,FALSE),0))</f>
        <v>500</v>
      </c>
      <c r="S1033" s="2" t="str">
        <f>IF(OR(C1033="РЦК макси",C1033="РЦЧ SKU"),"Не рахується в ліміт",IFERROR(VLOOKUP(D1033,'02_РЦ'!$A$3:$I$7,9,FALSE),"Немає РЦ"))</f>
        <v>В межах</v>
      </c>
    </row>
    <row r="1034" spans="1:19">
      <c r="A1034" s="2" t="str">
        <f>'06A_Варіанти'!A1025</f>
        <v>BASE_2463</v>
      </c>
      <c r="B1034" s="2" t="str">
        <f>'06A_Варіанти'!B1025</f>
        <v>TT_2463</v>
      </c>
      <c r="C1034" s="2" t="str">
        <f>'06A_Варіанти'!D1025</f>
        <v>Основний</v>
      </c>
      <c r="D1034" s="2" t="str">
        <f>'06A_Варіанти'!C1025</f>
        <v>РЦВ</v>
      </c>
      <c r="E1034" s="2" t="str">
        <f>'06A_Варіанти'!S1025</f>
        <v>DIRECT</v>
      </c>
      <c r="F1034" s="2" t="str">
        <f>IF(O1034='06A_Варіанти'!E1025,'06A_Варіанти'!E$1,IF(O1034='06A_Варіанти'!F1025,'06A_Варіанти'!F$1,IF(O1034='06A_Варіанти'!G1025,'06A_Варіанти'!G$1,IF(O1034='06A_Варіанти'!H1025,'06A_Варіанти'!H$1,IF(O1034='06A_Варіанти'!I1025,'06A_Варіанти'!I$1,IF(O1034='06A_Варіанти'!J1025,'06A_Варіанти'!J$1,IF(O1034='06A_Варіанти'!K1025,'06A_Варіанти'!K$1,IF(O1034='06A_Варіанти'!L1025,'06A_Варіанти'!L$1,IF(O1034='06A_Варіанти'!M1025,'06A_Варіанти'!M$1,IF(O1034='06A_Варіанти'!N1025,'06A_Варіанти'!N$1,IF(O1034='06A_Варіанти'!O1025,'06A_Варіанти'!O$1,IF(O1034='06A_Варіанти'!P1025,'06A_Варіанти'!P$1,IF(O1034='06A_Варіанти'!Q1025,'06A_Варіанти'!Q$1,IF(O1034='06A_Варіанти'!R1025,'06A_Варіанти'!R$1,"НЕМАЄ МАРШРУТУ"))))))))))))))</f>
        <v>DIRECT</v>
      </c>
      <c r="G1034" s="2" t="str">
        <f t="shared" si="105"/>
        <v>БЕЗ ЗМІН</v>
      </c>
      <c r="H1034" s="2">
        <f>IF(G1034="НЕМАЄ МАРШРУТУ",0,O1034-'06A_Варіанти'!T1025)</f>
        <v>0</v>
      </c>
      <c r="I1034" s="2">
        <f>IFERROR(INDEX('04_Потоки'!$E:$E,MATCH(A1034,'04_Потоки'!$A:$A,0)),0)</f>
        <v>2.2389999999999999</v>
      </c>
      <c r="J1034" s="2">
        <f t="shared" si="106"/>
        <v>1</v>
      </c>
      <c r="K1034" s="2">
        <f>IF(C1034="РЦК макси",0,2*'06A_Варіанти'!T1025*J1034)</f>
        <v>28.2</v>
      </c>
      <c r="L1034" s="2">
        <f t="shared" si="107"/>
        <v>28.2</v>
      </c>
      <c r="M1034" s="2">
        <f t="shared" si="108"/>
        <v>0</v>
      </c>
      <c r="N1034" s="9">
        <f t="shared" si="109"/>
        <v>0</v>
      </c>
      <c r="O1034" s="2">
        <f>MIN(IF('07A_Конструктор'!$D$5="Так",'06A_Варіанти'!E1025,1E+99),IF('07A_Конструктор'!$D$6="Так",'06A_Варіанти'!F1025,1E+99),IF('07A_Конструктор'!$D$7="Так",'06A_Варіанти'!G1025,1E+99),IF('07A_Конструктор'!$D$8="Так",'06A_Варіанти'!H1025,1E+99),IF('07A_Конструктор'!$D$9="Так",'06A_Варіанти'!I1025,1E+99),IF('07A_Конструктор'!$D$10="Так",'06A_Варіанти'!J1025,1E+99),IF('07A_Конструктор'!$D$11="Так",'06A_Варіанти'!K1025,1E+99),IF('07A_Конструктор'!$D$12="Так",'06A_Варіанти'!L1025,1E+99),IF('07A_Конструктор'!$D$13="Так",'06A_Варіанти'!M1025,1E+99),IF('07A_Конструктор'!$D$14="Так",'06A_Варіанти'!N1025,1E+99),IF('07A_Конструктор'!$D$15="Так",'06A_Варіанти'!O1025,1E+99),IF('07A_Конструктор'!$D$16="Так",'06A_Варіанти'!P1025,1E+99),IF('07A_Конструктор'!$D$17="Так",'06A_Варіанти'!Q1025,1E+99),IF('06A_Варіанти'!R1025="",1E+99,'06A_Варіанти'!R1025))</f>
        <v>14.1</v>
      </c>
      <c r="P1034" s="2" t="str">
        <f t="shared" si="110"/>
        <v>5 т</v>
      </c>
      <c r="Q1034" s="2">
        <f t="shared" si="111"/>
        <v>14</v>
      </c>
      <c r="R1034" s="2">
        <f>IF(OR(C1034="РЦК макси",C1034="РЦЧ SKU"),"SKU-потік",IFERROR(VLOOKUP(D1034,'02_РЦ'!$A$3:$I$7,5,FALSE),0))</f>
        <v>500</v>
      </c>
      <c r="S1034" s="2" t="str">
        <f>IF(OR(C1034="РЦК макси",C1034="РЦЧ SKU"),"Не рахується в ліміт",IFERROR(VLOOKUP(D1034,'02_РЦ'!$A$3:$I$7,9,FALSE),"Немає РЦ"))</f>
        <v>В межах</v>
      </c>
    </row>
    <row r="1035" spans="1:19">
      <c r="A1035" s="2" t="str">
        <f>'06A_Варіанти'!A1026</f>
        <v>BASE_2467</v>
      </c>
      <c r="B1035" s="2" t="str">
        <f>'06A_Варіанти'!B1026</f>
        <v>TT_2467</v>
      </c>
      <c r="C1035" s="2" t="str">
        <f>'06A_Варіанти'!D1026</f>
        <v>Основний</v>
      </c>
      <c r="D1035" s="2" t="str">
        <f>'06A_Варіанти'!C1026</f>
        <v>РЦП</v>
      </c>
      <c r="E1035" s="2" t="str">
        <f>'06A_Варіанти'!S1026</f>
        <v>DIRECT</v>
      </c>
      <c r="F1035" s="2" t="str">
        <f>IF(O1035='06A_Варіанти'!E1026,'06A_Варіанти'!E$1,IF(O1035='06A_Варіанти'!F1026,'06A_Варіанти'!F$1,IF(O1035='06A_Варіанти'!G1026,'06A_Варіанти'!G$1,IF(O1035='06A_Варіанти'!H1026,'06A_Варіанти'!H$1,IF(O1035='06A_Варіанти'!I1026,'06A_Варіанти'!I$1,IF(O1035='06A_Варіанти'!J1026,'06A_Варіанти'!J$1,IF(O1035='06A_Варіанти'!K1026,'06A_Варіанти'!K$1,IF(O1035='06A_Варіанти'!L1026,'06A_Варіанти'!L$1,IF(O1035='06A_Варіанти'!M1026,'06A_Варіанти'!M$1,IF(O1035='06A_Варіанти'!N1026,'06A_Варіанти'!N$1,IF(O1035='06A_Варіанти'!O1026,'06A_Варіанти'!O$1,IF(O1035='06A_Варіанти'!P1026,'06A_Варіанти'!P$1,IF(O1035='06A_Варіанти'!Q1026,'06A_Варіанти'!Q$1,IF(O1035='06A_Варіанти'!R1026,'06A_Варіанти'!R$1,"НЕМАЄ МАРШРУТУ"))))))))))))))</f>
        <v>DIRECT</v>
      </c>
      <c r="G1035" s="2" t="str">
        <f t="shared" ref="G1035:G1098" si="112">IF(O1035&gt;1E+90,"НЕМАЄ МАРШРУТУ",IF(F1035=E1035,"БЕЗ ЗМІН","ЗМІНЕНО"))</f>
        <v>БЕЗ ЗМІН</v>
      </c>
      <c r="H1035" s="2">
        <f>IF(G1035="НЕМАЄ МАРШРУТУ",0,O1035-'06A_Варіанти'!T1026)</f>
        <v>0</v>
      </c>
      <c r="I1035" s="2">
        <f>IFERROR(INDEX('04_Потоки'!$E:$E,MATCH(A1035,'04_Потоки'!$A:$A,0)),0)</f>
        <v>2.2389999999999999</v>
      </c>
      <c r="J1035" s="2">
        <f t="shared" ref="J1035:J1098" si="113">ROUNDUP(I1035/20,0)</f>
        <v>1</v>
      </c>
      <c r="K1035" s="2">
        <f>IF(C1035="РЦК макси",0,2*'06A_Варіанти'!T1026*J1035)</f>
        <v>406.2</v>
      </c>
      <c r="L1035" s="2">
        <f t="shared" ref="L1035:L1098" si="114">IF(C1035="РЦК макси",0,IF(G1035="НЕМАЄ МАРШРУТУ",0,2*O1035*J1035))</f>
        <v>406.2</v>
      </c>
      <c r="M1035" s="2">
        <f t="shared" ref="M1035:M1098" si="115">L1035-K1035</f>
        <v>0</v>
      </c>
      <c r="N1035" s="9">
        <f t="shared" ref="N1035:N1098" si="116">IFERROR(M1035/K1035,0)</f>
        <v>0</v>
      </c>
      <c r="O1035" s="2">
        <f>MIN(IF('07A_Конструктор'!$D$5="Так",'06A_Варіанти'!E1026,1E+99),IF('07A_Конструктор'!$D$6="Так",'06A_Варіанти'!F1026,1E+99),IF('07A_Конструктор'!$D$7="Так",'06A_Варіанти'!G1026,1E+99),IF('07A_Конструктор'!$D$8="Так",'06A_Варіанти'!H1026,1E+99),IF('07A_Конструктор'!$D$9="Так",'06A_Варіанти'!I1026,1E+99),IF('07A_Конструктор'!$D$10="Так",'06A_Варіанти'!J1026,1E+99),IF('07A_Конструктор'!$D$11="Так",'06A_Варіанти'!K1026,1E+99),IF('07A_Конструктор'!$D$12="Так",'06A_Варіанти'!L1026,1E+99),IF('07A_Конструктор'!$D$13="Так",'06A_Варіанти'!M1026,1E+99),IF('07A_Конструктор'!$D$14="Так",'06A_Варіанти'!N1026,1E+99),IF('07A_Конструктор'!$D$15="Так",'06A_Варіанти'!O1026,1E+99),IF('07A_Конструктор'!$D$16="Так",'06A_Варіанти'!P1026,1E+99),IF('07A_Конструктор'!$D$17="Так",'06A_Варіанти'!Q1026,1E+99),IF('06A_Варіанти'!R1026="",1E+99,'06A_Варіанти'!R1026))</f>
        <v>203.1</v>
      </c>
      <c r="P1035" s="2" t="str">
        <f t="shared" ref="P1035:P1098" si="117">IF(C1035="РЦК макси","Не моделюється",IF(MOD(I1035,20)=0,"10 т",IF(MOD(I1035,20)&lt;=14,"5 т",IF(MOD(I1035,20)&lt;=16,"7 т","10 т"))))</f>
        <v>5 т</v>
      </c>
      <c r="Q1035" s="2">
        <f t="shared" ref="Q1035:Q1098" si="118">IF(P1035="Не моделюється",0,IF(P1035="5 т",14,IF(P1035="7 т",16,20)))</f>
        <v>14</v>
      </c>
      <c r="R1035" s="2">
        <f>IF(OR(C1035="РЦК макси",C1035="РЦЧ SKU"),"SKU-потік",IFERROR(VLOOKUP(D1035,'02_РЦ'!$A$3:$I$7,5,FALSE),0))</f>
        <v>800</v>
      </c>
      <c r="S1035" s="2" t="str">
        <f>IF(OR(C1035="РЦК макси",C1035="РЦЧ SKU"),"Не рахується в ліміт",IFERROR(VLOOKUP(D1035,'02_РЦ'!$A$3:$I$7,9,FALSE),"Немає РЦ"))</f>
        <v>В межах</v>
      </c>
    </row>
    <row r="1036" spans="1:19">
      <c r="A1036" s="2" t="str">
        <f>'06A_Варіанти'!A1027</f>
        <v>BASE_2468</v>
      </c>
      <c r="B1036" s="2" t="str">
        <f>'06A_Варіанти'!B1027</f>
        <v>TT_2468</v>
      </c>
      <c r="C1036" s="2" t="str">
        <f>'06A_Варіанти'!D1027</f>
        <v>Основний</v>
      </c>
      <c r="D1036" s="2" t="str">
        <f>'06A_Варіанти'!C1027</f>
        <v>РЦВ</v>
      </c>
      <c r="E1036" s="2" t="str">
        <f>'06A_Варіанти'!S1027</f>
        <v>DIRECT</v>
      </c>
      <c r="F1036" s="2" t="str">
        <f>IF(O1036='06A_Варіанти'!E1027,'06A_Варіанти'!E$1,IF(O1036='06A_Варіанти'!F1027,'06A_Варіанти'!F$1,IF(O1036='06A_Варіанти'!G1027,'06A_Варіанти'!G$1,IF(O1036='06A_Варіанти'!H1027,'06A_Варіанти'!H$1,IF(O1036='06A_Варіанти'!I1027,'06A_Варіанти'!I$1,IF(O1036='06A_Варіанти'!J1027,'06A_Варіанти'!J$1,IF(O1036='06A_Варіанти'!K1027,'06A_Варіанти'!K$1,IF(O1036='06A_Варіанти'!L1027,'06A_Варіанти'!L$1,IF(O1036='06A_Варіанти'!M1027,'06A_Варіанти'!M$1,IF(O1036='06A_Варіанти'!N1027,'06A_Варіанти'!N$1,IF(O1036='06A_Варіанти'!O1027,'06A_Варіанти'!O$1,IF(O1036='06A_Варіанти'!P1027,'06A_Варіанти'!P$1,IF(O1036='06A_Варіанти'!Q1027,'06A_Варіанти'!Q$1,IF(O1036='06A_Варіанти'!R1027,'06A_Варіанти'!R$1,"НЕМАЄ МАРШРУТУ"))))))))))))))</f>
        <v>DIRECT</v>
      </c>
      <c r="G1036" s="2" t="str">
        <f t="shared" si="112"/>
        <v>БЕЗ ЗМІН</v>
      </c>
      <c r="H1036" s="2">
        <f>IF(G1036="НЕМАЄ МАРШРУТУ",0,O1036-'06A_Варіанти'!T1027)</f>
        <v>0</v>
      </c>
      <c r="I1036" s="2">
        <f>IFERROR(INDEX('04_Потоки'!$E:$E,MATCH(A1036,'04_Потоки'!$A:$A,0)),0)</f>
        <v>2.2389999999999999</v>
      </c>
      <c r="J1036" s="2">
        <f t="shared" si="113"/>
        <v>1</v>
      </c>
      <c r="K1036" s="2">
        <f>IF(C1036="РЦК макси",0,2*'06A_Варіанти'!T1027*J1036)</f>
        <v>347.8</v>
      </c>
      <c r="L1036" s="2">
        <f t="shared" si="114"/>
        <v>347.8</v>
      </c>
      <c r="M1036" s="2">
        <f t="shared" si="115"/>
        <v>0</v>
      </c>
      <c r="N1036" s="9">
        <f t="shared" si="116"/>
        <v>0</v>
      </c>
      <c r="O1036" s="2">
        <f>MIN(IF('07A_Конструктор'!$D$5="Так",'06A_Варіанти'!E1027,1E+99),IF('07A_Конструктор'!$D$6="Так",'06A_Варіанти'!F1027,1E+99),IF('07A_Конструктор'!$D$7="Так",'06A_Варіанти'!G1027,1E+99),IF('07A_Конструктор'!$D$8="Так",'06A_Варіанти'!H1027,1E+99),IF('07A_Конструктор'!$D$9="Так",'06A_Варіанти'!I1027,1E+99),IF('07A_Конструктор'!$D$10="Так",'06A_Варіанти'!J1027,1E+99),IF('07A_Конструктор'!$D$11="Так",'06A_Варіанти'!K1027,1E+99),IF('07A_Конструктор'!$D$12="Так",'06A_Варіанти'!L1027,1E+99),IF('07A_Конструктор'!$D$13="Так",'06A_Варіанти'!M1027,1E+99),IF('07A_Конструктор'!$D$14="Так",'06A_Варіанти'!N1027,1E+99),IF('07A_Конструктор'!$D$15="Так",'06A_Варіанти'!O1027,1E+99),IF('07A_Конструктор'!$D$16="Так",'06A_Варіанти'!P1027,1E+99),IF('07A_Конструктор'!$D$17="Так",'06A_Варіанти'!Q1027,1E+99),IF('06A_Варіанти'!R1027="",1E+99,'06A_Варіанти'!R1027))</f>
        <v>173.9</v>
      </c>
      <c r="P1036" s="2" t="str">
        <f t="shared" si="117"/>
        <v>5 т</v>
      </c>
      <c r="Q1036" s="2">
        <f t="shared" si="118"/>
        <v>14</v>
      </c>
      <c r="R1036" s="2">
        <f>IF(OR(C1036="РЦК макси",C1036="РЦЧ SKU"),"SKU-потік",IFERROR(VLOOKUP(D1036,'02_РЦ'!$A$3:$I$7,5,FALSE),0))</f>
        <v>500</v>
      </c>
      <c r="S1036" s="2" t="str">
        <f>IF(OR(C1036="РЦК макси",C1036="РЦЧ SKU"),"Не рахується в ліміт",IFERROR(VLOOKUP(D1036,'02_РЦ'!$A$3:$I$7,9,FALSE),"Немає РЦ"))</f>
        <v>В межах</v>
      </c>
    </row>
    <row r="1037" spans="1:19">
      <c r="A1037" s="2" t="str">
        <f>'06A_Варіанти'!A1028</f>
        <v>BASE_2481</v>
      </c>
      <c r="B1037" s="2" t="str">
        <f>'06A_Варіанти'!B1028</f>
        <v>TT_2481</v>
      </c>
      <c r="C1037" s="2" t="str">
        <f>'06A_Варіанти'!D1028</f>
        <v>Основний</v>
      </c>
      <c r="D1037" s="2" t="str">
        <f>'06A_Варіанти'!C1028</f>
        <v>РЦК</v>
      </c>
      <c r="E1037" s="2" t="str">
        <f>'06A_Варіанти'!S1028</f>
        <v>DIRECT</v>
      </c>
      <c r="F1037" s="2" t="str">
        <f>IF(O1037='06A_Варіанти'!E1028,'06A_Варіанти'!E$1,IF(O1037='06A_Варіанти'!F1028,'06A_Варіанти'!F$1,IF(O1037='06A_Варіанти'!G1028,'06A_Варіанти'!G$1,IF(O1037='06A_Варіанти'!H1028,'06A_Варіанти'!H$1,IF(O1037='06A_Варіанти'!I1028,'06A_Варіанти'!I$1,IF(O1037='06A_Варіанти'!J1028,'06A_Варіанти'!J$1,IF(O1037='06A_Варіанти'!K1028,'06A_Варіанти'!K$1,IF(O1037='06A_Варіанти'!L1028,'06A_Варіанти'!L$1,IF(O1037='06A_Варіанти'!M1028,'06A_Варіанти'!M$1,IF(O1037='06A_Варіанти'!N1028,'06A_Варіанти'!N$1,IF(O1037='06A_Варіанти'!O1028,'06A_Варіанти'!O$1,IF(O1037='06A_Варіанти'!P1028,'06A_Варіанти'!P$1,IF(O1037='06A_Варіанти'!Q1028,'06A_Варіанти'!Q$1,IF(O1037='06A_Варіанти'!R1028,'06A_Варіанти'!R$1,"НЕМАЄ МАРШРУТУ"))))))))))))))</f>
        <v>DIRECT</v>
      </c>
      <c r="G1037" s="2" t="str">
        <f t="shared" si="112"/>
        <v>БЕЗ ЗМІН</v>
      </c>
      <c r="H1037" s="2">
        <f>IF(G1037="НЕМАЄ МАРШРУТУ",0,O1037-'06A_Варіанти'!T1028)</f>
        <v>0</v>
      </c>
      <c r="I1037" s="2">
        <f>IFERROR(INDEX('04_Потоки'!$E:$E,MATCH(A1037,'04_Потоки'!$A:$A,0)),0)</f>
        <v>2.2389999999999999</v>
      </c>
      <c r="J1037" s="2">
        <f t="shared" si="113"/>
        <v>1</v>
      </c>
      <c r="K1037" s="2">
        <f>IF(C1037="РЦК макси",0,2*'06A_Варіанти'!T1028*J1037)</f>
        <v>1380.6</v>
      </c>
      <c r="L1037" s="2">
        <f t="shared" si="114"/>
        <v>1380.6</v>
      </c>
      <c r="M1037" s="2">
        <f t="shared" si="115"/>
        <v>0</v>
      </c>
      <c r="N1037" s="9">
        <f t="shared" si="116"/>
        <v>0</v>
      </c>
      <c r="O1037" s="2">
        <f>MIN(IF('07A_Конструктор'!$D$5="Так",'06A_Варіанти'!E1028,1E+99),IF('07A_Конструктор'!$D$6="Так",'06A_Варіанти'!F1028,1E+99),IF('07A_Конструктор'!$D$7="Так",'06A_Варіанти'!G1028,1E+99),IF('07A_Конструктор'!$D$8="Так",'06A_Варіанти'!H1028,1E+99),IF('07A_Конструктор'!$D$9="Так",'06A_Варіанти'!I1028,1E+99),IF('07A_Конструктор'!$D$10="Так",'06A_Варіанти'!J1028,1E+99),IF('07A_Конструктор'!$D$11="Так",'06A_Варіанти'!K1028,1E+99),IF('07A_Конструктор'!$D$12="Так",'06A_Варіанти'!L1028,1E+99),IF('07A_Конструктор'!$D$13="Так",'06A_Варіанти'!M1028,1E+99),IF('07A_Конструктор'!$D$14="Так",'06A_Варіанти'!N1028,1E+99),IF('07A_Конструктор'!$D$15="Так",'06A_Варіанти'!O1028,1E+99),IF('07A_Конструктор'!$D$16="Так",'06A_Варіанти'!P1028,1E+99),IF('07A_Конструктор'!$D$17="Так",'06A_Варіанти'!Q1028,1E+99),IF('06A_Варіанти'!R1028="",1E+99,'06A_Варіанти'!R1028))</f>
        <v>690.3</v>
      </c>
      <c r="P1037" s="2" t="str">
        <f t="shared" si="117"/>
        <v>5 т</v>
      </c>
      <c r="Q1037" s="2">
        <f t="shared" si="118"/>
        <v>14</v>
      </c>
      <c r="R1037" s="2">
        <f>IF(OR(C1037="РЦК макси",C1037="РЦЧ SKU"),"SKU-потік",IFERROR(VLOOKUP(D1037,'02_РЦ'!$A$3:$I$7,5,FALSE),0))</f>
        <v>200</v>
      </c>
      <c r="S1037" s="2" t="str">
        <f>IF(OR(C1037="РЦК макси",C1037="РЦЧ SKU"),"Не рахується в ліміт",IFERROR(VLOOKUP(D1037,'02_РЦ'!$A$3:$I$7,9,FALSE),"Немає РЦ"))</f>
        <v>В межах</v>
      </c>
    </row>
    <row r="1038" spans="1:19">
      <c r="A1038" s="2" t="str">
        <f>'06A_Варіанти'!A1029</f>
        <v>BASE_2483</v>
      </c>
      <c r="B1038" s="2" t="str">
        <f>'06A_Варіанти'!B1029</f>
        <v>TT_2483</v>
      </c>
      <c r="C1038" s="2" t="str">
        <f>'06A_Варіанти'!D1029</f>
        <v>Основний</v>
      </c>
      <c r="D1038" s="2" t="str">
        <f>'06A_Варіанти'!C1029</f>
        <v>РЦК</v>
      </c>
      <c r="E1038" s="2" t="str">
        <f>'06A_Варіанти'!S1029</f>
        <v>DIRECT</v>
      </c>
      <c r="F1038" s="2" t="str">
        <f>IF(O1038='06A_Варіанти'!E1029,'06A_Варіанти'!E$1,IF(O1038='06A_Варіанти'!F1029,'06A_Варіанти'!F$1,IF(O1038='06A_Варіанти'!G1029,'06A_Варіанти'!G$1,IF(O1038='06A_Варіанти'!H1029,'06A_Варіанти'!H$1,IF(O1038='06A_Варіанти'!I1029,'06A_Варіанти'!I$1,IF(O1038='06A_Варіанти'!J1029,'06A_Варіанти'!J$1,IF(O1038='06A_Варіанти'!K1029,'06A_Варіанти'!K$1,IF(O1038='06A_Варіанти'!L1029,'06A_Варіанти'!L$1,IF(O1038='06A_Варіанти'!M1029,'06A_Варіанти'!M$1,IF(O1038='06A_Варіанти'!N1029,'06A_Варіанти'!N$1,IF(O1038='06A_Варіанти'!O1029,'06A_Варіанти'!O$1,IF(O1038='06A_Варіанти'!P1029,'06A_Варіанти'!P$1,IF(O1038='06A_Варіанти'!Q1029,'06A_Варіанти'!Q$1,IF(O1038='06A_Варіанти'!R1029,'06A_Варіанти'!R$1,"НЕМАЄ МАРШРУТУ"))))))))))))))</f>
        <v>DIRECT</v>
      </c>
      <c r="G1038" s="2" t="str">
        <f t="shared" si="112"/>
        <v>БЕЗ ЗМІН</v>
      </c>
      <c r="H1038" s="2">
        <f>IF(G1038="НЕМАЄ МАРШРУТУ",0,O1038-'06A_Варіанти'!T1029)</f>
        <v>0</v>
      </c>
      <c r="I1038" s="2">
        <f>IFERROR(INDEX('04_Потоки'!$E:$E,MATCH(A1038,'04_Потоки'!$A:$A,0)),0)</f>
        <v>2.2389999999999999</v>
      </c>
      <c r="J1038" s="2">
        <f t="shared" si="113"/>
        <v>1</v>
      </c>
      <c r="K1038" s="2">
        <f>IF(C1038="РЦК макси",0,2*'06A_Варіанти'!T1029*J1038)</f>
        <v>1306.5999999999999</v>
      </c>
      <c r="L1038" s="2">
        <f t="shared" si="114"/>
        <v>1306.5999999999999</v>
      </c>
      <c r="M1038" s="2">
        <f t="shared" si="115"/>
        <v>0</v>
      </c>
      <c r="N1038" s="9">
        <f t="shared" si="116"/>
        <v>0</v>
      </c>
      <c r="O1038" s="2">
        <f>MIN(IF('07A_Конструктор'!$D$5="Так",'06A_Варіанти'!E1029,1E+99),IF('07A_Конструктор'!$D$6="Так",'06A_Варіанти'!F1029,1E+99),IF('07A_Конструктор'!$D$7="Так",'06A_Варіанти'!G1029,1E+99),IF('07A_Конструктор'!$D$8="Так",'06A_Варіанти'!H1029,1E+99),IF('07A_Конструктор'!$D$9="Так",'06A_Варіанти'!I1029,1E+99),IF('07A_Конструктор'!$D$10="Так",'06A_Варіанти'!J1029,1E+99),IF('07A_Конструктор'!$D$11="Так",'06A_Варіанти'!K1029,1E+99),IF('07A_Конструктор'!$D$12="Так",'06A_Варіанти'!L1029,1E+99),IF('07A_Конструктор'!$D$13="Так",'06A_Варіанти'!M1029,1E+99),IF('07A_Конструктор'!$D$14="Так",'06A_Варіанти'!N1029,1E+99),IF('07A_Конструктор'!$D$15="Так",'06A_Варіанти'!O1029,1E+99),IF('07A_Конструктор'!$D$16="Так",'06A_Варіанти'!P1029,1E+99),IF('07A_Конструктор'!$D$17="Так",'06A_Варіанти'!Q1029,1E+99),IF('06A_Варіанти'!R1029="",1E+99,'06A_Варіанти'!R1029))</f>
        <v>653.29999999999995</v>
      </c>
      <c r="P1038" s="2" t="str">
        <f t="shared" si="117"/>
        <v>5 т</v>
      </c>
      <c r="Q1038" s="2">
        <f t="shared" si="118"/>
        <v>14</v>
      </c>
      <c r="R1038" s="2">
        <f>IF(OR(C1038="РЦК макси",C1038="РЦЧ SKU"),"SKU-потік",IFERROR(VLOOKUP(D1038,'02_РЦ'!$A$3:$I$7,5,FALSE),0))</f>
        <v>200</v>
      </c>
      <c r="S1038" s="2" t="str">
        <f>IF(OR(C1038="РЦК макси",C1038="РЦЧ SKU"),"Не рахується в ліміт",IFERROR(VLOOKUP(D1038,'02_РЦ'!$A$3:$I$7,9,FALSE),"Немає РЦ"))</f>
        <v>В межах</v>
      </c>
    </row>
    <row r="1039" spans="1:19">
      <c r="A1039" s="2" t="str">
        <f>'06A_Варіанти'!A1030</f>
        <v>BASE_2482</v>
      </c>
      <c r="B1039" s="2" t="str">
        <f>'06A_Варіанти'!B1030</f>
        <v>TT_2482</v>
      </c>
      <c r="C1039" s="2" t="str">
        <f>'06A_Варіанти'!D1030</f>
        <v>Основний</v>
      </c>
      <c r="D1039" s="2" t="str">
        <f>'06A_Варіанти'!C1030</f>
        <v>РЦВ</v>
      </c>
      <c r="E1039" s="2" t="str">
        <f>'06A_Варіанти'!S1030</f>
        <v>DIRECT</v>
      </c>
      <c r="F1039" s="2" t="str">
        <f>IF(O1039='06A_Варіанти'!E1030,'06A_Варіанти'!E$1,IF(O1039='06A_Варіанти'!F1030,'06A_Варіанти'!F$1,IF(O1039='06A_Варіанти'!G1030,'06A_Варіанти'!G$1,IF(O1039='06A_Варіанти'!H1030,'06A_Варіанти'!H$1,IF(O1039='06A_Варіанти'!I1030,'06A_Варіанти'!I$1,IF(O1039='06A_Варіанти'!J1030,'06A_Варіанти'!J$1,IF(O1039='06A_Варіанти'!K1030,'06A_Варіанти'!K$1,IF(O1039='06A_Варіанти'!L1030,'06A_Варіанти'!L$1,IF(O1039='06A_Варіанти'!M1030,'06A_Варіанти'!M$1,IF(O1039='06A_Варіанти'!N1030,'06A_Варіанти'!N$1,IF(O1039='06A_Варіанти'!O1030,'06A_Варіанти'!O$1,IF(O1039='06A_Варіанти'!P1030,'06A_Варіанти'!P$1,IF(O1039='06A_Варіанти'!Q1030,'06A_Варіанти'!Q$1,IF(O1039='06A_Варіанти'!R1030,'06A_Варіанти'!R$1,"НЕМАЄ МАРШРУТУ"))))))))))))))</f>
        <v>DIRECT</v>
      </c>
      <c r="G1039" s="2" t="str">
        <f t="shared" si="112"/>
        <v>БЕЗ ЗМІН</v>
      </c>
      <c r="H1039" s="2">
        <f>IF(G1039="НЕМАЄ МАРШРУТУ",0,O1039-'06A_Варіанти'!T1030)</f>
        <v>0</v>
      </c>
      <c r="I1039" s="2">
        <f>IFERROR(INDEX('04_Потоки'!$E:$E,MATCH(A1039,'04_Потоки'!$A:$A,0)),0)</f>
        <v>2.2389999999999999</v>
      </c>
      <c r="J1039" s="2">
        <f t="shared" si="113"/>
        <v>1</v>
      </c>
      <c r="K1039" s="2">
        <f>IF(C1039="РЦК макси",0,2*'06A_Варіанти'!T1030*J1039)</f>
        <v>895.6</v>
      </c>
      <c r="L1039" s="2">
        <f t="shared" si="114"/>
        <v>895.6</v>
      </c>
      <c r="M1039" s="2">
        <f t="shared" si="115"/>
        <v>0</v>
      </c>
      <c r="N1039" s="9">
        <f t="shared" si="116"/>
        <v>0</v>
      </c>
      <c r="O1039" s="2">
        <f>MIN(IF('07A_Конструктор'!$D$5="Так",'06A_Варіанти'!E1030,1E+99),IF('07A_Конструктор'!$D$6="Так",'06A_Варіанти'!F1030,1E+99),IF('07A_Конструктор'!$D$7="Так",'06A_Варіанти'!G1030,1E+99),IF('07A_Конструктор'!$D$8="Так",'06A_Варіанти'!H1030,1E+99),IF('07A_Конструктор'!$D$9="Так",'06A_Варіанти'!I1030,1E+99),IF('07A_Конструктор'!$D$10="Так",'06A_Варіанти'!J1030,1E+99),IF('07A_Конструктор'!$D$11="Так",'06A_Варіанти'!K1030,1E+99),IF('07A_Конструктор'!$D$12="Так",'06A_Варіанти'!L1030,1E+99),IF('07A_Конструктор'!$D$13="Так",'06A_Варіанти'!M1030,1E+99),IF('07A_Конструктор'!$D$14="Так",'06A_Варіанти'!N1030,1E+99),IF('07A_Конструктор'!$D$15="Так",'06A_Варіанти'!O1030,1E+99),IF('07A_Конструктор'!$D$16="Так",'06A_Варіанти'!P1030,1E+99),IF('07A_Конструктор'!$D$17="Так",'06A_Варіанти'!Q1030,1E+99),IF('06A_Варіанти'!R1030="",1E+99,'06A_Варіанти'!R1030))</f>
        <v>447.8</v>
      </c>
      <c r="P1039" s="2" t="str">
        <f t="shared" si="117"/>
        <v>5 т</v>
      </c>
      <c r="Q1039" s="2">
        <f t="shared" si="118"/>
        <v>14</v>
      </c>
      <c r="R1039" s="2">
        <f>IF(OR(C1039="РЦК макси",C1039="РЦЧ SKU"),"SKU-потік",IFERROR(VLOOKUP(D1039,'02_РЦ'!$A$3:$I$7,5,FALSE),0))</f>
        <v>500</v>
      </c>
      <c r="S1039" s="2" t="str">
        <f>IF(OR(C1039="РЦК макси",C1039="РЦЧ SKU"),"Не рахується в ліміт",IFERROR(VLOOKUP(D1039,'02_РЦ'!$A$3:$I$7,9,FALSE),"Немає РЦ"))</f>
        <v>В межах</v>
      </c>
    </row>
    <row r="1040" spans="1:19">
      <c r="A1040" s="2" t="str">
        <f>'06A_Варіанти'!A1031</f>
        <v>BASE_2486</v>
      </c>
      <c r="B1040" s="2" t="str">
        <f>'06A_Варіанти'!B1031</f>
        <v>TT_2486</v>
      </c>
      <c r="C1040" s="2" t="str">
        <f>'06A_Варіанти'!D1031</f>
        <v>Основний</v>
      </c>
      <c r="D1040" s="2" t="str">
        <f>'06A_Варіанти'!C1031</f>
        <v>РЦВ</v>
      </c>
      <c r="E1040" s="2" t="str">
        <f>'06A_Варіанти'!S1031</f>
        <v>DIRECT</v>
      </c>
      <c r="F1040" s="2" t="str">
        <f>IF(O1040='06A_Варіанти'!E1031,'06A_Варіанти'!E$1,IF(O1040='06A_Варіанти'!F1031,'06A_Варіанти'!F$1,IF(O1040='06A_Варіанти'!G1031,'06A_Варіанти'!G$1,IF(O1040='06A_Варіанти'!H1031,'06A_Варіанти'!H$1,IF(O1040='06A_Варіанти'!I1031,'06A_Варіанти'!I$1,IF(O1040='06A_Варіанти'!J1031,'06A_Варіанти'!J$1,IF(O1040='06A_Варіанти'!K1031,'06A_Варіанти'!K$1,IF(O1040='06A_Варіанти'!L1031,'06A_Варіанти'!L$1,IF(O1040='06A_Варіанти'!M1031,'06A_Варіанти'!M$1,IF(O1040='06A_Варіанти'!N1031,'06A_Варіанти'!N$1,IF(O1040='06A_Варіанти'!O1031,'06A_Варіанти'!O$1,IF(O1040='06A_Варіанти'!P1031,'06A_Варіанти'!P$1,IF(O1040='06A_Варіанти'!Q1031,'06A_Варіанти'!Q$1,IF(O1040='06A_Варіанти'!R1031,'06A_Варіанти'!R$1,"НЕМАЄ МАРШРУТУ"))))))))))))))</f>
        <v>DIRECT</v>
      </c>
      <c r="G1040" s="2" t="str">
        <f t="shared" si="112"/>
        <v>БЕЗ ЗМІН</v>
      </c>
      <c r="H1040" s="2">
        <f>IF(G1040="НЕМАЄ МАРШРУТУ",0,O1040-'06A_Варіанти'!T1031)</f>
        <v>0</v>
      </c>
      <c r="I1040" s="2">
        <f>IFERROR(INDEX('04_Потоки'!$E:$E,MATCH(A1040,'04_Потоки'!$A:$A,0)),0)</f>
        <v>2.2389999999999999</v>
      </c>
      <c r="J1040" s="2">
        <f t="shared" si="113"/>
        <v>1</v>
      </c>
      <c r="K1040" s="2">
        <f>IF(C1040="РЦК макси",0,2*'06A_Варіанти'!T1031*J1040)</f>
        <v>347.4</v>
      </c>
      <c r="L1040" s="2">
        <f t="shared" si="114"/>
        <v>347.4</v>
      </c>
      <c r="M1040" s="2">
        <f t="shared" si="115"/>
        <v>0</v>
      </c>
      <c r="N1040" s="9">
        <f t="shared" si="116"/>
        <v>0</v>
      </c>
      <c r="O1040" s="2">
        <f>MIN(IF('07A_Конструктор'!$D$5="Так",'06A_Варіанти'!E1031,1E+99),IF('07A_Конструктор'!$D$6="Так",'06A_Варіанти'!F1031,1E+99),IF('07A_Конструктор'!$D$7="Так",'06A_Варіанти'!G1031,1E+99),IF('07A_Конструктор'!$D$8="Так",'06A_Варіанти'!H1031,1E+99),IF('07A_Конструктор'!$D$9="Так",'06A_Варіанти'!I1031,1E+99),IF('07A_Конструктор'!$D$10="Так",'06A_Варіанти'!J1031,1E+99),IF('07A_Конструктор'!$D$11="Так",'06A_Варіанти'!K1031,1E+99),IF('07A_Конструктор'!$D$12="Так",'06A_Варіанти'!L1031,1E+99),IF('07A_Конструктор'!$D$13="Так",'06A_Варіанти'!M1031,1E+99),IF('07A_Конструктор'!$D$14="Так",'06A_Варіанти'!N1031,1E+99),IF('07A_Конструктор'!$D$15="Так",'06A_Варіанти'!O1031,1E+99),IF('07A_Конструктор'!$D$16="Так",'06A_Варіанти'!P1031,1E+99),IF('07A_Конструктор'!$D$17="Так",'06A_Варіанти'!Q1031,1E+99),IF('06A_Варіанти'!R1031="",1E+99,'06A_Варіанти'!R1031))</f>
        <v>173.7</v>
      </c>
      <c r="P1040" s="2" t="str">
        <f t="shared" si="117"/>
        <v>5 т</v>
      </c>
      <c r="Q1040" s="2">
        <f t="shared" si="118"/>
        <v>14</v>
      </c>
      <c r="R1040" s="2">
        <f>IF(OR(C1040="РЦК макси",C1040="РЦЧ SKU"),"SKU-потік",IFERROR(VLOOKUP(D1040,'02_РЦ'!$A$3:$I$7,5,FALSE),0))</f>
        <v>500</v>
      </c>
      <c r="S1040" s="2" t="str">
        <f>IF(OR(C1040="РЦК макси",C1040="РЦЧ SKU"),"Не рахується в ліміт",IFERROR(VLOOKUP(D1040,'02_РЦ'!$A$3:$I$7,9,FALSE),"Немає РЦ"))</f>
        <v>В межах</v>
      </c>
    </row>
    <row r="1041" spans="1:19">
      <c r="A1041" s="2" t="str">
        <f>'06A_Варіанти'!A1032</f>
        <v>BASE_2487</v>
      </c>
      <c r="B1041" s="2" t="str">
        <f>'06A_Варіанти'!B1032</f>
        <v>TT_2487</v>
      </c>
      <c r="C1041" s="2" t="str">
        <f>'06A_Варіанти'!D1032</f>
        <v>Основний</v>
      </c>
      <c r="D1041" s="2" t="str">
        <f>'06A_Варіанти'!C1032</f>
        <v>РЦВ</v>
      </c>
      <c r="E1041" s="2" t="str">
        <f>'06A_Варіанти'!S1032</f>
        <v>DIRECT</v>
      </c>
      <c r="F1041" s="2" t="str">
        <f>IF(O1041='06A_Варіанти'!E1032,'06A_Варіанти'!E$1,IF(O1041='06A_Варіанти'!F1032,'06A_Варіанти'!F$1,IF(O1041='06A_Варіанти'!G1032,'06A_Варіанти'!G$1,IF(O1041='06A_Варіанти'!H1032,'06A_Варіанти'!H$1,IF(O1041='06A_Варіанти'!I1032,'06A_Варіанти'!I$1,IF(O1041='06A_Варіанти'!J1032,'06A_Варіанти'!J$1,IF(O1041='06A_Варіанти'!K1032,'06A_Варіанти'!K$1,IF(O1041='06A_Варіанти'!L1032,'06A_Варіанти'!L$1,IF(O1041='06A_Варіанти'!M1032,'06A_Варіанти'!M$1,IF(O1041='06A_Варіанти'!N1032,'06A_Варіанти'!N$1,IF(O1041='06A_Варіанти'!O1032,'06A_Варіанти'!O$1,IF(O1041='06A_Варіанти'!P1032,'06A_Варіанти'!P$1,IF(O1041='06A_Варіанти'!Q1032,'06A_Варіанти'!Q$1,IF(O1041='06A_Варіанти'!R1032,'06A_Варіанти'!R$1,"НЕМАЄ МАРШРУТУ"))))))))))))))</f>
        <v>DIRECT</v>
      </c>
      <c r="G1041" s="2" t="str">
        <f t="shared" si="112"/>
        <v>БЕЗ ЗМІН</v>
      </c>
      <c r="H1041" s="2">
        <f>IF(G1041="НЕМАЄ МАРШРУТУ",0,O1041-'06A_Варіанти'!T1032)</f>
        <v>0</v>
      </c>
      <c r="I1041" s="2">
        <f>IFERROR(INDEX('04_Потоки'!$E:$E,MATCH(A1041,'04_Потоки'!$A:$A,0)),0)</f>
        <v>2.2389999999999999</v>
      </c>
      <c r="J1041" s="2">
        <f t="shared" si="113"/>
        <v>1</v>
      </c>
      <c r="K1041" s="2">
        <f>IF(C1041="РЦК макси",0,2*'06A_Варіанти'!T1032*J1041)</f>
        <v>662</v>
      </c>
      <c r="L1041" s="2">
        <f t="shared" si="114"/>
        <v>662</v>
      </c>
      <c r="M1041" s="2">
        <f t="shared" si="115"/>
        <v>0</v>
      </c>
      <c r="N1041" s="9">
        <f t="shared" si="116"/>
        <v>0</v>
      </c>
      <c r="O1041" s="2">
        <f>MIN(IF('07A_Конструктор'!$D$5="Так",'06A_Варіанти'!E1032,1E+99),IF('07A_Конструктор'!$D$6="Так",'06A_Варіанти'!F1032,1E+99),IF('07A_Конструктор'!$D$7="Так",'06A_Варіанти'!G1032,1E+99),IF('07A_Конструктор'!$D$8="Так",'06A_Варіанти'!H1032,1E+99),IF('07A_Конструктор'!$D$9="Так",'06A_Варіанти'!I1032,1E+99),IF('07A_Конструктор'!$D$10="Так",'06A_Варіанти'!J1032,1E+99),IF('07A_Конструктор'!$D$11="Так",'06A_Варіанти'!K1032,1E+99),IF('07A_Конструктор'!$D$12="Так",'06A_Варіанти'!L1032,1E+99),IF('07A_Конструктор'!$D$13="Так",'06A_Варіанти'!M1032,1E+99),IF('07A_Конструктор'!$D$14="Так",'06A_Варіанти'!N1032,1E+99),IF('07A_Конструктор'!$D$15="Так",'06A_Варіанти'!O1032,1E+99),IF('07A_Конструктор'!$D$16="Так",'06A_Варіанти'!P1032,1E+99),IF('07A_Конструктор'!$D$17="Так",'06A_Варіанти'!Q1032,1E+99),IF('06A_Варіанти'!R1032="",1E+99,'06A_Варіанти'!R1032))</f>
        <v>331</v>
      </c>
      <c r="P1041" s="2" t="str">
        <f t="shared" si="117"/>
        <v>5 т</v>
      </c>
      <c r="Q1041" s="2">
        <f t="shared" si="118"/>
        <v>14</v>
      </c>
      <c r="R1041" s="2">
        <f>IF(OR(C1041="РЦК макси",C1041="РЦЧ SKU"),"SKU-потік",IFERROR(VLOOKUP(D1041,'02_РЦ'!$A$3:$I$7,5,FALSE),0))</f>
        <v>500</v>
      </c>
      <c r="S1041" s="2" t="str">
        <f>IF(OR(C1041="РЦК макси",C1041="РЦЧ SKU"),"Не рахується в ліміт",IFERROR(VLOOKUP(D1041,'02_РЦ'!$A$3:$I$7,9,FALSE),"Немає РЦ"))</f>
        <v>В межах</v>
      </c>
    </row>
    <row r="1042" spans="1:19">
      <c r="A1042" s="2" t="str">
        <f>'06A_Варіанти'!A1033</f>
        <v>BASE_2422</v>
      </c>
      <c r="B1042" s="2" t="str">
        <f>'06A_Варіанти'!B1033</f>
        <v>TT_2422</v>
      </c>
      <c r="C1042" s="2" t="str">
        <f>'06A_Варіанти'!D1033</f>
        <v>Основний</v>
      </c>
      <c r="D1042" s="2" t="str">
        <f>'06A_Варіанти'!C1033</f>
        <v>РЦП</v>
      </c>
      <c r="E1042" s="2" t="str">
        <f>'06A_Варіанти'!S1033</f>
        <v>DIRECT</v>
      </c>
      <c r="F1042" s="2" t="str">
        <f>IF(O1042='06A_Варіанти'!E1033,'06A_Варіанти'!E$1,IF(O1042='06A_Варіанти'!F1033,'06A_Варіанти'!F$1,IF(O1042='06A_Варіанти'!G1033,'06A_Варіанти'!G$1,IF(O1042='06A_Варіанти'!H1033,'06A_Варіанти'!H$1,IF(O1042='06A_Варіанти'!I1033,'06A_Варіанти'!I$1,IF(O1042='06A_Варіанти'!J1033,'06A_Варіанти'!J$1,IF(O1042='06A_Варіанти'!K1033,'06A_Варіанти'!K$1,IF(O1042='06A_Варіанти'!L1033,'06A_Варіанти'!L$1,IF(O1042='06A_Варіанти'!M1033,'06A_Варіанти'!M$1,IF(O1042='06A_Варіанти'!N1033,'06A_Варіанти'!N$1,IF(O1042='06A_Варіанти'!O1033,'06A_Варіанти'!O$1,IF(O1042='06A_Варіанти'!P1033,'06A_Варіанти'!P$1,IF(O1042='06A_Варіанти'!Q1033,'06A_Варіанти'!Q$1,IF(O1042='06A_Варіанти'!R1033,'06A_Варіанти'!R$1,"НЕМАЄ МАРШРУТУ"))))))))))))))</f>
        <v>DIRECT</v>
      </c>
      <c r="G1042" s="2" t="str">
        <f t="shared" si="112"/>
        <v>БЕЗ ЗМІН</v>
      </c>
      <c r="H1042" s="2">
        <f>IF(G1042="НЕМАЄ МАРШРУТУ",0,O1042-'06A_Варіанти'!T1033)</f>
        <v>0</v>
      </c>
      <c r="I1042" s="2">
        <f>IFERROR(INDEX('04_Потоки'!$E:$E,MATCH(A1042,'04_Потоки'!$A:$A,0)),0)</f>
        <v>2.2389999999999999</v>
      </c>
      <c r="J1042" s="2">
        <f t="shared" si="113"/>
        <v>1</v>
      </c>
      <c r="K1042" s="2">
        <f>IF(C1042="РЦК макси",0,2*'06A_Варіанти'!T1033*J1042)</f>
        <v>837.8</v>
      </c>
      <c r="L1042" s="2">
        <f t="shared" si="114"/>
        <v>837.8</v>
      </c>
      <c r="M1042" s="2">
        <f t="shared" si="115"/>
        <v>0</v>
      </c>
      <c r="N1042" s="9">
        <f t="shared" si="116"/>
        <v>0</v>
      </c>
      <c r="O1042" s="2">
        <f>MIN(IF('07A_Конструктор'!$D$5="Так",'06A_Варіанти'!E1033,1E+99),IF('07A_Конструктор'!$D$6="Так",'06A_Варіанти'!F1033,1E+99),IF('07A_Конструктор'!$D$7="Так",'06A_Варіанти'!G1033,1E+99),IF('07A_Конструктор'!$D$8="Так",'06A_Варіанти'!H1033,1E+99),IF('07A_Конструктор'!$D$9="Так",'06A_Варіанти'!I1033,1E+99),IF('07A_Конструктор'!$D$10="Так",'06A_Варіанти'!J1033,1E+99),IF('07A_Конструктор'!$D$11="Так",'06A_Варіанти'!K1033,1E+99),IF('07A_Конструктор'!$D$12="Так",'06A_Варіанти'!L1033,1E+99),IF('07A_Конструктор'!$D$13="Так",'06A_Варіанти'!M1033,1E+99),IF('07A_Конструктор'!$D$14="Так",'06A_Варіанти'!N1033,1E+99),IF('07A_Конструктор'!$D$15="Так",'06A_Варіанти'!O1033,1E+99),IF('07A_Конструктор'!$D$16="Так",'06A_Варіанти'!P1033,1E+99),IF('07A_Конструктор'!$D$17="Так",'06A_Варіанти'!Q1033,1E+99),IF('06A_Варіанти'!R1033="",1E+99,'06A_Варіанти'!R1033))</f>
        <v>418.9</v>
      </c>
      <c r="P1042" s="2" t="str">
        <f t="shared" si="117"/>
        <v>5 т</v>
      </c>
      <c r="Q1042" s="2">
        <f t="shared" si="118"/>
        <v>14</v>
      </c>
      <c r="R1042" s="2">
        <f>IF(OR(C1042="РЦК макси",C1042="РЦЧ SKU"),"SKU-потік",IFERROR(VLOOKUP(D1042,'02_РЦ'!$A$3:$I$7,5,FALSE),0))</f>
        <v>800</v>
      </c>
      <c r="S1042" s="2" t="str">
        <f>IF(OR(C1042="РЦК макси",C1042="РЦЧ SKU"),"Не рахується в ліміт",IFERROR(VLOOKUP(D1042,'02_РЦ'!$A$3:$I$7,9,FALSE),"Немає РЦ"))</f>
        <v>В межах</v>
      </c>
    </row>
    <row r="1043" spans="1:19">
      <c r="A1043" s="2" t="str">
        <f>'06A_Варіанти'!A1034</f>
        <v>BASE_2283</v>
      </c>
      <c r="B1043" s="2" t="str">
        <f>'06A_Варіанти'!B1034</f>
        <v>TT_2283</v>
      </c>
      <c r="C1043" s="2" t="str">
        <f>'06A_Варіанти'!D1034</f>
        <v>Основний</v>
      </c>
      <c r="D1043" s="2" t="str">
        <f>'06A_Варіанти'!C1034</f>
        <v>РЦВ</v>
      </c>
      <c r="E1043" s="2" t="str">
        <f>'06A_Варіанти'!S1034</f>
        <v>DIRECT</v>
      </c>
      <c r="F1043" s="2" t="str">
        <f>IF(O1043='06A_Варіанти'!E1034,'06A_Варіанти'!E$1,IF(O1043='06A_Варіанти'!F1034,'06A_Варіанти'!F$1,IF(O1043='06A_Варіанти'!G1034,'06A_Варіанти'!G$1,IF(O1043='06A_Варіанти'!H1034,'06A_Варіанти'!H$1,IF(O1043='06A_Варіанти'!I1034,'06A_Варіанти'!I$1,IF(O1043='06A_Варіанти'!J1034,'06A_Варіанти'!J$1,IF(O1043='06A_Варіанти'!K1034,'06A_Варіанти'!K$1,IF(O1043='06A_Варіанти'!L1034,'06A_Варіанти'!L$1,IF(O1043='06A_Варіанти'!M1034,'06A_Варіанти'!M$1,IF(O1043='06A_Варіанти'!N1034,'06A_Варіанти'!N$1,IF(O1043='06A_Варіанти'!O1034,'06A_Варіанти'!O$1,IF(O1043='06A_Варіанти'!P1034,'06A_Варіанти'!P$1,IF(O1043='06A_Варіанти'!Q1034,'06A_Варіанти'!Q$1,IF(O1043='06A_Варіанти'!R1034,'06A_Варіанти'!R$1,"НЕМАЄ МАРШРУТУ"))))))))))))))</f>
        <v>DIRECT</v>
      </c>
      <c r="G1043" s="2" t="str">
        <f t="shared" si="112"/>
        <v>БЕЗ ЗМІН</v>
      </c>
      <c r="H1043" s="2">
        <f>IF(G1043="НЕМАЄ МАРШРУТУ",0,O1043-'06A_Варіанти'!T1034)</f>
        <v>0</v>
      </c>
      <c r="I1043" s="2">
        <f>IFERROR(INDEX('04_Потоки'!$E:$E,MATCH(A1043,'04_Потоки'!$A:$A,0)),0)</f>
        <v>2.2389999999999999</v>
      </c>
      <c r="J1043" s="2">
        <f t="shared" si="113"/>
        <v>1</v>
      </c>
      <c r="K1043" s="2">
        <f>IF(C1043="РЦК макси",0,2*'06A_Варіанти'!T1034*J1043)</f>
        <v>389.8</v>
      </c>
      <c r="L1043" s="2">
        <f t="shared" si="114"/>
        <v>389.8</v>
      </c>
      <c r="M1043" s="2">
        <f t="shared" si="115"/>
        <v>0</v>
      </c>
      <c r="N1043" s="9">
        <f t="shared" si="116"/>
        <v>0</v>
      </c>
      <c r="O1043" s="2">
        <f>MIN(IF('07A_Конструктор'!$D$5="Так",'06A_Варіанти'!E1034,1E+99),IF('07A_Конструктор'!$D$6="Так",'06A_Варіанти'!F1034,1E+99),IF('07A_Конструктор'!$D$7="Так",'06A_Варіанти'!G1034,1E+99),IF('07A_Конструктор'!$D$8="Так",'06A_Варіанти'!H1034,1E+99),IF('07A_Конструктор'!$D$9="Так",'06A_Варіанти'!I1034,1E+99),IF('07A_Конструктор'!$D$10="Так",'06A_Варіанти'!J1034,1E+99),IF('07A_Конструктор'!$D$11="Так",'06A_Варіанти'!K1034,1E+99),IF('07A_Конструктор'!$D$12="Так",'06A_Варіанти'!L1034,1E+99),IF('07A_Конструктор'!$D$13="Так",'06A_Варіанти'!M1034,1E+99),IF('07A_Конструктор'!$D$14="Так",'06A_Варіанти'!N1034,1E+99),IF('07A_Конструктор'!$D$15="Так",'06A_Варіанти'!O1034,1E+99),IF('07A_Конструктор'!$D$16="Так",'06A_Варіанти'!P1034,1E+99),IF('07A_Конструктор'!$D$17="Так",'06A_Варіанти'!Q1034,1E+99),IF('06A_Варіанти'!R1034="",1E+99,'06A_Варіанти'!R1034))</f>
        <v>194.9</v>
      </c>
      <c r="P1043" s="2" t="str">
        <f t="shared" si="117"/>
        <v>5 т</v>
      </c>
      <c r="Q1043" s="2">
        <f t="shared" si="118"/>
        <v>14</v>
      </c>
      <c r="R1043" s="2">
        <f>IF(OR(C1043="РЦК макси",C1043="РЦЧ SKU"),"SKU-потік",IFERROR(VLOOKUP(D1043,'02_РЦ'!$A$3:$I$7,5,FALSE),0))</f>
        <v>500</v>
      </c>
      <c r="S1043" s="2" t="str">
        <f>IF(OR(C1043="РЦК макси",C1043="РЦЧ SKU"),"Не рахується в ліміт",IFERROR(VLOOKUP(D1043,'02_РЦ'!$A$3:$I$7,9,FALSE),"Немає РЦ"))</f>
        <v>В межах</v>
      </c>
    </row>
    <row r="1044" spans="1:19">
      <c r="A1044" s="2" t="str">
        <f>'06A_Варіанти'!A1035</f>
        <v>BASE_2337</v>
      </c>
      <c r="B1044" s="2" t="str">
        <f>'06A_Варіанти'!B1035</f>
        <v>TT_2337</v>
      </c>
      <c r="C1044" s="2" t="str">
        <f>'06A_Варіанти'!D1035</f>
        <v>Основний</v>
      </c>
      <c r="D1044" s="2" t="str">
        <f>'06A_Варіанти'!C1035</f>
        <v>РЦП</v>
      </c>
      <c r="E1044" s="2" t="str">
        <f>'06A_Варіанти'!S1035</f>
        <v>DIRECT</v>
      </c>
      <c r="F1044" s="2" t="str">
        <f>IF(O1044='06A_Варіанти'!E1035,'06A_Варіанти'!E$1,IF(O1044='06A_Варіанти'!F1035,'06A_Варіанти'!F$1,IF(O1044='06A_Варіанти'!G1035,'06A_Варіанти'!G$1,IF(O1044='06A_Варіанти'!H1035,'06A_Варіанти'!H$1,IF(O1044='06A_Варіанти'!I1035,'06A_Варіанти'!I$1,IF(O1044='06A_Варіанти'!J1035,'06A_Варіанти'!J$1,IF(O1044='06A_Варіанти'!K1035,'06A_Варіанти'!K$1,IF(O1044='06A_Варіанти'!L1035,'06A_Варіанти'!L$1,IF(O1044='06A_Варіанти'!M1035,'06A_Варіанти'!M$1,IF(O1044='06A_Варіанти'!N1035,'06A_Варіанти'!N$1,IF(O1044='06A_Варіанти'!O1035,'06A_Варіанти'!O$1,IF(O1044='06A_Варіанти'!P1035,'06A_Варіанти'!P$1,IF(O1044='06A_Варіанти'!Q1035,'06A_Варіанти'!Q$1,IF(O1044='06A_Варіанти'!R1035,'06A_Варіанти'!R$1,"НЕМАЄ МАРШРУТУ"))))))))))))))</f>
        <v>DIRECT</v>
      </c>
      <c r="G1044" s="2" t="str">
        <f t="shared" si="112"/>
        <v>БЕЗ ЗМІН</v>
      </c>
      <c r="H1044" s="2">
        <f>IF(G1044="НЕМАЄ МАРШРУТУ",0,O1044-'06A_Варіанти'!T1035)</f>
        <v>0</v>
      </c>
      <c r="I1044" s="2">
        <f>IFERROR(INDEX('04_Потоки'!$E:$E,MATCH(A1044,'04_Потоки'!$A:$A,0)),0)</f>
        <v>2.2389999999999999</v>
      </c>
      <c r="J1044" s="2">
        <f t="shared" si="113"/>
        <v>1</v>
      </c>
      <c r="K1044" s="2">
        <f>IF(C1044="РЦК макси",0,2*'06A_Варіанти'!T1035*J1044)</f>
        <v>843.6</v>
      </c>
      <c r="L1044" s="2">
        <f t="shared" si="114"/>
        <v>843.6</v>
      </c>
      <c r="M1044" s="2">
        <f t="shared" si="115"/>
        <v>0</v>
      </c>
      <c r="N1044" s="9">
        <f t="shared" si="116"/>
        <v>0</v>
      </c>
      <c r="O1044" s="2">
        <f>MIN(IF('07A_Конструктор'!$D$5="Так",'06A_Варіанти'!E1035,1E+99),IF('07A_Конструктор'!$D$6="Так",'06A_Варіанти'!F1035,1E+99),IF('07A_Конструктор'!$D$7="Так",'06A_Варіанти'!G1035,1E+99),IF('07A_Конструктор'!$D$8="Так",'06A_Варіанти'!H1035,1E+99),IF('07A_Конструктор'!$D$9="Так",'06A_Варіанти'!I1035,1E+99),IF('07A_Конструктор'!$D$10="Так",'06A_Варіанти'!J1035,1E+99),IF('07A_Конструктор'!$D$11="Так",'06A_Варіанти'!K1035,1E+99),IF('07A_Конструктор'!$D$12="Так",'06A_Варіанти'!L1035,1E+99),IF('07A_Конструктор'!$D$13="Так",'06A_Варіанти'!M1035,1E+99),IF('07A_Конструктор'!$D$14="Так",'06A_Варіанти'!N1035,1E+99),IF('07A_Конструктор'!$D$15="Так",'06A_Варіанти'!O1035,1E+99),IF('07A_Конструктор'!$D$16="Так",'06A_Варіанти'!P1035,1E+99),IF('07A_Конструктор'!$D$17="Так",'06A_Варіанти'!Q1035,1E+99),IF('06A_Варіанти'!R1035="",1E+99,'06A_Варіанти'!R1035))</f>
        <v>421.8</v>
      </c>
      <c r="P1044" s="2" t="str">
        <f t="shared" si="117"/>
        <v>5 т</v>
      </c>
      <c r="Q1044" s="2">
        <f t="shared" si="118"/>
        <v>14</v>
      </c>
      <c r="R1044" s="2">
        <f>IF(OR(C1044="РЦК макси",C1044="РЦЧ SKU"),"SKU-потік",IFERROR(VLOOKUP(D1044,'02_РЦ'!$A$3:$I$7,5,FALSE),0))</f>
        <v>800</v>
      </c>
      <c r="S1044" s="2" t="str">
        <f>IF(OR(C1044="РЦК макси",C1044="РЦЧ SKU"),"Не рахується в ліміт",IFERROR(VLOOKUP(D1044,'02_РЦ'!$A$3:$I$7,9,FALSE),"Немає РЦ"))</f>
        <v>В межах</v>
      </c>
    </row>
    <row r="1045" spans="1:19">
      <c r="A1045" s="2" t="str">
        <f>'06A_Варіанти'!A1036</f>
        <v>BASE_2495</v>
      </c>
      <c r="B1045" s="2" t="str">
        <f>'06A_Варіанти'!B1036</f>
        <v>TT_2495</v>
      </c>
      <c r="C1045" s="2" t="str">
        <f>'06A_Варіанти'!D1036</f>
        <v>Основний</v>
      </c>
      <c r="D1045" s="2" t="str">
        <f>'06A_Варіанти'!C1036</f>
        <v>РЦВ</v>
      </c>
      <c r="E1045" s="2" t="str">
        <f>'06A_Варіанти'!S1036</f>
        <v>DIRECT</v>
      </c>
      <c r="F1045" s="2" t="str">
        <f>IF(O1045='06A_Варіанти'!E1036,'06A_Варіанти'!E$1,IF(O1045='06A_Варіанти'!F1036,'06A_Варіанти'!F$1,IF(O1045='06A_Варіанти'!G1036,'06A_Варіанти'!G$1,IF(O1045='06A_Варіанти'!H1036,'06A_Варіанти'!H$1,IF(O1045='06A_Варіанти'!I1036,'06A_Варіанти'!I$1,IF(O1045='06A_Варіанти'!J1036,'06A_Варіанти'!J$1,IF(O1045='06A_Варіанти'!K1036,'06A_Варіанти'!K$1,IF(O1045='06A_Варіанти'!L1036,'06A_Варіанти'!L$1,IF(O1045='06A_Варіанти'!M1036,'06A_Варіанти'!M$1,IF(O1045='06A_Варіанти'!N1036,'06A_Варіанти'!N$1,IF(O1045='06A_Варіанти'!O1036,'06A_Варіанти'!O$1,IF(O1045='06A_Варіанти'!P1036,'06A_Варіанти'!P$1,IF(O1045='06A_Варіанти'!Q1036,'06A_Варіанти'!Q$1,IF(O1045='06A_Варіанти'!R1036,'06A_Варіанти'!R$1,"НЕМАЄ МАРШРУТУ"))))))))))))))</f>
        <v>DIRECT</v>
      </c>
      <c r="G1045" s="2" t="str">
        <f t="shared" si="112"/>
        <v>БЕЗ ЗМІН</v>
      </c>
      <c r="H1045" s="2">
        <f>IF(G1045="НЕМАЄ МАРШРУТУ",0,O1045-'06A_Варіанти'!T1036)</f>
        <v>0</v>
      </c>
      <c r="I1045" s="2">
        <f>IFERROR(INDEX('04_Потоки'!$E:$E,MATCH(A1045,'04_Потоки'!$A:$A,0)),0)</f>
        <v>2.2389999999999999</v>
      </c>
      <c r="J1045" s="2">
        <f t="shared" si="113"/>
        <v>1</v>
      </c>
      <c r="K1045" s="2">
        <f>IF(C1045="РЦК макси",0,2*'06A_Варіанти'!T1036*J1045)</f>
        <v>461.2</v>
      </c>
      <c r="L1045" s="2">
        <f t="shared" si="114"/>
        <v>461.2</v>
      </c>
      <c r="M1045" s="2">
        <f t="shared" si="115"/>
        <v>0</v>
      </c>
      <c r="N1045" s="9">
        <f t="shared" si="116"/>
        <v>0</v>
      </c>
      <c r="O1045" s="2">
        <f>MIN(IF('07A_Конструктор'!$D$5="Так",'06A_Варіанти'!E1036,1E+99),IF('07A_Конструктор'!$D$6="Так",'06A_Варіанти'!F1036,1E+99),IF('07A_Конструктор'!$D$7="Так",'06A_Варіанти'!G1036,1E+99),IF('07A_Конструктор'!$D$8="Так",'06A_Варіанти'!H1036,1E+99),IF('07A_Конструктор'!$D$9="Так",'06A_Варіанти'!I1036,1E+99),IF('07A_Конструктор'!$D$10="Так",'06A_Варіанти'!J1036,1E+99),IF('07A_Конструктор'!$D$11="Так",'06A_Варіанти'!K1036,1E+99),IF('07A_Конструктор'!$D$12="Так",'06A_Варіанти'!L1036,1E+99),IF('07A_Конструктор'!$D$13="Так",'06A_Варіанти'!M1036,1E+99),IF('07A_Конструктор'!$D$14="Так",'06A_Варіанти'!N1036,1E+99),IF('07A_Конструктор'!$D$15="Так",'06A_Варіанти'!O1036,1E+99),IF('07A_Конструктор'!$D$16="Так",'06A_Варіанти'!P1036,1E+99),IF('07A_Конструктор'!$D$17="Так",'06A_Варіанти'!Q1036,1E+99),IF('06A_Варіанти'!R1036="",1E+99,'06A_Варіанти'!R1036))</f>
        <v>230.6</v>
      </c>
      <c r="P1045" s="2" t="str">
        <f t="shared" si="117"/>
        <v>5 т</v>
      </c>
      <c r="Q1045" s="2">
        <f t="shared" si="118"/>
        <v>14</v>
      </c>
      <c r="R1045" s="2">
        <f>IF(OR(C1045="РЦК макси",C1045="РЦЧ SKU"),"SKU-потік",IFERROR(VLOOKUP(D1045,'02_РЦ'!$A$3:$I$7,5,FALSE),0))</f>
        <v>500</v>
      </c>
      <c r="S1045" s="2" t="str">
        <f>IF(OR(C1045="РЦК макси",C1045="РЦЧ SKU"),"Не рахується в ліміт",IFERROR(VLOOKUP(D1045,'02_РЦ'!$A$3:$I$7,9,FALSE),"Немає РЦ"))</f>
        <v>В межах</v>
      </c>
    </row>
    <row r="1046" spans="1:19">
      <c r="A1046" s="2" t="str">
        <f>'06A_Варіанти'!A1037</f>
        <v>BASE_2491</v>
      </c>
      <c r="B1046" s="2" t="str">
        <f>'06A_Варіанти'!B1037</f>
        <v>TT_2491</v>
      </c>
      <c r="C1046" s="2" t="str">
        <f>'06A_Варіанти'!D1037</f>
        <v>Основний</v>
      </c>
      <c r="D1046" s="2" t="str">
        <f>'06A_Варіанти'!C1037</f>
        <v>РЦВ</v>
      </c>
      <c r="E1046" s="2" t="str">
        <f>'06A_Варіанти'!S1037</f>
        <v>DIRECT</v>
      </c>
      <c r="F1046" s="2" t="str">
        <f>IF(O1046='06A_Варіанти'!E1037,'06A_Варіанти'!E$1,IF(O1046='06A_Варіанти'!F1037,'06A_Варіанти'!F$1,IF(O1046='06A_Варіанти'!G1037,'06A_Варіанти'!G$1,IF(O1046='06A_Варіанти'!H1037,'06A_Варіанти'!H$1,IF(O1046='06A_Варіанти'!I1037,'06A_Варіанти'!I$1,IF(O1046='06A_Варіанти'!J1037,'06A_Варіанти'!J$1,IF(O1046='06A_Варіанти'!K1037,'06A_Варіанти'!K$1,IF(O1046='06A_Варіанти'!L1037,'06A_Варіанти'!L$1,IF(O1046='06A_Варіанти'!M1037,'06A_Варіанти'!M$1,IF(O1046='06A_Варіанти'!N1037,'06A_Варіанти'!N$1,IF(O1046='06A_Варіанти'!O1037,'06A_Варіанти'!O$1,IF(O1046='06A_Варіанти'!P1037,'06A_Варіанти'!P$1,IF(O1046='06A_Варіанти'!Q1037,'06A_Варіанти'!Q$1,IF(O1046='06A_Варіанти'!R1037,'06A_Варіанти'!R$1,"НЕМАЄ МАРШРУТУ"))))))))))))))</f>
        <v>DIRECT</v>
      </c>
      <c r="G1046" s="2" t="str">
        <f t="shared" si="112"/>
        <v>БЕЗ ЗМІН</v>
      </c>
      <c r="H1046" s="2">
        <f>IF(G1046="НЕМАЄ МАРШРУТУ",0,O1046-'06A_Варіанти'!T1037)</f>
        <v>0</v>
      </c>
      <c r="I1046" s="2">
        <f>IFERROR(INDEX('04_Потоки'!$E:$E,MATCH(A1046,'04_Потоки'!$A:$A,0)),0)</f>
        <v>2.2389999999999999</v>
      </c>
      <c r="J1046" s="2">
        <f t="shared" si="113"/>
        <v>1</v>
      </c>
      <c r="K1046" s="2">
        <f>IF(C1046="РЦК макси",0,2*'06A_Варіанти'!T1037*J1046)</f>
        <v>452</v>
      </c>
      <c r="L1046" s="2">
        <f t="shared" si="114"/>
        <v>452</v>
      </c>
      <c r="M1046" s="2">
        <f t="shared" si="115"/>
        <v>0</v>
      </c>
      <c r="N1046" s="9">
        <f t="shared" si="116"/>
        <v>0</v>
      </c>
      <c r="O1046" s="2">
        <f>MIN(IF('07A_Конструктор'!$D$5="Так",'06A_Варіанти'!E1037,1E+99),IF('07A_Конструктор'!$D$6="Так",'06A_Варіанти'!F1037,1E+99),IF('07A_Конструктор'!$D$7="Так",'06A_Варіанти'!G1037,1E+99),IF('07A_Конструктор'!$D$8="Так",'06A_Варіанти'!H1037,1E+99),IF('07A_Конструктор'!$D$9="Так",'06A_Варіанти'!I1037,1E+99),IF('07A_Конструктор'!$D$10="Так",'06A_Варіанти'!J1037,1E+99),IF('07A_Конструктор'!$D$11="Так",'06A_Варіанти'!K1037,1E+99),IF('07A_Конструктор'!$D$12="Так",'06A_Варіанти'!L1037,1E+99),IF('07A_Конструктор'!$D$13="Так",'06A_Варіанти'!M1037,1E+99),IF('07A_Конструктор'!$D$14="Так",'06A_Варіанти'!N1037,1E+99),IF('07A_Конструктор'!$D$15="Так",'06A_Варіанти'!O1037,1E+99),IF('07A_Конструктор'!$D$16="Так",'06A_Варіанти'!P1037,1E+99),IF('07A_Конструктор'!$D$17="Так",'06A_Варіанти'!Q1037,1E+99),IF('06A_Варіанти'!R1037="",1E+99,'06A_Варіанти'!R1037))</f>
        <v>226</v>
      </c>
      <c r="P1046" s="2" t="str">
        <f t="shared" si="117"/>
        <v>5 т</v>
      </c>
      <c r="Q1046" s="2">
        <f t="shared" si="118"/>
        <v>14</v>
      </c>
      <c r="R1046" s="2">
        <f>IF(OR(C1046="РЦК макси",C1046="РЦЧ SKU"),"SKU-потік",IFERROR(VLOOKUP(D1046,'02_РЦ'!$A$3:$I$7,5,FALSE),0))</f>
        <v>500</v>
      </c>
      <c r="S1046" s="2" t="str">
        <f>IF(OR(C1046="РЦК макси",C1046="РЦЧ SKU"),"Не рахується в ліміт",IFERROR(VLOOKUP(D1046,'02_РЦ'!$A$3:$I$7,9,FALSE),"Немає РЦ"))</f>
        <v>В межах</v>
      </c>
    </row>
    <row r="1047" spans="1:19">
      <c r="A1047" s="2" t="str">
        <f>'06A_Варіанти'!A1038</f>
        <v>BASE_2498</v>
      </c>
      <c r="B1047" s="2" t="str">
        <f>'06A_Варіанти'!B1038</f>
        <v>TT_2498</v>
      </c>
      <c r="C1047" s="2" t="str">
        <f>'06A_Варіанти'!D1038</f>
        <v>Основний</v>
      </c>
      <c r="D1047" s="2" t="str">
        <f>'06A_Варіанти'!C1038</f>
        <v>РЦВ</v>
      </c>
      <c r="E1047" s="2" t="str">
        <f>'06A_Варіанти'!S1038</f>
        <v>DIRECT</v>
      </c>
      <c r="F1047" s="2" t="str">
        <f>IF(O1047='06A_Варіанти'!E1038,'06A_Варіанти'!E$1,IF(O1047='06A_Варіанти'!F1038,'06A_Варіанти'!F$1,IF(O1047='06A_Варіанти'!G1038,'06A_Варіанти'!G$1,IF(O1047='06A_Варіанти'!H1038,'06A_Варіанти'!H$1,IF(O1047='06A_Варіанти'!I1038,'06A_Варіанти'!I$1,IF(O1047='06A_Варіанти'!J1038,'06A_Варіанти'!J$1,IF(O1047='06A_Варіанти'!K1038,'06A_Варіанти'!K$1,IF(O1047='06A_Варіанти'!L1038,'06A_Варіанти'!L$1,IF(O1047='06A_Варіанти'!M1038,'06A_Варіанти'!M$1,IF(O1047='06A_Варіанти'!N1038,'06A_Варіанти'!N$1,IF(O1047='06A_Варіанти'!O1038,'06A_Варіанти'!O$1,IF(O1047='06A_Варіанти'!P1038,'06A_Варіанти'!P$1,IF(O1047='06A_Варіанти'!Q1038,'06A_Варіанти'!Q$1,IF(O1047='06A_Варіанти'!R1038,'06A_Варіанти'!R$1,"НЕМАЄ МАРШРУТУ"))))))))))))))</f>
        <v>DIRECT</v>
      </c>
      <c r="G1047" s="2" t="str">
        <f t="shared" si="112"/>
        <v>БЕЗ ЗМІН</v>
      </c>
      <c r="H1047" s="2">
        <f>IF(G1047="НЕМАЄ МАРШРУТУ",0,O1047-'06A_Варіанти'!T1038)</f>
        <v>0</v>
      </c>
      <c r="I1047" s="2">
        <f>IFERROR(INDEX('04_Потоки'!$E:$E,MATCH(A1047,'04_Потоки'!$A:$A,0)),0)</f>
        <v>2.2389999999999999</v>
      </c>
      <c r="J1047" s="2">
        <f t="shared" si="113"/>
        <v>1</v>
      </c>
      <c r="K1047" s="2">
        <f>IF(C1047="РЦК макси",0,2*'06A_Варіанти'!T1038*J1047)</f>
        <v>610.6</v>
      </c>
      <c r="L1047" s="2">
        <f t="shared" si="114"/>
        <v>610.6</v>
      </c>
      <c r="M1047" s="2">
        <f t="shared" si="115"/>
        <v>0</v>
      </c>
      <c r="N1047" s="9">
        <f t="shared" si="116"/>
        <v>0</v>
      </c>
      <c r="O1047" s="2">
        <f>MIN(IF('07A_Конструктор'!$D$5="Так",'06A_Варіанти'!E1038,1E+99),IF('07A_Конструктор'!$D$6="Так",'06A_Варіанти'!F1038,1E+99),IF('07A_Конструктор'!$D$7="Так",'06A_Варіанти'!G1038,1E+99),IF('07A_Конструктор'!$D$8="Так",'06A_Варіанти'!H1038,1E+99),IF('07A_Конструктор'!$D$9="Так",'06A_Варіанти'!I1038,1E+99),IF('07A_Конструктор'!$D$10="Так",'06A_Варіанти'!J1038,1E+99),IF('07A_Конструктор'!$D$11="Так",'06A_Варіанти'!K1038,1E+99),IF('07A_Конструктор'!$D$12="Так",'06A_Варіанти'!L1038,1E+99),IF('07A_Конструктор'!$D$13="Так",'06A_Варіанти'!M1038,1E+99),IF('07A_Конструктор'!$D$14="Так",'06A_Варіанти'!N1038,1E+99),IF('07A_Конструктор'!$D$15="Так",'06A_Варіанти'!O1038,1E+99),IF('07A_Конструктор'!$D$16="Так",'06A_Варіанти'!P1038,1E+99),IF('07A_Конструктор'!$D$17="Так",'06A_Варіанти'!Q1038,1E+99),IF('06A_Варіанти'!R1038="",1E+99,'06A_Варіанти'!R1038))</f>
        <v>305.3</v>
      </c>
      <c r="P1047" s="2" t="str">
        <f t="shared" si="117"/>
        <v>5 т</v>
      </c>
      <c r="Q1047" s="2">
        <f t="shared" si="118"/>
        <v>14</v>
      </c>
      <c r="R1047" s="2">
        <f>IF(OR(C1047="РЦК макси",C1047="РЦЧ SKU"),"SKU-потік",IFERROR(VLOOKUP(D1047,'02_РЦ'!$A$3:$I$7,5,FALSE),0))</f>
        <v>500</v>
      </c>
      <c r="S1047" s="2" t="str">
        <f>IF(OR(C1047="РЦК макси",C1047="РЦЧ SKU"),"Не рахується в ліміт",IFERROR(VLOOKUP(D1047,'02_РЦ'!$A$3:$I$7,9,FALSE),"Немає РЦ"))</f>
        <v>В межах</v>
      </c>
    </row>
    <row r="1048" spans="1:19">
      <c r="A1048" s="2" t="str">
        <f>'06A_Варіанти'!A1039</f>
        <v>BASE_2501</v>
      </c>
      <c r="B1048" s="2" t="str">
        <f>'06A_Варіанти'!B1039</f>
        <v>TT_2501</v>
      </c>
      <c r="C1048" s="2" t="str">
        <f>'06A_Варіанти'!D1039</f>
        <v>Основний</v>
      </c>
      <c r="D1048" s="2" t="str">
        <f>'06A_Варіанти'!C1039</f>
        <v>РЦВ</v>
      </c>
      <c r="E1048" s="2" t="str">
        <f>'06A_Варіанти'!S1039</f>
        <v>DIRECT</v>
      </c>
      <c r="F1048" s="2" t="str">
        <f>IF(O1048='06A_Варіанти'!E1039,'06A_Варіанти'!E$1,IF(O1048='06A_Варіанти'!F1039,'06A_Варіанти'!F$1,IF(O1048='06A_Варіанти'!G1039,'06A_Варіанти'!G$1,IF(O1048='06A_Варіанти'!H1039,'06A_Варіанти'!H$1,IF(O1048='06A_Варіанти'!I1039,'06A_Варіанти'!I$1,IF(O1048='06A_Варіанти'!J1039,'06A_Варіанти'!J$1,IF(O1048='06A_Варіанти'!K1039,'06A_Варіанти'!K$1,IF(O1048='06A_Варіанти'!L1039,'06A_Варіанти'!L$1,IF(O1048='06A_Варіанти'!M1039,'06A_Варіанти'!M$1,IF(O1048='06A_Варіанти'!N1039,'06A_Варіанти'!N$1,IF(O1048='06A_Варіанти'!O1039,'06A_Варіанти'!O$1,IF(O1048='06A_Варіанти'!P1039,'06A_Варіанти'!P$1,IF(O1048='06A_Варіанти'!Q1039,'06A_Варіанти'!Q$1,IF(O1048='06A_Варіанти'!R1039,'06A_Варіанти'!R$1,"НЕМАЄ МАРШРУТУ"))))))))))))))</f>
        <v>DIRECT</v>
      </c>
      <c r="G1048" s="2" t="str">
        <f t="shared" si="112"/>
        <v>БЕЗ ЗМІН</v>
      </c>
      <c r="H1048" s="2">
        <f>IF(G1048="НЕМАЄ МАРШРУТУ",0,O1048-'06A_Варіанти'!T1039)</f>
        <v>0</v>
      </c>
      <c r="I1048" s="2">
        <f>IFERROR(INDEX('04_Потоки'!$E:$E,MATCH(A1048,'04_Потоки'!$A:$A,0)),0)</f>
        <v>2.2389999999999999</v>
      </c>
      <c r="J1048" s="2">
        <f t="shared" si="113"/>
        <v>1</v>
      </c>
      <c r="K1048" s="2">
        <f>IF(C1048="РЦК макси",0,2*'06A_Варіанти'!T1039*J1048)</f>
        <v>315.2</v>
      </c>
      <c r="L1048" s="2">
        <f t="shared" si="114"/>
        <v>315.2</v>
      </c>
      <c r="M1048" s="2">
        <f t="shared" si="115"/>
        <v>0</v>
      </c>
      <c r="N1048" s="9">
        <f t="shared" si="116"/>
        <v>0</v>
      </c>
      <c r="O1048" s="2">
        <f>MIN(IF('07A_Конструктор'!$D$5="Так",'06A_Варіанти'!E1039,1E+99),IF('07A_Конструктор'!$D$6="Так",'06A_Варіанти'!F1039,1E+99),IF('07A_Конструктор'!$D$7="Так",'06A_Варіанти'!G1039,1E+99),IF('07A_Конструктор'!$D$8="Так",'06A_Варіанти'!H1039,1E+99),IF('07A_Конструктор'!$D$9="Так",'06A_Варіанти'!I1039,1E+99),IF('07A_Конструктор'!$D$10="Так",'06A_Варіанти'!J1039,1E+99),IF('07A_Конструктор'!$D$11="Так",'06A_Варіанти'!K1039,1E+99),IF('07A_Конструктор'!$D$12="Так",'06A_Варіанти'!L1039,1E+99),IF('07A_Конструктор'!$D$13="Так",'06A_Варіанти'!M1039,1E+99),IF('07A_Конструктор'!$D$14="Так",'06A_Варіанти'!N1039,1E+99),IF('07A_Конструктор'!$D$15="Так",'06A_Варіанти'!O1039,1E+99),IF('07A_Конструктор'!$D$16="Так",'06A_Варіанти'!P1039,1E+99),IF('07A_Конструктор'!$D$17="Так",'06A_Варіанти'!Q1039,1E+99),IF('06A_Варіанти'!R1039="",1E+99,'06A_Варіанти'!R1039))</f>
        <v>157.6</v>
      </c>
      <c r="P1048" s="2" t="str">
        <f t="shared" si="117"/>
        <v>5 т</v>
      </c>
      <c r="Q1048" s="2">
        <f t="shared" si="118"/>
        <v>14</v>
      </c>
      <c r="R1048" s="2">
        <f>IF(OR(C1048="РЦК макси",C1048="РЦЧ SKU"),"SKU-потік",IFERROR(VLOOKUP(D1048,'02_РЦ'!$A$3:$I$7,5,FALSE),0))</f>
        <v>500</v>
      </c>
      <c r="S1048" s="2" t="str">
        <f>IF(OR(C1048="РЦК макси",C1048="РЦЧ SKU"),"Не рахується в ліміт",IFERROR(VLOOKUP(D1048,'02_РЦ'!$A$3:$I$7,9,FALSE),"Немає РЦ"))</f>
        <v>В межах</v>
      </c>
    </row>
    <row r="1049" spans="1:19">
      <c r="A1049" s="2" t="str">
        <f>'06A_Варіанти'!A1040</f>
        <v>BASE_2503</v>
      </c>
      <c r="B1049" s="2" t="str">
        <f>'06A_Варіанти'!B1040</f>
        <v>TT_2503</v>
      </c>
      <c r="C1049" s="2" t="str">
        <f>'06A_Варіанти'!D1040</f>
        <v>Основний</v>
      </c>
      <c r="D1049" s="2" t="str">
        <f>'06A_Варіанти'!C1040</f>
        <v>РЦВ</v>
      </c>
      <c r="E1049" s="2" t="str">
        <f>'06A_Варіанти'!S1040</f>
        <v>DIRECT</v>
      </c>
      <c r="F1049" s="2" t="str">
        <f>IF(O1049='06A_Варіанти'!E1040,'06A_Варіанти'!E$1,IF(O1049='06A_Варіанти'!F1040,'06A_Варіанти'!F$1,IF(O1049='06A_Варіанти'!G1040,'06A_Варіанти'!G$1,IF(O1049='06A_Варіанти'!H1040,'06A_Варіанти'!H$1,IF(O1049='06A_Варіанти'!I1040,'06A_Варіанти'!I$1,IF(O1049='06A_Варіанти'!J1040,'06A_Варіанти'!J$1,IF(O1049='06A_Варіанти'!K1040,'06A_Варіанти'!K$1,IF(O1049='06A_Варіанти'!L1040,'06A_Варіанти'!L$1,IF(O1049='06A_Варіанти'!M1040,'06A_Варіанти'!M$1,IF(O1049='06A_Варіанти'!N1040,'06A_Варіанти'!N$1,IF(O1049='06A_Варіанти'!O1040,'06A_Варіанти'!O$1,IF(O1049='06A_Варіанти'!P1040,'06A_Варіанти'!P$1,IF(O1049='06A_Варіанти'!Q1040,'06A_Варіанти'!Q$1,IF(O1049='06A_Варіанти'!R1040,'06A_Варіанти'!R$1,"НЕМАЄ МАРШРУТУ"))))))))))))))</f>
        <v>DIRECT</v>
      </c>
      <c r="G1049" s="2" t="str">
        <f t="shared" si="112"/>
        <v>БЕЗ ЗМІН</v>
      </c>
      <c r="H1049" s="2">
        <f>IF(G1049="НЕМАЄ МАРШРУТУ",0,O1049-'06A_Варіанти'!T1040)</f>
        <v>0</v>
      </c>
      <c r="I1049" s="2">
        <f>IFERROR(INDEX('04_Потоки'!$E:$E,MATCH(A1049,'04_Потоки'!$A:$A,0)),0)</f>
        <v>2.2389999999999999</v>
      </c>
      <c r="J1049" s="2">
        <f t="shared" si="113"/>
        <v>1</v>
      </c>
      <c r="K1049" s="2">
        <f>IF(C1049="РЦК макси",0,2*'06A_Варіанти'!T1040*J1049)</f>
        <v>652</v>
      </c>
      <c r="L1049" s="2">
        <f t="shared" si="114"/>
        <v>652</v>
      </c>
      <c r="M1049" s="2">
        <f t="shared" si="115"/>
        <v>0</v>
      </c>
      <c r="N1049" s="9">
        <f t="shared" si="116"/>
        <v>0</v>
      </c>
      <c r="O1049" s="2">
        <f>MIN(IF('07A_Конструктор'!$D$5="Так",'06A_Варіанти'!E1040,1E+99),IF('07A_Конструктор'!$D$6="Так",'06A_Варіанти'!F1040,1E+99),IF('07A_Конструктор'!$D$7="Так",'06A_Варіанти'!G1040,1E+99),IF('07A_Конструктор'!$D$8="Так",'06A_Варіанти'!H1040,1E+99),IF('07A_Конструктор'!$D$9="Так",'06A_Варіанти'!I1040,1E+99),IF('07A_Конструктор'!$D$10="Так",'06A_Варіанти'!J1040,1E+99),IF('07A_Конструктор'!$D$11="Так",'06A_Варіанти'!K1040,1E+99),IF('07A_Конструктор'!$D$12="Так",'06A_Варіанти'!L1040,1E+99),IF('07A_Конструктор'!$D$13="Так",'06A_Варіанти'!M1040,1E+99),IF('07A_Конструктор'!$D$14="Так",'06A_Варіанти'!N1040,1E+99),IF('07A_Конструктор'!$D$15="Так",'06A_Варіанти'!O1040,1E+99),IF('07A_Конструктор'!$D$16="Так",'06A_Варіанти'!P1040,1E+99),IF('07A_Конструктор'!$D$17="Так",'06A_Варіанти'!Q1040,1E+99),IF('06A_Варіанти'!R1040="",1E+99,'06A_Варіанти'!R1040))</f>
        <v>326</v>
      </c>
      <c r="P1049" s="2" t="str">
        <f t="shared" si="117"/>
        <v>5 т</v>
      </c>
      <c r="Q1049" s="2">
        <f t="shared" si="118"/>
        <v>14</v>
      </c>
      <c r="R1049" s="2">
        <f>IF(OR(C1049="РЦК макси",C1049="РЦЧ SKU"),"SKU-потік",IFERROR(VLOOKUP(D1049,'02_РЦ'!$A$3:$I$7,5,FALSE),0))</f>
        <v>500</v>
      </c>
      <c r="S1049" s="2" t="str">
        <f>IF(OR(C1049="РЦК макси",C1049="РЦЧ SKU"),"Не рахується в ліміт",IFERROR(VLOOKUP(D1049,'02_РЦ'!$A$3:$I$7,9,FALSE),"Немає РЦ"))</f>
        <v>В межах</v>
      </c>
    </row>
    <row r="1050" spans="1:19">
      <c r="A1050" s="2" t="str">
        <f>'06A_Варіанти'!A1041</f>
        <v>BASE_2505</v>
      </c>
      <c r="B1050" s="2" t="str">
        <f>'06A_Варіанти'!B1041</f>
        <v>TT_2505</v>
      </c>
      <c r="C1050" s="2" t="str">
        <f>'06A_Варіанти'!D1041</f>
        <v>Основний</v>
      </c>
      <c r="D1050" s="2" t="str">
        <f>'06A_Варіанти'!C1041</f>
        <v>РЦП</v>
      </c>
      <c r="E1050" s="2" t="str">
        <f>'06A_Варіанти'!S1041</f>
        <v>DIRECT</v>
      </c>
      <c r="F1050" s="2" t="str">
        <f>IF(O1050='06A_Варіанти'!E1041,'06A_Варіанти'!E$1,IF(O1050='06A_Варіанти'!F1041,'06A_Варіанти'!F$1,IF(O1050='06A_Варіанти'!G1041,'06A_Варіанти'!G$1,IF(O1050='06A_Варіанти'!H1041,'06A_Варіанти'!H$1,IF(O1050='06A_Варіанти'!I1041,'06A_Варіанти'!I$1,IF(O1050='06A_Варіанти'!J1041,'06A_Варіанти'!J$1,IF(O1050='06A_Варіанти'!K1041,'06A_Варіанти'!K$1,IF(O1050='06A_Варіанти'!L1041,'06A_Варіанти'!L$1,IF(O1050='06A_Варіанти'!M1041,'06A_Варіанти'!M$1,IF(O1050='06A_Варіанти'!N1041,'06A_Варіанти'!N$1,IF(O1050='06A_Варіанти'!O1041,'06A_Варіанти'!O$1,IF(O1050='06A_Варіанти'!P1041,'06A_Варіанти'!P$1,IF(O1050='06A_Варіанти'!Q1041,'06A_Варіанти'!Q$1,IF(O1050='06A_Варіанти'!R1041,'06A_Варіанти'!R$1,"НЕМАЄ МАРШРУТУ"))))))))))))))</f>
        <v>DIRECT</v>
      </c>
      <c r="G1050" s="2" t="str">
        <f t="shared" si="112"/>
        <v>БЕЗ ЗМІН</v>
      </c>
      <c r="H1050" s="2">
        <f>IF(G1050="НЕМАЄ МАРШРУТУ",0,O1050-'06A_Варіанти'!T1041)</f>
        <v>0</v>
      </c>
      <c r="I1050" s="2">
        <f>IFERROR(INDEX('04_Потоки'!$E:$E,MATCH(A1050,'04_Потоки'!$A:$A,0)),0)</f>
        <v>2.2389999999999999</v>
      </c>
      <c r="J1050" s="2">
        <f t="shared" si="113"/>
        <v>1</v>
      </c>
      <c r="K1050" s="2">
        <f>IF(C1050="РЦК макси",0,2*'06A_Варіанти'!T1041*J1050)</f>
        <v>724</v>
      </c>
      <c r="L1050" s="2">
        <f t="shared" si="114"/>
        <v>724</v>
      </c>
      <c r="M1050" s="2">
        <f t="shared" si="115"/>
        <v>0</v>
      </c>
      <c r="N1050" s="9">
        <f t="shared" si="116"/>
        <v>0</v>
      </c>
      <c r="O1050" s="2">
        <f>MIN(IF('07A_Конструктор'!$D$5="Так",'06A_Варіанти'!E1041,1E+99),IF('07A_Конструктор'!$D$6="Так",'06A_Варіанти'!F1041,1E+99),IF('07A_Конструктор'!$D$7="Так",'06A_Варіанти'!G1041,1E+99),IF('07A_Конструктор'!$D$8="Так",'06A_Варіанти'!H1041,1E+99),IF('07A_Конструктор'!$D$9="Так",'06A_Варіанти'!I1041,1E+99),IF('07A_Конструктор'!$D$10="Так",'06A_Варіанти'!J1041,1E+99),IF('07A_Конструктор'!$D$11="Так",'06A_Варіанти'!K1041,1E+99),IF('07A_Конструктор'!$D$12="Так",'06A_Варіанти'!L1041,1E+99),IF('07A_Конструктор'!$D$13="Так",'06A_Варіанти'!M1041,1E+99),IF('07A_Конструктор'!$D$14="Так",'06A_Варіанти'!N1041,1E+99),IF('07A_Конструктор'!$D$15="Так",'06A_Варіанти'!O1041,1E+99),IF('07A_Конструктор'!$D$16="Так",'06A_Варіанти'!P1041,1E+99),IF('07A_Конструктор'!$D$17="Так",'06A_Варіанти'!Q1041,1E+99),IF('06A_Варіанти'!R1041="",1E+99,'06A_Варіанти'!R1041))</f>
        <v>362</v>
      </c>
      <c r="P1050" s="2" t="str">
        <f t="shared" si="117"/>
        <v>5 т</v>
      </c>
      <c r="Q1050" s="2">
        <f t="shared" si="118"/>
        <v>14</v>
      </c>
      <c r="R1050" s="2">
        <f>IF(OR(C1050="РЦК макси",C1050="РЦЧ SKU"),"SKU-потік",IFERROR(VLOOKUP(D1050,'02_РЦ'!$A$3:$I$7,5,FALSE),0))</f>
        <v>800</v>
      </c>
      <c r="S1050" s="2" t="str">
        <f>IF(OR(C1050="РЦК макси",C1050="РЦЧ SKU"),"Не рахується в ліміт",IFERROR(VLOOKUP(D1050,'02_РЦ'!$A$3:$I$7,9,FALSE),"Немає РЦ"))</f>
        <v>В межах</v>
      </c>
    </row>
    <row r="1051" spans="1:19">
      <c r="A1051" s="2" t="str">
        <f>'06A_Варіанти'!A1042</f>
        <v>BASE_2507</v>
      </c>
      <c r="B1051" s="2" t="str">
        <f>'06A_Варіанти'!B1042</f>
        <v>TT_2507</v>
      </c>
      <c r="C1051" s="2" t="str">
        <f>'06A_Варіанти'!D1042</f>
        <v>Основний</v>
      </c>
      <c r="D1051" s="2" t="str">
        <f>'06A_Варіанти'!C1042</f>
        <v>РЦВ</v>
      </c>
      <c r="E1051" s="2" t="str">
        <f>'06A_Варіанти'!S1042</f>
        <v>DIRECT</v>
      </c>
      <c r="F1051" s="2" t="str">
        <f>IF(O1051='06A_Варіанти'!E1042,'06A_Варіанти'!E$1,IF(O1051='06A_Варіанти'!F1042,'06A_Варіанти'!F$1,IF(O1051='06A_Варіанти'!G1042,'06A_Варіанти'!G$1,IF(O1051='06A_Варіанти'!H1042,'06A_Варіанти'!H$1,IF(O1051='06A_Варіанти'!I1042,'06A_Варіанти'!I$1,IF(O1051='06A_Варіанти'!J1042,'06A_Варіанти'!J$1,IF(O1051='06A_Варіанти'!K1042,'06A_Варіанти'!K$1,IF(O1051='06A_Варіанти'!L1042,'06A_Варіанти'!L$1,IF(O1051='06A_Варіанти'!M1042,'06A_Варіанти'!M$1,IF(O1051='06A_Варіанти'!N1042,'06A_Варіанти'!N$1,IF(O1051='06A_Варіанти'!O1042,'06A_Варіанти'!O$1,IF(O1051='06A_Варіанти'!P1042,'06A_Варіанти'!P$1,IF(O1051='06A_Варіанти'!Q1042,'06A_Варіанти'!Q$1,IF(O1051='06A_Варіанти'!R1042,'06A_Варіанти'!R$1,"НЕМАЄ МАРШРУТУ"))))))))))))))</f>
        <v>DIRECT</v>
      </c>
      <c r="G1051" s="2" t="str">
        <f t="shared" si="112"/>
        <v>БЕЗ ЗМІН</v>
      </c>
      <c r="H1051" s="2">
        <f>IF(G1051="НЕМАЄ МАРШРУТУ",0,O1051-'06A_Варіанти'!T1042)</f>
        <v>0</v>
      </c>
      <c r="I1051" s="2">
        <f>IFERROR(INDEX('04_Потоки'!$E:$E,MATCH(A1051,'04_Потоки'!$A:$A,0)),0)</f>
        <v>2.2389999999999999</v>
      </c>
      <c r="J1051" s="2">
        <f t="shared" si="113"/>
        <v>1</v>
      </c>
      <c r="K1051" s="2">
        <f>IF(C1051="РЦК макси",0,2*'06A_Варіанти'!T1042*J1051)</f>
        <v>307.8</v>
      </c>
      <c r="L1051" s="2">
        <f t="shared" si="114"/>
        <v>307.8</v>
      </c>
      <c r="M1051" s="2">
        <f t="shared" si="115"/>
        <v>0</v>
      </c>
      <c r="N1051" s="9">
        <f t="shared" si="116"/>
        <v>0</v>
      </c>
      <c r="O1051" s="2">
        <f>MIN(IF('07A_Конструктор'!$D$5="Так",'06A_Варіанти'!E1042,1E+99),IF('07A_Конструктор'!$D$6="Так",'06A_Варіанти'!F1042,1E+99),IF('07A_Конструктор'!$D$7="Так",'06A_Варіанти'!G1042,1E+99),IF('07A_Конструктор'!$D$8="Так",'06A_Варіанти'!H1042,1E+99),IF('07A_Конструктор'!$D$9="Так",'06A_Варіанти'!I1042,1E+99),IF('07A_Конструктор'!$D$10="Так",'06A_Варіанти'!J1042,1E+99),IF('07A_Конструктор'!$D$11="Так",'06A_Варіанти'!K1042,1E+99),IF('07A_Конструктор'!$D$12="Так",'06A_Варіанти'!L1042,1E+99),IF('07A_Конструктор'!$D$13="Так",'06A_Варіанти'!M1042,1E+99),IF('07A_Конструктор'!$D$14="Так",'06A_Варіанти'!N1042,1E+99),IF('07A_Конструктор'!$D$15="Так",'06A_Варіанти'!O1042,1E+99),IF('07A_Конструктор'!$D$16="Так",'06A_Варіанти'!P1042,1E+99),IF('07A_Конструктор'!$D$17="Так",'06A_Варіанти'!Q1042,1E+99),IF('06A_Варіанти'!R1042="",1E+99,'06A_Варіанти'!R1042))</f>
        <v>153.9</v>
      </c>
      <c r="P1051" s="2" t="str">
        <f t="shared" si="117"/>
        <v>5 т</v>
      </c>
      <c r="Q1051" s="2">
        <f t="shared" si="118"/>
        <v>14</v>
      </c>
      <c r="R1051" s="2">
        <f>IF(OR(C1051="РЦК макси",C1051="РЦЧ SKU"),"SKU-потік",IFERROR(VLOOKUP(D1051,'02_РЦ'!$A$3:$I$7,5,FALSE),0))</f>
        <v>500</v>
      </c>
      <c r="S1051" s="2" t="str">
        <f>IF(OR(C1051="РЦК макси",C1051="РЦЧ SKU"),"Не рахується в ліміт",IFERROR(VLOOKUP(D1051,'02_РЦ'!$A$3:$I$7,9,FALSE),"Немає РЦ"))</f>
        <v>В межах</v>
      </c>
    </row>
    <row r="1052" spans="1:19">
      <c r="A1052" s="2" t="str">
        <f>'06A_Варіанти'!A1043</f>
        <v>BASE_2499</v>
      </c>
      <c r="B1052" s="2" t="str">
        <f>'06A_Варіанти'!B1043</f>
        <v>TT_2499</v>
      </c>
      <c r="C1052" s="2" t="str">
        <f>'06A_Варіанти'!D1043</f>
        <v>Основний</v>
      </c>
      <c r="D1052" s="2" t="str">
        <f>'06A_Варіанти'!C1043</f>
        <v>РЦВ</v>
      </c>
      <c r="E1052" s="2" t="str">
        <f>'06A_Варіанти'!S1043</f>
        <v>DIRECT</v>
      </c>
      <c r="F1052" s="2" t="str">
        <f>IF(O1052='06A_Варіанти'!E1043,'06A_Варіанти'!E$1,IF(O1052='06A_Варіанти'!F1043,'06A_Варіанти'!F$1,IF(O1052='06A_Варіанти'!G1043,'06A_Варіанти'!G$1,IF(O1052='06A_Варіанти'!H1043,'06A_Варіанти'!H$1,IF(O1052='06A_Варіанти'!I1043,'06A_Варіанти'!I$1,IF(O1052='06A_Варіанти'!J1043,'06A_Варіанти'!J$1,IF(O1052='06A_Варіанти'!K1043,'06A_Варіанти'!K$1,IF(O1052='06A_Варіанти'!L1043,'06A_Варіанти'!L$1,IF(O1052='06A_Варіанти'!M1043,'06A_Варіанти'!M$1,IF(O1052='06A_Варіанти'!N1043,'06A_Варіанти'!N$1,IF(O1052='06A_Варіанти'!O1043,'06A_Варіанти'!O$1,IF(O1052='06A_Варіанти'!P1043,'06A_Варіанти'!P$1,IF(O1052='06A_Варіанти'!Q1043,'06A_Варіанти'!Q$1,IF(O1052='06A_Варіанти'!R1043,'06A_Варіанти'!R$1,"НЕМАЄ МАРШРУТУ"))))))))))))))</f>
        <v>DIRECT</v>
      </c>
      <c r="G1052" s="2" t="str">
        <f t="shared" si="112"/>
        <v>БЕЗ ЗМІН</v>
      </c>
      <c r="H1052" s="2">
        <f>IF(G1052="НЕМАЄ МАРШРУТУ",0,O1052-'06A_Варіанти'!T1043)</f>
        <v>0</v>
      </c>
      <c r="I1052" s="2">
        <f>IFERROR(INDEX('04_Потоки'!$E:$E,MATCH(A1052,'04_Потоки'!$A:$A,0)),0)</f>
        <v>2.2389999999999999</v>
      </c>
      <c r="J1052" s="2">
        <f t="shared" si="113"/>
        <v>1</v>
      </c>
      <c r="K1052" s="2">
        <f>IF(C1052="РЦК макси",0,2*'06A_Варіанти'!T1043*J1052)</f>
        <v>864.8</v>
      </c>
      <c r="L1052" s="2">
        <f t="shared" si="114"/>
        <v>864.8</v>
      </c>
      <c r="M1052" s="2">
        <f t="shared" si="115"/>
        <v>0</v>
      </c>
      <c r="N1052" s="9">
        <f t="shared" si="116"/>
        <v>0</v>
      </c>
      <c r="O1052" s="2">
        <f>MIN(IF('07A_Конструктор'!$D$5="Так",'06A_Варіанти'!E1043,1E+99),IF('07A_Конструктор'!$D$6="Так",'06A_Варіанти'!F1043,1E+99),IF('07A_Конструктор'!$D$7="Так",'06A_Варіанти'!G1043,1E+99),IF('07A_Конструктор'!$D$8="Так",'06A_Варіанти'!H1043,1E+99),IF('07A_Конструктор'!$D$9="Так",'06A_Варіанти'!I1043,1E+99),IF('07A_Конструктор'!$D$10="Так",'06A_Варіанти'!J1043,1E+99),IF('07A_Конструктор'!$D$11="Так",'06A_Варіанти'!K1043,1E+99),IF('07A_Конструктор'!$D$12="Так",'06A_Варіанти'!L1043,1E+99),IF('07A_Конструктор'!$D$13="Так",'06A_Варіанти'!M1043,1E+99),IF('07A_Конструктор'!$D$14="Так",'06A_Варіанти'!N1043,1E+99),IF('07A_Конструктор'!$D$15="Так",'06A_Варіанти'!O1043,1E+99),IF('07A_Конструктор'!$D$16="Так",'06A_Варіанти'!P1043,1E+99),IF('07A_Конструктор'!$D$17="Так",'06A_Варіанти'!Q1043,1E+99),IF('06A_Варіанти'!R1043="",1E+99,'06A_Варіанти'!R1043))</f>
        <v>432.4</v>
      </c>
      <c r="P1052" s="2" t="str">
        <f t="shared" si="117"/>
        <v>5 т</v>
      </c>
      <c r="Q1052" s="2">
        <f t="shared" si="118"/>
        <v>14</v>
      </c>
      <c r="R1052" s="2">
        <f>IF(OR(C1052="РЦК макси",C1052="РЦЧ SKU"),"SKU-потік",IFERROR(VLOOKUP(D1052,'02_РЦ'!$A$3:$I$7,5,FALSE),0))</f>
        <v>500</v>
      </c>
      <c r="S1052" s="2" t="str">
        <f>IF(OR(C1052="РЦК макси",C1052="РЦЧ SKU"),"Не рахується в ліміт",IFERROR(VLOOKUP(D1052,'02_РЦ'!$A$3:$I$7,9,FALSE),"Немає РЦ"))</f>
        <v>В межах</v>
      </c>
    </row>
    <row r="1053" spans="1:19">
      <c r="A1053" s="2" t="str">
        <f>'06A_Варіанти'!A1044</f>
        <v>BASE_2513</v>
      </c>
      <c r="B1053" s="2" t="str">
        <f>'06A_Варіанти'!B1044</f>
        <v>TT_2513</v>
      </c>
      <c r="C1053" s="2" t="str">
        <f>'06A_Варіанти'!D1044</f>
        <v>Основний</v>
      </c>
      <c r="D1053" s="2" t="str">
        <f>'06A_Варіанти'!C1044</f>
        <v>РЦВ</v>
      </c>
      <c r="E1053" s="2" t="str">
        <f>'06A_Варіанти'!S1044</f>
        <v>DIRECT</v>
      </c>
      <c r="F1053" s="2" t="str">
        <f>IF(O1053='06A_Варіанти'!E1044,'06A_Варіанти'!E$1,IF(O1053='06A_Варіанти'!F1044,'06A_Варіанти'!F$1,IF(O1053='06A_Варіанти'!G1044,'06A_Варіанти'!G$1,IF(O1053='06A_Варіанти'!H1044,'06A_Варіанти'!H$1,IF(O1053='06A_Варіанти'!I1044,'06A_Варіанти'!I$1,IF(O1053='06A_Варіанти'!J1044,'06A_Варіанти'!J$1,IF(O1053='06A_Варіанти'!K1044,'06A_Варіанти'!K$1,IF(O1053='06A_Варіанти'!L1044,'06A_Варіанти'!L$1,IF(O1053='06A_Варіанти'!M1044,'06A_Варіанти'!M$1,IF(O1053='06A_Варіанти'!N1044,'06A_Варіанти'!N$1,IF(O1053='06A_Варіанти'!O1044,'06A_Варіанти'!O$1,IF(O1053='06A_Варіанти'!P1044,'06A_Варіанти'!P$1,IF(O1053='06A_Варіанти'!Q1044,'06A_Варіанти'!Q$1,IF(O1053='06A_Варіанти'!R1044,'06A_Варіанти'!R$1,"НЕМАЄ МАРШРУТУ"))))))))))))))</f>
        <v>DIRECT</v>
      </c>
      <c r="G1053" s="2" t="str">
        <f t="shared" si="112"/>
        <v>БЕЗ ЗМІН</v>
      </c>
      <c r="H1053" s="2">
        <f>IF(G1053="НЕМАЄ МАРШРУТУ",0,O1053-'06A_Варіанти'!T1044)</f>
        <v>0</v>
      </c>
      <c r="I1053" s="2">
        <f>IFERROR(INDEX('04_Потоки'!$E:$E,MATCH(A1053,'04_Потоки'!$A:$A,0)),0)</f>
        <v>2.2389999999999999</v>
      </c>
      <c r="J1053" s="2">
        <f t="shared" si="113"/>
        <v>1</v>
      </c>
      <c r="K1053" s="2">
        <f>IF(C1053="РЦК макси",0,2*'06A_Варіанти'!T1044*J1053)</f>
        <v>871</v>
      </c>
      <c r="L1053" s="2">
        <f t="shared" si="114"/>
        <v>871</v>
      </c>
      <c r="M1053" s="2">
        <f t="shared" si="115"/>
        <v>0</v>
      </c>
      <c r="N1053" s="9">
        <f t="shared" si="116"/>
        <v>0</v>
      </c>
      <c r="O1053" s="2">
        <f>MIN(IF('07A_Конструктор'!$D$5="Так",'06A_Варіанти'!E1044,1E+99),IF('07A_Конструктор'!$D$6="Так",'06A_Варіанти'!F1044,1E+99),IF('07A_Конструктор'!$D$7="Так",'06A_Варіанти'!G1044,1E+99),IF('07A_Конструктор'!$D$8="Так",'06A_Варіанти'!H1044,1E+99),IF('07A_Конструктор'!$D$9="Так",'06A_Варіанти'!I1044,1E+99),IF('07A_Конструктор'!$D$10="Так",'06A_Варіанти'!J1044,1E+99),IF('07A_Конструктор'!$D$11="Так",'06A_Варіанти'!K1044,1E+99),IF('07A_Конструктор'!$D$12="Так",'06A_Варіанти'!L1044,1E+99),IF('07A_Конструктор'!$D$13="Так",'06A_Варіанти'!M1044,1E+99),IF('07A_Конструктор'!$D$14="Так",'06A_Варіанти'!N1044,1E+99),IF('07A_Конструктор'!$D$15="Так",'06A_Варіанти'!O1044,1E+99),IF('07A_Конструктор'!$D$16="Так",'06A_Варіанти'!P1044,1E+99),IF('07A_Конструктор'!$D$17="Так",'06A_Варіанти'!Q1044,1E+99),IF('06A_Варіанти'!R1044="",1E+99,'06A_Варіанти'!R1044))</f>
        <v>435.5</v>
      </c>
      <c r="P1053" s="2" t="str">
        <f t="shared" si="117"/>
        <v>5 т</v>
      </c>
      <c r="Q1053" s="2">
        <f t="shared" si="118"/>
        <v>14</v>
      </c>
      <c r="R1053" s="2">
        <f>IF(OR(C1053="РЦК макси",C1053="РЦЧ SKU"),"SKU-потік",IFERROR(VLOOKUP(D1053,'02_РЦ'!$A$3:$I$7,5,FALSE),0))</f>
        <v>500</v>
      </c>
      <c r="S1053" s="2" t="str">
        <f>IF(OR(C1053="РЦК макси",C1053="РЦЧ SKU"),"Не рахується в ліміт",IFERROR(VLOOKUP(D1053,'02_РЦ'!$A$3:$I$7,9,FALSE),"Немає РЦ"))</f>
        <v>В межах</v>
      </c>
    </row>
    <row r="1054" spans="1:19">
      <c r="A1054" s="2" t="str">
        <f>'06A_Варіанти'!A1045</f>
        <v>BASE_2380</v>
      </c>
      <c r="B1054" s="2" t="str">
        <f>'06A_Варіанти'!B1045</f>
        <v>TT_2380</v>
      </c>
      <c r="C1054" s="2" t="str">
        <f>'06A_Варіанти'!D1045</f>
        <v>Основний</v>
      </c>
      <c r="D1054" s="2" t="str">
        <f>'06A_Варіанти'!C1045</f>
        <v>РЦВ</v>
      </c>
      <c r="E1054" s="2" t="str">
        <f>'06A_Варіанти'!S1045</f>
        <v>DIRECT</v>
      </c>
      <c r="F1054" s="2" t="str">
        <f>IF(O1054='06A_Варіанти'!E1045,'06A_Варіанти'!E$1,IF(O1054='06A_Варіанти'!F1045,'06A_Варіанти'!F$1,IF(O1054='06A_Варіанти'!G1045,'06A_Варіанти'!G$1,IF(O1054='06A_Варіанти'!H1045,'06A_Варіанти'!H$1,IF(O1054='06A_Варіанти'!I1045,'06A_Варіанти'!I$1,IF(O1054='06A_Варіанти'!J1045,'06A_Варіанти'!J$1,IF(O1054='06A_Варіанти'!K1045,'06A_Варіанти'!K$1,IF(O1054='06A_Варіанти'!L1045,'06A_Варіанти'!L$1,IF(O1054='06A_Варіанти'!M1045,'06A_Варіанти'!M$1,IF(O1054='06A_Варіанти'!N1045,'06A_Варіанти'!N$1,IF(O1054='06A_Варіанти'!O1045,'06A_Варіанти'!O$1,IF(O1054='06A_Варіанти'!P1045,'06A_Варіанти'!P$1,IF(O1054='06A_Варіанти'!Q1045,'06A_Варіанти'!Q$1,IF(O1054='06A_Варіанти'!R1045,'06A_Варіанти'!R$1,"НЕМАЄ МАРШРУТУ"))))))))))))))</f>
        <v>DIRECT</v>
      </c>
      <c r="G1054" s="2" t="str">
        <f t="shared" si="112"/>
        <v>БЕЗ ЗМІН</v>
      </c>
      <c r="H1054" s="2">
        <f>IF(G1054="НЕМАЄ МАРШРУТУ",0,O1054-'06A_Варіанти'!T1045)</f>
        <v>0</v>
      </c>
      <c r="I1054" s="2">
        <f>IFERROR(INDEX('04_Потоки'!$E:$E,MATCH(A1054,'04_Потоки'!$A:$A,0)),0)</f>
        <v>2.2389999999999999</v>
      </c>
      <c r="J1054" s="2">
        <f t="shared" si="113"/>
        <v>1</v>
      </c>
      <c r="K1054" s="2">
        <f>IF(C1054="РЦК макси",0,2*'06A_Варіанти'!T1045*J1054)</f>
        <v>434.6</v>
      </c>
      <c r="L1054" s="2">
        <f t="shared" si="114"/>
        <v>434.6</v>
      </c>
      <c r="M1054" s="2">
        <f t="shared" si="115"/>
        <v>0</v>
      </c>
      <c r="N1054" s="9">
        <f t="shared" si="116"/>
        <v>0</v>
      </c>
      <c r="O1054" s="2">
        <f>MIN(IF('07A_Конструктор'!$D$5="Так",'06A_Варіанти'!E1045,1E+99),IF('07A_Конструктор'!$D$6="Так",'06A_Варіанти'!F1045,1E+99),IF('07A_Конструктор'!$D$7="Так",'06A_Варіанти'!G1045,1E+99),IF('07A_Конструктор'!$D$8="Так",'06A_Варіанти'!H1045,1E+99),IF('07A_Конструктор'!$D$9="Так",'06A_Варіанти'!I1045,1E+99),IF('07A_Конструктор'!$D$10="Так",'06A_Варіанти'!J1045,1E+99),IF('07A_Конструктор'!$D$11="Так",'06A_Варіанти'!K1045,1E+99),IF('07A_Конструктор'!$D$12="Так",'06A_Варіанти'!L1045,1E+99),IF('07A_Конструктор'!$D$13="Так",'06A_Варіанти'!M1045,1E+99),IF('07A_Конструктор'!$D$14="Так",'06A_Варіанти'!N1045,1E+99),IF('07A_Конструктор'!$D$15="Так",'06A_Варіанти'!O1045,1E+99),IF('07A_Конструктор'!$D$16="Так",'06A_Варіанти'!P1045,1E+99),IF('07A_Конструктор'!$D$17="Так",'06A_Варіанти'!Q1045,1E+99),IF('06A_Варіанти'!R1045="",1E+99,'06A_Варіанти'!R1045))</f>
        <v>217.3</v>
      </c>
      <c r="P1054" s="2" t="str">
        <f t="shared" si="117"/>
        <v>5 т</v>
      </c>
      <c r="Q1054" s="2">
        <f t="shared" si="118"/>
        <v>14</v>
      </c>
      <c r="R1054" s="2">
        <f>IF(OR(C1054="РЦК макси",C1054="РЦЧ SKU"),"SKU-потік",IFERROR(VLOOKUP(D1054,'02_РЦ'!$A$3:$I$7,5,FALSE),0))</f>
        <v>500</v>
      </c>
      <c r="S1054" s="2" t="str">
        <f>IF(OR(C1054="РЦК макси",C1054="РЦЧ SKU"),"Не рахується в ліміт",IFERROR(VLOOKUP(D1054,'02_РЦ'!$A$3:$I$7,9,FALSE),"Немає РЦ"))</f>
        <v>В межах</v>
      </c>
    </row>
    <row r="1055" spans="1:19">
      <c r="A1055" s="2" t="str">
        <f>'06A_Варіанти'!A1046</f>
        <v>BASE_2514</v>
      </c>
      <c r="B1055" s="2" t="str">
        <f>'06A_Варіанти'!B1046</f>
        <v>TT_2514</v>
      </c>
      <c r="C1055" s="2" t="str">
        <f>'06A_Варіанти'!D1046</f>
        <v>Основний</v>
      </c>
      <c r="D1055" s="2" t="str">
        <f>'06A_Варіанти'!C1046</f>
        <v>РЦВ</v>
      </c>
      <c r="E1055" s="2" t="str">
        <f>'06A_Варіанти'!S1046</f>
        <v>DIRECT</v>
      </c>
      <c r="F1055" s="2" t="str">
        <f>IF(O1055='06A_Варіанти'!E1046,'06A_Варіанти'!E$1,IF(O1055='06A_Варіанти'!F1046,'06A_Варіанти'!F$1,IF(O1055='06A_Варіанти'!G1046,'06A_Варіанти'!G$1,IF(O1055='06A_Варіанти'!H1046,'06A_Варіанти'!H$1,IF(O1055='06A_Варіанти'!I1046,'06A_Варіанти'!I$1,IF(O1055='06A_Варіанти'!J1046,'06A_Варіанти'!J$1,IF(O1055='06A_Варіанти'!K1046,'06A_Варіанти'!K$1,IF(O1055='06A_Варіанти'!L1046,'06A_Варіанти'!L$1,IF(O1055='06A_Варіанти'!M1046,'06A_Варіанти'!M$1,IF(O1055='06A_Варіанти'!N1046,'06A_Варіанти'!N$1,IF(O1055='06A_Варіанти'!O1046,'06A_Варіанти'!O$1,IF(O1055='06A_Варіанти'!P1046,'06A_Варіанти'!P$1,IF(O1055='06A_Варіанти'!Q1046,'06A_Варіанти'!Q$1,IF(O1055='06A_Варіанти'!R1046,'06A_Варіанти'!R$1,"НЕМАЄ МАРШРУТУ"))))))))))))))</f>
        <v>DIRECT</v>
      </c>
      <c r="G1055" s="2" t="str">
        <f t="shared" si="112"/>
        <v>БЕЗ ЗМІН</v>
      </c>
      <c r="H1055" s="2">
        <f>IF(G1055="НЕМАЄ МАРШРУТУ",0,O1055-'06A_Варіанти'!T1046)</f>
        <v>0</v>
      </c>
      <c r="I1055" s="2">
        <f>IFERROR(INDEX('04_Потоки'!$E:$E,MATCH(A1055,'04_Потоки'!$A:$A,0)),0)</f>
        <v>2.2389999999999999</v>
      </c>
      <c r="J1055" s="2">
        <f t="shared" si="113"/>
        <v>1</v>
      </c>
      <c r="K1055" s="2">
        <f>IF(C1055="РЦК макси",0,2*'06A_Варіанти'!T1046*J1055)</f>
        <v>456.4</v>
      </c>
      <c r="L1055" s="2">
        <f t="shared" si="114"/>
        <v>456.4</v>
      </c>
      <c r="M1055" s="2">
        <f t="shared" si="115"/>
        <v>0</v>
      </c>
      <c r="N1055" s="9">
        <f t="shared" si="116"/>
        <v>0</v>
      </c>
      <c r="O1055" s="2">
        <f>MIN(IF('07A_Конструктор'!$D$5="Так",'06A_Варіанти'!E1046,1E+99),IF('07A_Конструктор'!$D$6="Так",'06A_Варіанти'!F1046,1E+99),IF('07A_Конструктор'!$D$7="Так",'06A_Варіанти'!G1046,1E+99),IF('07A_Конструктор'!$D$8="Так",'06A_Варіанти'!H1046,1E+99),IF('07A_Конструктор'!$D$9="Так",'06A_Варіанти'!I1046,1E+99),IF('07A_Конструктор'!$D$10="Так",'06A_Варіанти'!J1046,1E+99),IF('07A_Конструктор'!$D$11="Так",'06A_Варіанти'!K1046,1E+99),IF('07A_Конструктор'!$D$12="Так",'06A_Варіанти'!L1046,1E+99),IF('07A_Конструктор'!$D$13="Так",'06A_Варіанти'!M1046,1E+99),IF('07A_Конструктор'!$D$14="Так",'06A_Варіанти'!N1046,1E+99),IF('07A_Конструктор'!$D$15="Так",'06A_Варіанти'!O1046,1E+99),IF('07A_Конструктор'!$D$16="Так",'06A_Варіанти'!P1046,1E+99),IF('07A_Конструктор'!$D$17="Так",'06A_Варіанти'!Q1046,1E+99),IF('06A_Варіанти'!R1046="",1E+99,'06A_Варіанти'!R1046))</f>
        <v>228.2</v>
      </c>
      <c r="P1055" s="2" t="str">
        <f t="shared" si="117"/>
        <v>5 т</v>
      </c>
      <c r="Q1055" s="2">
        <f t="shared" si="118"/>
        <v>14</v>
      </c>
      <c r="R1055" s="2">
        <f>IF(OR(C1055="РЦК макси",C1055="РЦЧ SKU"),"SKU-потік",IFERROR(VLOOKUP(D1055,'02_РЦ'!$A$3:$I$7,5,FALSE),0))</f>
        <v>500</v>
      </c>
      <c r="S1055" s="2" t="str">
        <f>IF(OR(C1055="РЦК макси",C1055="РЦЧ SKU"),"Не рахується в ліміт",IFERROR(VLOOKUP(D1055,'02_РЦ'!$A$3:$I$7,9,FALSE),"Немає РЦ"))</f>
        <v>В межах</v>
      </c>
    </row>
    <row r="1056" spans="1:19">
      <c r="A1056" s="2" t="str">
        <f>'06A_Варіанти'!A1047</f>
        <v>BASE_2527</v>
      </c>
      <c r="B1056" s="2" t="str">
        <f>'06A_Варіанти'!B1047</f>
        <v>TT_2527</v>
      </c>
      <c r="C1056" s="2" t="str">
        <f>'06A_Варіанти'!D1047</f>
        <v>Основний</v>
      </c>
      <c r="D1056" s="2" t="str">
        <f>'06A_Варіанти'!C1047</f>
        <v>РЦВ</v>
      </c>
      <c r="E1056" s="2" t="str">
        <f>'06A_Варіанти'!S1047</f>
        <v>DIRECT</v>
      </c>
      <c r="F1056" s="2" t="str">
        <f>IF(O1056='06A_Варіанти'!E1047,'06A_Варіанти'!E$1,IF(O1056='06A_Варіанти'!F1047,'06A_Варіанти'!F$1,IF(O1056='06A_Варіанти'!G1047,'06A_Варіанти'!G$1,IF(O1056='06A_Варіанти'!H1047,'06A_Варіанти'!H$1,IF(O1056='06A_Варіанти'!I1047,'06A_Варіанти'!I$1,IF(O1056='06A_Варіанти'!J1047,'06A_Варіанти'!J$1,IF(O1056='06A_Варіанти'!K1047,'06A_Варіанти'!K$1,IF(O1056='06A_Варіанти'!L1047,'06A_Варіанти'!L$1,IF(O1056='06A_Варіанти'!M1047,'06A_Варіанти'!M$1,IF(O1056='06A_Варіанти'!N1047,'06A_Варіанти'!N$1,IF(O1056='06A_Варіанти'!O1047,'06A_Варіанти'!O$1,IF(O1056='06A_Варіанти'!P1047,'06A_Варіанти'!P$1,IF(O1056='06A_Варіанти'!Q1047,'06A_Варіанти'!Q$1,IF(O1056='06A_Варіанти'!R1047,'06A_Варіанти'!R$1,"НЕМАЄ МАРШРУТУ"))))))))))))))</f>
        <v>DIRECT</v>
      </c>
      <c r="G1056" s="2" t="str">
        <f t="shared" si="112"/>
        <v>БЕЗ ЗМІН</v>
      </c>
      <c r="H1056" s="2">
        <f>IF(G1056="НЕМАЄ МАРШРУТУ",0,O1056-'06A_Варіанти'!T1047)</f>
        <v>0</v>
      </c>
      <c r="I1056" s="2">
        <f>IFERROR(INDEX('04_Потоки'!$E:$E,MATCH(A1056,'04_Потоки'!$A:$A,0)),0)</f>
        <v>2.2389999999999999</v>
      </c>
      <c r="J1056" s="2">
        <f t="shared" si="113"/>
        <v>1</v>
      </c>
      <c r="K1056" s="2">
        <f>IF(C1056="РЦК макси",0,2*'06A_Варіанти'!T1047*J1056)</f>
        <v>888.2</v>
      </c>
      <c r="L1056" s="2">
        <f t="shared" si="114"/>
        <v>888.2</v>
      </c>
      <c r="M1056" s="2">
        <f t="shared" si="115"/>
        <v>0</v>
      </c>
      <c r="N1056" s="9">
        <f t="shared" si="116"/>
        <v>0</v>
      </c>
      <c r="O1056" s="2">
        <f>MIN(IF('07A_Конструктор'!$D$5="Так",'06A_Варіанти'!E1047,1E+99),IF('07A_Конструктор'!$D$6="Так",'06A_Варіанти'!F1047,1E+99),IF('07A_Конструктор'!$D$7="Так",'06A_Варіанти'!G1047,1E+99),IF('07A_Конструктор'!$D$8="Так",'06A_Варіанти'!H1047,1E+99),IF('07A_Конструктор'!$D$9="Так",'06A_Варіанти'!I1047,1E+99),IF('07A_Конструктор'!$D$10="Так",'06A_Варіанти'!J1047,1E+99),IF('07A_Конструктор'!$D$11="Так",'06A_Варіанти'!K1047,1E+99),IF('07A_Конструктор'!$D$12="Так",'06A_Варіанти'!L1047,1E+99),IF('07A_Конструктор'!$D$13="Так",'06A_Варіанти'!M1047,1E+99),IF('07A_Конструктор'!$D$14="Так",'06A_Варіанти'!N1047,1E+99),IF('07A_Конструктор'!$D$15="Так",'06A_Варіанти'!O1047,1E+99),IF('07A_Конструктор'!$D$16="Так",'06A_Варіанти'!P1047,1E+99),IF('07A_Конструктор'!$D$17="Так",'06A_Варіанти'!Q1047,1E+99),IF('06A_Варіанти'!R1047="",1E+99,'06A_Варіанти'!R1047))</f>
        <v>444.1</v>
      </c>
      <c r="P1056" s="2" t="str">
        <f t="shared" si="117"/>
        <v>5 т</v>
      </c>
      <c r="Q1056" s="2">
        <f t="shared" si="118"/>
        <v>14</v>
      </c>
      <c r="R1056" s="2">
        <f>IF(OR(C1056="РЦК макси",C1056="РЦЧ SKU"),"SKU-потік",IFERROR(VLOOKUP(D1056,'02_РЦ'!$A$3:$I$7,5,FALSE),0))</f>
        <v>500</v>
      </c>
      <c r="S1056" s="2" t="str">
        <f>IF(OR(C1056="РЦК макси",C1056="РЦЧ SKU"),"Не рахується в ліміт",IFERROR(VLOOKUP(D1056,'02_РЦ'!$A$3:$I$7,9,FALSE),"Немає РЦ"))</f>
        <v>В межах</v>
      </c>
    </row>
    <row r="1057" spans="1:19">
      <c r="A1057" s="2" t="str">
        <f>'06A_Варіанти'!A1048</f>
        <v>BASE_2529</v>
      </c>
      <c r="B1057" s="2" t="str">
        <f>'06A_Варіанти'!B1048</f>
        <v>TT_2529</v>
      </c>
      <c r="C1057" s="2" t="str">
        <f>'06A_Варіанти'!D1048</f>
        <v>Основний</v>
      </c>
      <c r="D1057" s="2" t="str">
        <f>'06A_Варіанти'!C1048</f>
        <v>РЦВ</v>
      </c>
      <c r="E1057" s="2" t="str">
        <f>'06A_Варіанти'!S1048</f>
        <v>DIRECT</v>
      </c>
      <c r="F1057" s="2" t="str">
        <f>IF(O1057='06A_Варіанти'!E1048,'06A_Варіанти'!E$1,IF(O1057='06A_Варіанти'!F1048,'06A_Варіанти'!F$1,IF(O1057='06A_Варіанти'!G1048,'06A_Варіанти'!G$1,IF(O1057='06A_Варіанти'!H1048,'06A_Варіанти'!H$1,IF(O1057='06A_Варіанти'!I1048,'06A_Варіанти'!I$1,IF(O1057='06A_Варіанти'!J1048,'06A_Варіанти'!J$1,IF(O1057='06A_Варіанти'!K1048,'06A_Варіанти'!K$1,IF(O1057='06A_Варіанти'!L1048,'06A_Варіанти'!L$1,IF(O1057='06A_Варіанти'!M1048,'06A_Варіанти'!M$1,IF(O1057='06A_Варіанти'!N1048,'06A_Варіанти'!N$1,IF(O1057='06A_Варіанти'!O1048,'06A_Варіанти'!O$1,IF(O1057='06A_Варіанти'!P1048,'06A_Варіанти'!P$1,IF(O1057='06A_Варіанти'!Q1048,'06A_Варіанти'!Q$1,IF(O1057='06A_Варіанти'!R1048,'06A_Варіанти'!R$1,"НЕМАЄ МАРШРУТУ"))))))))))))))</f>
        <v>DIRECT</v>
      </c>
      <c r="G1057" s="2" t="str">
        <f t="shared" si="112"/>
        <v>БЕЗ ЗМІН</v>
      </c>
      <c r="H1057" s="2">
        <f>IF(G1057="НЕМАЄ МАРШРУТУ",0,O1057-'06A_Варіанти'!T1048)</f>
        <v>0</v>
      </c>
      <c r="I1057" s="2">
        <f>IFERROR(INDEX('04_Потоки'!$E:$E,MATCH(A1057,'04_Потоки'!$A:$A,0)),0)</f>
        <v>2.2389999999999999</v>
      </c>
      <c r="J1057" s="2">
        <f t="shared" si="113"/>
        <v>1</v>
      </c>
      <c r="K1057" s="2">
        <f>IF(C1057="РЦК макси",0,2*'06A_Варіанти'!T1048*J1057)</f>
        <v>415.6</v>
      </c>
      <c r="L1057" s="2">
        <f t="shared" si="114"/>
        <v>415.6</v>
      </c>
      <c r="M1057" s="2">
        <f t="shared" si="115"/>
        <v>0</v>
      </c>
      <c r="N1057" s="9">
        <f t="shared" si="116"/>
        <v>0</v>
      </c>
      <c r="O1057" s="2">
        <f>MIN(IF('07A_Конструктор'!$D$5="Так",'06A_Варіанти'!E1048,1E+99),IF('07A_Конструктор'!$D$6="Так",'06A_Варіанти'!F1048,1E+99),IF('07A_Конструктор'!$D$7="Так",'06A_Варіанти'!G1048,1E+99),IF('07A_Конструктор'!$D$8="Так",'06A_Варіанти'!H1048,1E+99),IF('07A_Конструктор'!$D$9="Так",'06A_Варіанти'!I1048,1E+99),IF('07A_Конструктор'!$D$10="Так",'06A_Варіанти'!J1048,1E+99),IF('07A_Конструктор'!$D$11="Так",'06A_Варіанти'!K1048,1E+99),IF('07A_Конструктор'!$D$12="Так",'06A_Варіанти'!L1048,1E+99),IF('07A_Конструктор'!$D$13="Так",'06A_Варіанти'!M1048,1E+99),IF('07A_Конструктор'!$D$14="Так",'06A_Варіанти'!N1048,1E+99),IF('07A_Конструктор'!$D$15="Так",'06A_Варіанти'!O1048,1E+99),IF('07A_Конструктор'!$D$16="Так",'06A_Варіанти'!P1048,1E+99),IF('07A_Конструктор'!$D$17="Так",'06A_Варіанти'!Q1048,1E+99),IF('06A_Варіанти'!R1048="",1E+99,'06A_Варіанти'!R1048))</f>
        <v>207.8</v>
      </c>
      <c r="P1057" s="2" t="str">
        <f t="shared" si="117"/>
        <v>5 т</v>
      </c>
      <c r="Q1057" s="2">
        <f t="shared" si="118"/>
        <v>14</v>
      </c>
      <c r="R1057" s="2">
        <f>IF(OR(C1057="РЦК макси",C1057="РЦЧ SKU"),"SKU-потік",IFERROR(VLOOKUP(D1057,'02_РЦ'!$A$3:$I$7,5,FALSE),0))</f>
        <v>500</v>
      </c>
      <c r="S1057" s="2" t="str">
        <f>IF(OR(C1057="РЦК макси",C1057="РЦЧ SKU"),"Не рахується в ліміт",IFERROR(VLOOKUP(D1057,'02_РЦ'!$A$3:$I$7,9,FALSE),"Немає РЦ"))</f>
        <v>В межах</v>
      </c>
    </row>
    <row r="1058" spans="1:19">
      <c r="A1058" s="2" t="str">
        <f>'06A_Варіанти'!A1049</f>
        <v>BASE_2532</v>
      </c>
      <c r="B1058" s="2" t="str">
        <f>'06A_Варіанти'!B1049</f>
        <v>TT_2532</v>
      </c>
      <c r="C1058" s="2" t="str">
        <f>'06A_Варіанти'!D1049</f>
        <v>Основний</v>
      </c>
      <c r="D1058" s="2" t="str">
        <f>'06A_Варіанти'!C1049</f>
        <v>РЦВ</v>
      </c>
      <c r="E1058" s="2" t="str">
        <f>'06A_Варіанти'!S1049</f>
        <v>DIRECT</v>
      </c>
      <c r="F1058" s="2" t="str">
        <f>IF(O1058='06A_Варіанти'!E1049,'06A_Варіанти'!E$1,IF(O1058='06A_Варіанти'!F1049,'06A_Варіанти'!F$1,IF(O1058='06A_Варіанти'!G1049,'06A_Варіанти'!G$1,IF(O1058='06A_Варіанти'!H1049,'06A_Варіанти'!H$1,IF(O1058='06A_Варіанти'!I1049,'06A_Варіанти'!I$1,IF(O1058='06A_Варіанти'!J1049,'06A_Варіанти'!J$1,IF(O1058='06A_Варіанти'!K1049,'06A_Варіанти'!K$1,IF(O1058='06A_Варіанти'!L1049,'06A_Варіанти'!L$1,IF(O1058='06A_Варіанти'!M1049,'06A_Варіанти'!M$1,IF(O1058='06A_Варіанти'!N1049,'06A_Варіанти'!N$1,IF(O1058='06A_Варіанти'!O1049,'06A_Варіанти'!O$1,IF(O1058='06A_Варіанти'!P1049,'06A_Варіанти'!P$1,IF(O1058='06A_Варіанти'!Q1049,'06A_Варіанти'!Q$1,IF(O1058='06A_Варіанти'!R1049,'06A_Варіанти'!R$1,"НЕМАЄ МАРШРУТУ"))))))))))))))</f>
        <v>DIRECT</v>
      </c>
      <c r="G1058" s="2" t="str">
        <f t="shared" si="112"/>
        <v>БЕЗ ЗМІН</v>
      </c>
      <c r="H1058" s="2">
        <f>IF(G1058="НЕМАЄ МАРШРУТУ",0,O1058-'06A_Варіанти'!T1049)</f>
        <v>0</v>
      </c>
      <c r="I1058" s="2">
        <f>IFERROR(INDEX('04_Потоки'!$E:$E,MATCH(A1058,'04_Потоки'!$A:$A,0)),0)</f>
        <v>2.2389999999999999</v>
      </c>
      <c r="J1058" s="2">
        <f t="shared" si="113"/>
        <v>1</v>
      </c>
      <c r="K1058" s="2">
        <f>IF(C1058="РЦК макси",0,2*'06A_Варіанти'!T1049*J1058)</f>
        <v>420.8</v>
      </c>
      <c r="L1058" s="2">
        <f t="shared" si="114"/>
        <v>420.8</v>
      </c>
      <c r="M1058" s="2">
        <f t="shared" si="115"/>
        <v>0</v>
      </c>
      <c r="N1058" s="9">
        <f t="shared" si="116"/>
        <v>0</v>
      </c>
      <c r="O1058" s="2">
        <f>MIN(IF('07A_Конструктор'!$D$5="Так",'06A_Варіанти'!E1049,1E+99),IF('07A_Конструктор'!$D$6="Так",'06A_Варіанти'!F1049,1E+99),IF('07A_Конструктор'!$D$7="Так",'06A_Варіанти'!G1049,1E+99),IF('07A_Конструктор'!$D$8="Так",'06A_Варіанти'!H1049,1E+99),IF('07A_Конструктор'!$D$9="Так",'06A_Варіанти'!I1049,1E+99),IF('07A_Конструктор'!$D$10="Так",'06A_Варіанти'!J1049,1E+99),IF('07A_Конструктор'!$D$11="Так",'06A_Варіанти'!K1049,1E+99),IF('07A_Конструктор'!$D$12="Так",'06A_Варіанти'!L1049,1E+99),IF('07A_Конструктор'!$D$13="Так",'06A_Варіанти'!M1049,1E+99),IF('07A_Конструктор'!$D$14="Так",'06A_Варіанти'!N1049,1E+99),IF('07A_Конструктор'!$D$15="Так",'06A_Варіанти'!O1049,1E+99),IF('07A_Конструктор'!$D$16="Так",'06A_Варіанти'!P1049,1E+99),IF('07A_Конструктор'!$D$17="Так",'06A_Варіанти'!Q1049,1E+99),IF('06A_Варіанти'!R1049="",1E+99,'06A_Варіанти'!R1049))</f>
        <v>210.4</v>
      </c>
      <c r="P1058" s="2" t="str">
        <f t="shared" si="117"/>
        <v>5 т</v>
      </c>
      <c r="Q1058" s="2">
        <f t="shared" si="118"/>
        <v>14</v>
      </c>
      <c r="R1058" s="2">
        <f>IF(OR(C1058="РЦК макси",C1058="РЦЧ SKU"),"SKU-потік",IFERROR(VLOOKUP(D1058,'02_РЦ'!$A$3:$I$7,5,FALSE),0))</f>
        <v>500</v>
      </c>
      <c r="S1058" s="2" t="str">
        <f>IF(OR(C1058="РЦК макси",C1058="РЦЧ SKU"),"Не рахується в ліміт",IFERROR(VLOOKUP(D1058,'02_РЦ'!$A$3:$I$7,9,FALSE),"Немає РЦ"))</f>
        <v>В межах</v>
      </c>
    </row>
    <row r="1059" spans="1:19">
      <c r="A1059" s="2" t="str">
        <f>'06A_Варіанти'!A1050</f>
        <v>BASE_2534</v>
      </c>
      <c r="B1059" s="2" t="str">
        <f>'06A_Варіанти'!B1050</f>
        <v>TT_2534</v>
      </c>
      <c r="C1059" s="2" t="str">
        <f>'06A_Варіанти'!D1050</f>
        <v>Основний</v>
      </c>
      <c r="D1059" s="2" t="str">
        <f>'06A_Варіанти'!C1050</f>
        <v>РЦВ</v>
      </c>
      <c r="E1059" s="2" t="str">
        <f>'06A_Варіанти'!S1050</f>
        <v>DIRECT</v>
      </c>
      <c r="F1059" s="2" t="str">
        <f>IF(O1059='06A_Варіанти'!E1050,'06A_Варіанти'!E$1,IF(O1059='06A_Варіанти'!F1050,'06A_Варіанти'!F$1,IF(O1059='06A_Варіанти'!G1050,'06A_Варіанти'!G$1,IF(O1059='06A_Варіанти'!H1050,'06A_Варіанти'!H$1,IF(O1059='06A_Варіанти'!I1050,'06A_Варіанти'!I$1,IF(O1059='06A_Варіанти'!J1050,'06A_Варіанти'!J$1,IF(O1059='06A_Варіанти'!K1050,'06A_Варіанти'!K$1,IF(O1059='06A_Варіанти'!L1050,'06A_Варіанти'!L$1,IF(O1059='06A_Варіанти'!M1050,'06A_Варіанти'!M$1,IF(O1059='06A_Варіанти'!N1050,'06A_Варіанти'!N$1,IF(O1059='06A_Варіанти'!O1050,'06A_Варіанти'!O$1,IF(O1059='06A_Варіанти'!P1050,'06A_Варіанти'!P$1,IF(O1059='06A_Варіанти'!Q1050,'06A_Варіанти'!Q$1,IF(O1059='06A_Варіанти'!R1050,'06A_Варіанти'!R$1,"НЕМАЄ МАРШРУТУ"))))))))))))))</f>
        <v>DIRECT</v>
      </c>
      <c r="G1059" s="2" t="str">
        <f t="shared" si="112"/>
        <v>БЕЗ ЗМІН</v>
      </c>
      <c r="H1059" s="2">
        <f>IF(G1059="НЕМАЄ МАРШРУТУ",0,O1059-'06A_Варіанти'!T1050)</f>
        <v>0</v>
      </c>
      <c r="I1059" s="2">
        <f>IFERROR(INDEX('04_Потоки'!$E:$E,MATCH(A1059,'04_Потоки'!$A:$A,0)),0)</f>
        <v>2.2389999999999999</v>
      </c>
      <c r="J1059" s="2">
        <f t="shared" si="113"/>
        <v>1</v>
      </c>
      <c r="K1059" s="2">
        <f>IF(C1059="РЦК макси",0,2*'06A_Варіанти'!T1050*J1059)</f>
        <v>456.6</v>
      </c>
      <c r="L1059" s="2">
        <f t="shared" si="114"/>
        <v>456.6</v>
      </c>
      <c r="M1059" s="2">
        <f t="shared" si="115"/>
        <v>0</v>
      </c>
      <c r="N1059" s="9">
        <f t="shared" si="116"/>
        <v>0</v>
      </c>
      <c r="O1059" s="2">
        <f>MIN(IF('07A_Конструктор'!$D$5="Так",'06A_Варіанти'!E1050,1E+99),IF('07A_Конструктор'!$D$6="Так",'06A_Варіанти'!F1050,1E+99),IF('07A_Конструктор'!$D$7="Так",'06A_Варіанти'!G1050,1E+99),IF('07A_Конструктор'!$D$8="Так",'06A_Варіанти'!H1050,1E+99),IF('07A_Конструктор'!$D$9="Так",'06A_Варіанти'!I1050,1E+99),IF('07A_Конструктор'!$D$10="Так",'06A_Варіанти'!J1050,1E+99),IF('07A_Конструктор'!$D$11="Так",'06A_Варіанти'!K1050,1E+99),IF('07A_Конструктор'!$D$12="Так",'06A_Варіанти'!L1050,1E+99),IF('07A_Конструктор'!$D$13="Так",'06A_Варіанти'!M1050,1E+99),IF('07A_Конструктор'!$D$14="Так",'06A_Варіанти'!N1050,1E+99),IF('07A_Конструктор'!$D$15="Так",'06A_Варіанти'!O1050,1E+99),IF('07A_Конструктор'!$D$16="Так",'06A_Варіанти'!P1050,1E+99),IF('07A_Конструктор'!$D$17="Так",'06A_Варіанти'!Q1050,1E+99),IF('06A_Варіанти'!R1050="",1E+99,'06A_Варіанти'!R1050))</f>
        <v>228.3</v>
      </c>
      <c r="P1059" s="2" t="str">
        <f t="shared" si="117"/>
        <v>5 т</v>
      </c>
      <c r="Q1059" s="2">
        <f t="shared" si="118"/>
        <v>14</v>
      </c>
      <c r="R1059" s="2">
        <f>IF(OR(C1059="РЦК макси",C1059="РЦЧ SKU"),"SKU-потік",IFERROR(VLOOKUP(D1059,'02_РЦ'!$A$3:$I$7,5,FALSE),0))</f>
        <v>500</v>
      </c>
      <c r="S1059" s="2" t="str">
        <f>IF(OR(C1059="РЦК макси",C1059="РЦЧ SKU"),"Не рахується в ліміт",IFERROR(VLOOKUP(D1059,'02_РЦ'!$A$3:$I$7,9,FALSE),"Немає РЦ"))</f>
        <v>В межах</v>
      </c>
    </row>
    <row r="1060" spans="1:19">
      <c r="A1060" s="2" t="str">
        <f>'06A_Варіанти'!A1051</f>
        <v>BASE_2540</v>
      </c>
      <c r="B1060" s="2" t="str">
        <f>'06A_Варіанти'!B1051</f>
        <v>TT_2540</v>
      </c>
      <c r="C1060" s="2" t="str">
        <f>'06A_Варіанти'!D1051</f>
        <v>Основний</v>
      </c>
      <c r="D1060" s="2" t="str">
        <f>'06A_Варіанти'!C1051</f>
        <v>РЦВ</v>
      </c>
      <c r="E1060" s="2" t="str">
        <f>'06A_Варіанти'!S1051</f>
        <v>DIRECT</v>
      </c>
      <c r="F1060" s="2" t="str">
        <f>IF(O1060='06A_Варіанти'!E1051,'06A_Варіанти'!E$1,IF(O1060='06A_Варіанти'!F1051,'06A_Варіанти'!F$1,IF(O1060='06A_Варіанти'!G1051,'06A_Варіанти'!G$1,IF(O1060='06A_Варіанти'!H1051,'06A_Варіанти'!H$1,IF(O1060='06A_Варіанти'!I1051,'06A_Варіанти'!I$1,IF(O1060='06A_Варіанти'!J1051,'06A_Варіанти'!J$1,IF(O1060='06A_Варіанти'!K1051,'06A_Варіанти'!K$1,IF(O1060='06A_Варіанти'!L1051,'06A_Варіанти'!L$1,IF(O1060='06A_Варіанти'!M1051,'06A_Варіанти'!M$1,IF(O1060='06A_Варіанти'!N1051,'06A_Варіанти'!N$1,IF(O1060='06A_Варіанти'!O1051,'06A_Варіанти'!O$1,IF(O1060='06A_Варіанти'!P1051,'06A_Варіанти'!P$1,IF(O1060='06A_Варіанти'!Q1051,'06A_Варіанти'!Q$1,IF(O1060='06A_Варіанти'!R1051,'06A_Варіанти'!R$1,"НЕМАЄ МАРШРУТУ"))))))))))))))</f>
        <v>DIRECT</v>
      </c>
      <c r="G1060" s="2" t="str">
        <f t="shared" si="112"/>
        <v>БЕЗ ЗМІН</v>
      </c>
      <c r="H1060" s="2">
        <f>IF(G1060="НЕМАЄ МАРШРУТУ",0,O1060-'06A_Варіанти'!T1051)</f>
        <v>0</v>
      </c>
      <c r="I1060" s="2">
        <f>IFERROR(INDEX('04_Потоки'!$E:$E,MATCH(A1060,'04_Потоки'!$A:$A,0)),0)</f>
        <v>2.2389999999999999</v>
      </c>
      <c r="J1060" s="2">
        <f t="shared" si="113"/>
        <v>1</v>
      </c>
      <c r="K1060" s="2">
        <f>IF(C1060="РЦК макси",0,2*'06A_Варіанти'!T1051*J1060)</f>
        <v>450.6</v>
      </c>
      <c r="L1060" s="2">
        <f t="shared" si="114"/>
        <v>450.6</v>
      </c>
      <c r="M1060" s="2">
        <f t="shared" si="115"/>
        <v>0</v>
      </c>
      <c r="N1060" s="9">
        <f t="shared" si="116"/>
        <v>0</v>
      </c>
      <c r="O1060" s="2">
        <f>MIN(IF('07A_Конструктор'!$D$5="Так",'06A_Варіанти'!E1051,1E+99),IF('07A_Конструктор'!$D$6="Так",'06A_Варіанти'!F1051,1E+99),IF('07A_Конструктор'!$D$7="Так",'06A_Варіанти'!G1051,1E+99),IF('07A_Конструктор'!$D$8="Так",'06A_Варіанти'!H1051,1E+99),IF('07A_Конструктор'!$D$9="Так",'06A_Варіанти'!I1051,1E+99),IF('07A_Конструктор'!$D$10="Так",'06A_Варіанти'!J1051,1E+99),IF('07A_Конструктор'!$D$11="Так",'06A_Варіанти'!K1051,1E+99),IF('07A_Конструктор'!$D$12="Так",'06A_Варіанти'!L1051,1E+99),IF('07A_Конструктор'!$D$13="Так",'06A_Варіанти'!M1051,1E+99),IF('07A_Конструктор'!$D$14="Так",'06A_Варіанти'!N1051,1E+99),IF('07A_Конструктор'!$D$15="Так",'06A_Варіанти'!O1051,1E+99),IF('07A_Конструктор'!$D$16="Так",'06A_Варіанти'!P1051,1E+99),IF('07A_Конструктор'!$D$17="Так",'06A_Варіанти'!Q1051,1E+99),IF('06A_Варіанти'!R1051="",1E+99,'06A_Варіанти'!R1051))</f>
        <v>225.3</v>
      </c>
      <c r="P1060" s="2" t="str">
        <f t="shared" si="117"/>
        <v>5 т</v>
      </c>
      <c r="Q1060" s="2">
        <f t="shared" si="118"/>
        <v>14</v>
      </c>
      <c r="R1060" s="2">
        <f>IF(OR(C1060="РЦК макси",C1060="РЦЧ SKU"),"SKU-потік",IFERROR(VLOOKUP(D1060,'02_РЦ'!$A$3:$I$7,5,FALSE),0))</f>
        <v>500</v>
      </c>
      <c r="S1060" s="2" t="str">
        <f>IF(OR(C1060="РЦК макси",C1060="РЦЧ SKU"),"Не рахується в ліміт",IFERROR(VLOOKUP(D1060,'02_РЦ'!$A$3:$I$7,9,FALSE),"Немає РЦ"))</f>
        <v>В межах</v>
      </c>
    </row>
    <row r="1061" spans="1:19">
      <c r="A1061" s="2" t="str">
        <f>'06A_Варіанти'!A1052</f>
        <v>BASE_2542</v>
      </c>
      <c r="B1061" s="2" t="str">
        <f>'06A_Варіанти'!B1052</f>
        <v>TT_2542</v>
      </c>
      <c r="C1061" s="2" t="str">
        <f>'06A_Варіанти'!D1052</f>
        <v>Основний</v>
      </c>
      <c r="D1061" s="2" t="str">
        <f>'06A_Варіанти'!C1052</f>
        <v>РЦВ</v>
      </c>
      <c r="E1061" s="2" t="str">
        <f>'06A_Варіанти'!S1052</f>
        <v>DIRECT</v>
      </c>
      <c r="F1061" s="2" t="str">
        <f>IF(O1061='06A_Варіанти'!E1052,'06A_Варіанти'!E$1,IF(O1061='06A_Варіанти'!F1052,'06A_Варіанти'!F$1,IF(O1061='06A_Варіанти'!G1052,'06A_Варіанти'!G$1,IF(O1061='06A_Варіанти'!H1052,'06A_Варіанти'!H$1,IF(O1061='06A_Варіанти'!I1052,'06A_Варіанти'!I$1,IF(O1061='06A_Варіанти'!J1052,'06A_Варіанти'!J$1,IF(O1061='06A_Варіанти'!K1052,'06A_Варіанти'!K$1,IF(O1061='06A_Варіанти'!L1052,'06A_Варіанти'!L$1,IF(O1061='06A_Варіанти'!M1052,'06A_Варіанти'!M$1,IF(O1061='06A_Варіанти'!N1052,'06A_Варіанти'!N$1,IF(O1061='06A_Варіанти'!O1052,'06A_Варіанти'!O$1,IF(O1061='06A_Варіанти'!P1052,'06A_Варіанти'!P$1,IF(O1061='06A_Варіанти'!Q1052,'06A_Варіанти'!Q$1,IF(O1061='06A_Варіанти'!R1052,'06A_Варіанти'!R$1,"НЕМАЄ МАРШРУТУ"))))))))))))))</f>
        <v>DIRECT</v>
      </c>
      <c r="G1061" s="2" t="str">
        <f t="shared" si="112"/>
        <v>БЕЗ ЗМІН</v>
      </c>
      <c r="H1061" s="2">
        <f>IF(G1061="НЕМАЄ МАРШРУТУ",0,O1061-'06A_Варіанти'!T1052)</f>
        <v>0</v>
      </c>
      <c r="I1061" s="2">
        <f>IFERROR(INDEX('04_Потоки'!$E:$E,MATCH(A1061,'04_Потоки'!$A:$A,0)),0)</f>
        <v>2.2389999999999999</v>
      </c>
      <c r="J1061" s="2">
        <f t="shared" si="113"/>
        <v>1</v>
      </c>
      <c r="K1061" s="2">
        <f>IF(C1061="РЦК макси",0,2*'06A_Варіанти'!T1052*J1061)</f>
        <v>456.8</v>
      </c>
      <c r="L1061" s="2">
        <f t="shared" si="114"/>
        <v>456.8</v>
      </c>
      <c r="M1061" s="2">
        <f t="shared" si="115"/>
        <v>0</v>
      </c>
      <c r="N1061" s="9">
        <f t="shared" si="116"/>
        <v>0</v>
      </c>
      <c r="O1061" s="2">
        <f>MIN(IF('07A_Конструктор'!$D$5="Так",'06A_Варіанти'!E1052,1E+99),IF('07A_Конструктор'!$D$6="Так",'06A_Варіанти'!F1052,1E+99),IF('07A_Конструктор'!$D$7="Так",'06A_Варіанти'!G1052,1E+99),IF('07A_Конструктор'!$D$8="Так",'06A_Варіанти'!H1052,1E+99),IF('07A_Конструктор'!$D$9="Так",'06A_Варіанти'!I1052,1E+99),IF('07A_Конструктор'!$D$10="Так",'06A_Варіанти'!J1052,1E+99),IF('07A_Конструктор'!$D$11="Так",'06A_Варіанти'!K1052,1E+99),IF('07A_Конструктор'!$D$12="Так",'06A_Варіанти'!L1052,1E+99),IF('07A_Конструктор'!$D$13="Так",'06A_Варіанти'!M1052,1E+99),IF('07A_Конструктор'!$D$14="Так",'06A_Варіанти'!N1052,1E+99),IF('07A_Конструктор'!$D$15="Так",'06A_Варіанти'!O1052,1E+99),IF('07A_Конструктор'!$D$16="Так",'06A_Варіанти'!P1052,1E+99),IF('07A_Конструктор'!$D$17="Так",'06A_Варіанти'!Q1052,1E+99),IF('06A_Варіанти'!R1052="",1E+99,'06A_Варіанти'!R1052))</f>
        <v>228.4</v>
      </c>
      <c r="P1061" s="2" t="str">
        <f t="shared" si="117"/>
        <v>5 т</v>
      </c>
      <c r="Q1061" s="2">
        <f t="shared" si="118"/>
        <v>14</v>
      </c>
      <c r="R1061" s="2">
        <f>IF(OR(C1061="РЦК макси",C1061="РЦЧ SKU"),"SKU-потік",IFERROR(VLOOKUP(D1061,'02_РЦ'!$A$3:$I$7,5,FALSE),0))</f>
        <v>500</v>
      </c>
      <c r="S1061" s="2" t="str">
        <f>IF(OR(C1061="РЦК макси",C1061="РЦЧ SKU"),"Не рахується в ліміт",IFERROR(VLOOKUP(D1061,'02_РЦ'!$A$3:$I$7,9,FALSE),"Немає РЦ"))</f>
        <v>В межах</v>
      </c>
    </row>
    <row r="1062" spans="1:19">
      <c r="A1062" s="2" t="str">
        <f>'06A_Варіанти'!A1053</f>
        <v>BASE_2543</v>
      </c>
      <c r="B1062" s="2" t="str">
        <f>'06A_Варіанти'!B1053</f>
        <v>TT_2543</v>
      </c>
      <c r="C1062" s="2" t="str">
        <f>'06A_Варіанти'!D1053</f>
        <v>Основний</v>
      </c>
      <c r="D1062" s="2" t="str">
        <f>'06A_Варіанти'!C1053</f>
        <v>РЦВ</v>
      </c>
      <c r="E1062" s="2" t="str">
        <f>'06A_Варіанти'!S1053</f>
        <v>DIRECT</v>
      </c>
      <c r="F1062" s="2" t="str">
        <f>IF(O1062='06A_Варіанти'!E1053,'06A_Варіанти'!E$1,IF(O1062='06A_Варіанти'!F1053,'06A_Варіанти'!F$1,IF(O1062='06A_Варіанти'!G1053,'06A_Варіанти'!G$1,IF(O1062='06A_Варіанти'!H1053,'06A_Варіанти'!H$1,IF(O1062='06A_Варіанти'!I1053,'06A_Варіанти'!I$1,IF(O1062='06A_Варіанти'!J1053,'06A_Варіанти'!J$1,IF(O1062='06A_Варіанти'!K1053,'06A_Варіанти'!K$1,IF(O1062='06A_Варіанти'!L1053,'06A_Варіанти'!L$1,IF(O1062='06A_Варіанти'!M1053,'06A_Варіанти'!M$1,IF(O1062='06A_Варіанти'!N1053,'06A_Варіанти'!N$1,IF(O1062='06A_Варіанти'!O1053,'06A_Варіанти'!O$1,IF(O1062='06A_Варіанти'!P1053,'06A_Варіанти'!P$1,IF(O1062='06A_Варіанти'!Q1053,'06A_Варіанти'!Q$1,IF(O1062='06A_Варіанти'!R1053,'06A_Варіанти'!R$1,"НЕМАЄ МАРШРУТУ"))))))))))))))</f>
        <v>DIRECT</v>
      </c>
      <c r="G1062" s="2" t="str">
        <f t="shared" si="112"/>
        <v>БЕЗ ЗМІН</v>
      </c>
      <c r="H1062" s="2">
        <f>IF(G1062="НЕМАЄ МАРШРУТУ",0,O1062-'06A_Варіанти'!T1053)</f>
        <v>0</v>
      </c>
      <c r="I1062" s="2">
        <f>IFERROR(INDEX('04_Потоки'!$E:$E,MATCH(A1062,'04_Потоки'!$A:$A,0)),0)</f>
        <v>2.2389999999999999</v>
      </c>
      <c r="J1062" s="2">
        <f t="shared" si="113"/>
        <v>1</v>
      </c>
      <c r="K1062" s="2">
        <f>IF(C1062="РЦК макси",0,2*'06A_Варіанти'!T1053*J1062)</f>
        <v>462</v>
      </c>
      <c r="L1062" s="2">
        <f t="shared" si="114"/>
        <v>462</v>
      </c>
      <c r="M1062" s="2">
        <f t="shared" si="115"/>
        <v>0</v>
      </c>
      <c r="N1062" s="9">
        <f t="shared" si="116"/>
        <v>0</v>
      </c>
      <c r="O1062" s="2">
        <f>MIN(IF('07A_Конструктор'!$D$5="Так",'06A_Варіанти'!E1053,1E+99),IF('07A_Конструктор'!$D$6="Так",'06A_Варіанти'!F1053,1E+99),IF('07A_Конструктор'!$D$7="Так",'06A_Варіанти'!G1053,1E+99),IF('07A_Конструктор'!$D$8="Так",'06A_Варіанти'!H1053,1E+99),IF('07A_Конструктор'!$D$9="Так",'06A_Варіанти'!I1053,1E+99),IF('07A_Конструктор'!$D$10="Так",'06A_Варіанти'!J1053,1E+99),IF('07A_Конструктор'!$D$11="Так",'06A_Варіанти'!K1053,1E+99),IF('07A_Конструктор'!$D$12="Так",'06A_Варіанти'!L1053,1E+99),IF('07A_Конструктор'!$D$13="Так",'06A_Варіанти'!M1053,1E+99),IF('07A_Конструктор'!$D$14="Так",'06A_Варіанти'!N1053,1E+99),IF('07A_Конструктор'!$D$15="Так",'06A_Варіанти'!O1053,1E+99),IF('07A_Конструктор'!$D$16="Так",'06A_Варіанти'!P1053,1E+99),IF('07A_Конструктор'!$D$17="Так",'06A_Варіанти'!Q1053,1E+99),IF('06A_Варіанти'!R1053="",1E+99,'06A_Варіанти'!R1053))</f>
        <v>231</v>
      </c>
      <c r="P1062" s="2" t="str">
        <f t="shared" si="117"/>
        <v>5 т</v>
      </c>
      <c r="Q1062" s="2">
        <f t="shared" si="118"/>
        <v>14</v>
      </c>
      <c r="R1062" s="2">
        <f>IF(OR(C1062="РЦК макси",C1062="РЦЧ SKU"),"SKU-потік",IFERROR(VLOOKUP(D1062,'02_РЦ'!$A$3:$I$7,5,FALSE),0))</f>
        <v>500</v>
      </c>
      <c r="S1062" s="2" t="str">
        <f>IF(OR(C1062="РЦК макси",C1062="РЦЧ SKU"),"Не рахується в ліміт",IFERROR(VLOOKUP(D1062,'02_РЦ'!$A$3:$I$7,9,FALSE),"Немає РЦ"))</f>
        <v>В межах</v>
      </c>
    </row>
    <row r="1063" spans="1:19">
      <c r="A1063" s="2" t="str">
        <f>'06A_Варіанти'!A1054</f>
        <v>BASE_2522</v>
      </c>
      <c r="B1063" s="2" t="str">
        <f>'06A_Варіанти'!B1054</f>
        <v>TT_2522</v>
      </c>
      <c r="C1063" s="2" t="str">
        <f>'06A_Варіанти'!D1054</f>
        <v>Основний</v>
      </c>
      <c r="D1063" s="2" t="str">
        <f>'06A_Варіанти'!C1054</f>
        <v>РЦВ</v>
      </c>
      <c r="E1063" s="2" t="str">
        <f>'06A_Варіанти'!S1054</f>
        <v>DIRECT</v>
      </c>
      <c r="F1063" s="2" t="str">
        <f>IF(O1063='06A_Варіанти'!E1054,'06A_Варіанти'!E$1,IF(O1063='06A_Варіанти'!F1054,'06A_Варіанти'!F$1,IF(O1063='06A_Варіанти'!G1054,'06A_Варіанти'!G$1,IF(O1063='06A_Варіанти'!H1054,'06A_Варіанти'!H$1,IF(O1063='06A_Варіанти'!I1054,'06A_Варіанти'!I$1,IF(O1063='06A_Варіанти'!J1054,'06A_Варіанти'!J$1,IF(O1063='06A_Варіанти'!K1054,'06A_Варіанти'!K$1,IF(O1063='06A_Варіанти'!L1054,'06A_Варіанти'!L$1,IF(O1063='06A_Варіанти'!M1054,'06A_Варіанти'!M$1,IF(O1063='06A_Варіанти'!N1054,'06A_Варіанти'!N$1,IF(O1063='06A_Варіанти'!O1054,'06A_Варіанти'!O$1,IF(O1063='06A_Варіанти'!P1054,'06A_Варіанти'!P$1,IF(O1063='06A_Варіанти'!Q1054,'06A_Варіанти'!Q$1,IF(O1063='06A_Варіанти'!R1054,'06A_Варіанти'!R$1,"НЕМАЄ МАРШРУТУ"))))))))))))))</f>
        <v>DIRECT</v>
      </c>
      <c r="G1063" s="2" t="str">
        <f t="shared" si="112"/>
        <v>БЕЗ ЗМІН</v>
      </c>
      <c r="H1063" s="2">
        <f>IF(G1063="НЕМАЄ МАРШРУТУ",0,O1063-'06A_Варіанти'!T1054)</f>
        <v>0</v>
      </c>
      <c r="I1063" s="2">
        <f>IFERROR(INDEX('04_Потоки'!$E:$E,MATCH(A1063,'04_Потоки'!$A:$A,0)),0)</f>
        <v>2.2389999999999999</v>
      </c>
      <c r="J1063" s="2">
        <f t="shared" si="113"/>
        <v>1</v>
      </c>
      <c r="K1063" s="2">
        <f>IF(C1063="РЦК макси",0,2*'06A_Варіанти'!T1054*J1063)</f>
        <v>476.6</v>
      </c>
      <c r="L1063" s="2">
        <f t="shared" si="114"/>
        <v>476.6</v>
      </c>
      <c r="M1063" s="2">
        <f t="shared" si="115"/>
        <v>0</v>
      </c>
      <c r="N1063" s="9">
        <f t="shared" si="116"/>
        <v>0</v>
      </c>
      <c r="O1063" s="2">
        <f>MIN(IF('07A_Конструктор'!$D$5="Так",'06A_Варіанти'!E1054,1E+99),IF('07A_Конструктор'!$D$6="Так",'06A_Варіанти'!F1054,1E+99),IF('07A_Конструктор'!$D$7="Так",'06A_Варіанти'!G1054,1E+99),IF('07A_Конструктор'!$D$8="Так",'06A_Варіанти'!H1054,1E+99),IF('07A_Конструктор'!$D$9="Так",'06A_Варіанти'!I1054,1E+99),IF('07A_Конструктор'!$D$10="Так",'06A_Варіанти'!J1054,1E+99),IF('07A_Конструктор'!$D$11="Так",'06A_Варіанти'!K1054,1E+99),IF('07A_Конструктор'!$D$12="Так",'06A_Варіанти'!L1054,1E+99),IF('07A_Конструктор'!$D$13="Так",'06A_Варіанти'!M1054,1E+99),IF('07A_Конструктор'!$D$14="Так",'06A_Варіанти'!N1054,1E+99),IF('07A_Конструктор'!$D$15="Так",'06A_Варіанти'!O1054,1E+99),IF('07A_Конструктор'!$D$16="Так",'06A_Варіанти'!P1054,1E+99),IF('07A_Конструктор'!$D$17="Так",'06A_Варіанти'!Q1054,1E+99),IF('06A_Варіанти'!R1054="",1E+99,'06A_Варіанти'!R1054))</f>
        <v>238.3</v>
      </c>
      <c r="P1063" s="2" t="str">
        <f t="shared" si="117"/>
        <v>5 т</v>
      </c>
      <c r="Q1063" s="2">
        <f t="shared" si="118"/>
        <v>14</v>
      </c>
      <c r="R1063" s="2">
        <f>IF(OR(C1063="РЦК макси",C1063="РЦЧ SKU"),"SKU-потік",IFERROR(VLOOKUP(D1063,'02_РЦ'!$A$3:$I$7,5,FALSE),0))</f>
        <v>500</v>
      </c>
      <c r="S1063" s="2" t="str">
        <f>IF(OR(C1063="РЦК макси",C1063="РЦЧ SKU"),"Не рахується в ліміт",IFERROR(VLOOKUP(D1063,'02_РЦ'!$A$3:$I$7,9,FALSE),"Немає РЦ"))</f>
        <v>В межах</v>
      </c>
    </row>
    <row r="1064" spans="1:19">
      <c r="A1064" s="2" t="str">
        <f>'06A_Варіанти'!A1055</f>
        <v>BASE_2547</v>
      </c>
      <c r="B1064" s="2" t="str">
        <f>'06A_Варіанти'!B1055</f>
        <v>TT_2547</v>
      </c>
      <c r="C1064" s="2" t="str">
        <f>'06A_Варіанти'!D1055</f>
        <v>Основний</v>
      </c>
      <c r="D1064" s="2" t="str">
        <f>'06A_Варіанти'!C1055</f>
        <v>РЦВ</v>
      </c>
      <c r="E1064" s="2" t="str">
        <f>'06A_Варіанти'!S1055</f>
        <v>DIRECT</v>
      </c>
      <c r="F1064" s="2" t="str">
        <f>IF(O1064='06A_Варіанти'!E1055,'06A_Варіанти'!E$1,IF(O1064='06A_Варіанти'!F1055,'06A_Варіанти'!F$1,IF(O1064='06A_Варіанти'!G1055,'06A_Варіанти'!G$1,IF(O1064='06A_Варіанти'!H1055,'06A_Варіанти'!H$1,IF(O1064='06A_Варіанти'!I1055,'06A_Варіанти'!I$1,IF(O1064='06A_Варіанти'!J1055,'06A_Варіанти'!J$1,IF(O1064='06A_Варіанти'!K1055,'06A_Варіанти'!K$1,IF(O1064='06A_Варіанти'!L1055,'06A_Варіанти'!L$1,IF(O1064='06A_Варіанти'!M1055,'06A_Варіанти'!M$1,IF(O1064='06A_Варіанти'!N1055,'06A_Варіанти'!N$1,IF(O1064='06A_Варіанти'!O1055,'06A_Варіанти'!O$1,IF(O1064='06A_Варіанти'!P1055,'06A_Варіанти'!P$1,IF(O1064='06A_Варіанти'!Q1055,'06A_Варіанти'!Q$1,IF(O1064='06A_Варіанти'!R1055,'06A_Варіанти'!R$1,"НЕМАЄ МАРШРУТУ"))))))))))))))</f>
        <v>DIRECT</v>
      </c>
      <c r="G1064" s="2" t="str">
        <f t="shared" si="112"/>
        <v>БЕЗ ЗМІН</v>
      </c>
      <c r="H1064" s="2">
        <f>IF(G1064="НЕМАЄ МАРШРУТУ",0,O1064-'06A_Варіанти'!T1055)</f>
        <v>0</v>
      </c>
      <c r="I1064" s="2">
        <f>IFERROR(INDEX('04_Потоки'!$E:$E,MATCH(A1064,'04_Потоки'!$A:$A,0)),0)</f>
        <v>2.2389999999999999</v>
      </c>
      <c r="J1064" s="2">
        <f t="shared" si="113"/>
        <v>1</v>
      </c>
      <c r="K1064" s="2">
        <f>IF(C1064="РЦК макси",0,2*'06A_Варіанти'!T1055*J1064)</f>
        <v>20.399999999999999</v>
      </c>
      <c r="L1064" s="2">
        <f t="shared" si="114"/>
        <v>20.399999999999999</v>
      </c>
      <c r="M1064" s="2">
        <f t="shared" si="115"/>
        <v>0</v>
      </c>
      <c r="N1064" s="9">
        <f t="shared" si="116"/>
        <v>0</v>
      </c>
      <c r="O1064" s="2">
        <f>MIN(IF('07A_Конструктор'!$D$5="Так",'06A_Варіанти'!E1055,1E+99),IF('07A_Конструктор'!$D$6="Так",'06A_Варіанти'!F1055,1E+99),IF('07A_Конструктор'!$D$7="Так",'06A_Варіанти'!G1055,1E+99),IF('07A_Конструктор'!$D$8="Так",'06A_Варіанти'!H1055,1E+99),IF('07A_Конструктор'!$D$9="Так",'06A_Варіанти'!I1055,1E+99),IF('07A_Конструктор'!$D$10="Так",'06A_Варіанти'!J1055,1E+99),IF('07A_Конструктор'!$D$11="Так",'06A_Варіанти'!K1055,1E+99),IF('07A_Конструктор'!$D$12="Так",'06A_Варіанти'!L1055,1E+99),IF('07A_Конструктор'!$D$13="Так",'06A_Варіанти'!M1055,1E+99),IF('07A_Конструктор'!$D$14="Так",'06A_Варіанти'!N1055,1E+99),IF('07A_Конструктор'!$D$15="Так",'06A_Варіанти'!O1055,1E+99),IF('07A_Конструктор'!$D$16="Так",'06A_Варіанти'!P1055,1E+99),IF('07A_Конструктор'!$D$17="Так",'06A_Варіанти'!Q1055,1E+99),IF('06A_Варіанти'!R1055="",1E+99,'06A_Варіанти'!R1055))</f>
        <v>10.199999999999999</v>
      </c>
      <c r="P1064" s="2" t="str">
        <f t="shared" si="117"/>
        <v>5 т</v>
      </c>
      <c r="Q1064" s="2">
        <f t="shared" si="118"/>
        <v>14</v>
      </c>
      <c r="R1064" s="2">
        <f>IF(OR(C1064="РЦК макси",C1064="РЦЧ SKU"),"SKU-потік",IFERROR(VLOOKUP(D1064,'02_РЦ'!$A$3:$I$7,5,FALSE),0))</f>
        <v>500</v>
      </c>
      <c r="S1064" s="2" t="str">
        <f>IF(OR(C1064="РЦК макси",C1064="РЦЧ SKU"),"Не рахується в ліміт",IFERROR(VLOOKUP(D1064,'02_РЦ'!$A$3:$I$7,9,FALSE),"Немає РЦ"))</f>
        <v>В межах</v>
      </c>
    </row>
    <row r="1065" spans="1:19">
      <c r="A1065" s="2" t="str">
        <f>'06A_Варіанти'!A1056</f>
        <v>BASE_2550</v>
      </c>
      <c r="B1065" s="2" t="str">
        <f>'06A_Варіанти'!B1056</f>
        <v>TT_2550</v>
      </c>
      <c r="C1065" s="2" t="str">
        <f>'06A_Варіанти'!D1056</f>
        <v>Основний</v>
      </c>
      <c r="D1065" s="2" t="str">
        <f>'06A_Варіанти'!C1056</f>
        <v>РЦП</v>
      </c>
      <c r="E1065" s="2" t="str">
        <f>'06A_Варіанти'!S1056</f>
        <v>DIRECT</v>
      </c>
      <c r="F1065" s="2" t="str">
        <f>IF(O1065='06A_Варіанти'!E1056,'06A_Варіанти'!E$1,IF(O1065='06A_Варіанти'!F1056,'06A_Варіанти'!F$1,IF(O1065='06A_Варіанти'!G1056,'06A_Варіанти'!G$1,IF(O1065='06A_Варіанти'!H1056,'06A_Варіанти'!H$1,IF(O1065='06A_Варіанти'!I1056,'06A_Варіанти'!I$1,IF(O1065='06A_Варіанти'!J1056,'06A_Варіанти'!J$1,IF(O1065='06A_Варіанти'!K1056,'06A_Варіанти'!K$1,IF(O1065='06A_Варіанти'!L1056,'06A_Варіанти'!L$1,IF(O1065='06A_Варіанти'!M1056,'06A_Варіанти'!M$1,IF(O1065='06A_Варіанти'!N1056,'06A_Варіанти'!N$1,IF(O1065='06A_Варіанти'!O1056,'06A_Варіанти'!O$1,IF(O1065='06A_Варіанти'!P1056,'06A_Варіанти'!P$1,IF(O1065='06A_Варіанти'!Q1056,'06A_Варіанти'!Q$1,IF(O1065='06A_Варіанти'!R1056,'06A_Варіанти'!R$1,"НЕМАЄ МАРШРУТУ"))))))))))))))</f>
        <v>DIRECT</v>
      </c>
      <c r="G1065" s="2" t="str">
        <f t="shared" si="112"/>
        <v>БЕЗ ЗМІН</v>
      </c>
      <c r="H1065" s="2">
        <f>IF(G1065="НЕМАЄ МАРШРУТУ",0,O1065-'06A_Варіанти'!T1056)</f>
        <v>0</v>
      </c>
      <c r="I1065" s="2">
        <f>IFERROR(INDEX('04_Потоки'!$E:$E,MATCH(A1065,'04_Потоки'!$A:$A,0)),0)</f>
        <v>2.2389999999999999</v>
      </c>
      <c r="J1065" s="2">
        <f t="shared" si="113"/>
        <v>1</v>
      </c>
      <c r="K1065" s="2">
        <f>IF(C1065="РЦК макси",0,2*'06A_Варіанти'!T1056*J1065)</f>
        <v>483.8</v>
      </c>
      <c r="L1065" s="2">
        <f t="shared" si="114"/>
        <v>483.8</v>
      </c>
      <c r="M1065" s="2">
        <f t="shared" si="115"/>
        <v>0</v>
      </c>
      <c r="N1065" s="9">
        <f t="shared" si="116"/>
        <v>0</v>
      </c>
      <c r="O1065" s="2">
        <f>MIN(IF('07A_Конструктор'!$D$5="Так",'06A_Варіанти'!E1056,1E+99),IF('07A_Конструктор'!$D$6="Так",'06A_Варіанти'!F1056,1E+99),IF('07A_Конструктор'!$D$7="Так",'06A_Варіанти'!G1056,1E+99),IF('07A_Конструктор'!$D$8="Так",'06A_Варіанти'!H1056,1E+99),IF('07A_Конструктор'!$D$9="Так",'06A_Варіанти'!I1056,1E+99),IF('07A_Конструктор'!$D$10="Так",'06A_Варіанти'!J1056,1E+99),IF('07A_Конструктор'!$D$11="Так",'06A_Варіанти'!K1056,1E+99),IF('07A_Конструктор'!$D$12="Так",'06A_Варіанти'!L1056,1E+99),IF('07A_Конструктор'!$D$13="Так",'06A_Варіанти'!M1056,1E+99),IF('07A_Конструктор'!$D$14="Так",'06A_Варіанти'!N1056,1E+99),IF('07A_Конструктор'!$D$15="Так",'06A_Варіанти'!O1056,1E+99),IF('07A_Конструктор'!$D$16="Так",'06A_Варіанти'!P1056,1E+99),IF('07A_Конструктор'!$D$17="Так",'06A_Варіанти'!Q1056,1E+99),IF('06A_Варіанти'!R1056="",1E+99,'06A_Варіанти'!R1056))</f>
        <v>241.9</v>
      </c>
      <c r="P1065" s="2" t="str">
        <f t="shared" si="117"/>
        <v>5 т</v>
      </c>
      <c r="Q1065" s="2">
        <f t="shared" si="118"/>
        <v>14</v>
      </c>
      <c r="R1065" s="2">
        <f>IF(OR(C1065="РЦК макси",C1065="РЦЧ SKU"),"SKU-потік",IFERROR(VLOOKUP(D1065,'02_РЦ'!$A$3:$I$7,5,FALSE),0))</f>
        <v>800</v>
      </c>
      <c r="S1065" s="2" t="str">
        <f>IF(OR(C1065="РЦК макси",C1065="РЦЧ SKU"),"Не рахується в ліміт",IFERROR(VLOOKUP(D1065,'02_РЦ'!$A$3:$I$7,9,FALSE),"Немає РЦ"))</f>
        <v>В межах</v>
      </c>
    </row>
    <row r="1066" spans="1:19">
      <c r="A1066" s="2" t="str">
        <f>'06A_Варіанти'!A1057</f>
        <v>BASE_2551</v>
      </c>
      <c r="B1066" s="2" t="str">
        <f>'06A_Варіанти'!B1057</f>
        <v>TT_2551</v>
      </c>
      <c r="C1066" s="2" t="str">
        <f>'06A_Варіанти'!D1057</f>
        <v>Основний</v>
      </c>
      <c r="D1066" s="2" t="str">
        <f>'06A_Варіанти'!C1057</f>
        <v>РЦП</v>
      </c>
      <c r="E1066" s="2" t="str">
        <f>'06A_Варіанти'!S1057</f>
        <v>DIRECT</v>
      </c>
      <c r="F1066" s="2" t="str">
        <f>IF(O1066='06A_Варіанти'!E1057,'06A_Варіанти'!E$1,IF(O1066='06A_Варіанти'!F1057,'06A_Варіанти'!F$1,IF(O1066='06A_Варіанти'!G1057,'06A_Варіанти'!G$1,IF(O1066='06A_Варіанти'!H1057,'06A_Варіанти'!H$1,IF(O1066='06A_Варіанти'!I1057,'06A_Варіанти'!I$1,IF(O1066='06A_Варіанти'!J1057,'06A_Варіанти'!J$1,IF(O1066='06A_Варіанти'!K1057,'06A_Варіанти'!K$1,IF(O1066='06A_Варіанти'!L1057,'06A_Варіанти'!L$1,IF(O1066='06A_Варіанти'!M1057,'06A_Варіанти'!M$1,IF(O1066='06A_Варіанти'!N1057,'06A_Варіанти'!N$1,IF(O1066='06A_Варіанти'!O1057,'06A_Варіанти'!O$1,IF(O1066='06A_Варіанти'!P1057,'06A_Варіанти'!P$1,IF(O1066='06A_Варіанти'!Q1057,'06A_Варіанти'!Q$1,IF(O1066='06A_Варіанти'!R1057,'06A_Варіанти'!R$1,"НЕМАЄ МАРШРУТУ"))))))))))))))</f>
        <v>DIRECT</v>
      </c>
      <c r="G1066" s="2" t="str">
        <f t="shared" si="112"/>
        <v>БЕЗ ЗМІН</v>
      </c>
      <c r="H1066" s="2">
        <f>IF(G1066="НЕМАЄ МАРШРУТУ",0,O1066-'06A_Варіанти'!T1057)</f>
        <v>0</v>
      </c>
      <c r="I1066" s="2">
        <f>IFERROR(INDEX('04_Потоки'!$E:$E,MATCH(A1066,'04_Потоки'!$A:$A,0)),0)</f>
        <v>2.2389999999999999</v>
      </c>
      <c r="J1066" s="2">
        <f t="shared" si="113"/>
        <v>1</v>
      </c>
      <c r="K1066" s="2">
        <f>IF(C1066="РЦК макси",0,2*'06A_Варіанти'!T1057*J1066)</f>
        <v>408</v>
      </c>
      <c r="L1066" s="2">
        <f t="shared" si="114"/>
        <v>408</v>
      </c>
      <c r="M1066" s="2">
        <f t="shared" si="115"/>
        <v>0</v>
      </c>
      <c r="N1066" s="9">
        <f t="shared" si="116"/>
        <v>0</v>
      </c>
      <c r="O1066" s="2">
        <f>MIN(IF('07A_Конструктор'!$D$5="Так",'06A_Варіанти'!E1057,1E+99),IF('07A_Конструктор'!$D$6="Так",'06A_Варіанти'!F1057,1E+99),IF('07A_Конструктор'!$D$7="Так",'06A_Варіанти'!G1057,1E+99),IF('07A_Конструктор'!$D$8="Так",'06A_Варіанти'!H1057,1E+99),IF('07A_Конструктор'!$D$9="Так",'06A_Варіанти'!I1057,1E+99),IF('07A_Конструктор'!$D$10="Так",'06A_Варіанти'!J1057,1E+99),IF('07A_Конструктор'!$D$11="Так",'06A_Варіанти'!K1057,1E+99),IF('07A_Конструктор'!$D$12="Так",'06A_Варіанти'!L1057,1E+99),IF('07A_Конструктор'!$D$13="Так",'06A_Варіанти'!M1057,1E+99),IF('07A_Конструктор'!$D$14="Так",'06A_Варіанти'!N1057,1E+99),IF('07A_Конструктор'!$D$15="Так",'06A_Варіанти'!O1057,1E+99),IF('07A_Конструктор'!$D$16="Так",'06A_Варіанти'!P1057,1E+99),IF('07A_Конструктор'!$D$17="Так",'06A_Варіанти'!Q1057,1E+99),IF('06A_Варіанти'!R1057="",1E+99,'06A_Варіанти'!R1057))</f>
        <v>204</v>
      </c>
      <c r="P1066" s="2" t="str">
        <f t="shared" si="117"/>
        <v>5 т</v>
      </c>
      <c r="Q1066" s="2">
        <f t="shared" si="118"/>
        <v>14</v>
      </c>
      <c r="R1066" s="2">
        <f>IF(OR(C1066="РЦК макси",C1066="РЦЧ SKU"),"SKU-потік",IFERROR(VLOOKUP(D1066,'02_РЦ'!$A$3:$I$7,5,FALSE),0))</f>
        <v>800</v>
      </c>
      <c r="S1066" s="2" t="str">
        <f>IF(OR(C1066="РЦК макси",C1066="РЦЧ SKU"),"Не рахується в ліміт",IFERROR(VLOOKUP(D1066,'02_РЦ'!$A$3:$I$7,9,FALSE),"Немає РЦ"))</f>
        <v>В межах</v>
      </c>
    </row>
    <row r="1067" spans="1:19">
      <c r="A1067" s="2" t="str">
        <f>'06A_Варіанти'!A1058</f>
        <v>BASE_2552</v>
      </c>
      <c r="B1067" s="2" t="str">
        <f>'06A_Варіанти'!B1058</f>
        <v>TT_2552</v>
      </c>
      <c r="C1067" s="2" t="str">
        <f>'06A_Варіанти'!D1058</f>
        <v>Основний</v>
      </c>
      <c r="D1067" s="2" t="str">
        <f>'06A_Варіанти'!C1058</f>
        <v>РЦП</v>
      </c>
      <c r="E1067" s="2" t="str">
        <f>'06A_Варіанти'!S1058</f>
        <v>DIRECT</v>
      </c>
      <c r="F1067" s="2" t="str">
        <f>IF(O1067='06A_Варіанти'!E1058,'06A_Варіанти'!E$1,IF(O1067='06A_Варіанти'!F1058,'06A_Варіанти'!F$1,IF(O1067='06A_Варіанти'!G1058,'06A_Варіанти'!G$1,IF(O1067='06A_Варіанти'!H1058,'06A_Варіанти'!H$1,IF(O1067='06A_Варіанти'!I1058,'06A_Варіанти'!I$1,IF(O1067='06A_Варіанти'!J1058,'06A_Варіанти'!J$1,IF(O1067='06A_Варіанти'!K1058,'06A_Варіанти'!K$1,IF(O1067='06A_Варіанти'!L1058,'06A_Варіанти'!L$1,IF(O1067='06A_Варіанти'!M1058,'06A_Варіанти'!M$1,IF(O1067='06A_Варіанти'!N1058,'06A_Варіанти'!N$1,IF(O1067='06A_Варіанти'!O1058,'06A_Варіанти'!O$1,IF(O1067='06A_Варіанти'!P1058,'06A_Варіанти'!P$1,IF(O1067='06A_Варіанти'!Q1058,'06A_Варіанти'!Q$1,IF(O1067='06A_Варіанти'!R1058,'06A_Варіанти'!R$1,"НЕМАЄ МАРШРУТУ"))))))))))))))</f>
        <v>DIRECT</v>
      </c>
      <c r="G1067" s="2" t="str">
        <f t="shared" si="112"/>
        <v>БЕЗ ЗМІН</v>
      </c>
      <c r="H1067" s="2">
        <f>IF(G1067="НЕМАЄ МАРШРУТУ",0,O1067-'06A_Варіанти'!T1058)</f>
        <v>0</v>
      </c>
      <c r="I1067" s="2">
        <f>IFERROR(INDEX('04_Потоки'!$E:$E,MATCH(A1067,'04_Потоки'!$A:$A,0)),0)</f>
        <v>2.2389999999999999</v>
      </c>
      <c r="J1067" s="2">
        <f t="shared" si="113"/>
        <v>1</v>
      </c>
      <c r="K1067" s="2">
        <f>IF(C1067="РЦК макси",0,2*'06A_Варіанти'!T1058*J1067)</f>
        <v>463</v>
      </c>
      <c r="L1067" s="2">
        <f t="shared" si="114"/>
        <v>463</v>
      </c>
      <c r="M1067" s="2">
        <f t="shared" si="115"/>
        <v>0</v>
      </c>
      <c r="N1067" s="9">
        <f t="shared" si="116"/>
        <v>0</v>
      </c>
      <c r="O1067" s="2">
        <f>MIN(IF('07A_Конструктор'!$D$5="Так",'06A_Варіанти'!E1058,1E+99),IF('07A_Конструктор'!$D$6="Так",'06A_Варіанти'!F1058,1E+99),IF('07A_Конструктор'!$D$7="Так",'06A_Варіанти'!G1058,1E+99),IF('07A_Конструктор'!$D$8="Так",'06A_Варіанти'!H1058,1E+99),IF('07A_Конструктор'!$D$9="Так",'06A_Варіанти'!I1058,1E+99),IF('07A_Конструктор'!$D$10="Так",'06A_Варіанти'!J1058,1E+99),IF('07A_Конструктор'!$D$11="Так",'06A_Варіанти'!K1058,1E+99),IF('07A_Конструктор'!$D$12="Так",'06A_Варіанти'!L1058,1E+99),IF('07A_Конструктор'!$D$13="Так",'06A_Варіанти'!M1058,1E+99),IF('07A_Конструктор'!$D$14="Так",'06A_Варіанти'!N1058,1E+99),IF('07A_Конструктор'!$D$15="Так",'06A_Варіанти'!O1058,1E+99),IF('07A_Конструктор'!$D$16="Так",'06A_Варіанти'!P1058,1E+99),IF('07A_Конструктор'!$D$17="Так",'06A_Варіанти'!Q1058,1E+99),IF('06A_Варіанти'!R1058="",1E+99,'06A_Варіанти'!R1058))</f>
        <v>231.5</v>
      </c>
      <c r="P1067" s="2" t="str">
        <f t="shared" si="117"/>
        <v>5 т</v>
      </c>
      <c r="Q1067" s="2">
        <f t="shared" si="118"/>
        <v>14</v>
      </c>
      <c r="R1067" s="2">
        <f>IF(OR(C1067="РЦК макси",C1067="РЦЧ SKU"),"SKU-потік",IFERROR(VLOOKUP(D1067,'02_РЦ'!$A$3:$I$7,5,FALSE),0))</f>
        <v>800</v>
      </c>
      <c r="S1067" s="2" t="str">
        <f>IF(OR(C1067="РЦК макси",C1067="РЦЧ SKU"),"Не рахується в ліміт",IFERROR(VLOOKUP(D1067,'02_РЦ'!$A$3:$I$7,9,FALSE),"Немає РЦ"))</f>
        <v>В межах</v>
      </c>
    </row>
    <row r="1068" spans="1:19">
      <c r="A1068" s="2" t="str">
        <f>'06A_Варіанти'!A1059</f>
        <v>BASE_2554</v>
      </c>
      <c r="B1068" s="2" t="str">
        <f>'06A_Варіанти'!B1059</f>
        <v>TT_2554</v>
      </c>
      <c r="C1068" s="2" t="str">
        <f>'06A_Варіанти'!D1059</f>
        <v>Основний</v>
      </c>
      <c r="D1068" s="2" t="str">
        <f>'06A_Варіанти'!C1059</f>
        <v>РЦВ</v>
      </c>
      <c r="E1068" s="2" t="str">
        <f>'06A_Варіанти'!S1059</f>
        <v>DIRECT</v>
      </c>
      <c r="F1068" s="2" t="str">
        <f>IF(O1068='06A_Варіанти'!E1059,'06A_Варіанти'!E$1,IF(O1068='06A_Варіанти'!F1059,'06A_Варіанти'!F$1,IF(O1068='06A_Варіанти'!G1059,'06A_Варіанти'!G$1,IF(O1068='06A_Варіанти'!H1059,'06A_Варіанти'!H$1,IF(O1068='06A_Варіанти'!I1059,'06A_Варіанти'!I$1,IF(O1068='06A_Варіанти'!J1059,'06A_Варіанти'!J$1,IF(O1068='06A_Варіанти'!K1059,'06A_Варіанти'!K$1,IF(O1068='06A_Варіанти'!L1059,'06A_Варіанти'!L$1,IF(O1068='06A_Варіанти'!M1059,'06A_Варіанти'!M$1,IF(O1068='06A_Варіанти'!N1059,'06A_Варіанти'!N$1,IF(O1068='06A_Варіанти'!O1059,'06A_Варіанти'!O$1,IF(O1068='06A_Варіанти'!P1059,'06A_Варіанти'!P$1,IF(O1068='06A_Варіанти'!Q1059,'06A_Варіанти'!Q$1,IF(O1068='06A_Варіанти'!R1059,'06A_Варіанти'!R$1,"НЕМАЄ МАРШРУТУ"))))))))))))))</f>
        <v>DIRECT</v>
      </c>
      <c r="G1068" s="2" t="str">
        <f t="shared" si="112"/>
        <v>БЕЗ ЗМІН</v>
      </c>
      <c r="H1068" s="2">
        <f>IF(G1068="НЕМАЄ МАРШРУТУ",0,O1068-'06A_Варіанти'!T1059)</f>
        <v>0</v>
      </c>
      <c r="I1068" s="2">
        <f>IFERROR(INDEX('04_Потоки'!$E:$E,MATCH(A1068,'04_Потоки'!$A:$A,0)),0)</f>
        <v>2.2389999999999999</v>
      </c>
      <c r="J1068" s="2">
        <f t="shared" si="113"/>
        <v>1</v>
      </c>
      <c r="K1068" s="2">
        <f>IF(C1068="РЦК макси",0,2*'06A_Варіанти'!T1059*J1068)</f>
        <v>533.6</v>
      </c>
      <c r="L1068" s="2">
        <f t="shared" si="114"/>
        <v>533.6</v>
      </c>
      <c r="M1068" s="2">
        <f t="shared" si="115"/>
        <v>0</v>
      </c>
      <c r="N1068" s="9">
        <f t="shared" si="116"/>
        <v>0</v>
      </c>
      <c r="O1068" s="2">
        <f>MIN(IF('07A_Конструктор'!$D$5="Так",'06A_Варіанти'!E1059,1E+99),IF('07A_Конструктор'!$D$6="Так",'06A_Варіанти'!F1059,1E+99),IF('07A_Конструктор'!$D$7="Так",'06A_Варіанти'!G1059,1E+99),IF('07A_Конструктор'!$D$8="Так",'06A_Варіанти'!H1059,1E+99),IF('07A_Конструктор'!$D$9="Так",'06A_Варіанти'!I1059,1E+99),IF('07A_Конструктор'!$D$10="Так",'06A_Варіанти'!J1059,1E+99),IF('07A_Конструктор'!$D$11="Так",'06A_Варіанти'!K1059,1E+99),IF('07A_Конструктор'!$D$12="Так",'06A_Варіанти'!L1059,1E+99),IF('07A_Конструктор'!$D$13="Так",'06A_Варіанти'!M1059,1E+99),IF('07A_Конструктор'!$D$14="Так",'06A_Варіанти'!N1059,1E+99),IF('07A_Конструктор'!$D$15="Так",'06A_Варіанти'!O1059,1E+99),IF('07A_Конструктор'!$D$16="Так",'06A_Варіанти'!P1059,1E+99),IF('07A_Конструктор'!$D$17="Так",'06A_Варіанти'!Q1059,1E+99),IF('06A_Варіанти'!R1059="",1E+99,'06A_Варіанти'!R1059))</f>
        <v>266.8</v>
      </c>
      <c r="P1068" s="2" t="str">
        <f t="shared" si="117"/>
        <v>5 т</v>
      </c>
      <c r="Q1068" s="2">
        <f t="shared" si="118"/>
        <v>14</v>
      </c>
      <c r="R1068" s="2">
        <f>IF(OR(C1068="РЦК макси",C1068="РЦЧ SKU"),"SKU-потік",IFERROR(VLOOKUP(D1068,'02_РЦ'!$A$3:$I$7,5,FALSE),0))</f>
        <v>500</v>
      </c>
      <c r="S1068" s="2" t="str">
        <f>IF(OR(C1068="РЦК макси",C1068="РЦЧ SKU"),"Не рахується в ліміт",IFERROR(VLOOKUP(D1068,'02_РЦ'!$A$3:$I$7,9,FALSE),"Немає РЦ"))</f>
        <v>В межах</v>
      </c>
    </row>
    <row r="1069" spans="1:19">
      <c r="A1069" s="2" t="str">
        <f>'06A_Варіанти'!A1060</f>
        <v>BASE_2546</v>
      </c>
      <c r="B1069" s="2" t="str">
        <f>'06A_Варіанти'!B1060</f>
        <v>TT_2546</v>
      </c>
      <c r="C1069" s="2" t="str">
        <f>'06A_Варіанти'!D1060</f>
        <v>Основний</v>
      </c>
      <c r="D1069" s="2" t="str">
        <f>'06A_Варіанти'!C1060</f>
        <v>РЦВ</v>
      </c>
      <c r="E1069" s="2" t="str">
        <f>'06A_Варіанти'!S1060</f>
        <v>DIRECT</v>
      </c>
      <c r="F1069" s="2" t="str">
        <f>IF(O1069='06A_Варіанти'!E1060,'06A_Варіанти'!E$1,IF(O1069='06A_Варіанти'!F1060,'06A_Варіанти'!F$1,IF(O1069='06A_Варіанти'!G1060,'06A_Варіанти'!G$1,IF(O1069='06A_Варіанти'!H1060,'06A_Варіанти'!H$1,IF(O1069='06A_Варіанти'!I1060,'06A_Варіанти'!I$1,IF(O1069='06A_Варіанти'!J1060,'06A_Варіанти'!J$1,IF(O1069='06A_Варіанти'!K1060,'06A_Варіанти'!K$1,IF(O1069='06A_Варіанти'!L1060,'06A_Варіанти'!L$1,IF(O1069='06A_Варіанти'!M1060,'06A_Варіанти'!M$1,IF(O1069='06A_Варіанти'!N1060,'06A_Варіанти'!N$1,IF(O1069='06A_Варіанти'!O1060,'06A_Варіанти'!O$1,IF(O1069='06A_Варіанти'!P1060,'06A_Варіанти'!P$1,IF(O1069='06A_Варіанти'!Q1060,'06A_Варіанти'!Q$1,IF(O1069='06A_Варіанти'!R1060,'06A_Варіанти'!R$1,"НЕМАЄ МАРШРУТУ"))))))))))))))</f>
        <v>DIRECT</v>
      </c>
      <c r="G1069" s="2" t="str">
        <f t="shared" si="112"/>
        <v>БЕЗ ЗМІН</v>
      </c>
      <c r="H1069" s="2">
        <f>IF(G1069="НЕМАЄ МАРШРУТУ",0,O1069-'06A_Варіанти'!T1060)</f>
        <v>0</v>
      </c>
      <c r="I1069" s="2">
        <f>IFERROR(INDEX('04_Потоки'!$E:$E,MATCH(A1069,'04_Потоки'!$A:$A,0)),0)</f>
        <v>2.2389999999999999</v>
      </c>
      <c r="J1069" s="2">
        <f t="shared" si="113"/>
        <v>1</v>
      </c>
      <c r="K1069" s="2">
        <f>IF(C1069="РЦК макси",0,2*'06A_Варіанти'!T1060*J1069)</f>
        <v>534</v>
      </c>
      <c r="L1069" s="2">
        <f t="shared" si="114"/>
        <v>534</v>
      </c>
      <c r="M1069" s="2">
        <f t="shared" si="115"/>
        <v>0</v>
      </c>
      <c r="N1069" s="9">
        <f t="shared" si="116"/>
        <v>0</v>
      </c>
      <c r="O1069" s="2">
        <f>MIN(IF('07A_Конструктор'!$D$5="Так",'06A_Варіанти'!E1060,1E+99),IF('07A_Конструктор'!$D$6="Так",'06A_Варіанти'!F1060,1E+99),IF('07A_Конструктор'!$D$7="Так",'06A_Варіанти'!G1060,1E+99),IF('07A_Конструктор'!$D$8="Так",'06A_Варіанти'!H1060,1E+99),IF('07A_Конструктор'!$D$9="Так",'06A_Варіанти'!I1060,1E+99),IF('07A_Конструктор'!$D$10="Так",'06A_Варіанти'!J1060,1E+99),IF('07A_Конструктор'!$D$11="Так",'06A_Варіанти'!K1060,1E+99),IF('07A_Конструктор'!$D$12="Так",'06A_Варіанти'!L1060,1E+99),IF('07A_Конструктор'!$D$13="Так",'06A_Варіанти'!M1060,1E+99),IF('07A_Конструктор'!$D$14="Так",'06A_Варіанти'!N1060,1E+99),IF('07A_Конструктор'!$D$15="Так",'06A_Варіанти'!O1060,1E+99),IF('07A_Конструктор'!$D$16="Так",'06A_Варіанти'!P1060,1E+99),IF('07A_Конструктор'!$D$17="Так",'06A_Варіанти'!Q1060,1E+99),IF('06A_Варіанти'!R1060="",1E+99,'06A_Варіанти'!R1060))</f>
        <v>267</v>
      </c>
      <c r="P1069" s="2" t="str">
        <f t="shared" si="117"/>
        <v>5 т</v>
      </c>
      <c r="Q1069" s="2">
        <f t="shared" si="118"/>
        <v>14</v>
      </c>
      <c r="R1069" s="2">
        <f>IF(OR(C1069="РЦК макси",C1069="РЦЧ SKU"),"SKU-потік",IFERROR(VLOOKUP(D1069,'02_РЦ'!$A$3:$I$7,5,FALSE),0))</f>
        <v>500</v>
      </c>
      <c r="S1069" s="2" t="str">
        <f>IF(OR(C1069="РЦК макси",C1069="РЦЧ SKU"),"Не рахується в ліміт",IFERROR(VLOOKUP(D1069,'02_РЦ'!$A$3:$I$7,9,FALSE),"Немає РЦ"))</f>
        <v>В межах</v>
      </c>
    </row>
    <row r="1070" spans="1:19">
      <c r="A1070" s="2" t="str">
        <f>'06A_Варіанти'!A1061</f>
        <v>BASE_2558</v>
      </c>
      <c r="B1070" s="2" t="str">
        <f>'06A_Варіанти'!B1061</f>
        <v>TT_2558</v>
      </c>
      <c r="C1070" s="2" t="str">
        <f>'06A_Варіанти'!D1061</f>
        <v>Основний</v>
      </c>
      <c r="D1070" s="2" t="str">
        <f>'06A_Варіанти'!C1061</f>
        <v>РЦВ</v>
      </c>
      <c r="E1070" s="2" t="str">
        <f>'06A_Варіанти'!S1061</f>
        <v>DIRECT</v>
      </c>
      <c r="F1070" s="2" t="str">
        <f>IF(O1070='06A_Варіанти'!E1061,'06A_Варіанти'!E$1,IF(O1070='06A_Варіанти'!F1061,'06A_Варіанти'!F$1,IF(O1070='06A_Варіанти'!G1061,'06A_Варіанти'!G$1,IF(O1070='06A_Варіанти'!H1061,'06A_Варіанти'!H$1,IF(O1070='06A_Варіанти'!I1061,'06A_Варіанти'!I$1,IF(O1070='06A_Варіанти'!J1061,'06A_Варіанти'!J$1,IF(O1070='06A_Варіанти'!K1061,'06A_Варіанти'!K$1,IF(O1070='06A_Варіанти'!L1061,'06A_Варіанти'!L$1,IF(O1070='06A_Варіанти'!M1061,'06A_Варіанти'!M$1,IF(O1070='06A_Варіанти'!N1061,'06A_Варіанти'!N$1,IF(O1070='06A_Варіанти'!O1061,'06A_Варіанти'!O$1,IF(O1070='06A_Варіанти'!P1061,'06A_Варіанти'!P$1,IF(O1070='06A_Варіанти'!Q1061,'06A_Варіанти'!Q$1,IF(O1070='06A_Варіанти'!R1061,'06A_Варіанти'!R$1,"НЕМАЄ МАРШРУТУ"))))))))))))))</f>
        <v>DIRECT</v>
      </c>
      <c r="G1070" s="2" t="str">
        <f t="shared" si="112"/>
        <v>БЕЗ ЗМІН</v>
      </c>
      <c r="H1070" s="2">
        <f>IF(G1070="НЕМАЄ МАРШРУТУ",0,O1070-'06A_Варіанти'!T1061)</f>
        <v>0</v>
      </c>
      <c r="I1070" s="2">
        <f>IFERROR(INDEX('04_Потоки'!$E:$E,MATCH(A1070,'04_Потоки'!$A:$A,0)),0)</f>
        <v>2.2389999999999999</v>
      </c>
      <c r="J1070" s="2">
        <f t="shared" si="113"/>
        <v>1</v>
      </c>
      <c r="K1070" s="2">
        <f>IF(C1070="РЦК макси",0,2*'06A_Варіанти'!T1061*J1070)</f>
        <v>880</v>
      </c>
      <c r="L1070" s="2">
        <f t="shared" si="114"/>
        <v>880</v>
      </c>
      <c r="M1070" s="2">
        <f t="shared" si="115"/>
        <v>0</v>
      </c>
      <c r="N1070" s="9">
        <f t="shared" si="116"/>
        <v>0</v>
      </c>
      <c r="O1070" s="2">
        <f>MIN(IF('07A_Конструктор'!$D$5="Так",'06A_Варіанти'!E1061,1E+99),IF('07A_Конструктор'!$D$6="Так",'06A_Варіанти'!F1061,1E+99),IF('07A_Конструктор'!$D$7="Так",'06A_Варіанти'!G1061,1E+99),IF('07A_Конструктор'!$D$8="Так",'06A_Варіанти'!H1061,1E+99),IF('07A_Конструктор'!$D$9="Так",'06A_Варіанти'!I1061,1E+99),IF('07A_Конструктор'!$D$10="Так",'06A_Варіанти'!J1061,1E+99),IF('07A_Конструктор'!$D$11="Так",'06A_Варіанти'!K1061,1E+99),IF('07A_Конструктор'!$D$12="Так",'06A_Варіанти'!L1061,1E+99),IF('07A_Конструктор'!$D$13="Так",'06A_Варіанти'!M1061,1E+99),IF('07A_Конструктор'!$D$14="Так",'06A_Варіанти'!N1061,1E+99),IF('07A_Конструктор'!$D$15="Так",'06A_Варіанти'!O1061,1E+99),IF('07A_Конструктор'!$D$16="Так",'06A_Варіанти'!P1061,1E+99),IF('07A_Конструктор'!$D$17="Так",'06A_Варіанти'!Q1061,1E+99),IF('06A_Варіанти'!R1061="",1E+99,'06A_Варіанти'!R1061))</f>
        <v>440</v>
      </c>
      <c r="P1070" s="2" t="str">
        <f t="shared" si="117"/>
        <v>5 т</v>
      </c>
      <c r="Q1070" s="2">
        <f t="shared" si="118"/>
        <v>14</v>
      </c>
      <c r="R1070" s="2">
        <f>IF(OR(C1070="РЦК макси",C1070="РЦЧ SKU"),"SKU-потік",IFERROR(VLOOKUP(D1070,'02_РЦ'!$A$3:$I$7,5,FALSE),0))</f>
        <v>500</v>
      </c>
      <c r="S1070" s="2" t="str">
        <f>IF(OR(C1070="РЦК макси",C1070="РЦЧ SKU"),"Не рахується в ліміт",IFERROR(VLOOKUP(D1070,'02_РЦ'!$A$3:$I$7,9,FALSE),"Немає РЦ"))</f>
        <v>В межах</v>
      </c>
    </row>
    <row r="1071" spans="1:19">
      <c r="A1071" s="2" t="str">
        <f>'06A_Варіанти'!A1062</f>
        <v>BASE_2561</v>
      </c>
      <c r="B1071" s="2" t="str">
        <f>'06A_Варіанти'!B1062</f>
        <v>TT_2561</v>
      </c>
      <c r="C1071" s="2" t="str">
        <f>'06A_Варіанти'!D1062</f>
        <v>Основний</v>
      </c>
      <c r="D1071" s="2" t="str">
        <f>'06A_Варіанти'!C1062</f>
        <v>РЦВ</v>
      </c>
      <c r="E1071" s="2" t="str">
        <f>'06A_Варіанти'!S1062</f>
        <v>DIRECT</v>
      </c>
      <c r="F1071" s="2" t="str">
        <f>IF(O1071='06A_Варіанти'!E1062,'06A_Варіанти'!E$1,IF(O1071='06A_Варіанти'!F1062,'06A_Варіанти'!F$1,IF(O1071='06A_Варіанти'!G1062,'06A_Варіанти'!G$1,IF(O1071='06A_Варіанти'!H1062,'06A_Варіанти'!H$1,IF(O1071='06A_Варіанти'!I1062,'06A_Варіанти'!I$1,IF(O1071='06A_Варіанти'!J1062,'06A_Варіанти'!J$1,IF(O1071='06A_Варіанти'!K1062,'06A_Варіанти'!K$1,IF(O1071='06A_Варіанти'!L1062,'06A_Варіанти'!L$1,IF(O1071='06A_Варіанти'!M1062,'06A_Варіанти'!M$1,IF(O1071='06A_Варіанти'!N1062,'06A_Варіанти'!N$1,IF(O1071='06A_Варіанти'!O1062,'06A_Варіанти'!O$1,IF(O1071='06A_Варіанти'!P1062,'06A_Варіанти'!P$1,IF(O1071='06A_Варіанти'!Q1062,'06A_Варіанти'!Q$1,IF(O1071='06A_Варіанти'!R1062,'06A_Варіанти'!R$1,"НЕМАЄ МАРШРУТУ"))))))))))))))</f>
        <v>DIRECT</v>
      </c>
      <c r="G1071" s="2" t="str">
        <f t="shared" si="112"/>
        <v>БЕЗ ЗМІН</v>
      </c>
      <c r="H1071" s="2">
        <f>IF(G1071="НЕМАЄ МАРШРУТУ",0,O1071-'06A_Варіанти'!T1062)</f>
        <v>0</v>
      </c>
      <c r="I1071" s="2">
        <f>IFERROR(INDEX('04_Потоки'!$E:$E,MATCH(A1071,'04_Потоки'!$A:$A,0)),0)</f>
        <v>2.2389999999999999</v>
      </c>
      <c r="J1071" s="2">
        <f t="shared" si="113"/>
        <v>1</v>
      </c>
      <c r="K1071" s="2">
        <f>IF(C1071="РЦК макси",0,2*'06A_Варіанти'!T1062*J1071)</f>
        <v>313</v>
      </c>
      <c r="L1071" s="2">
        <f t="shared" si="114"/>
        <v>313</v>
      </c>
      <c r="M1071" s="2">
        <f t="shared" si="115"/>
        <v>0</v>
      </c>
      <c r="N1071" s="9">
        <f t="shared" si="116"/>
        <v>0</v>
      </c>
      <c r="O1071" s="2">
        <f>MIN(IF('07A_Конструктор'!$D$5="Так",'06A_Варіанти'!E1062,1E+99),IF('07A_Конструктор'!$D$6="Так",'06A_Варіанти'!F1062,1E+99),IF('07A_Конструктор'!$D$7="Так",'06A_Варіанти'!G1062,1E+99),IF('07A_Конструктор'!$D$8="Так",'06A_Варіанти'!H1062,1E+99),IF('07A_Конструктор'!$D$9="Так",'06A_Варіанти'!I1062,1E+99),IF('07A_Конструктор'!$D$10="Так",'06A_Варіанти'!J1062,1E+99),IF('07A_Конструктор'!$D$11="Так",'06A_Варіанти'!K1062,1E+99),IF('07A_Конструктор'!$D$12="Так",'06A_Варіанти'!L1062,1E+99),IF('07A_Конструктор'!$D$13="Так",'06A_Варіанти'!M1062,1E+99),IF('07A_Конструктор'!$D$14="Так",'06A_Варіанти'!N1062,1E+99),IF('07A_Конструктор'!$D$15="Так",'06A_Варіанти'!O1062,1E+99),IF('07A_Конструктор'!$D$16="Так",'06A_Варіанти'!P1062,1E+99),IF('07A_Конструктор'!$D$17="Так",'06A_Варіанти'!Q1062,1E+99),IF('06A_Варіанти'!R1062="",1E+99,'06A_Варіанти'!R1062))</f>
        <v>156.5</v>
      </c>
      <c r="P1071" s="2" t="str">
        <f t="shared" si="117"/>
        <v>5 т</v>
      </c>
      <c r="Q1071" s="2">
        <f t="shared" si="118"/>
        <v>14</v>
      </c>
      <c r="R1071" s="2">
        <f>IF(OR(C1071="РЦК макси",C1071="РЦЧ SKU"),"SKU-потік",IFERROR(VLOOKUP(D1071,'02_РЦ'!$A$3:$I$7,5,FALSE),0))</f>
        <v>500</v>
      </c>
      <c r="S1071" s="2" t="str">
        <f>IF(OR(C1071="РЦК макси",C1071="РЦЧ SKU"),"Не рахується в ліміт",IFERROR(VLOOKUP(D1071,'02_РЦ'!$A$3:$I$7,9,FALSE),"Немає РЦ"))</f>
        <v>В межах</v>
      </c>
    </row>
    <row r="1072" spans="1:19">
      <c r="A1072" s="2" t="str">
        <f>'06A_Варіанти'!A1063</f>
        <v>BASE_2560</v>
      </c>
      <c r="B1072" s="2" t="str">
        <f>'06A_Варіанти'!B1063</f>
        <v>TT_2560</v>
      </c>
      <c r="C1072" s="2" t="str">
        <f>'06A_Варіанти'!D1063</f>
        <v>Основний</v>
      </c>
      <c r="D1072" s="2" t="str">
        <f>'06A_Варіанти'!C1063</f>
        <v>РЦВ</v>
      </c>
      <c r="E1072" s="2" t="str">
        <f>'06A_Варіанти'!S1063</f>
        <v>DIRECT</v>
      </c>
      <c r="F1072" s="2" t="str">
        <f>IF(O1072='06A_Варіанти'!E1063,'06A_Варіанти'!E$1,IF(O1072='06A_Варіанти'!F1063,'06A_Варіанти'!F$1,IF(O1072='06A_Варіанти'!G1063,'06A_Варіанти'!G$1,IF(O1072='06A_Варіанти'!H1063,'06A_Варіанти'!H$1,IF(O1072='06A_Варіанти'!I1063,'06A_Варіанти'!I$1,IF(O1072='06A_Варіанти'!J1063,'06A_Варіанти'!J$1,IF(O1072='06A_Варіанти'!K1063,'06A_Варіанти'!K$1,IF(O1072='06A_Варіанти'!L1063,'06A_Варіанти'!L$1,IF(O1072='06A_Варіанти'!M1063,'06A_Варіанти'!M$1,IF(O1072='06A_Варіанти'!N1063,'06A_Варіанти'!N$1,IF(O1072='06A_Варіанти'!O1063,'06A_Варіанти'!O$1,IF(O1072='06A_Варіанти'!P1063,'06A_Варіанти'!P$1,IF(O1072='06A_Варіанти'!Q1063,'06A_Варіанти'!Q$1,IF(O1072='06A_Варіанти'!R1063,'06A_Варіанти'!R$1,"НЕМАЄ МАРШРУТУ"))))))))))))))</f>
        <v>DIRECT</v>
      </c>
      <c r="G1072" s="2" t="str">
        <f t="shared" si="112"/>
        <v>БЕЗ ЗМІН</v>
      </c>
      <c r="H1072" s="2">
        <f>IF(G1072="НЕМАЄ МАРШРУТУ",0,O1072-'06A_Варіанти'!T1063)</f>
        <v>0</v>
      </c>
      <c r="I1072" s="2">
        <f>IFERROR(INDEX('04_Потоки'!$E:$E,MATCH(A1072,'04_Потоки'!$A:$A,0)),0)</f>
        <v>2.2389999999999999</v>
      </c>
      <c r="J1072" s="2">
        <f t="shared" si="113"/>
        <v>1</v>
      </c>
      <c r="K1072" s="2">
        <f>IF(C1072="РЦК макси",0,2*'06A_Варіанти'!T1063*J1072)</f>
        <v>888.6</v>
      </c>
      <c r="L1072" s="2">
        <f t="shared" si="114"/>
        <v>888.6</v>
      </c>
      <c r="M1072" s="2">
        <f t="shared" si="115"/>
        <v>0</v>
      </c>
      <c r="N1072" s="9">
        <f t="shared" si="116"/>
        <v>0</v>
      </c>
      <c r="O1072" s="2">
        <f>MIN(IF('07A_Конструктор'!$D$5="Так",'06A_Варіанти'!E1063,1E+99),IF('07A_Конструктор'!$D$6="Так",'06A_Варіанти'!F1063,1E+99),IF('07A_Конструктор'!$D$7="Так",'06A_Варіанти'!G1063,1E+99),IF('07A_Конструктор'!$D$8="Так",'06A_Варіанти'!H1063,1E+99),IF('07A_Конструктор'!$D$9="Так",'06A_Варіанти'!I1063,1E+99),IF('07A_Конструктор'!$D$10="Так",'06A_Варіанти'!J1063,1E+99),IF('07A_Конструктор'!$D$11="Так",'06A_Варіанти'!K1063,1E+99),IF('07A_Конструктор'!$D$12="Так",'06A_Варіанти'!L1063,1E+99),IF('07A_Конструктор'!$D$13="Так",'06A_Варіанти'!M1063,1E+99),IF('07A_Конструктор'!$D$14="Так",'06A_Варіанти'!N1063,1E+99),IF('07A_Конструктор'!$D$15="Так",'06A_Варіанти'!O1063,1E+99),IF('07A_Конструктор'!$D$16="Так",'06A_Варіанти'!P1063,1E+99),IF('07A_Конструктор'!$D$17="Так",'06A_Варіанти'!Q1063,1E+99),IF('06A_Варіанти'!R1063="",1E+99,'06A_Варіанти'!R1063))</f>
        <v>444.3</v>
      </c>
      <c r="P1072" s="2" t="str">
        <f t="shared" si="117"/>
        <v>5 т</v>
      </c>
      <c r="Q1072" s="2">
        <f t="shared" si="118"/>
        <v>14</v>
      </c>
      <c r="R1072" s="2">
        <f>IF(OR(C1072="РЦК макси",C1072="РЦЧ SKU"),"SKU-потік",IFERROR(VLOOKUP(D1072,'02_РЦ'!$A$3:$I$7,5,FALSE),0))</f>
        <v>500</v>
      </c>
      <c r="S1072" s="2" t="str">
        <f>IF(OR(C1072="РЦК макси",C1072="РЦЧ SKU"),"Не рахується в ліміт",IFERROR(VLOOKUP(D1072,'02_РЦ'!$A$3:$I$7,9,FALSE),"Немає РЦ"))</f>
        <v>В межах</v>
      </c>
    </row>
    <row r="1073" spans="1:19">
      <c r="A1073" s="2" t="str">
        <f>'06A_Варіанти'!A1064</f>
        <v>BASE_2563</v>
      </c>
      <c r="B1073" s="2" t="str">
        <f>'06A_Варіанти'!B1064</f>
        <v>TT_2563</v>
      </c>
      <c r="C1073" s="2" t="str">
        <f>'06A_Варіанти'!D1064</f>
        <v>Основний</v>
      </c>
      <c r="D1073" s="2" t="str">
        <f>'06A_Варіанти'!C1064</f>
        <v>РЦВ</v>
      </c>
      <c r="E1073" s="2" t="str">
        <f>'06A_Варіанти'!S1064</f>
        <v>DIRECT</v>
      </c>
      <c r="F1073" s="2" t="str">
        <f>IF(O1073='06A_Варіанти'!E1064,'06A_Варіанти'!E$1,IF(O1073='06A_Варіанти'!F1064,'06A_Варіанти'!F$1,IF(O1073='06A_Варіанти'!G1064,'06A_Варіанти'!G$1,IF(O1073='06A_Варіанти'!H1064,'06A_Варіанти'!H$1,IF(O1073='06A_Варіанти'!I1064,'06A_Варіанти'!I$1,IF(O1073='06A_Варіанти'!J1064,'06A_Варіанти'!J$1,IF(O1073='06A_Варіанти'!K1064,'06A_Варіанти'!K$1,IF(O1073='06A_Варіанти'!L1064,'06A_Варіанти'!L$1,IF(O1073='06A_Варіанти'!M1064,'06A_Варіанти'!M$1,IF(O1073='06A_Варіанти'!N1064,'06A_Варіанти'!N$1,IF(O1073='06A_Варіанти'!O1064,'06A_Варіанти'!O$1,IF(O1073='06A_Варіанти'!P1064,'06A_Варіанти'!P$1,IF(O1073='06A_Варіанти'!Q1064,'06A_Варіанти'!Q$1,IF(O1073='06A_Варіанти'!R1064,'06A_Варіанти'!R$1,"НЕМАЄ МАРШРУТУ"))))))))))))))</f>
        <v>DIRECT</v>
      </c>
      <c r="G1073" s="2" t="str">
        <f t="shared" si="112"/>
        <v>БЕЗ ЗМІН</v>
      </c>
      <c r="H1073" s="2">
        <f>IF(G1073="НЕМАЄ МАРШРУТУ",0,O1073-'06A_Варіанти'!T1064)</f>
        <v>0</v>
      </c>
      <c r="I1073" s="2">
        <f>IFERROR(INDEX('04_Потоки'!$E:$E,MATCH(A1073,'04_Потоки'!$A:$A,0)),0)</f>
        <v>2.2389999999999999</v>
      </c>
      <c r="J1073" s="2">
        <f t="shared" si="113"/>
        <v>1</v>
      </c>
      <c r="K1073" s="2">
        <f>IF(C1073="РЦК макси",0,2*'06A_Варіанти'!T1064*J1073)</f>
        <v>884.2</v>
      </c>
      <c r="L1073" s="2">
        <f t="shared" si="114"/>
        <v>884.2</v>
      </c>
      <c r="M1073" s="2">
        <f t="shared" si="115"/>
        <v>0</v>
      </c>
      <c r="N1073" s="9">
        <f t="shared" si="116"/>
        <v>0</v>
      </c>
      <c r="O1073" s="2">
        <f>MIN(IF('07A_Конструктор'!$D$5="Так",'06A_Варіанти'!E1064,1E+99),IF('07A_Конструктор'!$D$6="Так",'06A_Варіанти'!F1064,1E+99),IF('07A_Конструктор'!$D$7="Так",'06A_Варіанти'!G1064,1E+99),IF('07A_Конструктор'!$D$8="Так",'06A_Варіанти'!H1064,1E+99),IF('07A_Конструктор'!$D$9="Так",'06A_Варіанти'!I1064,1E+99),IF('07A_Конструктор'!$D$10="Так",'06A_Варіанти'!J1064,1E+99),IF('07A_Конструктор'!$D$11="Так",'06A_Варіанти'!K1064,1E+99),IF('07A_Конструктор'!$D$12="Так",'06A_Варіанти'!L1064,1E+99),IF('07A_Конструктор'!$D$13="Так",'06A_Варіанти'!M1064,1E+99),IF('07A_Конструктор'!$D$14="Так",'06A_Варіанти'!N1064,1E+99),IF('07A_Конструктор'!$D$15="Так",'06A_Варіанти'!O1064,1E+99),IF('07A_Конструктор'!$D$16="Так",'06A_Варіанти'!P1064,1E+99),IF('07A_Конструктор'!$D$17="Так",'06A_Варіанти'!Q1064,1E+99),IF('06A_Варіанти'!R1064="",1E+99,'06A_Варіанти'!R1064))</f>
        <v>442.1</v>
      </c>
      <c r="P1073" s="2" t="str">
        <f t="shared" si="117"/>
        <v>5 т</v>
      </c>
      <c r="Q1073" s="2">
        <f t="shared" si="118"/>
        <v>14</v>
      </c>
      <c r="R1073" s="2">
        <f>IF(OR(C1073="РЦК макси",C1073="РЦЧ SKU"),"SKU-потік",IFERROR(VLOOKUP(D1073,'02_РЦ'!$A$3:$I$7,5,FALSE),0))</f>
        <v>500</v>
      </c>
      <c r="S1073" s="2" t="str">
        <f>IF(OR(C1073="РЦК макси",C1073="РЦЧ SKU"),"Не рахується в ліміт",IFERROR(VLOOKUP(D1073,'02_РЦ'!$A$3:$I$7,9,FALSE),"Немає РЦ"))</f>
        <v>В межах</v>
      </c>
    </row>
    <row r="1074" spans="1:19">
      <c r="A1074" s="2" t="str">
        <f>'06A_Варіанти'!A1065</f>
        <v>BASE_2569</v>
      </c>
      <c r="B1074" s="2" t="str">
        <f>'06A_Варіанти'!B1065</f>
        <v>TT_2569</v>
      </c>
      <c r="C1074" s="2" t="str">
        <f>'06A_Варіанти'!D1065</f>
        <v>Основний</v>
      </c>
      <c r="D1074" s="2" t="str">
        <f>'06A_Варіанти'!C1065</f>
        <v>РЦП</v>
      </c>
      <c r="E1074" s="2" t="str">
        <f>'06A_Варіанти'!S1065</f>
        <v>DIRECT</v>
      </c>
      <c r="F1074" s="2" t="str">
        <f>IF(O1074='06A_Варіанти'!E1065,'06A_Варіанти'!E$1,IF(O1074='06A_Варіанти'!F1065,'06A_Варіанти'!F$1,IF(O1074='06A_Варіанти'!G1065,'06A_Варіанти'!G$1,IF(O1074='06A_Варіанти'!H1065,'06A_Варіанти'!H$1,IF(O1074='06A_Варіанти'!I1065,'06A_Варіанти'!I$1,IF(O1074='06A_Варіанти'!J1065,'06A_Варіанти'!J$1,IF(O1074='06A_Варіанти'!K1065,'06A_Варіанти'!K$1,IF(O1074='06A_Варіанти'!L1065,'06A_Варіанти'!L$1,IF(O1074='06A_Варіанти'!M1065,'06A_Варіанти'!M$1,IF(O1074='06A_Варіанти'!N1065,'06A_Варіанти'!N$1,IF(O1074='06A_Варіанти'!O1065,'06A_Варіанти'!O$1,IF(O1074='06A_Варіанти'!P1065,'06A_Варіанти'!P$1,IF(O1074='06A_Варіанти'!Q1065,'06A_Варіанти'!Q$1,IF(O1074='06A_Варіанти'!R1065,'06A_Варіанти'!R$1,"НЕМАЄ МАРШРУТУ"))))))))))))))</f>
        <v>DIRECT</v>
      </c>
      <c r="G1074" s="2" t="str">
        <f t="shared" si="112"/>
        <v>БЕЗ ЗМІН</v>
      </c>
      <c r="H1074" s="2">
        <f>IF(G1074="НЕМАЄ МАРШРУТУ",0,O1074-'06A_Варіанти'!T1065)</f>
        <v>0</v>
      </c>
      <c r="I1074" s="2">
        <f>IFERROR(INDEX('04_Потоки'!$E:$E,MATCH(A1074,'04_Потоки'!$A:$A,0)),0)</f>
        <v>2.2389999999999999</v>
      </c>
      <c r="J1074" s="2">
        <f t="shared" si="113"/>
        <v>1</v>
      </c>
      <c r="K1074" s="2">
        <f>IF(C1074="РЦК макси",0,2*'06A_Варіанти'!T1065*J1074)</f>
        <v>447</v>
      </c>
      <c r="L1074" s="2">
        <f t="shared" si="114"/>
        <v>447</v>
      </c>
      <c r="M1074" s="2">
        <f t="shared" si="115"/>
        <v>0</v>
      </c>
      <c r="N1074" s="9">
        <f t="shared" si="116"/>
        <v>0</v>
      </c>
      <c r="O1074" s="2">
        <f>MIN(IF('07A_Конструктор'!$D$5="Так",'06A_Варіанти'!E1065,1E+99),IF('07A_Конструктор'!$D$6="Так",'06A_Варіанти'!F1065,1E+99),IF('07A_Конструктор'!$D$7="Так",'06A_Варіанти'!G1065,1E+99),IF('07A_Конструктор'!$D$8="Так",'06A_Варіанти'!H1065,1E+99),IF('07A_Конструктор'!$D$9="Так",'06A_Варіанти'!I1065,1E+99),IF('07A_Конструктор'!$D$10="Так",'06A_Варіанти'!J1065,1E+99),IF('07A_Конструктор'!$D$11="Так",'06A_Варіанти'!K1065,1E+99),IF('07A_Конструктор'!$D$12="Так",'06A_Варіанти'!L1065,1E+99),IF('07A_Конструктор'!$D$13="Так",'06A_Варіанти'!M1065,1E+99),IF('07A_Конструктор'!$D$14="Так",'06A_Варіанти'!N1065,1E+99),IF('07A_Конструктор'!$D$15="Так",'06A_Варіанти'!O1065,1E+99),IF('07A_Конструктор'!$D$16="Так",'06A_Варіанти'!P1065,1E+99),IF('07A_Конструктор'!$D$17="Так",'06A_Варіанти'!Q1065,1E+99),IF('06A_Варіанти'!R1065="",1E+99,'06A_Варіанти'!R1065))</f>
        <v>223.5</v>
      </c>
      <c r="P1074" s="2" t="str">
        <f t="shared" si="117"/>
        <v>5 т</v>
      </c>
      <c r="Q1074" s="2">
        <f t="shared" si="118"/>
        <v>14</v>
      </c>
      <c r="R1074" s="2">
        <f>IF(OR(C1074="РЦК макси",C1074="РЦЧ SKU"),"SKU-потік",IFERROR(VLOOKUP(D1074,'02_РЦ'!$A$3:$I$7,5,FALSE),0))</f>
        <v>800</v>
      </c>
      <c r="S1074" s="2" t="str">
        <f>IF(OR(C1074="РЦК макси",C1074="РЦЧ SKU"),"Не рахується в ліміт",IFERROR(VLOOKUP(D1074,'02_РЦ'!$A$3:$I$7,9,FALSE),"Немає РЦ"))</f>
        <v>В межах</v>
      </c>
    </row>
    <row r="1075" spans="1:19">
      <c r="A1075" s="2" t="str">
        <f>'06A_Варіанти'!A1066</f>
        <v>BASE_2571</v>
      </c>
      <c r="B1075" s="2" t="str">
        <f>'06A_Варіанти'!B1066</f>
        <v>TT_2571</v>
      </c>
      <c r="C1075" s="2" t="str">
        <f>'06A_Варіанти'!D1066</f>
        <v>Основний</v>
      </c>
      <c r="D1075" s="2" t="str">
        <f>'06A_Варіанти'!C1066</f>
        <v>РЦВ</v>
      </c>
      <c r="E1075" s="2" t="str">
        <f>'06A_Варіанти'!S1066</f>
        <v>DIRECT</v>
      </c>
      <c r="F1075" s="2" t="str">
        <f>IF(O1075='06A_Варіанти'!E1066,'06A_Варіанти'!E$1,IF(O1075='06A_Варіанти'!F1066,'06A_Варіанти'!F$1,IF(O1075='06A_Варіанти'!G1066,'06A_Варіанти'!G$1,IF(O1075='06A_Варіанти'!H1066,'06A_Варіанти'!H$1,IF(O1075='06A_Варіанти'!I1066,'06A_Варіанти'!I$1,IF(O1075='06A_Варіанти'!J1066,'06A_Варіанти'!J$1,IF(O1075='06A_Варіанти'!K1066,'06A_Варіанти'!K$1,IF(O1075='06A_Варіанти'!L1066,'06A_Варіанти'!L$1,IF(O1075='06A_Варіанти'!M1066,'06A_Варіанти'!M$1,IF(O1075='06A_Варіанти'!N1066,'06A_Варіанти'!N$1,IF(O1075='06A_Варіанти'!O1066,'06A_Варіанти'!O$1,IF(O1075='06A_Варіанти'!P1066,'06A_Варіанти'!P$1,IF(O1075='06A_Варіанти'!Q1066,'06A_Варіанти'!Q$1,IF(O1075='06A_Варіанти'!R1066,'06A_Варіанти'!R$1,"НЕМАЄ МАРШРУТУ"))))))))))))))</f>
        <v>DIRECT</v>
      </c>
      <c r="G1075" s="2" t="str">
        <f t="shared" si="112"/>
        <v>БЕЗ ЗМІН</v>
      </c>
      <c r="H1075" s="2">
        <f>IF(G1075="НЕМАЄ МАРШРУТУ",0,O1075-'06A_Варіанти'!T1066)</f>
        <v>0</v>
      </c>
      <c r="I1075" s="2">
        <f>IFERROR(INDEX('04_Потоки'!$E:$E,MATCH(A1075,'04_Потоки'!$A:$A,0)),0)</f>
        <v>2.2389999999999999</v>
      </c>
      <c r="J1075" s="2">
        <f t="shared" si="113"/>
        <v>1</v>
      </c>
      <c r="K1075" s="2">
        <f>IF(C1075="РЦК макси",0,2*'06A_Варіанти'!T1066*J1075)</f>
        <v>20.399999999999999</v>
      </c>
      <c r="L1075" s="2">
        <f t="shared" si="114"/>
        <v>20.399999999999999</v>
      </c>
      <c r="M1075" s="2">
        <f t="shared" si="115"/>
        <v>0</v>
      </c>
      <c r="N1075" s="9">
        <f t="shared" si="116"/>
        <v>0</v>
      </c>
      <c r="O1075" s="2">
        <f>MIN(IF('07A_Конструктор'!$D$5="Так",'06A_Варіанти'!E1066,1E+99),IF('07A_Конструктор'!$D$6="Так",'06A_Варіанти'!F1066,1E+99),IF('07A_Конструктор'!$D$7="Так",'06A_Варіанти'!G1066,1E+99),IF('07A_Конструктор'!$D$8="Так",'06A_Варіанти'!H1066,1E+99),IF('07A_Конструктор'!$D$9="Так",'06A_Варіанти'!I1066,1E+99),IF('07A_Конструктор'!$D$10="Так",'06A_Варіанти'!J1066,1E+99),IF('07A_Конструктор'!$D$11="Так",'06A_Варіанти'!K1066,1E+99),IF('07A_Конструктор'!$D$12="Так",'06A_Варіанти'!L1066,1E+99),IF('07A_Конструктор'!$D$13="Так",'06A_Варіанти'!M1066,1E+99),IF('07A_Конструктор'!$D$14="Так",'06A_Варіанти'!N1066,1E+99),IF('07A_Конструктор'!$D$15="Так",'06A_Варіанти'!O1066,1E+99),IF('07A_Конструктор'!$D$16="Так",'06A_Варіанти'!P1066,1E+99),IF('07A_Конструктор'!$D$17="Так",'06A_Варіанти'!Q1066,1E+99),IF('06A_Варіанти'!R1066="",1E+99,'06A_Варіанти'!R1066))</f>
        <v>10.199999999999999</v>
      </c>
      <c r="P1075" s="2" t="str">
        <f t="shared" si="117"/>
        <v>5 т</v>
      </c>
      <c r="Q1075" s="2">
        <f t="shared" si="118"/>
        <v>14</v>
      </c>
      <c r="R1075" s="2">
        <f>IF(OR(C1075="РЦК макси",C1075="РЦЧ SKU"),"SKU-потік",IFERROR(VLOOKUP(D1075,'02_РЦ'!$A$3:$I$7,5,FALSE),0))</f>
        <v>500</v>
      </c>
      <c r="S1075" s="2" t="str">
        <f>IF(OR(C1075="РЦК макси",C1075="РЦЧ SKU"),"Не рахується в ліміт",IFERROR(VLOOKUP(D1075,'02_РЦ'!$A$3:$I$7,9,FALSE),"Немає РЦ"))</f>
        <v>В межах</v>
      </c>
    </row>
    <row r="1076" spans="1:19">
      <c r="A1076" s="2" t="str">
        <f>'06A_Варіанти'!A1067</f>
        <v>BASE_2572</v>
      </c>
      <c r="B1076" s="2" t="str">
        <f>'06A_Варіанти'!B1067</f>
        <v>TT_2572</v>
      </c>
      <c r="C1076" s="2" t="str">
        <f>'06A_Варіанти'!D1067</f>
        <v>Основний</v>
      </c>
      <c r="D1076" s="2" t="str">
        <f>'06A_Варіанти'!C1067</f>
        <v>РЦВ</v>
      </c>
      <c r="E1076" s="2" t="str">
        <f>'06A_Варіанти'!S1067</f>
        <v>DIRECT</v>
      </c>
      <c r="F1076" s="2" t="str">
        <f>IF(O1076='06A_Варіанти'!E1067,'06A_Варіанти'!E$1,IF(O1076='06A_Варіанти'!F1067,'06A_Варіанти'!F$1,IF(O1076='06A_Варіанти'!G1067,'06A_Варіанти'!G$1,IF(O1076='06A_Варіанти'!H1067,'06A_Варіанти'!H$1,IF(O1076='06A_Варіанти'!I1067,'06A_Варіанти'!I$1,IF(O1076='06A_Варіанти'!J1067,'06A_Варіанти'!J$1,IF(O1076='06A_Варіанти'!K1067,'06A_Варіанти'!K$1,IF(O1076='06A_Варіанти'!L1067,'06A_Варіанти'!L$1,IF(O1076='06A_Варіанти'!M1067,'06A_Варіанти'!M$1,IF(O1076='06A_Варіанти'!N1067,'06A_Варіанти'!N$1,IF(O1076='06A_Варіанти'!O1067,'06A_Варіанти'!O$1,IF(O1076='06A_Варіанти'!P1067,'06A_Варіанти'!P$1,IF(O1076='06A_Варіанти'!Q1067,'06A_Варіанти'!Q$1,IF(O1076='06A_Варіанти'!R1067,'06A_Варіанти'!R$1,"НЕМАЄ МАРШРУТУ"))))))))))))))</f>
        <v>DIRECT</v>
      </c>
      <c r="G1076" s="2" t="str">
        <f t="shared" si="112"/>
        <v>БЕЗ ЗМІН</v>
      </c>
      <c r="H1076" s="2">
        <f>IF(G1076="НЕМАЄ МАРШРУТУ",0,O1076-'06A_Варіанти'!T1067)</f>
        <v>0</v>
      </c>
      <c r="I1076" s="2">
        <f>IFERROR(INDEX('04_Потоки'!$E:$E,MATCH(A1076,'04_Потоки'!$A:$A,0)),0)</f>
        <v>2.2389999999999999</v>
      </c>
      <c r="J1076" s="2">
        <f t="shared" si="113"/>
        <v>1</v>
      </c>
      <c r="K1076" s="2">
        <f>IF(C1076="РЦК макси",0,2*'06A_Варіанти'!T1067*J1076)</f>
        <v>295.8</v>
      </c>
      <c r="L1076" s="2">
        <f t="shared" si="114"/>
        <v>295.8</v>
      </c>
      <c r="M1076" s="2">
        <f t="shared" si="115"/>
        <v>0</v>
      </c>
      <c r="N1076" s="9">
        <f t="shared" si="116"/>
        <v>0</v>
      </c>
      <c r="O1076" s="2">
        <f>MIN(IF('07A_Конструктор'!$D$5="Так",'06A_Варіанти'!E1067,1E+99),IF('07A_Конструктор'!$D$6="Так",'06A_Варіанти'!F1067,1E+99),IF('07A_Конструктор'!$D$7="Так",'06A_Варіанти'!G1067,1E+99),IF('07A_Конструктор'!$D$8="Так",'06A_Варіанти'!H1067,1E+99),IF('07A_Конструктор'!$D$9="Так",'06A_Варіанти'!I1067,1E+99),IF('07A_Конструктор'!$D$10="Так",'06A_Варіанти'!J1067,1E+99),IF('07A_Конструктор'!$D$11="Так",'06A_Варіанти'!K1067,1E+99),IF('07A_Конструктор'!$D$12="Так",'06A_Варіанти'!L1067,1E+99),IF('07A_Конструктор'!$D$13="Так",'06A_Варіанти'!M1067,1E+99),IF('07A_Конструктор'!$D$14="Так",'06A_Варіанти'!N1067,1E+99),IF('07A_Конструктор'!$D$15="Так",'06A_Варіанти'!O1067,1E+99),IF('07A_Конструктор'!$D$16="Так",'06A_Варіанти'!P1067,1E+99),IF('07A_Конструктор'!$D$17="Так",'06A_Варіанти'!Q1067,1E+99),IF('06A_Варіанти'!R1067="",1E+99,'06A_Варіанти'!R1067))</f>
        <v>147.9</v>
      </c>
      <c r="P1076" s="2" t="str">
        <f t="shared" si="117"/>
        <v>5 т</v>
      </c>
      <c r="Q1076" s="2">
        <f t="shared" si="118"/>
        <v>14</v>
      </c>
      <c r="R1076" s="2">
        <f>IF(OR(C1076="РЦК макси",C1076="РЦЧ SKU"),"SKU-потік",IFERROR(VLOOKUP(D1076,'02_РЦ'!$A$3:$I$7,5,FALSE),0))</f>
        <v>500</v>
      </c>
      <c r="S1076" s="2" t="str">
        <f>IF(OR(C1076="РЦК макси",C1076="РЦЧ SKU"),"Не рахується в ліміт",IFERROR(VLOOKUP(D1076,'02_РЦ'!$A$3:$I$7,9,FALSE),"Немає РЦ"))</f>
        <v>В межах</v>
      </c>
    </row>
    <row r="1077" spans="1:19">
      <c r="A1077" s="2" t="str">
        <f>'06A_Варіанти'!A1068</f>
        <v>BASE_2575</v>
      </c>
      <c r="B1077" s="2" t="str">
        <f>'06A_Варіанти'!B1068</f>
        <v>TT_2575</v>
      </c>
      <c r="C1077" s="2" t="str">
        <f>'06A_Варіанти'!D1068</f>
        <v>Основний</v>
      </c>
      <c r="D1077" s="2" t="str">
        <f>'06A_Варіанти'!C1068</f>
        <v>РЦП</v>
      </c>
      <c r="E1077" s="2" t="str">
        <f>'06A_Варіанти'!S1068</f>
        <v>DIRECT</v>
      </c>
      <c r="F1077" s="2" t="str">
        <f>IF(O1077='06A_Варіанти'!E1068,'06A_Варіанти'!E$1,IF(O1077='06A_Варіанти'!F1068,'06A_Варіанти'!F$1,IF(O1077='06A_Варіанти'!G1068,'06A_Варіанти'!G$1,IF(O1077='06A_Варіанти'!H1068,'06A_Варіанти'!H$1,IF(O1077='06A_Варіанти'!I1068,'06A_Варіанти'!I$1,IF(O1077='06A_Варіанти'!J1068,'06A_Варіанти'!J$1,IF(O1077='06A_Варіанти'!K1068,'06A_Варіанти'!K$1,IF(O1077='06A_Варіанти'!L1068,'06A_Варіанти'!L$1,IF(O1077='06A_Варіанти'!M1068,'06A_Варіанти'!M$1,IF(O1077='06A_Варіанти'!N1068,'06A_Варіанти'!N$1,IF(O1077='06A_Варіанти'!O1068,'06A_Варіанти'!O$1,IF(O1077='06A_Варіанти'!P1068,'06A_Варіанти'!P$1,IF(O1077='06A_Варіанти'!Q1068,'06A_Варіанти'!Q$1,IF(O1077='06A_Варіанти'!R1068,'06A_Варіанти'!R$1,"НЕМАЄ МАРШРУТУ"))))))))))))))</f>
        <v>DIRECT</v>
      </c>
      <c r="G1077" s="2" t="str">
        <f t="shared" si="112"/>
        <v>БЕЗ ЗМІН</v>
      </c>
      <c r="H1077" s="2">
        <f>IF(G1077="НЕМАЄ МАРШРУТУ",0,O1077-'06A_Варіанти'!T1068)</f>
        <v>0</v>
      </c>
      <c r="I1077" s="2">
        <f>IFERROR(INDEX('04_Потоки'!$E:$E,MATCH(A1077,'04_Потоки'!$A:$A,0)),0)</f>
        <v>2.2389999999999999</v>
      </c>
      <c r="J1077" s="2">
        <f t="shared" si="113"/>
        <v>1</v>
      </c>
      <c r="K1077" s="2">
        <f>IF(C1077="РЦК макси",0,2*'06A_Варіанти'!T1068*J1077)</f>
        <v>847.4</v>
      </c>
      <c r="L1077" s="2">
        <f t="shared" si="114"/>
        <v>847.4</v>
      </c>
      <c r="M1077" s="2">
        <f t="shared" si="115"/>
        <v>0</v>
      </c>
      <c r="N1077" s="9">
        <f t="shared" si="116"/>
        <v>0</v>
      </c>
      <c r="O1077" s="2">
        <f>MIN(IF('07A_Конструктор'!$D$5="Так",'06A_Варіанти'!E1068,1E+99),IF('07A_Конструктор'!$D$6="Так",'06A_Варіанти'!F1068,1E+99),IF('07A_Конструктор'!$D$7="Так",'06A_Варіанти'!G1068,1E+99),IF('07A_Конструктор'!$D$8="Так",'06A_Варіанти'!H1068,1E+99),IF('07A_Конструктор'!$D$9="Так",'06A_Варіанти'!I1068,1E+99),IF('07A_Конструктор'!$D$10="Так",'06A_Варіанти'!J1068,1E+99),IF('07A_Конструктор'!$D$11="Так",'06A_Варіанти'!K1068,1E+99),IF('07A_Конструктор'!$D$12="Так",'06A_Варіанти'!L1068,1E+99),IF('07A_Конструктор'!$D$13="Так",'06A_Варіанти'!M1068,1E+99),IF('07A_Конструктор'!$D$14="Так",'06A_Варіанти'!N1068,1E+99),IF('07A_Конструктор'!$D$15="Так",'06A_Варіанти'!O1068,1E+99),IF('07A_Конструктор'!$D$16="Так",'06A_Варіанти'!P1068,1E+99),IF('07A_Конструктор'!$D$17="Так",'06A_Варіанти'!Q1068,1E+99),IF('06A_Варіанти'!R1068="",1E+99,'06A_Варіанти'!R1068))</f>
        <v>423.7</v>
      </c>
      <c r="P1077" s="2" t="str">
        <f t="shared" si="117"/>
        <v>5 т</v>
      </c>
      <c r="Q1077" s="2">
        <f t="shared" si="118"/>
        <v>14</v>
      </c>
      <c r="R1077" s="2">
        <f>IF(OR(C1077="РЦК макси",C1077="РЦЧ SKU"),"SKU-потік",IFERROR(VLOOKUP(D1077,'02_РЦ'!$A$3:$I$7,5,FALSE),0))</f>
        <v>800</v>
      </c>
      <c r="S1077" s="2" t="str">
        <f>IF(OR(C1077="РЦК макси",C1077="РЦЧ SKU"),"Не рахується в ліміт",IFERROR(VLOOKUP(D1077,'02_РЦ'!$A$3:$I$7,9,FALSE),"Немає РЦ"))</f>
        <v>В межах</v>
      </c>
    </row>
    <row r="1078" spans="1:19">
      <c r="A1078" s="2" t="str">
        <f>'06A_Варіанти'!A1069</f>
        <v>BASE_2594</v>
      </c>
      <c r="B1078" s="2" t="str">
        <f>'06A_Варіанти'!B1069</f>
        <v>TT_2594</v>
      </c>
      <c r="C1078" s="2" t="str">
        <f>'06A_Варіанти'!D1069</f>
        <v>Основний</v>
      </c>
      <c r="D1078" s="2" t="str">
        <f>'06A_Варіанти'!C1069</f>
        <v>РЦП</v>
      </c>
      <c r="E1078" s="2" t="str">
        <f>'06A_Варіанти'!S1069</f>
        <v>DIRECT</v>
      </c>
      <c r="F1078" s="2" t="str">
        <f>IF(O1078='06A_Варіанти'!E1069,'06A_Варіанти'!E$1,IF(O1078='06A_Варіанти'!F1069,'06A_Варіанти'!F$1,IF(O1078='06A_Варіанти'!G1069,'06A_Варіанти'!G$1,IF(O1078='06A_Варіанти'!H1069,'06A_Варіанти'!H$1,IF(O1078='06A_Варіанти'!I1069,'06A_Варіанти'!I$1,IF(O1078='06A_Варіанти'!J1069,'06A_Варіанти'!J$1,IF(O1078='06A_Варіанти'!K1069,'06A_Варіанти'!K$1,IF(O1078='06A_Варіанти'!L1069,'06A_Варіанти'!L$1,IF(O1078='06A_Варіанти'!M1069,'06A_Варіанти'!M$1,IF(O1078='06A_Варіанти'!N1069,'06A_Варіанти'!N$1,IF(O1078='06A_Варіанти'!O1069,'06A_Варіанти'!O$1,IF(O1078='06A_Варіанти'!P1069,'06A_Варіанти'!P$1,IF(O1078='06A_Варіанти'!Q1069,'06A_Варіанти'!Q$1,IF(O1078='06A_Варіанти'!R1069,'06A_Варіанти'!R$1,"НЕМАЄ МАРШРУТУ"))))))))))))))</f>
        <v>DIRECT</v>
      </c>
      <c r="G1078" s="2" t="str">
        <f t="shared" si="112"/>
        <v>БЕЗ ЗМІН</v>
      </c>
      <c r="H1078" s="2">
        <f>IF(G1078="НЕМАЄ МАРШРУТУ",0,O1078-'06A_Варіанти'!T1069)</f>
        <v>0</v>
      </c>
      <c r="I1078" s="2">
        <f>IFERROR(INDEX('04_Потоки'!$E:$E,MATCH(A1078,'04_Потоки'!$A:$A,0)),0)</f>
        <v>2.2389999999999999</v>
      </c>
      <c r="J1078" s="2">
        <f t="shared" si="113"/>
        <v>1</v>
      </c>
      <c r="K1078" s="2">
        <f>IF(C1078="РЦК макси",0,2*'06A_Варіанти'!T1069*J1078)</f>
        <v>461</v>
      </c>
      <c r="L1078" s="2">
        <f t="shared" si="114"/>
        <v>461</v>
      </c>
      <c r="M1078" s="2">
        <f t="shared" si="115"/>
        <v>0</v>
      </c>
      <c r="N1078" s="9">
        <f t="shared" si="116"/>
        <v>0</v>
      </c>
      <c r="O1078" s="2">
        <f>MIN(IF('07A_Конструктор'!$D$5="Так",'06A_Варіанти'!E1069,1E+99),IF('07A_Конструктор'!$D$6="Так",'06A_Варіанти'!F1069,1E+99),IF('07A_Конструктор'!$D$7="Так",'06A_Варіанти'!G1069,1E+99),IF('07A_Конструктор'!$D$8="Так",'06A_Варіанти'!H1069,1E+99),IF('07A_Конструктор'!$D$9="Так",'06A_Варіанти'!I1069,1E+99),IF('07A_Конструктор'!$D$10="Так",'06A_Варіанти'!J1069,1E+99),IF('07A_Конструктор'!$D$11="Так",'06A_Варіанти'!K1069,1E+99),IF('07A_Конструктор'!$D$12="Так",'06A_Варіанти'!L1069,1E+99),IF('07A_Конструктор'!$D$13="Так",'06A_Варіанти'!M1069,1E+99),IF('07A_Конструктор'!$D$14="Так",'06A_Варіанти'!N1069,1E+99),IF('07A_Конструктор'!$D$15="Так",'06A_Варіанти'!O1069,1E+99),IF('07A_Конструктор'!$D$16="Так",'06A_Варіанти'!P1069,1E+99),IF('07A_Конструктор'!$D$17="Так",'06A_Варіанти'!Q1069,1E+99),IF('06A_Варіанти'!R1069="",1E+99,'06A_Варіанти'!R1069))</f>
        <v>230.5</v>
      </c>
      <c r="P1078" s="2" t="str">
        <f t="shared" si="117"/>
        <v>5 т</v>
      </c>
      <c r="Q1078" s="2">
        <f t="shared" si="118"/>
        <v>14</v>
      </c>
      <c r="R1078" s="2">
        <f>IF(OR(C1078="РЦК макси",C1078="РЦЧ SKU"),"SKU-потік",IFERROR(VLOOKUP(D1078,'02_РЦ'!$A$3:$I$7,5,FALSE),0))</f>
        <v>800</v>
      </c>
      <c r="S1078" s="2" t="str">
        <f>IF(OR(C1078="РЦК макси",C1078="РЦЧ SKU"),"Не рахується в ліміт",IFERROR(VLOOKUP(D1078,'02_РЦ'!$A$3:$I$7,9,FALSE),"Немає РЦ"))</f>
        <v>В межах</v>
      </c>
    </row>
    <row r="1079" spans="1:19">
      <c r="A1079" s="2" t="str">
        <f>'06A_Варіанти'!A1070</f>
        <v>BASE_2597</v>
      </c>
      <c r="B1079" s="2" t="str">
        <f>'06A_Варіанти'!B1070</f>
        <v>TT_2597</v>
      </c>
      <c r="C1079" s="2" t="str">
        <f>'06A_Варіанти'!D1070</f>
        <v>Основний</v>
      </c>
      <c r="D1079" s="2" t="str">
        <f>'06A_Варіанти'!C1070</f>
        <v>РЦП</v>
      </c>
      <c r="E1079" s="2" t="str">
        <f>'06A_Варіанти'!S1070</f>
        <v>DIRECT</v>
      </c>
      <c r="F1079" s="2" t="str">
        <f>IF(O1079='06A_Варіанти'!E1070,'06A_Варіанти'!E$1,IF(O1079='06A_Варіанти'!F1070,'06A_Варіанти'!F$1,IF(O1079='06A_Варіанти'!G1070,'06A_Варіанти'!G$1,IF(O1079='06A_Варіанти'!H1070,'06A_Варіанти'!H$1,IF(O1079='06A_Варіанти'!I1070,'06A_Варіанти'!I$1,IF(O1079='06A_Варіанти'!J1070,'06A_Варіанти'!J$1,IF(O1079='06A_Варіанти'!K1070,'06A_Варіанти'!K$1,IF(O1079='06A_Варіанти'!L1070,'06A_Варіанти'!L$1,IF(O1079='06A_Варіанти'!M1070,'06A_Варіанти'!M$1,IF(O1079='06A_Варіанти'!N1070,'06A_Варіанти'!N$1,IF(O1079='06A_Варіанти'!O1070,'06A_Варіанти'!O$1,IF(O1079='06A_Варіанти'!P1070,'06A_Варіанти'!P$1,IF(O1079='06A_Варіанти'!Q1070,'06A_Варіанти'!Q$1,IF(O1079='06A_Варіанти'!R1070,'06A_Варіанти'!R$1,"НЕМАЄ МАРШРУТУ"))))))))))))))</f>
        <v>DIRECT</v>
      </c>
      <c r="G1079" s="2" t="str">
        <f t="shared" si="112"/>
        <v>БЕЗ ЗМІН</v>
      </c>
      <c r="H1079" s="2">
        <f>IF(G1079="НЕМАЄ МАРШРУТУ",0,O1079-'06A_Варіанти'!T1070)</f>
        <v>0</v>
      </c>
      <c r="I1079" s="2">
        <f>IFERROR(INDEX('04_Потоки'!$E:$E,MATCH(A1079,'04_Потоки'!$A:$A,0)),0)</f>
        <v>2.2389999999999999</v>
      </c>
      <c r="J1079" s="2">
        <f t="shared" si="113"/>
        <v>1</v>
      </c>
      <c r="K1079" s="2">
        <f>IF(C1079="РЦК макси",0,2*'06A_Варіанти'!T1070*J1079)</f>
        <v>462.6</v>
      </c>
      <c r="L1079" s="2">
        <f t="shared" si="114"/>
        <v>462.6</v>
      </c>
      <c r="M1079" s="2">
        <f t="shared" si="115"/>
        <v>0</v>
      </c>
      <c r="N1079" s="9">
        <f t="shared" si="116"/>
        <v>0</v>
      </c>
      <c r="O1079" s="2">
        <f>MIN(IF('07A_Конструктор'!$D$5="Так",'06A_Варіанти'!E1070,1E+99),IF('07A_Конструктор'!$D$6="Так",'06A_Варіанти'!F1070,1E+99),IF('07A_Конструктор'!$D$7="Так",'06A_Варіанти'!G1070,1E+99),IF('07A_Конструктор'!$D$8="Так",'06A_Варіанти'!H1070,1E+99),IF('07A_Конструктор'!$D$9="Так",'06A_Варіанти'!I1070,1E+99),IF('07A_Конструктор'!$D$10="Так",'06A_Варіанти'!J1070,1E+99),IF('07A_Конструктор'!$D$11="Так",'06A_Варіанти'!K1070,1E+99),IF('07A_Конструктор'!$D$12="Так",'06A_Варіанти'!L1070,1E+99),IF('07A_Конструктор'!$D$13="Так",'06A_Варіанти'!M1070,1E+99),IF('07A_Конструктор'!$D$14="Так",'06A_Варіанти'!N1070,1E+99),IF('07A_Конструктор'!$D$15="Так",'06A_Варіанти'!O1070,1E+99),IF('07A_Конструктор'!$D$16="Так",'06A_Варіанти'!P1070,1E+99),IF('07A_Конструктор'!$D$17="Так",'06A_Варіанти'!Q1070,1E+99),IF('06A_Варіанти'!R1070="",1E+99,'06A_Варіанти'!R1070))</f>
        <v>231.3</v>
      </c>
      <c r="P1079" s="2" t="str">
        <f t="shared" si="117"/>
        <v>5 т</v>
      </c>
      <c r="Q1079" s="2">
        <f t="shared" si="118"/>
        <v>14</v>
      </c>
      <c r="R1079" s="2">
        <f>IF(OR(C1079="РЦК макси",C1079="РЦЧ SKU"),"SKU-потік",IFERROR(VLOOKUP(D1079,'02_РЦ'!$A$3:$I$7,5,FALSE),0))</f>
        <v>800</v>
      </c>
      <c r="S1079" s="2" t="str">
        <f>IF(OR(C1079="РЦК макси",C1079="РЦЧ SKU"),"Не рахується в ліміт",IFERROR(VLOOKUP(D1079,'02_РЦ'!$A$3:$I$7,9,FALSE),"Немає РЦ"))</f>
        <v>В межах</v>
      </c>
    </row>
    <row r="1080" spans="1:19">
      <c r="A1080" s="2" t="str">
        <f>'06A_Варіанти'!A1071</f>
        <v>BASE_849</v>
      </c>
      <c r="B1080" s="2" t="str">
        <f>'06A_Варіанти'!B1071</f>
        <v>TT_849</v>
      </c>
      <c r="C1080" s="2" t="str">
        <f>'06A_Варіанти'!D1071</f>
        <v>Основний</v>
      </c>
      <c r="D1080" s="2" t="str">
        <f>'06A_Варіанти'!C1071</f>
        <v>РЦВ</v>
      </c>
      <c r="E1080" s="2" t="str">
        <f>'06A_Варіанти'!S1071</f>
        <v>DIRECT</v>
      </c>
      <c r="F1080" s="2" t="str">
        <f>IF(O1080='06A_Варіанти'!E1071,'06A_Варіанти'!E$1,IF(O1080='06A_Варіанти'!F1071,'06A_Варіанти'!F$1,IF(O1080='06A_Варіанти'!G1071,'06A_Варіанти'!G$1,IF(O1080='06A_Варіанти'!H1071,'06A_Варіанти'!H$1,IF(O1080='06A_Варіанти'!I1071,'06A_Варіанти'!I$1,IF(O1080='06A_Варіанти'!J1071,'06A_Варіанти'!J$1,IF(O1080='06A_Варіанти'!K1071,'06A_Варіанти'!K$1,IF(O1080='06A_Варіанти'!L1071,'06A_Варіанти'!L$1,IF(O1080='06A_Варіанти'!M1071,'06A_Варіанти'!M$1,IF(O1080='06A_Варіанти'!N1071,'06A_Варіанти'!N$1,IF(O1080='06A_Варіанти'!O1071,'06A_Варіанти'!O$1,IF(O1080='06A_Варіанти'!P1071,'06A_Варіанти'!P$1,IF(O1080='06A_Варіанти'!Q1071,'06A_Варіанти'!Q$1,IF(O1080='06A_Варіанти'!R1071,'06A_Варіанти'!R$1,"НЕМАЄ МАРШРУТУ"))))))))))))))</f>
        <v>DIRECT</v>
      </c>
      <c r="G1080" s="2" t="str">
        <f t="shared" si="112"/>
        <v>БЕЗ ЗМІН</v>
      </c>
      <c r="H1080" s="2">
        <f>IF(G1080="НЕМАЄ МАРШРУТУ",0,O1080-'06A_Варіанти'!T1071)</f>
        <v>0</v>
      </c>
      <c r="I1080" s="2">
        <f>IFERROR(INDEX('04_Потоки'!$E:$E,MATCH(A1080,'04_Потоки'!$A:$A,0)),0)</f>
        <v>2.2389999999999999</v>
      </c>
      <c r="J1080" s="2">
        <f t="shared" si="113"/>
        <v>1</v>
      </c>
      <c r="K1080" s="2">
        <f>IF(C1080="РЦК макси",0,2*'06A_Варіанти'!T1071*J1080)</f>
        <v>830.8</v>
      </c>
      <c r="L1080" s="2">
        <f t="shared" si="114"/>
        <v>830.8</v>
      </c>
      <c r="M1080" s="2">
        <f t="shared" si="115"/>
        <v>0</v>
      </c>
      <c r="N1080" s="9">
        <f t="shared" si="116"/>
        <v>0</v>
      </c>
      <c r="O1080" s="2">
        <f>MIN(IF('07A_Конструктор'!$D$5="Так",'06A_Варіанти'!E1071,1E+99),IF('07A_Конструктор'!$D$6="Так",'06A_Варіанти'!F1071,1E+99),IF('07A_Конструктор'!$D$7="Так",'06A_Варіанти'!G1071,1E+99),IF('07A_Конструктор'!$D$8="Так",'06A_Варіанти'!H1071,1E+99),IF('07A_Конструктор'!$D$9="Так",'06A_Варіанти'!I1071,1E+99),IF('07A_Конструктор'!$D$10="Так",'06A_Варіанти'!J1071,1E+99),IF('07A_Конструктор'!$D$11="Так",'06A_Варіанти'!K1071,1E+99),IF('07A_Конструктор'!$D$12="Так",'06A_Варіанти'!L1071,1E+99),IF('07A_Конструктор'!$D$13="Так",'06A_Варіанти'!M1071,1E+99),IF('07A_Конструктор'!$D$14="Так",'06A_Варіанти'!N1071,1E+99),IF('07A_Конструктор'!$D$15="Так",'06A_Варіанти'!O1071,1E+99),IF('07A_Конструктор'!$D$16="Так",'06A_Варіанти'!P1071,1E+99),IF('07A_Конструктор'!$D$17="Так",'06A_Варіанти'!Q1071,1E+99),IF('06A_Варіанти'!R1071="",1E+99,'06A_Варіанти'!R1071))</f>
        <v>415.4</v>
      </c>
      <c r="P1080" s="2" t="str">
        <f t="shared" si="117"/>
        <v>5 т</v>
      </c>
      <c r="Q1080" s="2">
        <f t="shared" si="118"/>
        <v>14</v>
      </c>
      <c r="R1080" s="2">
        <f>IF(OR(C1080="РЦК макси",C1080="РЦЧ SKU"),"SKU-потік",IFERROR(VLOOKUP(D1080,'02_РЦ'!$A$3:$I$7,5,FALSE),0))</f>
        <v>500</v>
      </c>
      <c r="S1080" s="2" t="str">
        <f>IF(OR(C1080="РЦК макси",C1080="РЦЧ SKU"),"Не рахується в ліміт",IFERROR(VLOOKUP(D1080,'02_РЦ'!$A$3:$I$7,9,FALSE),"Немає РЦ"))</f>
        <v>В межах</v>
      </c>
    </row>
    <row r="1081" spans="1:19">
      <c r="A1081" s="2" t="str">
        <f>'06A_Варіанти'!A1072</f>
        <v>BASE_2601</v>
      </c>
      <c r="B1081" s="2" t="str">
        <f>'06A_Варіанти'!B1072</f>
        <v>TT_2601</v>
      </c>
      <c r="C1081" s="2" t="str">
        <f>'06A_Варіанти'!D1072</f>
        <v>Основний</v>
      </c>
      <c r="D1081" s="2" t="str">
        <f>'06A_Варіанти'!C1072</f>
        <v>РЦП</v>
      </c>
      <c r="E1081" s="2" t="str">
        <f>'06A_Варіанти'!S1072</f>
        <v>DIRECT</v>
      </c>
      <c r="F1081" s="2" t="str">
        <f>IF(O1081='06A_Варіанти'!E1072,'06A_Варіанти'!E$1,IF(O1081='06A_Варіанти'!F1072,'06A_Варіанти'!F$1,IF(O1081='06A_Варіанти'!G1072,'06A_Варіанти'!G$1,IF(O1081='06A_Варіанти'!H1072,'06A_Варіанти'!H$1,IF(O1081='06A_Варіанти'!I1072,'06A_Варіанти'!I$1,IF(O1081='06A_Варіанти'!J1072,'06A_Варіанти'!J$1,IF(O1081='06A_Варіанти'!K1072,'06A_Варіанти'!K$1,IF(O1081='06A_Варіанти'!L1072,'06A_Варіанти'!L$1,IF(O1081='06A_Варіанти'!M1072,'06A_Варіанти'!M$1,IF(O1081='06A_Варіанти'!N1072,'06A_Варіанти'!N$1,IF(O1081='06A_Варіанти'!O1072,'06A_Варіанти'!O$1,IF(O1081='06A_Варіанти'!P1072,'06A_Варіанти'!P$1,IF(O1081='06A_Варіанти'!Q1072,'06A_Варіанти'!Q$1,IF(O1081='06A_Варіанти'!R1072,'06A_Варіанти'!R$1,"НЕМАЄ МАРШРУТУ"))))))))))))))</f>
        <v>DIRECT</v>
      </c>
      <c r="G1081" s="2" t="str">
        <f t="shared" si="112"/>
        <v>БЕЗ ЗМІН</v>
      </c>
      <c r="H1081" s="2">
        <f>IF(G1081="НЕМАЄ МАРШРУТУ",0,O1081-'06A_Варіанти'!T1072)</f>
        <v>0</v>
      </c>
      <c r="I1081" s="2">
        <f>IFERROR(INDEX('04_Потоки'!$E:$E,MATCH(A1081,'04_Потоки'!$A:$A,0)),0)</f>
        <v>2.2389999999999999</v>
      </c>
      <c r="J1081" s="2">
        <f t="shared" si="113"/>
        <v>1</v>
      </c>
      <c r="K1081" s="2">
        <f>IF(C1081="РЦК макси",0,2*'06A_Варіанти'!T1072*J1081)</f>
        <v>477</v>
      </c>
      <c r="L1081" s="2">
        <f t="shared" si="114"/>
        <v>477</v>
      </c>
      <c r="M1081" s="2">
        <f t="shared" si="115"/>
        <v>0</v>
      </c>
      <c r="N1081" s="9">
        <f t="shared" si="116"/>
        <v>0</v>
      </c>
      <c r="O1081" s="2">
        <f>MIN(IF('07A_Конструктор'!$D$5="Так",'06A_Варіанти'!E1072,1E+99),IF('07A_Конструктор'!$D$6="Так",'06A_Варіанти'!F1072,1E+99),IF('07A_Конструктор'!$D$7="Так",'06A_Варіанти'!G1072,1E+99),IF('07A_Конструктор'!$D$8="Так",'06A_Варіанти'!H1072,1E+99),IF('07A_Конструктор'!$D$9="Так",'06A_Варіанти'!I1072,1E+99),IF('07A_Конструктор'!$D$10="Так",'06A_Варіанти'!J1072,1E+99),IF('07A_Конструктор'!$D$11="Так",'06A_Варіанти'!K1072,1E+99),IF('07A_Конструктор'!$D$12="Так",'06A_Варіанти'!L1072,1E+99),IF('07A_Конструктор'!$D$13="Так",'06A_Варіанти'!M1072,1E+99),IF('07A_Конструктор'!$D$14="Так",'06A_Варіанти'!N1072,1E+99),IF('07A_Конструктор'!$D$15="Так",'06A_Варіанти'!O1072,1E+99),IF('07A_Конструктор'!$D$16="Так",'06A_Варіанти'!P1072,1E+99),IF('07A_Конструктор'!$D$17="Так",'06A_Варіанти'!Q1072,1E+99),IF('06A_Варіанти'!R1072="",1E+99,'06A_Варіанти'!R1072))</f>
        <v>238.5</v>
      </c>
      <c r="P1081" s="2" t="str">
        <f t="shared" si="117"/>
        <v>5 т</v>
      </c>
      <c r="Q1081" s="2">
        <f t="shared" si="118"/>
        <v>14</v>
      </c>
      <c r="R1081" s="2">
        <f>IF(OR(C1081="РЦК макси",C1081="РЦЧ SKU"),"SKU-потік",IFERROR(VLOOKUP(D1081,'02_РЦ'!$A$3:$I$7,5,FALSE),0))</f>
        <v>800</v>
      </c>
      <c r="S1081" s="2" t="str">
        <f>IF(OR(C1081="РЦК макси",C1081="РЦЧ SKU"),"Не рахується в ліміт",IFERROR(VLOOKUP(D1081,'02_РЦ'!$A$3:$I$7,9,FALSE),"Немає РЦ"))</f>
        <v>В межах</v>
      </c>
    </row>
    <row r="1082" spans="1:19">
      <c r="A1082" s="2" t="str">
        <f>'06A_Варіанти'!A1073</f>
        <v>BASE_2602</v>
      </c>
      <c r="B1082" s="2" t="str">
        <f>'06A_Варіанти'!B1073</f>
        <v>TT_2602</v>
      </c>
      <c r="C1082" s="2" t="str">
        <f>'06A_Варіанти'!D1073</f>
        <v>Основний</v>
      </c>
      <c r="D1082" s="2" t="str">
        <f>'06A_Варіанти'!C1073</f>
        <v>РЦВ</v>
      </c>
      <c r="E1082" s="2" t="str">
        <f>'06A_Варіанти'!S1073</f>
        <v>DIRECT</v>
      </c>
      <c r="F1082" s="2" t="str">
        <f>IF(O1082='06A_Варіанти'!E1073,'06A_Варіанти'!E$1,IF(O1082='06A_Варіанти'!F1073,'06A_Варіанти'!F$1,IF(O1082='06A_Варіанти'!G1073,'06A_Варіанти'!G$1,IF(O1082='06A_Варіанти'!H1073,'06A_Варіанти'!H$1,IF(O1082='06A_Варіанти'!I1073,'06A_Варіанти'!I$1,IF(O1082='06A_Варіанти'!J1073,'06A_Варіанти'!J$1,IF(O1082='06A_Варіанти'!K1073,'06A_Варіанти'!K$1,IF(O1082='06A_Варіанти'!L1073,'06A_Варіанти'!L$1,IF(O1082='06A_Варіанти'!M1073,'06A_Варіанти'!M$1,IF(O1082='06A_Варіанти'!N1073,'06A_Варіанти'!N$1,IF(O1082='06A_Варіанти'!O1073,'06A_Варіанти'!O$1,IF(O1082='06A_Варіанти'!P1073,'06A_Варіанти'!P$1,IF(O1082='06A_Варіанти'!Q1073,'06A_Варіанти'!Q$1,IF(O1082='06A_Варіанти'!R1073,'06A_Варіанти'!R$1,"НЕМАЄ МАРШРУТУ"))))))))))))))</f>
        <v>DIRECT</v>
      </c>
      <c r="G1082" s="2" t="str">
        <f t="shared" si="112"/>
        <v>БЕЗ ЗМІН</v>
      </c>
      <c r="H1082" s="2">
        <f>IF(G1082="НЕМАЄ МАРШРУТУ",0,O1082-'06A_Варіанти'!T1073)</f>
        <v>0</v>
      </c>
      <c r="I1082" s="2">
        <f>IFERROR(INDEX('04_Потоки'!$E:$E,MATCH(A1082,'04_Потоки'!$A:$A,0)),0)</f>
        <v>2.2389999999999999</v>
      </c>
      <c r="J1082" s="2">
        <f t="shared" si="113"/>
        <v>1</v>
      </c>
      <c r="K1082" s="2">
        <f>IF(C1082="РЦК макси",0,2*'06A_Варіанти'!T1073*J1082)</f>
        <v>883.6</v>
      </c>
      <c r="L1082" s="2">
        <f t="shared" si="114"/>
        <v>883.6</v>
      </c>
      <c r="M1082" s="2">
        <f t="shared" si="115"/>
        <v>0</v>
      </c>
      <c r="N1082" s="9">
        <f t="shared" si="116"/>
        <v>0</v>
      </c>
      <c r="O1082" s="2">
        <f>MIN(IF('07A_Конструктор'!$D$5="Так",'06A_Варіанти'!E1073,1E+99),IF('07A_Конструктор'!$D$6="Так",'06A_Варіанти'!F1073,1E+99),IF('07A_Конструктор'!$D$7="Так",'06A_Варіанти'!G1073,1E+99),IF('07A_Конструктор'!$D$8="Так",'06A_Варіанти'!H1073,1E+99),IF('07A_Конструктор'!$D$9="Так",'06A_Варіанти'!I1073,1E+99),IF('07A_Конструктор'!$D$10="Так",'06A_Варіанти'!J1073,1E+99),IF('07A_Конструктор'!$D$11="Так",'06A_Варіанти'!K1073,1E+99),IF('07A_Конструктор'!$D$12="Так",'06A_Варіанти'!L1073,1E+99),IF('07A_Конструктор'!$D$13="Так",'06A_Варіанти'!M1073,1E+99),IF('07A_Конструктор'!$D$14="Так",'06A_Варіанти'!N1073,1E+99),IF('07A_Конструктор'!$D$15="Так",'06A_Варіанти'!O1073,1E+99),IF('07A_Конструктор'!$D$16="Так",'06A_Варіанти'!P1073,1E+99),IF('07A_Конструктор'!$D$17="Так",'06A_Варіанти'!Q1073,1E+99),IF('06A_Варіанти'!R1073="",1E+99,'06A_Варіанти'!R1073))</f>
        <v>441.8</v>
      </c>
      <c r="P1082" s="2" t="str">
        <f t="shared" si="117"/>
        <v>5 т</v>
      </c>
      <c r="Q1082" s="2">
        <f t="shared" si="118"/>
        <v>14</v>
      </c>
      <c r="R1082" s="2">
        <f>IF(OR(C1082="РЦК макси",C1082="РЦЧ SKU"),"SKU-потік",IFERROR(VLOOKUP(D1082,'02_РЦ'!$A$3:$I$7,5,FALSE),0))</f>
        <v>500</v>
      </c>
      <c r="S1082" s="2" t="str">
        <f>IF(OR(C1082="РЦК макси",C1082="РЦЧ SKU"),"Не рахується в ліміт",IFERROR(VLOOKUP(D1082,'02_РЦ'!$A$3:$I$7,9,FALSE),"Немає РЦ"))</f>
        <v>В межах</v>
      </c>
    </row>
    <row r="1083" spans="1:19">
      <c r="A1083" s="2" t="str">
        <f>'06A_Варіанти'!A1074</f>
        <v>BASE_2612</v>
      </c>
      <c r="B1083" s="2" t="str">
        <f>'06A_Варіанти'!B1074</f>
        <v>TT_2612</v>
      </c>
      <c r="C1083" s="2" t="str">
        <f>'06A_Варіанти'!D1074</f>
        <v>Основний</v>
      </c>
      <c r="D1083" s="2" t="str">
        <f>'06A_Варіанти'!C1074</f>
        <v>РЦВ</v>
      </c>
      <c r="E1083" s="2" t="str">
        <f>'06A_Варіанти'!S1074</f>
        <v>DIRECT</v>
      </c>
      <c r="F1083" s="2" t="str">
        <f>IF(O1083='06A_Варіанти'!E1074,'06A_Варіанти'!E$1,IF(O1083='06A_Варіанти'!F1074,'06A_Варіанти'!F$1,IF(O1083='06A_Варіанти'!G1074,'06A_Варіанти'!G$1,IF(O1083='06A_Варіанти'!H1074,'06A_Варіанти'!H$1,IF(O1083='06A_Варіанти'!I1074,'06A_Варіанти'!I$1,IF(O1083='06A_Варіанти'!J1074,'06A_Варіанти'!J$1,IF(O1083='06A_Варіанти'!K1074,'06A_Варіанти'!K$1,IF(O1083='06A_Варіанти'!L1074,'06A_Варіанти'!L$1,IF(O1083='06A_Варіанти'!M1074,'06A_Варіанти'!M$1,IF(O1083='06A_Варіанти'!N1074,'06A_Варіанти'!N$1,IF(O1083='06A_Варіанти'!O1074,'06A_Варіанти'!O$1,IF(O1083='06A_Варіанти'!P1074,'06A_Варіанти'!P$1,IF(O1083='06A_Варіанти'!Q1074,'06A_Варіанти'!Q$1,IF(O1083='06A_Варіанти'!R1074,'06A_Варіанти'!R$1,"НЕМАЄ МАРШРУТУ"))))))))))))))</f>
        <v>DIRECT</v>
      </c>
      <c r="G1083" s="2" t="str">
        <f t="shared" si="112"/>
        <v>БЕЗ ЗМІН</v>
      </c>
      <c r="H1083" s="2">
        <f>IF(G1083="НЕМАЄ МАРШРУТУ",0,O1083-'06A_Варіанти'!T1074)</f>
        <v>0</v>
      </c>
      <c r="I1083" s="2">
        <f>IFERROR(INDEX('04_Потоки'!$E:$E,MATCH(A1083,'04_Потоки'!$A:$A,0)),0)</f>
        <v>2.2389999999999999</v>
      </c>
      <c r="J1083" s="2">
        <f t="shared" si="113"/>
        <v>1</v>
      </c>
      <c r="K1083" s="2">
        <f>IF(C1083="РЦК макси",0,2*'06A_Варіанти'!T1074*J1083)</f>
        <v>826.8</v>
      </c>
      <c r="L1083" s="2">
        <f t="shared" si="114"/>
        <v>826.8</v>
      </c>
      <c r="M1083" s="2">
        <f t="shared" si="115"/>
        <v>0</v>
      </c>
      <c r="N1083" s="9">
        <f t="shared" si="116"/>
        <v>0</v>
      </c>
      <c r="O1083" s="2">
        <f>MIN(IF('07A_Конструктор'!$D$5="Так",'06A_Варіанти'!E1074,1E+99),IF('07A_Конструктор'!$D$6="Так",'06A_Варіанти'!F1074,1E+99),IF('07A_Конструктор'!$D$7="Так",'06A_Варіанти'!G1074,1E+99),IF('07A_Конструктор'!$D$8="Так",'06A_Варіанти'!H1074,1E+99),IF('07A_Конструктор'!$D$9="Так",'06A_Варіанти'!I1074,1E+99),IF('07A_Конструктор'!$D$10="Так",'06A_Варіанти'!J1074,1E+99),IF('07A_Конструктор'!$D$11="Так",'06A_Варіанти'!K1074,1E+99),IF('07A_Конструктор'!$D$12="Так",'06A_Варіанти'!L1074,1E+99),IF('07A_Конструктор'!$D$13="Так",'06A_Варіанти'!M1074,1E+99),IF('07A_Конструктор'!$D$14="Так",'06A_Варіанти'!N1074,1E+99),IF('07A_Конструктор'!$D$15="Так",'06A_Варіанти'!O1074,1E+99),IF('07A_Конструктор'!$D$16="Так",'06A_Варіанти'!P1074,1E+99),IF('07A_Конструктор'!$D$17="Так",'06A_Варіанти'!Q1074,1E+99),IF('06A_Варіанти'!R1074="",1E+99,'06A_Варіанти'!R1074))</f>
        <v>413.4</v>
      </c>
      <c r="P1083" s="2" t="str">
        <f t="shared" si="117"/>
        <v>5 т</v>
      </c>
      <c r="Q1083" s="2">
        <f t="shared" si="118"/>
        <v>14</v>
      </c>
      <c r="R1083" s="2">
        <f>IF(OR(C1083="РЦК макси",C1083="РЦЧ SKU"),"SKU-потік",IFERROR(VLOOKUP(D1083,'02_РЦ'!$A$3:$I$7,5,FALSE),0))</f>
        <v>500</v>
      </c>
      <c r="S1083" s="2" t="str">
        <f>IF(OR(C1083="РЦК макси",C1083="РЦЧ SKU"),"Не рахується в ліміт",IFERROR(VLOOKUP(D1083,'02_РЦ'!$A$3:$I$7,9,FALSE),"Немає РЦ"))</f>
        <v>В межах</v>
      </c>
    </row>
    <row r="1084" spans="1:19">
      <c r="A1084" s="2" t="str">
        <f>'06A_Варіанти'!A1075</f>
        <v>BASE_2613</v>
      </c>
      <c r="B1084" s="2" t="str">
        <f>'06A_Варіанти'!B1075</f>
        <v>TT_2613</v>
      </c>
      <c r="C1084" s="2" t="str">
        <f>'06A_Варіанти'!D1075</f>
        <v>Основний</v>
      </c>
      <c r="D1084" s="2" t="str">
        <f>'06A_Варіанти'!C1075</f>
        <v>РЦП</v>
      </c>
      <c r="E1084" s="2" t="str">
        <f>'06A_Варіанти'!S1075</f>
        <v>DIRECT</v>
      </c>
      <c r="F1084" s="2" t="str">
        <f>IF(O1084='06A_Варіанти'!E1075,'06A_Варіанти'!E$1,IF(O1084='06A_Варіанти'!F1075,'06A_Варіанти'!F$1,IF(O1084='06A_Варіанти'!G1075,'06A_Варіанти'!G$1,IF(O1084='06A_Варіанти'!H1075,'06A_Варіанти'!H$1,IF(O1084='06A_Варіанти'!I1075,'06A_Варіанти'!I$1,IF(O1084='06A_Варіанти'!J1075,'06A_Варіанти'!J$1,IF(O1084='06A_Варіанти'!K1075,'06A_Варіанти'!K$1,IF(O1084='06A_Варіанти'!L1075,'06A_Варіанти'!L$1,IF(O1084='06A_Варіанти'!M1075,'06A_Варіанти'!M$1,IF(O1084='06A_Варіанти'!N1075,'06A_Варіанти'!N$1,IF(O1084='06A_Варіанти'!O1075,'06A_Варіанти'!O$1,IF(O1084='06A_Варіанти'!P1075,'06A_Варіанти'!P$1,IF(O1084='06A_Варіанти'!Q1075,'06A_Варіанти'!Q$1,IF(O1084='06A_Варіанти'!R1075,'06A_Варіанти'!R$1,"НЕМАЄ МАРШРУТУ"))))))))))))))</f>
        <v>DIRECT</v>
      </c>
      <c r="G1084" s="2" t="str">
        <f t="shared" si="112"/>
        <v>БЕЗ ЗМІН</v>
      </c>
      <c r="H1084" s="2">
        <f>IF(G1084="НЕМАЄ МАРШРУТУ",0,O1084-'06A_Варіанти'!T1075)</f>
        <v>0</v>
      </c>
      <c r="I1084" s="2">
        <f>IFERROR(INDEX('04_Потоки'!$E:$E,MATCH(A1084,'04_Потоки'!$A:$A,0)),0)</f>
        <v>2.2389999999999999</v>
      </c>
      <c r="J1084" s="2">
        <f t="shared" si="113"/>
        <v>1</v>
      </c>
      <c r="K1084" s="2">
        <f>IF(C1084="РЦК макси",0,2*'06A_Варіанти'!T1075*J1084)</f>
        <v>486.8</v>
      </c>
      <c r="L1084" s="2">
        <f t="shared" si="114"/>
        <v>486.8</v>
      </c>
      <c r="M1084" s="2">
        <f t="shared" si="115"/>
        <v>0</v>
      </c>
      <c r="N1084" s="9">
        <f t="shared" si="116"/>
        <v>0</v>
      </c>
      <c r="O1084" s="2">
        <f>MIN(IF('07A_Конструктор'!$D$5="Так",'06A_Варіанти'!E1075,1E+99),IF('07A_Конструктор'!$D$6="Так",'06A_Варіанти'!F1075,1E+99),IF('07A_Конструктор'!$D$7="Так",'06A_Варіанти'!G1075,1E+99),IF('07A_Конструктор'!$D$8="Так",'06A_Варіанти'!H1075,1E+99),IF('07A_Конструктор'!$D$9="Так",'06A_Варіанти'!I1075,1E+99),IF('07A_Конструктор'!$D$10="Так",'06A_Варіанти'!J1075,1E+99),IF('07A_Конструктор'!$D$11="Так",'06A_Варіанти'!K1075,1E+99),IF('07A_Конструктор'!$D$12="Так",'06A_Варіанти'!L1075,1E+99),IF('07A_Конструктор'!$D$13="Так",'06A_Варіанти'!M1075,1E+99),IF('07A_Конструктор'!$D$14="Так",'06A_Варіанти'!N1075,1E+99),IF('07A_Конструктор'!$D$15="Так",'06A_Варіанти'!O1075,1E+99),IF('07A_Конструктор'!$D$16="Так",'06A_Варіанти'!P1075,1E+99),IF('07A_Конструктор'!$D$17="Так",'06A_Варіанти'!Q1075,1E+99),IF('06A_Варіанти'!R1075="",1E+99,'06A_Варіанти'!R1075))</f>
        <v>243.4</v>
      </c>
      <c r="P1084" s="2" t="str">
        <f t="shared" si="117"/>
        <v>5 т</v>
      </c>
      <c r="Q1084" s="2">
        <f t="shared" si="118"/>
        <v>14</v>
      </c>
      <c r="R1084" s="2">
        <f>IF(OR(C1084="РЦК макси",C1084="РЦЧ SKU"),"SKU-потік",IFERROR(VLOOKUP(D1084,'02_РЦ'!$A$3:$I$7,5,FALSE),0))</f>
        <v>800</v>
      </c>
      <c r="S1084" s="2" t="str">
        <f>IF(OR(C1084="РЦК макси",C1084="РЦЧ SKU"),"Не рахується в ліміт",IFERROR(VLOOKUP(D1084,'02_РЦ'!$A$3:$I$7,9,FALSE),"Немає РЦ"))</f>
        <v>В межах</v>
      </c>
    </row>
    <row r="1085" spans="1:19">
      <c r="A1085" s="2" t="str">
        <f>'06A_Варіанти'!A1076</f>
        <v>BASE_2614</v>
      </c>
      <c r="B1085" s="2" t="str">
        <f>'06A_Варіанти'!B1076</f>
        <v>TT_2614</v>
      </c>
      <c r="C1085" s="2" t="str">
        <f>'06A_Варіанти'!D1076</f>
        <v>Основний</v>
      </c>
      <c r="D1085" s="2" t="str">
        <f>'06A_Варіанти'!C1076</f>
        <v>РЦВ</v>
      </c>
      <c r="E1085" s="2" t="str">
        <f>'06A_Варіанти'!S1076</f>
        <v>DIRECT</v>
      </c>
      <c r="F1085" s="2" t="str">
        <f>IF(O1085='06A_Варіанти'!E1076,'06A_Варіанти'!E$1,IF(O1085='06A_Варіанти'!F1076,'06A_Варіанти'!F$1,IF(O1085='06A_Варіанти'!G1076,'06A_Варіанти'!G$1,IF(O1085='06A_Варіанти'!H1076,'06A_Варіанти'!H$1,IF(O1085='06A_Варіанти'!I1076,'06A_Варіанти'!I$1,IF(O1085='06A_Варіанти'!J1076,'06A_Варіанти'!J$1,IF(O1085='06A_Варіанти'!K1076,'06A_Варіанти'!K$1,IF(O1085='06A_Варіанти'!L1076,'06A_Варіанти'!L$1,IF(O1085='06A_Варіанти'!M1076,'06A_Варіанти'!M$1,IF(O1085='06A_Варіанти'!N1076,'06A_Варіанти'!N$1,IF(O1085='06A_Варіанти'!O1076,'06A_Варіанти'!O$1,IF(O1085='06A_Варіанти'!P1076,'06A_Варіанти'!P$1,IF(O1085='06A_Варіанти'!Q1076,'06A_Варіанти'!Q$1,IF(O1085='06A_Варіанти'!R1076,'06A_Варіанти'!R$1,"НЕМАЄ МАРШРУТУ"))))))))))))))</f>
        <v>DIRECT</v>
      </c>
      <c r="G1085" s="2" t="str">
        <f t="shared" si="112"/>
        <v>БЕЗ ЗМІН</v>
      </c>
      <c r="H1085" s="2">
        <f>IF(G1085="НЕМАЄ МАРШРУТУ",0,O1085-'06A_Варіанти'!T1076)</f>
        <v>0</v>
      </c>
      <c r="I1085" s="2">
        <f>IFERROR(INDEX('04_Потоки'!$E:$E,MATCH(A1085,'04_Потоки'!$A:$A,0)),0)</f>
        <v>2.2389999999999999</v>
      </c>
      <c r="J1085" s="2">
        <f t="shared" si="113"/>
        <v>1</v>
      </c>
      <c r="K1085" s="2">
        <f>IF(C1085="РЦК макси",0,2*'06A_Варіанти'!T1076*J1085)</f>
        <v>451.6</v>
      </c>
      <c r="L1085" s="2">
        <f t="shared" si="114"/>
        <v>451.6</v>
      </c>
      <c r="M1085" s="2">
        <f t="shared" si="115"/>
        <v>0</v>
      </c>
      <c r="N1085" s="9">
        <f t="shared" si="116"/>
        <v>0</v>
      </c>
      <c r="O1085" s="2">
        <f>MIN(IF('07A_Конструктор'!$D$5="Так",'06A_Варіанти'!E1076,1E+99),IF('07A_Конструктор'!$D$6="Так",'06A_Варіанти'!F1076,1E+99),IF('07A_Конструктор'!$D$7="Так",'06A_Варіанти'!G1076,1E+99),IF('07A_Конструктор'!$D$8="Так",'06A_Варіанти'!H1076,1E+99),IF('07A_Конструктор'!$D$9="Так",'06A_Варіанти'!I1076,1E+99),IF('07A_Конструктор'!$D$10="Так",'06A_Варіанти'!J1076,1E+99),IF('07A_Конструктор'!$D$11="Так",'06A_Варіанти'!K1076,1E+99),IF('07A_Конструктор'!$D$12="Так",'06A_Варіанти'!L1076,1E+99),IF('07A_Конструктор'!$D$13="Так",'06A_Варіанти'!M1076,1E+99),IF('07A_Конструктор'!$D$14="Так",'06A_Варіанти'!N1076,1E+99),IF('07A_Конструктор'!$D$15="Так",'06A_Варіанти'!O1076,1E+99),IF('07A_Конструктор'!$D$16="Так",'06A_Варіанти'!P1076,1E+99),IF('07A_Конструктор'!$D$17="Так",'06A_Варіанти'!Q1076,1E+99),IF('06A_Варіанти'!R1076="",1E+99,'06A_Варіанти'!R1076))</f>
        <v>225.8</v>
      </c>
      <c r="P1085" s="2" t="str">
        <f t="shared" si="117"/>
        <v>5 т</v>
      </c>
      <c r="Q1085" s="2">
        <f t="shared" si="118"/>
        <v>14</v>
      </c>
      <c r="R1085" s="2">
        <f>IF(OR(C1085="РЦК макси",C1085="РЦЧ SKU"),"SKU-потік",IFERROR(VLOOKUP(D1085,'02_РЦ'!$A$3:$I$7,5,FALSE),0))</f>
        <v>500</v>
      </c>
      <c r="S1085" s="2" t="str">
        <f>IF(OR(C1085="РЦК макси",C1085="РЦЧ SKU"),"Не рахується в ліміт",IFERROR(VLOOKUP(D1085,'02_РЦ'!$A$3:$I$7,9,FALSE),"Немає РЦ"))</f>
        <v>В межах</v>
      </c>
    </row>
    <row r="1086" spans="1:19">
      <c r="A1086" s="2" t="str">
        <f>'06A_Варіанти'!A1077</f>
        <v>BASE_2619</v>
      </c>
      <c r="B1086" s="2" t="str">
        <f>'06A_Варіанти'!B1077</f>
        <v>TT_2619</v>
      </c>
      <c r="C1086" s="2" t="str">
        <f>'06A_Варіанти'!D1077</f>
        <v>Основний</v>
      </c>
      <c r="D1086" s="2" t="str">
        <f>'06A_Варіанти'!C1077</f>
        <v>РЦП</v>
      </c>
      <c r="E1086" s="2" t="str">
        <f>'06A_Варіанти'!S1077</f>
        <v>DIRECT</v>
      </c>
      <c r="F1086" s="2" t="str">
        <f>IF(O1086='06A_Варіанти'!E1077,'06A_Варіанти'!E$1,IF(O1086='06A_Варіанти'!F1077,'06A_Варіанти'!F$1,IF(O1086='06A_Варіанти'!G1077,'06A_Варіанти'!G$1,IF(O1086='06A_Варіанти'!H1077,'06A_Варіанти'!H$1,IF(O1086='06A_Варіанти'!I1077,'06A_Варіанти'!I$1,IF(O1086='06A_Варіанти'!J1077,'06A_Варіанти'!J$1,IF(O1086='06A_Варіанти'!K1077,'06A_Варіанти'!K$1,IF(O1086='06A_Варіанти'!L1077,'06A_Варіанти'!L$1,IF(O1086='06A_Варіанти'!M1077,'06A_Варіанти'!M$1,IF(O1086='06A_Варіанти'!N1077,'06A_Варіанти'!N$1,IF(O1086='06A_Варіанти'!O1077,'06A_Варіанти'!O$1,IF(O1086='06A_Варіанти'!P1077,'06A_Варіанти'!P$1,IF(O1086='06A_Варіанти'!Q1077,'06A_Варіанти'!Q$1,IF(O1086='06A_Варіанти'!R1077,'06A_Варіанти'!R$1,"НЕМАЄ МАРШРУТУ"))))))))))))))</f>
        <v>DIRECT</v>
      </c>
      <c r="G1086" s="2" t="str">
        <f t="shared" si="112"/>
        <v>БЕЗ ЗМІН</v>
      </c>
      <c r="H1086" s="2">
        <f>IF(G1086="НЕМАЄ МАРШРУТУ",0,O1086-'06A_Варіанти'!T1077)</f>
        <v>0</v>
      </c>
      <c r="I1086" s="2">
        <f>IFERROR(INDEX('04_Потоки'!$E:$E,MATCH(A1086,'04_Потоки'!$A:$A,0)),0)</f>
        <v>2.2389999999999999</v>
      </c>
      <c r="J1086" s="2">
        <f t="shared" si="113"/>
        <v>1</v>
      </c>
      <c r="K1086" s="2">
        <f>IF(C1086="РЦК макси",0,2*'06A_Варіанти'!T1077*J1086)</f>
        <v>492</v>
      </c>
      <c r="L1086" s="2">
        <f t="shared" si="114"/>
        <v>492</v>
      </c>
      <c r="M1086" s="2">
        <f t="shared" si="115"/>
        <v>0</v>
      </c>
      <c r="N1086" s="9">
        <f t="shared" si="116"/>
        <v>0</v>
      </c>
      <c r="O1086" s="2">
        <f>MIN(IF('07A_Конструктор'!$D$5="Так",'06A_Варіанти'!E1077,1E+99),IF('07A_Конструктор'!$D$6="Так",'06A_Варіанти'!F1077,1E+99),IF('07A_Конструктор'!$D$7="Так",'06A_Варіанти'!G1077,1E+99),IF('07A_Конструктор'!$D$8="Так",'06A_Варіанти'!H1077,1E+99),IF('07A_Конструктор'!$D$9="Так",'06A_Варіанти'!I1077,1E+99),IF('07A_Конструктор'!$D$10="Так",'06A_Варіанти'!J1077,1E+99),IF('07A_Конструктор'!$D$11="Так",'06A_Варіанти'!K1077,1E+99),IF('07A_Конструктор'!$D$12="Так",'06A_Варіанти'!L1077,1E+99),IF('07A_Конструктор'!$D$13="Так",'06A_Варіанти'!M1077,1E+99),IF('07A_Конструктор'!$D$14="Так",'06A_Варіанти'!N1077,1E+99),IF('07A_Конструктор'!$D$15="Так",'06A_Варіанти'!O1077,1E+99),IF('07A_Конструктор'!$D$16="Так",'06A_Варіанти'!P1077,1E+99),IF('07A_Конструктор'!$D$17="Так",'06A_Варіанти'!Q1077,1E+99),IF('06A_Варіанти'!R1077="",1E+99,'06A_Варіанти'!R1077))</f>
        <v>246</v>
      </c>
      <c r="P1086" s="2" t="str">
        <f t="shared" si="117"/>
        <v>5 т</v>
      </c>
      <c r="Q1086" s="2">
        <f t="shared" si="118"/>
        <v>14</v>
      </c>
      <c r="R1086" s="2">
        <f>IF(OR(C1086="РЦК макси",C1086="РЦЧ SKU"),"SKU-потік",IFERROR(VLOOKUP(D1086,'02_РЦ'!$A$3:$I$7,5,FALSE),0))</f>
        <v>800</v>
      </c>
      <c r="S1086" s="2" t="str">
        <f>IF(OR(C1086="РЦК макси",C1086="РЦЧ SKU"),"Не рахується в ліміт",IFERROR(VLOOKUP(D1086,'02_РЦ'!$A$3:$I$7,9,FALSE),"Немає РЦ"))</f>
        <v>В межах</v>
      </c>
    </row>
    <row r="1087" spans="1:19">
      <c r="A1087" s="2" t="str">
        <f>'06A_Варіанти'!A1078</f>
        <v>BASE_2623</v>
      </c>
      <c r="B1087" s="2" t="str">
        <f>'06A_Варіанти'!B1078</f>
        <v>TT_2623</v>
      </c>
      <c r="C1087" s="2" t="str">
        <f>'06A_Варіанти'!D1078</f>
        <v>Основний</v>
      </c>
      <c r="D1087" s="2" t="str">
        <f>'06A_Варіанти'!C1078</f>
        <v>РЦВ</v>
      </c>
      <c r="E1087" s="2" t="str">
        <f>'06A_Варіанти'!S1078</f>
        <v>DIRECT</v>
      </c>
      <c r="F1087" s="2" t="str">
        <f>IF(O1087='06A_Варіанти'!E1078,'06A_Варіанти'!E$1,IF(O1087='06A_Варіанти'!F1078,'06A_Варіанти'!F$1,IF(O1087='06A_Варіанти'!G1078,'06A_Варіанти'!G$1,IF(O1087='06A_Варіанти'!H1078,'06A_Варіанти'!H$1,IF(O1087='06A_Варіанти'!I1078,'06A_Варіанти'!I$1,IF(O1087='06A_Варіанти'!J1078,'06A_Варіанти'!J$1,IF(O1087='06A_Варіанти'!K1078,'06A_Варіанти'!K$1,IF(O1087='06A_Варіанти'!L1078,'06A_Варіанти'!L$1,IF(O1087='06A_Варіанти'!M1078,'06A_Варіанти'!M$1,IF(O1087='06A_Варіанти'!N1078,'06A_Варіанти'!N$1,IF(O1087='06A_Варіанти'!O1078,'06A_Варіанти'!O$1,IF(O1087='06A_Варіанти'!P1078,'06A_Варіанти'!P$1,IF(O1087='06A_Варіанти'!Q1078,'06A_Варіанти'!Q$1,IF(O1087='06A_Варіанти'!R1078,'06A_Варіанти'!R$1,"НЕМАЄ МАРШРУТУ"))))))))))))))</f>
        <v>DIRECT</v>
      </c>
      <c r="G1087" s="2" t="str">
        <f t="shared" si="112"/>
        <v>БЕЗ ЗМІН</v>
      </c>
      <c r="H1087" s="2">
        <f>IF(G1087="НЕМАЄ МАРШРУТУ",0,O1087-'06A_Варіанти'!T1078)</f>
        <v>0</v>
      </c>
      <c r="I1087" s="2">
        <f>IFERROR(INDEX('04_Потоки'!$E:$E,MATCH(A1087,'04_Потоки'!$A:$A,0)),0)</f>
        <v>2.2389999999999999</v>
      </c>
      <c r="J1087" s="2">
        <f t="shared" si="113"/>
        <v>1</v>
      </c>
      <c r="K1087" s="2">
        <f>IF(C1087="РЦК макси",0,2*'06A_Варіанти'!T1078*J1087)</f>
        <v>312.8</v>
      </c>
      <c r="L1087" s="2">
        <f t="shared" si="114"/>
        <v>312.8</v>
      </c>
      <c r="M1087" s="2">
        <f t="shared" si="115"/>
        <v>0</v>
      </c>
      <c r="N1087" s="9">
        <f t="shared" si="116"/>
        <v>0</v>
      </c>
      <c r="O1087" s="2">
        <f>MIN(IF('07A_Конструктор'!$D$5="Так",'06A_Варіанти'!E1078,1E+99),IF('07A_Конструктор'!$D$6="Так",'06A_Варіанти'!F1078,1E+99),IF('07A_Конструктор'!$D$7="Так",'06A_Варіанти'!G1078,1E+99),IF('07A_Конструктор'!$D$8="Так",'06A_Варіанти'!H1078,1E+99),IF('07A_Конструктор'!$D$9="Так",'06A_Варіанти'!I1078,1E+99),IF('07A_Конструктор'!$D$10="Так",'06A_Варіанти'!J1078,1E+99),IF('07A_Конструктор'!$D$11="Так",'06A_Варіанти'!K1078,1E+99),IF('07A_Конструктор'!$D$12="Так",'06A_Варіанти'!L1078,1E+99),IF('07A_Конструктор'!$D$13="Так",'06A_Варіанти'!M1078,1E+99),IF('07A_Конструктор'!$D$14="Так",'06A_Варіанти'!N1078,1E+99),IF('07A_Конструктор'!$D$15="Так",'06A_Варіанти'!O1078,1E+99),IF('07A_Конструктор'!$D$16="Так",'06A_Варіанти'!P1078,1E+99),IF('07A_Конструктор'!$D$17="Так",'06A_Варіанти'!Q1078,1E+99),IF('06A_Варіанти'!R1078="",1E+99,'06A_Варіанти'!R1078))</f>
        <v>156.4</v>
      </c>
      <c r="P1087" s="2" t="str">
        <f t="shared" si="117"/>
        <v>5 т</v>
      </c>
      <c r="Q1087" s="2">
        <f t="shared" si="118"/>
        <v>14</v>
      </c>
      <c r="R1087" s="2">
        <f>IF(OR(C1087="РЦК макси",C1087="РЦЧ SKU"),"SKU-потік",IFERROR(VLOOKUP(D1087,'02_РЦ'!$A$3:$I$7,5,FALSE),0))</f>
        <v>500</v>
      </c>
      <c r="S1087" s="2" t="str">
        <f>IF(OR(C1087="РЦК макси",C1087="РЦЧ SKU"),"Не рахується в ліміт",IFERROR(VLOOKUP(D1087,'02_РЦ'!$A$3:$I$7,9,FALSE),"Немає РЦ"))</f>
        <v>В межах</v>
      </c>
    </row>
    <row r="1088" spans="1:19">
      <c r="A1088" s="2" t="str">
        <f>'06A_Варіанти'!A1079</f>
        <v>BASE_2627</v>
      </c>
      <c r="B1088" s="2" t="str">
        <f>'06A_Варіанти'!B1079</f>
        <v>TT_2627</v>
      </c>
      <c r="C1088" s="2" t="str">
        <f>'06A_Варіанти'!D1079</f>
        <v>Основний</v>
      </c>
      <c r="D1088" s="2" t="str">
        <f>'06A_Варіанти'!C1079</f>
        <v>РЦВ</v>
      </c>
      <c r="E1088" s="2" t="str">
        <f>'06A_Варіанти'!S1079</f>
        <v>DIRECT</v>
      </c>
      <c r="F1088" s="2" t="str">
        <f>IF(O1088='06A_Варіанти'!E1079,'06A_Варіанти'!E$1,IF(O1088='06A_Варіанти'!F1079,'06A_Варіанти'!F$1,IF(O1088='06A_Варіанти'!G1079,'06A_Варіанти'!G$1,IF(O1088='06A_Варіанти'!H1079,'06A_Варіанти'!H$1,IF(O1088='06A_Варіанти'!I1079,'06A_Варіанти'!I$1,IF(O1088='06A_Варіанти'!J1079,'06A_Варіанти'!J$1,IF(O1088='06A_Варіанти'!K1079,'06A_Варіанти'!K$1,IF(O1088='06A_Варіанти'!L1079,'06A_Варіанти'!L$1,IF(O1088='06A_Варіанти'!M1079,'06A_Варіанти'!M$1,IF(O1088='06A_Варіанти'!N1079,'06A_Варіанти'!N$1,IF(O1088='06A_Варіанти'!O1079,'06A_Варіанти'!O$1,IF(O1088='06A_Варіанти'!P1079,'06A_Варіанти'!P$1,IF(O1088='06A_Варіанти'!Q1079,'06A_Варіанти'!Q$1,IF(O1088='06A_Варіанти'!R1079,'06A_Варіанти'!R$1,"НЕМАЄ МАРШРУТУ"))))))))))))))</f>
        <v>DIRECT</v>
      </c>
      <c r="G1088" s="2" t="str">
        <f t="shared" si="112"/>
        <v>БЕЗ ЗМІН</v>
      </c>
      <c r="H1088" s="2">
        <f>IF(G1088="НЕМАЄ МАРШРУТУ",0,O1088-'06A_Варіанти'!T1079)</f>
        <v>0</v>
      </c>
      <c r="I1088" s="2">
        <f>IFERROR(INDEX('04_Потоки'!$E:$E,MATCH(A1088,'04_Потоки'!$A:$A,0)),0)</f>
        <v>2.2389999999999999</v>
      </c>
      <c r="J1088" s="2">
        <f t="shared" si="113"/>
        <v>1</v>
      </c>
      <c r="K1088" s="2">
        <f>IF(C1088="РЦК макси",0,2*'06A_Варіанти'!T1079*J1088)</f>
        <v>398.2</v>
      </c>
      <c r="L1088" s="2">
        <f t="shared" si="114"/>
        <v>398.2</v>
      </c>
      <c r="M1088" s="2">
        <f t="shared" si="115"/>
        <v>0</v>
      </c>
      <c r="N1088" s="9">
        <f t="shared" si="116"/>
        <v>0</v>
      </c>
      <c r="O1088" s="2">
        <f>MIN(IF('07A_Конструктор'!$D$5="Так",'06A_Варіанти'!E1079,1E+99),IF('07A_Конструктор'!$D$6="Так",'06A_Варіанти'!F1079,1E+99),IF('07A_Конструктор'!$D$7="Так",'06A_Варіанти'!G1079,1E+99),IF('07A_Конструктор'!$D$8="Так",'06A_Варіанти'!H1079,1E+99),IF('07A_Конструктор'!$D$9="Так",'06A_Варіанти'!I1079,1E+99),IF('07A_Конструктор'!$D$10="Так",'06A_Варіанти'!J1079,1E+99),IF('07A_Конструктор'!$D$11="Так",'06A_Варіанти'!K1079,1E+99),IF('07A_Конструктор'!$D$12="Так",'06A_Варіанти'!L1079,1E+99),IF('07A_Конструктор'!$D$13="Так",'06A_Варіанти'!M1079,1E+99),IF('07A_Конструктор'!$D$14="Так",'06A_Варіанти'!N1079,1E+99),IF('07A_Конструктор'!$D$15="Так",'06A_Варіанти'!O1079,1E+99),IF('07A_Конструктор'!$D$16="Так",'06A_Варіанти'!P1079,1E+99),IF('07A_Конструктор'!$D$17="Так",'06A_Варіанти'!Q1079,1E+99),IF('06A_Варіанти'!R1079="",1E+99,'06A_Варіанти'!R1079))</f>
        <v>199.1</v>
      </c>
      <c r="P1088" s="2" t="str">
        <f t="shared" si="117"/>
        <v>5 т</v>
      </c>
      <c r="Q1088" s="2">
        <f t="shared" si="118"/>
        <v>14</v>
      </c>
      <c r="R1088" s="2">
        <f>IF(OR(C1088="РЦК макси",C1088="РЦЧ SKU"),"SKU-потік",IFERROR(VLOOKUP(D1088,'02_РЦ'!$A$3:$I$7,5,FALSE),0))</f>
        <v>500</v>
      </c>
      <c r="S1088" s="2" t="str">
        <f>IF(OR(C1088="РЦК макси",C1088="РЦЧ SKU"),"Не рахується в ліміт",IFERROR(VLOOKUP(D1088,'02_РЦ'!$A$3:$I$7,9,FALSE),"Немає РЦ"))</f>
        <v>В межах</v>
      </c>
    </row>
    <row r="1089" spans="1:19">
      <c r="A1089" s="2" t="str">
        <f>'06A_Варіанти'!A1080</f>
        <v>BASE_2629</v>
      </c>
      <c r="B1089" s="2" t="str">
        <f>'06A_Варіанти'!B1080</f>
        <v>TT_2629</v>
      </c>
      <c r="C1089" s="2" t="str">
        <f>'06A_Варіанти'!D1080</f>
        <v>Основний</v>
      </c>
      <c r="D1089" s="2" t="str">
        <f>'06A_Варіанти'!C1080</f>
        <v>РЦВ</v>
      </c>
      <c r="E1089" s="2" t="str">
        <f>'06A_Варіанти'!S1080</f>
        <v>DIRECT</v>
      </c>
      <c r="F1089" s="2" t="str">
        <f>IF(O1089='06A_Варіанти'!E1080,'06A_Варіанти'!E$1,IF(O1089='06A_Варіанти'!F1080,'06A_Варіанти'!F$1,IF(O1089='06A_Варіанти'!G1080,'06A_Варіанти'!G$1,IF(O1089='06A_Варіанти'!H1080,'06A_Варіанти'!H$1,IF(O1089='06A_Варіанти'!I1080,'06A_Варіанти'!I$1,IF(O1089='06A_Варіанти'!J1080,'06A_Варіанти'!J$1,IF(O1089='06A_Варіанти'!K1080,'06A_Варіанти'!K$1,IF(O1089='06A_Варіанти'!L1080,'06A_Варіанти'!L$1,IF(O1089='06A_Варіанти'!M1080,'06A_Варіанти'!M$1,IF(O1089='06A_Варіанти'!N1080,'06A_Варіанти'!N$1,IF(O1089='06A_Варіанти'!O1080,'06A_Варіанти'!O$1,IF(O1089='06A_Варіанти'!P1080,'06A_Варіанти'!P$1,IF(O1089='06A_Варіанти'!Q1080,'06A_Варіанти'!Q$1,IF(O1089='06A_Варіанти'!R1080,'06A_Варіанти'!R$1,"НЕМАЄ МАРШРУТУ"))))))))))))))</f>
        <v>DIRECT</v>
      </c>
      <c r="G1089" s="2" t="str">
        <f t="shared" si="112"/>
        <v>БЕЗ ЗМІН</v>
      </c>
      <c r="H1089" s="2">
        <f>IF(G1089="НЕМАЄ МАРШРУТУ",0,O1089-'06A_Варіанти'!T1080)</f>
        <v>0</v>
      </c>
      <c r="I1089" s="2">
        <f>IFERROR(INDEX('04_Потоки'!$E:$E,MATCH(A1089,'04_Потоки'!$A:$A,0)),0)</f>
        <v>2.2389999999999999</v>
      </c>
      <c r="J1089" s="2">
        <f t="shared" si="113"/>
        <v>1</v>
      </c>
      <c r="K1089" s="2">
        <f>IF(C1089="РЦК макси",0,2*'06A_Варіанти'!T1080*J1089)</f>
        <v>326.39999999999998</v>
      </c>
      <c r="L1089" s="2">
        <f t="shared" si="114"/>
        <v>326.39999999999998</v>
      </c>
      <c r="M1089" s="2">
        <f t="shared" si="115"/>
        <v>0</v>
      </c>
      <c r="N1089" s="9">
        <f t="shared" si="116"/>
        <v>0</v>
      </c>
      <c r="O1089" s="2">
        <f>MIN(IF('07A_Конструктор'!$D$5="Так",'06A_Варіанти'!E1080,1E+99),IF('07A_Конструктор'!$D$6="Так",'06A_Варіанти'!F1080,1E+99),IF('07A_Конструктор'!$D$7="Так",'06A_Варіанти'!G1080,1E+99),IF('07A_Конструктор'!$D$8="Так",'06A_Варіанти'!H1080,1E+99),IF('07A_Конструктор'!$D$9="Так",'06A_Варіанти'!I1080,1E+99),IF('07A_Конструктор'!$D$10="Так",'06A_Варіанти'!J1080,1E+99),IF('07A_Конструктор'!$D$11="Так",'06A_Варіанти'!K1080,1E+99),IF('07A_Конструктор'!$D$12="Так",'06A_Варіанти'!L1080,1E+99),IF('07A_Конструктор'!$D$13="Так",'06A_Варіанти'!M1080,1E+99),IF('07A_Конструктор'!$D$14="Так",'06A_Варіанти'!N1080,1E+99),IF('07A_Конструктор'!$D$15="Так",'06A_Варіанти'!O1080,1E+99),IF('07A_Конструктор'!$D$16="Так",'06A_Варіанти'!P1080,1E+99),IF('07A_Конструктор'!$D$17="Так",'06A_Варіанти'!Q1080,1E+99),IF('06A_Варіанти'!R1080="",1E+99,'06A_Варіанти'!R1080))</f>
        <v>163.19999999999999</v>
      </c>
      <c r="P1089" s="2" t="str">
        <f t="shared" si="117"/>
        <v>5 т</v>
      </c>
      <c r="Q1089" s="2">
        <f t="shared" si="118"/>
        <v>14</v>
      </c>
      <c r="R1089" s="2">
        <f>IF(OR(C1089="РЦК макси",C1089="РЦЧ SKU"),"SKU-потік",IFERROR(VLOOKUP(D1089,'02_РЦ'!$A$3:$I$7,5,FALSE),0))</f>
        <v>500</v>
      </c>
      <c r="S1089" s="2" t="str">
        <f>IF(OR(C1089="РЦК макси",C1089="РЦЧ SKU"),"Не рахується в ліміт",IFERROR(VLOOKUP(D1089,'02_РЦ'!$A$3:$I$7,9,FALSE),"Немає РЦ"))</f>
        <v>В межах</v>
      </c>
    </row>
    <row r="1090" spans="1:19">
      <c r="A1090" s="2" t="str">
        <f>'06A_Варіанти'!A1081</f>
        <v>BASE_2626</v>
      </c>
      <c r="B1090" s="2" t="str">
        <f>'06A_Варіанти'!B1081</f>
        <v>TT_2626</v>
      </c>
      <c r="C1090" s="2" t="str">
        <f>'06A_Варіанти'!D1081</f>
        <v>Основний</v>
      </c>
      <c r="D1090" s="2" t="str">
        <f>'06A_Варіанти'!C1081</f>
        <v>РЦВ</v>
      </c>
      <c r="E1090" s="2" t="str">
        <f>'06A_Варіанти'!S1081</f>
        <v>DIRECT</v>
      </c>
      <c r="F1090" s="2" t="str">
        <f>IF(O1090='06A_Варіанти'!E1081,'06A_Варіанти'!E$1,IF(O1090='06A_Варіанти'!F1081,'06A_Варіанти'!F$1,IF(O1090='06A_Варіанти'!G1081,'06A_Варіанти'!G$1,IF(O1090='06A_Варіанти'!H1081,'06A_Варіанти'!H$1,IF(O1090='06A_Варіанти'!I1081,'06A_Варіанти'!I$1,IF(O1090='06A_Варіанти'!J1081,'06A_Варіанти'!J$1,IF(O1090='06A_Варіанти'!K1081,'06A_Варіанти'!K$1,IF(O1090='06A_Варіанти'!L1081,'06A_Варіанти'!L$1,IF(O1090='06A_Варіанти'!M1081,'06A_Варіанти'!M$1,IF(O1090='06A_Варіанти'!N1081,'06A_Варіанти'!N$1,IF(O1090='06A_Варіанти'!O1081,'06A_Варіанти'!O$1,IF(O1090='06A_Варіанти'!P1081,'06A_Варіанти'!P$1,IF(O1090='06A_Варіанти'!Q1081,'06A_Варіанти'!Q$1,IF(O1090='06A_Варіанти'!R1081,'06A_Варіанти'!R$1,"НЕМАЄ МАРШРУТУ"))))))))))))))</f>
        <v>DIRECT</v>
      </c>
      <c r="G1090" s="2" t="str">
        <f t="shared" si="112"/>
        <v>БЕЗ ЗМІН</v>
      </c>
      <c r="H1090" s="2">
        <f>IF(G1090="НЕМАЄ МАРШРУТУ",0,O1090-'06A_Варіанти'!T1081)</f>
        <v>0</v>
      </c>
      <c r="I1090" s="2">
        <f>IFERROR(INDEX('04_Потоки'!$E:$E,MATCH(A1090,'04_Потоки'!$A:$A,0)),0)</f>
        <v>2.2389999999999999</v>
      </c>
      <c r="J1090" s="2">
        <f t="shared" si="113"/>
        <v>1</v>
      </c>
      <c r="K1090" s="2">
        <f>IF(C1090="РЦК макси",0,2*'06A_Варіанти'!T1081*J1090)</f>
        <v>832.2</v>
      </c>
      <c r="L1090" s="2">
        <f t="shared" si="114"/>
        <v>832.2</v>
      </c>
      <c r="M1090" s="2">
        <f t="shared" si="115"/>
        <v>0</v>
      </c>
      <c r="N1090" s="9">
        <f t="shared" si="116"/>
        <v>0</v>
      </c>
      <c r="O1090" s="2">
        <f>MIN(IF('07A_Конструктор'!$D$5="Так",'06A_Варіанти'!E1081,1E+99),IF('07A_Конструктор'!$D$6="Так",'06A_Варіанти'!F1081,1E+99),IF('07A_Конструктор'!$D$7="Так",'06A_Варіанти'!G1081,1E+99),IF('07A_Конструктор'!$D$8="Так",'06A_Варіанти'!H1081,1E+99),IF('07A_Конструктор'!$D$9="Так",'06A_Варіанти'!I1081,1E+99),IF('07A_Конструктор'!$D$10="Так",'06A_Варіанти'!J1081,1E+99),IF('07A_Конструктор'!$D$11="Так",'06A_Варіанти'!K1081,1E+99),IF('07A_Конструктор'!$D$12="Так",'06A_Варіанти'!L1081,1E+99),IF('07A_Конструктор'!$D$13="Так",'06A_Варіанти'!M1081,1E+99),IF('07A_Конструктор'!$D$14="Так",'06A_Варіанти'!N1081,1E+99),IF('07A_Конструктор'!$D$15="Так",'06A_Варіанти'!O1081,1E+99),IF('07A_Конструктор'!$D$16="Так",'06A_Варіанти'!P1081,1E+99),IF('07A_Конструктор'!$D$17="Так",'06A_Варіанти'!Q1081,1E+99),IF('06A_Варіанти'!R1081="",1E+99,'06A_Варіанти'!R1081))</f>
        <v>416.1</v>
      </c>
      <c r="P1090" s="2" t="str">
        <f t="shared" si="117"/>
        <v>5 т</v>
      </c>
      <c r="Q1090" s="2">
        <f t="shared" si="118"/>
        <v>14</v>
      </c>
      <c r="R1090" s="2">
        <f>IF(OR(C1090="РЦК макси",C1090="РЦЧ SKU"),"SKU-потік",IFERROR(VLOOKUP(D1090,'02_РЦ'!$A$3:$I$7,5,FALSE),0))</f>
        <v>500</v>
      </c>
      <c r="S1090" s="2" t="str">
        <f>IF(OR(C1090="РЦК макси",C1090="РЦЧ SKU"),"Не рахується в ліміт",IFERROR(VLOOKUP(D1090,'02_РЦ'!$A$3:$I$7,9,FALSE),"Немає РЦ"))</f>
        <v>В межах</v>
      </c>
    </row>
    <row r="1091" spans="1:19">
      <c r="A1091" s="2" t="str">
        <f>'06A_Варіанти'!A1082</f>
        <v>BASE_2632</v>
      </c>
      <c r="B1091" s="2" t="str">
        <f>'06A_Варіанти'!B1082</f>
        <v>TT_2632</v>
      </c>
      <c r="C1091" s="2" t="str">
        <f>'06A_Варіанти'!D1082</f>
        <v>Основний</v>
      </c>
      <c r="D1091" s="2" t="str">
        <f>'06A_Варіанти'!C1082</f>
        <v>РЦВ</v>
      </c>
      <c r="E1091" s="2" t="str">
        <f>'06A_Варіанти'!S1082</f>
        <v>DIRECT</v>
      </c>
      <c r="F1091" s="2" t="str">
        <f>IF(O1091='06A_Варіанти'!E1082,'06A_Варіанти'!E$1,IF(O1091='06A_Варіанти'!F1082,'06A_Варіанти'!F$1,IF(O1091='06A_Варіанти'!G1082,'06A_Варіанти'!G$1,IF(O1091='06A_Варіанти'!H1082,'06A_Варіанти'!H$1,IF(O1091='06A_Варіанти'!I1082,'06A_Варіанти'!I$1,IF(O1091='06A_Варіанти'!J1082,'06A_Варіанти'!J$1,IF(O1091='06A_Варіанти'!K1082,'06A_Варіанти'!K$1,IF(O1091='06A_Варіанти'!L1082,'06A_Варіанти'!L$1,IF(O1091='06A_Варіанти'!M1082,'06A_Варіанти'!M$1,IF(O1091='06A_Варіанти'!N1082,'06A_Варіанти'!N$1,IF(O1091='06A_Варіанти'!O1082,'06A_Варіанти'!O$1,IF(O1091='06A_Варіанти'!P1082,'06A_Варіанти'!P$1,IF(O1091='06A_Варіанти'!Q1082,'06A_Варіанти'!Q$1,IF(O1091='06A_Варіанти'!R1082,'06A_Варіанти'!R$1,"НЕМАЄ МАРШРУТУ"))))))))))))))</f>
        <v>DIRECT</v>
      </c>
      <c r="G1091" s="2" t="str">
        <f t="shared" si="112"/>
        <v>БЕЗ ЗМІН</v>
      </c>
      <c r="H1091" s="2">
        <f>IF(G1091="НЕМАЄ МАРШРУТУ",0,O1091-'06A_Варіанти'!T1082)</f>
        <v>0</v>
      </c>
      <c r="I1091" s="2">
        <f>IFERROR(INDEX('04_Потоки'!$E:$E,MATCH(A1091,'04_Потоки'!$A:$A,0)),0)</f>
        <v>2.2389999999999999</v>
      </c>
      <c r="J1091" s="2">
        <f t="shared" si="113"/>
        <v>1</v>
      </c>
      <c r="K1091" s="2">
        <f>IF(C1091="РЦК макси",0,2*'06A_Варіанти'!T1082*J1091)</f>
        <v>7.4</v>
      </c>
      <c r="L1091" s="2">
        <f t="shared" si="114"/>
        <v>7.4</v>
      </c>
      <c r="M1091" s="2">
        <f t="shared" si="115"/>
        <v>0</v>
      </c>
      <c r="N1091" s="9">
        <f t="shared" si="116"/>
        <v>0</v>
      </c>
      <c r="O1091" s="2">
        <f>MIN(IF('07A_Конструктор'!$D$5="Так",'06A_Варіанти'!E1082,1E+99),IF('07A_Конструктор'!$D$6="Так",'06A_Варіанти'!F1082,1E+99),IF('07A_Конструктор'!$D$7="Так",'06A_Варіанти'!G1082,1E+99),IF('07A_Конструктор'!$D$8="Так",'06A_Варіанти'!H1082,1E+99),IF('07A_Конструктор'!$D$9="Так",'06A_Варіанти'!I1082,1E+99),IF('07A_Конструктор'!$D$10="Так",'06A_Варіанти'!J1082,1E+99),IF('07A_Конструктор'!$D$11="Так",'06A_Варіанти'!K1082,1E+99),IF('07A_Конструктор'!$D$12="Так",'06A_Варіанти'!L1082,1E+99),IF('07A_Конструктор'!$D$13="Так",'06A_Варіанти'!M1082,1E+99),IF('07A_Конструктор'!$D$14="Так",'06A_Варіанти'!N1082,1E+99),IF('07A_Конструктор'!$D$15="Так",'06A_Варіанти'!O1082,1E+99),IF('07A_Конструктор'!$D$16="Так",'06A_Варіанти'!P1082,1E+99),IF('07A_Конструктор'!$D$17="Так",'06A_Варіанти'!Q1082,1E+99),IF('06A_Варіанти'!R1082="",1E+99,'06A_Варіанти'!R1082))</f>
        <v>3.7</v>
      </c>
      <c r="P1091" s="2" t="str">
        <f t="shared" si="117"/>
        <v>5 т</v>
      </c>
      <c r="Q1091" s="2">
        <f t="shared" si="118"/>
        <v>14</v>
      </c>
      <c r="R1091" s="2">
        <f>IF(OR(C1091="РЦК макси",C1091="РЦЧ SKU"),"SKU-потік",IFERROR(VLOOKUP(D1091,'02_РЦ'!$A$3:$I$7,5,FALSE),0))</f>
        <v>500</v>
      </c>
      <c r="S1091" s="2" t="str">
        <f>IF(OR(C1091="РЦК макси",C1091="РЦЧ SKU"),"Не рахується в ліміт",IFERROR(VLOOKUP(D1091,'02_РЦ'!$A$3:$I$7,9,FALSE),"Немає РЦ"))</f>
        <v>В межах</v>
      </c>
    </row>
    <row r="1092" spans="1:19">
      <c r="A1092" s="2" t="str">
        <f>'06A_Варіанти'!A1083</f>
        <v>BASE_2631</v>
      </c>
      <c r="B1092" s="2" t="str">
        <f>'06A_Варіанти'!B1083</f>
        <v>TT_2631</v>
      </c>
      <c r="C1092" s="2" t="str">
        <f>'06A_Варіанти'!D1083</f>
        <v>Основний</v>
      </c>
      <c r="D1092" s="2" t="str">
        <f>'06A_Варіанти'!C1083</f>
        <v>РЦВ</v>
      </c>
      <c r="E1092" s="2" t="str">
        <f>'06A_Варіанти'!S1083</f>
        <v>DIRECT</v>
      </c>
      <c r="F1092" s="2" t="str">
        <f>IF(O1092='06A_Варіанти'!E1083,'06A_Варіанти'!E$1,IF(O1092='06A_Варіанти'!F1083,'06A_Варіанти'!F$1,IF(O1092='06A_Варіанти'!G1083,'06A_Варіанти'!G$1,IF(O1092='06A_Варіанти'!H1083,'06A_Варіанти'!H$1,IF(O1092='06A_Варіанти'!I1083,'06A_Варіанти'!I$1,IF(O1092='06A_Варіанти'!J1083,'06A_Варіанти'!J$1,IF(O1092='06A_Варіанти'!K1083,'06A_Варіанти'!K$1,IF(O1092='06A_Варіанти'!L1083,'06A_Варіанти'!L$1,IF(O1092='06A_Варіанти'!M1083,'06A_Варіанти'!M$1,IF(O1092='06A_Варіанти'!N1083,'06A_Варіанти'!N$1,IF(O1092='06A_Варіанти'!O1083,'06A_Варіанти'!O$1,IF(O1092='06A_Варіанти'!P1083,'06A_Варіанти'!P$1,IF(O1092='06A_Варіанти'!Q1083,'06A_Варіанти'!Q$1,IF(O1092='06A_Варіанти'!R1083,'06A_Варіанти'!R$1,"НЕМАЄ МАРШРУТУ"))))))))))))))</f>
        <v>DIRECT</v>
      </c>
      <c r="G1092" s="2" t="str">
        <f t="shared" si="112"/>
        <v>БЕЗ ЗМІН</v>
      </c>
      <c r="H1092" s="2">
        <f>IF(G1092="НЕМАЄ МАРШРУТУ",0,O1092-'06A_Варіанти'!T1083)</f>
        <v>0</v>
      </c>
      <c r="I1092" s="2">
        <f>IFERROR(INDEX('04_Потоки'!$E:$E,MATCH(A1092,'04_Потоки'!$A:$A,0)),0)</f>
        <v>2.2389999999999999</v>
      </c>
      <c r="J1092" s="2">
        <f t="shared" si="113"/>
        <v>1</v>
      </c>
      <c r="K1092" s="2">
        <f>IF(C1092="РЦК макси",0,2*'06A_Варіанти'!T1083*J1092)</f>
        <v>529.79999999999995</v>
      </c>
      <c r="L1092" s="2">
        <f t="shared" si="114"/>
        <v>529.79999999999995</v>
      </c>
      <c r="M1092" s="2">
        <f t="shared" si="115"/>
        <v>0</v>
      </c>
      <c r="N1092" s="9">
        <f t="shared" si="116"/>
        <v>0</v>
      </c>
      <c r="O1092" s="2">
        <f>MIN(IF('07A_Конструктор'!$D$5="Так",'06A_Варіанти'!E1083,1E+99),IF('07A_Конструктор'!$D$6="Так",'06A_Варіанти'!F1083,1E+99),IF('07A_Конструктор'!$D$7="Так",'06A_Варіанти'!G1083,1E+99),IF('07A_Конструктор'!$D$8="Так",'06A_Варіанти'!H1083,1E+99),IF('07A_Конструктор'!$D$9="Так",'06A_Варіанти'!I1083,1E+99),IF('07A_Конструктор'!$D$10="Так",'06A_Варіанти'!J1083,1E+99),IF('07A_Конструктор'!$D$11="Так",'06A_Варіанти'!K1083,1E+99),IF('07A_Конструктор'!$D$12="Так",'06A_Варіанти'!L1083,1E+99),IF('07A_Конструктор'!$D$13="Так",'06A_Варіанти'!M1083,1E+99),IF('07A_Конструктор'!$D$14="Так",'06A_Варіанти'!N1083,1E+99),IF('07A_Конструктор'!$D$15="Так",'06A_Варіанти'!O1083,1E+99),IF('07A_Конструктор'!$D$16="Так",'06A_Варіанти'!P1083,1E+99),IF('07A_Конструктор'!$D$17="Так",'06A_Варіанти'!Q1083,1E+99),IF('06A_Варіанти'!R1083="",1E+99,'06A_Варіанти'!R1083))</f>
        <v>264.89999999999998</v>
      </c>
      <c r="P1092" s="2" t="str">
        <f t="shared" si="117"/>
        <v>5 т</v>
      </c>
      <c r="Q1092" s="2">
        <f t="shared" si="118"/>
        <v>14</v>
      </c>
      <c r="R1092" s="2">
        <f>IF(OR(C1092="РЦК макси",C1092="РЦЧ SKU"),"SKU-потік",IFERROR(VLOOKUP(D1092,'02_РЦ'!$A$3:$I$7,5,FALSE),0))</f>
        <v>500</v>
      </c>
      <c r="S1092" s="2" t="str">
        <f>IF(OR(C1092="РЦК макси",C1092="РЦЧ SKU"),"Не рахується в ліміт",IFERROR(VLOOKUP(D1092,'02_РЦ'!$A$3:$I$7,9,FALSE),"Немає РЦ"))</f>
        <v>В межах</v>
      </c>
    </row>
    <row r="1093" spans="1:19">
      <c r="A1093" s="2" t="str">
        <f>'06A_Варіанти'!A1084</f>
        <v>BASE_2634</v>
      </c>
      <c r="B1093" s="2" t="str">
        <f>'06A_Варіанти'!B1084</f>
        <v>TT_2634</v>
      </c>
      <c r="C1093" s="2" t="str">
        <f>'06A_Варіанти'!D1084</f>
        <v>Основний</v>
      </c>
      <c r="D1093" s="2" t="str">
        <f>'06A_Варіанти'!C1084</f>
        <v>РЦП</v>
      </c>
      <c r="E1093" s="2" t="str">
        <f>'06A_Варіанти'!S1084</f>
        <v>DIRECT</v>
      </c>
      <c r="F1093" s="2" t="str">
        <f>IF(O1093='06A_Варіанти'!E1084,'06A_Варіанти'!E$1,IF(O1093='06A_Варіанти'!F1084,'06A_Варіанти'!F$1,IF(O1093='06A_Варіанти'!G1084,'06A_Варіанти'!G$1,IF(O1093='06A_Варіанти'!H1084,'06A_Варіанти'!H$1,IF(O1093='06A_Варіанти'!I1084,'06A_Варіанти'!I$1,IF(O1093='06A_Варіанти'!J1084,'06A_Варіанти'!J$1,IF(O1093='06A_Варіанти'!K1084,'06A_Варіанти'!K$1,IF(O1093='06A_Варіанти'!L1084,'06A_Варіанти'!L$1,IF(O1093='06A_Варіанти'!M1084,'06A_Варіанти'!M$1,IF(O1093='06A_Варіанти'!N1084,'06A_Варіанти'!N$1,IF(O1093='06A_Варіанти'!O1084,'06A_Варіанти'!O$1,IF(O1093='06A_Варіанти'!P1084,'06A_Варіанти'!P$1,IF(O1093='06A_Варіанти'!Q1084,'06A_Варіанти'!Q$1,IF(O1093='06A_Варіанти'!R1084,'06A_Варіанти'!R$1,"НЕМАЄ МАРШРУТУ"))))))))))))))</f>
        <v>DIRECT</v>
      </c>
      <c r="G1093" s="2" t="str">
        <f t="shared" si="112"/>
        <v>БЕЗ ЗМІН</v>
      </c>
      <c r="H1093" s="2">
        <f>IF(G1093="НЕМАЄ МАРШРУТУ",0,O1093-'06A_Варіанти'!T1084)</f>
        <v>0</v>
      </c>
      <c r="I1093" s="2">
        <f>IFERROR(INDEX('04_Потоки'!$E:$E,MATCH(A1093,'04_Потоки'!$A:$A,0)),0)</f>
        <v>2.2389999999999999</v>
      </c>
      <c r="J1093" s="2">
        <f t="shared" si="113"/>
        <v>1</v>
      </c>
      <c r="K1093" s="2">
        <f>IF(C1093="РЦК макси",0,2*'06A_Варіанти'!T1084*J1093)</f>
        <v>477</v>
      </c>
      <c r="L1093" s="2">
        <f t="shared" si="114"/>
        <v>477</v>
      </c>
      <c r="M1093" s="2">
        <f t="shared" si="115"/>
        <v>0</v>
      </c>
      <c r="N1093" s="9">
        <f t="shared" si="116"/>
        <v>0</v>
      </c>
      <c r="O1093" s="2">
        <f>MIN(IF('07A_Конструктор'!$D$5="Так",'06A_Варіанти'!E1084,1E+99),IF('07A_Конструктор'!$D$6="Так",'06A_Варіанти'!F1084,1E+99),IF('07A_Конструктор'!$D$7="Так",'06A_Варіанти'!G1084,1E+99),IF('07A_Конструктор'!$D$8="Так",'06A_Варіанти'!H1084,1E+99),IF('07A_Конструктор'!$D$9="Так",'06A_Варіанти'!I1084,1E+99),IF('07A_Конструктор'!$D$10="Так",'06A_Варіанти'!J1084,1E+99),IF('07A_Конструктор'!$D$11="Так",'06A_Варіанти'!K1084,1E+99),IF('07A_Конструктор'!$D$12="Так",'06A_Варіанти'!L1084,1E+99),IF('07A_Конструктор'!$D$13="Так",'06A_Варіанти'!M1084,1E+99),IF('07A_Конструктор'!$D$14="Так",'06A_Варіанти'!N1084,1E+99),IF('07A_Конструктор'!$D$15="Так",'06A_Варіанти'!O1084,1E+99),IF('07A_Конструктор'!$D$16="Так",'06A_Варіанти'!P1084,1E+99),IF('07A_Конструктор'!$D$17="Так",'06A_Варіанти'!Q1084,1E+99),IF('06A_Варіанти'!R1084="",1E+99,'06A_Варіанти'!R1084))</f>
        <v>238.5</v>
      </c>
      <c r="P1093" s="2" t="str">
        <f t="shared" si="117"/>
        <v>5 т</v>
      </c>
      <c r="Q1093" s="2">
        <f t="shared" si="118"/>
        <v>14</v>
      </c>
      <c r="R1093" s="2">
        <f>IF(OR(C1093="РЦК макси",C1093="РЦЧ SKU"),"SKU-потік",IFERROR(VLOOKUP(D1093,'02_РЦ'!$A$3:$I$7,5,FALSE),0))</f>
        <v>800</v>
      </c>
      <c r="S1093" s="2" t="str">
        <f>IF(OR(C1093="РЦК макси",C1093="РЦЧ SKU"),"Не рахується в ліміт",IFERROR(VLOOKUP(D1093,'02_РЦ'!$A$3:$I$7,9,FALSE),"Немає РЦ"))</f>
        <v>В межах</v>
      </c>
    </row>
    <row r="1094" spans="1:19">
      <c r="A1094" s="2" t="str">
        <f>'06A_Варіанти'!A1085</f>
        <v>BASE_2636</v>
      </c>
      <c r="B1094" s="2" t="str">
        <f>'06A_Варіанти'!B1085</f>
        <v>TT_2636</v>
      </c>
      <c r="C1094" s="2" t="str">
        <f>'06A_Варіанти'!D1085</f>
        <v>Основний</v>
      </c>
      <c r="D1094" s="2" t="str">
        <f>'06A_Варіанти'!C1085</f>
        <v>РЦП</v>
      </c>
      <c r="E1094" s="2" t="str">
        <f>'06A_Варіанти'!S1085</f>
        <v>DIRECT</v>
      </c>
      <c r="F1094" s="2" t="str">
        <f>IF(O1094='06A_Варіанти'!E1085,'06A_Варіанти'!E$1,IF(O1094='06A_Варіанти'!F1085,'06A_Варіанти'!F$1,IF(O1094='06A_Варіанти'!G1085,'06A_Варіанти'!G$1,IF(O1094='06A_Варіанти'!H1085,'06A_Варіанти'!H$1,IF(O1094='06A_Варіанти'!I1085,'06A_Варіанти'!I$1,IF(O1094='06A_Варіанти'!J1085,'06A_Варіанти'!J$1,IF(O1094='06A_Варіанти'!K1085,'06A_Варіанти'!K$1,IF(O1094='06A_Варіанти'!L1085,'06A_Варіанти'!L$1,IF(O1094='06A_Варіанти'!M1085,'06A_Варіанти'!M$1,IF(O1094='06A_Варіанти'!N1085,'06A_Варіанти'!N$1,IF(O1094='06A_Варіанти'!O1085,'06A_Варіанти'!O$1,IF(O1094='06A_Варіанти'!P1085,'06A_Варіанти'!P$1,IF(O1094='06A_Варіанти'!Q1085,'06A_Варіанти'!Q$1,IF(O1094='06A_Варіанти'!R1085,'06A_Варіанти'!R$1,"НЕМАЄ МАРШРУТУ"))))))))))))))</f>
        <v>DIRECT</v>
      </c>
      <c r="G1094" s="2" t="str">
        <f t="shared" si="112"/>
        <v>БЕЗ ЗМІН</v>
      </c>
      <c r="H1094" s="2">
        <f>IF(G1094="НЕМАЄ МАРШРУТУ",0,O1094-'06A_Варіанти'!T1085)</f>
        <v>0</v>
      </c>
      <c r="I1094" s="2">
        <f>IFERROR(INDEX('04_Потоки'!$E:$E,MATCH(A1094,'04_Потоки'!$A:$A,0)),0)</f>
        <v>2.2389999999999999</v>
      </c>
      <c r="J1094" s="2">
        <f t="shared" si="113"/>
        <v>1</v>
      </c>
      <c r="K1094" s="2">
        <f>IF(C1094="РЦК макси",0,2*'06A_Варіанти'!T1085*J1094)</f>
        <v>491.8</v>
      </c>
      <c r="L1094" s="2">
        <f t="shared" si="114"/>
        <v>491.8</v>
      </c>
      <c r="M1094" s="2">
        <f t="shared" si="115"/>
        <v>0</v>
      </c>
      <c r="N1094" s="9">
        <f t="shared" si="116"/>
        <v>0</v>
      </c>
      <c r="O1094" s="2">
        <f>MIN(IF('07A_Конструктор'!$D$5="Так",'06A_Варіанти'!E1085,1E+99),IF('07A_Конструктор'!$D$6="Так",'06A_Варіанти'!F1085,1E+99),IF('07A_Конструктор'!$D$7="Так",'06A_Варіанти'!G1085,1E+99),IF('07A_Конструктор'!$D$8="Так",'06A_Варіанти'!H1085,1E+99),IF('07A_Конструктор'!$D$9="Так",'06A_Варіанти'!I1085,1E+99),IF('07A_Конструктор'!$D$10="Так",'06A_Варіанти'!J1085,1E+99),IF('07A_Конструктор'!$D$11="Так",'06A_Варіанти'!K1085,1E+99),IF('07A_Конструктор'!$D$12="Так",'06A_Варіанти'!L1085,1E+99),IF('07A_Конструктор'!$D$13="Так",'06A_Варіанти'!M1085,1E+99),IF('07A_Конструктор'!$D$14="Так",'06A_Варіанти'!N1085,1E+99),IF('07A_Конструктор'!$D$15="Так",'06A_Варіанти'!O1085,1E+99),IF('07A_Конструктор'!$D$16="Так",'06A_Варіанти'!P1085,1E+99),IF('07A_Конструктор'!$D$17="Так",'06A_Варіанти'!Q1085,1E+99),IF('06A_Варіанти'!R1085="",1E+99,'06A_Варіанти'!R1085))</f>
        <v>245.9</v>
      </c>
      <c r="P1094" s="2" t="str">
        <f t="shared" si="117"/>
        <v>5 т</v>
      </c>
      <c r="Q1094" s="2">
        <f t="shared" si="118"/>
        <v>14</v>
      </c>
      <c r="R1094" s="2">
        <f>IF(OR(C1094="РЦК макси",C1094="РЦЧ SKU"),"SKU-потік",IFERROR(VLOOKUP(D1094,'02_РЦ'!$A$3:$I$7,5,FALSE),0))</f>
        <v>800</v>
      </c>
      <c r="S1094" s="2" t="str">
        <f>IF(OR(C1094="РЦК макси",C1094="РЦЧ SKU"),"Не рахується в ліміт",IFERROR(VLOOKUP(D1094,'02_РЦ'!$A$3:$I$7,9,FALSE),"Немає РЦ"))</f>
        <v>В межах</v>
      </c>
    </row>
    <row r="1095" spans="1:19">
      <c r="A1095" s="2" t="str">
        <f>'06A_Варіанти'!A1086</f>
        <v>BASE_2642</v>
      </c>
      <c r="B1095" s="2" t="str">
        <f>'06A_Варіанти'!B1086</f>
        <v>TT_2642</v>
      </c>
      <c r="C1095" s="2" t="str">
        <f>'06A_Варіанти'!D1086</f>
        <v>Основний</v>
      </c>
      <c r="D1095" s="2" t="str">
        <f>'06A_Варіанти'!C1086</f>
        <v>РЦВ</v>
      </c>
      <c r="E1095" s="2" t="str">
        <f>'06A_Варіанти'!S1086</f>
        <v>DIRECT</v>
      </c>
      <c r="F1095" s="2" t="str">
        <f>IF(O1095='06A_Варіанти'!E1086,'06A_Варіанти'!E$1,IF(O1095='06A_Варіанти'!F1086,'06A_Варіанти'!F$1,IF(O1095='06A_Варіанти'!G1086,'06A_Варіанти'!G$1,IF(O1095='06A_Варіанти'!H1086,'06A_Варіанти'!H$1,IF(O1095='06A_Варіанти'!I1086,'06A_Варіанти'!I$1,IF(O1095='06A_Варіанти'!J1086,'06A_Варіанти'!J$1,IF(O1095='06A_Варіанти'!K1086,'06A_Варіанти'!K$1,IF(O1095='06A_Варіанти'!L1086,'06A_Варіанти'!L$1,IF(O1095='06A_Варіанти'!M1086,'06A_Варіанти'!M$1,IF(O1095='06A_Варіанти'!N1086,'06A_Варіанти'!N$1,IF(O1095='06A_Варіанти'!O1086,'06A_Варіанти'!O$1,IF(O1095='06A_Варіанти'!P1086,'06A_Варіанти'!P$1,IF(O1095='06A_Варіанти'!Q1086,'06A_Варіанти'!Q$1,IF(O1095='06A_Варіанти'!R1086,'06A_Варіанти'!R$1,"НЕМАЄ МАРШРУТУ"))))))))))))))</f>
        <v>DIRECT</v>
      </c>
      <c r="G1095" s="2" t="str">
        <f t="shared" si="112"/>
        <v>БЕЗ ЗМІН</v>
      </c>
      <c r="H1095" s="2">
        <f>IF(G1095="НЕМАЄ МАРШРУТУ",0,O1095-'06A_Варіанти'!T1086)</f>
        <v>0</v>
      </c>
      <c r="I1095" s="2">
        <f>IFERROR(INDEX('04_Потоки'!$E:$E,MATCH(A1095,'04_Потоки'!$A:$A,0)),0)</f>
        <v>2.2389999999999999</v>
      </c>
      <c r="J1095" s="2">
        <f t="shared" si="113"/>
        <v>1</v>
      </c>
      <c r="K1095" s="2">
        <f>IF(C1095="РЦК макси",0,2*'06A_Варіанти'!T1086*J1095)</f>
        <v>304.8</v>
      </c>
      <c r="L1095" s="2">
        <f t="shared" si="114"/>
        <v>304.8</v>
      </c>
      <c r="M1095" s="2">
        <f t="shared" si="115"/>
        <v>0</v>
      </c>
      <c r="N1095" s="9">
        <f t="shared" si="116"/>
        <v>0</v>
      </c>
      <c r="O1095" s="2">
        <f>MIN(IF('07A_Конструктор'!$D$5="Так",'06A_Варіанти'!E1086,1E+99),IF('07A_Конструктор'!$D$6="Так",'06A_Варіанти'!F1086,1E+99),IF('07A_Конструктор'!$D$7="Так",'06A_Варіанти'!G1086,1E+99),IF('07A_Конструктор'!$D$8="Так",'06A_Варіанти'!H1086,1E+99),IF('07A_Конструктор'!$D$9="Так",'06A_Варіанти'!I1086,1E+99),IF('07A_Конструктор'!$D$10="Так",'06A_Варіанти'!J1086,1E+99),IF('07A_Конструктор'!$D$11="Так",'06A_Варіанти'!K1086,1E+99),IF('07A_Конструктор'!$D$12="Так",'06A_Варіанти'!L1086,1E+99),IF('07A_Конструктор'!$D$13="Так",'06A_Варіанти'!M1086,1E+99),IF('07A_Конструктор'!$D$14="Так",'06A_Варіанти'!N1086,1E+99),IF('07A_Конструктор'!$D$15="Так",'06A_Варіанти'!O1086,1E+99),IF('07A_Конструктор'!$D$16="Так",'06A_Варіанти'!P1086,1E+99),IF('07A_Конструктор'!$D$17="Так",'06A_Варіанти'!Q1086,1E+99),IF('06A_Варіанти'!R1086="",1E+99,'06A_Варіанти'!R1086))</f>
        <v>152.4</v>
      </c>
      <c r="P1095" s="2" t="str">
        <f t="shared" si="117"/>
        <v>5 т</v>
      </c>
      <c r="Q1095" s="2">
        <f t="shared" si="118"/>
        <v>14</v>
      </c>
      <c r="R1095" s="2">
        <f>IF(OR(C1095="РЦК макси",C1095="РЦЧ SKU"),"SKU-потік",IFERROR(VLOOKUP(D1095,'02_РЦ'!$A$3:$I$7,5,FALSE),0))</f>
        <v>500</v>
      </c>
      <c r="S1095" s="2" t="str">
        <f>IF(OR(C1095="РЦК макси",C1095="РЦЧ SKU"),"Не рахується в ліміт",IFERROR(VLOOKUP(D1095,'02_РЦ'!$A$3:$I$7,9,FALSE),"Немає РЦ"))</f>
        <v>В межах</v>
      </c>
    </row>
    <row r="1096" spans="1:19">
      <c r="A1096" s="2" t="str">
        <f>'06A_Варіанти'!A1087</f>
        <v>BASE_2646</v>
      </c>
      <c r="B1096" s="2" t="str">
        <f>'06A_Варіанти'!B1087</f>
        <v>TT_2646</v>
      </c>
      <c r="C1096" s="2" t="str">
        <f>'06A_Варіанти'!D1087</f>
        <v>Основний</v>
      </c>
      <c r="D1096" s="2" t="str">
        <f>'06A_Варіанти'!C1087</f>
        <v>РЦВ</v>
      </c>
      <c r="E1096" s="2" t="str">
        <f>'06A_Варіанти'!S1087</f>
        <v>DIRECT</v>
      </c>
      <c r="F1096" s="2" t="str">
        <f>IF(O1096='06A_Варіанти'!E1087,'06A_Варіанти'!E$1,IF(O1096='06A_Варіанти'!F1087,'06A_Варіанти'!F$1,IF(O1096='06A_Варіанти'!G1087,'06A_Варіанти'!G$1,IF(O1096='06A_Варіанти'!H1087,'06A_Варіанти'!H$1,IF(O1096='06A_Варіанти'!I1087,'06A_Варіанти'!I$1,IF(O1096='06A_Варіанти'!J1087,'06A_Варіанти'!J$1,IF(O1096='06A_Варіанти'!K1087,'06A_Варіанти'!K$1,IF(O1096='06A_Варіанти'!L1087,'06A_Варіанти'!L$1,IF(O1096='06A_Варіанти'!M1087,'06A_Варіанти'!M$1,IF(O1096='06A_Варіанти'!N1087,'06A_Варіанти'!N$1,IF(O1096='06A_Варіанти'!O1087,'06A_Варіанти'!O$1,IF(O1096='06A_Варіанти'!P1087,'06A_Варіанти'!P$1,IF(O1096='06A_Варіанти'!Q1087,'06A_Варіанти'!Q$1,IF(O1096='06A_Варіанти'!R1087,'06A_Варіанти'!R$1,"НЕМАЄ МАРШРУТУ"))))))))))))))</f>
        <v>DIRECT</v>
      </c>
      <c r="G1096" s="2" t="str">
        <f t="shared" si="112"/>
        <v>БЕЗ ЗМІН</v>
      </c>
      <c r="H1096" s="2">
        <f>IF(G1096="НЕМАЄ МАРШРУТУ",0,O1096-'06A_Варіанти'!T1087)</f>
        <v>0</v>
      </c>
      <c r="I1096" s="2">
        <f>IFERROR(INDEX('04_Потоки'!$E:$E,MATCH(A1096,'04_Потоки'!$A:$A,0)),0)</f>
        <v>2.2389999999999999</v>
      </c>
      <c r="J1096" s="2">
        <f t="shared" si="113"/>
        <v>1</v>
      </c>
      <c r="K1096" s="2">
        <f>IF(C1096="РЦК макси",0,2*'06A_Варіанти'!T1087*J1096)</f>
        <v>164.6</v>
      </c>
      <c r="L1096" s="2">
        <f t="shared" si="114"/>
        <v>164.6</v>
      </c>
      <c r="M1096" s="2">
        <f t="shared" si="115"/>
        <v>0</v>
      </c>
      <c r="N1096" s="9">
        <f t="shared" si="116"/>
        <v>0</v>
      </c>
      <c r="O1096" s="2">
        <f>MIN(IF('07A_Конструктор'!$D$5="Так",'06A_Варіанти'!E1087,1E+99),IF('07A_Конструктор'!$D$6="Так",'06A_Варіанти'!F1087,1E+99),IF('07A_Конструктор'!$D$7="Так",'06A_Варіанти'!G1087,1E+99),IF('07A_Конструктор'!$D$8="Так",'06A_Варіанти'!H1087,1E+99),IF('07A_Конструктор'!$D$9="Так",'06A_Варіанти'!I1087,1E+99),IF('07A_Конструктор'!$D$10="Так",'06A_Варіанти'!J1087,1E+99),IF('07A_Конструктор'!$D$11="Так",'06A_Варіанти'!K1087,1E+99),IF('07A_Конструктор'!$D$12="Так",'06A_Варіанти'!L1087,1E+99),IF('07A_Конструктор'!$D$13="Так",'06A_Варіанти'!M1087,1E+99),IF('07A_Конструктор'!$D$14="Так",'06A_Варіанти'!N1087,1E+99),IF('07A_Конструктор'!$D$15="Так",'06A_Варіанти'!O1087,1E+99),IF('07A_Конструктор'!$D$16="Так",'06A_Варіанти'!P1087,1E+99),IF('07A_Конструктор'!$D$17="Так",'06A_Варіанти'!Q1087,1E+99),IF('06A_Варіанти'!R1087="",1E+99,'06A_Варіанти'!R1087))</f>
        <v>82.3</v>
      </c>
      <c r="P1096" s="2" t="str">
        <f t="shared" si="117"/>
        <v>5 т</v>
      </c>
      <c r="Q1096" s="2">
        <f t="shared" si="118"/>
        <v>14</v>
      </c>
      <c r="R1096" s="2">
        <f>IF(OR(C1096="РЦК макси",C1096="РЦЧ SKU"),"SKU-потік",IFERROR(VLOOKUP(D1096,'02_РЦ'!$A$3:$I$7,5,FALSE),0))</f>
        <v>500</v>
      </c>
      <c r="S1096" s="2" t="str">
        <f>IF(OR(C1096="РЦК макси",C1096="РЦЧ SKU"),"Не рахується в ліміт",IFERROR(VLOOKUP(D1096,'02_РЦ'!$A$3:$I$7,9,FALSE),"Немає РЦ"))</f>
        <v>В межах</v>
      </c>
    </row>
    <row r="1097" spans="1:19">
      <c r="A1097" s="2" t="str">
        <f>'06A_Варіанти'!A1088</f>
        <v>BASE_2647</v>
      </c>
      <c r="B1097" s="2" t="str">
        <f>'06A_Варіанти'!B1088</f>
        <v>TT_2647</v>
      </c>
      <c r="C1097" s="2" t="str">
        <f>'06A_Варіанти'!D1088</f>
        <v>Основний</v>
      </c>
      <c r="D1097" s="2" t="str">
        <f>'06A_Варіанти'!C1088</f>
        <v>РЦВ</v>
      </c>
      <c r="E1097" s="2" t="str">
        <f>'06A_Варіанти'!S1088</f>
        <v>DIRECT</v>
      </c>
      <c r="F1097" s="2" t="str">
        <f>IF(O1097='06A_Варіанти'!E1088,'06A_Варіанти'!E$1,IF(O1097='06A_Варіанти'!F1088,'06A_Варіанти'!F$1,IF(O1097='06A_Варіанти'!G1088,'06A_Варіанти'!G$1,IF(O1097='06A_Варіанти'!H1088,'06A_Варіанти'!H$1,IF(O1097='06A_Варіанти'!I1088,'06A_Варіанти'!I$1,IF(O1097='06A_Варіанти'!J1088,'06A_Варіанти'!J$1,IF(O1097='06A_Варіанти'!K1088,'06A_Варіанти'!K$1,IF(O1097='06A_Варіанти'!L1088,'06A_Варіанти'!L$1,IF(O1097='06A_Варіанти'!M1088,'06A_Варіанти'!M$1,IF(O1097='06A_Варіанти'!N1088,'06A_Варіанти'!N$1,IF(O1097='06A_Варіанти'!O1088,'06A_Варіанти'!O$1,IF(O1097='06A_Варіанти'!P1088,'06A_Варіанти'!P$1,IF(O1097='06A_Варіанти'!Q1088,'06A_Варіанти'!Q$1,IF(O1097='06A_Варіанти'!R1088,'06A_Варіанти'!R$1,"НЕМАЄ МАРШРУТУ"))))))))))))))</f>
        <v>DIRECT</v>
      </c>
      <c r="G1097" s="2" t="str">
        <f t="shared" si="112"/>
        <v>БЕЗ ЗМІН</v>
      </c>
      <c r="H1097" s="2">
        <f>IF(G1097="НЕМАЄ МАРШРУТУ",0,O1097-'06A_Варіанти'!T1088)</f>
        <v>0</v>
      </c>
      <c r="I1097" s="2">
        <f>IFERROR(INDEX('04_Потоки'!$E:$E,MATCH(A1097,'04_Потоки'!$A:$A,0)),0)</f>
        <v>2.2389999999999999</v>
      </c>
      <c r="J1097" s="2">
        <f t="shared" si="113"/>
        <v>1</v>
      </c>
      <c r="K1097" s="2">
        <f>IF(C1097="РЦК макси",0,2*'06A_Варіанти'!T1088*J1097)</f>
        <v>447.4</v>
      </c>
      <c r="L1097" s="2">
        <f t="shared" si="114"/>
        <v>447.4</v>
      </c>
      <c r="M1097" s="2">
        <f t="shared" si="115"/>
        <v>0</v>
      </c>
      <c r="N1097" s="9">
        <f t="shared" si="116"/>
        <v>0</v>
      </c>
      <c r="O1097" s="2">
        <f>MIN(IF('07A_Конструктор'!$D$5="Так",'06A_Варіанти'!E1088,1E+99),IF('07A_Конструктор'!$D$6="Так",'06A_Варіанти'!F1088,1E+99),IF('07A_Конструктор'!$D$7="Так",'06A_Варіанти'!G1088,1E+99),IF('07A_Конструктор'!$D$8="Так",'06A_Варіанти'!H1088,1E+99),IF('07A_Конструктор'!$D$9="Так",'06A_Варіанти'!I1088,1E+99),IF('07A_Конструктор'!$D$10="Так",'06A_Варіанти'!J1088,1E+99),IF('07A_Конструктор'!$D$11="Так",'06A_Варіанти'!K1088,1E+99),IF('07A_Конструктор'!$D$12="Так",'06A_Варіанти'!L1088,1E+99),IF('07A_Конструктор'!$D$13="Так",'06A_Варіанти'!M1088,1E+99),IF('07A_Конструктор'!$D$14="Так",'06A_Варіанти'!N1088,1E+99),IF('07A_Конструктор'!$D$15="Так",'06A_Варіанти'!O1088,1E+99),IF('07A_Конструктор'!$D$16="Так",'06A_Варіанти'!P1088,1E+99),IF('07A_Конструктор'!$D$17="Так",'06A_Варіанти'!Q1088,1E+99),IF('06A_Варіанти'!R1088="",1E+99,'06A_Варіанти'!R1088))</f>
        <v>223.7</v>
      </c>
      <c r="P1097" s="2" t="str">
        <f t="shared" si="117"/>
        <v>5 т</v>
      </c>
      <c r="Q1097" s="2">
        <f t="shared" si="118"/>
        <v>14</v>
      </c>
      <c r="R1097" s="2">
        <f>IF(OR(C1097="РЦК макси",C1097="РЦЧ SKU"),"SKU-потік",IFERROR(VLOOKUP(D1097,'02_РЦ'!$A$3:$I$7,5,FALSE),0))</f>
        <v>500</v>
      </c>
      <c r="S1097" s="2" t="str">
        <f>IF(OR(C1097="РЦК макси",C1097="РЦЧ SKU"),"Не рахується в ліміт",IFERROR(VLOOKUP(D1097,'02_РЦ'!$A$3:$I$7,9,FALSE),"Немає РЦ"))</f>
        <v>В межах</v>
      </c>
    </row>
    <row r="1098" spans="1:19">
      <c r="A1098" s="2" t="str">
        <f>'06A_Варіанти'!A1089</f>
        <v>BASE_2649</v>
      </c>
      <c r="B1098" s="2" t="str">
        <f>'06A_Варіанти'!B1089</f>
        <v>TT_2649</v>
      </c>
      <c r="C1098" s="2" t="str">
        <f>'06A_Варіанти'!D1089</f>
        <v>Основний</v>
      </c>
      <c r="D1098" s="2" t="str">
        <f>'06A_Варіанти'!C1089</f>
        <v>РЦВ</v>
      </c>
      <c r="E1098" s="2" t="str">
        <f>'06A_Варіанти'!S1089</f>
        <v>DIRECT</v>
      </c>
      <c r="F1098" s="2" t="str">
        <f>IF(O1098='06A_Варіанти'!E1089,'06A_Варіанти'!E$1,IF(O1098='06A_Варіанти'!F1089,'06A_Варіанти'!F$1,IF(O1098='06A_Варіанти'!G1089,'06A_Варіанти'!G$1,IF(O1098='06A_Варіанти'!H1089,'06A_Варіанти'!H$1,IF(O1098='06A_Варіанти'!I1089,'06A_Варіанти'!I$1,IF(O1098='06A_Варіанти'!J1089,'06A_Варіанти'!J$1,IF(O1098='06A_Варіанти'!K1089,'06A_Варіанти'!K$1,IF(O1098='06A_Варіанти'!L1089,'06A_Варіанти'!L$1,IF(O1098='06A_Варіанти'!M1089,'06A_Варіанти'!M$1,IF(O1098='06A_Варіанти'!N1089,'06A_Варіанти'!N$1,IF(O1098='06A_Варіанти'!O1089,'06A_Варіанти'!O$1,IF(O1098='06A_Варіанти'!P1089,'06A_Варіанти'!P$1,IF(O1098='06A_Варіанти'!Q1089,'06A_Варіанти'!Q$1,IF(O1098='06A_Варіанти'!R1089,'06A_Варіанти'!R$1,"НЕМАЄ МАРШРУТУ"))))))))))))))</f>
        <v>DIRECT</v>
      </c>
      <c r="G1098" s="2" t="str">
        <f t="shared" si="112"/>
        <v>БЕЗ ЗМІН</v>
      </c>
      <c r="H1098" s="2">
        <f>IF(G1098="НЕМАЄ МАРШРУТУ",0,O1098-'06A_Варіанти'!T1089)</f>
        <v>0</v>
      </c>
      <c r="I1098" s="2">
        <f>IFERROR(INDEX('04_Потоки'!$E:$E,MATCH(A1098,'04_Потоки'!$A:$A,0)),0)</f>
        <v>2.2389999999999999</v>
      </c>
      <c r="J1098" s="2">
        <f t="shared" si="113"/>
        <v>1</v>
      </c>
      <c r="K1098" s="2">
        <f>IF(C1098="РЦК макси",0,2*'06A_Варіанти'!T1089*J1098)</f>
        <v>444.8</v>
      </c>
      <c r="L1098" s="2">
        <f t="shared" si="114"/>
        <v>444.8</v>
      </c>
      <c r="M1098" s="2">
        <f t="shared" si="115"/>
        <v>0</v>
      </c>
      <c r="N1098" s="9">
        <f t="shared" si="116"/>
        <v>0</v>
      </c>
      <c r="O1098" s="2">
        <f>MIN(IF('07A_Конструктор'!$D$5="Так",'06A_Варіанти'!E1089,1E+99),IF('07A_Конструктор'!$D$6="Так",'06A_Варіанти'!F1089,1E+99),IF('07A_Конструктор'!$D$7="Так",'06A_Варіанти'!G1089,1E+99),IF('07A_Конструктор'!$D$8="Так",'06A_Варіанти'!H1089,1E+99),IF('07A_Конструктор'!$D$9="Так",'06A_Варіанти'!I1089,1E+99),IF('07A_Конструктор'!$D$10="Так",'06A_Варіанти'!J1089,1E+99),IF('07A_Конструктор'!$D$11="Так",'06A_Варіанти'!K1089,1E+99),IF('07A_Конструктор'!$D$12="Так",'06A_Варіанти'!L1089,1E+99),IF('07A_Конструктор'!$D$13="Так",'06A_Варіанти'!M1089,1E+99),IF('07A_Конструктор'!$D$14="Так",'06A_Варіанти'!N1089,1E+99),IF('07A_Конструктор'!$D$15="Так",'06A_Варіанти'!O1089,1E+99),IF('07A_Конструктор'!$D$16="Так",'06A_Варіанти'!P1089,1E+99),IF('07A_Конструктор'!$D$17="Так",'06A_Варіанти'!Q1089,1E+99),IF('06A_Варіанти'!R1089="",1E+99,'06A_Варіанти'!R1089))</f>
        <v>222.4</v>
      </c>
      <c r="P1098" s="2" t="str">
        <f t="shared" si="117"/>
        <v>5 т</v>
      </c>
      <c r="Q1098" s="2">
        <f t="shared" si="118"/>
        <v>14</v>
      </c>
      <c r="R1098" s="2">
        <f>IF(OR(C1098="РЦК макси",C1098="РЦЧ SKU"),"SKU-потік",IFERROR(VLOOKUP(D1098,'02_РЦ'!$A$3:$I$7,5,FALSE),0))</f>
        <v>500</v>
      </c>
      <c r="S1098" s="2" t="str">
        <f>IF(OR(C1098="РЦК макси",C1098="РЦЧ SKU"),"Не рахується в ліміт",IFERROR(VLOOKUP(D1098,'02_РЦ'!$A$3:$I$7,9,FALSE),"Немає РЦ"))</f>
        <v>В межах</v>
      </c>
    </row>
    <row r="1099" spans="1:19">
      <c r="A1099" s="2" t="str">
        <f>'06A_Варіанти'!A1090</f>
        <v>BASE_2654</v>
      </c>
      <c r="B1099" s="2" t="str">
        <f>'06A_Варіанти'!B1090</f>
        <v>TT_2654</v>
      </c>
      <c r="C1099" s="2" t="str">
        <f>'06A_Варіанти'!D1090</f>
        <v>Основний</v>
      </c>
      <c r="D1099" s="2" t="str">
        <f>'06A_Варіанти'!C1090</f>
        <v>РЦВ</v>
      </c>
      <c r="E1099" s="2" t="str">
        <f>'06A_Варіанти'!S1090</f>
        <v>DIRECT</v>
      </c>
      <c r="F1099" s="2" t="str">
        <f>IF(O1099='06A_Варіанти'!E1090,'06A_Варіанти'!E$1,IF(O1099='06A_Варіанти'!F1090,'06A_Варіанти'!F$1,IF(O1099='06A_Варіанти'!G1090,'06A_Варіанти'!G$1,IF(O1099='06A_Варіанти'!H1090,'06A_Варіанти'!H$1,IF(O1099='06A_Варіанти'!I1090,'06A_Варіанти'!I$1,IF(O1099='06A_Варіанти'!J1090,'06A_Варіанти'!J$1,IF(O1099='06A_Варіанти'!K1090,'06A_Варіанти'!K$1,IF(O1099='06A_Варіанти'!L1090,'06A_Варіанти'!L$1,IF(O1099='06A_Варіанти'!M1090,'06A_Варіанти'!M$1,IF(O1099='06A_Варіанти'!N1090,'06A_Варіанти'!N$1,IF(O1099='06A_Варіанти'!O1090,'06A_Варіанти'!O$1,IF(O1099='06A_Варіанти'!P1090,'06A_Варіанти'!P$1,IF(O1099='06A_Варіанти'!Q1090,'06A_Варіанти'!Q$1,IF(O1099='06A_Варіанти'!R1090,'06A_Варіанти'!R$1,"НЕМАЄ МАРШРУТУ"))))))))))))))</f>
        <v>DIRECT</v>
      </c>
      <c r="G1099" s="2" t="str">
        <f t="shared" ref="G1099:G1162" si="119">IF(O1099&gt;1E+90,"НЕМАЄ МАРШРУТУ",IF(F1099=E1099,"БЕЗ ЗМІН","ЗМІНЕНО"))</f>
        <v>БЕЗ ЗМІН</v>
      </c>
      <c r="H1099" s="2">
        <f>IF(G1099="НЕМАЄ МАРШРУТУ",0,O1099-'06A_Варіанти'!T1090)</f>
        <v>0</v>
      </c>
      <c r="I1099" s="2">
        <f>IFERROR(INDEX('04_Потоки'!$E:$E,MATCH(A1099,'04_Потоки'!$A:$A,0)),0)</f>
        <v>2.2389999999999999</v>
      </c>
      <c r="J1099" s="2">
        <f t="shared" ref="J1099:J1162" si="120">ROUNDUP(I1099/20,0)</f>
        <v>1</v>
      </c>
      <c r="K1099" s="2">
        <f>IF(C1099="РЦК макси",0,2*'06A_Варіанти'!T1090*J1099)</f>
        <v>11</v>
      </c>
      <c r="L1099" s="2">
        <f t="shared" ref="L1099:L1162" si="121">IF(C1099="РЦК макси",0,IF(G1099="НЕМАЄ МАРШРУТУ",0,2*O1099*J1099))</f>
        <v>11</v>
      </c>
      <c r="M1099" s="2">
        <f t="shared" ref="M1099:M1162" si="122">L1099-K1099</f>
        <v>0</v>
      </c>
      <c r="N1099" s="9">
        <f t="shared" ref="N1099:N1162" si="123">IFERROR(M1099/K1099,0)</f>
        <v>0</v>
      </c>
      <c r="O1099" s="2">
        <f>MIN(IF('07A_Конструктор'!$D$5="Так",'06A_Варіанти'!E1090,1E+99),IF('07A_Конструктор'!$D$6="Так",'06A_Варіанти'!F1090,1E+99),IF('07A_Конструктор'!$D$7="Так",'06A_Варіанти'!G1090,1E+99),IF('07A_Конструктор'!$D$8="Так",'06A_Варіанти'!H1090,1E+99),IF('07A_Конструктор'!$D$9="Так",'06A_Варіанти'!I1090,1E+99),IF('07A_Конструктор'!$D$10="Так",'06A_Варіанти'!J1090,1E+99),IF('07A_Конструктор'!$D$11="Так",'06A_Варіанти'!K1090,1E+99),IF('07A_Конструктор'!$D$12="Так",'06A_Варіанти'!L1090,1E+99),IF('07A_Конструктор'!$D$13="Так",'06A_Варіанти'!M1090,1E+99),IF('07A_Конструктор'!$D$14="Так",'06A_Варіанти'!N1090,1E+99),IF('07A_Конструктор'!$D$15="Так",'06A_Варіанти'!O1090,1E+99),IF('07A_Конструктор'!$D$16="Так",'06A_Варіанти'!P1090,1E+99),IF('07A_Конструктор'!$D$17="Так",'06A_Варіанти'!Q1090,1E+99),IF('06A_Варіанти'!R1090="",1E+99,'06A_Варіанти'!R1090))</f>
        <v>5.5</v>
      </c>
      <c r="P1099" s="2" t="str">
        <f t="shared" ref="P1099:P1162" si="124">IF(C1099="РЦК макси","Не моделюється",IF(MOD(I1099,20)=0,"10 т",IF(MOD(I1099,20)&lt;=14,"5 т",IF(MOD(I1099,20)&lt;=16,"7 т","10 т"))))</f>
        <v>5 т</v>
      </c>
      <c r="Q1099" s="2">
        <f t="shared" ref="Q1099:Q1162" si="125">IF(P1099="Не моделюється",0,IF(P1099="5 т",14,IF(P1099="7 т",16,20)))</f>
        <v>14</v>
      </c>
      <c r="R1099" s="2">
        <f>IF(OR(C1099="РЦК макси",C1099="РЦЧ SKU"),"SKU-потік",IFERROR(VLOOKUP(D1099,'02_РЦ'!$A$3:$I$7,5,FALSE),0))</f>
        <v>500</v>
      </c>
      <c r="S1099" s="2" t="str">
        <f>IF(OR(C1099="РЦК макси",C1099="РЦЧ SKU"),"Не рахується в ліміт",IFERROR(VLOOKUP(D1099,'02_РЦ'!$A$3:$I$7,9,FALSE),"Немає РЦ"))</f>
        <v>В межах</v>
      </c>
    </row>
    <row r="1100" spans="1:19">
      <c r="A1100" s="2" t="str">
        <f>'06A_Варіанти'!A1091</f>
        <v>BASE_2652</v>
      </c>
      <c r="B1100" s="2" t="str">
        <f>'06A_Варіанти'!B1091</f>
        <v>TT_2652</v>
      </c>
      <c r="C1100" s="2" t="str">
        <f>'06A_Варіанти'!D1091</f>
        <v>Основний</v>
      </c>
      <c r="D1100" s="2" t="str">
        <f>'06A_Варіанти'!C1091</f>
        <v>РЦВ</v>
      </c>
      <c r="E1100" s="2" t="str">
        <f>'06A_Варіанти'!S1091</f>
        <v>DIRECT</v>
      </c>
      <c r="F1100" s="2" t="str">
        <f>IF(O1100='06A_Варіанти'!E1091,'06A_Варіанти'!E$1,IF(O1100='06A_Варіанти'!F1091,'06A_Варіанти'!F$1,IF(O1100='06A_Варіанти'!G1091,'06A_Варіанти'!G$1,IF(O1100='06A_Варіанти'!H1091,'06A_Варіанти'!H$1,IF(O1100='06A_Варіанти'!I1091,'06A_Варіанти'!I$1,IF(O1100='06A_Варіанти'!J1091,'06A_Варіанти'!J$1,IF(O1100='06A_Варіанти'!K1091,'06A_Варіанти'!K$1,IF(O1100='06A_Варіанти'!L1091,'06A_Варіанти'!L$1,IF(O1100='06A_Варіанти'!M1091,'06A_Варіанти'!M$1,IF(O1100='06A_Варіанти'!N1091,'06A_Варіанти'!N$1,IF(O1100='06A_Варіанти'!O1091,'06A_Варіанти'!O$1,IF(O1100='06A_Варіанти'!P1091,'06A_Варіанти'!P$1,IF(O1100='06A_Варіанти'!Q1091,'06A_Варіанти'!Q$1,IF(O1100='06A_Варіанти'!R1091,'06A_Варіанти'!R$1,"НЕМАЄ МАРШРУТУ"))))))))))))))</f>
        <v>DIRECT</v>
      </c>
      <c r="G1100" s="2" t="str">
        <f t="shared" si="119"/>
        <v>БЕЗ ЗМІН</v>
      </c>
      <c r="H1100" s="2">
        <f>IF(G1100="НЕМАЄ МАРШРУТУ",0,O1100-'06A_Варіанти'!T1091)</f>
        <v>0</v>
      </c>
      <c r="I1100" s="2">
        <f>IFERROR(INDEX('04_Потоки'!$E:$E,MATCH(A1100,'04_Потоки'!$A:$A,0)),0)</f>
        <v>2.2389999999999999</v>
      </c>
      <c r="J1100" s="2">
        <f t="shared" si="120"/>
        <v>1</v>
      </c>
      <c r="K1100" s="2">
        <f>IF(C1100="РЦК макси",0,2*'06A_Варіанти'!T1091*J1100)</f>
        <v>527.79999999999995</v>
      </c>
      <c r="L1100" s="2">
        <f t="shared" si="121"/>
        <v>527.79999999999995</v>
      </c>
      <c r="M1100" s="2">
        <f t="shared" si="122"/>
        <v>0</v>
      </c>
      <c r="N1100" s="9">
        <f t="shared" si="123"/>
        <v>0</v>
      </c>
      <c r="O1100" s="2">
        <f>MIN(IF('07A_Конструктор'!$D$5="Так",'06A_Варіанти'!E1091,1E+99),IF('07A_Конструктор'!$D$6="Так",'06A_Варіанти'!F1091,1E+99),IF('07A_Конструктор'!$D$7="Так",'06A_Варіанти'!G1091,1E+99),IF('07A_Конструктор'!$D$8="Так",'06A_Варіанти'!H1091,1E+99),IF('07A_Конструктор'!$D$9="Так",'06A_Варіанти'!I1091,1E+99),IF('07A_Конструктор'!$D$10="Так",'06A_Варіанти'!J1091,1E+99),IF('07A_Конструктор'!$D$11="Так",'06A_Варіанти'!K1091,1E+99),IF('07A_Конструктор'!$D$12="Так",'06A_Варіанти'!L1091,1E+99),IF('07A_Конструктор'!$D$13="Так",'06A_Варіанти'!M1091,1E+99),IF('07A_Конструктор'!$D$14="Так",'06A_Варіанти'!N1091,1E+99),IF('07A_Конструктор'!$D$15="Так",'06A_Варіанти'!O1091,1E+99),IF('07A_Конструктор'!$D$16="Так",'06A_Варіанти'!P1091,1E+99),IF('07A_Конструктор'!$D$17="Так",'06A_Варіанти'!Q1091,1E+99),IF('06A_Варіанти'!R1091="",1E+99,'06A_Варіанти'!R1091))</f>
        <v>263.89999999999998</v>
      </c>
      <c r="P1100" s="2" t="str">
        <f t="shared" si="124"/>
        <v>5 т</v>
      </c>
      <c r="Q1100" s="2">
        <f t="shared" si="125"/>
        <v>14</v>
      </c>
      <c r="R1100" s="2">
        <f>IF(OR(C1100="РЦК макси",C1100="РЦЧ SKU"),"SKU-потік",IFERROR(VLOOKUP(D1100,'02_РЦ'!$A$3:$I$7,5,FALSE),0))</f>
        <v>500</v>
      </c>
      <c r="S1100" s="2" t="str">
        <f>IF(OR(C1100="РЦК макси",C1100="РЦЧ SKU"),"Не рахується в ліміт",IFERROR(VLOOKUP(D1100,'02_РЦ'!$A$3:$I$7,9,FALSE),"Немає РЦ"))</f>
        <v>В межах</v>
      </c>
    </row>
    <row r="1101" spans="1:19">
      <c r="A1101" s="2" t="str">
        <f>'06A_Варіанти'!A1092</f>
        <v>BASE_2657</v>
      </c>
      <c r="B1101" s="2" t="str">
        <f>'06A_Варіанти'!B1092</f>
        <v>TT_2657</v>
      </c>
      <c r="C1101" s="2" t="str">
        <f>'06A_Варіанти'!D1092</f>
        <v>Основний</v>
      </c>
      <c r="D1101" s="2" t="str">
        <f>'06A_Варіанти'!C1092</f>
        <v>РЦВ</v>
      </c>
      <c r="E1101" s="2" t="str">
        <f>'06A_Варіанти'!S1092</f>
        <v>DIRECT</v>
      </c>
      <c r="F1101" s="2" t="str">
        <f>IF(O1101='06A_Варіанти'!E1092,'06A_Варіанти'!E$1,IF(O1101='06A_Варіанти'!F1092,'06A_Варіанти'!F$1,IF(O1101='06A_Варіанти'!G1092,'06A_Варіанти'!G$1,IF(O1101='06A_Варіанти'!H1092,'06A_Варіанти'!H$1,IF(O1101='06A_Варіанти'!I1092,'06A_Варіанти'!I$1,IF(O1101='06A_Варіанти'!J1092,'06A_Варіанти'!J$1,IF(O1101='06A_Варіанти'!K1092,'06A_Варіанти'!K$1,IF(O1101='06A_Варіанти'!L1092,'06A_Варіанти'!L$1,IF(O1101='06A_Варіанти'!M1092,'06A_Варіанти'!M$1,IF(O1101='06A_Варіанти'!N1092,'06A_Варіанти'!N$1,IF(O1101='06A_Варіанти'!O1092,'06A_Варіанти'!O$1,IF(O1101='06A_Варіанти'!P1092,'06A_Варіанти'!P$1,IF(O1101='06A_Варіанти'!Q1092,'06A_Варіанти'!Q$1,IF(O1101='06A_Варіанти'!R1092,'06A_Варіанти'!R$1,"НЕМАЄ МАРШРУТУ"))))))))))))))</f>
        <v>DIRECT</v>
      </c>
      <c r="G1101" s="2" t="str">
        <f t="shared" si="119"/>
        <v>БЕЗ ЗМІН</v>
      </c>
      <c r="H1101" s="2">
        <f>IF(G1101="НЕМАЄ МАРШРУТУ",0,O1101-'06A_Варіанти'!T1092)</f>
        <v>0</v>
      </c>
      <c r="I1101" s="2">
        <f>IFERROR(INDEX('04_Потоки'!$E:$E,MATCH(A1101,'04_Потоки'!$A:$A,0)),0)</f>
        <v>2.2389999999999999</v>
      </c>
      <c r="J1101" s="2">
        <f t="shared" si="120"/>
        <v>1</v>
      </c>
      <c r="K1101" s="2">
        <f>IF(C1101="РЦК макси",0,2*'06A_Варіанти'!T1092*J1101)</f>
        <v>867.4</v>
      </c>
      <c r="L1101" s="2">
        <f t="shared" si="121"/>
        <v>867.4</v>
      </c>
      <c r="M1101" s="2">
        <f t="shared" si="122"/>
        <v>0</v>
      </c>
      <c r="N1101" s="9">
        <f t="shared" si="123"/>
        <v>0</v>
      </c>
      <c r="O1101" s="2">
        <f>MIN(IF('07A_Конструктор'!$D$5="Так",'06A_Варіанти'!E1092,1E+99),IF('07A_Конструктор'!$D$6="Так",'06A_Варіанти'!F1092,1E+99),IF('07A_Конструктор'!$D$7="Так",'06A_Варіанти'!G1092,1E+99),IF('07A_Конструктор'!$D$8="Так",'06A_Варіанти'!H1092,1E+99),IF('07A_Конструктор'!$D$9="Так",'06A_Варіанти'!I1092,1E+99),IF('07A_Конструктор'!$D$10="Так",'06A_Варіанти'!J1092,1E+99),IF('07A_Конструктор'!$D$11="Так",'06A_Варіанти'!K1092,1E+99),IF('07A_Конструктор'!$D$12="Так",'06A_Варіанти'!L1092,1E+99),IF('07A_Конструктор'!$D$13="Так",'06A_Варіанти'!M1092,1E+99),IF('07A_Конструктор'!$D$14="Так",'06A_Варіанти'!N1092,1E+99),IF('07A_Конструктор'!$D$15="Так",'06A_Варіанти'!O1092,1E+99),IF('07A_Конструктор'!$D$16="Так",'06A_Варіанти'!P1092,1E+99),IF('07A_Конструктор'!$D$17="Так",'06A_Варіанти'!Q1092,1E+99),IF('06A_Варіанти'!R1092="",1E+99,'06A_Варіанти'!R1092))</f>
        <v>433.7</v>
      </c>
      <c r="P1101" s="2" t="str">
        <f t="shared" si="124"/>
        <v>5 т</v>
      </c>
      <c r="Q1101" s="2">
        <f t="shared" si="125"/>
        <v>14</v>
      </c>
      <c r="R1101" s="2">
        <f>IF(OR(C1101="РЦК макси",C1101="РЦЧ SKU"),"SKU-потік",IFERROR(VLOOKUP(D1101,'02_РЦ'!$A$3:$I$7,5,FALSE),0))</f>
        <v>500</v>
      </c>
      <c r="S1101" s="2" t="str">
        <f>IF(OR(C1101="РЦК макси",C1101="РЦЧ SKU"),"Не рахується в ліміт",IFERROR(VLOOKUP(D1101,'02_РЦ'!$A$3:$I$7,9,FALSE),"Немає РЦ"))</f>
        <v>В межах</v>
      </c>
    </row>
    <row r="1102" spans="1:19">
      <c r="A1102" s="2" t="str">
        <f>'06A_Варіанти'!A1093</f>
        <v>BASE_2664</v>
      </c>
      <c r="B1102" s="2" t="str">
        <f>'06A_Варіанти'!B1093</f>
        <v>TT_2664</v>
      </c>
      <c r="C1102" s="2" t="str">
        <f>'06A_Варіанти'!D1093</f>
        <v>Основний</v>
      </c>
      <c r="D1102" s="2" t="str">
        <f>'06A_Варіанти'!C1093</f>
        <v>РЦВ</v>
      </c>
      <c r="E1102" s="2" t="str">
        <f>'06A_Варіанти'!S1093</f>
        <v>DIRECT</v>
      </c>
      <c r="F1102" s="2" t="str">
        <f>IF(O1102='06A_Варіанти'!E1093,'06A_Варіанти'!E$1,IF(O1102='06A_Варіанти'!F1093,'06A_Варіанти'!F$1,IF(O1102='06A_Варіанти'!G1093,'06A_Варіанти'!G$1,IF(O1102='06A_Варіанти'!H1093,'06A_Варіанти'!H$1,IF(O1102='06A_Варіанти'!I1093,'06A_Варіанти'!I$1,IF(O1102='06A_Варіанти'!J1093,'06A_Варіанти'!J$1,IF(O1102='06A_Варіанти'!K1093,'06A_Варіанти'!K$1,IF(O1102='06A_Варіанти'!L1093,'06A_Варіанти'!L$1,IF(O1102='06A_Варіанти'!M1093,'06A_Варіанти'!M$1,IF(O1102='06A_Варіанти'!N1093,'06A_Варіанти'!N$1,IF(O1102='06A_Варіанти'!O1093,'06A_Варіанти'!O$1,IF(O1102='06A_Варіанти'!P1093,'06A_Варіанти'!P$1,IF(O1102='06A_Варіанти'!Q1093,'06A_Варіанти'!Q$1,IF(O1102='06A_Варіанти'!R1093,'06A_Варіанти'!R$1,"НЕМАЄ МАРШРУТУ"))))))))))))))</f>
        <v>DIRECT</v>
      </c>
      <c r="G1102" s="2" t="str">
        <f t="shared" si="119"/>
        <v>БЕЗ ЗМІН</v>
      </c>
      <c r="H1102" s="2">
        <f>IF(G1102="НЕМАЄ МАРШРУТУ",0,O1102-'06A_Варіанти'!T1093)</f>
        <v>0</v>
      </c>
      <c r="I1102" s="2">
        <f>IFERROR(INDEX('04_Потоки'!$E:$E,MATCH(A1102,'04_Потоки'!$A:$A,0)),0)</f>
        <v>2.2389999999999999</v>
      </c>
      <c r="J1102" s="2">
        <f t="shared" si="120"/>
        <v>1</v>
      </c>
      <c r="K1102" s="2">
        <f>IF(C1102="РЦК макси",0,2*'06A_Варіанти'!T1093*J1102)</f>
        <v>445.4</v>
      </c>
      <c r="L1102" s="2">
        <f t="shared" si="121"/>
        <v>445.4</v>
      </c>
      <c r="M1102" s="2">
        <f t="shared" si="122"/>
        <v>0</v>
      </c>
      <c r="N1102" s="9">
        <f t="shared" si="123"/>
        <v>0</v>
      </c>
      <c r="O1102" s="2">
        <f>MIN(IF('07A_Конструктор'!$D$5="Так",'06A_Варіанти'!E1093,1E+99),IF('07A_Конструктор'!$D$6="Так",'06A_Варіанти'!F1093,1E+99),IF('07A_Конструктор'!$D$7="Так",'06A_Варіанти'!G1093,1E+99),IF('07A_Конструктор'!$D$8="Так",'06A_Варіанти'!H1093,1E+99),IF('07A_Конструктор'!$D$9="Так",'06A_Варіанти'!I1093,1E+99),IF('07A_Конструктор'!$D$10="Так",'06A_Варіанти'!J1093,1E+99),IF('07A_Конструктор'!$D$11="Так",'06A_Варіанти'!K1093,1E+99),IF('07A_Конструктор'!$D$12="Так",'06A_Варіанти'!L1093,1E+99),IF('07A_Конструктор'!$D$13="Так",'06A_Варіанти'!M1093,1E+99),IF('07A_Конструктор'!$D$14="Так",'06A_Варіанти'!N1093,1E+99),IF('07A_Конструктор'!$D$15="Так",'06A_Варіанти'!O1093,1E+99),IF('07A_Конструктор'!$D$16="Так",'06A_Варіанти'!P1093,1E+99),IF('07A_Конструктор'!$D$17="Так",'06A_Варіанти'!Q1093,1E+99),IF('06A_Варіанти'!R1093="",1E+99,'06A_Варіанти'!R1093))</f>
        <v>222.7</v>
      </c>
      <c r="P1102" s="2" t="str">
        <f t="shared" si="124"/>
        <v>5 т</v>
      </c>
      <c r="Q1102" s="2">
        <f t="shared" si="125"/>
        <v>14</v>
      </c>
      <c r="R1102" s="2">
        <f>IF(OR(C1102="РЦК макси",C1102="РЦЧ SKU"),"SKU-потік",IFERROR(VLOOKUP(D1102,'02_РЦ'!$A$3:$I$7,5,FALSE),0))</f>
        <v>500</v>
      </c>
      <c r="S1102" s="2" t="str">
        <f>IF(OR(C1102="РЦК макси",C1102="РЦЧ SKU"),"Не рахується в ліміт",IFERROR(VLOOKUP(D1102,'02_РЦ'!$A$3:$I$7,9,FALSE),"Немає РЦ"))</f>
        <v>В межах</v>
      </c>
    </row>
    <row r="1103" spans="1:19">
      <c r="A1103" s="2" t="str">
        <f>'06A_Варіанти'!A1094</f>
        <v>BASE_2665</v>
      </c>
      <c r="B1103" s="2" t="str">
        <f>'06A_Варіанти'!B1094</f>
        <v>TT_2665</v>
      </c>
      <c r="C1103" s="2" t="str">
        <f>'06A_Варіанти'!D1094</f>
        <v>Основний</v>
      </c>
      <c r="D1103" s="2" t="str">
        <f>'06A_Варіанти'!C1094</f>
        <v>РЦВ</v>
      </c>
      <c r="E1103" s="2" t="str">
        <f>'06A_Варіанти'!S1094</f>
        <v>DIRECT</v>
      </c>
      <c r="F1103" s="2" t="str">
        <f>IF(O1103='06A_Варіанти'!E1094,'06A_Варіанти'!E$1,IF(O1103='06A_Варіанти'!F1094,'06A_Варіанти'!F$1,IF(O1103='06A_Варіанти'!G1094,'06A_Варіанти'!G$1,IF(O1103='06A_Варіанти'!H1094,'06A_Варіанти'!H$1,IF(O1103='06A_Варіанти'!I1094,'06A_Варіанти'!I$1,IF(O1103='06A_Варіанти'!J1094,'06A_Варіанти'!J$1,IF(O1103='06A_Варіанти'!K1094,'06A_Варіанти'!K$1,IF(O1103='06A_Варіанти'!L1094,'06A_Варіанти'!L$1,IF(O1103='06A_Варіанти'!M1094,'06A_Варіанти'!M$1,IF(O1103='06A_Варіанти'!N1094,'06A_Варіанти'!N$1,IF(O1103='06A_Варіанти'!O1094,'06A_Варіанти'!O$1,IF(O1103='06A_Варіанти'!P1094,'06A_Варіанти'!P$1,IF(O1103='06A_Варіанти'!Q1094,'06A_Варіанти'!Q$1,IF(O1103='06A_Варіанти'!R1094,'06A_Варіанти'!R$1,"НЕМАЄ МАРШРУТУ"))))))))))))))</f>
        <v>DIRECT</v>
      </c>
      <c r="G1103" s="2" t="str">
        <f t="shared" si="119"/>
        <v>БЕЗ ЗМІН</v>
      </c>
      <c r="H1103" s="2">
        <f>IF(G1103="НЕМАЄ МАРШРУТУ",0,O1103-'06A_Варіанти'!T1094)</f>
        <v>0</v>
      </c>
      <c r="I1103" s="2">
        <f>IFERROR(INDEX('04_Потоки'!$E:$E,MATCH(A1103,'04_Потоки'!$A:$A,0)),0)</f>
        <v>2.2389999999999999</v>
      </c>
      <c r="J1103" s="2">
        <f t="shared" si="120"/>
        <v>1</v>
      </c>
      <c r="K1103" s="2">
        <f>IF(C1103="РЦК макси",0,2*'06A_Варіанти'!T1094*J1103)</f>
        <v>460.6</v>
      </c>
      <c r="L1103" s="2">
        <f t="shared" si="121"/>
        <v>460.6</v>
      </c>
      <c r="M1103" s="2">
        <f t="shared" si="122"/>
        <v>0</v>
      </c>
      <c r="N1103" s="9">
        <f t="shared" si="123"/>
        <v>0</v>
      </c>
      <c r="O1103" s="2">
        <f>MIN(IF('07A_Конструктор'!$D$5="Так",'06A_Варіанти'!E1094,1E+99),IF('07A_Конструктор'!$D$6="Так",'06A_Варіанти'!F1094,1E+99),IF('07A_Конструктор'!$D$7="Так",'06A_Варіанти'!G1094,1E+99),IF('07A_Конструктор'!$D$8="Так",'06A_Варіанти'!H1094,1E+99),IF('07A_Конструктор'!$D$9="Так",'06A_Варіанти'!I1094,1E+99),IF('07A_Конструктор'!$D$10="Так",'06A_Варіанти'!J1094,1E+99),IF('07A_Конструктор'!$D$11="Так",'06A_Варіанти'!K1094,1E+99),IF('07A_Конструктор'!$D$12="Так",'06A_Варіанти'!L1094,1E+99),IF('07A_Конструктор'!$D$13="Так",'06A_Варіанти'!M1094,1E+99),IF('07A_Конструктор'!$D$14="Так",'06A_Варіанти'!N1094,1E+99),IF('07A_Конструктор'!$D$15="Так",'06A_Варіанти'!O1094,1E+99),IF('07A_Конструктор'!$D$16="Так",'06A_Варіанти'!P1094,1E+99),IF('07A_Конструктор'!$D$17="Так",'06A_Варіанти'!Q1094,1E+99),IF('06A_Варіанти'!R1094="",1E+99,'06A_Варіанти'!R1094))</f>
        <v>230.3</v>
      </c>
      <c r="P1103" s="2" t="str">
        <f t="shared" si="124"/>
        <v>5 т</v>
      </c>
      <c r="Q1103" s="2">
        <f t="shared" si="125"/>
        <v>14</v>
      </c>
      <c r="R1103" s="2">
        <f>IF(OR(C1103="РЦК макси",C1103="РЦЧ SKU"),"SKU-потік",IFERROR(VLOOKUP(D1103,'02_РЦ'!$A$3:$I$7,5,FALSE),0))</f>
        <v>500</v>
      </c>
      <c r="S1103" s="2" t="str">
        <f>IF(OR(C1103="РЦК макси",C1103="РЦЧ SKU"),"Не рахується в ліміт",IFERROR(VLOOKUP(D1103,'02_РЦ'!$A$3:$I$7,9,FALSE),"Немає РЦ"))</f>
        <v>В межах</v>
      </c>
    </row>
    <row r="1104" spans="1:19">
      <c r="A1104" s="2" t="str">
        <f>'06A_Варіанти'!A1095</f>
        <v>BASE_2670</v>
      </c>
      <c r="B1104" s="2" t="str">
        <f>'06A_Варіанти'!B1095</f>
        <v>TT_2670</v>
      </c>
      <c r="C1104" s="2" t="str">
        <f>'06A_Варіанти'!D1095</f>
        <v>Основний</v>
      </c>
      <c r="D1104" s="2" t="str">
        <f>'06A_Варіанти'!C1095</f>
        <v>РЦВ</v>
      </c>
      <c r="E1104" s="2" t="str">
        <f>'06A_Варіанти'!S1095</f>
        <v>DIRECT</v>
      </c>
      <c r="F1104" s="2" t="str">
        <f>IF(O1104='06A_Варіанти'!E1095,'06A_Варіанти'!E$1,IF(O1104='06A_Варіанти'!F1095,'06A_Варіанти'!F$1,IF(O1104='06A_Варіанти'!G1095,'06A_Варіанти'!G$1,IF(O1104='06A_Варіанти'!H1095,'06A_Варіанти'!H$1,IF(O1104='06A_Варіанти'!I1095,'06A_Варіанти'!I$1,IF(O1104='06A_Варіанти'!J1095,'06A_Варіанти'!J$1,IF(O1104='06A_Варіанти'!K1095,'06A_Варіанти'!K$1,IF(O1104='06A_Варіанти'!L1095,'06A_Варіанти'!L$1,IF(O1104='06A_Варіанти'!M1095,'06A_Варіанти'!M$1,IF(O1104='06A_Варіанти'!N1095,'06A_Варіанти'!N$1,IF(O1104='06A_Варіанти'!O1095,'06A_Варіанти'!O$1,IF(O1104='06A_Варіанти'!P1095,'06A_Варіанти'!P$1,IF(O1104='06A_Варіанти'!Q1095,'06A_Варіанти'!Q$1,IF(O1104='06A_Варіанти'!R1095,'06A_Варіанти'!R$1,"НЕМАЄ МАРШРУТУ"))))))))))))))</f>
        <v>DIRECT</v>
      </c>
      <c r="G1104" s="2" t="str">
        <f t="shared" si="119"/>
        <v>БЕЗ ЗМІН</v>
      </c>
      <c r="H1104" s="2">
        <f>IF(G1104="НЕМАЄ МАРШРУТУ",0,O1104-'06A_Варіанти'!T1095)</f>
        <v>0</v>
      </c>
      <c r="I1104" s="2">
        <f>IFERROR(INDEX('04_Потоки'!$E:$E,MATCH(A1104,'04_Потоки'!$A:$A,0)),0)</f>
        <v>2.2389999999999999</v>
      </c>
      <c r="J1104" s="2">
        <f t="shared" si="120"/>
        <v>1</v>
      </c>
      <c r="K1104" s="2">
        <f>IF(C1104="РЦК макси",0,2*'06A_Варіанти'!T1095*J1104)</f>
        <v>316.8</v>
      </c>
      <c r="L1104" s="2">
        <f t="shared" si="121"/>
        <v>316.8</v>
      </c>
      <c r="M1104" s="2">
        <f t="shared" si="122"/>
        <v>0</v>
      </c>
      <c r="N1104" s="9">
        <f t="shared" si="123"/>
        <v>0</v>
      </c>
      <c r="O1104" s="2">
        <f>MIN(IF('07A_Конструктор'!$D$5="Так",'06A_Варіанти'!E1095,1E+99),IF('07A_Конструктор'!$D$6="Так",'06A_Варіанти'!F1095,1E+99),IF('07A_Конструктор'!$D$7="Так",'06A_Варіанти'!G1095,1E+99),IF('07A_Конструктор'!$D$8="Так",'06A_Варіанти'!H1095,1E+99),IF('07A_Конструктор'!$D$9="Так",'06A_Варіанти'!I1095,1E+99),IF('07A_Конструктор'!$D$10="Так",'06A_Варіанти'!J1095,1E+99),IF('07A_Конструктор'!$D$11="Так",'06A_Варіанти'!K1095,1E+99),IF('07A_Конструктор'!$D$12="Так",'06A_Варіанти'!L1095,1E+99),IF('07A_Конструктор'!$D$13="Так",'06A_Варіанти'!M1095,1E+99),IF('07A_Конструктор'!$D$14="Так",'06A_Варіанти'!N1095,1E+99),IF('07A_Конструктор'!$D$15="Так",'06A_Варіанти'!O1095,1E+99),IF('07A_Конструктор'!$D$16="Так",'06A_Варіанти'!P1095,1E+99),IF('07A_Конструктор'!$D$17="Так",'06A_Варіанти'!Q1095,1E+99),IF('06A_Варіанти'!R1095="",1E+99,'06A_Варіанти'!R1095))</f>
        <v>158.4</v>
      </c>
      <c r="P1104" s="2" t="str">
        <f t="shared" si="124"/>
        <v>5 т</v>
      </c>
      <c r="Q1104" s="2">
        <f t="shared" si="125"/>
        <v>14</v>
      </c>
      <c r="R1104" s="2">
        <f>IF(OR(C1104="РЦК макси",C1104="РЦЧ SKU"),"SKU-потік",IFERROR(VLOOKUP(D1104,'02_РЦ'!$A$3:$I$7,5,FALSE),0))</f>
        <v>500</v>
      </c>
      <c r="S1104" s="2" t="str">
        <f>IF(OR(C1104="РЦК макси",C1104="РЦЧ SKU"),"Не рахується в ліміт",IFERROR(VLOOKUP(D1104,'02_РЦ'!$A$3:$I$7,9,FALSE),"Немає РЦ"))</f>
        <v>В межах</v>
      </c>
    </row>
    <row r="1105" spans="1:19">
      <c r="A1105" s="2" t="str">
        <f>'06A_Варіанти'!A1096</f>
        <v>BASE_2674</v>
      </c>
      <c r="B1105" s="2" t="str">
        <f>'06A_Варіанти'!B1096</f>
        <v>TT_2674</v>
      </c>
      <c r="C1105" s="2" t="str">
        <f>'06A_Варіанти'!D1096</f>
        <v>Основний</v>
      </c>
      <c r="D1105" s="2" t="str">
        <f>'06A_Варіанти'!C1096</f>
        <v>РЦВ</v>
      </c>
      <c r="E1105" s="2" t="str">
        <f>'06A_Варіанти'!S1096</f>
        <v>DIRECT</v>
      </c>
      <c r="F1105" s="2" t="str">
        <f>IF(O1105='06A_Варіанти'!E1096,'06A_Варіанти'!E$1,IF(O1105='06A_Варіанти'!F1096,'06A_Варіанти'!F$1,IF(O1105='06A_Варіанти'!G1096,'06A_Варіанти'!G$1,IF(O1105='06A_Варіанти'!H1096,'06A_Варіанти'!H$1,IF(O1105='06A_Варіанти'!I1096,'06A_Варіанти'!I$1,IF(O1105='06A_Варіанти'!J1096,'06A_Варіанти'!J$1,IF(O1105='06A_Варіанти'!K1096,'06A_Варіанти'!K$1,IF(O1105='06A_Варіанти'!L1096,'06A_Варіанти'!L$1,IF(O1105='06A_Варіанти'!M1096,'06A_Варіанти'!M$1,IF(O1105='06A_Варіанти'!N1096,'06A_Варіанти'!N$1,IF(O1105='06A_Варіанти'!O1096,'06A_Варіанти'!O$1,IF(O1105='06A_Варіанти'!P1096,'06A_Варіанти'!P$1,IF(O1105='06A_Варіанти'!Q1096,'06A_Варіанти'!Q$1,IF(O1105='06A_Варіанти'!R1096,'06A_Варіанти'!R$1,"НЕМАЄ МАРШРУТУ"))))))))))))))</f>
        <v>DIRECT</v>
      </c>
      <c r="G1105" s="2" t="str">
        <f t="shared" si="119"/>
        <v>БЕЗ ЗМІН</v>
      </c>
      <c r="H1105" s="2">
        <f>IF(G1105="НЕМАЄ МАРШРУТУ",0,O1105-'06A_Варіанти'!T1096)</f>
        <v>0</v>
      </c>
      <c r="I1105" s="2">
        <f>IFERROR(INDEX('04_Потоки'!$E:$E,MATCH(A1105,'04_Потоки'!$A:$A,0)),0)</f>
        <v>2.2389999999999999</v>
      </c>
      <c r="J1105" s="2">
        <f t="shared" si="120"/>
        <v>1</v>
      </c>
      <c r="K1105" s="2">
        <f>IF(C1105="РЦК макси",0,2*'06A_Варіанти'!T1096*J1105)</f>
        <v>443.8</v>
      </c>
      <c r="L1105" s="2">
        <f t="shared" si="121"/>
        <v>443.8</v>
      </c>
      <c r="M1105" s="2">
        <f t="shared" si="122"/>
        <v>0</v>
      </c>
      <c r="N1105" s="9">
        <f t="shared" si="123"/>
        <v>0</v>
      </c>
      <c r="O1105" s="2">
        <f>MIN(IF('07A_Конструктор'!$D$5="Так",'06A_Варіанти'!E1096,1E+99),IF('07A_Конструктор'!$D$6="Так",'06A_Варіанти'!F1096,1E+99),IF('07A_Конструктор'!$D$7="Так",'06A_Варіанти'!G1096,1E+99),IF('07A_Конструктор'!$D$8="Так",'06A_Варіанти'!H1096,1E+99),IF('07A_Конструктор'!$D$9="Так",'06A_Варіанти'!I1096,1E+99),IF('07A_Конструктор'!$D$10="Так",'06A_Варіанти'!J1096,1E+99),IF('07A_Конструктор'!$D$11="Так",'06A_Варіанти'!K1096,1E+99),IF('07A_Конструктор'!$D$12="Так",'06A_Варіанти'!L1096,1E+99),IF('07A_Конструктор'!$D$13="Так",'06A_Варіанти'!M1096,1E+99),IF('07A_Конструктор'!$D$14="Так",'06A_Варіанти'!N1096,1E+99),IF('07A_Конструктор'!$D$15="Так",'06A_Варіанти'!O1096,1E+99),IF('07A_Конструктор'!$D$16="Так",'06A_Варіанти'!P1096,1E+99),IF('07A_Конструктор'!$D$17="Так",'06A_Варіанти'!Q1096,1E+99),IF('06A_Варіанти'!R1096="",1E+99,'06A_Варіанти'!R1096))</f>
        <v>221.9</v>
      </c>
      <c r="P1105" s="2" t="str">
        <f t="shared" si="124"/>
        <v>5 т</v>
      </c>
      <c r="Q1105" s="2">
        <f t="shared" si="125"/>
        <v>14</v>
      </c>
      <c r="R1105" s="2">
        <f>IF(OR(C1105="РЦК макси",C1105="РЦЧ SKU"),"SKU-потік",IFERROR(VLOOKUP(D1105,'02_РЦ'!$A$3:$I$7,5,FALSE),0))</f>
        <v>500</v>
      </c>
      <c r="S1105" s="2" t="str">
        <f>IF(OR(C1105="РЦК макси",C1105="РЦЧ SKU"),"Не рахується в ліміт",IFERROR(VLOOKUP(D1105,'02_РЦ'!$A$3:$I$7,9,FALSE),"Немає РЦ"))</f>
        <v>В межах</v>
      </c>
    </row>
    <row r="1106" spans="1:19">
      <c r="A1106" s="2" t="str">
        <f>'06A_Варіанти'!A1097</f>
        <v>BASE_2680</v>
      </c>
      <c r="B1106" s="2" t="str">
        <f>'06A_Варіанти'!B1097</f>
        <v>TT_2680</v>
      </c>
      <c r="C1106" s="2" t="str">
        <f>'06A_Варіанти'!D1097</f>
        <v>Основний</v>
      </c>
      <c r="D1106" s="2" t="str">
        <f>'06A_Варіанти'!C1097</f>
        <v>РЦВ</v>
      </c>
      <c r="E1106" s="2" t="str">
        <f>'06A_Варіанти'!S1097</f>
        <v>DIRECT</v>
      </c>
      <c r="F1106" s="2" t="str">
        <f>IF(O1106='06A_Варіанти'!E1097,'06A_Варіанти'!E$1,IF(O1106='06A_Варіанти'!F1097,'06A_Варіанти'!F$1,IF(O1106='06A_Варіанти'!G1097,'06A_Варіанти'!G$1,IF(O1106='06A_Варіанти'!H1097,'06A_Варіанти'!H$1,IF(O1106='06A_Варіанти'!I1097,'06A_Варіанти'!I$1,IF(O1106='06A_Варіанти'!J1097,'06A_Варіанти'!J$1,IF(O1106='06A_Варіанти'!K1097,'06A_Варіанти'!K$1,IF(O1106='06A_Варіанти'!L1097,'06A_Варіанти'!L$1,IF(O1106='06A_Варіанти'!M1097,'06A_Варіанти'!M$1,IF(O1106='06A_Варіанти'!N1097,'06A_Варіанти'!N$1,IF(O1106='06A_Варіанти'!O1097,'06A_Варіанти'!O$1,IF(O1106='06A_Варіанти'!P1097,'06A_Варіанти'!P$1,IF(O1106='06A_Варіанти'!Q1097,'06A_Варіанти'!Q$1,IF(O1106='06A_Варіанти'!R1097,'06A_Варіанти'!R$1,"НЕМАЄ МАРШРУТУ"))))))))))))))</f>
        <v>DIRECT</v>
      </c>
      <c r="G1106" s="2" t="str">
        <f t="shared" si="119"/>
        <v>БЕЗ ЗМІН</v>
      </c>
      <c r="H1106" s="2">
        <f>IF(G1106="НЕМАЄ МАРШРУТУ",0,O1106-'06A_Варіанти'!T1097)</f>
        <v>0</v>
      </c>
      <c r="I1106" s="2">
        <f>IFERROR(INDEX('04_Потоки'!$E:$E,MATCH(A1106,'04_Потоки'!$A:$A,0)),0)</f>
        <v>2.2389999999999999</v>
      </c>
      <c r="J1106" s="2">
        <f t="shared" si="120"/>
        <v>1</v>
      </c>
      <c r="K1106" s="2">
        <f>IF(C1106="РЦК макси",0,2*'06A_Варіанти'!T1097*J1106)</f>
        <v>468.4</v>
      </c>
      <c r="L1106" s="2">
        <f t="shared" si="121"/>
        <v>468.4</v>
      </c>
      <c r="M1106" s="2">
        <f t="shared" si="122"/>
        <v>0</v>
      </c>
      <c r="N1106" s="9">
        <f t="shared" si="123"/>
        <v>0</v>
      </c>
      <c r="O1106" s="2">
        <f>MIN(IF('07A_Конструктор'!$D$5="Так",'06A_Варіанти'!E1097,1E+99),IF('07A_Конструктор'!$D$6="Так",'06A_Варіанти'!F1097,1E+99),IF('07A_Конструктор'!$D$7="Так",'06A_Варіанти'!G1097,1E+99),IF('07A_Конструктор'!$D$8="Так",'06A_Варіанти'!H1097,1E+99),IF('07A_Конструктор'!$D$9="Так",'06A_Варіанти'!I1097,1E+99),IF('07A_Конструктор'!$D$10="Так",'06A_Варіанти'!J1097,1E+99),IF('07A_Конструктор'!$D$11="Так",'06A_Варіанти'!K1097,1E+99),IF('07A_Конструктор'!$D$12="Так",'06A_Варіанти'!L1097,1E+99),IF('07A_Конструктор'!$D$13="Так",'06A_Варіанти'!M1097,1E+99),IF('07A_Конструктор'!$D$14="Так",'06A_Варіанти'!N1097,1E+99),IF('07A_Конструктор'!$D$15="Так",'06A_Варіанти'!O1097,1E+99),IF('07A_Конструктор'!$D$16="Так",'06A_Варіанти'!P1097,1E+99),IF('07A_Конструктор'!$D$17="Так",'06A_Варіанти'!Q1097,1E+99),IF('06A_Варіанти'!R1097="",1E+99,'06A_Варіанти'!R1097))</f>
        <v>234.2</v>
      </c>
      <c r="P1106" s="2" t="str">
        <f t="shared" si="124"/>
        <v>5 т</v>
      </c>
      <c r="Q1106" s="2">
        <f t="shared" si="125"/>
        <v>14</v>
      </c>
      <c r="R1106" s="2">
        <f>IF(OR(C1106="РЦК макси",C1106="РЦЧ SKU"),"SKU-потік",IFERROR(VLOOKUP(D1106,'02_РЦ'!$A$3:$I$7,5,FALSE),0))</f>
        <v>500</v>
      </c>
      <c r="S1106" s="2" t="str">
        <f>IF(OR(C1106="РЦК макси",C1106="РЦЧ SKU"),"Не рахується в ліміт",IFERROR(VLOOKUP(D1106,'02_РЦ'!$A$3:$I$7,9,FALSE),"Немає РЦ"))</f>
        <v>В межах</v>
      </c>
    </row>
    <row r="1107" spans="1:19">
      <c r="A1107" s="2" t="str">
        <f>'06A_Варіанти'!A1098</f>
        <v>BASE_2685</v>
      </c>
      <c r="B1107" s="2" t="str">
        <f>'06A_Варіанти'!B1098</f>
        <v>TT_2685</v>
      </c>
      <c r="C1107" s="2" t="str">
        <f>'06A_Варіанти'!D1098</f>
        <v>Основний</v>
      </c>
      <c r="D1107" s="2" t="str">
        <f>'06A_Варіанти'!C1098</f>
        <v>РЦВ</v>
      </c>
      <c r="E1107" s="2" t="str">
        <f>'06A_Варіанти'!S1098</f>
        <v>DIRECT</v>
      </c>
      <c r="F1107" s="2" t="str">
        <f>IF(O1107='06A_Варіанти'!E1098,'06A_Варіанти'!E$1,IF(O1107='06A_Варіанти'!F1098,'06A_Варіанти'!F$1,IF(O1107='06A_Варіанти'!G1098,'06A_Варіанти'!G$1,IF(O1107='06A_Варіанти'!H1098,'06A_Варіанти'!H$1,IF(O1107='06A_Варіанти'!I1098,'06A_Варіанти'!I$1,IF(O1107='06A_Варіанти'!J1098,'06A_Варіанти'!J$1,IF(O1107='06A_Варіанти'!K1098,'06A_Варіанти'!K$1,IF(O1107='06A_Варіанти'!L1098,'06A_Варіанти'!L$1,IF(O1107='06A_Варіанти'!M1098,'06A_Варіанти'!M$1,IF(O1107='06A_Варіанти'!N1098,'06A_Варіанти'!N$1,IF(O1107='06A_Варіанти'!O1098,'06A_Варіанти'!O$1,IF(O1107='06A_Варіанти'!P1098,'06A_Варіанти'!P$1,IF(O1107='06A_Варіанти'!Q1098,'06A_Варіанти'!Q$1,IF(O1107='06A_Варіанти'!R1098,'06A_Варіанти'!R$1,"НЕМАЄ МАРШРУТУ"))))))))))))))</f>
        <v>DIRECT</v>
      </c>
      <c r="G1107" s="2" t="str">
        <f t="shared" si="119"/>
        <v>БЕЗ ЗМІН</v>
      </c>
      <c r="H1107" s="2">
        <f>IF(G1107="НЕМАЄ МАРШРУТУ",0,O1107-'06A_Варіанти'!T1098)</f>
        <v>0</v>
      </c>
      <c r="I1107" s="2">
        <f>IFERROR(INDEX('04_Потоки'!$E:$E,MATCH(A1107,'04_Потоки'!$A:$A,0)),0)</f>
        <v>2.2389999999999999</v>
      </c>
      <c r="J1107" s="2">
        <f t="shared" si="120"/>
        <v>1</v>
      </c>
      <c r="K1107" s="2">
        <f>IF(C1107="РЦК макси",0,2*'06A_Варіанти'!T1098*J1107)</f>
        <v>866.4</v>
      </c>
      <c r="L1107" s="2">
        <f t="shared" si="121"/>
        <v>866.4</v>
      </c>
      <c r="M1107" s="2">
        <f t="shared" si="122"/>
        <v>0</v>
      </c>
      <c r="N1107" s="9">
        <f t="shared" si="123"/>
        <v>0</v>
      </c>
      <c r="O1107" s="2">
        <f>MIN(IF('07A_Конструктор'!$D$5="Так",'06A_Варіанти'!E1098,1E+99),IF('07A_Конструктор'!$D$6="Так",'06A_Варіанти'!F1098,1E+99),IF('07A_Конструктор'!$D$7="Так",'06A_Варіанти'!G1098,1E+99),IF('07A_Конструктор'!$D$8="Так",'06A_Варіанти'!H1098,1E+99),IF('07A_Конструктор'!$D$9="Так",'06A_Варіанти'!I1098,1E+99),IF('07A_Конструктор'!$D$10="Так",'06A_Варіанти'!J1098,1E+99),IF('07A_Конструктор'!$D$11="Так",'06A_Варіанти'!K1098,1E+99),IF('07A_Конструктор'!$D$12="Так",'06A_Варіанти'!L1098,1E+99),IF('07A_Конструктор'!$D$13="Так",'06A_Варіанти'!M1098,1E+99),IF('07A_Конструктор'!$D$14="Так",'06A_Варіанти'!N1098,1E+99),IF('07A_Конструктор'!$D$15="Так",'06A_Варіанти'!O1098,1E+99),IF('07A_Конструктор'!$D$16="Так",'06A_Варіанти'!P1098,1E+99),IF('07A_Конструктор'!$D$17="Так",'06A_Варіанти'!Q1098,1E+99),IF('06A_Варіанти'!R1098="",1E+99,'06A_Варіанти'!R1098))</f>
        <v>433.2</v>
      </c>
      <c r="P1107" s="2" t="str">
        <f t="shared" si="124"/>
        <v>5 т</v>
      </c>
      <c r="Q1107" s="2">
        <f t="shared" si="125"/>
        <v>14</v>
      </c>
      <c r="R1107" s="2">
        <f>IF(OR(C1107="РЦК макси",C1107="РЦЧ SKU"),"SKU-потік",IFERROR(VLOOKUP(D1107,'02_РЦ'!$A$3:$I$7,5,FALSE),0))</f>
        <v>500</v>
      </c>
      <c r="S1107" s="2" t="str">
        <f>IF(OR(C1107="РЦК макси",C1107="РЦЧ SKU"),"Не рахується в ліміт",IFERROR(VLOOKUP(D1107,'02_РЦ'!$A$3:$I$7,9,FALSE),"Немає РЦ"))</f>
        <v>В межах</v>
      </c>
    </row>
    <row r="1108" spans="1:19">
      <c r="A1108" s="2" t="str">
        <f>'06A_Варіанти'!A1099</f>
        <v>BASE_2688</v>
      </c>
      <c r="B1108" s="2" t="str">
        <f>'06A_Варіанти'!B1099</f>
        <v>TT_2688</v>
      </c>
      <c r="C1108" s="2" t="str">
        <f>'06A_Варіанти'!D1099</f>
        <v>Основний</v>
      </c>
      <c r="D1108" s="2" t="str">
        <f>'06A_Варіанти'!C1099</f>
        <v>РЦП</v>
      </c>
      <c r="E1108" s="2" t="str">
        <f>'06A_Варіанти'!S1099</f>
        <v>DIRECT</v>
      </c>
      <c r="F1108" s="2" t="str">
        <f>IF(O1108='06A_Варіанти'!E1099,'06A_Варіанти'!E$1,IF(O1108='06A_Варіанти'!F1099,'06A_Варіанти'!F$1,IF(O1108='06A_Варіанти'!G1099,'06A_Варіанти'!G$1,IF(O1108='06A_Варіанти'!H1099,'06A_Варіанти'!H$1,IF(O1108='06A_Варіанти'!I1099,'06A_Варіанти'!I$1,IF(O1108='06A_Варіанти'!J1099,'06A_Варіанти'!J$1,IF(O1108='06A_Варіанти'!K1099,'06A_Варіанти'!K$1,IF(O1108='06A_Варіанти'!L1099,'06A_Варіанти'!L$1,IF(O1108='06A_Варіанти'!M1099,'06A_Варіанти'!M$1,IF(O1108='06A_Варіанти'!N1099,'06A_Варіанти'!N$1,IF(O1108='06A_Варіанти'!O1099,'06A_Варіанти'!O$1,IF(O1108='06A_Варіанти'!P1099,'06A_Варіанти'!P$1,IF(O1108='06A_Варіанти'!Q1099,'06A_Варіанти'!Q$1,IF(O1108='06A_Варіанти'!R1099,'06A_Варіанти'!R$1,"НЕМАЄ МАРШРУТУ"))))))))))))))</f>
        <v>DIRECT</v>
      </c>
      <c r="G1108" s="2" t="str">
        <f t="shared" si="119"/>
        <v>БЕЗ ЗМІН</v>
      </c>
      <c r="H1108" s="2">
        <f>IF(G1108="НЕМАЄ МАРШРУТУ",0,O1108-'06A_Варіанти'!T1099)</f>
        <v>0</v>
      </c>
      <c r="I1108" s="2">
        <f>IFERROR(INDEX('04_Потоки'!$E:$E,MATCH(A1108,'04_Потоки'!$A:$A,0)),0)</f>
        <v>2.2389999999999999</v>
      </c>
      <c r="J1108" s="2">
        <f t="shared" si="120"/>
        <v>1</v>
      </c>
      <c r="K1108" s="2">
        <f>IF(C1108="РЦК макси",0,2*'06A_Варіанти'!T1099*J1108)</f>
        <v>548.20000000000005</v>
      </c>
      <c r="L1108" s="2">
        <f t="shared" si="121"/>
        <v>548.20000000000005</v>
      </c>
      <c r="M1108" s="2">
        <f t="shared" si="122"/>
        <v>0</v>
      </c>
      <c r="N1108" s="9">
        <f t="shared" si="123"/>
        <v>0</v>
      </c>
      <c r="O1108" s="2">
        <f>MIN(IF('07A_Конструктор'!$D$5="Так",'06A_Варіанти'!E1099,1E+99),IF('07A_Конструктор'!$D$6="Так",'06A_Варіанти'!F1099,1E+99),IF('07A_Конструктор'!$D$7="Так",'06A_Варіанти'!G1099,1E+99),IF('07A_Конструктор'!$D$8="Так",'06A_Варіанти'!H1099,1E+99),IF('07A_Конструктор'!$D$9="Так",'06A_Варіанти'!I1099,1E+99),IF('07A_Конструктор'!$D$10="Так",'06A_Варіанти'!J1099,1E+99),IF('07A_Конструктор'!$D$11="Так",'06A_Варіанти'!K1099,1E+99),IF('07A_Конструктор'!$D$12="Так",'06A_Варіанти'!L1099,1E+99),IF('07A_Конструктор'!$D$13="Так",'06A_Варіанти'!M1099,1E+99),IF('07A_Конструктор'!$D$14="Так",'06A_Варіанти'!N1099,1E+99),IF('07A_Конструктор'!$D$15="Так",'06A_Варіанти'!O1099,1E+99),IF('07A_Конструктор'!$D$16="Так",'06A_Варіанти'!P1099,1E+99),IF('07A_Конструктор'!$D$17="Так",'06A_Варіанти'!Q1099,1E+99),IF('06A_Варіанти'!R1099="",1E+99,'06A_Варіанти'!R1099))</f>
        <v>274.10000000000002</v>
      </c>
      <c r="P1108" s="2" t="str">
        <f t="shared" si="124"/>
        <v>5 т</v>
      </c>
      <c r="Q1108" s="2">
        <f t="shared" si="125"/>
        <v>14</v>
      </c>
      <c r="R1108" s="2">
        <f>IF(OR(C1108="РЦК макси",C1108="РЦЧ SKU"),"SKU-потік",IFERROR(VLOOKUP(D1108,'02_РЦ'!$A$3:$I$7,5,FALSE),0))</f>
        <v>800</v>
      </c>
      <c r="S1108" s="2" t="str">
        <f>IF(OR(C1108="РЦК макси",C1108="РЦЧ SKU"),"Не рахується в ліміт",IFERROR(VLOOKUP(D1108,'02_РЦ'!$A$3:$I$7,9,FALSE),"Немає РЦ"))</f>
        <v>В межах</v>
      </c>
    </row>
    <row r="1109" spans="1:19">
      <c r="A1109" s="2" t="str">
        <f>'06A_Варіанти'!A1100</f>
        <v>BASE_2694</v>
      </c>
      <c r="B1109" s="2" t="str">
        <f>'06A_Варіанти'!B1100</f>
        <v>TT_2694</v>
      </c>
      <c r="C1109" s="2" t="str">
        <f>'06A_Варіанти'!D1100</f>
        <v>Основний</v>
      </c>
      <c r="D1109" s="2" t="str">
        <f>'06A_Варіанти'!C1100</f>
        <v>РЦВ</v>
      </c>
      <c r="E1109" s="2" t="str">
        <f>'06A_Варіанти'!S1100</f>
        <v>DIRECT</v>
      </c>
      <c r="F1109" s="2" t="str">
        <f>IF(O1109='06A_Варіанти'!E1100,'06A_Варіанти'!E$1,IF(O1109='06A_Варіанти'!F1100,'06A_Варіанти'!F$1,IF(O1109='06A_Варіанти'!G1100,'06A_Варіанти'!G$1,IF(O1109='06A_Варіанти'!H1100,'06A_Варіанти'!H$1,IF(O1109='06A_Варіанти'!I1100,'06A_Варіанти'!I$1,IF(O1109='06A_Варіанти'!J1100,'06A_Варіанти'!J$1,IF(O1109='06A_Варіанти'!K1100,'06A_Варіанти'!K$1,IF(O1109='06A_Варіанти'!L1100,'06A_Варіанти'!L$1,IF(O1109='06A_Варіанти'!M1100,'06A_Варіанти'!M$1,IF(O1109='06A_Варіанти'!N1100,'06A_Варіанти'!N$1,IF(O1109='06A_Варіанти'!O1100,'06A_Варіанти'!O$1,IF(O1109='06A_Варіанти'!P1100,'06A_Варіанти'!P$1,IF(O1109='06A_Варіанти'!Q1100,'06A_Варіанти'!Q$1,IF(O1109='06A_Варіанти'!R1100,'06A_Варіанти'!R$1,"НЕМАЄ МАРШРУТУ"))))))))))))))</f>
        <v>DIRECT</v>
      </c>
      <c r="G1109" s="2" t="str">
        <f t="shared" si="119"/>
        <v>БЕЗ ЗМІН</v>
      </c>
      <c r="H1109" s="2">
        <f>IF(G1109="НЕМАЄ МАРШРУТУ",0,O1109-'06A_Варіанти'!T1100)</f>
        <v>0</v>
      </c>
      <c r="I1109" s="2">
        <f>IFERROR(INDEX('04_Потоки'!$E:$E,MATCH(A1109,'04_Потоки'!$A:$A,0)),0)</f>
        <v>2.2389999999999999</v>
      </c>
      <c r="J1109" s="2">
        <f t="shared" si="120"/>
        <v>1</v>
      </c>
      <c r="K1109" s="2">
        <f>IF(C1109="РЦК макси",0,2*'06A_Варіанти'!T1100*J1109)</f>
        <v>434.2</v>
      </c>
      <c r="L1109" s="2">
        <f t="shared" si="121"/>
        <v>434.2</v>
      </c>
      <c r="M1109" s="2">
        <f t="shared" si="122"/>
        <v>0</v>
      </c>
      <c r="N1109" s="9">
        <f t="shared" si="123"/>
        <v>0</v>
      </c>
      <c r="O1109" s="2">
        <f>MIN(IF('07A_Конструктор'!$D$5="Так",'06A_Варіанти'!E1100,1E+99),IF('07A_Конструктор'!$D$6="Так",'06A_Варіанти'!F1100,1E+99),IF('07A_Конструктор'!$D$7="Так",'06A_Варіанти'!G1100,1E+99),IF('07A_Конструктор'!$D$8="Так",'06A_Варіанти'!H1100,1E+99),IF('07A_Конструктор'!$D$9="Так",'06A_Варіанти'!I1100,1E+99),IF('07A_Конструктор'!$D$10="Так",'06A_Варіанти'!J1100,1E+99),IF('07A_Конструктор'!$D$11="Так",'06A_Варіанти'!K1100,1E+99),IF('07A_Конструктор'!$D$12="Так",'06A_Варіанти'!L1100,1E+99),IF('07A_Конструктор'!$D$13="Так",'06A_Варіанти'!M1100,1E+99),IF('07A_Конструктор'!$D$14="Так",'06A_Варіанти'!N1100,1E+99),IF('07A_Конструктор'!$D$15="Так",'06A_Варіанти'!O1100,1E+99),IF('07A_Конструктор'!$D$16="Так",'06A_Варіанти'!P1100,1E+99),IF('07A_Конструктор'!$D$17="Так",'06A_Варіанти'!Q1100,1E+99),IF('06A_Варіанти'!R1100="",1E+99,'06A_Варіанти'!R1100))</f>
        <v>217.1</v>
      </c>
      <c r="P1109" s="2" t="str">
        <f t="shared" si="124"/>
        <v>5 т</v>
      </c>
      <c r="Q1109" s="2">
        <f t="shared" si="125"/>
        <v>14</v>
      </c>
      <c r="R1109" s="2">
        <f>IF(OR(C1109="РЦК макси",C1109="РЦЧ SKU"),"SKU-потік",IFERROR(VLOOKUP(D1109,'02_РЦ'!$A$3:$I$7,5,FALSE),0))</f>
        <v>500</v>
      </c>
      <c r="S1109" s="2" t="str">
        <f>IF(OR(C1109="РЦК макси",C1109="РЦЧ SKU"),"Не рахується в ліміт",IFERROR(VLOOKUP(D1109,'02_РЦ'!$A$3:$I$7,9,FALSE),"Немає РЦ"))</f>
        <v>В межах</v>
      </c>
    </row>
    <row r="1110" spans="1:19">
      <c r="A1110" s="2" t="str">
        <f>'06A_Варіанти'!A1101</f>
        <v>BASE_2692</v>
      </c>
      <c r="B1110" s="2" t="str">
        <f>'06A_Варіанти'!B1101</f>
        <v>TT_2692</v>
      </c>
      <c r="C1110" s="2" t="str">
        <f>'06A_Варіанти'!D1101</f>
        <v>Основний</v>
      </c>
      <c r="D1110" s="2" t="str">
        <f>'06A_Варіанти'!C1101</f>
        <v>РЦВ</v>
      </c>
      <c r="E1110" s="2" t="str">
        <f>'06A_Варіанти'!S1101</f>
        <v>DIRECT</v>
      </c>
      <c r="F1110" s="2" t="str">
        <f>IF(O1110='06A_Варіанти'!E1101,'06A_Варіанти'!E$1,IF(O1110='06A_Варіанти'!F1101,'06A_Варіанти'!F$1,IF(O1110='06A_Варіанти'!G1101,'06A_Варіанти'!G$1,IF(O1110='06A_Варіанти'!H1101,'06A_Варіанти'!H$1,IF(O1110='06A_Варіанти'!I1101,'06A_Варіанти'!I$1,IF(O1110='06A_Варіанти'!J1101,'06A_Варіанти'!J$1,IF(O1110='06A_Варіанти'!K1101,'06A_Варіанти'!K$1,IF(O1110='06A_Варіанти'!L1101,'06A_Варіанти'!L$1,IF(O1110='06A_Варіанти'!M1101,'06A_Варіанти'!M$1,IF(O1110='06A_Варіанти'!N1101,'06A_Варіанти'!N$1,IF(O1110='06A_Варіанти'!O1101,'06A_Варіанти'!O$1,IF(O1110='06A_Варіанти'!P1101,'06A_Варіанти'!P$1,IF(O1110='06A_Варіанти'!Q1101,'06A_Варіанти'!Q$1,IF(O1110='06A_Варіанти'!R1101,'06A_Варіанти'!R$1,"НЕМАЄ МАРШРУТУ"))))))))))))))</f>
        <v>DIRECT</v>
      </c>
      <c r="G1110" s="2" t="str">
        <f t="shared" si="119"/>
        <v>БЕЗ ЗМІН</v>
      </c>
      <c r="H1110" s="2">
        <f>IF(G1110="НЕМАЄ МАРШРУТУ",0,O1110-'06A_Варіанти'!T1101)</f>
        <v>0</v>
      </c>
      <c r="I1110" s="2">
        <f>IFERROR(INDEX('04_Потоки'!$E:$E,MATCH(A1110,'04_Потоки'!$A:$A,0)),0)</f>
        <v>2.2389999999999999</v>
      </c>
      <c r="J1110" s="2">
        <f t="shared" si="120"/>
        <v>1</v>
      </c>
      <c r="K1110" s="2">
        <f>IF(C1110="РЦК макси",0,2*'06A_Варіанти'!T1101*J1110)</f>
        <v>462</v>
      </c>
      <c r="L1110" s="2">
        <f t="shared" si="121"/>
        <v>462</v>
      </c>
      <c r="M1110" s="2">
        <f t="shared" si="122"/>
        <v>0</v>
      </c>
      <c r="N1110" s="9">
        <f t="shared" si="123"/>
        <v>0</v>
      </c>
      <c r="O1110" s="2">
        <f>MIN(IF('07A_Конструктор'!$D$5="Так",'06A_Варіанти'!E1101,1E+99),IF('07A_Конструктор'!$D$6="Так",'06A_Варіанти'!F1101,1E+99),IF('07A_Конструктор'!$D$7="Так",'06A_Варіанти'!G1101,1E+99),IF('07A_Конструктор'!$D$8="Так",'06A_Варіанти'!H1101,1E+99),IF('07A_Конструктор'!$D$9="Так",'06A_Варіанти'!I1101,1E+99),IF('07A_Конструктор'!$D$10="Так",'06A_Варіанти'!J1101,1E+99),IF('07A_Конструктор'!$D$11="Так",'06A_Варіанти'!K1101,1E+99),IF('07A_Конструктор'!$D$12="Так",'06A_Варіанти'!L1101,1E+99),IF('07A_Конструктор'!$D$13="Так",'06A_Варіанти'!M1101,1E+99),IF('07A_Конструктор'!$D$14="Так",'06A_Варіанти'!N1101,1E+99),IF('07A_Конструктор'!$D$15="Так",'06A_Варіанти'!O1101,1E+99),IF('07A_Конструктор'!$D$16="Так",'06A_Варіанти'!P1101,1E+99),IF('07A_Конструктор'!$D$17="Так",'06A_Варіанти'!Q1101,1E+99),IF('06A_Варіанти'!R1101="",1E+99,'06A_Варіанти'!R1101))</f>
        <v>231</v>
      </c>
      <c r="P1110" s="2" t="str">
        <f t="shared" si="124"/>
        <v>5 т</v>
      </c>
      <c r="Q1110" s="2">
        <f t="shared" si="125"/>
        <v>14</v>
      </c>
      <c r="R1110" s="2">
        <f>IF(OR(C1110="РЦК макси",C1110="РЦЧ SKU"),"SKU-потік",IFERROR(VLOOKUP(D1110,'02_РЦ'!$A$3:$I$7,5,FALSE),0))</f>
        <v>500</v>
      </c>
      <c r="S1110" s="2" t="str">
        <f>IF(OR(C1110="РЦК макси",C1110="РЦЧ SKU"),"Не рахується в ліміт",IFERROR(VLOOKUP(D1110,'02_РЦ'!$A$3:$I$7,9,FALSE),"Немає РЦ"))</f>
        <v>В межах</v>
      </c>
    </row>
    <row r="1111" spans="1:19">
      <c r="A1111" s="2" t="str">
        <f>'06A_Варіанти'!A1102</f>
        <v>BASE_2697</v>
      </c>
      <c r="B1111" s="2" t="str">
        <f>'06A_Варіанти'!B1102</f>
        <v>TT_2697</v>
      </c>
      <c r="C1111" s="2" t="str">
        <f>'06A_Варіанти'!D1102</f>
        <v>Основний</v>
      </c>
      <c r="D1111" s="2" t="str">
        <f>'06A_Варіанти'!C1102</f>
        <v>РЦВ</v>
      </c>
      <c r="E1111" s="2" t="str">
        <f>'06A_Варіанти'!S1102</f>
        <v>DIRECT</v>
      </c>
      <c r="F1111" s="2" t="str">
        <f>IF(O1111='06A_Варіанти'!E1102,'06A_Варіанти'!E$1,IF(O1111='06A_Варіанти'!F1102,'06A_Варіанти'!F$1,IF(O1111='06A_Варіанти'!G1102,'06A_Варіанти'!G$1,IF(O1111='06A_Варіанти'!H1102,'06A_Варіанти'!H$1,IF(O1111='06A_Варіанти'!I1102,'06A_Варіанти'!I$1,IF(O1111='06A_Варіанти'!J1102,'06A_Варіанти'!J$1,IF(O1111='06A_Варіанти'!K1102,'06A_Варіанти'!K$1,IF(O1111='06A_Варіанти'!L1102,'06A_Варіанти'!L$1,IF(O1111='06A_Варіанти'!M1102,'06A_Варіанти'!M$1,IF(O1111='06A_Варіанти'!N1102,'06A_Варіанти'!N$1,IF(O1111='06A_Варіанти'!O1102,'06A_Варіанти'!O$1,IF(O1111='06A_Варіанти'!P1102,'06A_Варіанти'!P$1,IF(O1111='06A_Варіанти'!Q1102,'06A_Варіанти'!Q$1,IF(O1111='06A_Варіанти'!R1102,'06A_Варіанти'!R$1,"НЕМАЄ МАРШРУТУ"))))))))))))))</f>
        <v>DIRECT</v>
      </c>
      <c r="G1111" s="2" t="str">
        <f t="shared" si="119"/>
        <v>БЕЗ ЗМІН</v>
      </c>
      <c r="H1111" s="2">
        <f>IF(G1111="НЕМАЄ МАРШРУТУ",0,O1111-'06A_Варіанти'!T1102)</f>
        <v>0</v>
      </c>
      <c r="I1111" s="2">
        <f>IFERROR(INDEX('04_Потоки'!$E:$E,MATCH(A1111,'04_Потоки'!$A:$A,0)),0)</f>
        <v>2.2389999999999999</v>
      </c>
      <c r="J1111" s="2">
        <f t="shared" si="120"/>
        <v>1</v>
      </c>
      <c r="K1111" s="2">
        <f>IF(C1111="РЦК макси",0,2*'06A_Варіанти'!T1102*J1111)</f>
        <v>436</v>
      </c>
      <c r="L1111" s="2">
        <f t="shared" si="121"/>
        <v>436</v>
      </c>
      <c r="M1111" s="2">
        <f t="shared" si="122"/>
        <v>0</v>
      </c>
      <c r="N1111" s="9">
        <f t="shared" si="123"/>
        <v>0</v>
      </c>
      <c r="O1111" s="2">
        <f>MIN(IF('07A_Конструктор'!$D$5="Так",'06A_Варіанти'!E1102,1E+99),IF('07A_Конструктор'!$D$6="Так",'06A_Варіанти'!F1102,1E+99),IF('07A_Конструктор'!$D$7="Так",'06A_Варіанти'!G1102,1E+99),IF('07A_Конструктор'!$D$8="Так",'06A_Варіанти'!H1102,1E+99),IF('07A_Конструктор'!$D$9="Так",'06A_Варіанти'!I1102,1E+99),IF('07A_Конструктор'!$D$10="Так",'06A_Варіанти'!J1102,1E+99),IF('07A_Конструктор'!$D$11="Так",'06A_Варіанти'!K1102,1E+99),IF('07A_Конструктор'!$D$12="Так",'06A_Варіанти'!L1102,1E+99),IF('07A_Конструктор'!$D$13="Так",'06A_Варіанти'!M1102,1E+99),IF('07A_Конструктор'!$D$14="Так",'06A_Варіанти'!N1102,1E+99),IF('07A_Конструктор'!$D$15="Так",'06A_Варіанти'!O1102,1E+99),IF('07A_Конструктор'!$D$16="Так",'06A_Варіанти'!P1102,1E+99),IF('07A_Конструктор'!$D$17="Так",'06A_Варіанти'!Q1102,1E+99),IF('06A_Варіанти'!R1102="",1E+99,'06A_Варіанти'!R1102))</f>
        <v>218</v>
      </c>
      <c r="P1111" s="2" t="str">
        <f t="shared" si="124"/>
        <v>5 т</v>
      </c>
      <c r="Q1111" s="2">
        <f t="shared" si="125"/>
        <v>14</v>
      </c>
      <c r="R1111" s="2">
        <f>IF(OR(C1111="РЦК макси",C1111="РЦЧ SKU"),"SKU-потік",IFERROR(VLOOKUP(D1111,'02_РЦ'!$A$3:$I$7,5,FALSE),0))</f>
        <v>500</v>
      </c>
      <c r="S1111" s="2" t="str">
        <f>IF(OR(C1111="РЦК макси",C1111="РЦЧ SKU"),"Не рахується в ліміт",IFERROR(VLOOKUP(D1111,'02_РЦ'!$A$3:$I$7,9,FALSE),"Немає РЦ"))</f>
        <v>В межах</v>
      </c>
    </row>
    <row r="1112" spans="1:19">
      <c r="A1112" s="2" t="str">
        <f>'06A_Варіанти'!A1103</f>
        <v>BASE_2701</v>
      </c>
      <c r="B1112" s="2" t="str">
        <f>'06A_Варіанти'!B1103</f>
        <v>TT_2701</v>
      </c>
      <c r="C1112" s="2" t="str">
        <f>'06A_Варіанти'!D1103</f>
        <v>Основний</v>
      </c>
      <c r="D1112" s="2" t="str">
        <f>'06A_Варіанти'!C1103</f>
        <v>РЦВ</v>
      </c>
      <c r="E1112" s="2" t="str">
        <f>'06A_Варіанти'!S1103</f>
        <v>DIRECT</v>
      </c>
      <c r="F1112" s="2" t="str">
        <f>IF(O1112='06A_Варіанти'!E1103,'06A_Варіанти'!E$1,IF(O1112='06A_Варіанти'!F1103,'06A_Варіанти'!F$1,IF(O1112='06A_Варіанти'!G1103,'06A_Варіанти'!G$1,IF(O1112='06A_Варіанти'!H1103,'06A_Варіанти'!H$1,IF(O1112='06A_Варіанти'!I1103,'06A_Варіанти'!I$1,IF(O1112='06A_Варіанти'!J1103,'06A_Варіанти'!J$1,IF(O1112='06A_Варіанти'!K1103,'06A_Варіанти'!K$1,IF(O1112='06A_Варіанти'!L1103,'06A_Варіанти'!L$1,IF(O1112='06A_Варіанти'!M1103,'06A_Варіанти'!M$1,IF(O1112='06A_Варіанти'!N1103,'06A_Варіанти'!N$1,IF(O1112='06A_Варіанти'!O1103,'06A_Варіанти'!O$1,IF(O1112='06A_Варіанти'!P1103,'06A_Варіанти'!P$1,IF(O1112='06A_Варіанти'!Q1103,'06A_Варіанти'!Q$1,IF(O1112='06A_Варіанти'!R1103,'06A_Варіанти'!R$1,"НЕМАЄ МАРШРУТУ"))))))))))))))</f>
        <v>DIRECT</v>
      </c>
      <c r="G1112" s="2" t="str">
        <f t="shared" si="119"/>
        <v>БЕЗ ЗМІН</v>
      </c>
      <c r="H1112" s="2">
        <f>IF(G1112="НЕМАЄ МАРШРУТУ",0,O1112-'06A_Варіанти'!T1103)</f>
        <v>0</v>
      </c>
      <c r="I1112" s="2">
        <f>IFERROR(INDEX('04_Потоки'!$E:$E,MATCH(A1112,'04_Потоки'!$A:$A,0)),0)</f>
        <v>2.2389999999999999</v>
      </c>
      <c r="J1112" s="2">
        <f t="shared" si="120"/>
        <v>1</v>
      </c>
      <c r="K1112" s="2">
        <f>IF(C1112="РЦК макси",0,2*'06A_Варіанти'!T1103*J1112)</f>
        <v>887.8</v>
      </c>
      <c r="L1112" s="2">
        <f t="shared" si="121"/>
        <v>887.8</v>
      </c>
      <c r="M1112" s="2">
        <f t="shared" si="122"/>
        <v>0</v>
      </c>
      <c r="N1112" s="9">
        <f t="shared" si="123"/>
        <v>0</v>
      </c>
      <c r="O1112" s="2">
        <f>MIN(IF('07A_Конструктор'!$D$5="Так",'06A_Варіанти'!E1103,1E+99),IF('07A_Конструктор'!$D$6="Так",'06A_Варіанти'!F1103,1E+99),IF('07A_Конструктор'!$D$7="Так",'06A_Варіанти'!G1103,1E+99),IF('07A_Конструктор'!$D$8="Так",'06A_Варіанти'!H1103,1E+99),IF('07A_Конструктор'!$D$9="Так",'06A_Варіанти'!I1103,1E+99),IF('07A_Конструктор'!$D$10="Так",'06A_Варіанти'!J1103,1E+99),IF('07A_Конструктор'!$D$11="Так",'06A_Варіанти'!K1103,1E+99),IF('07A_Конструктор'!$D$12="Так",'06A_Варіанти'!L1103,1E+99),IF('07A_Конструктор'!$D$13="Так",'06A_Варіанти'!M1103,1E+99),IF('07A_Конструктор'!$D$14="Так",'06A_Варіанти'!N1103,1E+99),IF('07A_Конструктор'!$D$15="Так",'06A_Варіанти'!O1103,1E+99),IF('07A_Конструктор'!$D$16="Так",'06A_Варіанти'!P1103,1E+99),IF('07A_Конструктор'!$D$17="Так",'06A_Варіанти'!Q1103,1E+99),IF('06A_Варіанти'!R1103="",1E+99,'06A_Варіанти'!R1103))</f>
        <v>443.9</v>
      </c>
      <c r="P1112" s="2" t="str">
        <f t="shared" si="124"/>
        <v>5 т</v>
      </c>
      <c r="Q1112" s="2">
        <f t="shared" si="125"/>
        <v>14</v>
      </c>
      <c r="R1112" s="2">
        <f>IF(OR(C1112="РЦК макси",C1112="РЦЧ SKU"),"SKU-потік",IFERROR(VLOOKUP(D1112,'02_РЦ'!$A$3:$I$7,5,FALSE),0))</f>
        <v>500</v>
      </c>
      <c r="S1112" s="2" t="str">
        <f>IF(OR(C1112="РЦК макси",C1112="РЦЧ SKU"),"Не рахується в ліміт",IFERROR(VLOOKUP(D1112,'02_РЦ'!$A$3:$I$7,9,FALSE),"Немає РЦ"))</f>
        <v>В межах</v>
      </c>
    </row>
    <row r="1113" spans="1:19">
      <c r="A1113" s="2" t="str">
        <f>'06A_Варіанти'!A1104</f>
        <v>BASE_2703</v>
      </c>
      <c r="B1113" s="2" t="str">
        <f>'06A_Варіанти'!B1104</f>
        <v>TT_2703</v>
      </c>
      <c r="C1113" s="2" t="str">
        <f>'06A_Варіанти'!D1104</f>
        <v>Основний</v>
      </c>
      <c r="D1113" s="2" t="str">
        <f>'06A_Варіанти'!C1104</f>
        <v>РЦВ</v>
      </c>
      <c r="E1113" s="2" t="str">
        <f>'06A_Варіанти'!S1104</f>
        <v>DIRECT</v>
      </c>
      <c r="F1113" s="2" t="str">
        <f>IF(O1113='06A_Варіанти'!E1104,'06A_Варіанти'!E$1,IF(O1113='06A_Варіанти'!F1104,'06A_Варіанти'!F$1,IF(O1113='06A_Варіанти'!G1104,'06A_Варіанти'!G$1,IF(O1113='06A_Варіанти'!H1104,'06A_Варіанти'!H$1,IF(O1113='06A_Варіанти'!I1104,'06A_Варіанти'!I$1,IF(O1113='06A_Варіанти'!J1104,'06A_Варіанти'!J$1,IF(O1113='06A_Варіанти'!K1104,'06A_Варіанти'!K$1,IF(O1113='06A_Варіанти'!L1104,'06A_Варіанти'!L$1,IF(O1113='06A_Варіанти'!M1104,'06A_Варіанти'!M$1,IF(O1113='06A_Варіанти'!N1104,'06A_Варіанти'!N$1,IF(O1113='06A_Варіанти'!O1104,'06A_Варіанти'!O$1,IF(O1113='06A_Варіанти'!P1104,'06A_Варіанти'!P$1,IF(O1113='06A_Варіанти'!Q1104,'06A_Варіанти'!Q$1,IF(O1113='06A_Варіанти'!R1104,'06A_Варіанти'!R$1,"НЕМАЄ МАРШРУТУ"))))))))))))))</f>
        <v>DIRECT</v>
      </c>
      <c r="G1113" s="2" t="str">
        <f t="shared" si="119"/>
        <v>БЕЗ ЗМІН</v>
      </c>
      <c r="H1113" s="2">
        <f>IF(G1113="НЕМАЄ МАРШРУТУ",0,O1113-'06A_Варіанти'!T1104)</f>
        <v>0</v>
      </c>
      <c r="I1113" s="2">
        <f>IFERROR(INDEX('04_Потоки'!$E:$E,MATCH(A1113,'04_Потоки'!$A:$A,0)),0)</f>
        <v>2.2389999999999999</v>
      </c>
      <c r="J1113" s="2">
        <f t="shared" si="120"/>
        <v>1</v>
      </c>
      <c r="K1113" s="2">
        <f>IF(C1113="РЦК макси",0,2*'06A_Варіанти'!T1104*J1113)</f>
        <v>807.2</v>
      </c>
      <c r="L1113" s="2">
        <f t="shared" si="121"/>
        <v>807.2</v>
      </c>
      <c r="M1113" s="2">
        <f t="shared" si="122"/>
        <v>0</v>
      </c>
      <c r="N1113" s="9">
        <f t="shared" si="123"/>
        <v>0</v>
      </c>
      <c r="O1113" s="2">
        <f>MIN(IF('07A_Конструктор'!$D$5="Так",'06A_Варіанти'!E1104,1E+99),IF('07A_Конструктор'!$D$6="Так",'06A_Варіанти'!F1104,1E+99),IF('07A_Конструктор'!$D$7="Так",'06A_Варіанти'!G1104,1E+99),IF('07A_Конструктор'!$D$8="Так",'06A_Варіанти'!H1104,1E+99),IF('07A_Конструктор'!$D$9="Так",'06A_Варіанти'!I1104,1E+99),IF('07A_Конструктор'!$D$10="Так",'06A_Варіанти'!J1104,1E+99),IF('07A_Конструктор'!$D$11="Так",'06A_Варіанти'!K1104,1E+99),IF('07A_Конструктор'!$D$12="Так",'06A_Варіанти'!L1104,1E+99),IF('07A_Конструктор'!$D$13="Так",'06A_Варіанти'!M1104,1E+99),IF('07A_Конструктор'!$D$14="Так",'06A_Варіанти'!N1104,1E+99),IF('07A_Конструктор'!$D$15="Так",'06A_Варіанти'!O1104,1E+99),IF('07A_Конструктор'!$D$16="Так",'06A_Варіанти'!P1104,1E+99),IF('07A_Конструктор'!$D$17="Так",'06A_Варіанти'!Q1104,1E+99),IF('06A_Варіанти'!R1104="",1E+99,'06A_Варіанти'!R1104))</f>
        <v>403.6</v>
      </c>
      <c r="P1113" s="2" t="str">
        <f t="shared" si="124"/>
        <v>5 т</v>
      </c>
      <c r="Q1113" s="2">
        <f t="shared" si="125"/>
        <v>14</v>
      </c>
      <c r="R1113" s="2">
        <f>IF(OR(C1113="РЦК макси",C1113="РЦЧ SKU"),"SKU-потік",IFERROR(VLOOKUP(D1113,'02_РЦ'!$A$3:$I$7,5,FALSE),0))</f>
        <v>500</v>
      </c>
      <c r="S1113" s="2" t="str">
        <f>IF(OR(C1113="РЦК макси",C1113="РЦЧ SKU"),"Не рахується в ліміт",IFERROR(VLOOKUP(D1113,'02_РЦ'!$A$3:$I$7,9,FALSE),"Немає РЦ"))</f>
        <v>В межах</v>
      </c>
    </row>
    <row r="1114" spans="1:19">
      <c r="A1114" s="2" t="str">
        <f>'06A_Варіанти'!A1105</f>
        <v>BASE_2704</v>
      </c>
      <c r="B1114" s="2" t="str">
        <f>'06A_Варіанти'!B1105</f>
        <v>TT_2704</v>
      </c>
      <c r="C1114" s="2" t="str">
        <f>'06A_Варіанти'!D1105</f>
        <v>Основний</v>
      </c>
      <c r="D1114" s="2" t="str">
        <f>'06A_Варіанти'!C1105</f>
        <v>РЦВ</v>
      </c>
      <c r="E1114" s="2" t="str">
        <f>'06A_Варіанти'!S1105</f>
        <v>DIRECT</v>
      </c>
      <c r="F1114" s="2" t="str">
        <f>IF(O1114='06A_Варіанти'!E1105,'06A_Варіанти'!E$1,IF(O1114='06A_Варіанти'!F1105,'06A_Варіанти'!F$1,IF(O1114='06A_Варіанти'!G1105,'06A_Варіанти'!G$1,IF(O1114='06A_Варіанти'!H1105,'06A_Варіанти'!H$1,IF(O1114='06A_Варіанти'!I1105,'06A_Варіанти'!I$1,IF(O1114='06A_Варіанти'!J1105,'06A_Варіанти'!J$1,IF(O1114='06A_Варіанти'!K1105,'06A_Варіанти'!K$1,IF(O1114='06A_Варіанти'!L1105,'06A_Варіанти'!L$1,IF(O1114='06A_Варіанти'!M1105,'06A_Варіанти'!M$1,IF(O1114='06A_Варіанти'!N1105,'06A_Варіанти'!N$1,IF(O1114='06A_Варіанти'!O1105,'06A_Варіанти'!O$1,IF(O1114='06A_Варіанти'!P1105,'06A_Варіанти'!P$1,IF(O1114='06A_Варіанти'!Q1105,'06A_Варіанти'!Q$1,IF(O1114='06A_Варіанти'!R1105,'06A_Варіанти'!R$1,"НЕМАЄ МАРШРУТУ"))))))))))))))</f>
        <v>DIRECT</v>
      </c>
      <c r="G1114" s="2" t="str">
        <f t="shared" si="119"/>
        <v>БЕЗ ЗМІН</v>
      </c>
      <c r="H1114" s="2">
        <f>IF(G1114="НЕМАЄ МАРШРУТУ",0,O1114-'06A_Варіанти'!T1105)</f>
        <v>0</v>
      </c>
      <c r="I1114" s="2">
        <f>IFERROR(INDEX('04_Потоки'!$E:$E,MATCH(A1114,'04_Потоки'!$A:$A,0)),0)</f>
        <v>2.2389999999999999</v>
      </c>
      <c r="J1114" s="2">
        <f t="shared" si="120"/>
        <v>1</v>
      </c>
      <c r="K1114" s="2">
        <f>IF(C1114="РЦК макси",0,2*'06A_Варіанти'!T1105*J1114)</f>
        <v>829.2</v>
      </c>
      <c r="L1114" s="2">
        <f t="shared" si="121"/>
        <v>829.2</v>
      </c>
      <c r="M1114" s="2">
        <f t="shared" si="122"/>
        <v>0</v>
      </c>
      <c r="N1114" s="9">
        <f t="shared" si="123"/>
        <v>0</v>
      </c>
      <c r="O1114" s="2">
        <f>MIN(IF('07A_Конструктор'!$D$5="Так",'06A_Варіанти'!E1105,1E+99),IF('07A_Конструктор'!$D$6="Так",'06A_Варіанти'!F1105,1E+99),IF('07A_Конструктор'!$D$7="Так",'06A_Варіанти'!G1105,1E+99),IF('07A_Конструктор'!$D$8="Так",'06A_Варіанти'!H1105,1E+99),IF('07A_Конструктор'!$D$9="Так",'06A_Варіанти'!I1105,1E+99),IF('07A_Конструктор'!$D$10="Так",'06A_Варіанти'!J1105,1E+99),IF('07A_Конструктор'!$D$11="Так",'06A_Варіанти'!K1105,1E+99),IF('07A_Конструктор'!$D$12="Так",'06A_Варіанти'!L1105,1E+99),IF('07A_Конструктор'!$D$13="Так",'06A_Варіанти'!M1105,1E+99),IF('07A_Конструктор'!$D$14="Так",'06A_Варіанти'!N1105,1E+99),IF('07A_Конструктор'!$D$15="Так",'06A_Варіанти'!O1105,1E+99),IF('07A_Конструктор'!$D$16="Так",'06A_Варіанти'!P1105,1E+99),IF('07A_Конструктор'!$D$17="Так",'06A_Варіанти'!Q1105,1E+99),IF('06A_Варіанти'!R1105="",1E+99,'06A_Варіанти'!R1105))</f>
        <v>414.6</v>
      </c>
      <c r="P1114" s="2" t="str">
        <f t="shared" si="124"/>
        <v>5 т</v>
      </c>
      <c r="Q1114" s="2">
        <f t="shared" si="125"/>
        <v>14</v>
      </c>
      <c r="R1114" s="2">
        <f>IF(OR(C1114="РЦК макси",C1114="РЦЧ SKU"),"SKU-потік",IFERROR(VLOOKUP(D1114,'02_РЦ'!$A$3:$I$7,5,FALSE),0))</f>
        <v>500</v>
      </c>
      <c r="S1114" s="2" t="str">
        <f>IF(OR(C1114="РЦК макси",C1114="РЦЧ SKU"),"Не рахується в ліміт",IFERROR(VLOOKUP(D1114,'02_РЦ'!$A$3:$I$7,9,FALSE),"Немає РЦ"))</f>
        <v>В межах</v>
      </c>
    </row>
    <row r="1115" spans="1:19">
      <c r="A1115" s="2" t="str">
        <f>'06A_Варіанти'!A1106</f>
        <v>BASE_2708</v>
      </c>
      <c r="B1115" s="2" t="str">
        <f>'06A_Варіанти'!B1106</f>
        <v>TT_2708</v>
      </c>
      <c r="C1115" s="2" t="str">
        <f>'06A_Варіанти'!D1106</f>
        <v>Основний</v>
      </c>
      <c r="D1115" s="2" t="str">
        <f>'06A_Варіанти'!C1106</f>
        <v>РЦВ</v>
      </c>
      <c r="E1115" s="2" t="str">
        <f>'06A_Варіанти'!S1106</f>
        <v>DIRECT</v>
      </c>
      <c r="F1115" s="2" t="str">
        <f>IF(O1115='06A_Варіанти'!E1106,'06A_Варіанти'!E$1,IF(O1115='06A_Варіанти'!F1106,'06A_Варіанти'!F$1,IF(O1115='06A_Варіанти'!G1106,'06A_Варіанти'!G$1,IF(O1115='06A_Варіанти'!H1106,'06A_Варіанти'!H$1,IF(O1115='06A_Варіанти'!I1106,'06A_Варіанти'!I$1,IF(O1115='06A_Варіанти'!J1106,'06A_Варіанти'!J$1,IF(O1115='06A_Варіанти'!K1106,'06A_Варіанти'!K$1,IF(O1115='06A_Варіанти'!L1106,'06A_Варіанти'!L$1,IF(O1115='06A_Варіанти'!M1106,'06A_Варіанти'!M$1,IF(O1115='06A_Варіанти'!N1106,'06A_Варіанти'!N$1,IF(O1115='06A_Варіанти'!O1106,'06A_Варіанти'!O$1,IF(O1115='06A_Варіанти'!P1106,'06A_Варіанти'!P$1,IF(O1115='06A_Варіанти'!Q1106,'06A_Варіанти'!Q$1,IF(O1115='06A_Варіанти'!R1106,'06A_Варіанти'!R$1,"НЕМАЄ МАРШРУТУ"))))))))))))))</f>
        <v>DIRECT</v>
      </c>
      <c r="G1115" s="2" t="str">
        <f t="shared" si="119"/>
        <v>БЕЗ ЗМІН</v>
      </c>
      <c r="H1115" s="2">
        <f>IF(G1115="НЕМАЄ МАРШРУТУ",0,O1115-'06A_Варіанти'!T1106)</f>
        <v>0</v>
      </c>
      <c r="I1115" s="2">
        <f>IFERROR(INDEX('04_Потоки'!$E:$E,MATCH(A1115,'04_Потоки'!$A:$A,0)),0)</f>
        <v>2.2389999999999999</v>
      </c>
      <c r="J1115" s="2">
        <f t="shared" si="120"/>
        <v>1</v>
      </c>
      <c r="K1115" s="2">
        <f>IF(C1115="РЦК макси",0,2*'06A_Варіанти'!T1106*J1115)</f>
        <v>873.2</v>
      </c>
      <c r="L1115" s="2">
        <f t="shared" si="121"/>
        <v>873.2</v>
      </c>
      <c r="M1115" s="2">
        <f t="shared" si="122"/>
        <v>0</v>
      </c>
      <c r="N1115" s="9">
        <f t="shared" si="123"/>
        <v>0</v>
      </c>
      <c r="O1115" s="2">
        <f>MIN(IF('07A_Конструктор'!$D$5="Так",'06A_Варіанти'!E1106,1E+99),IF('07A_Конструктор'!$D$6="Так",'06A_Варіанти'!F1106,1E+99),IF('07A_Конструктор'!$D$7="Так",'06A_Варіанти'!G1106,1E+99),IF('07A_Конструктор'!$D$8="Так",'06A_Варіанти'!H1106,1E+99),IF('07A_Конструктор'!$D$9="Так",'06A_Варіанти'!I1106,1E+99),IF('07A_Конструктор'!$D$10="Так",'06A_Варіанти'!J1106,1E+99),IF('07A_Конструктор'!$D$11="Так",'06A_Варіанти'!K1106,1E+99),IF('07A_Конструктор'!$D$12="Так",'06A_Варіанти'!L1106,1E+99),IF('07A_Конструктор'!$D$13="Так",'06A_Варіанти'!M1106,1E+99),IF('07A_Конструктор'!$D$14="Так",'06A_Варіанти'!N1106,1E+99),IF('07A_Конструктор'!$D$15="Так",'06A_Варіанти'!O1106,1E+99),IF('07A_Конструктор'!$D$16="Так",'06A_Варіанти'!P1106,1E+99),IF('07A_Конструктор'!$D$17="Так",'06A_Варіанти'!Q1106,1E+99),IF('06A_Варіанти'!R1106="",1E+99,'06A_Варіанти'!R1106))</f>
        <v>436.6</v>
      </c>
      <c r="P1115" s="2" t="str">
        <f t="shared" si="124"/>
        <v>5 т</v>
      </c>
      <c r="Q1115" s="2">
        <f t="shared" si="125"/>
        <v>14</v>
      </c>
      <c r="R1115" s="2">
        <f>IF(OR(C1115="РЦК макси",C1115="РЦЧ SKU"),"SKU-потік",IFERROR(VLOOKUP(D1115,'02_РЦ'!$A$3:$I$7,5,FALSE),0))</f>
        <v>500</v>
      </c>
      <c r="S1115" s="2" t="str">
        <f>IF(OR(C1115="РЦК макси",C1115="РЦЧ SKU"),"Не рахується в ліміт",IFERROR(VLOOKUP(D1115,'02_РЦ'!$A$3:$I$7,9,FALSE),"Немає РЦ"))</f>
        <v>В межах</v>
      </c>
    </row>
    <row r="1116" spans="1:19">
      <c r="A1116" s="2" t="str">
        <f>'06A_Варіанти'!A1107</f>
        <v>BASE_2709</v>
      </c>
      <c r="B1116" s="2" t="str">
        <f>'06A_Варіанти'!B1107</f>
        <v>TT_2709</v>
      </c>
      <c r="C1116" s="2" t="str">
        <f>'06A_Варіанти'!D1107</f>
        <v>Основний</v>
      </c>
      <c r="D1116" s="2" t="str">
        <f>'06A_Варіанти'!C1107</f>
        <v>РЦВ</v>
      </c>
      <c r="E1116" s="2" t="str">
        <f>'06A_Варіанти'!S1107</f>
        <v>DIRECT</v>
      </c>
      <c r="F1116" s="2" t="str">
        <f>IF(O1116='06A_Варіанти'!E1107,'06A_Варіанти'!E$1,IF(O1116='06A_Варіанти'!F1107,'06A_Варіанти'!F$1,IF(O1116='06A_Варіанти'!G1107,'06A_Варіанти'!G$1,IF(O1116='06A_Варіанти'!H1107,'06A_Варіанти'!H$1,IF(O1116='06A_Варіанти'!I1107,'06A_Варіанти'!I$1,IF(O1116='06A_Варіанти'!J1107,'06A_Варіанти'!J$1,IF(O1116='06A_Варіанти'!K1107,'06A_Варіанти'!K$1,IF(O1116='06A_Варіанти'!L1107,'06A_Варіанти'!L$1,IF(O1116='06A_Варіанти'!M1107,'06A_Варіанти'!M$1,IF(O1116='06A_Варіанти'!N1107,'06A_Варіанти'!N$1,IF(O1116='06A_Варіанти'!O1107,'06A_Варіанти'!O$1,IF(O1116='06A_Варіанти'!P1107,'06A_Варіанти'!P$1,IF(O1116='06A_Варіанти'!Q1107,'06A_Варіанти'!Q$1,IF(O1116='06A_Варіанти'!R1107,'06A_Варіанти'!R$1,"НЕМАЄ МАРШРУТУ"))))))))))))))</f>
        <v>DIRECT</v>
      </c>
      <c r="G1116" s="2" t="str">
        <f t="shared" si="119"/>
        <v>БЕЗ ЗМІН</v>
      </c>
      <c r="H1116" s="2">
        <f>IF(G1116="НЕМАЄ МАРШРУТУ",0,O1116-'06A_Варіанти'!T1107)</f>
        <v>0</v>
      </c>
      <c r="I1116" s="2">
        <f>IFERROR(INDEX('04_Потоки'!$E:$E,MATCH(A1116,'04_Потоки'!$A:$A,0)),0)</f>
        <v>2.2389999999999999</v>
      </c>
      <c r="J1116" s="2">
        <f t="shared" si="120"/>
        <v>1</v>
      </c>
      <c r="K1116" s="2">
        <f>IF(C1116="РЦК макси",0,2*'06A_Варіанти'!T1107*J1116)</f>
        <v>621</v>
      </c>
      <c r="L1116" s="2">
        <f t="shared" si="121"/>
        <v>621</v>
      </c>
      <c r="M1116" s="2">
        <f t="shared" si="122"/>
        <v>0</v>
      </c>
      <c r="N1116" s="9">
        <f t="shared" si="123"/>
        <v>0</v>
      </c>
      <c r="O1116" s="2">
        <f>MIN(IF('07A_Конструктор'!$D$5="Так",'06A_Варіанти'!E1107,1E+99),IF('07A_Конструктор'!$D$6="Так",'06A_Варіанти'!F1107,1E+99),IF('07A_Конструктор'!$D$7="Так",'06A_Варіанти'!G1107,1E+99),IF('07A_Конструктор'!$D$8="Так",'06A_Варіанти'!H1107,1E+99),IF('07A_Конструктор'!$D$9="Так",'06A_Варіанти'!I1107,1E+99),IF('07A_Конструктор'!$D$10="Так",'06A_Варіанти'!J1107,1E+99),IF('07A_Конструктор'!$D$11="Так",'06A_Варіанти'!K1107,1E+99),IF('07A_Конструктор'!$D$12="Так",'06A_Варіанти'!L1107,1E+99),IF('07A_Конструктор'!$D$13="Так",'06A_Варіанти'!M1107,1E+99),IF('07A_Конструктор'!$D$14="Так",'06A_Варіанти'!N1107,1E+99),IF('07A_Конструктор'!$D$15="Так",'06A_Варіанти'!O1107,1E+99),IF('07A_Конструктор'!$D$16="Так",'06A_Варіанти'!P1107,1E+99),IF('07A_Конструктор'!$D$17="Так",'06A_Варіанти'!Q1107,1E+99),IF('06A_Варіанти'!R1107="",1E+99,'06A_Варіанти'!R1107))</f>
        <v>310.5</v>
      </c>
      <c r="P1116" s="2" t="str">
        <f t="shared" si="124"/>
        <v>5 т</v>
      </c>
      <c r="Q1116" s="2">
        <f t="shared" si="125"/>
        <v>14</v>
      </c>
      <c r="R1116" s="2">
        <f>IF(OR(C1116="РЦК макси",C1116="РЦЧ SKU"),"SKU-потік",IFERROR(VLOOKUP(D1116,'02_РЦ'!$A$3:$I$7,5,FALSE),0))</f>
        <v>500</v>
      </c>
      <c r="S1116" s="2" t="str">
        <f>IF(OR(C1116="РЦК макси",C1116="РЦЧ SKU"),"Не рахується в ліміт",IFERROR(VLOOKUP(D1116,'02_РЦ'!$A$3:$I$7,9,FALSE),"Немає РЦ"))</f>
        <v>В межах</v>
      </c>
    </row>
    <row r="1117" spans="1:19">
      <c r="A1117" s="2" t="str">
        <f>'06A_Варіанти'!A1108</f>
        <v>BASE_2712</v>
      </c>
      <c r="B1117" s="2" t="str">
        <f>'06A_Варіанти'!B1108</f>
        <v>TT_2712</v>
      </c>
      <c r="C1117" s="2" t="str">
        <f>'06A_Варіанти'!D1108</f>
        <v>Основний</v>
      </c>
      <c r="D1117" s="2" t="str">
        <f>'06A_Варіанти'!C1108</f>
        <v>РЦП</v>
      </c>
      <c r="E1117" s="2" t="str">
        <f>'06A_Варіанти'!S1108</f>
        <v>DIRECT</v>
      </c>
      <c r="F1117" s="2" t="str">
        <f>IF(O1117='06A_Варіанти'!E1108,'06A_Варіанти'!E$1,IF(O1117='06A_Варіанти'!F1108,'06A_Варіанти'!F$1,IF(O1117='06A_Варіанти'!G1108,'06A_Варіанти'!G$1,IF(O1117='06A_Варіанти'!H1108,'06A_Варіанти'!H$1,IF(O1117='06A_Варіанти'!I1108,'06A_Варіанти'!I$1,IF(O1117='06A_Варіанти'!J1108,'06A_Варіанти'!J$1,IF(O1117='06A_Варіанти'!K1108,'06A_Варіанти'!K$1,IF(O1117='06A_Варіанти'!L1108,'06A_Варіанти'!L$1,IF(O1117='06A_Варіанти'!M1108,'06A_Варіанти'!M$1,IF(O1117='06A_Варіанти'!N1108,'06A_Варіанти'!N$1,IF(O1117='06A_Варіанти'!O1108,'06A_Варіанти'!O$1,IF(O1117='06A_Варіанти'!P1108,'06A_Варіанти'!P$1,IF(O1117='06A_Варіанти'!Q1108,'06A_Варіанти'!Q$1,IF(O1117='06A_Варіанти'!R1108,'06A_Варіанти'!R$1,"НЕМАЄ МАРШРУТУ"))))))))))))))</f>
        <v>DIRECT</v>
      </c>
      <c r="G1117" s="2" t="str">
        <f t="shared" si="119"/>
        <v>БЕЗ ЗМІН</v>
      </c>
      <c r="H1117" s="2">
        <f>IF(G1117="НЕМАЄ МАРШРУТУ",0,O1117-'06A_Варіанти'!T1108)</f>
        <v>0</v>
      </c>
      <c r="I1117" s="2">
        <f>IFERROR(INDEX('04_Потоки'!$E:$E,MATCH(A1117,'04_Потоки'!$A:$A,0)),0)</f>
        <v>2.2389999999999999</v>
      </c>
      <c r="J1117" s="2">
        <f t="shared" si="120"/>
        <v>1</v>
      </c>
      <c r="K1117" s="2">
        <f>IF(C1117="РЦК макси",0,2*'06A_Варіанти'!T1108*J1117)</f>
        <v>482.2</v>
      </c>
      <c r="L1117" s="2">
        <f t="shared" si="121"/>
        <v>482.2</v>
      </c>
      <c r="M1117" s="2">
        <f t="shared" si="122"/>
        <v>0</v>
      </c>
      <c r="N1117" s="9">
        <f t="shared" si="123"/>
        <v>0</v>
      </c>
      <c r="O1117" s="2">
        <f>MIN(IF('07A_Конструктор'!$D$5="Так",'06A_Варіанти'!E1108,1E+99),IF('07A_Конструктор'!$D$6="Так",'06A_Варіанти'!F1108,1E+99),IF('07A_Конструктор'!$D$7="Так",'06A_Варіанти'!G1108,1E+99),IF('07A_Конструктор'!$D$8="Так",'06A_Варіанти'!H1108,1E+99),IF('07A_Конструктор'!$D$9="Так",'06A_Варіанти'!I1108,1E+99),IF('07A_Конструктор'!$D$10="Так",'06A_Варіанти'!J1108,1E+99),IF('07A_Конструктор'!$D$11="Так",'06A_Варіанти'!K1108,1E+99),IF('07A_Конструктор'!$D$12="Так",'06A_Варіанти'!L1108,1E+99),IF('07A_Конструктор'!$D$13="Так",'06A_Варіанти'!M1108,1E+99),IF('07A_Конструктор'!$D$14="Так",'06A_Варіанти'!N1108,1E+99),IF('07A_Конструктор'!$D$15="Так",'06A_Варіанти'!O1108,1E+99),IF('07A_Конструктор'!$D$16="Так",'06A_Варіанти'!P1108,1E+99),IF('07A_Конструктор'!$D$17="Так",'06A_Варіанти'!Q1108,1E+99),IF('06A_Варіанти'!R1108="",1E+99,'06A_Варіанти'!R1108))</f>
        <v>241.1</v>
      </c>
      <c r="P1117" s="2" t="str">
        <f t="shared" si="124"/>
        <v>5 т</v>
      </c>
      <c r="Q1117" s="2">
        <f t="shared" si="125"/>
        <v>14</v>
      </c>
      <c r="R1117" s="2">
        <f>IF(OR(C1117="РЦК макси",C1117="РЦЧ SKU"),"SKU-потік",IFERROR(VLOOKUP(D1117,'02_РЦ'!$A$3:$I$7,5,FALSE),0))</f>
        <v>800</v>
      </c>
      <c r="S1117" s="2" t="str">
        <f>IF(OR(C1117="РЦК макси",C1117="РЦЧ SKU"),"Не рахується в ліміт",IFERROR(VLOOKUP(D1117,'02_РЦ'!$A$3:$I$7,9,FALSE),"Немає РЦ"))</f>
        <v>В межах</v>
      </c>
    </row>
    <row r="1118" spans="1:19">
      <c r="A1118" s="2" t="str">
        <f>'06A_Варіанти'!A1109</f>
        <v>BASE_2713</v>
      </c>
      <c r="B1118" s="2" t="str">
        <f>'06A_Варіанти'!B1109</f>
        <v>TT_2713</v>
      </c>
      <c r="C1118" s="2" t="str">
        <f>'06A_Варіанти'!D1109</f>
        <v>Основний</v>
      </c>
      <c r="D1118" s="2" t="str">
        <f>'06A_Варіанти'!C1109</f>
        <v>РЦП</v>
      </c>
      <c r="E1118" s="2" t="str">
        <f>'06A_Варіанти'!S1109</f>
        <v>DIRECT</v>
      </c>
      <c r="F1118" s="2" t="str">
        <f>IF(O1118='06A_Варіанти'!E1109,'06A_Варіанти'!E$1,IF(O1118='06A_Варіанти'!F1109,'06A_Варіанти'!F$1,IF(O1118='06A_Варіанти'!G1109,'06A_Варіанти'!G$1,IF(O1118='06A_Варіанти'!H1109,'06A_Варіанти'!H$1,IF(O1118='06A_Варіанти'!I1109,'06A_Варіанти'!I$1,IF(O1118='06A_Варіанти'!J1109,'06A_Варіанти'!J$1,IF(O1118='06A_Варіанти'!K1109,'06A_Варіанти'!K$1,IF(O1118='06A_Варіанти'!L1109,'06A_Варіанти'!L$1,IF(O1118='06A_Варіанти'!M1109,'06A_Варіанти'!M$1,IF(O1118='06A_Варіанти'!N1109,'06A_Варіанти'!N$1,IF(O1118='06A_Варіанти'!O1109,'06A_Варіанти'!O$1,IF(O1118='06A_Варіанти'!P1109,'06A_Варіанти'!P$1,IF(O1118='06A_Варіанти'!Q1109,'06A_Варіанти'!Q$1,IF(O1118='06A_Варіанти'!R1109,'06A_Варіанти'!R$1,"НЕМАЄ МАРШРУТУ"))))))))))))))</f>
        <v>DIRECT</v>
      </c>
      <c r="G1118" s="2" t="str">
        <f t="shared" si="119"/>
        <v>БЕЗ ЗМІН</v>
      </c>
      <c r="H1118" s="2">
        <f>IF(G1118="НЕМАЄ МАРШРУТУ",0,O1118-'06A_Варіанти'!T1109)</f>
        <v>0</v>
      </c>
      <c r="I1118" s="2">
        <f>IFERROR(INDEX('04_Потоки'!$E:$E,MATCH(A1118,'04_Потоки'!$A:$A,0)),0)</f>
        <v>2.2389999999999999</v>
      </c>
      <c r="J1118" s="2">
        <f t="shared" si="120"/>
        <v>1</v>
      </c>
      <c r="K1118" s="2">
        <f>IF(C1118="РЦК макси",0,2*'06A_Варіанти'!T1109*J1118)</f>
        <v>479.6</v>
      </c>
      <c r="L1118" s="2">
        <f t="shared" si="121"/>
        <v>479.6</v>
      </c>
      <c r="M1118" s="2">
        <f t="shared" si="122"/>
        <v>0</v>
      </c>
      <c r="N1118" s="9">
        <f t="shared" si="123"/>
        <v>0</v>
      </c>
      <c r="O1118" s="2">
        <f>MIN(IF('07A_Конструктор'!$D$5="Так",'06A_Варіанти'!E1109,1E+99),IF('07A_Конструктор'!$D$6="Так",'06A_Варіанти'!F1109,1E+99),IF('07A_Конструктор'!$D$7="Так",'06A_Варіанти'!G1109,1E+99),IF('07A_Конструктор'!$D$8="Так",'06A_Варіанти'!H1109,1E+99),IF('07A_Конструктор'!$D$9="Так",'06A_Варіанти'!I1109,1E+99),IF('07A_Конструктор'!$D$10="Так",'06A_Варіанти'!J1109,1E+99),IF('07A_Конструктор'!$D$11="Так",'06A_Варіанти'!K1109,1E+99),IF('07A_Конструктор'!$D$12="Так",'06A_Варіанти'!L1109,1E+99),IF('07A_Конструктор'!$D$13="Так",'06A_Варіанти'!M1109,1E+99),IF('07A_Конструктор'!$D$14="Так",'06A_Варіанти'!N1109,1E+99),IF('07A_Конструктор'!$D$15="Так",'06A_Варіанти'!O1109,1E+99),IF('07A_Конструктор'!$D$16="Так",'06A_Варіанти'!P1109,1E+99),IF('07A_Конструктор'!$D$17="Так",'06A_Варіанти'!Q1109,1E+99),IF('06A_Варіанти'!R1109="",1E+99,'06A_Варіанти'!R1109))</f>
        <v>239.8</v>
      </c>
      <c r="P1118" s="2" t="str">
        <f t="shared" si="124"/>
        <v>5 т</v>
      </c>
      <c r="Q1118" s="2">
        <f t="shared" si="125"/>
        <v>14</v>
      </c>
      <c r="R1118" s="2">
        <f>IF(OR(C1118="РЦК макси",C1118="РЦЧ SKU"),"SKU-потік",IFERROR(VLOOKUP(D1118,'02_РЦ'!$A$3:$I$7,5,FALSE),0))</f>
        <v>800</v>
      </c>
      <c r="S1118" s="2" t="str">
        <f>IF(OR(C1118="РЦК макси",C1118="РЦЧ SKU"),"Не рахується в ліміт",IFERROR(VLOOKUP(D1118,'02_РЦ'!$A$3:$I$7,9,FALSE),"Немає РЦ"))</f>
        <v>В межах</v>
      </c>
    </row>
    <row r="1119" spans="1:19">
      <c r="A1119" s="2" t="str">
        <f>'06A_Варіанти'!A1110</f>
        <v>BASE_2719</v>
      </c>
      <c r="B1119" s="2" t="str">
        <f>'06A_Варіанти'!B1110</f>
        <v>TT_2719</v>
      </c>
      <c r="C1119" s="2" t="str">
        <f>'06A_Варіанти'!D1110</f>
        <v>Основний</v>
      </c>
      <c r="D1119" s="2" t="str">
        <f>'06A_Варіанти'!C1110</f>
        <v>РЦП</v>
      </c>
      <c r="E1119" s="2" t="str">
        <f>'06A_Варіанти'!S1110</f>
        <v>DIRECT</v>
      </c>
      <c r="F1119" s="2" t="str">
        <f>IF(O1119='06A_Варіанти'!E1110,'06A_Варіанти'!E$1,IF(O1119='06A_Варіанти'!F1110,'06A_Варіанти'!F$1,IF(O1119='06A_Варіанти'!G1110,'06A_Варіанти'!G$1,IF(O1119='06A_Варіанти'!H1110,'06A_Варіанти'!H$1,IF(O1119='06A_Варіанти'!I1110,'06A_Варіанти'!I$1,IF(O1119='06A_Варіанти'!J1110,'06A_Варіанти'!J$1,IF(O1119='06A_Варіанти'!K1110,'06A_Варіанти'!K$1,IF(O1119='06A_Варіанти'!L1110,'06A_Варіанти'!L$1,IF(O1119='06A_Варіанти'!M1110,'06A_Варіанти'!M$1,IF(O1119='06A_Варіанти'!N1110,'06A_Варіанти'!N$1,IF(O1119='06A_Варіанти'!O1110,'06A_Варіанти'!O$1,IF(O1119='06A_Варіанти'!P1110,'06A_Варіанти'!P$1,IF(O1119='06A_Варіанти'!Q1110,'06A_Варіанти'!Q$1,IF(O1119='06A_Варіанти'!R1110,'06A_Варіанти'!R$1,"НЕМАЄ МАРШРУТУ"))))))))))))))</f>
        <v>DIRECT</v>
      </c>
      <c r="G1119" s="2" t="str">
        <f t="shared" si="119"/>
        <v>БЕЗ ЗМІН</v>
      </c>
      <c r="H1119" s="2">
        <f>IF(G1119="НЕМАЄ МАРШРУТУ",0,O1119-'06A_Варіанти'!T1110)</f>
        <v>0</v>
      </c>
      <c r="I1119" s="2">
        <f>IFERROR(INDEX('04_Потоки'!$E:$E,MATCH(A1119,'04_Потоки'!$A:$A,0)),0)</f>
        <v>2.2389999999999999</v>
      </c>
      <c r="J1119" s="2">
        <f t="shared" si="120"/>
        <v>1</v>
      </c>
      <c r="K1119" s="2">
        <f>IF(C1119="РЦК макси",0,2*'06A_Варіанти'!T1110*J1119)</f>
        <v>459.4</v>
      </c>
      <c r="L1119" s="2">
        <f t="shared" si="121"/>
        <v>459.4</v>
      </c>
      <c r="M1119" s="2">
        <f t="shared" si="122"/>
        <v>0</v>
      </c>
      <c r="N1119" s="9">
        <f t="shared" si="123"/>
        <v>0</v>
      </c>
      <c r="O1119" s="2">
        <f>MIN(IF('07A_Конструктор'!$D$5="Так",'06A_Варіанти'!E1110,1E+99),IF('07A_Конструктор'!$D$6="Так",'06A_Варіанти'!F1110,1E+99),IF('07A_Конструктор'!$D$7="Так",'06A_Варіанти'!G1110,1E+99),IF('07A_Конструктор'!$D$8="Так",'06A_Варіанти'!H1110,1E+99),IF('07A_Конструктор'!$D$9="Так",'06A_Варіанти'!I1110,1E+99),IF('07A_Конструктор'!$D$10="Так",'06A_Варіанти'!J1110,1E+99),IF('07A_Конструктор'!$D$11="Так",'06A_Варіанти'!K1110,1E+99),IF('07A_Конструктор'!$D$12="Так",'06A_Варіанти'!L1110,1E+99),IF('07A_Конструктор'!$D$13="Так",'06A_Варіанти'!M1110,1E+99),IF('07A_Конструктор'!$D$14="Так",'06A_Варіанти'!N1110,1E+99),IF('07A_Конструктор'!$D$15="Так",'06A_Варіанти'!O1110,1E+99),IF('07A_Конструктор'!$D$16="Так",'06A_Варіанти'!P1110,1E+99),IF('07A_Конструктор'!$D$17="Так",'06A_Варіанти'!Q1110,1E+99),IF('06A_Варіанти'!R1110="",1E+99,'06A_Варіанти'!R1110))</f>
        <v>229.7</v>
      </c>
      <c r="P1119" s="2" t="str">
        <f t="shared" si="124"/>
        <v>5 т</v>
      </c>
      <c r="Q1119" s="2">
        <f t="shared" si="125"/>
        <v>14</v>
      </c>
      <c r="R1119" s="2">
        <f>IF(OR(C1119="РЦК макси",C1119="РЦЧ SKU"),"SKU-потік",IFERROR(VLOOKUP(D1119,'02_РЦ'!$A$3:$I$7,5,FALSE),0))</f>
        <v>800</v>
      </c>
      <c r="S1119" s="2" t="str">
        <f>IF(OR(C1119="РЦК макси",C1119="РЦЧ SKU"),"Не рахується в ліміт",IFERROR(VLOOKUP(D1119,'02_РЦ'!$A$3:$I$7,9,FALSE),"Немає РЦ"))</f>
        <v>В межах</v>
      </c>
    </row>
    <row r="1120" spans="1:19">
      <c r="A1120" s="2" t="str">
        <f>'06A_Варіанти'!A1111</f>
        <v>BASE_2720</v>
      </c>
      <c r="B1120" s="2" t="str">
        <f>'06A_Варіанти'!B1111</f>
        <v>TT_2720</v>
      </c>
      <c r="C1120" s="2" t="str">
        <f>'06A_Варіанти'!D1111</f>
        <v>Основний</v>
      </c>
      <c r="D1120" s="2" t="str">
        <f>'06A_Варіанти'!C1111</f>
        <v>РЦВ</v>
      </c>
      <c r="E1120" s="2" t="str">
        <f>'06A_Варіанти'!S1111</f>
        <v>DIRECT</v>
      </c>
      <c r="F1120" s="2" t="str">
        <f>IF(O1120='06A_Варіанти'!E1111,'06A_Варіанти'!E$1,IF(O1120='06A_Варіанти'!F1111,'06A_Варіанти'!F$1,IF(O1120='06A_Варіанти'!G1111,'06A_Варіанти'!G$1,IF(O1120='06A_Варіанти'!H1111,'06A_Варіанти'!H$1,IF(O1120='06A_Варіанти'!I1111,'06A_Варіанти'!I$1,IF(O1120='06A_Варіанти'!J1111,'06A_Варіанти'!J$1,IF(O1120='06A_Варіанти'!K1111,'06A_Варіанти'!K$1,IF(O1120='06A_Варіанти'!L1111,'06A_Варіанти'!L$1,IF(O1120='06A_Варіанти'!M1111,'06A_Варіанти'!M$1,IF(O1120='06A_Варіанти'!N1111,'06A_Варіанти'!N$1,IF(O1120='06A_Варіанти'!O1111,'06A_Варіанти'!O$1,IF(O1120='06A_Варіанти'!P1111,'06A_Варіанти'!P$1,IF(O1120='06A_Варіанти'!Q1111,'06A_Варіанти'!Q$1,IF(O1120='06A_Варіанти'!R1111,'06A_Варіанти'!R$1,"НЕМАЄ МАРШРУТУ"))))))))))))))</f>
        <v>DIRECT</v>
      </c>
      <c r="G1120" s="2" t="str">
        <f t="shared" si="119"/>
        <v>БЕЗ ЗМІН</v>
      </c>
      <c r="H1120" s="2">
        <f>IF(G1120="НЕМАЄ МАРШРУТУ",0,O1120-'06A_Варіанти'!T1111)</f>
        <v>0</v>
      </c>
      <c r="I1120" s="2">
        <f>IFERROR(INDEX('04_Потоки'!$E:$E,MATCH(A1120,'04_Потоки'!$A:$A,0)),0)</f>
        <v>2.2389999999999999</v>
      </c>
      <c r="J1120" s="2">
        <f t="shared" si="120"/>
        <v>1</v>
      </c>
      <c r="K1120" s="2">
        <f>IF(C1120="РЦК макси",0,2*'06A_Варіанти'!T1111*J1120)</f>
        <v>182.6</v>
      </c>
      <c r="L1120" s="2">
        <f t="shared" si="121"/>
        <v>182.6</v>
      </c>
      <c r="M1120" s="2">
        <f t="shared" si="122"/>
        <v>0</v>
      </c>
      <c r="N1120" s="9">
        <f t="shared" si="123"/>
        <v>0</v>
      </c>
      <c r="O1120" s="2">
        <f>MIN(IF('07A_Конструктор'!$D$5="Так",'06A_Варіанти'!E1111,1E+99),IF('07A_Конструктор'!$D$6="Так",'06A_Варіанти'!F1111,1E+99),IF('07A_Конструктор'!$D$7="Так",'06A_Варіанти'!G1111,1E+99),IF('07A_Конструктор'!$D$8="Так",'06A_Варіанти'!H1111,1E+99),IF('07A_Конструктор'!$D$9="Так",'06A_Варіанти'!I1111,1E+99),IF('07A_Конструктор'!$D$10="Так",'06A_Варіанти'!J1111,1E+99),IF('07A_Конструктор'!$D$11="Так",'06A_Варіанти'!K1111,1E+99),IF('07A_Конструктор'!$D$12="Так",'06A_Варіанти'!L1111,1E+99),IF('07A_Конструктор'!$D$13="Так",'06A_Варіанти'!M1111,1E+99),IF('07A_Конструктор'!$D$14="Так",'06A_Варіанти'!N1111,1E+99),IF('07A_Конструктор'!$D$15="Так",'06A_Варіанти'!O1111,1E+99),IF('07A_Конструктор'!$D$16="Так",'06A_Варіанти'!P1111,1E+99),IF('07A_Конструктор'!$D$17="Так",'06A_Варіанти'!Q1111,1E+99),IF('06A_Варіанти'!R1111="",1E+99,'06A_Варіанти'!R1111))</f>
        <v>91.3</v>
      </c>
      <c r="P1120" s="2" t="str">
        <f t="shared" si="124"/>
        <v>5 т</v>
      </c>
      <c r="Q1120" s="2">
        <f t="shared" si="125"/>
        <v>14</v>
      </c>
      <c r="R1120" s="2">
        <f>IF(OR(C1120="РЦК макси",C1120="РЦЧ SKU"),"SKU-потік",IFERROR(VLOOKUP(D1120,'02_РЦ'!$A$3:$I$7,5,FALSE),0))</f>
        <v>500</v>
      </c>
      <c r="S1120" s="2" t="str">
        <f>IF(OR(C1120="РЦК макси",C1120="РЦЧ SKU"),"Не рахується в ліміт",IFERROR(VLOOKUP(D1120,'02_РЦ'!$A$3:$I$7,9,FALSE),"Немає РЦ"))</f>
        <v>В межах</v>
      </c>
    </row>
    <row r="1121" spans="1:19">
      <c r="A1121" s="2" t="str">
        <f>'06A_Варіанти'!A1112</f>
        <v>BASE_2731</v>
      </c>
      <c r="B1121" s="2" t="str">
        <f>'06A_Варіанти'!B1112</f>
        <v>TT_2731</v>
      </c>
      <c r="C1121" s="2" t="str">
        <f>'06A_Варіанти'!D1112</f>
        <v>Основний</v>
      </c>
      <c r="D1121" s="2" t="str">
        <f>'06A_Варіанти'!C1112</f>
        <v>РЦВ</v>
      </c>
      <c r="E1121" s="2" t="str">
        <f>'06A_Варіанти'!S1112</f>
        <v>DIRECT</v>
      </c>
      <c r="F1121" s="2" t="str">
        <f>IF(O1121='06A_Варіанти'!E1112,'06A_Варіанти'!E$1,IF(O1121='06A_Варіанти'!F1112,'06A_Варіанти'!F$1,IF(O1121='06A_Варіанти'!G1112,'06A_Варіанти'!G$1,IF(O1121='06A_Варіанти'!H1112,'06A_Варіанти'!H$1,IF(O1121='06A_Варіанти'!I1112,'06A_Варіанти'!I$1,IF(O1121='06A_Варіанти'!J1112,'06A_Варіанти'!J$1,IF(O1121='06A_Варіанти'!K1112,'06A_Варіанти'!K$1,IF(O1121='06A_Варіанти'!L1112,'06A_Варіанти'!L$1,IF(O1121='06A_Варіанти'!M1112,'06A_Варіанти'!M$1,IF(O1121='06A_Варіанти'!N1112,'06A_Варіанти'!N$1,IF(O1121='06A_Варіанти'!O1112,'06A_Варіанти'!O$1,IF(O1121='06A_Варіанти'!P1112,'06A_Варіанти'!P$1,IF(O1121='06A_Варіанти'!Q1112,'06A_Варіанти'!Q$1,IF(O1121='06A_Варіанти'!R1112,'06A_Варіанти'!R$1,"НЕМАЄ МАРШРУТУ"))))))))))))))</f>
        <v>DIRECT</v>
      </c>
      <c r="G1121" s="2" t="str">
        <f t="shared" si="119"/>
        <v>БЕЗ ЗМІН</v>
      </c>
      <c r="H1121" s="2">
        <f>IF(G1121="НЕМАЄ МАРШРУТУ",0,O1121-'06A_Варіанти'!T1112)</f>
        <v>0</v>
      </c>
      <c r="I1121" s="2">
        <f>IFERROR(INDEX('04_Потоки'!$E:$E,MATCH(A1121,'04_Потоки'!$A:$A,0)),0)</f>
        <v>2.2389999999999999</v>
      </c>
      <c r="J1121" s="2">
        <f t="shared" si="120"/>
        <v>1</v>
      </c>
      <c r="K1121" s="2">
        <f>IF(C1121="РЦК макси",0,2*'06A_Варіанти'!T1112*J1121)</f>
        <v>696.2</v>
      </c>
      <c r="L1121" s="2">
        <f t="shared" si="121"/>
        <v>696.2</v>
      </c>
      <c r="M1121" s="2">
        <f t="shared" si="122"/>
        <v>0</v>
      </c>
      <c r="N1121" s="9">
        <f t="shared" si="123"/>
        <v>0</v>
      </c>
      <c r="O1121" s="2">
        <f>MIN(IF('07A_Конструктор'!$D$5="Так",'06A_Варіанти'!E1112,1E+99),IF('07A_Конструктор'!$D$6="Так",'06A_Варіанти'!F1112,1E+99),IF('07A_Конструктор'!$D$7="Так",'06A_Варіанти'!G1112,1E+99),IF('07A_Конструктор'!$D$8="Так",'06A_Варіанти'!H1112,1E+99),IF('07A_Конструктор'!$D$9="Так",'06A_Варіанти'!I1112,1E+99),IF('07A_Конструктор'!$D$10="Так",'06A_Варіанти'!J1112,1E+99),IF('07A_Конструктор'!$D$11="Так",'06A_Варіанти'!K1112,1E+99),IF('07A_Конструктор'!$D$12="Так",'06A_Варіанти'!L1112,1E+99),IF('07A_Конструктор'!$D$13="Так",'06A_Варіанти'!M1112,1E+99),IF('07A_Конструктор'!$D$14="Так",'06A_Варіанти'!N1112,1E+99),IF('07A_Конструктор'!$D$15="Так",'06A_Варіанти'!O1112,1E+99),IF('07A_Конструктор'!$D$16="Так",'06A_Варіанти'!P1112,1E+99),IF('07A_Конструктор'!$D$17="Так",'06A_Варіанти'!Q1112,1E+99),IF('06A_Варіанти'!R1112="",1E+99,'06A_Варіанти'!R1112))</f>
        <v>348.1</v>
      </c>
      <c r="P1121" s="2" t="str">
        <f t="shared" si="124"/>
        <v>5 т</v>
      </c>
      <c r="Q1121" s="2">
        <f t="shared" si="125"/>
        <v>14</v>
      </c>
      <c r="R1121" s="2">
        <f>IF(OR(C1121="РЦК макси",C1121="РЦЧ SKU"),"SKU-потік",IFERROR(VLOOKUP(D1121,'02_РЦ'!$A$3:$I$7,5,FALSE),0))</f>
        <v>500</v>
      </c>
      <c r="S1121" s="2" t="str">
        <f>IF(OR(C1121="РЦК макси",C1121="РЦЧ SKU"),"Не рахується в ліміт",IFERROR(VLOOKUP(D1121,'02_РЦ'!$A$3:$I$7,9,FALSE),"Немає РЦ"))</f>
        <v>В межах</v>
      </c>
    </row>
    <row r="1122" spans="1:19">
      <c r="A1122" s="2" t="str">
        <f>'06A_Варіанти'!A1113</f>
        <v>BASE_2738</v>
      </c>
      <c r="B1122" s="2" t="str">
        <f>'06A_Варіанти'!B1113</f>
        <v>TT_2738</v>
      </c>
      <c r="C1122" s="2" t="str">
        <f>'06A_Варіанти'!D1113</f>
        <v>Основний</v>
      </c>
      <c r="D1122" s="2" t="str">
        <f>'06A_Варіанти'!C1113</f>
        <v>РЦП</v>
      </c>
      <c r="E1122" s="2" t="str">
        <f>'06A_Варіанти'!S1113</f>
        <v>DIRECT</v>
      </c>
      <c r="F1122" s="2" t="str">
        <f>IF(O1122='06A_Варіанти'!E1113,'06A_Варіанти'!E$1,IF(O1122='06A_Варіанти'!F1113,'06A_Варіанти'!F$1,IF(O1122='06A_Варіанти'!G1113,'06A_Варіанти'!G$1,IF(O1122='06A_Варіанти'!H1113,'06A_Варіанти'!H$1,IF(O1122='06A_Варіанти'!I1113,'06A_Варіанти'!I$1,IF(O1122='06A_Варіанти'!J1113,'06A_Варіанти'!J$1,IF(O1122='06A_Варіанти'!K1113,'06A_Варіанти'!K$1,IF(O1122='06A_Варіанти'!L1113,'06A_Варіанти'!L$1,IF(O1122='06A_Варіанти'!M1113,'06A_Варіанти'!M$1,IF(O1122='06A_Варіанти'!N1113,'06A_Варіанти'!N$1,IF(O1122='06A_Варіанти'!O1113,'06A_Варіанти'!O$1,IF(O1122='06A_Варіанти'!P1113,'06A_Варіанти'!P$1,IF(O1122='06A_Варіанти'!Q1113,'06A_Варіанти'!Q$1,IF(O1122='06A_Варіанти'!R1113,'06A_Варіанти'!R$1,"НЕМАЄ МАРШРУТУ"))))))))))))))</f>
        <v>DIRECT</v>
      </c>
      <c r="G1122" s="2" t="str">
        <f t="shared" si="119"/>
        <v>БЕЗ ЗМІН</v>
      </c>
      <c r="H1122" s="2">
        <f>IF(G1122="НЕМАЄ МАРШРУТУ",0,O1122-'06A_Варіанти'!T1113)</f>
        <v>0</v>
      </c>
      <c r="I1122" s="2">
        <f>IFERROR(INDEX('04_Потоки'!$E:$E,MATCH(A1122,'04_Потоки'!$A:$A,0)),0)</f>
        <v>2.2389999999999999</v>
      </c>
      <c r="J1122" s="2">
        <f t="shared" si="120"/>
        <v>1</v>
      </c>
      <c r="K1122" s="2">
        <f>IF(C1122="РЦК макси",0,2*'06A_Варіанти'!T1113*J1122)</f>
        <v>449.2</v>
      </c>
      <c r="L1122" s="2">
        <f t="shared" si="121"/>
        <v>449.2</v>
      </c>
      <c r="M1122" s="2">
        <f t="shared" si="122"/>
        <v>0</v>
      </c>
      <c r="N1122" s="9">
        <f t="shared" si="123"/>
        <v>0</v>
      </c>
      <c r="O1122" s="2">
        <f>MIN(IF('07A_Конструктор'!$D$5="Так",'06A_Варіанти'!E1113,1E+99),IF('07A_Конструктор'!$D$6="Так",'06A_Варіанти'!F1113,1E+99),IF('07A_Конструктор'!$D$7="Так",'06A_Варіанти'!G1113,1E+99),IF('07A_Конструктор'!$D$8="Так",'06A_Варіанти'!H1113,1E+99),IF('07A_Конструктор'!$D$9="Так",'06A_Варіанти'!I1113,1E+99),IF('07A_Конструктор'!$D$10="Так",'06A_Варіанти'!J1113,1E+99),IF('07A_Конструктор'!$D$11="Так",'06A_Варіанти'!K1113,1E+99),IF('07A_Конструктор'!$D$12="Так",'06A_Варіанти'!L1113,1E+99),IF('07A_Конструктор'!$D$13="Так",'06A_Варіанти'!M1113,1E+99),IF('07A_Конструктор'!$D$14="Так",'06A_Варіанти'!N1113,1E+99),IF('07A_Конструктор'!$D$15="Так",'06A_Варіанти'!O1113,1E+99),IF('07A_Конструктор'!$D$16="Так",'06A_Варіанти'!P1113,1E+99),IF('07A_Конструктор'!$D$17="Так",'06A_Варіанти'!Q1113,1E+99),IF('06A_Варіанти'!R1113="",1E+99,'06A_Варіанти'!R1113))</f>
        <v>224.6</v>
      </c>
      <c r="P1122" s="2" t="str">
        <f t="shared" si="124"/>
        <v>5 т</v>
      </c>
      <c r="Q1122" s="2">
        <f t="shared" si="125"/>
        <v>14</v>
      </c>
      <c r="R1122" s="2">
        <f>IF(OR(C1122="РЦК макси",C1122="РЦЧ SKU"),"SKU-потік",IFERROR(VLOOKUP(D1122,'02_РЦ'!$A$3:$I$7,5,FALSE),0))</f>
        <v>800</v>
      </c>
      <c r="S1122" s="2" t="str">
        <f>IF(OR(C1122="РЦК макси",C1122="РЦЧ SKU"),"Не рахується в ліміт",IFERROR(VLOOKUP(D1122,'02_РЦ'!$A$3:$I$7,9,FALSE),"Немає РЦ"))</f>
        <v>В межах</v>
      </c>
    </row>
    <row r="1123" spans="1:19">
      <c r="A1123" s="2" t="str">
        <f>'06A_Варіанти'!A1114</f>
        <v>BASE_2716</v>
      </c>
      <c r="B1123" s="2" t="str">
        <f>'06A_Варіанти'!B1114</f>
        <v>TT_2716</v>
      </c>
      <c r="C1123" s="2" t="str">
        <f>'06A_Варіанти'!D1114</f>
        <v>Основний</v>
      </c>
      <c r="D1123" s="2" t="str">
        <f>'06A_Варіанти'!C1114</f>
        <v>РЦВ</v>
      </c>
      <c r="E1123" s="2" t="str">
        <f>'06A_Варіанти'!S1114</f>
        <v>DIRECT</v>
      </c>
      <c r="F1123" s="2" t="str">
        <f>IF(O1123='06A_Варіанти'!E1114,'06A_Варіанти'!E$1,IF(O1123='06A_Варіанти'!F1114,'06A_Варіанти'!F$1,IF(O1123='06A_Варіанти'!G1114,'06A_Варіанти'!G$1,IF(O1123='06A_Варіанти'!H1114,'06A_Варіанти'!H$1,IF(O1123='06A_Варіанти'!I1114,'06A_Варіанти'!I$1,IF(O1123='06A_Варіанти'!J1114,'06A_Варіанти'!J$1,IF(O1123='06A_Варіанти'!K1114,'06A_Варіанти'!K$1,IF(O1123='06A_Варіанти'!L1114,'06A_Варіанти'!L$1,IF(O1123='06A_Варіанти'!M1114,'06A_Варіанти'!M$1,IF(O1123='06A_Варіанти'!N1114,'06A_Варіанти'!N$1,IF(O1123='06A_Варіанти'!O1114,'06A_Варіанти'!O$1,IF(O1123='06A_Варіанти'!P1114,'06A_Варіанти'!P$1,IF(O1123='06A_Варіанти'!Q1114,'06A_Варіанти'!Q$1,IF(O1123='06A_Варіанти'!R1114,'06A_Варіанти'!R$1,"НЕМАЄ МАРШРУТУ"))))))))))))))</f>
        <v>DIRECT</v>
      </c>
      <c r="G1123" s="2" t="str">
        <f t="shared" si="119"/>
        <v>БЕЗ ЗМІН</v>
      </c>
      <c r="H1123" s="2">
        <f>IF(G1123="НЕМАЄ МАРШРУТУ",0,O1123-'06A_Варіанти'!T1114)</f>
        <v>0</v>
      </c>
      <c r="I1123" s="2">
        <f>IFERROR(INDEX('04_Потоки'!$E:$E,MATCH(A1123,'04_Потоки'!$A:$A,0)),0)</f>
        <v>2.2389999999999999</v>
      </c>
      <c r="J1123" s="2">
        <f t="shared" si="120"/>
        <v>1</v>
      </c>
      <c r="K1123" s="2">
        <f>IF(C1123="РЦК макси",0,2*'06A_Варіанти'!T1114*J1123)</f>
        <v>849</v>
      </c>
      <c r="L1123" s="2">
        <f t="shared" si="121"/>
        <v>849</v>
      </c>
      <c r="M1123" s="2">
        <f t="shared" si="122"/>
        <v>0</v>
      </c>
      <c r="N1123" s="9">
        <f t="shared" si="123"/>
        <v>0</v>
      </c>
      <c r="O1123" s="2">
        <f>MIN(IF('07A_Конструктор'!$D$5="Так",'06A_Варіанти'!E1114,1E+99),IF('07A_Конструктор'!$D$6="Так",'06A_Варіанти'!F1114,1E+99),IF('07A_Конструктор'!$D$7="Так",'06A_Варіанти'!G1114,1E+99),IF('07A_Конструктор'!$D$8="Так",'06A_Варіанти'!H1114,1E+99),IF('07A_Конструктор'!$D$9="Так",'06A_Варіанти'!I1114,1E+99),IF('07A_Конструктор'!$D$10="Так",'06A_Варіанти'!J1114,1E+99),IF('07A_Конструктор'!$D$11="Так",'06A_Варіанти'!K1114,1E+99),IF('07A_Конструктор'!$D$12="Так",'06A_Варіанти'!L1114,1E+99),IF('07A_Конструктор'!$D$13="Так",'06A_Варіанти'!M1114,1E+99),IF('07A_Конструктор'!$D$14="Так",'06A_Варіанти'!N1114,1E+99),IF('07A_Конструктор'!$D$15="Так",'06A_Варіанти'!O1114,1E+99),IF('07A_Конструктор'!$D$16="Так",'06A_Варіанти'!P1114,1E+99),IF('07A_Конструктор'!$D$17="Так",'06A_Варіанти'!Q1114,1E+99),IF('06A_Варіанти'!R1114="",1E+99,'06A_Варіанти'!R1114))</f>
        <v>424.5</v>
      </c>
      <c r="P1123" s="2" t="str">
        <f t="shared" si="124"/>
        <v>5 т</v>
      </c>
      <c r="Q1123" s="2">
        <f t="shared" si="125"/>
        <v>14</v>
      </c>
      <c r="R1123" s="2">
        <f>IF(OR(C1123="РЦК макси",C1123="РЦЧ SKU"),"SKU-потік",IFERROR(VLOOKUP(D1123,'02_РЦ'!$A$3:$I$7,5,FALSE),0))</f>
        <v>500</v>
      </c>
      <c r="S1123" s="2" t="str">
        <f>IF(OR(C1123="РЦК макси",C1123="РЦЧ SKU"),"Не рахується в ліміт",IFERROR(VLOOKUP(D1123,'02_РЦ'!$A$3:$I$7,9,FALSE),"Немає РЦ"))</f>
        <v>В межах</v>
      </c>
    </row>
    <row r="1124" spans="1:19">
      <c r="A1124" s="2" t="str">
        <f>'06A_Варіанти'!A1115</f>
        <v>BASE_2740</v>
      </c>
      <c r="B1124" s="2" t="str">
        <f>'06A_Варіанти'!B1115</f>
        <v>TT_2740</v>
      </c>
      <c r="C1124" s="2" t="str">
        <f>'06A_Варіанти'!D1115</f>
        <v>Основний</v>
      </c>
      <c r="D1124" s="2" t="str">
        <f>'06A_Варіанти'!C1115</f>
        <v>РЦВ</v>
      </c>
      <c r="E1124" s="2" t="str">
        <f>'06A_Варіанти'!S1115</f>
        <v>DIRECT</v>
      </c>
      <c r="F1124" s="2" t="str">
        <f>IF(O1124='06A_Варіанти'!E1115,'06A_Варіанти'!E$1,IF(O1124='06A_Варіанти'!F1115,'06A_Варіанти'!F$1,IF(O1124='06A_Варіанти'!G1115,'06A_Варіанти'!G$1,IF(O1124='06A_Варіанти'!H1115,'06A_Варіанти'!H$1,IF(O1124='06A_Варіанти'!I1115,'06A_Варіанти'!I$1,IF(O1124='06A_Варіанти'!J1115,'06A_Варіанти'!J$1,IF(O1124='06A_Варіанти'!K1115,'06A_Варіанти'!K$1,IF(O1124='06A_Варіанти'!L1115,'06A_Варіанти'!L$1,IF(O1124='06A_Варіанти'!M1115,'06A_Варіанти'!M$1,IF(O1124='06A_Варіанти'!N1115,'06A_Варіанти'!N$1,IF(O1124='06A_Варіанти'!O1115,'06A_Варіанти'!O$1,IF(O1124='06A_Варіанти'!P1115,'06A_Варіанти'!P$1,IF(O1124='06A_Варіанти'!Q1115,'06A_Варіанти'!Q$1,IF(O1124='06A_Варіанти'!R1115,'06A_Варіанти'!R$1,"НЕМАЄ МАРШРУТУ"))))))))))))))</f>
        <v>DIRECT</v>
      </c>
      <c r="G1124" s="2" t="str">
        <f t="shared" si="119"/>
        <v>БЕЗ ЗМІН</v>
      </c>
      <c r="H1124" s="2">
        <f>IF(G1124="НЕМАЄ МАРШРУТУ",0,O1124-'06A_Варіанти'!T1115)</f>
        <v>0</v>
      </c>
      <c r="I1124" s="2">
        <f>IFERROR(INDEX('04_Потоки'!$E:$E,MATCH(A1124,'04_Потоки'!$A:$A,0)),0)</f>
        <v>2.2389999999999999</v>
      </c>
      <c r="J1124" s="2">
        <f t="shared" si="120"/>
        <v>1</v>
      </c>
      <c r="K1124" s="2">
        <f>IF(C1124="РЦК макси",0,2*'06A_Варіанти'!T1115*J1124)</f>
        <v>429.2</v>
      </c>
      <c r="L1124" s="2">
        <f t="shared" si="121"/>
        <v>429.2</v>
      </c>
      <c r="M1124" s="2">
        <f t="shared" si="122"/>
        <v>0</v>
      </c>
      <c r="N1124" s="9">
        <f t="shared" si="123"/>
        <v>0</v>
      </c>
      <c r="O1124" s="2">
        <f>MIN(IF('07A_Конструктор'!$D$5="Так",'06A_Варіанти'!E1115,1E+99),IF('07A_Конструктор'!$D$6="Так",'06A_Варіанти'!F1115,1E+99),IF('07A_Конструктор'!$D$7="Так",'06A_Варіанти'!G1115,1E+99),IF('07A_Конструктор'!$D$8="Так",'06A_Варіанти'!H1115,1E+99),IF('07A_Конструктор'!$D$9="Так",'06A_Варіанти'!I1115,1E+99),IF('07A_Конструктор'!$D$10="Так",'06A_Варіанти'!J1115,1E+99),IF('07A_Конструктор'!$D$11="Так",'06A_Варіанти'!K1115,1E+99),IF('07A_Конструктор'!$D$12="Так",'06A_Варіанти'!L1115,1E+99),IF('07A_Конструктор'!$D$13="Так",'06A_Варіанти'!M1115,1E+99),IF('07A_Конструктор'!$D$14="Так",'06A_Варіанти'!N1115,1E+99),IF('07A_Конструктор'!$D$15="Так",'06A_Варіанти'!O1115,1E+99),IF('07A_Конструктор'!$D$16="Так",'06A_Варіанти'!P1115,1E+99),IF('07A_Конструктор'!$D$17="Так",'06A_Варіанти'!Q1115,1E+99),IF('06A_Варіанти'!R1115="",1E+99,'06A_Варіанти'!R1115))</f>
        <v>214.6</v>
      </c>
      <c r="P1124" s="2" t="str">
        <f t="shared" si="124"/>
        <v>5 т</v>
      </c>
      <c r="Q1124" s="2">
        <f t="shared" si="125"/>
        <v>14</v>
      </c>
      <c r="R1124" s="2">
        <f>IF(OR(C1124="РЦК макси",C1124="РЦЧ SKU"),"SKU-потік",IFERROR(VLOOKUP(D1124,'02_РЦ'!$A$3:$I$7,5,FALSE),0))</f>
        <v>500</v>
      </c>
      <c r="S1124" s="2" t="str">
        <f>IF(OR(C1124="РЦК макси",C1124="РЦЧ SKU"),"Не рахується в ліміт",IFERROR(VLOOKUP(D1124,'02_РЦ'!$A$3:$I$7,9,FALSE),"Немає РЦ"))</f>
        <v>В межах</v>
      </c>
    </row>
    <row r="1125" spans="1:19">
      <c r="A1125" s="2" t="str">
        <f>'06A_Варіанти'!A1116</f>
        <v>BASE_2742</v>
      </c>
      <c r="B1125" s="2" t="str">
        <f>'06A_Варіанти'!B1116</f>
        <v>TT_2742</v>
      </c>
      <c r="C1125" s="2" t="str">
        <f>'06A_Варіанти'!D1116</f>
        <v>Основний</v>
      </c>
      <c r="D1125" s="2" t="str">
        <f>'06A_Варіанти'!C1116</f>
        <v>РЦП</v>
      </c>
      <c r="E1125" s="2" t="str">
        <f>'06A_Варіанти'!S1116</f>
        <v>DIRECT</v>
      </c>
      <c r="F1125" s="2" t="str">
        <f>IF(O1125='06A_Варіанти'!E1116,'06A_Варіанти'!E$1,IF(O1125='06A_Варіанти'!F1116,'06A_Варіанти'!F$1,IF(O1125='06A_Варіанти'!G1116,'06A_Варіанти'!G$1,IF(O1125='06A_Варіанти'!H1116,'06A_Варіанти'!H$1,IF(O1125='06A_Варіанти'!I1116,'06A_Варіанти'!I$1,IF(O1125='06A_Варіанти'!J1116,'06A_Варіанти'!J$1,IF(O1125='06A_Варіанти'!K1116,'06A_Варіанти'!K$1,IF(O1125='06A_Варіанти'!L1116,'06A_Варіанти'!L$1,IF(O1125='06A_Варіанти'!M1116,'06A_Варіанти'!M$1,IF(O1125='06A_Варіанти'!N1116,'06A_Варіанти'!N$1,IF(O1125='06A_Варіанти'!O1116,'06A_Варіанти'!O$1,IF(O1125='06A_Варіанти'!P1116,'06A_Варіанти'!P$1,IF(O1125='06A_Варіанти'!Q1116,'06A_Варіанти'!Q$1,IF(O1125='06A_Варіанти'!R1116,'06A_Варіанти'!R$1,"НЕМАЄ МАРШРУТУ"))))))))))))))</f>
        <v>DIRECT</v>
      </c>
      <c r="G1125" s="2" t="str">
        <f t="shared" si="119"/>
        <v>БЕЗ ЗМІН</v>
      </c>
      <c r="H1125" s="2">
        <f>IF(G1125="НЕМАЄ МАРШРУТУ",0,O1125-'06A_Варіанти'!T1116)</f>
        <v>0</v>
      </c>
      <c r="I1125" s="2">
        <f>IFERROR(INDEX('04_Потоки'!$E:$E,MATCH(A1125,'04_Потоки'!$A:$A,0)),0)</f>
        <v>2.2389999999999999</v>
      </c>
      <c r="J1125" s="2">
        <f t="shared" si="120"/>
        <v>1</v>
      </c>
      <c r="K1125" s="2">
        <f>IF(C1125="РЦК макси",0,2*'06A_Варіанти'!T1116*J1125)</f>
        <v>836.8</v>
      </c>
      <c r="L1125" s="2">
        <f t="shared" si="121"/>
        <v>836.8</v>
      </c>
      <c r="M1125" s="2">
        <f t="shared" si="122"/>
        <v>0</v>
      </c>
      <c r="N1125" s="9">
        <f t="shared" si="123"/>
        <v>0</v>
      </c>
      <c r="O1125" s="2">
        <f>MIN(IF('07A_Конструктор'!$D$5="Так",'06A_Варіанти'!E1116,1E+99),IF('07A_Конструктор'!$D$6="Так",'06A_Варіанти'!F1116,1E+99),IF('07A_Конструктор'!$D$7="Так",'06A_Варіанти'!G1116,1E+99),IF('07A_Конструктор'!$D$8="Так",'06A_Варіанти'!H1116,1E+99),IF('07A_Конструктор'!$D$9="Так",'06A_Варіанти'!I1116,1E+99),IF('07A_Конструктор'!$D$10="Так",'06A_Варіанти'!J1116,1E+99),IF('07A_Конструктор'!$D$11="Так",'06A_Варіанти'!K1116,1E+99),IF('07A_Конструктор'!$D$12="Так",'06A_Варіанти'!L1116,1E+99),IF('07A_Конструктор'!$D$13="Так",'06A_Варіанти'!M1116,1E+99),IF('07A_Конструктор'!$D$14="Так",'06A_Варіанти'!N1116,1E+99),IF('07A_Конструктор'!$D$15="Так",'06A_Варіанти'!O1116,1E+99),IF('07A_Конструктор'!$D$16="Так",'06A_Варіанти'!P1116,1E+99),IF('07A_Конструктор'!$D$17="Так",'06A_Варіанти'!Q1116,1E+99),IF('06A_Варіанти'!R1116="",1E+99,'06A_Варіанти'!R1116))</f>
        <v>418.4</v>
      </c>
      <c r="P1125" s="2" t="str">
        <f t="shared" si="124"/>
        <v>5 т</v>
      </c>
      <c r="Q1125" s="2">
        <f t="shared" si="125"/>
        <v>14</v>
      </c>
      <c r="R1125" s="2">
        <f>IF(OR(C1125="РЦК макси",C1125="РЦЧ SKU"),"SKU-потік",IFERROR(VLOOKUP(D1125,'02_РЦ'!$A$3:$I$7,5,FALSE),0))</f>
        <v>800</v>
      </c>
      <c r="S1125" s="2" t="str">
        <f>IF(OR(C1125="РЦК макси",C1125="РЦЧ SKU"),"Не рахується в ліміт",IFERROR(VLOOKUP(D1125,'02_РЦ'!$A$3:$I$7,9,FALSE),"Немає РЦ"))</f>
        <v>В межах</v>
      </c>
    </row>
    <row r="1126" spans="1:19">
      <c r="A1126" s="2" t="str">
        <f>'06A_Варіанти'!A1117</f>
        <v>BASE_2745</v>
      </c>
      <c r="B1126" s="2" t="str">
        <f>'06A_Варіанти'!B1117</f>
        <v>TT_2745</v>
      </c>
      <c r="C1126" s="2" t="str">
        <f>'06A_Варіанти'!D1117</f>
        <v>Основний</v>
      </c>
      <c r="D1126" s="2" t="str">
        <f>'06A_Варіанти'!C1117</f>
        <v>РЦВ</v>
      </c>
      <c r="E1126" s="2" t="str">
        <f>'06A_Варіанти'!S1117</f>
        <v>DIRECT</v>
      </c>
      <c r="F1126" s="2" t="str">
        <f>IF(O1126='06A_Варіанти'!E1117,'06A_Варіанти'!E$1,IF(O1126='06A_Варіанти'!F1117,'06A_Варіанти'!F$1,IF(O1126='06A_Варіанти'!G1117,'06A_Варіанти'!G$1,IF(O1126='06A_Варіанти'!H1117,'06A_Варіанти'!H$1,IF(O1126='06A_Варіанти'!I1117,'06A_Варіанти'!I$1,IF(O1126='06A_Варіанти'!J1117,'06A_Варіанти'!J$1,IF(O1126='06A_Варіанти'!K1117,'06A_Варіанти'!K$1,IF(O1126='06A_Варіанти'!L1117,'06A_Варіанти'!L$1,IF(O1126='06A_Варіанти'!M1117,'06A_Варіанти'!M$1,IF(O1126='06A_Варіанти'!N1117,'06A_Варіанти'!N$1,IF(O1126='06A_Варіанти'!O1117,'06A_Варіанти'!O$1,IF(O1126='06A_Варіанти'!P1117,'06A_Варіанти'!P$1,IF(O1126='06A_Варіанти'!Q1117,'06A_Варіанти'!Q$1,IF(O1126='06A_Варіанти'!R1117,'06A_Варіанти'!R$1,"НЕМАЄ МАРШРУТУ"))))))))))))))</f>
        <v>DIRECT</v>
      </c>
      <c r="G1126" s="2" t="str">
        <f t="shared" si="119"/>
        <v>БЕЗ ЗМІН</v>
      </c>
      <c r="H1126" s="2">
        <f>IF(G1126="НЕМАЄ МАРШРУТУ",0,O1126-'06A_Варіанти'!T1117)</f>
        <v>0</v>
      </c>
      <c r="I1126" s="2">
        <f>IFERROR(INDEX('04_Потоки'!$E:$E,MATCH(A1126,'04_Потоки'!$A:$A,0)),0)</f>
        <v>2.2389999999999999</v>
      </c>
      <c r="J1126" s="2">
        <f t="shared" si="120"/>
        <v>1</v>
      </c>
      <c r="K1126" s="2">
        <f>IF(C1126="РЦК макси",0,2*'06A_Варіанти'!T1117*J1126)</f>
        <v>437.2</v>
      </c>
      <c r="L1126" s="2">
        <f t="shared" si="121"/>
        <v>437.2</v>
      </c>
      <c r="M1126" s="2">
        <f t="shared" si="122"/>
        <v>0</v>
      </c>
      <c r="N1126" s="9">
        <f t="shared" si="123"/>
        <v>0</v>
      </c>
      <c r="O1126" s="2">
        <f>MIN(IF('07A_Конструктор'!$D$5="Так",'06A_Варіанти'!E1117,1E+99),IF('07A_Конструктор'!$D$6="Так",'06A_Варіанти'!F1117,1E+99),IF('07A_Конструктор'!$D$7="Так",'06A_Варіанти'!G1117,1E+99),IF('07A_Конструктор'!$D$8="Так",'06A_Варіанти'!H1117,1E+99),IF('07A_Конструктор'!$D$9="Так",'06A_Варіанти'!I1117,1E+99),IF('07A_Конструктор'!$D$10="Так",'06A_Варіанти'!J1117,1E+99),IF('07A_Конструктор'!$D$11="Так",'06A_Варіанти'!K1117,1E+99),IF('07A_Конструктор'!$D$12="Так",'06A_Варіанти'!L1117,1E+99),IF('07A_Конструктор'!$D$13="Так",'06A_Варіанти'!M1117,1E+99),IF('07A_Конструктор'!$D$14="Так",'06A_Варіанти'!N1117,1E+99),IF('07A_Конструктор'!$D$15="Так",'06A_Варіанти'!O1117,1E+99),IF('07A_Конструктор'!$D$16="Так",'06A_Варіанти'!P1117,1E+99),IF('07A_Конструктор'!$D$17="Так",'06A_Варіанти'!Q1117,1E+99),IF('06A_Варіанти'!R1117="",1E+99,'06A_Варіанти'!R1117))</f>
        <v>218.6</v>
      </c>
      <c r="P1126" s="2" t="str">
        <f t="shared" si="124"/>
        <v>5 т</v>
      </c>
      <c r="Q1126" s="2">
        <f t="shared" si="125"/>
        <v>14</v>
      </c>
      <c r="R1126" s="2">
        <f>IF(OR(C1126="РЦК макси",C1126="РЦЧ SKU"),"SKU-потік",IFERROR(VLOOKUP(D1126,'02_РЦ'!$A$3:$I$7,5,FALSE),0))</f>
        <v>500</v>
      </c>
      <c r="S1126" s="2" t="str">
        <f>IF(OR(C1126="РЦК макси",C1126="РЦЧ SKU"),"Не рахується в ліміт",IFERROR(VLOOKUP(D1126,'02_РЦ'!$A$3:$I$7,9,FALSE),"Немає РЦ"))</f>
        <v>В межах</v>
      </c>
    </row>
    <row r="1127" spans="1:19">
      <c r="A1127" s="2" t="str">
        <f>'06A_Варіанти'!A1118</f>
        <v>BASE_2748</v>
      </c>
      <c r="B1127" s="2" t="str">
        <f>'06A_Варіанти'!B1118</f>
        <v>TT_2748</v>
      </c>
      <c r="C1127" s="2" t="str">
        <f>'06A_Варіанти'!D1118</f>
        <v>Основний</v>
      </c>
      <c r="D1127" s="2" t="str">
        <f>'06A_Варіанти'!C1118</f>
        <v>РЦП</v>
      </c>
      <c r="E1127" s="2" t="str">
        <f>'06A_Варіанти'!S1118</f>
        <v>DIRECT</v>
      </c>
      <c r="F1127" s="2" t="str">
        <f>IF(O1127='06A_Варіанти'!E1118,'06A_Варіанти'!E$1,IF(O1127='06A_Варіанти'!F1118,'06A_Варіанти'!F$1,IF(O1127='06A_Варіанти'!G1118,'06A_Варіанти'!G$1,IF(O1127='06A_Варіанти'!H1118,'06A_Варіанти'!H$1,IF(O1127='06A_Варіанти'!I1118,'06A_Варіанти'!I$1,IF(O1127='06A_Варіанти'!J1118,'06A_Варіанти'!J$1,IF(O1127='06A_Варіанти'!K1118,'06A_Варіанти'!K$1,IF(O1127='06A_Варіанти'!L1118,'06A_Варіанти'!L$1,IF(O1127='06A_Варіанти'!M1118,'06A_Варіанти'!M$1,IF(O1127='06A_Варіанти'!N1118,'06A_Варіанти'!N$1,IF(O1127='06A_Варіанти'!O1118,'06A_Варіанти'!O$1,IF(O1127='06A_Варіанти'!P1118,'06A_Варіанти'!P$1,IF(O1127='06A_Варіанти'!Q1118,'06A_Варіанти'!Q$1,IF(O1127='06A_Варіанти'!R1118,'06A_Варіанти'!R$1,"НЕМАЄ МАРШРУТУ"))))))))))))))</f>
        <v>DIRECT</v>
      </c>
      <c r="G1127" s="2" t="str">
        <f t="shared" si="119"/>
        <v>БЕЗ ЗМІН</v>
      </c>
      <c r="H1127" s="2">
        <f>IF(G1127="НЕМАЄ МАРШРУТУ",0,O1127-'06A_Варіанти'!T1118)</f>
        <v>0</v>
      </c>
      <c r="I1127" s="2">
        <f>IFERROR(INDEX('04_Потоки'!$E:$E,MATCH(A1127,'04_Потоки'!$A:$A,0)),0)</f>
        <v>2.2389999999999999</v>
      </c>
      <c r="J1127" s="2">
        <f t="shared" si="120"/>
        <v>1</v>
      </c>
      <c r="K1127" s="2">
        <f>IF(C1127="РЦК макси",0,2*'06A_Варіанти'!T1118*J1127)</f>
        <v>450.4</v>
      </c>
      <c r="L1127" s="2">
        <f t="shared" si="121"/>
        <v>450.4</v>
      </c>
      <c r="M1127" s="2">
        <f t="shared" si="122"/>
        <v>0</v>
      </c>
      <c r="N1127" s="9">
        <f t="shared" si="123"/>
        <v>0</v>
      </c>
      <c r="O1127" s="2">
        <f>MIN(IF('07A_Конструктор'!$D$5="Так",'06A_Варіанти'!E1118,1E+99),IF('07A_Конструктор'!$D$6="Так",'06A_Варіанти'!F1118,1E+99),IF('07A_Конструктор'!$D$7="Так",'06A_Варіанти'!G1118,1E+99),IF('07A_Конструктор'!$D$8="Так",'06A_Варіанти'!H1118,1E+99),IF('07A_Конструктор'!$D$9="Так",'06A_Варіанти'!I1118,1E+99),IF('07A_Конструктор'!$D$10="Так",'06A_Варіанти'!J1118,1E+99),IF('07A_Конструктор'!$D$11="Так",'06A_Варіанти'!K1118,1E+99),IF('07A_Конструктор'!$D$12="Так",'06A_Варіанти'!L1118,1E+99),IF('07A_Конструктор'!$D$13="Так",'06A_Варіанти'!M1118,1E+99),IF('07A_Конструктор'!$D$14="Так",'06A_Варіанти'!N1118,1E+99),IF('07A_Конструктор'!$D$15="Так",'06A_Варіанти'!O1118,1E+99),IF('07A_Конструктор'!$D$16="Так",'06A_Варіанти'!P1118,1E+99),IF('07A_Конструктор'!$D$17="Так",'06A_Варіанти'!Q1118,1E+99),IF('06A_Варіанти'!R1118="",1E+99,'06A_Варіанти'!R1118))</f>
        <v>225.2</v>
      </c>
      <c r="P1127" s="2" t="str">
        <f t="shared" si="124"/>
        <v>5 т</v>
      </c>
      <c r="Q1127" s="2">
        <f t="shared" si="125"/>
        <v>14</v>
      </c>
      <c r="R1127" s="2">
        <f>IF(OR(C1127="РЦК макси",C1127="РЦЧ SKU"),"SKU-потік",IFERROR(VLOOKUP(D1127,'02_РЦ'!$A$3:$I$7,5,FALSE),0))</f>
        <v>800</v>
      </c>
      <c r="S1127" s="2" t="str">
        <f>IF(OR(C1127="РЦК макси",C1127="РЦЧ SKU"),"Не рахується в ліміт",IFERROR(VLOOKUP(D1127,'02_РЦ'!$A$3:$I$7,9,FALSE),"Немає РЦ"))</f>
        <v>В межах</v>
      </c>
    </row>
    <row r="1128" spans="1:19">
      <c r="A1128" s="2" t="str">
        <f>'06A_Варіанти'!A1119</f>
        <v>BASE_2753</v>
      </c>
      <c r="B1128" s="2" t="str">
        <f>'06A_Варіанти'!B1119</f>
        <v>TT_2753</v>
      </c>
      <c r="C1128" s="2" t="str">
        <f>'06A_Варіанти'!D1119</f>
        <v>Основний</v>
      </c>
      <c r="D1128" s="2" t="str">
        <f>'06A_Варіанти'!C1119</f>
        <v>РЦВ</v>
      </c>
      <c r="E1128" s="2" t="str">
        <f>'06A_Варіанти'!S1119</f>
        <v>DIRECT</v>
      </c>
      <c r="F1128" s="2" t="str">
        <f>IF(O1128='06A_Варіанти'!E1119,'06A_Варіанти'!E$1,IF(O1128='06A_Варіанти'!F1119,'06A_Варіанти'!F$1,IF(O1128='06A_Варіанти'!G1119,'06A_Варіанти'!G$1,IF(O1128='06A_Варіанти'!H1119,'06A_Варіанти'!H$1,IF(O1128='06A_Варіанти'!I1119,'06A_Варіанти'!I$1,IF(O1128='06A_Варіанти'!J1119,'06A_Варіанти'!J$1,IF(O1128='06A_Варіанти'!K1119,'06A_Варіанти'!K$1,IF(O1128='06A_Варіанти'!L1119,'06A_Варіанти'!L$1,IF(O1128='06A_Варіанти'!M1119,'06A_Варіанти'!M$1,IF(O1128='06A_Варіанти'!N1119,'06A_Варіанти'!N$1,IF(O1128='06A_Варіанти'!O1119,'06A_Варіанти'!O$1,IF(O1128='06A_Варіанти'!P1119,'06A_Варіанти'!P$1,IF(O1128='06A_Варіанти'!Q1119,'06A_Варіанти'!Q$1,IF(O1128='06A_Варіанти'!R1119,'06A_Варіанти'!R$1,"НЕМАЄ МАРШРУТУ"))))))))))))))</f>
        <v>DIRECT</v>
      </c>
      <c r="G1128" s="2" t="str">
        <f t="shared" si="119"/>
        <v>БЕЗ ЗМІН</v>
      </c>
      <c r="H1128" s="2">
        <f>IF(G1128="НЕМАЄ МАРШРУТУ",0,O1128-'06A_Варіанти'!T1119)</f>
        <v>0</v>
      </c>
      <c r="I1128" s="2">
        <f>IFERROR(INDEX('04_Потоки'!$E:$E,MATCH(A1128,'04_Потоки'!$A:$A,0)),0)</f>
        <v>2.2389999999999999</v>
      </c>
      <c r="J1128" s="2">
        <f t="shared" si="120"/>
        <v>1</v>
      </c>
      <c r="K1128" s="2">
        <f>IF(C1128="РЦК макси",0,2*'06A_Варіанти'!T1119*J1128)</f>
        <v>313</v>
      </c>
      <c r="L1128" s="2">
        <f t="shared" si="121"/>
        <v>313</v>
      </c>
      <c r="M1128" s="2">
        <f t="shared" si="122"/>
        <v>0</v>
      </c>
      <c r="N1128" s="9">
        <f t="shared" si="123"/>
        <v>0</v>
      </c>
      <c r="O1128" s="2">
        <f>MIN(IF('07A_Конструктор'!$D$5="Так",'06A_Варіанти'!E1119,1E+99),IF('07A_Конструктор'!$D$6="Так",'06A_Варіанти'!F1119,1E+99),IF('07A_Конструктор'!$D$7="Так",'06A_Варіанти'!G1119,1E+99),IF('07A_Конструктор'!$D$8="Так",'06A_Варіанти'!H1119,1E+99),IF('07A_Конструктор'!$D$9="Так",'06A_Варіанти'!I1119,1E+99),IF('07A_Конструктор'!$D$10="Так",'06A_Варіанти'!J1119,1E+99),IF('07A_Конструктор'!$D$11="Так",'06A_Варіанти'!K1119,1E+99),IF('07A_Конструктор'!$D$12="Так",'06A_Варіанти'!L1119,1E+99),IF('07A_Конструктор'!$D$13="Так",'06A_Варіанти'!M1119,1E+99),IF('07A_Конструктор'!$D$14="Так",'06A_Варіанти'!N1119,1E+99),IF('07A_Конструктор'!$D$15="Так",'06A_Варіанти'!O1119,1E+99),IF('07A_Конструктор'!$D$16="Так",'06A_Варіанти'!P1119,1E+99),IF('07A_Конструктор'!$D$17="Так",'06A_Варіанти'!Q1119,1E+99),IF('06A_Варіанти'!R1119="",1E+99,'06A_Варіанти'!R1119))</f>
        <v>156.5</v>
      </c>
      <c r="P1128" s="2" t="str">
        <f t="shared" si="124"/>
        <v>5 т</v>
      </c>
      <c r="Q1128" s="2">
        <f t="shared" si="125"/>
        <v>14</v>
      </c>
      <c r="R1128" s="2">
        <f>IF(OR(C1128="РЦК макси",C1128="РЦЧ SKU"),"SKU-потік",IFERROR(VLOOKUP(D1128,'02_РЦ'!$A$3:$I$7,5,FALSE),0))</f>
        <v>500</v>
      </c>
      <c r="S1128" s="2" t="str">
        <f>IF(OR(C1128="РЦК макси",C1128="РЦЧ SKU"),"Не рахується в ліміт",IFERROR(VLOOKUP(D1128,'02_РЦ'!$A$3:$I$7,9,FALSE),"Немає РЦ"))</f>
        <v>В межах</v>
      </c>
    </row>
    <row r="1129" spans="1:19">
      <c r="A1129" s="2" t="str">
        <f>'06A_Варіанти'!A1120</f>
        <v>BASE_2755</v>
      </c>
      <c r="B1129" s="2" t="str">
        <f>'06A_Варіанти'!B1120</f>
        <v>TT_2755</v>
      </c>
      <c r="C1129" s="2" t="str">
        <f>'06A_Варіанти'!D1120</f>
        <v>Основний</v>
      </c>
      <c r="D1129" s="2" t="str">
        <f>'06A_Варіанти'!C1120</f>
        <v>РЦВ</v>
      </c>
      <c r="E1129" s="2" t="str">
        <f>'06A_Варіанти'!S1120</f>
        <v>DIRECT</v>
      </c>
      <c r="F1129" s="2" t="str">
        <f>IF(O1129='06A_Варіанти'!E1120,'06A_Варіанти'!E$1,IF(O1129='06A_Варіанти'!F1120,'06A_Варіанти'!F$1,IF(O1129='06A_Варіанти'!G1120,'06A_Варіанти'!G$1,IF(O1129='06A_Варіанти'!H1120,'06A_Варіанти'!H$1,IF(O1129='06A_Варіанти'!I1120,'06A_Варіанти'!I$1,IF(O1129='06A_Варіанти'!J1120,'06A_Варіанти'!J$1,IF(O1129='06A_Варіанти'!K1120,'06A_Варіанти'!K$1,IF(O1129='06A_Варіанти'!L1120,'06A_Варіанти'!L$1,IF(O1129='06A_Варіанти'!M1120,'06A_Варіанти'!M$1,IF(O1129='06A_Варіанти'!N1120,'06A_Варіанти'!N$1,IF(O1129='06A_Варіанти'!O1120,'06A_Варіанти'!O$1,IF(O1129='06A_Варіанти'!P1120,'06A_Варіанти'!P$1,IF(O1129='06A_Варіанти'!Q1120,'06A_Варіанти'!Q$1,IF(O1129='06A_Варіанти'!R1120,'06A_Варіанти'!R$1,"НЕМАЄ МАРШРУТУ"))))))))))))))</f>
        <v>DIRECT</v>
      </c>
      <c r="G1129" s="2" t="str">
        <f t="shared" si="119"/>
        <v>БЕЗ ЗМІН</v>
      </c>
      <c r="H1129" s="2">
        <f>IF(G1129="НЕМАЄ МАРШРУТУ",0,O1129-'06A_Варіанти'!T1120)</f>
        <v>0</v>
      </c>
      <c r="I1129" s="2">
        <f>IFERROR(INDEX('04_Потоки'!$E:$E,MATCH(A1129,'04_Потоки'!$A:$A,0)),0)</f>
        <v>2.2389999999999999</v>
      </c>
      <c r="J1129" s="2">
        <f t="shared" si="120"/>
        <v>1</v>
      </c>
      <c r="K1129" s="2">
        <f>IF(C1129="РЦК макси",0,2*'06A_Варіанти'!T1120*J1129)</f>
        <v>857</v>
      </c>
      <c r="L1129" s="2">
        <f t="shared" si="121"/>
        <v>857</v>
      </c>
      <c r="M1129" s="2">
        <f t="shared" si="122"/>
        <v>0</v>
      </c>
      <c r="N1129" s="9">
        <f t="shared" si="123"/>
        <v>0</v>
      </c>
      <c r="O1129" s="2">
        <f>MIN(IF('07A_Конструктор'!$D$5="Так",'06A_Варіанти'!E1120,1E+99),IF('07A_Конструктор'!$D$6="Так",'06A_Варіанти'!F1120,1E+99),IF('07A_Конструктор'!$D$7="Так",'06A_Варіанти'!G1120,1E+99),IF('07A_Конструктор'!$D$8="Так",'06A_Варіанти'!H1120,1E+99),IF('07A_Конструктор'!$D$9="Так",'06A_Варіанти'!I1120,1E+99),IF('07A_Конструктор'!$D$10="Так",'06A_Варіанти'!J1120,1E+99),IF('07A_Конструктор'!$D$11="Так",'06A_Варіанти'!K1120,1E+99),IF('07A_Конструктор'!$D$12="Так",'06A_Варіанти'!L1120,1E+99),IF('07A_Конструктор'!$D$13="Так",'06A_Варіанти'!M1120,1E+99),IF('07A_Конструктор'!$D$14="Так",'06A_Варіанти'!N1120,1E+99),IF('07A_Конструктор'!$D$15="Так",'06A_Варіанти'!O1120,1E+99),IF('07A_Конструктор'!$D$16="Так",'06A_Варіанти'!P1120,1E+99),IF('07A_Конструктор'!$D$17="Так",'06A_Варіанти'!Q1120,1E+99),IF('06A_Варіанти'!R1120="",1E+99,'06A_Варіанти'!R1120))</f>
        <v>428.5</v>
      </c>
      <c r="P1129" s="2" t="str">
        <f t="shared" si="124"/>
        <v>5 т</v>
      </c>
      <c r="Q1129" s="2">
        <f t="shared" si="125"/>
        <v>14</v>
      </c>
      <c r="R1129" s="2">
        <f>IF(OR(C1129="РЦК макси",C1129="РЦЧ SKU"),"SKU-потік",IFERROR(VLOOKUP(D1129,'02_РЦ'!$A$3:$I$7,5,FALSE),0))</f>
        <v>500</v>
      </c>
      <c r="S1129" s="2" t="str">
        <f>IF(OR(C1129="РЦК макси",C1129="РЦЧ SKU"),"Не рахується в ліміт",IFERROR(VLOOKUP(D1129,'02_РЦ'!$A$3:$I$7,9,FALSE),"Немає РЦ"))</f>
        <v>В межах</v>
      </c>
    </row>
    <row r="1130" spans="1:19">
      <c r="A1130" s="2" t="str">
        <f>'06A_Варіанти'!A1121</f>
        <v>BASE_2756</v>
      </c>
      <c r="B1130" s="2" t="str">
        <f>'06A_Варіанти'!B1121</f>
        <v>TT_2756</v>
      </c>
      <c r="C1130" s="2" t="str">
        <f>'06A_Варіанти'!D1121</f>
        <v>Основний</v>
      </c>
      <c r="D1130" s="2" t="str">
        <f>'06A_Варіанти'!C1121</f>
        <v>РЦВ</v>
      </c>
      <c r="E1130" s="2" t="str">
        <f>'06A_Варіанти'!S1121</f>
        <v>DIRECT</v>
      </c>
      <c r="F1130" s="2" t="str">
        <f>IF(O1130='06A_Варіанти'!E1121,'06A_Варіанти'!E$1,IF(O1130='06A_Варіанти'!F1121,'06A_Варіанти'!F$1,IF(O1130='06A_Варіанти'!G1121,'06A_Варіанти'!G$1,IF(O1130='06A_Варіанти'!H1121,'06A_Варіанти'!H$1,IF(O1130='06A_Варіанти'!I1121,'06A_Варіанти'!I$1,IF(O1130='06A_Варіанти'!J1121,'06A_Варіанти'!J$1,IF(O1130='06A_Варіанти'!K1121,'06A_Варіанти'!K$1,IF(O1130='06A_Варіанти'!L1121,'06A_Варіанти'!L$1,IF(O1130='06A_Варіанти'!M1121,'06A_Варіанти'!M$1,IF(O1130='06A_Варіанти'!N1121,'06A_Варіанти'!N$1,IF(O1130='06A_Варіанти'!O1121,'06A_Варіанти'!O$1,IF(O1130='06A_Варіанти'!P1121,'06A_Варіанти'!P$1,IF(O1130='06A_Варіанти'!Q1121,'06A_Варіанти'!Q$1,IF(O1130='06A_Варіанти'!R1121,'06A_Варіанти'!R$1,"НЕМАЄ МАРШРУТУ"))))))))))))))</f>
        <v>DIRECT</v>
      </c>
      <c r="G1130" s="2" t="str">
        <f t="shared" si="119"/>
        <v>БЕЗ ЗМІН</v>
      </c>
      <c r="H1130" s="2">
        <f>IF(G1130="НЕМАЄ МАРШРУТУ",0,O1130-'06A_Варіанти'!T1121)</f>
        <v>0</v>
      </c>
      <c r="I1130" s="2">
        <f>IFERROR(INDEX('04_Потоки'!$E:$E,MATCH(A1130,'04_Потоки'!$A:$A,0)),0)</f>
        <v>2.2389999999999999</v>
      </c>
      <c r="J1130" s="2">
        <f t="shared" si="120"/>
        <v>1</v>
      </c>
      <c r="K1130" s="2">
        <f>IF(C1130="РЦК макси",0,2*'06A_Варіанти'!T1121*J1130)</f>
        <v>823.6</v>
      </c>
      <c r="L1130" s="2">
        <f t="shared" si="121"/>
        <v>823.6</v>
      </c>
      <c r="M1130" s="2">
        <f t="shared" si="122"/>
        <v>0</v>
      </c>
      <c r="N1130" s="9">
        <f t="shared" si="123"/>
        <v>0</v>
      </c>
      <c r="O1130" s="2">
        <f>MIN(IF('07A_Конструктор'!$D$5="Так",'06A_Варіанти'!E1121,1E+99),IF('07A_Конструктор'!$D$6="Так",'06A_Варіанти'!F1121,1E+99),IF('07A_Конструктор'!$D$7="Так",'06A_Варіанти'!G1121,1E+99),IF('07A_Конструктор'!$D$8="Так",'06A_Варіанти'!H1121,1E+99),IF('07A_Конструктор'!$D$9="Так",'06A_Варіанти'!I1121,1E+99),IF('07A_Конструктор'!$D$10="Так",'06A_Варіанти'!J1121,1E+99),IF('07A_Конструктор'!$D$11="Так",'06A_Варіанти'!K1121,1E+99),IF('07A_Конструктор'!$D$12="Так",'06A_Варіанти'!L1121,1E+99),IF('07A_Конструктор'!$D$13="Так",'06A_Варіанти'!M1121,1E+99),IF('07A_Конструктор'!$D$14="Так",'06A_Варіанти'!N1121,1E+99),IF('07A_Конструктор'!$D$15="Так",'06A_Варіанти'!O1121,1E+99),IF('07A_Конструктор'!$D$16="Так",'06A_Варіанти'!P1121,1E+99),IF('07A_Конструктор'!$D$17="Так",'06A_Варіанти'!Q1121,1E+99),IF('06A_Варіанти'!R1121="",1E+99,'06A_Варіанти'!R1121))</f>
        <v>411.8</v>
      </c>
      <c r="P1130" s="2" t="str">
        <f t="shared" si="124"/>
        <v>5 т</v>
      </c>
      <c r="Q1130" s="2">
        <f t="shared" si="125"/>
        <v>14</v>
      </c>
      <c r="R1130" s="2">
        <f>IF(OR(C1130="РЦК макси",C1130="РЦЧ SKU"),"SKU-потік",IFERROR(VLOOKUP(D1130,'02_РЦ'!$A$3:$I$7,5,FALSE),0))</f>
        <v>500</v>
      </c>
      <c r="S1130" s="2" t="str">
        <f>IF(OR(C1130="РЦК макси",C1130="РЦЧ SKU"),"Не рахується в ліміт",IFERROR(VLOOKUP(D1130,'02_РЦ'!$A$3:$I$7,9,FALSE),"Немає РЦ"))</f>
        <v>В межах</v>
      </c>
    </row>
    <row r="1131" spans="1:19">
      <c r="A1131" s="2" t="str">
        <f>'06A_Варіанти'!A1122</f>
        <v>BASE_2758</v>
      </c>
      <c r="B1131" s="2" t="str">
        <f>'06A_Варіанти'!B1122</f>
        <v>TT_2758</v>
      </c>
      <c r="C1131" s="2" t="str">
        <f>'06A_Варіанти'!D1122</f>
        <v>Основний</v>
      </c>
      <c r="D1131" s="2" t="str">
        <f>'06A_Варіанти'!C1122</f>
        <v>РЦВ</v>
      </c>
      <c r="E1131" s="2" t="str">
        <f>'06A_Варіанти'!S1122</f>
        <v>DIRECT</v>
      </c>
      <c r="F1131" s="2" t="str">
        <f>IF(O1131='06A_Варіанти'!E1122,'06A_Варіанти'!E$1,IF(O1131='06A_Варіанти'!F1122,'06A_Варіанти'!F$1,IF(O1131='06A_Варіанти'!G1122,'06A_Варіанти'!G$1,IF(O1131='06A_Варіанти'!H1122,'06A_Варіанти'!H$1,IF(O1131='06A_Варіанти'!I1122,'06A_Варіанти'!I$1,IF(O1131='06A_Варіанти'!J1122,'06A_Варіанти'!J$1,IF(O1131='06A_Варіанти'!K1122,'06A_Варіанти'!K$1,IF(O1131='06A_Варіанти'!L1122,'06A_Варіанти'!L$1,IF(O1131='06A_Варіанти'!M1122,'06A_Варіанти'!M$1,IF(O1131='06A_Варіанти'!N1122,'06A_Варіанти'!N$1,IF(O1131='06A_Варіанти'!O1122,'06A_Варіанти'!O$1,IF(O1131='06A_Варіанти'!P1122,'06A_Варіанти'!P$1,IF(O1131='06A_Варіанти'!Q1122,'06A_Варіанти'!Q$1,IF(O1131='06A_Варіанти'!R1122,'06A_Варіанти'!R$1,"НЕМАЄ МАРШРУТУ"))))))))))))))</f>
        <v>DIRECT</v>
      </c>
      <c r="G1131" s="2" t="str">
        <f t="shared" si="119"/>
        <v>БЕЗ ЗМІН</v>
      </c>
      <c r="H1131" s="2">
        <f>IF(G1131="НЕМАЄ МАРШРУТУ",0,O1131-'06A_Варіанти'!T1122)</f>
        <v>0</v>
      </c>
      <c r="I1131" s="2">
        <f>IFERROR(INDEX('04_Потоки'!$E:$E,MATCH(A1131,'04_Потоки'!$A:$A,0)),0)</f>
        <v>2.2389999999999999</v>
      </c>
      <c r="J1131" s="2">
        <f t="shared" si="120"/>
        <v>1</v>
      </c>
      <c r="K1131" s="2">
        <f>IF(C1131="РЦК макси",0,2*'06A_Варіанти'!T1122*J1131)</f>
        <v>859.2</v>
      </c>
      <c r="L1131" s="2">
        <f t="shared" si="121"/>
        <v>859.2</v>
      </c>
      <c r="M1131" s="2">
        <f t="shared" si="122"/>
        <v>0</v>
      </c>
      <c r="N1131" s="9">
        <f t="shared" si="123"/>
        <v>0</v>
      </c>
      <c r="O1131" s="2">
        <f>MIN(IF('07A_Конструктор'!$D$5="Так",'06A_Варіанти'!E1122,1E+99),IF('07A_Конструктор'!$D$6="Так",'06A_Варіанти'!F1122,1E+99),IF('07A_Конструктор'!$D$7="Так",'06A_Варіанти'!G1122,1E+99),IF('07A_Конструктор'!$D$8="Так",'06A_Варіанти'!H1122,1E+99),IF('07A_Конструктор'!$D$9="Так",'06A_Варіанти'!I1122,1E+99),IF('07A_Конструктор'!$D$10="Так",'06A_Варіанти'!J1122,1E+99),IF('07A_Конструктор'!$D$11="Так",'06A_Варіанти'!K1122,1E+99),IF('07A_Конструктор'!$D$12="Так",'06A_Варіанти'!L1122,1E+99),IF('07A_Конструктор'!$D$13="Так",'06A_Варіанти'!M1122,1E+99),IF('07A_Конструктор'!$D$14="Так",'06A_Варіанти'!N1122,1E+99),IF('07A_Конструктор'!$D$15="Так",'06A_Варіанти'!O1122,1E+99),IF('07A_Конструктор'!$D$16="Так",'06A_Варіанти'!P1122,1E+99),IF('07A_Конструктор'!$D$17="Так",'06A_Варіанти'!Q1122,1E+99),IF('06A_Варіанти'!R1122="",1E+99,'06A_Варіанти'!R1122))</f>
        <v>429.6</v>
      </c>
      <c r="P1131" s="2" t="str">
        <f t="shared" si="124"/>
        <v>5 т</v>
      </c>
      <c r="Q1131" s="2">
        <f t="shared" si="125"/>
        <v>14</v>
      </c>
      <c r="R1131" s="2">
        <f>IF(OR(C1131="РЦК макси",C1131="РЦЧ SKU"),"SKU-потік",IFERROR(VLOOKUP(D1131,'02_РЦ'!$A$3:$I$7,5,FALSE),0))</f>
        <v>500</v>
      </c>
      <c r="S1131" s="2" t="str">
        <f>IF(OR(C1131="РЦК макси",C1131="РЦЧ SKU"),"Не рахується в ліміт",IFERROR(VLOOKUP(D1131,'02_РЦ'!$A$3:$I$7,9,FALSE),"Немає РЦ"))</f>
        <v>В межах</v>
      </c>
    </row>
    <row r="1132" spans="1:19">
      <c r="A1132" s="2" t="str">
        <f>'06A_Варіанти'!A1123</f>
        <v>BASE_2760</v>
      </c>
      <c r="B1132" s="2" t="str">
        <f>'06A_Варіанти'!B1123</f>
        <v>TT_2760</v>
      </c>
      <c r="C1132" s="2" t="str">
        <f>'06A_Варіанти'!D1123</f>
        <v>Основний</v>
      </c>
      <c r="D1132" s="2" t="str">
        <f>'06A_Варіанти'!C1123</f>
        <v>РЦВ</v>
      </c>
      <c r="E1132" s="2" t="str">
        <f>'06A_Варіанти'!S1123</f>
        <v>DIRECT</v>
      </c>
      <c r="F1132" s="2" t="str">
        <f>IF(O1132='06A_Варіанти'!E1123,'06A_Варіанти'!E$1,IF(O1132='06A_Варіанти'!F1123,'06A_Варіанти'!F$1,IF(O1132='06A_Варіанти'!G1123,'06A_Варіанти'!G$1,IF(O1132='06A_Варіанти'!H1123,'06A_Варіанти'!H$1,IF(O1132='06A_Варіанти'!I1123,'06A_Варіанти'!I$1,IF(O1132='06A_Варіанти'!J1123,'06A_Варіанти'!J$1,IF(O1132='06A_Варіанти'!K1123,'06A_Варіанти'!K$1,IF(O1132='06A_Варіанти'!L1123,'06A_Варіанти'!L$1,IF(O1132='06A_Варіанти'!M1123,'06A_Варіанти'!M$1,IF(O1132='06A_Варіанти'!N1123,'06A_Варіанти'!N$1,IF(O1132='06A_Варіанти'!O1123,'06A_Варіанти'!O$1,IF(O1132='06A_Варіанти'!P1123,'06A_Варіанти'!P$1,IF(O1132='06A_Варіанти'!Q1123,'06A_Варіанти'!Q$1,IF(O1132='06A_Варіанти'!R1123,'06A_Варіанти'!R$1,"НЕМАЄ МАРШРУТУ"))))))))))))))</f>
        <v>DIRECT</v>
      </c>
      <c r="G1132" s="2" t="str">
        <f t="shared" si="119"/>
        <v>БЕЗ ЗМІН</v>
      </c>
      <c r="H1132" s="2">
        <f>IF(G1132="НЕМАЄ МАРШРУТУ",0,O1132-'06A_Варіанти'!T1123)</f>
        <v>0</v>
      </c>
      <c r="I1132" s="2">
        <f>IFERROR(INDEX('04_Потоки'!$E:$E,MATCH(A1132,'04_Потоки'!$A:$A,0)),0)</f>
        <v>2.2389999999999999</v>
      </c>
      <c r="J1132" s="2">
        <f t="shared" si="120"/>
        <v>1</v>
      </c>
      <c r="K1132" s="2">
        <f>IF(C1132="РЦК макси",0,2*'06A_Варіанти'!T1123*J1132)</f>
        <v>417.4</v>
      </c>
      <c r="L1132" s="2">
        <f t="shared" si="121"/>
        <v>417.4</v>
      </c>
      <c r="M1132" s="2">
        <f t="shared" si="122"/>
        <v>0</v>
      </c>
      <c r="N1132" s="9">
        <f t="shared" si="123"/>
        <v>0</v>
      </c>
      <c r="O1132" s="2">
        <f>MIN(IF('07A_Конструктор'!$D$5="Так",'06A_Варіанти'!E1123,1E+99),IF('07A_Конструктор'!$D$6="Так",'06A_Варіанти'!F1123,1E+99),IF('07A_Конструктор'!$D$7="Так",'06A_Варіанти'!G1123,1E+99),IF('07A_Конструктор'!$D$8="Так",'06A_Варіанти'!H1123,1E+99),IF('07A_Конструктор'!$D$9="Так",'06A_Варіанти'!I1123,1E+99),IF('07A_Конструктор'!$D$10="Так",'06A_Варіанти'!J1123,1E+99),IF('07A_Конструктор'!$D$11="Так",'06A_Варіанти'!K1123,1E+99),IF('07A_Конструктор'!$D$12="Так",'06A_Варіанти'!L1123,1E+99),IF('07A_Конструктор'!$D$13="Так",'06A_Варіанти'!M1123,1E+99),IF('07A_Конструктор'!$D$14="Так",'06A_Варіанти'!N1123,1E+99),IF('07A_Конструктор'!$D$15="Так",'06A_Варіанти'!O1123,1E+99),IF('07A_Конструктор'!$D$16="Так",'06A_Варіанти'!P1123,1E+99),IF('07A_Конструктор'!$D$17="Так",'06A_Варіанти'!Q1123,1E+99),IF('06A_Варіанти'!R1123="",1E+99,'06A_Варіанти'!R1123))</f>
        <v>208.7</v>
      </c>
      <c r="P1132" s="2" t="str">
        <f t="shared" si="124"/>
        <v>5 т</v>
      </c>
      <c r="Q1132" s="2">
        <f t="shared" si="125"/>
        <v>14</v>
      </c>
      <c r="R1132" s="2">
        <f>IF(OR(C1132="РЦК макси",C1132="РЦЧ SKU"),"SKU-потік",IFERROR(VLOOKUP(D1132,'02_РЦ'!$A$3:$I$7,5,FALSE),0))</f>
        <v>500</v>
      </c>
      <c r="S1132" s="2" t="str">
        <f>IF(OR(C1132="РЦК макси",C1132="РЦЧ SKU"),"Не рахується в ліміт",IFERROR(VLOOKUP(D1132,'02_РЦ'!$A$3:$I$7,9,FALSE),"Немає РЦ"))</f>
        <v>В межах</v>
      </c>
    </row>
    <row r="1133" spans="1:19">
      <c r="A1133" s="2" t="str">
        <f>'06A_Варіанти'!A1124</f>
        <v>BASE_2766</v>
      </c>
      <c r="B1133" s="2" t="str">
        <f>'06A_Варіанти'!B1124</f>
        <v>TT_2766</v>
      </c>
      <c r="C1133" s="2" t="str">
        <f>'06A_Варіанти'!D1124</f>
        <v>Основний</v>
      </c>
      <c r="D1133" s="2" t="str">
        <f>'06A_Варіанти'!C1124</f>
        <v>РЦВ</v>
      </c>
      <c r="E1133" s="2" t="str">
        <f>'06A_Варіанти'!S1124</f>
        <v>DIRECT</v>
      </c>
      <c r="F1133" s="2" t="str">
        <f>IF(O1133='06A_Варіанти'!E1124,'06A_Варіанти'!E$1,IF(O1133='06A_Варіанти'!F1124,'06A_Варіанти'!F$1,IF(O1133='06A_Варіанти'!G1124,'06A_Варіанти'!G$1,IF(O1133='06A_Варіанти'!H1124,'06A_Варіанти'!H$1,IF(O1133='06A_Варіанти'!I1124,'06A_Варіанти'!I$1,IF(O1133='06A_Варіанти'!J1124,'06A_Варіанти'!J$1,IF(O1133='06A_Варіанти'!K1124,'06A_Варіанти'!K$1,IF(O1133='06A_Варіанти'!L1124,'06A_Варіанти'!L$1,IF(O1133='06A_Варіанти'!M1124,'06A_Варіанти'!M$1,IF(O1133='06A_Варіанти'!N1124,'06A_Варіанти'!N$1,IF(O1133='06A_Варіанти'!O1124,'06A_Варіанти'!O$1,IF(O1133='06A_Варіанти'!P1124,'06A_Варіанти'!P$1,IF(O1133='06A_Варіанти'!Q1124,'06A_Варіанти'!Q$1,IF(O1133='06A_Варіанти'!R1124,'06A_Варіанти'!R$1,"НЕМАЄ МАРШРУТУ"))))))))))))))</f>
        <v>DIRECT</v>
      </c>
      <c r="G1133" s="2" t="str">
        <f t="shared" si="119"/>
        <v>БЕЗ ЗМІН</v>
      </c>
      <c r="H1133" s="2">
        <f>IF(G1133="НЕМАЄ МАРШРУТУ",0,O1133-'06A_Варіанти'!T1124)</f>
        <v>0</v>
      </c>
      <c r="I1133" s="2">
        <f>IFERROR(INDEX('04_Потоки'!$E:$E,MATCH(A1133,'04_Потоки'!$A:$A,0)),0)</f>
        <v>2.2389999999999999</v>
      </c>
      <c r="J1133" s="2">
        <f t="shared" si="120"/>
        <v>1</v>
      </c>
      <c r="K1133" s="2">
        <f>IF(C1133="РЦК макси",0,2*'06A_Варіанти'!T1124*J1133)</f>
        <v>848.8</v>
      </c>
      <c r="L1133" s="2">
        <f t="shared" si="121"/>
        <v>848.8</v>
      </c>
      <c r="M1133" s="2">
        <f t="shared" si="122"/>
        <v>0</v>
      </c>
      <c r="N1133" s="9">
        <f t="shared" si="123"/>
        <v>0</v>
      </c>
      <c r="O1133" s="2">
        <f>MIN(IF('07A_Конструктор'!$D$5="Так",'06A_Варіанти'!E1124,1E+99),IF('07A_Конструктор'!$D$6="Так",'06A_Варіанти'!F1124,1E+99),IF('07A_Конструктор'!$D$7="Так",'06A_Варіанти'!G1124,1E+99),IF('07A_Конструктор'!$D$8="Так",'06A_Варіанти'!H1124,1E+99),IF('07A_Конструктор'!$D$9="Так",'06A_Варіанти'!I1124,1E+99),IF('07A_Конструктор'!$D$10="Так",'06A_Варіанти'!J1124,1E+99),IF('07A_Конструктор'!$D$11="Так",'06A_Варіанти'!K1124,1E+99),IF('07A_Конструктор'!$D$12="Так",'06A_Варіанти'!L1124,1E+99),IF('07A_Конструктор'!$D$13="Так",'06A_Варіанти'!M1124,1E+99),IF('07A_Конструктор'!$D$14="Так",'06A_Варіанти'!N1124,1E+99),IF('07A_Конструктор'!$D$15="Так",'06A_Варіанти'!O1124,1E+99),IF('07A_Конструктор'!$D$16="Так",'06A_Варіанти'!P1124,1E+99),IF('07A_Конструктор'!$D$17="Так",'06A_Варіанти'!Q1124,1E+99),IF('06A_Варіанти'!R1124="",1E+99,'06A_Варіанти'!R1124))</f>
        <v>424.4</v>
      </c>
      <c r="P1133" s="2" t="str">
        <f t="shared" si="124"/>
        <v>5 т</v>
      </c>
      <c r="Q1133" s="2">
        <f t="shared" si="125"/>
        <v>14</v>
      </c>
      <c r="R1133" s="2">
        <f>IF(OR(C1133="РЦК макси",C1133="РЦЧ SKU"),"SKU-потік",IFERROR(VLOOKUP(D1133,'02_РЦ'!$A$3:$I$7,5,FALSE),0))</f>
        <v>500</v>
      </c>
      <c r="S1133" s="2" t="str">
        <f>IF(OR(C1133="РЦК макси",C1133="РЦЧ SKU"),"Не рахується в ліміт",IFERROR(VLOOKUP(D1133,'02_РЦ'!$A$3:$I$7,9,FALSE),"Немає РЦ"))</f>
        <v>В межах</v>
      </c>
    </row>
    <row r="1134" spans="1:19">
      <c r="A1134" s="2" t="str">
        <f>'06A_Варіанти'!A1125</f>
        <v>BASE_2767</v>
      </c>
      <c r="B1134" s="2" t="str">
        <f>'06A_Варіанти'!B1125</f>
        <v>TT_2767</v>
      </c>
      <c r="C1134" s="2" t="str">
        <f>'06A_Варіанти'!D1125</f>
        <v>Основний</v>
      </c>
      <c r="D1134" s="2" t="str">
        <f>'06A_Варіанти'!C1125</f>
        <v>РЦВ</v>
      </c>
      <c r="E1134" s="2" t="str">
        <f>'06A_Варіанти'!S1125</f>
        <v>DIRECT</v>
      </c>
      <c r="F1134" s="2" t="str">
        <f>IF(O1134='06A_Варіанти'!E1125,'06A_Варіанти'!E$1,IF(O1134='06A_Варіанти'!F1125,'06A_Варіанти'!F$1,IF(O1134='06A_Варіанти'!G1125,'06A_Варіанти'!G$1,IF(O1134='06A_Варіанти'!H1125,'06A_Варіанти'!H$1,IF(O1134='06A_Варіанти'!I1125,'06A_Варіанти'!I$1,IF(O1134='06A_Варіанти'!J1125,'06A_Варіанти'!J$1,IF(O1134='06A_Варіанти'!K1125,'06A_Варіанти'!K$1,IF(O1134='06A_Варіанти'!L1125,'06A_Варіанти'!L$1,IF(O1134='06A_Варіанти'!M1125,'06A_Варіанти'!M$1,IF(O1134='06A_Варіанти'!N1125,'06A_Варіанти'!N$1,IF(O1134='06A_Варіанти'!O1125,'06A_Варіанти'!O$1,IF(O1134='06A_Варіанти'!P1125,'06A_Варіанти'!P$1,IF(O1134='06A_Варіанти'!Q1125,'06A_Варіанти'!Q$1,IF(O1134='06A_Варіанти'!R1125,'06A_Варіанти'!R$1,"НЕМАЄ МАРШРУТУ"))))))))))))))</f>
        <v>DIRECT</v>
      </c>
      <c r="G1134" s="2" t="str">
        <f t="shared" si="119"/>
        <v>БЕЗ ЗМІН</v>
      </c>
      <c r="H1134" s="2">
        <f>IF(G1134="НЕМАЄ МАРШРУТУ",0,O1134-'06A_Варіанти'!T1125)</f>
        <v>0</v>
      </c>
      <c r="I1134" s="2">
        <f>IFERROR(INDEX('04_Потоки'!$E:$E,MATCH(A1134,'04_Потоки'!$A:$A,0)),0)</f>
        <v>2.2389999999999999</v>
      </c>
      <c r="J1134" s="2">
        <f t="shared" si="120"/>
        <v>1</v>
      </c>
      <c r="K1134" s="2">
        <f>IF(C1134="РЦК макси",0,2*'06A_Варіанти'!T1125*J1134)</f>
        <v>460.2</v>
      </c>
      <c r="L1134" s="2">
        <f t="shared" si="121"/>
        <v>460.2</v>
      </c>
      <c r="M1134" s="2">
        <f t="shared" si="122"/>
        <v>0</v>
      </c>
      <c r="N1134" s="9">
        <f t="shared" si="123"/>
        <v>0</v>
      </c>
      <c r="O1134" s="2">
        <f>MIN(IF('07A_Конструктор'!$D$5="Так",'06A_Варіанти'!E1125,1E+99),IF('07A_Конструктор'!$D$6="Так",'06A_Варіанти'!F1125,1E+99),IF('07A_Конструктор'!$D$7="Так",'06A_Варіанти'!G1125,1E+99),IF('07A_Конструктор'!$D$8="Так",'06A_Варіанти'!H1125,1E+99),IF('07A_Конструктор'!$D$9="Так",'06A_Варіанти'!I1125,1E+99),IF('07A_Конструктор'!$D$10="Так",'06A_Варіанти'!J1125,1E+99),IF('07A_Конструктор'!$D$11="Так",'06A_Варіанти'!K1125,1E+99),IF('07A_Конструктор'!$D$12="Так",'06A_Варіанти'!L1125,1E+99),IF('07A_Конструктор'!$D$13="Так",'06A_Варіанти'!M1125,1E+99),IF('07A_Конструктор'!$D$14="Так",'06A_Варіанти'!N1125,1E+99),IF('07A_Конструктор'!$D$15="Так",'06A_Варіанти'!O1125,1E+99),IF('07A_Конструктор'!$D$16="Так",'06A_Варіанти'!P1125,1E+99),IF('07A_Конструктор'!$D$17="Так",'06A_Варіанти'!Q1125,1E+99),IF('06A_Варіанти'!R1125="",1E+99,'06A_Варіанти'!R1125))</f>
        <v>230.1</v>
      </c>
      <c r="P1134" s="2" t="str">
        <f t="shared" si="124"/>
        <v>5 т</v>
      </c>
      <c r="Q1134" s="2">
        <f t="shared" si="125"/>
        <v>14</v>
      </c>
      <c r="R1134" s="2">
        <f>IF(OR(C1134="РЦК макси",C1134="РЦЧ SKU"),"SKU-потік",IFERROR(VLOOKUP(D1134,'02_РЦ'!$A$3:$I$7,5,FALSE),0))</f>
        <v>500</v>
      </c>
      <c r="S1134" s="2" t="str">
        <f>IF(OR(C1134="РЦК макси",C1134="РЦЧ SKU"),"Не рахується в ліміт",IFERROR(VLOOKUP(D1134,'02_РЦ'!$A$3:$I$7,9,FALSE),"Немає РЦ"))</f>
        <v>В межах</v>
      </c>
    </row>
    <row r="1135" spans="1:19">
      <c r="A1135" s="2" t="str">
        <f>'06A_Варіанти'!A1126</f>
        <v>BASE_2769</v>
      </c>
      <c r="B1135" s="2" t="str">
        <f>'06A_Варіанти'!B1126</f>
        <v>TT_2769</v>
      </c>
      <c r="C1135" s="2" t="str">
        <f>'06A_Варіанти'!D1126</f>
        <v>Основний</v>
      </c>
      <c r="D1135" s="2" t="str">
        <f>'06A_Варіанти'!C1126</f>
        <v>РЦВ</v>
      </c>
      <c r="E1135" s="2" t="str">
        <f>'06A_Варіанти'!S1126</f>
        <v>DIRECT</v>
      </c>
      <c r="F1135" s="2" t="str">
        <f>IF(O1135='06A_Варіанти'!E1126,'06A_Варіанти'!E$1,IF(O1135='06A_Варіанти'!F1126,'06A_Варіанти'!F$1,IF(O1135='06A_Варіанти'!G1126,'06A_Варіанти'!G$1,IF(O1135='06A_Варіанти'!H1126,'06A_Варіанти'!H$1,IF(O1135='06A_Варіанти'!I1126,'06A_Варіанти'!I$1,IF(O1135='06A_Варіанти'!J1126,'06A_Варіанти'!J$1,IF(O1135='06A_Варіанти'!K1126,'06A_Варіанти'!K$1,IF(O1135='06A_Варіанти'!L1126,'06A_Варіанти'!L$1,IF(O1135='06A_Варіанти'!M1126,'06A_Варіанти'!M$1,IF(O1135='06A_Варіанти'!N1126,'06A_Варіанти'!N$1,IF(O1135='06A_Варіанти'!O1126,'06A_Варіанти'!O$1,IF(O1135='06A_Варіанти'!P1126,'06A_Варіанти'!P$1,IF(O1135='06A_Варіанти'!Q1126,'06A_Варіанти'!Q$1,IF(O1135='06A_Варіанти'!R1126,'06A_Варіанти'!R$1,"НЕМАЄ МАРШРУТУ"))))))))))))))</f>
        <v>DIRECT</v>
      </c>
      <c r="G1135" s="2" t="str">
        <f t="shared" si="119"/>
        <v>БЕЗ ЗМІН</v>
      </c>
      <c r="H1135" s="2">
        <f>IF(G1135="НЕМАЄ МАРШРУТУ",0,O1135-'06A_Варіанти'!T1126)</f>
        <v>0</v>
      </c>
      <c r="I1135" s="2">
        <f>IFERROR(INDEX('04_Потоки'!$E:$E,MATCH(A1135,'04_Потоки'!$A:$A,0)),0)</f>
        <v>2.2389999999999999</v>
      </c>
      <c r="J1135" s="2">
        <f t="shared" si="120"/>
        <v>1</v>
      </c>
      <c r="K1135" s="2">
        <f>IF(C1135="РЦК макси",0,2*'06A_Варіанти'!T1126*J1135)</f>
        <v>831.8</v>
      </c>
      <c r="L1135" s="2">
        <f t="shared" si="121"/>
        <v>831.8</v>
      </c>
      <c r="M1135" s="2">
        <f t="shared" si="122"/>
        <v>0</v>
      </c>
      <c r="N1135" s="9">
        <f t="shared" si="123"/>
        <v>0</v>
      </c>
      <c r="O1135" s="2">
        <f>MIN(IF('07A_Конструктор'!$D$5="Так",'06A_Варіанти'!E1126,1E+99),IF('07A_Конструктор'!$D$6="Так",'06A_Варіанти'!F1126,1E+99),IF('07A_Конструктор'!$D$7="Так",'06A_Варіанти'!G1126,1E+99),IF('07A_Конструктор'!$D$8="Так",'06A_Варіанти'!H1126,1E+99),IF('07A_Конструктор'!$D$9="Так",'06A_Варіанти'!I1126,1E+99),IF('07A_Конструктор'!$D$10="Так",'06A_Варіанти'!J1126,1E+99),IF('07A_Конструктор'!$D$11="Так",'06A_Варіанти'!K1126,1E+99),IF('07A_Конструктор'!$D$12="Так",'06A_Варіанти'!L1126,1E+99),IF('07A_Конструктор'!$D$13="Так",'06A_Варіанти'!M1126,1E+99),IF('07A_Конструктор'!$D$14="Так",'06A_Варіанти'!N1126,1E+99),IF('07A_Конструктор'!$D$15="Так",'06A_Варіанти'!O1126,1E+99),IF('07A_Конструктор'!$D$16="Так",'06A_Варіанти'!P1126,1E+99),IF('07A_Конструктор'!$D$17="Так",'06A_Варіанти'!Q1126,1E+99),IF('06A_Варіанти'!R1126="",1E+99,'06A_Варіанти'!R1126))</f>
        <v>415.9</v>
      </c>
      <c r="P1135" s="2" t="str">
        <f t="shared" si="124"/>
        <v>5 т</v>
      </c>
      <c r="Q1135" s="2">
        <f t="shared" si="125"/>
        <v>14</v>
      </c>
      <c r="R1135" s="2">
        <f>IF(OR(C1135="РЦК макси",C1135="РЦЧ SKU"),"SKU-потік",IFERROR(VLOOKUP(D1135,'02_РЦ'!$A$3:$I$7,5,FALSE),0))</f>
        <v>500</v>
      </c>
      <c r="S1135" s="2" t="str">
        <f>IF(OR(C1135="РЦК макси",C1135="РЦЧ SKU"),"Не рахується в ліміт",IFERROR(VLOOKUP(D1135,'02_РЦ'!$A$3:$I$7,9,FALSE),"Немає РЦ"))</f>
        <v>В межах</v>
      </c>
    </row>
    <row r="1136" spans="1:19">
      <c r="A1136" s="2" t="str">
        <f>'06A_Варіанти'!A1127</f>
        <v>BASE_2770</v>
      </c>
      <c r="B1136" s="2" t="str">
        <f>'06A_Варіанти'!B1127</f>
        <v>TT_2770</v>
      </c>
      <c r="C1136" s="2" t="str">
        <f>'06A_Варіанти'!D1127</f>
        <v>Основний</v>
      </c>
      <c r="D1136" s="2" t="str">
        <f>'06A_Варіанти'!C1127</f>
        <v>РЦВ</v>
      </c>
      <c r="E1136" s="2" t="str">
        <f>'06A_Варіанти'!S1127</f>
        <v>DIRECT</v>
      </c>
      <c r="F1136" s="2" t="str">
        <f>IF(O1136='06A_Варіанти'!E1127,'06A_Варіанти'!E$1,IF(O1136='06A_Варіанти'!F1127,'06A_Варіанти'!F$1,IF(O1136='06A_Варіанти'!G1127,'06A_Варіанти'!G$1,IF(O1136='06A_Варіанти'!H1127,'06A_Варіанти'!H$1,IF(O1136='06A_Варіанти'!I1127,'06A_Варіанти'!I$1,IF(O1136='06A_Варіанти'!J1127,'06A_Варіанти'!J$1,IF(O1136='06A_Варіанти'!K1127,'06A_Варіанти'!K$1,IF(O1136='06A_Варіанти'!L1127,'06A_Варіанти'!L$1,IF(O1136='06A_Варіанти'!M1127,'06A_Варіанти'!M$1,IF(O1136='06A_Варіанти'!N1127,'06A_Варіанти'!N$1,IF(O1136='06A_Варіанти'!O1127,'06A_Варіанти'!O$1,IF(O1136='06A_Варіанти'!P1127,'06A_Варіанти'!P$1,IF(O1136='06A_Варіанти'!Q1127,'06A_Варіанти'!Q$1,IF(O1136='06A_Варіанти'!R1127,'06A_Варіанти'!R$1,"НЕМАЄ МАРШРУТУ"))))))))))))))</f>
        <v>DIRECT</v>
      </c>
      <c r="G1136" s="2" t="str">
        <f t="shared" si="119"/>
        <v>БЕЗ ЗМІН</v>
      </c>
      <c r="H1136" s="2">
        <f>IF(G1136="НЕМАЄ МАРШРУТУ",0,O1136-'06A_Варіанти'!T1127)</f>
        <v>0</v>
      </c>
      <c r="I1136" s="2">
        <f>IFERROR(INDEX('04_Потоки'!$E:$E,MATCH(A1136,'04_Потоки'!$A:$A,0)),0)</f>
        <v>2.2389999999999999</v>
      </c>
      <c r="J1136" s="2">
        <f t="shared" si="120"/>
        <v>1</v>
      </c>
      <c r="K1136" s="2">
        <f>IF(C1136="РЦК макси",0,2*'06A_Варіанти'!T1127*J1136)</f>
        <v>457.2</v>
      </c>
      <c r="L1136" s="2">
        <f t="shared" si="121"/>
        <v>457.2</v>
      </c>
      <c r="M1136" s="2">
        <f t="shared" si="122"/>
        <v>0</v>
      </c>
      <c r="N1136" s="9">
        <f t="shared" si="123"/>
        <v>0</v>
      </c>
      <c r="O1136" s="2">
        <f>MIN(IF('07A_Конструктор'!$D$5="Так",'06A_Варіанти'!E1127,1E+99),IF('07A_Конструктор'!$D$6="Так",'06A_Варіанти'!F1127,1E+99),IF('07A_Конструктор'!$D$7="Так",'06A_Варіанти'!G1127,1E+99),IF('07A_Конструктор'!$D$8="Так",'06A_Варіанти'!H1127,1E+99),IF('07A_Конструктор'!$D$9="Так",'06A_Варіанти'!I1127,1E+99),IF('07A_Конструктор'!$D$10="Так",'06A_Варіанти'!J1127,1E+99),IF('07A_Конструктор'!$D$11="Так",'06A_Варіанти'!K1127,1E+99),IF('07A_Конструктор'!$D$12="Так",'06A_Варіанти'!L1127,1E+99),IF('07A_Конструктор'!$D$13="Так",'06A_Варіанти'!M1127,1E+99),IF('07A_Конструктор'!$D$14="Так",'06A_Варіанти'!N1127,1E+99),IF('07A_Конструктор'!$D$15="Так",'06A_Варіанти'!O1127,1E+99),IF('07A_Конструктор'!$D$16="Так",'06A_Варіанти'!P1127,1E+99),IF('07A_Конструктор'!$D$17="Так",'06A_Варіанти'!Q1127,1E+99),IF('06A_Варіанти'!R1127="",1E+99,'06A_Варіанти'!R1127))</f>
        <v>228.6</v>
      </c>
      <c r="P1136" s="2" t="str">
        <f t="shared" si="124"/>
        <v>5 т</v>
      </c>
      <c r="Q1136" s="2">
        <f t="shared" si="125"/>
        <v>14</v>
      </c>
      <c r="R1136" s="2">
        <f>IF(OR(C1136="РЦК макси",C1136="РЦЧ SKU"),"SKU-потік",IFERROR(VLOOKUP(D1136,'02_РЦ'!$A$3:$I$7,5,FALSE),0))</f>
        <v>500</v>
      </c>
      <c r="S1136" s="2" t="str">
        <f>IF(OR(C1136="РЦК макси",C1136="РЦЧ SKU"),"Не рахується в ліміт",IFERROR(VLOOKUP(D1136,'02_РЦ'!$A$3:$I$7,9,FALSE),"Немає РЦ"))</f>
        <v>В межах</v>
      </c>
    </row>
    <row r="1137" spans="1:19">
      <c r="A1137" s="2" t="str">
        <f>'06A_Варіанти'!A1128</f>
        <v>BASE_2771</v>
      </c>
      <c r="B1137" s="2" t="str">
        <f>'06A_Варіанти'!B1128</f>
        <v>TT_2771</v>
      </c>
      <c r="C1137" s="2" t="str">
        <f>'06A_Варіанти'!D1128</f>
        <v>Основний</v>
      </c>
      <c r="D1137" s="2" t="str">
        <f>'06A_Варіанти'!C1128</f>
        <v>РЦВ</v>
      </c>
      <c r="E1137" s="2" t="str">
        <f>'06A_Варіанти'!S1128</f>
        <v>DIRECT</v>
      </c>
      <c r="F1137" s="2" t="str">
        <f>IF(O1137='06A_Варіанти'!E1128,'06A_Варіанти'!E$1,IF(O1137='06A_Варіанти'!F1128,'06A_Варіанти'!F$1,IF(O1137='06A_Варіанти'!G1128,'06A_Варіанти'!G$1,IF(O1137='06A_Варіанти'!H1128,'06A_Варіанти'!H$1,IF(O1137='06A_Варіанти'!I1128,'06A_Варіанти'!I$1,IF(O1137='06A_Варіанти'!J1128,'06A_Варіанти'!J$1,IF(O1137='06A_Варіанти'!K1128,'06A_Варіанти'!K$1,IF(O1137='06A_Варіанти'!L1128,'06A_Варіанти'!L$1,IF(O1137='06A_Варіанти'!M1128,'06A_Варіанти'!M$1,IF(O1137='06A_Варіанти'!N1128,'06A_Варіанти'!N$1,IF(O1137='06A_Варіанти'!O1128,'06A_Варіанти'!O$1,IF(O1137='06A_Варіанти'!P1128,'06A_Варіанти'!P$1,IF(O1137='06A_Варіанти'!Q1128,'06A_Варіанти'!Q$1,IF(O1137='06A_Варіанти'!R1128,'06A_Варіанти'!R$1,"НЕМАЄ МАРШРУТУ"))))))))))))))</f>
        <v>DIRECT</v>
      </c>
      <c r="G1137" s="2" t="str">
        <f t="shared" si="119"/>
        <v>БЕЗ ЗМІН</v>
      </c>
      <c r="H1137" s="2">
        <f>IF(G1137="НЕМАЄ МАРШРУТУ",0,O1137-'06A_Варіанти'!T1128)</f>
        <v>0</v>
      </c>
      <c r="I1137" s="2">
        <f>IFERROR(INDEX('04_Потоки'!$E:$E,MATCH(A1137,'04_Потоки'!$A:$A,0)),0)</f>
        <v>2.2389999999999999</v>
      </c>
      <c r="J1137" s="2">
        <f t="shared" si="120"/>
        <v>1</v>
      </c>
      <c r="K1137" s="2">
        <f>IF(C1137="РЦК макси",0,2*'06A_Варіанти'!T1128*J1137)</f>
        <v>469.2</v>
      </c>
      <c r="L1137" s="2">
        <f t="shared" si="121"/>
        <v>469.2</v>
      </c>
      <c r="M1137" s="2">
        <f t="shared" si="122"/>
        <v>0</v>
      </c>
      <c r="N1137" s="9">
        <f t="shared" si="123"/>
        <v>0</v>
      </c>
      <c r="O1137" s="2">
        <f>MIN(IF('07A_Конструктор'!$D$5="Так",'06A_Варіанти'!E1128,1E+99),IF('07A_Конструктор'!$D$6="Так",'06A_Варіанти'!F1128,1E+99),IF('07A_Конструктор'!$D$7="Так",'06A_Варіанти'!G1128,1E+99),IF('07A_Конструктор'!$D$8="Так",'06A_Варіанти'!H1128,1E+99),IF('07A_Конструктор'!$D$9="Так",'06A_Варіанти'!I1128,1E+99),IF('07A_Конструктор'!$D$10="Так",'06A_Варіанти'!J1128,1E+99),IF('07A_Конструктор'!$D$11="Так",'06A_Варіанти'!K1128,1E+99),IF('07A_Конструктор'!$D$12="Так",'06A_Варіанти'!L1128,1E+99),IF('07A_Конструктор'!$D$13="Так",'06A_Варіанти'!M1128,1E+99),IF('07A_Конструктор'!$D$14="Так",'06A_Варіанти'!N1128,1E+99),IF('07A_Конструктор'!$D$15="Так",'06A_Варіанти'!O1128,1E+99),IF('07A_Конструктор'!$D$16="Так",'06A_Варіанти'!P1128,1E+99),IF('07A_Конструктор'!$D$17="Так",'06A_Варіанти'!Q1128,1E+99),IF('06A_Варіанти'!R1128="",1E+99,'06A_Варіанти'!R1128))</f>
        <v>234.6</v>
      </c>
      <c r="P1137" s="2" t="str">
        <f t="shared" si="124"/>
        <v>5 т</v>
      </c>
      <c r="Q1137" s="2">
        <f t="shared" si="125"/>
        <v>14</v>
      </c>
      <c r="R1137" s="2">
        <f>IF(OR(C1137="РЦК макси",C1137="РЦЧ SKU"),"SKU-потік",IFERROR(VLOOKUP(D1137,'02_РЦ'!$A$3:$I$7,5,FALSE),0))</f>
        <v>500</v>
      </c>
      <c r="S1137" s="2" t="str">
        <f>IF(OR(C1137="РЦК макси",C1137="РЦЧ SKU"),"Не рахується в ліміт",IFERROR(VLOOKUP(D1137,'02_РЦ'!$A$3:$I$7,9,FALSE),"Немає РЦ"))</f>
        <v>В межах</v>
      </c>
    </row>
    <row r="1138" spans="1:19">
      <c r="A1138" s="2" t="str">
        <f>'06A_Варіанти'!A1129</f>
        <v>BASE_2778</v>
      </c>
      <c r="B1138" s="2" t="str">
        <f>'06A_Варіанти'!B1129</f>
        <v>TT_2778</v>
      </c>
      <c r="C1138" s="2" t="str">
        <f>'06A_Варіанти'!D1129</f>
        <v>Основний</v>
      </c>
      <c r="D1138" s="2" t="str">
        <f>'06A_Варіанти'!C1129</f>
        <v>РЦВ</v>
      </c>
      <c r="E1138" s="2" t="str">
        <f>'06A_Варіанти'!S1129</f>
        <v>DIRECT</v>
      </c>
      <c r="F1138" s="2" t="str">
        <f>IF(O1138='06A_Варіанти'!E1129,'06A_Варіанти'!E$1,IF(O1138='06A_Варіанти'!F1129,'06A_Варіанти'!F$1,IF(O1138='06A_Варіанти'!G1129,'06A_Варіанти'!G$1,IF(O1138='06A_Варіанти'!H1129,'06A_Варіанти'!H$1,IF(O1138='06A_Варіанти'!I1129,'06A_Варіанти'!I$1,IF(O1138='06A_Варіанти'!J1129,'06A_Варіанти'!J$1,IF(O1138='06A_Варіанти'!K1129,'06A_Варіанти'!K$1,IF(O1138='06A_Варіанти'!L1129,'06A_Варіанти'!L$1,IF(O1138='06A_Варіанти'!M1129,'06A_Варіанти'!M$1,IF(O1138='06A_Варіанти'!N1129,'06A_Варіанти'!N$1,IF(O1138='06A_Варіанти'!O1129,'06A_Варіанти'!O$1,IF(O1138='06A_Варіанти'!P1129,'06A_Варіанти'!P$1,IF(O1138='06A_Варіанти'!Q1129,'06A_Варіанти'!Q$1,IF(O1138='06A_Варіанти'!R1129,'06A_Варіанти'!R$1,"НЕМАЄ МАРШРУТУ"))))))))))))))</f>
        <v>DIRECT</v>
      </c>
      <c r="G1138" s="2" t="str">
        <f t="shared" si="119"/>
        <v>БЕЗ ЗМІН</v>
      </c>
      <c r="H1138" s="2">
        <f>IF(G1138="НЕМАЄ МАРШРУТУ",0,O1138-'06A_Варіанти'!T1129)</f>
        <v>0</v>
      </c>
      <c r="I1138" s="2">
        <f>IFERROR(INDEX('04_Потоки'!$E:$E,MATCH(A1138,'04_Потоки'!$A:$A,0)),0)</f>
        <v>2.2389999999999999</v>
      </c>
      <c r="J1138" s="2">
        <f t="shared" si="120"/>
        <v>1</v>
      </c>
      <c r="K1138" s="2">
        <f>IF(C1138="РЦК макси",0,2*'06A_Варіанти'!T1129*J1138)</f>
        <v>621.6</v>
      </c>
      <c r="L1138" s="2">
        <f t="shared" si="121"/>
        <v>621.6</v>
      </c>
      <c r="M1138" s="2">
        <f t="shared" si="122"/>
        <v>0</v>
      </c>
      <c r="N1138" s="9">
        <f t="shared" si="123"/>
        <v>0</v>
      </c>
      <c r="O1138" s="2">
        <f>MIN(IF('07A_Конструктор'!$D$5="Так",'06A_Варіанти'!E1129,1E+99),IF('07A_Конструктор'!$D$6="Так",'06A_Варіанти'!F1129,1E+99),IF('07A_Конструктор'!$D$7="Так",'06A_Варіанти'!G1129,1E+99),IF('07A_Конструктор'!$D$8="Так",'06A_Варіанти'!H1129,1E+99),IF('07A_Конструктор'!$D$9="Так",'06A_Варіанти'!I1129,1E+99),IF('07A_Конструктор'!$D$10="Так",'06A_Варіанти'!J1129,1E+99),IF('07A_Конструктор'!$D$11="Так",'06A_Варіанти'!K1129,1E+99),IF('07A_Конструктор'!$D$12="Так",'06A_Варіанти'!L1129,1E+99),IF('07A_Конструктор'!$D$13="Так",'06A_Варіанти'!M1129,1E+99),IF('07A_Конструктор'!$D$14="Так",'06A_Варіанти'!N1129,1E+99),IF('07A_Конструктор'!$D$15="Так",'06A_Варіанти'!O1129,1E+99),IF('07A_Конструктор'!$D$16="Так",'06A_Варіанти'!P1129,1E+99),IF('07A_Конструктор'!$D$17="Так",'06A_Варіанти'!Q1129,1E+99),IF('06A_Варіанти'!R1129="",1E+99,'06A_Варіанти'!R1129))</f>
        <v>310.8</v>
      </c>
      <c r="P1138" s="2" t="str">
        <f t="shared" si="124"/>
        <v>5 т</v>
      </c>
      <c r="Q1138" s="2">
        <f t="shared" si="125"/>
        <v>14</v>
      </c>
      <c r="R1138" s="2">
        <f>IF(OR(C1138="РЦК макси",C1138="РЦЧ SKU"),"SKU-потік",IFERROR(VLOOKUP(D1138,'02_РЦ'!$A$3:$I$7,5,FALSE),0))</f>
        <v>500</v>
      </c>
      <c r="S1138" s="2" t="str">
        <f>IF(OR(C1138="РЦК макси",C1138="РЦЧ SKU"),"Не рахується в ліміт",IFERROR(VLOOKUP(D1138,'02_РЦ'!$A$3:$I$7,9,FALSE),"Немає РЦ"))</f>
        <v>В межах</v>
      </c>
    </row>
    <row r="1139" spans="1:19">
      <c r="A1139" s="2" t="str">
        <f>'06A_Варіанти'!A1130</f>
        <v>BASE_2781</v>
      </c>
      <c r="B1139" s="2" t="str">
        <f>'06A_Варіанти'!B1130</f>
        <v>TT_2781</v>
      </c>
      <c r="C1139" s="2" t="str">
        <f>'06A_Варіанти'!D1130</f>
        <v>Основний</v>
      </c>
      <c r="D1139" s="2" t="str">
        <f>'06A_Варіанти'!C1130</f>
        <v>РЦВ</v>
      </c>
      <c r="E1139" s="2" t="str">
        <f>'06A_Варіанти'!S1130</f>
        <v>DIRECT</v>
      </c>
      <c r="F1139" s="2" t="str">
        <f>IF(O1139='06A_Варіанти'!E1130,'06A_Варіанти'!E$1,IF(O1139='06A_Варіанти'!F1130,'06A_Варіанти'!F$1,IF(O1139='06A_Варіанти'!G1130,'06A_Варіанти'!G$1,IF(O1139='06A_Варіанти'!H1130,'06A_Варіанти'!H$1,IF(O1139='06A_Варіанти'!I1130,'06A_Варіанти'!I$1,IF(O1139='06A_Варіанти'!J1130,'06A_Варіанти'!J$1,IF(O1139='06A_Варіанти'!K1130,'06A_Варіанти'!K$1,IF(O1139='06A_Варіанти'!L1130,'06A_Варіанти'!L$1,IF(O1139='06A_Варіанти'!M1130,'06A_Варіанти'!M$1,IF(O1139='06A_Варіанти'!N1130,'06A_Варіанти'!N$1,IF(O1139='06A_Варіанти'!O1130,'06A_Варіанти'!O$1,IF(O1139='06A_Варіанти'!P1130,'06A_Варіанти'!P$1,IF(O1139='06A_Варіанти'!Q1130,'06A_Варіанти'!Q$1,IF(O1139='06A_Варіанти'!R1130,'06A_Варіанти'!R$1,"НЕМАЄ МАРШРУТУ"))))))))))))))</f>
        <v>DIRECT</v>
      </c>
      <c r="G1139" s="2" t="str">
        <f t="shared" si="119"/>
        <v>БЕЗ ЗМІН</v>
      </c>
      <c r="H1139" s="2">
        <f>IF(G1139="НЕМАЄ МАРШРУТУ",0,O1139-'06A_Варіанти'!T1130)</f>
        <v>0</v>
      </c>
      <c r="I1139" s="2">
        <f>IFERROR(INDEX('04_Потоки'!$E:$E,MATCH(A1139,'04_Потоки'!$A:$A,0)),0)</f>
        <v>2.2389999999999999</v>
      </c>
      <c r="J1139" s="2">
        <f t="shared" si="120"/>
        <v>1</v>
      </c>
      <c r="K1139" s="2">
        <f>IF(C1139="РЦК макси",0,2*'06A_Варіанти'!T1130*J1139)</f>
        <v>849.6</v>
      </c>
      <c r="L1139" s="2">
        <f t="shared" si="121"/>
        <v>849.6</v>
      </c>
      <c r="M1139" s="2">
        <f t="shared" si="122"/>
        <v>0</v>
      </c>
      <c r="N1139" s="9">
        <f t="shared" si="123"/>
        <v>0</v>
      </c>
      <c r="O1139" s="2">
        <f>MIN(IF('07A_Конструктор'!$D$5="Так",'06A_Варіанти'!E1130,1E+99),IF('07A_Конструктор'!$D$6="Так",'06A_Варіанти'!F1130,1E+99),IF('07A_Конструктор'!$D$7="Так",'06A_Варіанти'!G1130,1E+99),IF('07A_Конструктор'!$D$8="Так",'06A_Варіанти'!H1130,1E+99),IF('07A_Конструктор'!$D$9="Так",'06A_Варіанти'!I1130,1E+99),IF('07A_Конструктор'!$D$10="Так",'06A_Варіанти'!J1130,1E+99),IF('07A_Конструктор'!$D$11="Так",'06A_Варіанти'!K1130,1E+99),IF('07A_Конструктор'!$D$12="Так",'06A_Варіанти'!L1130,1E+99),IF('07A_Конструктор'!$D$13="Так",'06A_Варіанти'!M1130,1E+99),IF('07A_Конструктор'!$D$14="Так",'06A_Варіанти'!N1130,1E+99),IF('07A_Конструктор'!$D$15="Так",'06A_Варіанти'!O1130,1E+99),IF('07A_Конструктор'!$D$16="Так",'06A_Варіанти'!P1130,1E+99),IF('07A_Конструктор'!$D$17="Так",'06A_Варіанти'!Q1130,1E+99),IF('06A_Варіанти'!R1130="",1E+99,'06A_Варіанти'!R1130))</f>
        <v>424.8</v>
      </c>
      <c r="P1139" s="2" t="str">
        <f t="shared" si="124"/>
        <v>5 т</v>
      </c>
      <c r="Q1139" s="2">
        <f t="shared" si="125"/>
        <v>14</v>
      </c>
      <c r="R1139" s="2">
        <f>IF(OR(C1139="РЦК макси",C1139="РЦЧ SKU"),"SKU-потік",IFERROR(VLOOKUP(D1139,'02_РЦ'!$A$3:$I$7,5,FALSE),0))</f>
        <v>500</v>
      </c>
      <c r="S1139" s="2" t="str">
        <f>IF(OR(C1139="РЦК макси",C1139="РЦЧ SKU"),"Не рахується в ліміт",IFERROR(VLOOKUP(D1139,'02_РЦ'!$A$3:$I$7,9,FALSE),"Немає РЦ"))</f>
        <v>В межах</v>
      </c>
    </row>
    <row r="1140" spans="1:19">
      <c r="A1140" s="2" t="str">
        <f>'06A_Варіанти'!A1131</f>
        <v>BASE_2782</v>
      </c>
      <c r="B1140" s="2" t="str">
        <f>'06A_Варіанти'!B1131</f>
        <v>TT_2782</v>
      </c>
      <c r="C1140" s="2" t="str">
        <f>'06A_Варіанти'!D1131</f>
        <v>Основний</v>
      </c>
      <c r="D1140" s="2" t="str">
        <f>'06A_Варіанти'!C1131</f>
        <v>РЦП</v>
      </c>
      <c r="E1140" s="2" t="str">
        <f>'06A_Варіанти'!S1131</f>
        <v>DIRECT</v>
      </c>
      <c r="F1140" s="2" t="str">
        <f>IF(O1140='06A_Варіанти'!E1131,'06A_Варіанти'!E$1,IF(O1140='06A_Варіанти'!F1131,'06A_Варіанти'!F$1,IF(O1140='06A_Варіанти'!G1131,'06A_Варіанти'!G$1,IF(O1140='06A_Варіанти'!H1131,'06A_Варіанти'!H$1,IF(O1140='06A_Варіанти'!I1131,'06A_Варіанти'!I$1,IF(O1140='06A_Варіанти'!J1131,'06A_Варіанти'!J$1,IF(O1140='06A_Варіанти'!K1131,'06A_Варіанти'!K$1,IF(O1140='06A_Варіанти'!L1131,'06A_Варіанти'!L$1,IF(O1140='06A_Варіанти'!M1131,'06A_Варіанти'!M$1,IF(O1140='06A_Варіанти'!N1131,'06A_Варіанти'!N$1,IF(O1140='06A_Варіанти'!O1131,'06A_Варіанти'!O$1,IF(O1140='06A_Варіанти'!P1131,'06A_Варіанти'!P$1,IF(O1140='06A_Варіанти'!Q1131,'06A_Варіанти'!Q$1,IF(O1140='06A_Варіанти'!R1131,'06A_Варіанти'!R$1,"НЕМАЄ МАРШРУТУ"))))))))))))))</f>
        <v>DIRECT</v>
      </c>
      <c r="G1140" s="2" t="str">
        <f t="shared" si="119"/>
        <v>БЕЗ ЗМІН</v>
      </c>
      <c r="H1140" s="2">
        <f>IF(G1140="НЕМАЄ МАРШРУТУ",0,O1140-'06A_Варіанти'!T1131)</f>
        <v>0</v>
      </c>
      <c r="I1140" s="2">
        <f>IFERROR(INDEX('04_Потоки'!$E:$E,MATCH(A1140,'04_Потоки'!$A:$A,0)),0)</f>
        <v>2.2389999999999999</v>
      </c>
      <c r="J1140" s="2">
        <f t="shared" si="120"/>
        <v>1</v>
      </c>
      <c r="K1140" s="2">
        <f>IF(C1140="РЦК макси",0,2*'06A_Варіанти'!T1131*J1140)</f>
        <v>461.4</v>
      </c>
      <c r="L1140" s="2">
        <f t="shared" si="121"/>
        <v>461.4</v>
      </c>
      <c r="M1140" s="2">
        <f t="shared" si="122"/>
        <v>0</v>
      </c>
      <c r="N1140" s="9">
        <f t="shared" si="123"/>
        <v>0</v>
      </c>
      <c r="O1140" s="2">
        <f>MIN(IF('07A_Конструктор'!$D$5="Так",'06A_Варіанти'!E1131,1E+99),IF('07A_Конструктор'!$D$6="Так",'06A_Варіанти'!F1131,1E+99),IF('07A_Конструктор'!$D$7="Так",'06A_Варіанти'!G1131,1E+99),IF('07A_Конструктор'!$D$8="Так",'06A_Варіанти'!H1131,1E+99),IF('07A_Конструктор'!$D$9="Так",'06A_Варіанти'!I1131,1E+99),IF('07A_Конструктор'!$D$10="Так",'06A_Варіанти'!J1131,1E+99),IF('07A_Конструктор'!$D$11="Так",'06A_Варіанти'!K1131,1E+99),IF('07A_Конструктор'!$D$12="Так",'06A_Варіанти'!L1131,1E+99),IF('07A_Конструктор'!$D$13="Так",'06A_Варіанти'!M1131,1E+99),IF('07A_Конструктор'!$D$14="Так",'06A_Варіанти'!N1131,1E+99),IF('07A_Конструктор'!$D$15="Так",'06A_Варіанти'!O1131,1E+99),IF('07A_Конструктор'!$D$16="Так",'06A_Варіанти'!P1131,1E+99),IF('07A_Конструктор'!$D$17="Так",'06A_Варіанти'!Q1131,1E+99),IF('06A_Варіанти'!R1131="",1E+99,'06A_Варіанти'!R1131))</f>
        <v>230.7</v>
      </c>
      <c r="P1140" s="2" t="str">
        <f t="shared" si="124"/>
        <v>5 т</v>
      </c>
      <c r="Q1140" s="2">
        <f t="shared" si="125"/>
        <v>14</v>
      </c>
      <c r="R1140" s="2">
        <f>IF(OR(C1140="РЦК макси",C1140="РЦЧ SKU"),"SKU-потік",IFERROR(VLOOKUP(D1140,'02_РЦ'!$A$3:$I$7,5,FALSE),0))</f>
        <v>800</v>
      </c>
      <c r="S1140" s="2" t="str">
        <f>IF(OR(C1140="РЦК макси",C1140="РЦЧ SKU"),"Не рахується в ліміт",IFERROR(VLOOKUP(D1140,'02_РЦ'!$A$3:$I$7,9,FALSE),"Немає РЦ"))</f>
        <v>В межах</v>
      </c>
    </row>
    <row r="1141" spans="1:19">
      <c r="A1141" s="2" t="str">
        <f>'06A_Варіанти'!A1132</f>
        <v>BASE_2784</v>
      </c>
      <c r="B1141" s="2" t="str">
        <f>'06A_Варіанти'!B1132</f>
        <v>TT_2784</v>
      </c>
      <c r="C1141" s="2" t="str">
        <f>'06A_Варіанти'!D1132</f>
        <v>Основний</v>
      </c>
      <c r="D1141" s="2" t="str">
        <f>'06A_Варіанти'!C1132</f>
        <v>РЦВ</v>
      </c>
      <c r="E1141" s="2" t="str">
        <f>'06A_Варіанти'!S1132</f>
        <v>DIRECT</v>
      </c>
      <c r="F1141" s="2" t="str">
        <f>IF(O1141='06A_Варіанти'!E1132,'06A_Варіанти'!E$1,IF(O1141='06A_Варіанти'!F1132,'06A_Варіанти'!F$1,IF(O1141='06A_Варіанти'!G1132,'06A_Варіанти'!G$1,IF(O1141='06A_Варіанти'!H1132,'06A_Варіанти'!H$1,IF(O1141='06A_Варіанти'!I1132,'06A_Варіанти'!I$1,IF(O1141='06A_Варіанти'!J1132,'06A_Варіанти'!J$1,IF(O1141='06A_Варіанти'!K1132,'06A_Варіанти'!K$1,IF(O1141='06A_Варіанти'!L1132,'06A_Варіанти'!L$1,IF(O1141='06A_Варіанти'!M1132,'06A_Варіанти'!M$1,IF(O1141='06A_Варіанти'!N1132,'06A_Варіанти'!N$1,IF(O1141='06A_Варіанти'!O1132,'06A_Варіанти'!O$1,IF(O1141='06A_Варіанти'!P1132,'06A_Варіанти'!P$1,IF(O1141='06A_Варіанти'!Q1132,'06A_Варіанти'!Q$1,IF(O1141='06A_Варіанти'!R1132,'06A_Варіанти'!R$1,"НЕМАЄ МАРШРУТУ"))))))))))))))</f>
        <v>DIRECT</v>
      </c>
      <c r="G1141" s="2" t="str">
        <f t="shared" si="119"/>
        <v>БЕЗ ЗМІН</v>
      </c>
      <c r="H1141" s="2">
        <f>IF(G1141="НЕМАЄ МАРШРУТУ",0,O1141-'06A_Варіанти'!T1132)</f>
        <v>0</v>
      </c>
      <c r="I1141" s="2">
        <f>IFERROR(INDEX('04_Потоки'!$E:$E,MATCH(A1141,'04_Потоки'!$A:$A,0)),0)</f>
        <v>2.2389999999999999</v>
      </c>
      <c r="J1141" s="2">
        <f t="shared" si="120"/>
        <v>1</v>
      </c>
      <c r="K1141" s="2">
        <f>IF(C1141="РЦК макси",0,2*'06A_Варіанти'!T1132*J1141)</f>
        <v>174.4</v>
      </c>
      <c r="L1141" s="2">
        <f t="shared" si="121"/>
        <v>174.4</v>
      </c>
      <c r="M1141" s="2">
        <f t="shared" si="122"/>
        <v>0</v>
      </c>
      <c r="N1141" s="9">
        <f t="shared" si="123"/>
        <v>0</v>
      </c>
      <c r="O1141" s="2">
        <f>MIN(IF('07A_Конструктор'!$D$5="Так",'06A_Варіанти'!E1132,1E+99),IF('07A_Конструктор'!$D$6="Так",'06A_Варіанти'!F1132,1E+99),IF('07A_Конструктор'!$D$7="Так",'06A_Варіанти'!G1132,1E+99),IF('07A_Конструктор'!$D$8="Так",'06A_Варіанти'!H1132,1E+99),IF('07A_Конструктор'!$D$9="Так",'06A_Варіанти'!I1132,1E+99),IF('07A_Конструктор'!$D$10="Так",'06A_Варіанти'!J1132,1E+99),IF('07A_Конструктор'!$D$11="Так",'06A_Варіанти'!K1132,1E+99),IF('07A_Конструктор'!$D$12="Так",'06A_Варіанти'!L1132,1E+99),IF('07A_Конструктор'!$D$13="Так",'06A_Варіанти'!M1132,1E+99),IF('07A_Конструктор'!$D$14="Так",'06A_Варіанти'!N1132,1E+99),IF('07A_Конструктор'!$D$15="Так",'06A_Варіанти'!O1132,1E+99),IF('07A_Конструктор'!$D$16="Так",'06A_Варіанти'!P1132,1E+99),IF('07A_Конструктор'!$D$17="Так",'06A_Варіанти'!Q1132,1E+99),IF('06A_Варіанти'!R1132="",1E+99,'06A_Варіанти'!R1132))</f>
        <v>87.2</v>
      </c>
      <c r="P1141" s="2" t="str">
        <f t="shared" si="124"/>
        <v>5 т</v>
      </c>
      <c r="Q1141" s="2">
        <f t="shared" si="125"/>
        <v>14</v>
      </c>
      <c r="R1141" s="2">
        <f>IF(OR(C1141="РЦК макси",C1141="РЦЧ SKU"),"SKU-потік",IFERROR(VLOOKUP(D1141,'02_РЦ'!$A$3:$I$7,5,FALSE),0))</f>
        <v>500</v>
      </c>
      <c r="S1141" s="2" t="str">
        <f>IF(OR(C1141="РЦК макси",C1141="РЦЧ SKU"),"Не рахується в ліміт",IFERROR(VLOOKUP(D1141,'02_РЦ'!$A$3:$I$7,9,FALSE),"Немає РЦ"))</f>
        <v>В межах</v>
      </c>
    </row>
    <row r="1142" spans="1:19">
      <c r="A1142" s="2" t="str">
        <f>'06A_Варіанти'!A1133</f>
        <v>BASE_2783</v>
      </c>
      <c r="B1142" s="2" t="str">
        <f>'06A_Варіанти'!B1133</f>
        <v>TT_2783</v>
      </c>
      <c r="C1142" s="2" t="str">
        <f>'06A_Варіанти'!D1133</f>
        <v>Основний</v>
      </c>
      <c r="D1142" s="2" t="str">
        <f>'06A_Варіанти'!C1133</f>
        <v>РЦВ</v>
      </c>
      <c r="E1142" s="2" t="str">
        <f>'06A_Варіанти'!S1133</f>
        <v>DIRECT</v>
      </c>
      <c r="F1142" s="2" t="str">
        <f>IF(O1142='06A_Варіанти'!E1133,'06A_Варіанти'!E$1,IF(O1142='06A_Варіанти'!F1133,'06A_Варіанти'!F$1,IF(O1142='06A_Варіанти'!G1133,'06A_Варіанти'!G$1,IF(O1142='06A_Варіанти'!H1133,'06A_Варіанти'!H$1,IF(O1142='06A_Варіанти'!I1133,'06A_Варіанти'!I$1,IF(O1142='06A_Варіанти'!J1133,'06A_Варіанти'!J$1,IF(O1142='06A_Варіанти'!K1133,'06A_Варіанти'!K$1,IF(O1142='06A_Варіанти'!L1133,'06A_Варіанти'!L$1,IF(O1142='06A_Варіанти'!M1133,'06A_Варіанти'!M$1,IF(O1142='06A_Варіанти'!N1133,'06A_Варіанти'!N$1,IF(O1142='06A_Варіанти'!O1133,'06A_Варіанти'!O$1,IF(O1142='06A_Варіанти'!P1133,'06A_Варіанти'!P$1,IF(O1142='06A_Варіанти'!Q1133,'06A_Варіанти'!Q$1,IF(O1142='06A_Варіанти'!R1133,'06A_Варіанти'!R$1,"НЕМАЄ МАРШРУТУ"))))))))))))))</f>
        <v>DIRECT</v>
      </c>
      <c r="G1142" s="2" t="str">
        <f t="shared" si="119"/>
        <v>БЕЗ ЗМІН</v>
      </c>
      <c r="H1142" s="2">
        <f>IF(G1142="НЕМАЄ МАРШРУТУ",0,O1142-'06A_Варіанти'!T1133)</f>
        <v>0</v>
      </c>
      <c r="I1142" s="2">
        <f>IFERROR(INDEX('04_Потоки'!$E:$E,MATCH(A1142,'04_Потоки'!$A:$A,0)),0)</f>
        <v>2.2389999999999999</v>
      </c>
      <c r="J1142" s="2">
        <f t="shared" si="120"/>
        <v>1</v>
      </c>
      <c r="K1142" s="2">
        <f>IF(C1142="РЦК макси",0,2*'06A_Варіанти'!T1133*J1142)</f>
        <v>851.6</v>
      </c>
      <c r="L1142" s="2">
        <f t="shared" si="121"/>
        <v>851.6</v>
      </c>
      <c r="M1142" s="2">
        <f t="shared" si="122"/>
        <v>0</v>
      </c>
      <c r="N1142" s="9">
        <f t="shared" si="123"/>
        <v>0</v>
      </c>
      <c r="O1142" s="2">
        <f>MIN(IF('07A_Конструктор'!$D$5="Так",'06A_Варіанти'!E1133,1E+99),IF('07A_Конструктор'!$D$6="Так",'06A_Варіанти'!F1133,1E+99),IF('07A_Конструктор'!$D$7="Так",'06A_Варіанти'!G1133,1E+99),IF('07A_Конструктор'!$D$8="Так",'06A_Варіанти'!H1133,1E+99),IF('07A_Конструктор'!$D$9="Так",'06A_Варіанти'!I1133,1E+99),IF('07A_Конструктор'!$D$10="Так",'06A_Варіанти'!J1133,1E+99),IF('07A_Конструктор'!$D$11="Так",'06A_Варіанти'!K1133,1E+99),IF('07A_Конструктор'!$D$12="Так",'06A_Варіанти'!L1133,1E+99),IF('07A_Конструктор'!$D$13="Так",'06A_Варіанти'!M1133,1E+99),IF('07A_Конструктор'!$D$14="Так",'06A_Варіанти'!N1133,1E+99),IF('07A_Конструктор'!$D$15="Так",'06A_Варіанти'!O1133,1E+99),IF('07A_Конструктор'!$D$16="Так",'06A_Варіанти'!P1133,1E+99),IF('07A_Конструктор'!$D$17="Так",'06A_Варіанти'!Q1133,1E+99),IF('06A_Варіанти'!R1133="",1E+99,'06A_Варіанти'!R1133))</f>
        <v>425.8</v>
      </c>
      <c r="P1142" s="2" t="str">
        <f t="shared" si="124"/>
        <v>5 т</v>
      </c>
      <c r="Q1142" s="2">
        <f t="shared" si="125"/>
        <v>14</v>
      </c>
      <c r="R1142" s="2">
        <f>IF(OR(C1142="РЦК макси",C1142="РЦЧ SKU"),"SKU-потік",IFERROR(VLOOKUP(D1142,'02_РЦ'!$A$3:$I$7,5,FALSE),0))</f>
        <v>500</v>
      </c>
      <c r="S1142" s="2" t="str">
        <f>IF(OR(C1142="РЦК макси",C1142="РЦЧ SKU"),"Не рахується в ліміт",IFERROR(VLOOKUP(D1142,'02_РЦ'!$A$3:$I$7,9,FALSE),"Немає РЦ"))</f>
        <v>В межах</v>
      </c>
    </row>
    <row r="1143" spans="1:19">
      <c r="A1143" s="2" t="str">
        <f>'06A_Варіанти'!A1134</f>
        <v>BASE_2791</v>
      </c>
      <c r="B1143" s="2" t="str">
        <f>'06A_Варіанти'!B1134</f>
        <v>TT_2791</v>
      </c>
      <c r="C1143" s="2" t="str">
        <f>'06A_Варіанти'!D1134</f>
        <v>Основний</v>
      </c>
      <c r="D1143" s="2" t="str">
        <f>'06A_Варіанти'!C1134</f>
        <v>РЦВ</v>
      </c>
      <c r="E1143" s="2" t="str">
        <f>'06A_Варіанти'!S1134</f>
        <v>DIRECT</v>
      </c>
      <c r="F1143" s="2" t="str">
        <f>IF(O1143='06A_Варіанти'!E1134,'06A_Варіанти'!E$1,IF(O1143='06A_Варіанти'!F1134,'06A_Варіанти'!F$1,IF(O1143='06A_Варіанти'!G1134,'06A_Варіанти'!G$1,IF(O1143='06A_Варіанти'!H1134,'06A_Варіанти'!H$1,IF(O1143='06A_Варіанти'!I1134,'06A_Варіанти'!I$1,IF(O1143='06A_Варіанти'!J1134,'06A_Варіанти'!J$1,IF(O1143='06A_Варіанти'!K1134,'06A_Варіанти'!K$1,IF(O1143='06A_Варіанти'!L1134,'06A_Варіанти'!L$1,IF(O1143='06A_Варіанти'!M1134,'06A_Варіанти'!M$1,IF(O1143='06A_Варіанти'!N1134,'06A_Варіанти'!N$1,IF(O1143='06A_Варіанти'!O1134,'06A_Варіанти'!O$1,IF(O1143='06A_Варіанти'!P1134,'06A_Варіанти'!P$1,IF(O1143='06A_Варіанти'!Q1134,'06A_Варіанти'!Q$1,IF(O1143='06A_Варіанти'!R1134,'06A_Варіанти'!R$1,"НЕМАЄ МАРШРУТУ"))))))))))))))</f>
        <v>DIRECT</v>
      </c>
      <c r="G1143" s="2" t="str">
        <f t="shared" si="119"/>
        <v>БЕЗ ЗМІН</v>
      </c>
      <c r="H1143" s="2">
        <f>IF(G1143="НЕМАЄ МАРШРУТУ",0,O1143-'06A_Варіанти'!T1134)</f>
        <v>0</v>
      </c>
      <c r="I1143" s="2">
        <f>IFERROR(INDEX('04_Потоки'!$E:$E,MATCH(A1143,'04_Потоки'!$A:$A,0)),0)</f>
        <v>2.2389999999999999</v>
      </c>
      <c r="J1143" s="2">
        <f t="shared" si="120"/>
        <v>1</v>
      </c>
      <c r="K1143" s="2">
        <f>IF(C1143="РЦК макси",0,2*'06A_Варіанти'!T1134*J1143)</f>
        <v>693</v>
      </c>
      <c r="L1143" s="2">
        <f t="shared" si="121"/>
        <v>693</v>
      </c>
      <c r="M1143" s="2">
        <f t="shared" si="122"/>
        <v>0</v>
      </c>
      <c r="N1143" s="9">
        <f t="shared" si="123"/>
        <v>0</v>
      </c>
      <c r="O1143" s="2">
        <f>MIN(IF('07A_Конструктор'!$D$5="Так",'06A_Варіанти'!E1134,1E+99),IF('07A_Конструктор'!$D$6="Так",'06A_Варіанти'!F1134,1E+99),IF('07A_Конструктор'!$D$7="Так",'06A_Варіанти'!G1134,1E+99),IF('07A_Конструктор'!$D$8="Так",'06A_Варіанти'!H1134,1E+99),IF('07A_Конструктор'!$D$9="Так",'06A_Варіанти'!I1134,1E+99),IF('07A_Конструктор'!$D$10="Так",'06A_Варіанти'!J1134,1E+99),IF('07A_Конструктор'!$D$11="Так",'06A_Варіанти'!K1134,1E+99),IF('07A_Конструктор'!$D$12="Так",'06A_Варіанти'!L1134,1E+99),IF('07A_Конструктор'!$D$13="Так",'06A_Варіанти'!M1134,1E+99),IF('07A_Конструктор'!$D$14="Так",'06A_Варіанти'!N1134,1E+99),IF('07A_Конструктор'!$D$15="Так",'06A_Варіанти'!O1134,1E+99),IF('07A_Конструктор'!$D$16="Так",'06A_Варіанти'!P1134,1E+99),IF('07A_Конструктор'!$D$17="Так",'06A_Варіанти'!Q1134,1E+99),IF('06A_Варіанти'!R1134="",1E+99,'06A_Варіанти'!R1134))</f>
        <v>346.5</v>
      </c>
      <c r="P1143" s="2" t="str">
        <f t="shared" si="124"/>
        <v>5 т</v>
      </c>
      <c r="Q1143" s="2">
        <f t="shared" si="125"/>
        <v>14</v>
      </c>
      <c r="R1143" s="2">
        <f>IF(OR(C1143="РЦК макси",C1143="РЦЧ SKU"),"SKU-потік",IFERROR(VLOOKUP(D1143,'02_РЦ'!$A$3:$I$7,5,FALSE),0))</f>
        <v>500</v>
      </c>
      <c r="S1143" s="2" t="str">
        <f>IF(OR(C1143="РЦК макси",C1143="РЦЧ SKU"),"Не рахується в ліміт",IFERROR(VLOOKUP(D1143,'02_РЦ'!$A$3:$I$7,9,FALSE),"Немає РЦ"))</f>
        <v>В межах</v>
      </c>
    </row>
    <row r="1144" spans="1:19">
      <c r="A1144" s="2" t="str">
        <f>'06A_Варіанти'!A1135</f>
        <v>BASE_2793</v>
      </c>
      <c r="B1144" s="2" t="str">
        <f>'06A_Варіанти'!B1135</f>
        <v>TT_2793</v>
      </c>
      <c r="C1144" s="2" t="str">
        <f>'06A_Варіанти'!D1135</f>
        <v>Основний</v>
      </c>
      <c r="D1144" s="2" t="str">
        <f>'06A_Варіанти'!C1135</f>
        <v>РЦВ</v>
      </c>
      <c r="E1144" s="2" t="str">
        <f>'06A_Варіанти'!S1135</f>
        <v>DIRECT</v>
      </c>
      <c r="F1144" s="2" t="str">
        <f>IF(O1144='06A_Варіанти'!E1135,'06A_Варіанти'!E$1,IF(O1144='06A_Варіанти'!F1135,'06A_Варіанти'!F$1,IF(O1144='06A_Варіанти'!G1135,'06A_Варіанти'!G$1,IF(O1144='06A_Варіанти'!H1135,'06A_Варіанти'!H$1,IF(O1144='06A_Варіанти'!I1135,'06A_Варіанти'!I$1,IF(O1144='06A_Варіанти'!J1135,'06A_Варіанти'!J$1,IF(O1144='06A_Варіанти'!K1135,'06A_Варіанти'!K$1,IF(O1144='06A_Варіанти'!L1135,'06A_Варіанти'!L$1,IF(O1144='06A_Варіанти'!M1135,'06A_Варіанти'!M$1,IF(O1144='06A_Варіанти'!N1135,'06A_Варіанти'!N$1,IF(O1144='06A_Варіанти'!O1135,'06A_Варіанти'!O$1,IF(O1144='06A_Варіанти'!P1135,'06A_Варіанти'!P$1,IF(O1144='06A_Варіанти'!Q1135,'06A_Варіанти'!Q$1,IF(O1144='06A_Варіанти'!R1135,'06A_Варіанти'!R$1,"НЕМАЄ МАРШРУТУ"))))))))))))))</f>
        <v>DIRECT</v>
      </c>
      <c r="G1144" s="2" t="str">
        <f t="shared" si="119"/>
        <v>БЕЗ ЗМІН</v>
      </c>
      <c r="H1144" s="2">
        <f>IF(G1144="НЕМАЄ МАРШРУТУ",0,O1144-'06A_Варіанти'!T1135)</f>
        <v>0</v>
      </c>
      <c r="I1144" s="2">
        <f>IFERROR(INDEX('04_Потоки'!$E:$E,MATCH(A1144,'04_Потоки'!$A:$A,0)),0)</f>
        <v>2.2389999999999999</v>
      </c>
      <c r="J1144" s="2">
        <f t="shared" si="120"/>
        <v>1</v>
      </c>
      <c r="K1144" s="2">
        <f>IF(C1144="РЦК макси",0,2*'06A_Варіанти'!T1135*J1144)</f>
        <v>789</v>
      </c>
      <c r="L1144" s="2">
        <f t="shared" si="121"/>
        <v>789</v>
      </c>
      <c r="M1144" s="2">
        <f t="shared" si="122"/>
        <v>0</v>
      </c>
      <c r="N1144" s="9">
        <f t="shared" si="123"/>
        <v>0</v>
      </c>
      <c r="O1144" s="2">
        <f>MIN(IF('07A_Конструктор'!$D$5="Так",'06A_Варіанти'!E1135,1E+99),IF('07A_Конструктор'!$D$6="Так",'06A_Варіанти'!F1135,1E+99),IF('07A_Конструктор'!$D$7="Так",'06A_Варіанти'!G1135,1E+99),IF('07A_Конструктор'!$D$8="Так",'06A_Варіанти'!H1135,1E+99),IF('07A_Конструктор'!$D$9="Так",'06A_Варіанти'!I1135,1E+99),IF('07A_Конструктор'!$D$10="Так",'06A_Варіанти'!J1135,1E+99),IF('07A_Конструктор'!$D$11="Так",'06A_Варіанти'!K1135,1E+99),IF('07A_Конструктор'!$D$12="Так",'06A_Варіанти'!L1135,1E+99),IF('07A_Конструктор'!$D$13="Так",'06A_Варіанти'!M1135,1E+99),IF('07A_Конструктор'!$D$14="Так",'06A_Варіанти'!N1135,1E+99),IF('07A_Конструктор'!$D$15="Так",'06A_Варіанти'!O1135,1E+99),IF('07A_Конструктор'!$D$16="Так",'06A_Варіанти'!P1135,1E+99),IF('07A_Конструктор'!$D$17="Так",'06A_Варіанти'!Q1135,1E+99),IF('06A_Варіанти'!R1135="",1E+99,'06A_Варіанти'!R1135))</f>
        <v>394.5</v>
      </c>
      <c r="P1144" s="2" t="str">
        <f t="shared" si="124"/>
        <v>5 т</v>
      </c>
      <c r="Q1144" s="2">
        <f t="shared" si="125"/>
        <v>14</v>
      </c>
      <c r="R1144" s="2">
        <f>IF(OR(C1144="РЦК макси",C1144="РЦЧ SKU"),"SKU-потік",IFERROR(VLOOKUP(D1144,'02_РЦ'!$A$3:$I$7,5,FALSE),0))</f>
        <v>500</v>
      </c>
      <c r="S1144" s="2" t="str">
        <f>IF(OR(C1144="РЦК макси",C1144="РЦЧ SKU"),"Не рахується в ліміт",IFERROR(VLOOKUP(D1144,'02_РЦ'!$A$3:$I$7,9,FALSE),"Немає РЦ"))</f>
        <v>В межах</v>
      </c>
    </row>
    <row r="1145" spans="1:19">
      <c r="A1145" s="2" t="str">
        <f>'06A_Варіанти'!A1136</f>
        <v>BASE_2797</v>
      </c>
      <c r="B1145" s="2" t="str">
        <f>'06A_Варіанти'!B1136</f>
        <v>TT_2797</v>
      </c>
      <c r="C1145" s="2" t="str">
        <f>'06A_Варіанти'!D1136</f>
        <v>Основний</v>
      </c>
      <c r="D1145" s="2" t="str">
        <f>'06A_Варіанти'!C1136</f>
        <v>РЦВ</v>
      </c>
      <c r="E1145" s="2" t="str">
        <f>'06A_Варіанти'!S1136</f>
        <v>DIRECT</v>
      </c>
      <c r="F1145" s="2" t="str">
        <f>IF(O1145='06A_Варіанти'!E1136,'06A_Варіанти'!E$1,IF(O1145='06A_Варіанти'!F1136,'06A_Варіанти'!F$1,IF(O1145='06A_Варіанти'!G1136,'06A_Варіанти'!G$1,IF(O1145='06A_Варіанти'!H1136,'06A_Варіанти'!H$1,IF(O1145='06A_Варіанти'!I1136,'06A_Варіанти'!I$1,IF(O1145='06A_Варіанти'!J1136,'06A_Варіанти'!J$1,IF(O1145='06A_Варіанти'!K1136,'06A_Варіанти'!K$1,IF(O1145='06A_Варіанти'!L1136,'06A_Варіанти'!L$1,IF(O1145='06A_Варіанти'!M1136,'06A_Варіанти'!M$1,IF(O1145='06A_Варіанти'!N1136,'06A_Варіанти'!N$1,IF(O1145='06A_Варіанти'!O1136,'06A_Варіанти'!O$1,IF(O1145='06A_Варіанти'!P1136,'06A_Варіанти'!P$1,IF(O1145='06A_Варіанти'!Q1136,'06A_Варіанти'!Q$1,IF(O1145='06A_Варіанти'!R1136,'06A_Варіанти'!R$1,"НЕМАЄ МАРШРУТУ"))))))))))))))</f>
        <v>DIRECT</v>
      </c>
      <c r="G1145" s="2" t="str">
        <f t="shared" si="119"/>
        <v>БЕЗ ЗМІН</v>
      </c>
      <c r="H1145" s="2">
        <f>IF(G1145="НЕМАЄ МАРШРУТУ",0,O1145-'06A_Варіанти'!T1136)</f>
        <v>0</v>
      </c>
      <c r="I1145" s="2">
        <f>IFERROR(INDEX('04_Потоки'!$E:$E,MATCH(A1145,'04_Потоки'!$A:$A,0)),0)</f>
        <v>2.2389999999999999</v>
      </c>
      <c r="J1145" s="2">
        <f t="shared" si="120"/>
        <v>1</v>
      </c>
      <c r="K1145" s="2">
        <f>IF(C1145="РЦК макси",0,2*'06A_Варіанти'!T1136*J1145)</f>
        <v>390.6</v>
      </c>
      <c r="L1145" s="2">
        <f t="shared" si="121"/>
        <v>390.6</v>
      </c>
      <c r="M1145" s="2">
        <f t="shared" si="122"/>
        <v>0</v>
      </c>
      <c r="N1145" s="9">
        <f t="shared" si="123"/>
        <v>0</v>
      </c>
      <c r="O1145" s="2">
        <f>MIN(IF('07A_Конструктор'!$D$5="Так",'06A_Варіанти'!E1136,1E+99),IF('07A_Конструктор'!$D$6="Так",'06A_Варіанти'!F1136,1E+99),IF('07A_Конструктор'!$D$7="Так",'06A_Варіанти'!G1136,1E+99),IF('07A_Конструктор'!$D$8="Так",'06A_Варіанти'!H1136,1E+99),IF('07A_Конструктор'!$D$9="Так",'06A_Варіанти'!I1136,1E+99),IF('07A_Конструктор'!$D$10="Так",'06A_Варіанти'!J1136,1E+99),IF('07A_Конструктор'!$D$11="Так",'06A_Варіанти'!K1136,1E+99),IF('07A_Конструктор'!$D$12="Так",'06A_Варіанти'!L1136,1E+99),IF('07A_Конструктор'!$D$13="Так",'06A_Варіанти'!M1136,1E+99),IF('07A_Конструктор'!$D$14="Так",'06A_Варіанти'!N1136,1E+99),IF('07A_Конструктор'!$D$15="Так",'06A_Варіанти'!O1136,1E+99),IF('07A_Конструктор'!$D$16="Так",'06A_Варіанти'!P1136,1E+99),IF('07A_Конструктор'!$D$17="Так",'06A_Варіанти'!Q1136,1E+99),IF('06A_Варіанти'!R1136="",1E+99,'06A_Варіанти'!R1136))</f>
        <v>195.3</v>
      </c>
      <c r="P1145" s="2" t="str">
        <f t="shared" si="124"/>
        <v>5 т</v>
      </c>
      <c r="Q1145" s="2">
        <f t="shared" si="125"/>
        <v>14</v>
      </c>
      <c r="R1145" s="2">
        <f>IF(OR(C1145="РЦК макси",C1145="РЦЧ SKU"),"SKU-потік",IFERROR(VLOOKUP(D1145,'02_РЦ'!$A$3:$I$7,5,FALSE),0))</f>
        <v>500</v>
      </c>
      <c r="S1145" s="2" t="str">
        <f>IF(OR(C1145="РЦК макси",C1145="РЦЧ SKU"),"Не рахується в ліміт",IFERROR(VLOOKUP(D1145,'02_РЦ'!$A$3:$I$7,9,FALSE),"Немає РЦ"))</f>
        <v>В межах</v>
      </c>
    </row>
    <row r="1146" spans="1:19">
      <c r="A1146" s="2" t="str">
        <f>'06A_Варіанти'!A1137</f>
        <v>BASE_2728</v>
      </c>
      <c r="B1146" s="2" t="str">
        <f>'06A_Варіанти'!B1137</f>
        <v>TT_2728</v>
      </c>
      <c r="C1146" s="2" t="str">
        <f>'06A_Варіанти'!D1137</f>
        <v>Основний</v>
      </c>
      <c r="D1146" s="2" t="str">
        <f>'06A_Варіанти'!C1137</f>
        <v>РЦВ</v>
      </c>
      <c r="E1146" s="2" t="str">
        <f>'06A_Варіанти'!S1137</f>
        <v>DIRECT</v>
      </c>
      <c r="F1146" s="2" t="str">
        <f>IF(O1146='06A_Варіанти'!E1137,'06A_Варіанти'!E$1,IF(O1146='06A_Варіанти'!F1137,'06A_Варіанти'!F$1,IF(O1146='06A_Варіанти'!G1137,'06A_Варіанти'!G$1,IF(O1146='06A_Варіанти'!H1137,'06A_Варіанти'!H$1,IF(O1146='06A_Варіанти'!I1137,'06A_Варіанти'!I$1,IF(O1146='06A_Варіанти'!J1137,'06A_Варіанти'!J$1,IF(O1146='06A_Варіанти'!K1137,'06A_Варіанти'!K$1,IF(O1146='06A_Варіанти'!L1137,'06A_Варіанти'!L$1,IF(O1146='06A_Варіанти'!M1137,'06A_Варіанти'!M$1,IF(O1146='06A_Варіанти'!N1137,'06A_Варіанти'!N$1,IF(O1146='06A_Варіанти'!O1137,'06A_Варіанти'!O$1,IF(O1146='06A_Варіанти'!P1137,'06A_Варіанти'!P$1,IF(O1146='06A_Варіанти'!Q1137,'06A_Варіанти'!Q$1,IF(O1146='06A_Варіанти'!R1137,'06A_Варіанти'!R$1,"НЕМАЄ МАРШРУТУ"))))))))))))))</f>
        <v>DIRECT</v>
      </c>
      <c r="G1146" s="2" t="str">
        <f t="shared" si="119"/>
        <v>БЕЗ ЗМІН</v>
      </c>
      <c r="H1146" s="2">
        <f>IF(G1146="НЕМАЄ МАРШРУТУ",0,O1146-'06A_Варіанти'!T1137)</f>
        <v>0</v>
      </c>
      <c r="I1146" s="2">
        <f>IFERROR(INDEX('04_Потоки'!$E:$E,MATCH(A1146,'04_Потоки'!$A:$A,0)),0)</f>
        <v>2.2389999999999999</v>
      </c>
      <c r="J1146" s="2">
        <f t="shared" si="120"/>
        <v>1</v>
      </c>
      <c r="K1146" s="2">
        <f>IF(C1146="РЦК макси",0,2*'06A_Варіанти'!T1137*J1146)</f>
        <v>685.8</v>
      </c>
      <c r="L1146" s="2">
        <f t="shared" si="121"/>
        <v>685.8</v>
      </c>
      <c r="M1146" s="2">
        <f t="shared" si="122"/>
        <v>0</v>
      </c>
      <c r="N1146" s="9">
        <f t="shared" si="123"/>
        <v>0</v>
      </c>
      <c r="O1146" s="2">
        <f>MIN(IF('07A_Конструктор'!$D$5="Так",'06A_Варіанти'!E1137,1E+99),IF('07A_Конструктор'!$D$6="Так",'06A_Варіанти'!F1137,1E+99),IF('07A_Конструктор'!$D$7="Так",'06A_Варіанти'!G1137,1E+99),IF('07A_Конструктор'!$D$8="Так",'06A_Варіанти'!H1137,1E+99),IF('07A_Конструктор'!$D$9="Так",'06A_Варіанти'!I1137,1E+99),IF('07A_Конструктор'!$D$10="Так",'06A_Варіанти'!J1137,1E+99),IF('07A_Конструктор'!$D$11="Так",'06A_Варіанти'!K1137,1E+99),IF('07A_Конструктор'!$D$12="Так",'06A_Варіанти'!L1137,1E+99),IF('07A_Конструктор'!$D$13="Так",'06A_Варіанти'!M1137,1E+99),IF('07A_Конструктор'!$D$14="Так",'06A_Варіанти'!N1137,1E+99),IF('07A_Конструктор'!$D$15="Так",'06A_Варіанти'!O1137,1E+99),IF('07A_Конструктор'!$D$16="Так",'06A_Варіанти'!P1137,1E+99),IF('07A_Конструктор'!$D$17="Так",'06A_Варіанти'!Q1137,1E+99),IF('06A_Варіанти'!R1137="",1E+99,'06A_Варіанти'!R1137))</f>
        <v>342.9</v>
      </c>
      <c r="P1146" s="2" t="str">
        <f t="shared" si="124"/>
        <v>5 т</v>
      </c>
      <c r="Q1146" s="2">
        <f t="shared" si="125"/>
        <v>14</v>
      </c>
      <c r="R1146" s="2">
        <f>IF(OR(C1146="РЦК макси",C1146="РЦЧ SKU"),"SKU-потік",IFERROR(VLOOKUP(D1146,'02_РЦ'!$A$3:$I$7,5,FALSE),0))</f>
        <v>500</v>
      </c>
      <c r="S1146" s="2" t="str">
        <f>IF(OR(C1146="РЦК макси",C1146="РЦЧ SKU"),"Не рахується в ліміт",IFERROR(VLOOKUP(D1146,'02_РЦ'!$A$3:$I$7,9,FALSE),"Немає РЦ"))</f>
        <v>В межах</v>
      </c>
    </row>
    <row r="1147" spans="1:19">
      <c r="A1147" s="2" t="str">
        <f>'06A_Варіанти'!A1138</f>
        <v>BASE_2801</v>
      </c>
      <c r="B1147" s="2" t="str">
        <f>'06A_Варіанти'!B1138</f>
        <v>TT_2801</v>
      </c>
      <c r="C1147" s="2" t="str">
        <f>'06A_Варіанти'!D1138</f>
        <v>Основний</v>
      </c>
      <c r="D1147" s="2" t="str">
        <f>'06A_Варіанти'!C1138</f>
        <v>РЦВ</v>
      </c>
      <c r="E1147" s="2" t="str">
        <f>'06A_Варіанти'!S1138</f>
        <v>DIRECT</v>
      </c>
      <c r="F1147" s="2" t="str">
        <f>IF(O1147='06A_Варіанти'!E1138,'06A_Варіанти'!E$1,IF(O1147='06A_Варіанти'!F1138,'06A_Варіанти'!F$1,IF(O1147='06A_Варіанти'!G1138,'06A_Варіанти'!G$1,IF(O1147='06A_Варіанти'!H1138,'06A_Варіанти'!H$1,IF(O1147='06A_Варіанти'!I1138,'06A_Варіанти'!I$1,IF(O1147='06A_Варіанти'!J1138,'06A_Варіанти'!J$1,IF(O1147='06A_Варіанти'!K1138,'06A_Варіанти'!K$1,IF(O1147='06A_Варіанти'!L1138,'06A_Варіанти'!L$1,IF(O1147='06A_Варіанти'!M1138,'06A_Варіанти'!M$1,IF(O1147='06A_Варіанти'!N1138,'06A_Варіанти'!N$1,IF(O1147='06A_Варіанти'!O1138,'06A_Варіанти'!O$1,IF(O1147='06A_Варіанти'!P1138,'06A_Варіанти'!P$1,IF(O1147='06A_Варіанти'!Q1138,'06A_Варіанти'!Q$1,IF(O1147='06A_Варіанти'!R1138,'06A_Варіанти'!R$1,"НЕМАЄ МАРШРУТУ"))))))))))))))</f>
        <v>DIRECT</v>
      </c>
      <c r="G1147" s="2" t="str">
        <f t="shared" si="119"/>
        <v>БЕЗ ЗМІН</v>
      </c>
      <c r="H1147" s="2">
        <f>IF(G1147="НЕМАЄ МАРШРУТУ",0,O1147-'06A_Варіанти'!T1138)</f>
        <v>0</v>
      </c>
      <c r="I1147" s="2">
        <f>IFERROR(INDEX('04_Потоки'!$E:$E,MATCH(A1147,'04_Потоки'!$A:$A,0)),0)</f>
        <v>2.2389999999999999</v>
      </c>
      <c r="J1147" s="2">
        <f t="shared" si="120"/>
        <v>1</v>
      </c>
      <c r="K1147" s="2">
        <f>IF(C1147="РЦК макси",0,2*'06A_Варіанти'!T1138*J1147)</f>
        <v>455.6</v>
      </c>
      <c r="L1147" s="2">
        <f t="shared" si="121"/>
        <v>455.6</v>
      </c>
      <c r="M1147" s="2">
        <f t="shared" si="122"/>
        <v>0</v>
      </c>
      <c r="N1147" s="9">
        <f t="shared" si="123"/>
        <v>0</v>
      </c>
      <c r="O1147" s="2">
        <f>MIN(IF('07A_Конструктор'!$D$5="Так",'06A_Варіанти'!E1138,1E+99),IF('07A_Конструктор'!$D$6="Так",'06A_Варіанти'!F1138,1E+99),IF('07A_Конструктор'!$D$7="Так",'06A_Варіанти'!G1138,1E+99),IF('07A_Конструктор'!$D$8="Так",'06A_Варіанти'!H1138,1E+99),IF('07A_Конструктор'!$D$9="Так",'06A_Варіанти'!I1138,1E+99),IF('07A_Конструктор'!$D$10="Так",'06A_Варіанти'!J1138,1E+99),IF('07A_Конструктор'!$D$11="Так",'06A_Варіанти'!K1138,1E+99),IF('07A_Конструктор'!$D$12="Так",'06A_Варіанти'!L1138,1E+99),IF('07A_Конструктор'!$D$13="Так",'06A_Варіанти'!M1138,1E+99),IF('07A_Конструктор'!$D$14="Так",'06A_Варіанти'!N1138,1E+99),IF('07A_Конструктор'!$D$15="Так",'06A_Варіанти'!O1138,1E+99),IF('07A_Конструктор'!$D$16="Так",'06A_Варіанти'!P1138,1E+99),IF('07A_Конструктор'!$D$17="Так",'06A_Варіанти'!Q1138,1E+99),IF('06A_Варіанти'!R1138="",1E+99,'06A_Варіанти'!R1138))</f>
        <v>227.8</v>
      </c>
      <c r="P1147" s="2" t="str">
        <f t="shared" si="124"/>
        <v>5 т</v>
      </c>
      <c r="Q1147" s="2">
        <f t="shared" si="125"/>
        <v>14</v>
      </c>
      <c r="R1147" s="2">
        <f>IF(OR(C1147="РЦК макси",C1147="РЦЧ SKU"),"SKU-потік",IFERROR(VLOOKUP(D1147,'02_РЦ'!$A$3:$I$7,5,FALSE),0))</f>
        <v>500</v>
      </c>
      <c r="S1147" s="2" t="str">
        <f>IF(OR(C1147="РЦК макси",C1147="РЦЧ SKU"),"Не рахується в ліміт",IFERROR(VLOOKUP(D1147,'02_РЦ'!$A$3:$I$7,9,FALSE),"Немає РЦ"))</f>
        <v>В межах</v>
      </c>
    </row>
    <row r="1148" spans="1:19">
      <c r="A1148" s="2" t="str">
        <f>'06A_Варіанти'!A1139</f>
        <v>BASE_2805</v>
      </c>
      <c r="B1148" s="2" t="str">
        <f>'06A_Варіанти'!B1139</f>
        <v>TT_2805</v>
      </c>
      <c r="C1148" s="2" t="str">
        <f>'06A_Варіанти'!D1139</f>
        <v>Основний</v>
      </c>
      <c r="D1148" s="2" t="str">
        <f>'06A_Варіанти'!C1139</f>
        <v>РЦВ</v>
      </c>
      <c r="E1148" s="2" t="str">
        <f>'06A_Варіанти'!S1139</f>
        <v>DIRECT</v>
      </c>
      <c r="F1148" s="2" t="str">
        <f>IF(O1148='06A_Варіанти'!E1139,'06A_Варіанти'!E$1,IF(O1148='06A_Варіанти'!F1139,'06A_Варіанти'!F$1,IF(O1148='06A_Варіанти'!G1139,'06A_Варіанти'!G$1,IF(O1148='06A_Варіанти'!H1139,'06A_Варіанти'!H$1,IF(O1148='06A_Варіанти'!I1139,'06A_Варіанти'!I$1,IF(O1148='06A_Варіанти'!J1139,'06A_Варіанти'!J$1,IF(O1148='06A_Варіанти'!K1139,'06A_Варіанти'!K$1,IF(O1148='06A_Варіанти'!L1139,'06A_Варіанти'!L$1,IF(O1148='06A_Варіанти'!M1139,'06A_Варіанти'!M$1,IF(O1148='06A_Варіанти'!N1139,'06A_Варіанти'!N$1,IF(O1148='06A_Варіанти'!O1139,'06A_Варіанти'!O$1,IF(O1148='06A_Варіанти'!P1139,'06A_Варіанти'!P$1,IF(O1148='06A_Варіанти'!Q1139,'06A_Варіанти'!Q$1,IF(O1148='06A_Варіанти'!R1139,'06A_Варіанти'!R$1,"НЕМАЄ МАРШРУТУ"))))))))))))))</f>
        <v>DIRECT</v>
      </c>
      <c r="G1148" s="2" t="str">
        <f t="shared" si="119"/>
        <v>БЕЗ ЗМІН</v>
      </c>
      <c r="H1148" s="2">
        <f>IF(G1148="НЕМАЄ МАРШРУТУ",0,O1148-'06A_Варіанти'!T1139)</f>
        <v>0</v>
      </c>
      <c r="I1148" s="2">
        <f>IFERROR(INDEX('04_Потоки'!$E:$E,MATCH(A1148,'04_Потоки'!$A:$A,0)),0)</f>
        <v>2.2389999999999999</v>
      </c>
      <c r="J1148" s="2">
        <f t="shared" si="120"/>
        <v>1</v>
      </c>
      <c r="K1148" s="2">
        <f>IF(C1148="РЦК макси",0,2*'06A_Варіанти'!T1139*J1148)</f>
        <v>445</v>
      </c>
      <c r="L1148" s="2">
        <f t="shared" si="121"/>
        <v>445</v>
      </c>
      <c r="M1148" s="2">
        <f t="shared" si="122"/>
        <v>0</v>
      </c>
      <c r="N1148" s="9">
        <f t="shared" si="123"/>
        <v>0</v>
      </c>
      <c r="O1148" s="2">
        <f>MIN(IF('07A_Конструктор'!$D$5="Так",'06A_Варіанти'!E1139,1E+99),IF('07A_Конструктор'!$D$6="Так",'06A_Варіанти'!F1139,1E+99),IF('07A_Конструктор'!$D$7="Так",'06A_Варіанти'!G1139,1E+99),IF('07A_Конструктор'!$D$8="Так",'06A_Варіанти'!H1139,1E+99),IF('07A_Конструктор'!$D$9="Так",'06A_Варіанти'!I1139,1E+99),IF('07A_Конструктор'!$D$10="Так",'06A_Варіанти'!J1139,1E+99),IF('07A_Конструктор'!$D$11="Так",'06A_Варіанти'!K1139,1E+99),IF('07A_Конструктор'!$D$12="Так",'06A_Варіанти'!L1139,1E+99),IF('07A_Конструктор'!$D$13="Так",'06A_Варіанти'!M1139,1E+99),IF('07A_Конструктор'!$D$14="Так",'06A_Варіанти'!N1139,1E+99),IF('07A_Конструктор'!$D$15="Так",'06A_Варіанти'!O1139,1E+99),IF('07A_Конструктор'!$D$16="Так",'06A_Варіанти'!P1139,1E+99),IF('07A_Конструктор'!$D$17="Так",'06A_Варіанти'!Q1139,1E+99),IF('06A_Варіанти'!R1139="",1E+99,'06A_Варіанти'!R1139))</f>
        <v>222.5</v>
      </c>
      <c r="P1148" s="2" t="str">
        <f t="shared" si="124"/>
        <v>5 т</v>
      </c>
      <c r="Q1148" s="2">
        <f t="shared" si="125"/>
        <v>14</v>
      </c>
      <c r="R1148" s="2">
        <f>IF(OR(C1148="РЦК макси",C1148="РЦЧ SKU"),"SKU-потік",IFERROR(VLOOKUP(D1148,'02_РЦ'!$A$3:$I$7,5,FALSE),0))</f>
        <v>500</v>
      </c>
      <c r="S1148" s="2" t="str">
        <f>IF(OR(C1148="РЦК макси",C1148="РЦЧ SKU"),"Не рахується в ліміт",IFERROR(VLOOKUP(D1148,'02_РЦ'!$A$3:$I$7,9,FALSE),"Немає РЦ"))</f>
        <v>В межах</v>
      </c>
    </row>
    <row r="1149" spans="1:19">
      <c r="A1149" s="2" t="str">
        <f>'06A_Варіанти'!A1140</f>
        <v>BASE_2813</v>
      </c>
      <c r="B1149" s="2" t="str">
        <f>'06A_Варіанти'!B1140</f>
        <v>TT_2813</v>
      </c>
      <c r="C1149" s="2" t="str">
        <f>'06A_Варіанти'!D1140</f>
        <v>Основний</v>
      </c>
      <c r="D1149" s="2" t="str">
        <f>'06A_Варіанти'!C1140</f>
        <v>РЦВ</v>
      </c>
      <c r="E1149" s="2" t="str">
        <f>'06A_Варіанти'!S1140</f>
        <v>DIRECT</v>
      </c>
      <c r="F1149" s="2" t="str">
        <f>IF(O1149='06A_Варіанти'!E1140,'06A_Варіанти'!E$1,IF(O1149='06A_Варіанти'!F1140,'06A_Варіанти'!F$1,IF(O1149='06A_Варіанти'!G1140,'06A_Варіанти'!G$1,IF(O1149='06A_Варіанти'!H1140,'06A_Варіанти'!H$1,IF(O1149='06A_Варіанти'!I1140,'06A_Варіанти'!I$1,IF(O1149='06A_Варіанти'!J1140,'06A_Варіанти'!J$1,IF(O1149='06A_Варіанти'!K1140,'06A_Варіанти'!K$1,IF(O1149='06A_Варіанти'!L1140,'06A_Варіанти'!L$1,IF(O1149='06A_Варіанти'!M1140,'06A_Варіанти'!M$1,IF(O1149='06A_Варіанти'!N1140,'06A_Варіанти'!N$1,IF(O1149='06A_Варіанти'!O1140,'06A_Варіанти'!O$1,IF(O1149='06A_Варіанти'!P1140,'06A_Варіанти'!P$1,IF(O1149='06A_Варіанти'!Q1140,'06A_Варіанти'!Q$1,IF(O1149='06A_Варіанти'!R1140,'06A_Варіанти'!R$1,"НЕМАЄ МАРШРУТУ"))))))))))))))</f>
        <v>DIRECT</v>
      </c>
      <c r="G1149" s="2" t="str">
        <f t="shared" si="119"/>
        <v>БЕЗ ЗМІН</v>
      </c>
      <c r="H1149" s="2">
        <f>IF(G1149="НЕМАЄ МАРШРУТУ",0,O1149-'06A_Варіанти'!T1140)</f>
        <v>0</v>
      </c>
      <c r="I1149" s="2">
        <f>IFERROR(INDEX('04_Потоки'!$E:$E,MATCH(A1149,'04_Потоки'!$A:$A,0)),0)</f>
        <v>2.2389999999999999</v>
      </c>
      <c r="J1149" s="2">
        <f t="shared" si="120"/>
        <v>1</v>
      </c>
      <c r="K1149" s="2">
        <f>IF(C1149="РЦК макси",0,2*'06A_Варіанти'!T1140*J1149)</f>
        <v>439</v>
      </c>
      <c r="L1149" s="2">
        <f t="shared" si="121"/>
        <v>439</v>
      </c>
      <c r="M1149" s="2">
        <f t="shared" si="122"/>
        <v>0</v>
      </c>
      <c r="N1149" s="9">
        <f t="shared" si="123"/>
        <v>0</v>
      </c>
      <c r="O1149" s="2">
        <f>MIN(IF('07A_Конструктор'!$D$5="Так",'06A_Варіанти'!E1140,1E+99),IF('07A_Конструктор'!$D$6="Так",'06A_Варіанти'!F1140,1E+99),IF('07A_Конструктор'!$D$7="Так",'06A_Варіанти'!G1140,1E+99),IF('07A_Конструктор'!$D$8="Так",'06A_Варіанти'!H1140,1E+99),IF('07A_Конструктор'!$D$9="Так",'06A_Варіанти'!I1140,1E+99),IF('07A_Конструктор'!$D$10="Так",'06A_Варіанти'!J1140,1E+99),IF('07A_Конструктор'!$D$11="Так",'06A_Варіанти'!K1140,1E+99),IF('07A_Конструктор'!$D$12="Так",'06A_Варіанти'!L1140,1E+99),IF('07A_Конструктор'!$D$13="Так",'06A_Варіанти'!M1140,1E+99),IF('07A_Конструктор'!$D$14="Так",'06A_Варіанти'!N1140,1E+99),IF('07A_Конструктор'!$D$15="Так",'06A_Варіанти'!O1140,1E+99),IF('07A_Конструктор'!$D$16="Так",'06A_Варіанти'!P1140,1E+99),IF('07A_Конструктор'!$D$17="Так",'06A_Варіанти'!Q1140,1E+99),IF('06A_Варіанти'!R1140="",1E+99,'06A_Варіанти'!R1140))</f>
        <v>219.5</v>
      </c>
      <c r="P1149" s="2" t="str">
        <f t="shared" si="124"/>
        <v>5 т</v>
      </c>
      <c r="Q1149" s="2">
        <f t="shared" si="125"/>
        <v>14</v>
      </c>
      <c r="R1149" s="2">
        <f>IF(OR(C1149="РЦК макси",C1149="РЦЧ SKU"),"SKU-потік",IFERROR(VLOOKUP(D1149,'02_РЦ'!$A$3:$I$7,5,FALSE),0))</f>
        <v>500</v>
      </c>
      <c r="S1149" s="2" t="str">
        <f>IF(OR(C1149="РЦК макси",C1149="РЦЧ SKU"),"Не рахується в ліміт",IFERROR(VLOOKUP(D1149,'02_РЦ'!$A$3:$I$7,9,FALSE),"Немає РЦ"))</f>
        <v>В межах</v>
      </c>
    </row>
    <row r="1150" spans="1:19">
      <c r="A1150" s="2" t="str">
        <f>'06A_Варіанти'!A1141</f>
        <v>BASE_2817</v>
      </c>
      <c r="B1150" s="2" t="str">
        <f>'06A_Варіанти'!B1141</f>
        <v>TT_2817</v>
      </c>
      <c r="C1150" s="2" t="str">
        <f>'06A_Варіанти'!D1141</f>
        <v>Основний</v>
      </c>
      <c r="D1150" s="2" t="str">
        <f>'06A_Варіанти'!C1141</f>
        <v>РЦВ</v>
      </c>
      <c r="E1150" s="2" t="str">
        <f>'06A_Варіанти'!S1141</f>
        <v>DIRECT</v>
      </c>
      <c r="F1150" s="2" t="str">
        <f>IF(O1150='06A_Варіанти'!E1141,'06A_Варіанти'!E$1,IF(O1150='06A_Варіанти'!F1141,'06A_Варіанти'!F$1,IF(O1150='06A_Варіанти'!G1141,'06A_Варіанти'!G$1,IF(O1150='06A_Варіанти'!H1141,'06A_Варіанти'!H$1,IF(O1150='06A_Варіанти'!I1141,'06A_Варіанти'!I$1,IF(O1150='06A_Варіанти'!J1141,'06A_Варіанти'!J$1,IF(O1150='06A_Варіанти'!K1141,'06A_Варіанти'!K$1,IF(O1150='06A_Варіанти'!L1141,'06A_Варіанти'!L$1,IF(O1150='06A_Варіанти'!M1141,'06A_Варіанти'!M$1,IF(O1150='06A_Варіанти'!N1141,'06A_Варіанти'!N$1,IF(O1150='06A_Варіанти'!O1141,'06A_Варіанти'!O$1,IF(O1150='06A_Варіанти'!P1141,'06A_Варіанти'!P$1,IF(O1150='06A_Варіанти'!Q1141,'06A_Варіанти'!Q$1,IF(O1150='06A_Варіанти'!R1141,'06A_Варіанти'!R$1,"НЕМАЄ МАРШРУТУ"))))))))))))))</f>
        <v>DIRECT</v>
      </c>
      <c r="G1150" s="2" t="str">
        <f t="shared" si="119"/>
        <v>БЕЗ ЗМІН</v>
      </c>
      <c r="H1150" s="2">
        <f>IF(G1150="НЕМАЄ МАРШРУТУ",0,O1150-'06A_Варіанти'!T1141)</f>
        <v>0</v>
      </c>
      <c r="I1150" s="2">
        <f>IFERROR(INDEX('04_Потоки'!$E:$E,MATCH(A1150,'04_Потоки'!$A:$A,0)),0)</f>
        <v>2.2389999999999999</v>
      </c>
      <c r="J1150" s="2">
        <f t="shared" si="120"/>
        <v>1</v>
      </c>
      <c r="K1150" s="2">
        <f>IF(C1150="РЦК макси",0,2*'06A_Варіанти'!T1141*J1150)</f>
        <v>838.2</v>
      </c>
      <c r="L1150" s="2">
        <f t="shared" si="121"/>
        <v>838.2</v>
      </c>
      <c r="M1150" s="2">
        <f t="shared" si="122"/>
        <v>0</v>
      </c>
      <c r="N1150" s="9">
        <f t="shared" si="123"/>
        <v>0</v>
      </c>
      <c r="O1150" s="2">
        <f>MIN(IF('07A_Конструктор'!$D$5="Так",'06A_Варіанти'!E1141,1E+99),IF('07A_Конструктор'!$D$6="Так",'06A_Варіанти'!F1141,1E+99),IF('07A_Конструктор'!$D$7="Так",'06A_Варіанти'!G1141,1E+99),IF('07A_Конструктор'!$D$8="Так",'06A_Варіанти'!H1141,1E+99),IF('07A_Конструктор'!$D$9="Так",'06A_Варіанти'!I1141,1E+99),IF('07A_Конструктор'!$D$10="Так",'06A_Варіанти'!J1141,1E+99),IF('07A_Конструктор'!$D$11="Так",'06A_Варіанти'!K1141,1E+99),IF('07A_Конструктор'!$D$12="Так",'06A_Варіанти'!L1141,1E+99),IF('07A_Конструктор'!$D$13="Так",'06A_Варіанти'!M1141,1E+99),IF('07A_Конструктор'!$D$14="Так",'06A_Варіанти'!N1141,1E+99),IF('07A_Конструктор'!$D$15="Так",'06A_Варіанти'!O1141,1E+99),IF('07A_Конструктор'!$D$16="Так",'06A_Варіанти'!P1141,1E+99),IF('07A_Конструктор'!$D$17="Так",'06A_Варіанти'!Q1141,1E+99),IF('06A_Варіанти'!R1141="",1E+99,'06A_Варіанти'!R1141))</f>
        <v>419.1</v>
      </c>
      <c r="P1150" s="2" t="str">
        <f t="shared" si="124"/>
        <v>5 т</v>
      </c>
      <c r="Q1150" s="2">
        <f t="shared" si="125"/>
        <v>14</v>
      </c>
      <c r="R1150" s="2">
        <f>IF(OR(C1150="РЦК макси",C1150="РЦЧ SKU"),"SKU-потік",IFERROR(VLOOKUP(D1150,'02_РЦ'!$A$3:$I$7,5,FALSE),0))</f>
        <v>500</v>
      </c>
      <c r="S1150" s="2" t="str">
        <f>IF(OR(C1150="РЦК макси",C1150="РЦЧ SKU"),"Не рахується в ліміт",IFERROR(VLOOKUP(D1150,'02_РЦ'!$A$3:$I$7,9,FALSE),"Немає РЦ"))</f>
        <v>В межах</v>
      </c>
    </row>
    <row r="1151" spans="1:19">
      <c r="A1151" s="2" t="str">
        <f>'06A_Варіанти'!A1142</f>
        <v>BASE_2818</v>
      </c>
      <c r="B1151" s="2" t="str">
        <f>'06A_Варіанти'!B1142</f>
        <v>TT_2818</v>
      </c>
      <c r="C1151" s="2" t="str">
        <f>'06A_Варіанти'!D1142</f>
        <v>Основний</v>
      </c>
      <c r="D1151" s="2" t="str">
        <f>'06A_Варіанти'!C1142</f>
        <v>РЦВ</v>
      </c>
      <c r="E1151" s="2" t="str">
        <f>'06A_Варіанти'!S1142</f>
        <v>DIRECT</v>
      </c>
      <c r="F1151" s="2" t="str">
        <f>IF(O1151='06A_Варіанти'!E1142,'06A_Варіанти'!E$1,IF(O1151='06A_Варіанти'!F1142,'06A_Варіанти'!F$1,IF(O1151='06A_Варіанти'!G1142,'06A_Варіанти'!G$1,IF(O1151='06A_Варіанти'!H1142,'06A_Варіанти'!H$1,IF(O1151='06A_Варіанти'!I1142,'06A_Варіанти'!I$1,IF(O1151='06A_Варіанти'!J1142,'06A_Варіанти'!J$1,IF(O1151='06A_Варіанти'!K1142,'06A_Варіанти'!K$1,IF(O1151='06A_Варіанти'!L1142,'06A_Варіанти'!L$1,IF(O1151='06A_Варіанти'!M1142,'06A_Варіанти'!M$1,IF(O1151='06A_Варіанти'!N1142,'06A_Варіанти'!N$1,IF(O1151='06A_Варіанти'!O1142,'06A_Варіанти'!O$1,IF(O1151='06A_Варіанти'!P1142,'06A_Варіанти'!P$1,IF(O1151='06A_Варіанти'!Q1142,'06A_Варіанти'!Q$1,IF(O1151='06A_Варіанти'!R1142,'06A_Варіанти'!R$1,"НЕМАЄ МАРШРУТУ"))))))))))))))</f>
        <v>DIRECT</v>
      </c>
      <c r="G1151" s="2" t="str">
        <f t="shared" si="119"/>
        <v>БЕЗ ЗМІН</v>
      </c>
      <c r="H1151" s="2">
        <f>IF(G1151="НЕМАЄ МАРШРУТУ",0,O1151-'06A_Варіанти'!T1142)</f>
        <v>0</v>
      </c>
      <c r="I1151" s="2">
        <f>IFERROR(INDEX('04_Потоки'!$E:$E,MATCH(A1151,'04_Потоки'!$A:$A,0)),0)</f>
        <v>2.2389999999999999</v>
      </c>
      <c r="J1151" s="2">
        <f t="shared" si="120"/>
        <v>1</v>
      </c>
      <c r="K1151" s="2">
        <f>IF(C1151="РЦК макси",0,2*'06A_Варіанти'!T1142*J1151)</f>
        <v>461.4</v>
      </c>
      <c r="L1151" s="2">
        <f t="shared" si="121"/>
        <v>461.4</v>
      </c>
      <c r="M1151" s="2">
        <f t="shared" si="122"/>
        <v>0</v>
      </c>
      <c r="N1151" s="9">
        <f t="shared" si="123"/>
        <v>0</v>
      </c>
      <c r="O1151" s="2">
        <f>MIN(IF('07A_Конструктор'!$D$5="Так",'06A_Варіанти'!E1142,1E+99),IF('07A_Конструктор'!$D$6="Так",'06A_Варіанти'!F1142,1E+99),IF('07A_Конструктор'!$D$7="Так",'06A_Варіанти'!G1142,1E+99),IF('07A_Конструктор'!$D$8="Так",'06A_Варіанти'!H1142,1E+99),IF('07A_Конструктор'!$D$9="Так",'06A_Варіанти'!I1142,1E+99),IF('07A_Конструктор'!$D$10="Так",'06A_Варіанти'!J1142,1E+99),IF('07A_Конструктор'!$D$11="Так",'06A_Варіанти'!K1142,1E+99),IF('07A_Конструктор'!$D$12="Так",'06A_Варіанти'!L1142,1E+99),IF('07A_Конструктор'!$D$13="Так",'06A_Варіанти'!M1142,1E+99),IF('07A_Конструктор'!$D$14="Так",'06A_Варіанти'!N1142,1E+99),IF('07A_Конструктор'!$D$15="Так",'06A_Варіанти'!O1142,1E+99),IF('07A_Конструктор'!$D$16="Так",'06A_Варіанти'!P1142,1E+99),IF('07A_Конструктор'!$D$17="Так",'06A_Варіанти'!Q1142,1E+99),IF('06A_Варіанти'!R1142="",1E+99,'06A_Варіанти'!R1142))</f>
        <v>230.7</v>
      </c>
      <c r="P1151" s="2" t="str">
        <f t="shared" si="124"/>
        <v>5 т</v>
      </c>
      <c r="Q1151" s="2">
        <f t="shared" si="125"/>
        <v>14</v>
      </c>
      <c r="R1151" s="2">
        <f>IF(OR(C1151="РЦК макси",C1151="РЦЧ SKU"),"SKU-потік",IFERROR(VLOOKUP(D1151,'02_РЦ'!$A$3:$I$7,5,FALSE),0))</f>
        <v>500</v>
      </c>
      <c r="S1151" s="2" t="str">
        <f>IF(OR(C1151="РЦК макси",C1151="РЦЧ SKU"),"Не рахується в ліміт",IFERROR(VLOOKUP(D1151,'02_РЦ'!$A$3:$I$7,9,FALSE),"Немає РЦ"))</f>
        <v>В межах</v>
      </c>
    </row>
    <row r="1152" spans="1:19">
      <c r="A1152" s="2" t="str">
        <f>'06A_Варіанти'!A1143</f>
        <v>BASE_2787</v>
      </c>
      <c r="B1152" s="2" t="str">
        <f>'06A_Варіанти'!B1143</f>
        <v>TT_2787</v>
      </c>
      <c r="C1152" s="2" t="str">
        <f>'06A_Варіанти'!D1143</f>
        <v>Основний</v>
      </c>
      <c r="D1152" s="2" t="str">
        <f>'06A_Варіанти'!C1143</f>
        <v>РЦВ</v>
      </c>
      <c r="E1152" s="2" t="str">
        <f>'06A_Варіанти'!S1143</f>
        <v>DIRECT</v>
      </c>
      <c r="F1152" s="2" t="str">
        <f>IF(O1152='06A_Варіанти'!E1143,'06A_Варіанти'!E$1,IF(O1152='06A_Варіанти'!F1143,'06A_Варіанти'!F$1,IF(O1152='06A_Варіанти'!G1143,'06A_Варіанти'!G$1,IF(O1152='06A_Варіанти'!H1143,'06A_Варіанти'!H$1,IF(O1152='06A_Варіанти'!I1143,'06A_Варіанти'!I$1,IF(O1152='06A_Варіанти'!J1143,'06A_Варіанти'!J$1,IF(O1152='06A_Варіанти'!K1143,'06A_Варіанти'!K$1,IF(O1152='06A_Варіанти'!L1143,'06A_Варіанти'!L$1,IF(O1152='06A_Варіанти'!M1143,'06A_Варіанти'!M$1,IF(O1152='06A_Варіанти'!N1143,'06A_Варіанти'!N$1,IF(O1152='06A_Варіанти'!O1143,'06A_Варіанти'!O$1,IF(O1152='06A_Варіанти'!P1143,'06A_Варіанти'!P$1,IF(O1152='06A_Варіанти'!Q1143,'06A_Варіанти'!Q$1,IF(O1152='06A_Варіанти'!R1143,'06A_Варіанти'!R$1,"НЕМАЄ МАРШРУТУ"))))))))))))))</f>
        <v>DIRECT</v>
      </c>
      <c r="G1152" s="2" t="str">
        <f t="shared" si="119"/>
        <v>БЕЗ ЗМІН</v>
      </c>
      <c r="H1152" s="2">
        <f>IF(G1152="НЕМАЄ МАРШРУТУ",0,O1152-'06A_Варіанти'!T1143)</f>
        <v>0</v>
      </c>
      <c r="I1152" s="2">
        <f>IFERROR(INDEX('04_Потоки'!$E:$E,MATCH(A1152,'04_Потоки'!$A:$A,0)),0)</f>
        <v>2.2389999999999999</v>
      </c>
      <c r="J1152" s="2">
        <f t="shared" si="120"/>
        <v>1</v>
      </c>
      <c r="K1152" s="2">
        <f>IF(C1152="РЦК макси",0,2*'06A_Варіанти'!T1143*J1152)</f>
        <v>830.4</v>
      </c>
      <c r="L1152" s="2">
        <f t="shared" si="121"/>
        <v>830.4</v>
      </c>
      <c r="M1152" s="2">
        <f t="shared" si="122"/>
        <v>0</v>
      </c>
      <c r="N1152" s="9">
        <f t="shared" si="123"/>
        <v>0</v>
      </c>
      <c r="O1152" s="2">
        <f>MIN(IF('07A_Конструктор'!$D$5="Так",'06A_Варіанти'!E1143,1E+99),IF('07A_Конструктор'!$D$6="Так",'06A_Варіанти'!F1143,1E+99),IF('07A_Конструктор'!$D$7="Так",'06A_Варіанти'!G1143,1E+99),IF('07A_Конструктор'!$D$8="Так",'06A_Варіанти'!H1143,1E+99),IF('07A_Конструктор'!$D$9="Так",'06A_Варіанти'!I1143,1E+99),IF('07A_Конструктор'!$D$10="Так",'06A_Варіанти'!J1143,1E+99),IF('07A_Конструктор'!$D$11="Так",'06A_Варіанти'!K1143,1E+99),IF('07A_Конструктор'!$D$12="Так",'06A_Варіанти'!L1143,1E+99),IF('07A_Конструктор'!$D$13="Так",'06A_Варіанти'!M1143,1E+99),IF('07A_Конструктор'!$D$14="Так",'06A_Варіанти'!N1143,1E+99),IF('07A_Конструктор'!$D$15="Так",'06A_Варіанти'!O1143,1E+99),IF('07A_Конструктор'!$D$16="Так",'06A_Варіанти'!P1143,1E+99),IF('07A_Конструктор'!$D$17="Так",'06A_Варіанти'!Q1143,1E+99),IF('06A_Варіанти'!R1143="",1E+99,'06A_Варіанти'!R1143))</f>
        <v>415.2</v>
      </c>
      <c r="P1152" s="2" t="str">
        <f t="shared" si="124"/>
        <v>5 т</v>
      </c>
      <c r="Q1152" s="2">
        <f t="shared" si="125"/>
        <v>14</v>
      </c>
      <c r="R1152" s="2">
        <f>IF(OR(C1152="РЦК макси",C1152="РЦЧ SKU"),"SKU-потік",IFERROR(VLOOKUP(D1152,'02_РЦ'!$A$3:$I$7,5,FALSE),0))</f>
        <v>500</v>
      </c>
      <c r="S1152" s="2" t="str">
        <f>IF(OR(C1152="РЦК макси",C1152="РЦЧ SKU"),"Не рахується в ліміт",IFERROR(VLOOKUP(D1152,'02_РЦ'!$A$3:$I$7,9,FALSE),"Немає РЦ"))</f>
        <v>В межах</v>
      </c>
    </row>
    <row r="1153" spans="1:19">
      <c r="A1153" s="2" t="str">
        <f>'06A_Варіанти'!A1144</f>
        <v>BASE_2827</v>
      </c>
      <c r="B1153" s="2" t="str">
        <f>'06A_Варіанти'!B1144</f>
        <v>TT_2827</v>
      </c>
      <c r="C1153" s="2" t="str">
        <f>'06A_Варіанти'!D1144</f>
        <v>Основний</v>
      </c>
      <c r="D1153" s="2" t="str">
        <f>'06A_Варіанти'!C1144</f>
        <v>РЦП</v>
      </c>
      <c r="E1153" s="2" t="str">
        <f>'06A_Варіанти'!S1144</f>
        <v>DIRECT</v>
      </c>
      <c r="F1153" s="2" t="str">
        <f>IF(O1153='06A_Варіанти'!E1144,'06A_Варіанти'!E$1,IF(O1153='06A_Варіанти'!F1144,'06A_Варіанти'!F$1,IF(O1153='06A_Варіанти'!G1144,'06A_Варіанти'!G$1,IF(O1153='06A_Варіанти'!H1144,'06A_Варіанти'!H$1,IF(O1153='06A_Варіанти'!I1144,'06A_Варіанти'!I$1,IF(O1153='06A_Варіанти'!J1144,'06A_Варіанти'!J$1,IF(O1153='06A_Варіанти'!K1144,'06A_Варіанти'!K$1,IF(O1153='06A_Варіанти'!L1144,'06A_Варіанти'!L$1,IF(O1153='06A_Варіанти'!M1144,'06A_Варіанти'!M$1,IF(O1153='06A_Варіанти'!N1144,'06A_Варіанти'!N$1,IF(O1153='06A_Варіанти'!O1144,'06A_Варіанти'!O$1,IF(O1153='06A_Варіанти'!P1144,'06A_Варіанти'!P$1,IF(O1153='06A_Варіанти'!Q1144,'06A_Варіанти'!Q$1,IF(O1153='06A_Варіанти'!R1144,'06A_Варіанти'!R$1,"НЕМАЄ МАРШРУТУ"))))))))))))))</f>
        <v>DIRECT</v>
      </c>
      <c r="G1153" s="2" t="str">
        <f t="shared" si="119"/>
        <v>БЕЗ ЗМІН</v>
      </c>
      <c r="H1153" s="2">
        <f>IF(G1153="НЕМАЄ МАРШРУТУ",0,O1153-'06A_Варіанти'!T1144)</f>
        <v>0</v>
      </c>
      <c r="I1153" s="2">
        <f>IFERROR(INDEX('04_Потоки'!$E:$E,MATCH(A1153,'04_Потоки'!$A:$A,0)),0)</f>
        <v>2.2389999999999999</v>
      </c>
      <c r="J1153" s="2">
        <f t="shared" si="120"/>
        <v>1</v>
      </c>
      <c r="K1153" s="2">
        <f>IF(C1153="РЦК макси",0,2*'06A_Варіанти'!T1144*J1153)</f>
        <v>836.4</v>
      </c>
      <c r="L1153" s="2">
        <f t="shared" si="121"/>
        <v>836.4</v>
      </c>
      <c r="M1153" s="2">
        <f t="shared" si="122"/>
        <v>0</v>
      </c>
      <c r="N1153" s="9">
        <f t="shared" si="123"/>
        <v>0</v>
      </c>
      <c r="O1153" s="2">
        <f>MIN(IF('07A_Конструктор'!$D$5="Так",'06A_Варіанти'!E1144,1E+99),IF('07A_Конструктор'!$D$6="Так",'06A_Варіанти'!F1144,1E+99),IF('07A_Конструктор'!$D$7="Так",'06A_Варіанти'!G1144,1E+99),IF('07A_Конструктор'!$D$8="Так",'06A_Варіанти'!H1144,1E+99),IF('07A_Конструктор'!$D$9="Так",'06A_Варіанти'!I1144,1E+99),IF('07A_Конструктор'!$D$10="Так",'06A_Варіанти'!J1144,1E+99),IF('07A_Конструктор'!$D$11="Так",'06A_Варіанти'!K1144,1E+99),IF('07A_Конструктор'!$D$12="Так",'06A_Варіанти'!L1144,1E+99),IF('07A_Конструктор'!$D$13="Так",'06A_Варіанти'!M1144,1E+99),IF('07A_Конструктор'!$D$14="Так",'06A_Варіанти'!N1144,1E+99),IF('07A_Конструктор'!$D$15="Так",'06A_Варіанти'!O1144,1E+99),IF('07A_Конструктор'!$D$16="Так",'06A_Варіанти'!P1144,1E+99),IF('07A_Конструктор'!$D$17="Так",'06A_Варіанти'!Q1144,1E+99),IF('06A_Варіанти'!R1144="",1E+99,'06A_Варіанти'!R1144))</f>
        <v>418.2</v>
      </c>
      <c r="P1153" s="2" t="str">
        <f t="shared" si="124"/>
        <v>5 т</v>
      </c>
      <c r="Q1153" s="2">
        <f t="shared" si="125"/>
        <v>14</v>
      </c>
      <c r="R1153" s="2">
        <f>IF(OR(C1153="РЦК макси",C1153="РЦЧ SKU"),"SKU-потік",IFERROR(VLOOKUP(D1153,'02_РЦ'!$A$3:$I$7,5,FALSE),0))</f>
        <v>800</v>
      </c>
      <c r="S1153" s="2" t="str">
        <f>IF(OR(C1153="РЦК макси",C1153="РЦЧ SKU"),"Не рахується в ліміт",IFERROR(VLOOKUP(D1153,'02_РЦ'!$A$3:$I$7,9,FALSE),"Немає РЦ"))</f>
        <v>В межах</v>
      </c>
    </row>
    <row r="1154" spans="1:19">
      <c r="A1154" s="2" t="str">
        <f>'06A_Варіанти'!A1145</f>
        <v>BASE_2828</v>
      </c>
      <c r="B1154" s="2" t="str">
        <f>'06A_Варіанти'!B1145</f>
        <v>TT_2828</v>
      </c>
      <c r="C1154" s="2" t="str">
        <f>'06A_Варіанти'!D1145</f>
        <v>Основний</v>
      </c>
      <c r="D1154" s="2" t="str">
        <f>'06A_Варіанти'!C1145</f>
        <v>РЦВ</v>
      </c>
      <c r="E1154" s="2" t="str">
        <f>'06A_Варіанти'!S1145</f>
        <v>DIRECT</v>
      </c>
      <c r="F1154" s="2" t="str">
        <f>IF(O1154='06A_Варіанти'!E1145,'06A_Варіанти'!E$1,IF(O1154='06A_Варіанти'!F1145,'06A_Варіанти'!F$1,IF(O1154='06A_Варіанти'!G1145,'06A_Варіанти'!G$1,IF(O1154='06A_Варіанти'!H1145,'06A_Варіанти'!H$1,IF(O1154='06A_Варіанти'!I1145,'06A_Варіанти'!I$1,IF(O1154='06A_Варіанти'!J1145,'06A_Варіанти'!J$1,IF(O1154='06A_Варіанти'!K1145,'06A_Варіанти'!K$1,IF(O1154='06A_Варіанти'!L1145,'06A_Варіанти'!L$1,IF(O1154='06A_Варіанти'!M1145,'06A_Варіанти'!M$1,IF(O1154='06A_Варіанти'!N1145,'06A_Варіанти'!N$1,IF(O1154='06A_Варіанти'!O1145,'06A_Варіанти'!O$1,IF(O1154='06A_Варіанти'!P1145,'06A_Варіанти'!P$1,IF(O1154='06A_Варіанти'!Q1145,'06A_Варіанти'!Q$1,IF(O1154='06A_Варіанти'!R1145,'06A_Варіанти'!R$1,"НЕМАЄ МАРШРУТУ"))))))))))))))</f>
        <v>DIRECT</v>
      </c>
      <c r="G1154" s="2" t="str">
        <f t="shared" si="119"/>
        <v>БЕЗ ЗМІН</v>
      </c>
      <c r="H1154" s="2">
        <f>IF(G1154="НЕМАЄ МАРШРУТУ",0,O1154-'06A_Варіанти'!T1145)</f>
        <v>0</v>
      </c>
      <c r="I1154" s="2">
        <f>IFERROR(INDEX('04_Потоки'!$E:$E,MATCH(A1154,'04_Потоки'!$A:$A,0)),0)</f>
        <v>2.2389999999999999</v>
      </c>
      <c r="J1154" s="2">
        <f t="shared" si="120"/>
        <v>1</v>
      </c>
      <c r="K1154" s="2">
        <f>IF(C1154="РЦК макси",0,2*'06A_Варіанти'!T1145*J1154)</f>
        <v>207.6</v>
      </c>
      <c r="L1154" s="2">
        <f t="shared" si="121"/>
        <v>207.6</v>
      </c>
      <c r="M1154" s="2">
        <f t="shared" si="122"/>
        <v>0</v>
      </c>
      <c r="N1154" s="9">
        <f t="shared" si="123"/>
        <v>0</v>
      </c>
      <c r="O1154" s="2">
        <f>MIN(IF('07A_Конструктор'!$D$5="Так",'06A_Варіанти'!E1145,1E+99),IF('07A_Конструктор'!$D$6="Так",'06A_Варіанти'!F1145,1E+99),IF('07A_Конструктор'!$D$7="Так",'06A_Варіанти'!G1145,1E+99),IF('07A_Конструктор'!$D$8="Так",'06A_Варіанти'!H1145,1E+99),IF('07A_Конструктор'!$D$9="Так",'06A_Варіанти'!I1145,1E+99),IF('07A_Конструктор'!$D$10="Так",'06A_Варіанти'!J1145,1E+99),IF('07A_Конструктор'!$D$11="Так",'06A_Варіанти'!K1145,1E+99),IF('07A_Конструктор'!$D$12="Так",'06A_Варіанти'!L1145,1E+99),IF('07A_Конструктор'!$D$13="Так",'06A_Варіанти'!M1145,1E+99),IF('07A_Конструктор'!$D$14="Так",'06A_Варіанти'!N1145,1E+99),IF('07A_Конструктор'!$D$15="Так",'06A_Варіанти'!O1145,1E+99),IF('07A_Конструктор'!$D$16="Так",'06A_Варіанти'!P1145,1E+99),IF('07A_Конструктор'!$D$17="Так",'06A_Варіанти'!Q1145,1E+99),IF('06A_Варіанти'!R1145="",1E+99,'06A_Варіанти'!R1145))</f>
        <v>103.8</v>
      </c>
      <c r="P1154" s="2" t="str">
        <f t="shared" si="124"/>
        <v>5 т</v>
      </c>
      <c r="Q1154" s="2">
        <f t="shared" si="125"/>
        <v>14</v>
      </c>
      <c r="R1154" s="2">
        <f>IF(OR(C1154="РЦК макси",C1154="РЦЧ SKU"),"SKU-потік",IFERROR(VLOOKUP(D1154,'02_РЦ'!$A$3:$I$7,5,FALSE),0))</f>
        <v>500</v>
      </c>
      <c r="S1154" s="2" t="str">
        <f>IF(OR(C1154="РЦК макси",C1154="РЦЧ SKU"),"Не рахується в ліміт",IFERROR(VLOOKUP(D1154,'02_РЦ'!$A$3:$I$7,9,FALSE),"Немає РЦ"))</f>
        <v>В межах</v>
      </c>
    </row>
    <row r="1155" spans="1:19">
      <c r="A1155" s="2" t="str">
        <f>'06A_Варіанти'!A1146</f>
        <v>BASE_2829</v>
      </c>
      <c r="B1155" s="2" t="str">
        <f>'06A_Варіанти'!B1146</f>
        <v>TT_2829</v>
      </c>
      <c r="C1155" s="2" t="str">
        <f>'06A_Варіанти'!D1146</f>
        <v>Основний</v>
      </c>
      <c r="D1155" s="2" t="str">
        <f>'06A_Варіанти'!C1146</f>
        <v>РЦВ</v>
      </c>
      <c r="E1155" s="2" t="str">
        <f>'06A_Варіанти'!S1146</f>
        <v>DIRECT</v>
      </c>
      <c r="F1155" s="2" t="str">
        <f>IF(O1155='06A_Варіанти'!E1146,'06A_Варіанти'!E$1,IF(O1155='06A_Варіанти'!F1146,'06A_Варіанти'!F$1,IF(O1155='06A_Варіанти'!G1146,'06A_Варіанти'!G$1,IF(O1155='06A_Варіанти'!H1146,'06A_Варіанти'!H$1,IF(O1155='06A_Варіанти'!I1146,'06A_Варіанти'!I$1,IF(O1155='06A_Варіанти'!J1146,'06A_Варіанти'!J$1,IF(O1155='06A_Варіанти'!K1146,'06A_Варіанти'!K$1,IF(O1155='06A_Варіанти'!L1146,'06A_Варіанти'!L$1,IF(O1155='06A_Варіанти'!M1146,'06A_Варіанти'!M$1,IF(O1155='06A_Варіанти'!N1146,'06A_Варіанти'!N$1,IF(O1155='06A_Варіанти'!O1146,'06A_Варіанти'!O$1,IF(O1155='06A_Варіанти'!P1146,'06A_Варіанти'!P$1,IF(O1155='06A_Варіанти'!Q1146,'06A_Варіанти'!Q$1,IF(O1155='06A_Варіанти'!R1146,'06A_Варіанти'!R$1,"НЕМАЄ МАРШРУТУ"))))))))))))))</f>
        <v>DIRECT</v>
      </c>
      <c r="G1155" s="2" t="str">
        <f t="shared" si="119"/>
        <v>БЕЗ ЗМІН</v>
      </c>
      <c r="H1155" s="2">
        <f>IF(G1155="НЕМАЄ МАРШРУТУ",0,O1155-'06A_Варіанти'!T1146)</f>
        <v>0</v>
      </c>
      <c r="I1155" s="2">
        <f>IFERROR(INDEX('04_Потоки'!$E:$E,MATCH(A1155,'04_Потоки'!$A:$A,0)),0)</f>
        <v>2.2389999999999999</v>
      </c>
      <c r="J1155" s="2">
        <f t="shared" si="120"/>
        <v>1</v>
      </c>
      <c r="K1155" s="2">
        <f>IF(C1155="РЦК макси",0,2*'06A_Варіанти'!T1146*J1155)</f>
        <v>706.6</v>
      </c>
      <c r="L1155" s="2">
        <f t="shared" si="121"/>
        <v>706.6</v>
      </c>
      <c r="M1155" s="2">
        <f t="shared" si="122"/>
        <v>0</v>
      </c>
      <c r="N1155" s="9">
        <f t="shared" si="123"/>
        <v>0</v>
      </c>
      <c r="O1155" s="2">
        <f>MIN(IF('07A_Конструктор'!$D$5="Так",'06A_Варіанти'!E1146,1E+99),IF('07A_Конструктор'!$D$6="Так",'06A_Варіанти'!F1146,1E+99),IF('07A_Конструктор'!$D$7="Так",'06A_Варіанти'!G1146,1E+99),IF('07A_Конструктор'!$D$8="Так",'06A_Варіанти'!H1146,1E+99),IF('07A_Конструктор'!$D$9="Так",'06A_Варіанти'!I1146,1E+99),IF('07A_Конструктор'!$D$10="Так",'06A_Варіанти'!J1146,1E+99),IF('07A_Конструктор'!$D$11="Так",'06A_Варіанти'!K1146,1E+99),IF('07A_Конструктор'!$D$12="Так",'06A_Варіанти'!L1146,1E+99),IF('07A_Конструктор'!$D$13="Так",'06A_Варіанти'!M1146,1E+99),IF('07A_Конструктор'!$D$14="Так",'06A_Варіанти'!N1146,1E+99),IF('07A_Конструктор'!$D$15="Так",'06A_Варіанти'!O1146,1E+99),IF('07A_Конструктор'!$D$16="Так",'06A_Варіанти'!P1146,1E+99),IF('07A_Конструктор'!$D$17="Так",'06A_Варіанти'!Q1146,1E+99),IF('06A_Варіанти'!R1146="",1E+99,'06A_Варіанти'!R1146))</f>
        <v>353.3</v>
      </c>
      <c r="P1155" s="2" t="str">
        <f t="shared" si="124"/>
        <v>5 т</v>
      </c>
      <c r="Q1155" s="2">
        <f t="shared" si="125"/>
        <v>14</v>
      </c>
      <c r="R1155" s="2">
        <f>IF(OR(C1155="РЦК макси",C1155="РЦЧ SKU"),"SKU-потік",IFERROR(VLOOKUP(D1155,'02_РЦ'!$A$3:$I$7,5,FALSE),0))</f>
        <v>500</v>
      </c>
      <c r="S1155" s="2" t="str">
        <f>IF(OR(C1155="РЦК макси",C1155="РЦЧ SKU"),"Не рахується в ліміт",IFERROR(VLOOKUP(D1155,'02_РЦ'!$A$3:$I$7,9,FALSE),"Немає РЦ"))</f>
        <v>В межах</v>
      </c>
    </row>
    <row r="1156" spans="1:19">
      <c r="A1156" s="2" t="str">
        <f>'06A_Варіанти'!A1147</f>
        <v>BASE_2832</v>
      </c>
      <c r="B1156" s="2" t="str">
        <f>'06A_Варіанти'!B1147</f>
        <v>TT_2832</v>
      </c>
      <c r="C1156" s="2" t="str">
        <f>'06A_Варіанти'!D1147</f>
        <v>Основний</v>
      </c>
      <c r="D1156" s="2" t="str">
        <f>'06A_Варіанти'!C1147</f>
        <v>РЦВ</v>
      </c>
      <c r="E1156" s="2" t="str">
        <f>'06A_Варіанти'!S1147</f>
        <v>DIRECT</v>
      </c>
      <c r="F1156" s="2" t="str">
        <f>IF(O1156='06A_Варіанти'!E1147,'06A_Варіанти'!E$1,IF(O1156='06A_Варіанти'!F1147,'06A_Варіанти'!F$1,IF(O1156='06A_Варіанти'!G1147,'06A_Варіанти'!G$1,IF(O1156='06A_Варіанти'!H1147,'06A_Варіанти'!H$1,IF(O1156='06A_Варіанти'!I1147,'06A_Варіанти'!I$1,IF(O1156='06A_Варіанти'!J1147,'06A_Варіанти'!J$1,IF(O1156='06A_Варіанти'!K1147,'06A_Варіанти'!K$1,IF(O1156='06A_Варіанти'!L1147,'06A_Варіанти'!L$1,IF(O1156='06A_Варіанти'!M1147,'06A_Варіанти'!M$1,IF(O1156='06A_Варіанти'!N1147,'06A_Варіанти'!N$1,IF(O1156='06A_Варіанти'!O1147,'06A_Варіанти'!O$1,IF(O1156='06A_Варіанти'!P1147,'06A_Варіанти'!P$1,IF(O1156='06A_Варіанти'!Q1147,'06A_Варіанти'!Q$1,IF(O1156='06A_Варіанти'!R1147,'06A_Варіанти'!R$1,"НЕМАЄ МАРШРУТУ"))))))))))))))</f>
        <v>DIRECT</v>
      </c>
      <c r="G1156" s="2" t="str">
        <f t="shared" si="119"/>
        <v>БЕЗ ЗМІН</v>
      </c>
      <c r="H1156" s="2">
        <f>IF(G1156="НЕМАЄ МАРШРУТУ",0,O1156-'06A_Варіанти'!T1147)</f>
        <v>0</v>
      </c>
      <c r="I1156" s="2">
        <f>IFERROR(INDEX('04_Потоки'!$E:$E,MATCH(A1156,'04_Потоки'!$A:$A,0)),0)</f>
        <v>2.2389999999999999</v>
      </c>
      <c r="J1156" s="2">
        <f t="shared" si="120"/>
        <v>1</v>
      </c>
      <c r="K1156" s="2">
        <f>IF(C1156="РЦК макси",0,2*'06A_Варіанти'!T1147*J1156)</f>
        <v>20.399999999999999</v>
      </c>
      <c r="L1156" s="2">
        <f t="shared" si="121"/>
        <v>20.399999999999999</v>
      </c>
      <c r="M1156" s="2">
        <f t="shared" si="122"/>
        <v>0</v>
      </c>
      <c r="N1156" s="9">
        <f t="shared" si="123"/>
        <v>0</v>
      </c>
      <c r="O1156" s="2">
        <f>MIN(IF('07A_Конструктор'!$D$5="Так",'06A_Варіанти'!E1147,1E+99),IF('07A_Конструктор'!$D$6="Так",'06A_Варіанти'!F1147,1E+99),IF('07A_Конструктор'!$D$7="Так",'06A_Варіанти'!G1147,1E+99),IF('07A_Конструктор'!$D$8="Так",'06A_Варіанти'!H1147,1E+99),IF('07A_Конструктор'!$D$9="Так",'06A_Варіанти'!I1147,1E+99),IF('07A_Конструктор'!$D$10="Так",'06A_Варіанти'!J1147,1E+99),IF('07A_Конструктор'!$D$11="Так",'06A_Варіанти'!K1147,1E+99),IF('07A_Конструктор'!$D$12="Так",'06A_Варіанти'!L1147,1E+99),IF('07A_Конструктор'!$D$13="Так",'06A_Варіанти'!M1147,1E+99),IF('07A_Конструктор'!$D$14="Так",'06A_Варіанти'!N1147,1E+99),IF('07A_Конструктор'!$D$15="Так",'06A_Варіанти'!O1147,1E+99),IF('07A_Конструктор'!$D$16="Так",'06A_Варіанти'!P1147,1E+99),IF('07A_Конструктор'!$D$17="Так",'06A_Варіанти'!Q1147,1E+99),IF('06A_Варіанти'!R1147="",1E+99,'06A_Варіанти'!R1147))</f>
        <v>10.199999999999999</v>
      </c>
      <c r="P1156" s="2" t="str">
        <f t="shared" si="124"/>
        <v>5 т</v>
      </c>
      <c r="Q1156" s="2">
        <f t="shared" si="125"/>
        <v>14</v>
      </c>
      <c r="R1156" s="2">
        <f>IF(OR(C1156="РЦК макси",C1156="РЦЧ SKU"),"SKU-потік",IFERROR(VLOOKUP(D1156,'02_РЦ'!$A$3:$I$7,5,FALSE),0))</f>
        <v>500</v>
      </c>
      <c r="S1156" s="2" t="str">
        <f>IF(OR(C1156="РЦК макси",C1156="РЦЧ SKU"),"Не рахується в ліміт",IFERROR(VLOOKUP(D1156,'02_РЦ'!$A$3:$I$7,9,FALSE),"Немає РЦ"))</f>
        <v>В межах</v>
      </c>
    </row>
    <row r="1157" spans="1:19">
      <c r="A1157" s="2" t="str">
        <f>'06A_Варіанти'!A1148</f>
        <v>BASE_2836</v>
      </c>
      <c r="B1157" s="2" t="str">
        <f>'06A_Варіанти'!B1148</f>
        <v>TT_2836</v>
      </c>
      <c r="C1157" s="2" t="str">
        <f>'06A_Варіанти'!D1148</f>
        <v>Основний</v>
      </c>
      <c r="D1157" s="2" t="str">
        <f>'06A_Варіанти'!C1148</f>
        <v>РЦВ</v>
      </c>
      <c r="E1157" s="2" t="str">
        <f>'06A_Варіанти'!S1148</f>
        <v>DIRECT</v>
      </c>
      <c r="F1157" s="2" t="str">
        <f>IF(O1157='06A_Варіанти'!E1148,'06A_Варіанти'!E$1,IF(O1157='06A_Варіанти'!F1148,'06A_Варіанти'!F$1,IF(O1157='06A_Варіанти'!G1148,'06A_Варіанти'!G$1,IF(O1157='06A_Варіанти'!H1148,'06A_Варіанти'!H$1,IF(O1157='06A_Варіанти'!I1148,'06A_Варіанти'!I$1,IF(O1157='06A_Варіанти'!J1148,'06A_Варіанти'!J$1,IF(O1157='06A_Варіанти'!K1148,'06A_Варіанти'!K$1,IF(O1157='06A_Варіанти'!L1148,'06A_Варіанти'!L$1,IF(O1157='06A_Варіанти'!M1148,'06A_Варіанти'!M$1,IF(O1157='06A_Варіанти'!N1148,'06A_Варіанти'!N$1,IF(O1157='06A_Варіанти'!O1148,'06A_Варіанти'!O$1,IF(O1157='06A_Варіанти'!P1148,'06A_Варіанти'!P$1,IF(O1157='06A_Варіанти'!Q1148,'06A_Варіанти'!Q$1,IF(O1157='06A_Варіанти'!R1148,'06A_Варіанти'!R$1,"НЕМАЄ МАРШРУТУ"))))))))))))))</f>
        <v>DIRECT</v>
      </c>
      <c r="G1157" s="2" t="str">
        <f t="shared" si="119"/>
        <v>БЕЗ ЗМІН</v>
      </c>
      <c r="H1157" s="2">
        <f>IF(G1157="НЕМАЄ МАРШРУТУ",0,O1157-'06A_Варіанти'!T1148)</f>
        <v>0</v>
      </c>
      <c r="I1157" s="2">
        <f>IFERROR(INDEX('04_Потоки'!$E:$E,MATCH(A1157,'04_Потоки'!$A:$A,0)),0)</f>
        <v>2.2389999999999999</v>
      </c>
      <c r="J1157" s="2">
        <f t="shared" si="120"/>
        <v>1</v>
      </c>
      <c r="K1157" s="2">
        <f>IF(C1157="РЦК макси",0,2*'06A_Варіанти'!T1148*J1157)</f>
        <v>698.4</v>
      </c>
      <c r="L1157" s="2">
        <f t="shared" si="121"/>
        <v>698.4</v>
      </c>
      <c r="M1157" s="2">
        <f t="shared" si="122"/>
        <v>0</v>
      </c>
      <c r="N1157" s="9">
        <f t="shared" si="123"/>
        <v>0</v>
      </c>
      <c r="O1157" s="2">
        <f>MIN(IF('07A_Конструктор'!$D$5="Так",'06A_Варіанти'!E1148,1E+99),IF('07A_Конструктор'!$D$6="Так",'06A_Варіанти'!F1148,1E+99),IF('07A_Конструктор'!$D$7="Так",'06A_Варіанти'!G1148,1E+99),IF('07A_Конструктор'!$D$8="Так",'06A_Варіанти'!H1148,1E+99),IF('07A_Конструктор'!$D$9="Так",'06A_Варіанти'!I1148,1E+99),IF('07A_Конструктор'!$D$10="Так",'06A_Варіанти'!J1148,1E+99),IF('07A_Конструктор'!$D$11="Так",'06A_Варіанти'!K1148,1E+99),IF('07A_Конструктор'!$D$12="Так",'06A_Варіанти'!L1148,1E+99),IF('07A_Конструктор'!$D$13="Так",'06A_Варіанти'!M1148,1E+99),IF('07A_Конструктор'!$D$14="Так",'06A_Варіанти'!N1148,1E+99),IF('07A_Конструктор'!$D$15="Так",'06A_Варіанти'!O1148,1E+99),IF('07A_Конструктор'!$D$16="Так",'06A_Варіанти'!P1148,1E+99),IF('07A_Конструктор'!$D$17="Так",'06A_Варіанти'!Q1148,1E+99),IF('06A_Варіанти'!R1148="",1E+99,'06A_Варіанти'!R1148))</f>
        <v>349.2</v>
      </c>
      <c r="P1157" s="2" t="str">
        <f t="shared" si="124"/>
        <v>5 т</v>
      </c>
      <c r="Q1157" s="2">
        <f t="shared" si="125"/>
        <v>14</v>
      </c>
      <c r="R1157" s="2">
        <f>IF(OR(C1157="РЦК макси",C1157="РЦЧ SKU"),"SKU-потік",IFERROR(VLOOKUP(D1157,'02_РЦ'!$A$3:$I$7,5,FALSE),0))</f>
        <v>500</v>
      </c>
      <c r="S1157" s="2" t="str">
        <f>IF(OR(C1157="РЦК макси",C1157="РЦЧ SKU"),"Не рахується в ліміт",IFERROR(VLOOKUP(D1157,'02_РЦ'!$A$3:$I$7,9,FALSE),"Немає РЦ"))</f>
        <v>В межах</v>
      </c>
    </row>
    <row r="1158" spans="1:19">
      <c r="A1158" s="2" t="str">
        <f>'06A_Варіанти'!A1149</f>
        <v>BASE_2835</v>
      </c>
      <c r="B1158" s="2" t="str">
        <f>'06A_Варіанти'!B1149</f>
        <v>TT_2835</v>
      </c>
      <c r="C1158" s="2" t="str">
        <f>'06A_Варіанти'!D1149</f>
        <v>Основний</v>
      </c>
      <c r="D1158" s="2" t="str">
        <f>'06A_Варіанти'!C1149</f>
        <v>РЦВ</v>
      </c>
      <c r="E1158" s="2" t="str">
        <f>'06A_Варіанти'!S1149</f>
        <v>DIRECT</v>
      </c>
      <c r="F1158" s="2" t="str">
        <f>IF(O1158='06A_Варіанти'!E1149,'06A_Варіанти'!E$1,IF(O1158='06A_Варіанти'!F1149,'06A_Варіанти'!F$1,IF(O1158='06A_Варіанти'!G1149,'06A_Варіанти'!G$1,IF(O1158='06A_Варіанти'!H1149,'06A_Варіанти'!H$1,IF(O1158='06A_Варіанти'!I1149,'06A_Варіанти'!I$1,IF(O1158='06A_Варіанти'!J1149,'06A_Варіанти'!J$1,IF(O1158='06A_Варіанти'!K1149,'06A_Варіанти'!K$1,IF(O1158='06A_Варіанти'!L1149,'06A_Варіанти'!L$1,IF(O1158='06A_Варіанти'!M1149,'06A_Варіанти'!M$1,IF(O1158='06A_Варіанти'!N1149,'06A_Варіанти'!N$1,IF(O1158='06A_Варіанти'!O1149,'06A_Варіанти'!O$1,IF(O1158='06A_Варіанти'!P1149,'06A_Варіанти'!P$1,IF(O1158='06A_Варіанти'!Q1149,'06A_Варіанти'!Q$1,IF(O1158='06A_Варіанти'!R1149,'06A_Варіанти'!R$1,"НЕМАЄ МАРШРУТУ"))))))))))))))</f>
        <v>DIRECT</v>
      </c>
      <c r="G1158" s="2" t="str">
        <f t="shared" si="119"/>
        <v>БЕЗ ЗМІН</v>
      </c>
      <c r="H1158" s="2">
        <f>IF(G1158="НЕМАЄ МАРШРУТУ",0,O1158-'06A_Варіанти'!T1149)</f>
        <v>0</v>
      </c>
      <c r="I1158" s="2">
        <f>IFERROR(INDEX('04_Потоки'!$E:$E,MATCH(A1158,'04_Потоки'!$A:$A,0)),0)</f>
        <v>2.2389999999999999</v>
      </c>
      <c r="J1158" s="2">
        <f t="shared" si="120"/>
        <v>1</v>
      </c>
      <c r="K1158" s="2">
        <f>IF(C1158="РЦК макси",0,2*'06A_Варіанти'!T1149*J1158)</f>
        <v>858.6</v>
      </c>
      <c r="L1158" s="2">
        <f t="shared" si="121"/>
        <v>858.6</v>
      </c>
      <c r="M1158" s="2">
        <f t="shared" si="122"/>
        <v>0</v>
      </c>
      <c r="N1158" s="9">
        <f t="shared" si="123"/>
        <v>0</v>
      </c>
      <c r="O1158" s="2">
        <f>MIN(IF('07A_Конструктор'!$D$5="Так",'06A_Варіанти'!E1149,1E+99),IF('07A_Конструктор'!$D$6="Так",'06A_Варіанти'!F1149,1E+99),IF('07A_Конструктор'!$D$7="Так",'06A_Варіанти'!G1149,1E+99),IF('07A_Конструктор'!$D$8="Так",'06A_Варіанти'!H1149,1E+99),IF('07A_Конструктор'!$D$9="Так",'06A_Варіанти'!I1149,1E+99),IF('07A_Конструктор'!$D$10="Так",'06A_Варіанти'!J1149,1E+99),IF('07A_Конструктор'!$D$11="Так",'06A_Варіанти'!K1149,1E+99),IF('07A_Конструктор'!$D$12="Так",'06A_Варіанти'!L1149,1E+99),IF('07A_Конструктор'!$D$13="Так",'06A_Варіанти'!M1149,1E+99),IF('07A_Конструктор'!$D$14="Так",'06A_Варіанти'!N1149,1E+99),IF('07A_Конструктор'!$D$15="Так",'06A_Варіанти'!O1149,1E+99),IF('07A_Конструктор'!$D$16="Так",'06A_Варіанти'!P1149,1E+99),IF('07A_Конструктор'!$D$17="Так",'06A_Варіанти'!Q1149,1E+99),IF('06A_Варіанти'!R1149="",1E+99,'06A_Варіанти'!R1149))</f>
        <v>429.3</v>
      </c>
      <c r="P1158" s="2" t="str">
        <f t="shared" si="124"/>
        <v>5 т</v>
      </c>
      <c r="Q1158" s="2">
        <f t="shared" si="125"/>
        <v>14</v>
      </c>
      <c r="R1158" s="2">
        <f>IF(OR(C1158="РЦК макси",C1158="РЦЧ SKU"),"SKU-потік",IFERROR(VLOOKUP(D1158,'02_РЦ'!$A$3:$I$7,5,FALSE),0))</f>
        <v>500</v>
      </c>
      <c r="S1158" s="2" t="str">
        <f>IF(OR(C1158="РЦК макси",C1158="РЦЧ SKU"),"Не рахується в ліміт",IFERROR(VLOOKUP(D1158,'02_РЦ'!$A$3:$I$7,9,FALSE),"Немає РЦ"))</f>
        <v>В межах</v>
      </c>
    </row>
    <row r="1159" spans="1:19">
      <c r="A1159" s="2" t="str">
        <f>'06A_Варіанти'!A1150</f>
        <v>BASE_2837</v>
      </c>
      <c r="B1159" s="2" t="str">
        <f>'06A_Варіанти'!B1150</f>
        <v>TT_2837</v>
      </c>
      <c r="C1159" s="2" t="str">
        <f>'06A_Варіанти'!D1150</f>
        <v>Основний</v>
      </c>
      <c r="D1159" s="2" t="str">
        <f>'06A_Варіанти'!C1150</f>
        <v>РЦВ</v>
      </c>
      <c r="E1159" s="2" t="str">
        <f>'06A_Варіанти'!S1150</f>
        <v>DIRECT</v>
      </c>
      <c r="F1159" s="2" t="str">
        <f>IF(O1159='06A_Варіанти'!E1150,'06A_Варіанти'!E$1,IF(O1159='06A_Варіанти'!F1150,'06A_Варіанти'!F$1,IF(O1159='06A_Варіанти'!G1150,'06A_Варіанти'!G$1,IF(O1159='06A_Варіанти'!H1150,'06A_Варіанти'!H$1,IF(O1159='06A_Варіанти'!I1150,'06A_Варіанти'!I$1,IF(O1159='06A_Варіанти'!J1150,'06A_Варіанти'!J$1,IF(O1159='06A_Варіанти'!K1150,'06A_Варіанти'!K$1,IF(O1159='06A_Варіанти'!L1150,'06A_Варіанти'!L$1,IF(O1159='06A_Варіанти'!M1150,'06A_Варіанти'!M$1,IF(O1159='06A_Варіанти'!N1150,'06A_Варіанти'!N$1,IF(O1159='06A_Варіанти'!O1150,'06A_Варіанти'!O$1,IF(O1159='06A_Варіанти'!P1150,'06A_Варіанти'!P$1,IF(O1159='06A_Варіанти'!Q1150,'06A_Варіанти'!Q$1,IF(O1159='06A_Варіанти'!R1150,'06A_Варіанти'!R$1,"НЕМАЄ МАРШРУТУ"))))))))))))))</f>
        <v>DIRECT</v>
      </c>
      <c r="G1159" s="2" t="str">
        <f t="shared" si="119"/>
        <v>БЕЗ ЗМІН</v>
      </c>
      <c r="H1159" s="2">
        <f>IF(G1159="НЕМАЄ МАРШРУТУ",0,O1159-'06A_Варіанти'!T1150)</f>
        <v>0</v>
      </c>
      <c r="I1159" s="2">
        <f>IFERROR(INDEX('04_Потоки'!$E:$E,MATCH(A1159,'04_Потоки'!$A:$A,0)),0)</f>
        <v>2.2389999999999999</v>
      </c>
      <c r="J1159" s="2">
        <f t="shared" si="120"/>
        <v>1</v>
      </c>
      <c r="K1159" s="2">
        <f>IF(C1159="РЦК макси",0,2*'06A_Варіанти'!T1150*J1159)</f>
        <v>868.8</v>
      </c>
      <c r="L1159" s="2">
        <f t="shared" si="121"/>
        <v>868.8</v>
      </c>
      <c r="M1159" s="2">
        <f t="shared" si="122"/>
        <v>0</v>
      </c>
      <c r="N1159" s="9">
        <f t="shared" si="123"/>
        <v>0</v>
      </c>
      <c r="O1159" s="2">
        <f>MIN(IF('07A_Конструктор'!$D$5="Так",'06A_Варіанти'!E1150,1E+99),IF('07A_Конструктор'!$D$6="Так",'06A_Варіанти'!F1150,1E+99),IF('07A_Конструктор'!$D$7="Так",'06A_Варіанти'!G1150,1E+99),IF('07A_Конструктор'!$D$8="Так",'06A_Варіанти'!H1150,1E+99),IF('07A_Конструктор'!$D$9="Так",'06A_Варіанти'!I1150,1E+99),IF('07A_Конструктор'!$D$10="Так",'06A_Варіанти'!J1150,1E+99),IF('07A_Конструктор'!$D$11="Так",'06A_Варіанти'!K1150,1E+99),IF('07A_Конструктор'!$D$12="Так",'06A_Варіанти'!L1150,1E+99),IF('07A_Конструктор'!$D$13="Так",'06A_Варіанти'!M1150,1E+99),IF('07A_Конструктор'!$D$14="Так",'06A_Варіанти'!N1150,1E+99),IF('07A_Конструктор'!$D$15="Так",'06A_Варіанти'!O1150,1E+99),IF('07A_Конструктор'!$D$16="Так",'06A_Варіанти'!P1150,1E+99),IF('07A_Конструктор'!$D$17="Так",'06A_Варіанти'!Q1150,1E+99),IF('06A_Варіанти'!R1150="",1E+99,'06A_Варіанти'!R1150))</f>
        <v>434.4</v>
      </c>
      <c r="P1159" s="2" t="str">
        <f t="shared" si="124"/>
        <v>5 т</v>
      </c>
      <c r="Q1159" s="2">
        <f t="shared" si="125"/>
        <v>14</v>
      </c>
      <c r="R1159" s="2">
        <f>IF(OR(C1159="РЦК макси",C1159="РЦЧ SKU"),"SKU-потік",IFERROR(VLOOKUP(D1159,'02_РЦ'!$A$3:$I$7,5,FALSE),0))</f>
        <v>500</v>
      </c>
      <c r="S1159" s="2" t="str">
        <f>IF(OR(C1159="РЦК макси",C1159="РЦЧ SKU"),"Не рахується в ліміт",IFERROR(VLOOKUP(D1159,'02_РЦ'!$A$3:$I$7,9,FALSE),"Немає РЦ"))</f>
        <v>В межах</v>
      </c>
    </row>
    <row r="1160" spans="1:19">
      <c r="A1160" s="2" t="str">
        <f>'06A_Варіанти'!A1151</f>
        <v>BASE_2842</v>
      </c>
      <c r="B1160" s="2" t="str">
        <f>'06A_Варіанти'!B1151</f>
        <v>TT_2842</v>
      </c>
      <c r="C1160" s="2" t="str">
        <f>'06A_Варіанти'!D1151</f>
        <v>Основний</v>
      </c>
      <c r="D1160" s="2" t="str">
        <f>'06A_Варіанти'!C1151</f>
        <v>РЦВ</v>
      </c>
      <c r="E1160" s="2" t="str">
        <f>'06A_Варіанти'!S1151</f>
        <v>DIRECT</v>
      </c>
      <c r="F1160" s="2" t="str">
        <f>IF(O1160='06A_Варіанти'!E1151,'06A_Варіанти'!E$1,IF(O1160='06A_Варіанти'!F1151,'06A_Варіанти'!F$1,IF(O1160='06A_Варіанти'!G1151,'06A_Варіанти'!G$1,IF(O1160='06A_Варіанти'!H1151,'06A_Варіанти'!H$1,IF(O1160='06A_Варіанти'!I1151,'06A_Варіанти'!I$1,IF(O1160='06A_Варіанти'!J1151,'06A_Варіанти'!J$1,IF(O1160='06A_Варіанти'!K1151,'06A_Варіанти'!K$1,IF(O1160='06A_Варіанти'!L1151,'06A_Варіанти'!L$1,IF(O1160='06A_Варіанти'!M1151,'06A_Варіанти'!M$1,IF(O1160='06A_Варіанти'!N1151,'06A_Варіанти'!N$1,IF(O1160='06A_Варіанти'!O1151,'06A_Варіанти'!O$1,IF(O1160='06A_Варіанти'!P1151,'06A_Варіанти'!P$1,IF(O1160='06A_Варіанти'!Q1151,'06A_Варіанти'!Q$1,IF(O1160='06A_Варіанти'!R1151,'06A_Варіанти'!R$1,"НЕМАЄ МАРШРУТУ"))))))))))))))</f>
        <v>DIRECT</v>
      </c>
      <c r="G1160" s="2" t="str">
        <f t="shared" si="119"/>
        <v>БЕЗ ЗМІН</v>
      </c>
      <c r="H1160" s="2">
        <f>IF(G1160="НЕМАЄ МАРШРУТУ",0,O1160-'06A_Варіанти'!T1151)</f>
        <v>0</v>
      </c>
      <c r="I1160" s="2">
        <f>IFERROR(INDEX('04_Потоки'!$E:$E,MATCH(A1160,'04_Потоки'!$A:$A,0)),0)</f>
        <v>2.2389999999999999</v>
      </c>
      <c r="J1160" s="2">
        <f t="shared" si="120"/>
        <v>1</v>
      </c>
      <c r="K1160" s="2">
        <f>IF(C1160="РЦК макси",0,2*'06A_Варіанти'!T1151*J1160)</f>
        <v>689.6</v>
      </c>
      <c r="L1160" s="2">
        <f t="shared" si="121"/>
        <v>689.6</v>
      </c>
      <c r="M1160" s="2">
        <f t="shared" si="122"/>
        <v>0</v>
      </c>
      <c r="N1160" s="9">
        <f t="shared" si="123"/>
        <v>0</v>
      </c>
      <c r="O1160" s="2">
        <f>MIN(IF('07A_Конструктор'!$D$5="Так",'06A_Варіанти'!E1151,1E+99),IF('07A_Конструктор'!$D$6="Так",'06A_Варіанти'!F1151,1E+99),IF('07A_Конструктор'!$D$7="Так",'06A_Варіанти'!G1151,1E+99),IF('07A_Конструктор'!$D$8="Так",'06A_Варіанти'!H1151,1E+99),IF('07A_Конструктор'!$D$9="Так",'06A_Варіанти'!I1151,1E+99),IF('07A_Конструктор'!$D$10="Так",'06A_Варіанти'!J1151,1E+99),IF('07A_Конструктор'!$D$11="Так",'06A_Варіанти'!K1151,1E+99),IF('07A_Конструктор'!$D$12="Так",'06A_Варіанти'!L1151,1E+99),IF('07A_Конструктор'!$D$13="Так",'06A_Варіанти'!M1151,1E+99),IF('07A_Конструктор'!$D$14="Так",'06A_Варіанти'!N1151,1E+99),IF('07A_Конструктор'!$D$15="Так",'06A_Варіанти'!O1151,1E+99),IF('07A_Конструктор'!$D$16="Так",'06A_Варіанти'!P1151,1E+99),IF('07A_Конструктор'!$D$17="Так",'06A_Варіанти'!Q1151,1E+99),IF('06A_Варіанти'!R1151="",1E+99,'06A_Варіанти'!R1151))</f>
        <v>344.8</v>
      </c>
      <c r="P1160" s="2" t="str">
        <f t="shared" si="124"/>
        <v>5 т</v>
      </c>
      <c r="Q1160" s="2">
        <f t="shared" si="125"/>
        <v>14</v>
      </c>
      <c r="R1160" s="2">
        <f>IF(OR(C1160="РЦК макси",C1160="РЦЧ SKU"),"SKU-потік",IFERROR(VLOOKUP(D1160,'02_РЦ'!$A$3:$I$7,5,FALSE),0))</f>
        <v>500</v>
      </c>
      <c r="S1160" s="2" t="str">
        <f>IF(OR(C1160="РЦК макси",C1160="РЦЧ SKU"),"Не рахується в ліміт",IFERROR(VLOOKUP(D1160,'02_РЦ'!$A$3:$I$7,9,FALSE),"Немає РЦ"))</f>
        <v>В межах</v>
      </c>
    </row>
    <row r="1161" spans="1:19">
      <c r="A1161" s="2" t="str">
        <f>'06A_Варіанти'!A1152</f>
        <v>BASE_2815</v>
      </c>
      <c r="B1161" s="2" t="str">
        <f>'06A_Варіанти'!B1152</f>
        <v>TT_2815</v>
      </c>
      <c r="C1161" s="2" t="str">
        <f>'06A_Варіанти'!D1152</f>
        <v>Основний</v>
      </c>
      <c r="D1161" s="2" t="str">
        <f>'06A_Варіанти'!C1152</f>
        <v>РЦВ</v>
      </c>
      <c r="E1161" s="2" t="str">
        <f>'06A_Варіанти'!S1152</f>
        <v>DIRECT</v>
      </c>
      <c r="F1161" s="2" t="str">
        <f>IF(O1161='06A_Варіанти'!E1152,'06A_Варіанти'!E$1,IF(O1161='06A_Варіанти'!F1152,'06A_Варіанти'!F$1,IF(O1161='06A_Варіанти'!G1152,'06A_Варіанти'!G$1,IF(O1161='06A_Варіанти'!H1152,'06A_Варіанти'!H$1,IF(O1161='06A_Варіанти'!I1152,'06A_Варіанти'!I$1,IF(O1161='06A_Варіанти'!J1152,'06A_Варіанти'!J$1,IF(O1161='06A_Варіанти'!K1152,'06A_Варіанти'!K$1,IF(O1161='06A_Варіанти'!L1152,'06A_Варіанти'!L$1,IF(O1161='06A_Варіанти'!M1152,'06A_Варіанти'!M$1,IF(O1161='06A_Варіанти'!N1152,'06A_Варіанти'!N$1,IF(O1161='06A_Варіанти'!O1152,'06A_Варіанти'!O$1,IF(O1161='06A_Варіанти'!P1152,'06A_Варіанти'!P$1,IF(O1161='06A_Варіанти'!Q1152,'06A_Варіанти'!Q$1,IF(O1161='06A_Варіанти'!R1152,'06A_Варіанти'!R$1,"НЕМАЄ МАРШРУТУ"))))))))))))))</f>
        <v>DIRECT</v>
      </c>
      <c r="G1161" s="2" t="str">
        <f t="shared" si="119"/>
        <v>БЕЗ ЗМІН</v>
      </c>
      <c r="H1161" s="2">
        <f>IF(G1161="НЕМАЄ МАРШРУТУ",0,O1161-'06A_Варіанти'!T1152)</f>
        <v>0</v>
      </c>
      <c r="I1161" s="2">
        <f>IFERROR(INDEX('04_Потоки'!$E:$E,MATCH(A1161,'04_Потоки'!$A:$A,0)),0)</f>
        <v>2.2389999999999999</v>
      </c>
      <c r="J1161" s="2">
        <f t="shared" si="120"/>
        <v>1</v>
      </c>
      <c r="K1161" s="2">
        <f>IF(C1161="РЦК макси",0,2*'06A_Варіанти'!T1152*J1161)</f>
        <v>683.8</v>
      </c>
      <c r="L1161" s="2">
        <f t="shared" si="121"/>
        <v>683.8</v>
      </c>
      <c r="M1161" s="2">
        <f t="shared" si="122"/>
        <v>0</v>
      </c>
      <c r="N1161" s="9">
        <f t="shared" si="123"/>
        <v>0</v>
      </c>
      <c r="O1161" s="2">
        <f>MIN(IF('07A_Конструктор'!$D$5="Так",'06A_Варіанти'!E1152,1E+99),IF('07A_Конструктор'!$D$6="Так",'06A_Варіанти'!F1152,1E+99),IF('07A_Конструктор'!$D$7="Так",'06A_Варіанти'!G1152,1E+99),IF('07A_Конструктор'!$D$8="Так",'06A_Варіанти'!H1152,1E+99),IF('07A_Конструктор'!$D$9="Так",'06A_Варіанти'!I1152,1E+99),IF('07A_Конструктор'!$D$10="Так",'06A_Варіанти'!J1152,1E+99),IF('07A_Конструктор'!$D$11="Так",'06A_Варіанти'!K1152,1E+99),IF('07A_Конструктор'!$D$12="Так",'06A_Варіанти'!L1152,1E+99),IF('07A_Конструктор'!$D$13="Так",'06A_Варіанти'!M1152,1E+99),IF('07A_Конструктор'!$D$14="Так",'06A_Варіанти'!N1152,1E+99),IF('07A_Конструктор'!$D$15="Так",'06A_Варіанти'!O1152,1E+99),IF('07A_Конструктор'!$D$16="Так",'06A_Варіанти'!P1152,1E+99),IF('07A_Конструктор'!$D$17="Так",'06A_Варіанти'!Q1152,1E+99),IF('06A_Варіанти'!R1152="",1E+99,'06A_Варіанти'!R1152))</f>
        <v>341.9</v>
      </c>
      <c r="P1161" s="2" t="str">
        <f t="shared" si="124"/>
        <v>5 т</v>
      </c>
      <c r="Q1161" s="2">
        <f t="shared" si="125"/>
        <v>14</v>
      </c>
      <c r="R1161" s="2">
        <f>IF(OR(C1161="РЦК макси",C1161="РЦЧ SKU"),"SKU-потік",IFERROR(VLOOKUP(D1161,'02_РЦ'!$A$3:$I$7,5,FALSE),0))</f>
        <v>500</v>
      </c>
      <c r="S1161" s="2" t="str">
        <f>IF(OR(C1161="РЦК макси",C1161="РЦЧ SKU"),"Не рахується в ліміт",IFERROR(VLOOKUP(D1161,'02_РЦ'!$A$3:$I$7,9,FALSE),"Немає РЦ"))</f>
        <v>В межах</v>
      </c>
    </row>
    <row r="1162" spans="1:19">
      <c r="A1162" s="2" t="str">
        <f>'06A_Варіанти'!A1153</f>
        <v>BASE_2845</v>
      </c>
      <c r="B1162" s="2" t="str">
        <f>'06A_Варіанти'!B1153</f>
        <v>TT_2845</v>
      </c>
      <c r="C1162" s="2" t="str">
        <f>'06A_Варіанти'!D1153</f>
        <v>Основний</v>
      </c>
      <c r="D1162" s="2" t="str">
        <f>'06A_Варіанти'!C1153</f>
        <v>РЦВ</v>
      </c>
      <c r="E1162" s="2" t="str">
        <f>'06A_Варіанти'!S1153</f>
        <v>DIRECT</v>
      </c>
      <c r="F1162" s="2" t="str">
        <f>IF(O1162='06A_Варіанти'!E1153,'06A_Варіанти'!E$1,IF(O1162='06A_Варіанти'!F1153,'06A_Варіанти'!F$1,IF(O1162='06A_Варіанти'!G1153,'06A_Варіанти'!G$1,IF(O1162='06A_Варіанти'!H1153,'06A_Варіанти'!H$1,IF(O1162='06A_Варіанти'!I1153,'06A_Варіанти'!I$1,IF(O1162='06A_Варіанти'!J1153,'06A_Варіанти'!J$1,IF(O1162='06A_Варіанти'!K1153,'06A_Варіанти'!K$1,IF(O1162='06A_Варіанти'!L1153,'06A_Варіанти'!L$1,IF(O1162='06A_Варіанти'!M1153,'06A_Варіанти'!M$1,IF(O1162='06A_Варіанти'!N1153,'06A_Варіанти'!N$1,IF(O1162='06A_Варіанти'!O1153,'06A_Варіанти'!O$1,IF(O1162='06A_Варіанти'!P1153,'06A_Варіанти'!P$1,IF(O1162='06A_Варіанти'!Q1153,'06A_Варіанти'!Q$1,IF(O1162='06A_Варіанти'!R1153,'06A_Варіанти'!R$1,"НЕМАЄ МАРШРУТУ"))))))))))))))</f>
        <v>DIRECT</v>
      </c>
      <c r="G1162" s="2" t="str">
        <f t="shared" si="119"/>
        <v>БЕЗ ЗМІН</v>
      </c>
      <c r="H1162" s="2">
        <f>IF(G1162="НЕМАЄ МАРШРУТУ",0,O1162-'06A_Варіанти'!T1153)</f>
        <v>0</v>
      </c>
      <c r="I1162" s="2">
        <f>IFERROR(INDEX('04_Потоки'!$E:$E,MATCH(A1162,'04_Потоки'!$A:$A,0)),0)</f>
        <v>2.2389999999999999</v>
      </c>
      <c r="J1162" s="2">
        <f t="shared" si="120"/>
        <v>1</v>
      </c>
      <c r="K1162" s="2">
        <f>IF(C1162="РЦК макси",0,2*'06A_Варіанти'!T1153*J1162)</f>
        <v>438.4</v>
      </c>
      <c r="L1162" s="2">
        <f t="shared" si="121"/>
        <v>438.4</v>
      </c>
      <c r="M1162" s="2">
        <f t="shared" si="122"/>
        <v>0</v>
      </c>
      <c r="N1162" s="9">
        <f t="shared" si="123"/>
        <v>0</v>
      </c>
      <c r="O1162" s="2">
        <f>MIN(IF('07A_Конструктор'!$D$5="Так",'06A_Варіанти'!E1153,1E+99),IF('07A_Конструктор'!$D$6="Так",'06A_Варіанти'!F1153,1E+99),IF('07A_Конструктор'!$D$7="Так",'06A_Варіанти'!G1153,1E+99),IF('07A_Конструктор'!$D$8="Так",'06A_Варіанти'!H1153,1E+99),IF('07A_Конструктор'!$D$9="Так",'06A_Варіанти'!I1153,1E+99),IF('07A_Конструктор'!$D$10="Так",'06A_Варіанти'!J1153,1E+99),IF('07A_Конструктор'!$D$11="Так",'06A_Варіанти'!K1153,1E+99),IF('07A_Конструктор'!$D$12="Так",'06A_Варіанти'!L1153,1E+99),IF('07A_Конструктор'!$D$13="Так",'06A_Варіанти'!M1153,1E+99),IF('07A_Конструктор'!$D$14="Так",'06A_Варіанти'!N1153,1E+99),IF('07A_Конструктор'!$D$15="Так",'06A_Варіанти'!O1153,1E+99),IF('07A_Конструктор'!$D$16="Так",'06A_Варіанти'!P1153,1E+99),IF('07A_Конструктор'!$D$17="Так",'06A_Варіанти'!Q1153,1E+99),IF('06A_Варіанти'!R1153="",1E+99,'06A_Варіанти'!R1153))</f>
        <v>219.2</v>
      </c>
      <c r="P1162" s="2" t="str">
        <f t="shared" si="124"/>
        <v>5 т</v>
      </c>
      <c r="Q1162" s="2">
        <f t="shared" si="125"/>
        <v>14</v>
      </c>
      <c r="R1162" s="2">
        <f>IF(OR(C1162="РЦК макси",C1162="РЦЧ SKU"),"SKU-потік",IFERROR(VLOOKUP(D1162,'02_РЦ'!$A$3:$I$7,5,FALSE),0))</f>
        <v>500</v>
      </c>
      <c r="S1162" s="2" t="str">
        <f>IF(OR(C1162="РЦК макси",C1162="РЦЧ SKU"),"Не рахується в ліміт",IFERROR(VLOOKUP(D1162,'02_РЦ'!$A$3:$I$7,9,FALSE),"Немає РЦ"))</f>
        <v>В межах</v>
      </c>
    </row>
    <row r="1163" spans="1:19">
      <c r="A1163" s="2" t="str">
        <f>'06A_Варіанти'!A1154</f>
        <v>BASE_2847</v>
      </c>
      <c r="B1163" s="2" t="str">
        <f>'06A_Варіанти'!B1154</f>
        <v>TT_2847</v>
      </c>
      <c r="C1163" s="2" t="str">
        <f>'06A_Варіанти'!D1154</f>
        <v>Основний</v>
      </c>
      <c r="D1163" s="2" t="str">
        <f>'06A_Варіанти'!C1154</f>
        <v>РЦВ</v>
      </c>
      <c r="E1163" s="2" t="str">
        <f>'06A_Варіанти'!S1154</f>
        <v>DIRECT</v>
      </c>
      <c r="F1163" s="2" t="str">
        <f>IF(O1163='06A_Варіанти'!E1154,'06A_Варіанти'!E$1,IF(O1163='06A_Варіанти'!F1154,'06A_Варіанти'!F$1,IF(O1163='06A_Варіанти'!G1154,'06A_Варіанти'!G$1,IF(O1163='06A_Варіанти'!H1154,'06A_Варіанти'!H$1,IF(O1163='06A_Варіанти'!I1154,'06A_Варіанти'!I$1,IF(O1163='06A_Варіанти'!J1154,'06A_Варіанти'!J$1,IF(O1163='06A_Варіанти'!K1154,'06A_Варіанти'!K$1,IF(O1163='06A_Варіанти'!L1154,'06A_Варіанти'!L$1,IF(O1163='06A_Варіанти'!M1154,'06A_Варіанти'!M$1,IF(O1163='06A_Варіанти'!N1154,'06A_Варіанти'!N$1,IF(O1163='06A_Варіанти'!O1154,'06A_Варіанти'!O$1,IF(O1163='06A_Варіанти'!P1154,'06A_Варіанти'!P$1,IF(O1163='06A_Варіанти'!Q1154,'06A_Варіанти'!Q$1,IF(O1163='06A_Варіанти'!R1154,'06A_Варіанти'!R$1,"НЕМАЄ МАРШРУТУ"))))))))))))))</f>
        <v>DIRECT</v>
      </c>
      <c r="G1163" s="2" t="str">
        <f t="shared" ref="G1163:G1226" si="126">IF(O1163&gt;1E+90,"НЕМАЄ МАРШРУТУ",IF(F1163=E1163,"БЕЗ ЗМІН","ЗМІНЕНО"))</f>
        <v>БЕЗ ЗМІН</v>
      </c>
      <c r="H1163" s="2">
        <f>IF(G1163="НЕМАЄ МАРШРУТУ",0,O1163-'06A_Варіанти'!T1154)</f>
        <v>0</v>
      </c>
      <c r="I1163" s="2">
        <f>IFERROR(INDEX('04_Потоки'!$E:$E,MATCH(A1163,'04_Потоки'!$A:$A,0)),0)</f>
        <v>2.2389999999999999</v>
      </c>
      <c r="J1163" s="2">
        <f t="shared" ref="J1163:J1226" si="127">ROUNDUP(I1163/20,0)</f>
        <v>1</v>
      </c>
      <c r="K1163" s="2">
        <f>IF(C1163="РЦК макси",0,2*'06A_Варіанти'!T1154*J1163)</f>
        <v>161.4</v>
      </c>
      <c r="L1163" s="2">
        <f t="shared" ref="L1163:L1226" si="128">IF(C1163="РЦК макси",0,IF(G1163="НЕМАЄ МАРШРУТУ",0,2*O1163*J1163))</f>
        <v>161.4</v>
      </c>
      <c r="M1163" s="2">
        <f t="shared" ref="M1163:M1226" si="129">L1163-K1163</f>
        <v>0</v>
      </c>
      <c r="N1163" s="9">
        <f t="shared" ref="N1163:N1226" si="130">IFERROR(M1163/K1163,0)</f>
        <v>0</v>
      </c>
      <c r="O1163" s="2">
        <f>MIN(IF('07A_Конструктор'!$D$5="Так",'06A_Варіанти'!E1154,1E+99),IF('07A_Конструктор'!$D$6="Так",'06A_Варіанти'!F1154,1E+99),IF('07A_Конструктор'!$D$7="Так",'06A_Варіанти'!G1154,1E+99),IF('07A_Конструктор'!$D$8="Так",'06A_Варіанти'!H1154,1E+99),IF('07A_Конструктор'!$D$9="Так",'06A_Варіанти'!I1154,1E+99),IF('07A_Конструктор'!$D$10="Так",'06A_Варіанти'!J1154,1E+99),IF('07A_Конструктор'!$D$11="Так",'06A_Варіанти'!K1154,1E+99),IF('07A_Конструктор'!$D$12="Так",'06A_Варіанти'!L1154,1E+99),IF('07A_Конструктор'!$D$13="Так",'06A_Варіанти'!M1154,1E+99),IF('07A_Конструктор'!$D$14="Так",'06A_Варіанти'!N1154,1E+99),IF('07A_Конструктор'!$D$15="Так",'06A_Варіанти'!O1154,1E+99),IF('07A_Конструктор'!$D$16="Так",'06A_Варіанти'!P1154,1E+99),IF('07A_Конструктор'!$D$17="Так",'06A_Варіанти'!Q1154,1E+99),IF('06A_Варіанти'!R1154="",1E+99,'06A_Варіанти'!R1154))</f>
        <v>80.7</v>
      </c>
      <c r="P1163" s="2" t="str">
        <f t="shared" ref="P1163:P1226" si="131">IF(C1163="РЦК макси","Не моделюється",IF(MOD(I1163,20)=0,"10 т",IF(MOD(I1163,20)&lt;=14,"5 т",IF(MOD(I1163,20)&lt;=16,"7 т","10 т"))))</f>
        <v>5 т</v>
      </c>
      <c r="Q1163" s="2">
        <f t="shared" ref="Q1163:Q1226" si="132">IF(P1163="Не моделюється",0,IF(P1163="5 т",14,IF(P1163="7 т",16,20)))</f>
        <v>14</v>
      </c>
      <c r="R1163" s="2">
        <f>IF(OR(C1163="РЦК макси",C1163="РЦЧ SKU"),"SKU-потік",IFERROR(VLOOKUP(D1163,'02_РЦ'!$A$3:$I$7,5,FALSE),0))</f>
        <v>500</v>
      </c>
      <c r="S1163" s="2" t="str">
        <f>IF(OR(C1163="РЦК макси",C1163="РЦЧ SKU"),"Не рахується в ліміт",IFERROR(VLOOKUP(D1163,'02_РЦ'!$A$3:$I$7,9,FALSE),"Немає РЦ"))</f>
        <v>В межах</v>
      </c>
    </row>
    <row r="1164" spans="1:19">
      <c r="A1164" s="2" t="str">
        <f>'06A_Варіанти'!A1155</f>
        <v>BASE_2851</v>
      </c>
      <c r="B1164" s="2" t="str">
        <f>'06A_Варіанти'!B1155</f>
        <v>TT_2851</v>
      </c>
      <c r="C1164" s="2" t="str">
        <f>'06A_Варіанти'!D1155</f>
        <v>Основний</v>
      </c>
      <c r="D1164" s="2" t="str">
        <f>'06A_Варіанти'!C1155</f>
        <v>РЦВ</v>
      </c>
      <c r="E1164" s="2" t="str">
        <f>'06A_Варіанти'!S1155</f>
        <v>DIRECT</v>
      </c>
      <c r="F1164" s="2" t="str">
        <f>IF(O1164='06A_Варіанти'!E1155,'06A_Варіанти'!E$1,IF(O1164='06A_Варіанти'!F1155,'06A_Варіанти'!F$1,IF(O1164='06A_Варіанти'!G1155,'06A_Варіанти'!G$1,IF(O1164='06A_Варіанти'!H1155,'06A_Варіанти'!H$1,IF(O1164='06A_Варіанти'!I1155,'06A_Варіанти'!I$1,IF(O1164='06A_Варіанти'!J1155,'06A_Варіанти'!J$1,IF(O1164='06A_Варіанти'!K1155,'06A_Варіанти'!K$1,IF(O1164='06A_Варіанти'!L1155,'06A_Варіанти'!L$1,IF(O1164='06A_Варіанти'!M1155,'06A_Варіанти'!M$1,IF(O1164='06A_Варіанти'!N1155,'06A_Варіанти'!N$1,IF(O1164='06A_Варіанти'!O1155,'06A_Варіанти'!O$1,IF(O1164='06A_Варіанти'!P1155,'06A_Варіанти'!P$1,IF(O1164='06A_Варіанти'!Q1155,'06A_Варіанти'!Q$1,IF(O1164='06A_Варіанти'!R1155,'06A_Варіанти'!R$1,"НЕМАЄ МАРШРУТУ"))))))))))))))</f>
        <v>DIRECT</v>
      </c>
      <c r="G1164" s="2" t="str">
        <f t="shared" si="126"/>
        <v>БЕЗ ЗМІН</v>
      </c>
      <c r="H1164" s="2">
        <f>IF(G1164="НЕМАЄ МАРШРУТУ",0,O1164-'06A_Варіанти'!T1155)</f>
        <v>0</v>
      </c>
      <c r="I1164" s="2">
        <f>IFERROR(INDEX('04_Потоки'!$E:$E,MATCH(A1164,'04_Потоки'!$A:$A,0)),0)</f>
        <v>2.2389999999999999</v>
      </c>
      <c r="J1164" s="2">
        <f t="shared" si="127"/>
        <v>1</v>
      </c>
      <c r="K1164" s="2">
        <f>IF(C1164="РЦК макси",0,2*'06A_Варіанти'!T1155*J1164)</f>
        <v>835.6</v>
      </c>
      <c r="L1164" s="2">
        <f t="shared" si="128"/>
        <v>835.6</v>
      </c>
      <c r="M1164" s="2">
        <f t="shared" si="129"/>
        <v>0</v>
      </c>
      <c r="N1164" s="9">
        <f t="shared" si="130"/>
        <v>0</v>
      </c>
      <c r="O1164" s="2">
        <f>MIN(IF('07A_Конструктор'!$D$5="Так",'06A_Варіанти'!E1155,1E+99),IF('07A_Конструктор'!$D$6="Так",'06A_Варіанти'!F1155,1E+99),IF('07A_Конструктор'!$D$7="Так",'06A_Варіанти'!G1155,1E+99),IF('07A_Конструктор'!$D$8="Так",'06A_Варіанти'!H1155,1E+99),IF('07A_Конструктор'!$D$9="Так",'06A_Варіанти'!I1155,1E+99),IF('07A_Конструктор'!$D$10="Так",'06A_Варіанти'!J1155,1E+99),IF('07A_Конструктор'!$D$11="Так",'06A_Варіанти'!K1155,1E+99),IF('07A_Конструктор'!$D$12="Так",'06A_Варіанти'!L1155,1E+99),IF('07A_Конструктор'!$D$13="Так",'06A_Варіанти'!M1155,1E+99),IF('07A_Конструктор'!$D$14="Так",'06A_Варіанти'!N1155,1E+99),IF('07A_Конструктор'!$D$15="Так",'06A_Варіанти'!O1155,1E+99),IF('07A_Конструктор'!$D$16="Так",'06A_Варіанти'!P1155,1E+99),IF('07A_Конструктор'!$D$17="Так",'06A_Варіанти'!Q1155,1E+99),IF('06A_Варіанти'!R1155="",1E+99,'06A_Варіанти'!R1155))</f>
        <v>417.8</v>
      </c>
      <c r="P1164" s="2" t="str">
        <f t="shared" si="131"/>
        <v>5 т</v>
      </c>
      <c r="Q1164" s="2">
        <f t="shared" si="132"/>
        <v>14</v>
      </c>
      <c r="R1164" s="2">
        <f>IF(OR(C1164="РЦК макси",C1164="РЦЧ SKU"),"SKU-потік",IFERROR(VLOOKUP(D1164,'02_РЦ'!$A$3:$I$7,5,FALSE),0))</f>
        <v>500</v>
      </c>
      <c r="S1164" s="2" t="str">
        <f>IF(OR(C1164="РЦК макси",C1164="РЦЧ SKU"),"Не рахується в ліміт",IFERROR(VLOOKUP(D1164,'02_РЦ'!$A$3:$I$7,9,FALSE),"Немає РЦ"))</f>
        <v>В межах</v>
      </c>
    </row>
    <row r="1165" spans="1:19">
      <c r="A1165" s="2" t="str">
        <f>'06A_Варіанти'!A1156</f>
        <v>BASE_2852</v>
      </c>
      <c r="B1165" s="2" t="str">
        <f>'06A_Варіанти'!B1156</f>
        <v>TT_2852</v>
      </c>
      <c r="C1165" s="2" t="str">
        <f>'06A_Варіанти'!D1156</f>
        <v>Основний</v>
      </c>
      <c r="D1165" s="2" t="str">
        <f>'06A_Варіанти'!C1156</f>
        <v>РЦВ</v>
      </c>
      <c r="E1165" s="2" t="str">
        <f>'06A_Варіанти'!S1156</f>
        <v>DIRECT</v>
      </c>
      <c r="F1165" s="2" t="str">
        <f>IF(O1165='06A_Варіанти'!E1156,'06A_Варіанти'!E$1,IF(O1165='06A_Варіанти'!F1156,'06A_Варіанти'!F$1,IF(O1165='06A_Варіанти'!G1156,'06A_Варіанти'!G$1,IF(O1165='06A_Варіанти'!H1156,'06A_Варіанти'!H$1,IF(O1165='06A_Варіанти'!I1156,'06A_Варіанти'!I$1,IF(O1165='06A_Варіанти'!J1156,'06A_Варіанти'!J$1,IF(O1165='06A_Варіанти'!K1156,'06A_Варіанти'!K$1,IF(O1165='06A_Варіанти'!L1156,'06A_Варіанти'!L$1,IF(O1165='06A_Варіанти'!M1156,'06A_Варіанти'!M$1,IF(O1165='06A_Варіанти'!N1156,'06A_Варіанти'!N$1,IF(O1165='06A_Варіанти'!O1156,'06A_Варіанти'!O$1,IF(O1165='06A_Варіанти'!P1156,'06A_Варіанти'!P$1,IF(O1165='06A_Варіанти'!Q1156,'06A_Варіанти'!Q$1,IF(O1165='06A_Варіанти'!R1156,'06A_Варіанти'!R$1,"НЕМАЄ МАРШРУТУ"))))))))))))))</f>
        <v>DIRECT</v>
      </c>
      <c r="G1165" s="2" t="str">
        <f t="shared" si="126"/>
        <v>БЕЗ ЗМІН</v>
      </c>
      <c r="H1165" s="2">
        <f>IF(G1165="НЕМАЄ МАРШРУТУ",0,O1165-'06A_Варіанти'!T1156)</f>
        <v>0</v>
      </c>
      <c r="I1165" s="2">
        <f>IFERROR(INDEX('04_Потоки'!$E:$E,MATCH(A1165,'04_Потоки'!$A:$A,0)),0)</f>
        <v>2.2389999999999999</v>
      </c>
      <c r="J1165" s="2">
        <f t="shared" si="127"/>
        <v>1</v>
      </c>
      <c r="K1165" s="2">
        <f>IF(C1165="РЦК макси",0,2*'06A_Варіанти'!T1156*J1165)</f>
        <v>701.4</v>
      </c>
      <c r="L1165" s="2">
        <f t="shared" si="128"/>
        <v>701.4</v>
      </c>
      <c r="M1165" s="2">
        <f t="shared" si="129"/>
        <v>0</v>
      </c>
      <c r="N1165" s="9">
        <f t="shared" si="130"/>
        <v>0</v>
      </c>
      <c r="O1165" s="2">
        <f>MIN(IF('07A_Конструктор'!$D$5="Так",'06A_Варіанти'!E1156,1E+99),IF('07A_Конструктор'!$D$6="Так",'06A_Варіанти'!F1156,1E+99),IF('07A_Конструктор'!$D$7="Так",'06A_Варіанти'!G1156,1E+99),IF('07A_Конструктор'!$D$8="Так",'06A_Варіанти'!H1156,1E+99),IF('07A_Конструктор'!$D$9="Так",'06A_Варіанти'!I1156,1E+99),IF('07A_Конструктор'!$D$10="Так",'06A_Варіанти'!J1156,1E+99),IF('07A_Конструктор'!$D$11="Так",'06A_Варіанти'!K1156,1E+99),IF('07A_Конструктор'!$D$12="Так",'06A_Варіанти'!L1156,1E+99),IF('07A_Конструктор'!$D$13="Так",'06A_Варіанти'!M1156,1E+99),IF('07A_Конструктор'!$D$14="Так",'06A_Варіанти'!N1156,1E+99),IF('07A_Конструктор'!$D$15="Так",'06A_Варіанти'!O1156,1E+99),IF('07A_Конструктор'!$D$16="Так",'06A_Варіанти'!P1156,1E+99),IF('07A_Конструктор'!$D$17="Так",'06A_Варіанти'!Q1156,1E+99),IF('06A_Варіанти'!R1156="",1E+99,'06A_Варіанти'!R1156))</f>
        <v>350.7</v>
      </c>
      <c r="P1165" s="2" t="str">
        <f t="shared" si="131"/>
        <v>5 т</v>
      </c>
      <c r="Q1165" s="2">
        <f t="shared" si="132"/>
        <v>14</v>
      </c>
      <c r="R1165" s="2">
        <f>IF(OR(C1165="РЦК макси",C1165="РЦЧ SKU"),"SKU-потік",IFERROR(VLOOKUP(D1165,'02_РЦ'!$A$3:$I$7,5,FALSE),0))</f>
        <v>500</v>
      </c>
      <c r="S1165" s="2" t="str">
        <f>IF(OR(C1165="РЦК макси",C1165="РЦЧ SKU"),"Не рахується в ліміт",IFERROR(VLOOKUP(D1165,'02_РЦ'!$A$3:$I$7,9,FALSE),"Немає РЦ"))</f>
        <v>В межах</v>
      </c>
    </row>
    <row r="1166" spans="1:19">
      <c r="A1166" s="2" t="str">
        <f>'06A_Варіанти'!A1157</f>
        <v>BASE_2854</v>
      </c>
      <c r="B1166" s="2" t="str">
        <f>'06A_Варіанти'!B1157</f>
        <v>TT_2854</v>
      </c>
      <c r="C1166" s="2" t="str">
        <f>'06A_Варіанти'!D1157</f>
        <v>Основний</v>
      </c>
      <c r="D1166" s="2" t="str">
        <f>'06A_Варіанти'!C1157</f>
        <v>РЦВ</v>
      </c>
      <c r="E1166" s="2" t="str">
        <f>'06A_Варіанти'!S1157</f>
        <v>DIRECT</v>
      </c>
      <c r="F1166" s="2" t="str">
        <f>IF(O1166='06A_Варіанти'!E1157,'06A_Варіанти'!E$1,IF(O1166='06A_Варіанти'!F1157,'06A_Варіанти'!F$1,IF(O1166='06A_Варіанти'!G1157,'06A_Варіанти'!G$1,IF(O1166='06A_Варіанти'!H1157,'06A_Варіанти'!H$1,IF(O1166='06A_Варіанти'!I1157,'06A_Варіанти'!I$1,IF(O1166='06A_Варіанти'!J1157,'06A_Варіанти'!J$1,IF(O1166='06A_Варіанти'!K1157,'06A_Варіанти'!K$1,IF(O1166='06A_Варіанти'!L1157,'06A_Варіанти'!L$1,IF(O1166='06A_Варіанти'!M1157,'06A_Варіанти'!M$1,IF(O1166='06A_Варіанти'!N1157,'06A_Варіанти'!N$1,IF(O1166='06A_Варіанти'!O1157,'06A_Варіанти'!O$1,IF(O1166='06A_Варіанти'!P1157,'06A_Варіанти'!P$1,IF(O1166='06A_Варіанти'!Q1157,'06A_Варіанти'!Q$1,IF(O1166='06A_Варіанти'!R1157,'06A_Варіанти'!R$1,"НЕМАЄ МАРШРУТУ"))))))))))))))</f>
        <v>DIRECT</v>
      </c>
      <c r="G1166" s="2" t="str">
        <f t="shared" si="126"/>
        <v>БЕЗ ЗМІН</v>
      </c>
      <c r="H1166" s="2">
        <f>IF(G1166="НЕМАЄ МАРШРУТУ",0,O1166-'06A_Варіанти'!T1157)</f>
        <v>0</v>
      </c>
      <c r="I1166" s="2">
        <f>IFERROR(INDEX('04_Потоки'!$E:$E,MATCH(A1166,'04_Потоки'!$A:$A,0)),0)</f>
        <v>2.2389999999999999</v>
      </c>
      <c r="J1166" s="2">
        <f t="shared" si="127"/>
        <v>1</v>
      </c>
      <c r="K1166" s="2">
        <f>IF(C1166="РЦК макси",0,2*'06A_Варіанти'!T1157*J1166)</f>
        <v>452.8</v>
      </c>
      <c r="L1166" s="2">
        <f t="shared" si="128"/>
        <v>452.8</v>
      </c>
      <c r="M1166" s="2">
        <f t="shared" si="129"/>
        <v>0</v>
      </c>
      <c r="N1166" s="9">
        <f t="shared" si="130"/>
        <v>0</v>
      </c>
      <c r="O1166" s="2">
        <f>MIN(IF('07A_Конструктор'!$D$5="Так",'06A_Варіанти'!E1157,1E+99),IF('07A_Конструктор'!$D$6="Так",'06A_Варіанти'!F1157,1E+99),IF('07A_Конструктор'!$D$7="Так",'06A_Варіанти'!G1157,1E+99),IF('07A_Конструктор'!$D$8="Так",'06A_Варіанти'!H1157,1E+99),IF('07A_Конструктор'!$D$9="Так",'06A_Варіанти'!I1157,1E+99),IF('07A_Конструктор'!$D$10="Так",'06A_Варіанти'!J1157,1E+99),IF('07A_Конструктор'!$D$11="Так",'06A_Варіанти'!K1157,1E+99),IF('07A_Конструктор'!$D$12="Так",'06A_Варіанти'!L1157,1E+99),IF('07A_Конструктор'!$D$13="Так",'06A_Варіанти'!M1157,1E+99),IF('07A_Конструктор'!$D$14="Так",'06A_Варіанти'!N1157,1E+99),IF('07A_Конструктор'!$D$15="Так",'06A_Варіанти'!O1157,1E+99),IF('07A_Конструктор'!$D$16="Так",'06A_Варіанти'!P1157,1E+99),IF('07A_Конструктор'!$D$17="Так",'06A_Варіанти'!Q1157,1E+99),IF('06A_Варіанти'!R1157="",1E+99,'06A_Варіанти'!R1157))</f>
        <v>226.4</v>
      </c>
      <c r="P1166" s="2" t="str">
        <f t="shared" si="131"/>
        <v>5 т</v>
      </c>
      <c r="Q1166" s="2">
        <f t="shared" si="132"/>
        <v>14</v>
      </c>
      <c r="R1166" s="2">
        <f>IF(OR(C1166="РЦК макси",C1166="РЦЧ SKU"),"SKU-потік",IFERROR(VLOOKUP(D1166,'02_РЦ'!$A$3:$I$7,5,FALSE),0))</f>
        <v>500</v>
      </c>
      <c r="S1166" s="2" t="str">
        <f>IF(OR(C1166="РЦК макси",C1166="РЦЧ SKU"),"Не рахується в ліміт",IFERROR(VLOOKUP(D1166,'02_РЦ'!$A$3:$I$7,9,FALSE),"Немає РЦ"))</f>
        <v>В межах</v>
      </c>
    </row>
    <row r="1167" spans="1:19">
      <c r="A1167" s="2" t="str">
        <f>'06A_Варіанти'!A1158</f>
        <v>BASE_2853</v>
      </c>
      <c r="B1167" s="2" t="str">
        <f>'06A_Варіанти'!B1158</f>
        <v>TT_2853</v>
      </c>
      <c r="C1167" s="2" t="str">
        <f>'06A_Варіанти'!D1158</f>
        <v>Основний</v>
      </c>
      <c r="D1167" s="2" t="str">
        <f>'06A_Варіанти'!C1158</f>
        <v>РЦВ</v>
      </c>
      <c r="E1167" s="2" t="str">
        <f>'06A_Варіанти'!S1158</f>
        <v>DIRECT</v>
      </c>
      <c r="F1167" s="2" t="str">
        <f>IF(O1167='06A_Варіанти'!E1158,'06A_Варіанти'!E$1,IF(O1167='06A_Варіанти'!F1158,'06A_Варіанти'!F$1,IF(O1167='06A_Варіанти'!G1158,'06A_Варіанти'!G$1,IF(O1167='06A_Варіанти'!H1158,'06A_Варіанти'!H$1,IF(O1167='06A_Варіанти'!I1158,'06A_Варіанти'!I$1,IF(O1167='06A_Варіанти'!J1158,'06A_Варіанти'!J$1,IF(O1167='06A_Варіанти'!K1158,'06A_Варіанти'!K$1,IF(O1167='06A_Варіанти'!L1158,'06A_Варіанти'!L$1,IF(O1167='06A_Варіанти'!M1158,'06A_Варіанти'!M$1,IF(O1167='06A_Варіанти'!N1158,'06A_Варіанти'!N$1,IF(O1167='06A_Варіанти'!O1158,'06A_Варіанти'!O$1,IF(O1167='06A_Варіанти'!P1158,'06A_Варіанти'!P$1,IF(O1167='06A_Варіанти'!Q1158,'06A_Варіанти'!Q$1,IF(O1167='06A_Варіанти'!R1158,'06A_Варіанти'!R$1,"НЕМАЄ МАРШРУТУ"))))))))))))))</f>
        <v>DIRECT</v>
      </c>
      <c r="G1167" s="2" t="str">
        <f t="shared" si="126"/>
        <v>БЕЗ ЗМІН</v>
      </c>
      <c r="H1167" s="2">
        <f>IF(G1167="НЕМАЄ МАРШРУТУ",0,O1167-'06A_Варіанти'!T1158)</f>
        <v>0</v>
      </c>
      <c r="I1167" s="2">
        <f>IFERROR(INDEX('04_Потоки'!$E:$E,MATCH(A1167,'04_Потоки'!$A:$A,0)),0)</f>
        <v>2.2389999999999999</v>
      </c>
      <c r="J1167" s="2">
        <f t="shared" si="127"/>
        <v>1</v>
      </c>
      <c r="K1167" s="2">
        <f>IF(C1167="РЦК макси",0,2*'06A_Варіанти'!T1158*J1167)</f>
        <v>448.6</v>
      </c>
      <c r="L1167" s="2">
        <f t="shared" si="128"/>
        <v>448.6</v>
      </c>
      <c r="M1167" s="2">
        <f t="shared" si="129"/>
        <v>0</v>
      </c>
      <c r="N1167" s="9">
        <f t="shared" si="130"/>
        <v>0</v>
      </c>
      <c r="O1167" s="2">
        <f>MIN(IF('07A_Конструктор'!$D$5="Так",'06A_Варіанти'!E1158,1E+99),IF('07A_Конструктор'!$D$6="Так",'06A_Варіанти'!F1158,1E+99),IF('07A_Конструктор'!$D$7="Так",'06A_Варіанти'!G1158,1E+99),IF('07A_Конструктор'!$D$8="Так",'06A_Варіанти'!H1158,1E+99),IF('07A_Конструктор'!$D$9="Так",'06A_Варіанти'!I1158,1E+99),IF('07A_Конструктор'!$D$10="Так",'06A_Варіанти'!J1158,1E+99),IF('07A_Конструктор'!$D$11="Так",'06A_Варіанти'!K1158,1E+99),IF('07A_Конструктор'!$D$12="Так",'06A_Варіанти'!L1158,1E+99),IF('07A_Конструктор'!$D$13="Так",'06A_Варіанти'!M1158,1E+99),IF('07A_Конструктор'!$D$14="Так",'06A_Варіанти'!N1158,1E+99),IF('07A_Конструктор'!$D$15="Так",'06A_Варіанти'!O1158,1E+99),IF('07A_Конструктор'!$D$16="Так",'06A_Варіанти'!P1158,1E+99),IF('07A_Конструктор'!$D$17="Так",'06A_Варіанти'!Q1158,1E+99),IF('06A_Варіанти'!R1158="",1E+99,'06A_Варіанти'!R1158))</f>
        <v>224.3</v>
      </c>
      <c r="P1167" s="2" t="str">
        <f t="shared" si="131"/>
        <v>5 т</v>
      </c>
      <c r="Q1167" s="2">
        <f t="shared" si="132"/>
        <v>14</v>
      </c>
      <c r="R1167" s="2">
        <f>IF(OR(C1167="РЦК макси",C1167="РЦЧ SKU"),"SKU-потік",IFERROR(VLOOKUP(D1167,'02_РЦ'!$A$3:$I$7,5,FALSE),0))</f>
        <v>500</v>
      </c>
      <c r="S1167" s="2" t="str">
        <f>IF(OR(C1167="РЦК макси",C1167="РЦЧ SKU"),"Не рахується в ліміт",IFERROR(VLOOKUP(D1167,'02_РЦ'!$A$3:$I$7,9,FALSE),"Немає РЦ"))</f>
        <v>В межах</v>
      </c>
    </row>
    <row r="1168" spans="1:19">
      <c r="A1168" s="2" t="str">
        <f>'06A_Варіанти'!A1159</f>
        <v>BASE_2857</v>
      </c>
      <c r="B1168" s="2" t="str">
        <f>'06A_Варіанти'!B1159</f>
        <v>TT_2857</v>
      </c>
      <c r="C1168" s="2" t="str">
        <f>'06A_Варіанти'!D1159</f>
        <v>Основний</v>
      </c>
      <c r="D1168" s="2" t="str">
        <f>'06A_Варіанти'!C1159</f>
        <v>РЦВ</v>
      </c>
      <c r="E1168" s="2" t="str">
        <f>'06A_Варіанти'!S1159</f>
        <v>DIRECT</v>
      </c>
      <c r="F1168" s="2" t="str">
        <f>IF(O1168='06A_Варіанти'!E1159,'06A_Варіанти'!E$1,IF(O1168='06A_Варіанти'!F1159,'06A_Варіанти'!F$1,IF(O1168='06A_Варіанти'!G1159,'06A_Варіанти'!G$1,IF(O1168='06A_Варіанти'!H1159,'06A_Варіанти'!H$1,IF(O1168='06A_Варіанти'!I1159,'06A_Варіанти'!I$1,IF(O1168='06A_Варіанти'!J1159,'06A_Варіанти'!J$1,IF(O1168='06A_Варіанти'!K1159,'06A_Варіанти'!K$1,IF(O1168='06A_Варіанти'!L1159,'06A_Варіанти'!L$1,IF(O1168='06A_Варіанти'!M1159,'06A_Варіанти'!M$1,IF(O1168='06A_Варіанти'!N1159,'06A_Варіанти'!N$1,IF(O1168='06A_Варіанти'!O1159,'06A_Варіанти'!O$1,IF(O1168='06A_Варіанти'!P1159,'06A_Варіанти'!P$1,IF(O1168='06A_Варіанти'!Q1159,'06A_Варіанти'!Q$1,IF(O1168='06A_Варіанти'!R1159,'06A_Варіанти'!R$1,"НЕМАЄ МАРШРУТУ"))))))))))))))</f>
        <v>DIRECT</v>
      </c>
      <c r="G1168" s="2" t="str">
        <f t="shared" si="126"/>
        <v>БЕЗ ЗМІН</v>
      </c>
      <c r="H1168" s="2">
        <f>IF(G1168="НЕМАЄ МАРШРУТУ",0,O1168-'06A_Варіанти'!T1159)</f>
        <v>0</v>
      </c>
      <c r="I1168" s="2">
        <f>IFERROR(INDEX('04_Потоки'!$E:$E,MATCH(A1168,'04_Потоки'!$A:$A,0)),0)</f>
        <v>2.2389999999999999</v>
      </c>
      <c r="J1168" s="2">
        <f t="shared" si="127"/>
        <v>1</v>
      </c>
      <c r="K1168" s="2">
        <f>IF(C1168="РЦК макси",0,2*'06A_Варіанти'!T1159*J1168)</f>
        <v>14.8</v>
      </c>
      <c r="L1168" s="2">
        <f t="shared" si="128"/>
        <v>14.8</v>
      </c>
      <c r="M1168" s="2">
        <f t="shared" si="129"/>
        <v>0</v>
      </c>
      <c r="N1168" s="9">
        <f t="shared" si="130"/>
        <v>0</v>
      </c>
      <c r="O1168" s="2">
        <f>MIN(IF('07A_Конструктор'!$D$5="Так",'06A_Варіанти'!E1159,1E+99),IF('07A_Конструктор'!$D$6="Так",'06A_Варіанти'!F1159,1E+99),IF('07A_Конструктор'!$D$7="Так",'06A_Варіанти'!G1159,1E+99),IF('07A_Конструктор'!$D$8="Так",'06A_Варіанти'!H1159,1E+99),IF('07A_Конструктор'!$D$9="Так",'06A_Варіанти'!I1159,1E+99),IF('07A_Конструктор'!$D$10="Так",'06A_Варіанти'!J1159,1E+99),IF('07A_Конструктор'!$D$11="Так",'06A_Варіанти'!K1159,1E+99),IF('07A_Конструктор'!$D$12="Так",'06A_Варіанти'!L1159,1E+99),IF('07A_Конструктор'!$D$13="Так",'06A_Варіанти'!M1159,1E+99),IF('07A_Конструктор'!$D$14="Так",'06A_Варіанти'!N1159,1E+99),IF('07A_Конструктор'!$D$15="Так",'06A_Варіанти'!O1159,1E+99),IF('07A_Конструктор'!$D$16="Так",'06A_Варіанти'!P1159,1E+99),IF('07A_Конструктор'!$D$17="Так",'06A_Варіанти'!Q1159,1E+99),IF('06A_Варіанти'!R1159="",1E+99,'06A_Варіанти'!R1159))</f>
        <v>7.4</v>
      </c>
      <c r="P1168" s="2" t="str">
        <f t="shared" si="131"/>
        <v>5 т</v>
      </c>
      <c r="Q1168" s="2">
        <f t="shared" si="132"/>
        <v>14</v>
      </c>
      <c r="R1168" s="2">
        <f>IF(OR(C1168="РЦК макси",C1168="РЦЧ SKU"),"SKU-потік",IFERROR(VLOOKUP(D1168,'02_РЦ'!$A$3:$I$7,5,FALSE),0))</f>
        <v>500</v>
      </c>
      <c r="S1168" s="2" t="str">
        <f>IF(OR(C1168="РЦК макси",C1168="РЦЧ SKU"),"Не рахується в ліміт",IFERROR(VLOOKUP(D1168,'02_РЦ'!$A$3:$I$7,9,FALSE),"Немає РЦ"))</f>
        <v>В межах</v>
      </c>
    </row>
    <row r="1169" spans="1:19">
      <c r="A1169" s="2" t="str">
        <f>'06A_Варіанти'!A1160</f>
        <v>BASE_2865</v>
      </c>
      <c r="B1169" s="2" t="str">
        <f>'06A_Варіанти'!B1160</f>
        <v>TT_2865</v>
      </c>
      <c r="C1169" s="2" t="str">
        <f>'06A_Варіанти'!D1160</f>
        <v>Основний</v>
      </c>
      <c r="D1169" s="2" t="str">
        <f>'06A_Варіанти'!C1160</f>
        <v>РЦВ</v>
      </c>
      <c r="E1169" s="2" t="str">
        <f>'06A_Варіанти'!S1160</f>
        <v>DIRECT</v>
      </c>
      <c r="F1169" s="2" t="str">
        <f>IF(O1169='06A_Варіанти'!E1160,'06A_Варіанти'!E$1,IF(O1169='06A_Варіанти'!F1160,'06A_Варіанти'!F$1,IF(O1169='06A_Варіанти'!G1160,'06A_Варіанти'!G$1,IF(O1169='06A_Варіанти'!H1160,'06A_Варіанти'!H$1,IF(O1169='06A_Варіанти'!I1160,'06A_Варіанти'!I$1,IF(O1169='06A_Варіанти'!J1160,'06A_Варіанти'!J$1,IF(O1169='06A_Варіанти'!K1160,'06A_Варіанти'!K$1,IF(O1169='06A_Варіанти'!L1160,'06A_Варіанти'!L$1,IF(O1169='06A_Варіанти'!M1160,'06A_Варіанти'!M$1,IF(O1169='06A_Варіанти'!N1160,'06A_Варіанти'!N$1,IF(O1169='06A_Варіанти'!O1160,'06A_Варіанти'!O$1,IF(O1169='06A_Варіанти'!P1160,'06A_Варіанти'!P$1,IF(O1169='06A_Варіанти'!Q1160,'06A_Варіанти'!Q$1,IF(O1169='06A_Варіанти'!R1160,'06A_Варіанти'!R$1,"НЕМАЄ МАРШРУТУ"))))))))))))))</f>
        <v>DIRECT</v>
      </c>
      <c r="G1169" s="2" t="str">
        <f t="shared" si="126"/>
        <v>БЕЗ ЗМІН</v>
      </c>
      <c r="H1169" s="2">
        <f>IF(G1169="НЕМАЄ МАРШРУТУ",0,O1169-'06A_Варіанти'!T1160)</f>
        <v>0</v>
      </c>
      <c r="I1169" s="2">
        <f>IFERROR(INDEX('04_Потоки'!$E:$E,MATCH(A1169,'04_Потоки'!$A:$A,0)),0)</f>
        <v>2.2389999999999999</v>
      </c>
      <c r="J1169" s="2">
        <f t="shared" si="127"/>
        <v>1</v>
      </c>
      <c r="K1169" s="2">
        <f>IF(C1169="РЦК макси",0,2*'06A_Варіанти'!T1160*J1169)</f>
        <v>450</v>
      </c>
      <c r="L1169" s="2">
        <f t="shared" si="128"/>
        <v>450</v>
      </c>
      <c r="M1169" s="2">
        <f t="shared" si="129"/>
        <v>0</v>
      </c>
      <c r="N1169" s="9">
        <f t="shared" si="130"/>
        <v>0</v>
      </c>
      <c r="O1169" s="2">
        <f>MIN(IF('07A_Конструктор'!$D$5="Так",'06A_Варіанти'!E1160,1E+99),IF('07A_Конструктор'!$D$6="Так",'06A_Варіанти'!F1160,1E+99),IF('07A_Конструктор'!$D$7="Так",'06A_Варіанти'!G1160,1E+99),IF('07A_Конструктор'!$D$8="Так",'06A_Варіанти'!H1160,1E+99),IF('07A_Конструктор'!$D$9="Так",'06A_Варіанти'!I1160,1E+99),IF('07A_Конструктор'!$D$10="Так",'06A_Варіанти'!J1160,1E+99),IF('07A_Конструктор'!$D$11="Так",'06A_Варіанти'!K1160,1E+99),IF('07A_Конструктор'!$D$12="Так",'06A_Варіанти'!L1160,1E+99),IF('07A_Конструктор'!$D$13="Так",'06A_Варіанти'!M1160,1E+99),IF('07A_Конструктор'!$D$14="Так",'06A_Варіанти'!N1160,1E+99),IF('07A_Конструктор'!$D$15="Так",'06A_Варіанти'!O1160,1E+99),IF('07A_Конструктор'!$D$16="Так",'06A_Варіанти'!P1160,1E+99),IF('07A_Конструктор'!$D$17="Так",'06A_Варіанти'!Q1160,1E+99),IF('06A_Варіанти'!R1160="",1E+99,'06A_Варіанти'!R1160))</f>
        <v>225</v>
      </c>
      <c r="P1169" s="2" t="str">
        <f t="shared" si="131"/>
        <v>5 т</v>
      </c>
      <c r="Q1169" s="2">
        <f t="shared" si="132"/>
        <v>14</v>
      </c>
      <c r="R1169" s="2">
        <f>IF(OR(C1169="РЦК макси",C1169="РЦЧ SKU"),"SKU-потік",IFERROR(VLOOKUP(D1169,'02_РЦ'!$A$3:$I$7,5,FALSE),0))</f>
        <v>500</v>
      </c>
      <c r="S1169" s="2" t="str">
        <f>IF(OR(C1169="РЦК макси",C1169="РЦЧ SKU"),"Не рахується в ліміт",IFERROR(VLOOKUP(D1169,'02_РЦ'!$A$3:$I$7,9,FALSE),"Немає РЦ"))</f>
        <v>В межах</v>
      </c>
    </row>
    <row r="1170" spans="1:19">
      <c r="A1170" s="2" t="str">
        <f>'06A_Варіанти'!A1161</f>
        <v>BASE_2858</v>
      </c>
      <c r="B1170" s="2" t="str">
        <f>'06A_Варіанти'!B1161</f>
        <v>TT_2858</v>
      </c>
      <c r="C1170" s="2" t="str">
        <f>'06A_Варіанти'!D1161</f>
        <v>Основний</v>
      </c>
      <c r="D1170" s="2" t="str">
        <f>'06A_Варіанти'!C1161</f>
        <v>РЦВ</v>
      </c>
      <c r="E1170" s="2" t="str">
        <f>'06A_Варіанти'!S1161</f>
        <v>DIRECT</v>
      </c>
      <c r="F1170" s="2" t="str">
        <f>IF(O1170='06A_Варіанти'!E1161,'06A_Варіанти'!E$1,IF(O1170='06A_Варіанти'!F1161,'06A_Варіанти'!F$1,IF(O1170='06A_Варіанти'!G1161,'06A_Варіанти'!G$1,IF(O1170='06A_Варіанти'!H1161,'06A_Варіанти'!H$1,IF(O1170='06A_Варіанти'!I1161,'06A_Варіанти'!I$1,IF(O1170='06A_Варіанти'!J1161,'06A_Варіанти'!J$1,IF(O1170='06A_Варіанти'!K1161,'06A_Варіанти'!K$1,IF(O1170='06A_Варіанти'!L1161,'06A_Варіанти'!L$1,IF(O1170='06A_Варіанти'!M1161,'06A_Варіанти'!M$1,IF(O1170='06A_Варіанти'!N1161,'06A_Варіанти'!N$1,IF(O1170='06A_Варіанти'!O1161,'06A_Варіанти'!O$1,IF(O1170='06A_Варіанти'!P1161,'06A_Варіанти'!P$1,IF(O1170='06A_Варіанти'!Q1161,'06A_Варіанти'!Q$1,IF(O1170='06A_Варіанти'!R1161,'06A_Варіанти'!R$1,"НЕМАЄ МАРШРУТУ"))))))))))))))</f>
        <v>DIRECT</v>
      </c>
      <c r="G1170" s="2" t="str">
        <f t="shared" si="126"/>
        <v>БЕЗ ЗМІН</v>
      </c>
      <c r="H1170" s="2">
        <f>IF(G1170="НЕМАЄ МАРШРУТУ",0,O1170-'06A_Варіанти'!T1161)</f>
        <v>0</v>
      </c>
      <c r="I1170" s="2">
        <f>IFERROR(INDEX('04_Потоки'!$E:$E,MATCH(A1170,'04_Потоки'!$A:$A,0)),0)</f>
        <v>2.2389999999999999</v>
      </c>
      <c r="J1170" s="2">
        <f t="shared" si="127"/>
        <v>1</v>
      </c>
      <c r="K1170" s="2">
        <f>IF(C1170="РЦК макси",0,2*'06A_Варіанти'!T1161*J1170)</f>
        <v>827.2</v>
      </c>
      <c r="L1170" s="2">
        <f t="shared" si="128"/>
        <v>827.2</v>
      </c>
      <c r="M1170" s="2">
        <f t="shared" si="129"/>
        <v>0</v>
      </c>
      <c r="N1170" s="9">
        <f t="shared" si="130"/>
        <v>0</v>
      </c>
      <c r="O1170" s="2">
        <f>MIN(IF('07A_Конструктор'!$D$5="Так",'06A_Варіанти'!E1161,1E+99),IF('07A_Конструктор'!$D$6="Так",'06A_Варіанти'!F1161,1E+99),IF('07A_Конструктор'!$D$7="Так",'06A_Варіанти'!G1161,1E+99),IF('07A_Конструктор'!$D$8="Так",'06A_Варіанти'!H1161,1E+99),IF('07A_Конструктор'!$D$9="Так",'06A_Варіанти'!I1161,1E+99),IF('07A_Конструктор'!$D$10="Так",'06A_Варіанти'!J1161,1E+99),IF('07A_Конструктор'!$D$11="Так",'06A_Варіанти'!K1161,1E+99),IF('07A_Конструктор'!$D$12="Так",'06A_Варіанти'!L1161,1E+99),IF('07A_Конструктор'!$D$13="Так",'06A_Варіанти'!M1161,1E+99),IF('07A_Конструктор'!$D$14="Так",'06A_Варіанти'!N1161,1E+99),IF('07A_Конструктор'!$D$15="Так",'06A_Варіанти'!O1161,1E+99),IF('07A_Конструктор'!$D$16="Так",'06A_Варіанти'!P1161,1E+99),IF('07A_Конструктор'!$D$17="Так",'06A_Варіанти'!Q1161,1E+99),IF('06A_Варіанти'!R1161="",1E+99,'06A_Варіанти'!R1161))</f>
        <v>413.6</v>
      </c>
      <c r="P1170" s="2" t="str">
        <f t="shared" si="131"/>
        <v>5 т</v>
      </c>
      <c r="Q1170" s="2">
        <f t="shared" si="132"/>
        <v>14</v>
      </c>
      <c r="R1170" s="2">
        <f>IF(OR(C1170="РЦК макси",C1170="РЦЧ SKU"),"SKU-потік",IFERROR(VLOOKUP(D1170,'02_РЦ'!$A$3:$I$7,5,FALSE),0))</f>
        <v>500</v>
      </c>
      <c r="S1170" s="2" t="str">
        <f>IF(OR(C1170="РЦК макси",C1170="РЦЧ SKU"),"Не рахується в ліміт",IFERROR(VLOOKUP(D1170,'02_РЦ'!$A$3:$I$7,9,FALSE),"Немає РЦ"))</f>
        <v>В межах</v>
      </c>
    </row>
    <row r="1171" spans="1:19">
      <c r="A1171" s="2" t="str">
        <f>'06A_Варіанти'!A1162</f>
        <v>BASE_2866</v>
      </c>
      <c r="B1171" s="2" t="str">
        <f>'06A_Варіанти'!B1162</f>
        <v>TT_2866</v>
      </c>
      <c r="C1171" s="2" t="str">
        <f>'06A_Варіанти'!D1162</f>
        <v>Основний</v>
      </c>
      <c r="D1171" s="2" t="str">
        <f>'06A_Варіанти'!C1162</f>
        <v>РЦВ</v>
      </c>
      <c r="E1171" s="2" t="str">
        <f>'06A_Варіанти'!S1162</f>
        <v>DIRECT</v>
      </c>
      <c r="F1171" s="2" t="str">
        <f>IF(O1171='06A_Варіанти'!E1162,'06A_Варіанти'!E$1,IF(O1171='06A_Варіанти'!F1162,'06A_Варіанти'!F$1,IF(O1171='06A_Варіанти'!G1162,'06A_Варіанти'!G$1,IF(O1171='06A_Варіанти'!H1162,'06A_Варіанти'!H$1,IF(O1171='06A_Варіанти'!I1162,'06A_Варіанти'!I$1,IF(O1171='06A_Варіанти'!J1162,'06A_Варіанти'!J$1,IF(O1171='06A_Варіанти'!K1162,'06A_Варіанти'!K$1,IF(O1171='06A_Варіанти'!L1162,'06A_Варіанти'!L$1,IF(O1171='06A_Варіанти'!M1162,'06A_Варіанти'!M$1,IF(O1171='06A_Варіанти'!N1162,'06A_Варіанти'!N$1,IF(O1171='06A_Варіанти'!O1162,'06A_Варіанти'!O$1,IF(O1171='06A_Варіанти'!P1162,'06A_Варіанти'!P$1,IF(O1171='06A_Варіанти'!Q1162,'06A_Варіанти'!Q$1,IF(O1171='06A_Варіанти'!R1162,'06A_Варіанти'!R$1,"НЕМАЄ МАРШРУТУ"))))))))))))))</f>
        <v>DIRECT</v>
      </c>
      <c r="G1171" s="2" t="str">
        <f t="shared" si="126"/>
        <v>БЕЗ ЗМІН</v>
      </c>
      <c r="H1171" s="2">
        <f>IF(G1171="НЕМАЄ МАРШРУТУ",0,O1171-'06A_Варіанти'!T1162)</f>
        <v>0</v>
      </c>
      <c r="I1171" s="2">
        <f>IFERROR(INDEX('04_Потоки'!$E:$E,MATCH(A1171,'04_Потоки'!$A:$A,0)),0)</f>
        <v>2.2389999999999999</v>
      </c>
      <c r="J1171" s="2">
        <f t="shared" si="127"/>
        <v>1</v>
      </c>
      <c r="K1171" s="2">
        <f>IF(C1171="РЦК макси",0,2*'06A_Варіанти'!T1162*J1171)</f>
        <v>460.8</v>
      </c>
      <c r="L1171" s="2">
        <f t="shared" si="128"/>
        <v>460.8</v>
      </c>
      <c r="M1171" s="2">
        <f t="shared" si="129"/>
        <v>0</v>
      </c>
      <c r="N1171" s="9">
        <f t="shared" si="130"/>
        <v>0</v>
      </c>
      <c r="O1171" s="2">
        <f>MIN(IF('07A_Конструктор'!$D$5="Так",'06A_Варіанти'!E1162,1E+99),IF('07A_Конструктор'!$D$6="Так",'06A_Варіанти'!F1162,1E+99),IF('07A_Конструктор'!$D$7="Так",'06A_Варіанти'!G1162,1E+99),IF('07A_Конструктор'!$D$8="Так",'06A_Варіанти'!H1162,1E+99),IF('07A_Конструктор'!$D$9="Так",'06A_Варіанти'!I1162,1E+99),IF('07A_Конструктор'!$D$10="Так",'06A_Варіанти'!J1162,1E+99),IF('07A_Конструктор'!$D$11="Так",'06A_Варіанти'!K1162,1E+99),IF('07A_Конструктор'!$D$12="Так",'06A_Варіанти'!L1162,1E+99),IF('07A_Конструктор'!$D$13="Так",'06A_Варіанти'!M1162,1E+99),IF('07A_Конструктор'!$D$14="Так",'06A_Варіанти'!N1162,1E+99),IF('07A_Конструктор'!$D$15="Так",'06A_Варіанти'!O1162,1E+99),IF('07A_Конструктор'!$D$16="Так",'06A_Варіанти'!P1162,1E+99),IF('07A_Конструктор'!$D$17="Так",'06A_Варіанти'!Q1162,1E+99),IF('06A_Варіанти'!R1162="",1E+99,'06A_Варіанти'!R1162))</f>
        <v>230.4</v>
      </c>
      <c r="P1171" s="2" t="str">
        <f t="shared" si="131"/>
        <v>5 т</v>
      </c>
      <c r="Q1171" s="2">
        <f t="shared" si="132"/>
        <v>14</v>
      </c>
      <c r="R1171" s="2">
        <f>IF(OR(C1171="РЦК макси",C1171="РЦЧ SKU"),"SKU-потік",IFERROR(VLOOKUP(D1171,'02_РЦ'!$A$3:$I$7,5,FALSE),0))</f>
        <v>500</v>
      </c>
      <c r="S1171" s="2" t="str">
        <f>IF(OR(C1171="РЦК макси",C1171="РЦЧ SKU"),"Не рахується в ліміт",IFERROR(VLOOKUP(D1171,'02_РЦ'!$A$3:$I$7,9,FALSE),"Немає РЦ"))</f>
        <v>В межах</v>
      </c>
    </row>
    <row r="1172" spans="1:19">
      <c r="A1172" s="2" t="str">
        <f>'06A_Варіанти'!A1163</f>
        <v>BASE_2868</v>
      </c>
      <c r="B1172" s="2" t="str">
        <f>'06A_Варіанти'!B1163</f>
        <v>TT_2868</v>
      </c>
      <c r="C1172" s="2" t="str">
        <f>'06A_Варіанти'!D1163</f>
        <v>Основний</v>
      </c>
      <c r="D1172" s="2" t="str">
        <f>'06A_Варіанти'!C1163</f>
        <v>РЦП</v>
      </c>
      <c r="E1172" s="2" t="str">
        <f>'06A_Варіанти'!S1163</f>
        <v>DIRECT</v>
      </c>
      <c r="F1172" s="2" t="str">
        <f>IF(O1172='06A_Варіанти'!E1163,'06A_Варіанти'!E$1,IF(O1172='06A_Варіанти'!F1163,'06A_Варіанти'!F$1,IF(O1172='06A_Варіанти'!G1163,'06A_Варіанти'!G$1,IF(O1172='06A_Варіанти'!H1163,'06A_Варіанти'!H$1,IF(O1172='06A_Варіанти'!I1163,'06A_Варіанти'!I$1,IF(O1172='06A_Варіанти'!J1163,'06A_Варіанти'!J$1,IF(O1172='06A_Варіанти'!K1163,'06A_Варіанти'!K$1,IF(O1172='06A_Варіанти'!L1163,'06A_Варіанти'!L$1,IF(O1172='06A_Варіанти'!M1163,'06A_Варіанти'!M$1,IF(O1172='06A_Варіанти'!N1163,'06A_Варіанти'!N$1,IF(O1172='06A_Варіанти'!O1163,'06A_Варіанти'!O$1,IF(O1172='06A_Варіанти'!P1163,'06A_Варіанти'!P$1,IF(O1172='06A_Варіанти'!Q1163,'06A_Варіанти'!Q$1,IF(O1172='06A_Варіанти'!R1163,'06A_Варіанти'!R$1,"НЕМАЄ МАРШРУТУ"))))))))))))))</f>
        <v>DIRECT</v>
      </c>
      <c r="G1172" s="2" t="str">
        <f t="shared" si="126"/>
        <v>БЕЗ ЗМІН</v>
      </c>
      <c r="H1172" s="2">
        <f>IF(G1172="НЕМАЄ МАРШРУТУ",0,O1172-'06A_Варіанти'!T1163)</f>
        <v>0</v>
      </c>
      <c r="I1172" s="2">
        <f>IFERROR(INDEX('04_Потоки'!$E:$E,MATCH(A1172,'04_Потоки'!$A:$A,0)),0)</f>
        <v>2.2389999999999999</v>
      </c>
      <c r="J1172" s="2">
        <f t="shared" si="127"/>
        <v>1</v>
      </c>
      <c r="K1172" s="2">
        <f>IF(C1172="РЦК макси",0,2*'06A_Варіанти'!T1163*J1172)</f>
        <v>429</v>
      </c>
      <c r="L1172" s="2">
        <f t="shared" si="128"/>
        <v>429</v>
      </c>
      <c r="M1172" s="2">
        <f t="shared" si="129"/>
        <v>0</v>
      </c>
      <c r="N1172" s="9">
        <f t="shared" si="130"/>
        <v>0</v>
      </c>
      <c r="O1172" s="2">
        <f>MIN(IF('07A_Конструктор'!$D$5="Так",'06A_Варіанти'!E1163,1E+99),IF('07A_Конструктор'!$D$6="Так",'06A_Варіанти'!F1163,1E+99),IF('07A_Конструктор'!$D$7="Так",'06A_Варіанти'!G1163,1E+99),IF('07A_Конструктор'!$D$8="Так",'06A_Варіанти'!H1163,1E+99),IF('07A_Конструктор'!$D$9="Так",'06A_Варіанти'!I1163,1E+99),IF('07A_Конструктор'!$D$10="Так",'06A_Варіанти'!J1163,1E+99),IF('07A_Конструктор'!$D$11="Так",'06A_Варіанти'!K1163,1E+99),IF('07A_Конструктор'!$D$12="Так",'06A_Варіанти'!L1163,1E+99),IF('07A_Конструктор'!$D$13="Так",'06A_Варіанти'!M1163,1E+99),IF('07A_Конструктор'!$D$14="Так",'06A_Варіанти'!N1163,1E+99),IF('07A_Конструктор'!$D$15="Так",'06A_Варіанти'!O1163,1E+99),IF('07A_Конструктор'!$D$16="Так",'06A_Варіанти'!P1163,1E+99),IF('07A_Конструктор'!$D$17="Так",'06A_Варіанти'!Q1163,1E+99),IF('06A_Варіанти'!R1163="",1E+99,'06A_Варіанти'!R1163))</f>
        <v>214.5</v>
      </c>
      <c r="P1172" s="2" t="str">
        <f t="shared" si="131"/>
        <v>5 т</v>
      </c>
      <c r="Q1172" s="2">
        <f t="shared" si="132"/>
        <v>14</v>
      </c>
      <c r="R1172" s="2">
        <f>IF(OR(C1172="РЦК макси",C1172="РЦЧ SKU"),"SKU-потік",IFERROR(VLOOKUP(D1172,'02_РЦ'!$A$3:$I$7,5,FALSE),0))</f>
        <v>800</v>
      </c>
      <c r="S1172" s="2" t="str">
        <f>IF(OR(C1172="РЦК макси",C1172="РЦЧ SKU"),"Не рахується в ліміт",IFERROR(VLOOKUP(D1172,'02_РЦ'!$A$3:$I$7,9,FALSE),"Немає РЦ"))</f>
        <v>В межах</v>
      </c>
    </row>
    <row r="1173" spans="1:19">
      <c r="A1173" s="2" t="str">
        <f>'06A_Варіанти'!A1164</f>
        <v>BASE_2876</v>
      </c>
      <c r="B1173" s="2" t="str">
        <f>'06A_Варіанти'!B1164</f>
        <v>TT_2876</v>
      </c>
      <c r="C1173" s="2" t="str">
        <f>'06A_Варіанти'!D1164</f>
        <v>Основний</v>
      </c>
      <c r="D1173" s="2" t="str">
        <f>'06A_Варіанти'!C1164</f>
        <v>РЦВ</v>
      </c>
      <c r="E1173" s="2" t="str">
        <f>'06A_Варіанти'!S1164</f>
        <v>DIRECT</v>
      </c>
      <c r="F1173" s="2" t="str">
        <f>IF(O1173='06A_Варіанти'!E1164,'06A_Варіанти'!E$1,IF(O1173='06A_Варіанти'!F1164,'06A_Варіанти'!F$1,IF(O1173='06A_Варіанти'!G1164,'06A_Варіанти'!G$1,IF(O1173='06A_Варіанти'!H1164,'06A_Варіанти'!H$1,IF(O1173='06A_Варіанти'!I1164,'06A_Варіанти'!I$1,IF(O1173='06A_Варіанти'!J1164,'06A_Варіанти'!J$1,IF(O1173='06A_Варіанти'!K1164,'06A_Варіанти'!K$1,IF(O1173='06A_Варіанти'!L1164,'06A_Варіанти'!L$1,IF(O1173='06A_Варіанти'!M1164,'06A_Варіанти'!M$1,IF(O1173='06A_Варіанти'!N1164,'06A_Варіанти'!N$1,IF(O1173='06A_Варіанти'!O1164,'06A_Варіанти'!O$1,IF(O1173='06A_Варіанти'!P1164,'06A_Варіанти'!P$1,IF(O1173='06A_Варіанти'!Q1164,'06A_Варіанти'!Q$1,IF(O1173='06A_Варіанти'!R1164,'06A_Варіанти'!R$1,"НЕМАЄ МАРШРУТУ"))))))))))))))</f>
        <v>DIRECT</v>
      </c>
      <c r="G1173" s="2" t="str">
        <f t="shared" si="126"/>
        <v>БЕЗ ЗМІН</v>
      </c>
      <c r="H1173" s="2">
        <f>IF(G1173="НЕМАЄ МАРШРУТУ",0,O1173-'06A_Варіанти'!T1164)</f>
        <v>0</v>
      </c>
      <c r="I1173" s="2">
        <f>IFERROR(INDEX('04_Потоки'!$E:$E,MATCH(A1173,'04_Потоки'!$A:$A,0)),0)</f>
        <v>2.2389999999999999</v>
      </c>
      <c r="J1173" s="2">
        <f t="shared" si="127"/>
        <v>1</v>
      </c>
      <c r="K1173" s="2">
        <f>IF(C1173="РЦК макси",0,2*'06A_Варіанти'!T1164*J1173)</f>
        <v>847.2</v>
      </c>
      <c r="L1173" s="2">
        <f t="shared" si="128"/>
        <v>847.2</v>
      </c>
      <c r="M1173" s="2">
        <f t="shared" si="129"/>
        <v>0</v>
      </c>
      <c r="N1173" s="9">
        <f t="shared" si="130"/>
        <v>0</v>
      </c>
      <c r="O1173" s="2">
        <f>MIN(IF('07A_Конструктор'!$D$5="Так",'06A_Варіанти'!E1164,1E+99),IF('07A_Конструктор'!$D$6="Так",'06A_Варіанти'!F1164,1E+99),IF('07A_Конструктор'!$D$7="Так",'06A_Варіанти'!G1164,1E+99),IF('07A_Конструктор'!$D$8="Так",'06A_Варіанти'!H1164,1E+99),IF('07A_Конструктор'!$D$9="Так",'06A_Варіанти'!I1164,1E+99),IF('07A_Конструктор'!$D$10="Так",'06A_Варіанти'!J1164,1E+99),IF('07A_Конструктор'!$D$11="Так",'06A_Варіанти'!K1164,1E+99),IF('07A_Конструктор'!$D$12="Так",'06A_Варіанти'!L1164,1E+99),IF('07A_Конструктор'!$D$13="Так",'06A_Варіанти'!M1164,1E+99),IF('07A_Конструктор'!$D$14="Так",'06A_Варіанти'!N1164,1E+99),IF('07A_Конструктор'!$D$15="Так",'06A_Варіанти'!O1164,1E+99),IF('07A_Конструктор'!$D$16="Так",'06A_Варіанти'!P1164,1E+99),IF('07A_Конструктор'!$D$17="Так",'06A_Варіанти'!Q1164,1E+99),IF('06A_Варіанти'!R1164="",1E+99,'06A_Варіанти'!R1164))</f>
        <v>423.6</v>
      </c>
      <c r="P1173" s="2" t="str">
        <f t="shared" si="131"/>
        <v>5 т</v>
      </c>
      <c r="Q1173" s="2">
        <f t="shared" si="132"/>
        <v>14</v>
      </c>
      <c r="R1173" s="2">
        <f>IF(OR(C1173="РЦК макси",C1173="РЦЧ SKU"),"SKU-потік",IFERROR(VLOOKUP(D1173,'02_РЦ'!$A$3:$I$7,5,FALSE),0))</f>
        <v>500</v>
      </c>
      <c r="S1173" s="2" t="str">
        <f>IF(OR(C1173="РЦК макси",C1173="РЦЧ SKU"),"Не рахується в ліміт",IFERROR(VLOOKUP(D1173,'02_РЦ'!$A$3:$I$7,9,FALSE),"Немає РЦ"))</f>
        <v>В межах</v>
      </c>
    </row>
    <row r="1174" spans="1:19">
      <c r="A1174" s="2" t="str">
        <f>'06A_Варіанти'!A1165</f>
        <v>BASE_2882</v>
      </c>
      <c r="B1174" s="2" t="str">
        <f>'06A_Варіанти'!B1165</f>
        <v>TT_2882</v>
      </c>
      <c r="C1174" s="2" t="str">
        <f>'06A_Варіанти'!D1165</f>
        <v>Основний</v>
      </c>
      <c r="D1174" s="2" t="str">
        <f>'06A_Варіанти'!C1165</f>
        <v>РЦВ</v>
      </c>
      <c r="E1174" s="2" t="str">
        <f>'06A_Варіанти'!S1165</f>
        <v>DIRECT</v>
      </c>
      <c r="F1174" s="2" t="str">
        <f>IF(O1174='06A_Варіанти'!E1165,'06A_Варіанти'!E$1,IF(O1174='06A_Варіанти'!F1165,'06A_Варіанти'!F$1,IF(O1174='06A_Варіанти'!G1165,'06A_Варіанти'!G$1,IF(O1174='06A_Варіанти'!H1165,'06A_Варіанти'!H$1,IF(O1174='06A_Варіанти'!I1165,'06A_Варіанти'!I$1,IF(O1174='06A_Варіанти'!J1165,'06A_Варіанти'!J$1,IF(O1174='06A_Варіанти'!K1165,'06A_Варіанти'!K$1,IF(O1174='06A_Варіанти'!L1165,'06A_Варіанти'!L$1,IF(O1174='06A_Варіанти'!M1165,'06A_Варіанти'!M$1,IF(O1174='06A_Варіанти'!N1165,'06A_Варіанти'!N$1,IF(O1174='06A_Варіанти'!O1165,'06A_Варіанти'!O$1,IF(O1174='06A_Варіанти'!P1165,'06A_Варіанти'!P$1,IF(O1174='06A_Варіанти'!Q1165,'06A_Варіанти'!Q$1,IF(O1174='06A_Варіанти'!R1165,'06A_Варіанти'!R$1,"НЕМАЄ МАРШРУТУ"))))))))))))))</f>
        <v>DIRECT</v>
      </c>
      <c r="G1174" s="2" t="str">
        <f t="shared" si="126"/>
        <v>БЕЗ ЗМІН</v>
      </c>
      <c r="H1174" s="2">
        <f>IF(G1174="НЕМАЄ МАРШРУТУ",0,O1174-'06A_Варіанти'!T1165)</f>
        <v>0</v>
      </c>
      <c r="I1174" s="2">
        <f>IFERROR(INDEX('04_Потоки'!$E:$E,MATCH(A1174,'04_Потоки'!$A:$A,0)),0)</f>
        <v>2.2389999999999999</v>
      </c>
      <c r="J1174" s="2">
        <f t="shared" si="127"/>
        <v>1</v>
      </c>
      <c r="K1174" s="2">
        <f>IF(C1174="РЦК макси",0,2*'06A_Варіанти'!T1165*J1174)</f>
        <v>829.8</v>
      </c>
      <c r="L1174" s="2">
        <f t="shared" si="128"/>
        <v>829.8</v>
      </c>
      <c r="M1174" s="2">
        <f t="shared" si="129"/>
        <v>0</v>
      </c>
      <c r="N1174" s="9">
        <f t="shared" si="130"/>
        <v>0</v>
      </c>
      <c r="O1174" s="2">
        <f>MIN(IF('07A_Конструктор'!$D$5="Так",'06A_Варіанти'!E1165,1E+99),IF('07A_Конструктор'!$D$6="Так",'06A_Варіанти'!F1165,1E+99),IF('07A_Конструктор'!$D$7="Так",'06A_Варіанти'!G1165,1E+99),IF('07A_Конструктор'!$D$8="Так",'06A_Варіанти'!H1165,1E+99),IF('07A_Конструктор'!$D$9="Так",'06A_Варіанти'!I1165,1E+99),IF('07A_Конструктор'!$D$10="Так",'06A_Варіанти'!J1165,1E+99),IF('07A_Конструктор'!$D$11="Так",'06A_Варіанти'!K1165,1E+99),IF('07A_Конструктор'!$D$12="Так",'06A_Варіанти'!L1165,1E+99),IF('07A_Конструктор'!$D$13="Так",'06A_Варіанти'!M1165,1E+99),IF('07A_Конструктор'!$D$14="Так",'06A_Варіанти'!N1165,1E+99),IF('07A_Конструктор'!$D$15="Так",'06A_Варіанти'!O1165,1E+99),IF('07A_Конструктор'!$D$16="Так",'06A_Варіанти'!P1165,1E+99),IF('07A_Конструктор'!$D$17="Так",'06A_Варіанти'!Q1165,1E+99),IF('06A_Варіанти'!R1165="",1E+99,'06A_Варіанти'!R1165))</f>
        <v>414.9</v>
      </c>
      <c r="P1174" s="2" t="str">
        <f t="shared" si="131"/>
        <v>5 т</v>
      </c>
      <c r="Q1174" s="2">
        <f t="shared" si="132"/>
        <v>14</v>
      </c>
      <c r="R1174" s="2">
        <f>IF(OR(C1174="РЦК макси",C1174="РЦЧ SKU"),"SKU-потік",IFERROR(VLOOKUP(D1174,'02_РЦ'!$A$3:$I$7,5,FALSE),0))</f>
        <v>500</v>
      </c>
      <c r="S1174" s="2" t="str">
        <f>IF(OR(C1174="РЦК макси",C1174="РЦЧ SKU"),"Не рахується в ліміт",IFERROR(VLOOKUP(D1174,'02_РЦ'!$A$3:$I$7,9,FALSE),"Немає РЦ"))</f>
        <v>В межах</v>
      </c>
    </row>
    <row r="1175" spans="1:19">
      <c r="A1175" s="2" t="str">
        <f>'06A_Варіанти'!A1166</f>
        <v>BASE_2886</v>
      </c>
      <c r="B1175" s="2" t="str">
        <f>'06A_Варіанти'!B1166</f>
        <v>TT_2886</v>
      </c>
      <c r="C1175" s="2" t="str">
        <f>'06A_Варіанти'!D1166</f>
        <v>Основний</v>
      </c>
      <c r="D1175" s="2" t="str">
        <f>'06A_Варіанти'!C1166</f>
        <v>РЦВ</v>
      </c>
      <c r="E1175" s="2" t="str">
        <f>'06A_Варіанти'!S1166</f>
        <v>DIRECT</v>
      </c>
      <c r="F1175" s="2" t="str">
        <f>IF(O1175='06A_Варіанти'!E1166,'06A_Варіанти'!E$1,IF(O1175='06A_Варіанти'!F1166,'06A_Варіанти'!F$1,IF(O1175='06A_Варіанти'!G1166,'06A_Варіанти'!G$1,IF(O1175='06A_Варіанти'!H1166,'06A_Варіанти'!H$1,IF(O1175='06A_Варіанти'!I1166,'06A_Варіанти'!I$1,IF(O1175='06A_Варіанти'!J1166,'06A_Варіанти'!J$1,IF(O1175='06A_Варіанти'!K1166,'06A_Варіанти'!K$1,IF(O1175='06A_Варіанти'!L1166,'06A_Варіанти'!L$1,IF(O1175='06A_Варіанти'!M1166,'06A_Варіанти'!M$1,IF(O1175='06A_Варіанти'!N1166,'06A_Варіанти'!N$1,IF(O1175='06A_Варіанти'!O1166,'06A_Варіанти'!O$1,IF(O1175='06A_Варіанти'!P1166,'06A_Варіанти'!P$1,IF(O1175='06A_Варіанти'!Q1166,'06A_Варіанти'!Q$1,IF(O1175='06A_Варіанти'!R1166,'06A_Варіанти'!R$1,"НЕМАЄ МАРШРУТУ"))))))))))))))</f>
        <v>DIRECT</v>
      </c>
      <c r="G1175" s="2" t="str">
        <f t="shared" si="126"/>
        <v>БЕЗ ЗМІН</v>
      </c>
      <c r="H1175" s="2">
        <f>IF(G1175="НЕМАЄ МАРШРУТУ",0,O1175-'06A_Варіанти'!T1166)</f>
        <v>0</v>
      </c>
      <c r="I1175" s="2">
        <f>IFERROR(INDEX('04_Потоки'!$E:$E,MATCH(A1175,'04_Потоки'!$A:$A,0)),0)</f>
        <v>2.2389999999999999</v>
      </c>
      <c r="J1175" s="2">
        <f t="shared" si="127"/>
        <v>1</v>
      </c>
      <c r="K1175" s="2">
        <f>IF(C1175="РЦК макси",0,2*'06A_Варіанти'!T1166*J1175)</f>
        <v>366.8</v>
      </c>
      <c r="L1175" s="2">
        <f t="shared" si="128"/>
        <v>366.8</v>
      </c>
      <c r="M1175" s="2">
        <f t="shared" si="129"/>
        <v>0</v>
      </c>
      <c r="N1175" s="9">
        <f t="shared" si="130"/>
        <v>0</v>
      </c>
      <c r="O1175" s="2">
        <f>MIN(IF('07A_Конструктор'!$D$5="Так",'06A_Варіанти'!E1166,1E+99),IF('07A_Конструктор'!$D$6="Так",'06A_Варіанти'!F1166,1E+99),IF('07A_Конструктор'!$D$7="Так",'06A_Варіанти'!G1166,1E+99),IF('07A_Конструктор'!$D$8="Так",'06A_Варіанти'!H1166,1E+99),IF('07A_Конструктор'!$D$9="Так",'06A_Варіанти'!I1166,1E+99),IF('07A_Конструктор'!$D$10="Так",'06A_Варіанти'!J1166,1E+99),IF('07A_Конструктор'!$D$11="Так",'06A_Варіанти'!K1166,1E+99),IF('07A_Конструктор'!$D$12="Так",'06A_Варіанти'!L1166,1E+99),IF('07A_Конструктор'!$D$13="Так",'06A_Варіанти'!M1166,1E+99),IF('07A_Конструктор'!$D$14="Так",'06A_Варіанти'!N1166,1E+99),IF('07A_Конструктор'!$D$15="Так",'06A_Варіанти'!O1166,1E+99),IF('07A_Конструктор'!$D$16="Так",'06A_Варіанти'!P1166,1E+99),IF('07A_Конструктор'!$D$17="Так",'06A_Варіанти'!Q1166,1E+99),IF('06A_Варіанти'!R1166="",1E+99,'06A_Варіанти'!R1166))</f>
        <v>183.4</v>
      </c>
      <c r="P1175" s="2" t="str">
        <f t="shared" si="131"/>
        <v>5 т</v>
      </c>
      <c r="Q1175" s="2">
        <f t="shared" si="132"/>
        <v>14</v>
      </c>
      <c r="R1175" s="2">
        <f>IF(OR(C1175="РЦК макси",C1175="РЦЧ SKU"),"SKU-потік",IFERROR(VLOOKUP(D1175,'02_РЦ'!$A$3:$I$7,5,FALSE),0))</f>
        <v>500</v>
      </c>
      <c r="S1175" s="2" t="str">
        <f>IF(OR(C1175="РЦК макси",C1175="РЦЧ SKU"),"Не рахується в ліміт",IFERROR(VLOOKUP(D1175,'02_РЦ'!$A$3:$I$7,9,FALSE),"Немає РЦ"))</f>
        <v>В межах</v>
      </c>
    </row>
    <row r="1176" spans="1:19">
      <c r="A1176" s="2" t="str">
        <f>'06A_Варіанти'!A1167</f>
        <v>BASE_2890</v>
      </c>
      <c r="B1176" s="2" t="str">
        <f>'06A_Варіанти'!B1167</f>
        <v>TT_2890</v>
      </c>
      <c r="C1176" s="2" t="str">
        <f>'06A_Варіанти'!D1167</f>
        <v>Основний</v>
      </c>
      <c r="D1176" s="2" t="str">
        <f>'06A_Варіанти'!C1167</f>
        <v>РЦВ</v>
      </c>
      <c r="E1176" s="2" t="str">
        <f>'06A_Варіанти'!S1167</f>
        <v>DIRECT</v>
      </c>
      <c r="F1176" s="2" t="str">
        <f>IF(O1176='06A_Варіанти'!E1167,'06A_Варіанти'!E$1,IF(O1176='06A_Варіанти'!F1167,'06A_Варіанти'!F$1,IF(O1176='06A_Варіанти'!G1167,'06A_Варіанти'!G$1,IF(O1176='06A_Варіанти'!H1167,'06A_Варіанти'!H$1,IF(O1176='06A_Варіанти'!I1167,'06A_Варіанти'!I$1,IF(O1176='06A_Варіанти'!J1167,'06A_Варіанти'!J$1,IF(O1176='06A_Варіанти'!K1167,'06A_Варіанти'!K$1,IF(O1176='06A_Варіанти'!L1167,'06A_Варіанти'!L$1,IF(O1176='06A_Варіанти'!M1167,'06A_Варіанти'!M$1,IF(O1176='06A_Варіанти'!N1167,'06A_Варіанти'!N$1,IF(O1176='06A_Варіанти'!O1167,'06A_Варіанти'!O$1,IF(O1176='06A_Варіанти'!P1167,'06A_Варіанти'!P$1,IF(O1176='06A_Варіанти'!Q1167,'06A_Варіанти'!Q$1,IF(O1176='06A_Варіанти'!R1167,'06A_Варіанти'!R$1,"НЕМАЄ МАРШРУТУ"))))))))))))))</f>
        <v>DIRECT</v>
      </c>
      <c r="G1176" s="2" t="str">
        <f t="shared" si="126"/>
        <v>БЕЗ ЗМІН</v>
      </c>
      <c r="H1176" s="2">
        <f>IF(G1176="НЕМАЄ МАРШРУТУ",0,O1176-'06A_Варіанти'!T1167)</f>
        <v>0</v>
      </c>
      <c r="I1176" s="2">
        <f>IFERROR(INDEX('04_Потоки'!$E:$E,MATCH(A1176,'04_Потоки'!$A:$A,0)),0)</f>
        <v>2.2389999999999999</v>
      </c>
      <c r="J1176" s="2">
        <f t="shared" si="127"/>
        <v>1</v>
      </c>
      <c r="K1176" s="2">
        <f>IF(C1176="РЦК макси",0,2*'06A_Варіанти'!T1167*J1176)</f>
        <v>833.4</v>
      </c>
      <c r="L1176" s="2">
        <f t="shared" si="128"/>
        <v>833.4</v>
      </c>
      <c r="M1176" s="2">
        <f t="shared" si="129"/>
        <v>0</v>
      </c>
      <c r="N1176" s="9">
        <f t="shared" si="130"/>
        <v>0</v>
      </c>
      <c r="O1176" s="2">
        <f>MIN(IF('07A_Конструктор'!$D$5="Так",'06A_Варіанти'!E1167,1E+99),IF('07A_Конструктор'!$D$6="Так",'06A_Варіанти'!F1167,1E+99),IF('07A_Конструктор'!$D$7="Так",'06A_Варіанти'!G1167,1E+99),IF('07A_Конструктор'!$D$8="Так",'06A_Варіанти'!H1167,1E+99),IF('07A_Конструктор'!$D$9="Так",'06A_Варіанти'!I1167,1E+99),IF('07A_Конструктор'!$D$10="Так",'06A_Варіанти'!J1167,1E+99),IF('07A_Конструктор'!$D$11="Так",'06A_Варіанти'!K1167,1E+99),IF('07A_Конструктор'!$D$12="Так",'06A_Варіанти'!L1167,1E+99),IF('07A_Конструктор'!$D$13="Так",'06A_Варіанти'!M1167,1E+99),IF('07A_Конструктор'!$D$14="Так",'06A_Варіанти'!N1167,1E+99),IF('07A_Конструктор'!$D$15="Так",'06A_Варіанти'!O1167,1E+99),IF('07A_Конструктор'!$D$16="Так",'06A_Варіанти'!P1167,1E+99),IF('07A_Конструктор'!$D$17="Так",'06A_Варіанти'!Q1167,1E+99),IF('06A_Варіанти'!R1167="",1E+99,'06A_Варіанти'!R1167))</f>
        <v>416.7</v>
      </c>
      <c r="P1176" s="2" t="str">
        <f t="shared" si="131"/>
        <v>5 т</v>
      </c>
      <c r="Q1176" s="2">
        <f t="shared" si="132"/>
        <v>14</v>
      </c>
      <c r="R1176" s="2">
        <f>IF(OR(C1176="РЦК макси",C1176="РЦЧ SKU"),"SKU-потік",IFERROR(VLOOKUP(D1176,'02_РЦ'!$A$3:$I$7,5,FALSE),0))</f>
        <v>500</v>
      </c>
      <c r="S1176" s="2" t="str">
        <f>IF(OR(C1176="РЦК макси",C1176="РЦЧ SKU"),"Не рахується в ліміт",IFERROR(VLOOKUP(D1176,'02_РЦ'!$A$3:$I$7,9,FALSE),"Немає РЦ"))</f>
        <v>В межах</v>
      </c>
    </row>
    <row r="1177" spans="1:19">
      <c r="A1177" s="2" t="str">
        <f>'06A_Варіанти'!A1168</f>
        <v>BASE_2891</v>
      </c>
      <c r="B1177" s="2" t="str">
        <f>'06A_Варіанти'!B1168</f>
        <v>TT_2891</v>
      </c>
      <c r="C1177" s="2" t="str">
        <f>'06A_Варіанти'!D1168</f>
        <v>Основний</v>
      </c>
      <c r="D1177" s="2" t="str">
        <f>'06A_Варіанти'!C1168</f>
        <v>РЦВ</v>
      </c>
      <c r="E1177" s="2" t="str">
        <f>'06A_Варіанти'!S1168</f>
        <v>DIRECT</v>
      </c>
      <c r="F1177" s="2" t="str">
        <f>IF(O1177='06A_Варіанти'!E1168,'06A_Варіанти'!E$1,IF(O1177='06A_Варіанти'!F1168,'06A_Варіанти'!F$1,IF(O1177='06A_Варіанти'!G1168,'06A_Варіанти'!G$1,IF(O1177='06A_Варіанти'!H1168,'06A_Варіанти'!H$1,IF(O1177='06A_Варіанти'!I1168,'06A_Варіанти'!I$1,IF(O1177='06A_Варіанти'!J1168,'06A_Варіанти'!J$1,IF(O1177='06A_Варіанти'!K1168,'06A_Варіанти'!K$1,IF(O1177='06A_Варіанти'!L1168,'06A_Варіанти'!L$1,IF(O1177='06A_Варіанти'!M1168,'06A_Варіанти'!M$1,IF(O1177='06A_Варіанти'!N1168,'06A_Варіанти'!N$1,IF(O1177='06A_Варіанти'!O1168,'06A_Варіанти'!O$1,IF(O1177='06A_Варіанти'!P1168,'06A_Варіанти'!P$1,IF(O1177='06A_Варіанти'!Q1168,'06A_Варіанти'!Q$1,IF(O1177='06A_Варіанти'!R1168,'06A_Варіанти'!R$1,"НЕМАЄ МАРШРУТУ"))))))))))))))</f>
        <v>DIRECT</v>
      </c>
      <c r="G1177" s="2" t="str">
        <f t="shared" si="126"/>
        <v>БЕЗ ЗМІН</v>
      </c>
      <c r="H1177" s="2">
        <f>IF(G1177="НЕМАЄ МАРШРУТУ",0,O1177-'06A_Варіанти'!T1168)</f>
        <v>0</v>
      </c>
      <c r="I1177" s="2">
        <f>IFERROR(INDEX('04_Потоки'!$E:$E,MATCH(A1177,'04_Потоки'!$A:$A,0)),0)</f>
        <v>2.2389999999999999</v>
      </c>
      <c r="J1177" s="2">
        <f t="shared" si="127"/>
        <v>1</v>
      </c>
      <c r="K1177" s="2">
        <f>IF(C1177="РЦК макси",0,2*'06A_Варіанти'!T1168*J1177)</f>
        <v>12</v>
      </c>
      <c r="L1177" s="2">
        <f t="shared" si="128"/>
        <v>12</v>
      </c>
      <c r="M1177" s="2">
        <f t="shared" si="129"/>
        <v>0</v>
      </c>
      <c r="N1177" s="9">
        <f t="shared" si="130"/>
        <v>0</v>
      </c>
      <c r="O1177" s="2">
        <f>MIN(IF('07A_Конструктор'!$D$5="Так",'06A_Варіанти'!E1168,1E+99),IF('07A_Конструктор'!$D$6="Так",'06A_Варіанти'!F1168,1E+99),IF('07A_Конструктор'!$D$7="Так",'06A_Варіанти'!G1168,1E+99),IF('07A_Конструктор'!$D$8="Так",'06A_Варіанти'!H1168,1E+99),IF('07A_Конструктор'!$D$9="Так",'06A_Варіанти'!I1168,1E+99),IF('07A_Конструктор'!$D$10="Так",'06A_Варіанти'!J1168,1E+99),IF('07A_Конструктор'!$D$11="Так",'06A_Варіанти'!K1168,1E+99),IF('07A_Конструктор'!$D$12="Так",'06A_Варіанти'!L1168,1E+99),IF('07A_Конструктор'!$D$13="Так",'06A_Варіанти'!M1168,1E+99),IF('07A_Конструктор'!$D$14="Так",'06A_Варіанти'!N1168,1E+99),IF('07A_Конструктор'!$D$15="Так",'06A_Варіанти'!O1168,1E+99),IF('07A_Конструктор'!$D$16="Так",'06A_Варіанти'!P1168,1E+99),IF('07A_Конструктор'!$D$17="Так",'06A_Варіанти'!Q1168,1E+99),IF('06A_Варіанти'!R1168="",1E+99,'06A_Варіанти'!R1168))</f>
        <v>6</v>
      </c>
      <c r="P1177" s="2" t="str">
        <f t="shared" si="131"/>
        <v>5 т</v>
      </c>
      <c r="Q1177" s="2">
        <f t="shared" si="132"/>
        <v>14</v>
      </c>
      <c r="R1177" s="2">
        <f>IF(OR(C1177="РЦК макси",C1177="РЦЧ SKU"),"SKU-потік",IFERROR(VLOOKUP(D1177,'02_РЦ'!$A$3:$I$7,5,FALSE),0))</f>
        <v>500</v>
      </c>
      <c r="S1177" s="2" t="str">
        <f>IF(OR(C1177="РЦК макси",C1177="РЦЧ SKU"),"Не рахується в ліміт",IFERROR(VLOOKUP(D1177,'02_РЦ'!$A$3:$I$7,9,FALSE),"Немає РЦ"))</f>
        <v>В межах</v>
      </c>
    </row>
    <row r="1178" spans="1:19">
      <c r="A1178" s="2" t="str">
        <f>'06A_Варіанти'!A1169</f>
        <v>BASE_2883</v>
      </c>
      <c r="B1178" s="2" t="str">
        <f>'06A_Варіанти'!B1169</f>
        <v>TT_2883</v>
      </c>
      <c r="C1178" s="2" t="str">
        <f>'06A_Варіанти'!D1169</f>
        <v>Основний</v>
      </c>
      <c r="D1178" s="2" t="str">
        <f>'06A_Варіанти'!C1169</f>
        <v>РЦВ</v>
      </c>
      <c r="E1178" s="2" t="str">
        <f>'06A_Варіанти'!S1169</f>
        <v>DIRECT</v>
      </c>
      <c r="F1178" s="2" t="str">
        <f>IF(O1178='06A_Варіанти'!E1169,'06A_Варіанти'!E$1,IF(O1178='06A_Варіанти'!F1169,'06A_Варіанти'!F$1,IF(O1178='06A_Варіанти'!G1169,'06A_Варіанти'!G$1,IF(O1178='06A_Варіанти'!H1169,'06A_Варіанти'!H$1,IF(O1178='06A_Варіанти'!I1169,'06A_Варіанти'!I$1,IF(O1178='06A_Варіанти'!J1169,'06A_Варіанти'!J$1,IF(O1178='06A_Варіанти'!K1169,'06A_Варіанти'!K$1,IF(O1178='06A_Варіанти'!L1169,'06A_Варіанти'!L$1,IF(O1178='06A_Варіанти'!M1169,'06A_Варіанти'!M$1,IF(O1178='06A_Варіанти'!N1169,'06A_Варіанти'!N$1,IF(O1178='06A_Варіанти'!O1169,'06A_Варіанти'!O$1,IF(O1178='06A_Варіанти'!P1169,'06A_Варіанти'!P$1,IF(O1178='06A_Варіанти'!Q1169,'06A_Варіанти'!Q$1,IF(O1178='06A_Варіанти'!R1169,'06A_Варіанти'!R$1,"НЕМАЄ МАРШРУТУ"))))))))))))))</f>
        <v>DIRECT</v>
      </c>
      <c r="G1178" s="2" t="str">
        <f t="shared" si="126"/>
        <v>БЕЗ ЗМІН</v>
      </c>
      <c r="H1178" s="2">
        <f>IF(G1178="НЕМАЄ МАРШРУТУ",0,O1178-'06A_Варіанти'!T1169)</f>
        <v>0</v>
      </c>
      <c r="I1178" s="2">
        <f>IFERROR(INDEX('04_Потоки'!$E:$E,MATCH(A1178,'04_Потоки'!$A:$A,0)),0)</f>
        <v>2.2389999999999999</v>
      </c>
      <c r="J1178" s="2">
        <f t="shared" si="127"/>
        <v>1</v>
      </c>
      <c r="K1178" s="2">
        <f>IF(C1178="РЦК макси",0,2*'06A_Варіанти'!T1169*J1178)</f>
        <v>460.6</v>
      </c>
      <c r="L1178" s="2">
        <f t="shared" si="128"/>
        <v>460.6</v>
      </c>
      <c r="M1178" s="2">
        <f t="shared" si="129"/>
        <v>0</v>
      </c>
      <c r="N1178" s="9">
        <f t="shared" si="130"/>
        <v>0</v>
      </c>
      <c r="O1178" s="2">
        <f>MIN(IF('07A_Конструктор'!$D$5="Так",'06A_Варіанти'!E1169,1E+99),IF('07A_Конструктор'!$D$6="Так",'06A_Варіанти'!F1169,1E+99),IF('07A_Конструктор'!$D$7="Так",'06A_Варіанти'!G1169,1E+99),IF('07A_Конструктор'!$D$8="Так",'06A_Варіанти'!H1169,1E+99),IF('07A_Конструктор'!$D$9="Так",'06A_Варіанти'!I1169,1E+99),IF('07A_Конструктор'!$D$10="Так",'06A_Варіанти'!J1169,1E+99),IF('07A_Конструктор'!$D$11="Так",'06A_Варіанти'!K1169,1E+99),IF('07A_Конструктор'!$D$12="Так",'06A_Варіанти'!L1169,1E+99),IF('07A_Конструктор'!$D$13="Так",'06A_Варіанти'!M1169,1E+99),IF('07A_Конструктор'!$D$14="Так",'06A_Варіанти'!N1169,1E+99),IF('07A_Конструктор'!$D$15="Так",'06A_Варіанти'!O1169,1E+99),IF('07A_Конструктор'!$D$16="Так",'06A_Варіанти'!P1169,1E+99),IF('07A_Конструктор'!$D$17="Так",'06A_Варіанти'!Q1169,1E+99),IF('06A_Варіанти'!R1169="",1E+99,'06A_Варіанти'!R1169))</f>
        <v>230.3</v>
      </c>
      <c r="P1178" s="2" t="str">
        <f t="shared" si="131"/>
        <v>5 т</v>
      </c>
      <c r="Q1178" s="2">
        <f t="shared" si="132"/>
        <v>14</v>
      </c>
      <c r="R1178" s="2">
        <f>IF(OR(C1178="РЦК макси",C1178="РЦЧ SKU"),"SKU-потік",IFERROR(VLOOKUP(D1178,'02_РЦ'!$A$3:$I$7,5,FALSE),0))</f>
        <v>500</v>
      </c>
      <c r="S1178" s="2" t="str">
        <f>IF(OR(C1178="РЦК макси",C1178="РЦЧ SKU"),"Не рахується в ліміт",IFERROR(VLOOKUP(D1178,'02_РЦ'!$A$3:$I$7,9,FALSE),"Немає РЦ"))</f>
        <v>В межах</v>
      </c>
    </row>
    <row r="1179" spans="1:19">
      <c r="A1179" s="2" t="str">
        <f>'06A_Варіанти'!A1170</f>
        <v>BASE_2898</v>
      </c>
      <c r="B1179" s="2" t="str">
        <f>'06A_Варіанти'!B1170</f>
        <v>TT_2898</v>
      </c>
      <c r="C1179" s="2" t="str">
        <f>'06A_Варіанти'!D1170</f>
        <v>Основний</v>
      </c>
      <c r="D1179" s="2" t="str">
        <f>'06A_Варіанти'!C1170</f>
        <v>РЦВ</v>
      </c>
      <c r="E1179" s="2" t="str">
        <f>'06A_Варіанти'!S1170</f>
        <v>DIRECT</v>
      </c>
      <c r="F1179" s="2" t="str">
        <f>IF(O1179='06A_Варіанти'!E1170,'06A_Варіанти'!E$1,IF(O1179='06A_Варіанти'!F1170,'06A_Варіанти'!F$1,IF(O1179='06A_Варіанти'!G1170,'06A_Варіанти'!G$1,IF(O1179='06A_Варіанти'!H1170,'06A_Варіанти'!H$1,IF(O1179='06A_Варіанти'!I1170,'06A_Варіанти'!I$1,IF(O1179='06A_Варіанти'!J1170,'06A_Варіанти'!J$1,IF(O1179='06A_Варіанти'!K1170,'06A_Варіанти'!K$1,IF(O1179='06A_Варіанти'!L1170,'06A_Варіанти'!L$1,IF(O1179='06A_Варіанти'!M1170,'06A_Варіанти'!M$1,IF(O1179='06A_Варіанти'!N1170,'06A_Варіанти'!N$1,IF(O1179='06A_Варіанти'!O1170,'06A_Варіанти'!O$1,IF(O1179='06A_Варіанти'!P1170,'06A_Варіанти'!P$1,IF(O1179='06A_Варіанти'!Q1170,'06A_Варіанти'!Q$1,IF(O1179='06A_Варіанти'!R1170,'06A_Варіанти'!R$1,"НЕМАЄ МАРШРУТУ"))))))))))))))</f>
        <v>DIRECT</v>
      </c>
      <c r="G1179" s="2" t="str">
        <f t="shared" si="126"/>
        <v>БЕЗ ЗМІН</v>
      </c>
      <c r="H1179" s="2">
        <f>IF(G1179="НЕМАЄ МАРШРУТУ",0,O1179-'06A_Варіанти'!T1170)</f>
        <v>0</v>
      </c>
      <c r="I1179" s="2">
        <f>IFERROR(INDEX('04_Потоки'!$E:$E,MATCH(A1179,'04_Потоки'!$A:$A,0)),0)</f>
        <v>2.2389999999999999</v>
      </c>
      <c r="J1179" s="2">
        <f t="shared" si="127"/>
        <v>1</v>
      </c>
      <c r="K1179" s="2">
        <f>IF(C1179="РЦК макси",0,2*'06A_Варіанти'!T1170*J1179)</f>
        <v>23.6</v>
      </c>
      <c r="L1179" s="2">
        <f t="shared" si="128"/>
        <v>23.6</v>
      </c>
      <c r="M1179" s="2">
        <f t="shared" si="129"/>
        <v>0</v>
      </c>
      <c r="N1179" s="9">
        <f t="shared" si="130"/>
        <v>0</v>
      </c>
      <c r="O1179" s="2">
        <f>MIN(IF('07A_Конструктор'!$D$5="Так",'06A_Варіанти'!E1170,1E+99),IF('07A_Конструктор'!$D$6="Так",'06A_Варіанти'!F1170,1E+99),IF('07A_Конструктор'!$D$7="Так",'06A_Варіанти'!G1170,1E+99),IF('07A_Конструктор'!$D$8="Так",'06A_Варіанти'!H1170,1E+99),IF('07A_Конструктор'!$D$9="Так",'06A_Варіанти'!I1170,1E+99),IF('07A_Конструктор'!$D$10="Так",'06A_Варіанти'!J1170,1E+99),IF('07A_Конструктор'!$D$11="Так",'06A_Варіанти'!K1170,1E+99),IF('07A_Конструктор'!$D$12="Так",'06A_Варіанти'!L1170,1E+99),IF('07A_Конструктор'!$D$13="Так",'06A_Варіанти'!M1170,1E+99),IF('07A_Конструктор'!$D$14="Так",'06A_Варіанти'!N1170,1E+99),IF('07A_Конструктор'!$D$15="Так",'06A_Варіанти'!O1170,1E+99),IF('07A_Конструктор'!$D$16="Так",'06A_Варіанти'!P1170,1E+99),IF('07A_Конструктор'!$D$17="Так",'06A_Варіанти'!Q1170,1E+99),IF('06A_Варіанти'!R1170="",1E+99,'06A_Варіанти'!R1170))</f>
        <v>11.8</v>
      </c>
      <c r="P1179" s="2" t="str">
        <f t="shared" si="131"/>
        <v>5 т</v>
      </c>
      <c r="Q1179" s="2">
        <f t="shared" si="132"/>
        <v>14</v>
      </c>
      <c r="R1179" s="2">
        <f>IF(OR(C1179="РЦК макси",C1179="РЦЧ SKU"),"SKU-потік",IFERROR(VLOOKUP(D1179,'02_РЦ'!$A$3:$I$7,5,FALSE),0))</f>
        <v>500</v>
      </c>
      <c r="S1179" s="2" t="str">
        <f>IF(OR(C1179="РЦК макси",C1179="РЦЧ SKU"),"Не рахується в ліміт",IFERROR(VLOOKUP(D1179,'02_РЦ'!$A$3:$I$7,9,FALSE),"Немає РЦ"))</f>
        <v>В межах</v>
      </c>
    </row>
    <row r="1180" spans="1:19">
      <c r="A1180" s="2" t="str">
        <f>'06A_Варіанти'!A1171</f>
        <v>BASE_2904</v>
      </c>
      <c r="B1180" s="2" t="str">
        <f>'06A_Варіанти'!B1171</f>
        <v>TT_2904</v>
      </c>
      <c r="C1180" s="2" t="str">
        <f>'06A_Варіанти'!D1171</f>
        <v>Основний</v>
      </c>
      <c r="D1180" s="2" t="str">
        <f>'06A_Варіанти'!C1171</f>
        <v>РЦВ</v>
      </c>
      <c r="E1180" s="2" t="str">
        <f>'06A_Варіанти'!S1171</f>
        <v>DIRECT</v>
      </c>
      <c r="F1180" s="2" t="str">
        <f>IF(O1180='06A_Варіанти'!E1171,'06A_Варіанти'!E$1,IF(O1180='06A_Варіанти'!F1171,'06A_Варіанти'!F$1,IF(O1180='06A_Варіанти'!G1171,'06A_Варіанти'!G$1,IF(O1180='06A_Варіанти'!H1171,'06A_Варіанти'!H$1,IF(O1180='06A_Варіанти'!I1171,'06A_Варіанти'!I$1,IF(O1180='06A_Варіанти'!J1171,'06A_Варіанти'!J$1,IF(O1180='06A_Варіанти'!K1171,'06A_Варіанти'!K$1,IF(O1180='06A_Варіанти'!L1171,'06A_Варіанти'!L$1,IF(O1180='06A_Варіанти'!M1171,'06A_Варіанти'!M$1,IF(O1180='06A_Варіанти'!N1171,'06A_Варіанти'!N$1,IF(O1180='06A_Варіанти'!O1171,'06A_Варіанти'!O$1,IF(O1180='06A_Варіанти'!P1171,'06A_Варіанти'!P$1,IF(O1180='06A_Варіанти'!Q1171,'06A_Варіанти'!Q$1,IF(O1180='06A_Варіанти'!R1171,'06A_Варіанти'!R$1,"НЕМАЄ МАРШРУТУ"))))))))))))))</f>
        <v>DIRECT</v>
      </c>
      <c r="G1180" s="2" t="str">
        <f t="shared" si="126"/>
        <v>БЕЗ ЗМІН</v>
      </c>
      <c r="H1180" s="2">
        <f>IF(G1180="НЕМАЄ МАРШРУТУ",0,O1180-'06A_Варіанти'!T1171)</f>
        <v>0</v>
      </c>
      <c r="I1180" s="2">
        <f>IFERROR(INDEX('04_Потоки'!$E:$E,MATCH(A1180,'04_Потоки'!$A:$A,0)),0)</f>
        <v>2.2389999999999999</v>
      </c>
      <c r="J1180" s="2">
        <f t="shared" si="127"/>
        <v>1</v>
      </c>
      <c r="K1180" s="2">
        <f>IF(C1180="РЦК макси",0,2*'06A_Варіанти'!T1171*J1180)</f>
        <v>163</v>
      </c>
      <c r="L1180" s="2">
        <f t="shared" si="128"/>
        <v>163</v>
      </c>
      <c r="M1180" s="2">
        <f t="shared" si="129"/>
        <v>0</v>
      </c>
      <c r="N1180" s="9">
        <f t="shared" si="130"/>
        <v>0</v>
      </c>
      <c r="O1180" s="2">
        <f>MIN(IF('07A_Конструктор'!$D$5="Так",'06A_Варіанти'!E1171,1E+99),IF('07A_Конструктор'!$D$6="Так",'06A_Варіанти'!F1171,1E+99),IF('07A_Конструктор'!$D$7="Так",'06A_Варіанти'!G1171,1E+99),IF('07A_Конструктор'!$D$8="Так",'06A_Варіанти'!H1171,1E+99),IF('07A_Конструктор'!$D$9="Так",'06A_Варіанти'!I1171,1E+99),IF('07A_Конструктор'!$D$10="Так",'06A_Варіанти'!J1171,1E+99),IF('07A_Конструктор'!$D$11="Так",'06A_Варіанти'!K1171,1E+99),IF('07A_Конструктор'!$D$12="Так",'06A_Варіанти'!L1171,1E+99),IF('07A_Конструктор'!$D$13="Так",'06A_Варіанти'!M1171,1E+99),IF('07A_Конструктор'!$D$14="Так",'06A_Варіанти'!N1171,1E+99),IF('07A_Конструктор'!$D$15="Так",'06A_Варіанти'!O1171,1E+99),IF('07A_Конструктор'!$D$16="Так",'06A_Варіанти'!P1171,1E+99),IF('07A_Конструктор'!$D$17="Так",'06A_Варіанти'!Q1171,1E+99),IF('06A_Варіанти'!R1171="",1E+99,'06A_Варіанти'!R1171))</f>
        <v>81.5</v>
      </c>
      <c r="P1180" s="2" t="str">
        <f t="shared" si="131"/>
        <v>5 т</v>
      </c>
      <c r="Q1180" s="2">
        <f t="shared" si="132"/>
        <v>14</v>
      </c>
      <c r="R1180" s="2">
        <f>IF(OR(C1180="РЦК макси",C1180="РЦЧ SKU"),"SKU-потік",IFERROR(VLOOKUP(D1180,'02_РЦ'!$A$3:$I$7,5,FALSE),0))</f>
        <v>500</v>
      </c>
      <c r="S1180" s="2" t="str">
        <f>IF(OR(C1180="РЦК макси",C1180="РЦЧ SKU"),"Не рахується в ліміт",IFERROR(VLOOKUP(D1180,'02_РЦ'!$A$3:$I$7,9,FALSE),"Немає РЦ"))</f>
        <v>В межах</v>
      </c>
    </row>
    <row r="1181" spans="1:19">
      <c r="A1181" s="2" t="str">
        <f>'06A_Варіанти'!A1172</f>
        <v>BASE_2908</v>
      </c>
      <c r="B1181" s="2" t="str">
        <f>'06A_Варіанти'!B1172</f>
        <v>TT_2908</v>
      </c>
      <c r="C1181" s="2" t="str">
        <f>'06A_Варіанти'!D1172</f>
        <v>Основний</v>
      </c>
      <c r="D1181" s="2" t="str">
        <f>'06A_Варіанти'!C1172</f>
        <v>РЦВ</v>
      </c>
      <c r="E1181" s="2" t="str">
        <f>'06A_Варіанти'!S1172</f>
        <v>DIRECT</v>
      </c>
      <c r="F1181" s="2" t="str">
        <f>IF(O1181='06A_Варіанти'!E1172,'06A_Варіанти'!E$1,IF(O1181='06A_Варіанти'!F1172,'06A_Варіанти'!F$1,IF(O1181='06A_Варіанти'!G1172,'06A_Варіанти'!G$1,IF(O1181='06A_Варіанти'!H1172,'06A_Варіанти'!H$1,IF(O1181='06A_Варіанти'!I1172,'06A_Варіанти'!I$1,IF(O1181='06A_Варіанти'!J1172,'06A_Варіанти'!J$1,IF(O1181='06A_Варіанти'!K1172,'06A_Варіанти'!K$1,IF(O1181='06A_Варіанти'!L1172,'06A_Варіанти'!L$1,IF(O1181='06A_Варіанти'!M1172,'06A_Варіанти'!M$1,IF(O1181='06A_Варіанти'!N1172,'06A_Варіанти'!N$1,IF(O1181='06A_Варіанти'!O1172,'06A_Варіанти'!O$1,IF(O1181='06A_Варіанти'!P1172,'06A_Варіанти'!P$1,IF(O1181='06A_Варіанти'!Q1172,'06A_Варіанти'!Q$1,IF(O1181='06A_Варіанти'!R1172,'06A_Варіанти'!R$1,"НЕМАЄ МАРШРУТУ"))))))))))))))</f>
        <v>DIRECT</v>
      </c>
      <c r="G1181" s="2" t="str">
        <f t="shared" si="126"/>
        <v>БЕЗ ЗМІН</v>
      </c>
      <c r="H1181" s="2">
        <f>IF(G1181="НЕМАЄ МАРШРУТУ",0,O1181-'06A_Варіанти'!T1172)</f>
        <v>0</v>
      </c>
      <c r="I1181" s="2">
        <f>IFERROR(INDEX('04_Потоки'!$E:$E,MATCH(A1181,'04_Потоки'!$A:$A,0)),0)</f>
        <v>2.2389999999999999</v>
      </c>
      <c r="J1181" s="2">
        <f t="shared" si="127"/>
        <v>1</v>
      </c>
      <c r="K1181" s="2">
        <f>IF(C1181="РЦК макси",0,2*'06A_Варіанти'!T1172*J1181)</f>
        <v>465.4</v>
      </c>
      <c r="L1181" s="2">
        <f t="shared" si="128"/>
        <v>465.4</v>
      </c>
      <c r="M1181" s="2">
        <f t="shared" si="129"/>
        <v>0</v>
      </c>
      <c r="N1181" s="9">
        <f t="shared" si="130"/>
        <v>0</v>
      </c>
      <c r="O1181" s="2">
        <f>MIN(IF('07A_Конструктор'!$D$5="Так",'06A_Варіанти'!E1172,1E+99),IF('07A_Конструктор'!$D$6="Так",'06A_Варіанти'!F1172,1E+99),IF('07A_Конструктор'!$D$7="Так",'06A_Варіанти'!G1172,1E+99),IF('07A_Конструктор'!$D$8="Так",'06A_Варіанти'!H1172,1E+99),IF('07A_Конструктор'!$D$9="Так",'06A_Варіанти'!I1172,1E+99),IF('07A_Конструктор'!$D$10="Так",'06A_Варіанти'!J1172,1E+99),IF('07A_Конструктор'!$D$11="Так",'06A_Варіанти'!K1172,1E+99),IF('07A_Конструктор'!$D$12="Так",'06A_Варіанти'!L1172,1E+99),IF('07A_Конструктор'!$D$13="Так",'06A_Варіанти'!M1172,1E+99),IF('07A_Конструктор'!$D$14="Так",'06A_Варіанти'!N1172,1E+99),IF('07A_Конструктор'!$D$15="Так",'06A_Варіанти'!O1172,1E+99),IF('07A_Конструктор'!$D$16="Так",'06A_Варіанти'!P1172,1E+99),IF('07A_Конструктор'!$D$17="Так",'06A_Варіанти'!Q1172,1E+99),IF('06A_Варіанти'!R1172="",1E+99,'06A_Варіанти'!R1172))</f>
        <v>232.7</v>
      </c>
      <c r="P1181" s="2" t="str">
        <f t="shared" si="131"/>
        <v>5 т</v>
      </c>
      <c r="Q1181" s="2">
        <f t="shared" si="132"/>
        <v>14</v>
      </c>
      <c r="R1181" s="2">
        <f>IF(OR(C1181="РЦК макси",C1181="РЦЧ SKU"),"SKU-потік",IFERROR(VLOOKUP(D1181,'02_РЦ'!$A$3:$I$7,5,FALSE),0))</f>
        <v>500</v>
      </c>
      <c r="S1181" s="2" t="str">
        <f>IF(OR(C1181="РЦК макси",C1181="РЦЧ SKU"),"Не рахується в ліміт",IFERROR(VLOOKUP(D1181,'02_РЦ'!$A$3:$I$7,9,FALSE),"Немає РЦ"))</f>
        <v>В межах</v>
      </c>
    </row>
    <row r="1182" spans="1:19">
      <c r="A1182" s="2" t="str">
        <f>'06A_Варіанти'!A1173</f>
        <v>BASE_2911</v>
      </c>
      <c r="B1182" s="2" t="str">
        <f>'06A_Варіанти'!B1173</f>
        <v>TT_2911</v>
      </c>
      <c r="C1182" s="2" t="str">
        <f>'06A_Варіанти'!D1173</f>
        <v>Основний</v>
      </c>
      <c r="D1182" s="2" t="str">
        <f>'06A_Варіанти'!C1173</f>
        <v>РЦВ</v>
      </c>
      <c r="E1182" s="2" t="str">
        <f>'06A_Варіанти'!S1173</f>
        <v>DIRECT</v>
      </c>
      <c r="F1182" s="2" t="str">
        <f>IF(O1182='06A_Варіанти'!E1173,'06A_Варіанти'!E$1,IF(O1182='06A_Варіанти'!F1173,'06A_Варіанти'!F$1,IF(O1182='06A_Варіанти'!G1173,'06A_Варіанти'!G$1,IF(O1182='06A_Варіанти'!H1173,'06A_Варіанти'!H$1,IF(O1182='06A_Варіанти'!I1173,'06A_Варіанти'!I$1,IF(O1182='06A_Варіанти'!J1173,'06A_Варіанти'!J$1,IF(O1182='06A_Варіанти'!K1173,'06A_Варіанти'!K$1,IF(O1182='06A_Варіанти'!L1173,'06A_Варіанти'!L$1,IF(O1182='06A_Варіанти'!M1173,'06A_Варіанти'!M$1,IF(O1182='06A_Варіанти'!N1173,'06A_Варіанти'!N$1,IF(O1182='06A_Варіанти'!O1173,'06A_Варіанти'!O$1,IF(O1182='06A_Варіанти'!P1173,'06A_Варіанти'!P$1,IF(O1182='06A_Варіанти'!Q1173,'06A_Варіанти'!Q$1,IF(O1182='06A_Варіанти'!R1173,'06A_Варіанти'!R$1,"НЕМАЄ МАРШРУТУ"))))))))))))))</f>
        <v>DIRECT</v>
      </c>
      <c r="G1182" s="2" t="str">
        <f t="shared" si="126"/>
        <v>БЕЗ ЗМІН</v>
      </c>
      <c r="H1182" s="2">
        <f>IF(G1182="НЕМАЄ МАРШРУТУ",0,O1182-'06A_Варіанти'!T1173)</f>
        <v>0</v>
      </c>
      <c r="I1182" s="2">
        <f>IFERROR(INDEX('04_Потоки'!$E:$E,MATCH(A1182,'04_Потоки'!$A:$A,0)),0)</f>
        <v>2.2389999999999999</v>
      </c>
      <c r="J1182" s="2">
        <f t="shared" si="127"/>
        <v>1</v>
      </c>
      <c r="K1182" s="2">
        <f>IF(C1182="РЦК макси",0,2*'06A_Варіанти'!T1173*J1182)</f>
        <v>849.6</v>
      </c>
      <c r="L1182" s="2">
        <f t="shared" si="128"/>
        <v>849.6</v>
      </c>
      <c r="M1182" s="2">
        <f t="shared" si="129"/>
        <v>0</v>
      </c>
      <c r="N1182" s="9">
        <f t="shared" si="130"/>
        <v>0</v>
      </c>
      <c r="O1182" s="2">
        <f>MIN(IF('07A_Конструктор'!$D$5="Так",'06A_Варіанти'!E1173,1E+99),IF('07A_Конструктор'!$D$6="Так",'06A_Варіанти'!F1173,1E+99),IF('07A_Конструктор'!$D$7="Так",'06A_Варіанти'!G1173,1E+99),IF('07A_Конструктор'!$D$8="Так",'06A_Варіанти'!H1173,1E+99),IF('07A_Конструктор'!$D$9="Так",'06A_Варіанти'!I1173,1E+99),IF('07A_Конструктор'!$D$10="Так",'06A_Варіанти'!J1173,1E+99),IF('07A_Конструктор'!$D$11="Так",'06A_Варіанти'!K1173,1E+99),IF('07A_Конструктор'!$D$12="Так",'06A_Варіанти'!L1173,1E+99),IF('07A_Конструктор'!$D$13="Так",'06A_Варіанти'!M1173,1E+99),IF('07A_Конструктор'!$D$14="Так",'06A_Варіанти'!N1173,1E+99),IF('07A_Конструктор'!$D$15="Так",'06A_Варіанти'!O1173,1E+99),IF('07A_Конструктор'!$D$16="Так",'06A_Варіанти'!P1173,1E+99),IF('07A_Конструктор'!$D$17="Так",'06A_Варіанти'!Q1173,1E+99),IF('06A_Варіанти'!R1173="",1E+99,'06A_Варіанти'!R1173))</f>
        <v>424.8</v>
      </c>
      <c r="P1182" s="2" t="str">
        <f t="shared" si="131"/>
        <v>5 т</v>
      </c>
      <c r="Q1182" s="2">
        <f t="shared" si="132"/>
        <v>14</v>
      </c>
      <c r="R1182" s="2">
        <f>IF(OR(C1182="РЦК макси",C1182="РЦЧ SKU"),"SKU-потік",IFERROR(VLOOKUP(D1182,'02_РЦ'!$A$3:$I$7,5,FALSE),0))</f>
        <v>500</v>
      </c>
      <c r="S1182" s="2" t="str">
        <f>IF(OR(C1182="РЦК макси",C1182="РЦЧ SKU"),"Не рахується в ліміт",IFERROR(VLOOKUP(D1182,'02_РЦ'!$A$3:$I$7,9,FALSE),"Немає РЦ"))</f>
        <v>В межах</v>
      </c>
    </row>
    <row r="1183" spans="1:19">
      <c r="A1183" s="2" t="str">
        <f>'06A_Варіанти'!A1174</f>
        <v>BASE_2915</v>
      </c>
      <c r="B1183" s="2" t="str">
        <f>'06A_Варіанти'!B1174</f>
        <v>TT_2915</v>
      </c>
      <c r="C1183" s="2" t="str">
        <f>'06A_Варіанти'!D1174</f>
        <v>Основний</v>
      </c>
      <c r="D1183" s="2" t="str">
        <f>'06A_Варіанти'!C1174</f>
        <v>РЦВ</v>
      </c>
      <c r="E1183" s="2" t="str">
        <f>'06A_Варіанти'!S1174</f>
        <v>DIRECT</v>
      </c>
      <c r="F1183" s="2" t="str">
        <f>IF(O1183='06A_Варіанти'!E1174,'06A_Варіанти'!E$1,IF(O1183='06A_Варіанти'!F1174,'06A_Варіанти'!F$1,IF(O1183='06A_Варіанти'!G1174,'06A_Варіанти'!G$1,IF(O1183='06A_Варіанти'!H1174,'06A_Варіанти'!H$1,IF(O1183='06A_Варіанти'!I1174,'06A_Варіанти'!I$1,IF(O1183='06A_Варіанти'!J1174,'06A_Варіанти'!J$1,IF(O1183='06A_Варіанти'!K1174,'06A_Варіанти'!K$1,IF(O1183='06A_Варіанти'!L1174,'06A_Варіанти'!L$1,IF(O1183='06A_Варіанти'!M1174,'06A_Варіанти'!M$1,IF(O1183='06A_Варіанти'!N1174,'06A_Варіанти'!N$1,IF(O1183='06A_Варіанти'!O1174,'06A_Варіанти'!O$1,IF(O1183='06A_Варіанти'!P1174,'06A_Варіанти'!P$1,IF(O1183='06A_Варіанти'!Q1174,'06A_Варіанти'!Q$1,IF(O1183='06A_Варіанти'!R1174,'06A_Варіанти'!R$1,"НЕМАЄ МАРШРУТУ"))))))))))))))</f>
        <v>DIRECT</v>
      </c>
      <c r="G1183" s="2" t="str">
        <f t="shared" si="126"/>
        <v>БЕЗ ЗМІН</v>
      </c>
      <c r="H1183" s="2">
        <f>IF(G1183="НЕМАЄ МАРШРУТУ",0,O1183-'06A_Варіанти'!T1174)</f>
        <v>0</v>
      </c>
      <c r="I1183" s="2">
        <f>IFERROR(INDEX('04_Потоки'!$E:$E,MATCH(A1183,'04_Потоки'!$A:$A,0)),0)</f>
        <v>2.2389999999999999</v>
      </c>
      <c r="J1183" s="2">
        <f t="shared" si="127"/>
        <v>1</v>
      </c>
      <c r="K1183" s="2">
        <f>IF(C1183="РЦК макси",0,2*'06A_Варіанти'!T1174*J1183)</f>
        <v>679.8</v>
      </c>
      <c r="L1183" s="2">
        <f t="shared" si="128"/>
        <v>679.8</v>
      </c>
      <c r="M1183" s="2">
        <f t="shared" si="129"/>
        <v>0</v>
      </c>
      <c r="N1183" s="9">
        <f t="shared" si="130"/>
        <v>0</v>
      </c>
      <c r="O1183" s="2">
        <f>MIN(IF('07A_Конструктор'!$D$5="Так",'06A_Варіанти'!E1174,1E+99),IF('07A_Конструктор'!$D$6="Так",'06A_Варіанти'!F1174,1E+99),IF('07A_Конструктор'!$D$7="Так",'06A_Варіанти'!G1174,1E+99),IF('07A_Конструктор'!$D$8="Так",'06A_Варіанти'!H1174,1E+99),IF('07A_Конструктор'!$D$9="Так",'06A_Варіанти'!I1174,1E+99),IF('07A_Конструктор'!$D$10="Так",'06A_Варіанти'!J1174,1E+99),IF('07A_Конструктор'!$D$11="Так",'06A_Варіанти'!K1174,1E+99),IF('07A_Конструктор'!$D$12="Так",'06A_Варіанти'!L1174,1E+99),IF('07A_Конструктор'!$D$13="Так",'06A_Варіанти'!M1174,1E+99),IF('07A_Конструктор'!$D$14="Так",'06A_Варіанти'!N1174,1E+99),IF('07A_Конструктор'!$D$15="Так",'06A_Варіанти'!O1174,1E+99),IF('07A_Конструктор'!$D$16="Так",'06A_Варіанти'!P1174,1E+99),IF('07A_Конструктор'!$D$17="Так",'06A_Варіанти'!Q1174,1E+99),IF('06A_Варіанти'!R1174="",1E+99,'06A_Варіанти'!R1174))</f>
        <v>339.9</v>
      </c>
      <c r="P1183" s="2" t="str">
        <f t="shared" si="131"/>
        <v>5 т</v>
      </c>
      <c r="Q1183" s="2">
        <f t="shared" si="132"/>
        <v>14</v>
      </c>
      <c r="R1183" s="2">
        <f>IF(OR(C1183="РЦК макси",C1183="РЦЧ SKU"),"SKU-потік",IFERROR(VLOOKUP(D1183,'02_РЦ'!$A$3:$I$7,5,FALSE),0))</f>
        <v>500</v>
      </c>
      <c r="S1183" s="2" t="str">
        <f>IF(OR(C1183="РЦК макси",C1183="РЦЧ SKU"),"Не рахується в ліміт",IFERROR(VLOOKUP(D1183,'02_РЦ'!$A$3:$I$7,9,FALSE),"Немає РЦ"))</f>
        <v>В межах</v>
      </c>
    </row>
    <row r="1184" spans="1:19">
      <c r="A1184" s="2" t="str">
        <f>'06A_Варіанти'!A1175</f>
        <v>BASE_2917</v>
      </c>
      <c r="B1184" s="2" t="str">
        <f>'06A_Варіанти'!B1175</f>
        <v>TT_2917</v>
      </c>
      <c r="C1184" s="2" t="str">
        <f>'06A_Варіанти'!D1175</f>
        <v>Основний</v>
      </c>
      <c r="D1184" s="2" t="str">
        <f>'06A_Варіанти'!C1175</f>
        <v>РЦВ</v>
      </c>
      <c r="E1184" s="2" t="str">
        <f>'06A_Варіанти'!S1175</f>
        <v>DIRECT</v>
      </c>
      <c r="F1184" s="2" t="str">
        <f>IF(O1184='06A_Варіанти'!E1175,'06A_Варіанти'!E$1,IF(O1184='06A_Варіанти'!F1175,'06A_Варіанти'!F$1,IF(O1184='06A_Варіанти'!G1175,'06A_Варіанти'!G$1,IF(O1184='06A_Варіанти'!H1175,'06A_Варіанти'!H$1,IF(O1184='06A_Варіанти'!I1175,'06A_Варіанти'!I$1,IF(O1184='06A_Варіанти'!J1175,'06A_Варіанти'!J$1,IF(O1184='06A_Варіанти'!K1175,'06A_Варіанти'!K$1,IF(O1184='06A_Варіанти'!L1175,'06A_Варіанти'!L$1,IF(O1184='06A_Варіанти'!M1175,'06A_Варіанти'!M$1,IF(O1184='06A_Варіанти'!N1175,'06A_Варіанти'!N$1,IF(O1184='06A_Варіанти'!O1175,'06A_Варіанти'!O$1,IF(O1184='06A_Варіанти'!P1175,'06A_Варіанти'!P$1,IF(O1184='06A_Варіанти'!Q1175,'06A_Варіанти'!Q$1,IF(O1184='06A_Варіанти'!R1175,'06A_Варіанти'!R$1,"НЕМАЄ МАРШРУТУ"))))))))))))))</f>
        <v>DIRECT</v>
      </c>
      <c r="G1184" s="2" t="str">
        <f t="shared" si="126"/>
        <v>БЕЗ ЗМІН</v>
      </c>
      <c r="H1184" s="2">
        <f>IF(G1184="НЕМАЄ МАРШРУТУ",0,O1184-'06A_Варіанти'!T1175)</f>
        <v>0</v>
      </c>
      <c r="I1184" s="2">
        <f>IFERROR(INDEX('04_Потоки'!$E:$E,MATCH(A1184,'04_Потоки'!$A:$A,0)),0)</f>
        <v>2.2389999999999999</v>
      </c>
      <c r="J1184" s="2">
        <f t="shared" si="127"/>
        <v>1</v>
      </c>
      <c r="K1184" s="2">
        <f>IF(C1184="РЦК макси",0,2*'06A_Варіанти'!T1175*J1184)</f>
        <v>832.8</v>
      </c>
      <c r="L1184" s="2">
        <f t="shared" si="128"/>
        <v>832.8</v>
      </c>
      <c r="M1184" s="2">
        <f t="shared" si="129"/>
        <v>0</v>
      </c>
      <c r="N1184" s="9">
        <f t="shared" si="130"/>
        <v>0</v>
      </c>
      <c r="O1184" s="2">
        <f>MIN(IF('07A_Конструктор'!$D$5="Так",'06A_Варіанти'!E1175,1E+99),IF('07A_Конструктор'!$D$6="Так",'06A_Варіанти'!F1175,1E+99),IF('07A_Конструктор'!$D$7="Так",'06A_Варіанти'!G1175,1E+99),IF('07A_Конструктор'!$D$8="Так",'06A_Варіанти'!H1175,1E+99),IF('07A_Конструктор'!$D$9="Так",'06A_Варіанти'!I1175,1E+99),IF('07A_Конструктор'!$D$10="Так",'06A_Варіанти'!J1175,1E+99),IF('07A_Конструктор'!$D$11="Так",'06A_Варіанти'!K1175,1E+99),IF('07A_Конструктор'!$D$12="Так",'06A_Варіанти'!L1175,1E+99),IF('07A_Конструктор'!$D$13="Так",'06A_Варіанти'!M1175,1E+99),IF('07A_Конструктор'!$D$14="Так",'06A_Варіанти'!N1175,1E+99),IF('07A_Конструктор'!$D$15="Так",'06A_Варіанти'!O1175,1E+99),IF('07A_Конструктор'!$D$16="Так",'06A_Варіанти'!P1175,1E+99),IF('07A_Конструктор'!$D$17="Так",'06A_Варіанти'!Q1175,1E+99),IF('06A_Варіанти'!R1175="",1E+99,'06A_Варіанти'!R1175))</f>
        <v>416.4</v>
      </c>
      <c r="P1184" s="2" t="str">
        <f t="shared" si="131"/>
        <v>5 т</v>
      </c>
      <c r="Q1184" s="2">
        <f t="shared" si="132"/>
        <v>14</v>
      </c>
      <c r="R1184" s="2">
        <f>IF(OR(C1184="РЦК макси",C1184="РЦЧ SKU"),"SKU-потік",IFERROR(VLOOKUP(D1184,'02_РЦ'!$A$3:$I$7,5,FALSE),0))</f>
        <v>500</v>
      </c>
      <c r="S1184" s="2" t="str">
        <f>IF(OR(C1184="РЦК макси",C1184="РЦЧ SKU"),"Не рахується в ліміт",IFERROR(VLOOKUP(D1184,'02_РЦ'!$A$3:$I$7,9,FALSE),"Немає РЦ"))</f>
        <v>В межах</v>
      </c>
    </row>
    <row r="1185" spans="1:19">
      <c r="A1185" s="2" t="str">
        <f>'06A_Варіанти'!A1176</f>
        <v>BASE_2924</v>
      </c>
      <c r="B1185" s="2" t="str">
        <f>'06A_Варіанти'!B1176</f>
        <v>TT_2924</v>
      </c>
      <c r="C1185" s="2" t="str">
        <f>'06A_Варіанти'!D1176</f>
        <v>Основний</v>
      </c>
      <c r="D1185" s="2" t="str">
        <f>'06A_Варіанти'!C1176</f>
        <v>РЦВ</v>
      </c>
      <c r="E1185" s="2" t="str">
        <f>'06A_Варіанти'!S1176</f>
        <v>DIRECT</v>
      </c>
      <c r="F1185" s="2" t="str">
        <f>IF(O1185='06A_Варіанти'!E1176,'06A_Варіанти'!E$1,IF(O1185='06A_Варіанти'!F1176,'06A_Варіанти'!F$1,IF(O1185='06A_Варіанти'!G1176,'06A_Варіанти'!G$1,IF(O1185='06A_Варіанти'!H1176,'06A_Варіанти'!H$1,IF(O1185='06A_Варіанти'!I1176,'06A_Варіанти'!I$1,IF(O1185='06A_Варіанти'!J1176,'06A_Варіанти'!J$1,IF(O1185='06A_Варіанти'!K1176,'06A_Варіанти'!K$1,IF(O1185='06A_Варіанти'!L1176,'06A_Варіанти'!L$1,IF(O1185='06A_Варіанти'!M1176,'06A_Варіанти'!M$1,IF(O1185='06A_Варіанти'!N1176,'06A_Варіанти'!N$1,IF(O1185='06A_Варіанти'!O1176,'06A_Варіанти'!O$1,IF(O1185='06A_Варіанти'!P1176,'06A_Варіанти'!P$1,IF(O1185='06A_Варіанти'!Q1176,'06A_Варіанти'!Q$1,IF(O1185='06A_Варіанти'!R1176,'06A_Варіанти'!R$1,"НЕМАЄ МАРШРУТУ"))))))))))))))</f>
        <v>DIRECT</v>
      </c>
      <c r="G1185" s="2" t="str">
        <f t="shared" si="126"/>
        <v>БЕЗ ЗМІН</v>
      </c>
      <c r="H1185" s="2">
        <f>IF(G1185="НЕМАЄ МАРШРУТУ",0,O1185-'06A_Варіанти'!T1176)</f>
        <v>0</v>
      </c>
      <c r="I1185" s="2">
        <f>IFERROR(INDEX('04_Потоки'!$E:$E,MATCH(A1185,'04_Потоки'!$A:$A,0)),0)</f>
        <v>2.2389999999999999</v>
      </c>
      <c r="J1185" s="2">
        <f t="shared" si="127"/>
        <v>1</v>
      </c>
      <c r="K1185" s="2">
        <f>IF(C1185="РЦК макси",0,2*'06A_Варіанти'!T1176*J1185)</f>
        <v>294</v>
      </c>
      <c r="L1185" s="2">
        <f t="shared" si="128"/>
        <v>294</v>
      </c>
      <c r="M1185" s="2">
        <f t="shared" si="129"/>
        <v>0</v>
      </c>
      <c r="N1185" s="9">
        <f t="shared" si="130"/>
        <v>0</v>
      </c>
      <c r="O1185" s="2">
        <f>MIN(IF('07A_Конструктор'!$D$5="Так",'06A_Варіанти'!E1176,1E+99),IF('07A_Конструктор'!$D$6="Так",'06A_Варіанти'!F1176,1E+99),IF('07A_Конструктор'!$D$7="Так",'06A_Варіанти'!G1176,1E+99),IF('07A_Конструктор'!$D$8="Так",'06A_Варіанти'!H1176,1E+99),IF('07A_Конструктор'!$D$9="Так",'06A_Варіанти'!I1176,1E+99),IF('07A_Конструктор'!$D$10="Так",'06A_Варіанти'!J1176,1E+99),IF('07A_Конструктор'!$D$11="Так",'06A_Варіанти'!K1176,1E+99),IF('07A_Конструктор'!$D$12="Так",'06A_Варіанти'!L1176,1E+99),IF('07A_Конструктор'!$D$13="Так",'06A_Варіанти'!M1176,1E+99),IF('07A_Конструктор'!$D$14="Так",'06A_Варіанти'!N1176,1E+99),IF('07A_Конструктор'!$D$15="Так",'06A_Варіанти'!O1176,1E+99),IF('07A_Конструктор'!$D$16="Так",'06A_Варіанти'!P1176,1E+99),IF('07A_Конструктор'!$D$17="Так",'06A_Варіанти'!Q1176,1E+99),IF('06A_Варіанти'!R1176="",1E+99,'06A_Варіанти'!R1176))</f>
        <v>147</v>
      </c>
      <c r="P1185" s="2" t="str">
        <f t="shared" si="131"/>
        <v>5 т</v>
      </c>
      <c r="Q1185" s="2">
        <f t="shared" si="132"/>
        <v>14</v>
      </c>
      <c r="R1185" s="2">
        <f>IF(OR(C1185="РЦК макси",C1185="РЦЧ SKU"),"SKU-потік",IFERROR(VLOOKUP(D1185,'02_РЦ'!$A$3:$I$7,5,FALSE),0))</f>
        <v>500</v>
      </c>
      <c r="S1185" s="2" t="str">
        <f>IF(OR(C1185="РЦК макси",C1185="РЦЧ SKU"),"Не рахується в ліміт",IFERROR(VLOOKUP(D1185,'02_РЦ'!$A$3:$I$7,9,FALSE),"Немає РЦ"))</f>
        <v>В межах</v>
      </c>
    </row>
    <row r="1186" spans="1:19">
      <c r="A1186" s="2" t="str">
        <f>'06A_Варіанти'!A1177</f>
        <v>BASE_2927</v>
      </c>
      <c r="B1186" s="2" t="str">
        <f>'06A_Варіанти'!B1177</f>
        <v>TT_2927</v>
      </c>
      <c r="C1186" s="2" t="str">
        <f>'06A_Варіанти'!D1177</f>
        <v>Основний</v>
      </c>
      <c r="D1186" s="2" t="str">
        <f>'06A_Варіанти'!C1177</f>
        <v>РЦВ</v>
      </c>
      <c r="E1186" s="2" t="str">
        <f>'06A_Варіанти'!S1177</f>
        <v>DIRECT</v>
      </c>
      <c r="F1186" s="2" t="str">
        <f>IF(O1186='06A_Варіанти'!E1177,'06A_Варіанти'!E$1,IF(O1186='06A_Варіанти'!F1177,'06A_Варіанти'!F$1,IF(O1186='06A_Варіанти'!G1177,'06A_Варіанти'!G$1,IF(O1186='06A_Варіанти'!H1177,'06A_Варіанти'!H$1,IF(O1186='06A_Варіанти'!I1177,'06A_Варіанти'!I$1,IF(O1186='06A_Варіанти'!J1177,'06A_Варіанти'!J$1,IF(O1186='06A_Варіанти'!K1177,'06A_Варіанти'!K$1,IF(O1186='06A_Варіанти'!L1177,'06A_Варіанти'!L$1,IF(O1186='06A_Варіанти'!M1177,'06A_Варіанти'!M$1,IF(O1186='06A_Варіанти'!N1177,'06A_Варіанти'!N$1,IF(O1186='06A_Варіанти'!O1177,'06A_Варіанти'!O$1,IF(O1186='06A_Варіанти'!P1177,'06A_Варіанти'!P$1,IF(O1186='06A_Варіанти'!Q1177,'06A_Варіанти'!Q$1,IF(O1186='06A_Варіанти'!R1177,'06A_Варіанти'!R$1,"НЕМАЄ МАРШРУТУ"))))))))))))))</f>
        <v>DIRECT</v>
      </c>
      <c r="G1186" s="2" t="str">
        <f t="shared" si="126"/>
        <v>БЕЗ ЗМІН</v>
      </c>
      <c r="H1186" s="2">
        <f>IF(G1186="НЕМАЄ МАРШРУТУ",0,O1186-'06A_Варіанти'!T1177)</f>
        <v>0</v>
      </c>
      <c r="I1186" s="2">
        <f>IFERROR(INDEX('04_Потоки'!$E:$E,MATCH(A1186,'04_Потоки'!$A:$A,0)),0)</f>
        <v>2.2389999999999999</v>
      </c>
      <c r="J1186" s="2">
        <f t="shared" si="127"/>
        <v>1</v>
      </c>
      <c r="K1186" s="2">
        <f>IF(C1186="РЦК макси",0,2*'06A_Варіанти'!T1177*J1186)</f>
        <v>310.60000000000002</v>
      </c>
      <c r="L1186" s="2">
        <f t="shared" si="128"/>
        <v>310.60000000000002</v>
      </c>
      <c r="M1186" s="2">
        <f t="shared" si="129"/>
        <v>0</v>
      </c>
      <c r="N1186" s="9">
        <f t="shared" si="130"/>
        <v>0</v>
      </c>
      <c r="O1186" s="2">
        <f>MIN(IF('07A_Конструктор'!$D$5="Так",'06A_Варіанти'!E1177,1E+99),IF('07A_Конструктор'!$D$6="Так",'06A_Варіанти'!F1177,1E+99),IF('07A_Конструктор'!$D$7="Так",'06A_Варіанти'!G1177,1E+99),IF('07A_Конструктор'!$D$8="Так",'06A_Варіанти'!H1177,1E+99),IF('07A_Конструктор'!$D$9="Так",'06A_Варіанти'!I1177,1E+99),IF('07A_Конструктор'!$D$10="Так",'06A_Варіанти'!J1177,1E+99),IF('07A_Конструктор'!$D$11="Так",'06A_Варіанти'!K1177,1E+99),IF('07A_Конструктор'!$D$12="Так",'06A_Варіанти'!L1177,1E+99),IF('07A_Конструктор'!$D$13="Так",'06A_Варіанти'!M1177,1E+99),IF('07A_Конструктор'!$D$14="Так",'06A_Варіанти'!N1177,1E+99),IF('07A_Конструктор'!$D$15="Так",'06A_Варіанти'!O1177,1E+99),IF('07A_Конструктор'!$D$16="Так",'06A_Варіанти'!P1177,1E+99),IF('07A_Конструктор'!$D$17="Так",'06A_Варіанти'!Q1177,1E+99),IF('06A_Варіанти'!R1177="",1E+99,'06A_Варіанти'!R1177))</f>
        <v>155.30000000000001</v>
      </c>
      <c r="P1186" s="2" t="str">
        <f t="shared" si="131"/>
        <v>5 т</v>
      </c>
      <c r="Q1186" s="2">
        <f t="shared" si="132"/>
        <v>14</v>
      </c>
      <c r="R1186" s="2">
        <f>IF(OR(C1186="РЦК макси",C1186="РЦЧ SKU"),"SKU-потік",IFERROR(VLOOKUP(D1186,'02_РЦ'!$A$3:$I$7,5,FALSE),0))</f>
        <v>500</v>
      </c>
      <c r="S1186" s="2" t="str">
        <f>IF(OR(C1186="РЦК макси",C1186="РЦЧ SKU"),"Не рахується в ліміт",IFERROR(VLOOKUP(D1186,'02_РЦ'!$A$3:$I$7,9,FALSE),"Немає РЦ"))</f>
        <v>В межах</v>
      </c>
    </row>
    <row r="1187" spans="1:19">
      <c r="A1187" s="2" t="str">
        <f>'06A_Варіанти'!A1178</f>
        <v>BASE_2929</v>
      </c>
      <c r="B1187" s="2" t="str">
        <f>'06A_Варіанти'!B1178</f>
        <v>TT_2929</v>
      </c>
      <c r="C1187" s="2" t="str">
        <f>'06A_Варіанти'!D1178</f>
        <v>Основний</v>
      </c>
      <c r="D1187" s="2" t="str">
        <f>'06A_Варіанти'!C1178</f>
        <v>РЦВ</v>
      </c>
      <c r="E1187" s="2" t="str">
        <f>'06A_Варіанти'!S1178</f>
        <v>DIRECT</v>
      </c>
      <c r="F1187" s="2" t="str">
        <f>IF(O1187='06A_Варіанти'!E1178,'06A_Варіанти'!E$1,IF(O1187='06A_Варіанти'!F1178,'06A_Варіанти'!F$1,IF(O1187='06A_Варіанти'!G1178,'06A_Варіанти'!G$1,IF(O1187='06A_Варіанти'!H1178,'06A_Варіанти'!H$1,IF(O1187='06A_Варіанти'!I1178,'06A_Варіанти'!I$1,IF(O1187='06A_Варіанти'!J1178,'06A_Варіанти'!J$1,IF(O1187='06A_Варіанти'!K1178,'06A_Варіанти'!K$1,IF(O1187='06A_Варіанти'!L1178,'06A_Варіанти'!L$1,IF(O1187='06A_Варіанти'!M1178,'06A_Варіанти'!M$1,IF(O1187='06A_Варіанти'!N1178,'06A_Варіанти'!N$1,IF(O1187='06A_Варіанти'!O1178,'06A_Варіанти'!O$1,IF(O1187='06A_Варіанти'!P1178,'06A_Варіанти'!P$1,IF(O1187='06A_Варіанти'!Q1178,'06A_Варіанти'!Q$1,IF(O1187='06A_Варіанти'!R1178,'06A_Варіанти'!R$1,"НЕМАЄ МАРШРУТУ"))))))))))))))</f>
        <v>DIRECT</v>
      </c>
      <c r="G1187" s="2" t="str">
        <f t="shared" si="126"/>
        <v>БЕЗ ЗМІН</v>
      </c>
      <c r="H1187" s="2">
        <f>IF(G1187="НЕМАЄ МАРШРУТУ",0,O1187-'06A_Варіанти'!T1178)</f>
        <v>0</v>
      </c>
      <c r="I1187" s="2">
        <f>IFERROR(INDEX('04_Потоки'!$E:$E,MATCH(A1187,'04_Потоки'!$A:$A,0)),0)</f>
        <v>2.2389999999999999</v>
      </c>
      <c r="J1187" s="2">
        <f t="shared" si="127"/>
        <v>1</v>
      </c>
      <c r="K1187" s="2">
        <f>IF(C1187="РЦК макси",0,2*'06A_Варіанти'!T1178*J1187)</f>
        <v>614</v>
      </c>
      <c r="L1187" s="2">
        <f t="shared" si="128"/>
        <v>614</v>
      </c>
      <c r="M1187" s="2">
        <f t="shared" si="129"/>
        <v>0</v>
      </c>
      <c r="N1187" s="9">
        <f t="shared" si="130"/>
        <v>0</v>
      </c>
      <c r="O1187" s="2">
        <f>MIN(IF('07A_Конструктор'!$D$5="Так",'06A_Варіанти'!E1178,1E+99),IF('07A_Конструктор'!$D$6="Так",'06A_Варіанти'!F1178,1E+99),IF('07A_Конструктор'!$D$7="Так",'06A_Варіанти'!G1178,1E+99),IF('07A_Конструктор'!$D$8="Так",'06A_Варіанти'!H1178,1E+99),IF('07A_Конструктор'!$D$9="Так",'06A_Варіанти'!I1178,1E+99),IF('07A_Конструктор'!$D$10="Так",'06A_Варіанти'!J1178,1E+99),IF('07A_Конструктор'!$D$11="Так",'06A_Варіанти'!K1178,1E+99),IF('07A_Конструктор'!$D$12="Так",'06A_Варіанти'!L1178,1E+99),IF('07A_Конструктор'!$D$13="Так",'06A_Варіанти'!M1178,1E+99),IF('07A_Конструктор'!$D$14="Так",'06A_Варіанти'!N1178,1E+99),IF('07A_Конструктор'!$D$15="Так",'06A_Варіанти'!O1178,1E+99),IF('07A_Конструктор'!$D$16="Так",'06A_Варіанти'!P1178,1E+99),IF('07A_Конструктор'!$D$17="Так",'06A_Варіанти'!Q1178,1E+99),IF('06A_Варіанти'!R1178="",1E+99,'06A_Варіанти'!R1178))</f>
        <v>307</v>
      </c>
      <c r="P1187" s="2" t="str">
        <f t="shared" si="131"/>
        <v>5 т</v>
      </c>
      <c r="Q1187" s="2">
        <f t="shared" si="132"/>
        <v>14</v>
      </c>
      <c r="R1187" s="2">
        <f>IF(OR(C1187="РЦК макси",C1187="РЦЧ SKU"),"SKU-потік",IFERROR(VLOOKUP(D1187,'02_РЦ'!$A$3:$I$7,5,FALSE),0))</f>
        <v>500</v>
      </c>
      <c r="S1187" s="2" t="str">
        <f>IF(OR(C1187="РЦК макси",C1187="РЦЧ SKU"),"Не рахується в ліміт",IFERROR(VLOOKUP(D1187,'02_РЦ'!$A$3:$I$7,9,FALSE),"Немає РЦ"))</f>
        <v>В межах</v>
      </c>
    </row>
    <row r="1188" spans="1:19">
      <c r="A1188" s="2" t="str">
        <f>'06A_Варіанти'!A1179</f>
        <v>BASE_2925</v>
      </c>
      <c r="B1188" s="2" t="str">
        <f>'06A_Варіанти'!B1179</f>
        <v>TT_2925</v>
      </c>
      <c r="C1188" s="2" t="str">
        <f>'06A_Варіанти'!D1179</f>
        <v>Основний</v>
      </c>
      <c r="D1188" s="2" t="str">
        <f>'06A_Варіанти'!C1179</f>
        <v>РЦВ</v>
      </c>
      <c r="E1188" s="2" t="str">
        <f>'06A_Варіанти'!S1179</f>
        <v>DIRECT</v>
      </c>
      <c r="F1188" s="2" t="str">
        <f>IF(O1188='06A_Варіанти'!E1179,'06A_Варіанти'!E$1,IF(O1188='06A_Варіанти'!F1179,'06A_Варіанти'!F$1,IF(O1188='06A_Варіанти'!G1179,'06A_Варіанти'!G$1,IF(O1188='06A_Варіанти'!H1179,'06A_Варіанти'!H$1,IF(O1188='06A_Варіанти'!I1179,'06A_Варіанти'!I$1,IF(O1188='06A_Варіанти'!J1179,'06A_Варіанти'!J$1,IF(O1188='06A_Варіанти'!K1179,'06A_Варіанти'!K$1,IF(O1188='06A_Варіанти'!L1179,'06A_Варіанти'!L$1,IF(O1188='06A_Варіанти'!M1179,'06A_Варіанти'!M$1,IF(O1188='06A_Варіанти'!N1179,'06A_Варіанти'!N$1,IF(O1188='06A_Варіанти'!O1179,'06A_Варіанти'!O$1,IF(O1188='06A_Варіанти'!P1179,'06A_Варіанти'!P$1,IF(O1188='06A_Варіанти'!Q1179,'06A_Варіанти'!Q$1,IF(O1188='06A_Варіанти'!R1179,'06A_Варіанти'!R$1,"НЕМАЄ МАРШРУТУ"))))))))))))))</f>
        <v>DIRECT</v>
      </c>
      <c r="G1188" s="2" t="str">
        <f t="shared" si="126"/>
        <v>БЕЗ ЗМІН</v>
      </c>
      <c r="H1188" s="2">
        <f>IF(G1188="НЕМАЄ МАРШРУТУ",0,O1188-'06A_Варіанти'!T1179)</f>
        <v>0</v>
      </c>
      <c r="I1188" s="2">
        <f>IFERROR(INDEX('04_Потоки'!$E:$E,MATCH(A1188,'04_Потоки'!$A:$A,0)),0)</f>
        <v>2.2389999999999999</v>
      </c>
      <c r="J1188" s="2">
        <f t="shared" si="127"/>
        <v>1</v>
      </c>
      <c r="K1188" s="2">
        <f>IF(C1188="РЦК макси",0,2*'06A_Варіанти'!T1179*J1188)</f>
        <v>854</v>
      </c>
      <c r="L1188" s="2">
        <f t="shared" si="128"/>
        <v>854</v>
      </c>
      <c r="M1188" s="2">
        <f t="shared" si="129"/>
        <v>0</v>
      </c>
      <c r="N1188" s="9">
        <f t="shared" si="130"/>
        <v>0</v>
      </c>
      <c r="O1188" s="2">
        <f>MIN(IF('07A_Конструктор'!$D$5="Так",'06A_Варіанти'!E1179,1E+99),IF('07A_Конструктор'!$D$6="Так",'06A_Варіанти'!F1179,1E+99),IF('07A_Конструктор'!$D$7="Так",'06A_Варіанти'!G1179,1E+99),IF('07A_Конструктор'!$D$8="Так",'06A_Варіанти'!H1179,1E+99),IF('07A_Конструктор'!$D$9="Так",'06A_Варіанти'!I1179,1E+99),IF('07A_Конструктор'!$D$10="Так",'06A_Варіанти'!J1179,1E+99),IF('07A_Конструктор'!$D$11="Так",'06A_Варіанти'!K1179,1E+99),IF('07A_Конструктор'!$D$12="Так",'06A_Варіанти'!L1179,1E+99),IF('07A_Конструктор'!$D$13="Так",'06A_Варіанти'!M1179,1E+99),IF('07A_Конструктор'!$D$14="Так",'06A_Варіанти'!N1179,1E+99),IF('07A_Конструктор'!$D$15="Так",'06A_Варіанти'!O1179,1E+99),IF('07A_Конструктор'!$D$16="Так",'06A_Варіанти'!P1179,1E+99),IF('07A_Конструктор'!$D$17="Так",'06A_Варіанти'!Q1179,1E+99),IF('06A_Варіанти'!R1179="",1E+99,'06A_Варіанти'!R1179))</f>
        <v>427</v>
      </c>
      <c r="P1188" s="2" t="str">
        <f t="shared" si="131"/>
        <v>5 т</v>
      </c>
      <c r="Q1188" s="2">
        <f t="shared" si="132"/>
        <v>14</v>
      </c>
      <c r="R1188" s="2">
        <f>IF(OR(C1188="РЦК макси",C1188="РЦЧ SKU"),"SKU-потік",IFERROR(VLOOKUP(D1188,'02_РЦ'!$A$3:$I$7,5,FALSE),0))</f>
        <v>500</v>
      </c>
      <c r="S1188" s="2" t="str">
        <f>IF(OR(C1188="РЦК макси",C1188="РЦЧ SKU"),"Не рахується в ліміт",IFERROR(VLOOKUP(D1188,'02_РЦ'!$A$3:$I$7,9,FALSE),"Немає РЦ"))</f>
        <v>В межах</v>
      </c>
    </row>
    <row r="1189" spans="1:19">
      <c r="A1189" s="2" t="str">
        <f>'06A_Варіанти'!A1180</f>
        <v>BASE_2930</v>
      </c>
      <c r="B1189" s="2" t="str">
        <f>'06A_Варіанти'!B1180</f>
        <v>TT_2930</v>
      </c>
      <c r="C1189" s="2" t="str">
        <f>'06A_Варіанти'!D1180</f>
        <v>Основний</v>
      </c>
      <c r="D1189" s="2" t="str">
        <f>'06A_Варіанти'!C1180</f>
        <v>РЦВ</v>
      </c>
      <c r="E1189" s="2" t="str">
        <f>'06A_Варіанти'!S1180</f>
        <v>DIRECT</v>
      </c>
      <c r="F1189" s="2" t="str">
        <f>IF(O1189='06A_Варіанти'!E1180,'06A_Варіанти'!E$1,IF(O1189='06A_Варіанти'!F1180,'06A_Варіанти'!F$1,IF(O1189='06A_Варіанти'!G1180,'06A_Варіанти'!G$1,IF(O1189='06A_Варіанти'!H1180,'06A_Варіанти'!H$1,IF(O1189='06A_Варіанти'!I1180,'06A_Варіанти'!I$1,IF(O1189='06A_Варіанти'!J1180,'06A_Варіанти'!J$1,IF(O1189='06A_Варіанти'!K1180,'06A_Варіанти'!K$1,IF(O1189='06A_Варіанти'!L1180,'06A_Варіанти'!L$1,IF(O1189='06A_Варіанти'!M1180,'06A_Варіанти'!M$1,IF(O1189='06A_Варіанти'!N1180,'06A_Варіанти'!N$1,IF(O1189='06A_Варіанти'!O1180,'06A_Варіанти'!O$1,IF(O1189='06A_Варіанти'!P1180,'06A_Варіанти'!P$1,IF(O1189='06A_Варіанти'!Q1180,'06A_Варіанти'!Q$1,IF(O1189='06A_Варіанти'!R1180,'06A_Варіанти'!R$1,"НЕМАЄ МАРШРУТУ"))))))))))))))</f>
        <v>DIRECT</v>
      </c>
      <c r="G1189" s="2" t="str">
        <f t="shared" si="126"/>
        <v>БЕЗ ЗМІН</v>
      </c>
      <c r="H1189" s="2">
        <f>IF(G1189="НЕМАЄ МАРШРУТУ",0,O1189-'06A_Варіанти'!T1180)</f>
        <v>0</v>
      </c>
      <c r="I1189" s="2">
        <f>IFERROR(INDEX('04_Потоки'!$E:$E,MATCH(A1189,'04_Потоки'!$A:$A,0)),0)</f>
        <v>2.2389999999999999</v>
      </c>
      <c r="J1189" s="2">
        <f t="shared" si="127"/>
        <v>1</v>
      </c>
      <c r="K1189" s="2">
        <f>IF(C1189="РЦК макси",0,2*'06A_Варіанти'!T1180*J1189)</f>
        <v>874.8</v>
      </c>
      <c r="L1189" s="2">
        <f t="shared" si="128"/>
        <v>874.8</v>
      </c>
      <c r="M1189" s="2">
        <f t="shared" si="129"/>
        <v>0</v>
      </c>
      <c r="N1189" s="9">
        <f t="shared" si="130"/>
        <v>0</v>
      </c>
      <c r="O1189" s="2">
        <f>MIN(IF('07A_Конструктор'!$D$5="Так",'06A_Варіанти'!E1180,1E+99),IF('07A_Конструктор'!$D$6="Так",'06A_Варіанти'!F1180,1E+99),IF('07A_Конструктор'!$D$7="Так",'06A_Варіанти'!G1180,1E+99),IF('07A_Конструктор'!$D$8="Так",'06A_Варіанти'!H1180,1E+99),IF('07A_Конструктор'!$D$9="Так",'06A_Варіанти'!I1180,1E+99),IF('07A_Конструктор'!$D$10="Так",'06A_Варіанти'!J1180,1E+99),IF('07A_Конструктор'!$D$11="Так",'06A_Варіанти'!K1180,1E+99),IF('07A_Конструктор'!$D$12="Так",'06A_Варіанти'!L1180,1E+99),IF('07A_Конструктор'!$D$13="Так",'06A_Варіанти'!M1180,1E+99),IF('07A_Конструктор'!$D$14="Так",'06A_Варіанти'!N1180,1E+99),IF('07A_Конструктор'!$D$15="Так",'06A_Варіанти'!O1180,1E+99),IF('07A_Конструктор'!$D$16="Так",'06A_Варіанти'!P1180,1E+99),IF('07A_Конструктор'!$D$17="Так",'06A_Варіанти'!Q1180,1E+99),IF('06A_Варіанти'!R1180="",1E+99,'06A_Варіанти'!R1180))</f>
        <v>437.4</v>
      </c>
      <c r="P1189" s="2" t="str">
        <f t="shared" si="131"/>
        <v>5 т</v>
      </c>
      <c r="Q1189" s="2">
        <f t="shared" si="132"/>
        <v>14</v>
      </c>
      <c r="R1189" s="2">
        <f>IF(OR(C1189="РЦК макси",C1189="РЦЧ SKU"),"SKU-потік",IFERROR(VLOOKUP(D1189,'02_РЦ'!$A$3:$I$7,5,FALSE),0))</f>
        <v>500</v>
      </c>
      <c r="S1189" s="2" t="str">
        <f>IF(OR(C1189="РЦК макси",C1189="РЦЧ SKU"),"Не рахується в ліміт",IFERROR(VLOOKUP(D1189,'02_РЦ'!$A$3:$I$7,9,FALSE),"Немає РЦ"))</f>
        <v>В межах</v>
      </c>
    </row>
    <row r="1190" spans="1:19">
      <c r="A1190" s="2" t="str">
        <f>'06A_Варіанти'!A1181</f>
        <v>BASE_2931</v>
      </c>
      <c r="B1190" s="2" t="str">
        <f>'06A_Варіанти'!B1181</f>
        <v>TT_2931</v>
      </c>
      <c r="C1190" s="2" t="str">
        <f>'06A_Варіанти'!D1181</f>
        <v>Основний</v>
      </c>
      <c r="D1190" s="2" t="str">
        <f>'06A_Варіанти'!C1181</f>
        <v>РЦВ</v>
      </c>
      <c r="E1190" s="2" t="str">
        <f>'06A_Варіанти'!S1181</f>
        <v>DIRECT</v>
      </c>
      <c r="F1190" s="2" t="str">
        <f>IF(O1190='06A_Варіанти'!E1181,'06A_Варіанти'!E$1,IF(O1190='06A_Варіанти'!F1181,'06A_Варіанти'!F$1,IF(O1190='06A_Варіанти'!G1181,'06A_Варіанти'!G$1,IF(O1190='06A_Варіанти'!H1181,'06A_Варіанти'!H$1,IF(O1190='06A_Варіанти'!I1181,'06A_Варіанти'!I$1,IF(O1190='06A_Варіанти'!J1181,'06A_Варіанти'!J$1,IF(O1190='06A_Варіанти'!K1181,'06A_Варіанти'!K$1,IF(O1190='06A_Варіанти'!L1181,'06A_Варіанти'!L$1,IF(O1190='06A_Варіанти'!M1181,'06A_Варіанти'!M$1,IF(O1190='06A_Варіанти'!N1181,'06A_Варіанти'!N$1,IF(O1190='06A_Варіанти'!O1181,'06A_Варіанти'!O$1,IF(O1190='06A_Варіанти'!P1181,'06A_Варіанти'!P$1,IF(O1190='06A_Варіанти'!Q1181,'06A_Варіанти'!Q$1,IF(O1190='06A_Варіанти'!R1181,'06A_Варіанти'!R$1,"НЕМАЄ МАРШРУТУ"))))))))))))))</f>
        <v>DIRECT</v>
      </c>
      <c r="G1190" s="2" t="str">
        <f t="shared" si="126"/>
        <v>БЕЗ ЗМІН</v>
      </c>
      <c r="H1190" s="2">
        <f>IF(G1190="НЕМАЄ МАРШРУТУ",0,O1190-'06A_Варіанти'!T1181)</f>
        <v>0</v>
      </c>
      <c r="I1190" s="2">
        <f>IFERROR(INDEX('04_Потоки'!$E:$E,MATCH(A1190,'04_Потоки'!$A:$A,0)),0)</f>
        <v>2.2389999999999999</v>
      </c>
      <c r="J1190" s="2">
        <f t="shared" si="127"/>
        <v>1</v>
      </c>
      <c r="K1190" s="2">
        <f>IF(C1190="РЦК макси",0,2*'06A_Варіанти'!T1181*J1190)</f>
        <v>530.20000000000005</v>
      </c>
      <c r="L1190" s="2">
        <f t="shared" si="128"/>
        <v>530.20000000000005</v>
      </c>
      <c r="M1190" s="2">
        <f t="shared" si="129"/>
        <v>0</v>
      </c>
      <c r="N1190" s="9">
        <f t="shared" si="130"/>
        <v>0</v>
      </c>
      <c r="O1190" s="2">
        <f>MIN(IF('07A_Конструктор'!$D$5="Так",'06A_Варіанти'!E1181,1E+99),IF('07A_Конструктор'!$D$6="Так",'06A_Варіанти'!F1181,1E+99),IF('07A_Конструктор'!$D$7="Так",'06A_Варіанти'!G1181,1E+99),IF('07A_Конструктор'!$D$8="Так",'06A_Варіанти'!H1181,1E+99),IF('07A_Конструктор'!$D$9="Так",'06A_Варіанти'!I1181,1E+99),IF('07A_Конструктор'!$D$10="Так",'06A_Варіанти'!J1181,1E+99),IF('07A_Конструктор'!$D$11="Так",'06A_Варіанти'!K1181,1E+99),IF('07A_Конструктор'!$D$12="Так",'06A_Варіанти'!L1181,1E+99),IF('07A_Конструктор'!$D$13="Так",'06A_Варіанти'!M1181,1E+99),IF('07A_Конструктор'!$D$14="Так",'06A_Варіанти'!N1181,1E+99),IF('07A_Конструктор'!$D$15="Так",'06A_Варіанти'!O1181,1E+99),IF('07A_Конструктор'!$D$16="Так",'06A_Варіанти'!P1181,1E+99),IF('07A_Конструктор'!$D$17="Так",'06A_Варіанти'!Q1181,1E+99),IF('06A_Варіанти'!R1181="",1E+99,'06A_Варіанти'!R1181))</f>
        <v>265.10000000000002</v>
      </c>
      <c r="P1190" s="2" t="str">
        <f t="shared" si="131"/>
        <v>5 т</v>
      </c>
      <c r="Q1190" s="2">
        <f t="shared" si="132"/>
        <v>14</v>
      </c>
      <c r="R1190" s="2">
        <f>IF(OR(C1190="РЦК макси",C1190="РЦЧ SKU"),"SKU-потік",IFERROR(VLOOKUP(D1190,'02_РЦ'!$A$3:$I$7,5,FALSE),0))</f>
        <v>500</v>
      </c>
      <c r="S1190" s="2" t="str">
        <f>IF(OR(C1190="РЦК макси",C1190="РЦЧ SKU"),"Не рахується в ліміт",IFERROR(VLOOKUP(D1190,'02_РЦ'!$A$3:$I$7,9,FALSE),"Немає РЦ"))</f>
        <v>В межах</v>
      </c>
    </row>
    <row r="1191" spans="1:19">
      <c r="A1191" s="2" t="str">
        <f>'06A_Варіанти'!A1182</f>
        <v>BASE_2940</v>
      </c>
      <c r="B1191" s="2" t="str">
        <f>'06A_Варіанти'!B1182</f>
        <v>TT_2940</v>
      </c>
      <c r="C1191" s="2" t="str">
        <f>'06A_Варіанти'!D1182</f>
        <v>Основний</v>
      </c>
      <c r="D1191" s="2" t="str">
        <f>'06A_Варіанти'!C1182</f>
        <v>РЦВ</v>
      </c>
      <c r="E1191" s="2" t="str">
        <f>'06A_Варіанти'!S1182</f>
        <v>DIRECT</v>
      </c>
      <c r="F1191" s="2" t="str">
        <f>IF(O1191='06A_Варіанти'!E1182,'06A_Варіанти'!E$1,IF(O1191='06A_Варіанти'!F1182,'06A_Варіанти'!F$1,IF(O1191='06A_Варіанти'!G1182,'06A_Варіанти'!G$1,IF(O1191='06A_Варіанти'!H1182,'06A_Варіанти'!H$1,IF(O1191='06A_Варіанти'!I1182,'06A_Варіанти'!I$1,IF(O1191='06A_Варіанти'!J1182,'06A_Варіанти'!J$1,IF(O1191='06A_Варіанти'!K1182,'06A_Варіанти'!K$1,IF(O1191='06A_Варіанти'!L1182,'06A_Варіанти'!L$1,IF(O1191='06A_Варіанти'!M1182,'06A_Варіанти'!M$1,IF(O1191='06A_Варіанти'!N1182,'06A_Варіанти'!N$1,IF(O1191='06A_Варіанти'!O1182,'06A_Варіанти'!O$1,IF(O1191='06A_Варіанти'!P1182,'06A_Варіанти'!P$1,IF(O1191='06A_Варіанти'!Q1182,'06A_Варіанти'!Q$1,IF(O1191='06A_Варіанти'!R1182,'06A_Варіанти'!R$1,"НЕМАЄ МАРШРУТУ"))))))))))))))</f>
        <v>DIRECT</v>
      </c>
      <c r="G1191" s="2" t="str">
        <f t="shared" si="126"/>
        <v>БЕЗ ЗМІН</v>
      </c>
      <c r="H1191" s="2">
        <f>IF(G1191="НЕМАЄ МАРШРУТУ",0,O1191-'06A_Варіанти'!T1182)</f>
        <v>0</v>
      </c>
      <c r="I1191" s="2">
        <f>IFERROR(INDEX('04_Потоки'!$E:$E,MATCH(A1191,'04_Потоки'!$A:$A,0)),0)</f>
        <v>2.2389999999999999</v>
      </c>
      <c r="J1191" s="2">
        <f t="shared" si="127"/>
        <v>1</v>
      </c>
      <c r="K1191" s="2">
        <f>IF(C1191="РЦК макси",0,2*'06A_Варіанти'!T1182*J1191)</f>
        <v>163.80000000000001</v>
      </c>
      <c r="L1191" s="2">
        <f t="shared" si="128"/>
        <v>163.80000000000001</v>
      </c>
      <c r="M1191" s="2">
        <f t="shared" si="129"/>
        <v>0</v>
      </c>
      <c r="N1191" s="9">
        <f t="shared" si="130"/>
        <v>0</v>
      </c>
      <c r="O1191" s="2">
        <f>MIN(IF('07A_Конструктор'!$D$5="Так",'06A_Варіанти'!E1182,1E+99),IF('07A_Конструктор'!$D$6="Так",'06A_Варіанти'!F1182,1E+99),IF('07A_Конструктор'!$D$7="Так",'06A_Варіанти'!G1182,1E+99),IF('07A_Конструктор'!$D$8="Так",'06A_Варіанти'!H1182,1E+99),IF('07A_Конструктор'!$D$9="Так",'06A_Варіанти'!I1182,1E+99),IF('07A_Конструктор'!$D$10="Так",'06A_Варіанти'!J1182,1E+99),IF('07A_Конструктор'!$D$11="Так",'06A_Варіанти'!K1182,1E+99),IF('07A_Конструктор'!$D$12="Так",'06A_Варіанти'!L1182,1E+99),IF('07A_Конструктор'!$D$13="Так",'06A_Варіанти'!M1182,1E+99),IF('07A_Конструктор'!$D$14="Так",'06A_Варіанти'!N1182,1E+99),IF('07A_Конструктор'!$D$15="Так",'06A_Варіанти'!O1182,1E+99),IF('07A_Конструктор'!$D$16="Так",'06A_Варіанти'!P1182,1E+99),IF('07A_Конструктор'!$D$17="Так",'06A_Варіанти'!Q1182,1E+99),IF('06A_Варіанти'!R1182="",1E+99,'06A_Варіанти'!R1182))</f>
        <v>81.900000000000006</v>
      </c>
      <c r="P1191" s="2" t="str">
        <f t="shared" si="131"/>
        <v>5 т</v>
      </c>
      <c r="Q1191" s="2">
        <f t="shared" si="132"/>
        <v>14</v>
      </c>
      <c r="R1191" s="2">
        <f>IF(OR(C1191="РЦК макси",C1191="РЦЧ SKU"),"SKU-потік",IFERROR(VLOOKUP(D1191,'02_РЦ'!$A$3:$I$7,5,FALSE),0))</f>
        <v>500</v>
      </c>
      <c r="S1191" s="2" t="str">
        <f>IF(OR(C1191="РЦК макси",C1191="РЦЧ SKU"),"Не рахується в ліміт",IFERROR(VLOOKUP(D1191,'02_РЦ'!$A$3:$I$7,9,FALSE),"Немає РЦ"))</f>
        <v>В межах</v>
      </c>
    </row>
    <row r="1192" spans="1:19">
      <c r="A1192" s="2" t="str">
        <f>'06A_Варіанти'!A1183</f>
        <v>BASE_2941</v>
      </c>
      <c r="B1192" s="2" t="str">
        <f>'06A_Варіанти'!B1183</f>
        <v>TT_2941</v>
      </c>
      <c r="C1192" s="2" t="str">
        <f>'06A_Варіанти'!D1183</f>
        <v>Основний</v>
      </c>
      <c r="D1192" s="2" t="str">
        <f>'06A_Варіанти'!C1183</f>
        <v>РЦВ</v>
      </c>
      <c r="E1192" s="2" t="str">
        <f>'06A_Варіанти'!S1183</f>
        <v>DIRECT</v>
      </c>
      <c r="F1192" s="2" t="str">
        <f>IF(O1192='06A_Варіанти'!E1183,'06A_Варіанти'!E$1,IF(O1192='06A_Варіанти'!F1183,'06A_Варіанти'!F$1,IF(O1192='06A_Варіанти'!G1183,'06A_Варіанти'!G$1,IF(O1192='06A_Варіанти'!H1183,'06A_Варіанти'!H$1,IF(O1192='06A_Варіанти'!I1183,'06A_Варіанти'!I$1,IF(O1192='06A_Варіанти'!J1183,'06A_Варіанти'!J$1,IF(O1192='06A_Варіанти'!K1183,'06A_Варіанти'!K$1,IF(O1192='06A_Варіанти'!L1183,'06A_Варіанти'!L$1,IF(O1192='06A_Варіанти'!M1183,'06A_Варіанти'!M$1,IF(O1192='06A_Варіанти'!N1183,'06A_Варіанти'!N$1,IF(O1192='06A_Варіанти'!O1183,'06A_Варіанти'!O$1,IF(O1192='06A_Варіанти'!P1183,'06A_Варіанти'!P$1,IF(O1192='06A_Варіанти'!Q1183,'06A_Варіанти'!Q$1,IF(O1192='06A_Варіанти'!R1183,'06A_Варіанти'!R$1,"НЕМАЄ МАРШРУТУ"))))))))))))))</f>
        <v>DIRECT</v>
      </c>
      <c r="G1192" s="2" t="str">
        <f t="shared" si="126"/>
        <v>БЕЗ ЗМІН</v>
      </c>
      <c r="H1192" s="2">
        <f>IF(G1192="НЕМАЄ МАРШРУТУ",0,O1192-'06A_Варіанти'!T1183)</f>
        <v>0</v>
      </c>
      <c r="I1192" s="2">
        <f>IFERROR(INDEX('04_Потоки'!$E:$E,MATCH(A1192,'04_Потоки'!$A:$A,0)),0)</f>
        <v>2.2389999999999999</v>
      </c>
      <c r="J1192" s="2">
        <f t="shared" si="127"/>
        <v>1</v>
      </c>
      <c r="K1192" s="2">
        <f>IF(C1192="РЦК макси",0,2*'06A_Варіанти'!T1183*J1192)</f>
        <v>162.19999999999999</v>
      </c>
      <c r="L1192" s="2">
        <f t="shared" si="128"/>
        <v>162.19999999999999</v>
      </c>
      <c r="M1192" s="2">
        <f t="shared" si="129"/>
        <v>0</v>
      </c>
      <c r="N1192" s="9">
        <f t="shared" si="130"/>
        <v>0</v>
      </c>
      <c r="O1192" s="2">
        <f>MIN(IF('07A_Конструктор'!$D$5="Так",'06A_Варіанти'!E1183,1E+99),IF('07A_Конструктор'!$D$6="Так",'06A_Варіанти'!F1183,1E+99),IF('07A_Конструктор'!$D$7="Так",'06A_Варіанти'!G1183,1E+99),IF('07A_Конструктор'!$D$8="Так",'06A_Варіанти'!H1183,1E+99),IF('07A_Конструктор'!$D$9="Так",'06A_Варіанти'!I1183,1E+99),IF('07A_Конструктор'!$D$10="Так",'06A_Варіанти'!J1183,1E+99),IF('07A_Конструктор'!$D$11="Так",'06A_Варіанти'!K1183,1E+99),IF('07A_Конструктор'!$D$12="Так",'06A_Варіанти'!L1183,1E+99),IF('07A_Конструктор'!$D$13="Так",'06A_Варіанти'!M1183,1E+99),IF('07A_Конструктор'!$D$14="Так",'06A_Варіанти'!N1183,1E+99),IF('07A_Конструктор'!$D$15="Так",'06A_Варіанти'!O1183,1E+99),IF('07A_Конструктор'!$D$16="Так",'06A_Варіанти'!P1183,1E+99),IF('07A_Конструктор'!$D$17="Так",'06A_Варіанти'!Q1183,1E+99),IF('06A_Варіанти'!R1183="",1E+99,'06A_Варіанти'!R1183))</f>
        <v>81.099999999999994</v>
      </c>
      <c r="P1192" s="2" t="str">
        <f t="shared" si="131"/>
        <v>5 т</v>
      </c>
      <c r="Q1192" s="2">
        <f t="shared" si="132"/>
        <v>14</v>
      </c>
      <c r="R1192" s="2">
        <f>IF(OR(C1192="РЦК макси",C1192="РЦЧ SKU"),"SKU-потік",IFERROR(VLOOKUP(D1192,'02_РЦ'!$A$3:$I$7,5,FALSE),0))</f>
        <v>500</v>
      </c>
      <c r="S1192" s="2" t="str">
        <f>IF(OR(C1192="РЦК макси",C1192="РЦЧ SKU"),"Не рахується в ліміт",IFERROR(VLOOKUP(D1192,'02_РЦ'!$A$3:$I$7,9,FALSE),"Немає РЦ"))</f>
        <v>В межах</v>
      </c>
    </row>
    <row r="1193" spans="1:19">
      <c r="A1193" s="2" t="str">
        <f>'06A_Варіанти'!A1184</f>
        <v>BASE_2947</v>
      </c>
      <c r="B1193" s="2" t="str">
        <f>'06A_Варіанти'!B1184</f>
        <v>TT_2947</v>
      </c>
      <c r="C1193" s="2" t="str">
        <f>'06A_Варіанти'!D1184</f>
        <v>Основний</v>
      </c>
      <c r="D1193" s="2" t="str">
        <f>'06A_Варіанти'!C1184</f>
        <v>РЦВ</v>
      </c>
      <c r="E1193" s="2" t="str">
        <f>'06A_Варіанти'!S1184</f>
        <v>DIRECT</v>
      </c>
      <c r="F1193" s="2" t="str">
        <f>IF(O1193='06A_Варіанти'!E1184,'06A_Варіанти'!E$1,IF(O1193='06A_Варіанти'!F1184,'06A_Варіанти'!F$1,IF(O1193='06A_Варіанти'!G1184,'06A_Варіанти'!G$1,IF(O1193='06A_Варіанти'!H1184,'06A_Варіанти'!H$1,IF(O1193='06A_Варіанти'!I1184,'06A_Варіанти'!I$1,IF(O1193='06A_Варіанти'!J1184,'06A_Варіанти'!J$1,IF(O1193='06A_Варіанти'!K1184,'06A_Варіанти'!K$1,IF(O1193='06A_Варіанти'!L1184,'06A_Варіанти'!L$1,IF(O1193='06A_Варіанти'!M1184,'06A_Варіанти'!M$1,IF(O1193='06A_Варіанти'!N1184,'06A_Варіанти'!N$1,IF(O1193='06A_Варіанти'!O1184,'06A_Варіанти'!O$1,IF(O1193='06A_Варіанти'!P1184,'06A_Варіанти'!P$1,IF(O1193='06A_Варіанти'!Q1184,'06A_Варіанти'!Q$1,IF(O1193='06A_Варіанти'!R1184,'06A_Варіанти'!R$1,"НЕМАЄ МАРШРУТУ"))))))))))))))</f>
        <v>DIRECT</v>
      </c>
      <c r="G1193" s="2" t="str">
        <f t="shared" si="126"/>
        <v>БЕЗ ЗМІН</v>
      </c>
      <c r="H1193" s="2">
        <f>IF(G1193="НЕМАЄ МАРШРУТУ",0,O1193-'06A_Варіанти'!T1184)</f>
        <v>0</v>
      </c>
      <c r="I1193" s="2">
        <f>IFERROR(INDEX('04_Потоки'!$E:$E,MATCH(A1193,'04_Потоки'!$A:$A,0)),0)</f>
        <v>2.2389999999999999</v>
      </c>
      <c r="J1193" s="2">
        <f t="shared" si="127"/>
        <v>1</v>
      </c>
      <c r="K1193" s="2">
        <f>IF(C1193="РЦК макси",0,2*'06A_Варіанти'!T1184*J1193)</f>
        <v>280</v>
      </c>
      <c r="L1193" s="2">
        <f t="shared" si="128"/>
        <v>280</v>
      </c>
      <c r="M1193" s="2">
        <f t="shared" si="129"/>
        <v>0</v>
      </c>
      <c r="N1193" s="9">
        <f t="shared" si="130"/>
        <v>0</v>
      </c>
      <c r="O1193" s="2">
        <f>MIN(IF('07A_Конструктор'!$D$5="Так",'06A_Варіанти'!E1184,1E+99),IF('07A_Конструктор'!$D$6="Так",'06A_Варіанти'!F1184,1E+99),IF('07A_Конструктор'!$D$7="Так",'06A_Варіанти'!G1184,1E+99),IF('07A_Конструктор'!$D$8="Так",'06A_Варіанти'!H1184,1E+99),IF('07A_Конструктор'!$D$9="Так",'06A_Варіанти'!I1184,1E+99),IF('07A_Конструктор'!$D$10="Так",'06A_Варіанти'!J1184,1E+99),IF('07A_Конструктор'!$D$11="Так",'06A_Варіанти'!K1184,1E+99),IF('07A_Конструктор'!$D$12="Так",'06A_Варіанти'!L1184,1E+99),IF('07A_Конструктор'!$D$13="Так",'06A_Варіанти'!M1184,1E+99),IF('07A_Конструктор'!$D$14="Так",'06A_Варіанти'!N1184,1E+99),IF('07A_Конструктор'!$D$15="Так",'06A_Варіанти'!O1184,1E+99),IF('07A_Конструктор'!$D$16="Так",'06A_Варіанти'!P1184,1E+99),IF('07A_Конструктор'!$D$17="Так",'06A_Варіанти'!Q1184,1E+99),IF('06A_Варіанти'!R1184="",1E+99,'06A_Варіанти'!R1184))</f>
        <v>140</v>
      </c>
      <c r="P1193" s="2" t="str">
        <f t="shared" si="131"/>
        <v>5 т</v>
      </c>
      <c r="Q1193" s="2">
        <f t="shared" si="132"/>
        <v>14</v>
      </c>
      <c r="R1193" s="2">
        <f>IF(OR(C1193="РЦК макси",C1193="РЦЧ SKU"),"SKU-потік",IFERROR(VLOOKUP(D1193,'02_РЦ'!$A$3:$I$7,5,FALSE),0))</f>
        <v>500</v>
      </c>
      <c r="S1193" s="2" t="str">
        <f>IF(OR(C1193="РЦК макси",C1193="РЦЧ SKU"),"Не рахується в ліміт",IFERROR(VLOOKUP(D1193,'02_РЦ'!$A$3:$I$7,9,FALSE),"Немає РЦ"))</f>
        <v>В межах</v>
      </c>
    </row>
    <row r="1194" spans="1:19">
      <c r="A1194" s="2" t="str">
        <f>'06A_Варіанти'!A1185</f>
        <v>BASE_2953</v>
      </c>
      <c r="B1194" s="2" t="str">
        <f>'06A_Варіанти'!B1185</f>
        <v>TT_2953</v>
      </c>
      <c r="C1194" s="2" t="str">
        <f>'06A_Варіанти'!D1185</f>
        <v>Основний</v>
      </c>
      <c r="D1194" s="2" t="str">
        <f>'06A_Варіанти'!C1185</f>
        <v>РЦВ</v>
      </c>
      <c r="E1194" s="2" t="str">
        <f>'06A_Варіанти'!S1185</f>
        <v>DIRECT</v>
      </c>
      <c r="F1194" s="2" t="str">
        <f>IF(O1194='06A_Варіанти'!E1185,'06A_Варіанти'!E$1,IF(O1194='06A_Варіанти'!F1185,'06A_Варіанти'!F$1,IF(O1194='06A_Варіанти'!G1185,'06A_Варіанти'!G$1,IF(O1194='06A_Варіанти'!H1185,'06A_Варіанти'!H$1,IF(O1194='06A_Варіанти'!I1185,'06A_Варіанти'!I$1,IF(O1194='06A_Варіанти'!J1185,'06A_Варіанти'!J$1,IF(O1194='06A_Варіанти'!K1185,'06A_Варіанти'!K$1,IF(O1194='06A_Варіанти'!L1185,'06A_Варіанти'!L$1,IF(O1194='06A_Варіанти'!M1185,'06A_Варіанти'!M$1,IF(O1194='06A_Варіанти'!N1185,'06A_Варіанти'!N$1,IF(O1194='06A_Варіанти'!O1185,'06A_Варіанти'!O$1,IF(O1194='06A_Варіанти'!P1185,'06A_Варіанти'!P$1,IF(O1194='06A_Варіанти'!Q1185,'06A_Варіанти'!Q$1,IF(O1194='06A_Варіанти'!R1185,'06A_Варіанти'!R$1,"НЕМАЄ МАРШРУТУ"))))))))))))))</f>
        <v>DIRECT</v>
      </c>
      <c r="G1194" s="2" t="str">
        <f t="shared" si="126"/>
        <v>БЕЗ ЗМІН</v>
      </c>
      <c r="H1194" s="2">
        <f>IF(G1194="НЕМАЄ МАРШРУТУ",0,O1194-'06A_Варіанти'!T1185)</f>
        <v>0</v>
      </c>
      <c r="I1194" s="2">
        <f>IFERROR(INDEX('04_Потоки'!$E:$E,MATCH(A1194,'04_Потоки'!$A:$A,0)),0)</f>
        <v>2.2389999999999999</v>
      </c>
      <c r="J1194" s="2">
        <f t="shared" si="127"/>
        <v>1</v>
      </c>
      <c r="K1194" s="2">
        <f>IF(C1194="РЦК макси",0,2*'06A_Варіанти'!T1185*J1194)</f>
        <v>355.2</v>
      </c>
      <c r="L1194" s="2">
        <f t="shared" si="128"/>
        <v>355.2</v>
      </c>
      <c r="M1194" s="2">
        <f t="shared" si="129"/>
        <v>0</v>
      </c>
      <c r="N1194" s="9">
        <f t="shared" si="130"/>
        <v>0</v>
      </c>
      <c r="O1194" s="2">
        <f>MIN(IF('07A_Конструктор'!$D$5="Так",'06A_Варіанти'!E1185,1E+99),IF('07A_Конструктор'!$D$6="Так",'06A_Варіанти'!F1185,1E+99),IF('07A_Конструктор'!$D$7="Так",'06A_Варіанти'!G1185,1E+99),IF('07A_Конструктор'!$D$8="Так",'06A_Варіанти'!H1185,1E+99),IF('07A_Конструктор'!$D$9="Так",'06A_Варіанти'!I1185,1E+99),IF('07A_Конструктор'!$D$10="Так",'06A_Варіанти'!J1185,1E+99),IF('07A_Конструктор'!$D$11="Так",'06A_Варіанти'!K1185,1E+99),IF('07A_Конструктор'!$D$12="Так",'06A_Варіанти'!L1185,1E+99),IF('07A_Конструктор'!$D$13="Так",'06A_Варіанти'!M1185,1E+99),IF('07A_Конструктор'!$D$14="Так",'06A_Варіанти'!N1185,1E+99),IF('07A_Конструктор'!$D$15="Так",'06A_Варіанти'!O1185,1E+99),IF('07A_Конструктор'!$D$16="Так",'06A_Варіанти'!P1185,1E+99),IF('07A_Конструктор'!$D$17="Так",'06A_Варіанти'!Q1185,1E+99),IF('06A_Варіанти'!R1185="",1E+99,'06A_Варіанти'!R1185))</f>
        <v>177.6</v>
      </c>
      <c r="P1194" s="2" t="str">
        <f t="shared" si="131"/>
        <v>5 т</v>
      </c>
      <c r="Q1194" s="2">
        <f t="shared" si="132"/>
        <v>14</v>
      </c>
      <c r="R1194" s="2">
        <f>IF(OR(C1194="РЦК макси",C1194="РЦЧ SKU"),"SKU-потік",IFERROR(VLOOKUP(D1194,'02_РЦ'!$A$3:$I$7,5,FALSE),0))</f>
        <v>500</v>
      </c>
      <c r="S1194" s="2" t="str">
        <f>IF(OR(C1194="РЦК макси",C1194="РЦЧ SKU"),"Не рахується в ліміт",IFERROR(VLOOKUP(D1194,'02_РЦ'!$A$3:$I$7,9,FALSE),"Немає РЦ"))</f>
        <v>В межах</v>
      </c>
    </row>
    <row r="1195" spans="1:19">
      <c r="A1195" s="2" t="str">
        <f>'06A_Варіанти'!A1186</f>
        <v>BASE_2960</v>
      </c>
      <c r="B1195" s="2" t="str">
        <f>'06A_Варіанти'!B1186</f>
        <v>TT_2960</v>
      </c>
      <c r="C1195" s="2" t="str">
        <f>'06A_Варіанти'!D1186</f>
        <v>Основний</v>
      </c>
      <c r="D1195" s="2" t="str">
        <f>'06A_Варіанти'!C1186</f>
        <v>РЦК</v>
      </c>
      <c r="E1195" s="2" t="str">
        <f>'06A_Варіанти'!S1186</f>
        <v>DIRECT</v>
      </c>
      <c r="F1195" s="2" t="str">
        <f>IF(O1195='06A_Варіанти'!E1186,'06A_Варіанти'!E$1,IF(O1195='06A_Варіанти'!F1186,'06A_Варіанти'!F$1,IF(O1195='06A_Варіанти'!G1186,'06A_Варіанти'!G$1,IF(O1195='06A_Варіанти'!H1186,'06A_Варіанти'!H$1,IF(O1195='06A_Варіанти'!I1186,'06A_Варіанти'!I$1,IF(O1195='06A_Варіанти'!J1186,'06A_Варіанти'!J$1,IF(O1195='06A_Варіанти'!K1186,'06A_Варіанти'!K$1,IF(O1195='06A_Варіанти'!L1186,'06A_Варіанти'!L$1,IF(O1195='06A_Варіанти'!M1186,'06A_Варіанти'!M$1,IF(O1195='06A_Варіанти'!N1186,'06A_Варіанти'!N$1,IF(O1195='06A_Варіанти'!O1186,'06A_Варіанти'!O$1,IF(O1195='06A_Варіанти'!P1186,'06A_Варіанти'!P$1,IF(O1195='06A_Варіанти'!Q1186,'06A_Варіанти'!Q$1,IF(O1195='06A_Варіанти'!R1186,'06A_Варіанти'!R$1,"НЕМАЄ МАРШРУТУ"))))))))))))))</f>
        <v>DIRECT</v>
      </c>
      <c r="G1195" s="2" t="str">
        <f t="shared" si="126"/>
        <v>БЕЗ ЗМІН</v>
      </c>
      <c r="H1195" s="2">
        <f>IF(G1195="НЕМАЄ МАРШРУТУ",0,O1195-'06A_Варіанти'!T1186)</f>
        <v>0</v>
      </c>
      <c r="I1195" s="2">
        <f>IFERROR(INDEX('04_Потоки'!$E:$E,MATCH(A1195,'04_Потоки'!$A:$A,0)),0)</f>
        <v>2.2389999999999999</v>
      </c>
      <c r="J1195" s="2">
        <f t="shared" si="127"/>
        <v>1</v>
      </c>
      <c r="K1195" s="2">
        <f>IF(C1195="РЦК макси",0,2*'06A_Варіанти'!T1186*J1195)</f>
        <v>1238.2</v>
      </c>
      <c r="L1195" s="2">
        <f t="shared" si="128"/>
        <v>1238.2</v>
      </c>
      <c r="M1195" s="2">
        <f t="shared" si="129"/>
        <v>0</v>
      </c>
      <c r="N1195" s="9">
        <f t="shared" si="130"/>
        <v>0</v>
      </c>
      <c r="O1195" s="2">
        <f>MIN(IF('07A_Конструктор'!$D$5="Так",'06A_Варіанти'!E1186,1E+99),IF('07A_Конструктор'!$D$6="Так",'06A_Варіанти'!F1186,1E+99),IF('07A_Конструктор'!$D$7="Так",'06A_Варіанти'!G1186,1E+99),IF('07A_Конструктор'!$D$8="Так",'06A_Варіанти'!H1186,1E+99),IF('07A_Конструктор'!$D$9="Так",'06A_Варіанти'!I1186,1E+99),IF('07A_Конструктор'!$D$10="Так",'06A_Варіанти'!J1186,1E+99),IF('07A_Конструктор'!$D$11="Так",'06A_Варіанти'!K1186,1E+99),IF('07A_Конструктор'!$D$12="Так",'06A_Варіанти'!L1186,1E+99),IF('07A_Конструктор'!$D$13="Так",'06A_Варіанти'!M1186,1E+99),IF('07A_Конструктор'!$D$14="Так",'06A_Варіанти'!N1186,1E+99),IF('07A_Конструктор'!$D$15="Так",'06A_Варіанти'!O1186,1E+99),IF('07A_Конструктор'!$D$16="Так",'06A_Варіанти'!P1186,1E+99),IF('07A_Конструктор'!$D$17="Так",'06A_Варіанти'!Q1186,1E+99),IF('06A_Варіанти'!R1186="",1E+99,'06A_Варіанти'!R1186))</f>
        <v>619.1</v>
      </c>
      <c r="P1195" s="2" t="str">
        <f t="shared" si="131"/>
        <v>5 т</v>
      </c>
      <c r="Q1195" s="2">
        <f t="shared" si="132"/>
        <v>14</v>
      </c>
      <c r="R1195" s="2">
        <f>IF(OR(C1195="РЦК макси",C1195="РЦЧ SKU"),"SKU-потік",IFERROR(VLOOKUP(D1195,'02_РЦ'!$A$3:$I$7,5,FALSE),0))</f>
        <v>200</v>
      </c>
      <c r="S1195" s="2" t="str">
        <f>IF(OR(C1195="РЦК макси",C1195="РЦЧ SKU"),"Не рахується в ліміт",IFERROR(VLOOKUP(D1195,'02_РЦ'!$A$3:$I$7,9,FALSE),"Немає РЦ"))</f>
        <v>В межах</v>
      </c>
    </row>
    <row r="1196" spans="1:19">
      <c r="A1196" s="2" t="str">
        <f>'06A_Варіанти'!A1187</f>
        <v>BASE_2962</v>
      </c>
      <c r="B1196" s="2" t="str">
        <f>'06A_Варіанти'!B1187</f>
        <v>TT_2962</v>
      </c>
      <c r="C1196" s="2" t="str">
        <f>'06A_Варіанти'!D1187</f>
        <v>Основний</v>
      </c>
      <c r="D1196" s="2" t="str">
        <f>'06A_Варіанти'!C1187</f>
        <v>РЦВ</v>
      </c>
      <c r="E1196" s="2" t="str">
        <f>'06A_Варіанти'!S1187</f>
        <v>DIRECT</v>
      </c>
      <c r="F1196" s="2" t="str">
        <f>IF(O1196='06A_Варіанти'!E1187,'06A_Варіанти'!E$1,IF(O1196='06A_Варіанти'!F1187,'06A_Варіанти'!F$1,IF(O1196='06A_Варіанти'!G1187,'06A_Варіанти'!G$1,IF(O1196='06A_Варіанти'!H1187,'06A_Варіанти'!H$1,IF(O1196='06A_Варіанти'!I1187,'06A_Варіанти'!I$1,IF(O1196='06A_Варіанти'!J1187,'06A_Варіанти'!J$1,IF(O1196='06A_Варіанти'!K1187,'06A_Варіанти'!K$1,IF(O1196='06A_Варіанти'!L1187,'06A_Варіанти'!L$1,IF(O1196='06A_Варіанти'!M1187,'06A_Варіанти'!M$1,IF(O1196='06A_Варіанти'!N1187,'06A_Варіанти'!N$1,IF(O1196='06A_Варіанти'!O1187,'06A_Варіанти'!O$1,IF(O1196='06A_Варіанти'!P1187,'06A_Варіанти'!P$1,IF(O1196='06A_Варіанти'!Q1187,'06A_Варіанти'!Q$1,IF(O1196='06A_Варіанти'!R1187,'06A_Варіанти'!R$1,"НЕМАЄ МАРШРУТУ"))))))))))))))</f>
        <v>DIRECT</v>
      </c>
      <c r="G1196" s="2" t="str">
        <f t="shared" si="126"/>
        <v>БЕЗ ЗМІН</v>
      </c>
      <c r="H1196" s="2">
        <f>IF(G1196="НЕМАЄ МАРШРУТУ",0,O1196-'06A_Варіанти'!T1187)</f>
        <v>0</v>
      </c>
      <c r="I1196" s="2">
        <f>IFERROR(INDEX('04_Потоки'!$E:$E,MATCH(A1196,'04_Потоки'!$A:$A,0)),0)</f>
        <v>2.2389999999999999</v>
      </c>
      <c r="J1196" s="2">
        <f t="shared" si="127"/>
        <v>1</v>
      </c>
      <c r="K1196" s="2">
        <f>IF(C1196="РЦК макси",0,2*'06A_Варіанти'!T1187*J1196)</f>
        <v>855.8</v>
      </c>
      <c r="L1196" s="2">
        <f t="shared" si="128"/>
        <v>855.8</v>
      </c>
      <c r="M1196" s="2">
        <f t="shared" si="129"/>
        <v>0</v>
      </c>
      <c r="N1196" s="9">
        <f t="shared" si="130"/>
        <v>0</v>
      </c>
      <c r="O1196" s="2">
        <f>MIN(IF('07A_Конструктор'!$D$5="Так",'06A_Варіанти'!E1187,1E+99),IF('07A_Конструктор'!$D$6="Так",'06A_Варіанти'!F1187,1E+99),IF('07A_Конструктор'!$D$7="Так",'06A_Варіанти'!G1187,1E+99),IF('07A_Конструктор'!$D$8="Так",'06A_Варіанти'!H1187,1E+99),IF('07A_Конструктор'!$D$9="Так",'06A_Варіанти'!I1187,1E+99),IF('07A_Конструктор'!$D$10="Так",'06A_Варіанти'!J1187,1E+99),IF('07A_Конструктор'!$D$11="Так",'06A_Варіанти'!K1187,1E+99),IF('07A_Конструктор'!$D$12="Так",'06A_Варіанти'!L1187,1E+99),IF('07A_Конструктор'!$D$13="Так",'06A_Варіанти'!M1187,1E+99),IF('07A_Конструктор'!$D$14="Так",'06A_Варіанти'!N1187,1E+99),IF('07A_Конструктор'!$D$15="Так",'06A_Варіанти'!O1187,1E+99),IF('07A_Конструктор'!$D$16="Так",'06A_Варіанти'!P1187,1E+99),IF('07A_Конструктор'!$D$17="Так",'06A_Варіанти'!Q1187,1E+99),IF('06A_Варіанти'!R1187="",1E+99,'06A_Варіанти'!R1187))</f>
        <v>427.9</v>
      </c>
      <c r="P1196" s="2" t="str">
        <f t="shared" si="131"/>
        <v>5 т</v>
      </c>
      <c r="Q1196" s="2">
        <f t="shared" si="132"/>
        <v>14</v>
      </c>
      <c r="R1196" s="2">
        <f>IF(OR(C1196="РЦК макси",C1196="РЦЧ SKU"),"SKU-потік",IFERROR(VLOOKUP(D1196,'02_РЦ'!$A$3:$I$7,5,FALSE),0))</f>
        <v>500</v>
      </c>
      <c r="S1196" s="2" t="str">
        <f>IF(OR(C1196="РЦК макси",C1196="РЦЧ SKU"),"Не рахується в ліміт",IFERROR(VLOOKUP(D1196,'02_РЦ'!$A$3:$I$7,9,FALSE),"Немає РЦ"))</f>
        <v>В межах</v>
      </c>
    </row>
    <row r="1197" spans="1:19">
      <c r="A1197" s="2" t="str">
        <f>'06A_Варіанти'!A1188</f>
        <v>BASE_2966</v>
      </c>
      <c r="B1197" s="2" t="str">
        <f>'06A_Варіанти'!B1188</f>
        <v>TT_2966</v>
      </c>
      <c r="C1197" s="2" t="str">
        <f>'06A_Варіанти'!D1188</f>
        <v>Основний</v>
      </c>
      <c r="D1197" s="2" t="str">
        <f>'06A_Варіанти'!C1188</f>
        <v>РЦВ</v>
      </c>
      <c r="E1197" s="2" t="str">
        <f>'06A_Варіанти'!S1188</f>
        <v>DIRECT</v>
      </c>
      <c r="F1197" s="2" t="str">
        <f>IF(O1197='06A_Варіанти'!E1188,'06A_Варіанти'!E$1,IF(O1197='06A_Варіанти'!F1188,'06A_Варіанти'!F$1,IF(O1197='06A_Варіанти'!G1188,'06A_Варіанти'!G$1,IF(O1197='06A_Варіанти'!H1188,'06A_Варіанти'!H$1,IF(O1197='06A_Варіанти'!I1188,'06A_Варіанти'!I$1,IF(O1197='06A_Варіанти'!J1188,'06A_Варіанти'!J$1,IF(O1197='06A_Варіанти'!K1188,'06A_Варіанти'!K$1,IF(O1197='06A_Варіанти'!L1188,'06A_Варіанти'!L$1,IF(O1197='06A_Варіанти'!M1188,'06A_Варіанти'!M$1,IF(O1197='06A_Варіанти'!N1188,'06A_Варіанти'!N$1,IF(O1197='06A_Варіанти'!O1188,'06A_Варіанти'!O$1,IF(O1197='06A_Варіанти'!P1188,'06A_Варіанти'!P$1,IF(O1197='06A_Варіанти'!Q1188,'06A_Варіанти'!Q$1,IF(O1197='06A_Варіанти'!R1188,'06A_Варіанти'!R$1,"НЕМАЄ МАРШРУТУ"))))))))))))))</f>
        <v>DIRECT</v>
      </c>
      <c r="G1197" s="2" t="str">
        <f t="shared" si="126"/>
        <v>БЕЗ ЗМІН</v>
      </c>
      <c r="H1197" s="2">
        <f>IF(G1197="НЕМАЄ МАРШРУТУ",0,O1197-'06A_Варіанти'!T1188)</f>
        <v>0</v>
      </c>
      <c r="I1197" s="2">
        <f>IFERROR(INDEX('04_Потоки'!$E:$E,MATCH(A1197,'04_Потоки'!$A:$A,0)),0)</f>
        <v>2.2389999999999999</v>
      </c>
      <c r="J1197" s="2">
        <f t="shared" si="127"/>
        <v>1</v>
      </c>
      <c r="K1197" s="2">
        <f>IF(C1197="РЦК макси",0,2*'06A_Варіанти'!T1188*J1197)</f>
        <v>323.60000000000002</v>
      </c>
      <c r="L1197" s="2">
        <f t="shared" si="128"/>
        <v>323.60000000000002</v>
      </c>
      <c r="M1197" s="2">
        <f t="shared" si="129"/>
        <v>0</v>
      </c>
      <c r="N1197" s="9">
        <f t="shared" si="130"/>
        <v>0</v>
      </c>
      <c r="O1197" s="2">
        <f>MIN(IF('07A_Конструктор'!$D$5="Так",'06A_Варіанти'!E1188,1E+99),IF('07A_Конструктор'!$D$6="Так",'06A_Варіанти'!F1188,1E+99),IF('07A_Конструктор'!$D$7="Так",'06A_Варіанти'!G1188,1E+99),IF('07A_Конструктор'!$D$8="Так",'06A_Варіанти'!H1188,1E+99),IF('07A_Конструктор'!$D$9="Так",'06A_Варіанти'!I1188,1E+99),IF('07A_Конструктор'!$D$10="Так",'06A_Варіанти'!J1188,1E+99),IF('07A_Конструктор'!$D$11="Так",'06A_Варіанти'!K1188,1E+99),IF('07A_Конструктор'!$D$12="Так",'06A_Варіанти'!L1188,1E+99),IF('07A_Конструктор'!$D$13="Так",'06A_Варіанти'!M1188,1E+99),IF('07A_Конструктор'!$D$14="Так",'06A_Варіанти'!N1188,1E+99),IF('07A_Конструктор'!$D$15="Так",'06A_Варіанти'!O1188,1E+99),IF('07A_Конструктор'!$D$16="Так",'06A_Варіанти'!P1188,1E+99),IF('07A_Конструктор'!$D$17="Так",'06A_Варіанти'!Q1188,1E+99),IF('06A_Варіанти'!R1188="",1E+99,'06A_Варіанти'!R1188))</f>
        <v>161.80000000000001</v>
      </c>
      <c r="P1197" s="2" t="str">
        <f t="shared" si="131"/>
        <v>5 т</v>
      </c>
      <c r="Q1197" s="2">
        <f t="shared" si="132"/>
        <v>14</v>
      </c>
      <c r="R1197" s="2">
        <f>IF(OR(C1197="РЦК макси",C1197="РЦЧ SKU"),"SKU-потік",IFERROR(VLOOKUP(D1197,'02_РЦ'!$A$3:$I$7,5,FALSE),0))</f>
        <v>500</v>
      </c>
      <c r="S1197" s="2" t="str">
        <f>IF(OR(C1197="РЦК макси",C1197="РЦЧ SKU"),"Не рахується в ліміт",IFERROR(VLOOKUP(D1197,'02_РЦ'!$A$3:$I$7,9,FALSE),"Немає РЦ"))</f>
        <v>В межах</v>
      </c>
    </row>
    <row r="1198" spans="1:19">
      <c r="A1198" s="2" t="str">
        <f>'06A_Варіанти'!A1189</f>
        <v>BASE_2984</v>
      </c>
      <c r="B1198" s="2" t="str">
        <f>'06A_Варіанти'!B1189</f>
        <v>TT_2984</v>
      </c>
      <c r="C1198" s="2" t="str">
        <f>'06A_Варіанти'!D1189</f>
        <v>Основний</v>
      </c>
      <c r="D1198" s="2" t="str">
        <f>'06A_Варіанти'!C1189</f>
        <v>РЦВ</v>
      </c>
      <c r="E1198" s="2" t="str">
        <f>'06A_Варіанти'!S1189</f>
        <v>DIRECT</v>
      </c>
      <c r="F1198" s="2" t="str">
        <f>IF(O1198='06A_Варіанти'!E1189,'06A_Варіанти'!E$1,IF(O1198='06A_Варіанти'!F1189,'06A_Варіанти'!F$1,IF(O1198='06A_Варіанти'!G1189,'06A_Варіанти'!G$1,IF(O1198='06A_Варіанти'!H1189,'06A_Варіанти'!H$1,IF(O1198='06A_Варіанти'!I1189,'06A_Варіанти'!I$1,IF(O1198='06A_Варіанти'!J1189,'06A_Варіанти'!J$1,IF(O1198='06A_Варіанти'!K1189,'06A_Варіанти'!K$1,IF(O1198='06A_Варіанти'!L1189,'06A_Варіанти'!L$1,IF(O1198='06A_Варіанти'!M1189,'06A_Варіанти'!M$1,IF(O1198='06A_Варіанти'!N1189,'06A_Варіанти'!N$1,IF(O1198='06A_Варіанти'!O1189,'06A_Варіанти'!O$1,IF(O1198='06A_Варіанти'!P1189,'06A_Варіанти'!P$1,IF(O1198='06A_Варіанти'!Q1189,'06A_Варіанти'!Q$1,IF(O1198='06A_Варіанти'!R1189,'06A_Варіанти'!R$1,"НЕМАЄ МАРШРУТУ"))))))))))))))</f>
        <v>DIRECT</v>
      </c>
      <c r="G1198" s="2" t="str">
        <f t="shared" si="126"/>
        <v>БЕЗ ЗМІН</v>
      </c>
      <c r="H1198" s="2">
        <f>IF(G1198="НЕМАЄ МАРШРУТУ",0,O1198-'06A_Варіанти'!T1189)</f>
        <v>0</v>
      </c>
      <c r="I1198" s="2">
        <f>IFERROR(INDEX('04_Потоки'!$E:$E,MATCH(A1198,'04_Потоки'!$A:$A,0)),0)</f>
        <v>2.2389999999999999</v>
      </c>
      <c r="J1198" s="2">
        <f t="shared" si="127"/>
        <v>1</v>
      </c>
      <c r="K1198" s="2">
        <f>IF(C1198="РЦК макси",0,2*'06A_Варіанти'!T1189*J1198)</f>
        <v>18.8</v>
      </c>
      <c r="L1198" s="2">
        <f t="shared" si="128"/>
        <v>18.8</v>
      </c>
      <c r="M1198" s="2">
        <f t="shared" si="129"/>
        <v>0</v>
      </c>
      <c r="N1198" s="9">
        <f t="shared" si="130"/>
        <v>0</v>
      </c>
      <c r="O1198" s="2">
        <f>MIN(IF('07A_Конструктор'!$D$5="Так",'06A_Варіанти'!E1189,1E+99),IF('07A_Конструктор'!$D$6="Так",'06A_Варіанти'!F1189,1E+99),IF('07A_Конструктор'!$D$7="Так",'06A_Варіанти'!G1189,1E+99),IF('07A_Конструктор'!$D$8="Так",'06A_Варіанти'!H1189,1E+99),IF('07A_Конструктор'!$D$9="Так",'06A_Варіанти'!I1189,1E+99),IF('07A_Конструктор'!$D$10="Так",'06A_Варіанти'!J1189,1E+99),IF('07A_Конструктор'!$D$11="Так",'06A_Варіанти'!K1189,1E+99),IF('07A_Конструктор'!$D$12="Так",'06A_Варіанти'!L1189,1E+99),IF('07A_Конструктор'!$D$13="Так",'06A_Варіанти'!M1189,1E+99),IF('07A_Конструктор'!$D$14="Так",'06A_Варіанти'!N1189,1E+99),IF('07A_Конструктор'!$D$15="Так",'06A_Варіанти'!O1189,1E+99),IF('07A_Конструктор'!$D$16="Так",'06A_Варіанти'!P1189,1E+99),IF('07A_Конструктор'!$D$17="Так",'06A_Варіанти'!Q1189,1E+99),IF('06A_Варіанти'!R1189="",1E+99,'06A_Варіанти'!R1189))</f>
        <v>9.4</v>
      </c>
      <c r="P1198" s="2" t="str">
        <f t="shared" si="131"/>
        <v>5 т</v>
      </c>
      <c r="Q1198" s="2">
        <f t="shared" si="132"/>
        <v>14</v>
      </c>
      <c r="R1198" s="2">
        <f>IF(OR(C1198="РЦК макси",C1198="РЦЧ SKU"),"SKU-потік",IFERROR(VLOOKUP(D1198,'02_РЦ'!$A$3:$I$7,5,FALSE),0))</f>
        <v>500</v>
      </c>
      <c r="S1198" s="2" t="str">
        <f>IF(OR(C1198="РЦК макси",C1198="РЦЧ SKU"),"Не рахується в ліміт",IFERROR(VLOOKUP(D1198,'02_РЦ'!$A$3:$I$7,9,FALSE),"Немає РЦ"))</f>
        <v>В межах</v>
      </c>
    </row>
    <row r="1199" spans="1:19">
      <c r="A1199" s="2" t="str">
        <f>'06A_Варіанти'!A1190</f>
        <v>BASE_2986</v>
      </c>
      <c r="B1199" s="2" t="str">
        <f>'06A_Варіанти'!B1190</f>
        <v>TT_2986</v>
      </c>
      <c r="C1199" s="2" t="str">
        <f>'06A_Варіанти'!D1190</f>
        <v>Основний</v>
      </c>
      <c r="D1199" s="2" t="str">
        <f>'06A_Варіанти'!C1190</f>
        <v>РЦВ</v>
      </c>
      <c r="E1199" s="2" t="str">
        <f>'06A_Варіанти'!S1190</f>
        <v>DIRECT</v>
      </c>
      <c r="F1199" s="2" t="str">
        <f>IF(O1199='06A_Варіанти'!E1190,'06A_Варіанти'!E$1,IF(O1199='06A_Варіанти'!F1190,'06A_Варіанти'!F$1,IF(O1199='06A_Варіанти'!G1190,'06A_Варіанти'!G$1,IF(O1199='06A_Варіанти'!H1190,'06A_Варіанти'!H$1,IF(O1199='06A_Варіанти'!I1190,'06A_Варіанти'!I$1,IF(O1199='06A_Варіанти'!J1190,'06A_Варіанти'!J$1,IF(O1199='06A_Варіанти'!K1190,'06A_Варіанти'!K$1,IF(O1199='06A_Варіанти'!L1190,'06A_Варіанти'!L$1,IF(O1199='06A_Варіанти'!M1190,'06A_Варіанти'!M$1,IF(O1199='06A_Варіанти'!N1190,'06A_Варіанти'!N$1,IF(O1199='06A_Варіанти'!O1190,'06A_Варіанти'!O$1,IF(O1199='06A_Варіанти'!P1190,'06A_Варіанти'!P$1,IF(O1199='06A_Варіанти'!Q1190,'06A_Варіанти'!Q$1,IF(O1199='06A_Варіанти'!R1190,'06A_Варіанти'!R$1,"НЕМАЄ МАРШРУТУ"))))))))))))))</f>
        <v>DIRECT</v>
      </c>
      <c r="G1199" s="2" t="str">
        <f t="shared" si="126"/>
        <v>БЕЗ ЗМІН</v>
      </c>
      <c r="H1199" s="2">
        <f>IF(G1199="НЕМАЄ МАРШРУТУ",0,O1199-'06A_Варіанти'!T1190)</f>
        <v>0</v>
      </c>
      <c r="I1199" s="2">
        <f>IFERROR(INDEX('04_Потоки'!$E:$E,MATCH(A1199,'04_Потоки'!$A:$A,0)),0)</f>
        <v>2.2389999999999999</v>
      </c>
      <c r="J1199" s="2">
        <f t="shared" si="127"/>
        <v>1</v>
      </c>
      <c r="K1199" s="2">
        <f>IF(C1199="РЦК макси",0,2*'06A_Варіанти'!T1190*J1199)</f>
        <v>313.8</v>
      </c>
      <c r="L1199" s="2">
        <f t="shared" si="128"/>
        <v>313.8</v>
      </c>
      <c r="M1199" s="2">
        <f t="shared" si="129"/>
        <v>0</v>
      </c>
      <c r="N1199" s="9">
        <f t="shared" si="130"/>
        <v>0</v>
      </c>
      <c r="O1199" s="2">
        <f>MIN(IF('07A_Конструктор'!$D$5="Так",'06A_Варіанти'!E1190,1E+99),IF('07A_Конструктор'!$D$6="Так",'06A_Варіанти'!F1190,1E+99),IF('07A_Конструктор'!$D$7="Так",'06A_Варіанти'!G1190,1E+99),IF('07A_Конструктор'!$D$8="Так",'06A_Варіанти'!H1190,1E+99),IF('07A_Конструктор'!$D$9="Так",'06A_Варіанти'!I1190,1E+99),IF('07A_Конструктор'!$D$10="Так",'06A_Варіанти'!J1190,1E+99),IF('07A_Конструктор'!$D$11="Так",'06A_Варіанти'!K1190,1E+99),IF('07A_Конструктор'!$D$12="Так",'06A_Варіанти'!L1190,1E+99),IF('07A_Конструктор'!$D$13="Так",'06A_Варіанти'!M1190,1E+99),IF('07A_Конструктор'!$D$14="Так",'06A_Варіанти'!N1190,1E+99),IF('07A_Конструктор'!$D$15="Так",'06A_Варіанти'!O1190,1E+99),IF('07A_Конструктор'!$D$16="Так",'06A_Варіанти'!P1190,1E+99),IF('07A_Конструктор'!$D$17="Так",'06A_Варіанти'!Q1190,1E+99),IF('06A_Варіанти'!R1190="",1E+99,'06A_Варіанти'!R1190))</f>
        <v>156.9</v>
      </c>
      <c r="P1199" s="2" t="str">
        <f t="shared" si="131"/>
        <v>5 т</v>
      </c>
      <c r="Q1199" s="2">
        <f t="shared" si="132"/>
        <v>14</v>
      </c>
      <c r="R1199" s="2">
        <f>IF(OR(C1199="РЦК макси",C1199="РЦЧ SKU"),"SKU-потік",IFERROR(VLOOKUP(D1199,'02_РЦ'!$A$3:$I$7,5,FALSE),0))</f>
        <v>500</v>
      </c>
      <c r="S1199" s="2" t="str">
        <f>IF(OR(C1199="РЦК макси",C1199="РЦЧ SKU"),"Не рахується в ліміт",IFERROR(VLOOKUP(D1199,'02_РЦ'!$A$3:$I$7,9,FALSE),"Немає РЦ"))</f>
        <v>В межах</v>
      </c>
    </row>
    <row r="1200" spans="1:19">
      <c r="A1200" s="2" t="str">
        <f>'06A_Варіанти'!A1191</f>
        <v>BASE_2990</v>
      </c>
      <c r="B1200" s="2" t="str">
        <f>'06A_Варіанти'!B1191</f>
        <v>TT_2990</v>
      </c>
      <c r="C1200" s="2" t="str">
        <f>'06A_Варіанти'!D1191</f>
        <v>Основний</v>
      </c>
      <c r="D1200" s="2" t="str">
        <f>'06A_Варіанти'!C1191</f>
        <v>РЦВ</v>
      </c>
      <c r="E1200" s="2" t="str">
        <f>'06A_Варіанти'!S1191</f>
        <v>DIRECT</v>
      </c>
      <c r="F1200" s="2" t="str">
        <f>IF(O1200='06A_Варіанти'!E1191,'06A_Варіанти'!E$1,IF(O1200='06A_Варіанти'!F1191,'06A_Варіанти'!F$1,IF(O1200='06A_Варіанти'!G1191,'06A_Варіанти'!G$1,IF(O1200='06A_Варіанти'!H1191,'06A_Варіанти'!H$1,IF(O1200='06A_Варіанти'!I1191,'06A_Варіанти'!I$1,IF(O1200='06A_Варіанти'!J1191,'06A_Варіанти'!J$1,IF(O1200='06A_Варіанти'!K1191,'06A_Варіанти'!K$1,IF(O1200='06A_Варіанти'!L1191,'06A_Варіанти'!L$1,IF(O1200='06A_Варіанти'!M1191,'06A_Варіанти'!M$1,IF(O1200='06A_Варіанти'!N1191,'06A_Варіанти'!N$1,IF(O1200='06A_Варіанти'!O1191,'06A_Варіанти'!O$1,IF(O1200='06A_Варіанти'!P1191,'06A_Варіанти'!P$1,IF(O1200='06A_Варіанти'!Q1191,'06A_Варіанти'!Q$1,IF(O1200='06A_Варіанти'!R1191,'06A_Варіанти'!R$1,"НЕМАЄ МАРШРУТУ"))))))))))))))</f>
        <v>DIRECT</v>
      </c>
      <c r="G1200" s="2" t="str">
        <f t="shared" si="126"/>
        <v>БЕЗ ЗМІН</v>
      </c>
      <c r="H1200" s="2">
        <f>IF(G1200="НЕМАЄ МАРШРУТУ",0,O1200-'06A_Варіанти'!T1191)</f>
        <v>0</v>
      </c>
      <c r="I1200" s="2">
        <f>IFERROR(INDEX('04_Потоки'!$E:$E,MATCH(A1200,'04_Потоки'!$A:$A,0)),0)</f>
        <v>2.2389999999999999</v>
      </c>
      <c r="J1200" s="2">
        <f t="shared" si="127"/>
        <v>1</v>
      </c>
      <c r="K1200" s="2">
        <f>IF(C1200="РЦК макси",0,2*'06A_Варіанти'!T1191*J1200)</f>
        <v>11.6</v>
      </c>
      <c r="L1200" s="2">
        <f t="shared" si="128"/>
        <v>11.6</v>
      </c>
      <c r="M1200" s="2">
        <f t="shared" si="129"/>
        <v>0</v>
      </c>
      <c r="N1200" s="9">
        <f t="shared" si="130"/>
        <v>0</v>
      </c>
      <c r="O1200" s="2">
        <f>MIN(IF('07A_Конструктор'!$D$5="Так",'06A_Варіанти'!E1191,1E+99),IF('07A_Конструктор'!$D$6="Так",'06A_Варіанти'!F1191,1E+99),IF('07A_Конструктор'!$D$7="Так",'06A_Варіанти'!G1191,1E+99),IF('07A_Конструктор'!$D$8="Так",'06A_Варіанти'!H1191,1E+99),IF('07A_Конструктор'!$D$9="Так",'06A_Варіанти'!I1191,1E+99),IF('07A_Конструктор'!$D$10="Так",'06A_Варіанти'!J1191,1E+99),IF('07A_Конструктор'!$D$11="Так",'06A_Варіанти'!K1191,1E+99),IF('07A_Конструктор'!$D$12="Так",'06A_Варіанти'!L1191,1E+99),IF('07A_Конструктор'!$D$13="Так",'06A_Варіанти'!M1191,1E+99),IF('07A_Конструктор'!$D$14="Так",'06A_Варіанти'!N1191,1E+99),IF('07A_Конструктор'!$D$15="Так",'06A_Варіанти'!O1191,1E+99),IF('07A_Конструктор'!$D$16="Так",'06A_Варіанти'!P1191,1E+99),IF('07A_Конструктор'!$D$17="Так",'06A_Варіанти'!Q1191,1E+99),IF('06A_Варіанти'!R1191="",1E+99,'06A_Варіанти'!R1191))</f>
        <v>5.8</v>
      </c>
      <c r="P1200" s="2" t="str">
        <f t="shared" si="131"/>
        <v>5 т</v>
      </c>
      <c r="Q1200" s="2">
        <f t="shared" si="132"/>
        <v>14</v>
      </c>
      <c r="R1200" s="2">
        <f>IF(OR(C1200="РЦК макси",C1200="РЦЧ SKU"),"SKU-потік",IFERROR(VLOOKUP(D1200,'02_РЦ'!$A$3:$I$7,5,FALSE),0))</f>
        <v>500</v>
      </c>
      <c r="S1200" s="2" t="str">
        <f>IF(OR(C1200="РЦК макси",C1200="РЦЧ SKU"),"Не рахується в ліміт",IFERROR(VLOOKUP(D1200,'02_РЦ'!$A$3:$I$7,9,FALSE),"Немає РЦ"))</f>
        <v>В межах</v>
      </c>
    </row>
    <row r="1201" spans="1:19">
      <c r="A1201" s="2" t="str">
        <f>'06A_Варіанти'!A1192</f>
        <v>BASE_2991</v>
      </c>
      <c r="B1201" s="2" t="str">
        <f>'06A_Варіанти'!B1192</f>
        <v>TT_2991</v>
      </c>
      <c r="C1201" s="2" t="str">
        <f>'06A_Варіанти'!D1192</f>
        <v>Основний</v>
      </c>
      <c r="D1201" s="2" t="str">
        <f>'06A_Варіанти'!C1192</f>
        <v>РЦВ</v>
      </c>
      <c r="E1201" s="2" t="str">
        <f>'06A_Варіанти'!S1192</f>
        <v>DIRECT</v>
      </c>
      <c r="F1201" s="2" t="str">
        <f>IF(O1201='06A_Варіанти'!E1192,'06A_Варіанти'!E$1,IF(O1201='06A_Варіанти'!F1192,'06A_Варіанти'!F$1,IF(O1201='06A_Варіанти'!G1192,'06A_Варіанти'!G$1,IF(O1201='06A_Варіанти'!H1192,'06A_Варіанти'!H$1,IF(O1201='06A_Варіанти'!I1192,'06A_Варіанти'!I$1,IF(O1201='06A_Варіанти'!J1192,'06A_Варіанти'!J$1,IF(O1201='06A_Варіанти'!K1192,'06A_Варіанти'!K$1,IF(O1201='06A_Варіанти'!L1192,'06A_Варіанти'!L$1,IF(O1201='06A_Варіанти'!M1192,'06A_Варіанти'!M$1,IF(O1201='06A_Варіанти'!N1192,'06A_Варіанти'!N$1,IF(O1201='06A_Варіанти'!O1192,'06A_Варіанти'!O$1,IF(O1201='06A_Варіанти'!P1192,'06A_Варіанти'!P$1,IF(O1201='06A_Варіанти'!Q1192,'06A_Варіанти'!Q$1,IF(O1201='06A_Варіанти'!R1192,'06A_Варіанти'!R$1,"НЕМАЄ МАРШРУТУ"))))))))))))))</f>
        <v>DIRECT</v>
      </c>
      <c r="G1201" s="2" t="str">
        <f t="shared" si="126"/>
        <v>БЕЗ ЗМІН</v>
      </c>
      <c r="H1201" s="2">
        <f>IF(G1201="НЕМАЄ МАРШРУТУ",0,O1201-'06A_Варіанти'!T1192)</f>
        <v>0</v>
      </c>
      <c r="I1201" s="2">
        <f>IFERROR(INDEX('04_Потоки'!$E:$E,MATCH(A1201,'04_Потоки'!$A:$A,0)),0)</f>
        <v>2.2389999999999999</v>
      </c>
      <c r="J1201" s="2">
        <f t="shared" si="127"/>
        <v>1</v>
      </c>
      <c r="K1201" s="2">
        <f>IF(C1201="РЦК макси",0,2*'06A_Варіанти'!T1192*J1201)</f>
        <v>304.39999999999998</v>
      </c>
      <c r="L1201" s="2">
        <f t="shared" si="128"/>
        <v>304.39999999999998</v>
      </c>
      <c r="M1201" s="2">
        <f t="shared" si="129"/>
        <v>0</v>
      </c>
      <c r="N1201" s="9">
        <f t="shared" si="130"/>
        <v>0</v>
      </c>
      <c r="O1201" s="2">
        <f>MIN(IF('07A_Конструктор'!$D$5="Так",'06A_Варіанти'!E1192,1E+99),IF('07A_Конструктор'!$D$6="Так",'06A_Варіанти'!F1192,1E+99),IF('07A_Конструктор'!$D$7="Так",'06A_Варіанти'!G1192,1E+99),IF('07A_Конструктор'!$D$8="Так",'06A_Варіанти'!H1192,1E+99),IF('07A_Конструктор'!$D$9="Так",'06A_Варіанти'!I1192,1E+99),IF('07A_Конструктор'!$D$10="Так",'06A_Варіанти'!J1192,1E+99),IF('07A_Конструктор'!$D$11="Так",'06A_Варіанти'!K1192,1E+99),IF('07A_Конструктор'!$D$12="Так",'06A_Варіанти'!L1192,1E+99),IF('07A_Конструктор'!$D$13="Так",'06A_Варіанти'!M1192,1E+99),IF('07A_Конструктор'!$D$14="Так",'06A_Варіанти'!N1192,1E+99),IF('07A_Конструктор'!$D$15="Так",'06A_Варіанти'!O1192,1E+99),IF('07A_Конструктор'!$D$16="Так",'06A_Варіанти'!P1192,1E+99),IF('07A_Конструктор'!$D$17="Так",'06A_Варіанти'!Q1192,1E+99),IF('06A_Варіанти'!R1192="",1E+99,'06A_Варіанти'!R1192))</f>
        <v>152.19999999999999</v>
      </c>
      <c r="P1201" s="2" t="str">
        <f t="shared" si="131"/>
        <v>5 т</v>
      </c>
      <c r="Q1201" s="2">
        <f t="shared" si="132"/>
        <v>14</v>
      </c>
      <c r="R1201" s="2">
        <f>IF(OR(C1201="РЦК макси",C1201="РЦЧ SKU"),"SKU-потік",IFERROR(VLOOKUP(D1201,'02_РЦ'!$A$3:$I$7,5,FALSE),0))</f>
        <v>500</v>
      </c>
      <c r="S1201" s="2" t="str">
        <f>IF(OR(C1201="РЦК макси",C1201="РЦЧ SKU"),"Не рахується в ліміт",IFERROR(VLOOKUP(D1201,'02_РЦ'!$A$3:$I$7,9,FALSE),"Немає РЦ"))</f>
        <v>В межах</v>
      </c>
    </row>
    <row r="1202" spans="1:19">
      <c r="A1202" s="2" t="str">
        <f>'06A_Варіанти'!A1193</f>
        <v>BASE_2998</v>
      </c>
      <c r="B1202" s="2" t="str">
        <f>'06A_Варіанти'!B1193</f>
        <v>TT_2998</v>
      </c>
      <c r="C1202" s="2" t="str">
        <f>'06A_Варіанти'!D1193</f>
        <v>Основний</v>
      </c>
      <c r="D1202" s="2" t="str">
        <f>'06A_Варіанти'!C1193</f>
        <v>РЦВ</v>
      </c>
      <c r="E1202" s="2" t="str">
        <f>'06A_Варіанти'!S1193</f>
        <v>DIRECT</v>
      </c>
      <c r="F1202" s="2" t="str">
        <f>IF(O1202='06A_Варіанти'!E1193,'06A_Варіанти'!E$1,IF(O1202='06A_Варіанти'!F1193,'06A_Варіанти'!F$1,IF(O1202='06A_Варіанти'!G1193,'06A_Варіанти'!G$1,IF(O1202='06A_Варіанти'!H1193,'06A_Варіанти'!H$1,IF(O1202='06A_Варіанти'!I1193,'06A_Варіанти'!I$1,IF(O1202='06A_Варіанти'!J1193,'06A_Варіанти'!J$1,IF(O1202='06A_Варіанти'!K1193,'06A_Варіанти'!K$1,IF(O1202='06A_Варіанти'!L1193,'06A_Варіанти'!L$1,IF(O1202='06A_Варіанти'!M1193,'06A_Варіанти'!M$1,IF(O1202='06A_Варіанти'!N1193,'06A_Варіанти'!N$1,IF(O1202='06A_Варіанти'!O1193,'06A_Варіанти'!O$1,IF(O1202='06A_Варіанти'!P1193,'06A_Варіанти'!P$1,IF(O1202='06A_Варіанти'!Q1193,'06A_Варіанти'!Q$1,IF(O1202='06A_Варіанти'!R1193,'06A_Варіанти'!R$1,"НЕМАЄ МАРШРУТУ"))))))))))))))</f>
        <v>DIRECT</v>
      </c>
      <c r="G1202" s="2" t="str">
        <f t="shared" si="126"/>
        <v>БЕЗ ЗМІН</v>
      </c>
      <c r="H1202" s="2">
        <f>IF(G1202="НЕМАЄ МАРШРУТУ",0,O1202-'06A_Варіанти'!T1193)</f>
        <v>0</v>
      </c>
      <c r="I1202" s="2">
        <f>IFERROR(INDEX('04_Потоки'!$E:$E,MATCH(A1202,'04_Потоки'!$A:$A,0)),0)</f>
        <v>2.2389999999999999</v>
      </c>
      <c r="J1202" s="2">
        <f t="shared" si="127"/>
        <v>1</v>
      </c>
      <c r="K1202" s="2">
        <f>IF(C1202="РЦК макси",0,2*'06A_Варіанти'!T1193*J1202)</f>
        <v>888.8</v>
      </c>
      <c r="L1202" s="2">
        <f t="shared" si="128"/>
        <v>888.8</v>
      </c>
      <c r="M1202" s="2">
        <f t="shared" si="129"/>
        <v>0</v>
      </c>
      <c r="N1202" s="9">
        <f t="shared" si="130"/>
        <v>0</v>
      </c>
      <c r="O1202" s="2">
        <f>MIN(IF('07A_Конструктор'!$D$5="Так",'06A_Варіанти'!E1193,1E+99),IF('07A_Конструктор'!$D$6="Так",'06A_Варіанти'!F1193,1E+99),IF('07A_Конструктор'!$D$7="Так",'06A_Варіанти'!G1193,1E+99),IF('07A_Конструктор'!$D$8="Так",'06A_Варіанти'!H1193,1E+99),IF('07A_Конструктор'!$D$9="Так",'06A_Варіанти'!I1193,1E+99),IF('07A_Конструктор'!$D$10="Так",'06A_Варіанти'!J1193,1E+99),IF('07A_Конструктор'!$D$11="Так",'06A_Варіанти'!K1193,1E+99),IF('07A_Конструктор'!$D$12="Так",'06A_Варіанти'!L1193,1E+99),IF('07A_Конструктор'!$D$13="Так",'06A_Варіанти'!M1193,1E+99),IF('07A_Конструктор'!$D$14="Так",'06A_Варіанти'!N1193,1E+99),IF('07A_Конструктор'!$D$15="Так",'06A_Варіанти'!O1193,1E+99),IF('07A_Конструктор'!$D$16="Так",'06A_Варіанти'!P1193,1E+99),IF('07A_Конструктор'!$D$17="Так",'06A_Варіанти'!Q1193,1E+99),IF('06A_Варіанти'!R1193="",1E+99,'06A_Варіанти'!R1193))</f>
        <v>444.4</v>
      </c>
      <c r="P1202" s="2" t="str">
        <f t="shared" si="131"/>
        <v>5 т</v>
      </c>
      <c r="Q1202" s="2">
        <f t="shared" si="132"/>
        <v>14</v>
      </c>
      <c r="R1202" s="2">
        <f>IF(OR(C1202="РЦК макси",C1202="РЦЧ SKU"),"SKU-потік",IFERROR(VLOOKUP(D1202,'02_РЦ'!$A$3:$I$7,5,FALSE),0))</f>
        <v>500</v>
      </c>
      <c r="S1202" s="2" t="str">
        <f>IF(OR(C1202="РЦК макси",C1202="РЦЧ SKU"),"Не рахується в ліміт",IFERROR(VLOOKUP(D1202,'02_РЦ'!$A$3:$I$7,9,FALSE),"Немає РЦ"))</f>
        <v>В межах</v>
      </c>
    </row>
    <row r="1203" spans="1:19">
      <c r="A1203" s="2" t="str">
        <f>'06A_Варіанти'!A1194</f>
        <v>BASE_3011</v>
      </c>
      <c r="B1203" s="2" t="str">
        <f>'06A_Варіанти'!B1194</f>
        <v>TT_3011</v>
      </c>
      <c r="C1203" s="2" t="str">
        <f>'06A_Варіанти'!D1194</f>
        <v>Основний</v>
      </c>
      <c r="D1203" s="2" t="str">
        <f>'06A_Варіанти'!C1194</f>
        <v>РЦВ</v>
      </c>
      <c r="E1203" s="2" t="str">
        <f>'06A_Варіанти'!S1194</f>
        <v>DIRECT</v>
      </c>
      <c r="F1203" s="2" t="str">
        <f>IF(O1203='06A_Варіанти'!E1194,'06A_Варіанти'!E$1,IF(O1203='06A_Варіанти'!F1194,'06A_Варіанти'!F$1,IF(O1203='06A_Варіанти'!G1194,'06A_Варіанти'!G$1,IF(O1203='06A_Варіанти'!H1194,'06A_Варіанти'!H$1,IF(O1203='06A_Варіанти'!I1194,'06A_Варіанти'!I$1,IF(O1203='06A_Варіанти'!J1194,'06A_Варіанти'!J$1,IF(O1203='06A_Варіанти'!K1194,'06A_Варіанти'!K$1,IF(O1203='06A_Варіанти'!L1194,'06A_Варіанти'!L$1,IF(O1203='06A_Варіанти'!M1194,'06A_Варіанти'!M$1,IF(O1203='06A_Варіанти'!N1194,'06A_Варіанти'!N$1,IF(O1203='06A_Варіанти'!O1194,'06A_Варіанти'!O$1,IF(O1203='06A_Варіанти'!P1194,'06A_Варіанти'!P$1,IF(O1203='06A_Варіанти'!Q1194,'06A_Варіанти'!Q$1,IF(O1203='06A_Варіанти'!R1194,'06A_Варіанти'!R$1,"НЕМАЄ МАРШРУТУ"))))))))))))))</f>
        <v>DIRECT</v>
      </c>
      <c r="G1203" s="2" t="str">
        <f t="shared" si="126"/>
        <v>БЕЗ ЗМІН</v>
      </c>
      <c r="H1203" s="2">
        <f>IF(G1203="НЕМАЄ МАРШРУТУ",0,O1203-'06A_Варіанти'!T1194)</f>
        <v>0</v>
      </c>
      <c r="I1203" s="2">
        <f>IFERROR(INDEX('04_Потоки'!$E:$E,MATCH(A1203,'04_Потоки'!$A:$A,0)),0)</f>
        <v>2.2389999999999999</v>
      </c>
      <c r="J1203" s="2">
        <f t="shared" si="127"/>
        <v>1</v>
      </c>
      <c r="K1203" s="2">
        <f>IF(C1203="РЦК макси",0,2*'06A_Варіанти'!T1194*J1203)</f>
        <v>465.8</v>
      </c>
      <c r="L1203" s="2">
        <f t="shared" si="128"/>
        <v>465.8</v>
      </c>
      <c r="M1203" s="2">
        <f t="shared" si="129"/>
        <v>0</v>
      </c>
      <c r="N1203" s="9">
        <f t="shared" si="130"/>
        <v>0</v>
      </c>
      <c r="O1203" s="2">
        <f>MIN(IF('07A_Конструктор'!$D$5="Так",'06A_Варіанти'!E1194,1E+99),IF('07A_Конструктор'!$D$6="Так",'06A_Варіанти'!F1194,1E+99),IF('07A_Конструктор'!$D$7="Так",'06A_Варіанти'!G1194,1E+99),IF('07A_Конструктор'!$D$8="Так",'06A_Варіанти'!H1194,1E+99),IF('07A_Конструктор'!$D$9="Так",'06A_Варіанти'!I1194,1E+99),IF('07A_Конструктор'!$D$10="Так",'06A_Варіанти'!J1194,1E+99),IF('07A_Конструктор'!$D$11="Так",'06A_Варіанти'!K1194,1E+99),IF('07A_Конструктор'!$D$12="Так",'06A_Варіанти'!L1194,1E+99),IF('07A_Конструктор'!$D$13="Так",'06A_Варіанти'!M1194,1E+99),IF('07A_Конструктор'!$D$14="Так",'06A_Варіанти'!N1194,1E+99),IF('07A_Конструктор'!$D$15="Так",'06A_Варіанти'!O1194,1E+99),IF('07A_Конструктор'!$D$16="Так",'06A_Варіанти'!P1194,1E+99),IF('07A_Конструктор'!$D$17="Так",'06A_Варіанти'!Q1194,1E+99),IF('06A_Варіанти'!R1194="",1E+99,'06A_Варіанти'!R1194))</f>
        <v>232.9</v>
      </c>
      <c r="P1203" s="2" t="str">
        <f t="shared" si="131"/>
        <v>5 т</v>
      </c>
      <c r="Q1203" s="2">
        <f t="shared" si="132"/>
        <v>14</v>
      </c>
      <c r="R1203" s="2">
        <f>IF(OR(C1203="РЦК макси",C1203="РЦЧ SKU"),"SKU-потік",IFERROR(VLOOKUP(D1203,'02_РЦ'!$A$3:$I$7,5,FALSE),0))</f>
        <v>500</v>
      </c>
      <c r="S1203" s="2" t="str">
        <f>IF(OR(C1203="РЦК макси",C1203="РЦЧ SKU"),"Не рахується в ліміт",IFERROR(VLOOKUP(D1203,'02_РЦ'!$A$3:$I$7,9,FALSE),"Немає РЦ"))</f>
        <v>В межах</v>
      </c>
    </row>
    <row r="1204" spans="1:19">
      <c r="A1204" s="2" t="str">
        <f>'06A_Варіанти'!A1195</f>
        <v>BASE_3013</v>
      </c>
      <c r="B1204" s="2" t="str">
        <f>'06A_Варіанти'!B1195</f>
        <v>TT_3013</v>
      </c>
      <c r="C1204" s="2" t="str">
        <f>'06A_Варіанти'!D1195</f>
        <v>Основний</v>
      </c>
      <c r="D1204" s="2" t="str">
        <f>'06A_Варіанти'!C1195</f>
        <v>РЦВ</v>
      </c>
      <c r="E1204" s="2" t="str">
        <f>'06A_Варіанти'!S1195</f>
        <v>DIRECT</v>
      </c>
      <c r="F1204" s="2" t="str">
        <f>IF(O1204='06A_Варіанти'!E1195,'06A_Варіанти'!E$1,IF(O1204='06A_Варіанти'!F1195,'06A_Варіанти'!F$1,IF(O1204='06A_Варіанти'!G1195,'06A_Варіанти'!G$1,IF(O1204='06A_Варіанти'!H1195,'06A_Варіанти'!H$1,IF(O1204='06A_Варіанти'!I1195,'06A_Варіанти'!I$1,IF(O1204='06A_Варіанти'!J1195,'06A_Варіанти'!J$1,IF(O1204='06A_Варіанти'!K1195,'06A_Варіанти'!K$1,IF(O1204='06A_Варіанти'!L1195,'06A_Варіанти'!L$1,IF(O1204='06A_Варіанти'!M1195,'06A_Варіанти'!M$1,IF(O1204='06A_Варіанти'!N1195,'06A_Варіанти'!N$1,IF(O1204='06A_Варіанти'!O1195,'06A_Варіанти'!O$1,IF(O1204='06A_Варіанти'!P1195,'06A_Варіанти'!P$1,IF(O1204='06A_Варіанти'!Q1195,'06A_Варіанти'!Q$1,IF(O1204='06A_Варіанти'!R1195,'06A_Варіанти'!R$1,"НЕМАЄ МАРШРУТУ"))))))))))))))</f>
        <v>DIRECT</v>
      </c>
      <c r="G1204" s="2" t="str">
        <f t="shared" si="126"/>
        <v>БЕЗ ЗМІН</v>
      </c>
      <c r="H1204" s="2">
        <f>IF(G1204="НЕМАЄ МАРШРУТУ",0,O1204-'06A_Варіанти'!T1195)</f>
        <v>0</v>
      </c>
      <c r="I1204" s="2">
        <f>IFERROR(INDEX('04_Потоки'!$E:$E,MATCH(A1204,'04_Потоки'!$A:$A,0)),0)</f>
        <v>2.2389999999999999</v>
      </c>
      <c r="J1204" s="2">
        <f t="shared" si="127"/>
        <v>1</v>
      </c>
      <c r="K1204" s="2">
        <f>IF(C1204="РЦК макси",0,2*'06A_Варіанти'!T1195*J1204)</f>
        <v>439.2</v>
      </c>
      <c r="L1204" s="2">
        <f t="shared" si="128"/>
        <v>439.2</v>
      </c>
      <c r="M1204" s="2">
        <f t="shared" si="129"/>
        <v>0</v>
      </c>
      <c r="N1204" s="9">
        <f t="shared" si="130"/>
        <v>0</v>
      </c>
      <c r="O1204" s="2">
        <f>MIN(IF('07A_Конструктор'!$D$5="Так",'06A_Варіанти'!E1195,1E+99),IF('07A_Конструктор'!$D$6="Так",'06A_Варіанти'!F1195,1E+99),IF('07A_Конструктор'!$D$7="Так",'06A_Варіанти'!G1195,1E+99),IF('07A_Конструктор'!$D$8="Так",'06A_Варіанти'!H1195,1E+99),IF('07A_Конструктор'!$D$9="Так",'06A_Варіанти'!I1195,1E+99),IF('07A_Конструктор'!$D$10="Так",'06A_Варіанти'!J1195,1E+99),IF('07A_Конструктор'!$D$11="Так",'06A_Варіанти'!K1195,1E+99),IF('07A_Конструктор'!$D$12="Так",'06A_Варіанти'!L1195,1E+99),IF('07A_Конструктор'!$D$13="Так",'06A_Варіанти'!M1195,1E+99),IF('07A_Конструктор'!$D$14="Так",'06A_Варіанти'!N1195,1E+99),IF('07A_Конструктор'!$D$15="Так",'06A_Варіанти'!O1195,1E+99),IF('07A_Конструктор'!$D$16="Так",'06A_Варіанти'!P1195,1E+99),IF('07A_Конструктор'!$D$17="Так",'06A_Варіанти'!Q1195,1E+99),IF('06A_Варіанти'!R1195="",1E+99,'06A_Варіанти'!R1195))</f>
        <v>219.6</v>
      </c>
      <c r="P1204" s="2" t="str">
        <f t="shared" si="131"/>
        <v>5 т</v>
      </c>
      <c r="Q1204" s="2">
        <f t="shared" si="132"/>
        <v>14</v>
      </c>
      <c r="R1204" s="2">
        <f>IF(OR(C1204="РЦК макси",C1204="РЦЧ SKU"),"SKU-потік",IFERROR(VLOOKUP(D1204,'02_РЦ'!$A$3:$I$7,5,FALSE),0))</f>
        <v>500</v>
      </c>
      <c r="S1204" s="2" t="str">
        <f>IF(OR(C1204="РЦК макси",C1204="РЦЧ SKU"),"Не рахується в ліміт",IFERROR(VLOOKUP(D1204,'02_РЦ'!$A$3:$I$7,9,FALSE),"Немає РЦ"))</f>
        <v>В межах</v>
      </c>
    </row>
    <row r="1205" spans="1:19">
      <c r="A1205" s="2" t="str">
        <f>'06A_Варіанти'!A1196</f>
        <v>BASE_3021</v>
      </c>
      <c r="B1205" s="2" t="str">
        <f>'06A_Варіанти'!B1196</f>
        <v>TT_3021</v>
      </c>
      <c r="C1205" s="2" t="str">
        <f>'06A_Варіанти'!D1196</f>
        <v>Основний</v>
      </c>
      <c r="D1205" s="2" t="str">
        <f>'06A_Варіанти'!C1196</f>
        <v>РЦВ</v>
      </c>
      <c r="E1205" s="2" t="str">
        <f>'06A_Варіанти'!S1196</f>
        <v>DIRECT</v>
      </c>
      <c r="F1205" s="2" t="str">
        <f>IF(O1205='06A_Варіанти'!E1196,'06A_Варіанти'!E$1,IF(O1205='06A_Варіанти'!F1196,'06A_Варіанти'!F$1,IF(O1205='06A_Варіанти'!G1196,'06A_Варіанти'!G$1,IF(O1205='06A_Варіанти'!H1196,'06A_Варіанти'!H$1,IF(O1205='06A_Варіанти'!I1196,'06A_Варіанти'!I$1,IF(O1205='06A_Варіанти'!J1196,'06A_Варіанти'!J$1,IF(O1205='06A_Варіанти'!K1196,'06A_Варіанти'!K$1,IF(O1205='06A_Варіанти'!L1196,'06A_Варіанти'!L$1,IF(O1205='06A_Варіанти'!M1196,'06A_Варіанти'!M$1,IF(O1205='06A_Варіанти'!N1196,'06A_Варіанти'!N$1,IF(O1205='06A_Варіанти'!O1196,'06A_Варіанти'!O$1,IF(O1205='06A_Варіанти'!P1196,'06A_Варіанти'!P$1,IF(O1205='06A_Варіанти'!Q1196,'06A_Варіанти'!Q$1,IF(O1205='06A_Варіанти'!R1196,'06A_Варіанти'!R$1,"НЕМАЄ МАРШРУТУ"))))))))))))))</f>
        <v>DIRECT</v>
      </c>
      <c r="G1205" s="2" t="str">
        <f t="shared" si="126"/>
        <v>БЕЗ ЗМІН</v>
      </c>
      <c r="H1205" s="2">
        <f>IF(G1205="НЕМАЄ МАРШРУТУ",0,O1205-'06A_Варіанти'!T1196)</f>
        <v>0</v>
      </c>
      <c r="I1205" s="2">
        <f>IFERROR(INDEX('04_Потоки'!$E:$E,MATCH(A1205,'04_Потоки'!$A:$A,0)),0)</f>
        <v>2.2389999999999999</v>
      </c>
      <c r="J1205" s="2">
        <f t="shared" si="127"/>
        <v>1</v>
      </c>
      <c r="K1205" s="2">
        <f>IF(C1205="РЦК макси",0,2*'06A_Варіанти'!T1196*J1205)</f>
        <v>333</v>
      </c>
      <c r="L1205" s="2">
        <f t="shared" si="128"/>
        <v>333</v>
      </c>
      <c r="M1205" s="2">
        <f t="shared" si="129"/>
        <v>0</v>
      </c>
      <c r="N1205" s="9">
        <f t="shared" si="130"/>
        <v>0</v>
      </c>
      <c r="O1205" s="2">
        <f>MIN(IF('07A_Конструктор'!$D$5="Так",'06A_Варіанти'!E1196,1E+99),IF('07A_Конструктор'!$D$6="Так",'06A_Варіанти'!F1196,1E+99),IF('07A_Конструктор'!$D$7="Так",'06A_Варіанти'!G1196,1E+99),IF('07A_Конструктор'!$D$8="Так",'06A_Варіанти'!H1196,1E+99),IF('07A_Конструктор'!$D$9="Так",'06A_Варіанти'!I1196,1E+99),IF('07A_Конструктор'!$D$10="Так",'06A_Варіанти'!J1196,1E+99),IF('07A_Конструктор'!$D$11="Так",'06A_Варіанти'!K1196,1E+99),IF('07A_Конструктор'!$D$12="Так",'06A_Варіанти'!L1196,1E+99),IF('07A_Конструктор'!$D$13="Так",'06A_Варіанти'!M1196,1E+99),IF('07A_Конструктор'!$D$14="Так",'06A_Варіанти'!N1196,1E+99),IF('07A_Конструктор'!$D$15="Так",'06A_Варіанти'!O1196,1E+99),IF('07A_Конструктор'!$D$16="Так",'06A_Варіанти'!P1196,1E+99),IF('07A_Конструктор'!$D$17="Так",'06A_Варіанти'!Q1196,1E+99),IF('06A_Варіанти'!R1196="",1E+99,'06A_Варіанти'!R1196))</f>
        <v>166.5</v>
      </c>
      <c r="P1205" s="2" t="str">
        <f t="shared" si="131"/>
        <v>5 т</v>
      </c>
      <c r="Q1205" s="2">
        <f t="shared" si="132"/>
        <v>14</v>
      </c>
      <c r="R1205" s="2">
        <f>IF(OR(C1205="РЦК макси",C1205="РЦЧ SKU"),"SKU-потік",IFERROR(VLOOKUP(D1205,'02_РЦ'!$A$3:$I$7,5,FALSE),0))</f>
        <v>500</v>
      </c>
      <c r="S1205" s="2" t="str">
        <f>IF(OR(C1205="РЦК макси",C1205="РЦЧ SKU"),"Не рахується в ліміт",IFERROR(VLOOKUP(D1205,'02_РЦ'!$A$3:$I$7,9,FALSE),"Немає РЦ"))</f>
        <v>В межах</v>
      </c>
    </row>
    <row r="1206" spans="1:19">
      <c r="A1206" s="2" t="str">
        <f>'06A_Варіанти'!A1197</f>
        <v>BASE_3025</v>
      </c>
      <c r="B1206" s="2" t="str">
        <f>'06A_Варіанти'!B1197</f>
        <v>TT_3025</v>
      </c>
      <c r="C1206" s="2" t="str">
        <f>'06A_Варіанти'!D1197</f>
        <v>Основний</v>
      </c>
      <c r="D1206" s="2" t="str">
        <f>'06A_Варіанти'!C1197</f>
        <v>РЦВ</v>
      </c>
      <c r="E1206" s="2" t="str">
        <f>'06A_Варіанти'!S1197</f>
        <v>DIRECT</v>
      </c>
      <c r="F1206" s="2" t="str">
        <f>IF(O1206='06A_Варіанти'!E1197,'06A_Варіанти'!E$1,IF(O1206='06A_Варіанти'!F1197,'06A_Варіанти'!F$1,IF(O1206='06A_Варіанти'!G1197,'06A_Варіанти'!G$1,IF(O1206='06A_Варіанти'!H1197,'06A_Варіанти'!H$1,IF(O1206='06A_Варіанти'!I1197,'06A_Варіанти'!I$1,IF(O1206='06A_Варіанти'!J1197,'06A_Варіанти'!J$1,IF(O1206='06A_Варіанти'!K1197,'06A_Варіанти'!K$1,IF(O1206='06A_Варіанти'!L1197,'06A_Варіанти'!L$1,IF(O1206='06A_Варіанти'!M1197,'06A_Варіанти'!M$1,IF(O1206='06A_Варіанти'!N1197,'06A_Варіанти'!N$1,IF(O1206='06A_Варіанти'!O1197,'06A_Варіанти'!O$1,IF(O1206='06A_Варіанти'!P1197,'06A_Варіанти'!P$1,IF(O1206='06A_Варіанти'!Q1197,'06A_Варіанти'!Q$1,IF(O1206='06A_Варіанти'!R1197,'06A_Варіанти'!R$1,"НЕМАЄ МАРШРУТУ"))))))))))))))</f>
        <v>DIRECT</v>
      </c>
      <c r="G1206" s="2" t="str">
        <f t="shared" si="126"/>
        <v>БЕЗ ЗМІН</v>
      </c>
      <c r="H1206" s="2">
        <f>IF(G1206="НЕМАЄ МАРШРУТУ",0,O1206-'06A_Варіанти'!T1197)</f>
        <v>0</v>
      </c>
      <c r="I1206" s="2">
        <f>IFERROR(INDEX('04_Потоки'!$E:$E,MATCH(A1206,'04_Потоки'!$A:$A,0)),0)</f>
        <v>2.2389999999999999</v>
      </c>
      <c r="J1206" s="2">
        <f t="shared" si="127"/>
        <v>1</v>
      </c>
      <c r="K1206" s="2">
        <f>IF(C1206="РЦК макси",0,2*'06A_Варіанти'!T1197*J1206)</f>
        <v>20.399999999999999</v>
      </c>
      <c r="L1206" s="2">
        <f t="shared" si="128"/>
        <v>20.399999999999999</v>
      </c>
      <c r="M1206" s="2">
        <f t="shared" si="129"/>
        <v>0</v>
      </c>
      <c r="N1206" s="9">
        <f t="shared" si="130"/>
        <v>0</v>
      </c>
      <c r="O1206" s="2">
        <f>MIN(IF('07A_Конструктор'!$D$5="Так",'06A_Варіанти'!E1197,1E+99),IF('07A_Конструктор'!$D$6="Так",'06A_Варіанти'!F1197,1E+99),IF('07A_Конструктор'!$D$7="Так",'06A_Варіанти'!G1197,1E+99),IF('07A_Конструктор'!$D$8="Так",'06A_Варіанти'!H1197,1E+99),IF('07A_Конструктор'!$D$9="Так",'06A_Варіанти'!I1197,1E+99),IF('07A_Конструктор'!$D$10="Так",'06A_Варіанти'!J1197,1E+99),IF('07A_Конструктор'!$D$11="Так",'06A_Варіанти'!K1197,1E+99),IF('07A_Конструктор'!$D$12="Так",'06A_Варіанти'!L1197,1E+99),IF('07A_Конструктор'!$D$13="Так",'06A_Варіанти'!M1197,1E+99),IF('07A_Конструктор'!$D$14="Так",'06A_Варіанти'!N1197,1E+99),IF('07A_Конструктор'!$D$15="Так",'06A_Варіанти'!O1197,1E+99),IF('07A_Конструктор'!$D$16="Так",'06A_Варіанти'!P1197,1E+99),IF('07A_Конструктор'!$D$17="Так",'06A_Варіанти'!Q1197,1E+99),IF('06A_Варіанти'!R1197="",1E+99,'06A_Варіанти'!R1197))</f>
        <v>10.199999999999999</v>
      </c>
      <c r="P1206" s="2" t="str">
        <f t="shared" si="131"/>
        <v>5 т</v>
      </c>
      <c r="Q1206" s="2">
        <f t="shared" si="132"/>
        <v>14</v>
      </c>
      <c r="R1206" s="2">
        <f>IF(OR(C1206="РЦК макси",C1206="РЦЧ SKU"),"SKU-потік",IFERROR(VLOOKUP(D1206,'02_РЦ'!$A$3:$I$7,5,FALSE),0))</f>
        <v>500</v>
      </c>
      <c r="S1206" s="2" t="str">
        <f>IF(OR(C1206="РЦК макси",C1206="РЦЧ SKU"),"Не рахується в ліміт",IFERROR(VLOOKUP(D1206,'02_РЦ'!$A$3:$I$7,9,FALSE),"Немає РЦ"))</f>
        <v>В межах</v>
      </c>
    </row>
    <row r="1207" spans="1:19">
      <c r="A1207" s="2" t="str">
        <f>'06A_Варіанти'!A1198</f>
        <v>BASE_3035</v>
      </c>
      <c r="B1207" s="2" t="str">
        <f>'06A_Варіанти'!B1198</f>
        <v>TT_3035</v>
      </c>
      <c r="C1207" s="2" t="str">
        <f>'06A_Варіанти'!D1198</f>
        <v>Основний</v>
      </c>
      <c r="D1207" s="2" t="str">
        <f>'06A_Варіанти'!C1198</f>
        <v>РЦВ</v>
      </c>
      <c r="E1207" s="2" t="str">
        <f>'06A_Варіанти'!S1198</f>
        <v>DIRECT</v>
      </c>
      <c r="F1207" s="2" t="str">
        <f>IF(O1207='06A_Варіанти'!E1198,'06A_Варіанти'!E$1,IF(O1207='06A_Варіанти'!F1198,'06A_Варіанти'!F$1,IF(O1207='06A_Варіанти'!G1198,'06A_Варіанти'!G$1,IF(O1207='06A_Варіанти'!H1198,'06A_Варіанти'!H$1,IF(O1207='06A_Варіанти'!I1198,'06A_Варіанти'!I$1,IF(O1207='06A_Варіанти'!J1198,'06A_Варіанти'!J$1,IF(O1207='06A_Варіанти'!K1198,'06A_Варіанти'!K$1,IF(O1207='06A_Варіанти'!L1198,'06A_Варіанти'!L$1,IF(O1207='06A_Варіанти'!M1198,'06A_Варіанти'!M$1,IF(O1207='06A_Варіанти'!N1198,'06A_Варіанти'!N$1,IF(O1207='06A_Варіанти'!O1198,'06A_Варіанти'!O$1,IF(O1207='06A_Варіанти'!P1198,'06A_Варіанти'!P$1,IF(O1207='06A_Варіанти'!Q1198,'06A_Варіанти'!Q$1,IF(O1207='06A_Варіанти'!R1198,'06A_Варіанти'!R$1,"НЕМАЄ МАРШРУТУ"))))))))))))))</f>
        <v>DIRECT</v>
      </c>
      <c r="G1207" s="2" t="str">
        <f t="shared" si="126"/>
        <v>БЕЗ ЗМІН</v>
      </c>
      <c r="H1207" s="2">
        <f>IF(G1207="НЕМАЄ МАРШРУТУ",0,O1207-'06A_Варіанти'!T1198)</f>
        <v>0</v>
      </c>
      <c r="I1207" s="2">
        <f>IFERROR(INDEX('04_Потоки'!$E:$E,MATCH(A1207,'04_Потоки'!$A:$A,0)),0)</f>
        <v>2.2389999999999999</v>
      </c>
      <c r="J1207" s="2">
        <f t="shared" si="127"/>
        <v>1</v>
      </c>
      <c r="K1207" s="2">
        <f>IF(C1207="РЦК макси",0,2*'06A_Варіанти'!T1198*J1207)</f>
        <v>856</v>
      </c>
      <c r="L1207" s="2">
        <f t="shared" si="128"/>
        <v>856</v>
      </c>
      <c r="M1207" s="2">
        <f t="shared" si="129"/>
        <v>0</v>
      </c>
      <c r="N1207" s="9">
        <f t="shared" si="130"/>
        <v>0</v>
      </c>
      <c r="O1207" s="2">
        <f>MIN(IF('07A_Конструктор'!$D$5="Так",'06A_Варіанти'!E1198,1E+99),IF('07A_Конструктор'!$D$6="Так",'06A_Варіанти'!F1198,1E+99),IF('07A_Конструктор'!$D$7="Так",'06A_Варіанти'!G1198,1E+99),IF('07A_Конструктор'!$D$8="Так",'06A_Варіанти'!H1198,1E+99),IF('07A_Конструктор'!$D$9="Так",'06A_Варіанти'!I1198,1E+99),IF('07A_Конструктор'!$D$10="Так",'06A_Варіанти'!J1198,1E+99),IF('07A_Конструктор'!$D$11="Так",'06A_Варіанти'!K1198,1E+99),IF('07A_Конструктор'!$D$12="Так",'06A_Варіанти'!L1198,1E+99),IF('07A_Конструктор'!$D$13="Так",'06A_Варіанти'!M1198,1E+99),IF('07A_Конструктор'!$D$14="Так",'06A_Варіанти'!N1198,1E+99),IF('07A_Конструктор'!$D$15="Так",'06A_Варіанти'!O1198,1E+99),IF('07A_Конструктор'!$D$16="Так",'06A_Варіанти'!P1198,1E+99),IF('07A_Конструктор'!$D$17="Так",'06A_Варіанти'!Q1198,1E+99),IF('06A_Варіанти'!R1198="",1E+99,'06A_Варіанти'!R1198))</f>
        <v>428</v>
      </c>
      <c r="P1207" s="2" t="str">
        <f t="shared" si="131"/>
        <v>5 т</v>
      </c>
      <c r="Q1207" s="2">
        <f t="shared" si="132"/>
        <v>14</v>
      </c>
      <c r="R1207" s="2">
        <f>IF(OR(C1207="РЦК макси",C1207="РЦЧ SKU"),"SKU-потік",IFERROR(VLOOKUP(D1207,'02_РЦ'!$A$3:$I$7,5,FALSE),0))</f>
        <v>500</v>
      </c>
      <c r="S1207" s="2" t="str">
        <f>IF(OR(C1207="РЦК макси",C1207="РЦЧ SKU"),"Не рахується в ліміт",IFERROR(VLOOKUP(D1207,'02_РЦ'!$A$3:$I$7,9,FALSE),"Немає РЦ"))</f>
        <v>В межах</v>
      </c>
    </row>
    <row r="1208" spans="1:19">
      <c r="A1208" s="2" t="str">
        <f>'06A_Варіанти'!A1199</f>
        <v>BASE_3027</v>
      </c>
      <c r="B1208" s="2" t="str">
        <f>'06A_Варіанти'!B1199</f>
        <v>TT_3027</v>
      </c>
      <c r="C1208" s="2" t="str">
        <f>'06A_Варіанти'!D1199</f>
        <v>Основний</v>
      </c>
      <c r="D1208" s="2" t="str">
        <f>'06A_Варіанти'!C1199</f>
        <v>РЦВ</v>
      </c>
      <c r="E1208" s="2" t="str">
        <f>'06A_Варіанти'!S1199</f>
        <v>DIRECT</v>
      </c>
      <c r="F1208" s="2" t="str">
        <f>IF(O1208='06A_Варіанти'!E1199,'06A_Варіанти'!E$1,IF(O1208='06A_Варіанти'!F1199,'06A_Варіанти'!F$1,IF(O1208='06A_Варіанти'!G1199,'06A_Варіанти'!G$1,IF(O1208='06A_Варіанти'!H1199,'06A_Варіанти'!H$1,IF(O1208='06A_Варіанти'!I1199,'06A_Варіанти'!I$1,IF(O1208='06A_Варіанти'!J1199,'06A_Варіанти'!J$1,IF(O1208='06A_Варіанти'!K1199,'06A_Варіанти'!K$1,IF(O1208='06A_Варіанти'!L1199,'06A_Варіанти'!L$1,IF(O1208='06A_Варіанти'!M1199,'06A_Варіанти'!M$1,IF(O1208='06A_Варіанти'!N1199,'06A_Варіанти'!N$1,IF(O1208='06A_Варіанти'!O1199,'06A_Варіанти'!O$1,IF(O1208='06A_Варіанти'!P1199,'06A_Варіанти'!P$1,IF(O1208='06A_Варіанти'!Q1199,'06A_Варіанти'!Q$1,IF(O1208='06A_Варіанти'!R1199,'06A_Варіанти'!R$1,"НЕМАЄ МАРШРУТУ"))))))))))))))</f>
        <v>DIRECT</v>
      </c>
      <c r="G1208" s="2" t="str">
        <f t="shared" si="126"/>
        <v>БЕЗ ЗМІН</v>
      </c>
      <c r="H1208" s="2">
        <f>IF(G1208="НЕМАЄ МАРШРУТУ",0,O1208-'06A_Варіанти'!T1199)</f>
        <v>0</v>
      </c>
      <c r="I1208" s="2">
        <f>IFERROR(INDEX('04_Потоки'!$E:$E,MATCH(A1208,'04_Потоки'!$A:$A,0)),0)</f>
        <v>2.2389999999999999</v>
      </c>
      <c r="J1208" s="2">
        <f t="shared" si="127"/>
        <v>1</v>
      </c>
      <c r="K1208" s="2">
        <f>IF(C1208="РЦК макси",0,2*'06A_Варіанти'!T1199*J1208)</f>
        <v>694.6</v>
      </c>
      <c r="L1208" s="2">
        <f t="shared" si="128"/>
        <v>694.6</v>
      </c>
      <c r="M1208" s="2">
        <f t="shared" si="129"/>
        <v>0</v>
      </c>
      <c r="N1208" s="9">
        <f t="shared" si="130"/>
        <v>0</v>
      </c>
      <c r="O1208" s="2">
        <f>MIN(IF('07A_Конструктор'!$D$5="Так",'06A_Варіанти'!E1199,1E+99),IF('07A_Конструктор'!$D$6="Так",'06A_Варіанти'!F1199,1E+99),IF('07A_Конструктор'!$D$7="Так",'06A_Варіанти'!G1199,1E+99),IF('07A_Конструктор'!$D$8="Так",'06A_Варіанти'!H1199,1E+99),IF('07A_Конструктор'!$D$9="Так",'06A_Варіанти'!I1199,1E+99),IF('07A_Конструктор'!$D$10="Так",'06A_Варіанти'!J1199,1E+99),IF('07A_Конструктор'!$D$11="Так",'06A_Варіанти'!K1199,1E+99),IF('07A_Конструктор'!$D$12="Так",'06A_Варіанти'!L1199,1E+99),IF('07A_Конструктор'!$D$13="Так",'06A_Варіанти'!M1199,1E+99),IF('07A_Конструктор'!$D$14="Так",'06A_Варіанти'!N1199,1E+99),IF('07A_Конструктор'!$D$15="Так",'06A_Варіанти'!O1199,1E+99),IF('07A_Конструктор'!$D$16="Так",'06A_Варіанти'!P1199,1E+99),IF('07A_Конструктор'!$D$17="Так",'06A_Варіанти'!Q1199,1E+99),IF('06A_Варіанти'!R1199="",1E+99,'06A_Варіанти'!R1199))</f>
        <v>347.3</v>
      </c>
      <c r="P1208" s="2" t="str">
        <f t="shared" si="131"/>
        <v>5 т</v>
      </c>
      <c r="Q1208" s="2">
        <f t="shared" si="132"/>
        <v>14</v>
      </c>
      <c r="R1208" s="2">
        <f>IF(OR(C1208="РЦК макси",C1208="РЦЧ SKU"),"SKU-потік",IFERROR(VLOOKUP(D1208,'02_РЦ'!$A$3:$I$7,5,FALSE),0))</f>
        <v>500</v>
      </c>
      <c r="S1208" s="2" t="str">
        <f>IF(OR(C1208="РЦК макси",C1208="РЦЧ SKU"),"Не рахується в ліміт",IFERROR(VLOOKUP(D1208,'02_РЦ'!$A$3:$I$7,9,FALSE),"Немає РЦ"))</f>
        <v>В межах</v>
      </c>
    </row>
    <row r="1209" spans="1:19">
      <c r="A1209" s="2" t="str">
        <f>'06A_Варіанти'!A1200</f>
        <v>BASE_3038</v>
      </c>
      <c r="B1209" s="2" t="str">
        <f>'06A_Варіанти'!B1200</f>
        <v>TT_3038</v>
      </c>
      <c r="C1209" s="2" t="str">
        <f>'06A_Варіанти'!D1200</f>
        <v>Основний</v>
      </c>
      <c r="D1209" s="2" t="str">
        <f>'06A_Варіанти'!C1200</f>
        <v>РЦВ</v>
      </c>
      <c r="E1209" s="2" t="str">
        <f>'06A_Варіанти'!S1200</f>
        <v>DIRECT</v>
      </c>
      <c r="F1209" s="2" t="str">
        <f>IF(O1209='06A_Варіанти'!E1200,'06A_Варіанти'!E$1,IF(O1209='06A_Варіанти'!F1200,'06A_Варіанти'!F$1,IF(O1209='06A_Варіанти'!G1200,'06A_Варіанти'!G$1,IF(O1209='06A_Варіанти'!H1200,'06A_Варіанти'!H$1,IF(O1209='06A_Варіанти'!I1200,'06A_Варіанти'!I$1,IF(O1209='06A_Варіанти'!J1200,'06A_Варіанти'!J$1,IF(O1209='06A_Варіанти'!K1200,'06A_Варіанти'!K$1,IF(O1209='06A_Варіанти'!L1200,'06A_Варіанти'!L$1,IF(O1209='06A_Варіанти'!M1200,'06A_Варіанти'!M$1,IF(O1209='06A_Варіанти'!N1200,'06A_Варіанти'!N$1,IF(O1209='06A_Варіанти'!O1200,'06A_Варіанти'!O$1,IF(O1209='06A_Варіанти'!P1200,'06A_Варіанти'!P$1,IF(O1209='06A_Варіанти'!Q1200,'06A_Варіанти'!Q$1,IF(O1209='06A_Варіанти'!R1200,'06A_Варіанти'!R$1,"НЕМАЄ МАРШРУТУ"))))))))))))))</f>
        <v>DIRECT</v>
      </c>
      <c r="G1209" s="2" t="str">
        <f t="shared" si="126"/>
        <v>БЕЗ ЗМІН</v>
      </c>
      <c r="H1209" s="2">
        <f>IF(G1209="НЕМАЄ МАРШРУТУ",0,O1209-'06A_Варіанти'!T1200)</f>
        <v>0</v>
      </c>
      <c r="I1209" s="2">
        <f>IFERROR(INDEX('04_Потоки'!$E:$E,MATCH(A1209,'04_Потоки'!$A:$A,0)),0)</f>
        <v>2.2389999999999999</v>
      </c>
      <c r="J1209" s="2">
        <f t="shared" si="127"/>
        <v>1</v>
      </c>
      <c r="K1209" s="2">
        <f>IF(C1209="РЦК макси",0,2*'06A_Варіанти'!T1200*J1209)</f>
        <v>215</v>
      </c>
      <c r="L1209" s="2">
        <f t="shared" si="128"/>
        <v>215</v>
      </c>
      <c r="M1209" s="2">
        <f t="shared" si="129"/>
        <v>0</v>
      </c>
      <c r="N1209" s="9">
        <f t="shared" si="130"/>
        <v>0</v>
      </c>
      <c r="O1209" s="2">
        <f>MIN(IF('07A_Конструктор'!$D$5="Так",'06A_Варіанти'!E1200,1E+99),IF('07A_Конструктор'!$D$6="Так",'06A_Варіанти'!F1200,1E+99),IF('07A_Конструктор'!$D$7="Так",'06A_Варіанти'!G1200,1E+99),IF('07A_Конструктор'!$D$8="Так",'06A_Варіанти'!H1200,1E+99),IF('07A_Конструктор'!$D$9="Так",'06A_Варіанти'!I1200,1E+99),IF('07A_Конструктор'!$D$10="Так",'06A_Варіанти'!J1200,1E+99),IF('07A_Конструктор'!$D$11="Так",'06A_Варіанти'!K1200,1E+99),IF('07A_Конструктор'!$D$12="Так",'06A_Варіанти'!L1200,1E+99),IF('07A_Конструктор'!$D$13="Так",'06A_Варіанти'!M1200,1E+99),IF('07A_Конструктор'!$D$14="Так",'06A_Варіанти'!N1200,1E+99),IF('07A_Конструктор'!$D$15="Так",'06A_Варіанти'!O1200,1E+99),IF('07A_Конструктор'!$D$16="Так",'06A_Варіанти'!P1200,1E+99),IF('07A_Конструктор'!$D$17="Так",'06A_Варіанти'!Q1200,1E+99),IF('06A_Варіанти'!R1200="",1E+99,'06A_Варіанти'!R1200))</f>
        <v>107.5</v>
      </c>
      <c r="P1209" s="2" t="str">
        <f t="shared" si="131"/>
        <v>5 т</v>
      </c>
      <c r="Q1209" s="2">
        <f t="shared" si="132"/>
        <v>14</v>
      </c>
      <c r="R1209" s="2">
        <f>IF(OR(C1209="РЦК макси",C1209="РЦЧ SKU"),"SKU-потік",IFERROR(VLOOKUP(D1209,'02_РЦ'!$A$3:$I$7,5,FALSE),0))</f>
        <v>500</v>
      </c>
      <c r="S1209" s="2" t="str">
        <f>IF(OR(C1209="РЦК макси",C1209="РЦЧ SKU"),"Не рахується в ліміт",IFERROR(VLOOKUP(D1209,'02_РЦ'!$A$3:$I$7,9,FALSE),"Немає РЦ"))</f>
        <v>В межах</v>
      </c>
    </row>
    <row r="1210" spans="1:19">
      <c r="A1210" s="2" t="str">
        <f>'06A_Варіанти'!A1201</f>
        <v>BASE_3050</v>
      </c>
      <c r="B1210" s="2" t="str">
        <f>'06A_Варіанти'!B1201</f>
        <v>TT_3050</v>
      </c>
      <c r="C1210" s="2" t="str">
        <f>'06A_Варіанти'!D1201</f>
        <v>Основний</v>
      </c>
      <c r="D1210" s="2" t="str">
        <f>'06A_Варіанти'!C1201</f>
        <v>РЦВ</v>
      </c>
      <c r="E1210" s="2" t="str">
        <f>'06A_Варіанти'!S1201</f>
        <v>DIRECT</v>
      </c>
      <c r="F1210" s="2" t="str">
        <f>IF(O1210='06A_Варіанти'!E1201,'06A_Варіанти'!E$1,IF(O1210='06A_Варіанти'!F1201,'06A_Варіанти'!F$1,IF(O1210='06A_Варіанти'!G1201,'06A_Варіанти'!G$1,IF(O1210='06A_Варіанти'!H1201,'06A_Варіанти'!H$1,IF(O1210='06A_Варіанти'!I1201,'06A_Варіанти'!I$1,IF(O1210='06A_Варіанти'!J1201,'06A_Варіанти'!J$1,IF(O1210='06A_Варіанти'!K1201,'06A_Варіанти'!K$1,IF(O1210='06A_Варіанти'!L1201,'06A_Варіанти'!L$1,IF(O1210='06A_Варіанти'!M1201,'06A_Варіанти'!M$1,IF(O1210='06A_Варіанти'!N1201,'06A_Варіанти'!N$1,IF(O1210='06A_Варіанти'!O1201,'06A_Варіанти'!O$1,IF(O1210='06A_Варіанти'!P1201,'06A_Варіанти'!P$1,IF(O1210='06A_Варіанти'!Q1201,'06A_Варіанти'!Q$1,IF(O1210='06A_Варіанти'!R1201,'06A_Варіанти'!R$1,"НЕМАЄ МАРШРУТУ"))))))))))))))</f>
        <v>DIRECT</v>
      </c>
      <c r="G1210" s="2" t="str">
        <f t="shared" si="126"/>
        <v>БЕЗ ЗМІН</v>
      </c>
      <c r="H1210" s="2">
        <f>IF(G1210="НЕМАЄ МАРШРУТУ",0,O1210-'06A_Варіанти'!T1201)</f>
        <v>0</v>
      </c>
      <c r="I1210" s="2">
        <f>IFERROR(INDEX('04_Потоки'!$E:$E,MATCH(A1210,'04_Потоки'!$A:$A,0)),0)</f>
        <v>2.2389999999999999</v>
      </c>
      <c r="J1210" s="2">
        <f t="shared" si="127"/>
        <v>1</v>
      </c>
      <c r="K1210" s="2">
        <f>IF(C1210="РЦК макси",0,2*'06A_Варіанти'!T1201*J1210)</f>
        <v>437.8</v>
      </c>
      <c r="L1210" s="2">
        <f t="shared" si="128"/>
        <v>437.8</v>
      </c>
      <c r="M1210" s="2">
        <f t="shared" si="129"/>
        <v>0</v>
      </c>
      <c r="N1210" s="9">
        <f t="shared" si="130"/>
        <v>0</v>
      </c>
      <c r="O1210" s="2">
        <f>MIN(IF('07A_Конструктор'!$D$5="Так",'06A_Варіанти'!E1201,1E+99),IF('07A_Конструктор'!$D$6="Так",'06A_Варіанти'!F1201,1E+99),IF('07A_Конструктор'!$D$7="Так",'06A_Варіанти'!G1201,1E+99),IF('07A_Конструктор'!$D$8="Так",'06A_Варіанти'!H1201,1E+99),IF('07A_Конструктор'!$D$9="Так",'06A_Варіанти'!I1201,1E+99),IF('07A_Конструктор'!$D$10="Так",'06A_Варіанти'!J1201,1E+99),IF('07A_Конструктор'!$D$11="Так",'06A_Варіанти'!K1201,1E+99),IF('07A_Конструктор'!$D$12="Так",'06A_Варіанти'!L1201,1E+99),IF('07A_Конструктор'!$D$13="Так",'06A_Варіанти'!M1201,1E+99),IF('07A_Конструктор'!$D$14="Так",'06A_Варіанти'!N1201,1E+99),IF('07A_Конструктор'!$D$15="Так",'06A_Варіанти'!O1201,1E+99),IF('07A_Конструктор'!$D$16="Так",'06A_Варіанти'!P1201,1E+99),IF('07A_Конструктор'!$D$17="Так",'06A_Варіанти'!Q1201,1E+99),IF('06A_Варіанти'!R1201="",1E+99,'06A_Варіанти'!R1201))</f>
        <v>218.9</v>
      </c>
      <c r="P1210" s="2" t="str">
        <f t="shared" si="131"/>
        <v>5 т</v>
      </c>
      <c r="Q1210" s="2">
        <f t="shared" si="132"/>
        <v>14</v>
      </c>
      <c r="R1210" s="2">
        <f>IF(OR(C1210="РЦК макси",C1210="РЦЧ SKU"),"SKU-потік",IFERROR(VLOOKUP(D1210,'02_РЦ'!$A$3:$I$7,5,FALSE),0))</f>
        <v>500</v>
      </c>
      <c r="S1210" s="2" t="str">
        <f>IF(OR(C1210="РЦК макси",C1210="РЦЧ SKU"),"Не рахується в ліміт",IFERROR(VLOOKUP(D1210,'02_РЦ'!$A$3:$I$7,9,FALSE),"Немає РЦ"))</f>
        <v>В межах</v>
      </c>
    </row>
    <row r="1211" spans="1:19">
      <c r="A1211" s="2" t="str">
        <f>'06A_Варіанти'!A1202</f>
        <v>BASE_2437</v>
      </c>
      <c r="B1211" s="2" t="str">
        <f>'06A_Варіанти'!B1202</f>
        <v>TT_2437</v>
      </c>
      <c r="C1211" s="2" t="str">
        <f>'06A_Варіанти'!D1202</f>
        <v>Основний</v>
      </c>
      <c r="D1211" s="2" t="str">
        <f>'06A_Варіанти'!C1202</f>
        <v>РЦВ</v>
      </c>
      <c r="E1211" s="2" t="str">
        <f>'06A_Варіанти'!S1202</f>
        <v>DIRECT</v>
      </c>
      <c r="F1211" s="2" t="str">
        <f>IF(O1211='06A_Варіанти'!E1202,'06A_Варіанти'!E$1,IF(O1211='06A_Варіанти'!F1202,'06A_Варіанти'!F$1,IF(O1211='06A_Варіанти'!G1202,'06A_Варіанти'!G$1,IF(O1211='06A_Варіанти'!H1202,'06A_Варіанти'!H$1,IF(O1211='06A_Варіанти'!I1202,'06A_Варіанти'!I$1,IF(O1211='06A_Варіанти'!J1202,'06A_Варіанти'!J$1,IF(O1211='06A_Варіанти'!K1202,'06A_Варіанти'!K$1,IF(O1211='06A_Варіанти'!L1202,'06A_Варіанти'!L$1,IF(O1211='06A_Варіанти'!M1202,'06A_Варіанти'!M$1,IF(O1211='06A_Варіанти'!N1202,'06A_Варіанти'!N$1,IF(O1211='06A_Варіанти'!O1202,'06A_Варіанти'!O$1,IF(O1211='06A_Варіанти'!P1202,'06A_Варіанти'!P$1,IF(O1211='06A_Варіанти'!Q1202,'06A_Варіанти'!Q$1,IF(O1211='06A_Варіанти'!R1202,'06A_Варіанти'!R$1,"НЕМАЄ МАРШРУТУ"))))))))))))))</f>
        <v>DIRECT</v>
      </c>
      <c r="G1211" s="2" t="str">
        <f t="shared" si="126"/>
        <v>БЕЗ ЗМІН</v>
      </c>
      <c r="H1211" s="2">
        <f>IF(G1211="НЕМАЄ МАРШРУТУ",0,O1211-'06A_Варіанти'!T1202)</f>
        <v>0</v>
      </c>
      <c r="I1211" s="2">
        <f>IFERROR(INDEX('04_Потоки'!$E:$E,MATCH(A1211,'04_Потоки'!$A:$A,0)),0)</f>
        <v>2.2389999999999999</v>
      </c>
      <c r="J1211" s="2">
        <f t="shared" si="127"/>
        <v>1</v>
      </c>
      <c r="K1211" s="2">
        <f>IF(C1211="РЦК макси",0,2*'06A_Варіанти'!T1202*J1211)</f>
        <v>19</v>
      </c>
      <c r="L1211" s="2">
        <f t="shared" si="128"/>
        <v>19</v>
      </c>
      <c r="M1211" s="2">
        <f t="shared" si="129"/>
        <v>0</v>
      </c>
      <c r="N1211" s="9">
        <f t="shared" si="130"/>
        <v>0</v>
      </c>
      <c r="O1211" s="2">
        <f>MIN(IF('07A_Конструктор'!$D$5="Так",'06A_Варіанти'!E1202,1E+99),IF('07A_Конструктор'!$D$6="Так",'06A_Варіанти'!F1202,1E+99),IF('07A_Конструктор'!$D$7="Так",'06A_Варіанти'!G1202,1E+99),IF('07A_Конструктор'!$D$8="Так",'06A_Варіанти'!H1202,1E+99),IF('07A_Конструктор'!$D$9="Так",'06A_Варіанти'!I1202,1E+99),IF('07A_Конструктор'!$D$10="Так",'06A_Варіанти'!J1202,1E+99),IF('07A_Конструктор'!$D$11="Так",'06A_Варіанти'!K1202,1E+99),IF('07A_Конструктор'!$D$12="Так",'06A_Варіанти'!L1202,1E+99),IF('07A_Конструктор'!$D$13="Так",'06A_Варіанти'!M1202,1E+99),IF('07A_Конструктор'!$D$14="Так",'06A_Варіанти'!N1202,1E+99),IF('07A_Конструктор'!$D$15="Так",'06A_Варіанти'!O1202,1E+99),IF('07A_Конструктор'!$D$16="Так",'06A_Варіанти'!P1202,1E+99),IF('07A_Конструктор'!$D$17="Так",'06A_Варіанти'!Q1202,1E+99),IF('06A_Варіанти'!R1202="",1E+99,'06A_Варіанти'!R1202))</f>
        <v>9.5</v>
      </c>
      <c r="P1211" s="2" t="str">
        <f t="shared" si="131"/>
        <v>5 т</v>
      </c>
      <c r="Q1211" s="2">
        <f t="shared" si="132"/>
        <v>14</v>
      </c>
      <c r="R1211" s="2">
        <f>IF(OR(C1211="РЦК макси",C1211="РЦЧ SKU"),"SKU-потік",IFERROR(VLOOKUP(D1211,'02_РЦ'!$A$3:$I$7,5,FALSE),0))</f>
        <v>500</v>
      </c>
      <c r="S1211" s="2" t="str">
        <f>IF(OR(C1211="РЦК макси",C1211="РЦЧ SKU"),"Не рахується в ліміт",IFERROR(VLOOKUP(D1211,'02_РЦ'!$A$3:$I$7,9,FALSE),"Немає РЦ"))</f>
        <v>В межах</v>
      </c>
    </row>
    <row r="1212" spans="1:19">
      <c r="A1212" s="2" t="str">
        <f>'06A_Варіанти'!A1203</f>
        <v>BASE_3055</v>
      </c>
      <c r="B1212" s="2" t="str">
        <f>'06A_Варіанти'!B1203</f>
        <v>TT_3055</v>
      </c>
      <c r="C1212" s="2" t="str">
        <f>'06A_Варіанти'!D1203</f>
        <v>Основний</v>
      </c>
      <c r="D1212" s="2" t="str">
        <f>'06A_Варіанти'!C1203</f>
        <v>РЦП</v>
      </c>
      <c r="E1212" s="2" t="str">
        <f>'06A_Варіанти'!S1203</f>
        <v>DIRECT</v>
      </c>
      <c r="F1212" s="2" t="str">
        <f>IF(O1212='06A_Варіанти'!E1203,'06A_Варіанти'!E$1,IF(O1212='06A_Варіанти'!F1203,'06A_Варіанти'!F$1,IF(O1212='06A_Варіанти'!G1203,'06A_Варіанти'!G$1,IF(O1212='06A_Варіанти'!H1203,'06A_Варіанти'!H$1,IF(O1212='06A_Варіанти'!I1203,'06A_Варіанти'!I$1,IF(O1212='06A_Варіанти'!J1203,'06A_Варіанти'!J$1,IF(O1212='06A_Варіанти'!K1203,'06A_Варіанти'!K$1,IF(O1212='06A_Варіанти'!L1203,'06A_Варіанти'!L$1,IF(O1212='06A_Варіанти'!M1203,'06A_Варіанти'!M$1,IF(O1212='06A_Варіанти'!N1203,'06A_Варіанти'!N$1,IF(O1212='06A_Варіанти'!O1203,'06A_Варіанти'!O$1,IF(O1212='06A_Варіанти'!P1203,'06A_Варіанти'!P$1,IF(O1212='06A_Варіанти'!Q1203,'06A_Варіанти'!Q$1,IF(O1212='06A_Варіанти'!R1203,'06A_Варіанти'!R$1,"НЕМАЄ МАРШРУТУ"))))))))))))))</f>
        <v>DIRECT</v>
      </c>
      <c r="G1212" s="2" t="str">
        <f t="shared" si="126"/>
        <v>БЕЗ ЗМІН</v>
      </c>
      <c r="H1212" s="2">
        <f>IF(G1212="НЕМАЄ МАРШРУТУ",0,O1212-'06A_Варіанти'!T1203)</f>
        <v>0</v>
      </c>
      <c r="I1212" s="2">
        <f>IFERROR(INDEX('04_Потоки'!$E:$E,MATCH(A1212,'04_Потоки'!$A:$A,0)),0)</f>
        <v>2.2389999999999999</v>
      </c>
      <c r="J1212" s="2">
        <f t="shared" si="127"/>
        <v>1</v>
      </c>
      <c r="K1212" s="2">
        <f>IF(C1212="РЦК макси",0,2*'06A_Варіанти'!T1203*J1212)</f>
        <v>630.20000000000005</v>
      </c>
      <c r="L1212" s="2">
        <f t="shared" si="128"/>
        <v>630.20000000000005</v>
      </c>
      <c r="M1212" s="2">
        <f t="shared" si="129"/>
        <v>0</v>
      </c>
      <c r="N1212" s="9">
        <f t="shared" si="130"/>
        <v>0</v>
      </c>
      <c r="O1212" s="2">
        <f>MIN(IF('07A_Конструктор'!$D$5="Так",'06A_Варіанти'!E1203,1E+99),IF('07A_Конструктор'!$D$6="Так",'06A_Варіанти'!F1203,1E+99),IF('07A_Конструктор'!$D$7="Так",'06A_Варіанти'!G1203,1E+99),IF('07A_Конструктор'!$D$8="Так",'06A_Варіанти'!H1203,1E+99),IF('07A_Конструктор'!$D$9="Так",'06A_Варіанти'!I1203,1E+99),IF('07A_Конструктор'!$D$10="Так",'06A_Варіанти'!J1203,1E+99),IF('07A_Конструктор'!$D$11="Так",'06A_Варіанти'!K1203,1E+99),IF('07A_Конструктор'!$D$12="Так",'06A_Варіанти'!L1203,1E+99),IF('07A_Конструктор'!$D$13="Так",'06A_Варіанти'!M1203,1E+99),IF('07A_Конструктор'!$D$14="Так",'06A_Варіанти'!N1203,1E+99),IF('07A_Конструктор'!$D$15="Так",'06A_Варіанти'!O1203,1E+99),IF('07A_Конструктор'!$D$16="Так",'06A_Варіанти'!P1203,1E+99),IF('07A_Конструктор'!$D$17="Так",'06A_Варіанти'!Q1203,1E+99),IF('06A_Варіанти'!R1203="",1E+99,'06A_Варіанти'!R1203))</f>
        <v>315.10000000000002</v>
      </c>
      <c r="P1212" s="2" t="str">
        <f t="shared" si="131"/>
        <v>5 т</v>
      </c>
      <c r="Q1212" s="2">
        <f t="shared" si="132"/>
        <v>14</v>
      </c>
      <c r="R1212" s="2">
        <f>IF(OR(C1212="РЦК макси",C1212="РЦЧ SKU"),"SKU-потік",IFERROR(VLOOKUP(D1212,'02_РЦ'!$A$3:$I$7,5,FALSE),0))</f>
        <v>800</v>
      </c>
      <c r="S1212" s="2" t="str">
        <f>IF(OR(C1212="РЦК макси",C1212="РЦЧ SKU"),"Не рахується в ліміт",IFERROR(VLOOKUP(D1212,'02_РЦ'!$A$3:$I$7,9,FALSE),"Немає РЦ"))</f>
        <v>В межах</v>
      </c>
    </row>
    <row r="1213" spans="1:19">
      <c r="A1213" s="2" t="str">
        <f>'06A_Варіанти'!A1204</f>
        <v>BASE_3062</v>
      </c>
      <c r="B1213" s="2" t="str">
        <f>'06A_Варіанти'!B1204</f>
        <v>TT_3062</v>
      </c>
      <c r="C1213" s="2" t="str">
        <f>'06A_Варіанти'!D1204</f>
        <v>Основний</v>
      </c>
      <c r="D1213" s="2" t="str">
        <f>'06A_Варіанти'!C1204</f>
        <v>РЦВ</v>
      </c>
      <c r="E1213" s="2" t="str">
        <f>'06A_Варіанти'!S1204</f>
        <v>DIRECT</v>
      </c>
      <c r="F1213" s="2" t="str">
        <f>IF(O1213='06A_Варіанти'!E1204,'06A_Варіанти'!E$1,IF(O1213='06A_Варіанти'!F1204,'06A_Варіанти'!F$1,IF(O1213='06A_Варіанти'!G1204,'06A_Варіанти'!G$1,IF(O1213='06A_Варіанти'!H1204,'06A_Варіанти'!H$1,IF(O1213='06A_Варіанти'!I1204,'06A_Варіанти'!I$1,IF(O1213='06A_Варіанти'!J1204,'06A_Варіанти'!J$1,IF(O1213='06A_Варіанти'!K1204,'06A_Варіанти'!K$1,IF(O1213='06A_Варіанти'!L1204,'06A_Варіанти'!L$1,IF(O1213='06A_Варіанти'!M1204,'06A_Варіанти'!M$1,IF(O1213='06A_Варіанти'!N1204,'06A_Варіанти'!N$1,IF(O1213='06A_Варіанти'!O1204,'06A_Варіанти'!O$1,IF(O1213='06A_Варіанти'!P1204,'06A_Варіанти'!P$1,IF(O1213='06A_Варіанти'!Q1204,'06A_Варіанти'!Q$1,IF(O1213='06A_Варіанти'!R1204,'06A_Варіанти'!R$1,"НЕМАЄ МАРШРУТУ"))))))))))))))</f>
        <v>DIRECT</v>
      </c>
      <c r="G1213" s="2" t="str">
        <f t="shared" si="126"/>
        <v>БЕЗ ЗМІН</v>
      </c>
      <c r="H1213" s="2">
        <f>IF(G1213="НЕМАЄ МАРШРУТУ",0,O1213-'06A_Варіанти'!T1204)</f>
        <v>0</v>
      </c>
      <c r="I1213" s="2">
        <f>IFERROR(INDEX('04_Потоки'!$E:$E,MATCH(A1213,'04_Потоки'!$A:$A,0)),0)</f>
        <v>2.2389999999999999</v>
      </c>
      <c r="J1213" s="2">
        <f t="shared" si="127"/>
        <v>1</v>
      </c>
      <c r="K1213" s="2">
        <f>IF(C1213="РЦК макси",0,2*'06A_Варіанти'!T1204*J1213)</f>
        <v>21</v>
      </c>
      <c r="L1213" s="2">
        <f t="shared" si="128"/>
        <v>21</v>
      </c>
      <c r="M1213" s="2">
        <f t="shared" si="129"/>
        <v>0</v>
      </c>
      <c r="N1213" s="9">
        <f t="shared" si="130"/>
        <v>0</v>
      </c>
      <c r="O1213" s="2">
        <f>MIN(IF('07A_Конструктор'!$D$5="Так",'06A_Варіанти'!E1204,1E+99),IF('07A_Конструктор'!$D$6="Так",'06A_Варіанти'!F1204,1E+99),IF('07A_Конструктор'!$D$7="Так",'06A_Варіанти'!G1204,1E+99),IF('07A_Конструктор'!$D$8="Так",'06A_Варіанти'!H1204,1E+99),IF('07A_Конструктор'!$D$9="Так",'06A_Варіанти'!I1204,1E+99),IF('07A_Конструктор'!$D$10="Так",'06A_Варіанти'!J1204,1E+99),IF('07A_Конструктор'!$D$11="Так",'06A_Варіанти'!K1204,1E+99),IF('07A_Конструктор'!$D$12="Так",'06A_Варіанти'!L1204,1E+99),IF('07A_Конструктор'!$D$13="Так",'06A_Варіанти'!M1204,1E+99),IF('07A_Конструктор'!$D$14="Так",'06A_Варіанти'!N1204,1E+99),IF('07A_Конструктор'!$D$15="Так",'06A_Варіанти'!O1204,1E+99),IF('07A_Конструктор'!$D$16="Так",'06A_Варіанти'!P1204,1E+99),IF('07A_Конструктор'!$D$17="Так",'06A_Варіанти'!Q1204,1E+99),IF('06A_Варіанти'!R1204="",1E+99,'06A_Варіанти'!R1204))</f>
        <v>10.5</v>
      </c>
      <c r="P1213" s="2" t="str">
        <f t="shared" si="131"/>
        <v>5 т</v>
      </c>
      <c r="Q1213" s="2">
        <f t="shared" si="132"/>
        <v>14</v>
      </c>
      <c r="R1213" s="2">
        <f>IF(OR(C1213="РЦК макси",C1213="РЦЧ SKU"),"SKU-потік",IFERROR(VLOOKUP(D1213,'02_РЦ'!$A$3:$I$7,5,FALSE),0))</f>
        <v>500</v>
      </c>
      <c r="S1213" s="2" t="str">
        <f>IF(OR(C1213="РЦК макси",C1213="РЦЧ SKU"),"Не рахується в ліміт",IFERROR(VLOOKUP(D1213,'02_РЦ'!$A$3:$I$7,9,FALSE),"Немає РЦ"))</f>
        <v>В межах</v>
      </c>
    </row>
    <row r="1214" spans="1:19">
      <c r="A1214" s="2" t="str">
        <f>'06A_Варіанти'!A1205</f>
        <v>BASE_3067</v>
      </c>
      <c r="B1214" s="2" t="str">
        <f>'06A_Варіанти'!B1205</f>
        <v>TT_3067</v>
      </c>
      <c r="C1214" s="2" t="str">
        <f>'06A_Варіанти'!D1205</f>
        <v>Основний</v>
      </c>
      <c r="D1214" s="2" t="str">
        <f>'06A_Варіанти'!C1205</f>
        <v>РЦП</v>
      </c>
      <c r="E1214" s="2" t="str">
        <f>'06A_Варіанти'!S1205</f>
        <v>DIRECT</v>
      </c>
      <c r="F1214" s="2" t="str">
        <f>IF(O1214='06A_Варіанти'!E1205,'06A_Варіанти'!E$1,IF(O1214='06A_Варіанти'!F1205,'06A_Варіанти'!F$1,IF(O1214='06A_Варіанти'!G1205,'06A_Варіанти'!G$1,IF(O1214='06A_Варіанти'!H1205,'06A_Варіанти'!H$1,IF(O1214='06A_Варіанти'!I1205,'06A_Варіанти'!I$1,IF(O1214='06A_Варіанти'!J1205,'06A_Варіанти'!J$1,IF(O1214='06A_Варіанти'!K1205,'06A_Варіанти'!K$1,IF(O1214='06A_Варіанти'!L1205,'06A_Варіанти'!L$1,IF(O1214='06A_Варіанти'!M1205,'06A_Варіанти'!M$1,IF(O1214='06A_Варіанти'!N1205,'06A_Варіанти'!N$1,IF(O1214='06A_Варіанти'!O1205,'06A_Варіанти'!O$1,IF(O1214='06A_Варіанти'!P1205,'06A_Варіанти'!P$1,IF(O1214='06A_Варіанти'!Q1205,'06A_Варіанти'!Q$1,IF(O1214='06A_Варіанти'!R1205,'06A_Варіанти'!R$1,"НЕМАЄ МАРШРУТУ"))))))))))))))</f>
        <v>DIRECT</v>
      </c>
      <c r="G1214" s="2" t="str">
        <f t="shared" si="126"/>
        <v>БЕЗ ЗМІН</v>
      </c>
      <c r="H1214" s="2">
        <f>IF(G1214="НЕМАЄ МАРШРУТУ",0,O1214-'06A_Варіанти'!T1205)</f>
        <v>0</v>
      </c>
      <c r="I1214" s="2">
        <f>IFERROR(INDEX('04_Потоки'!$E:$E,MATCH(A1214,'04_Потоки'!$A:$A,0)),0)</f>
        <v>2.2389999999999999</v>
      </c>
      <c r="J1214" s="2">
        <f t="shared" si="127"/>
        <v>1</v>
      </c>
      <c r="K1214" s="2">
        <f>IF(C1214="РЦК макси",0,2*'06A_Варіанти'!T1205*J1214)</f>
        <v>456.4</v>
      </c>
      <c r="L1214" s="2">
        <f t="shared" si="128"/>
        <v>456.4</v>
      </c>
      <c r="M1214" s="2">
        <f t="shared" si="129"/>
        <v>0</v>
      </c>
      <c r="N1214" s="9">
        <f t="shared" si="130"/>
        <v>0</v>
      </c>
      <c r="O1214" s="2">
        <f>MIN(IF('07A_Конструктор'!$D$5="Так",'06A_Варіанти'!E1205,1E+99),IF('07A_Конструктор'!$D$6="Так",'06A_Варіанти'!F1205,1E+99),IF('07A_Конструктор'!$D$7="Так",'06A_Варіанти'!G1205,1E+99),IF('07A_Конструктор'!$D$8="Так",'06A_Варіанти'!H1205,1E+99),IF('07A_Конструктор'!$D$9="Так",'06A_Варіанти'!I1205,1E+99),IF('07A_Конструктор'!$D$10="Так",'06A_Варіанти'!J1205,1E+99),IF('07A_Конструктор'!$D$11="Так",'06A_Варіанти'!K1205,1E+99),IF('07A_Конструктор'!$D$12="Так",'06A_Варіанти'!L1205,1E+99),IF('07A_Конструктор'!$D$13="Так",'06A_Варіанти'!M1205,1E+99),IF('07A_Конструктор'!$D$14="Так",'06A_Варіанти'!N1205,1E+99),IF('07A_Конструктор'!$D$15="Так",'06A_Варіанти'!O1205,1E+99),IF('07A_Конструктор'!$D$16="Так",'06A_Варіанти'!P1205,1E+99),IF('07A_Конструктор'!$D$17="Так",'06A_Варіанти'!Q1205,1E+99),IF('06A_Варіанти'!R1205="",1E+99,'06A_Варіанти'!R1205))</f>
        <v>228.2</v>
      </c>
      <c r="P1214" s="2" t="str">
        <f t="shared" si="131"/>
        <v>5 т</v>
      </c>
      <c r="Q1214" s="2">
        <f t="shared" si="132"/>
        <v>14</v>
      </c>
      <c r="R1214" s="2">
        <f>IF(OR(C1214="РЦК макси",C1214="РЦЧ SKU"),"SKU-потік",IFERROR(VLOOKUP(D1214,'02_РЦ'!$A$3:$I$7,5,FALSE),0))</f>
        <v>800</v>
      </c>
      <c r="S1214" s="2" t="str">
        <f>IF(OR(C1214="РЦК макси",C1214="РЦЧ SKU"),"Не рахується в ліміт",IFERROR(VLOOKUP(D1214,'02_РЦ'!$A$3:$I$7,9,FALSE),"Немає РЦ"))</f>
        <v>В межах</v>
      </c>
    </row>
    <row r="1215" spans="1:19">
      <c r="A1215" s="2" t="str">
        <f>'06A_Варіанти'!A1206</f>
        <v>BASE_3068</v>
      </c>
      <c r="B1215" s="2" t="str">
        <f>'06A_Варіанти'!B1206</f>
        <v>TT_3068</v>
      </c>
      <c r="C1215" s="2" t="str">
        <f>'06A_Варіанти'!D1206</f>
        <v>Основний</v>
      </c>
      <c r="D1215" s="2" t="str">
        <f>'06A_Варіанти'!C1206</f>
        <v>РЦВ</v>
      </c>
      <c r="E1215" s="2" t="str">
        <f>'06A_Варіанти'!S1206</f>
        <v>DIRECT</v>
      </c>
      <c r="F1215" s="2" t="str">
        <f>IF(O1215='06A_Варіанти'!E1206,'06A_Варіанти'!E$1,IF(O1215='06A_Варіанти'!F1206,'06A_Варіанти'!F$1,IF(O1215='06A_Варіанти'!G1206,'06A_Варіанти'!G$1,IF(O1215='06A_Варіанти'!H1206,'06A_Варіанти'!H$1,IF(O1215='06A_Варіанти'!I1206,'06A_Варіанти'!I$1,IF(O1215='06A_Варіанти'!J1206,'06A_Варіанти'!J$1,IF(O1215='06A_Варіанти'!K1206,'06A_Варіанти'!K$1,IF(O1215='06A_Варіанти'!L1206,'06A_Варіанти'!L$1,IF(O1215='06A_Варіанти'!M1206,'06A_Варіанти'!M$1,IF(O1215='06A_Варіанти'!N1206,'06A_Варіанти'!N$1,IF(O1215='06A_Варіанти'!O1206,'06A_Варіанти'!O$1,IF(O1215='06A_Варіанти'!P1206,'06A_Варіанти'!P$1,IF(O1215='06A_Варіанти'!Q1206,'06A_Варіанти'!Q$1,IF(O1215='06A_Варіанти'!R1206,'06A_Варіанти'!R$1,"НЕМАЄ МАРШРУТУ"))))))))))))))</f>
        <v>DIRECT</v>
      </c>
      <c r="G1215" s="2" t="str">
        <f t="shared" si="126"/>
        <v>БЕЗ ЗМІН</v>
      </c>
      <c r="H1215" s="2">
        <f>IF(G1215="НЕМАЄ МАРШРУТУ",0,O1215-'06A_Варіанти'!T1206)</f>
        <v>0</v>
      </c>
      <c r="I1215" s="2">
        <f>IFERROR(INDEX('04_Потоки'!$E:$E,MATCH(A1215,'04_Потоки'!$A:$A,0)),0)</f>
        <v>2.2389999999999999</v>
      </c>
      <c r="J1215" s="2">
        <f t="shared" si="127"/>
        <v>1</v>
      </c>
      <c r="K1215" s="2">
        <f>IF(C1215="РЦК макси",0,2*'06A_Варіанти'!T1206*J1215)</f>
        <v>443.8</v>
      </c>
      <c r="L1215" s="2">
        <f t="shared" si="128"/>
        <v>443.8</v>
      </c>
      <c r="M1215" s="2">
        <f t="shared" si="129"/>
        <v>0</v>
      </c>
      <c r="N1215" s="9">
        <f t="shared" si="130"/>
        <v>0</v>
      </c>
      <c r="O1215" s="2">
        <f>MIN(IF('07A_Конструктор'!$D$5="Так",'06A_Варіанти'!E1206,1E+99),IF('07A_Конструктор'!$D$6="Так",'06A_Варіанти'!F1206,1E+99),IF('07A_Конструктор'!$D$7="Так",'06A_Варіанти'!G1206,1E+99),IF('07A_Конструктор'!$D$8="Так",'06A_Варіанти'!H1206,1E+99),IF('07A_Конструктор'!$D$9="Так",'06A_Варіанти'!I1206,1E+99),IF('07A_Конструктор'!$D$10="Так",'06A_Варіанти'!J1206,1E+99),IF('07A_Конструктор'!$D$11="Так",'06A_Варіанти'!K1206,1E+99),IF('07A_Конструктор'!$D$12="Так",'06A_Варіанти'!L1206,1E+99),IF('07A_Конструктор'!$D$13="Так",'06A_Варіанти'!M1206,1E+99),IF('07A_Конструктор'!$D$14="Так",'06A_Варіанти'!N1206,1E+99),IF('07A_Конструктор'!$D$15="Так",'06A_Варіанти'!O1206,1E+99),IF('07A_Конструктор'!$D$16="Так",'06A_Варіанти'!P1206,1E+99),IF('07A_Конструктор'!$D$17="Так",'06A_Варіанти'!Q1206,1E+99),IF('06A_Варіанти'!R1206="",1E+99,'06A_Варіанти'!R1206))</f>
        <v>221.9</v>
      </c>
      <c r="P1215" s="2" t="str">
        <f t="shared" si="131"/>
        <v>5 т</v>
      </c>
      <c r="Q1215" s="2">
        <f t="shared" si="132"/>
        <v>14</v>
      </c>
      <c r="R1215" s="2">
        <f>IF(OR(C1215="РЦК макси",C1215="РЦЧ SKU"),"SKU-потік",IFERROR(VLOOKUP(D1215,'02_РЦ'!$A$3:$I$7,5,FALSE),0))</f>
        <v>500</v>
      </c>
      <c r="S1215" s="2" t="str">
        <f>IF(OR(C1215="РЦК макси",C1215="РЦЧ SKU"),"Не рахується в ліміт",IFERROR(VLOOKUP(D1215,'02_РЦ'!$A$3:$I$7,9,FALSE),"Немає РЦ"))</f>
        <v>В межах</v>
      </c>
    </row>
    <row r="1216" spans="1:19">
      <c r="A1216" s="2" t="str">
        <f>'06A_Варіанти'!A1207</f>
        <v>BASE_3074</v>
      </c>
      <c r="B1216" s="2" t="str">
        <f>'06A_Варіанти'!B1207</f>
        <v>TT_3074</v>
      </c>
      <c r="C1216" s="2" t="str">
        <f>'06A_Варіанти'!D1207</f>
        <v>Основний</v>
      </c>
      <c r="D1216" s="2" t="str">
        <f>'06A_Варіанти'!C1207</f>
        <v>РЦП</v>
      </c>
      <c r="E1216" s="2" t="str">
        <f>'06A_Варіанти'!S1207</f>
        <v>DIRECT</v>
      </c>
      <c r="F1216" s="2" t="str">
        <f>IF(O1216='06A_Варіанти'!E1207,'06A_Варіанти'!E$1,IF(O1216='06A_Варіанти'!F1207,'06A_Варіанти'!F$1,IF(O1216='06A_Варіанти'!G1207,'06A_Варіанти'!G$1,IF(O1216='06A_Варіанти'!H1207,'06A_Варіанти'!H$1,IF(O1216='06A_Варіанти'!I1207,'06A_Варіанти'!I$1,IF(O1216='06A_Варіанти'!J1207,'06A_Варіанти'!J$1,IF(O1216='06A_Варіанти'!K1207,'06A_Варіанти'!K$1,IF(O1216='06A_Варіанти'!L1207,'06A_Варіанти'!L$1,IF(O1216='06A_Варіанти'!M1207,'06A_Варіанти'!M$1,IF(O1216='06A_Варіанти'!N1207,'06A_Варіанти'!N$1,IF(O1216='06A_Варіанти'!O1207,'06A_Варіанти'!O$1,IF(O1216='06A_Варіанти'!P1207,'06A_Варіанти'!P$1,IF(O1216='06A_Варіанти'!Q1207,'06A_Варіанти'!Q$1,IF(O1216='06A_Варіанти'!R1207,'06A_Варіанти'!R$1,"НЕМАЄ МАРШРУТУ"))))))))))))))</f>
        <v>DIRECT</v>
      </c>
      <c r="G1216" s="2" t="str">
        <f t="shared" si="126"/>
        <v>БЕЗ ЗМІН</v>
      </c>
      <c r="H1216" s="2">
        <f>IF(G1216="НЕМАЄ МАРШРУТУ",0,O1216-'06A_Варіанти'!T1207)</f>
        <v>0</v>
      </c>
      <c r="I1216" s="2">
        <f>IFERROR(INDEX('04_Потоки'!$E:$E,MATCH(A1216,'04_Потоки'!$A:$A,0)),0)</f>
        <v>2.2389999999999999</v>
      </c>
      <c r="J1216" s="2">
        <f t="shared" si="127"/>
        <v>1</v>
      </c>
      <c r="K1216" s="2">
        <f>IF(C1216="РЦК макси",0,2*'06A_Варіанти'!T1207*J1216)</f>
        <v>439.2</v>
      </c>
      <c r="L1216" s="2">
        <f t="shared" si="128"/>
        <v>439.2</v>
      </c>
      <c r="M1216" s="2">
        <f t="shared" si="129"/>
        <v>0</v>
      </c>
      <c r="N1216" s="9">
        <f t="shared" si="130"/>
        <v>0</v>
      </c>
      <c r="O1216" s="2">
        <f>MIN(IF('07A_Конструктор'!$D$5="Так",'06A_Варіанти'!E1207,1E+99),IF('07A_Конструктор'!$D$6="Так",'06A_Варіанти'!F1207,1E+99),IF('07A_Конструктор'!$D$7="Так",'06A_Варіанти'!G1207,1E+99),IF('07A_Конструктор'!$D$8="Так",'06A_Варіанти'!H1207,1E+99),IF('07A_Конструктор'!$D$9="Так",'06A_Варіанти'!I1207,1E+99),IF('07A_Конструктор'!$D$10="Так",'06A_Варіанти'!J1207,1E+99),IF('07A_Конструктор'!$D$11="Так",'06A_Варіанти'!K1207,1E+99),IF('07A_Конструктор'!$D$12="Так",'06A_Варіанти'!L1207,1E+99),IF('07A_Конструктор'!$D$13="Так",'06A_Варіанти'!M1207,1E+99),IF('07A_Конструктор'!$D$14="Так",'06A_Варіанти'!N1207,1E+99),IF('07A_Конструктор'!$D$15="Так",'06A_Варіанти'!O1207,1E+99),IF('07A_Конструктор'!$D$16="Так",'06A_Варіанти'!P1207,1E+99),IF('07A_Конструктор'!$D$17="Так",'06A_Варіанти'!Q1207,1E+99),IF('06A_Варіанти'!R1207="",1E+99,'06A_Варіанти'!R1207))</f>
        <v>219.6</v>
      </c>
      <c r="P1216" s="2" t="str">
        <f t="shared" si="131"/>
        <v>5 т</v>
      </c>
      <c r="Q1216" s="2">
        <f t="shared" si="132"/>
        <v>14</v>
      </c>
      <c r="R1216" s="2">
        <f>IF(OR(C1216="РЦК макси",C1216="РЦЧ SKU"),"SKU-потік",IFERROR(VLOOKUP(D1216,'02_РЦ'!$A$3:$I$7,5,FALSE),0))</f>
        <v>800</v>
      </c>
      <c r="S1216" s="2" t="str">
        <f>IF(OR(C1216="РЦК макси",C1216="РЦЧ SKU"),"Не рахується в ліміт",IFERROR(VLOOKUP(D1216,'02_РЦ'!$A$3:$I$7,9,FALSE),"Немає РЦ"))</f>
        <v>В межах</v>
      </c>
    </row>
    <row r="1217" spans="1:19">
      <c r="A1217" s="2" t="str">
        <f>'06A_Варіанти'!A1208</f>
        <v>BASE_3077</v>
      </c>
      <c r="B1217" s="2" t="str">
        <f>'06A_Варіанти'!B1208</f>
        <v>TT_3077</v>
      </c>
      <c r="C1217" s="2" t="str">
        <f>'06A_Варіанти'!D1208</f>
        <v>Основний</v>
      </c>
      <c r="D1217" s="2" t="str">
        <f>'06A_Варіанти'!C1208</f>
        <v>РЦВ</v>
      </c>
      <c r="E1217" s="2" t="str">
        <f>'06A_Варіанти'!S1208</f>
        <v>DIRECT</v>
      </c>
      <c r="F1217" s="2" t="str">
        <f>IF(O1217='06A_Варіанти'!E1208,'06A_Варіанти'!E$1,IF(O1217='06A_Варіанти'!F1208,'06A_Варіанти'!F$1,IF(O1217='06A_Варіанти'!G1208,'06A_Варіанти'!G$1,IF(O1217='06A_Варіанти'!H1208,'06A_Варіанти'!H$1,IF(O1217='06A_Варіанти'!I1208,'06A_Варіанти'!I$1,IF(O1217='06A_Варіанти'!J1208,'06A_Варіанти'!J$1,IF(O1217='06A_Варіанти'!K1208,'06A_Варіанти'!K$1,IF(O1217='06A_Варіанти'!L1208,'06A_Варіанти'!L$1,IF(O1217='06A_Варіанти'!M1208,'06A_Варіанти'!M$1,IF(O1217='06A_Варіанти'!N1208,'06A_Варіанти'!N$1,IF(O1217='06A_Варіанти'!O1208,'06A_Варіанти'!O$1,IF(O1217='06A_Варіанти'!P1208,'06A_Варіанти'!P$1,IF(O1217='06A_Варіанти'!Q1208,'06A_Варіанти'!Q$1,IF(O1217='06A_Варіанти'!R1208,'06A_Варіанти'!R$1,"НЕМАЄ МАРШРУТУ"))))))))))))))</f>
        <v>DIRECT</v>
      </c>
      <c r="G1217" s="2" t="str">
        <f t="shared" si="126"/>
        <v>БЕЗ ЗМІН</v>
      </c>
      <c r="H1217" s="2">
        <f>IF(G1217="НЕМАЄ МАРШРУТУ",0,O1217-'06A_Варіанти'!T1208)</f>
        <v>0</v>
      </c>
      <c r="I1217" s="2">
        <f>IFERROR(INDEX('04_Потоки'!$E:$E,MATCH(A1217,'04_Потоки'!$A:$A,0)),0)</f>
        <v>2.2389999999999999</v>
      </c>
      <c r="J1217" s="2">
        <f t="shared" si="127"/>
        <v>1</v>
      </c>
      <c r="K1217" s="2">
        <f>IF(C1217="РЦК макси",0,2*'06A_Варіанти'!T1208*J1217)</f>
        <v>869.4</v>
      </c>
      <c r="L1217" s="2">
        <f t="shared" si="128"/>
        <v>869.4</v>
      </c>
      <c r="M1217" s="2">
        <f t="shared" si="129"/>
        <v>0</v>
      </c>
      <c r="N1217" s="9">
        <f t="shared" si="130"/>
        <v>0</v>
      </c>
      <c r="O1217" s="2">
        <f>MIN(IF('07A_Конструктор'!$D$5="Так",'06A_Варіанти'!E1208,1E+99),IF('07A_Конструктор'!$D$6="Так",'06A_Варіанти'!F1208,1E+99),IF('07A_Конструктор'!$D$7="Так",'06A_Варіанти'!G1208,1E+99),IF('07A_Конструктор'!$D$8="Так",'06A_Варіанти'!H1208,1E+99),IF('07A_Конструктор'!$D$9="Так",'06A_Варіанти'!I1208,1E+99),IF('07A_Конструктор'!$D$10="Так",'06A_Варіанти'!J1208,1E+99),IF('07A_Конструктор'!$D$11="Так",'06A_Варіанти'!K1208,1E+99),IF('07A_Конструктор'!$D$12="Так",'06A_Варіанти'!L1208,1E+99),IF('07A_Конструктор'!$D$13="Так",'06A_Варіанти'!M1208,1E+99),IF('07A_Конструктор'!$D$14="Так",'06A_Варіанти'!N1208,1E+99),IF('07A_Конструктор'!$D$15="Так",'06A_Варіанти'!O1208,1E+99),IF('07A_Конструктор'!$D$16="Так",'06A_Варіанти'!P1208,1E+99),IF('07A_Конструктор'!$D$17="Так",'06A_Варіанти'!Q1208,1E+99),IF('06A_Варіанти'!R1208="",1E+99,'06A_Варіанти'!R1208))</f>
        <v>434.7</v>
      </c>
      <c r="P1217" s="2" t="str">
        <f t="shared" si="131"/>
        <v>5 т</v>
      </c>
      <c r="Q1217" s="2">
        <f t="shared" si="132"/>
        <v>14</v>
      </c>
      <c r="R1217" s="2">
        <f>IF(OR(C1217="РЦК макси",C1217="РЦЧ SKU"),"SKU-потік",IFERROR(VLOOKUP(D1217,'02_РЦ'!$A$3:$I$7,5,FALSE),0))</f>
        <v>500</v>
      </c>
      <c r="S1217" s="2" t="str">
        <f>IF(OR(C1217="РЦК макси",C1217="РЦЧ SKU"),"Не рахується в ліміт",IFERROR(VLOOKUP(D1217,'02_РЦ'!$A$3:$I$7,9,FALSE),"Немає РЦ"))</f>
        <v>В межах</v>
      </c>
    </row>
    <row r="1218" spans="1:19">
      <c r="A1218" s="2" t="str">
        <f>'06A_Варіанти'!A1209</f>
        <v>BASE_3080</v>
      </c>
      <c r="B1218" s="2" t="str">
        <f>'06A_Варіанти'!B1209</f>
        <v>TT_3080</v>
      </c>
      <c r="C1218" s="2" t="str">
        <f>'06A_Варіанти'!D1209</f>
        <v>Основний</v>
      </c>
      <c r="D1218" s="2" t="str">
        <f>'06A_Варіанти'!C1209</f>
        <v>РЦВ</v>
      </c>
      <c r="E1218" s="2" t="str">
        <f>'06A_Варіанти'!S1209</f>
        <v>DIRECT</v>
      </c>
      <c r="F1218" s="2" t="str">
        <f>IF(O1218='06A_Варіанти'!E1209,'06A_Варіанти'!E$1,IF(O1218='06A_Варіанти'!F1209,'06A_Варіанти'!F$1,IF(O1218='06A_Варіанти'!G1209,'06A_Варіанти'!G$1,IF(O1218='06A_Варіанти'!H1209,'06A_Варіанти'!H$1,IF(O1218='06A_Варіанти'!I1209,'06A_Варіанти'!I$1,IF(O1218='06A_Варіанти'!J1209,'06A_Варіанти'!J$1,IF(O1218='06A_Варіанти'!K1209,'06A_Варіанти'!K$1,IF(O1218='06A_Варіанти'!L1209,'06A_Варіанти'!L$1,IF(O1218='06A_Варіанти'!M1209,'06A_Варіанти'!M$1,IF(O1218='06A_Варіанти'!N1209,'06A_Варіанти'!N$1,IF(O1218='06A_Варіанти'!O1209,'06A_Варіанти'!O$1,IF(O1218='06A_Варіанти'!P1209,'06A_Варіанти'!P$1,IF(O1218='06A_Варіанти'!Q1209,'06A_Варіанти'!Q$1,IF(O1218='06A_Варіанти'!R1209,'06A_Варіанти'!R$1,"НЕМАЄ МАРШРУТУ"))))))))))))))</f>
        <v>DIRECT</v>
      </c>
      <c r="G1218" s="2" t="str">
        <f t="shared" si="126"/>
        <v>БЕЗ ЗМІН</v>
      </c>
      <c r="H1218" s="2">
        <f>IF(G1218="НЕМАЄ МАРШРУТУ",0,O1218-'06A_Варіанти'!T1209)</f>
        <v>0</v>
      </c>
      <c r="I1218" s="2">
        <f>IFERROR(INDEX('04_Потоки'!$E:$E,MATCH(A1218,'04_Потоки'!$A:$A,0)),0)</f>
        <v>2.2389999999999999</v>
      </c>
      <c r="J1218" s="2">
        <f t="shared" si="127"/>
        <v>1</v>
      </c>
      <c r="K1218" s="2">
        <f>IF(C1218="РЦК макси",0,2*'06A_Варіанти'!T1209*J1218)</f>
        <v>873.4</v>
      </c>
      <c r="L1218" s="2">
        <f t="shared" si="128"/>
        <v>873.4</v>
      </c>
      <c r="M1218" s="2">
        <f t="shared" si="129"/>
        <v>0</v>
      </c>
      <c r="N1218" s="9">
        <f t="shared" si="130"/>
        <v>0</v>
      </c>
      <c r="O1218" s="2">
        <f>MIN(IF('07A_Конструктор'!$D$5="Так",'06A_Варіанти'!E1209,1E+99),IF('07A_Конструктор'!$D$6="Так",'06A_Варіанти'!F1209,1E+99),IF('07A_Конструктор'!$D$7="Так",'06A_Варіанти'!G1209,1E+99),IF('07A_Конструктор'!$D$8="Так",'06A_Варіанти'!H1209,1E+99),IF('07A_Конструктор'!$D$9="Так",'06A_Варіанти'!I1209,1E+99),IF('07A_Конструктор'!$D$10="Так",'06A_Варіанти'!J1209,1E+99),IF('07A_Конструктор'!$D$11="Так",'06A_Варіанти'!K1209,1E+99),IF('07A_Конструктор'!$D$12="Так",'06A_Варіанти'!L1209,1E+99),IF('07A_Конструктор'!$D$13="Так",'06A_Варіанти'!M1209,1E+99),IF('07A_Конструктор'!$D$14="Так",'06A_Варіанти'!N1209,1E+99),IF('07A_Конструктор'!$D$15="Так",'06A_Варіанти'!O1209,1E+99),IF('07A_Конструктор'!$D$16="Так",'06A_Варіанти'!P1209,1E+99),IF('07A_Конструктор'!$D$17="Так",'06A_Варіанти'!Q1209,1E+99),IF('06A_Варіанти'!R1209="",1E+99,'06A_Варіанти'!R1209))</f>
        <v>436.7</v>
      </c>
      <c r="P1218" s="2" t="str">
        <f t="shared" si="131"/>
        <v>5 т</v>
      </c>
      <c r="Q1218" s="2">
        <f t="shared" si="132"/>
        <v>14</v>
      </c>
      <c r="R1218" s="2">
        <f>IF(OR(C1218="РЦК макси",C1218="РЦЧ SKU"),"SKU-потік",IFERROR(VLOOKUP(D1218,'02_РЦ'!$A$3:$I$7,5,FALSE),0))</f>
        <v>500</v>
      </c>
      <c r="S1218" s="2" t="str">
        <f>IF(OR(C1218="РЦК макси",C1218="РЦЧ SKU"),"Не рахується в ліміт",IFERROR(VLOOKUP(D1218,'02_РЦ'!$A$3:$I$7,9,FALSE),"Немає РЦ"))</f>
        <v>В межах</v>
      </c>
    </row>
    <row r="1219" spans="1:19">
      <c r="A1219" s="2" t="str">
        <f>'06A_Варіанти'!A1210</f>
        <v>BASE_3081</v>
      </c>
      <c r="B1219" s="2" t="str">
        <f>'06A_Варіанти'!B1210</f>
        <v>TT_3081</v>
      </c>
      <c r="C1219" s="2" t="str">
        <f>'06A_Варіанти'!D1210</f>
        <v>Основний</v>
      </c>
      <c r="D1219" s="2" t="str">
        <f>'06A_Варіанти'!C1210</f>
        <v>РЦВ</v>
      </c>
      <c r="E1219" s="2" t="str">
        <f>'06A_Варіанти'!S1210</f>
        <v>DIRECT</v>
      </c>
      <c r="F1219" s="2" t="str">
        <f>IF(O1219='06A_Варіанти'!E1210,'06A_Варіанти'!E$1,IF(O1219='06A_Варіанти'!F1210,'06A_Варіанти'!F$1,IF(O1219='06A_Варіанти'!G1210,'06A_Варіанти'!G$1,IF(O1219='06A_Варіанти'!H1210,'06A_Варіанти'!H$1,IF(O1219='06A_Варіанти'!I1210,'06A_Варіанти'!I$1,IF(O1219='06A_Варіанти'!J1210,'06A_Варіанти'!J$1,IF(O1219='06A_Варіанти'!K1210,'06A_Варіанти'!K$1,IF(O1219='06A_Варіанти'!L1210,'06A_Варіанти'!L$1,IF(O1219='06A_Варіанти'!M1210,'06A_Варіанти'!M$1,IF(O1219='06A_Варіанти'!N1210,'06A_Варіанти'!N$1,IF(O1219='06A_Варіанти'!O1210,'06A_Варіанти'!O$1,IF(O1219='06A_Варіанти'!P1210,'06A_Варіанти'!P$1,IF(O1219='06A_Варіанти'!Q1210,'06A_Варіанти'!Q$1,IF(O1219='06A_Варіанти'!R1210,'06A_Варіанти'!R$1,"НЕМАЄ МАРШРУТУ"))))))))))))))</f>
        <v>DIRECT</v>
      </c>
      <c r="G1219" s="2" t="str">
        <f t="shared" si="126"/>
        <v>БЕЗ ЗМІН</v>
      </c>
      <c r="H1219" s="2">
        <f>IF(G1219="НЕМАЄ МАРШРУТУ",0,O1219-'06A_Варіанти'!T1210)</f>
        <v>0</v>
      </c>
      <c r="I1219" s="2">
        <f>IFERROR(INDEX('04_Потоки'!$E:$E,MATCH(A1219,'04_Потоки'!$A:$A,0)),0)</f>
        <v>2.2389999999999999</v>
      </c>
      <c r="J1219" s="2">
        <f t="shared" si="127"/>
        <v>1</v>
      </c>
      <c r="K1219" s="2">
        <f>IF(C1219="РЦК макси",0,2*'06A_Варіанти'!T1210*J1219)</f>
        <v>18.2</v>
      </c>
      <c r="L1219" s="2">
        <f t="shared" si="128"/>
        <v>18.2</v>
      </c>
      <c r="M1219" s="2">
        <f t="shared" si="129"/>
        <v>0</v>
      </c>
      <c r="N1219" s="9">
        <f t="shared" si="130"/>
        <v>0</v>
      </c>
      <c r="O1219" s="2">
        <f>MIN(IF('07A_Конструктор'!$D$5="Так",'06A_Варіанти'!E1210,1E+99),IF('07A_Конструктор'!$D$6="Так",'06A_Варіанти'!F1210,1E+99),IF('07A_Конструктор'!$D$7="Так",'06A_Варіанти'!G1210,1E+99),IF('07A_Конструктор'!$D$8="Так",'06A_Варіанти'!H1210,1E+99),IF('07A_Конструктор'!$D$9="Так",'06A_Варіанти'!I1210,1E+99),IF('07A_Конструктор'!$D$10="Так",'06A_Варіанти'!J1210,1E+99),IF('07A_Конструктор'!$D$11="Так",'06A_Варіанти'!K1210,1E+99),IF('07A_Конструктор'!$D$12="Так",'06A_Варіанти'!L1210,1E+99),IF('07A_Конструктор'!$D$13="Так",'06A_Варіанти'!M1210,1E+99),IF('07A_Конструктор'!$D$14="Так",'06A_Варіанти'!N1210,1E+99),IF('07A_Конструктор'!$D$15="Так",'06A_Варіанти'!O1210,1E+99),IF('07A_Конструктор'!$D$16="Так",'06A_Варіанти'!P1210,1E+99),IF('07A_Конструктор'!$D$17="Так",'06A_Варіанти'!Q1210,1E+99),IF('06A_Варіанти'!R1210="",1E+99,'06A_Варіанти'!R1210))</f>
        <v>9.1</v>
      </c>
      <c r="P1219" s="2" t="str">
        <f t="shared" si="131"/>
        <v>5 т</v>
      </c>
      <c r="Q1219" s="2">
        <f t="shared" si="132"/>
        <v>14</v>
      </c>
      <c r="R1219" s="2">
        <f>IF(OR(C1219="РЦК макси",C1219="РЦЧ SKU"),"SKU-потік",IFERROR(VLOOKUP(D1219,'02_РЦ'!$A$3:$I$7,5,FALSE),0))</f>
        <v>500</v>
      </c>
      <c r="S1219" s="2" t="str">
        <f>IF(OR(C1219="РЦК макси",C1219="РЦЧ SKU"),"Не рахується в ліміт",IFERROR(VLOOKUP(D1219,'02_РЦ'!$A$3:$I$7,9,FALSE),"Немає РЦ"))</f>
        <v>В межах</v>
      </c>
    </row>
    <row r="1220" spans="1:19">
      <c r="A1220" s="2" t="str">
        <f>'06A_Варіанти'!A1211</f>
        <v>BASE_3082</v>
      </c>
      <c r="B1220" s="2" t="str">
        <f>'06A_Варіанти'!B1211</f>
        <v>TT_3082</v>
      </c>
      <c r="C1220" s="2" t="str">
        <f>'06A_Варіанти'!D1211</f>
        <v>Основний</v>
      </c>
      <c r="D1220" s="2" t="str">
        <f>'06A_Варіанти'!C1211</f>
        <v>РЦВ</v>
      </c>
      <c r="E1220" s="2" t="str">
        <f>'06A_Варіанти'!S1211</f>
        <v>DIRECT</v>
      </c>
      <c r="F1220" s="2" t="str">
        <f>IF(O1220='06A_Варіанти'!E1211,'06A_Варіанти'!E$1,IF(O1220='06A_Варіанти'!F1211,'06A_Варіанти'!F$1,IF(O1220='06A_Варіанти'!G1211,'06A_Варіанти'!G$1,IF(O1220='06A_Варіанти'!H1211,'06A_Варіанти'!H$1,IF(O1220='06A_Варіанти'!I1211,'06A_Варіанти'!I$1,IF(O1220='06A_Варіанти'!J1211,'06A_Варіанти'!J$1,IF(O1220='06A_Варіанти'!K1211,'06A_Варіанти'!K$1,IF(O1220='06A_Варіанти'!L1211,'06A_Варіанти'!L$1,IF(O1220='06A_Варіанти'!M1211,'06A_Варіанти'!M$1,IF(O1220='06A_Варіанти'!N1211,'06A_Варіанти'!N$1,IF(O1220='06A_Варіанти'!O1211,'06A_Варіанти'!O$1,IF(O1220='06A_Варіанти'!P1211,'06A_Варіанти'!P$1,IF(O1220='06A_Варіанти'!Q1211,'06A_Варіанти'!Q$1,IF(O1220='06A_Варіанти'!R1211,'06A_Варіанти'!R$1,"НЕМАЄ МАРШРУТУ"))))))))))))))</f>
        <v>DIRECT</v>
      </c>
      <c r="G1220" s="2" t="str">
        <f t="shared" si="126"/>
        <v>БЕЗ ЗМІН</v>
      </c>
      <c r="H1220" s="2">
        <f>IF(G1220="НЕМАЄ МАРШРУТУ",0,O1220-'06A_Варіанти'!T1211)</f>
        <v>0</v>
      </c>
      <c r="I1220" s="2">
        <f>IFERROR(INDEX('04_Потоки'!$E:$E,MATCH(A1220,'04_Потоки'!$A:$A,0)),0)</f>
        <v>2.2389999999999999</v>
      </c>
      <c r="J1220" s="2">
        <f t="shared" si="127"/>
        <v>1</v>
      </c>
      <c r="K1220" s="2">
        <f>IF(C1220="РЦК макси",0,2*'06A_Варіанти'!T1211*J1220)</f>
        <v>690.4</v>
      </c>
      <c r="L1220" s="2">
        <f t="shared" si="128"/>
        <v>690.4</v>
      </c>
      <c r="M1220" s="2">
        <f t="shared" si="129"/>
        <v>0</v>
      </c>
      <c r="N1220" s="9">
        <f t="shared" si="130"/>
        <v>0</v>
      </c>
      <c r="O1220" s="2">
        <f>MIN(IF('07A_Конструктор'!$D$5="Так",'06A_Варіанти'!E1211,1E+99),IF('07A_Конструктор'!$D$6="Так",'06A_Варіанти'!F1211,1E+99),IF('07A_Конструктор'!$D$7="Так",'06A_Варіанти'!G1211,1E+99),IF('07A_Конструктор'!$D$8="Так",'06A_Варіанти'!H1211,1E+99),IF('07A_Конструктор'!$D$9="Так",'06A_Варіанти'!I1211,1E+99),IF('07A_Конструктор'!$D$10="Так",'06A_Варіанти'!J1211,1E+99),IF('07A_Конструктор'!$D$11="Так",'06A_Варіанти'!K1211,1E+99),IF('07A_Конструктор'!$D$12="Так",'06A_Варіанти'!L1211,1E+99),IF('07A_Конструктор'!$D$13="Так",'06A_Варіанти'!M1211,1E+99),IF('07A_Конструктор'!$D$14="Так",'06A_Варіанти'!N1211,1E+99),IF('07A_Конструктор'!$D$15="Так",'06A_Варіанти'!O1211,1E+99),IF('07A_Конструктор'!$D$16="Так",'06A_Варіанти'!P1211,1E+99),IF('07A_Конструктор'!$D$17="Так",'06A_Варіанти'!Q1211,1E+99),IF('06A_Варіанти'!R1211="",1E+99,'06A_Варіанти'!R1211))</f>
        <v>345.2</v>
      </c>
      <c r="P1220" s="2" t="str">
        <f t="shared" si="131"/>
        <v>5 т</v>
      </c>
      <c r="Q1220" s="2">
        <f t="shared" si="132"/>
        <v>14</v>
      </c>
      <c r="R1220" s="2">
        <f>IF(OR(C1220="РЦК макси",C1220="РЦЧ SKU"),"SKU-потік",IFERROR(VLOOKUP(D1220,'02_РЦ'!$A$3:$I$7,5,FALSE),0))</f>
        <v>500</v>
      </c>
      <c r="S1220" s="2" t="str">
        <f>IF(OR(C1220="РЦК макси",C1220="РЦЧ SKU"),"Не рахується в ліміт",IFERROR(VLOOKUP(D1220,'02_РЦ'!$A$3:$I$7,9,FALSE),"Немає РЦ"))</f>
        <v>В межах</v>
      </c>
    </row>
    <row r="1221" spans="1:19">
      <c r="A1221" s="2" t="str">
        <f>'06A_Варіанти'!A1212</f>
        <v>BASE_2973</v>
      </c>
      <c r="B1221" s="2" t="str">
        <f>'06A_Варіанти'!B1212</f>
        <v>TT_2973</v>
      </c>
      <c r="C1221" s="2" t="str">
        <f>'06A_Варіанти'!D1212</f>
        <v>Основний</v>
      </c>
      <c r="D1221" s="2" t="str">
        <f>'06A_Варіанти'!C1212</f>
        <v>РЦВ</v>
      </c>
      <c r="E1221" s="2" t="str">
        <f>'06A_Варіанти'!S1212</f>
        <v>DIRECT</v>
      </c>
      <c r="F1221" s="2" t="str">
        <f>IF(O1221='06A_Варіанти'!E1212,'06A_Варіанти'!E$1,IF(O1221='06A_Варіанти'!F1212,'06A_Варіанти'!F$1,IF(O1221='06A_Варіанти'!G1212,'06A_Варіанти'!G$1,IF(O1221='06A_Варіанти'!H1212,'06A_Варіанти'!H$1,IF(O1221='06A_Варіанти'!I1212,'06A_Варіанти'!I$1,IF(O1221='06A_Варіанти'!J1212,'06A_Варіанти'!J$1,IF(O1221='06A_Варіанти'!K1212,'06A_Варіанти'!K$1,IF(O1221='06A_Варіанти'!L1212,'06A_Варіанти'!L$1,IF(O1221='06A_Варіанти'!M1212,'06A_Варіанти'!M$1,IF(O1221='06A_Варіанти'!N1212,'06A_Варіанти'!N$1,IF(O1221='06A_Варіанти'!O1212,'06A_Варіанти'!O$1,IF(O1221='06A_Варіанти'!P1212,'06A_Варіанти'!P$1,IF(O1221='06A_Варіанти'!Q1212,'06A_Варіанти'!Q$1,IF(O1221='06A_Варіанти'!R1212,'06A_Варіанти'!R$1,"НЕМАЄ МАРШРУТУ"))))))))))))))</f>
        <v>DIRECT</v>
      </c>
      <c r="G1221" s="2" t="str">
        <f t="shared" si="126"/>
        <v>БЕЗ ЗМІН</v>
      </c>
      <c r="H1221" s="2">
        <f>IF(G1221="НЕМАЄ МАРШРУТУ",0,O1221-'06A_Варіанти'!T1212)</f>
        <v>0</v>
      </c>
      <c r="I1221" s="2">
        <f>IFERROR(INDEX('04_Потоки'!$E:$E,MATCH(A1221,'04_Потоки'!$A:$A,0)),0)</f>
        <v>2.2389999999999999</v>
      </c>
      <c r="J1221" s="2">
        <f t="shared" si="127"/>
        <v>1</v>
      </c>
      <c r="K1221" s="2">
        <f>IF(C1221="РЦК макси",0,2*'06A_Варіанти'!T1212*J1221)</f>
        <v>311</v>
      </c>
      <c r="L1221" s="2">
        <f t="shared" si="128"/>
        <v>311</v>
      </c>
      <c r="M1221" s="2">
        <f t="shared" si="129"/>
        <v>0</v>
      </c>
      <c r="N1221" s="9">
        <f t="shared" si="130"/>
        <v>0</v>
      </c>
      <c r="O1221" s="2">
        <f>MIN(IF('07A_Конструктор'!$D$5="Так",'06A_Варіанти'!E1212,1E+99),IF('07A_Конструктор'!$D$6="Так",'06A_Варіанти'!F1212,1E+99),IF('07A_Конструктор'!$D$7="Так",'06A_Варіанти'!G1212,1E+99),IF('07A_Конструктор'!$D$8="Так",'06A_Варіанти'!H1212,1E+99),IF('07A_Конструктор'!$D$9="Так",'06A_Варіанти'!I1212,1E+99),IF('07A_Конструктор'!$D$10="Так",'06A_Варіанти'!J1212,1E+99),IF('07A_Конструктор'!$D$11="Так",'06A_Варіанти'!K1212,1E+99),IF('07A_Конструктор'!$D$12="Так",'06A_Варіанти'!L1212,1E+99),IF('07A_Конструктор'!$D$13="Так",'06A_Варіанти'!M1212,1E+99),IF('07A_Конструктор'!$D$14="Так",'06A_Варіанти'!N1212,1E+99),IF('07A_Конструктор'!$D$15="Так",'06A_Варіанти'!O1212,1E+99),IF('07A_Конструктор'!$D$16="Так",'06A_Варіанти'!P1212,1E+99),IF('07A_Конструктор'!$D$17="Так",'06A_Варіанти'!Q1212,1E+99),IF('06A_Варіанти'!R1212="",1E+99,'06A_Варіанти'!R1212))</f>
        <v>155.5</v>
      </c>
      <c r="P1221" s="2" t="str">
        <f t="shared" si="131"/>
        <v>5 т</v>
      </c>
      <c r="Q1221" s="2">
        <f t="shared" si="132"/>
        <v>14</v>
      </c>
      <c r="R1221" s="2">
        <f>IF(OR(C1221="РЦК макси",C1221="РЦЧ SKU"),"SKU-потік",IFERROR(VLOOKUP(D1221,'02_РЦ'!$A$3:$I$7,5,FALSE),0))</f>
        <v>500</v>
      </c>
      <c r="S1221" s="2" t="str">
        <f>IF(OR(C1221="РЦК макси",C1221="РЦЧ SKU"),"Не рахується в ліміт",IFERROR(VLOOKUP(D1221,'02_РЦ'!$A$3:$I$7,9,FALSE),"Немає РЦ"))</f>
        <v>В межах</v>
      </c>
    </row>
    <row r="1222" spans="1:19">
      <c r="A1222" s="2" t="str">
        <f>'06A_Варіанти'!A1213</f>
        <v>BASE_3085</v>
      </c>
      <c r="B1222" s="2" t="str">
        <f>'06A_Варіанти'!B1213</f>
        <v>TT_3085</v>
      </c>
      <c r="C1222" s="2" t="str">
        <f>'06A_Варіанти'!D1213</f>
        <v>Основний</v>
      </c>
      <c r="D1222" s="2" t="str">
        <f>'06A_Варіанти'!C1213</f>
        <v>РЦВ</v>
      </c>
      <c r="E1222" s="2" t="str">
        <f>'06A_Варіанти'!S1213</f>
        <v>DIRECT</v>
      </c>
      <c r="F1222" s="2" t="str">
        <f>IF(O1222='06A_Варіанти'!E1213,'06A_Варіанти'!E$1,IF(O1222='06A_Варіанти'!F1213,'06A_Варіанти'!F$1,IF(O1222='06A_Варіанти'!G1213,'06A_Варіанти'!G$1,IF(O1222='06A_Варіанти'!H1213,'06A_Варіанти'!H$1,IF(O1222='06A_Варіанти'!I1213,'06A_Варіанти'!I$1,IF(O1222='06A_Варіанти'!J1213,'06A_Варіанти'!J$1,IF(O1222='06A_Варіанти'!K1213,'06A_Варіанти'!K$1,IF(O1222='06A_Варіанти'!L1213,'06A_Варіанти'!L$1,IF(O1222='06A_Варіанти'!M1213,'06A_Варіанти'!M$1,IF(O1222='06A_Варіанти'!N1213,'06A_Варіанти'!N$1,IF(O1222='06A_Варіанти'!O1213,'06A_Варіанти'!O$1,IF(O1222='06A_Варіанти'!P1213,'06A_Варіанти'!P$1,IF(O1222='06A_Варіанти'!Q1213,'06A_Варіанти'!Q$1,IF(O1222='06A_Варіанти'!R1213,'06A_Варіанти'!R$1,"НЕМАЄ МАРШРУТУ"))))))))))))))</f>
        <v>DIRECT</v>
      </c>
      <c r="G1222" s="2" t="str">
        <f t="shared" si="126"/>
        <v>БЕЗ ЗМІН</v>
      </c>
      <c r="H1222" s="2">
        <f>IF(G1222="НЕМАЄ МАРШРУТУ",0,O1222-'06A_Варіанти'!T1213)</f>
        <v>0</v>
      </c>
      <c r="I1222" s="2">
        <f>IFERROR(INDEX('04_Потоки'!$E:$E,MATCH(A1222,'04_Потоки'!$A:$A,0)),0)</f>
        <v>2.2389999999999999</v>
      </c>
      <c r="J1222" s="2">
        <f t="shared" si="127"/>
        <v>1</v>
      </c>
      <c r="K1222" s="2">
        <f>IF(C1222="РЦК макси",0,2*'06A_Варіанти'!T1213*J1222)</f>
        <v>829</v>
      </c>
      <c r="L1222" s="2">
        <f t="shared" si="128"/>
        <v>829</v>
      </c>
      <c r="M1222" s="2">
        <f t="shared" si="129"/>
        <v>0</v>
      </c>
      <c r="N1222" s="9">
        <f t="shared" si="130"/>
        <v>0</v>
      </c>
      <c r="O1222" s="2">
        <f>MIN(IF('07A_Конструктор'!$D$5="Так",'06A_Варіанти'!E1213,1E+99),IF('07A_Конструктор'!$D$6="Так",'06A_Варіанти'!F1213,1E+99),IF('07A_Конструктор'!$D$7="Так",'06A_Варіанти'!G1213,1E+99),IF('07A_Конструктор'!$D$8="Так",'06A_Варіанти'!H1213,1E+99),IF('07A_Конструктор'!$D$9="Так",'06A_Варіанти'!I1213,1E+99),IF('07A_Конструктор'!$D$10="Так",'06A_Варіанти'!J1213,1E+99),IF('07A_Конструктор'!$D$11="Так",'06A_Варіанти'!K1213,1E+99),IF('07A_Конструктор'!$D$12="Так",'06A_Варіанти'!L1213,1E+99),IF('07A_Конструктор'!$D$13="Так",'06A_Варіанти'!M1213,1E+99),IF('07A_Конструктор'!$D$14="Так",'06A_Варіанти'!N1213,1E+99),IF('07A_Конструктор'!$D$15="Так",'06A_Варіанти'!O1213,1E+99),IF('07A_Конструктор'!$D$16="Так",'06A_Варіанти'!P1213,1E+99),IF('07A_Конструктор'!$D$17="Так",'06A_Варіанти'!Q1213,1E+99),IF('06A_Варіанти'!R1213="",1E+99,'06A_Варіанти'!R1213))</f>
        <v>414.5</v>
      </c>
      <c r="P1222" s="2" t="str">
        <f t="shared" si="131"/>
        <v>5 т</v>
      </c>
      <c r="Q1222" s="2">
        <f t="shared" si="132"/>
        <v>14</v>
      </c>
      <c r="R1222" s="2">
        <f>IF(OR(C1222="РЦК макси",C1222="РЦЧ SKU"),"SKU-потік",IFERROR(VLOOKUP(D1222,'02_РЦ'!$A$3:$I$7,5,FALSE),0))</f>
        <v>500</v>
      </c>
      <c r="S1222" s="2" t="str">
        <f>IF(OR(C1222="РЦК макси",C1222="РЦЧ SKU"),"Не рахується в ліміт",IFERROR(VLOOKUP(D1222,'02_РЦ'!$A$3:$I$7,9,FALSE),"Немає РЦ"))</f>
        <v>В межах</v>
      </c>
    </row>
    <row r="1223" spans="1:19">
      <c r="A1223" s="2" t="str">
        <f>'06A_Варіанти'!A1214</f>
        <v>BASE_3087</v>
      </c>
      <c r="B1223" s="2" t="str">
        <f>'06A_Варіанти'!B1214</f>
        <v>TT_3087</v>
      </c>
      <c r="C1223" s="2" t="str">
        <f>'06A_Варіанти'!D1214</f>
        <v>Основний</v>
      </c>
      <c r="D1223" s="2" t="str">
        <f>'06A_Варіанти'!C1214</f>
        <v>РЦВ</v>
      </c>
      <c r="E1223" s="2" t="str">
        <f>'06A_Варіанти'!S1214</f>
        <v>DIRECT</v>
      </c>
      <c r="F1223" s="2" t="str">
        <f>IF(O1223='06A_Варіанти'!E1214,'06A_Варіанти'!E$1,IF(O1223='06A_Варіанти'!F1214,'06A_Варіанти'!F$1,IF(O1223='06A_Варіанти'!G1214,'06A_Варіанти'!G$1,IF(O1223='06A_Варіанти'!H1214,'06A_Варіанти'!H$1,IF(O1223='06A_Варіанти'!I1214,'06A_Варіанти'!I$1,IF(O1223='06A_Варіанти'!J1214,'06A_Варіанти'!J$1,IF(O1223='06A_Варіанти'!K1214,'06A_Варіанти'!K$1,IF(O1223='06A_Варіанти'!L1214,'06A_Варіанти'!L$1,IF(O1223='06A_Варіанти'!M1214,'06A_Варіанти'!M$1,IF(O1223='06A_Варіанти'!N1214,'06A_Варіанти'!N$1,IF(O1223='06A_Варіанти'!O1214,'06A_Варіанти'!O$1,IF(O1223='06A_Варіанти'!P1214,'06A_Варіанти'!P$1,IF(O1223='06A_Варіанти'!Q1214,'06A_Варіанти'!Q$1,IF(O1223='06A_Варіанти'!R1214,'06A_Варіанти'!R$1,"НЕМАЄ МАРШРУТУ"))))))))))))))</f>
        <v>DIRECT</v>
      </c>
      <c r="G1223" s="2" t="str">
        <f t="shared" si="126"/>
        <v>БЕЗ ЗМІН</v>
      </c>
      <c r="H1223" s="2">
        <f>IF(G1223="НЕМАЄ МАРШРУТУ",0,O1223-'06A_Варіанти'!T1214)</f>
        <v>0</v>
      </c>
      <c r="I1223" s="2">
        <f>IFERROR(INDEX('04_Потоки'!$E:$E,MATCH(A1223,'04_Потоки'!$A:$A,0)),0)</f>
        <v>2.2389999999999999</v>
      </c>
      <c r="J1223" s="2">
        <f t="shared" si="127"/>
        <v>1</v>
      </c>
      <c r="K1223" s="2">
        <f>IF(C1223="РЦК макси",0,2*'06A_Варіанти'!T1214*J1223)</f>
        <v>686.2</v>
      </c>
      <c r="L1223" s="2">
        <f t="shared" si="128"/>
        <v>686.2</v>
      </c>
      <c r="M1223" s="2">
        <f t="shared" si="129"/>
        <v>0</v>
      </c>
      <c r="N1223" s="9">
        <f t="shared" si="130"/>
        <v>0</v>
      </c>
      <c r="O1223" s="2">
        <f>MIN(IF('07A_Конструктор'!$D$5="Так",'06A_Варіанти'!E1214,1E+99),IF('07A_Конструктор'!$D$6="Так",'06A_Варіанти'!F1214,1E+99),IF('07A_Конструктор'!$D$7="Так",'06A_Варіанти'!G1214,1E+99),IF('07A_Конструктор'!$D$8="Так",'06A_Варіанти'!H1214,1E+99),IF('07A_Конструктор'!$D$9="Так",'06A_Варіанти'!I1214,1E+99),IF('07A_Конструктор'!$D$10="Так",'06A_Варіанти'!J1214,1E+99),IF('07A_Конструктор'!$D$11="Так",'06A_Варіанти'!K1214,1E+99),IF('07A_Конструктор'!$D$12="Так",'06A_Варіанти'!L1214,1E+99),IF('07A_Конструктор'!$D$13="Так",'06A_Варіанти'!M1214,1E+99),IF('07A_Конструктор'!$D$14="Так",'06A_Варіанти'!N1214,1E+99),IF('07A_Конструктор'!$D$15="Так",'06A_Варіанти'!O1214,1E+99),IF('07A_Конструктор'!$D$16="Так",'06A_Варіанти'!P1214,1E+99),IF('07A_Конструктор'!$D$17="Так",'06A_Варіанти'!Q1214,1E+99),IF('06A_Варіанти'!R1214="",1E+99,'06A_Варіанти'!R1214))</f>
        <v>343.1</v>
      </c>
      <c r="P1223" s="2" t="str">
        <f t="shared" si="131"/>
        <v>5 т</v>
      </c>
      <c r="Q1223" s="2">
        <f t="shared" si="132"/>
        <v>14</v>
      </c>
      <c r="R1223" s="2">
        <f>IF(OR(C1223="РЦК макси",C1223="РЦЧ SKU"),"SKU-потік",IFERROR(VLOOKUP(D1223,'02_РЦ'!$A$3:$I$7,5,FALSE),0))</f>
        <v>500</v>
      </c>
      <c r="S1223" s="2" t="str">
        <f>IF(OR(C1223="РЦК макси",C1223="РЦЧ SKU"),"Не рахується в ліміт",IFERROR(VLOOKUP(D1223,'02_РЦ'!$A$3:$I$7,9,FALSE),"Немає РЦ"))</f>
        <v>В межах</v>
      </c>
    </row>
    <row r="1224" spans="1:19">
      <c r="A1224" s="2" t="str">
        <f>'06A_Варіанти'!A1215</f>
        <v>BASE_3100</v>
      </c>
      <c r="B1224" s="2" t="str">
        <f>'06A_Варіанти'!B1215</f>
        <v>TT_3100</v>
      </c>
      <c r="C1224" s="2" t="str">
        <f>'06A_Варіанти'!D1215</f>
        <v>Основний</v>
      </c>
      <c r="D1224" s="2" t="str">
        <f>'06A_Варіанти'!C1215</f>
        <v>РЦП</v>
      </c>
      <c r="E1224" s="2" t="str">
        <f>'06A_Варіанти'!S1215</f>
        <v>DIRECT</v>
      </c>
      <c r="F1224" s="2" t="str">
        <f>IF(O1224='06A_Варіанти'!E1215,'06A_Варіанти'!E$1,IF(O1224='06A_Варіанти'!F1215,'06A_Варіанти'!F$1,IF(O1224='06A_Варіанти'!G1215,'06A_Варіанти'!G$1,IF(O1224='06A_Варіанти'!H1215,'06A_Варіанти'!H$1,IF(O1224='06A_Варіанти'!I1215,'06A_Варіанти'!I$1,IF(O1224='06A_Варіанти'!J1215,'06A_Варіанти'!J$1,IF(O1224='06A_Варіанти'!K1215,'06A_Варіанти'!K$1,IF(O1224='06A_Варіанти'!L1215,'06A_Варіанти'!L$1,IF(O1224='06A_Варіанти'!M1215,'06A_Варіанти'!M$1,IF(O1224='06A_Варіанти'!N1215,'06A_Варіанти'!N$1,IF(O1224='06A_Варіанти'!O1215,'06A_Варіанти'!O$1,IF(O1224='06A_Варіанти'!P1215,'06A_Варіанти'!P$1,IF(O1224='06A_Варіанти'!Q1215,'06A_Варіанти'!Q$1,IF(O1224='06A_Варіанти'!R1215,'06A_Варіанти'!R$1,"НЕМАЄ МАРШРУТУ"))))))))))))))</f>
        <v>DIRECT</v>
      </c>
      <c r="G1224" s="2" t="str">
        <f t="shared" si="126"/>
        <v>БЕЗ ЗМІН</v>
      </c>
      <c r="H1224" s="2">
        <f>IF(G1224="НЕМАЄ МАРШРУТУ",0,O1224-'06A_Варіанти'!T1215)</f>
        <v>0</v>
      </c>
      <c r="I1224" s="2">
        <f>IFERROR(INDEX('04_Потоки'!$E:$E,MATCH(A1224,'04_Потоки'!$A:$A,0)),0)</f>
        <v>2.2389999999999999</v>
      </c>
      <c r="J1224" s="2">
        <f t="shared" si="127"/>
        <v>1</v>
      </c>
      <c r="K1224" s="2">
        <f>IF(C1224="РЦК макси",0,2*'06A_Варіанти'!T1215*J1224)</f>
        <v>573.20000000000005</v>
      </c>
      <c r="L1224" s="2">
        <f t="shared" si="128"/>
        <v>573.20000000000005</v>
      </c>
      <c r="M1224" s="2">
        <f t="shared" si="129"/>
        <v>0</v>
      </c>
      <c r="N1224" s="9">
        <f t="shared" si="130"/>
        <v>0</v>
      </c>
      <c r="O1224" s="2">
        <f>MIN(IF('07A_Конструктор'!$D$5="Так",'06A_Варіанти'!E1215,1E+99),IF('07A_Конструктор'!$D$6="Так",'06A_Варіанти'!F1215,1E+99),IF('07A_Конструктор'!$D$7="Так",'06A_Варіанти'!G1215,1E+99),IF('07A_Конструктор'!$D$8="Так",'06A_Варіанти'!H1215,1E+99),IF('07A_Конструктор'!$D$9="Так",'06A_Варіанти'!I1215,1E+99),IF('07A_Конструктор'!$D$10="Так",'06A_Варіанти'!J1215,1E+99),IF('07A_Конструктор'!$D$11="Так",'06A_Варіанти'!K1215,1E+99),IF('07A_Конструктор'!$D$12="Так",'06A_Варіанти'!L1215,1E+99),IF('07A_Конструктор'!$D$13="Так",'06A_Варіанти'!M1215,1E+99),IF('07A_Конструктор'!$D$14="Так",'06A_Варіанти'!N1215,1E+99),IF('07A_Конструктор'!$D$15="Так",'06A_Варіанти'!O1215,1E+99),IF('07A_Конструктор'!$D$16="Так",'06A_Варіанти'!P1215,1E+99),IF('07A_Конструктор'!$D$17="Так",'06A_Варіанти'!Q1215,1E+99),IF('06A_Варіанти'!R1215="",1E+99,'06A_Варіанти'!R1215))</f>
        <v>286.60000000000002</v>
      </c>
      <c r="P1224" s="2" t="str">
        <f t="shared" si="131"/>
        <v>5 т</v>
      </c>
      <c r="Q1224" s="2">
        <f t="shared" si="132"/>
        <v>14</v>
      </c>
      <c r="R1224" s="2">
        <f>IF(OR(C1224="РЦК макси",C1224="РЦЧ SKU"),"SKU-потік",IFERROR(VLOOKUP(D1224,'02_РЦ'!$A$3:$I$7,5,FALSE),0))</f>
        <v>800</v>
      </c>
      <c r="S1224" s="2" t="str">
        <f>IF(OR(C1224="РЦК макси",C1224="РЦЧ SKU"),"Не рахується в ліміт",IFERROR(VLOOKUP(D1224,'02_РЦ'!$A$3:$I$7,9,FALSE),"Немає РЦ"))</f>
        <v>В межах</v>
      </c>
    </row>
    <row r="1225" spans="1:19">
      <c r="A1225" s="2" t="str">
        <f>'06A_Варіанти'!A1216</f>
        <v>BASE_3103</v>
      </c>
      <c r="B1225" s="2" t="str">
        <f>'06A_Варіанти'!B1216</f>
        <v>TT_3103</v>
      </c>
      <c r="C1225" s="2" t="str">
        <f>'06A_Варіанти'!D1216</f>
        <v>Основний</v>
      </c>
      <c r="D1225" s="2" t="str">
        <f>'06A_Варіанти'!C1216</f>
        <v>РЦВ</v>
      </c>
      <c r="E1225" s="2" t="str">
        <f>'06A_Варіанти'!S1216</f>
        <v>DIRECT</v>
      </c>
      <c r="F1225" s="2" t="str">
        <f>IF(O1225='06A_Варіанти'!E1216,'06A_Варіанти'!E$1,IF(O1225='06A_Варіанти'!F1216,'06A_Варіанти'!F$1,IF(O1225='06A_Варіанти'!G1216,'06A_Варіанти'!G$1,IF(O1225='06A_Варіанти'!H1216,'06A_Варіанти'!H$1,IF(O1225='06A_Варіанти'!I1216,'06A_Варіанти'!I$1,IF(O1225='06A_Варіанти'!J1216,'06A_Варіанти'!J$1,IF(O1225='06A_Варіанти'!K1216,'06A_Варіанти'!K$1,IF(O1225='06A_Варіанти'!L1216,'06A_Варіанти'!L$1,IF(O1225='06A_Варіанти'!M1216,'06A_Варіанти'!M$1,IF(O1225='06A_Варіанти'!N1216,'06A_Варіанти'!N$1,IF(O1225='06A_Варіанти'!O1216,'06A_Варіанти'!O$1,IF(O1225='06A_Варіанти'!P1216,'06A_Варіанти'!P$1,IF(O1225='06A_Варіанти'!Q1216,'06A_Варіанти'!Q$1,IF(O1225='06A_Варіанти'!R1216,'06A_Варіанти'!R$1,"НЕМАЄ МАРШРУТУ"))))))))))))))</f>
        <v>DIRECT</v>
      </c>
      <c r="G1225" s="2" t="str">
        <f t="shared" si="126"/>
        <v>БЕЗ ЗМІН</v>
      </c>
      <c r="H1225" s="2">
        <f>IF(G1225="НЕМАЄ МАРШРУТУ",0,O1225-'06A_Варіанти'!T1216)</f>
        <v>0</v>
      </c>
      <c r="I1225" s="2">
        <f>IFERROR(INDEX('04_Потоки'!$E:$E,MATCH(A1225,'04_Потоки'!$A:$A,0)),0)</f>
        <v>2.2389999999999999</v>
      </c>
      <c r="J1225" s="2">
        <f t="shared" si="127"/>
        <v>1</v>
      </c>
      <c r="K1225" s="2">
        <f>IF(C1225="РЦК макси",0,2*'06A_Варіанти'!T1216*J1225)</f>
        <v>417.8</v>
      </c>
      <c r="L1225" s="2">
        <f t="shared" si="128"/>
        <v>417.8</v>
      </c>
      <c r="M1225" s="2">
        <f t="shared" si="129"/>
        <v>0</v>
      </c>
      <c r="N1225" s="9">
        <f t="shared" si="130"/>
        <v>0</v>
      </c>
      <c r="O1225" s="2">
        <f>MIN(IF('07A_Конструктор'!$D$5="Так",'06A_Варіанти'!E1216,1E+99),IF('07A_Конструктор'!$D$6="Так",'06A_Варіанти'!F1216,1E+99),IF('07A_Конструктор'!$D$7="Так",'06A_Варіанти'!G1216,1E+99),IF('07A_Конструктор'!$D$8="Так",'06A_Варіанти'!H1216,1E+99),IF('07A_Конструктор'!$D$9="Так",'06A_Варіанти'!I1216,1E+99),IF('07A_Конструктор'!$D$10="Так",'06A_Варіанти'!J1216,1E+99),IF('07A_Конструктор'!$D$11="Так",'06A_Варіанти'!K1216,1E+99),IF('07A_Конструктор'!$D$12="Так",'06A_Варіанти'!L1216,1E+99),IF('07A_Конструктор'!$D$13="Так",'06A_Варіанти'!M1216,1E+99),IF('07A_Конструктор'!$D$14="Так",'06A_Варіанти'!N1216,1E+99),IF('07A_Конструктор'!$D$15="Так",'06A_Варіанти'!O1216,1E+99),IF('07A_Конструктор'!$D$16="Так",'06A_Варіанти'!P1216,1E+99),IF('07A_Конструктор'!$D$17="Так",'06A_Варіанти'!Q1216,1E+99),IF('06A_Варіанти'!R1216="",1E+99,'06A_Варіанти'!R1216))</f>
        <v>208.9</v>
      </c>
      <c r="P1225" s="2" t="str">
        <f t="shared" si="131"/>
        <v>5 т</v>
      </c>
      <c r="Q1225" s="2">
        <f t="shared" si="132"/>
        <v>14</v>
      </c>
      <c r="R1225" s="2">
        <f>IF(OR(C1225="РЦК макси",C1225="РЦЧ SKU"),"SKU-потік",IFERROR(VLOOKUP(D1225,'02_РЦ'!$A$3:$I$7,5,FALSE),0))</f>
        <v>500</v>
      </c>
      <c r="S1225" s="2" t="str">
        <f>IF(OR(C1225="РЦК макси",C1225="РЦЧ SKU"),"Не рахується в ліміт",IFERROR(VLOOKUP(D1225,'02_РЦ'!$A$3:$I$7,9,FALSE),"Немає РЦ"))</f>
        <v>В межах</v>
      </c>
    </row>
    <row r="1226" spans="1:19">
      <c r="A1226" s="2" t="str">
        <f>'06A_Варіанти'!A1217</f>
        <v>BASE_3107</v>
      </c>
      <c r="B1226" s="2" t="str">
        <f>'06A_Варіанти'!B1217</f>
        <v>TT_3107</v>
      </c>
      <c r="C1226" s="2" t="str">
        <f>'06A_Варіанти'!D1217</f>
        <v>Основний</v>
      </c>
      <c r="D1226" s="2" t="str">
        <f>'06A_Варіанти'!C1217</f>
        <v>РЦВ</v>
      </c>
      <c r="E1226" s="2" t="str">
        <f>'06A_Варіанти'!S1217</f>
        <v>DIRECT</v>
      </c>
      <c r="F1226" s="2" t="str">
        <f>IF(O1226='06A_Варіанти'!E1217,'06A_Варіанти'!E$1,IF(O1226='06A_Варіанти'!F1217,'06A_Варіанти'!F$1,IF(O1226='06A_Варіанти'!G1217,'06A_Варіанти'!G$1,IF(O1226='06A_Варіанти'!H1217,'06A_Варіанти'!H$1,IF(O1226='06A_Варіанти'!I1217,'06A_Варіанти'!I$1,IF(O1226='06A_Варіанти'!J1217,'06A_Варіанти'!J$1,IF(O1226='06A_Варіанти'!K1217,'06A_Варіанти'!K$1,IF(O1226='06A_Варіанти'!L1217,'06A_Варіанти'!L$1,IF(O1226='06A_Варіанти'!M1217,'06A_Варіанти'!M$1,IF(O1226='06A_Варіанти'!N1217,'06A_Варіанти'!N$1,IF(O1226='06A_Варіанти'!O1217,'06A_Варіанти'!O$1,IF(O1226='06A_Варіанти'!P1217,'06A_Варіанти'!P$1,IF(O1226='06A_Варіанти'!Q1217,'06A_Варіанти'!Q$1,IF(O1226='06A_Варіанти'!R1217,'06A_Варіанти'!R$1,"НЕМАЄ МАРШРУТУ"))))))))))))))</f>
        <v>DIRECT</v>
      </c>
      <c r="G1226" s="2" t="str">
        <f t="shared" si="126"/>
        <v>БЕЗ ЗМІН</v>
      </c>
      <c r="H1226" s="2">
        <f>IF(G1226="НЕМАЄ МАРШРУТУ",0,O1226-'06A_Варіанти'!T1217)</f>
        <v>0</v>
      </c>
      <c r="I1226" s="2">
        <f>IFERROR(INDEX('04_Потоки'!$E:$E,MATCH(A1226,'04_Потоки'!$A:$A,0)),0)</f>
        <v>2.2389999999999999</v>
      </c>
      <c r="J1226" s="2">
        <f t="shared" si="127"/>
        <v>1</v>
      </c>
      <c r="K1226" s="2">
        <f>IF(C1226="РЦК макси",0,2*'06A_Варіанти'!T1217*J1226)</f>
        <v>710.2</v>
      </c>
      <c r="L1226" s="2">
        <f t="shared" si="128"/>
        <v>710.2</v>
      </c>
      <c r="M1226" s="2">
        <f t="shared" si="129"/>
        <v>0</v>
      </c>
      <c r="N1226" s="9">
        <f t="shared" si="130"/>
        <v>0</v>
      </c>
      <c r="O1226" s="2">
        <f>MIN(IF('07A_Конструктор'!$D$5="Так",'06A_Варіанти'!E1217,1E+99),IF('07A_Конструктор'!$D$6="Так",'06A_Варіанти'!F1217,1E+99),IF('07A_Конструктор'!$D$7="Так",'06A_Варіанти'!G1217,1E+99),IF('07A_Конструктор'!$D$8="Так",'06A_Варіанти'!H1217,1E+99),IF('07A_Конструктор'!$D$9="Так",'06A_Варіанти'!I1217,1E+99),IF('07A_Конструктор'!$D$10="Так",'06A_Варіанти'!J1217,1E+99),IF('07A_Конструктор'!$D$11="Так",'06A_Варіанти'!K1217,1E+99),IF('07A_Конструктор'!$D$12="Так",'06A_Варіанти'!L1217,1E+99),IF('07A_Конструктор'!$D$13="Так",'06A_Варіанти'!M1217,1E+99),IF('07A_Конструктор'!$D$14="Так",'06A_Варіанти'!N1217,1E+99),IF('07A_Конструктор'!$D$15="Так",'06A_Варіанти'!O1217,1E+99),IF('07A_Конструктор'!$D$16="Так",'06A_Варіанти'!P1217,1E+99),IF('07A_Конструктор'!$D$17="Так",'06A_Варіанти'!Q1217,1E+99),IF('06A_Варіанти'!R1217="",1E+99,'06A_Варіанти'!R1217))</f>
        <v>355.1</v>
      </c>
      <c r="P1226" s="2" t="str">
        <f t="shared" si="131"/>
        <v>5 т</v>
      </c>
      <c r="Q1226" s="2">
        <f t="shared" si="132"/>
        <v>14</v>
      </c>
      <c r="R1226" s="2">
        <f>IF(OR(C1226="РЦК макси",C1226="РЦЧ SKU"),"SKU-потік",IFERROR(VLOOKUP(D1226,'02_РЦ'!$A$3:$I$7,5,FALSE),0))</f>
        <v>500</v>
      </c>
      <c r="S1226" s="2" t="str">
        <f>IF(OR(C1226="РЦК макси",C1226="РЦЧ SKU"),"Не рахується в ліміт",IFERROR(VLOOKUP(D1226,'02_РЦ'!$A$3:$I$7,9,FALSE),"Немає РЦ"))</f>
        <v>В межах</v>
      </c>
    </row>
    <row r="1227" spans="1:19">
      <c r="A1227" s="2" t="str">
        <f>'06A_Варіанти'!A1218</f>
        <v>BASE_3108</v>
      </c>
      <c r="B1227" s="2" t="str">
        <f>'06A_Варіанти'!B1218</f>
        <v>TT_3108</v>
      </c>
      <c r="C1227" s="2" t="str">
        <f>'06A_Варіанти'!D1218</f>
        <v>Основний</v>
      </c>
      <c r="D1227" s="2" t="str">
        <f>'06A_Варіанти'!C1218</f>
        <v>РЦВ</v>
      </c>
      <c r="E1227" s="2" t="str">
        <f>'06A_Варіанти'!S1218</f>
        <v>DIRECT</v>
      </c>
      <c r="F1227" s="2" t="str">
        <f>IF(O1227='06A_Варіанти'!E1218,'06A_Варіанти'!E$1,IF(O1227='06A_Варіанти'!F1218,'06A_Варіанти'!F$1,IF(O1227='06A_Варіанти'!G1218,'06A_Варіанти'!G$1,IF(O1227='06A_Варіанти'!H1218,'06A_Варіанти'!H$1,IF(O1227='06A_Варіанти'!I1218,'06A_Варіанти'!I$1,IF(O1227='06A_Варіанти'!J1218,'06A_Варіанти'!J$1,IF(O1227='06A_Варіанти'!K1218,'06A_Варіанти'!K$1,IF(O1227='06A_Варіанти'!L1218,'06A_Варіанти'!L$1,IF(O1227='06A_Варіанти'!M1218,'06A_Варіанти'!M$1,IF(O1227='06A_Варіанти'!N1218,'06A_Варіанти'!N$1,IF(O1227='06A_Варіанти'!O1218,'06A_Варіанти'!O$1,IF(O1227='06A_Варіанти'!P1218,'06A_Варіанти'!P$1,IF(O1227='06A_Варіанти'!Q1218,'06A_Варіанти'!Q$1,IF(O1227='06A_Варіанти'!R1218,'06A_Варіанти'!R$1,"НЕМАЄ МАРШРУТУ"))))))))))))))</f>
        <v>DIRECT</v>
      </c>
      <c r="G1227" s="2" t="str">
        <f t="shared" ref="G1227:G1290" si="133">IF(O1227&gt;1E+90,"НЕМАЄ МАРШРУТУ",IF(F1227=E1227,"БЕЗ ЗМІН","ЗМІНЕНО"))</f>
        <v>БЕЗ ЗМІН</v>
      </c>
      <c r="H1227" s="2">
        <f>IF(G1227="НЕМАЄ МАРШРУТУ",0,O1227-'06A_Варіанти'!T1218)</f>
        <v>0</v>
      </c>
      <c r="I1227" s="2">
        <f>IFERROR(INDEX('04_Потоки'!$E:$E,MATCH(A1227,'04_Потоки'!$A:$A,0)),0)</f>
        <v>2.2389999999999999</v>
      </c>
      <c r="J1227" s="2">
        <f t="shared" ref="J1227:J1290" si="134">ROUNDUP(I1227/20,0)</f>
        <v>1</v>
      </c>
      <c r="K1227" s="2">
        <f>IF(C1227="РЦК макси",0,2*'06A_Варіанти'!T1218*J1227)</f>
        <v>682.8</v>
      </c>
      <c r="L1227" s="2">
        <f t="shared" ref="L1227:L1290" si="135">IF(C1227="РЦК макси",0,IF(G1227="НЕМАЄ МАРШРУТУ",0,2*O1227*J1227))</f>
        <v>682.8</v>
      </c>
      <c r="M1227" s="2">
        <f t="shared" ref="M1227:M1290" si="136">L1227-K1227</f>
        <v>0</v>
      </c>
      <c r="N1227" s="9">
        <f t="shared" ref="N1227:N1290" si="137">IFERROR(M1227/K1227,0)</f>
        <v>0</v>
      </c>
      <c r="O1227" s="2">
        <f>MIN(IF('07A_Конструктор'!$D$5="Так",'06A_Варіанти'!E1218,1E+99),IF('07A_Конструктор'!$D$6="Так",'06A_Варіанти'!F1218,1E+99),IF('07A_Конструктор'!$D$7="Так",'06A_Варіанти'!G1218,1E+99),IF('07A_Конструктор'!$D$8="Так",'06A_Варіанти'!H1218,1E+99),IF('07A_Конструктор'!$D$9="Так",'06A_Варіанти'!I1218,1E+99),IF('07A_Конструктор'!$D$10="Так",'06A_Варіанти'!J1218,1E+99),IF('07A_Конструктор'!$D$11="Так",'06A_Варіанти'!K1218,1E+99),IF('07A_Конструктор'!$D$12="Так",'06A_Варіанти'!L1218,1E+99),IF('07A_Конструктор'!$D$13="Так",'06A_Варіанти'!M1218,1E+99),IF('07A_Конструктор'!$D$14="Так",'06A_Варіанти'!N1218,1E+99),IF('07A_Конструктор'!$D$15="Так",'06A_Варіанти'!O1218,1E+99),IF('07A_Конструктор'!$D$16="Так",'06A_Варіанти'!P1218,1E+99),IF('07A_Конструктор'!$D$17="Так",'06A_Варіанти'!Q1218,1E+99),IF('06A_Варіанти'!R1218="",1E+99,'06A_Варіанти'!R1218))</f>
        <v>341.4</v>
      </c>
      <c r="P1227" s="2" t="str">
        <f t="shared" ref="P1227:P1290" si="138">IF(C1227="РЦК макси","Не моделюється",IF(MOD(I1227,20)=0,"10 т",IF(MOD(I1227,20)&lt;=14,"5 т",IF(MOD(I1227,20)&lt;=16,"7 т","10 т"))))</f>
        <v>5 т</v>
      </c>
      <c r="Q1227" s="2">
        <f t="shared" ref="Q1227:Q1290" si="139">IF(P1227="Не моделюється",0,IF(P1227="5 т",14,IF(P1227="7 т",16,20)))</f>
        <v>14</v>
      </c>
      <c r="R1227" s="2">
        <f>IF(OR(C1227="РЦК макси",C1227="РЦЧ SKU"),"SKU-потік",IFERROR(VLOOKUP(D1227,'02_РЦ'!$A$3:$I$7,5,FALSE),0))</f>
        <v>500</v>
      </c>
      <c r="S1227" s="2" t="str">
        <f>IF(OR(C1227="РЦК макси",C1227="РЦЧ SKU"),"Не рахується в ліміт",IFERROR(VLOOKUP(D1227,'02_РЦ'!$A$3:$I$7,9,FALSE),"Немає РЦ"))</f>
        <v>В межах</v>
      </c>
    </row>
    <row r="1228" spans="1:19">
      <c r="A1228" s="2" t="str">
        <f>'06A_Варіанти'!A1219</f>
        <v>BASE_3109</v>
      </c>
      <c r="B1228" s="2" t="str">
        <f>'06A_Варіанти'!B1219</f>
        <v>TT_3109</v>
      </c>
      <c r="C1228" s="2" t="str">
        <f>'06A_Варіанти'!D1219</f>
        <v>Основний</v>
      </c>
      <c r="D1228" s="2" t="str">
        <f>'06A_Варіанти'!C1219</f>
        <v>РЦВ</v>
      </c>
      <c r="E1228" s="2" t="str">
        <f>'06A_Варіанти'!S1219</f>
        <v>DIRECT</v>
      </c>
      <c r="F1228" s="2" t="str">
        <f>IF(O1228='06A_Варіанти'!E1219,'06A_Варіанти'!E$1,IF(O1228='06A_Варіанти'!F1219,'06A_Варіанти'!F$1,IF(O1228='06A_Варіанти'!G1219,'06A_Варіанти'!G$1,IF(O1228='06A_Варіанти'!H1219,'06A_Варіанти'!H$1,IF(O1228='06A_Варіанти'!I1219,'06A_Варіанти'!I$1,IF(O1228='06A_Варіанти'!J1219,'06A_Варіанти'!J$1,IF(O1228='06A_Варіанти'!K1219,'06A_Варіанти'!K$1,IF(O1228='06A_Варіанти'!L1219,'06A_Варіанти'!L$1,IF(O1228='06A_Варіанти'!M1219,'06A_Варіанти'!M$1,IF(O1228='06A_Варіанти'!N1219,'06A_Варіанти'!N$1,IF(O1228='06A_Варіанти'!O1219,'06A_Варіанти'!O$1,IF(O1228='06A_Варіанти'!P1219,'06A_Варіанти'!P$1,IF(O1228='06A_Варіанти'!Q1219,'06A_Варіанти'!Q$1,IF(O1228='06A_Варіанти'!R1219,'06A_Варіанти'!R$1,"НЕМАЄ МАРШРУТУ"))))))))))))))</f>
        <v>DIRECT</v>
      </c>
      <c r="G1228" s="2" t="str">
        <f t="shared" si="133"/>
        <v>БЕЗ ЗМІН</v>
      </c>
      <c r="H1228" s="2">
        <f>IF(G1228="НЕМАЄ МАРШРУТУ",0,O1228-'06A_Варіанти'!T1219)</f>
        <v>0</v>
      </c>
      <c r="I1228" s="2">
        <f>IFERROR(INDEX('04_Потоки'!$E:$E,MATCH(A1228,'04_Потоки'!$A:$A,0)),0)</f>
        <v>2.2389999999999999</v>
      </c>
      <c r="J1228" s="2">
        <f t="shared" si="134"/>
        <v>1</v>
      </c>
      <c r="K1228" s="2">
        <f>IF(C1228="РЦК макси",0,2*'06A_Варіанти'!T1219*J1228)</f>
        <v>452.8</v>
      </c>
      <c r="L1228" s="2">
        <f t="shared" si="135"/>
        <v>452.8</v>
      </c>
      <c r="M1228" s="2">
        <f t="shared" si="136"/>
        <v>0</v>
      </c>
      <c r="N1228" s="9">
        <f t="shared" si="137"/>
        <v>0</v>
      </c>
      <c r="O1228" s="2">
        <f>MIN(IF('07A_Конструктор'!$D$5="Так",'06A_Варіанти'!E1219,1E+99),IF('07A_Конструктор'!$D$6="Так",'06A_Варіанти'!F1219,1E+99),IF('07A_Конструктор'!$D$7="Так",'06A_Варіанти'!G1219,1E+99),IF('07A_Конструктор'!$D$8="Так",'06A_Варіанти'!H1219,1E+99),IF('07A_Конструктор'!$D$9="Так",'06A_Варіанти'!I1219,1E+99),IF('07A_Конструктор'!$D$10="Так",'06A_Варіанти'!J1219,1E+99),IF('07A_Конструктор'!$D$11="Так",'06A_Варіанти'!K1219,1E+99),IF('07A_Конструктор'!$D$12="Так",'06A_Варіанти'!L1219,1E+99),IF('07A_Конструктор'!$D$13="Так",'06A_Варіанти'!M1219,1E+99),IF('07A_Конструктор'!$D$14="Так",'06A_Варіанти'!N1219,1E+99),IF('07A_Конструктор'!$D$15="Так",'06A_Варіанти'!O1219,1E+99),IF('07A_Конструктор'!$D$16="Так",'06A_Варіанти'!P1219,1E+99),IF('07A_Конструктор'!$D$17="Так",'06A_Варіанти'!Q1219,1E+99),IF('06A_Варіанти'!R1219="",1E+99,'06A_Варіанти'!R1219))</f>
        <v>226.4</v>
      </c>
      <c r="P1228" s="2" t="str">
        <f t="shared" si="138"/>
        <v>5 т</v>
      </c>
      <c r="Q1228" s="2">
        <f t="shared" si="139"/>
        <v>14</v>
      </c>
      <c r="R1228" s="2">
        <f>IF(OR(C1228="РЦК макси",C1228="РЦЧ SKU"),"SKU-потік",IFERROR(VLOOKUP(D1228,'02_РЦ'!$A$3:$I$7,5,FALSE),0))</f>
        <v>500</v>
      </c>
      <c r="S1228" s="2" t="str">
        <f>IF(OR(C1228="РЦК макси",C1228="РЦЧ SKU"),"Не рахується в ліміт",IFERROR(VLOOKUP(D1228,'02_РЦ'!$A$3:$I$7,9,FALSE),"Немає РЦ"))</f>
        <v>В межах</v>
      </c>
    </row>
    <row r="1229" spans="1:19">
      <c r="A1229" s="2" t="str">
        <f>'06A_Варіанти'!A1220</f>
        <v>BASE_3110</v>
      </c>
      <c r="B1229" s="2" t="str">
        <f>'06A_Варіанти'!B1220</f>
        <v>TT_3110</v>
      </c>
      <c r="C1229" s="2" t="str">
        <f>'06A_Варіанти'!D1220</f>
        <v>Основний</v>
      </c>
      <c r="D1229" s="2" t="str">
        <f>'06A_Варіанти'!C1220</f>
        <v>РЦВ</v>
      </c>
      <c r="E1229" s="2" t="str">
        <f>'06A_Варіанти'!S1220</f>
        <v>DIRECT</v>
      </c>
      <c r="F1229" s="2" t="str">
        <f>IF(O1229='06A_Варіанти'!E1220,'06A_Варіанти'!E$1,IF(O1229='06A_Варіанти'!F1220,'06A_Варіанти'!F$1,IF(O1229='06A_Варіанти'!G1220,'06A_Варіанти'!G$1,IF(O1229='06A_Варіанти'!H1220,'06A_Варіанти'!H$1,IF(O1229='06A_Варіанти'!I1220,'06A_Варіанти'!I$1,IF(O1229='06A_Варіанти'!J1220,'06A_Варіанти'!J$1,IF(O1229='06A_Варіанти'!K1220,'06A_Варіанти'!K$1,IF(O1229='06A_Варіанти'!L1220,'06A_Варіанти'!L$1,IF(O1229='06A_Варіанти'!M1220,'06A_Варіанти'!M$1,IF(O1229='06A_Варіанти'!N1220,'06A_Варіанти'!N$1,IF(O1229='06A_Варіанти'!O1220,'06A_Варіанти'!O$1,IF(O1229='06A_Варіанти'!P1220,'06A_Варіанти'!P$1,IF(O1229='06A_Варіанти'!Q1220,'06A_Варіанти'!Q$1,IF(O1229='06A_Варіанти'!R1220,'06A_Варіанти'!R$1,"НЕМАЄ МАРШРУТУ"))))))))))))))</f>
        <v>DIRECT</v>
      </c>
      <c r="G1229" s="2" t="str">
        <f t="shared" si="133"/>
        <v>БЕЗ ЗМІН</v>
      </c>
      <c r="H1229" s="2">
        <f>IF(G1229="НЕМАЄ МАРШРУТУ",0,O1229-'06A_Варіанти'!T1220)</f>
        <v>0</v>
      </c>
      <c r="I1229" s="2">
        <f>IFERROR(INDEX('04_Потоки'!$E:$E,MATCH(A1229,'04_Потоки'!$A:$A,0)),0)</f>
        <v>2.2389999999999999</v>
      </c>
      <c r="J1229" s="2">
        <f t="shared" si="134"/>
        <v>1</v>
      </c>
      <c r="K1229" s="2">
        <f>IF(C1229="РЦК макси",0,2*'06A_Варіанти'!T1220*J1229)</f>
        <v>835.2</v>
      </c>
      <c r="L1229" s="2">
        <f t="shared" si="135"/>
        <v>835.2</v>
      </c>
      <c r="M1229" s="2">
        <f t="shared" si="136"/>
        <v>0</v>
      </c>
      <c r="N1229" s="9">
        <f t="shared" si="137"/>
        <v>0</v>
      </c>
      <c r="O1229" s="2">
        <f>MIN(IF('07A_Конструктор'!$D$5="Так",'06A_Варіанти'!E1220,1E+99),IF('07A_Конструктор'!$D$6="Так",'06A_Варіанти'!F1220,1E+99),IF('07A_Конструктор'!$D$7="Так",'06A_Варіанти'!G1220,1E+99),IF('07A_Конструктор'!$D$8="Так",'06A_Варіанти'!H1220,1E+99),IF('07A_Конструктор'!$D$9="Так",'06A_Варіанти'!I1220,1E+99),IF('07A_Конструктор'!$D$10="Так",'06A_Варіанти'!J1220,1E+99),IF('07A_Конструктор'!$D$11="Так",'06A_Варіанти'!K1220,1E+99),IF('07A_Конструктор'!$D$12="Так",'06A_Варіанти'!L1220,1E+99),IF('07A_Конструктор'!$D$13="Так",'06A_Варіанти'!M1220,1E+99),IF('07A_Конструктор'!$D$14="Так",'06A_Варіанти'!N1220,1E+99),IF('07A_Конструктор'!$D$15="Так",'06A_Варіанти'!O1220,1E+99),IF('07A_Конструктор'!$D$16="Так",'06A_Варіанти'!P1220,1E+99),IF('07A_Конструктор'!$D$17="Так",'06A_Варіанти'!Q1220,1E+99),IF('06A_Варіанти'!R1220="",1E+99,'06A_Варіанти'!R1220))</f>
        <v>417.6</v>
      </c>
      <c r="P1229" s="2" t="str">
        <f t="shared" si="138"/>
        <v>5 т</v>
      </c>
      <c r="Q1229" s="2">
        <f t="shared" si="139"/>
        <v>14</v>
      </c>
      <c r="R1229" s="2">
        <f>IF(OR(C1229="РЦК макси",C1229="РЦЧ SKU"),"SKU-потік",IFERROR(VLOOKUP(D1229,'02_РЦ'!$A$3:$I$7,5,FALSE),0))</f>
        <v>500</v>
      </c>
      <c r="S1229" s="2" t="str">
        <f>IF(OR(C1229="РЦК макси",C1229="РЦЧ SKU"),"Не рахується в ліміт",IFERROR(VLOOKUP(D1229,'02_РЦ'!$A$3:$I$7,9,FALSE),"Немає РЦ"))</f>
        <v>В межах</v>
      </c>
    </row>
    <row r="1230" spans="1:19">
      <c r="A1230" s="2" t="str">
        <f>'06A_Варіанти'!A1221</f>
        <v>BASE_3112</v>
      </c>
      <c r="B1230" s="2" t="str">
        <f>'06A_Варіанти'!B1221</f>
        <v>TT_3112</v>
      </c>
      <c r="C1230" s="2" t="str">
        <f>'06A_Варіанти'!D1221</f>
        <v>Основний</v>
      </c>
      <c r="D1230" s="2" t="str">
        <f>'06A_Варіанти'!C1221</f>
        <v>РЦК</v>
      </c>
      <c r="E1230" s="2" t="str">
        <f>'06A_Варіанти'!S1221</f>
        <v>DIRECT</v>
      </c>
      <c r="F1230" s="2" t="str">
        <f>IF(O1230='06A_Варіанти'!E1221,'06A_Варіанти'!E$1,IF(O1230='06A_Варіанти'!F1221,'06A_Варіанти'!F$1,IF(O1230='06A_Варіанти'!G1221,'06A_Варіанти'!G$1,IF(O1230='06A_Варіанти'!H1221,'06A_Варіанти'!H$1,IF(O1230='06A_Варіанти'!I1221,'06A_Варіанти'!I$1,IF(O1230='06A_Варіанти'!J1221,'06A_Варіанти'!J$1,IF(O1230='06A_Варіанти'!K1221,'06A_Варіанти'!K$1,IF(O1230='06A_Варіанти'!L1221,'06A_Варіанти'!L$1,IF(O1230='06A_Варіанти'!M1221,'06A_Варіанти'!M$1,IF(O1230='06A_Варіанти'!N1221,'06A_Варіанти'!N$1,IF(O1230='06A_Варіанти'!O1221,'06A_Варіанти'!O$1,IF(O1230='06A_Варіанти'!P1221,'06A_Варіанти'!P$1,IF(O1230='06A_Варіанти'!Q1221,'06A_Варіанти'!Q$1,IF(O1230='06A_Варіанти'!R1221,'06A_Варіанти'!R$1,"НЕМАЄ МАРШРУТУ"))))))))))))))</f>
        <v>DIRECT</v>
      </c>
      <c r="G1230" s="2" t="str">
        <f t="shared" si="133"/>
        <v>БЕЗ ЗМІН</v>
      </c>
      <c r="H1230" s="2">
        <f>IF(G1230="НЕМАЄ МАРШРУТУ",0,O1230-'06A_Варіанти'!T1221)</f>
        <v>0</v>
      </c>
      <c r="I1230" s="2">
        <f>IFERROR(INDEX('04_Потоки'!$E:$E,MATCH(A1230,'04_Потоки'!$A:$A,0)),0)</f>
        <v>2.2389999999999999</v>
      </c>
      <c r="J1230" s="2">
        <f t="shared" si="134"/>
        <v>1</v>
      </c>
      <c r="K1230" s="2">
        <f>IF(C1230="РЦК макси",0,2*'06A_Варіанти'!T1221*J1230)</f>
        <v>1384.6</v>
      </c>
      <c r="L1230" s="2">
        <f t="shared" si="135"/>
        <v>1384.6</v>
      </c>
      <c r="M1230" s="2">
        <f t="shared" si="136"/>
        <v>0</v>
      </c>
      <c r="N1230" s="9">
        <f t="shared" si="137"/>
        <v>0</v>
      </c>
      <c r="O1230" s="2">
        <f>MIN(IF('07A_Конструктор'!$D$5="Так",'06A_Варіанти'!E1221,1E+99),IF('07A_Конструктор'!$D$6="Так",'06A_Варіанти'!F1221,1E+99),IF('07A_Конструктор'!$D$7="Так",'06A_Варіанти'!G1221,1E+99),IF('07A_Конструктор'!$D$8="Так",'06A_Варіанти'!H1221,1E+99),IF('07A_Конструктор'!$D$9="Так",'06A_Варіанти'!I1221,1E+99),IF('07A_Конструктор'!$D$10="Так",'06A_Варіанти'!J1221,1E+99),IF('07A_Конструктор'!$D$11="Так",'06A_Варіанти'!K1221,1E+99),IF('07A_Конструктор'!$D$12="Так",'06A_Варіанти'!L1221,1E+99),IF('07A_Конструктор'!$D$13="Так",'06A_Варіанти'!M1221,1E+99),IF('07A_Конструктор'!$D$14="Так",'06A_Варіанти'!N1221,1E+99),IF('07A_Конструктор'!$D$15="Так",'06A_Варіанти'!O1221,1E+99),IF('07A_Конструктор'!$D$16="Так",'06A_Варіанти'!P1221,1E+99),IF('07A_Конструктор'!$D$17="Так",'06A_Варіанти'!Q1221,1E+99),IF('06A_Варіанти'!R1221="",1E+99,'06A_Варіанти'!R1221))</f>
        <v>692.3</v>
      </c>
      <c r="P1230" s="2" t="str">
        <f t="shared" si="138"/>
        <v>5 т</v>
      </c>
      <c r="Q1230" s="2">
        <f t="shared" si="139"/>
        <v>14</v>
      </c>
      <c r="R1230" s="2">
        <f>IF(OR(C1230="РЦК макси",C1230="РЦЧ SKU"),"SKU-потік",IFERROR(VLOOKUP(D1230,'02_РЦ'!$A$3:$I$7,5,FALSE),0))</f>
        <v>200</v>
      </c>
      <c r="S1230" s="2" t="str">
        <f>IF(OR(C1230="РЦК макси",C1230="РЦЧ SKU"),"Не рахується в ліміт",IFERROR(VLOOKUP(D1230,'02_РЦ'!$A$3:$I$7,9,FALSE),"Немає РЦ"))</f>
        <v>В межах</v>
      </c>
    </row>
    <row r="1231" spans="1:19">
      <c r="A1231" s="2" t="str">
        <f>'06A_Варіанти'!A1222</f>
        <v>BASE_3113</v>
      </c>
      <c r="B1231" s="2" t="str">
        <f>'06A_Варіанти'!B1222</f>
        <v>TT_3113</v>
      </c>
      <c r="C1231" s="2" t="str">
        <f>'06A_Варіанти'!D1222</f>
        <v>Основний</v>
      </c>
      <c r="D1231" s="2" t="str">
        <f>'06A_Варіанти'!C1222</f>
        <v>РЦВ</v>
      </c>
      <c r="E1231" s="2" t="str">
        <f>'06A_Варіанти'!S1222</f>
        <v>DIRECT</v>
      </c>
      <c r="F1231" s="2" t="str">
        <f>IF(O1231='06A_Варіанти'!E1222,'06A_Варіанти'!E$1,IF(O1231='06A_Варіанти'!F1222,'06A_Варіанти'!F$1,IF(O1231='06A_Варіанти'!G1222,'06A_Варіанти'!G$1,IF(O1231='06A_Варіанти'!H1222,'06A_Варіанти'!H$1,IF(O1231='06A_Варіанти'!I1222,'06A_Варіанти'!I$1,IF(O1231='06A_Варіанти'!J1222,'06A_Варіанти'!J$1,IF(O1231='06A_Варіанти'!K1222,'06A_Варіанти'!K$1,IF(O1231='06A_Варіанти'!L1222,'06A_Варіанти'!L$1,IF(O1231='06A_Варіанти'!M1222,'06A_Варіанти'!M$1,IF(O1231='06A_Варіанти'!N1222,'06A_Варіанти'!N$1,IF(O1231='06A_Варіанти'!O1222,'06A_Варіанти'!O$1,IF(O1231='06A_Варіанти'!P1222,'06A_Варіанти'!P$1,IF(O1231='06A_Варіанти'!Q1222,'06A_Варіанти'!Q$1,IF(O1231='06A_Варіанти'!R1222,'06A_Варіанти'!R$1,"НЕМАЄ МАРШРУТУ"))))))))))))))</f>
        <v>DIRECT</v>
      </c>
      <c r="G1231" s="2" t="str">
        <f t="shared" si="133"/>
        <v>БЕЗ ЗМІН</v>
      </c>
      <c r="H1231" s="2">
        <f>IF(G1231="НЕМАЄ МАРШРУТУ",0,O1231-'06A_Варіанти'!T1222)</f>
        <v>0</v>
      </c>
      <c r="I1231" s="2">
        <f>IFERROR(INDEX('04_Потоки'!$E:$E,MATCH(A1231,'04_Потоки'!$A:$A,0)),0)</f>
        <v>2.2389999999999999</v>
      </c>
      <c r="J1231" s="2">
        <f t="shared" si="134"/>
        <v>1</v>
      </c>
      <c r="K1231" s="2">
        <f>IF(C1231="РЦК макси",0,2*'06A_Варіанти'!T1222*J1231)</f>
        <v>588.4</v>
      </c>
      <c r="L1231" s="2">
        <f t="shared" si="135"/>
        <v>588.4</v>
      </c>
      <c r="M1231" s="2">
        <f t="shared" si="136"/>
        <v>0</v>
      </c>
      <c r="N1231" s="9">
        <f t="shared" si="137"/>
        <v>0</v>
      </c>
      <c r="O1231" s="2">
        <f>MIN(IF('07A_Конструктор'!$D$5="Так",'06A_Варіанти'!E1222,1E+99),IF('07A_Конструктор'!$D$6="Так",'06A_Варіанти'!F1222,1E+99),IF('07A_Конструктор'!$D$7="Так",'06A_Варіанти'!G1222,1E+99),IF('07A_Конструктор'!$D$8="Так",'06A_Варіанти'!H1222,1E+99),IF('07A_Конструктор'!$D$9="Так",'06A_Варіанти'!I1222,1E+99),IF('07A_Конструктор'!$D$10="Так",'06A_Варіанти'!J1222,1E+99),IF('07A_Конструктор'!$D$11="Так",'06A_Варіанти'!K1222,1E+99),IF('07A_Конструктор'!$D$12="Так",'06A_Варіанти'!L1222,1E+99),IF('07A_Конструктор'!$D$13="Так",'06A_Варіанти'!M1222,1E+99),IF('07A_Конструктор'!$D$14="Так",'06A_Варіанти'!N1222,1E+99),IF('07A_Конструктор'!$D$15="Так",'06A_Варіанти'!O1222,1E+99),IF('07A_Конструктор'!$D$16="Так",'06A_Варіанти'!P1222,1E+99),IF('07A_Конструктор'!$D$17="Так",'06A_Варіанти'!Q1222,1E+99),IF('06A_Варіанти'!R1222="",1E+99,'06A_Варіанти'!R1222))</f>
        <v>294.2</v>
      </c>
      <c r="P1231" s="2" t="str">
        <f t="shared" si="138"/>
        <v>5 т</v>
      </c>
      <c r="Q1231" s="2">
        <f t="shared" si="139"/>
        <v>14</v>
      </c>
      <c r="R1231" s="2">
        <f>IF(OR(C1231="РЦК макси",C1231="РЦЧ SKU"),"SKU-потік",IFERROR(VLOOKUP(D1231,'02_РЦ'!$A$3:$I$7,5,FALSE),0))</f>
        <v>500</v>
      </c>
      <c r="S1231" s="2" t="str">
        <f>IF(OR(C1231="РЦК макси",C1231="РЦЧ SKU"),"Не рахується в ліміт",IFERROR(VLOOKUP(D1231,'02_РЦ'!$A$3:$I$7,9,FALSE),"Немає РЦ"))</f>
        <v>В межах</v>
      </c>
    </row>
    <row r="1232" spans="1:19">
      <c r="A1232" s="2" t="str">
        <f>'06A_Варіанти'!A1223</f>
        <v>BASE_3115</v>
      </c>
      <c r="B1232" s="2" t="str">
        <f>'06A_Варіанти'!B1223</f>
        <v>TT_3115</v>
      </c>
      <c r="C1232" s="2" t="str">
        <f>'06A_Варіанти'!D1223</f>
        <v>Основний</v>
      </c>
      <c r="D1232" s="2" t="str">
        <f>'06A_Варіанти'!C1223</f>
        <v>РЦВ</v>
      </c>
      <c r="E1232" s="2" t="str">
        <f>'06A_Варіанти'!S1223</f>
        <v>DIRECT</v>
      </c>
      <c r="F1232" s="2" t="str">
        <f>IF(O1232='06A_Варіанти'!E1223,'06A_Варіанти'!E$1,IF(O1232='06A_Варіанти'!F1223,'06A_Варіанти'!F$1,IF(O1232='06A_Варіанти'!G1223,'06A_Варіанти'!G$1,IF(O1232='06A_Варіанти'!H1223,'06A_Варіанти'!H$1,IF(O1232='06A_Варіанти'!I1223,'06A_Варіанти'!I$1,IF(O1232='06A_Варіанти'!J1223,'06A_Варіанти'!J$1,IF(O1232='06A_Варіанти'!K1223,'06A_Варіанти'!K$1,IF(O1232='06A_Варіанти'!L1223,'06A_Варіанти'!L$1,IF(O1232='06A_Варіанти'!M1223,'06A_Варіанти'!M$1,IF(O1232='06A_Варіанти'!N1223,'06A_Варіанти'!N$1,IF(O1232='06A_Варіанти'!O1223,'06A_Варіанти'!O$1,IF(O1232='06A_Варіанти'!P1223,'06A_Варіанти'!P$1,IF(O1232='06A_Варіанти'!Q1223,'06A_Варіанти'!Q$1,IF(O1232='06A_Варіанти'!R1223,'06A_Варіанти'!R$1,"НЕМАЄ МАРШРУТУ"))))))))))))))</f>
        <v>DIRECT</v>
      </c>
      <c r="G1232" s="2" t="str">
        <f t="shared" si="133"/>
        <v>БЕЗ ЗМІН</v>
      </c>
      <c r="H1232" s="2">
        <f>IF(G1232="НЕМАЄ МАРШРУТУ",0,O1232-'06A_Варіанти'!T1223)</f>
        <v>0</v>
      </c>
      <c r="I1232" s="2">
        <f>IFERROR(INDEX('04_Потоки'!$E:$E,MATCH(A1232,'04_Потоки'!$A:$A,0)),0)</f>
        <v>2.2389999999999999</v>
      </c>
      <c r="J1232" s="2">
        <f t="shared" si="134"/>
        <v>1</v>
      </c>
      <c r="K1232" s="2">
        <f>IF(C1232="РЦК макси",0,2*'06A_Варіанти'!T1223*J1232)</f>
        <v>456</v>
      </c>
      <c r="L1232" s="2">
        <f t="shared" si="135"/>
        <v>456</v>
      </c>
      <c r="M1232" s="2">
        <f t="shared" si="136"/>
        <v>0</v>
      </c>
      <c r="N1232" s="9">
        <f t="shared" si="137"/>
        <v>0</v>
      </c>
      <c r="O1232" s="2">
        <f>MIN(IF('07A_Конструктор'!$D$5="Так",'06A_Варіанти'!E1223,1E+99),IF('07A_Конструктор'!$D$6="Так",'06A_Варіанти'!F1223,1E+99),IF('07A_Конструктор'!$D$7="Так",'06A_Варіанти'!G1223,1E+99),IF('07A_Конструктор'!$D$8="Так",'06A_Варіанти'!H1223,1E+99),IF('07A_Конструктор'!$D$9="Так",'06A_Варіанти'!I1223,1E+99),IF('07A_Конструктор'!$D$10="Так",'06A_Варіанти'!J1223,1E+99),IF('07A_Конструктор'!$D$11="Так",'06A_Варіанти'!K1223,1E+99),IF('07A_Конструктор'!$D$12="Так",'06A_Варіанти'!L1223,1E+99),IF('07A_Конструктор'!$D$13="Так",'06A_Варіанти'!M1223,1E+99),IF('07A_Конструктор'!$D$14="Так",'06A_Варіанти'!N1223,1E+99),IF('07A_Конструктор'!$D$15="Так",'06A_Варіанти'!O1223,1E+99),IF('07A_Конструктор'!$D$16="Так",'06A_Варіанти'!P1223,1E+99),IF('07A_Конструктор'!$D$17="Так",'06A_Варіанти'!Q1223,1E+99),IF('06A_Варіанти'!R1223="",1E+99,'06A_Варіанти'!R1223))</f>
        <v>228</v>
      </c>
      <c r="P1232" s="2" t="str">
        <f t="shared" si="138"/>
        <v>5 т</v>
      </c>
      <c r="Q1232" s="2">
        <f t="shared" si="139"/>
        <v>14</v>
      </c>
      <c r="R1232" s="2">
        <f>IF(OR(C1232="РЦК макси",C1232="РЦЧ SKU"),"SKU-потік",IFERROR(VLOOKUP(D1232,'02_РЦ'!$A$3:$I$7,5,FALSE),0))</f>
        <v>500</v>
      </c>
      <c r="S1232" s="2" t="str">
        <f>IF(OR(C1232="РЦК макси",C1232="РЦЧ SKU"),"Не рахується в ліміт",IFERROR(VLOOKUP(D1232,'02_РЦ'!$A$3:$I$7,9,FALSE),"Немає РЦ"))</f>
        <v>В межах</v>
      </c>
    </row>
    <row r="1233" spans="1:19">
      <c r="A1233" s="2" t="str">
        <f>'06A_Варіанти'!A1224</f>
        <v>BASE_3117</v>
      </c>
      <c r="B1233" s="2" t="str">
        <f>'06A_Варіанти'!B1224</f>
        <v>TT_3117</v>
      </c>
      <c r="C1233" s="2" t="str">
        <f>'06A_Варіанти'!D1224</f>
        <v>Основний</v>
      </c>
      <c r="D1233" s="2" t="str">
        <f>'06A_Варіанти'!C1224</f>
        <v>РЦВ</v>
      </c>
      <c r="E1233" s="2" t="str">
        <f>'06A_Варіанти'!S1224</f>
        <v>DIRECT</v>
      </c>
      <c r="F1233" s="2" t="str">
        <f>IF(O1233='06A_Варіанти'!E1224,'06A_Варіанти'!E$1,IF(O1233='06A_Варіанти'!F1224,'06A_Варіанти'!F$1,IF(O1233='06A_Варіанти'!G1224,'06A_Варіанти'!G$1,IF(O1233='06A_Варіанти'!H1224,'06A_Варіанти'!H$1,IF(O1233='06A_Варіанти'!I1224,'06A_Варіанти'!I$1,IF(O1233='06A_Варіанти'!J1224,'06A_Варіанти'!J$1,IF(O1233='06A_Варіанти'!K1224,'06A_Варіанти'!K$1,IF(O1233='06A_Варіанти'!L1224,'06A_Варіанти'!L$1,IF(O1233='06A_Варіанти'!M1224,'06A_Варіанти'!M$1,IF(O1233='06A_Варіанти'!N1224,'06A_Варіанти'!N$1,IF(O1233='06A_Варіанти'!O1224,'06A_Варіанти'!O$1,IF(O1233='06A_Варіанти'!P1224,'06A_Варіанти'!P$1,IF(O1233='06A_Варіанти'!Q1224,'06A_Варіанти'!Q$1,IF(O1233='06A_Варіанти'!R1224,'06A_Варіанти'!R$1,"НЕМАЄ МАРШРУТУ"))))))))))))))</f>
        <v>DIRECT</v>
      </c>
      <c r="G1233" s="2" t="str">
        <f t="shared" si="133"/>
        <v>БЕЗ ЗМІН</v>
      </c>
      <c r="H1233" s="2">
        <f>IF(G1233="НЕМАЄ МАРШРУТУ",0,O1233-'06A_Варіанти'!T1224)</f>
        <v>0</v>
      </c>
      <c r="I1233" s="2">
        <f>IFERROR(INDEX('04_Потоки'!$E:$E,MATCH(A1233,'04_Потоки'!$A:$A,0)),0)</f>
        <v>2.2389999999999999</v>
      </c>
      <c r="J1233" s="2">
        <f t="shared" si="134"/>
        <v>1</v>
      </c>
      <c r="K1233" s="2">
        <f>IF(C1233="РЦК макси",0,2*'06A_Варіанти'!T1224*J1233)</f>
        <v>618.6</v>
      </c>
      <c r="L1233" s="2">
        <f t="shared" si="135"/>
        <v>618.6</v>
      </c>
      <c r="M1233" s="2">
        <f t="shared" si="136"/>
        <v>0</v>
      </c>
      <c r="N1233" s="9">
        <f t="shared" si="137"/>
        <v>0</v>
      </c>
      <c r="O1233" s="2">
        <f>MIN(IF('07A_Конструктор'!$D$5="Так",'06A_Варіанти'!E1224,1E+99),IF('07A_Конструктор'!$D$6="Так",'06A_Варіанти'!F1224,1E+99),IF('07A_Конструктор'!$D$7="Так",'06A_Варіанти'!G1224,1E+99),IF('07A_Конструктор'!$D$8="Так",'06A_Варіанти'!H1224,1E+99),IF('07A_Конструктор'!$D$9="Так",'06A_Варіанти'!I1224,1E+99),IF('07A_Конструктор'!$D$10="Так",'06A_Варіанти'!J1224,1E+99),IF('07A_Конструктор'!$D$11="Так",'06A_Варіанти'!K1224,1E+99),IF('07A_Конструктор'!$D$12="Так",'06A_Варіанти'!L1224,1E+99),IF('07A_Конструктор'!$D$13="Так",'06A_Варіанти'!M1224,1E+99),IF('07A_Конструктор'!$D$14="Так",'06A_Варіанти'!N1224,1E+99),IF('07A_Конструктор'!$D$15="Так",'06A_Варіанти'!O1224,1E+99),IF('07A_Конструктор'!$D$16="Так",'06A_Варіанти'!P1224,1E+99),IF('07A_Конструктор'!$D$17="Так",'06A_Варіанти'!Q1224,1E+99),IF('06A_Варіанти'!R1224="",1E+99,'06A_Варіанти'!R1224))</f>
        <v>309.3</v>
      </c>
      <c r="P1233" s="2" t="str">
        <f t="shared" si="138"/>
        <v>5 т</v>
      </c>
      <c r="Q1233" s="2">
        <f t="shared" si="139"/>
        <v>14</v>
      </c>
      <c r="R1233" s="2">
        <f>IF(OR(C1233="РЦК макси",C1233="РЦЧ SKU"),"SKU-потік",IFERROR(VLOOKUP(D1233,'02_РЦ'!$A$3:$I$7,5,FALSE),0))</f>
        <v>500</v>
      </c>
      <c r="S1233" s="2" t="str">
        <f>IF(OR(C1233="РЦК макси",C1233="РЦЧ SKU"),"Не рахується в ліміт",IFERROR(VLOOKUP(D1233,'02_РЦ'!$A$3:$I$7,9,FALSE),"Немає РЦ"))</f>
        <v>В межах</v>
      </c>
    </row>
    <row r="1234" spans="1:19">
      <c r="A1234" s="2" t="str">
        <f>'06A_Варіанти'!A1225</f>
        <v>BASE_3119</v>
      </c>
      <c r="B1234" s="2" t="str">
        <f>'06A_Варіанти'!B1225</f>
        <v>TT_3119</v>
      </c>
      <c r="C1234" s="2" t="str">
        <f>'06A_Варіанти'!D1225</f>
        <v>Основний</v>
      </c>
      <c r="D1234" s="2" t="str">
        <f>'06A_Варіанти'!C1225</f>
        <v>РЦВ</v>
      </c>
      <c r="E1234" s="2" t="str">
        <f>'06A_Варіанти'!S1225</f>
        <v>DIRECT</v>
      </c>
      <c r="F1234" s="2" t="str">
        <f>IF(O1234='06A_Варіанти'!E1225,'06A_Варіанти'!E$1,IF(O1234='06A_Варіанти'!F1225,'06A_Варіанти'!F$1,IF(O1234='06A_Варіанти'!G1225,'06A_Варіанти'!G$1,IF(O1234='06A_Варіанти'!H1225,'06A_Варіанти'!H$1,IF(O1234='06A_Варіанти'!I1225,'06A_Варіанти'!I$1,IF(O1234='06A_Варіанти'!J1225,'06A_Варіанти'!J$1,IF(O1234='06A_Варіанти'!K1225,'06A_Варіанти'!K$1,IF(O1234='06A_Варіанти'!L1225,'06A_Варіанти'!L$1,IF(O1234='06A_Варіанти'!M1225,'06A_Варіанти'!M$1,IF(O1234='06A_Варіанти'!N1225,'06A_Варіанти'!N$1,IF(O1234='06A_Варіанти'!O1225,'06A_Варіанти'!O$1,IF(O1234='06A_Варіанти'!P1225,'06A_Варіанти'!P$1,IF(O1234='06A_Варіанти'!Q1225,'06A_Варіанти'!Q$1,IF(O1234='06A_Варіанти'!R1225,'06A_Варіанти'!R$1,"НЕМАЄ МАРШРУТУ"))))))))))))))</f>
        <v>DIRECT</v>
      </c>
      <c r="G1234" s="2" t="str">
        <f t="shared" si="133"/>
        <v>БЕЗ ЗМІН</v>
      </c>
      <c r="H1234" s="2">
        <f>IF(G1234="НЕМАЄ МАРШРУТУ",0,O1234-'06A_Варіанти'!T1225)</f>
        <v>0</v>
      </c>
      <c r="I1234" s="2">
        <f>IFERROR(INDEX('04_Потоки'!$E:$E,MATCH(A1234,'04_Потоки'!$A:$A,0)),0)</f>
        <v>2.2389999999999999</v>
      </c>
      <c r="J1234" s="2">
        <f t="shared" si="134"/>
        <v>1</v>
      </c>
      <c r="K1234" s="2">
        <f>IF(C1234="РЦК макси",0,2*'06A_Варіанти'!T1225*J1234)</f>
        <v>18.2</v>
      </c>
      <c r="L1234" s="2">
        <f t="shared" si="135"/>
        <v>18.2</v>
      </c>
      <c r="M1234" s="2">
        <f t="shared" si="136"/>
        <v>0</v>
      </c>
      <c r="N1234" s="9">
        <f t="shared" si="137"/>
        <v>0</v>
      </c>
      <c r="O1234" s="2">
        <f>MIN(IF('07A_Конструктор'!$D$5="Так",'06A_Варіанти'!E1225,1E+99),IF('07A_Конструктор'!$D$6="Так",'06A_Варіанти'!F1225,1E+99),IF('07A_Конструктор'!$D$7="Так",'06A_Варіанти'!G1225,1E+99),IF('07A_Конструктор'!$D$8="Так",'06A_Варіанти'!H1225,1E+99),IF('07A_Конструктор'!$D$9="Так",'06A_Варіанти'!I1225,1E+99),IF('07A_Конструктор'!$D$10="Так",'06A_Варіанти'!J1225,1E+99),IF('07A_Конструктор'!$D$11="Так",'06A_Варіанти'!K1225,1E+99),IF('07A_Конструктор'!$D$12="Так",'06A_Варіанти'!L1225,1E+99),IF('07A_Конструктор'!$D$13="Так",'06A_Варіанти'!M1225,1E+99),IF('07A_Конструктор'!$D$14="Так",'06A_Варіанти'!N1225,1E+99),IF('07A_Конструктор'!$D$15="Так",'06A_Варіанти'!O1225,1E+99),IF('07A_Конструктор'!$D$16="Так",'06A_Варіанти'!P1225,1E+99),IF('07A_Конструктор'!$D$17="Так",'06A_Варіанти'!Q1225,1E+99),IF('06A_Варіанти'!R1225="",1E+99,'06A_Варіанти'!R1225))</f>
        <v>9.1</v>
      </c>
      <c r="P1234" s="2" t="str">
        <f t="shared" si="138"/>
        <v>5 т</v>
      </c>
      <c r="Q1234" s="2">
        <f t="shared" si="139"/>
        <v>14</v>
      </c>
      <c r="R1234" s="2">
        <f>IF(OR(C1234="РЦК макси",C1234="РЦЧ SKU"),"SKU-потік",IFERROR(VLOOKUP(D1234,'02_РЦ'!$A$3:$I$7,5,FALSE),0))</f>
        <v>500</v>
      </c>
      <c r="S1234" s="2" t="str">
        <f>IF(OR(C1234="РЦК макси",C1234="РЦЧ SKU"),"Не рахується в ліміт",IFERROR(VLOOKUP(D1234,'02_РЦ'!$A$3:$I$7,9,FALSE),"Немає РЦ"))</f>
        <v>В межах</v>
      </c>
    </row>
    <row r="1235" spans="1:19">
      <c r="A1235" s="2" t="str">
        <f>'06A_Варіанти'!A1226</f>
        <v>BASE_3120</v>
      </c>
      <c r="B1235" s="2" t="str">
        <f>'06A_Варіанти'!B1226</f>
        <v>TT_3120</v>
      </c>
      <c r="C1235" s="2" t="str">
        <f>'06A_Варіанти'!D1226</f>
        <v>Основний</v>
      </c>
      <c r="D1235" s="2" t="str">
        <f>'06A_Варіанти'!C1226</f>
        <v>РЦВ</v>
      </c>
      <c r="E1235" s="2" t="str">
        <f>'06A_Варіанти'!S1226</f>
        <v>DIRECT</v>
      </c>
      <c r="F1235" s="2" t="str">
        <f>IF(O1235='06A_Варіанти'!E1226,'06A_Варіанти'!E$1,IF(O1235='06A_Варіанти'!F1226,'06A_Варіанти'!F$1,IF(O1235='06A_Варіанти'!G1226,'06A_Варіанти'!G$1,IF(O1235='06A_Варіанти'!H1226,'06A_Варіанти'!H$1,IF(O1235='06A_Варіанти'!I1226,'06A_Варіанти'!I$1,IF(O1235='06A_Варіанти'!J1226,'06A_Варіанти'!J$1,IF(O1235='06A_Варіанти'!K1226,'06A_Варіанти'!K$1,IF(O1235='06A_Варіанти'!L1226,'06A_Варіанти'!L$1,IF(O1235='06A_Варіанти'!M1226,'06A_Варіанти'!M$1,IF(O1235='06A_Варіанти'!N1226,'06A_Варіанти'!N$1,IF(O1235='06A_Варіанти'!O1226,'06A_Варіанти'!O$1,IF(O1235='06A_Варіанти'!P1226,'06A_Варіанти'!P$1,IF(O1235='06A_Варіанти'!Q1226,'06A_Варіанти'!Q$1,IF(O1235='06A_Варіанти'!R1226,'06A_Варіанти'!R$1,"НЕМАЄ МАРШРУТУ"))))))))))))))</f>
        <v>DIRECT</v>
      </c>
      <c r="G1235" s="2" t="str">
        <f t="shared" si="133"/>
        <v>БЕЗ ЗМІН</v>
      </c>
      <c r="H1235" s="2">
        <f>IF(G1235="НЕМАЄ МАРШРУТУ",0,O1235-'06A_Варіанти'!T1226)</f>
        <v>0</v>
      </c>
      <c r="I1235" s="2">
        <f>IFERROR(INDEX('04_Потоки'!$E:$E,MATCH(A1235,'04_Потоки'!$A:$A,0)),0)</f>
        <v>2.2389999999999999</v>
      </c>
      <c r="J1235" s="2">
        <f t="shared" si="134"/>
        <v>1</v>
      </c>
      <c r="K1235" s="2">
        <f>IF(C1235="РЦК макси",0,2*'06A_Варіанти'!T1226*J1235)</f>
        <v>16.399999999999999</v>
      </c>
      <c r="L1235" s="2">
        <f t="shared" si="135"/>
        <v>16.399999999999999</v>
      </c>
      <c r="M1235" s="2">
        <f t="shared" si="136"/>
        <v>0</v>
      </c>
      <c r="N1235" s="9">
        <f t="shared" si="137"/>
        <v>0</v>
      </c>
      <c r="O1235" s="2">
        <f>MIN(IF('07A_Конструктор'!$D$5="Так",'06A_Варіанти'!E1226,1E+99),IF('07A_Конструктор'!$D$6="Так",'06A_Варіанти'!F1226,1E+99),IF('07A_Конструктор'!$D$7="Так",'06A_Варіанти'!G1226,1E+99),IF('07A_Конструктор'!$D$8="Так",'06A_Варіанти'!H1226,1E+99),IF('07A_Конструктор'!$D$9="Так",'06A_Варіанти'!I1226,1E+99),IF('07A_Конструктор'!$D$10="Так",'06A_Варіанти'!J1226,1E+99),IF('07A_Конструктор'!$D$11="Так",'06A_Варіанти'!K1226,1E+99),IF('07A_Конструктор'!$D$12="Так",'06A_Варіанти'!L1226,1E+99),IF('07A_Конструктор'!$D$13="Так",'06A_Варіанти'!M1226,1E+99),IF('07A_Конструктор'!$D$14="Так",'06A_Варіанти'!N1226,1E+99),IF('07A_Конструктор'!$D$15="Так",'06A_Варіанти'!O1226,1E+99),IF('07A_Конструктор'!$D$16="Так",'06A_Варіанти'!P1226,1E+99),IF('07A_Конструктор'!$D$17="Так",'06A_Варіанти'!Q1226,1E+99),IF('06A_Варіанти'!R1226="",1E+99,'06A_Варіанти'!R1226))</f>
        <v>8.1999999999999993</v>
      </c>
      <c r="P1235" s="2" t="str">
        <f t="shared" si="138"/>
        <v>5 т</v>
      </c>
      <c r="Q1235" s="2">
        <f t="shared" si="139"/>
        <v>14</v>
      </c>
      <c r="R1235" s="2">
        <f>IF(OR(C1235="РЦК макси",C1235="РЦЧ SKU"),"SKU-потік",IFERROR(VLOOKUP(D1235,'02_РЦ'!$A$3:$I$7,5,FALSE),0))</f>
        <v>500</v>
      </c>
      <c r="S1235" s="2" t="str">
        <f>IF(OR(C1235="РЦК макси",C1235="РЦЧ SKU"),"Не рахується в ліміт",IFERROR(VLOOKUP(D1235,'02_РЦ'!$A$3:$I$7,9,FALSE),"Немає РЦ"))</f>
        <v>В межах</v>
      </c>
    </row>
    <row r="1236" spans="1:19">
      <c r="A1236" s="2" t="str">
        <f>'06A_Варіанти'!A1227</f>
        <v>BASE_3126</v>
      </c>
      <c r="B1236" s="2" t="str">
        <f>'06A_Варіанти'!B1227</f>
        <v>TT_3126</v>
      </c>
      <c r="C1236" s="2" t="str">
        <f>'06A_Варіанти'!D1227</f>
        <v>Основний</v>
      </c>
      <c r="D1236" s="2" t="str">
        <f>'06A_Варіанти'!C1227</f>
        <v>РЦВ</v>
      </c>
      <c r="E1236" s="2" t="str">
        <f>'06A_Варіанти'!S1227</f>
        <v>DIRECT</v>
      </c>
      <c r="F1236" s="2" t="str">
        <f>IF(O1236='06A_Варіанти'!E1227,'06A_Варіанти'!E$1,IF(O1236='06A_Варіанти'!F1227,'06A_Варіанти'!F$1,IF(O1236='06A_Варіанти'!G1227,'06A_Варіанти'!G$1,IF(O1236='06A_Варіанти'!H1227,'06A_Варіанти'!H$1,IF(O1236='06A_Варіанти'!I1227,'06A_Варіанти'!I$1,IF(O1236='06A_Варіанти'!J1227,'06A_Варіанти'!J$1,IF(O1236='06A_Варіанти'!K1227,'06A_Варіанти'!K$1,IF(O1236='06A_Варіанти'!L1227,'06A_Варіанти'!L$1,IF(O1236='06A_Варіанти'!M1227,'06A_Варіанти'!M$1,IF(O1236='06A_Варіанти'!N1227,'06A_Варіанти'!N$1,IF(O1236='06A_Варіанти'!O1227,'06A_Варіанти'!O$1,IF(O1236='06A_Варіанти'!P1227,'06A_Варіанти'!P$1,IF(O1236='06A_Варіанти'!Q1227,'06A_Варіанти'!Q$1,IF(O1236='06A_Варіанти'!R1227,'06A_Варіанти'!R$1,"НЕМАЄ МАРШРУТУ"))))))))))))))</f>
        <v>DIRECT</v>
      </c>
      <c r="G1236" s="2" t="str">
        <f t="shared" si="133"/>
        <v>БЕЗ ЗМІН</v>
      </c>
      <c r="H1236" s="2">
        <f>IF(G1236="НЕМАЄ МАРШРУТУ",0,O1236-'06A_Варіанти'!T1227)</f>
        <v>0</v>
      </c>
      <c r="I1236" s="2">
        <f>IFERROR(INDEX('04_Потоки'!$E:$E,MATCH(A1236,'04_Потоки'!$A:$A,0)),0)</f>
        <v>2.2389999999999999</v>
      </c>
      <c r="J1236" s="2">
        <f t="shared" si="134"/>
        <v>1</v>
      </c>
      <c r="K1236" s="2">
        <f>IF(C1236="РЦК макси",0,2*'06A_Варіанти'!T1227*J1236)</f>
        <v>33.200000000000003</v>
      </c>
      <c r="L1236" s="2">
        <f t="shared" si="135"/>
        <v>33.200000000000003</v>
      </c>
      <c r="M1236" s="2">
        <f t="shared" si="136"/>
        <v>0</v>
      </c>
      <c r="N1236" s="9">
        <f t="shared" si="137"/>
        <v>0</v>
      </c>
      <c r="O1236" s="2">
        <f>MIN(IF('07A_Конструктор'!$D$5="Так",'06A_Варіанти'!E1227,1E+99),IF('07A_Конструктор'!$D$6="Так",'06A_Варіанти'!F1227,1E+99),IF('07A_Конструктор'!$D$7="Так",'06A_Варіанти'!G1227,1E+99),IF('07A_Конструктор'!$D$8="Так",'06A_Варіанти'!H1227,1E+99),IF('07A_Конструктор'!$D$9="Так",'06A_Варіанти'!I1227,1E+99),IF('07A_Конструктор'!$D$10="Так",'06A_Варіанти'!J1227,1E+99),IF('07A_Конструктор'!$D$11="Так",'06A_Варіанти'!K1227,1E+99),IF('07A_Конструктор'!$D$12="Так",'06A_Варіанти'!L1227,1E+99),IF('07A_Конструктор'!$D$13="Так",'06A_Варіанти'!M1227,1E+99),IF('07A_Конструктор'!$D$14="Так",'06A_Варіанти'!N1227,1E+99),IF('07A_Конструктор'!$D$15="Так",'06A_Варіанти'!O1227,1E+99),IF('07A_Конструктор'!$D$16="Так",'06A_Варіанти'!P1227,1E+99),IF('07A_Конструктор'!$D$17="Так",'06A_Варіанти'!Q1227,1E+99),IF('06A_Варіанти'!R1227="",1E+99,'06A_Варіанти'!R1227))</f>
        <v>16.600000000000001</v>
      </c>
      <c r="P1236" s="2" t="str">
        <f t="shared" si="138"/>
        <v>5 т</v>
      </c>
      <c r="Q1236" s="2">
        <f t="shared" si="139"/>
        <v>14</v>
      </c>
      <c r="R1236" s="2">
        <f>IF(OR(C1236="РЦК макси",C1236="РЦЧ SKU"),"SKU-потік",IFERROR(VLOOKUP(D1236,'02_РЦ'!$A$3:$I$7,5,FALSE),0))</f>
        <v>500</v>
      </c>
      <c r="S1236" s="2" t="str">
        <f>IF(OR(C1236="РЦК макси",C1236="РЦЧ SKU"),"Не рахується в ліміт",IFERROR(VLOOKUP(D1236,'02_РЦ'!$A$3:$I$7,9,FALSE),"Немає РЦ"))</f>
        <v>В межах</v>
      </c>
    </row>
    <row r="1237" spans="1:19">
      <c r="A1237" s="2" t="str">
        <f>'06A_Варіанти'!A1228</f>
        <v>BASE_3130</v>
      </c>
      <c r="B1237" s="2" t="str">
        <f>'06A_Варіанти'!B1228</f>
        <v>TT_3130</v>
      </c>
      <c r="C1237" s="2" t="str">
        <f>'06A_Варіанти'!D1228</f>
        <v>Основний</v>
      </c>
      <c r="D1237" s="2" t="str">
        <f>'06A_Варіанти'!C1228</f>
        <v>РЦВ</v>
      </c>
      <c r="E1237" s="2" t="str">
        <f>'06A_Варіанти'!S1228</f>
        <v>DIRECT</v>
      </c>
      <c r="F1237" s="2" t="str">
        <f>IF(O1237='06A_Варіанти'!E1228,'06A_Варіанти'!E$1,IF(O1237='06A_Варіанти'!F1228,'06A_Варіанти'!F$1,IF(O1237='06A_Варіанти'!G1228,'06A_Варіанти'!G$1,IF(O1237='06A_Варіанти'!H1228,'06A_Варіанти'!H$1,IF(O1237='06A_Варіанти'!I1228,'06A_Варіанти'!I$1,IF(O1237='06A_Варіанти'!J1228,'06A_Варіанти'!J$1,IF(O1237='06A_Варіанти'!K1228,'06A_Варіанти'!K$1,IF(O1237='06A_Варіанти'!L1228,'06A_Варіанти'!L$1,IF(O1237='06A_Варіанти'!M1228,'06A_Варіанти'!M$1,IF(O1237='06A_Варіанти'!N1228,'06A_Варіанти'!N$1,IF(O1237='06A_Варіанти'!O1228,'06A_Варіанти'!O$1,IF(O1237='06A_Варіанти'!P1228,'06A_Варіанти'!P$1,IF(O1237='06A_Варіанти'!Q1228,'06A_Варіанти'!Q$1,IF(O1237='06A_Варіанти'!R1228,'06A_Варіанти'!R$1,"НЕМАЄ МАРШРУТУ"))))))))))))))</f>
        <v>DIRECT</v>
      </c>
      <c r="G1237" s="2" t="str">
        <f t="shared" si="133"/>
        <v>БЕЗ ЗМІН</v>
      </c>
      <c r="H1237" s="2">
        <f>IF(G1237="НЕМАЄ МАРШРУТУ",0,O1237-'06A_Варіанти'!T1228)</f>
        <v>0</v>
      </c>
      <c r="I1237" s="2">
        <f>IFERROR(INDEX('04_Потоки'!$E:$E,MATCH(A1237,'04_Потоки'!$A:$A,0)),0)</f>
        <v>2.2389999999999999</v>
      </c>
      <c r="J1237" s="2">
        <f t="shared" si="134"/>
        <v>1</v>
      </c>
      <c r="K1237" s="2">
        <f>IF(C1237="РЦК макси",0,2*'06A_Варіанти'!T1228*J1237)</f>
        <v>130</v>
      </c>
      <c r="L1237" s="2">
        <f t="shared" si="135"/>
        <v>130</v>
      </c>
      <c r="M1237" s="2">
        <f t="shared" si="136"/>
        <v>0</v>
      </c>
      <c r="N1237" s="9">
        <f t="shared" si="137"/>
        <v>0</v>
      </c>
      <c r="O1237" s="2">
        <f>MIN(IF('07A_Конструктор'!$D$5="Так",'06A_Варіанти'!E1228,1E+99),IF('07A_Конструктор'!$D$6="Так",'06A_Варіанти'!F1228,1E+99),IF('07A_Конструктор'!$D$7="Так",'06A_Варіанти'!G1228,1E+99),IF('07A_Конструктор'!$D$8="Так",'06A_Варіанти'!H1228,1E+99),IF('07A_Конструктор'!$D$9="Так",'06A_Варіанти'!I1228,1E+99),IF('07A_Конструктор'!$D$10="Так",'06A_Варіанти'!J1228,1E+99),IF('07A_Конструктор'!$D$11="Так",'06A_Варіанти'!K1228,1E+99),IF('07A_Конструктор'!$D$12="Так",'06A_Варіанти'!L1228,1E+99),IF('07A_Конструктор'!$D$13="Так",'06A_Варіанти'!M1228,1E+99),IF('07A_Конструктор'!$D$14="Так",'06A_Варіанти'!N1228,1E+99),IF('07A_Конструктор'!$D$15="Так",'06A_Варіанти'!O1228,1E+99),IF('07A_Конструктор'!$D$16="Так",'06A_Варіанти'!P1228,1E+99),IF('07A_Конструктор'!$D$17="Так",'06A_Варіанти'!Q1228,1E+99),IF('06A_Варіанти'!R1228="",1E+99,'06A_Варіанти'!R1228))</f>
        <v>65</v>
      </c>
      <c r="P1237" s="2" t="str">
        <f t="shared" si="138"/>
        <v>5 т</v>
      </c>
      <c r="Q1237" s="2">
        <f t="shared" si="139"/>
        <v>14</v>
      </c>
      <c r="R1237" s="2">
        <f>IF(OR(C1237="РЦК макси",C1237="РЦЧ SKU"),"SKU-потік",IFERROR(VLOOKUP(D1237,'02_РЦ'!$A$3:$I$7,5,FALSE),0))</f>
        <v>500</v>
      </c>
      <c r="S1237" s="2" t="str">
        <f>IF(OR(C1237="РЦК макси",C1237="РЦЧ SKU"),"Не рахується в ліміт",IFERROR(VLOOKUP(D1237,'02_РЦ'!$A$3:$I$7,9,FALSE),"Немає РЦ"))</f>
        <v>В межах</v>
      </c>
    </row>
    <row r="1238" spans="1:19">
      <c r="A1238" s="2" t="str">
        <f>'06A_Варіанти'!A1229</f>
        <v>BASE_3136</v>
      </c>
      <c r="B1238" s="2" t="str">
        <f>'06A_Варіанти'!B1229</f>
        <v>TT_3136</v>
      </c>
      <c r="C1238" s="2" t="str">
        <f>'06A_Варіанти'!D1229</f>
        <v>Основний</v>
      </c>
      <c r="D1238" s="2" t="str">
        <f>'06A_Варіанти'!C1229</f>
        <v>РЦВ</v>
      </c>
      <c r="E1238" s="2" t="str">
        <f>'06A_Варіанти'!S1229</f>
        <v>DIRECT</v>
      </c>
      <c r="F1238" s="2" t="str">
        <f>IF(O1238='06A_Варіанти'!E1229,'06A_Варіанти'!E$1,IF(O1238='06A_Варіанти'!F1229,'06A_Варіанти'!F$1,IF(O1238='06A_Варіанти'!G1229,'06A_Варіанти'!G$1,IF(O1238='06A_Варіанти'!H1229,'06A_Варіанти'!H$1,IF(O1238='06A_Варіанти'!I1229,'06A_Варіанти'!I$1,IF(O1238='06A_Варіанти'!J1229,'06A_Варіанти'!J$1,IF(O1238='06A_Варіанти'!K1229,'06A_Варіанти'!K$1,IF(O1238='06A_Варіанти'!L1229,'06A_Варіанти'!L$1,IF(O1238='06A_Варіанти'!M1229,'06A_Варіанти'!M$1,IF(O1238='06A_Варіанти'!N1229,'06A_Варіанти'!N$1,IF(O1238='06A_Варіанти'!O1229,'06A_Варіанти'!O$1,IF(O1238='06A_Варіанти'!P1229,'06A_Варіанти'!P$1,IF(O1238='06A_Варіанти'!Q1229,'06A_Варіанти'!Q$1,IF(O1238='06A_Варіанти'!R1229,'06A_Варіанти'!R$1,"НЕМАЄ МАРШРУТУ"))))))))))))))</f>
        <v>DIRECT</v>
      </c>
      <c r="G1238" s="2" t="str">
        <f t="shared" si="133"/>
        <v>БЕЗ ЗМІН</v>
      </c>
      <c r="H1238" s="2">
        <f>IF(G1238="НЕМАЄ МАРШРУТУ",0,O1238-'06A_Варіанти'!T1229)</f>
        <v>0</v>
      </c>
      <c r="I1238" s="2">
        <f>IFERROR(INDEX('04_Потоки'!$E:$E,MATCH(A1238,'04_Потоки'!$A:$A,0)),0)</f>
        <v>2.2389999999999999</v>
      </c>
      <c r="J1238" s="2">
        <f t="shared" si="134"/>
        <v>1</v>
      </c>
      <c r="K1238" s="2">
        <f>IF(C1238="РЦК макси",0,2*'06A_Варіанти'!T1229*J1238)</f>
        <v>429</v>
      </c>
      <c r="L1238" s="2">
        <f t="shared" si="135"/>
        <v>429</v>
      </c>
      <c r="M1238" s="2">
        <f t="shared" si="136"/>
        <v>0</v>
      </c>
      <c r="N1238" s="9">
        <f t="shared" si="137"/>
        <v>0</v>
      </c>
      <c r="O1238" s="2">
        <f>MIN(IF('07A_Конструктор'!$D$5="Так",'06A_Варіанти'!E1229,1E+99),IF('07A_Конструктор'!$D$6="Так",'06A_Варіанти'!F1229,1E+99),IF('07A_Конструктор'!$D$7="Так",'06A_Варіанти'!G1229,1E+99),IF('07A_Конструктор'!$D$8="Так",'06A_Варіанти'!H1229,1E+99),IF('07A_Конструктор'!$D$9="Так",'06A_Варіанти'!I1229,1E+99),IF('07A_Конструктор'!$D$10="Так",'06A_Варіанти'!J1229,1E+99),IF('07A_Конструктор'!$D$11="Так",'06A_Варіанти'!K1229,1E+99),IF('07A_Конструктор'!$D$12="Так",'06A_Варіанти'!L1229,1E+99),IF('07A_Конструктор'!$D$13="Так",'06A_Варіанти'!M1229,1E+99),IF('07A_Конструктор'!$D$14="Так",'06A_Варіанти'!N1229,1E+99),IF('07A_Конструктор'!$D$15="Так",'06A_Варіанти'!O1229,1E+99),IF('07A_Конструктор'!$D$16="Так",'06A_Варіанти'!P1229,1E+99),IF('07A_Конструктор'!$D$17="Так",'06A_Варіанти'!Q1229,1E+99),IF('06A_Варіанти'!R1229="",1E+99,'06A_Варіанти'!R1229))</f>
        <v>214.5</v>
      </c>
      <c r="P1238" s="2" t="str">
        <f t="shared" si="138"/>
        <v>5 т</v>
      </c>
      <c r="Q1238" s="2">
        <f t="shared" si="139"/>
        <v>14</v>
      </c>
      <c r="R1238" s="2">
        <f>IF(OR(C1238="РЦК макси",C1238="РЦЧ SKU"),"SKU-потік",IFERROR(VLOOKUP(D1238,'02_РЦ'!$A$3:$I$7,5,FALSE),0))</f>
        <v>500</v>
      </c>
      <c r="S1238" s="2" t="str">
        <f>IF(OR(C1238="РЦК макси",C1238="РЦЧ SKU"),"Не рахується в ліміт",IFERROR(VLOOKUP(D1238,'02_РЦ'!$A$3:$I$7,9,FALSE),"Немає РЦ"))</f>
        <v>В межах</v>
      </c>
    </row>
    <row r="1239" spans="1:19">
      <c r="A1239" s="2" t="str">
        <f>'06A_Варіанти'!A1230</f>
        <v>BASE_3140</v>
      </c>
      <c r="B1239" s="2" t="str">
        <f>'06A_Варіанти'!B1230</f>
        <v>TT_3140</v>
      </c>
      <c r="C1239" s="2" t="str">
        <f>'06A_Варіанти'!D1230</f>
        <v>Основний</v>
      </c>
      <c r="D1239" s="2" t="str">
        <f>'06A_Варіанти'!C1230</f>
        <v>РЦВ</v>
      </c>
      <c r="E1239" s="2" t="str">
        <f>'06A_Варіанти'!S1230</f>
        <v>DIRECT</v>
      </c>
      <c r="F1239" s="2" t="str">
        <f>IF(O1239='06A_Варіанти'!E1230,'06A_Варіанти'!E$1,IF(O1239='06A_Варіанти'!F1230,'06A_Варіанти'!F$1,IF(O1239='06A_Варіанти'!G1230,'06A_Варіанти'!G$1,IF(O1239='06A_Варіанти'!H1230,'06A_Варіанти'!H$1,IF(O1239='06A_Варіанти'!I1230,'06A_Варіанти'!I$1,IF(O1239='06A_Варіанти'!J1230,'06A_Варіанти'!J$1,IF(O1239='06A_Варіанти'!K1230,'06A_Варіанти'!K$1,IF(O1239='06A_Варіанти'!L1230,'06A_Варіанти'!L$1,IF(O1239='06A_Варіанти'!M1230,'06A_Варіанти'!M$1,IF(O1239='06A_Варіанти'!N1230,'06A_Варіанти'!N$1,IF(O1239='06A_Варіанти'!O1230,'06A_Варіанти'!O$1,IF(O1239='06A_Варіанти'!P1230,'06A_Варіанти'!P$1,IF(O1239='06A_Варіанти'!Q1230,'06A_Варіанти'!Q$1,IF(O1239='06A_Варіанти'!R1230,'06A_Варіанти'!R$1,"НЕМАЄ МАРШРУТУ"))))))))))))))</f>
        <v>DIRECT</v>
      </c>
      <c r="G1239" s="2" t="str">
        <f t="shared" si="133"/>
        <v>БЕЗ ЗМІН</v>
      </c>
      <c r="H1239" s="2">
        <f>IF(G1239="НЕМАЄ МАРШРУТУ",0,O1239-'06A_Варіанти'!T1230)</f>
        <v>0</v>
      </c>
      <c r="I1239" s="2">
        <f>IFERROR(INDEX('04_Потоки'!$E:$E,MATCH(A1239,'04_Потоки'!$A:$A,0)),0)</f>
        <v>2.2389999999999999</v>
      </c>
      <c r="J1239" s="2">
        <f t="shared" si="134"/>
        <v>1</v>
      </c>
      <c r="K1239" s="2">
        <f>IF(C1239="РЦК макси",0,2*'06A_Варіанти'!T1230*J1239)</f>
        <v>455.4</v>
      </c>
      <c r="L1239" s="2">
        <f t="shared" si="135"/>
        <v>455.4</v>
      </c>
      <c r="M1239" s="2">
        <f t="shared" si="136"/>
        <v>0</v>
      </c>
      <c r="N1239" s="9">
        <f t="shared" si="137"/>
        <v>0</v>
      </c>
      <c r="O1239" s="2">
        <f>MIN(IF('07A_Конструктор'!$D$5="Так",'06A_Варіанти'!E1230,1E+99),IF('07A_Конструктор'!$D$6="Так",'06A_Варіанти'!F1230,1E+99),IF('07A_Конструктор'!$D$7="Так",'06A_Варіанти'!G1230,1E+99),IF('07A_Конструктор'!$D$8="Так",'06A_Варіанти'!H1230,1E+99),IF('07A_Конструктор'!$D$9="Так",'06A_Варіанти'!I1230,1E+99),IF('07A_Конструктор'!$D$10="Так",'06A_Варіанти'!J1230,1E+99),IF('07A_Конструктор'!$D$11="Так",'06A_Варіанти'!K1230,1E+99),IF('07A_Конструктор'!$D$12="Так",'06A_Варіанти'!L1230,1E+99),IF('07A_Конструктор'!$D$13="Так",'06A_Варіанти'!M1230,1E+99),IF('07A_Конструктор'!$D$14="Так",'06A_Варіанти'!N1230,1E+99),IF('07A_Конструктор'!$D$15="Так",'06A_Варіанти'!O1230,1E+99),IF('07A_Конструктор'!$D$16="Так",'06A_Варіанти'!P1230,1E+99),IF('07A_Конструктор'!$D$17="Так",'06A_Варіанти'!Q1230,1E+99),IF('06A_Варіанти'!R1230="",1E+99,'06A_Варіанти'!R1230))</f>
        <v>227.7</v>
      </c>
      <c r="P1239" s="2" t="str">
        <f t="shared" si="138"/>
        <v>5 т</v>
      </c>
      <c r="Q1239" s="2">
        <f t="shared" si="139"/>
        <v>14</v>
      </c>
      <c r="R1239" s="2">
        <f>IF(OR(C1239="РЦК макси",C1239="РЦЧ SKU"),"SKU-потік",IFERROR(VLOOKUP(D1239,'02_РЦ'!$A$3:$I$7,5,FALSE),0))</f>
        <v>500</v>
      </c>
      <c r="S1239" s="2" t="str">
        <f>IF(OR(C1239="РЦК макси",C1239="РЦЧ SKU"),"Не рахується в ліміт",IFERROR(VLOOKUP(D1239,'02_РЦ'!$A$3:$I$7,9,FALSE),"Немає РЦ"))</f>
        <v>В межах</v>
      </c>
    </row>
    <row r="1240" spans="1:19">
      <c r="A1240" s="2" t="str">
        <f>'06A_Варіанти'!A1231</f>
        <v>BASE_3141</v>
      </c>
      <c r="B1240" s="2" t="str">
        <f>'06A_Варіанти'!B1231</f>
        <v>TT_3141</v>
      </c>
      <c r="C1240" s="2" t="str">
        <f>'06A_Варіанти'!D1231</f>
        <v>Основний</v>
      </c>
      <c r="D1240" s="2" t="str">
        <f>'06A_Варіанти'!C1231</f>
        <v>РЦП</v>
      </c>
      <c r="E1240" s="2" t="str">
        <f>'06A_Варіанти'!S1231</f>
        <v>DIRECT</v>
      </c>
      <c r="F1240" s="2" t="str">
        <f>IF(O1240='06A_Варіанти'!E1231,'06A_Варіанти'!E$1,IF(O1240='06A_Варіанти'!F1231,'06A_Варіанти'!F$1,IF(O1240='06A_Варіанти'!G1231,'06A_Варіанти'!G$1,IF(O1240='06A_Варіанти'!H1231,'06A_Варіанти'!H$1,IF(O1240='06A_Варіанти'!I1231,'06A_Варіанти'!I$1,IF(O1240='06A_Варіанти'!J1231,'06A_Варіанти'!J$1,IF(O1240='06A_Варіанти'!K1231,'06A_Варіанти'!K$1,IF(O1240='06A_Варіанти'!L1231,'06A_Варіанти'!L$1,IF(O1240='06A_Варіанти'!M1231,'06A_Варіанти'!M$1,IF(O1240='06A_Варіанти'!N1231,'06A_Варіанти'!N$1,IF(O1240='06A_Варіанти'!O1231,'06A_Варіанти'!O$1,IF(O1240='06A_Варіанти'!P1231,'06A_Варіанти'!P$1,IF(O1240='06A_Варіанти'!Q1231,'06A_Варіанти'!Q$1,IF(O1240='06A_Варіанти'!R1231,'06A_Варіанти'!R$1,"НЕМАЄ МАРШРУТУ"))))))))))))))</f>
        <v>DIRECT</v>
      </c>
      <c r="G1240" s="2" t="str">
        <f t="shared" si="133"/>
        <v>БЕЗ ЗМІН</v>
      </c>
      <c r="H1240" s="2">
        <f>IF(G1240="НЕМАЄ МАРШРУТУ",0,O1240-'06A_Варіанти'!T1231)</f>
        <v>0</v>
      </c>
      <c r="I1240" s="2">
        <f>IFERROR(INDEX('04_Потоки'!$E:$E,MATCH(A1240,'04_Потоки'!$A:$A,0)),0)</f>
        <v>2.2389999999999999</v>
      </c>
      <c r="J1240" s="2">
        <f t="shared" si="134"/>
        <v>1</v>
      </c>
      <c r="K1240" s="2">
        <f>IF(C1240="РЦК макси",0,2*'06A_Варіанти'!T1231*J1240)</f>
        <v>475.4</v>
      </c>
      <c r="L1240" s="2">
        <f t="shared" si="135"/>
        <v>475.4</v>
      </c>
      <c r="M1240" s="2">
        <f t="shared" si="136"/>
        <v>0</v>
      </c>
      <c r="N1240" s="9">
        <f t="shared" si="137"/>
        <v>0</v>
      </c>
      <c r="O1240" s="2">
        <f>MIN(IF('07A_Конструктор'!$D$5="Так",'06A_Варіанти'!E1231,1E+99),IF('07A_Конструктор'!$D$6="Так",'06A_Варіанти'!F1231,1E+99),IF('07A_Конструктор'!$D$7="Так",'06A_Варіанти'!G1231,1E+99),IF('07A_Конструктор'!$D$8="Так",'06A_Варіанти'!H1231,1E+99),IF('07A_Конструктор'!$D$9="Так",'06A_Варіанти'!I1231,1E+99),IF('07A_Конструктор'!$D$10="Так",'06A_Варіанти'!J1231,1E+99),IF('07A_Конструктор'!$D$11="Так",'06A_Варіанти'!K1231,1E+99),IF('07A_Конструктор'!$D$12="Так",'06A_Варіанти'!L1231,1E+99),IF('07A_Конструктор'!$D$13="Так",'06A_Варіанти'!M1231,1E+99),IF('07A_Конструктор'!$D$14="Так",'06A_Варіанти'!N1231,1E+99),IF('07A_Конструктор'!$D$15="Так",'06A_Варіанти'!O1231,1E+99),IF('07A_Конструктор'!$D$16="Так",'06A_Варіанти'!P1231,1E+99),IF('07A_Конструктор'!$D$17="Так",'06A_Варіанти'!Q1231,1E+99),IF('06A_Варіанти'!R1231="",1E+99,'06A_Варіанти'!R1231))</f>
        <v>237.7</v>
      </c>
      <c r="P1240" s="2" t="str">
        <f t="shared" si="138"/>
        <v>5 т</v>
      </c>
      <c r="Q1240" s="2">
        <f t="shared" si="139"/>
        <v>14</v>
      </c>
      <c r="R1240" s="2">
        <f>IF(OR(C1240="РЦК макси",C1240="РЦЧ SKU"),"SKU-потік",IFERROR(VLOOKUP(D1240,'02_РЦ'!$A$3:$I$7,5,FALSE),0))</f>
        <v>800</v>
      </c>
      <c r="S1240" s="2" t="str">
        <f>IF(OR(C1240="РЦК макси",C1240="РЦЧ SKU"),"Не рахується в ліміт",IFERROR(VLOOKUP(D1240,'02_РЦ'!$A$3:$I$7,9,FALSE),"Немає РЦ"))</f>
        <v>В межах</v>
      </c>
    </row>
    <row r="1241" spans="1:19">
      <c r="A1241" s="2" t="str">
        <f>'06A_Варіанти'!A1232</f>
        <v>BASE_3144</v>
      </c>
      <c r="B1241" s="2" t="str">
        <f>'06A_Варіанти'!B1232</f>
        <v>TT_3144</v>
      </c>
      <c r="C1241" s="2" t="str">
        <f>'06A_Варіанти'!D1232</f>
        <v>Основний</v>
      </c>
      <c r="D1241" s="2" t="str">
        <f>'06A_Варіанти'!C1232</f>
        <v>РЦВ</v>
      </c>
      <c r="E1241" s="2" t="str">
        <f>'06A_Варіанти'!S1232</f>
        <v>DIRECT</v>
      </c>
      <c r="F1241" s="2" t="str">
        <f>IF(O1241='06A_Варіанти'!E1232,'06A_Варіанти'!E$1,IF(O1241='06A_Варіанти'!F1232,'06A_Варіанти'!F$1,IF(O1241='06A_Варіанти'!G1232,'06A_Варіанти'!G$1,IF(O1241='06A_Варіанти'!H1232,'06A_Варіанти'!H$1,IF(O1241='06A_Варіанти'!I1232,'06A_Варіанти'!I$1,IF(O1241='06A_Варіанти'!J1232,'06A_Варіанти'!J$1,IF(O1241='06A_Варіанти'!K1232,'06A_Варіанти'!K$1,IF(O1241='06A_Варіанти'!L1232,'06A_Варіанти'!L$1,IF(O1241='06A_Варіанти'!M1232,'06A_Варіанти'!M$1,IF(O1241='06A_Варіанти'!N1232,'06A_Варіанти'!N$1,IF(O1241='06A_Варіанти'!O1232,'06A_Варіанти'!O$1,IF(O1241='06A_Варіанти'!P1232,'06A_Варіанти'!P$1,IF(O1241='06A_Варіанти'!Q1232,'06A_Варіанти'!Q$1,IF(O1241='06A_Варіанти'!R1232,'06A_Варіанти'!R$1,"НЕМАЄ МАРШРУТУ"))))))))))))))</f>
        <v>DIRECT</v>
      </c>
      <c r="G1241" s="2" t="str">
        <f t="shared" si="133"/>
        <v>БЕЗ ЗМІН</v>
      </c>
      <c r="H1241" s="2">
        <f>IF(G1241="НЕМАЄ МАРШРУТУ",0,O1241-'06A_Варіанти'!T1232)</f>
        <v>0</v>
      </c>
      <c r="I1241" s="2">
        <f>IFERROR(INDEX('04_Потоки'!$E:$E,MATCH(A1241,'04_Потоки'!$A:$A,0)),0)</f>
        <v>2.2389999999999999</v>
      </c>
      <c r="J1241" s="2">
        <f t="shared" si="134"/>
        <v>1</v>
      </c>
      <c r="K1241" s="2">
        <f>IF(C1241="РЦК макси",0,2*'06A_Варіанти'!T1232*J1241)</f>
        <v>456.2</v>
      </c>
      <c r="L1241" s="2">
        <f t="shared" si="135"/>
        <v>456.2</v>
      </c>
      <c r="M1241" s="2">
        <f t="shared" si="136"/>
        <v>0</v>
      </c>
      <c r="N1241" s="9">
        <f t="shared" si="137"/>
        <v>0</v>
      </c>
      <c r="O1241" s="2">
        <f>MIN(IF('07A_Конструктор'!$D$5="Так",'06A_Варіанти'!E1232,1E+99),IF('07A_Конструктор'!$D$6="Так",'06A_Варіанти'!F1232,1E+99),IF('07A_Конструктор'!$D$7="Так",'06A_Варіанти'!G1232,1E+99),IF('07A_Конструктор'!$D$8="Так",'06A_Варіанти'!H1232,1E+99),IF('07A_Конструктор'!$D$9="Так",'06A_Варіанти'!I1232,1E+99),IF('07A_Конструктор'!$D$10="Так",'06A_Варіанти'!J1232,1E+99),IF('07A_Конструктор'!$D$11="Так",'06A_Варіанти'!K1232,1E+99),IF('07A_Конструктор'!$D$12="Так",'06A_Варіанти'!L1232,1E+99),IF('07A_Конструктор'!$D$13="Так",'06A_Варіанти'!M1232,1E+99),IF('07A_Конструктор'!$D$14="Так",'06A_Варіанти'!N1232,1E+99),IF('07A_Конструктор'!$D$15="Так",'06A_Варіанти'!O1232,1E+99),IF('07A_Конструктор'!$D$16="Так",'06A_Варіанти'!P1232,1E+99),IF('07A_Конструктор'!$D$17="Так",'06A_Варіанти'!Q1232,1E+99),IF('06A_Варіанти'!R1232="",1E+99,'06A_Варіанти'!R1232))</f>
        <v>228.1</v>
      </c>
      <c r="P1241" s="2" t="str">
        <f t="shared" si="138"/>
        <v>5 т</v>
      </c>
      <c r="Q1241" s="2">
        <f t="shared" si="139"/>
        <v>14</v>
      </c>
      <c r="R1241" s="2">
        <f>IF(OR(C1241="РЦК макси",C1241="РЦЧ SKU"),"SKU-потік",IFERROR(VLOOKUP(D1241,'02_РЦ'!$A$3:$I$7,5,FALSE),0))</f>
        <v>500</v>
      </c>
      <c r="S1241" s="2" t="str">
        <f>IF(OR(C1241="РЦК макси",C1241="РЦЧ SKU"),"Не рахується в ліміт",IFERROR(VLOOKUP(D1241,'02_РЦ'!$A$3:$I$7,9,FALSE),"Немає РЦ"))</f>
        <v>В межах</v>
      </c>
    </row>
    <row r="1242" spans="1:19">
      <c r="A1242" s="2" t="str">
        <f>'06A_Варіанти'!A1233</f>
        <v>BASE_3146</v>
      </c>
      <c r="B1242" s="2" t="str">
        <f>'06A_Варіанти'!B1233</f>
        <v>TT_3146</v>
      </c>
      <c r="C1242" s="2" t="str">
        <f>'06A_Варіанти'!D1233</f>
        <v>Основний</v>
      </c>
      <c r="D1242" s="2" t="str">
        <f>'06A_Варіанти'!C1233</f>
        <v>РЦВ</v>
      </c>
      <c r="E1242" s="2" t="str">
        <f>'06A_Варіанти'!S1233</f>
        <v>DIRECT</v>
      </c>
      <c r="F1242" s="2" t="str">
        <f>IF(O1242='06A_Варіанти'!E1233,'06A_Варіанти'!E$1,IF(O1242='06A_Варіанти'!F1233,'06A_Варіанти'!F$1,IF(O1242='06A_Варіанти'!G1233,'06A_Варіанти'!G$1,IF(O1242='06A_Варіанти'!H1233,'06A_Варіанти'!H$1,IF(O1242='06A_Варіанти'!I1233,'06A_Варіанти'!I$1,IF(O1242='06A_Варіанти'!J1233,'06A_Варіанти'!J$1,IF(O1242='06A_Варіанти'!K1233,'06A_Варіанти'!K$1,IF(O1242='06A_Варіанти'!L1233,'06A_Варіанти'!L$1,IF(O1242='06A_Варіанти'!M1233,'06A_Варіанти'!M$1,IF(O1242='06A_Варіанти'!N1233,'06A_Варіанти'!N$1,IF(O1242='06A_Варіанти'!O1233,'06A_Варіанти'!O$1,IF(O1242='06A_Варіанти'!P1233,'06A_Варіанти'!P$1,IF(O1242='06A_Варіанти'!Q1233,'06A_Варіанти'!Q$1,IF(O1242='06A_Варіанти'!R1233,'06A_Варіанти'!R$1,"НЕМАЄ МАРШРУТУ"))))))))))))))</f>
        <v>DIRECT</v>
      </c>
      <c r="G1242" s="2" t="str">
        <f t="shared" si="133"/>
        <v>БЕЗ ЗМІН</v>
      </c>
      <c r="H1242" s="2">
        <f>IF(G1242="НЕМАЄ МАРШРУТУ",0,O1242-'06A_Варіанти'!T1233)</f>
        <v>0</v>
      </c>
      <c r="I1242" s="2">
        <f>IFERROR(INDEX('04_Потоки'!$E:$E,MATCH(A1242,'04_Потоки'!$A:$A,0)),0)</f>
        <v>2.2389999999999999</v>
      </c>
      <c r="J1242" s="2">
        <f t="shared" si="134"/>
        <v>1</v>
      </c>
      <c r="K1242" s="2">
        <f>IF(C1242="РЦК макси",0,2*'06A_Варіанти'!T1233*J1242)</f>
        <v>435.8</v>
      </c>
      <c r="L1242" s="2">
        <f t="shared" si="135"/>
        <v>435.8</v>
      </c>
      <c r="M1242" s="2">
        <f t="shared" si="136"/>
        <v>0</v>
      </c>
      <c r="N1242" s="9">
        <f t="shared" si="137"/>
        <v>0</v>
      </c>
      <c r="O1242" s="2">
        <f>MIN(IF('07A_Конструктор'!$D$5="Так",'06A_Варіанти'!E1233,1E+99),IF('07A_Конструктор'!$D$6="Так",'06A_Варіанти'!F1233,1E+99),IF('07A_Конструктор'!$D$7="Так",'06A_Варіанти'!G1233,1E+99),IF('07A_Конструктор'!$D$8="Так",'06A_Варіанти'!H1233,1E+99),IF('07A_Конструктор'!$D$9="Так",'06A_Варіанти'!I1233,1E+99),IF('07A_Конструктор'!$D$10="Так",'06A_Варіанти'!J1233,1E+99),IF('07A_Конструктор'!$D$11="Так",'06A_Варіанти'!K1233,1E+99),IF('07A_Конструктор'!$D$12="Так",'06A_Варіанти'!L1233,1E+99),IF('07A_Конструктор'!$D$13="Так",'06A_Варіанти'!M1233,1E+99),IF('07A_Конструктор'!$D$14="Так",'06A_Варіанти'!N1233,1E+99),IF('07A_Конструктор'!$D$15="Так",'06A_Варіанти'!O1233,1E+99),IF('07A_Конструктор'!$D$16="Так",'06A_Варіанти'!P1233,1E+99),IF('07A_Конструктор'!$D$17="Так",'06A_Варіанти'!Q1233,1E+99),IF('06A_Варіанти'!R1233="",1E+99,'06A_Варіанти'!R1233))</f>
        <v>217.9</v>
      </c>
      <c r="P1242" s="2" t="str">
        <f t="shared" si="138"/>
        <v>5 т</v>
      </c>
      <c r="Q1242" s="2">
        <f t="shared" si="139"/>
        <v>14</v>
      </c>
      <c r="R1242" s="2">
        <f>IF(OR(C1242="РЦК макси",C1242="РЦЧ SKU"),"SKU-потік",IFERROR(VLOOKUP(D1242,'02_РЦ'!$A$3:$I$7,5,FALSE),0))</f>
        <v>500</v>
      </c>
      <c r="S1242" s="2" t="str">
        <f>IF(OR(C1242="РЦК макси",C1242="РЦЧ SKU"),"Не рахується в ліміт",IFERROR(VLOOKUP(D1242,'02_РЦ'!$A$3:$I$7,9,FALSE),"Немає РЦ"))</f>
        <v>В межах</v>
      </c>
    </row>
    <row r="1243" spans="1:19">
      <c r="A1243" s="2" t="str">
        <f>'06A_Варіанти'!A1234</f>
        <v>BASE_3147</v>
      </c>
      <c r="B1243" s="2" t="str">
        <f>'06A_Варіанти'!B1234</f>
        <v>TT_3147</v>
      </c>
      <c r="C1243" s="2" t="str">
        <f>'06A_Варіанти'!D1234</f>
        <v>Основний</v>
      </c>
      <c r="D1243" s="2" t="str">
        <f>'06A_Варіанти'!C1234</f>
        <v>РЦВ</v>
      </c>
      <c r="E1243" s="2" t="str">
        <f>'06A_Варіанти'!S1234</f>
        <v>DIRECT</v>
      </c>
      <c r="F1243" s="2" t="str">
        <f>IF(O1243='06A_Варіанти'!E1234,'06A_Варіанти'!E$1,IF(O1243='06A_Варіанти'!F1234,'06A_Варіанти'!F$1,IF(O1243='06A_Варіанти'!G1234,'06A_Варіанти'!G$1,IF(O1243='06A_Варіанти'!H1234,'06A_Варіанти'!H$1,IF(O1243='06A_Варіанти'!I1234,'06A_Варіанти'!I$1,IF(O1243='06A_Варіанти'!J1234,'06A_Варіанти'!J$1,IF(O1243='06A_Варіанти'!K1234,'06A_Варіанти'!K$1,IF(O1243='06A_Варіанти'!L1234,'06A_Варіанти'!L$1,IF(O1243='06A_Варіанти'!M1234,'06A_Варіанти'!M$1,IF(O1243='06A_Варіанти'!N1234,'06A_Варіанти'!N$1,IF(O1243='06A_Варіанти'!O1234,'06A_Варіанти'!O$1,IF(O1243='06A_Варіанти'!P1234,'06A_Варіанти'!P$1,IF(O1243='06A_Варіанти'!Q1234,'06A_Варіанти'!Q$1,IF(O1243='06A_Варіанти'!R1234,'06A_Варіанти'!R$1,"НЕМАЄ МАРШРУТУ"))))))))))))))</f>
        <v>DIRECT</v>
      </c>
      <c r="G1243" s="2" t="str">
        <f t="shared" si="133"/>
        <v>БЕЗ ЗМІН</v>
      </c>
      <c r="H1243" s="2">
        <f>IF(G1243="НЕМАЄ МАРШРУТУ",0,O1243-'06A_Варіанти'!T1234)</f>
        <v>0</v>
      </c>
      <c r="I1243" s="2">
        <f>IFERROR(INDEX('04_Потоки'!$E:$E,MATCH(A1243,'04_Потоки'!$A:$A,0)),0)</f>
        <v>2.2389999999999999</v>
      </c>
      <c r="J1243" s="2">
        <f t="shared" si="134"/>
        <v>1</v>
      </c>
      <c r="K1243" s="2">
        <f>IF(C1243="РЦК макси",0,2*'06A_Варіанти'!T1234*J1243)</f>
        <v>42.2</v>
      </c>
      <c r="L1243" s="2">
        <f t="shared" si="135"/>
        <v>42.2</v>
      </c>
      <c r="M1243" s="2">
        <f t="shared" si="136"/>
        <v>0</v>
      </c>
      <c r="N1243" s="9">
        <f t="shared" si="137"/>
        <v>0</v>
      </c>
      <c r="O1243" s="2">
        <f>MIN(IF('07A_Конструктор'!$D$5="Так",'06A_Варіанти'!E1234,1E+99),IF('07A_Конструктор'!$D$6="Так",'06A_Варіанти'!F1234,1E+99),IF('07A_Конструктор'!$D$7="Так",'06A_Варіанти'!G1234,1E+99),IF('07A_Конструктор'!$D$8="Так",'06A_Варіанти'!H1234,1E+99),IF('07A_Конструктор'!$D$9="Так",'06A_Варіанти'!I1234,1E+99),IF('07A_Конструктор'!$D$10="Так",'06A_Варіанти'!J1234,1E+99),IF('07A_Конструктор'!$D$11="Так",'06A_Варіанти'!K1234,1E+99),IF('07A_Конструктор'!$D$12="Так",'06A_Варіанти'!L1234,1E+99),IF('07A_Конструктор'!$D$13="Так",'06A_Варіанти'!M1234,1E+99),IF('07A_Конструктор'!$D$14="Так",'06A_Варіанти'!N1234,1E+99),IF('07A_Конструктор'!$D$15="Так",'06A_Варіанти'!O1234,1E+99),IF('07A_Конструктор'!$D$16="Так",'06A_Варіанти'!P1234,1E+99),IF('07A_Конструктор'!$D$17="Так",'06A_Варіанти'!Q1234,1E+99),IF('06A_Варіанти'!R1234="",1E+99,'06A_Варіанти'!R1234))</f>
        <v>21.1</v>
      </c>
      <c r="P1243" s="2" t="str">
        <f t="shared" si="138"/>
        <v>5 т</v>
      </c>
      <c r="Q1243" s="2">
        <f t="shared" si="139"/>
        <v>14</v>
      </c>
      <c r="R1243" s="2">
        <f>IF(OR(C1243="РЦК макси",C1243="РЦЧ SKU"),"SKU-потік",IFERROR(VLOOKUP(D1243,'02_РЦ'!$A$3:$I$7,5,FALSE),0))</f>
        <v>500</v>
      </c>
      <c r="S1243" s="2" t="str">
        <f>IF(OR(C1243="РЦК макси",C1243="РЦЧ SKU"),"Не рахується в ліміт",IFERROR(VLOOKUP(D1243,'02_РЦ'!$A$3:$I$7,9,FALSE),"Немає РЦ"))</f>
        <v>В межах</v>
      </c>
    </row>
    <row r="1244" spans="1:19">
      <c r="A1244" s="2" t="str">
        <f>'06A_Варіанти'!A1235</f>
        <v>BASE_3171</v>
      </c>
      <c r="B1244" s="2" t="str">
        <f>'06A_Варіанти'!B1235</f>
        <v>TT_3171</v>
      </c>
      <c r="C1244" s="2" t="str">
        <f>'06A_Варіанти'!D1235</f>
        <v>Основний</v>
      </c>
      <c r="D1244" s="2" t="str">
        <f>'06A_Варіанти'!C1235</f>
        <v>РЦВ</v>
      </c>
      <c r="E1244" s="2" t="str">
        <f>'06A_Варіанти'!S1235</f>
        <v>DIRECT</v>
      </c>
      <c r="F1244" s="2" t="str">
        <f>IF(O1244='06A_Варіанти'!E1235,'06A_Варіанти'!E$1,IF(O1244='06A_Варіанти'!F1235,'06A_Варіанти'!F$1,IF(O1244='06A_Варіанти'!G1235,'06A_Варіанти'!G$1,IF(O1244='06A_Варіанти'!H1235,'06A_Варіанти'!H$1,IF(O1244='06A_Варіанти'!I1235,'06A_Варіанти'!I$1,IF(O1244='06A_Варіанти'!J1235,'06A_Варіанти'!J$1,IF(O1244='06A_Варіанти'!K1235,'06A_Варіанти'!K$1,IF(O1244='06A_Варіанти'!L1235,'06A_Варіанти'!L$1,IF(O1244='06A_Варіанти'!M1235,'06A_Варіанти'!M$1,IF(O1244='06A_Варіанти'!N1235,'06A_Варіанти'!N$1,IF(O1244='06A_Варіанти'!O1235,'06A_Варіанти'!O$1,IF(O1244='06A_Варіанти'!P1235,'06A_Варіанти'!P$1,IF(O1244='06A_Варіанти'!Q1235,'06A_Варіанти'!Q$1,IF(O1244='06A_Варіанти'!R1235,'06A_Варіанти'!R$1,"НЕМАЄ МАРШРУТУ"))))))))))))))</f>
        <v>DIRECT</v>
      </c>
      <c r="G1244" s="2" t="str">
        <f t="shared" si="133"/>
        <v>БЕЗ ЗМІН</v>
      </c>
      <c r="H1244" s="2">
        <f>IF(G1244="НЕМАЄ МАРШРУТУ",0,O1244-'06A_Варіанти'!T1235)</f>
        <v>0</v>
      </c>
      <c r="I1244" s="2">
        <f>IFERROR(INDEX('04_Потоки'!$E:$E,MATCH(A1244,'04_Потоки'!$A:$A,0)),0)</f>
        <v>2.2389999999999999</v>
      </c>
      <c r="J1244" s="2">
        <f t="shared" si="134"/>
        <v>1</v>
      </c>
      <c r="K1244" s="2">
        <f>IF(C1244="РЦК макси",0,2*'06A_Варіанти'!T1235*J1244)</f>
        <v>847.8</v>
      </c>
      <c r="L1244" s="2">
        <f t="shared" si="135"/>
        <v>847.8</v>
      </c>
      <c r="M1244" s="2">
        <f t="shared" si="136"/>
        <v>0</v>
      </c>
      <c r="N1244" s="9">
        <f t="shared" si="137"/>
        <v>0</v>
      </c>
      <c r="O1244" s="2">
        <f>MIN(IF('07A_Конструктор'!$D$5="Так",'06A_Варіанти'!E1235,1E+99),IF('07A_Конструктор'!$D$6="Так",'06A_Варіанти'!F1235,1E+99),IF('07A_Конструктор'!$D$7="Так",'06A_Варіанти'!G1235,1E+99),IF('07A_Конструктор'!$D$8="Так",'06A_Варіанти'!H1235,1E+99),IF('07A_Конструктор'!$D$9="Так",'06A_Варіанти'!I1235,1E+99),IF('07A_Конструктор'!$D$10="Так",'06A_Варіанти'!J1235,1E+99),IF('07A_Конструктор'!$D$11="Так",'06A_Варіанти'!K1235,1E+99),IF('07A_Конструктор'!$D$12="Так",'06A_Варіанти'!L1235,1E+99),IF('07A_Конструктор'!$D$13="Так",'06A_Варіанти'!M1235,1E+99),IF('07A_Конструктор'!$D$14="Так",'06A_Варіанти'!N1235,1E+99),IF('07A_Конструктор'!$D$15="Так",'06A_Варіанти'!O1235,1E+99),IF('07A_Конструктор'!$D$16="Так",'06A_Варіанти'!P1235,1E+99),IF('07A_Конструктор'!$D$17="Так",'06A_Варіанти'!Q1235,1E+99),IF('06A_Варіанти'!R1235="",1E+99,'06A_Варіанти'!R1235))</f>
        <v>423.9</v>
      </c>
      <c r="P1244" s="2" t="str">
        <f t="shared" si="138"/>
        <v>5 т</v>
      </c>
      <c r="Q1244" s="2">
        <f t="shared" si="139"/>
        <v>14</v>
      </c>
      <c r="R1244" s="2">
        <f>IF(OR(C1244="РЦК макси",C1244="РЦЧ SKU"),"SKU-потік",IFERROR(VLOOKUP(D1244,'02_РЦ'!$A$3:$I$7,5,FALSE),0))</f>
        <v>500</v>
      </c>
      <c r="S1244" s="2" t="str">
        <f>IF(OR(C1244="РЦК макси",C1244="РЦЧ SKU"),"Не рахується в ліміт",IFERROR(VLOOKUP(D1244,'02_РЦ'!$A$3:$I$7,9,FALSE),"Немає РЦ"))</f>
        <v>В межах</v>
      </c>
    </row>
    <row r="1245" spans="1:19">
      <c r="A1245" s="2" t="str">
        <f>'06A_Варіанти'!A1236</f>
        <v>BASE_3175</v>
      </c>
      <c r="B1245" s="2" t="str">
        <f>'06A_Варіанти'!B1236</f>
        <v>TT_3175</v>
      </c>
      <c r="C1245" s="2" t="str">
        <f>'06A_Варіанти'!D1236</f>
        <v>Основний</v>
      </c>
      <c r="D1245" s="2" t="str">
        <f>'06A_Варіанти'!C1236</f>
        <v>РЦВ</v>
      </c>
      <c r="E1245" s="2" t="str">
        <f>'06A_Варіанти'!S1236</f>
        <v>DIRECT</v>
      </c>
      <c r="F1245" s="2" t="str">
        <f>IF(O1245='06A_Варіанти'!E1236,'06A_Варіанти'!E$1,IF(O1245='06A_Варіанти'!F1236,'06A_Варіанти'!F$1,IF(O1245='06A_Варіанти'!G1236,'06A_Варіанти'!G$1,IF(O1245='06A_Варіанти'!H1236,'06A_Варіанти'!H$1,IF(O1245='06A_Варіанти'!I1236,'06A_Варіанти'!I$1,IF(O1245='06A_Варіанти'!J1236,'06A_Варіанти'!J$1,IF(O1245='06A_Варіанти'!K1236,'06A_Варіанти'!K$1,IF(O1245='06A_Варіанти'!L1236,'06A_Варіанти'!L$1,IF(O1245='06A_Варіанти'!M1236,'06A_Варіанти'!M$1,IF(O1245='06A_Варіанти'!N1236,'06A_Варіанти'!N$1,IF(O1245='06A_Варіанти'!O1236,'06A_Варіанти'!O$1,IF(O1245='06A_Варіанти'!P1236,'06A_Варіанти'!P$1,IF(O1245='06A_Варіанти'!Q1236,'06A_Варіанти'!Q$1,IF(O1245='06A_Варіанти'!R1236,'06A_Варіанти'!R$1,"НЕМАЄ МАРШРУТУ"))))))))))))))</f>
        <v>DIRECT</v>
      </c>
      <c r="G1245" s="2" t="str">
        <f t="shared" si="133"/>
        <v>БЕЗ ЗМІН</v>
      </c>
      <c r="H1245" s="2">
        <f>IF(G1245="НЕМАЄ МАРШРУТУ",0,O1245-'06A_Варіанти'!T1236)</f>
        <v>0</v>
      </c>
      <c r="I1245" s="2">
        <f>IFERROR(INDEX('04_Потоки'!$E:$E,MATCH(A1245,'04_Потоки'!$A:$A,0)),0)</f>
        <v>2.2389999999999999</v>
      </c>
      <c r="J1245" s="2">
        <f t="shared" si="134"/>
        <v>1</v>
      </c>
      <c r="K1245" s="2">
        <f>IF(C1245="РЦК макси",0,2*'06A_Варіанти'!T1236*J1245)</f>
        <v>455.4</v>
      </c>
      <c r="L1245" s="2">
        <f t="shared" si="135"/>
        <v>455.4</v>
      </c>
      <c r="M1245" s="2">
        <f t="shared" si="136"/>
        <v>0</v>
      </c>
      <c r="N1245" s="9">
        <f t="shared" si="137"/>
        <v>0</v>
      </c>
      <c r="O1245" s="2">
        <f>MIN(IF('07A_Конструктор'!$D$5="Так",'06A_Варіанти'!E1236,1E+99),IF('07A_Конструктор'!$D$6="Так",'06A_Варіанти'!F1236,1E+99),IF('07A_Конструктор'!$D$7="Так",'06A_Варіанти'!G1236,1E+99),IF('07A_Конструктор'!$D$8="Так",'06A_Варіанти'!H1236,1E+99),IF('07A_Конструктор'!$D$9="Так",'06A_Варіанти'!I1236,1E+99),IF('07A_Конструктор'!$D$10="Так",'06A_Варіанти'!J1236,1E+99),IF('07A_Конструктор'!$D$11="Так",'06A_Варіанти'!K1236,1E+99),IF('07A_Конструктор'!$D$12="Так",'06A_Варіанти'!L1236,1E+99),IF('07A_Конструктор'!$D$13="Так",'06A_Варіанти'!M1236,1E+99),IF('07A_Конструктор'!$D$14="Так",'06A_Варіанти'!N1236,1E+99),IF('07A_Конструктор'!$D$15="Так",'06A_Варіанти'!O1236,1E+99),IF('07A_Конструктор'!$D$16="Так",'06A_Варіанти'!P1236,1E+99),IF('07A_Конструктор'!$D$17="Так",'06A_Варіанти'!Q1236,1E+99),IF('06A_Варіанти'!R1236="",1E+99,'06A_Варіанти'!R1236))</f>
        <v>227.7</v>
      </c>
      <c r="P1245" s="2" t="str">
        <f t="shared" si="138"/>
        <v>5 т</v>
      </c>
      <c r="Q1245" s="2">
        <f t="shared" si="139"/>
        <v>14</v>
      </c>
      <c r="R1245" s="2">
        <f>IF(OR(C1245="РЦК макси",C1245="РЦЧ SKU"),"SKU-потік",IFERROR(VLOOKUP(D1245,'02_РЦ'!$A$3:$I$7,5,FALSE),0))</f>
        <v>500</v>
      </c>
      <c r="S1245" s="2" t="str">
        <f>IF(OR(C1245="РЦК макси",C1245="РЦЧ SKU"),"Не рахується в ліміт",IFERROR(VLOOKUP(D1245,'02_РЦ'!$A$3:$I$7,9,FALSE),"Немає РЦ"))</f>
        <v>В межах</v>
      </c>
    </row>
    <row r="1246" spans="1:19">
      <c r="A1246" s="2" t="str">
        <f>'06A_Варіанти'!A1237</f>
        <v>BASE_3176</v>
      </c>
      <c r="B1246" s="2" t="str">
        <f>'06A_Варіанти'!B1237</f>
        <v>TT_3176</v>
      </c>
      <c r="C1246" s="2" t="str">
        <f>'06A_Варіанти'!D1237</f>
        <v>Основний</v>
      </c>
      <c r="D1246" s="2" t="str">
        <f>'06A_Варіанти'!C1237</f>
        <v>РЦВ</v>
      </c>
      <c r="E1246" s="2" t="str">
        <f>'06A_Варіанти'!S1237</f>
        <v>DIRECT</v>
      </c>
      <c r="F1246" s="2" t="str">
        <f>IF(O1246='06A_Варіанти'!E1237,'06A_Варіанти'!E$1,IF(O1246='06A_Варіанти'!F1237,'06A_Варіанти'!F$1,IF(O1246='06A_Варіанти'!G1237,'06A_Варіанти'!G$1,IF(O1246='06A_Варіанти'!H1237,'06A_Варіанти'!H$1,IF(O1246='06A_Варіанти'!I1237,'06A_Варіанти'!I$1,IF(O1246='06A_Варіанти'!J1237,'06A_Варіанти'!J$1,IF(O1246='06A_Варіанти'!K1237,'06A_Варіанти'!K$1,IF(O1246='06A_Варіанти'!L1237,'06A_Варіанти'!L$1,IF(O1246='06A_Варіанти'!M1237,'06A_Варіанти'!M$1,IF(O1246='06A_Варіанти'!N1237,'06A_Варіанти'!N$1,IF(O1246='06A_Варіанти'!O1237,'06A_Варіанти'!O$1,IF(O1246='06A_Варіанти'!P1237,'06A_Варіанти'!P$1,IF(O1246='06A_Варіанти'!Q1237,'06A_Варіанти'!Q$1,IF(O1246='06A_Варіанти'!R1237,'06A_Варіанти'!R$1,"НЕМАЄ МАРШРУТУ"))))))))))))))</f>
        <v>DIRECT</v>
      </c>
      <c r="G1246" s="2" t="str">
        <f t="shared" si="133"/>
        <v>БЕЗ ЗМІН</v>
      </c>
      <c r="H1246" s="2">
        <f>IF(G1246="НЕМАЄ МАРШРУТУ",0,O1246-'06A_Варіанти'!T1237)</f>
        <v>0</v>
      </c>
      <c r="I1246" s="2">
        <f>IFERROR(INDEX('04_Потоки'!$E:$E,MATCH(A1246,'04_Потоки'!$A:$A,0)),0)</f>
        <v>2.2389999999999999</v>
      </c>
      <c r="J1246" s="2">
        <f t="shared" si="134"/>
        <v>1</v>
      </c>
      <c r="K1246" s="2">
        <f>IF(C1246="РЦК макси",0,2*'06A_Варіанти'!T1237*J1246)</f>
        <v>813.4</v>
      </c>
      <c r="L1246" s="2">
        <f t="shared" si="135"/>
        <v>813.4</v>
      </c>
      <c r="M1246" s="2">
        <f t="shared" si="136"/>
        <v>0</v>
      </c>
      <c r="N1246" s="9">
        <f t="shared" si="137"/>
        <v>0</v>
      </c>
      <c r="O1246" s="2">
        <f>MIN(IF('07A_Конструктор'!$D$5="Так",'06A_Варіанти'!E1237,1E+99),IF('07A_Конструктор'!$D$6="Так",'06A_Варіанти'!F1237,1E+99),IF('07A_Конструктор'!$D$7="Так",'06A_Варіанти'!G1237,1E+99),IF('07A_Конструктор'!$D$8="Так",'06A_Варіанти'!H1237,1E+99),IF('07A_Конструктор'!$D$9="Так",'06A_Варіанти'!I1237,1E+99),IF('07A_Конструктор'!$D$10="Так",'06A_Варіанти'!J1237,1E+99),IF('07A_Конструктор'!$D$11="Так",'06A_Варіанти'!K1237,1E+99),IF('07A_Конструктор'!$D$12="Так",'06A_Варіанти'!L1237,1E+99),IF('07A_Конструктор'!$D$13="Так",'06A_Варіанти'!M1237,1E+99),IF('07A_Конструктор'!$D$14="Так",'06A_Варіанти'!N1237,1E+99),IF('07A_Конструктор'!$D$15="Так",'06A_Варіанти'!O1237,1E+99),IF('07A_Конструктор'!$D$16="Так",'06A_Варіанти'!P1237,1E+99),IF('07A_Конструктор'!$D$17="Так",'06A_Варіанти'!Q1237,1E+99),IF('06A_Варіанти'!R1237="",1E+99,'06A_Варіанти'!R1237))</f>
        <v>406.7</v>
      </c>
      <c r="P1246" s="2" t="str">
        <f t="shared" si="138"/>
        <v>5 т</v>
      </c>
      <c r="Q1246" s="2">
        <f t="shared" si="139"/>
        <v>14</v>
      </c>
      <c r="R1246" s="2">
        <f>IF(OR(C1246="РЦК макси",C1246="РЦЧ SKU"),"SKU-потік",IFERROR(VLOOKUP(D1246,'02_РЦ'!$A$3:$I$7,5,FALSE),0))</f>
        <v>500</v>
      </c>
      <c r="S1246" s="2" t="str">
        <f>IF(OR(C1246="РЦК макси",C1246="РЦЧ SKU"),"Не рахується в ліміт",IFERROR(VLOOKUP(D1246,'02_РЦ'!$A$3:$I$7,9,FALSE),"Немає РЦ"))</f>
        <v>В межах</v>
      </c>
    </row>
    <row r="1247" spans="1:19">
      <c r="A1247" s="2" t="str">
        <f>'06A_Варіанти'!A1238</f>
        <v>BASE_3177</v>
      </c>
      <c r="B1247" s="2" t="str">
        <f>'06A_Варіанти'!B1238</f>
        <v>TT_3177</v>
      </c>
      <c r="C1247" s="2" t="str">
        <f>'06A_Варіанти'!D1238</f>
        <v>Основний</v>
      </c>
      <c r="D1247" s="2" t="str">
        <f>'06A_Варіанти'!C1238</f>
        <v>РЦВ</v>
      </c>
      <c r="E1247" s="2" t="str">
        <f>'06A_Варіанти'!S1238</f>
        <v>DIRECT</v>
      </c>
      <c r="F1247" s="2" t="str">
        <f>IF(O1247='06A_Варіанти'!E1238,'06A_Варіанти'!E$1,IF(O1247='06A_Варіанти'!F1238,'06A_Варіанти'!F$1,IF(O1247='06A_Варіанти'!G1238,'06A_Варіанти'!G$1,IF(O1247='06A_Варіанти'!H1238,'06A_Варіанти'!H$1,IF(O1247='06A_Варіанти'!I1238,'06A_Варіанти'!I$1,IF(O1247='06A_Варіанти'!J1238,'06A_Варіанти'!J$1,IF(O1247='06A_Варіанти'!K1238,'06A_Варіанти'!K$1,IF(O1247='06A_Варіанти'!L1238,'06A_Варіанти'!L$1,IF(O1247='06A_Варіанти'!M1238,'06A_Варіанти'!M$1,IF(O1247='06A_Варіанти'!N1238,'06A_Варіанти'!N$1,IF(O1247='06A_Варіанти'!O1238,'06A_Варіанти'!O$1,IF(O1247='06A_Варіанти'!P1238,'06A_Варіанти'!P$1,IF(O1247='06A_Варіанти'!Q1238,'06A_Варіанти'!Q$1,IF(O1247='06A_Варіанти'!R1238,'06A_Варіанти'!R$1,"НЕМАЄ МАРШРУТУ"))))))))))))))</f>
        <v>DIRECT</v>
      </c>
      <c r="G1247" s="2" t="str">
        <f t="shared" si="133"/>
        <v>БЕЗ ЗМІН</v>
      </c>
      <c r="H1247" s="2">
        <f>IF(G1247="НЕМАЄ МАРШРУТУ",0,O1247-'06A_Варіанти'!T1238)</f>
        <v>0</v>
      </c>
      <c r="I1247" s="2">
        <f>IFERROR(INDEX('04_Потоки'!$E:$E,MATCH(A1247,'04_Потоки'!$A:$A,0)),0)</f>
        <v>2.2389999999999999</v>
      </c>
      <c r="J1247" s="2">
        <f t="shared" si="134"/>
        <v>1</v>
      </c>
      <c r="K1247" s="2">
        <f>IF(C1247="РЦК макси",0,2*'06A_Варіанти'!T1238*J1247)</f>
        <v>836</v>
      </c>
      <c r="L1247" s="2">
        <f t="shared" si="135"/>
        <v>836</v>
      </c>
      <c r="M1247" s="2">
        <f t="shared" si="136"/>
        <v>0</v>
      </c>
      <c r="N1247" s="9">
        <f t="shared" si="137"/>
        <v>0</v>
      </c>
      <c r="O1247" s="2">
        <f>MIN(IF('07A_Конструктор'!$D$5="Так",'06A_Варіанти'!E1238,1E+99),IF('07A_Конструктор'!$D$6="Так",'06A_Варіанти'!F1238,1E+99),IF('07A_Конструктор'!$D$7="Так",'06A_Варіанти'!G1238,1E+99),IF('07A_Конструктор'!$D$8="Так",'06A_Варіанти'!H1238,1E+99),IF('07A_Конструктор'!$D$9="Так",'06A_Варіанти'!I1238,1E+99),IF('07A_Конструктор'!$D$10="Так",'06A_Варіанти'!J1238,1E+99),IF('07A_Конструктор'!$D$11="Так",'06A_Варіанти'!K1238,1E+99),IF('07A_Конструктор'!$D$12="Так",'06A_Варіанти'!L1238,1E+99),IF('07A_Конструктор'!$D$13="Так",'06A_Варіанти'!M1238,1E+99),IF('07A_Конструктор'!$D$14="Так",'06A_Варіанти'!N1238,1E+99),IF('07A_Конструктор'!$D$15="Так",'06A_Варіанти'!O1238,1E+99),IF('07A_Конструктор'!$D$16="Так",'06A_Варіанти'!P1238,1E+99),IF('07A_Конструктор'!$D$17="Так",'06A_Варіанти'!Q1238,1E+99),IF('06A_Варіанти'!R1238="",1E+99,'06A_Варіанти'!R1238))</f>
        <v>418</v>
      </c>
      <c r="P1247" s="2" t="str">
        <f t="shared" si="138"/>
        <v>5 т</v>
      </c>
      <c r="Q1247" s="2">
        <f t="shared" si="139"/>
        <v>14</v>
      </c>
      <c r="R1247" s="2">
        <f>IF(OR(C1247="РЦК макси",C1247="РЦЧ SKU"),"SKU-потік",IFERROR(VLOOKUP(D1247,'02_РЦ'!$A$3:$I$7,5,FALSE),0))</f>
        <v>500</v>
      </c>
      <c r="S1247" s="2" t="str">
        <f>IF(OR(C1247="РЦК макси",C1247="РЦЧ SKU"),"Не рахується в ліміт",IFERROR(VLOOKUP(D1247,'02_РЦ'!$A$3:$I$7,9,FALSE),"Немає РЦ"))</f>
        <v>В межах</v>
      </c>
    </row>
    <row r="1248" spans="1:19">
      <c r="A1248" s="2" t="str">
        <f>'06A_Варіанти'!A1239</f>
        <v>BASE_3179</v>
      </c>
      <c r="B1248" s="2" t="str">
        <f>'06A_Варіанти'!B1239</f>
        <v>TT_3179</v>
      </c>
      <c r="C1248" s="2" t="str">
        <f>'06A_Варіанти'!D1239</f>
        <v>Основний</v>
      </c>
      <c r="D1248" s="2" t="str">
        <f>'06A_Варіанти'!C1239</f>
        <v>РЦВ</v>
      </c>
      <c r="E1248" s="2" t="str">
        <f>'06A_Варіанти'!S1239</f>
        <v>DIRECT</v>
      </c>
      <c r="F1248" s="2" t="str">
        <f>IF(O1248='06A_Варіанти'!E1239,'06A_Варіанти'!E$1,IF(O1248='06A_Варіанти'!F1239,'06A_Варіанти'!F$1,IF(O1248='06A_Варіанти'!G1239,'06A_Варіанти'!G$1,IF(O1248='06A_Варіанти'!H1239,'06A_Варіанти'!H$1,IF(O1248='06A_Варіанти'!I1239,'06A_Варіанти'!I$1,IF(O1248='06A_Варіанти'!J1239,'06A_Варіанти'!J$1,IF(O1248='06A_Варіанти'!K1239,'06A_Варіанти'!K$1,IF(O1248='06A_Варіанти'!L1239,'06A_Варіанти'!L$1,IF(O1248='06A_Варіанти'!M1239,'06A_Варіанти'!M$1,IF(O1248='06A_Варіанти'!N1239,'06A_Варіанти'!N$1,IF(O1248='06A_Варіанти'!O1239,'06A_Варіанти'!O$1,IF(O1248='06A_Варіанти'!P1239,'06A_Варіанти'!P$1,IF(O1248='06A_Варіанти'!Q1239,'06A_Варіанти'!Q$1,IF(O1248='06A_Варіанти'!R1239,'06A_Варіанти'!R$1,"НЕМАЄ МАРШРУТУ"))))))))))))))</f>
        <v>DIRECT</v>
      </c>
      <c r="G1248" s="2" t="str">
        <f t="shared" si="133"/>
        <v>БЕЗ ЗМІН</v>
      </c>
      <c r="H1248" s="2">
        <f>IF(G1248="НЕМАЄ МАРШРУТУ",0,O1248-'06A_Варіанти'!T1239)</f>
        <v>0</v>
      </c>
      <c r="I1248" s="2">
        <f>IFERROR(INDEX('04_Потоки'!$E:$E,MATCH(A1248,'04_Потоки'!$A:$A,0)),0)</f>
        <v>2.2389999999999999</v>
      </c>
      <c r="J1248" s="2">
        <f t="shared" si="134"/>
        <v>1</v>
      </c>
      <c r="K1248" s="2">
        <f>IF(C1248="РЦК макси",0,2*'06A_Варіанти'!T1239*J1248)</f>
        <v>586.6</v>
      </c>
      <c r="L1248" s="2">
        <f t="shared" si="135"/>
        <v>586.6</v>
      </c>
      <c r="M1248" s="2">
        <f t="shared" si="136"/>
        <v>0</v>
      </c>
      <c r="N1248" s="9">
        <f t="shared" si="137"/>
        <v>0</v>
      </c>
      <c r="O1248" s="2">
        <f>MIN(IF('07A_Конструктор'!$D$5="Так",'06A_Варіанти'!E1239,1E+99),IF('07A_Конструктор'!$D$6="Так",'06A_Варіанти'!F1239,1E+99),IF('07A_Конструктор'!$D$7="Так",'06A_Варіанти'!G1239,1E+99),IF('07A_Конструктор'!$D$8="Так",'06A_Варіанти'!H1239,1E+99),IF('07A_Конструктор'!$D$9="Так",'06A_Варіанти'!I1239,1E+99),IF('07A_Конструктор'!$D$10="Так",'06A_Варіанти'!J1239,1E+99),IF('07A_Конструктор'!$D$11="Так",'06A_Варіанти'!K1239,1E+99),IF('07A_Конструктор'!$D$12="Так",'06A_Варіанти'!L1239,1E+99),IF('07A_Конструктор'!$D$13="Так",'06A_Варіанти'!M1239,1E+99),IF('07A_Конструктор'!$D$14="Так",'06A_Варіанти'!N1239,1E+99),IF('07A_Конструктор'!$D$15="Так",'06A_Варіанти'!O1239,1E+99),IF('07A_Конструктор'!$D$16="Так",'06A_Варіанти'!P1239,1E+99),IF('07A_Конструктор'!$D$17="Так",'06A_Варіанти'!Q1239,1E+99),IF('06A_Варіанти'!R1239="",1E+99,'06A_Варіанти'!R1239))</f>
        <v>293.3</v>
      </c>
      <c r="P1248" s="2" t="str">
        <f t="shared" si="138"/>
        <v>5 т</v>
      </c>
      <c r="Q1248" s="2">
        <f t="shared" si="139"/>
        <v>14</v>
      </c>
      <c r="R1248" s="2">
        <f>IF(OR(C1248="РЦК макси",C1248="РЦЧ SKU"),"SKU-потік",IFERROR(VLOOKUP(D1248,'02_РЦ'!$A$3:$I$7,5,FALSE),0))</f>
        <v>500</v>
      </c>
      <c r="S1248" s="2" t="str">
        <f>IF(OR(C1248="РЦК макси",C1248="РЦЧ SKU"),"Не рахується в ліміт",IFERROR(VLOOKUP(D1248,'02_РЦ'!$A$3:$I$7,9,FALSE),"Немає РЦ"))</f>
        <v>В межах</v>
      </c>
    </row>
    <row r="1249" spans="1:19">
      <c r="A1249" s="2" t="str">
        <f>'06A_Варіанти'!A1240</f>
        <v>BASE_3181</v>
      </c>
      <c r="B1249" s="2" t="str">
        <f>'06A_Варіанти'!B1240</f>
        <v>TT_3181</v>
      </c>
      <c r="C1249" s="2" t="str">
        <f>'06A_Варіанти'!D1240</f>
        <v>Основний</v>
      </c>
      <c r="D1249" s="2" t="str">
        <f>'06A_Варіанти'!C1240</f>
        <v>РЦВ</v>
      </c>
      <c r="E1249" s="2" t="str">
        <f>'06A_Варіанти'!S1240</f>
        <v>DIRECT</v>
      </c>
      <c r="F1249" s="2" t="str">
        <f>IF(O1249='06A_Варіанти'!E1240,'06A_Варіанти'!E$1,IF(O1249='06A_Варіанти'!F1240,'06A_Варіанти'!F$1,IF(O1249='06A_Варіанти'!G1240,'06A_Варіанти'!G$1,IF(O1249='06A_Варіанти'!H1240,'06A_Варіанти'!H$1,IF(O1249='06A_Варіанти'!I1240,'06A_Варіанти'!I$1,IF(O1249='06A_Варіанти'!J1240,'06A_Варіанти'!J$1,IF(O1249='06A_Варіанти'!K1240,'06A_Варіанти'!K$1,IF(O1249='06A_Варіанти'!L1240,'06A_Варіанти'!L$1,IF(O1249='06A_Варіанти'!M1240,'06A_Варіанти'!M$1,IF(O1249='06A_Варіанти'!N1240,'06A_Варіанти'!N$1,IF(O1249='06A_Варіанти'!O1240,'06A_Варіанти'!O$1,IF(O1249='06A_Варіанти'!P1240,'06A_Варіанти'!P$1,IF(O1249='06A_Варіанти'!Q1240,'06A_Варіанти'!Q$1,IF(O1249='06A_Варіанти'!R1240,'06A_Варіанти'!R$1,"НЕМАЄ МАРШРУТУ"))))))))))))))</f>
        <v>DIRECT</v>
      </c>
      <c r="G1249" s="2" t="str">
        <f t="shared" si="133"/>
        <v>БЕЗ ЗМІН</v>
      </c>
      <c r="H1249" s="2">
        <f>IF(G1249="НЕМАЄ МАРШРУТУ",0,O1249-'06A_Варіанти'!T1240)</f>
        <v>0</v>
      </c>
      <c r="I1249" s="2">
        <f>IFERROR(INDEX('04_Потоки'!$E:$E,MATCH(A1249,'04_Потоки'!$A:$A,0)),0)</f>
        <v>2.2389999999999999</v>
      </c>
      <c r="J1249" s="2">
        <f t="shared" si="134"/>
        <v>1</v>
      </c>
      <c r="K1249" s="2">
        <f>IF(C1249="РЦК макси",0,2*'06A_Варіанти'!T1240*J1249)</f>
        <v>862.4</v>
      </c>
      <c r="L1249" s="2">
        <f t="shared" si="135"/>
        <v>862.4</v>
      </c>
      <c r="M1249" s="2">
        <f t="shared" si="136"/>
        <v>0</v>
      </c>
      <c r="N1249" s="9">
        <f t="shared" si="137"/>
        <v>0</v>
      </c>
      <c r="O1249" s="2">
        <f>MIN(IF('07A_Конструктор'!$D$5="Так",'06A_Варіанти'!E1240,1E+99),IF('07A_Конструктор'!$D$6="Так",'06A_Варіанти'!F1240,1E+99),IF('07A_Конструктор'!$D$7="Так",'06A_Варіанти'!G1240,1E+99),IF('07A_Конструктор'!$D$8="Так",'06A_Варіанти'!H1240,1E+99),IF('07A_Конструктор'!$D$9="Так",'06A_Варіанти'!I1240,1E+99),IF('07A_Конструктор'!$D$10="Так",'06A_Варіанти'!J1240,1E+99),IF('07A_Конструктор'!$D$11="Так",'06A_Варіанти'!K1240,1E+99),IF('07A_Конструктор'!$D$12="Так",'06A_Варіанти'!L1240,1E+99),IF('07A_Конструктор'!$D$13="Так",'06A_Варіанти'!M1240,1E+99),IF('07A_Конструктор'!$D$14="Так",'06A_Варіанти'!N1240,1E+99),IF('07A_Конструктор'!$D$15="Так",'06A_Варіанти'!O1240,1E+99),IF('07A_Конструктор'!$D$16="Так",'06A_Варіанти'!P1240,1E+99),IF('07A_Конструктор'!$D$17="Так",'06A_Варіанти'!Q1240,1E+99),IF('06A_Варіанти'!R1240="",1E+99,'06A_Варіанти'!R1240))</f>
        <v>431.2</v>
      </c>
      <c r="P1249" s="2" t="str">
        <f t="shared" si="138"/>
        <v>5 т</v>
      </c>
      <c r="Q1249" s="2">
        <f t="shared" si="139"/>
        <v>14</v>
      </c>
      <c r="R1249" s="2">
        <f>IF(OR(C1249="РЦК макси",C1249="РЦЧ SKU"),"SKU-потік",IFERROR(VLOOKUP(D1249,'02_РЦ'!$A$3:$I$7,5,FALSE),0))</f>
        <v>500</v>
      </c>
      <c r="S1249" s="2" t="str">
        <f>IF(OR(C1249="РЦК макси",C1249="РЦЧ SKU"),"Не рахується в ліміт",IFERROR(VLOOKUP(D1249,'02_РЦ'!$A$3:$I$7,9,FALSE),"Немає РЦ"))</f>
        <v>В межах</v>
      </c>
    </row>
    <row r="1250" spans="1:19">
      <c r="A1250" s="2" t="str">
        <f>'06A_Варіанти'!A1241</f>
        <v>BASE_3182</v>
      </c>
      <c r="B1250" s="2" t="str">
        <f>'06A_Варіанти'!B1241</f>
        <v>TT_3182</v>
      </c>
      <c r="C1250" s="2" t="str">
        <f>'06A_Варіанти'!D1241</f>
        <v>Основний</v>
      </c>
      <c r="D1250" s="2" t="str">
        <f>'06A_Варіанти'!C1241</f>
        <v>РЦВ</v>
      </c>
      <c r="E1250" s="2" t="str">
        <f>'06A_Варіанти'!S1241</f>
        <v>DIRECT</v>
      </c>
      <c r="F1250" s="2" t="str">
        <f>IF(O1250='06A_Варіанти'!E1241,'06A_Варіанти'!E$1,IF(O1250='06A_Варіанти'!F1241,'06A_Варіанти'!F$1,IF(O1250='06A_Варіанти'!G1241,'06A_Варіанти'!G$1,IF(O1250='06A_Варіанти'!H1241,'06A_Варіанти'!H$1,IF(O1250='06A_Варіанти'!I1241,'06A_Варіанти'!I$1,IF(O1250='06A_Варіанти'!J1241,'06A_Варіанти'!J$1,IF(O1250='06A_Варіанти'!K1241,'06A_Варіанти'!K$1,IF(O1250='06A_Варіанти'!L1241,'06A_Варіанти'!L$1,IF(O1250='06A_Варіанти'!M1241,'06A_Варіанти'!M$1,IF(O1250='06A_Варіанти'!N1241,'06A_Варіанти'!N$1,IF(O1250='06A_Варіанти'!O1241,'06A_Варіанти'!O$1,IF(O1250='06A_Варіанти'!P1241,'06A_Варіанти'!P$1,IF(O1250='06A_Варіанти'!Q1241,'06A_Варіанти'!Q$1,IF(O1250='06A_Варіанти'!R1241,'06A_Варіанти'!R$1,"НЕМАЄ МАРШРУТУ"))))))))))))))</f>
        <v>DIRECT</v>
      </c>
      <c r="G1250" s="2" t="str">
        <f t="shared" si="133"/>
        <v>БЕЗ ЗМІН</v>
      </c>
      <c r="H1250" s="2">
        <f>IF(G1250="НЕМАЄ МАРШРУТУ",0,O1250-'06A_Варіанти'!T1241)</f>
        <v>0</v>
      </c>
      <c r="I1250" s="2">
        <f>IFERROR(INDEX('04_Потоки'!$E:$E,MATCH(A1250,'04_Потоки'!$A:$A,0)),0)</f>
        <v>2.2389999999999999</v>
      </c>
      <c r="J1250" s="2">
        <f t="shared" si="134"/>
        <v>1</v>
      </c>
      <c r="K1250" s="2">
        <f>IF(C1250="РЦК макси",0,2*'06A_Варіанти'!T1241*J1250)</f>
        <v>868.8</v>
      </c>
      <c r="L1250" s="2">
        <f t="shared" si="135"/>
        <v>868.8</v>
      </c>
      <c r="M1250" s="2">
        <f t="shared" si="136"/>
        <v>0</v>
      </c>
      <c r="N1250" s="9">
        <f t="shared" si="137"/>
        <v>0</v>
      </c>
      <c r="O1250" s="2">
        <f>MIN(IF('07A_Конструктор'!$D$5="Так",'06A_Варіанти'!E1241,1E+99),IF('07A_Конструктор'!$D$6="Так",'06A_Варіанти'!F1241,1E+99),IF('07A_Конструктор'!$D$7="Так",'06A_Варіанти'!G1241,1E+99),IF('07A_Конструктор'!$D$8="Так",'06A_Варіанти'!H1241,1E+99),IF('07A_Конструктор'!$D$9="Так",'06A_Варіанти'!I1241,1E+99),IF('07A_Конструктор'!$D$10="Так",'06A_Варіанти'!J1241,1E+99),IF('07A_Конструктор'!$D$11="Так",'06A_Варіанти'!K1241,1E+99),IF('07A_Конструктор'!$D$12="Так",'06A_Варіанти'!L1241,1E+99),IF('07A_Конструктор'!$D$13="Так",'06A_Варіанти'!M1241,1E+99),IF('07A_Конструктор'!$D$14="Так",'06A_Варіанти'!N1241,1E+99),IF('07A_Конструктор'!$D$15="Так",'06A_Варіанти'!O1241,1E+99),IF('07A_Конструктор'!$D$16="Так",'06A_Варіанти'!P1241,1E+99),IF('07A_Конструктор'!$D$17="Так",'06A_Варіанти'!Q1241,1E+99),IF('06A_Варіанти'!R1241="",1E+99,'06A_Варіанти'!R1241))</f>
        <v>434.4</v>
      </c>
      <c r="P1250" s="2" t="str">
        <f t="shared" si="138"/>
        <v>5 т</v>
      </c>
      <c r="Q1250" s="2">
        <f t="shared" si="139"/>
        <v>14</v>
      </c>
      <c r="R1250" s="2">
        <f>IF(OR(C1250="РЦК макси",C1250="РЦЧ SKU"),"SKU-потік",IFERROR(VLOOKUP(D1250,'02_РЦ'!$A$3:$I$7,5,FALSE),0))</f>
        <v>500</v>
      </c>
      <c r="S1250" s="2" t="str">
        <f>IF(OR(C1250="РЦК макси",C1250="РЦЧ SKU"),"Не рахується в ліміт",IFERROR(VLOOKUP(D1250,'02_РЦ'!$A$3:$I$7,9,FALSE),"Немає РЦ"))</f>
        <v>В межах</v>
      </c>
    </row>
    <row r="1251" spans="1:19">
      <c r="A1251" s="2" t="str">
        <f>'06A_Варіанти'!A1242</f>
        <v>BASE_3183</v>
      </c>
      <c r="B1251" s="2" t="str">
        <f>'06A_Варіанти'!B1242</f>
        <v>TT_3183</v>
      </c>
      <c r="C1251" s="2" t="str">
        <f>'06A_Варіанти'!D1242</f>
        <v>Основний</v>
      </c>
      <c r="D1251" s="2" t="str">
        <f>'06A_Варіанти'!C1242</f>
        <v>РЦП</v>
      </c>
      <c r="E1251" s="2" t="str">
        <f>'06A_Варіанти'!S1242</f>
        <v>DIRECT</v>
      </c>
      <c r="F1251" s="2" t="str">
        <f>IF(O1251='06A_Варіанти'!E1242,'06A_Варіанти'!E$1,IF(O1251='06A_Варіанти'!F1242,'06A_Варіанти'!F$1,IF(O1251='06A_Варіанти'!G1242,'06A_Варіанти'!G$1,IF(O1251='06A_Варіанти'!H1242,'06A_Варіанти'!H$1,IF(O1251='06A_Варіанти'!I1242,'06A_Варіанти'!I$1,IF(O1251='06A_Варіанти'!J1242,'06A_Варіанти'!J$1,IF(O1251='06A_Варіанти'!K1242,'06A_Варіанти'!K$1,IF(O1251='06A_Варіанти'!L1242,'06A_Варіанти'!L$1,IF(O1251='06A_Варіанти'!M1242,'06A_Варіанти'!M$1,IF(O1251='06A_Варіанти'!N1242,'06A_Варіанти'!N$1,IF(O1251='06A_Варіанти'!O1242,'06A_Варіанти'!O$1,IF(O1251='06A_Варіанти'!P1242,'06A_Варіанти'!P$1,IF(O1251='06A_Варіанти'!Q1242,'06A_Варіанти'!Q$1,IF(O1251='06A_Варіанти'!R1242,'06A_Варіанти'!R$1,"НЕМАЄ МАРШРУТУ"))))))))))))))</f>
        <v>DIRECT</v>
      </c>
      <c r="G1251" s="2" t="str">
        <f t="shared" si="133"/>
        <v>БЕЗ ЗМІН</v>
      </c>
      <c r="H1251" s="2">
        <f>IF(G1251="НЕМАЄ МАРШРУТУ",0,O1251-'06A_Варіанти'!T1242)</f>
        <v>0</v>
      </c>
      <c r="I1251" s="2">
        <f>IFERROR(INDEX('04_Потоки'!$E:$E,MATCH(A1251,'04_Потоки'!$A:$A,0)),0)</f>
        <v>2.2389999999999999</v>
      </c>
      <c r="J1251" s="2">
        <f t="shared" si="134"/>
        <v>1</v>
      </c>
      <c r="K1251" s="2">
        <f>IF(C1251="РЦК макси",0,2*'06A_Варіанти'!T1242*J1251)</f>
        <v>485.4</v>
      </c>
      <c r="L1251" s="2">
        <f t="shared" si="135"/>
        <v>485.4</v>
      </c>
      <c r="M1251" s="2">
        <f t="shared" si="136"/>
        <v>0</v>
      </c>
      <c r="N1251" s="9">
        <f t="shared" si="137"/>
        <v>0</v>
      </c>
      <c r="O1251" s="2">
        <f>MIN(IF('07A_Конструктор'!$D$5="Так",'06A_Варіанти'!E1242,1E+99),IF('07A_Конструктор'!$D$6="Так",'06A_Варіанти'!F1242,1E+99),IF('07A_Конструктор'!$D$7="Так",'06A_Варіанти'!G1242,1E+99),IF('07A_Конструктор'!$D$8="Так",'06A_Варіанти'!H1242,1E+99),IF('07A_Конструктор'!$D$9="Так",'06A_Варіанти'!I1242,1E+99),IF('07A_Конструктор'!$D$10="Так",'06A_Варіанти'!J1242,1E+99),IF('07A_Конструктор'!$D$11="Так",'06A_Варіанти'!K1242,1E+99),IF('07A_Конструктор'!$D$12="Так",'06A_Варіанти'!L1242,1E+99),IF('07A_Конструктор'!$D$13="Так",'06A_Варіанти'!M1242,1E+99),IF('07A_Конструктор'!$D$14="Так",'06A_Варіанти'!N1242,1E+99),IF('07A_Конструктор'!$D$15="Так",'06A_Варіанти'!O1242,1E+99),IF('07A_Конструктор'!$D$16="Так",'06A_Варіанти'!P1242,1E+99),IF('07A_Конструктор'!$D$17="Так",'06A_Варіанти'!Q1242,1E+99),IF('06A_Варіанти'!R1242="",1E+99,'06A_Варіанти'!R1242))</f>
        <v>242.7</v>
      </c>
      <c r="P1251" s="2" t="str">
        <f t="shared" si="138"/>
        <v>5 т</v>
      </c>
      <c r="Q1251" s="2">
        <f t="shared" si="139"/>
        <v>14</v>
      </c>
      <c r="R1251" s="2">
        <f>IF(OR(C1251="РЦК макси",C1251="РЦЧ SKU"),"SKU-потік",IFERROR(VLOOKUP(D1251,'02_РЦ'!$A$3:$I$7,5,FALSE),0))</f>
        <v>800</v>
      </c>
      <c r="S1251" s="2" t="str">
        <f>IF(OR(C1251="РЦК макси",C1251="РЦЧ SKU"),"Не рахується в ліміт",IFERROR(VLOOKUP(D1251,'02_РЦ'!$A$3:$I$7,9,FALSE),"Немає РЦ"))</f>
        <v>В межах</v>
      </c>
    </row>
    <row r="1252" spans="1:19">
      <c r="A1252" s="2" t="str">
        <f>'06A_Варіанти'!A1243</f>
        <v>BASE_3185</v>
      </c>
      <c r="B1252" s="2" t="str">
        <f>'06A_Варіанти'!B1243</f>
        <v>TT_3185</v>
      </c>
      <c r="C1252" s="2" t="str">
        <f>'06A_Варіанти'!D1243</f>
        <v>Основний</v>
      </c>
      <c r="D1252" s="2" t="str">
        <f>'06A_Варіанти'!C1243</f>
        <v>РЦВ</v>
      </c>
      <c r="E1252" s="2" t="str">
        <f>'06A_Варіанти'!S1243</f>
        <v>DIRECT</v>
      </c>
      <c r="F1252" s="2" t="str">
        <f>IF(O1252='06A_Варіанти'!E1243,'06A_Варіанти'!E$1,IF(O1252='06A_Варіанти'!F1243,'06A_Варіанти'!F$1,IF(O1252='06A_Варіанти'!G1243,'06A_Варіанти'!G$1,IF(O1252='06A_Варіанти'!H1243,'06A_Варіанти'!H$1,IF(O1252='06A_Варіанти'!I1243,'06A_Варіанти'!I$1,IF(O1252='06A_Варіанти'!J1243,'06A_Варіанти'!J$1,IF(O1252='06A_Варіанти'!K1243,'06A_Варіанти'!K$1,IF(O1252='06A_Варіанти'!L1243,'06A_Варіанти'!L$1,IF(O1252='06A_Варіанти'!M1243,'06A_Варіанти'!M$1,IF(O1252='06A_Варіанти'!N1243,'06A_Варіанти'!N$1,IF(O1252='06A_Варіанти'!O1243,'06A_Варіанти'!O$1,IF(O1252='06A_Варіанти'!P1243,'06A_Варіанти'!P$1,IF(O1252='06A_Варіанти'!Q1243,'06A_Варіанти'!Q$1,IF(O1252='06A_Варіанти'!R1243,'06A_Варіанти'!R$1,"НЕМАЄ МАРШРУТУ"))))))))))))))</f>
        <v>DIRECT</v>
      </c>
      <c r="G1252" s="2" t="str">
        <f t="shared" si="133"/>
        <v>БЕЗ ЗМІН</v>
      </c>
      <c r="H1252" s="2">
        <f>IF(G1252="НЕМАЄ МАРШРУТУ",0,O1252-'06A_Варіанти'!T1243)</f>
        <v>0</v>
      </c>
      <c r="I1252" s="2">
        <f>IFERROR(INDEX('04_Потоки'!$E:$E,MATCH(A1252,'04_Потоки'!$A:$A,0)),0)</f>
        <v>2.2389999999999999</v>
      </c>
      <c r="J1252" s="2">
        <f t="shared" si="134"/>
        <v>1</v>
      </c>
      <c r="K1252" s="2">
        <f>IF(C1252="РЦК макси",0,2*'06A_Варіанти'!T1243*J1252)</f>
        <v>452.4</v>
      </c>
      <c r="L1252" s="2">
        <f t="shared" si="135"/>
        <v>452.4</v>
      </c>
      <c r="M1252" s="2">
        <f t="shared" si="136"/>
        <v>0</v>
      </c>
      <c r="N1252" s="9">
        <f t="shared" si="137"/>
        <v>0</v>
      </c>
      <c r="O1252" s="2">
        <f>MIN(IF('07A_Конструктор'!$D$5="Так",'06A_Варіанти'!E1243,1E+99),IF('07A_Конструктор'!$D$6="Так",'06A_Варіанти'!F1243,1E+99),IF('07A_Конструктор'!$D$7="Так",'06A_Варіанти'!G1243,1E+99),IF('07A_Конструктор'!$D$8="Так",'06A_Варіанти'!H1243,1E+99),IF('07A_Конструктор'!$D$9="Так",'06A_Варіанти'!I1243,1E+99),IF('07A_Конструктор'!$D$10="Так",'06A_Варіанти'!J1243,1E+99),IF('07A_Конструктор'!$D$11="Так",'06A_Варіанти'!K1243,1E+99),IF('07A_Конструктор'!$D$12="Так",'06A_Варіанти'!L1243,1E+99),IF('07A_Конструктор'!$D$13="Так",'06A_Варіанти'!M1243,1E+99),IF('07A_Конструктор'!$D$14="Так",'06A_Варіанти'!N1243,1E+99),IF('07A_Конструктор'!$D$15="Так",'06A_Варіанти'!O1243,1E+99),IF('07A_Конструктор'!$D$16="Так",'06A_Варіанти'!P1243,1E+99),IF('07A_Конструктор'!$D$17="Так",'06A_Варіанти'!Q1243,1E+99),IF('06A_Варіанти'!R1243="",1E+99,'06A_Варіанти'!R1243))</f>
        <v>226.2</v>
      </c>
      <c r="P1252" s="2" t="str">
        <f t="shared" si="138"/>
        <v>5 т</v>
      </c>
      <c r="Q1252" s="2">
        <f t="shared" si="139"/>
        <v>14</v>
      </c>
      <c r="R1252" s="2">
        <f>IF(OR(C1252="РЦК макси",C1252="РЦЧ SKU"),"SKU-потік",IFERROR(VLOOKUP(D1252,'02_РЦ'!$A$3:$I$7,5,FALSE),0))</f>
        <v>500</v>
      </c>
      <c r="S1252" s="2" t="str">
        <f>IF(OR(C1252="РЦК макси",C1252="РЦЧ SKU"),"Не рахується в ліміт",IFERROR(VLOOKUP(D1252,'02_РЦ'!$A$3:$I$7,9,FALSE),"Немає РЦ"))</f>
        <v>В межах</v>
      </c>
    </row>
    <row r="1253" spans="1:19">
      <c r="A1253" s="2" t="str">
        <f>'06A_Варіанти'!A1244</f>
        <v>BASE_3188</v>
      </c>
      <c r="B1253" s="2" t="str">
        <f>'06A_Варіанти'!B1244</f>
        <v>TT_3188</v>
      </c>
      <c r="C1253" s="2" t="str">
        <f>'06A_Варіанти'!D1244</f>
        <v>Основний</v>
      </c>
      <c r="D1253" s="2" t="str">
        <f>'06A_Варіанти'!C1244</f>
        <v>РЦВ</v>
      </c>
      <c r="E1253" s="2" t="str">
        <f>'06A_Варіанти'!S1244</f>
        <v>DIRECT</v>
      </c>
      <c r="F1253" s="2" t="str">
        <f>IF(O1253='06A_Варіанти'!E1244,'06A_Варіанти'!E$1,IF(O1253='06A_Варіанти'!F1244,'06A_Варіанти'!F$1,IF(O1253='06A_Варіанти'!G1244,'06A_Варіанти'!G$1,IF(O1253='06A_Варіанти'!H1244,'06A_Варіанти'!H$1,IF(O1253='06A_Варіанти'!I1244,'06A_Варіанти'!I$1,IF(O1253='06A_Варіанти'!J1244,'06A_Варіанти'!J$1,IF(O1253='06A_Варіанти'!K1244,'06A_Варіанти'!K$1,IF(O1253='06A_Варіанти'!L1244,'06A_Варіанти'!L$1,IF(O1253='06A_Варіанти'!M1244,'06A_Варіанти'!M$1,IF(O1253='06A_Варіанти'!N1244,'06A_Варіанти'!N$1,IF(O1253='06A_Варіанти'!O1244,'06A_Варіанти'!O$1,IF(O1253='06A_Варіанти'!P1244,'06A_Варіанти'!P$1,IF(O1253='06A_Варіанти'!Q1244,'06A_Варіанти'!Q$1,IF(O1253='06A_Варіанти'!R1244,'06A_Варіанти'!R$1,"НЕМАЄ МАРШРУТУ"))))))))))))))</f>
        <v>DIRECT</v>
      </c>
      <c r="G1253" s="2" t="str">
        <f t="shared" si="133"/>
        <v>БЕЗ ЗМІН</v>
      </c>
      <c r="H1253" s="2">
        <f>IF(G1253="НЕМАЄ МАРШРУТУ",0,O1253-'06A_Варіанти'!T1244)</f>
        <v>0</v>
      </c>
      <c r="I1253" s="2">
        <f>IFERROR(INDEX('04_Потоки'!$E:$E,MATCH(A1253,'04_Потоки'!$A:$A,0)),0)</f>
        <v>2.2389999999999999</v>
      </c>
      <c r="J1253" s="2">
        <f t="shared" si="134"/>
        <v>1</v>
      </c>
      <c r="K1253" s="2">
        <f>IF(C1253="РЦК макси",0,2*'06A_Варіанти'!T1244*J1253)</f>
        <v>623.20000000000005</v>
      </c>
      <c r="L1253" s="2">
        <f t="shared" si="135"/>
        <v>623.20000000000005</v>
      </c>
      <c r="M1253" s="2">
        <f t="shared" si="136"/>
        <v>0</v>
      </c>
      <c r="N1253" s="9">
        <f t="shared" si="137"/>
        <v>0</v>
      </c>
      <c r="O1253" s="2">
        <f>MIN(IF('07A_Конструктор'!$D$5="Так",'06A_Варіанти'!E1244,1E+99),IF('07A_Конструктор'!$D$6="Так",'06A_Варіанти'!F1244,1E+99),IF('07A_Конструктор'!$D$7="Так",'06A_Варіанти'!G1244,1E+99),IF('07A_Конструктор'!$D$8="Так",'06A_Варіанти'!H1244,1E+99),IF('07A_Конструктор'!$D$9="Так",'06A_Варіанти'!I1244,1E+99),IF('07A_Конструктор'!$D$10="Так",'06A_Варіанти'!J1244,1E+99),IF('07A_Конструктор'!$D$11="Так",'06A_Варіанти'!K1244,1E+99),IF('07A_Конструктор'!$D$12="Так",'06A_Варіанти'!L1244,1E+99),IF('07A_Конструктор'!$D$13="Так",'06A_Варіанти'!M1244,1E+99),IF('07A_Конструктор'!$D$14="Так",'06A_Варіанти'!N1244,1E+99),IF('07A_Конструктор'!$D$15="Так",'06A_Варіанти'!O1244,1E+99),IF('07A_Конструктор'!$D$16="Так",'06A_Варіанти'!P1244,1E+99),IF('07A_Конструктор'!$D$17="Так",'06A_Варіанти'!Q1244,1E+99),IF('06A_Варіанти'!R1244="",1E+99,'06A_Варіанти'!R1244))</f>
        <v>311.60000000000002</v>
      </c>
      <c r="P1253" s="2" t="str">
        <f t="shared" si="138"/>
        <v>5 т</v>
      </c>
      <c r="Q1253" s="2">
        <f t="shared" si="139"/>
        <v>14</v>
      </c>
      <c r="R1253" s="2">
        <f>IF(OR(C1253="РЦК макси",C1253="РЦЧ SKU"),"SKU-потік",IFERROR(VLOOKUP(D1253,'02_РЦ'!$A$3:$I$7,5,FALSE),0))</f>
        <v>500</v>
      </c>
      <c r="S1253" s="2" t="str">
        <f>IF(OR(C1253="РЦК макси",C1253="РЦЧ SKU"),"Не рахується в ліміт",IFERROR(VLOOKUP(D1253,'02_РЦ'!$A$3:$I$7,9,FALSE),"Немає РЦ"))</f>
        <v>В межах</v>
      </c>
    </row>
    <row r="1254" spans="1:19">
      <c r="A1254" s="2" t="str">
        <f>'06A_Варіанти'!A1245</f>
        <v>BASE_3197</v>
      </c>
      <c r="B1254" s="2" t="str">
        <f>'06A_Варіанти'!B1245</f>
        <v>TT_3197</v>
      </c>
      <c r="C1254" s="2" t="str">
        <f>'06A_Варіанти'!D1245</f>
        <v>Основний</v>
      </c>
      <c r="D1254" s="2" t="str">
        <f>'06A_Варіанти'!C1245</f>
        <v>РЦВ</v>
      </c>
      <c r="E1254" s="2" t="str">
        <f>'06A_Варіанти'!S1245</f>
        <v>DIRECT</v>
      </c>
      <c r="F1254" s="2" t="str">
        <f>IF(O1254='06A_Варіанти'!E1245,'06A_Варіанти'!E$1,IF(O1254='06A_Варіанти'!F1245,'06A_Варіанти'!F$1,IF(O1254='06A_Варіанти'!G1245,'06A_Варіанти'!G$1,IF(O1254='06A_Варіанти'!H1245,'06A_Варіанти'!H$1,IF(O1254='06A_Варіанти'!I1245,'06A_Варіанти'!I$1,IF(O1254='06A_Варіанти'!J1245,'06A_Варіанти'!J$1,IF(O1254='06A_Варіанти'!K1245,'06A_Варіанти'!K$1,IF(O1254='06A_Варіанти'!L1245,'06A_Варіанти'!L$1,IF(O1254='06A_Варіанти'!M1245,'06A_Варіанти'!M$1,IF(O1254='06A_Варіанти'!N1245,'06A_Варіанти'!N$1,IF(O1254='06A_Варіанти'!O1245,'06A_Варіанти'!O$1,IF(O1254='06A_Варіанти'!P1245,'06A_Варіанти'!P$1,IF(O1254='06A_Варіанти'!Q1245,'06A_Варіанти'!Q$1,IF(O1254='06A_Варіанти'!R1245,'06A_Варіанти'!R$1,"НЕМАЄ МАРШРУТУ"))))))))))))))</f>
        <v>DIRECT</v>
      </c>
      <c r="G1254" s="2" t="str">
        <f t="shared" si="133"/>
        <v>БЕЗ ЗМІН</v>
      </c>
      <c r="H1254" s="2">
        <f>IF(G1254="НЕМАЄ МАРШРУТУ",0,O1254-'06A_Варіанти'!T1245)</f>
        <v>0</v>
      </c>
      <c r="I1254" s="2">
        <f>IFERROR(INDEX('04_Потоки'!$E:$E,MATCH(A1254,'04_Потоки'!$A:$A,0)),0)</f>
        <v>2.2389999999999999</v>
      </c>
      <c r="J1254" s="2">
        <f t="shared" si="134"/>
        <v>1</v>
      </c>
      <c r="K1254" s="2">
        <f>IF(C1254="РЦК макси",0,2*'06A_Варіанти'!T1245*J1254)</f>
        <v>440.6</v>
      </c>
      <c r="L1254" s="2">
        <f t="shared" si="135"/>
        <v>440.6</v>
      </c>
      <c r="M1254" s="2">
        <f t="shared" si="136"/>
        <v>0</v>
      </c>
      <c r="N1254" s="9">
        <f t="shared" si="137"/>
        <v>0</v>
      </c>
      <c r="O1254" s="2">
        <f>MIN(IF('07A_Конструктор'!$D$5="Так",'06A_Варіанти'!E1245,1E+99),IF('07A_Конструктор'!$D$6="Так",'06A_Варіанти'!F1245,1E+99),IF('07A_Конструктор'!$D$7="Так",'06A_Варіанти'!G1245,1E+99),IF('07A_Конструктор'!$D$8="Так",'06A_Варіанти'!H1245,1E+99),IF('07A_Конструктор'!$D$9="Так",'06A_Варіанти'!I1245,1E+99),IF('07A_Конструктор'!$D$10="Так",'06A_Варіанти'!J1245,1E+99),IF('07A_Конструктор'!$D$11="Так",'06A_Варіанти'!K1245,1E+99),IF('07A_Конструктор'!$D$12="Так",'06A_Варіанти'!L1245,1E+99),IF('07A_Конструктор'!$D$13="Так",'06A_Варіанти'!M1245,1E+99),IF('07A_Конструктор'!$D$14="Так",'06A_Варіанти'!N1245,1E+99),IF('07A_Конструктор'!$D$15="Так",'06A_Варіанти'!O1245,1E+99),IF('07A_Конструктор'!$D$16="Так",'06A_Варіанти'!P1245,1E+99),IF('07A_Конструктор'!$D$17="Так",'06A_Варіанти'!Q1245,1E+99),IF('06A_Варіанти'!R1245="",1E+99,'06A_Варіанти'!R1245))</f>
        <v>220.3</v>
      </c>
      <c r="P1254" s="2" t="str">
        <f t="shared" si="138"/>
        <v>5 т</v>
      </c>
      <c r="Q1254" s="2">
        <f t="shared" si="139"/>
        <v>14</v>
      </c>
      <c r="R1254" s="2">
        <f>IF(OR(C1254="РЦК макси",C1254="РЦЧ SKU"),"SKU-потік",IFERROR(VLOOKUP(D1254,'02_РЦ'!$A$3:$I$7,5,FALSE),0))</f>
        <v>500</v>
      </c>
      <c r="S1254" s="2" t="str">
        <f>IF(OR(C1254="РЦК макси",C1254="РЦЧ SKU"),"Не рахується в ліміт",IFERROR(VLOOKUP(D1254,'02_РЦ'!$A$3:$I$7,9,FALSE),"Немає РЦ"))</f>
        <v>В межах</v>
      </c>
    </row>
    <row r="1255" spans="1:19">
      <c r="A1255" s="2" t="str">
        <f>'06A_Варіанти'!A1246</f>
        <v>BASE_3198</v>
      </c>
      <c r="B1255" s="2" t="str">
        <f>'06A_Варіанти'!B1246</f>
        <v>TT_3198</v>
      </c>
      <c r="C1255" s="2" t="str">
        <f>'06A_Варіанти'!D1246</f>
        <v>Основний</v>
      </c>
      <c r="D1255" s="2" t="str">
        <f>'06A_Варіанти'!C1246</f>
        <v>РЦВ</v>
      </c>
      <c r="E1255" s="2" t="str">
        <f>'06A_Варіанти'!S1246</f>
        <v>DIRECT</v>
      </c>
      <c r="F1255" s="2" t="str">
        <f>IF(O1255='06A_Варіанти'!E1246,'06A_Варіанти'!E$1,IF(O1255='06A_Варіанти'!F1246,'06A_Варіанти'!F$1,IF(O1255='06A_Варіанти'!G1246,'06A_Варіанти'!G$1,IF(O1255='06A_Варіанти'!H1246,'06A_Варіанти'!H$1,IF(O1255='06A_Варіанти'!I1246,'06A_Варіанти'!I$1,IF(O1255='06A_Варіанти'!J1246,'06A_Варіанти'!J$1,IF(O1255='06A_Варіанти'!K1246,'06A_Варіанти'!K$1,IF(O1255='06A_Варіанти'!L1246,'06A_Варіанти'!L$1,IF(O1255='06A_Варіанти'!M1246,'06A_Варіанти'!M$1,IF(O1255='06A_Варіанти'!N1246,'06A_Варіанти'!N$1,IF(O1255='06A_Варіанти'!O1246,'06A_Варіанти'!O$1,IF(O1255='06A_Варіанти'!P1246,'06A_Варіанти'!P$1,IF(O1255='06A_Варіанти'!Q1246,'06A_Варіанти'!Q$1,IF(O1255='06A_Варіанти'!R1246,'06A_Варіанти'!R$1,"НЕМАЄ МАРШРУТУ"))))))))))))))</f>
        <v>DIRECT</v>
      </c>
      <c r="G1255" s="2" t="str">
        <f t="shared" si="133"/>
        <v>БЕЗ ЗМІН</v>
      </c>
      <c r="H1255" s="2">
        <f>IF(G1255="НЕМАЄ МАРШРУТУ",0,O1255-'06A_Варіанти'!T1246)</f>
        <v>0</v>
      </c>
      <c r="I1255" s="2">
        <f>IFERROR(INDEX('04_Потоки'!$E:$E,MATCH(A1255,'04_Потоки'!$A:$A,0)),0)</f>
        <v>2.2389999999999999</v>
      </c>
      <c r="J1255" s="2">
        <f t="shared" si="134"/>
        <v>1</v>
      </c>
      <c r="K1255" s="2">
        <f>IF(C1255="РЦК макси",0,2*'06A_Варіанти'!T1246*J1255)</f>
        <v>876.2</v>
      </c>
      <c r="L1255" s="2">
        <f t="shared" si="135"/>
        <v>876.2</v>
      </c>
      <c r="M1255" s="2">
        <f t="shared" si="136"/>
        <v>0</v>
      </c>
      <c r="N1255" s="9">
        <f t="shared" si="137"/>
        <v>0</v>
      </c>
      <c r="O1255" s="2">
        <f>MIN(IF('07A_Конструктор'!$D$5="Так",'06A_Варіанти'!E1246,1E+99),IF('07A_Конструктор'!$D$6="Так",'06A_Варіанти'!F1246,1E+99),IF('07A_Конструктор'!$D$7="Так",'06A_Варіанти'!G1246,1E+99),IF('07A_Конструктор'!$D$8="Так",'06A_Варіанти'!H1246,1E+99),IF('07A_Конструктор'!$D$9="Так",'06A_Варіанти'!I1246,1E+99),IF('07A_Конструктор'!$D$10="Так",'06A_Варіанти'!J1246,1E+99),IF('07A_Конструктор'!$D$11="Так",'06A_Варіанти'!K1246,1E+99),IF('07A_Конструктор'!$D$12="Так",'06A_Варіанти'!L1246,1E+99),IF('07A_Конструктор'!$D$13="Так",'06A_Варіанти'!M1246,1E+99),IF('07A_Конструктор'!$D$14="Так",'06A_Варіанти'!N1246,1E+99),IF('07A_Конструктор'!$D$15="Так",'06A_Варіанти'!O1246,1E+99),IF('07A_Конструктор'!$D$16="Так",'06A_Варіанти'!P1246,1E+99),IF('07A_Конструктор'!$D$17="Так",'06A_Варіанти'!Q1246,1E+99),IF('06A_Варіанти'!R1246="",1E+99,'06A_Варіанти'!R1246))</f>
        <v>438.1</v>
      </c>
      <c r="P1255" s="2" t="str">
        <f t="shared" si="138"/>
        <v>5 т</v>
      </c>
      <c r="Q1255" s="2">
        <f t="shared" si="139"/>
        <v>14</v>
      </c>
      <c r="R1255" s="2">
        <f>IF(OR(C1255="РЦК макси",C1255="РЦЧ SKU"),"SKU-потік",IFERROR(VLOOKUP(D1255,'02_РЦ'!$A$3:$I$7,5,FALSE),0))</f>
        <v>500</v>
      </c>
      <c r="S1255" s="2" t="str">
        <f>IF(OR(C1255="РЦК макси",C1255="РЦЧ SKU"),"Не рахується в ліміт",IFERROR(VLOOKUP(D1255,'02_РЦ'!$A$3:$I$7,9,FALSE),"Немає РЦ"))</f>
        <v>В межах</v>
      </c>
    </row>
    <row r="1256" spans="1:19">
      <c r="A1256" s="2" t="str">
        <f>'06A_Варіанти'!A1247</f>
        <v>BASE_3200</v>
      </c>
      <c r="B1256" s="2" t="str">
        <f>'06A_Варіанти'!B1247</f>
        <v>TT_3200</v>
      </c>
      <c r="C1256" s="2" t="str">
        <f>'06A_Варіанти'!D1247</f>
        <v>Основний</v>
      </c>
      <c r="D1256" s="2" t="str">
        <f>'06A_Варіанти'!C1247</f>
        <v>РЦП</v>
      </c>
      <c r="E1256" s="2" t="str">
        <f>'06A_Варіанти'!S1247</f>
        <v>DIRECT</v>
      </c>
      <c r="F1256" s="2" t="str">
        <f>IF(O1256='06A_Варіанти'!E1247,'06A_Варіанти'!E$1,IF(O1256='06A_Варіанти'!F1247,'06A_Варіанти'!F$1,IF(O1256='06A_Варіанти'!G1247,'06A_Варіанти'!G$1,IF(O1256='06A_Варіанти'!H1247,'06A_Варіанти'!H$1,IF(O1256='06A_Варіанти'!I1247,'06A_Варіанти'!I$1,IF(O1256='06A_Варіанти'!J1247,'06A_Варіанти'!J$1,IF(O1256='06A_Варіанти'!K1247,'06A_Варіанти'!K$1,IF(O1256='06A_Варіанти'!L1247,'06A_Варіанти'!L$1,IF(O1256='06A_Варіанти'!M1247,'06A_Варіанти'!M$1,IF(O1256='06A_Варіанти'!N1247,'06A_Варіанти'!N$1,IF(O1256='06A_Варіанти'!O1247,'06A_Варіанти'!O$1,IF(O1256='06A_Варіанти'!P1247,'06A_Варіанти'!P$1,IF(O1256='06A_Варіанти'!Q1247,'06A_Варіанти'!Q$1,IF(O1256='06A_Варіанти'!R1247,'06A_Варіанти'!R$1,"НЕМАЄ МАРШРУТУ"))))))))))))))</f>
        <v>DIRECT</v>
      </c>
      <c r="G1256" s="2" t="str">
        <f t="shared" si="133"/>
        <v>БЕЗ ЗМІН</v>
      </c>
      <c r="H1256" s="2">
        <f>IF(G1256="НЕМАЄ МАРШРУТУ",0,O1256-'06A_Варіанти'!T1247)</f>
        <v>0</v>
      </c>
      <c r="I1256" s="2">
        <f>IFERROR(INDEX('04_Потоки'!$E:$E,MATCH(A1256,'04_Потоки'!$A:$A,0)),0)</f>
        <v>2.2389999999999999</v>
      </c>
      <c r="J1256" s="2">
        <f t="shared" si="134"/>
        <v>1</v>
      </c>
      <c r="K1256" s="2">
        <f>IF(C1256="РЦК макси",0,2*'06A_Варіанти'!T1247*J1256)</f>
        <v>464</v>
      </c>
      <c r="L1256" s="2">
        <f t="shared" si="135"/>
        <v>464</v>
      </c>
      <c r="M1256" s="2">
        <f t="shared" si="136"/>
        <v>0</v>
      </c>
      <c r="N1256" s="9">
        <f t="shared" si="137"/>
        <v>0</v>
      </c>
      <c r="O1256" s="2">
        <f>MIN(IF('07A_Конструктор'!$D$5="Так",'06A_Варіанти'!E1247,1E+99),IF('07A_Конструктор'!$D$6="Так",'06A_Варіанти'!F1247,1E+99),IF('07A_Конструктор'!$D$7="Так",'06A_Варіанти'!G1247,1E+99),IF('07A_Конструктор'!$D$8="Так",'06A_Варіанти'!H1247,1E+99),IF('07A_Конструктор'!$D$9="Так",'06A_Варіанти'!I1247,1E+99),IF('07A_Конструктор'!$D$10="Так",'06A_Варіанти'!J1247,1E+99),IF('07A_Конструктор'!$D$11="Так",'06A_Варіанти'!K1247,1E+99),IF('07A_Конструктор'!$D$12="Так",'06A_Варіанти'!L1247,1E+99),IF('07A_Конструктор'!$D$13="Так",'06A_Варіанти'!M1247,1E+99),IF('07A_Конструктор'!$D$14="Так",'06A_Варіанти'!N1247,1E+99),IF('07A_Конструктор'!$D$15="Так",'06A_Варіанти'!O1247,1E+99),IF('07A_Конструктор'!$D$16="Так",'06A_Варіанти'!P1247,1E+99),IF('07A_Конструктор'!$D$17="Так",'06A_Варіанти'!Q1247,1E+99),IF('06A_Варіанти'!R1247="",1E+99,'06A_Варіанти'!R1247))</f>
        <v>232</v>
      </c>
      <c r="P1256" s="2" t="str">
        <f t="shared" si="138"/>
        <v>5 т</v>
      </c>
      <c r="Q1256" s="2">
        <f t="shared" si="139"/>
        <v>14</v>
      </c>
      <c r="R1256" s="2">
        <f>IF(OR(C1256="РЦК макси",C1256="РЦЧ SKU"),"SKU-потік",IFERROR(VLOOKUP(D1256,'02_РЦ'!$A$3:$I$7,5,FALSE),0))</f>
        <v>800</v>
      </c>
      <c r="S1256" s="2" t="str">
        <f>IF(OR(C1256="РЦК макси",C1256="РЦЧ SKU"),"Не рахується в ліміт",IFERROR(VLOOKUP(D1256,'02_РЦ'!$A$3:$I$7,9,FALSE),"Немає РЦ"))</f>
        <v>В межах</v>
      </c>
    </row>
    <row r="1257" spans="1:19">
      <c r="A1257" s="2" t="str">
        <f>'06A_Варіанти'!A1248</f>
        <v>BASE_3201</v>
      </c>
      <c r="B1257" s="2" t="str">
        <f>'06A_Варіанти'!B1248</f>
        <v>TT_3201</v>
      </c>
      <c r="C1257" s="2" t="str">
        <f>'06A_Варіанти'!D1248</f>
        <v>Основний</v>
      </c>
      <c r="D1257" s="2" t="str">
        <f>'06A_Варіанти'!C1248</f>
        <v>РЦВ</v>
      </c>
      <c r="E1257" s="2" t="str">
        <f>'06A_Варіанти'!S1248</f>
        <v>DIRECT</v>
      </c>
      <c r="F1257" s="2" t="str">
        <f>IF(O1257='06A_Варіанти'!E1248,'06A_Варіанти'!E$1,IF(O1257='06A_Варіанти'!F1248,'06A_Варіанти'!F$1,IF(O1257='06A_Варіанти'!G1248,'06A_Варіанти'!G$1,IF(O1257='06A_Варіанти'!H1248,'06A_Варіанти'!H$1,IF(O1257='06A_Варіанти'!I1248,'06A_Варіанти'!I$1,IF(O1257='06A_Варіанти'!J1248,'06A_Варіанти'!J$1,IF(O1257='06A_Варіанти'!K1248,'06A_Варіанти'!K$1,IF(O1257='06A_Варіанти'!L1248,'06A_Варіанти'!L$1,IF(O1257='06A_Варіанти'!M1248,'06A_Варіанти'!M$1,IF(O1257='06A_Варіанти'!N1248,'06A_Варіанти'!N$1,IF(O1257='06A_Варіанти'!O1248,'06A_Варіанти'!O$1,IF(O1257='06A_Варіанти'!P1248,'06A_Варіанти'!P$1,IF(O1257='06A_Варіанти'!Q1248,'06A_Варіанти'!Q$1,IF(O1257='06A_Варіанти'!R1248,'06A_Варіанти'!R$1,"НЕМАЄ МАРШРУТУ"))))))))))))))</f>
        <v>DIRECT</v>
      </c>
      <c r="G1257" s="2" t="str">
        <f t="shared" si="133"/>
        <v>БЕЗ ЗМІН</v>
      </c>
      <c r="H1257" s="2">
        <f>IF(G1257="НЕМАЄ МАРШРУТУ",0,O1257-'06A_Варіанти'!T1248)</f>
        <v>0</v>
      </c>
      <c r="I1257" s="2">
        <f>IFERROR(INDEX('04_Потоки'!$E:$E,MATCH(A1257,'04_Потоки'!$A:$A,0)),0)</f>
        <v>2.2389999999999999</v>
      </c>
      <c r="J1257" s="2">
        <f t="shared" si="134"/>
        <v>1</v>
      </c>
      <c r="K1257" s="2">
        <f>IF(C1257="РЦК макси",0,2*'06A_Варіанти'!T1248*J1257)</f>
        <v>456.6</v>
      </c>
      <c r="L1257" s="2">
        <f t="shared" si="135"/>
        <v>456.6</v>
      </c>
      <c r="M1257" s="2">
        <f t="shared" si="136"/>
        <v>0</v>
      </c>
      <c r="N1257" s="9">
        <f t="shared" si="137"/>
        <v>0</v>
      </c>
      <c r="O1257" s="2">
        <f>MIN(IF('07A_Конструктор'!$D$5="Так",'06A_Варіанти'!E1248,1E+99),IF('07A_Конструктор'!$D$6="Так",'06A_Варіанти'!F1248,1E+99),IF('07A_Конструктор'!$D$7="Так",'06A_Варіанти'!G1248,1E+99),IF('07A_Конструктор'!$D$8="Так",'06A_Варіанти'!H1248,1E+99),IF('07A_Конструктор'!$D$9="Так",'06A_Варіанти'!I1248,1E+99),IF('07A_Конструктор'!$D$10="Так",'06A_Варіанти'!J1248,1E+99),IF('07A_Конструктор'!$D$11="Так",'06A_Варіанти'!K1248,1E+99),IF('07A_Конструктор'!$D$12="Так",'06A_Варіанти'!L1248,1E+99),IF('07A_Конструктор'!$D$13="Так",'06A_Варіанти'!M1248,1E+99),IF('07A_Конструктор'!$D$14="Так",'06A_Варіанти'!N1248,1E+99),IF('07A_Конструктор'!$D$15="Так",'06A_Варіанти'!O1248,1E+99),IF('07A_Конструктор'!$D$16="Так",'06A_Варіанти'!P1248,1E+99),IF('07A_Конструктор'!$D$17="Так",'06A_Варіанти'!Q1248,1E+99),IF('06A_Варіанти'!R1248="",1E+99,'06A_Варіанти'!R1248))</f>
        <v>228.3</v>
      </c>
      <c r="P1257" s="2" t="str">
        <f t="shared" si="138"/>
        <v>5 т</v>
      </c>
      <c r="Q1257" s="2">
        <f t="shared" si="139"/>
        <v>14</v>
      </c>
      <c r="R1257" s="2">
        <f>IF(OR(C1257="РЦК макси",C1257="РЦЧ SKU"),"SKU-потік",IFERROR(VLOOKUP(D1257,'02_РЦ'!$A$3:$I$7,5,FALSE),0))</f>
        <v>500</v>
      </c>
      <c r="S1257" s="2" t="str">
        <f>IF(OR(C1257="РЦК макси",C1257="РЦЧ SKU"),"Не рахується в ліміт",IFERROR(VLOOKUP(D1257,'02_РЦ'!$A$3:$I$7,9,FALSE),"Немає РЦ"))</f>
        <v>В межах</v>
      </c>
    </row>
    <row r="1258" spans="1:19">
      <c r="A1258" s="2" t="str">
        <f>'06A_Варіанти'!A1249</f>
        <v>BASE_3204</v>
      </c>
      <c r="B1258" s="2" t="str">
        <f>'06A_Варіанти'!B1249</f>
        <v>TT_3204</v>
      </c>
      <c r="C1258" s="2" t="str">
        <f>'06A_Варіанти'!D1249</f>
        <v>Основний</v>
      </c>
      <c r="D1258" s="2" t="str">
        <f>'06A_Варіанти'!C1249</f>
        <v>РЦВ</v>
      </c>
      <c r="E1258" s="2" t="str">
        <f>'06A_Варіанти'!S1249</f>
        <v>DIRECT</v>
      </c>
      <c r="F1258" s="2" t="str">
        <f>IF(O1258='06A_Варіанти'!E1249,'06A_Варіанти'!E$1,IF(O1258='06A_Варіанти'!F1249,'06A_Варіанти'!F$1,IF(O1258='06A_Варіанти'!G1249,'06A_Варіанти'!G$1,IF(O1258='06A_Варіанти'!H1249,'06A_Варіанти'!H$1,IF(O1258='06A_Варіанти'!I1249,'06A_Варіанти'!I$1,IF(O1258='06A_Варіанти'!J1249,'06A_Варіанти'!J$1,IF(O1258='06A_Варіанти'!K1249,'06A_Варіанти'!K$1,IF(O1258='06A_Варіанти'!L1249,'06A_Варіанти'!L$1,IF(O1258='06A_Варіанти'!M1249,'06A_Варіанти'!M$1,IF(O1258='06A_Варіанти'!N1249,'06A_Варіанти'!N$1,IF(O1258='06A_Варіанти'!O1249,'06A_Варіанти'!O$1,IF(O1258='06A_Варіанти'!P1249,'06A_Варіанти'!P$1,IF(O1258='06A_Варіанти'!Q1249,'06A_Варіанти'!Q$1,IF(O1258='06A_Варіанти'!R1249,'06A_Варіанти'!R$1,"НЕМАЄ МАРШРУТУ"))))))))))))))</f>
        <v>DIRECT</v>
      </c>
      <c r="G1258" s="2" t="str">
        <f t="shared" si="133"/>
        <v>БЕЗ ЗМІН</v>
      </c>
      <c r="H1258" s="2">
        <f>IF(G1258="НЕМАЄ МАРШРУТУ",0,O1258-'06A_Варіанти'!T1249)</f>
        <v>0</v>
      </c>
      <c r="I1258" s="2">
        <f>IFERROR(INDEX('04_Потоки'!$E:$E,MATCH(A1258,'04_Потоки'!$A:$A,0)),0)</f>
        <v>2.2389999999999999</v>
      </c>
      <c r="J1258" s="2">
        <f t="shared" si="134"/>
        <v>1</v>
      </c>
      <c r="K1258" s="2">
        <f>IF(C1258="РЦК макси",0,2*'06A_Варіанти'!T1249*J1258)</f>
        <v>459.4</v>
      </c>
      <c r="L1258" s="2">
        <f t="shared" si="135"/>
        <v>459.4</v>
      </c>
      <c r="M1258" s="2">
        <f t="shared" si="136"/>
        <v>0</v>
      </c>
      <c r="N1258" s="9">
        <f t="shared" si="137"/>
        <v>0</v>
      </c>
      <c r="O1258" s="2">
        <f>MIN(IF('07A_Конструктор'!$D$5="Так",'06A_Варіанти'!E1249,1E+99),IF('07A_Конструктор'!$D$6="Так",'06A_Варіанти'!F1249,1E+99),IF('07A_Конструктор'!$D$7="Так",'06A_Варіанти'!G1249,1E+99),IF('07A_Конструктор'!$D$8="Так",'06A_Варіанти'!H1249,1E+99),IF('07A_Конструктор'!$D$9="Так",'06A_Варіанти'!I1249,1E+99),IF('07A_Конструктор'!$D$10="Так",'06A_Варіанти'!J1249,1E+99),IF('07A_Конструктор'!$D$11="Так",'06A_Варіанти'!K1249,1E+99),IF('07A_Конструктор'!$D$12="Так",'06A_Варіанти'!L1249,1E+99),IF('07A_Конструктор'!$D$13="Так",'06A_Варіанти'!M1249,1E+99),IF('07A_Конструктор'!$D$14="Так",'06A_Варіанти'!N1249,1E+99),IF('07A_Конструктор'!$D$15="Так",'06A_Варіанти'!O1249,1E+99),IF('07A_Конструктор'!$D$16="Так",'06A_Варіанти'!P1249,1E+99),IF('07A_Конструктор'!$D$17="Так",'06A_Варіанти'!Q1249,1E+99),IF('06A_Варіанти'!R1249="",1E+99,'06A_Варіанти'!R1249))</f>
        <v>229.7</v>
      </c>
      <c r="P1258" s="2" t="str">
        <f t="shared" si="138"/>
        <v>5 т</v>
      </c>
      <c r="Q1258" s="2">
        <f t="shared" si="139"/>
        <v>14</v>
      </c>
      <c r="R1258" s="2">
        <f>IF(OR(C1258="РЦК макси",C1258="РЦЧ SKU"),"SKU-потік",IFERROR(VLOOKUP(D1258,'02_РЦ'!$A$3:$I$7,5,FALSE),0))</f>
        <v>500</v>
      </c>
      <c r="S1258" s="2" t="str">
        <f>IF(OR(C1258="РЦК макси",C1258="РЦЧ SKU"),"Не рахується в ліміт",IFERROR(VLOOKUP(D1258,'02_РЦ'!$A$3:$I$7,9,FALSE),"Немає РЦ"))</f>
        <v>В межах</v>
      </c>
    </row>
    <row r="1259" spans="1:19">
      <c r="A1259" s="2" t="str">
        <f>'06A_Варіанти'!A1250</f>
        <v>BASE_3208</v>
      </c>
      <c r="B1259" s="2" t="str">
        <f>'06A_Варіанти'!B1250</f>
        <v>TT_3208</v>
      </c>
      <c r="C1259" s="2" t="str">
        <f>'06A_Варіанти'!D1250</f>
        <v>Основний</v>
      </c>
      <c r="D1259" s="2" t="str">
        <f>'06A_Варіанти'!C1250</f>
        <v>РЦВ</v>
      </c>
      <c r="E1259" s="2" t="str">
        <f>'06A_Варіанти'!S1250</f>
        <v>DIRECT</v>
      </c>
      <c r="F1259" s="2" t="str">
        <f>IF(O1259='06A_Варіанти'!E1250,'06A_Варіанти'!E$1,IF(O1259='06A_Варіанти'!F1250,'06A_Варіанти'!F$1,IF(O1259='06A_Варіанти'!G1250,'06A_Варіанти'!G$1,IF(O1259='06A_Варіанти'!H1250,'06A_Варіанти'!H$1,IF(O1259='06A_Варіанти'!I1250,'06A_Варіанти'!I$1,IF(O1259='06A_Варіанти'!J1250,'06A_Варіанти'!J$1,IF(O1259='06A_Варіанти'!K1250,'06A_Варіанти'!K$1,IF(O1259='06A_Варіанти'!L1250,'06A_Варіанти'!L$1,IF(O1259='06A_Варіанти'!M1250,'06A_Варіанти'!M$1,IF(O1259='06A_Варіанти'!N1250,'06A_Варіанти'!N$1,IF(O1259='06A_Варіанти'!O1250,'06A_Варіанти'!O$1,IF(O1259='06A_Варіанти'!P1250,'06A_Варіанти'!P$1,IF(O1259='06A_Варіанти'!Q1250,'06A_Варіанти'!Q$1,IF(O1259='06A_Варіанти'!R1250,'06A_Варіанти'!R$1,"НЕМАЄ МАРШРУТУ"))))))))))))))</f>
        <v>DIRECT</v>
      </c>
      <c r="G1259" s="2" t="str">
        <f t="shared" si="133"/>
        <v>БЕЗ ЗМІН</v>
      </c>
      <c r="H1259" s="2">
        <f>IF(G1259="НЕМАЄ МАРШРУТУ",0,O1259-'06A_Варіанти'!T1250)</f>
        <v>0</v>
      </c>
      <c r="I1259" s="2">
        <f>IFERROR(INDEX('04_Потоки'!$E:$E,MATCH(A1259,'04_Потоки'!$A:$A,0)),0)</f>
        <v>2.2389999999999999</v>
      </c>
      <c r="J1259" s="2">
        <f t="shared" si="134"/>
        <v>1</v>
      </c>
      <c r="K1259" s="2">
        <f>IF(C1259="РЦК макси",0,2*'06A_Варіанти'!T1250*J1259)</f>
        <v>884.4</v>
      </c>
      <c r="L1259" s="2">
        <f t="shared" si="135"/>
        <v>884.4</v>
      </c>
      <c r="M1259" s="2">
        <f t="shared" si="136"/>
        <v>0</v>
      </c>
      <c r="N1259" s="9">
        <f t="shared" si="137"/>
        <v>0</v>
      </c>
      <c r="O1259" s="2">
        <f>MIN(IF('07A_Конструктор'!$D$5="Так",'06A_Варіанти'!E1250,1E+99),IF('07A_Конструктор'!$D$6="Так",'06A_Варіанти'!F1250,1E+99),IF('07A_Конструктор'!$D$7="Так",'06A_Варіанти'!G1250,1E+99),IF('07A_Конструктор'!$D$8="Так",'06A_Варіанти'!H1250,1E+99),IF('07A_Конструктор'!$D$9="Так",'06A_Варіанти'!I1250,1E+99),IF('07A_Конструктор'!$D$10="Так",'06A_Варіанти'!J1250,1E+99),IF('07A_Конструктор'!$D$11="Так",'06A_Варіанти'!K1250,1E+99),IF('07A_Конструктор'!$D$12="Так",'06A_Варіанти'!L1250,1E+99),IF('07A_Конструктор'!$D$13="Так",'06A_Варіанти'!M1250,1E+99),IF('07A_Конструктор'!$D$14="Так",'06A_Варіанти'!N1250,1E+99),IF('07A_Конструктор'!$D$15="Так",'06A_Варіанти'!O1250,1E+99),IF('07A_Конструктор'!$D$16="Так",'06A_Варіанти'!P1250,1E+99),IF('07A_Конструктор'!$D$17="Так",'06A_Варіанти'!Q1250,1E+99),IF('06A_Варіанти'!R1250="",1E+99,'06A_Варіанти'!R1250))</f>
        <v>442.2</v>
      </c>
      <c r="P1259" s="2" t="str">
        <f t="shared" si="138"/>
        <v>5 т</v>
      </c>
      <c r="Q1259" s="2">
        <f t="shared" si="139"/>
        <v>14</v>
      </c>
      <c r="R1259" s="2">
        <f>IF(OR(C1259="РЦК макси",C1259="РЦЧ SKU"),"SKU-потік",IFERROR(VLOOKUP(D1259,'02_РЦ'!$A$3:$I$7,5,FALSE),0))</f>
        <v>500</v>
      </c>
      <c r="S1259" s="2" t="str">
        <f>IF(OR(C1259="РЦК макси",C1259="РЦЧ SKU"),"Не рахується в ліміт",IFERROR(VLOOKUP(D1259,'02_РЦ'!$A$3:$I$7,9,FALSE),"Немає РЦ"))</f>
        <v>В межах</v>
      </c>
    </row>
    <row r="1260" spans="1:19">
      <c r="A1260" s="2" t="str">
        <f>'06A_Варіанти'!A1251</f>
        <v>BASE_3211</v>
      </c>
      <c r="B1260" s="2" t="str">
        <f>'06A_Варіанти'!B1251</f>
        <v>TT_3211</v>
      </c>
      <c r="C1260" s="2" t="str">
        <f>'06A_Варіанти'!D1251</f>
        <v>Основний</v>
      </c>
      <c r="D1260" s="2" t="str">
        <f>'06A_Варіанти'!C1251</f>
        <v>РЦВ</v>
      </c>
      <c r="E1260" s="2" t="str">
        <f>'06A_Варіанти'!S1251</f>
        <v>DIRECT</v>
      </c>
      <c r="F1260" s="2" t="str">
        <f>IF(O1260='06A_Варіанти'!E1251,'06A_Варіанти'!E$1,IF(O1260='06A_Варіанти'!F1251,'06A_Варіанти'!F$1,IF(O1260='06A_Варіанти'!G1251,'06A_Варіанти'!G$1,IF(O1260='06A_Варіанти'!H1251,'06A_Варіанти'!H$1,IF(O1260='06A_Варіанти'!I1251,'06A_Варіанти'!I$1,IF(O1260='06A_Варіанти'!J1251,'06A_Варіанти'!J$1,IF(O1260='06A_Варіанти'!K1251,'06A_Варіанти'!K$1,IF(O1260='06A_Варіанти'!L1251,'06A_Варіанти'!L$1,IF(O1260='06A_Варіанти'!M1251,'06A_Варіанти'!M$1,IF(O1260='06A_Варіанти'!N1251,'06A_Варіанти'!N$1,IF(O1260='06A_Варіанти'!O1251,'06A_Варіанти'!O$1,IF(O1260='06A_Варіанти'!P1251,'06A_Варіанти'!P$1,IF(O1260='06A_Варіанти'!Q1251,'06A_Варіанти'!Q$1,IF(O1260='06A_Варіанти'!R1251,'06A_Варіанти'!R$1,"НЕМАЄ МАРШРУТУ"))))))))))))))</f>
        <v>DIRECT</v>
      </c>
      <c r="G1260" s="2" t="str">
        <f t="shared" si="133"/>
        <v>БЕЗ ЗМІН</v>
      </c>
      <c r="H1260" s="2">
        <f>IF(G1260="НЕМАЄ МАРШРУТУ",0,O1260-'06A_Варіанти'!T1251)</f>
        <v>0</v>
      </c>
      <c r="I1260" s="2">
        <f>IFERROR(INDEX('04_Потоки'!$E:$E,MATCH(A1260,'04_Потоки'!$A:$A,0)),0)</f>
        <v>2.2389999999999999</v>
      </c>
      <c r="J1260" s="2">
        <f t="shared" si="134"/>
        <v>1</v>
      </c>
      <c r="K1260" s="2">
        <f>IF(C1260="РЦК макси",0,2*'06A_Варіанти'!T1251*J1260)</f>
        <v>780.8</v>
      </c>
      <c r="L1260" s="2">
        <f t="shared" si="135"/>
        <v>780.8</v>
      </c>
      <c r="M1260" s="2">
        <f t="shared" si="136"/>
        <v>0</v>
      </c>
      <c r="N1260" s="9">
        <f t="shared" si="137"/>
        <v>0</v>
      </c>
      <c r="O1260" s="2">
        <f>MIN(IF('07A_Конструктор'!$D$5="Так",'06A_Варіанти'!E1251,1E+99),IF('07A_Конструктор'!$D$6="Так",'06A_Варіанти'!F1251,1E+99),IF('07A_Конструктор'!$D$7="Так",'06A_Варіанти'!G1251,1E+99),IF('07A_Конструктор'!$D$8="Так",'06A_Варіанти'!H1251,1E+99),IF('07A_Конструктор'!$D$9="Так",'06A_Варіанти'!I1251,1E+99),IF('07A_Конструктор'!$D$10="Так",'06A_Варіанти'!J1251,1E+99),IF('07A_Конструктор'!$D$11="Так",'06A_Варіанти'!K1251,1E+99),IF('07A_Конструктор'!$D$12="Так",'06A_Варіанти'!L1251,1E+99),IF('07A_Конструктор'!$D$13="Так",'06A_Варіанти'!M1251,1E+99),IF('07A_Конструктор'!$D$14="Так",'06A_Варіанти'!N1251,1E+99),IF('07A_Конструктор'!$D$15="Так",'06A_Варіанти'!O1251,1E+99),IF('07A_Конструктор'!$D$16="Так",'06A_Варіанти'!P1251,1E+99),IF('07A_Конструктор'!$D$17="Так",'06A_Варіанти'!Q1251,1E+99),IF('06A_Варіанти'!R1251="",1E+99,'06A_Варіанти'!R1251))</f>
        <v>390.4</v>
      </c>
      <c r="P1260" s="2" t="str">
        <f t="shared" si="138"/>
        <v>5 т</v>
      </c>
      <c r="Q1260" s="2">
        <f t="shared" si="139"/>
        <v>14</v>
      </c>
      <c r="R1260" s="2">
        <f>IF(OR(C1260="РЦК макси",C1260="РЦЧ SKU"),"SKU-потік",IFERROR(VLOOKUP(D1260,'02_РЦ'!$A$3:$I$7,5,FALSE),0))</f>
        <v>500</v>
      </c>
      <c r="S1260" s="2" t="str">
        <f>IF(OR(C1260="РЦК макси",C1260="РЦЧ SKU"),"Не рахується в ліміт",IFERROR(VLOOKUP(D1260,'02_РЦ'!$A$3:$I$7,9,FALSE),"Немає РЦ"))</f>
        <v>В межах</v>
      </c>
    </row>
    <row r="1261" spans="1:19">
      <c r="A1261" s="2" t="str">
        <f>'06A_Варіанти'!A1252</f>
        <v>BASE_3214</v>
      </c>
      <c r="B1261" s="2" t="str">
        <f>'06A_Варіанти'!B1252</f>
        <v>TT_3214</v>
      </c>
      <c r="C1261" s="2" t="str">
        <f>'06A_Варіанти'!D1252</f>
        <v>Основний</v>
      </c>
      <c r="D1261" s="2" t="str">
        <f>'06A_Варіанти'!C1252</f>
        <v>РЦВ</v>
      </c>
      <c r="E1261" s="2" t="str">
        <f>'06A_Варіанти'!S1252</f>
        <v>DIRECT</v>
      </c>
      <c r="F1261" s="2" t="str">
        <f>IF(O1261='06A_Варіанти'!E1252,'06A_Варіанти'!E$1,IF(O1261='06A_Варіанти'!F1252,'06A_Варіанти'!F$1,IF(O1261='06A_Варіанти'!G1252,'06A_Варіанти'!G$1,IF(O1261='06A_Варіанти'!H1252,'06A_Варіанти'!H$1,IF(O1261='06A_Варіанти'!I1252,'06A_Варіанти'!I$1,IF(O1261='06A_Варіанти'!J1252,'06A_Варіанти'!J$1,IF(O1261='06A_Варіанти'!K1252,'06A_Варіанти'!K$1,IF(O1261='06A_Варіанти'!L1252,'06A_Варіанти'!L$1,IF(O1261='06A_Варіанти'!M1252,'06A_Варіанти'!M$1,IF(O1261='06A_Варіанти'!N1252,'06A_Варіанти'!N$1,IF(O1261='06A_Варіанти'!O1252,'06A_Варіанти'!O$1,IF(O1261='06A_Варіанти'!P1252,'06A_Варіанти'!P$1,IF(O1261='06A_Варіанти'!Q1252,'06A_Варіанти'!Q$1,IF(O1261='06A_Варіанти'!R1252,'06A_Варіанти'!R$1,"НЕМАЄ МАРШРУТУ"))))))))))))))</f>
        <v>DIRECT</v>
      </c>
      <c r="G1261" s="2" t="str">
        <f t="shared" si="133"/>
        <v>БЕЗ ЗМІН</v>
      </c>
      <c r="H1261" s="2">
        <f>IF(G1261="НЕМАЄ МАРШРУТУ",0,O1261-'06A_Варіанти'!T1252)</f>
        <v>0</v>
      </c>
      <c r="I1261" s="2">
        <f>IFERROR(INDEX('04_Потоки'!$E:$E,MATCH(A1261,'04_Потоки'!$A:$A,0)),0)</f>
        <v>2.2389999999999999</v>
      </c>
      <c r="J1261" s="2">
        <f t="shared" si="134"/>
        <v>1</v>
      </c>
      <c r="K1261" s="2">
        <f>IF(C1261="РЦК макси",0,2*'06A_Варіанти'!T1252*J1261)</f>
        <v>868.4</v>
      </c>
      <c r="L1261" s="2">
        <f t="shared" si="135"/>
        <v>868.4</v>
      </c>
      <c r="M1261" s="2">
        <f t="shared" si="136"/>
        <v>0</v>
      </c>
      <c r="N1261" s="9">
        <f t="shared" si="137"/>
        <v>0</v>
      </c>
      <c r="O1261" s="2">
        <f>MIN(IF('07A_Конструктор'!$D$5="Так",'06A_Варіанти'!E1252,1E+99),IF('07A_Конструктор'!$D$6="Так",'06A_Варіанти'!F1252,1E+99),IF('07A_Конструктор'!$D$7="Так",'06A_Варіанти'!G1252,1E+99),IF('07A_Конструктор'!$D$8="Так",'06A_Варіанти'!H1252,1E+99),IF('07A_Конструктор'!$D$9="Так",'06A_Варіанти'!I1252,1E+99),IF('07A_Конструктор'!$D$10="Так",'06A_Варіанти'!J1252,1E+99),IF('07A_Конструктор'!$D$11="Так",'06A_Варіанти'!K1252,1E+99),IF('07A_Конструктор'!$D$12="Так",'06A_Варіанти'!L1252,1E+99),IF('07A_Конструктор'!$D$13="Так",'06A_Варіанти'!M1252,1E+99),IF('07A_Конструктор'!$D$14="Так",'06A_Варіанти'!N1252,1E+99),IF('07A_Конструктор'!$D$15="Так",'06A_Варіанти'!O1252,1E+99),IF('07A_Конструктор'!$D$16="Так",'06A_Варіанти'!P1252,1E+99),IF('07A_Конструктор'!$D$17="Так",'06A_Варіанти'!Q1252,1E+99),IF('06A_Варіанти'!R1252="",1E+99,'06A_Варіанти'!R1252))</f>
        <v>434.2</v>
      </c>
      <c r="P1261" s="2" t="str">
        <f t="shared" si="138"/>
        <v>5 т</v>
      </c>
      <c r="Q1261" s="2">
        <f t="shared" si="139"/>
        <v>14</v>
      </c>
      <c r="R1261" s="2">
        <f>IF(OR(C1261="РЦК макси",C1261="РЦЧ SKU"),"SKU-потік",IFERROR(VLOOKUP(D1261,'02_РЦ'!$A$3:$I$7,5,FALSE),0))</f>
        <v>500</v>
      </c>
      <c r="S1261" s="2" t="str">
        <f>IF(OR(C1261="РЦК макси",C1261="РЦЧ SKU"),"Не рахується в ліміт",IFERROR(VLOOKUP(D1261,'02_РЦ'!$A$3:$I$7,9,FALSE),"Немає РЦ"))</f>
        <v>В межах</v>
      </c>
    </row>
    <row r="1262" spans="1:19">
      <c r="A1262" s="2" t="str">
        <f>'06A_Варіанти'!A1253</f>
        <v>BASE_3215</v>
      </c>
      <c r="B1262" s="2" t="str">
        <f>'06A_Варіанти'!B1253</f>
        <v>TT_3215</v>
      </c>
      <c r="C1262" s="2" t="str">
        <f>'06A_Варіанти'!D1253</f>
        <v>Основний</v>
      </c>
      <c r="D1262" s="2" t="str">
        <f>'06A_Варіанти'!C1253</f>
        <v>РЦВ</v>
      </c>
      <c r="E1262" s="2" t="str">
        <f>'06A_Варіанти'!S1253</f>
        <v>DIRECT</v>
      </c>
      <c r="F1262" s="2" t="str">
        <f>IF(O1262='06A_Варіанти'!E1253,'06A_Варіанти'!E$1,IF(O1262='06A_Варіанти'!F1253,'06A_Варіанти'!F$1,IF(O1262='06A_Варіанти'!G1253,'06A_Варіанти'!G$1,IF(O1262='06A_Варіанти'!H1253,'06A_Варіанти'!H$1,IF(O1262='06A_Варіанти'!I1253,'06A_Варіанти'!I$1,IF(O1262='06A_Варіанти'!J1253,'06A_Варіанти'!J$1,IF(O1262='06A_Варіанти'!K1253,'06A_Варіанти'!K$1,IF(O1262='06A_Варіанти'!L1253,'06A_Варіанти'!L$1,IF(O1262='06A_Варіанти'!M1253,'06A_Варіанти'!M$1,IF(O1262='06A_Варіанти'!N1253,'06A_Варіанти'!N$1,IF(O1262='06A_Варіанти'!O1253,'06A_Варіанти'!O$1,IF(O1262='06A_Варіанти'!P1253,'06A_Варіанти'!P$1,IF(O1262='06A_Варіанти'!Q1253,'06A_Варіанти'!Q$1,IF(O1262='06A_Варіанти'!R1253,'06A_Варіанти'!R$1,"НЕМАЄ МАРШРУТУ"))))))))))))))</f>
        <v>DIRECT</v>
      </c>
      <c r="G1262" s="2" t="str">
        <f t="shared" si="133"/>
        <v>БЕЗ ЗМІН</v>
      </c>
      <c r="H1262" s="2">
        <f>IF(G1262="НЕМАЄ МАРШРУТУ",0,O1262-'06A_Варіанти'!T1253)</f>
        <v>0</v>
      </c>
      <c r="I1262" s="2">
        <f>IFERROR(INDEX('04_Потоки'!$E:$E,MATCH(A1262,'04_Потоки'!$A:$A,0)),0)</f>
        <v>2.2389999999999999</v>
      </c>
      <c r="J1262" s="2">
        <f t="shared" si="134"/>
        <v>1</v>
      </c>
      <c r="K1262" s="2">
        <f>IF(C1262="РЦК макси",0,2*'06A_Варіанти'!T1253*J1262)</f>
        <v>469.2</v>
      </c>
      <c r="L1262" s="2">
        <f t="shared" si="135"/>
        <v>469.2</v>
      </c>
      <c r="M1262" s="2">
        <f t="shared" si="136"/>
        <v>0</v>
      </c>
      <c r="N1262" s="9">
        <f t="shared" si="137"/>
        <v>0</v>
      </c>
      <c r="O1262" s="2">
        <f>MIN(IF('07A_Конструктор'!$D$5="Так",'06A_Варіанти'!E1253,1E+99),IF('07A_Конструктор'!$D$6="Так",'06A_Варіанти'!F1253,1E+99),IF('07A_Конструктор'!$D$7="Так",'06A_Варіанти'!G1253,1E+99),IF('07A_Конструктор'!$D$8="Так",'06A_Варіанти'!H1253,1E+99),IF('07A_Конструктор'!$D$9="Так",'06A_Варіанти'!I1253,1E+99),IF('07A_Конструктор'!$D$10="Так",'06A_Варіанти'!J1253,1E+99),IF('07A_Конструктор'!$D$11="Так",'06A_Варіанти'!K1253,1E+99),IF('07A_Конструктор'!$D$12="Так",'06A_Варіанти'!L1253,1E+99),IF('07A_Конструктор'!$D$13="Так",'06A_Варіанти'!M1253,1E+99),IF('07A_Конструктор'!$D$14="Так",'06A_Варіанти'!N1253,1E+99),IF('07A_Конструктор'!$D$15="Так",'06A_Варіанти'!O1253,1E+99),IF('07A_Конструктор'!$D$16="Так",'06A_Варіанти'!P1253,1E+99),IF('07A_Конструктор'!$D$17="Так",'06A_Варіанти'!Q1253,1E+99),IF('06A_Варіанти'!R1253="",1E+99,'06A_Варіанти'!R1253))</f>
        <v>234.6</v>
      </c>
      <c r="P1262" s="2" t="str">
        <f t="shared" si="138"/>
        <v>5 т</v>
      </c>
      <c r="Q1262" s="2">
        <f t="shared" si="139"/>
        <v>14</v>
      </c>
      <c r="R1262" s="2">
        <f>IF(OR(C1262="РЦК макси",C1262="РЦЧ SKU"),"SKU-потік",IFERROR(VLOOKUP(D1262,'02_РЦ'!$A$3:$I$7,5,FALSE),0))</f>
        <v>500</v>
      </c>
      <c r="S1262" s="2" t="str">
        <f>IF(OR(C1262="РЦК макси",C1262="РЦЧ SKU"),"Не рахується в ліміт",IFERROR(VLOOKUP(D1262,'02_РЦ'!$A$3:$I$7,9,FALSE),"Немає РЦ"))</f>
        <v>В межах</v>
      </c>
    </row>
    <row r="1263" spans="1:19">
      <c r="A1263" s="2" t="str">
        <f>'06A_Варіанти'!A1254</f>
        <v>BASE_3217</v>
      </c>
      <c r="B1263" s="2" t="str">
        <f>'06A_Варіанти'!B1254</f>
        <v>TT_3217</v>
      </c>
      <c r="C1263" s="2" t="str">
        <f>'06A_Варіанти'!D1254</f>
        <v>Основний</v>
      </c>
      <c r="D1263" s="2" t="str">
        <f>'06A_Варіанти'!C1254</f>
        <v>РЦК</v>
      </c>
      <c r="E1263" s="2" t="str">
        <f>'06A_Варіанти'!S1254</f>
        <v>DIRECT</v>
      </c>
      <c r="F1263" s="2" t="str">
        <f>IF(O1263='06A_Варіанти'!E1254,'06A_Варіанти'!E$1,IF(O1263='06A_Варіанти'!F1254,'06A_Варіанти'!F$1,IF(O1263='06A_Варіанти'!G1254,'06A_Варіанти'!G$1,IF(O1263='06A_Варіанти'!H1254,'06A_Варіанти'!H$1,IF(O1263='06A_Варіанти'!I1254,'06A_Варіанти'!I$1,IF(O1263='06A_Варіанти'!J1254,'06A_Варіанти'!J$1,IF(O1263='06A_Варіанти'!K1254,'06A_Варіанти'!K$1,IF(O1263='06A_Варіанти'!L1254,'06A_Варіанти'!L$1,IF(O1263='06A_Варіанти'!M1254,'06A_Варіанти'!M$1,IF(O1263='06A_Варіанти'!N1254,'06A_Варіанти'!N$1,IF(O1263='06A_Варіанти'!O1254,'06A_Варіанти'!O$1,IF(O1263='06A_Варіанти'!P1254,'06A_Варіанти'!P$1,IF(O1263='06A_Варіанти'!Q1254,'06A_Варіанти'!Q$1,IF(O1263='06A_Варіанти'!R1254,'06A_Варіанти'!R$1,"НЕМАЄ МАРШРУТУ"))))))))))))))</f>
        <v>DIRECT</v>
      </c>
      <c r="G1263" s="2" t="str">
        <f t="shared" si="133"/>
        <v>БЕЗ ЗМІН</v>
      </c>
      <c r="H1263" s="2">
        <f>IF(G1263="НЕМАЄ МАРШРУТУ",0,O1263-'06A_Варіанти'!T1254)</f>
        <v>0</v>
      </c>
      <c r="I1263" s="2">
        <f>IFERROR(INDEX('04_Потоки'!$E:$E,MATCH(A1263,'04_Потоки'!$A:$A,0)),0)</f>
        <v>2.2389999999999999</v>
      </c>
      <c r="J1263" s="2">
        <f t="shared" si="134"/>
        <v>1</v>
      </c>
      <c r="K1263" s="2">
        <f>IF(C1263="РЦК макси",0,2*'06A_Варіанти'!T1254*J1263)</f>
        <v>1380</v>
      </c>
      <c r="L1263" s="2">
        <f t="shared" si="135"/>
        <v>1380</v>
      </c>
      <c r="M1263" s="2">
        <f t="shared" si="136"/>
        <v>0</v>
      </c>
      <c r="N1263" s="9">
        <f t="shared" si="137"/>
        <v>0</v>
      </c>
      <c r="O1263" s="2">
        <f>MIN(IF('07A_Конструктор'!$D$5="Так",'06A_Варіанти'!E1254,1E+99),IF('07A_Конструктор'!$D$6="Так",'06A_Варіанти'!F1254,1E+99),IF('07A_Конструктор'!$D$7="Так",'06A_Варіанти'!G1254,1E+99),IF('07A_Конструктор'!$D$8="Так",'06A_Варіанти'!H1254,1E+99),IF('07A_Конструктор'!$D$9="Так",'06A_Варіанти'!I1254,1E+99),IF('07A_Конструктор'!$D$10="Так",'06A_Варіанти'!J1254,1E+99),IF('07A_Конструктор'!$D$11="Так",'06A_Варіанти'!K1254,1E+99),IF('07A_Конструктор'!$D$12="Так",'06A_Варіанти'!L1254,1E+99),IF('07A_Конструктор'!$D$13="Так",'06A_Варіанти'!M1254,1E+99),IF('07A_Конструктор'!$D$14="Так",'06A_Варіанти'!N1254,1E+99),IF('07A_Конструктор'!$D$15="Так",'06A_Варіанти'!O1254,1E+99),IF('07A_Конструктор'!$D$16="Так",'06A_Варіанти'!P1254,1E+99),IF('07A_Конструктор'!$D$17="Так",'06A_Варіанти'!Q1254,1E+99),IF('06A_Варіанти'!R1254="",1E+99,'06A_Варіанти'!R1254))</f>
        <v>690</v>
      </c>
      <c r="P1263" s="2" t="str">
        <f t="shared" si="138"/>
        <v>5 т</v>
      </c>
      <c r="Q1263" s="2">
        <f t="shared" si="139"/>
        <v>14</v>
      </c>
      <c r="R1263" s="2">
        <f>IF(OR(C1263="РЦК макси",C1263="РЦЧ SKU"),"SKU-потік",IFERROR(VLOOKUP(D1263,'02_РЦ'!$A$3:$I$7,5,FALSE),0))</f>
        <v>200</v>
      </c>
      <c r="S1263" s="2" t="str">
        <f>IF(OR(C1263="РЦК макси",C1263="РЦЧ SKU"),"Не рахується в ліміт",IFERROR(VLOOKUP(D1263,'02_РЦ'!$A$3:$I$7,9,FALSE),"Немає РЦ"))</f>
        <v>В межах</v>
      </c>
    </row>
    <row r="1264" spans="1:19">
      <c r="A1264" s="2" t="str">
        <f>'06A_Варіанти'!A1255</f>
        <v>BASE_3180</v>
      </c>
      <c r="B1264" s="2" t="str">
        <f>'06A_Варіанти'!B1255</f>
        <v>TT_3180</v>
      </c>
      <c r="C1264" s="2" t="str">
        <f>'06A_Варіанти'!D1255</f>
        <v>Основний</v>
      </c>
      <c r="D1264" s="2" t="str">
        <f>'06A_Варіанти'!C1255</f>
        <v>РЦВ</v>
      </c>
      <c r="E1264" s="2" t="str">
        <f>'06A_Варіанти'!S1255</f>
        <v>DIRECT</v>
      </c>
      <c r="F1264" s="2" t="str">
        <f>IF(O1264='06A_Варіанти'!E1255,'06A_Варіанти'!E$1,IF(O1264='06A_Варіанти'!F1255,'06A_Варіанти'!F$1,IF(O1264='06A_Варіанти'!G1255,'06A_Варіанти'!G$1,IF(O1264='06A_Варіанти'!H1255,'06A_Варіанти'!H$1,IF(O1264='06A_Варіанти'!I1255,'06A_Варіанти'!I$1,IF(O1264='06A_Варіанти'!J1255,'06A_Варіанти'!J$1,IF(O1264='06A_Варіанти'!K1255,'06A_Варіанти'!K$1,IF(O1264='06A_Варіанти'!L1255,'06A_Варіанти'!L$1,IF(O1264='06A_Варіанти'!M1255,'06A_Варіанти'!M$1,IF(O1264='06A_Варіанти'!N1255,'06A_Варіанти'!N$1,IF(O1264='06A_Варіанти'!O1255,'06A_Варіанти'!O$1,IF(O1264='06A_Варіанти'!P1255,'06A_Варіанти'!P$1,IF(O1264='06A_Варіанти'!Q1255,'06A_Варіанти'!Q$1,IF(O1264='06A_Варіанти'!R1255,'06A_Варіанти'!R$1,"НЕМАЄ МАРШРУТУ"))))))))))))))</f>
        <v>DIRECT</v>
      </c>
      <c r="G1264" s="2" t="str">
        <f t="shared" si="133"/>
        <v>БЕЗ ЗМІН</v>
      </c>
      <c r="H1264" s="2">
        <f>IF(G1264="НЕМАЄ МАРШРУТУ",0,O1264-'06A_Варіанти'!T1255)</f>
        <v>0</v>
      </c>
      <c r="I1264" s="2">
        <f>IFERROR(INDEX('04_Потоки'!$E:$E,MATCH(A1264,'04_Потоки'!$A:$A,0)),0)</f>
        <v>2.2389999999999999</v>
      </c>
      <c r="J1264" s="2">
        <f t="shared" si="134"/>
        <v>1</v>
      </c>
      <c r="K1264" s="2">
        <f>IF(C1264="РЦК макси",0,2*'06A_Варіанти'!T1255*J1264)</f>
        <v>23.6</v>
      </c>
      <c r="L1264" s="2">
        <f t="shared" si="135"/>
        <v>23.6</v>
      </c>
      <c r="M1264" s="2">
        <f t="shared" si="136"/>
        <v>0</v>
      </c>
      <c r="N1264" s="9">
        <f t="shared" si="137"/>
        <v>0</v>
      </c>
      <c r="O1264" s="2">
        <f>MIN(IF('07A_Конструктор'!$D$5="Так",'06A_Варіанти'!E1255,1E+99),IF('07A_Конструктор'!$D$6="Так",'06A_Варіанти'!F1255,1E+99),IF('07A_Конструктор'!$D$7="Так",'06A_Варіанти'!G1255,1E+99),IF('07A_Конструктор'!$D$8="Так",'06A_Варіанти'!H1255,1E+99),IF('07A_Конструктор'!$D$9="Так",'06A_Варіанти'!I1255,1E+99),IF('07A_Конструктор'!$D$10="Так",'06A_Варіанти'!J1255,1E+99),IF('07A_Конструктор'!$D$11="Так",'06A_Варіанти'!K1255,1E+99),IF('07A_Конструктор'!$D$12="Так",'06A_Варіанти'!L1255,1E+99),IF('07A_Конструктор'!$D$13="Так",'06A_Варіанти'!M1255,1E+99),IF('07A_Конструктор'!$D$14="Так",'06A_Варіанти'!N1255,1E+99),IF('07A_Конструктор'!$D$15="Так",'06A_Варіанти'!O1255,1E+99),IF('07A_Конструктор'!$D$16="Так",'06A_Варіанти'!P1255,1E+99),IF('07A_Конструктор'!$D$17="Так",'06A_Варіанти'!Q1255,1E+99),IF('06A_Варіанти'!R1255="",1E+99,'06A_Варіанти'!R1255))</f>
        <v>11.8</v>
      </c>
      <c r="P1264" s="2" t="str">
        <f t="shared" si="138"/>
        <v>5 т</v>
      </c>
      <c r="Q1264" s="2">
        <f t="shared" si="139"/>
        <v>14</v>
      </c>
      <c r="R1264" s="2">
        <f>IF(OR(C1264="РЦК макси",C1264="РЦЧ SKU"),"SKU-потік",IFERROR(VLOOKUP(D1264,'02_РЦ'!$A$3:$I$7,5,FALSE),0))</f>
        <v>500</v>
      </c>
      <c r="S1264" s="2" t="str">
        <f>IF(OR(C1264="РЦК макси",C1264="РЦЧ SKU"),"Не рахується в ліміт",IFERROR(VLOOKUP(D1264,'02_РЦ'!$A$3:$I$7,9,FALSE),"Немає РЦ"))</f>
        <v>В межах</v>
      </c>
    </row>
    <row r="1265" spans="1:19">
      <c r="A1265" s="2" t="str">
        <f>'06A_Варіанти'!A1256</f>
        <v>BASE_3221</v>
      </c>
      <c r="B1265" s="2" t="str">
        <f>'06A_Варіанти'!B1256</f>
        <v>TT_3221</v>
      </c>
      <c r="C1265" s="2" t="str">
        <f>'06A_Варіанти'!D1256</f>
        <v>Основний</v>
      </c>
      <c r="D1265" s="2" t="str">
        <f>'06A_Варіанти'!C1256</f>
        <v>РЦВ</v>
      </c>
      <c r="E1265" s="2" t="str">
        <f>'06A_Варіанти'!S1256</f>
        <v>DIRECT</v>
      </c>
      <c r="F1265" s="2" t="str">
        <f>IF(O1265='06A_Варіанти'!E1256,'06A_Варіанти'!E$1,IF(O1265='06A_Варіанти'!F1256,'06A_Варіанти'!F$1,IF(O1265='06A_Варіанти'!G1256,'06A_Варіанти'!G$1,IF(O1265='06A_Варіанти'!H1256,'06A_Варіанти'!H$1,IF(O1265='06A_Варіанти'!I1256,'06A_Варіанти'!I$1,IF(O1265='06A_Варіанти'!J1256,'06A_Варіанти'!J$1,IF(O1265='06A_Варіанти'!K1256,'06A_Варіанти'!K$1,IF(O1265='06A_Варіанти'!L1256,'06A_Варіанти'!L$1,IF(O1265='06A_Варіанти'!M1256,'06A_Варіанти'!M$1,IF(O1265='06A_Варіанти'!N1256,'06A_Варіанти'!N$1,IF(O1265='06A_Варіанти'!O1256,'06A_Варіанти'!O$1,IF(O1265='06A_Варіанти'!P1256,'06A_Варіанти'!P$1,IF(O1265='06A_Варіанти'!Q1256,'06A_Варіанти'!Q$1,IF(O1265='06A_Варіанти'!R1256,'06A_Варіанти'!R$1,"НЕМАЄ МАРШРУТУ"))))))))))))))</f>
        <v>DIRECT</v>
      </c>
      <c r="G1265" s="2" t="str">
        <f t="shared" si="133"/>
        <v>БЕЗ ЗМІН</v>
      </c>
      <c r="H1265" s="2">
        <f>IF(G1265="НЕМАЄ МАРШРУТУ",0,O1265-'06A_Варіанти'!T1256)</f>
        <v>0</v>
      </c>
      <c r="I1265" s="2">
        <f>IFERROR(INDEX('04_Потоки'!$E:$E,MATCH(A1265,'04_Потоки'!$A:$A,0)),0)</f>
        <v>2.2389999999999999</v>
      </c>
      <c r="J1265" s="2">
        <f t="shared" si="134"/>
        <v>1</v>
      </c>
      <c r="K1265" s="2">
        <f>IF(C1265="РЦК макси",0,2*'06A_Варіанти'!T1256*J1265)</f>
        <v>848.2</v>
      </c>
      <c r="L1265" s="2">
        <f t="shared" si="135"/>
        <v>848.2</v>
      </c>
      <c r="M1265" s="2">
        <f t="shared" si="136"/>
        <v>0</v>
      </c>
      <c r="N1265" s="9">
        <f t="shared" si="137"/>
        <v>0</v>
      </c>
      <c r="O1265" s="2">
        <f>MIN(IF('07A_Конструктор'!$D$5="Так",'06A_Варіанти'!E1256,1E+99),IF('07A_Конструктор'!$D$6="Так",'06A_Варіанти'!F1256,1E+99),IF('07A_Конструктор'!$D$7="Так",'06A_Варіанти'!G1256,1E+99),IF('07A_Конструктор'!$D$8="Так",'06A_Варіанти'!H1256,1E+99),IF('07A_Конструктор'!$D$9="Так",'06A_Варіанти'!I1256,1E+99),IF('07A_Конструктор'!$D$10="Так",'06A_Варіанти'!J1256,1E+99),IF('07A_Конструктор'!$D$11="Так",'06A_Варіанти'!K1256,1E+99),IF('07A_Конструктор'!$D$12="Так",'06A_Варіанти'!L1256,1E+99),IF('07A_Конструктор'!$D$13="Так",'06A_Варіанти'!M1256,1E+99),IF('07A_Конструктор'!$D$14="Так",'06A_Варіанти'!N1256,1E+99),IF('07A_Конструктор'!$D$15="Так",'06A_Варіанти'!O1256,1E+99),IF('07A_Конструктор'!$D$16="Так",'06A_Варіанти'!P1256,1E+99),IF('07A_Конструктор'!$D$17="Так",'06A_Варіанти'!Q1256,1E+99),IF('06A_Варіанти'!R1256="",1E+99,'06A_Варіанти'!R1256))</f>
        <v>424.1</v>
      </c>
      <c r="P1265" s="2" t="str">
        <f t="shared" si="138"/>
        <v>5 т</v>
      </c>
      <c r="Q1265" s="2">
        <f t="shared" si="139"/>
        <v>14</v>
      </c>
      <c r="R1265" s="2">
        <f>IF(OR(C1265="РЦК макси",C1265="РЦЧ SKU"),"SKU-потік",IFERROR(VLOOKUP(D1265,'02_РЦ'!$A$3:$I$7,5,FALSE),0))</f>
        <v>500</v>
      </c>
      <c r="S1265" s="2" t="str">
        <f>IF(OR(C1265="РЦК макси",C1265="РЦЧ SKU"),"Не рахується в ліміт",IFERROR(VLOOKUP(D1265,'02_РЦ'!$A$3:$I$7,9,FALSE),"Немає РЦ"))</f>
        <v>В межах</v>
      </c>
    </row>
    <row r="1266" spans="1:19">
      <c r="A1266" s="2" t="str">
        <f>'06A_Варіанти'!A1257</f>
        <v>BASE_3231</v>
      </c>
      <c r="B1266" s="2" t="str">
        <f>'06A_Варіанти'!B1257</f>
        <v>TT_3231</v>
      </c>
      <c r="C1266" s="2" t="str">
        <f>'06A_Варіанти'!D1257</f>
        <v>Основний</v>
      </c>
      <c r="D1266" s="2" t="str">
        <f>'06A_Варіанти'!C1257</f>
        <v>РЦВ</v>
      </c>
      <c r="E1266" s="2" t="str">
        <f>'06A_Варіанти'!S1257</f>
        <v>DIRECT</v>
      </c>
      <c r="F1266" s="2" t="str">
        <f>IF(O1266='06A_Варіанти'!E1257,'06A_Варіанти'!E$1,IF(O1266='06A_Варіанти'!F1257,'06A_Варіанти'!F$1,IF(O1266='06A_Варіанти'!G1257,'06A_Варіанти'!G$1,IF(O1266='06A_Варіанти'!H1257,'06A_Варіанти'!H$1,IF(O1266='06A_Варіанти'!I1257,'06A_Варіанти'!I$1,IF(O1266='06A_Варіанти'!J1257,'06A_Варіанти'!J$1,IF(O1266='06A_Варіанти'!K1257,'06A_Варіанти'!K$1,IF(O1266='06A_Варіанти'!L1257,'06A_Варіанти'!L$1,IF(O1266='06A_Варіанти'!M1257,'06A_Варіанти'!M$1,IF(O1266='06A_Варіанти'!N1257,'06A_Варіанти'!N$1,IF(O1266='06A_Варіанти'!O1257,'06A_Варіанти'!O$1,IF(O1266='06A_Варіанти'!P1257,'06A_Варіанти'!P$1,IF(O1266='06A_Варіанти'!Q1257,'06A_Варіанти'!Q$1,IF(O1266='06A_Варіанти'!R1257,'06A_Варіанти'!R$1,"НЕМАЄ МАРШРУТУ"))))))))))))))</f>
        <v>DIRECT</v>
      </c>
      <c r="G1266" s="2" t="str">
        <f t="shared" si="133"/>
        <v>БЕЗ ЗМІН</v>
      </c>
      <c r="H1266" s="2">
        <f>IF(G1266="НЕМАЄ МАРШРУТУ",0,O1266-'06A_Варіанти'!T1257)</f>
        <v>0</v>
      </c>
      <c r="I1266" s="2">
        <f>IFERROR(INDEX('04_Потоки'!$E:$E,MATCH(A1266,'04_Потоки'!$A:$A,0)),0)</f>
        <v>2.2389999999999999</v>
      </c>
      <c r="J1266" s="2">
        <f t="shared" si="134"/>
        <v>1</v>
      </c>
      <c r="K1266" s="2">
        <f>IF(C1266="РЦК макси",0,2*'06A_Варіанти'!T1257*J1266)</f>
        <v>169.4</v>
      </c>
      <c r="L1266" s="2">
        <f t="shared" si="135"/>
        <v>169.4</v>
      </c>
      <c r="M1266" s="2">
        <f t="shared" si="136"/>
        <v>0</v>
      </c>
      <c r="N1266" s="9">
        <f t="shared" si="137"/>
        <v>0</v>
      </c>
      <c r="O1266" s="2">
        <f>MIN(IF('07A_Конструктор'!$D$5="Так",'06A_Варіанти'!E1257,1E+99),IF('07A_Конструктор'!$D$6="Так",'06A_Варіанти'!F1257,1E+99),IF('07A_Конструктор'!$D$7="Так",'06A_Варіанти'!G1257,1E+99),IF('07A_Конструктор'!$D$8="Так",'06A_Варіанти'!H1257,1E+99),IF('07A_Конструктор'!$D$9="Так",'06A_Варіанти'!I1257,1E+99),IF('07A_Конструктор'!$D$10="Так",'06A_Варіанти'!J1257,1E+99),IF('07A_Конструктор'!$D$11="Так",'06A_Варіанти'!K1257,1E+99),IF('07A_Конструктор'!$D$12="Так",'06A_Варіанти'!L1257,1E+99),IF('07A_Конструктор'!$D$13="Так",'06A_Варіанти'!M1257,1E+99),IF('07A_Конструктор'!$D$14="Так",'06A_Варіанти'!N1257,1E+99),IF('07A_Конструктор'!$D$15="Так",'06A_Варіанти'!O1257,1E+99),IF('07A_Конструктор'!$D$16="Так",'06A_Варіанти'!P1257,1E+99),IF('07A_Конструктор'!$D$17="Так",'06A_Варіанти'!Q1257,1E+99),IF('06A_Варіанти'!R1257="",1E+99,'06A_Варіанти'!R1257))</f>
        <v>84.7</v>
      </c>
      <c r="P1266" s="2" t="str">
        <f t="shared" si="138"/>
        <v>5 т</v>
      </c>
      <c r="Q1266" s="2">
        <f t="shared" si="139"/>
        <v>14</v>
      </c>
      <c r="R1266" s="2">
        <f>IF(OR(C1266="РЦК макси",C1266="РЦЧ SKU"),"SKU-потік",IFERROR(VLOOKUP(D1266,'02_РЦ'!$A$3:$I$7,5,FALSE),0))</f>
        <v>500</v>
      </c>
      <c r="S1266" s="2" t="str">
        <f>IF(OR(C1266="РЦК макси",C1266="РЦЧ SKU"),"Не рахується в ліміт",IFERROR(VLOOKUP(D1266,'02_РЦ'!$A$3:$I$7,9,FALSE),"Немає РЦ"))</f>
        <v>В межах</v>
      </c>
    </row>
    <row r="1267" spans="1:19">
      <c r="A1267" s="2" t="str">
        <f>'06A_Варіанти'!A1258</f>
        <v>BASE_3237</v>
      </c>
      <c r="B1267" s="2" t="str">
        <f>'06A_Варіанти'!B1258</f>
        <v>TT_3237</v>
      </c>
      <c r="C1267" s="2" t="str">
        <f>'06A_Варіанти'!D1258</f>
        <v>Основний</v>
      </c>
      <c r="D1267" s="2" t="str">
        <f>'06A_Варіанти'!C1258</f>
        <v>РЦВ</v>
      </c>
      <c r="E1267" s="2" t="str">
        <f>'06A_Варіанти'!S1258</f>
        <v>DIRECT</v>
      </c>
      <c r="F1267" s="2" t="str">
        <f>IF(O1267='06A_Варіанти'!E1258,'06A_Варіанти'!E$1,IF(O1267='06A_Варіанти'!F1258,'06A_Варіанти'!F$1,IF(O1267='06A_Варіанти'!G1258,'06A_Варіанти'!G$1,IF(O1267='06A_Варіанти'!H1258,'06A_Варіанти'!H$1,IF(O1267='06A_Варіанти'!I1258,'06A_Варіанти'!I$1,IF(O1267='06A_Варіанти'!J1258,'06A_Варіанти'!J$1,IF(O1267='06A_Варіанти'!K1258,'06A_Варіанти'!K$1,IF(O1267='06A_Варіанти'!L1258,'06A_Варіанти'!L$1,IF(O1267='06A_Варіанти'!M1258,'06A_Варіанти'!M$1,IF(O1267='06A_Варіанти'!N1258,'06A_Варіанти'!N$1,IF(O1267='06A_Варіанти'!O1258,'06A_Варіанти'!O$1,IF(O1267='06A_Варіанти'!P1258,'06A_Варіанти'!P$1,IF(O1267='06A_Варіанти'!Q1258,'06A_Варіанти'!Q$1,IF(O1267='06A_Варіанти'!R1258,'06A_Варіанти'!R$1,"НЕМАЄ МАРШРУТУ"))))))))))))))</f>
        <v>DIRECT</v>
      </c>
      <c r="G1267" s="2" t="str">
        <f t="shared" si="133"/>
        <v>БЕЗ ЗМІН</v>
      </c>
      <c r="H1267" s="2">
        <f>IF(G1267="НЕМАЄ МАРШРУТУ",0,O1267-'06A_Варіанти'!T1258)</f>
        <v>0</v>
      </c>
      <c r="I1267" s="2">
        <f>IFERROR(INDEX('04_Потоки'!$E:$E,MATCH(A1267,'04_Потоки'!$A:$A,0)),0)</f>
        <v>2.2389999999999999</v>
      </c>
      <c r="J1267" s="2">
        <f t="shared" si="134"/>
        <v>1</v>
      </c>
      <c r="K1267" s="2">
        <f>IF(C1267="РЦК макси",0,2*'06A_Варіанти'!T1258*J1267)</f>
        <v>451.4</v>
      </c>
      <c r="L1267" s="2">
        <f t="shared" si="135"/>
        <v>451.4</v>
      </c>
      <c r="M1267" s="2">
        <f t="shared" si="136"/>
        <v>0</v>
      </c>
      <c r="N1267" s="9">
        <f t="shared" si="137"/>
        <v>0</v>
      </c>
      <c r="O1267" s="2">
        <f>MIN(IF('07A_Конструктор'!$D$5="Так",'06A_Варіанти'!E1258,1E+99),IF('07A_Конструктор'!$D$6="Так",'06A_Варіанти'!F1258,1E+99),IF('07A_Конструктор'!$D$7="Так",'06A_Варіанти'!G1258,1E+99),IF('07A_Конструктор'!$D$8="Так",'06A_Варіанти'!H1258,1E+99),IF('07A_Конструктор'!$D$9="Так",'06A_Варіанти'!I1258,1E+99),IF('07A_Конструктор'!$D$10="Так",'06A_Варіанти'!J1258,1E+99),IF('07A_Конструктор'!$D$11="Так",'06A_Варіанти'!K1258,1E+99),IF('07A_Конструктор'!$D$12="Так",'06A_Варіанти'!L1258,1E+99),IF('07A_Конструктор'!$D$13="Так",'06A_Варіанти'!M1258,1E+99),IF('07A_Конструктор'!$D$14="Так",'06A_Варіанти'!N1258,1E+99),IF('07A_Конструктор'!$D$15="Так",'06A_Варіанти'!O1258,1E+99),IF('07A_Конструктор'!$D$16="Так",'06A_Варіанти'!P1258,1E+99),IF('07A_Конструктор'!$D$17="Так",'06A_Варіанти'!Q1258,1E+99),IF('06A_Варіанти'!R1258="",1E+99,'06A_Варіанти'!R1258))</f>
        <v>225.7</v>
      </c>
      <c r="P1267" s="2" t="str">
        <f t="shared" si="138"/>
        <v>5 т</v>
      </c>
      <c r="Q1267" s="2">
        <f t="shared" si="139"/>
        <v>14</v>
      </c>
      <c r="R1267" s="2">
        <f>IF(OR(C1267="РЦК макси",C1267="РЦЧ SKU"),"SKU-потік",IFERROR(VLOOKUP(D1267,'02_РЦ'!$A$3:$I$7,5,FALSE),0))</f>
        <v>500</v>
      </c>
      <c r="S1267" s="2" t="str">
        <f>IF(OR(C1267="РЦК макси",C1267="РЦЧ SKU"),"Не рахується в ліміт",IFERROR(VLOOKUP(D1267,'02_РЦ'!$A$3:$I$7,9,FALSE),"Немає РЦ"))</f>
        <v>В межах</v>
      </c>
    </row>
    <row r="1268" spans="1:19">
      <c r="A1268" s="2" t="str">
        <f>'06A_Варіанти'!A1259</f>
        <v>BASE_3238</v>
      </c>
      <c r="B1268" s="2" t="str">
        <f>'06A_Варіанти'!B1259</f>
        <v>TT_3238</v>
      </c>
      <c r="C1268" s="2" t="str">
        <f>'06A_Варіанти'!D1259</f>
        <v>Основний</v>
      </c>
      <c r="D1268" s="2" t="str">
        <f>'06A_Варіанти'!C1259</f>
        <v>РЦВ</v>
      </c>
      <c r="E1268" s="2" t="str">
        <f>'06A_Варіанти'!S1259</f>
        <v>DIRECT</v>
      </c>
      <c r="F1268" s="2" t="str">
        <f>IF(O1268='06A_Варіанти'!E1259,'06A_Варіанти'!E$1,IF(O1268='06A_Варіанти'!F1259,'06A_Варіанти'!F$1,IF(O1268='06A_Варіанти'!G1259,'06A_Варіанти'!G$1,IF(O1268='06A_Варіанти'!H1259,'06A_Варіанти'!H$1,IF(O1268='06A_Варіанти'!I1259,'06A_Варіанти'!I$1,IF(O1268='06A_Варіанти'!J1259,'06A_Варіанти'!J$1,IF(O1268='06A_Варіанти'!K1259,'06A_Варіанти'!K$1,IF(O1268='06A_Варіанти'!L1259,'06A_Варіанти'!L$1,IF(O1268='06A_Варіанти'!M1259,'06A_Варіанти'!M$1,IF(O1268='06A_Варіанти'!N1259,'06A_Варіанти'!N$1,IF(O1268='06A_Варіанти'!O1259,'06A_Варіанти'!O$1,IF(O1268='06A_Варіанти'!P1259,'06A_Варіанти'!P$1,IF(O1268='06A_Варіанти'!Q1259,'06A_Варіанти'!Q$1,IF(O1268='06A_Варіанти'!R1259,'06A_Варіанти'!R$1,"НЕМАЄ МАРШРУТУ"))))))))))))))</f>
        <v>DIRECT</v>
      </c>
      <c r="G1268" s="2" t="str">
        <f t="shared" si="133"/>
        <v>БЕЗ ЗМІН</v>
      </c>
      <c r="H1268" s="2">
        <f>IF(G1268="НЕМАЄ МАРШРУТУ",0,O1268-'06A_Варіанти'!T1259)</f>
        <v>0</v>
      </c>
      <c r="I1268" s="2">
        <f>IFERROR(INDEX('04_Потоки'!$E:$E,MATCH(A1268,'04_Потоки'!$A:$A,0)),0)</f>
        <v>2.2389999999999999</v>
      </c>
      <c r="J1268" s="2">
        <f t="shared" si="134"/>
        <v>1</v>
      </c>
      <c r="K1268" s="2">
        <f>IF(C1268="РЦК макси",0,2*'06A_Варіанти'!T1259*J1268)</f>
        <v>829</v>
      </c>
      <c r="L1268" s="2">
        <f t="shared" si="135"/>
        <v>829</v>
      </c>
      <c r="M1268" s="2">
        <f t="shared" si="136"/>
        <v>0</v>
      </c>
      <c r="N1268" s="9">
        <f t="shared" si="137"/>
        <v>0</v>
      </c>
      <c r="O1268" s="2">
        <f>MIN(IF('07A_Конструктор'!$D$5="Так",'06A_Варіанти'!E1259,1E+99),IF('07A_Конструктор'!$D$6="Так",'06A_Варіанти'!F1259,1E+99),IF('07A_Конструктор'!$D$7="Так",'06A_Варіанти'!G1259,1E+99),IF('07A_Конструктор'!$D$8="Так",'06A_Варіанти'!H1259,1E+99),IF('07A_Конструктор'!$D$9="Так",'06A_Варіанти'!I1259,1E+99),IF('07A_Конструктор'!$D$10="Так",'06A_Варіанти'!J1259,1E+99),IF('07A_Конструктор'!$D$11="Так",'06A_Варіанти'!K1259,1E+99),IF('07A_Конструктор'!$D$12="Так",'06A_Варіанти'!L1259,1E+99),IF('07A_Конструктор'!$D$13="Так",'06A_Варіанти'!M1259,1E+99),IF('07A_Конструктор'!$D$14="Так",'06A_Варіанти'!N1259,1E+99),IF('07A_Конструктор'!$D$15="Так",'06A_Варіанти'!O1259,1E+99),IF('07A_Конструктор'!$D$16="Так",'06A_Варіанти'!P1259,1E+99),IF('07A_Конструктор'!$D$17="Так",'06A_Варіанти'!Q1259,1E+99),IF('06A_Варіанти'!R1259="",1E+99,'06A_Варіанти'!R1259))</f>
        <v>414.5</v>
      </c>
      <c r="P1268" s="2" t="str">
        <f t="shared" si="138"/>
        <v>5 т</v>
      </c>
      <c r="Q1268" s="2">
        <f t="shared" si="139"/>
        <v>14</v>
      </c>
      <c r="R1268" s="2">
        <f>IF(OR(C1268="РЦК макси",C1268="РЦЧ SKU"),"SKU-потік",IFERROR(VLOOKUP(D1268,'02_РЦ'!$A$3:$I$7,5,FALSE),0))</f>
        <v>500</v>
      </c>
      <c r="S1268" s="2" t="str">
        <f>IF(OR(C1268="РЦК макси",C1268="РЦЧ SKU"),"Не рахується в ліміт",IFERROR(VLOOKUP(D1268,'02_РЦ'!$A$3:$I$7,9,FALSE),"Немає РЦ"))</f>
        <v>В межах</v>
      </c>
    </row>
    <row r="1269" spans="1:19">
      <c r="A1269" s="2" t="str">
        <f>'06A_Варіанти'!A1260</f>
        <v>BASE_3242</v>
      </c>
      <c r="B1269" s="2" t="str">
        <f>'06A_Варіанти'!B1260</f>
        <v>TT_3242</v>
      </c>
      <c r="C1269" s="2" t="str">
        <f>'06A_Варіанти'!D1260</f>
        <v>Основний</v>
      </c>
      <c r="D1269" s="2" t="str">
        <f>'06A_Варіанти'!C1260</f>
        <v>РЦВ</v>
      </c>
      <c r="E1269" s="2" t="str">
        <f>'06A_Варіанти'!S1260</f>
        <v>DIRECT</v>
      </c>
      <c r="F1269" s="2" t="str">
        <f>IF(O1269='06A_Варіанти'!E1260,'06A_Варіанти'!E$1,IF(O1269='06A_Варіанти'!F1260,'06A_Варіанти'!F$1,IF(O1269='06A_Варіанти'!G1260,'06A_Варіанти'!G$1,IF(O1269='06A_Варіанти'!H1260,'06A_Варіанти'!H$1,IF(O1269='06A_Варіанти'!I1260,'06A_Варіанти'!I$1,IF(O1269='06A_Варіанти'!J1260,'06A_Варіанти'!J$1,IF(O1269='06A_Варіанти'!K1260,'06A_Варіанти'!K$1,IF(O1269='06A_Варіанти'!L1260,'06A_Варіанти'!L$1,IF(O1269='06A_Варіанти'!M1260,'06A_Варіанти'!M$1,IF(O1269='06A_Варіанти'!N1260,'06A_Варіанти'!N$1,IF(O1269='06A_Варіанти'!O1260,'06A_Варіанти'!O$1,IF(O1269='06A_Варіанти'!P1260,'06A_Варіанти'!P$1,IF(O1269='06A_Варіанти'!Q1260,'06A_Варіанти'!Q$1,IF(O1269='06A_Варіанти'!R1260,'06A_Варіанти'!R$1,"НЕМАЄ МАРШРУТУ"))))))))))))))</f>
        <v>DIRECT</v>
      </c>
      <c r="G1269" s="2" t="str">
        <f t="shared" si="133"/>
        <v>БЕЗ ЗМІН</v>
      </c>
      <c r="H1269" s="2">
        <f>IF(G1269="НЕМАЄ МАРШРУТУ",0,O1269-'06A_Варіанти'!T1260)</f>
        <v>0</v>
      </c>
      <c r="I1269" s="2">
        <f>IFERROR(INDEX('04_Потоки'!$E:$E,MATCH(A1269,'04_Потоки'!$A:$A,0)),0)</f>
        <v>2.2389999999999999</v>
      </c>
      <c r="J1269" s="2">
        <f t="shared" si="134"/>
        <v>1</v>
      </c>
      <c r="K1269" s="2">
        <f>IF(C1269="РЦК макси",0,2*'06A_Варіанти'!T1260*J1269)</f>
        <v>808.4</v>
      </c>
      <c r="L1269" s="2">
        <f t="shared" si="135"/>
        <v>808.4</v>
      </c>
      <c r="M1269" s="2">
        <f t="shared" si="136"/>
        <v>0</v>
      </c>
      <c r="N1269" s="9">
        <f t="shared" si="137"/>
        <v>0</v>
      </c>
      <c r="O1269" s="2">
        <f>MIN(IF('07A_Конструктор'!$D$5="Так",'06A_Варіанти'!E1260,1E+99),IF('07A_Конструктор'!$D$6="Так",'06A_Варіанти'!F1260,1E+99),IF('07A_Конструктор'!$D$7="Так",'06A_Варіанти'!G1260,1E+99),IF('07A_Конструктор'!$D$8="Так",'06A_Варіанти'!H1260,1E+99),IF('07A_Конструктор'!$D$9="Так",'06A_Варіанти'!I1260,1E+99),IF('07A_Конструктор'!$D$10="Так",'06A_Варіанти'!J1260,1E+99),IF('07A_Конструктор'!$D$11="Так",'06A_Варіанти'!K1260,1E+99),IF('07A_Конструктор'!$D$12="Так",'06A_Варіанти'!L1260,1E+99),IF('07A_Конструктор'!$D$13="Так",'06A_Варіанти'!M1260,1E+99),IF('07A_Конструктор'!$D$14="Так",'06A_Варіанти'!N1260,1E+99),IF('07A_Конструктор'!$D$15="Так",'06A_Варіанти'!O1260,1E+99),IF('07A_Конструктор'!$D$16="Так",'06A_Варіанти'!P1260,1E+99),IF('07A_Конструктор'!$D$17="Так",'06A_Варіанти'!Q1260,1E+99),IF('06A_Варіанти'!R1260="",1E+99,'06A_Варіанти'!R1260))</f>
        <v>404.2</v>
      </c>
      <c r="P1269" s="2" t="str">
        <f t="shared" si="138"/>
        <v>5 т</v>
      </c>
      <c r="Q1269" s="2">
        <f t="shared" si="139"/>
        <v>14</v>
      </c>
      <c r="R1269" s="2">
        <f>IF(OR(C1269="РЦК макси",C1269="РЦЧ SKU"),"SKU-потік",IFERROR(VLOOKUP(D1269,'02_РЦ'!$A$3:$I$7,5,FALSE),0))</f>
        <v>500</v>
      </c>
      <c r="S1269" s="2" t="str">
        <f>IF(OR(C1269="РЦК макси",C1269="РЦЧ SKU"),"Не рахується в ліміт",IFERROR(VLOOKUP(D1269,'02_РЦ'!$A$3:$I$7,9,FALSE),"Немає РЦ"))</f>
        <v>В межах</v>
      </c>
    </row>
    <row r="1270" spans="1:19">
      <c r="A1270" s="2" t="str">
        <f>'06A_Варіанти'!A1261</f>
        <v>BASE_3240</v>
      </c>
      <c r="B1270" s="2" t="str">
        <f>'06A_Варіанти'!B1261</f>
        <v>TT_3240</v>
      </c>
      <c r="C1270" s="2" t="str">
        <f>'06A_Варіанти'!D1261</f>
        <v>Основний</v>
      </c>
      <c r="D1270" s="2" t="str">
        <f>'06A_Варіанти'!C1261</f>
        <v>РЦВ</v>
      </c>
      <c r="E1270" s="2" t="str">
        <f>'06A_Варіанти'!S1261</f>
        <v>DIRECT</v>
      </c>
      <c r="F1270" s="2" t="str">
        <f>IF(O1270='06A_Варіанти'!E1261,'06A_Варіанти'!E$1,IF(O1270='06A_Варіанти'!F1261,'06A_Варіанти'!F$1,IF(O1270='06A_Варіанти'!G1261,'06A_Варіанти'!G$1,IF(O1270='06A_Варіанти'!H1261,'06A_Варіанти'!H$1,IF(O1270='06A_Варіанти'!I1261,'06A_Варіанти'!I$1,IF(O1270='06A_Варіанти'!J1261,'06A_Варіанти'!J$1,IF(O1270='06A_Варіанти'!K1261,'06A_Варіанти'!K$1,IF(O1270='06A_Варіанти'!L1261,'06A_Варіанти'!L$1,IF(O1270='06A_Варіанти'!M1261,'06A_Варіанти'!M$1,IF(O1270='06A_Варіанти'!N1261,'06A_Варіанти'!N$1,IF(O1270='06A_Варіанти'!O1261,'06A_Варіанти'!O$1,IF(O1270='06A_Варіанти'!P1261,'06A_Варіанти'!P$1,IF(O1270='06A_Варіанти'!Q1261,'06A_Варіанти'!Q$1,IF(O1270='06A_Варіанти'!R1261,'06A_Варіанти'!R$1,"НЕМАЄ МАРШРУТУ"))))))))))))))</f>
        <v>DIRECT</v>
      </c>
      <c r="G1270" s="2" t="str">
        <f t="shared" si="133"/>
        <v>БЕЗ ЗМІН</v>
      </c>
      <c r="H1270" s="2">
        <f>IF(G1270="НЕМАЄ МАРШРУТУ",0,O1270-'06A_Варіанти'!T1261)</f>
        <v>0</v>
      </c>
      <c r="I1270" s="2">
        <f>IFERROR(INDEX('04_Потоки'!$E:$E,MATCH(A1270,'04_Потоки'!$A:$A,0)),0)</f>
        <v>2.2389999999999999</v>
      </c>
      <c r="J1270" s="2">
        <f t="shared" si="134"/>
        <v>1</v>
      </c>
      <c r="K1270" s="2">
        <f>IF(C1270="РЦК макси",0,2*'06A_Варіанти'!T1261*J1270)</f>
        <v>861.6</v>
      </c>
      <c r="L1270" s="2">
        <f t="shared" si="135"/>
        <v>861.6</v>
      </c>
      <c r="M1270" s="2">
        <f t="shared" si="136"/>
        <v>0</v>
      </c>
      <c r="N1270" s="9">
        <f t="shared" si="137"/>
        <v>0</v>
      </c>
      <c r="O1270" s="2">
        <f>MIN(IF('07A_Конструктор'!$D$5="Так",'06A_Варіанти'!E1261,1E+99),IF('07A_Конструктор'!$D$6="Так",'06A_Варіанти'!F1261,1E+99),IF('07A_Конструктор'!$D$7="Так",'06A_Варіанти'!G1261,1E+99),IF('07A_Конструктор'!$D$8="Так",'06A_Варіанти'!H1261,1E+99),IF('07A_Конструктор'!$D$9="Так",'06A_Варіанти'!I1261,1E+99),IF('07A_Конструктор'!$D$10="Так",'06A_Варіанти'!J1261,1E+99),IF('07A_Конструктор'!$D$11="Так",'06A_Варіанти'!K1261,1E+99),IF('07A_Конструктор'!$D$12="Так",'06A_Варіанти'!L1261,1E+99),IF('07A_Конструктор'!$D$13="Так",'06A_Варіанти'!M1261,1E+99),IF('07A_Конструктор'!$D$14="Так",'06A_Варіанти'!N1261,1E+99),IF('07A_Конструктор'!$D$15="Так",'06A_Варіанти'!O1261,1E+99),IF('07A_Конструктор'!$D$16="Так",'06A_Варіанти'!P1261,1E+99),IF('07A_Конструктор'!$D$17="Так",'06A_Варіанти'!Q1261,1E+99),IF('06A_Варіанти'!R1261="",1E+99,'06A_Варіанти'!R1261))</f>
        <v>430.8</v>
      </c>
      <c r="P1270" s="2" t="str">
        <f t="shared" si="138"/>
        <v>5 т</v>
      </c>
      <c r="Q1270" s="2">
        <f t="shared" si="139"/>
        <v>14</v>
      </c>
      <c r="R1270" s="2">
        <f>IF(OR(C1270="РЦК макси",C1270="РЦЧ SKU"),"SKU-потік",IFERROR(VLOOKUP(D1270,'02_РЦ'!$A$3:$I$7,5,FALSE),0))</f>
        <v>500</v>
      </c>
      <c r="S1270" s="2" t="str">
        <f>IF(OR(C1270="РЦК макси",C1270="РЦЧ SKU"),"Не рахується в ліміт",IFERROR(VLOOKUP(D1270,'02_РЦ'!$A$3:$I$7,9,FALSE),"Немає РЦ"))</f>
        <v>В межах</v>
      </c>
    </row>
    <row r="1271" spans="1:19">
      <c r="A1271" s="2" t="str">
        <f>'06A_Варіанти'!A1262</f>
        <v>BASE_3247</v>
      </c>
      <c r="B1271" s="2" t="str">
        <f>'06A_Варіанти'!B1262</f>
        <v>TT_3247</v>
      </c>
      <c r="C1271" s="2" t="str">
        <f>'06A_Варіанти'!D1262</f>
        <v>Основний</v>
      </c>
      <c r="D1271" s="2" t="str">
        <f>'06A_Варіанти'!C1262</f>
        <v>РЦК</v>
      </c>
      <c r="E1271" s="2" t="str">
        <f>'06A_Варіанти'!S1262</f>
        <v>DIRECT</v>
      </c>
      <c r="F1271" s="2" t="str">
        <f>IF(O1271='06A_Варіанти'!E1262,'06A_Варіанти'!E$1,IF(O1271='06A_Варіанти'!F1262,'06A_Варіанти'!F$1,IF(O1271='06A_Варіанти'!G1262,'06A_Варіанти'!G$1,IF(O1271='06A_Варіанти'!H1262,'06A_Варіанти'!H$1,IF(O1271='06A_Варіанти'!I1262,'06A_Варіанти'!I$1,IF(O1271='06A_Варіанти'!J1262,'06A_Варіанти'!J$1,IF(O1271='06A_Варіанти'!K1262,'06A_Варіанти'!K$1,IF(O1271='06A_Варіанти'!L1262,'06A_Варіанти'!L$1,IF(O1271='06A_Варіанти'!M1262,'06A_Варіанти'!M$1,IF(O1271='06A_Варіанти'!N1262,'06A_Варіанти'!N$1,IF(O1271='06A_Варіанти'!O1262,'06A_Варіанти'!O$1,IF(O1271='06A_Варіанти'!P1262,'06A_Варіанти'!P$1,IF(O1271='06A_Варіанти'!Q1262,'06A_Варіанти'!Q$1,IF(O1271='06A_Варіанти'!R1262,'06A_Варіанти'!R$1,"НЕМАЄ МАРШРУТУ"))))))))))))))</f>
        <v>DIRECT</v>
      </c>
      <c r="G1271" s="2" t="str">
        <f t="shared" si="133"/>
        <v>БЕЗ ЗМІН</v>
      </c>
      <c r="H1271" s="2">
        <f>IF(G1271="НЕМАЄ МАРШРУТУ",0,O1271-'06A_Варіанти'!T1262)</f>
        <v>0</v>
      </c>
      <c r="I1271" s="2">
        <f>IFERROR(INDEX('04_Потоки'!$E:$E,MATCH(A1271,'04_Потоки'!$A:$A,0)),0)</f>
        <v>2.2389999999999999</v>
      </c>
      <c r="J1271" s="2">
        <f t="shared" si="134"/>
        <v>1</v>
      </c>
      <c r="K1271" s="2">
        <f>IF(C1271="РЦК макси",0,2*'06A_Варіанти'!T1262*J1271)</f>
        <v>1350</v>
      </c>
      <c r="L1271" s="2">
        <f t="shared" si="135"/>
        <v>1350</v>
      </c>
      <c r="M1271" s="2">
        <f t="shared" si="136"/>
        <v>0</v>
      </c>
      <c r="N1271" s="9">
        <f t="shared" si="137"/>
        <v>0</v>
      </c>
      <c r="O1271" s="2">
        <f>MIN(IF('07A_Конструктор'!$D$5="Так",'06A_Варіанти'!E1262,1E+99),IF('07A_Конструктор'!$D$6="Так",'06A_Варіанти'!F1262,1E+99),IF('07A_Конструктор'!$D$7="Так",'06A_Варіанти'!G1262,1E+99),IF('07A_Конструктор'!$D$8="Так",'06A_Варіанти'!H1262,1E+99),IF('07A_Конструктор'!$D$9="Так",'06A_Варіанти'!I1262,1E+99),IF('07A_Конструктор'!$D$10="Так",'06A_Варіанти'!J1262,1E+99),IF('07A_Конструктор'!$D$11="Так",'06A_Варіанти'!K1262,1E+99),IF('07A_Конструктор'!$D$12="Так",'06A_Варіанти'!L1262,1E+99),IF('07A_Конструктор'!$D$13="Так",'06A_Варіанти'!M1262,1E+99),IF('07A_Конструктор'!$D$14="Так",'06A_Варіанти'!N1262,1E+99),IF('07A_Конструктор'!$D$15="Так",'06A_Варіанти'!O1262,1E+99),IF('07A_Конструктор'!$D$16="Так",'06A_Варіанти'!P1262,1E+99),IF('07A_Конструктор'!$D$17="Так",'06A_Варіанти'!Q1262,1E+99),IF('06A_Варіанти'!R1262="",1E+99,'06A_Варіанти'!R1262))</f>
        <v>675</v>
      </c>
      <c r="P1271" s="2" t="str">
        <f t="shared" si="138"/>
        <v>5 т</v>
      </c>
      <c r="Q1271" s="2">
        <f t="shared" si="139"/>
        <v>14</v>
      </c>
      <c r="R1271" s="2">
        <f>IF(OR(C1271="РЦК макси",C1271="РЦЧ SKU"),"SKU-потік",IFERROR(VLOOKUP(D1271,'02_РЦ'!$A$3:$I$7,5,FALSE),0))</f>
        <v>200</v>
      </c>
      <c r="S1271" s="2" t="str">
        <f>IF(OR(C1271="РЦК макси",C1271="РЦЧ SKU"),"Не рахується в ліміт",IFERROR(VLOOKUP(D1271,'02_РЦ'!$A$3:$I$7,9,FALSE),"Немає РЦ"))</f>
        <v>В межах</v>
      </c>
    </row>
    <row r="1272" spans="1:19">
      <c r="A1272" s="2" t="str">
        <f>'06A_Варіанти'!A1263</f>
        <v>BASE_3250</v>
      </c>
      <c r="B1272" s="2" t="str">
        <f>'06A_Варіанти'!B1263</f>
        <v>TT_3250</v>
      </c>
      <c r="C1272" s="2" t="str">
        <f>'06A_Варіанти'!D1263</f>
        <v>Основний</v>
      </c>
      <c r="D1272" s="2" t="str">
        <f>'06A_Варіанти'!C1263</f>
        <v>РЦВ</v>
      </c>
      <c r="E1272" s="2" t="str">
        <f>'06A_Варіанти'!S1263</f>
        <v>DIRECT</v>
      </c>
      <c r="F1272" s="2" t="str">
        <f>IF(O1272='06A_Варіанти'!E1263,'06A_Варіанти'!E$1,IF(O1272='06A_Варіанти'!F1263,'06A_Варіанти'!F$1,IF(O1272='06A_Варіанти'!G1263,'06A_Варіанти'!G$1,IF(O1272='06A_Варіанти'!H1263,'06A_Варіанти'!H$1,IF(O1272='06A_Варіанти'!I1263,'06A_Варіанти'!I$1,IF(O1272='06A_Варіанти'!J1263,'06A_Варіанти'!J$1,IF(O1272='06A_Варіанти'!K1263,'06A_Варіанти'!K$1,IF(O1272='06A_Варіанти'!L1263,'06A_Варіанти'!L$1,IF(O1272='06A_Варіанти'!M1263,'06A_Варіанти'!M$1,IF(O1272='06A_Варіанти'!N1263,'06A_Варіанти'!N$1,IF(O1272='06A_Варіанти'!O1263,'06A_Варіанти'!O$1,IF(O1272='06A_Варіанти'!P1263,'06A_Варіанти'!P$1,IF(O1272='06A_Варіанти'!Q1263,'06A_Варіанти'!Q$1,IF(O1272='06A_Варіанти'!R1263,'06A_Варіанти'!R$1,"НЕМАЄ МАРШРУТУ"))))))))))))))</f>
        <v>DIRECT</v>
      </c>
      <c r="G1272" s="2" t="str">
        <f t="shared" si="133"/>
        <v>БЕЗ ЗМІН</v>
      </c>
      <c r="H1272" s="2">
        <f>IF(G1272="НЕМАЄ МАРШРУТУ",0,O1272-'06A_Варіанти'!T1263)</f>
        <v>0</v>
      </c>
      <c r="I1272" s="2">
        <f>IFERROR(INDEX('04_Потоки'!$E:$E,MATCH(A1272,'04_Потоки'!$A:$A,0)),0)</f>
        <v>2.2389999999999999</v>
      </c>
      <c r="J1272" s="2">
        <f t="shared" si="134"/>
        <v>1</v>
      </c>
      <c r="K1272" s="2">
        <f>IF(C1272="РЦК макси",0,2*'06A_Варіанти'!T1263*J1272)</f>
        <v>327.8</v>
      </c>
      <c r="L1272" s="2">
        <f t="shared" si="135"/>
        <v>327.8</v>
      </c>
      <c r="M1272" s="2">
        <f t="shared" si="136"/>
        <v>0</v>
      </c>
      <c r="N1272" s="9">
        <f t="shared" si="137"/>
        <v>0</v>
      </c>
      <c r="O1272" s="2">
        <f>MIN(IF('07A_Конструктор'!$D$5="Так",'06A_Варіанти'!E1263,1E+99),IF('07A_Конструктор'!$D$6="Так",'06A_Варіанти'!F1263,1E+99),IF('07A_Конструктор'!$D$7="Так",'06A_Варіанти'!G1263,1E+99),IF('07A_Конструктор'!$D$8="Так",'06A_Варіанти'!H1263,1E+99),IF('07A_Конструктор'!$D$9="Так",'06A_Варіанти'!I1263,1E+99),IF('07A_Конструктор'!$D$10="Так",'06A_Варіанти'!J1263,1E+99),IF('07A_Конструктор'!$D$11="Так",'06A_Варіанти'!K1263,1E+99),IF('07A_Конструктор'!$D$12="Так",'06A_Варіанти'!L1263,1E+99),IF('07A_Конструктор'!$D$13="Так",'06A_Варіанти'!M1263,1E+99),IF('07A_Конструктор'!$D$14="Так",'06A_Варіанти'!N1263,1E+99),IF('07A_Конструктор'!$D$15="Так",'06A_Варіанти'!O1263,1E+99),IF('07A_Конструктор'!$D$16="Так",'06A_Варіанти'!P1263,1E+99),IF('07A_Конструктор'!$D$17="Так",'06A_Варіанти'!Q1263,1E+99),IF('06A_Варіанти'!R1263="",1E+99,'06A_Варіанти'!R1263))</f>
        <v>163.9</v>
      </c>
      <c r="P1272" s="2" t="str">
        <f t="shared" si="138"/>
        <v>5 т</v>
      </c>
      <c r="Q1272" s="2">
        <f t="shared" si="139"/>
        <v>14</v>
      </c>
      <c r="R1272" s="2">
        <f>IF(OR(C1272="РЦК макси",C1272="РЦЧ SKU"),"SKU-потік",IFERROR(VLOOKUP(D1272,'02_РЦ'!$A$3:$I$7,5,FALSE),0))</f>
        <v>500</v>
      </c>
      <c r="S1272" s="2" t="str">
        <f>IF(OR(C1272="РЦК макси",C1272="РЦЧ SKU"),"Не рахується в ліміт",IFERROR(VLOOKUP(D1272,'02_РЦ'!$A$3:$I$7,9,FALSE),"Немає РЦ"))</f>
        <v>В межах</v>
      </c>
    </row>
    <row r="1273" spans="1:19">
      <c r="A1273" s="2" t="str">
        <f>'06A_Варіанти'!A1264</f>
        <v>BASE_3254</v>
      </c>
      <c r="B1273" s="2" t="str">
        <f>'06A_Варіанти'!B1264</f>
        <v>TT_3254</v>
      </c>
      <c r="C1273" s="2" t="str">
        <f>'06A_Варіанти'!D1264</f>
        <v>Основний</v>
      </c>
      <c r="D1273" s="2" t="str">
        <f>'06A_Варіанти'!C1264</f>
        <v>РЦВ</v>
      </c>
      <c r="E1273" s="2" t="str">
        <f>'06A_Варіанти'!S1264</f>
        <v>DIRECT</v>
      </c>
      <c r="F1273" s="2" t="str">
        <f>IF(O1273='06A_Варіанти'!E1264,'06A_Варіанти'!E$1,IF(O1273='06A_Варіанти'!F1264,'06A_Варіанти'!F$1,IF(O1273='06A_Варіанти'!G1264,'06A_Варіанти'!G$1,IF(O1273='06A_Варіанти'!H1264,'06A_Варіанти'!H$1,IF(O1273='06A_Варіанти'!I1264,'06A_Варіанти'!I$1,IF(O1273='06A_Варіанти'!J1264,'06A_Варіанти'!J$1,IF(O1273='06A_Варіанти'!K1264,'06A_Варіанти'!K$1,IF(O1273='06A_Варіанти'!L1264,'06A_Варіанти'!L$1,IF(O1273='06A_Варіанти'!M1264,'06A_Варіанти'!M$1,IF(O1273='06A_Варіанти'!N1264,'06A_Варіанти'!N$1,IF(O1273='06A_Варіанти'!O1264,'06A_Варіанти'!O$1,IF(O1273='06A_Варіанти'!P1264,'06A_Варіанти'!P$1,IF(O1273='06A_Варіанти'!Q1264,'06A_Варіанти'!Q$1,IF(O1273='06A_Варіанти'!R1264,'06A_Варіанти'!R$1,"НЕМАЄ МАРШРУТУ"))))))))))))))</f>
        <v>DIRECT</v>
      </c>
      <c r="G1273" s="2" t="str">
        <f t="shared" si="133"/>
        <v>БЕЗ ЗМІН</v>
      </c>
      <c r="H1273" s="2">
        <f>IF(G1273="НЕМАЄ МАРШРУТУ",0,O1273-'06A_Варіанти'!T1264)</f>
        <v>0</v>
      </c>
      <c r="I1273" s="2">
        <f>IFERROR(INDEX('04_Потоки'!$E:$E,MATCH(A1273,'04_Потоки'!$A:$A,0)),0)</f>
        <v>2.2389999999999999</v>
      </c>
      <c r="J1273" s="2">
        <f t="shared" si="134"/>
        <v>1</v>
      </c>
      <c r="K1273" s="2">
        <f>IF(C1273="РЦК макси",0,2*'06A_Варіанти'!T1264*J1273)</f>
        <v>691.6</v>
      </c>
      <c r="L1273" s="2">
        <f t="shared" si="135"/>
        <v>691.6</v>
      </c>
      <c r="M1273" s="2">
        <f t="shared" si="136"/>
        <v>0</v>
      </c>
      <c r="N1273" s="9">
        <f t="shared" si="137"/>
        <v>0</v>
      </c>
      <c r="O1273" s="2">
        <f>MIN(IF('07A_Конструктор'!$D$5="Так",'06A_Варіанти'!E1264,1E+99),IF('07A_Конструктор'!$D$6="Так",'06A_Варіанти'!F1264,1E+99),IF('07A_Конструктор'!$D$7="Так",'06A_Варіанти'!G1264,1E+99),IF('07A_Конструктор'!$D$8="Так",'06A_Варіанти'!H1264,1E+99),IF('07A_Конструктор'!$D$9="Так",'06A_Варіанти'!I1264,1E+99),IF('07A_Конструктор'!$D$10="Так",'06A_Варіанти'!J1264,1E+99),IF('07A_Конструктор'!$D$11="Так",'06A_Варіанти'!K1264,1E+99),IF('07A_Конструктор'!$D$12="Так",'06A_Варіанти'!L1264,1E+99),IF('07A_Конструктор'!$D$13="Так",'06A_Варіанти'!M1264,1E+99),IF('07A_Конструктор'!$D$14="Так",'06A_Варіанти'!N1264,1E+99),IF('07A_Конструктор'!$D$15="Так",'06A_Варіанти'!O1264,1E+99),IF('07A_Конструктор'!$D$16="Так",'06A_Варіанти'!P1264,1E+99),IF('07A_Конструктор'!$D$17="Так",'06A_Варіанти'!Q1264,1E+99),IF('06A_Варіанти'!R1264="",1E+99,'06A_Варіанти'!R1264))</f>
        <v>345.8</v>
      </c>
      <c r="P1273" s="2" t="str">
        <f t="shared" si="138"/>
        <v>5 т</v>
      </c>
      <c r="Q1273" s="2">
        <f t="shared" si="139"/>
        <v>14</v>
      </c>
      <c r="R1273" s="2">
        <f>IF(OR(C1273="РЦК макси",C1273="РЦЧ SKU"),"SKU-потік",IFERROR(VLOOKUP(D1273,'02_РЦ'!$A$3:$I$7,5,FALSE),0))</f>
        <v>500</v>
      </c>
      <c r="S1273" s="2" t="str">
        <f>IF(OR(C1273="РЦК макси",C1273="РЦЧ SKU"),"Не рахується в ліміт",IFERROR(VLOOKUP(D1273,'02_РЦ'!$A$3:$I$7,9,FALSE),"Немає РЦ"))</f>
        <v>В межах</v>
      </c>
    </row>
    <row r="1274" spans="1:19">
      <c r="A1274" s="2" t="str">
        <f>'06A_Варіанти'!A1265</f>
        <v>BASE_3255</v>
      </c>
      <c r="B1274" s="2" t="str">
        <f>'06A_Варіанти'!B1265</f>
        <v>TT_3255</v>
      </c>
      <c r="C1274" s="2" t="str">
        <f>'06A_Варіанти'!D1265</f>
        <v>Основний</v>
      </c>
      <c r="D1274" s="2" t="str">
        <f>'06A_Варіанти'!C1265</f>
        <v>РЦВ</v>
      </c>
      <c r="E1274" s="2" t="str">
        <f>'06A_Варіанти'!S1265</f>
        <v>DIRECT</v>
      </c>
      <c r="F1274" s="2" t="str">
        <f>IF(O1274='06A_Варіанти'!E1265,'06A_Варіанти'!E$1,IF(O1274='06A_Варіанти'!F1265,'06A_Варіанти'!F$1,IF(O1274='06A_Варіанти'!G1265,'06A_Варіанти'!G$1,IF(O1274='06A_Варіанти'!H1265,'06A_Варіанти'!H$1,IF(O1274='06A_Варіанти'!I1265,'06A_Варіанти'!I$1,IF(O1274='06A_Варіанти'!J1265,'06A_Варіанти'!J$1,IF(O1274='06A_Варіанти'!K1265,'06A_Варіанти'!K$1,IF(O1274='06A_Варіанти'!L1265,'06A_Варіанти'!L$1,IF(O1274='06A_Варіанти'!M1265,'06A_Варіанти'!M$1,IF(O1274='06A_Варіанти'!N1265,'06A_Варіанти'!N$1,IF(O1274='06A_Варіанти'!O1265,'06A_Варіанти'!O$1,IF(O1274='06A_Варіанти'!P1265,'06A_Варіанти'!P$1,IF(O1274='06A_Варіанти'!Q1265,'06A_Варіанти'!Q$1,IF(O1274='06A_Варіанти'!R1265,'06A_Варіанти'!R$1,"НЕМАЄ МАРШРУТУ"))))))))))))))</f>
        <v>DIRECT</v>
      </c>
      <c r="G1274" s="2" t="str">
        <f t="shared" si="133"/>
        <v>БЕЗ ЗМІН</v>
      </c>
      <c r="H1274" s="2">
        <f>IF(G1274="НЕМАЄ МАРШРУТУ",0,O1274-'06A_Варіанти'!T1265)</f>
        <v>0</v>
      </c>
      <c r="I1274" s="2">
        <f>IFERROR(INDEX('04_Потоки'!$E:$E,MATCH(A1274,'04_Потоки'!$A:$A,0)),0)</f>
        <v>2.2389999999999999</v>
      </c>
      <c r="J1274" s="2">
        <f t="shared" si="134"/>
        <v>1</v>
      </c>
      <c r="K1274" s="2">
        <f>IF(C1274="РЦК макси",0,2*'06A_Варіанти'!T1265*J1274)</f>
        <v>873.8</v>
      </c>
      <c r="L1274" s="2">
        <f t="shared" si="135"/>
        <v>873.8</v>
      </c>
      <c r="M1274" s="2">
        <f t="shared" si="136"/>
        <v>0</v>
      </c>
      <c r="N1274" s="9">
        <f t="shared" si="137"/>
        <v>0</v>
      </c>
      <c r="O1274" s="2">
        <f>MIN(IF('07A_Конструктор'!$D$5="Так",'06A_Варіанти'!E1265,1E+99),IF('07A_Конструктор'!$D$6="Так",'06A_Варіанти'!F1265,1E+99),IF('07A_Конструктор'!$D$7="Так",'06A_Варіанти'!G1265,1E+99),IF('07A_Конструктор'!$D$8="Так",'06A_Варіанти'!H1265,1E+99),IF('07A_Конструктор'!$D$9="Так",'06A_Варіанти'!I1265,1E+99),IF('07A_Конструктор'!$D$10="Так",'06A_Варіанти'!J1265,1E+99),IF('07A_Конструктор'!$D$11="Так",'06A_Варіанти'!K1265,1E+99),IF('07A_Конструктор'!$D$12="Так",'06A_Варіанти'!L1265,1E+99),IF('07A_Конструктор'!$D$13="Так",'06A_Варіанти'!M1265,1E+99),IF('07A_Конструктор'!$D$14="Так",'06A_Варіанти'!N1265,1E+99),IF('07A_Конструктор'!$D$15="Так",'06A_Варіанти'!O1265,1E+99),IF('07A_Конструктор'!$D$16="Так",'06A_Варіанти'!P1265,1E+99),IF('07A_Конструктор'!$D$17="Так",'06A_Варіанти'!Q1265,1E+99),IF('06A_Варіанти'!R1265="",1E+99,'06A_Варіанти'!R1265))</f>
        <v>436.9</v>
      </c>
      <c r="P1274" s="2" t="str">
        <f t="shared" si="138"/>
        <v>5 т</v>
      </c>
      <c r="Q1274" s="2">
        <f t="shared" si="139"/>
        <v>14</v>
      </c>
      <c r="R1274" s="2">
        <f>IF(OR(C1274="РЦК макси",C1274="РЦЧ SKU"),"SKU-потік",IFERROR(VLOOKUP(D1274,'02_РЦ'!$A$3:$I$7,5,FALSE),0))</f>
        <v>500</v>
      </c>
      <c r="S1274" s="2" t="str">
        <f>IF(OR(C1274="РЦК макси",C1274="РЦЧ SKU"),"Не рахується в ліміт",IFERROR(VLOOKUP(D1274,'02_РЦ'!$A$3:$I$7,9,FALSE),"Немає РЦ"))</f>
        <v>В межах</v>
      </c>
    </row>
    <row r="1275" spans="1:19">
      <c r="A1275" s="2" t="str">
        <f>'06A_Варіанти'!A1266</f>
        <v>BASE_3256</v>
      </c>
      <c r="B1275" s="2" t="str">
        <f>'06A_Варіанти'!B1266</f>
        <v>TT_3256</v>
      </c>
      <c r="C1275" s="2" t="str">
        <f>'06A_Варіанти'!D1266</f>
        <v>Основний</v>
      </c>
      <c r="D1275" s="2" t="str">
        <f>'06A_Варіанти'!C1266</f>
        <v>РЦВ</v>
      </c>
      <c r="E1275" s="2" t="str">
        <f>'06A_Варіанти'!S1266</f>
        <v>DIRECT</v>
      </c>
      <c r="F1275" s="2" t="str">
        <f>IF(O1275='06A_Варіанти'!E1266,'06A_Варіанти'!E$1,IF(O1275='06A_Варіанти'!F1266,'06A_Варіанти'!F$1,IF(O1275='06A_Варіанти'!G1266,'06A_Варіанти'!G$1,IF(O1275='06A_Варіанти'!H1266,'06A_Варіанти'!H$1,IF(O1275='06A_Варіанти'!I1266,'06A_Варіанти'!I$1,IF(O1275='06A_Варіанти'!J1266,'06A_Варіанти'!J$1,IF(O1275='06A_Варіанти'!K1266,'06A_Варіанти'!K$1,IF(O1275='06A_Варіанти'!L1266,'06A_Варіанти'!L$1,IF(O1275='06A_Варіанти'!M1266,'06A_Варіанти'!M$1,IF(O1275='06A_Варіанти'!N1266,'06A_Варіанти'!N$1,IF(O1275='06A_Варіанти'!O1266,'06A_Варіанти'!O$1,IF(O1275='06A_Варіанти'!P1266,'06A_Варіанти'!P$1,IF(O1275='06A_Варіанти'!Q1266,'06A_Варіанти'!Q$1,IF(O1275='06A_Варіанти'!R1266,'06A_Варіанти'!R$1,"НЕМАЄ МАРШРУТУ"))))))))))))))</f>
        <v>DIRECT</v>
      </c>
      <c r="G1275" s="2" t="str">
        <f t="shared" si="133"/>
        <v>БЕЗ ЗМІН</v>
      </c>
      <c r="H1275" s="2">
        <f>IF(G1275="НЕМАЄ МАРШРУТУ",0,O1275-'06A_Варіанти'!T1266)</f>
        <v>0</v>
      </c>
      <c r="I1275" s="2">
        <f>IFERROR(INDEX('04_Потоки'!$E:$E,MATCH(A1275,'04_Потоки'!$A:$A,0)),0)</f>
        <v>2.2389999999999999</v>
      </c>
      <c r="J1275" s="2">
        <f t="shared" si="134"/>
        <v>1</v>
      </c>
      <c r="K1275" s="2">
        <f>IF(C1275="РЦК макси",0,2*'06A_Варіанти'!T1266*J1275)</f>
        <v>418.6</v>
      </c>
      <c r="L1275" s="2">
        <f t="shared" si="135"/>
        <v>418.6</v>
      </c>
      <c r="M1275" s="2">
        <f t="shared" si="136"/>
        <v>0</v>
      </c>
      <c r="N1275" s="9">
        <f t="shared" si="137"/>
        <v>0</v>
      </c>
      <c r="O1275" s="2">
        <f>MIN(IF('07A_Конструктор'!$D$5="Так",'06A_Варіанти'!E1266,1E+99),IF('07A_Конструктор'!$D$6="Так",'06A_Варіанти'!F1266,1E+99),IF('07A_Конструктор'!$D$7="Так",'06A_Варіанти'!G1266,1E+99),IF('07A_Конструктор'!$D$8="Так",'06A_Варіанти'!H1266,1E+99),IF('07A_Конструктор'!$D$9="Так",'06A_Варіанти'!I1266,1E+99),IF('07A_Конструктор'!$D$10="Так",'06A_Варіанти'!J1266,1E+99),IF('07A_Конструктор'!$D$11="Так",'06A_Варіанти'!K1266,1E+99),IF('07A_Конструктор'!$D$12="Так",'06A_Варіанти'!L1266,1E+99),IF('07A_Конструктор'!$D$13="Так",'06A_Варіанти'!M1266,1E+99),IF('07A_Конструктор'!$D$14="Так",'06A_Варіанти'!N1266,1E+99),IF('07A_Конструктор'!$D$15="Так",'06A_Варіанти'!O1266,1E+99),IF('07A_Конструктор'!$D$16="Так",'06A_Варіанти'!P1266,1E+99),IF('07A_Конструктор'!$D$17="Так",'06A_Варіанти'!Q1266,1E+99),IF('06A_Варіанти'!R1266="",1E+99,'06A_Варіанти'!R1266))</f>
        <v>209.3</v>
      </c>
      <c r="P1275" s="2" t="str">
        <f t="shared" si="138"/>
        <v>5 т</v>
      </c>
      <c r="Q1275" s="2">
        <f t="shared" si="139"/>
        <v>14</v>
      </c>
      <c r="R1275" s="2">
        <f>IF(OR(C1275="РЦК макси",C1275="РЦЧ SKU"),"SKU-потік",IFERROR(VLOOKUP(D1275,'02_РЦ'!$A$3:$I$7,5,FALSE),0))</f>
        <v>500</v>
      </c>
      <c r="S1275" s="2" t="str">
        <f>IF(OR(C1275="РЦК макси",C1275="РЦЧ SKU"),"Не рахується в ліміт",IFERROR(VLOOKUP(D1275,'02_РЦ'!$A$3:$I$7,9,FALSE),"Немає РЦ"))</f>
        <v>В межах</v>
      </c>
    </row>
    <row r="1276" spans="1:19">
      <c r="A1276" s="2" t="str">
        <f>'06A_Варіанти'!A1267</f>
        <v>BASE_3262</v>
      </c>
      <c r="B1276" s="2" t="str">
        <f>'06A_Варіанти'!B1267</f>
        <v>TT_3262</v>
      </c>
      <c r="C1276" s="2" t="str">
        <f>'06A_Варіанти'!D1267</f>
        <v>Основний</v>
      </c>
      <c r="D1276" s="2" t="str">
        <f>'06A_Варіанти'!C1267</f>
        <v>РЦВ</v>
      </c>
      <c r="E1276" s="2" t="str">
        <f>'06A_Варіанти'!S1267</f>
        <v>DIRECT</v>
      </c>
      <c r="F1276" s="2" t="str">
        <f>IF(O1276='06A_Варіанти'!E1267,'06A_Варіанти'!E$1,IF(O1276='06A_Варіанти'!F1267,'06A_Варіанти'!F$1,IF(O1276='06A_Варіанти'!G1267,'06A_Варіанти'!G$1,IF(O1276='06A_Варіанти'!H1267,'06A_Варіанти'!H$1,IF(O1276='06A_Варіанти'!I1267,'06A_Варіанти'!I$1,IF(O1276='06A_Варіанти'!J1267,'06A_Варіанти'!J$1,IF(O1276='06A_Варіанти'!K1267,'06A_Варіанти'!K$1,IF(O1276='06A_Варіанти'!L1267,'06A_Варіанти'!L$1,IF(O1276='06A_Варіанти'!M1267,'06A_Варіанти'!M$1,IF(O1276='06A_Варіанти'!N1267,'06A_Варіанти'!N$1,IF(O1276='06A_Варіанти'!O1267,'06A_Варіанти'!O$1,IF(O1276='06A_Варіанти'!P1267,'06A_Варіанти'!P$1,IF(O1276='06A_Варіанти'!Q1267,'06A_Варіанти'!Q$1,IF(O1276='06A_Варіанти'!R1267,'06A_Варіанти'!R$1,"НЕМАЄ МАРШРУТУ"))))))))))))))</f>
        <v>DIRECT</v>
      </c>
      <c r="G1276" s="2" t="str">
        <f t="shared" si="133"/>
        <v>БЕЗ ЗМІН</v>
      </c>
      <c r="H1276" s="2">
        <f>IF(G1276="НЕМАЄ МАРШРУТУ",0,O1276-'06A_Варіанти'!T1267)</f>
        <v>0</v>
      </c>
      <c r="I1276" s="2">
        <f>IFERROR(INDEX('04_Потоки'!$E:$E,MATCH(A1276,'04_Потоки'!$A:$A,0)),0)</f>
        <v>2.2389999999999999</v>
      </c>
      <c r="J1276" s="2">
        <f t="shared" si="134"/>
        <v>1</v>
      </c>
      <c r="K1276" s="2">
        <f>IF(C1276="РЦК макси",0,2*'06A_Варіанти'!T1267*J1276)</f>
        <v>612.20000000000005</v>
      </c>
      <c r="L1276" s="2">
        <f t="shared" si="135"/>
        <v>612.20000000000005</v>
      </c>
      <c r="M1276" s="2">
        <f t="shared" si="136"/>
        <v>0</v>
      </c>
      <c r="N1276" s="9">
        <f t="shared" si="137"/>
        <v>0</v>
      </c>
      <c r="O1276" s="2">
        <f>MIN(IF('07A_Конструктор'!$D$5="Так",'06A_Варіанти'!E1267,1E+99),IF('07A_Конструктор'!$D$6="Так",'06A_Варіанти'!F1267,1E+99),IF('07A_Конструктор'!$D$7="Так",'06A_Варіанти'!G1267,1E+99),IF('07A_Конструктор'!$D$8="Так",'06A_Варіанти'!H1267,1E+99),IF('07A_Конструктор'!$D$9="Так",'06A_Варіанти'!I1267,1E+99),IF('07A_Конструктор'!$D$10="Так",'06A_Варіанти'!J1267,1E+99),IF('07A_Конструктор'!$D$11="Так",'06A_Варіанти'!K1267,1E+99),IF('07A_Конструктор'!$D$12="Так",'06A_Варіанти'!L1267,1E+99),IF('07A_Конструктор'!$D$13="Так",'06A_Варіанти'!M1267,1E+99),IF('07A_Конструктор'!$D$14="Так",'06A_Варіанти'!N1267,1E+99),IF('07A_Конструктор'!$D$15="Так",'06A_Варіанти'!O1267,1E+99),IF('07A_Конструктор'!$D$16="Так",'06A_Варіанти'!P1267,1E+99),IF('07A_Конструктор'!$D$17="Так",'06A_Варіанти'!Q1267,1E+99),IF('06A_Варіанти'!R1267="",1E+99,'06A_Варіанти'!R1267))</f>
        <v>306.10000000000002</v>
      </c>
      <c r="P1276" s="2" t="str">
        <f t="shared" si="138"/>
        <v>5 т</v>
      </c>
      <c r="Q1276" s="2">
        <f t="shared" si="139"/>
        <v>14</v>
      </c>
      <c r="R1276" s="2">
        <f>IF(OR(C1276="РЦК макси",C1276="РЦЧ SKU"),"SKU-потік",IFERROR(VLOOKUP(D1276,'02_РЦ'!$A$3:$I$7,5,FALSE),0))</f>
        <v>500</v>
      </c>
      <c r="S1276" s="2" t="str">
        <f>IF(OR(C1276="РЦК макси",C1276="РЦЧ SKU"),"Не рахується в ліміт",IFERROR(VLOOKUP(D1276,'02_РЦ'!$A$3:$I$7,9,FALSE),"Немає РЦ"))</f>
        <v>В межах</v>
      </c>
    </row>
    <row r="1277" spans="1:19">
      <c r="A1277" s="2" t="str">
        <f>'06A_Варіанти'!A1268</f>
        <v>BASE_3264</v>
      </c>
      <c r="B1277" s="2" t="str">
        <f>'06A_Варіанти'!B1268</f>
        <v>TT_3264</v>
      </c>
      <c r="C1277" s="2" t="str">
        <f>'06A_Варіанти'!D1268</f>
        <v>Основний</v>
      </c>
      <c r="D1277" s="2" t="str">
        <f>'06A_Варіанти'!C1268</f>
        <v>РЦП</v>
      </c>
      <c r="E1277" s="2" t="str">
        <f>'06A_Варіанти'!S1268</f>
        <v>DIRECT</v>
      </c>
      <c r="F1277" s="2" t="str">
        <f>IF(O1277='06A_Варіанти'!E1268,'06A_Варіанти'!E$1,IF(O1277='06A_Варіанти'!F1268,'06A_Варіанти'!F$1,IF(O1277='06A_Варіанти'!G1268,'06A_Варіанти'!G$1,IF(O1277='06A_Варіанти'!H1268,'06A_Варіанти'!H$1,IF(O1277='06A_Варіанти'!I1268,'06A_Варіанти'!I$1,IF(O1277='06A_Варіанти'!J1268,'06A_Варіанти'!J$1,IF(O1277='06A_Варіанти'!K1268,'06A_Варіанти'!K$1,IF(O1277='06A_Варіанти'!L1268,'06A_Варіанти'!L$1,IF(O1277='06A_Варіанти'!M1268,'06A_Варіанти'!M$1,IF(O1277='06A_Варіанти'!N1268,'06A_Варіанти'!N$1,IF(O1277='06A_Варіанти'!O1268,'06A_Варіанти'!O$1,IF(O1277='06A_Варіанти'!P1268,'06A_Варіанти'!P$1,IF(O1277='06A_Варіанти'!Q1268,'06A_Варіанти'!Q$1,IF(O1277='06A_Варіанти'!R1268,'06A_Варіанти'!R$1,"НЕМАЄ МАРШРУТУ"))))))))))))))</f>
        <v>DIRECT</v>
      </c>
      <c r="G1277" s="2" t="str">
        <f t="shared" si="133"/>
        <v>БЕЗ ЗМІН</v>
      </c>
      <c r="H1277" s="2">
        <f>IF(G1277="НЕМАЄ МАРШРУТУ",0,O1277-'06A_Варіанти'!T1268)</f>
        <v>0</v>
      </c>
      <c r="I1277" s="2">
        <f>IFERROR(INDEX('04_Потоки'!$E:$E,MATCH(A1277,'04_Потоки'!$A:$A,0)),0)</f>
        <v>2.2389999999999999</v>
      </c>
      <c r="J1277" s="2">
        <f t="shared" si="134"/>
        <v>1</v>
      </c>
      <c r="K1277" s="2">
        <f>IF(C1277="РЦК макси",0,2*'06A_Варіанти'!T1268*J1277)</f>
        <v>469</v>
      </c>
      <c r="L1277" s="2">
        <f t="shared" si="135"/>
        <v>469</v>
      </c>
      <c r="M1277" s="2">
        <f t="shared" si="136"/>
        <v>0</v>
      </c>
      <c r="N1277" s="9">
        <f t="shared" si="137"/>
        <v>0</v>
      </c>
      <c r="O1277" s="2">
        <f>MIN(IF('07A_Конструктор'!$D$5="Так",'06A_Варіанти'!E1268,1E+99),IF('07A_Конструктор'!$D$6="Так",'06A_Варіанти'!F1268,1E+99),IF('07A_Конструктор'!$D$7="Так",'06A_Варіанти'!G1268,1E+99),IF('07A_Конструктор'!$D$8="Так",'06A_Варіанти'!H1268,1E+99),IF('07A_Конструктор'!$D$9="Так",'06A_Варіанти'!I1268,1E+99),IF('07A_Конструктор'!$D$10="Так",'06A_Варіанти'!J1268,1E+99),IF('07A_Конструктор'!$D$11="Так",'06A_Варіанти'!K1268,1E+99),IF('07A_Конструктор'!$D$12="Так",'06A_Варіанти'!L1268,1E+99),IF('07A_Конструктор'!$D$13="Так",'06A_Варіанти'!M1268,1E+99),IF('07A_Конструктор'!$D$14="Так",'06A_Варіанти'!N1268,1E+99),IF('07A_Конструктор'!$D$15="Так",'06A_Варіанти'!O1268,1E+99),IF('07A_Конструктор'!$D$16="Так",'06A_Варіанти'!P1268,1E+99),IF('07A_Конструктор'!$D$17="Так",'06A_Варіанти'!Q1268,1E+99),IF('06A_Варіанти'!R1268="",1E+99,'06A_Варіанти'!R1268))</f>
        <v>234.5</v>
      </c>
      <c r="P1277" s="2" t="str">
        <f t="shared" si="138"/>
        <v>5 т</v>
      </c>
      <c r="Q1277" s="2">
        <f t="shared" si="139"/>
        <v>14</v>
      </c>
      <c r="R1277" s="2">
        <f>IF(OR(C1277="РЦК макси",C1277="РЦЧ SKU"),"SKU-потік",IFERROR(VLOOKUP(D1277,'02_РЦ'!$A$3:$I$7,5,FALSE),0))</f>
        <v>800</v>
      </c>
      <c r="S1277" s="2" t="str">
        <f>IF(OR(C1277="РЦК макси",C1277="РЦЧ SKU"),"Не рахується в ліміт",IFERROR(VLOOKUP(D1277,'02_РЦ'!$A$3:$I$7,9,FALSE),"Немає РЦ"))</f>
        <v>В межах</v>
      </c>
    </row>
    <row r="1278" spans="1:19">
      <c r="A1278" s="2" t="str">
        <f>'06A_Варіанти'!A1269</f>
        <v>BASE_3265</v>
      </c>
      <c r="B1278" s="2" t="str">
        <f>'06A_Варіанти'!B1269</f>
        <v>TT_3265</v>
      </c>
      <c r="C1278" s="2" t="str">
        <f>'06A_Варіанти'!D1269</f>
        <v>Основний</v>
      </c>
      <c r="D1278" s="2" t="str">
        <f>'06A_Варіанти'!C1269</f>
        <v>РЦВ</v>
      </c>
      <c r="E1278" s="2" t="str">
        <f>'06A_Варіанти'!S1269</f>
        <v>DIRECT</v>
      </c>
      <c r="F1278" s="2" t="str">
        <f>IF(O1278='06A_Варіанти'!E1269,'06A_Варіанти'!E$1,IF(O1278='06A_Варіанти'!F1269,'06A_Варіанти'!F$1,IF(O1278='06A_Варіанти'!G1269,'06A_Варіанти'!G$1,IF(O1278='06A_Варіанти'!H1269,'06A_Варіанти'!H$1,IF(O1278='06A_Варіанти'!I1269,'06A_Варіанти'!I$1,IF(O1278='06A_Варіанти'!J1269,'06A_Варіанти'!J$1,IF(O1278='06A_Варіанти'!K1269,'06A_Варіанти'!K$1,IF(O1278='06A_Варіанти'!L1269,'06A_Варіанти'!L$1,IF(O1278='06A_Варіанти'!M1269,'06A_Варіанти'!M$1,IF(O1278='06A_Варіанти'!N1269,'06A_Варіанти'!N$1,IF(O1278='06A_Варіанти'!O1269,'06A_Варіанти'!O$1,IF(O1278='06A_Варіанти'!P1269,'06A_Варіанти'!P$1,IF(O1278='06A_Варіанти'!Q1269,'06A_Варіанти'!Q$1,IF(O1278='06A_Варіанти'!R1269,'06A_Варіанти'!R$1,"НЕМАЄ МАРШРУТУ"))))))))))))))</f>
        <v>DIRECT</v>
      </c>
      <c r="G1278" s="2" t="str">
        <f t="shared" si="133"/>
        <v>БЕЗ ЗМІН</v>
      </c>
      <c r="H1278" s="2">
        <f>IF(G1278="НЕМАЄ МАРШРУТУ",0,O1278-'06A_Варіанти'!T1269)</f>
        <v>0</v>
      </c>
      <c r="I1278" s="2">
        <f>IFERROR(INDEX('04_Потоки'!$E:$E,MATCH(A1278,'04_Потоки'!$A:$A,0)),0)</f>
        <v>2.2389999999999999</v>
      </c>
      <c r="J1278" s="2">
        <f t="shared" si="134"/>
        <v>1</v>
      </c>
      <c r="K1278" s="2">
        <f>IF(C1278="РЦК макси",0,2*'06A_Варіанти'!T1269*J1278)</f>
        <v>857.2</v>
      </c>
      <c r="L1278" s="2">
        <f t="shared" si="135"/>
        <v>857.2</v>
      </c>
      <c r="M1278" s="2">
        <f t="shared" si="136"/>
        <v>0</v>
      </c>
      <c r="N1278" s="9">
        <f t="shared" si="137"/>
        <v>0</v>
      </c>
      <c r="O1278" s="2">
        <f>MIN(IF('07A_Конструктор'!$D$5="Так",'06A_Варіанти'!E1269,1E+99),IF('07A_Конструктор'!$D$6="Так",'06A_Варіанти'!F1269,1E+99),IF('07A_Конструктор'!$D$7="Так",'06A_Варіанти'!G1269,1E+99),IF('07A_Конструктор'!$D$8="Так",'06A_Варіанти'!H1269,1E+99),IF('07A_Конструктор'!$D$9="Так",'06A_Варіанти'!I1269,1E+99),IF('07A_Конструктор'!$D$10="Так",'06A_Варіанти'!J1269,1E+99),IF('07A_Конструктор'!$D$11="Так",'06A_Варіанти'!K1269,1E+99),IF('07A_Конструктор'!$D$12="Так",'06A_Варіанти'!L1269,1E+99),IF('07A_Конструктор'!$D$13="Так",'06A_Варіанти'!M1269,1E+99),IF('07A_Конструктор'!$D$14="Так",'06A_Варіанти'!N1269,1E+99),IF('07A_Конструктор'!$D$15="Так",'06A_Варіанти'!O1269,1E+99),IF('07A_Конструктор'!$D$16="Так",'06A_Варіанти'!P1269,1E+99),IF('07A_Конструктор'!$D$17="Так",'06A_Варіанти'!Q1269,1E+99),IF('06A_Варіанти'!R1269="",1E+99,'06A_Варіанти'!R1269))</f>
        <v>428.6</v>
      </c>
      <c r="P1278" s="2" t="str">
        <f t="shared" si="138"/>
        <v>5 т</v>
      </c>
      <c r="Q1278" s="2">
        <f t="shared" si="139"/>
        <v>14</v>
      </c>
      <c r="R1278" s="2">
        <f>IF(OR(C1278="РЦК макси",C1278="РЦЧ SKU"),"SKU-потік",IFERROR(VLOOKUP(D1278,'02_РЦ'!$A$3:$I$7,5,FALSE),0))</f>
        <v>500</v>
      </c>
      <c r="S1278" s="2" t="str">
        <f>IF(OR(C1278="РЦК макси",C1278="РЦЧ SKU"),"Не рахується в ліміт",IFERROR(VLOOKUP(D1278,'02_РЦ'!$A$3:$I$7,9,FALSE),"Немає РЦ"))</f>
        <v>В межах</v>
      </c>
    </row>
    <row r="1279" spans="1:19">
      <c r="A1279" s="2" t="str">
        <f>'06A_Варіанти'!A1270</f>
        <v>BASE_2879</v>
      </c>
      <c r="B1279" s="2" t="str">
        <f>'06A_Варіанти'!B1270</f>
        <v>TT_2879</v>
      </c>
      <c r="C1279" s="2" t="str">
        <f>'06A_Варіанти'!D1270</f>
        <v>Основний</v>
      </c>
      <c r="D1279" s="2" t="str">
        <f>'06A_Варіанти'!C1270</f>
        <v>РЦВ</v>
      </c>
      <c r="E1279" s="2" t="str">
        <f>'06A_Варіанти'!S1270</f>
        <v>DIRECT</v>
      </c>
      <c r="F1279" s="2" t="str">
        <f>IF(O1279='06A_Варіанти'!E1270,'06A_Варіанти'!E$1,IF(O1279='06A_Варіанти'!F1270,'06A_Варіанти'!F$1,IF(O1279='06A_Варіанти'!G1270,'06A_Варіанти'!G$1,IF(O1279='06A_Варіанти'!H1270,'06A_Варіанти'!H$1,IF(O1279='06A_Варіанти'!I1270,'06A_Варіанти'!I$1,IF(O1279='06A_Варіанти'!J1270,'06A_Варіанти'!J$1,IF(O1279='06A_Варіанти'!K1270,'06A_Варіанти'!K$1,IF(O1279='06A_Варіанти'!L1270,'06A_Варіанти'!L$1,IF(O1279='06A_Варіанти'!M1270,'06A_Варіанти'!M$1,IF(O1279='06A_Варіанти'!N1270,'06A_Варіанти'!N$1,IF(O1279='06A_Варіанти'!O1270,'06A_Варіанти'!O$1,IF(O1279='06A_Варіанти'!P1270,'06A_Варіанти'!P$1,IF(O1279='06A_Варіанти'!Q1270,'06A_Варіанти'!Q$1,IF(O1279='06A_Варіанти'!R1270,'06A_Варіанти'!R$1,"НЕМАЄ МАРШРУТУ"))))))))))))))</f>
        <v>DIRECT</v>
      </c>
      <c r="G1279" s="2" t="str">
        <f t="shared" si="133"/>
        <v>БЕЗ ЗМІН</v>
      </c>
      <c r="H1279" s="2">
        <f>IF(G1279="НЕМАЄ МАРШРУТУ",0,O1279-'06A_Варіанти'!T1270)</f>
        <v>0</v>
      </c>
      <c r="I1279" s="2">
        <f>IFERROR(INDEX('04_Потоки'!$E:$E,MATCH(A1279,'04_Потоки'!$A:$A,0)),0)</f>
        <v>2.2389999999999999</v>
      </c>
      <c r="J1279" s="2">
        <f t="shared" si="134"/>
        <v>1</v>
      </c>
      <c r="K1279" s="2">
        <f>IF(C1279="РЦК макси",0,2*'06A_Варіанти'!T1270*J1279)</f>
        <v>624.20000000000005</v>
      </c>
      <c r="L1279" s="2">
        <f t="shared" si="135"/>
        <v>624.20000000000005</v>
      </c>
      <c r="M1279" s="2">
        <f t="shared" si="136"/>
        <v>0</v>
      </c>
      <c r="N1279" s="9">
        <f t="shared" si="137"/>
        <v>0</v>
      </c>
      <c r="O1279" s="2">
        <f>MIN(IF('07A_Конструктор'!$D$5="Так",'06A_Варіанти'!E1270,1E+99),IF('07A_Конструктор'!$D$6="Так",'06A_Варіанти'!F1270,1E+99),IF('07A_Конструктор'!$D$7="Так",'06A_Варіанти'!G1270,1E+99),IF('07A_Конструктор'!$D$8="Так",'06A_Варіанти'!H1270,1E+99),IF('07A_Конструктор'!$D$9="Так",'06A_Варіанти'!I1270,1E+99),IF('07A_Конструктор'!$D$10="Так",'06A_Варіанти'!J1270,1E+99),IF('07A_Конструктор'!$D$11="Так",'06A_Варіанти'!K1270,1E+99),IF('07A_Конструктор'!$D$12="Так",'06A_Варіанти'!L1270,1E+99),IF('07A_Конструктор'!$D$13="Так",'06A_Варіанти'!M1270,1E+99),IF('07A_Конструктор'!$D$14="Так",'06A_Варіанти'!N1270,1E+99),IF('07A_Конструктор'!$D$15="Так",'06A_Варіанти'!O1270,1E+99),IF('07A_Конструктор'!$D$16="Так",'06A_Варіанти'!P1270,1E+99),IF('07A_Конструктор'!$D$17="Так",'06A_Варіанти'!Q1270,1E+99),IF('06A_Варіанти'!R1270="",1E+99,'06A_Варіанти'!R1270))</f>
        <v>312.10000000000002</v>
      </c>
      <c r="P1279" s="2" t="str">
        <f t="shared" si="138"/>
        <v>5 т</v>
      </c>
      <c r="Q1279" s="2">
        <f t="shared" si="139"/>
        <v>14</v>
      </c>
      <c r="R1279" s="2">
        <f>IF(OR(C1279="РЦК макси",C1279="РЦЧ SKU"),"SKU-потік",IFERROR(VLOOKUP(D1279,'02_РЦ'!$A$3:$I$7,5,FALSE),0))</f>
        <v>500</v>
      </c>
      <c r="S1279" s="2" t="str">
        <f>IF(OR(C1279="РЦК макси",C1279="РЦЧ SKU"),"Не рахується в ліміт",IFERROR(VLOOKUP(D1279,'02_РЦ'!$A$3:$I$7,9,FALSE),"Немає РЦ"))</f>
        <v>В межах</v>
      </c>
    </row>
    <row r="1280" spans="1:19">
      <c r="A1280" s="2" t="str">
        <f>'06A_Варіанти'!A1271</f>
        <v>BASE_3267</v>
      </c>
      <c r="B1280" s="2" t="str">
        <f>'06A_Варіанти'!B1271</f>
        <v>TT_3267</v>
      </c>
      <c r="C1280" s="2" t="str">
        <f>'06A_Варіанти'!D1271</f>
        <v>Основний</v>
      </c>
      <c r="D1280" s="2" t="str">
        <f>'06A_Варіанти'!C1271</f>
        <v>РЦВ</v>
      </c>
      <c r="E1280" s="2" t="str">
        <f>'06A_Варіанти'!S1271</f>
        <v>DIRECT</v>
      </c>
      <c r="F1280" s="2" t="str">
        <f>IF(O1280='06A_Варіанти'!E1271,'06A_Варіанти'!E$1,IF(O1280='06A_Варіанти'!F1271,'06A_Варіанти'!F$1,IF(O1280='06A_Варіанти'!G1271,'06A_Варіанти'!G$1,IF(O1280='06A_Варіанти'!H1271,'06A_Варіанти'!H$1,IF(O1280='06A_Варіанти'!I1271,'06A_Варіанти'!I$1,IF(O1280='06A_Варіанти'!J1271,'06A_Варіанти'!J$1,IF(O1280='06A_Варіанти'!K1271,'06A_Варіанти'!K$1,IF(O1280='06A_Варіанти'!L1271,'06A_Варіанти'!L$1,IF(O1280='06A_Варіанти'!M1271,'06A_Варіанти'!M$1,IF(O1280='06A_Варіанти'!N1271,'06A_Варіанти'!N$1,IF(O1280='06A_Варіанти'!O1271,'06A_Варіанти'!O$1,IF(O1280='06A_Варіанти'!P1271,'06A_Варіанти'!P$1,IF(O1280='06A_Варіанти'!Q1271,'06A_Варіанти'!Q$1,IF(O1280='06A_Варіанти'!R1271,'06A_Варіанти'!R$1,"НЕМАЄ МАРШРУТУ"))))))))))))))</f>
        <v>DIRECT</v>
      </c>
      <c r="G1280" s="2" t="str">
        <f t="shared" si="133"/>
        <v>БЕЗ ЗМІН</v>
      </c>
      <c r="H1280" s="2">
        <f>IF(G1280="НЕМАЄ МАРШРУТУ",0,O1280-'06A_Варіанти'!T1271)</f>
        <v>0</v>
      </c>
      <c r="I1280" s="2">
        <f>IFERROR(INDEX('04_Потоки'!$E:$E,MATCH(A1280,'04_Потоки'!$A:$A,0)),0)</f>
        <v>2.2389999999999999</v>
      </c>
      <c r="J1280" s="2">
        <f t="shared" si="134"/>
        <v>1</v>
      </c>
      <c r="K1280" s="2">
        <f>IF(C1280="РЦК макси",0,2*'06A_Варіанти'!T1271*J1280)</f>
        <v>878.4</v>
      </c>
      <c r="L1280" s="2">
        <f t="shared" si="135"/>
        <v>878.4</v>
      </c>
      <c r="M1280" s="2">
        <f t="shared" si="136"/>
        <v>0</v>
      </c>
      <c r="N1280" s="9">
        <f t="shared" si="137"/>
        <v>0</v>
      </c>
      <c r="O1280" s="2">
        <f>MIN(IF('07A_Конструктор'!$D$5="Так",'06A_Варіанти'!E1271,1E+99),IF('07A_Конструктор'!$D$6="Так",'06A_Варіанти'!F1271,1E+99),IF('07A_Конструктор'!$D$7="Так",'06A_Варіанти'!G1271,1E+99),IF('07A_Конструктор'!$D$8="Так",'06A_Варіанти'!H1271,1E+99),IF('07A_Конструктор'!$D$9="Так",'06A_Варіанти'!I1271,1E+99),IF('07A_Конструктор'!$D$10="Так",'06A_Варіанти'!J1271,1E+99),IF('07A_Конструктор'!$D$11="Так",'06A_Варіанти'!K1271,1E+99),IF('07A_Конструктор'!$D$12="Так",'06A_Варіанти'!L1271,1E+99),IF('07A_Конструктор'!$D$13="Так",'06A_Варіанти'!M1271,1E+99),IF('07A_Конструктор'!$D$14="Так",'06A_Варіанти'!N1271,1E+99),IF('07A_Конструктор'!$D$15="Так",'06A_Варіанти'!O1271,1E+99),IF('07A_Конструктор'!$D$16="Так",'06A_Варіанти'!P1271,1E+99),IF('07A_Конструктор'!$D$17="Так",'06A_Варіанти'!Q1271,1E+99),IF('06A_Варіанти'!R1271="",1E+99,'06A_Варіанти'!R1271))</f>
        <v>439.2</v>
      </c>
      <c r="P1280" s="2" t="str">
        <f t="shared" si="138"/>
        <v>5 т</v>
      </c>
      <c r="Q1280" s="2">
        <f t="shared" si="139"/>
        <v>14</v>
      </c>
      <c r="R1280" s="2">
        <f>IF(OR(C1280="РЦК макси",C1280="РЦЧ SKU"),"SKU-потік",IFERROR(VLOOKUP(D1280,'02_РЦ'!$A$3:$I$7,5,FALSE),0))</f>
        <v>500</v>
      </c>
      <c r="S1280" s="2" t="str">
        <f>IF(OR(C1280="РЦК макси",C1280="РЦЧ SKU"),"Не рахується в ліміт",IFERROR(VLOOKUP(D1280,'02_РЦ'!$A$3:$I$7,9,FALSE),"Немає РЦ"))</f>
        <v>В межах</v>
      </c>
    </row>
    <row r="1281" spans="1:19">
      <c r="A1281" s="2" t="str">
        <f>'06A_Варіанти'!A1272</f>
        <v>BASE_3270</v>
      </c>
      <c r="B1281" s="2" t="str">
        <f>'06A_Варіанти'!B1272</f>
        <v>TT_3270</v>
      </c>
      <c r="C1281" s="2" t="str">
        <f>'06A_Варіанти'!D1272</f>
        <v>Основний</v>
      </c>
      <c r="D1281" s="2" t="str">
        <f>'06A_Варіанти'!C1272</f>
        <v>РЦВ</v>
      </c>
      <c r="E1281" s="2" t="str">
        <f>'06A_Варіанти'!S1272</f>
        <v>DIRECT</v>
      </c>
      <c r="F1281" s="2" t="str">
        <f>IF(O1281='06A_Варіанти'!E1272,'06A_Варіанти'!E$1,IF(O1281='06A_Варіанти'!F1272,'06A_Варіанти'!F$1,IF(O1281='06A_Варіанти'!G1272,'06A_Варіанти'!G$1,IF(O1281='06A_Варіанти'!H1272,'06A_Варіанти'!H$1,IF(O1281='06A_Варіанти'!I1272,'06A_Варіанти'!I$1,IF(O1281='06A_Варіанти'!J1272,'06A_Варіанти'!J$1,IF(O1281='06A_Варіанти'!K1272,'06A_Варіанти'!K$1,IF(O1281='06A_Варіанти'!L1272,'06A_Варіанти'!L$1,IF(O1281='06A_Варіанти'!M1272,'06A_Варіанти'!M$1,IF(O1281='06A_Варіанти'!N1272,'06A_Варіанти'!N$1,IF(O1281='06A_Варіанти'!O1272,'06A_Варіанти'!O$1,IF(O1281='06A_Варіанти'!P1272,'06A_Варіанти'!P$1,IF(O1281='06A_Варіанти'!Q1272,'06A_Варіанти'!Q$1,IF(O1281='06A_Варіанти'!R1272,'06A_Варіанти'!R$1,"НЕМАЄ МАРШРУТУ"))))))))))))))</f>
        <v>DIRECT</v>
      </c>
      <c r="G1281" s="2" t="str">
        <f t="shared" si="133"/>
        <v>БЕЗ ЗМІН</v>
      </c>
      <c r="H1281" s="2">
        <f>IF(G1281="НЕМАЄ МАРШРУТУ",0,O1281-'06A_Варіанти'!T1272)</f>
        <v>0</v>
      </c>
      <c r="I1281" s="2">
        <f>IFERROR(INDEX('04_Потоки'!$E:$E,MATCH(A1281,'04_Потоки'!$A:$A,0)),0)</f>
        <v>2.2389999999999999</v>
      </c>
      <c r="J1281" s="2">
        <f t="shared" si="134"/>
        <v>1</v>
      </c>
      <c r="K1281" s="2">
        <f>IF(C1281="РЦК макси",0,2*'06A_Варіанти'!T1272*J1281)</f>
        <v>436.4</v>
      </c>
      <c r="L1281" s="2">
        <f t="shared" si="135"/>
        <v>436.4</v>
      </c>
      <c r="M1281" s="2">
        <f t="shared" si="136"/>
        <v>0</v>
      </c>
      <c r="N1281" s="9">
        <f t="shared" si="137"/>
        <v>0</v>
      </c>
      <c r="O1281" s="2">
        <f>MIN(IF('07A_Конструктор'!$D$5="Так",'06A_Варіанти'!E1272,1E+99),IF('07A_Конструктор'!$D$6="Так",'06A_Варіанти'!F1272,1E+99),IF('07A_Конструктор'!$D$7="Так",'06A_Варіанти'!G1272,1E+99),IF('07A_Конструктор'!$D$8="Так",'06A_Варіанти'!H1272,1E+99),IF('07A_Конструктор'!$D$9="Так",'06A_Варіанти'!I1272,1E+99),IF('07A_Конструктор'!$D$10="Так",'06A_Варіанти'!J1272,1E+99),IF('07A_Конструктор'!$D$11="Так",'06A_Варіанти'!K1272,1E+99),IF('07A_Конструктор'!$D$12="Так",'06A_Варіанти'!L1272,1E+99),IF('07A_Конструктор'!$D$13="Так",'06A_Варіанти'!M1272,1E+99),IF('07A_Конструктор'!$D$14="Так",'06A_Варіанти'!N1272,1E+99),IF('07A_Конструктор'!$D$15="Так",'06A_Варіанти'!O1272,1E+99),IF('07A_Конструктор'!$D$16="Так",'06A_Варіанти'!P1272,1E+99),IF('07A_Конструктор'!$D$17="Так",'06A_Варіанти'!Q1272,1E+99),IF('06A_Варіанти'!R1272="",1E+99,'06A_Варіанти'!R1272))</f>
        <v>218.2</v>
      </c>
      <c r="P1281" s="2" t="str">
        <f t="shared" si="138"/>
        <v>5 т</v>
      </c>
      <c r="Q1281" s="2">
        <f t="shared" si="139"/>
        <v>14</v>
      </c>
      <c r="R1281" s="2">
        <f>IF(OR(C1281="РЦК макси",C1281="РЦЧ SKU"),"SKU-потік",IFERROR(VLOOKUP(D1281,'02_РЦ'!$A$3:$I$7,5,FALSE),0))</f>
        <v>500</v>
      </c>
      <c r="S1281" s="2" t="str">
        <f>IF(OR(C1281="РЦК макси",C1281="РЦЧ SKU"),"Не рахується в ліміт",IFERROR(VLOOKUP(D1281,'02_РЦ'!$A$3:$I$7,9,FALSE),"Немає РЦ"))</f>
        <v>В межах</v>
      </c>
    </row>
    <row r="1282" spans="1:19">
      <c r="A1282" s="2" t="str">
        <f>'06A_Варіанти'!A1273</f>
        <v>BASE_3272</v>
      </c>
      <c r="B1282" s="2" t="str">
        <f>'06A_Варіанти'!B1273</f>
        <v>TT_3272</v>
      </c>
      <c r="C1282" s="2" t="str">
        <f>'06A_Варіанти'!D1273</f>
        <v>Основний</v>
      </c>
      <c r="D1282" s="2" t="str">
        <f>'06A_Варіанти'!C1273</f>
        <v>РЦВ</v>
      </c>
      <c r="E1282" s="2" t="str">
        <f>'06A_Варіанти'!S1273</f>
        <v>DIRECT</v>
      </c>
      <c r="F1282" s="2" t="str">
        <f>IF(O1282='06A_Варіанти'!E1273,'06A_Варіанти'!E$1,IF(O1282='06A_Варіанти'!F1273,'06A_Варіанти'!F$1,IF(O1282='06A_Варіанти'!G1273,'06A_Варіанти'!G$1,IF(O1282='06A_Варіанти'!H1273,'06A_Варіанти'!H$1,IF(O1282='06A_Варіанти'!I1273,'06A_Варіанти'!I$1,IF(O1282='06A_Варіанти'!J1273,'06A_Варіанти'!J$1,IF(O1282='06A_Варіанти'!K1273,'06A_Варіанти'!K$1,IF(O1282='06A_Варіанти'!L1273,'06A_Варіанти'!L$1,IF(O1282='06A_Варіанти'!M1273,'06A_Варіанти'!M$1,IF(O1282='06A_Варіанти'!N1273,'06A_Варіанти'!N$1,IF(O1282='06A_Варіанти'!O1273,'06A_Варіанти'!O$1,IF(O1282='06A_Варіанти'!P1273,'06A_Варіанти'!P$1,IF(O1282='06A_Варіанти'!Q1273,'06A_Варіанти'!Q$1,IF(O1282='06A_Варіанти'!R1273,'06A_Варіанти'!R$1,"НЕМАЄ МАРШРУТУ"))))))))))))))</f>
        <v>DIRECT</v>
      </c>
      <c r="G1282" s="2" t="str">
        <f t="shared" si="133"/>
        <v>БЕЗ ЗМІН</v>
      </c>
      <c r="H1282" s="2">
        <f>IF(G1282="НЕМАЄ МАРШРУТУ",0,O1282-'06A_Варіанти'!T1273)</f>
        <v>0</v>
      </c>
      <c r="I1282" s="2">
        <f>IFERROR(INDEX('04_Потоки'!$E:$E,MATCH(A1282,'04_Потоки'!$A:$A,0)),0)</f>
        <v>2.2389999999999999</v>
      </c>
      <c r="J1282" s="2">
        <f t="shared" si="134"/>
        <v>1</v>
      </c>
      <c r="K1282" s="2">
        <f>IF(C1282="РЦК макси",0,2*'06A_Варіанти'!T1273*J1282)</f>
        <v>887.6</v>
      </c>
      <c r="L1282" s="2">
        <f t="shared" si="135"/>
        <v>887.6</v>
      </c>
      <c r="M1282" s="2">
        <f t="shared" si="136"/>
        <v>0</v>
      </c>
      <c r="N1282" s="9">
        <f t="shared" si="137"/>
        <v>0</v>
      </c>
      <c r="O1282" s="2">
        <f>MIN(IF('07A_Конструктор'!$D$5="Так",'06A_Варіанти'!E1273,1E+99),IF('07A_Конструктор'!$D$6="Так",'06A_Варіанти'!F1273,1E+99),IF('07A_Конструктор'!$D$7="Так",'06A_Варіанти'!G1273,1E+99),IF('07A_Конструктор'!$D$8="Так",'06A_Варіанти'!H1273,1E+99),IF('07A_Конструктор'!$D$9="Так",'06A_Варіанти'!I1273,1E+99),IF('07A_Конструктор'!$D$10="Так",'06A_Варіанти'!J1273,1E+99),IF('07A_Конструктор'!$D$11="Так",'06A_Варіанти'!K1273,1E+99),IF('07A_Конструктор'!$D$12="Так",'06A_Варіанти'!L1273,1E+99),IF('07A_Конструктор'!$D$13="Так",'06A_Варіанти'!M1273,1E+99),IF('07A_Конструктор'!$D$14="Так",'06A_Варіанти'!N1273,1E+99),IF('07A_Конструктор'!$D$15="Так",'06A_Варіанти'!O1273,1E+99),IF('07A_Конструктор'!$D$16="Так",'06A_Варіанти'!P1273,1E+99),IF('07A_Конструктор'!$D$17="Так",'06A_Варіанти'!Q1273,1E+99),IF('06A_Варіанти'!R1273="",1E+99,'06A_Варіанти'!R1273))</f>
        <v>443.8</v>
      </c>
      <c r="P1282" s="2" t="str">
        <f t="shared" si="138"/>
        <v>5 т</v>
      </c>
      <c r="Q1282" s="2">
        <f t="shared" si="139"/>
        <v>14</v>
      </c>
      <c r="R1282" s="2">
        <f>IF(OR(C1282="РЦК макси",C1282="РЦЧ SKU"),"SKU-потік",IFERROR(VLOOKUP(D1282,'02_РЦ'!$A$3:$I$7,5,FALSE),0))</f>
        <v>500</v>
      </c>
      <c r="S1282" s="2" t="str">
        <f>IF(OR(C1282="РЦК макси",C1282="РЦЧ SKU"),"Не рахується в ліміт",IFERROR(VLOOKUP(D1282,'02_РЦ'!$A$3:$I$7,9,FALSE),"Немає РЦ"))</f>
        <v>В межах</v>
      </c>
    </row>
    <row r="1283" spans="1:19">
      <c r="A1283" s="2" t="str">
        <f>'06A_Варіанти'!A1274</f>
        <v>BASE_3274</v>
      </c>
      <c r="B1283" s="2" t="str">
        <f>'06A_Варіанти'!B1274</f>
        <v>TT_3274</v>
      </c>
      <c r="C1283" s="2" t="str">
        <f>'06A_Варіанти'!D1274</f>
        <v>Основний</v>
      </c>
      <c r="D1283" s="2" t="str">
        <f>'06A_Варіанти'!C1274</f>
        <v>РЦВ</v>
      </c>
      <c r="E1283" s="2" t="str">
        <f>'06A_Варіанти'!S1274</f>
        <v>DIRECT</v>
      </c>
      <c r="F1283" s="2" t="str">
        <f>IF(O1283='06A_Варіанти'!E1274,'06A_Варіанти'!E$1,IF(O1283='06A_Варіанти'!F1274,'06A_Варіанти'!F$1,IF(O1283='06A_Варіанти'!G1274,'06A_Варіанти'!G$1,IF(O1283='06A_Варіанти'!H1274,'06A_Варіанти'!H$1,IF(O1283='06A_Варіанти'!I1274,'06A_Варіанти'!I$1,IF(O1283='06A_Варіанти'!J1274,'06A_Варіанти'!J$1,IF(O1283='06A_Варіанти'!K1274,'06A_Варіанти'!K$1,IF(O1283='06A_Варіанти'!L1274,'06A_Варіанти'!L$1,IF(O1283='06A_Варіанти'!M1274,'06A_Варіанти'!M$1,IF(O1283='06A_Варіанти'!N1274,'06A_Варіанти'!N$1,IF(O1283='06A_Варіанти'!O1274,'06A_Варіанти'!O$1,IF(O1283='06A_Варіанти'!P1274,'06A_Варіанти'!P$1,IF(O1283='06A_Варіанти'!Q1274,'06A_Варіанти'!Q$1,IF(O1283='06A_Варіанти'!R1274,'06A_Варіанти'!R$1,"НЕМАЄ МАРШРУТУ"))))))))))))))</f>
        <v>DIRECT</v>
      </c>
      <c r="G1283" s="2" t="str">
        <f t="shared" si="133"/>
        <v>БЕЗ ЗМІН</v>
      </c>
      <c r="H1283" s="2">
        <f>IF(G1283="НЕМАЄ МАРШРУТУ",0,O1283-'06A_Варіанти'!T1274)</f>
        <v>0</v>
      </c>
      <c r="I1283" s="2">
        <f>IFERROR(INDEX('04_Потоки'!$E:$E,MATCH(A1283,'04_Потоки'!$A:$A,0)),0)</f>
        <v>2.2389999999999999</v>
      </c>
      <c r="J1283" s="2">
        <f t="shared" si="134"/>
        <v>1</v>
      </c>
      <c r="K1283" s="2">
        <f>IF(C1283="РЦК макси",0,2*'06A_Варіанти'!T1274*J1283)</f>
        <v>681.4</v>
      </c>
      <c r="L1283" s="2">
        <f t="shared" si="135"/>
        <v>681.4</v>
      </c>
      <c r="M1283" s="2">
        <f t="shared" si="136"/>
        <v>0</v>
      </c>
      <c r="N1283" s="9">
        <f t="shared" si="137"/>
        <v>0</v>
      </c>
      <c r="O1283" s="2">
        <f>MIN(IF('07A_Конструктор'!$D$5="Так",'06A_Варіанти'!E1274,1E+99),IF('07A_Конструктор'!$D$6="Так",'06A_Варіанти'!F1274,1E+99),IF('07A_Конструктор'!$D$7="Так",'06A_Варіанти'!G1274,1E+99),IF('07A_Конструктор'!$D$8="Так",'06A_Варіанти'!H1274,1E+99),IF('07A_Конструктор'!$D$9="Так",'06A_Варіанти'!I1274,1E+99),IF('07A_Конструктор'!$D$10="Так",'06A_Варіанти'!J1274,1E+99),IF('07A_Конструктор'!$D$11="Так",'06A_Варіанти'!K1274,1E+99),IF('07A_Конструктор'!$D$12="Так",'06A_Варіанти'!L1274,1E+99),IF('07A_Конструктор'!$D$13="Так",'06A_Варіанти'!M1274,1E+99),IF('07A_Конструктор'!$D$14="Так",'06A_Варіанти'!N1274,1E+99),IF('07A_Конструктор'!$D$15="Так",'06A_Варіанти'!O1274,1E+99),IF('07A_Конструктор'!$D$16="Так",'06A_Варіанти'!P1274,1E+99),IF('07A_Конструктор'!$D$17="Так",'06A_Варіанти'!Q1274,1E+99),IF('06A_Варіанти'!R1274="",1E+99,'06A_Варіанти'!R1274))</f>
        <v>340.7</v>
      </c>
      <c r="P1283" s="2" t="str">
        <f t="shared" si="138"/>
        <v>5 т</v>
      </c>
      <c r="Q1283" s="2">
        <f t="shared" si="139"/>
        <v>14</v>
      </c>
      <c r="R1283" s="2">
        <f>IF(OR(C1283="РЦК макси",C1283="РЦЧ SKU"),"SKU-потік",IFERROR(VLOOKUP(D1283,'02_РЦ'!$A$3:$I$7,5,FALSE),0))</f>
        <v>500</v>
      </c>
      <c r="S1283" s="2" t="str">
        <f>IF(OR(C1283="РЦК макси",C1283="РЦЧ SKU"),"Не рахується в ліміт",IFERROR(VLOOKUP(D1283,'02_РЦ'!$A$3:$I$7,9,FALSE),"Немає РЦ"))</f>
        <v>В межах</v>
      </c>
    </row>
    <row r="1284" spans="1:19">
      <c r="A1284" s="2" t="str">
        <f>'06A_Варіанти'!A1275</f>
        <v>BASE_3273</v>
      </c>
      <c r="B1284" s="2" t="str">
        <f>'06A_Варіанти'!B1275</f>
        <v>TT_3273</v>
      </c>
      <c r="C1284" s="2" t="str">
        <f>'06A_Варіанти'!D1275</f>
        <v>Основний</v>
      </c>
      <c r="D1284" s="2" t="str">
        <f>'06A_Варіанти'!C1275</f>
        <v>РЦВ</v>
      </c>
      <c r="E1284" s="2" t="str">
        <f>'06A_Варіанти'!S1275</f>
        <v>DIRECT</v>
      </c>
      <c r="F1284" s="2" t="str">
        <f>IF(O1284='06A_Варіанти'!E1275,'06A_Варіанти'!E$1,IF(O1284='06A_Варіанти'!F1275,'06A_Варіанти'!F$1,IF(O1284='06A_Варіанти'!G1275,'06A_Варіанти'!G$1,IF(O1284='06A_Варіанти'!H1275,'06A_Варіанти'!H$1,IF(O1284='06A_Варіанти'!I1275,'06A_Варіанти'!I$1,IF(O1284='06A_Варіанти'!J1275,'06A_Варіанти'!J$1,IF(O1284='06A_Варіанти'!K1275,'06A_Варіанти'!K$1,IF(O1284='06A_Варіанти'!L1275,'06A_Варіанти'!L$1,IF(O1284='06A_Варіанти'!M1275,'06A_Варіанти'!M$1,IF(O1284='06A_Варіанти'!N1275,'06A_Варіанти'!N$1,IF(O1284='06A_Варіанти'!O1275,'06A_Варіанти'!O$1,IF(O1284='06A_Варіанти'!P1275,'06A_Варіанти'!P$1,IF(O1284='06A_Варіанти'!Q1275,'06A_Варіанти'!Q$1,IF(O1284='06A_Варіанти'!R1275,'06A_Варіанти'!R$1,"НЕМАЄ МАРШРУТУ"))))))))))))))</f>
        <v>DIRECT</v>
      </c>
      <c r="G1284" s="2" t="str">
        <f t="shared" si="133"/>
        <v>БЕЗ ЗМІН</v>
      </c>
      <c r="H1284" s="2">
        <f>IF(G1284="НЕМАЄ МАРШРУТУ",0,O1284-'06A_Варіанти'!T1275)</f>
        <v>0</v>
      </c>
      <c r="I1284" s="2">
        <f>IFERROR(INDEX('04_Потоки'!$E:$E,MATCH(A1284,'04_Потоки'!$A:$A,0)),0)</f>
        <v>2.2389999999999999</v>
      </c>
      <c r="J1284" s="2">
        <f t="shared" si="134"/>
        <v>1</v>
      </c>
      <c r="K1284" s="2">
        <f>IF(C1284="РЦК макси",0,2*'06A_Варіанти'!T1275*J1284)</f>
        <v>622.4</v>
      </c>
      <c r="L1284" s="2">
        <f t="shared" si="135"/>
        <v>622.4</v>
      </c>
      <c r="M1284" s="2">
        <f t="shared" si="136"/>
        <v>0</v>
      </c>
      <c r="N1284" s="9">
        <f t="shared" si="137"/>
        <v>0</v>
      </c>
      <c r="O1284" s="2">
        <f>MIN(IF('07A_Конструктор'!$D$5="Так",'06A_Варіанти'!E1275,1E+99),IF('07A_Конструктор'!$D$6="Так",'06A_Варіанти'!F1275,1E+99),IF('07A_Конструктор'!$D$7="Так",'06A_Варіанти'!G1275,1E+99),IF('07A_Конструктор'!$D$8="Так",'06A_Варіанти'!H1275,1E+99),IF('07A_Конструктор'!$D$9="Так",'06A_Варіанти'!I1275,1E+99),IF('07A_Конструктор'!$D$10="Так",'06A_Варіанти'!J1275,1E+99),IF('07A_Конструктор'!$D$11="Так",'06A_Варіанти'!K1275,1E+99),IF('07A_Конструктор'!$D$12="Так",'06A_Варіанти'!L1275,1E+99),IF('07A_Конструктор'!$D$13="Так",'06A_Варіанти'!M1275,1E+99),IF('07A_Конструктор'!$D$14="Так",'06A_Варіанти'!N1275,1E+99),IF('07A_Конструктор'!$D$15="Так",'06A_Варіанти'!O1275,1E+99),IF('07A_Конструктор'!$D$16="Так",'06A_Варіанти'!P1275,1E+99),IF('07A_Конструктор'!$D$17="Так",'06A_Варіанти'!Q1275,1E+99),IF('06A_Варіанти'!R1275="",1E+99,'06A_Варіанти'!R1275))</f>
        <v>311.2</v>
      </c>
      <c r="P1284" s="2" t="str">
        <f t="shared" si="138"/>
        <v>5 т</v>
      </c>
      <c r="Q1284" s="2">
        <f t="shared" si="139"/>
        <v>14</v>
      </c>
      <c r="R1284" s="2">
        <f>IF(OR(C1284="РЦК макси",C1284="РЦЧ SKU"),"SKU-потік",IFERROR(VLOOKUP(D1284,'02_РЦ'!$A$3:$I$7,5,FALSE),0))</f>
        <v>500</v>
      </c>
      <c r="S1284" s="2" t="str">
        <f>IF(OR(C1284="РЦК макси",C1284="РЦЧ SKU"),"Не рахується в ліміт",IFERROR(VLOOKUP(D1284,'02_РЦ'!$A$3:$I$7,9,FALSE),"Немає РЦ"))</f>
        <v>В межах</v>
      </c>
    </row>
    <row r="1285" spans="1:19">
      <c r="A1285" s="2" t="str">
        <f>'06A_Варіанти'!A1276</f>
        <v>BASE_3275</v>
      </c>
      <c r="B1285" s="2" t="str">
        <f>'06A_Варіанти'!B1276</f>
        <v>TT_3275</v>
      </c>
      <c r="C1285" s="2" t="str">
        <f>'06A_Варіанти'!D1276</f>
        <v>Основний</v>
      </c>
      <c r="D1285" s="2" t="str">
        <f>'06A_Варіанти'!C1276</f>
        <v>РЦВ</v>
      </c>
      <c r="E1285" s="2" t="str">
        <f>'06A_Варіанти'!S1276</f>
        <v>DIRECT</v>
      </c>
      <c r="F1285" s="2" t="str">
        <f>IF(O1285='06A_Варіанти'!E1276,'06A_Варіанти'!E$1,IF(O1285='06A_Варіанти'!F1276,'06A_Варіанти'!F$1,IF(O1285='06A_Варіанти'!G1276,'06A_Варіанти'!G$1,IF(O1285='06A_Варіанти'!H1276,'06A_Варіанти'!H$1,IF(O1285='06A_Варіанти'!I1276,'06A_Варіанти'!I$1,IF(O1285='06A_Варіанти'!J1276,'06A_Варіанти'!J$1,IF(O1285='06A_Варіанти'!K1276,'06A_Варіанти'!K$1,IF(O1285='06A_Варіанти'!L1276,'06A_Варіанти'!L$1,IF(O1285='06A_Варіанти'!M1276,'06A_Варіанти'!M$1,IF(O1285='06A_Варіанти'!N1276,'06A_Варіанти'!N$1,IF(O1285='06A_Варіанти'!O1276,'06A_Варіанти'!O$1,IF(O1285='06A_Варіанти'!P1276,'06A_Варіанти'!P$1,IF(O1285='06A_Варіанти'!Q1276,'06A_Варіанти'!Q$1,IF(O1285='06A_Варіанти'!R1276,'06A_Варіанти'!R$1,"НЕМАЄ МАРШРУТУ"))))))))))))))</f>
        <v>DIRECT</v>
      </c>
      <c r="G1285" s="2" t="str">
        <f t="shared" si="133"/>
        <v>БЕЗ ЗМІН</v>
      </c>
      <c r="H1285" s="2">
        <f>IF(G1285="НЕМАЄ МАРШРУТУ",0,O1285-'06A_Варіанти'!T1276)</f>
        <v>0</v>
      </c>
      <c r="I1285" s="2">
        <f>IFERROR(INDEX('04_Потоки'!$E:$E,MATCH(A1285,'04_Потоки'!$A:$A,0)),0)</f>
        <v>2.2389999999999999</v>
      </c>
      <c r="J1285" s="2">
        <f t="shared" si="134"/>
        <v>1</v>
      </c>
      <c r="K1285" s="2">
        <f>IF(C1285="РЦК макси",0,2*'06A_Варіанти'!T1276*J1285)</f>
        <v>323.8</v>
      </c>
      <c r="L1285" s="2">
        <f t="shared" si="135"/>
        <v>323.8</v>
      </c>
      <c r="M1285" s="2">
        <f t="shared" si="136"/>
        <v>0</v>
      </c>
      <c r="N1285" s="9">
        <f t="shared" si="137"/>
        <v>0</v>
      </c>
      <c r="O1285" s="2">
        <f>MIN(IF('07A_Конструктор'!$D$5="Так",'06A_Варіанти'!E1276,1E+99),IF('07A_Конструктор'!$D$6="Так",'06A_Варіанти'!F1276,1E+99),IF('07A_Конструктор'!$D$7="Так",'06A_Варіанти'!G1276,1E+99),IF('07A_Конструктор'!$D$8="Так",'06A_Варіанти'!H1276,1E+99),IF('07A_Конструктор'!$D$9="Так",'06A_Варіанти'!I1276,1E+99),IF('07A_Конструктор'!$D$10="Так",'06A_Варіанти'!J1276,1E+99),IF('07A_Конструктор'!$D$11="Так",'06A_Варіанти'!K1276,1E+99),IF('07A_Конструктор'!$D$12="Так",'06A_Варіанти'!L1276,1E+99),IF('07A_Конструктор'!$D$13="Так",'06A_Варіанти'!M1276,1E+99),IF('07A_Конструктор'!$D$14="Так",'06A_Варіанти'!N1276,1E+99),IF('07A_Конструктор'!$D$15="Так",'06A_Варіанти'!O1276,1E+99),IF('07A_Конструктор'!$D$16="Так",'06A_Варіанти'!P1276,1E+99),IF('07A_Конструктор'!$D$17="Так",'06A_Варіанти'!Q1276,1E+99),IF('06A_Варіанти'!R1276="",1E+99,'06A_Варіанти'!R1276))</f>
        <v>161.9</v>
      </c>
      <c r="P1285" s="2" t="str">
        <f t="shared" si="138"/>
        <v>5 т</v>
      </c>
      <c r="Q1285" s="2">
        <f t="shared" si="139"/>
        <v>14</v>
      </c>
      <c r="R1285" s="2">
        <f>IF(OR(C1285="РЦК макси",C1285="РЦЧ SKU"),"SKU-потік",IFERROR(VLOOKUP(D1285,'02_РЦ'!$A$3:$I$7,5,FALSE),0))</f>
        <v>500</v>
      </c>
      <c r="S1285" s="2" t="str">
        <f>IF(OR(C1285="РЦК макси",C1285="РЦЧ SKU"),"Не рахується в ліміт",IFERROR(VLOOKUP(D1285,'02_РЦ'!$A$3:$I$7,9,FALSE),"Немає РЦ"))</f>
        <v>В межах</v>
      </c>
    </row>
    <row r="1286" spans="1:19">
      <c r="A1286" s="2" t="str">
        <f>'06A_Варіанти'!A1277</f>
        <v>BASE_3278</v>
      </c>
      <c r="B1286" s="2" t="str">
        <f>'06A_Варіанти'!B1277</f>
        <v>TT_3278</v>
      </c>
      <c r="C1286" s="2" t="str">
        <f>'06A_Варіанти'!D1277</f>
        <v>Основний</v>
      </c>
      <c r="D1286" s="2" t="str">
        <f>'06A_Варіанти'!C1277</f>
        <v>РЦВ</v>
      </c>
      <c r="E1286" s="2" t="str">
        <f>'06A_Варіанти'!S1277</f>
        <v>DIRECT</v>
      </c>
      <c r="F1286" s="2" t="str">
        <f>IF(O1286='06A_Варіанти'!E1277,'06A_Варіанти'!E$1,IF(O1286='06A_Варіанти'!F1277,'06A_Варіанти'!F$1,IF(O1286='06A_Варіанти'!G1277,'06A_Варіанти'!G$1,IF(O1286='06A_Варіанти'!H1277,'06A_Варіанти'!H$1,IF(O1286='06A_Варіанти'!I1277,'06A_Варіанти'!I$1,IF(O1286='06A_Варіанти'!J1277,'06A_Варіанти'!J$1,IF(O1286='06A_Варіанти'!K1277,'06A_Варіанти'!K$1,IF(O1286='06A_Варіанти'!L1277,'06A_Варіанти'!L$1,IF(O1286='06A_Варіанти'!M1277,'06A_Варіанти'!M$1,IF(O1286='06A_Варіанти'!N1277,'06A_Варіанти'!N$1,IF(O1286='06A_Варіанти'!O1277,'06A_Варіанти'!O$1,IF(O1286='06A_Варіанти'!P1277,'06A_Варіанти'!P$1,IF(O1286='06A_Варіанти'!Q1277,'06A_Варіанти'!Q$1,IF(O1286='06A_Варіанти'!R1277,'06A_Варіанти'!R$1,"НЕМАЄ МАРШРУТУ"))))))))))))))</f>
        <v>DIRECT</v>
      </c>
      <c r="G1286" s="2" t="str">
        <f t="shared" si="133"/>
        <v>БЕЗ ЗМІН</v>
      </c>
      <c r="H1286" s="2">
        <f>IF(G1286="НЕМАЄ МАРШРУТУ",0,O1286-'06A_Варіанти'!T1277)</f>
        <v>0</v>
      </c>
      <c r="I1286" s="2">
        <f>IFERROR(INDEX('04_Потоки'!$E:$E,MATCH(A1286,'04_Потоки'!$A:$A,0)),0)</f>
        <v>2.2389999999999999</v>
      </c>
      <c r="J1286" s="2">
        <f t="shared" si="134"/>
        <v>1</v>
      </c>
      <c r="K1286" s="2">
        <f>IF(C1286="РЦК макси",0,2*'06A_Варіанти'!T1277*J1286)</f>
        <v>621</v>
      </c>
      <c r="L1286" s="2">
        <f t="shared" si="135"/>
        <v>621</v>
      </c>
      <c r="M1286" s="2">
        <f t="shared" si="136"/>
        <v>0</v>
      </c>
      <c r="N1286" s="9">
        <f t="shared" si="137"/>
        <v>0</v>
      </c>
      <c r="O1286" s="2">
        <f>MIN(IF('07A_Конструктор'!$D$5="Так",'06A_Варіанти'!E1277,1E+99),IF('07A_Конструктор'!$D$6="Так",'06A_Варіанти'!F1277,1E+99),IF('07A_Конструктор'!$D$7="Так",'06A_Варіанти'!G1277,1E+99),IF('07A_Конструктор'!$D$8="Так",'06A_Варіанти'!H1277,1E+99),IF('07A_Конструктор'!$D$9="Так",'06A_Варіанти'!I1277,1E+99),IF('07A_Конструктор'!$D$10="Так",'06A_Варіанти'!J1277,1E+99),IF('07A_Конструктор'!$D$11="Так",'06A_Варіанти'!K1277,1E+99),IF('07A_Конструктор'!$D$12="Так",'06A_Варіанти'!L1277,1E+99),IF('07A_Конструктор'!$D$13="Так",'06A_Варіанти'!M1277,1E+99),IF('07A_Конструктор'!$D$14="Так",'06A_Варіанти'!N1277,1E+99),IF('07A_Конструктор'!$D$15="Так",'06A_Варіанти'!O1277,1E+99),IF('07A_Конструктор'!$D$16="Так",'06A_Варіанти'!P1277,1E+99),IF('07A_Конструктор'!$D$17="Так",'06A_Варіанти'!Q1277,1E+99),IF('06A_Варіанти'!R1277="",1E+99,'06A_Варіанти'!R1277))</f>
        <v>310.5</v>
      </c>
      <c r="P1286" s="2" t="str">
        <f t="shared" si="138"/>
        <v>5 т</v>
      </c>
      <c r="Q1286" s="2">
        <f t="shared" si="139"/>
        <v>14</v>
      </c>
      <c r="R1286" s="2">
        <f>IF(OR(C1286="РЦК макси",C1286="РЦЧ SKU"),"SKU-потік",IFERROR(VLOOKUP(D1286,'02_РЦ'!$A$3:$I$7,5,FALSE),0))</f>
        <v>500</v>
      </c>
      <c r="S1286" s="2" t="str">
        <f>IF(OR(C1286="РЦК макси",C1286="РЦЧ SKU"),"Не рахується в ліміт",IFERROR(VLOOKUP(D1286,'02_РЦ'!$A$3:$I$7,9,FALSE),"Немає РЦ"))</f>
        <v>В межах</v>
      </c>
    </row>
    <row r="1287" spans="1:19">
      <c r="A1287" s="2" t="str">
        <f>'06A_Варіанти'!A1278</f>
        <v>BASE_3282</v>
      </c>
      <c r="B1287" s="2" t="str">
        <f>'06A_Варіанти'!B1278</f>
        <v>TT_3282</v>
      </c>
      <c r="C1287" s="2" t="str">
        <f>'06A_Варіанти'!D1278</f>
        <v>Основний</v>
      </c>
      <c r="D1287" s="2" t="str">
        <f>'06A_Варіанти'!C1278</f>
        <v>РЦВ</v>
      </c>
      <c r="E1287" s="2" t="str">
        <f>'06A_Варіанти'!S1278</f>
        <v>DIRECT</v>
      </c>
      <c r="F1287" s="2" t="str">
        <f>IF(O1287='06A_Варіанти'!E1278,'06A_Варіанти'!E$1,IF(O1287='06A_Варіанти'!F1278,'06A_Варіанти'!F$1,IF(O1287='06A_Варіанти'!G1278,'06A_Варіанти'!G$1,IF(O1287='06A_Варіанти'!H1278,'06A_Варіанти'!H$1,IF(O1287='06A_Варіанти'!I1278,'06A_Варіанти'!I$1,IF(O1287='06A_Варіанти'!J1278,'06A_Варіанти'!J$1,IF(O1287='06A_Варіанти'!K1278,'06A_Варіанти'!K$1,IF(O1287='06A_Варіанти'!L1278,'06A_Варіанти'!L$1,IF(O1287='06A_Варіанти'!M1278,'06A_Варіанти'!M$1,IF(O1287='06A_Варіанти'!N1278,'06A_Варіанти'!N$1,IF(O1287='06A_Варіанти'!O1278,'06A_Варіанти'!O$1,IF(O1287='06A_Варіанти'!P1278,'06A_Варіанти'!P$1,IF(O1287='06A_Варіанти'!Q1278,'06A_Варіанти'!Q$1,IF(O1287='06A_Варіанти'!R1278,'06A_Варіанти'!R$1,"НЕМАЄ МАРШРУТУ"))))))))))))))</f>
        <v>DIRECT</v>
      </c>
      <c r="G1287" s="2" t="str">
        <f t="shared" si="133"/>
        <v>БЕЗ ЗМІН</v>
      </c>
      <c r="H1287" s="2">
        <f>IF(G1287="НЕМАЄ МАРШРУТУ",0,O1287-'06A_Варіанти'!T1278)</f>
        <v>0</v>
      </c>
      <c r="I1287" s="2">
        <f>IFERROR(INDEX('04_Потоки'!$E:$E,MATCH(A1287,'04_Потоки'!$A:$A,0)),0)</f>
        <v>2.2389999999999999</v>
      </c>
      <c r="J1287" s="2">
        <f t="shared" si="134"/>
        <v>1</v>
      </c>
      <c r="K1287" s="2">
        <f>IF(C1287="РЦК макси",0,2*'06A_Варіанти'!T1278*J1287)</f>
        <v>443.2</v>
      </c>
      <c r="L1287" s="2">
        <f t="shared" si="135"/>
        <v>443.2</v>
      </c>
      <c r="M1287" s="2">
        <f t="shared" si="136"/>
        <v>0</v>
      </c>
      <c r="N1287" s="9">
        <f t="shared" si="137"/>
        <v>0</v>
      </c>
      <c r="O1287" s="2">
        <f>MIN(IF('07A_Конструктор'!$D$5="Так",'06A_Варіанти'!E1278,1E+99),IF('07A_Конструктор'!$D$6="Так",'06A_Варіанти'!F1278,1E+99),IF('07A_Конструктор'!$D$7="Так",'06A_Варіанти'!G1278,1E+99),IF('07A_Конструктор'!$D$8="Так",'06A_Варіанти'!H1278,1E+99),IF('07A_Конструктор'!$D$9="Так",'06A_Варіанти'!I1278,1E+99),IF('07A_Конструктор'!$D$10="Так",'06A_Варіанти'!J1278,1E+99),IF('07A_Конструктор'!$D$11="Так",'06A_Варіанти'!K1278,1E+99),IF('07A_Конструктор'!$D$12="Так",'06A_Варіанти'!L1278,1E+99),IF('07A_Конструктор'!$D$13="Так",'06A_Варіанти'!M1278,1E+99),IF('07A_Конструктор'!$D$14="Так",'06A_Варіанти'!N1278,1E+99),IF('07A_Конструктор'!$D$15="Так",'06A_Варіанти'!O1278,1E+99),IF('07A_Конструктор'!$D$16="Так",'06A_Варіанти'!P1278,1E+99),IF('07A_Конструктор'!$D$17="Так",'06A_Варіанти'!Q1278,1E+99),IF('06A_Варіанти'!R1278="",1E+99,'06A_Варіанти'!R1278))</f>
        <v>221.6</v>
      </c>
      <c r="P1287" s="2" t="str">
        <f t="shared" si="138"/>
        <v>5 т</v>
      </c>
      <c r="Q1287" s="2">
        <f t="shared" si="139"/>
        <v>14</v>
      </c>
      <c r="R1287" s="2">
        <f>IF(OR(C1287="РЦК макси",C1287="РЦЧ SKU"),"SKU-потік",IFERROR(VLOOKUP(D1287,'02_РЦ'!$A$3:$I$7,5,FALSE),0))</f>
        <v>500</v>
      </c>
      <c r="S1287" s="2" t="str">
        <f>IF(OR(C1287="РЦК макси",C1287="РЦЧ SKU"),"Не рахується в ліміт",IFERROR(VLOOKUP(D1287,'02_РЦ'!$A$3:$I$7,9,FALSE),"Немає РЦ"))</f>
        <v>В межах</v>
      </c>
    </row>
    <row r="1288" spans="1:19">
      <c r="A1288" s="2" t="str">
        <f>'06A_Варіанти'!A1279</f>
        <v>BASE_3283</v>
      </c>
      <c r="B1288" s="2" t="str">
        <f>'06A_Варіанти'!B1279</f>
        <v>TT_3283</v>
      </c>
      <c r="C1288" s="2" t="str">
        <f>'06A_Варіанти'!D1279</f>
        <v>Основний</v>
      </c>
      <c r="D1288" s="2" t="str">
        <f>'06A_Варіанти'!C1279</f>
        <v>РЦВ</v>
      </c>
      <c r="E1288" s="2" t="str">
        <f>'06A_Варіанти'!S1279</f>
        <v>DIRECT</v>
      </c>
      <c r="F1288" s="2" t="str">
        <f>IF(O1288='06A_Варіанти'!E1279,'06A_Варіанти'!E$1,IF(O1288='06A_Варіанти'!F1279,'06A_Варіанти'!F$1,IF(O1288='06A_Варіанти'!G1279,'06A_Варіанти'!G$1,IF(O1288='06A_Варіанти'!H1279,'06A_Варіанти'!H$1,IF(O1288='06A_Варіанти'!I1279,'06A_Варіанти'!I$1,IF(O1288='06A_Варіанти'!J1279,'06A_Варіанти'!J$1,IF(O1288='06A_Варіанти'!K1279,'06A_Варіанти'!K$1,IF(O1288='06A_Варіанти'!L1279,'06A_Варіанти'!L$1,IF(O1288='06A_Варіанти'!M1279,'06A_Варіанти'!M$1,IF(O1288='06A_Варіанти'!N1279,'06A_Варіанти'!N$1,IF(O1288='06A_Варіанти'!O1279,'06A_Варіанти'!O$1,IF(O1288='06A_Варіанти'!P1279,'06A_Варіанти'!P$1,IF(O1288='06A_Варіанти'!Q1279,'06A_Варіанти'!Q$1,IF(O1288='06A_Варіанти'!R1279,'06A_Варіанти'!R$1,"НЕМАЄ МАРШРУТУ"))))))))))))))</f>
        <v>DIRECT</v>
      </c>
      <c r="G1288" s="2" t="str">
        <f t="shared" si="133"/>
        <v>БЕЗ ЗМІН</v>
      </c>
      <c r="H1288" s="2">
        <f>IF(G1288="НЕМАЄ МАРШРУТУ",0,O1288-'06A_Варіанти'!T1279)</f>
        <v>0</v>
      </c>
      <c r="I1288" s="2">
        <f>IFERROR(INDEX('04_Потоки'!$E:$E,MATCH(A1288,'04_Потоки'!$A:$A,0)),0)</f>
        <v>2.2389999999999999</v>
      </c>
      <c r="J1288" s="2">
        <f t="shared" si="134"/>
        <v>1</v>
      </c>
      <c r="K1288" s="2">
        <f>IF(C1288="РЦК макси",0,2*'06A_Варіанти'!T1279*J1288)</f>
        <v>98.8</v>
      </c>
      <c r="L1288" s="2">
        <f t="shared" si="135"/>
        <v>98.8</v>
      </c>
      <c r="M1288" s="2">
        <f t="shared" si="136"/>
        <v>0</v>
      </c>
      <c r="N1288" s="9">
        <f t="shared" si="137"/>
        <v>0</v>
      </c>
      <c r="O1288" s="2">
        <f>MIN(IF('07A_Конструктор'!$D$5="Так",'06A_Варіанти'!E1279,1E+99),IF('07A_Конструктор'!$D$6="Так",'06A_Варіанти'!F1279,1E+99),IF('07A_Конструктор'!$D$7="Так",'06A_Варіанти'!G1279,1E+99),IF('07A_Конструктор'!$D$8="Так",'06A_Варіанти'!H1279,1E+99),IF('07A_Конструктор'!$D$9="Так",'06A_Варіанти'!I1279,1E+99),IF('07A_Конструктор'!$D$10="Так",'06A_Варіанти'!J1279,1E+99),IF('07A_Конструктор'!$D$11="Так",'06A_Варіанти'!K1279,1E+99),IF('07A_Конструктор'!$D$12="Так",'06A_Варіанти'!L1279,1E+99),IF('07A_Конструктор'!$D$13="Так",'06A_Варіанти'!M1279,1E+99),IF('07A_Конструктор'!$D$14="Так",'06A_Варіанти'!N1279,1E+99),IF('07A_Конструктор'!$D$15="Так",'06A_Варіанти'!O1279,1E+99),IF('07A_Конструктор'!$D$16="Так",'06A_Варіанти'!P1279,1E+99),IF('07A_Конструктор'!$D$17="Так",'06A_Варіанти'!Q1279,1E+99),IF('06A_Варіанти'!R1279="",1E+99,'06A_Варіанти'!R1279))</f>
        <v>49.4</v>
      </c>
      <c r="P1288" s="2" t="str">
        <f t="shared" si="138"/>
        <v>5 т</v>
      </c>
      <c r="Q1288" s="2">
        <f t="shared" si="139"/>
        <v>14</v>
      </c>
      <c r="R1288" s="2">
        <f>IF(OR(C1288="РЦК макси",C1288="РЦЧ SKU"),"SKU-потік",IFERROR(VLOOKUP(D1288,'02_РЦ'!$A$3:$I$7,5,FALSE),0))</f>
        <v>500</v>
      </c>
      <c r="S1288" s="2" t="str">
        <f>IF(OR(C1288="РЦК макси",C1288="РЦЧ SKU"),"Не рахується в ліміт",IFERROR(VLOOKUP(D1288,'02_РЦ'!$A$3:$I$7,9,FALSE),"Немає РЦ"))</f>
        <v>В межах</v>
      </c>
    </row>
    <row r="1289" spans="1:19">
      <c r="A1289" s="2" t="str">
        <f>'06A_Варіанти'!A1280</f>
        <v>BASE_3285</v>
      </c>
      <c r="B1289" s="2" t="str">
        <f>'06A_Варіанти'!B1280</f>
        <v>TT_3285</v>
      </c>
      <c r="C1289" s="2" t="str">
        <f>'06A_Варіанти'!D1280</f>
        <v>Основний</v>
      </c>
      <c r="D1289" s="2" t="str">
        <f>'06A_Варіанти'!C1280</f>
        <v>РЦВ</v>
      </c>
      <c r="E1289" s="2" t="str">
        <f>'06A_Варіанти'!S1280</f>
        <v>DIRECT</v>
      </c>
      <c r="F1289" s="2" t="str">
        <f>IF(O1289='06A_Варіанти'!E1280,'06A_Варіанти'!E$1,IF(O1289='06A_Варіанти'!F1280,'06A_Варіанти'!F$1,IF(O1289='06A_Варіанти'!G1280,'06A_Варіанти'!G$1,IF(O1289='06A_Варіанти'!H1280,'06A_Варіанти'!H$1,IF(O1289='06A_Варіанти'!I1280,'06A_Варіанти'!I$1,IF(O1289='06A_Варіанти'!J1280,'06A_Варіанти'!J$1,IF(O1289='06A_Варіанти'!K1280,'06A_Варіанти'!K$1,IF(O1289='06A_Варіанти'!L1280,'06A_Варіанти'!L$1,IF(O1289='06A_Варіанти'!M1280,'06A_Варіанти'!M$1,IF(O1289='06A_Варіанти'!N1280,'06A_Варіанти'!N$1,IF(O1289='06A_Варіанти'!O1280,'06A_Варіанти'!O$1,IF(O1289='06A_Варіанти'!P1280,'06A_Варіанти'!P$1,IF(O1289='06A_Варіанти'!Q1280,'06A_Варіанти'!Q$1,IF(O1289='06A_Варіанти'!R1280,'06A_Варіанти'!R$1,"НЕМАЄ МАРШРУТУ"))))))))))))))</f>
        <v>DIRECT</v>
      </c>
      <c r="G1289" s="2" t="str">
        <f t="shared" si="133"/>
        <v>БЕЗ ЗМІН</v>
      </c>
      <c r="H1289" s="2">
        <f>IF(G1289="НЕМАЄ МАРШРУТУ",0,O1289-'06A_Варіанти'!T1280)</f>
        <v>0</v>
      </c>
      <c r="I1289" s="2">
        <f>IFERROR(INDEX('04_Потоки'!$E:$E,MATCH(A1289,'04_Потоки'!$A:$A,0)),0)</f>
        <v>2.2389999999999999</v>
      </c>
      <c r="J1289" s="2">
        <f t="shared" si="134"/>
        <v>1</v>
      </c>
      <c r="K1289" s="2">
        <f>IF(C1289="РЦК макси",0,2*'06A_Варіанти'!T1280*J1289)</f>
        <v>697.4</v>
      </c>
      <c r="L1289" s="2">
        <f t="shared" si="135"/>
        <v>697.4</v>
      </c>
      <c r="M1289" s="2">
        <f t="shared" si="136"/>
        <v>0</v>
      </c>
      <c r="N1289" s="9">
        <f t="shared" si="137"/>
        <v>0</v>
      </c>
      <c r="O1289" s="2">
        <f>MIN(IF('07A_Конструктор'!$D$5="Так",'06A_Варіанти'!E1280,1E+99),IF('07A_Конструктор'!$D$6="Так",'06A_Варіанти'!F1280,1E+99),IF('07A_Конструктор'!$D$7="Так",'06A_Варіанти'!G1280,1E+99),IF('07A_Конструктор'!$D$8="Так",'06A_Варіанти'!H1280,1E+99),IF('07A_Конструктор'!$D$9="Так",'06A_Варіанти'!I1280,1E+99),IF('07A_Конструктор'!$D$10="Так",'06A_Варіанти'!J1280,1E+99),IF('07A_Конструктор'!$D$11="Так",'06A_Варіанти'!K1280,1E+99),IF('07A_Конструктор'!$D$12="Так",'06A_Варіанти'!L1280,1E+99),IF('07A_Конструктор'!$D$13="Так",'06A_Варіанти'!M1280,1E+99),IF('07A_Конструктор'!$D$14="Так",'06A_Варіанти'!N1280,1E+99),IF('07A_Конструктор'!$D$15="Так",'06A_Варіанти'!O1280,1E+99),IF('07A_Конструктор'!$D$16="Так",'06A_Варіанти'!P1280,1E+99),IF('07A_Конструктор'!$D$17="Так",'06A_Варіанти'!Q1280,1E+99),IF('06A_Варіанти'!R1280="",1E+99,'06A_Варіанти'!R1280))</f>
        <v>348.7</v>
      </c>
      <c r="P1289" s="2" t="str">
        <f t="shared" si="138"/>
        <v>5 т</v>
      </c>
      <c r="Q1289" s="2">
        <f t="shared" si="139"/>
        <v>14</v>
      </c>
      <c r="R1289" s="2">
        <f>IF(OR(C1289="РЦК макси",C1289="РЦЧ SKU"),"SKU-потік",IFERROR(VLOOKUP(D1289,'02_РЦ'!$A$3:$I$7,5,FALSE),0))</f>
        <v>500</v>
      </c>
      <c r="S1289" s="2" t="str">
        <f>IF(OR(C1289="РЦК макси",C1289="РЦЧ SKU"),"Не рахується в ліміт",IFERROR(VLOOKUP(D1289,'02_РЦ'!$A$3:$I$7,9,FALSE),"Немає РЦ"))</f>
        <v>В межах</v>
      </c>
    </row>
    <row r="1290" spans="1:19">
      <c r="A1290" s="2" t="str">
        <f>'06A_Варіанти'!A1281</f>
        <v>BASE_3286</v>
      </c>
      <c r="B1290" s="2" t="str">
        <f>'06A_Варіанти'!B1281</f>
        <v>TT_3286</v>
      </c>
      <c r="C1290" s="2" t="str">
        <f>'06A_Варіанти'!D1281</f>
        <v>Основний</v>
      </c>
      <c r="D1290" s="2" t="str">
        <f>'06A_Варіанти'!C1281</f>
        <v>РЦВ</v>
      </c>
      <c r="E1290" s="2" t="str">
        <f>'06A_Варіанти'!S1281</f>
        <v>DIRECT</v>
      </c>
      <c r="F1290" s="2" t="str">
        <f>IF(O1290='06A_Варіанти'!E1281,'06A_Варіанти'!E$1,IF(O1290='06A_Варіанти'!F1281,'06A_Варіанти'!F$1,IF(O1290='06A_Варіанти'!G1281,'06A_Варіанти'!G$1,IF(O1290='06A_Варіанти'!H1281,'06A_Варіанти'!H$1,IF(O1290='06A_Варіанти'!I1281,'06A_Варіанти'!I$1,IF(O1290='06A_Варіанти'!J1281,'06A_Варіанти'!J$1,IF(O1290='06A_Варіанти'!K1281,'06A_Варіанти'!K$1,IF(O1290='06A_Варіанти'!L1281,'06A_Варіанти'!L$1,IF(O1290='06A_Варіанти'!M1281,'06A_Варіанти'!M$1,IF(O1290='06A_Варіанти'!N1281,'06A_Варіанти'!N$1,IF(O1290='06A_Варіанти'!O1281,'06A_Варіанти'!O$1,IF(O1290='06A_Варіанти'!P1281,'06A_Варіанти'!P$1,IF(O1290='06A_Варіанти'!Q1281,'06A_Варіанти'!Q$1,IF(O1290='06A_Варіанти'!R1281,'06A_Варіанти'!R$1,"НЕМАЄ МАРШРУТУ"))))))))))))))</f>
        <v>DIRECT</v>
      </c>
      <c r="G1290" s="2" t="str">
        <f t="shared" si="133"/>
        <v>БЕЗ ЗМІН</v>
      </c>
      <c r="H1290" s="2">
        <f>IF(G1290="НЕМАЄ МАРШРУТУ",0,O1290-'06A_Варіанти'!T1281)</f>
        <v>0</v>
      </c>
      <c r="I1290" s="2">
        <f>IFERROR(INDEX('04_Потоки'!$E:$E,MATCH(A1290,'04_Потоки'!$A:$A,0)),0)</f>
        <v>2.2389999999999999</v>
      </c>
      <c r="J1290" s="2">
        <f t="shared" si="134"/>
        <v>1</v>
      </c>
      <c r="K1290" s="2">
        <f>IF(C1290="РЦК макси",0,2*'06A_Варіанти'!T1281*J1290)</f>
        <v>880.8</v>
      </c>
      <c r="L1290" s="2">
        <f t="shared" si="135"/>
        <v>880.8</v>
      </c>
      <c r="M1290" s="2">
        <f t="shared" si="136"/>
        <v>0</v>
      </c>
      <c r="N1290" s="9">
        <f t="shared" si="137"/>
        <v>0</v>
      </c>
      <c r="O1290" s="2">
        <f>MIN(IF('07A_Конструктор'!$D$5="Так",'06A_Варіанти'!E1281,1E+99),IF('07A_Конструктор'!$D$6="Так",'06A_Варіанти'!F1281,1E+99),IF('07A_Конструктор'!$D$7="Так",'06A_Варіанти'!G1281,1E+99),IF('07A_Конструктор'!$D$8="Так",'06A_Варіанти'!H1281,1E+99),IF('07A_Конструктор'!$D$9="Так",'06A_Варіанти'!I1281,1E+99),IF('07A_Конструктор'!$D$10="Так",'06A_Варіанти'!J1281,1E+99),IF('07A_Конструктор'!$D$11="Так",'06A_Варіанти'!K1281,1E+99),IF('07A_Конструктор'!$D$12="Так",'06A_Варіанти'!L1281,1E+99),IF('07A_Конструктор'!$D$13="Так",'06A_Варіанти'!M1281,1E+99),IF('07A_Конструктор'!$D$14="Так",'06A_Варіанти'!N1281,1E+99),IF('07A_Конструктор'!$D$15="Так",'06A_Варіанти'!O1281,1E+99),IF('07A_Конструктор'!$D$16="Так",'06A_Варіанти'!P1281,1E+99),IF('07A_Конструктор'!$D$17="Так",'06A_Варіанти'!Q1281,1E+99),IF('06A_Варіанти'!R1281="",1E+99,'06A_Варіанти'!R1281))</f>
        <v>440.4</v>
      </c>
      <c r="P1290" s="2" t="str">
        <f t="shared" si="138"/>
        <v>5 т</v>
      </c>
      <c r="Q1290" s="2">
        <f t="shared" si="139"/>
        <v>14</v>
      </c>
      <c r="R1290" s="2">
        <f>IF(OR(C1290="РЦК макси",C1290="РЦЧ SKU"),"SKU-потік",IFERROR(VLOOKUP(D1290,'02_РЦ'!$A$3:$I$7,5,FALSE),0))</f>
        <v>500</v>
      </c>
      <c r="S1290" s="2" t="str">
        <f>IF(OR(C1290="РЦК макси",C1290="РЦЧ SKU"),"Не рахується в ліміт",IFERROR(VLOOKUP(D1290,'02_РЦ'!$A$3:$I$7,9,FALSE),"Немає РЦ"))</f>
        <v>В межах</v>
      </c>
    </row>
    <row r="1291" spans="1:19">
      <c r="A1291" s="2" t="str">
        <f>'06A_Варіанти'!A1282</f>
        <v>BASE_3279</v>
      </c>
      <c r="B1291" s="2" t="str">
        <f>'06A_Варіанти'!B1282</f>
        <v>TT_3279</v>
      </c>
      <c r="C1291" s="2" t="str">
        <f>'06A_Варіанти'!D1282</f>
        <v>Основний</v>
      </c>
      <c r="D1291" s="2" t="str">
        <f>'06A_Варіанти'!C1282</f>
        <v>РЦВ</v>
      </c>
      <c r="E1291" s="2" t="str">
        <f>'06A_Варіанти'!S1282</f>
        <v>DIRECT</v>
      </c>
      <c r="F1291" s="2" t="str">
        <f>IF(O1291='06A_Варіанти'!E1282,'06A_Варіанти'!E$1,IF(O1291='06A_Варіанти'!F1282,'06A_Варіанти'!F$1,IF(O1291='06A_Варіанти'!G1282,'06A_Варіанти'!G$1,IF(O1291='06A_Варіанти'!H1282,'06A_Варіанти'!H$1,IF(O1291='06A_Варіанти'!I1282,'06A_Варіанти'!I$1,IF(O1291='06A_Варіанти'!J1282,'06A_Варіанти'!J$1,IF(O1291='06A_Варіанти'!K1282,'06A_Варіанти'!K$1,IF(O1291='06A_Варіанти'!L1282,'06A_Варіанти'!L$1,IF(O1291='06A_Варіанти'!M1282,'06A_Варіанти'!M$1,IF(O1291='06A_Варіанти'!N1282,'06A_Варіанти'!N$1,IF(O1291='06A_Варіанти'!O1282,'06A_Варіанти'!O$1,IF(O1291='06A_Варіанти'!P1282,'06A_Варіанти'!P$1,IF(O1291='06A_Варіанти'!Q1282,'06A_Варіанти'!Q$1,IF(O1291='06A_Варіанти'!R1282,'06A_Варіанти'!R$1,"НЕМАЄ МАРШРУТУ"))))))))))))))</f>
        <v>DIRECT</v>
      </c>
      <c r="G1291" s="2" t="str">
        <f t="shared" ref="G1291:G1354" si="140">IF(O1291&gt;1E+90,"НЕМАЄ МАРШРУТУ",IF(F1291=E1291,"БЕЗ ЗМІН","ЗМІНЕНО"))</f>
        <v>БЕЗ ЗМІН</v>
      </c>
      <c r="H1291" s="2">
        <f>IF(G1291="НЕМАЄ МАРШРУТУ",0,O1291-'06A_Варіанти'!T1282)</f>
        <v>0</v>
      </c>
      <c r="I1291" s="2">
        <f>IFERROR(INDEX('04_Потоки'!$E:$E,MATCH(A1291,'04_Потоки'!$A:$A,0)),0)</f>
        <v>2.2389999999999999</v>
      </c>
      <c r="J1291" s="2">
        <f t="shared" ref="J1291:J1354" si="141">ROUNDUP(I1291/20,0)</f>
        <v>1</v>
      </c>
      <c r="K1291" s="2">
        <f>IF(C1291="РЦК макси",0,2*'06A_Варіанти'!T1282*J1291)</f>
        <v>74.599999999999994</v>
      </c>
      <c r="L1291" s="2">
        <f t="shared" ref="L1291:L1354" si="142">IF(C1291="РЦК макси",0,IF(G1291="НЕМАЄ МАРШРУТУ",0,2*O1291*J1291))</f>
        <v>74.599999999999994</v>
      </c>
      <c r="M1291" s="2">
        <f t="shared" ref="M1291:M1354" si="143">L1291-K1291</f>
        <v>0</v>
      </c>
      <c r="N1291" s="9">
        <f t="shared" ref="N1291:N1354" si="144">IFERROR(M1291/K1291,0)</f>
        <v>0</v>
      </c>
      <c r="O1291" s="2">
        <f>MIN(IF('07A_Конструктор'!$D$5="Так",'06A_Варіанти'!E1282,1E+99),IF('07A_Конструктор'!$D$6="Так",'06A_Варіанти'!F1282,1E+99),IF('07A_Конструктор'!$D$7="Так",'06A_Варіанти'!G1282,1E+99),IF('07A_Конструктор'!$D$8="Так",'06A_Варіанти'!H1282,1E+99),IF('07A_Конструктор'!$D$9="Так",'06A_Варіанти'!I1282,1E+99),IF('07A_Конструктор'!$D$10="Так",'06A_Варіанти'!J1282,1E+99),IF('07A_Конструктор'!$D$11="Так",'06A_Варіанти'!K1282,1E+99),IF('07A_Конструктор'!$D$12="Так",'06A_Варіанти'!L1282,1E+99),IF('07A_Конструктор'!$D$13="Так",'06A_Варіанти'!M1282,1E+99),IF('07A_Конструктор'!$D$14="Так",'06A_Варіанти'!N1282,1E+99),IF('07A_Конструктор'!$D$15="Так",'06A_Варіанти'!O1282,1E+99),IF('07A_Конструктор'!$D$16="Так",'06A_Варіанти'!P1282,1E+99),IF('07A_Конструктор'!$D$17="Так",'06A_Варіанти'!Q1282,1E+99),IF('06A_Варіанти'!R1282="",1E+99,'06A_Варіанти'!R1282))</f>
        <v>37.299999999999997</v>
      </c>
      <c r="P1291" s="2" t="str">
        <f t="shared" ref="P1291:P1354" si="145">IF(C1291="РЦК макси","Не моделюється",IF(MOD(I1291,20)=0,"10 т",IF(MOD(I1291,20)&lt;=14,"5 т",IF(MOD(I1291,20)&lt;=16,"7 т","10 т"))))</f>
        <v>5 т</v>
      </c>
      <c r="Q1291" s="2">
        <f t="shared" ref="Q1291:Q1354" si="146">IF(P1291="Не моделюється",0,IF(P1291="5 т",14,IF(P1291="7 т",16,20)))</f>
        <v>14</v>
      </c>
      <c r="R1291" s="2">
        <f>IF(OR(C1291="РЦК макси",C1291="РЦЧ SKU"),"SKU-потік",IFERROR(VLOOKUP(D1291,'02_РЦ'!$A$3:$I$7,5,FALSE),0))</f>
        <v>500</v>
      </c>
      <c r="S1291" s="2" t="str">
        <f>IF(OR(C1291="РЦК макси",C1291="РЦЧ SKU"),"Не рахується в ліміт",IFERROR(VLOOKUP(D1291,'02_РЦ'!$A$3:$I$7,9,FALSE),"Немає РЦ"))</f>
        <v>В межах</v>
      </c>
    </row>
    <row r="1292" spans="1:19">
      <c r="A1292" s="2" t="str">
        <f>'06A_Варіанти'!A1283</f>
        <v>BASE_3291</v>
      </c>
      <c r="B1292" s="2" t="str">
        <f>'06A_Варіанти'!B1283</f>
        <v>TT_3291</v>
      </c>
      <c r="C1292" s="2" t="str">
        <f>'06A_Варіанти'!D1283</f>
        <v>Основний</v>
      </c>
      <c r="D1292" s="2" t="str">
        <f>'06A_Варіанти'!C1283</f>
        <v>РЦВ</v>
      </c>
      <c r="E1292" s="2" t="str">
        <f>'06A_Варіанти'!S1283</f>
        <v>DIRECT</v>
      </c>
      <c r="F1292" s="2" t="str">
        <f>IF(O1292='06A_Варіанти'!E1283,'06A_Варіанти'!E$1,IF(O1292='06A_Варіанти'!F1283,'06A_Варіанти'!F$1,IF(O1292='06A_Варіанти'!G1283,'06A_Варіанти'!G$1,IF(O1292='06A_Варіанти'!H1283,'06A_Варіанти'!H$1,IF(O1292='06A_Варіанти'!I1283,'06A_Варіанти'!I$1,IF(O1292='06A_Варіанти'!J1283,'06A_Варіанти'!J$1,IF(O1292='06A_Варіанти'!K1283,'06A_Варіанти'!K$1,IF(O1292='06A_Варіанти'!L1283,'06A_Варіанти'!L$1,IF(O1292='06A_Варіанти'!M1283,'06A_Варіанти'!M$1,IF(O1292='06A_Варіанти'!N1283,'06A_Варіанти'!N$1,IF(O1292='06A_Варіанти'!O1283,'06A_Варіанти'!O$1,IF(O1292='06A_Варіанти'!P1283,'06A_Варіанти'!P$1,IF(O1292='06A_Варіанти'!Q1283,'06A_Варіанти'!Q$1,IF(O1292='06A_Варіанти'!R1283,'06A_Варіанти'!R$1,"НЕМАЄ МАРШРУТУ"))))))))))))))</f>
        <v>DIRECT</v>
      </c>
      <c r="G1292" s="2" t="str">
        <f t="shared" si="140"/>
        <v>БЕЗ ЗМІН</v>
      </c>
      <c r="H1292" s="2">
        <f>IF(G1292="НЕМАЄ МАРШРУТУ",0,O1292-'06A_Варіанти'!T1283)</f>
        <v>0</v>
      </c>
      <c r="I1292" s="2">
        <f>IFERROR(INDEX('04_Потоки'!$E:$E,MATCH(A1292,'04_Потоки'!$A:$A,0)),0)</f>
        <v>2.2389999999999999</v>
      </c>
      <c r="J1292" s="2">
        <f t="shared" si="141"/>
        <v>1</v>
      </c>
      <c r="K1292" s="2">
        <f>IF(C1292="РЦК макси",0,2*'06A_Варіанти'!T1283*J1292)</f>
        <v>471.2</v>
      </c>
      <c r="L1292" s="2">
        <f t="shared" si="142"/>
        <v>471.2</v>
      </c>
      <c r="M1292" s="2">
        <f t="shared" si="143"/>
        <v>0</v>
      </c>
      <c r="N1292" s="9">
        <f t="shared" si="144"/>
        <v>0</v>
      </c>
      <c r="O1292" s="2">
        <f>MIN(IF('07A_Конструктор'!$D$5="Так",'06A_Варіанти'!E1283,1E+99),IF('07A_Конструктор'!$D$6="Так",'06A_Варіанти'!F1283,1E+99),IF('07A_Конструктор'!$D$7="Так",'06A_Варіанти'!G1283,1E+99),IF('07A_Конструктор'!$D$8="Так",'06A_Варіанти'!H1283,1E+99),IF('07A_Конструктор'!$D$9="Так",'06A_Варіанти'!I1283,1E+99),IF('07A_Конструктор'!$D$10="Так",'06A_Варіанти'!J1283,1E+99),IF('07A_Конструктор'!$D$11="Так",'06A_Варіанти'!K1283,1E+99),IF('07A_Конструктор'!$D$12="Так",'06A_Варіанти'!L1283,1E+99),IF('07A_Конструктор'!$D$13="Так",'06A_Варіанти'!M1283,1E+99),IF('07A_Конструктор'!$D$14="Так",'06A_Варіанти'!N1283,1E+99),IF('07A_Конструктор'!$D$15="Так",'06A_Варіанти'!O1283,1E+99),IF('07A_Конструктор'!$D$16="Так",'06A_Варіанти'!P1283,1E+99),IF('07A_Конструктор'!$D$17="Так",'06A_Варіанти'!Q1283,1E+99),IF('06A_Варіанти'!R1283="",1E+99,'06A_Варіанти'!R1283))</f>
        <v>235.6</v>
      </c>
      <c r="P1292" s="2" t="str">
        <f t="shared" si="145"/>
        <v>5 т</v>
      </c>
      <c r="Q1292" s="2">
        <f t="shared" si="146"/>
        <v>14</v>
      </c>
      <c r="R1292" s="2">
        <f>IF(OR(C1292="РЦК макси",C1292="РЦЧ SKU"),"SKU-потік",IFERROR(VLOOKUP(D1292,'02_РЦ'!$A$3:$I$7,5,FALSE),0))</f>
        <v>500</v>
      </c>
      <c r="S1292" s="2" t="str">
        <f>IF(OR(C1292="РЦК макси",C1292="РЦЧ SKU"),"Не рахується в ліміт",IFERROR(VLOOKUP(D1292,'02_РЦ'!$A$3:$I$7,9,FALSE),"Немає РЦ"))</f>
        <v>В межах</v>
      </c>
    </row>
    <row r="1293" spans="1:19">
      <c r="A1293" s="2" t="str">
        <f>'06A_Варіанти'!A1284</f>
        <v>BASE_3295</v>
      </c>
      <c r="B1293" s="2" t="str">
        <f>'06A_Варіанти'!B1284</f>
        <v>TT_3295</v>
      </c>
      <c r="C1293" s="2" t="str">
        <f>'06A_Варіанти'!D1284</f>
        <v>Основний</v>
      </c>
      <c r="D1293" s="2" t="str">
        <f>'06A_Варіанти'!C1284</f>
        <v>РЦВ</v>
      </c>
      <c r="E1293" s="2" t="str">
        <f>'06A_Варіанти'!S1284</f>
        <v>DIRECT</v>
      </c>
      <c r="F1293" s="2" t="str">
        <f>IF(O1293='06A_Варіанти'!E1284,'06A_Варіанти'!E$1,IF(O1293='06A_Варіанти'!F1284,'06A_Варіанти'!F$1,IF(O1293='06A_Варіанти'!G1284,'06A_Варіанти'!G$1,IF(O1293='06A_Варіанти'!H1284,'06A_Варіанти'!H$1,IF(O1293='06A_Варіанти'!I1284,'06A_Варіанти'!I$1,IF(O1293='06A_Варіанти'!J1284,'06A_Варіанти'!J$1,IF(O1293='06A_Варіанти'!K1284,'06A_Варіанти'!K$1,IF(O1293='06A_Варіанти'!L1284,'06A_Варіанти'!L$1,IF(O1293='06A_Варіанти'!M1284,'06A_Варіанти'!M$1,IF(O1293='06A_Варіанти'!N1284,'06A_Варіанти'!N$1,IF(O1293='06A_Варіанти'!O1284,'06A_Варіанти'!O$1,IF(O1293='06A_Варіанти'!P1284,'06A_Варіанти'!P$1,IF(O1293='06A_Варіанти'!Q1284,'06A_Варіанти'!Q$1,IF(O1293='06A_Варіанти'!R1284,'06A_Варіанти'!R$1,"НЕМАЄ МАРШРУТУ"))))))))))))))</f>
        <v>DIRECT</v>
      </c>
      <c r="G1293" s="2" t="str">
        <f t="shared" si="140"/>
        <v>БЕЗ ЗМІН</v>
      </c>
      <c r="H1293" s="2">
        <f>IF(G1293="НЕМАЄ МАРШРУТУ",0,O1293-'06A_Варіанти'!T1284)</f>
        <v>0</v>
      </c>
      <c r="I1293" s="2">
        <f>IFERROR(INDEX('04_Потоки'!$E:$E,MATCH(A1293,'04_Потоки'!$A:$A,0)),0)</f>
        <v>2.2389999999999999</v>
      </c>
      <c r="J1293" s="2">
        <f t="shared" si="141"/>
        <v>1</v>
      </c>
      <c r="K1293" s="2">
        <f>IF(C1293="РЦК макси",0,2*'06A_Варіанти'!T1284*J1293)</f>
        <v>624.4</v>
      </c>
      <c r="L1293" s="2">
        <f t="shared" si="142"/>
        <v>624.4</v>
      </c>
      <c r="M1293" s="2">
        <f t="shared" si="143"/>
        <v>0</v>
      </c>
      <c r="N1293" s="9">
        <f t="shared" si="144"/>
        <v>0</v>
      </c>
      <c r="O1293" s="2">
        <f>MIN(IF('07A_Конструктор'!$D$5="Так",'06A_Варіанти'!E1284,1E+99),IF('07A_Конструктор'!$D$6="Так",'06A_Варіанти'!F1284,1E+99),IF('07A_Конструктор'!$D$7="Так",'06A_Варіанти'!G1284,1E+99),IF('07A_Конструктор'!$D$8="Так",'06A_Варіанти'!H1284,1E+99),IF('07A_Конструктор'!$D$9="Так",'06A_Варіанти'!I1284,1E+99),IF('07A_Конструктор'!$D$10="Так",'06A_Варіанти'!J1284,1E+99),IF('07A_Конструктор'!$D$11="Так",'06A_Варіанти'!K1284,1E+99),IF('07A_Конструктор'!$D$12="Так",'06A_Варіанти'!L1284,1E+99),IF('07A_Конструктор'!$D$13="Так",'06A_Варіанти'!M1284,1E+99),IF('07A_Конструктор'!$D$14="Так",'06A_Варіанти'!N1284,1E+99),IF('07A_Конструктор'!$D$15="Так",'06A_Варіанти'!O1284,1E+99),IF('07A_Конструктор'!$D$16="Так",'06A_Варіанти'!P1284,1E+99),IF('07A_Конструктор'!$D$17="Так",'06A_Варіанти'!Q1284,1E+99),IF('06A_Варіанти'!R1284="",1E+99,'06A_Варіанти'!R1284))</f>
        <v>312.2</v>
      </c>
      <c r="P1293" s="2" t="str">
        <f t="shared" si="145"/>
        <v>5 т</v>
      </c>
      <c r="Q1293" s="2">
        <f t="shared" si="146"/>
        <v>14</v>
      </c>
      <c r="R1293" s="2">
        <f>IF(OR(C1293="РЦК макси",C1293="РЦЧ SKU"),"SKU-потік",IFERROR(VLOOKUP(D1293,'02_РЦ'!$A$3:$I$7,5,FALSE),0))</f>
        <v>500</v>
      </c>
      <c r="S1293" s="2" t="str">
        <f>IF(OR(C1293="РЦК макси",C1293="РЦЧ SKU"),"Не рахується в ліміт",IFERROR(VLOOKUP(D1293,'02_РЦ'!$A$3:$I$7,9,FALSE),"Немає РЦ"))</f>
        <v>В межах</v>
      </c>
    </row>
    <row r="1294" spans="1:19">
      <c r="A1294" s="2" t="str">
        <f>'06A_Варіанти'!A1285</f>
        <v>BASE_3294</v>
      </c>
      <c r="B1294" s="2" t="str">
        <f>'06A_Варіанти'!B1285</f>
        <v>TT_3294</v>
      </c>
      <c r="C1294" s="2" t="str">
        <f>'06A_Варіанти'!D1285</f>
        <v>Основний</v>
      </c>
      <c r="D1294" s="2" t="str">
        <f>'06A_Варіанти'!C1285</f>
        <v>РЦП</v>
      </c>
      <c r="E1294" s="2" t="str">
        <f>'06A_Варіанти'!S1285</f>
        <v>DIRECT</v>
      </c>
      <c r="F1294" s="2" t="str">
        <f>IF(O1294='06A_Варіанти'!E1285,'06A_Варіанти'!E$1,IF(O1294='06A_Варіанти'!F1285,'06A_Варіанти'!F$1,IF(O1294='06A_Варіанти'!G1285,'06A_Варіанти'!G$1,IF(O1294='06A_Варіанти'!H1285,'06A_Варіанти'!H$1,IF(O1294='06A_Варіанти'!I1285,'06A_Варіанти'!I$1,IF(O1294='06A_Варіанти'!J1285,'06A_Варіанти'!J$1,IF(O1294='06A_Варіанти'!K1285,'06A_Варіанти'!K$1,IF(O1294='06A_Варіанти'!L1285,'06A_Варіанти'!L$1,IF(O1294='06A_Варіанти'!M1285,'06A_Варіанти'!M$1,IF(O1294='06A_Варіанти'!N1285,'06A_Варіанти'!N$1,IF(O1294='06A_Варіанти'!O1285,'06A_Варіанти'!O$1,IF(O1294='06A_Варіанти'!P1285,'06A_Варіанти'!P$1,IF(O1294='06A_Варіанти'!Q1285,'06A_Варіанти'!Q$1,IF(O1294='06A_Варіанти'!R1285,'06A_Варіанти'!R$1,"НЕМАЄ МАРШРУТУ"))))))))))))))</f>
        <v>DIRECT</v>
      </c>
      <c r="G1294" s="2" t="str">
        <f t="shared" si="140"/>
        <v>БЕЗ ЗМІН</v>
      </c>
      <c r="H1294" s="2">
        <f>IF(G1294="НЕМАЄ МАРШРУТУ",0,O1294-'06A_Варіанти'!T1285)</f>
        <v>0</v>
      </c>
      <c r="I1294" s="2">
        <f>IFERROR(INDEX('04_Потоки'!$E:$E,MATCH(A1294,'04_Потоки'!$A:$A,0)),0)</f>
        <v>2.2389999999999999</v>
      </c>
      <c r="J1294" s="2">
        <f t="shared" si="141"/>
        <v>1</v>
      </c>
      <c r="K1294" s="2">
        <f>IF(C1294="РЦК макси",0,2*'06A_Варіанти'!T1285*J1294)</f>
        <v>441.6</v>
      </c>
      <c r="L1294" s="2">
        <f t="shared" si="142"/>
        <v>441.6</v>
      </c>
      <c r="M1294" s="2">
        <f t="shared" si="143"/>
        <v>0</v>
      </c>
      <c r="N1294" s="9">
        <f t="shared" si="144"/>
        <v>0</v>
      </c>
      <c r="O1294" s="2">
        <f>MIN(IF('07A_Конструктор'!$D$5="Так",'06A_Варіанти'!E1285,1E+99),IF('07A_Конструктор'!$D$6="Так",'06A_Варіанти'!F1285,1E+99),IF('07A_Конструктор'!$D$7="Так",'06A_Варіанти'!G1285,1E+99),IF('07A_Конструктор'!$D$8="Так",'06A_Варіанти'!H1285,1E+99),IF('07A_Конструктор'!$D$9="Так",'06A_Варіанти'!I1285,1E+99),IF('07A_Конструктор'!$D$10="Так",'06A_Варіанти'!J1285,1E+99),IF('07A_Конструктор'!$D$11="Так",'06A_Варіанти'!K1285,1E+99),IF('07A_Конструктор'!$D$12="Так",'06A_Варіанти'!L1285,1E+99),IF('07A_Конструктор'!$D$13="Так",'06A_Варіанти'!M1285,1E+99),IF('07A_Конструктор'!$D$14="Так",'06A_Варіанти'!N1285,1E+99),IF('07A_Конструктор'!$D$15="Так",'06A_Варіанти'!O1285,1E+99),IF('07A_Конструктор'!$D$16="Так",'06A_Варіанти'!P1285,1E+99),IF('07A_Конструктор'!$D$17="Так",'06A_Варіанти'!Q1285,1E+99),IF('06A_Варіанти'!R1285="",1E+99,'06A_Варіанти'!R1285))</f>
        <v>220.8</v>
      </c>
      <c r="P1294" s="2" t="str">
        <f t="shared" si="145"/>
        <v>5 т</v>
      </c>
      <c r="Q1294" s="2">
        <f t="shared" si="146"/>
        <v>14</v>
      </c>
      <c r="R1294" s="2">
        <f>IF(OR(C1294="РЦК макси",C1294="РЦЧ SKU"),"SKU-потік",IFERROR(VLOOKUP(D1294,'02_РЦ'!$A$3:$I$7,5,FALSE),0))</f>
        <v>800</v>
      </c>
      <c r="S1294" s="2" t="str">
        <f>IF(OR(C1294="РЦК макси",C1294="РЦЧ SKU"),"Не рахується в ліміт",IFERROR(VLOOKUP(D1294,'02_РЦ'!$A$3:$I$7,9,FALSE),"Немає РЦ"))</f>
        <v>В межах</v>
      </c>
    </row>
    <row r="1295" spans="1:19">
      <c r="A1295" s="2" t="str">
        <f>'06A_Варіанти'!A1286</f>
        <v>BASE_3296</v>
      </c>
      <c r="B1295" s="2" t="str">
        <f>'06A_Варіанти'!B1286</f>
        <v>TT_3296</v>
      </c>
      <c r="C1295" s="2" t="str">
        <f>'06A_Варіанти'!D1286</f>
        <v>Основний</v>
      </c>
      <c r="D1295" s="2" t="str">
        <f>'06A_Варіанти'!C1286</f>
        <v>РЦВ</v>
      </c>
      <c r="E1295" s="2" t="str">
        <f>'06A_Варіанти'!S1286</f>
        <v>DIRECT</v>
      </c>
      <c r="F1295" s="2" t="str">
        <f>IF(O1295='06A_Варіанти'!E1286,'06A_Варіанти'!E$1,IF(O1295='06A_Варіанти'!F1286,'06A_Варіанти'!F$1,IF(O1295='06A_Варіанти'!G1286,'06A_Варіанти'!G$1,IF(O1295='06A_Варіанти'!H1286,'06A_Варіанти'!H$1,IF(O1295='06A_Варіанти'!I1286,'06A_Варіанти'!I$1,IF(O1295='06A_Варіанти'!J1286,'06A_Варіанти'!J$1,IF(O1295='06A_Варіанти'!K1286,'06A_Варіанти'!K$1,IF(O1295='06A_Варіанти'!L1286,'06A_Варіанти'!L$1,IF(O1295='06A_Варіанти'!M1286,'06A_Варіанти'!M$1,IF(O1295='06A_Варіанти'!N1286,'06A_Варіанти'!N$1,IF(O1295='06A_Варіанти'!O1286,'06A_Варіанти'!O$1,IF(O1295='06A_Варіанти'!P1286,'06A_Варіанти'!P$1,IF(O1295='06A_Варіанти'!Q1286,'06A_Варіанти'!Q$1,IF(O1295='06A_Варіанти'!R1286,'06A_Варіанти'!R$1,"НЕМАЄ МАРШРУТУ"))))))))))))))</f>
        <v>DIRECT</v>
      </c>
      <c r="G1295" s="2" t="str">
        <f t="shared" si="140"/>
        <v>БЕЗ ЗМІН</v>
      </c>
      <c r="H1295" s="2">
        <f>IF(G1295="НЕМАЄ МАРШРУТУ",0,O1295-'06A_Варіанти'!T1286)</f>
        <v>0</v>
      </c>
      <c r="I1295" s="2">
        <f>IFERROR(INDEX('04_Потоки'!$E:$E,MATCH(A1295,'04_Потоки'!$A:$A,0)),0)</f>
        <v>2.2389999999999999</v>
      </c>
      <c r="J1295" s="2">
        <f t="shared" si="141"/>
        <v>1</v>
      </c>
      <c r="K1295" s="2">
        <f>IF(C1295="РЦК макси",0,2*'06A_Варіанти'!T1286*J1295)</f>
        <v>456.6</v>
      </c>
      <c r="L1295" s="2">
        <f t="shared" si="142"/>
        <v>456.6</v>
      </c>
      <c r="M1295" s="2">
        <f t="shared" si="143"/>
        <v>0</v>
      </c>
      <c r="N1295" s="9">
        <f t="shared" si="144"/>
        <v>0</v>
      </c>
      <c r="O1295" s="2">
        <f>MIN(IF('07A_Конструктор'!$D$5="Так",'06A_Варіанти'!E1286,1E+99),IF('07A_Конструктор'!$D$6="Так",'06A_Варіанти'!F1286,1E+99),IF('07A_Конструктор'!$D$7="Так",'06A_Варіанти'!G1286,1E+99),IF('07A_Конструктор'!$D$8="Так",'06A_Варіанти'!H1286,1E+99),IF('07A_Конструктор'!$D$9="Так",'06A_Варіанти'!I1286,1E+99),IF('07A_Конструктор'!$D$10="Так",'06A_Варіанти'!J1286,1E+99),IF('07A_Конструктор'!$D$11="Так",'06A_Варіанти'!K1286,1E+99),IF('07A_Конструктор'!$D$12="Так",'06A_Варіанти'!L1286,1E+99),IF('07A_Конструктор'!$D$13="Так",'06A_Варіанти'!M1286,1E+99),IF('07A_Конструктор'!$D$14="Так",'06A_Варіанти'!N1286,1E+99),IF('07A_Конструктор'!$D$15="Так",'06A_Варіанти'!O1286,1E+99),IF('07A_Конструктор'!$D$16="Так",'06A_Варіанти'!P1286,1E+99),IF('07A_Конструктор'!$D$17="Так",'06A_Варіанти'!Q1286,1E+99),IF('06A_Варіанти'!R1286="",1E+99,'06A_Варіанти'!R1286))</f>
        <v>228.3</v>
      </c>
      <c r="P1295" s="2" t="str">
        <f t="shared" si="145"/>
        <v>5 т</v>
      </c>
      <c r="Q1295" s="2">
        <f t="shared" si="146"/>
        <v>14</v>
      </c>
      <c r="R1295" s="2">
        <f>IF(OR(C1295="РЦК макси",C1295="РЦЧ SKU"),"SKU-потік",IFERROR(VLOOKUP(D1295,'02_РЦ'!$A$3:$I$7,5,FALSE),0))</f>
        <v>500</v>
      </c>
      <c r="S1295" s="2" t="str">
        <f>IF(OR(C1295="РЦК макси",C1295="РЦЧ SKU"),"Не рахується в ліміт",IFERROR(VLOOKUP(D1295,'02_РЦ'!$A$3:$I$7,9,FALSE),"Немає РЦ"))</f>
        <v>В межах</v>
      </c>
    </row>
    <row r="1296" spans="1:19">
      <c r="A1296" s="2" t="str">
        <f>'06A_Варіанти'!A1287</f>
        <v>BASE_3297</v>
      </c>
      <c r="B1296" s="2" t="str">
        <f>'06A_Варіанти'!B1287</f>
        <v>TT_3297</v>
      </c>
      <c r="C1296" s="2" t="str">
        <f>'06A_Варіанти'!D1287</f>
        <v>Основний</v>
      </c>
      <c r="D1296" s="2" t="str">
        <f>'06A_Варіанти'!C1287</f>
        <v>РЦВ</v>
      </c>
      <c r="E1296" s="2" t="str">
        <f>'06A_Варіанти'!S1287</f>
        <v>DIRECT</v>
      </c>
      <c r="F1296" s="2" t="str">
        <f>IF(O1296='06A_Варіанти'!E1287,'06A_Варіанти'!E$1,IF(O1296='06A_Варіанти'!F1287,'06A_Варіанти'!F$1,IF(O1296='06A_Варіанти'!G1287,'06A_Варіанти'!G$1,IF(O1296='06A_Варіанти'!H1287,'06A_Варіанти'!H$1,IF(O1296='06A_Варіанти'!I1287,'06A_Варіанти'!I$1,IF(O1296='06A_Варіанти'!J1287,'06A_Варіанти'!J$1,IF(O1296='06A_Варіанти'!K1287,'06A_Варіанти'!K$1,IF(O1296='06A_Варіанти'!L1287,'06A_Варіанти'!L$1,IF(O1296='06A_Варіанти'!M1287,'06A_Варіанти'!M$1,IF(O1296='06A_Варіанти'!N1287,'06A_Варіанти'!N$1,IF(O1296='06A_Варіанти'!O1287,'06A_Варіанти'!O$1,IF(O1296='06A_Варіанти'!P1287,'06A_Варіанти'!P$1,IF(O1296='06A_Варіанти'!Q1287,'06A_Варіанти'!Q$1,IF(O1296='06A_Варіанти'!R1287,'06A_Варіанти'!R$1,"НЕМАЄ МАРШРУТУ"))))))))))))))</f>
        <v>DIRECT</v>
      </c>
      <c r="G1296" s="2" t="str">
        <f t="shared" si="140"/>
        <v>БЕЗ ЗМІН</v>
      </c>
      <c r="H1296" s="2">
        <f>IF(G1296="НЕМАЄ МАРШРУТУ",0,O1296-'06A_Варіанти'!T1287)</f>
        <v>0</v>
      </c>
      <c r="I1296" s="2">
        <f>IFERROR(INDEX('04_Потоки'!$E:$E,MATCH(A1296,'04_Потоки'!$A:$A,0)),0)</f>
        <v>2.2389999999999999</v>
      </c>
      <c r="J1296" s="2">
        <f t="shared" si="141"/>
        <v>1</v>
      </c>
      <c r="K1296" s="2">
        <f>IF(C1296="РЦК макси",0,2*'06A_Варіанти'!T1287*J1296)</f>
        <v>624.6</v>
      </c>
      <c r="L1296" s="2">
        <f t="shared" si="142"/>
        <v>624.6</v>
      </c>
      <c r="M1296" s="2">
        <f t="shared" si="143"/>
        <v>0</v>
      </c>
      <c r="N1296" s="9">
        <f t="shared" si="144"/>
        <v>0</v>
      </c>
      <c r="O1296" s="2">
        <f>MIN(IF('07A_Конструктор'!$D$5="Так",'06A_Варіанти'!E1287,1E+99),IF('07A_Конструктор'!$D$6="Так",'06A_Варіанти'!F1287,1E+99),IF('07A_Конструктор'!$D$7="Так",'06A_Варіанти'!G1287,1E+99),IF('07A_Конструктор'!$D$8="Так",'06A_Варіанти'!H1287,1E+99),IF('07A_Конструктор'!$D$9="Так",'06A_Варіанти'!I1287,1E+99),IF('07A_Конструктор'!$D$10="Так",'06A_Варіанти'!J1287,1E+99),IF('07A_Конструктор'!$D$11="Так",'06A_Варіанти'!K1287,1E+99),IF('07A_Конструктор'!$D$12="Так",'06A_Варіанти'!L1287,1E+99),IF('07A_Конструктор'!$D$13="Так",'06A_Варіанти'!M1287,1E+99),IF('07A_Конструктор'!$D$14="Так",'06A_Варіанти'!N1287,1E+99),IF('07A_Конструктор'!$D$15="Так",'06A_Варіанти'!O1287,1E+99),IF('07A_Конструктор'!$D$16="Так",'06A_Варіанти'!P1287,1E+99),IF('07A_Конструктор'!$D$17="Так",'06A_Варіанти'!Q1287,1E+99),IF('06A_Варіанти'!R1287="",1E+99,'06A_Варіанти'!R1287))</f>
        <v>312.3</v>
      </c>
      <c r="P1296" s="2" t="str">
        <f t="shared" si="145"/>
        <v>5 т</v>
      </c>
      <c r="Q1296" s="2">
        <f t="shared" si="146"/>
        <v>14</v>
      </c>
      <c r="R1296" s="2">
        <f>IF(OR(C1296="РЦК макси",C1296="РЦЧ SKU"),"SKU-потік",IFERROR(VLOOKUP(D1296,'02_РЦ'!$A$3:$I$7,5,FALSE),0))</f>
        <v>500</v>
      </c>
      <c r="S1296" s="2" t="str">
        <f>IF(OR(C1296="РЦК макси",C1296="РЦЧ SKU"),"Не рахується в ліміт",IFERROR(VLOOKUP(D1296,'02_РЦ'!$A$3:$I$7,9,FALSE),"Немає РЦ"))</f>
        <v>В межах</v>
      </c>
    </row>
    <row r="1297" spans="1:19">
      <c r="A1297" s="2" t="str">
        <f>'06A_Варіанти'!A1288</f>
        <v>BASE_3300</v>
      </c>
      <c r="B1297" s="2" t="str">
        <f>'06A_Варіанти'!B1288</f>
        <v>TT_3300</v>
      </c>
      <c r="C1297" s="2" t="str">
        <f>'06A_Варіанти'!D1288</f>
        <v>Основний</v>
      </c>
      <c r="D1297" s="2" t="str">
        <f>'06A_Варіанти'!C1288</f>
        <v>РЦВ</v>
      </c>
      <c r="E1297" s="2" t="str">
        <f>'06A_Варіанти'!S1288</f>
        <v>DIRECT</v>
      </c>
      <c r="F1297" s="2" t="str">
        <f>IF(O1297='06A_Варіанти'!E1288,'06A_Варіанти'!E$1,IF(O1297='06A_Варіанти'!F1288,'06A_Варіанти'!F$1,IF(O1297='06A_Варіанти'!G1288,'06A_Варіанти'!G$1,IF(O1297='06A_Варіанти'!H1288,'06A_Варіанти'!H$1,IF(O1297='06A_Варіанти'!I1288,'06A_Варіанти'!I$1,IF(O1297='06A_Варіанти'!J1288,'06A_Варіанти'!J$1,IF(O1297='06A_Варіанти'!K1288,'06A_Варіанти'!K$1,IF(O1297='06A_Варіанти'!L1288,'06A_Варіанти'!L$1,IF(O1297='06A_Варіанти'!M1288,'06A_Варіанти'!M$1,IF(O1297='06A_Варіанти'!N1288,'06A_Варіанти'!N$1,IF(O1297='06A_Варіанти'!O1288,'06A_Варіанти'!O$1,IF(O1297='06A_Варіанти'!P1288,'06A_Варіанти'!P$1,IF(O1297='06A_Варіанти'!Q1288,'06A_Варіанти'!Q$1,IF(O1297='06A_Варіанти'!R1288,'06A_Варіанти'!R$1,"НЕМАЄ МАРШРУТУ"))))))))))))))</f>
        <v>DIRECT</v>
      </c>
      <c r="G1297" s="2" t="str">
        <f t="shared" si="140"/>
        <v>БЕЗ ЗМІН</v>
      </c>
      <c r="H1297" s="2">
        <f>IF(G1297="НЕМАЄ МАРШРУТУ",0,O1297-'06A_Варіанти'!T1288)</f>
        <v>0</v>
      </c>
      <c r="I1297" s="2">
        <f>IFERROR(INDEX('04_Потоки'!$E:$E,MATCH(A1297,'04_Потоки'!$A:$A,0)),0)</f>
        <v>2.2389999999999999</v>
      </c>
      <c r="J1297" s="2">
        <f t="shared" si="141"/>
        <v>1</v>
      </c>
      <c r="K1297" s="2">
        <f>IF(C1297="РЦК макси",0,2*'06A_Варіанти'!T1288*J1297)</f>
        <v>458.6</v>
      </c>
      <c r="L1297" s="2">
        <f t="shared" si="142"/>
        <v>458.6</v>
      </c>
      <c r="M1297" s="2">
        <f t="shared" si="143"/>
        <v>0</v>
      </c>
      <c r="N1297" s="9">
        <f t="shared" si="144"/>
        <v>0</v>
      </c>
      <c r="O1297" s="2">
        <f>MIN(IF('07A_Конструктор'!$D$5="Так",'06A_Варіанти'!E1288,1E+99),IF('07A_Конструктор'!$D$6="Так",'06A_Варіанти'!F1288,1E+99),IF('07A_Конструктор'!$D$7="Так",'06A_Варіанти'!G1288,1E+99),IF('07A_Конструктор'!$D$8="Так",'06A_Варіанти'!H1288,1E+99),IF('07A_Конструктор'!$D$9="Так",'06A_Варіанти'!I1288,1E+99),IF('07A_Конструктор'!$D$10="Так",'06A_Варіанти'!J1288,1E+99),IF('07A_Конструктор'!$D$11="Так",'06A_Варіанти'!K1288,1E+99),IF('07A_Конструктор'!$D$12="Так",'06A_Варіанти'!L1288,1E+99),IF('07A_Конструктор'!$D$13="Так",'06A_Варіанти'!M1288,1E+99),IF('07A_Конструктор'!$D$14="Так",'06A_Варіанти'!N1288,1E+99),IF('07A_Конструктор'!$D$15="Так",'06A_Варіанти'!O1288,1E+99),IF('07A_Конструктор'!$D$16="Так",'06A_Варіанти'!P1288,1E+99),IF('07A_Конструктор'!$D$17="Так",'06A_Варіанти'!Q1288,1E+99),IF('06A_Варіанти'!R1288="",1E+99,'06A_Варіанти'!R1288))</f>
        <v>229.3</v>
      </c>
      <c r="P1297" s="2" t="str">
        <f t="shared" si="145"/>
        <v>5 т</v>
      </c>
      <c r="Q1297" s="2">
        <f t="shared" si="146"/>
        <v>14</v>
      </c>
      <c r="R1297" s="2">
        <f>IF(OR(C1297="РЦК макси",C1297="РЦЧ SKU"),"SKU-потік",IFERROR(VLOOKUP(D1297,'02_РЦ'!$A$3:$I$7,5,FALSE),0))</f>
        <v>500</v>
      </c>
      <c r="S1297" s="2" t="str">
        <f>IF(OR(C1297="РЦК макси",C1297="РЦЧ SKU"),"Не рахується в ліміт",IFERROR(VLOOKUP(D1297,'02_РЦ'!$A$3:$I$7,9,FALSE),"Немає РЦ"))</f>
        <v>В межах</v>
      </c>
    </row>
    <row r="1298" spans="1:19">
      <c r="A1298" s="2" t="str">
        <f>'06A_Варіанти'!A1289</f>
        <v>BASE_3306</v>
      </c>
      <c r="B1298" s="2" t="str">
        <f>'06A_Варіанти'!B1289</f>
        <v>TT_3306</v>
      </c>
      <c r="C1298" s="2" t="str">
        <f>'06A_Варіанти'!D1289</f>
        <v>Основний</v>
      </c>
      <c r="D1298" s="2" t="str">
        <f>'06A_Варіанти'!C1289</f>
        <v>РЦВ</v>
      </c>
      <c r="E1298" s="2" t="str">
        <f>'06A_Варіанти'!S1289</f>
        <v>DIRECT</v>
      </c>
      <c r="F1298" s="2" t="str">
        <f>IF(O1298='06A_Варіанти'!E1289,'06A_Варіанти'!E$1,IF(O1298='06A_Варіанти'!F1289,'06A_Варіанти'!F$1,IF(O1298='06A_Варіанти'!G1289,'06A_Варіанти'!G$1,IF(O1298='06A_Варіанти'!H1289,'06A_Варіанти'!H$1,IF(O1298='06A_Варіанти'!I1289,'06A_Варіанти'!I$1,IF(O1298='06A_Варіанти'!J1289,'06A_Варіанти'!J$1,IF(O1298='06A_Варіанти'!K1289,'06A_Варіанти'!K$1,IF(O1298='06A_Варіанти'!L1289,'06A_Варіанти'!L$1,IF(O1298='06A_Варіанти'!M1289,'06A_Варіанти'!M$1,IF(O1298='06A_Варіанти'!N1289,'06A_Варіанти'!N$1,IF(O1298='06A_Варіанти'!O1289,'06A_Варіанти'!O$1,IF(O1298='06A_Варіанти'!P1289,'06A_Варіанти'!P$1,IF(O1298='06A_Варіанти'!Q1289,'06A_Варіанти'!Q$1,IF(O1298='06A_Варіанти'!R1289,'06A_Варіанти'!R$1,"НЕМАЄ МАРШРУТУ"))))))))))))))</f>
        <v>DIRECT</v>
      </c>
      <c r="G1298" s="2" t="str">
        <f t="shared" si="140"/>
        <v>БЕЗ ЗМІН</v>
      </c>
      <c r="H1298" s="2">
        <f>IF(G1298="НЕМАЄ МАРШРУТУ",0,O1298-'06A_Варіанти'!T1289)</f>
        <v>0</v>
      </c>
      <c r="I1298" s="2">
        <f>IFERROR(INDEX('04_Потоки'!$E:$E,MATCH(A1298,'04_Потоки'!$A:$A,0)),0)</f>
        <v>2.2389999999999999</v>
      </c>
      <c r="J1298" s="2">
        <f t="shared" si="141"/>
        <v>1</v>
      </c>
      <c r="K1298" s="2">
        <f>IF(C1298="РЦК макси",0,2*'06A_Варіанти'!T1289*J1298)</f>
        <v>491.4</v>
      </c>
      <c r="L1298" s="2">
        <f t="shared" si="142"/>
        <v>491.4</v>
      </c>
      <c r="M1298" s="2">
        <f t="shared" si="143"/>
        <v>0</v>
      </c>
      <c r="N1298" s="9">
        <f t="shared" si="144"/>
        <v>0</v>
      </c>
      <c r="O1298" s="2">
        <f>MIN(IF('07A_Конструктор'!$D$5="Так",'06A_Варіанти'!E1289,1E+99),IF('07A_Конструктор'!$D$6="Так",'06A_Варіанти'!F1289,1E+99),IF('07A_Конструктор'!$D$7="Так",'06A_Варіанти'!G1289,1E+99),IF('07A_Конструктор'!$D$8="Так",'06A_Варіанти'!H1289,1E+99),IF('07A_Конструктор'!$D$9="Так",'06A_Варіанти'!I1289,1E+99),IF('07A_Конструктор'!$D$10="Так",'06A_Варіанти'!J1289,1E+99),IF('07A_Конструктор'!$D$11="Так",'06A_Варіанти'!K1289,1E+99),IF('07A_Конструктор'!$D$12="Так",'06A_Варіанти'!L1289,1E+99),IF('07A_Конструктор'!$D$13="Так",'06A_Варіанти'!M1289,1E+99),IF('07A_Конструктор'!$D$14="Так",'06A_Варіанти'!N1289,1E+99),IF('07A_Конструктор'!$D$15="Так",'06A_Варіанти'!O1289,1E+99),IF('07A_Конструктор'!$D$16="Так",'06A_Варіанти'!P1289,1E+99),IF('07A_Конструктор'!$D$17="Так",'06A_Варіанти'!Q1289,1E+99),IF('06A_Варіанти'!R1289="",1E+99,'06A_Варіанти'!R1289))</f>
        <v>245.7</v>
      </c>
      <c r="P1298" s="2" t="str">
        <f t="shared" si="145"/>
        <v>5 т</v>
      </c>
      <c r="Q1298" s="2">
        <f t="shared" si="146"/>
        <v>14</v>
      </c>
      <c r="R1298" s="2">
        <f>IF(OR(C1298="РЦК макси",C1298="РЦЧ SKU"),"SKU-потік",IFERROR(VLOOKUP(D1298,'02_РЦ'!$A$3:$I$7,5,FALSE),0))</f>
        <v>500</v>
      </c>
      <c r="S1298" s="2" t="str">
        <f>IF(OR(C1298="РЦК макси",C1298="РЦЧ SKU"),"Не рахується в ліміт",IFERROR(VLOOKUP(D1298,'02_РЦ'!$A$3:$I$7,9,FALSE),"Немає РЦ"))</f>
        <v>В межах</v>
      </c>
    </row>
    <row r="1299" spans="1:19">
      <c r="A1299" s="2" t="str">
        <f>'06A_Варіанти'!A1290</f>
        <v>BASE_3307</v>
      </c>
      <c r="B1299" s="2" t="str">
        <f>'06A_Варіанти'!B1290</f>
        <v>TT_3307</v>
      </c>
      <c r="C1299" s="2" t="str">
        <f>'06A_Варіанти'!D1290</f>
        <v>Основний</v>
      </c>
      <c r="D1299" s="2" t="str">
        <f>'06A_Варіанти'!C1290</f>
        <v>РЦВ</v>
      </c>
      <c r="E1299" s="2" t="str">
        <f>'06A_Варіанти'!S1290</f>
        <v>DIRECT</v>
      </c>
      <c r="F1299" s="2" t="str">
        <f>IF(O1299='06A_Варіанти'!E1290,'06A_Варіанти'!E$1,IF(O1299='06A_Варіанти'!F1290,'06A_Варіанти'!F$1,IF(O1299='06A_Варіанти'!G1290,'06A_Варіанти'!G$1,IF(O1299='06A_Варіанти'!H1290,'06A_Варіанти'!H$1,IF(O1299='06A_Варіанти'!I1290,'06A_Варіанти'!I$1,IF(O1299='06A_Варіанти'!J1290,'06A_Варіанти'!J$1,IF(O1299='06A_Варіанти'!K1290,'06A_Варіанти'!K$1,IF(O1299='06A_Варіанти'!L1290,'06A_Варіанти'!L$1,IF(O1299='06A_Варіанти'!M1290,'06A_Варіанти'!M$1,IF(O1299='06A_Варіанти'!N1290,'06A_Варіанти'!N$1,IF(O1299='06A_Варіанти'!O1290,'06A_Варіанти'!O$1,IF(O1299='06A_Варіанти'!P1290,'06A_Варіанти'!P$1,IF(O1299='06A_Варіанти'!Q1290,'06A_Варіанти'!Q$1,IF(O1299='06A_Варіанти'!R1290,'06A_Варіанти'!R$1,"НЕМАЄ МАРШРУТУ"))))))))))))))</f>
        <v>DIRECT</v>
      </c>
      <c r="G1299" s="2" t="str">
        <f t="shared" si="140"/>
        <v>БЕЗ ЗМІН</v>
      </c>
      <c r="H1299" s="2">
        <f>IF(G1299="НЕМАЄ МАРШРУТУ",0,O1299-'06A_Варіанти'!T1290)</f>
        <v>0</v>
      </c>
      <c r="I1299" s="2">
        <f>IFERROR(INDEX('04_Потоки'!$E:$E,MATCH(A1299,'04_Потоки'!$A:$A,0)),0)</f>
        <v>2.2389999999999999</v>
      </c>
      <c r="J1299" s="2">
        <f t="shared" si="141"/>
        <v>1</v>
      </c>
      <c r="K1299" s="2">
        <f>IF(C1299="РЦК макси",0,2*'06A_Варіанти'!T1290*J1299)</f>
        <v>589.79999999999995</v>
      </c>
      <c r="L1299" s="2">
        <f t="shared" si="142"/>
        <v>589.79999999999995</v>
      </c>
      <c r="M1299" s="2">
        <f t="shared" si="143"/>
        <v>0</v>
      </c>
      <c r="N1299" s="9">
        <f t="shared" si="144"/>
        <v>0</v>
      </c>
      <c r="O1299" s="2">
        <f>MIN(IF('07A_Конструктор'!$D$5="Так",'06A_Варіанти'!E1290,1E+99),IF('07A_Конструктор'!$D$6="Так",'06A_Варіанти'!F1290,1E+99),IF('07A_Конструктор'!$D$7="Так",'06A_Варіанти'!G1290,1E+99),IF('07A_Конструктор'!$D$8="Так",'06A_Варіанти'!H1290,1E+99),IF('07A_Конструктор'!$D$9="Так",'06A_Варіанти'!I1290,1E+99),IF('07A_Конструктор'!$D$10="Так",'06A_Варіанти'!J1290,1E+99),IF('07A_Конструктор'!$D$11="Так",'06A_Варіанти'!K1290,1E+99),IF('07A_Конструктор'!$D$12="Так",'06A_Варіанти'!L1290,1E+99),IF('07A_Конструктор'!$D$13="Так",'06A_Варіанти'!M1290,1E+99),IF('07A_Конструктор'!$D$14="Так",'06A_Варіанти'!N1290,1E+99),IF('07A_Конструктор'!$D$15="Так",'06A_Варіанти'!O1290,1E+99),IF('07A_Конструктор'!$D$16="Так",'06A_Варіанти'!P1290,1E+99),IF('07A_Конструктор'!$D$17="Так",'06A_Варіанти'!Q1290,1E+99),IF('06A_Варіанти'!R1290="",1E+99,'06A_Варіанти'!R1290))</f>
        <v>294.89999999999998</v>
      </c>
      <c r="P1299" s="2" t="str">
        <f t="shared" si="145"/>
        <v>5 т</v>
      </c>
      <c r="Q1299" s="2">
        <f t="shared" si="146"/>
        <v>14</v>
      </c>
      <c r="R1299" s="2">
        <f>IF(OR(C1299="РЦК макси",C1299="РЦЧ SKU"),"SKU-потік",IFERROR(VLOOKUP(D1299,'02_РЦ'!$A$3:$I$7,5,FALSE),0))</f>
        <v>500</v>
      </c>
      <c r="S1299" s="2" t="str">
        <f>IF(OR(C1299="РЦК макси",C1299="РЦЧ SKU"),"Не рахується в ліміт",IFERROR(VLOOKUP(D1299,'02_РЦ'!$A$3:$I$7,9,FALSE),"Немає РЦ"))</f>
        <v>В межах</v>
      </c>
    </row>
    <row r="1300" spans="1:19">
      <c r="A1300" s="2" t="str">
        <f>'06A_Варіанти'!A1291</f>
        <v>BASE_3310</v>
      </c>
      <c r="B1300" s="2" t="str">
        <f>'06A_Варіанти'!B1291</f>
        <v>TT_3310</v>
      </c>
      <c r="C1300" s="2" t="str">
        <f>'06A_Варіанти'!D1291</f>
        <v>Основний</v>
      </c>
      <c r="D1300" s="2" t="str">
        <f>'06A_Варіанти'!C1291</f>
        <v>РЦВ</v>
      </c>
      <c r="E1300" s="2" t="str">
        <f>'06A_Варіанти'!S1291</f>
        <v>DIRECT</v>
      </c>
      <c r="F1300" s="2" t="str">
        <f>IF(O1300='06A_Варіанти'!E1291,'06A_Варіанти'!E$1,IF(O1300='06A_Варіанти'!F1291,'06A_Варіанти'!F$1,IF(O1300='06A_Варіанти'!G1291,'06A_Варіанти'!G$1,IF(O1300='06A_Варіанти'!H1291,'06A_Варіанти'!H$1,IF(O1300='06A_Варіанти'!I1291,'06A_Варіанти'!I$1,IF(O1300='06A_Варіанти'!J1291,'06A_Варіанти'!J$1,IF(O1300='06A_Варіанти'!K1291,'06A_Варіанти'!K$1,IF(O1300='06A_Варіанти'!L1291,'06A_Варіанти'!L$1,IF(O1300='06A_Варіанти'!M1291,'06A_Варіанти'!M$1,IF(O1300='06A_Варіанти'!N1291,'06A_Варіанти'!N$1,IF(O1300='06A_Варіанти'!O1291,'06A_Варіанти'!O$1,IF(O1300='06A_Варіанти'!P1291,'06A_Варіанти'!P$1,IF(O1300='06A_Варіанти'!Q1291,'06A_Варіанти'!Q$1,IF(O1300='06A_Варіанти'!R1291,'06A_Варіанти'!R$1,"НЕМАЄ МАРШРУТУ"))))))))))))))</f>
        <v>DIRECT</v>
      </c>
      <c r="G1300" s="2" t="str">
        <f t="shared" si="140"/>
        <v>БЕЗ ЗМІН</v>
      </c>
      <c r="H1300" s="2">
        <f>IF(G1300="НЕМАЄ МАРШРУТУ",0,O1300-'06A_Варіанти'!T1291)</f>
        <v>0</v>
      </c>
      <c r="I1300" s="2">
        <f>IFERROR(INDEX('04_Потоки'!$E:$E,MATCH(A1300,'04_Потоки'!$A:$A,0)),0)</f>
        <v>2.2389999999999999</v>
      </c>
      <c r="J1300" s="2">
        <f t="shared" si="141"/>
        <v>1</v>
      </c>
      <c r="K1300" s="2">
        <f>IF(C1300="РЦК макси",0,2*'06A_Варіанти'!T1291*J1300)</f>
        <v>626.4</v>
      </c>
      <c r="L1300" s="2">
        <f t="shared" si="142"/>
        <v>626.4</v>
      </c>
      <c r="M1300" s="2">
        <f t="shared" si="143"/>
        <v>0</v>
      </c>
      <c r="N1300" s="9">
        <f t="shared" si="144"/>
        <v>0</v>
      </c>
      <c r="O1300" s="2">
        <f>MIN(IF('07A_Конструктор'!$D$5="Так",'06A_Варіанти'!E1291,1E+99),IF('07A_Конструктор'!$D$6="Так",'06A_Варіанти'!F1291,1E+99),IF('07A_Конструктор'!$D$7="Так",'06A_Варіанти'!G1291,1E+99),IF('07A_Конструктор'!$D$8="Так",'06A_Варіанти'!H1291,1E+99),IF('07A_Конструктор'!$D$9="Так",'06A_Варіанти'!I1291,1E+99),IF('07A_Конструктор'!$D$10="Так",'06A_Варіанти'!J1291,1E+99),IF('07A_Конструктор'!$D$11="Так",'06A_Варіанти'!K1291,1E+99),IF('07A_Конструктор'!$D$12="Так",'06A_Варіанти'!L1291,1E+99),IF('07A_Конструктор'!$D$13="Так",'06A_Варіанти'!M1291,1E+99),IF('07A_Конструктор'!$D$14="Так",'06A_Варіанти'!N1291,1E+99),IF('07A_Конструктор'!$D$15="Так",'06A_Варіанти'!O1291,1E+99),IF('07A_Конструктор'!$D$16="Так",'06A_Варіанти'!P1291,1E+99),IF('07A_Конструктор'!$D$17="Так",'06A_Варіанти'!Q1291,1E+99),IF('06A_Варіанти'!R1291="",1E+99,'06A_Варіанти'!R1291))</f>
        <v>313.2</v>
      </c>
      <c r="P1300" s="2" t="str">
        <f t="shared" si="145"/>
        <v>5 т</v>
      </c>
      <c r="Q1300" s="2">
        <f t="shared" si="146"/>
        <v>14</v>
      </c>
      <c r="R1300" s="2">
        <f>IF(OR(C1300="РЦК макси",C1300="РЦЧ SKU"),"SKU-потік",IFERROR(VLOOKUP(D1300,'02_РЦ'!$A$3:$I$7,5,FALSE),0))</f>
        <v>500</v>
      </c>
      <c r="S1300" s="2" t="str">
        <f>IF(OR(C1300="РЦК макси",C1300="РЦЧ SKU"),"Не рахується в ліміт",IFERROR(VLOOKUP(D1300,'02_РЦ'!$A$3:$I$7,9,FALSE),"Немає РЦ"))</f>
        <v>В межах</v>
      </c>
    </row>
    <row r="1301" spans="1:19">
      <c r="A1301" s="2" t="str">
        <f>'06A_Варіанти'!A1292</f>
        <v>BASE_3317</v>
      </c>
      <c r="B1301" s="2" t="str">
        <f>'06A_Варіанти'!B1292</f>
        <v>TT_3317</v>
      </c>
      <c r="C1301" s="2" t="str">
        <f>'06A_Варіанти'!D1292</f>
        <v>Основний</v>
      </c>
      <c r="D1301" s="2" t="str">
        <f>'06A_Варіанти'!C1292</f>
        <v>РЦВ</v>
      </c>
      <c r="E1301" s="2" t="str">
        <f>'06A_Варіанти'!S1292</f>
        <v>DIRECT</v>
      </c>
      <c r="F1301" s="2" t="str">
        <f>IF(O1301='06A_Варіанти'!E1292,'06A_Варіанти'!E$1,IF(O1301='06A_Варіанти'!F1292,'06A_Варіанти'!F$1,IF(O1301='06A_Варіанти'!G1292,'06A_Варіанти'!G$1,IF(O1301='06A_Варіанти'!H1292,'06A_Варіанти'!H$1,IF(O1301='06A_Варіанти'!I1292,'06A_Варіанти'!I$1,IF(O1301='06A_Варіанти'!J1292,'06A_Варіанти'!J$1,IF(O1301='06A_Варіанти'!K1292,'06A_Варіанти'!K$1,IF(O1301='06A_Варіанти'!L1292,'06A_Варіанти'!L$1,IF(O1301='06A_Варіанти'!M1292,'06A_Варіанти'!M$1,IF(O1301='06A_Варіанти'!N1292,'06A_Варіанти'!N$1,IF(O1301='06A_Варіанти'!O1292,'06A_Варіанти'!O$1,IF(O1301='06A_Варіанти'!P1292,'06A_Варіанти'!P$1,IF(O1301='06A_Варіанти'!Q1292,'06A_Варіанти'!Q$1,IF(O1301='06A_Варіанти'!R1292,'06A_Варіанти'!R$1,"НЕМАЄ МАРШРУТУ"))))))))))))))</f>
        <v>DIRECT</v>
      </c>
      <c r="G1301" s="2" t="str">
        <f t="shared" si="140"/>
        <v>БЕЗ ЗМІН</v>
      </c>
      <c r="H1301" s="2">
        <f>IF(G1301="НЕМАЄ МАРШРУТУ",0,O1301-'06A_Варіанти'!T1292)</f>
        <v>0</v>
      </c>
      <c r="I1301" s="2">
        <f>IFERROR(INDEX('04_Потоки'!$E:$E,MATCH(A1301,'04_Потоки'!$A:$A,0)),0)</f>
        <v>2.2389999999999999</v>
      </c>
      <c r="J1301" s="2">
        <f t="shared" si="141"/>
        <v>1</v>
      </c>
      <c r="K1301" s="2">
        <f>IF(C1301="РЦК макси",0,2*'06A_Варіанти'!T1292*J1301)</f>
        <v>451.8</v>
      </c>
      <c r="L1301" s="2">
        <f t="shared" si="142"/>
        <v>451.8</v>
      </c>
      <c r="M1301" s="2">
        <f t="shared" si="143"/>
        <v>0</v>
      </c>
      <c r="N1301" s="9">
        <f t="shared" si="144"/>
        <v>0</v>
      </c>
      <c r="O1301" s="2">
        <f>MIN(IF('07A_Конструктор'!$D$5="Так",'06A_Варіанти'!E1292,1E+99),IF('07A_Конструктор'!$D$6="Так",'06A_Варіанти'!F1292,1E+99),IF('07A_Конструктор'!$D$7="Так",'06A_Варіанти'!G1292,1E+99),IF('07A_Конструктор'!$D$8="Так",'06A_Варіанти'!H1292,1E+99),IF('07A_Конструктор'!$D$9="Так",'06A_Варіанти'!I1292,1E+99),IF('07A_Конструктор'!$D$10="Так",'06A_Варіанти'!J1292,1E+99),IF('07A_Конструктор'!$D$11="Так",'06A_Варіанти'!K1292,1E+99),IF('07A_Конструктор'!$D$12="Так",'06A_Варіанти'!L1292,1E+99),IF('07A_Конструктор'!$D$13="Так",'06A_Варіанти'!M1292,1E+99),IF('07A_Конструктор'!$D$14="Так",'06A_Варіанти'!N1292,1E+99),IF('07A_Конструктор'!$D$15="Так",'06A_Варіанти'!O1292,1E+99),IF('07A_Конструктор'!$D$16="Так",'06A_Варіанти'!P1292,1E+99),IF('07A_Конструктор'!$D$17="Так",'06A_Варіанти'!Q1292,1E+99),IF('06A_Варіанти'!R1292="",1E+99,'06A_Варіанти'!R1292))</f>
        <v>225.9</v>
      </c>
      <c r="P1301" s="2" t="str">
        <f t="shared" si="145"/>
        <v>5 т</v>
      </c>
      <c r="Q1301" s="2">
        <f t="shared" si="146"/>
        <v>14</v>
      </c>
      <c r="R1301" s="2">
        <f>IF(OR(C1301="РЦК макси",C1301="РЦЧ SKU"),"SKU-потік",IFERROR(VLOOKUP(D1301,'02_РЦ'!$A$3:$I$7,5,FALSE),0))</f>
        <v>500</v>
      </c>
      <c r="S1301" s="2" t="str">
        <f>IF(OR(C1301="РЦК макси",C1301="РЦЧ SKU"),"Не рахується в ліміт",IFERROR(VLOOKUP(D1301,'02_РЦ'!$A$3:$I$7,9,FALSE),"Немає РЦ"))</f>
        <v>В межах</v>
      </c>
    </row>
    <row r="1302" spans="1:19">
      <c r="A1302" s="2" t="str">
        <f>'06A_Варіанти'!A1293</f>
        <v>BASE_3322</v>
      </c>
      <c r="B1302" s="2" t="str">
        <f>'06A_Варіанти'!B1293</f>
        <v>TT_3322</v>
      </c>
      <c r="C1302" s="2" t="str">
        <f>'06A_Варіанти'!D1293</f>
        <v>Основний</v>
      </c>
      <c r="D1302" s="2" t="str">
        <f>'06A_Варіанти'!C1293</f>
        <v>РЦВ</v>
      </c>
      <c r="E1302" s="2" t="str">
        <f>'06A_Варіанти'!S1293</f>
        <v>DIRECT</v>
      </c>
      <c r="F1302" s="2" t="str">
        <f>IF(O1302='06A_Варіанти'!E1293,'06A_Варіанти'!E$1,IF(O1302='06A_Варіанти'!F1293,'06A_Варіанти'!F$1,IF(O1302='06A_Варіанти'!G1293,'06A_Варіанти'!G$1,IF(O1302='06A_Варіанти'!H1293,'06A_Варіанти'!H$1,IF(O1302='06A_Варіанти'!I1293,'06A_Варіанти'!I$1,IF(O1302='06A_Варіанти'!J1293,'06A_Варіанти'!J$1,IF(O1302='06A_Варіанти'!K1293,'06A_Варіанти'!K$1,IF(O1302='06A_Варіанти'!L1293,'06A_Варіанти'!L$1,IF(O1302='06A_Варіанти'!M1293,'06A_Варіанти'!M$1,IF(O1302='06A_Варіанти'!N1293,'06A_Варіанти'!N$1,IF(O1302='06A_Варіанти'!O1293,'06A_Варіанти'!O$1,IF(O1302='06A_Варіанти'!P1293,'06A_Варіанти'!P$1,IF(O1302='06A_Варіанти'!Q1293,'06A_Варіанти'!Q$1,IF(O1302='06A_Варіанти'!R1293,'06A_Варіанти'!R$1,"НЕМАЄ МАРШРУТУ"))))))))))))))</f>
        <v>DIRECT</v>
      </c>
      <c r="G1302" s="2" t="str">
        <f t="shared" si="140"/>
        <v>БЕЗ ЗМІН</v>
      </c>
      <c r="H1302" s="2">
        <f>IF(G1302="НЕМАЄ МАРШРУТУ",0,O1302-'06A_Варіанти'!T1293)</f>
        <v>0</v>
      </c>
      <c r="I1302" s="2">
        <f>IFERROR(INDEX('04_Потоки'!$E:$E,MATCH(A1302,'04_Потоки'!$A:$A,0)),0)</f>
        <v>2.2389999999999999</v>
      </c>
      <c r="J1302" s="2">
        <f t="shared" si="141"/>
        <v>1</v>
      </c>
      <c r="K1302" s="2">
        <f>IF(C1302="РЦК макси",0,2*'06A_Варіанти'!T1293*J1302)</f>
        <v>621.4</v>
      </c>
      <c r="L1302" s="2">
        <f t="shared" si="142"/>
        <v>621.4</v>
      </c>
      <c r="M1302" s="2">
        <f t="shared" si="143"/>
        <v>0</v>
      </c>
      <c r="N1302" s="9">
        <f t="shared" si="144"/>
        <v>0</v>
      </c>
      <c r="O1302" s="2">
        <f>MIN(IF('07A_Конструктор'!$D$5="Так",'06A_Варіанти'!E1293,1E+99),IF('07A_Конструктор'!$D$6="Так",'06A_Варіанти'!F1293,1E+99),IF('07A_Конструктор'!$D$7="Так",'06A_Варіанти'!G1293,1E+99),IF('07A_Конструктор'!$D$8="Так",'06A_Варіанти'!H1293,1E+99),IF('07A_Конструктор'!$D$9="Так",'06A_Варіанти'!I1293,1E+99),IF('07A_Конструктор'!$D$10="Так",'06A_Варіанти'!J1293,1E+99),IF('07A_Конструктор'!$D$11="Так",'06A_Варіанти'!K1293,1E+99),IF('07A_Конструктор'!$D$12="Так",'06A_Варіанти'!L1293,1E+99),IF('07A_Конструктор'!$D$13="Так",'06A_Варіанти'!M1293,1E+99),IF('07A_Конструктор'!$D$14="Так",'06A_Варіанти'!N1293,1E+99),IF('07A_Конструктор'!$D$15="Так",'06A_Варіанти'!O1293,1E+99),IF('07A_Конструктор'!$D$16="Так",'06A_Варіанти'!P1293,1E+99),IF('07A_Конструктор'!$D$17="Так",'06A_Варіанти'!Q1293,1E+99),IF('06A_Варіанти'!R1293="",1E+99,'06A_Варіанти'!R1293))</f>
        <v>310.7</v>
      </c>
      <c r="P1302" s="2" t="str">
        <f t="shared" si="145"/>
        <v>5 т</v>
      </c>
      <c r="Q1302" s="2">
        <f t="shared" si="146"/>
        <v>14</v>
      </c>
      <c r="R1302" s="2">
        <f>IF(OR(C1302="РЦК макси",C1302="РЦЧ SKU"),"SKU-потік",IFERROR(VLOOKUP(D1302,'02_РЦ'!$A$3:$I$7,5,FALSE),0))</f>
        <v>500</v>
      </c>
      <c r="S1302" s="2" t="str">
        <f>IF(OR(C1302="РЦК макси",C1302="РЦЧ SKU"),"Не рахується в ліміт",IFERROR(VLOOKUP(D1302,'02_РЦ'!$A$3:$I$7,9,FALSE),"Немає РЦ"))</f>
        <v>В межах</v>
      </c>
    </row>
    <row r="1303" spans="1:19">
      <c r="A1303" s="2" t="str">
        <f>'06A_Варіанти'!A1294</f>
        <v>BASE_3326</v>
      </c>
      <c r="B1303" s="2" t="str">
        <f>'06A_Варіанти'!B1294</f>
        <v>TT_3326</v>
      </c>
      <c r="C1303" s="2" t="str">
        <f>'06A_Варіанти'!D1294</f>
        <v>Основний</v>
      </c>
      <c r="D1303" s="2" t="str">
        <f>'06A_Варіанти'!C1294</f>
        <v>РЦВ</v>
      </c>
      <c r="E1303" s="2" t="str">
        <f>'06A_Варіанти'!S1294</f>
        <v>DIRECT</v>
      </c>
      <c r="F1303" s="2" t="str">
        <f>IF(O1303='06A_Варіанти'!E1294,'06A_Варіанти'!E$1,IF(O1303='06A_Варіанти'!F1294,'06A_Варіанти'!F$1,IF(O1303='06A_Варіанти'!G1294,'06A_Варіанти'!G$1,IF(O1303='06A_Варіанти'!H1294,'06A_Варіанти'!H$1,IF(O1303='06A_Варіанти'!I1294,'06A_Варіанти'!I$1,IF(O1303='06A_Варіанти'!J1294,'06A_Варіанти'!J$1,IF(O1303='06A_Варіанти'!K1294,'06A_Варіанти'!K$1,IF(O1303='06A_Варіанти'!L1294,'06A_Варіанти'!L$1,IF(O1303='06A_Варіанти'!M1294,'06A_Варіанти'!M$1,IF(O1303='06A_Варіанти'!N1294,'06A_Варіанти'!N$1,IF(O1303='06A_Варіанти'!O1294,'06A_Варіанти'!O$1,IF(O1303='06A_Варіанти'!P1294,'06A_Варіанти'!P$1,IF(O1303='06A_Варіанти'!Q1294,'06A_Варіанти'!Q$1,IF(O1303='06A_Варіанти'!R1294,'06A_Варіанти'!R$1,"НЕМАЄ МАРШРУТУ"))))))))))))))</f>
        <v>DIRECT</v>
      </c>
      <c r="G1303" s="2" t="str">
        <f t="shared" si="140"/>
        <v>БЕЗ ЗМІН</v>
      </c>
      <c r="H1303" s="2">
        <f>IF(G1303="НЕМАЄ МАРШРУТУ",0,O1303-'06A_Варіанти'!T1294)</f>
        <v>0</v>
      </c>
      <c r="I1303" s="2">
        <f>IFERROR(INDEX('04_Потоки'!$E:$E,MATCH(A1303,'04_Потоки'!$A:$A,0)),0)</f>
        <v>2.2389999999999999</v>
      </c>
      <c r="J1303" s="2">
        <f t="shared" si="141"/>
        <v>1</v>
      </c>
      <c r="K1303" s="2">
        <f>IF(C1303="РЦК макси",0,2*'06A_Варіанти'!T1294*J1303)</f>
        <v>435.2</v>
      </c>
      <c r="L1303" s="2">
        <f t="shared" si="142"/>
        <v>435.2</v>
      </c>
      <c r="M1303" s="2">
        <f t="shared" si="143"/>
        <v>0</v>
      </c>
      <c r="N1303" s="9">
        <f t="shared" si="144"/>
        <v>0</v>
      </c>
      <c r="O1303" s="2">
        <f>MIN(IF('07A_Конструктор'!$D$5="Так",'06A_Варіанти'!E1294,1E+99),IF('07A_Конструктор'!$D$6="Так",'06A_Варіанти'!F1294,1E+99),IF('07A_Конструктор'!$D$7="Так",'06A_Варіанти'!G1294,1E+99),IF('07A_Конструктор'!$D$8="Так",'06A_Варіанти'!H1294,1E+99),IF('07A_Конструктор'!$D$9="Так",'06A_Варіанти'!I1294,1E+99),IF('07A_Конструктор'!$D$10="Так",'06A_Варіанти'!J1294,1E+99),IF('07A_Конструктор'!$D$11="Так",'06A_Варіанти'!K1294,1E+99),IF('07A_Конструктор'!$D$12="Так",'06A_Варіанти'!L1294,1E+99),IF('07A_Конструктор'!$D$13="Так",'06A_Варіанти'!M1294,1E+99),IF('07A_Конструктор'!$D$14="Так",'06A_Варіанти'!N1294,1E+99),IF('07A_Конструктор'!$D$15="Так",'06A_Варіанти'!O1294,1E+99),IF('07A_Конструктор'!$D$16="Так",'06A_Варіанти'!P1294,1E+99),IF('07A_Конструктор'!$D$17="Так",'06A_Варіанти'!Q1294,1E+99),IF('06A_Варіанти'!R1294="",1E+99,'06A_Варіанти'!R1294))</f>
        <v>217.6</v>
      </c>
      <c r="P1303" s="2" t="str">
        <f t="shared" si="145"/>
        <v>5 т</v>
      </c>
      <c r="Q1303" s="2">
        <f t="shared" si="146"/>
        <v>14</v>
      </c>
      <c r="R1303" s="2">
        <f>IF(OR(C1303="РЦК макси",C1303="РЦЧ SKU"),"SKU-потік",IFERROR(VLOOKUP(D1303,'02_РЦ'!$A$3:$I$7,5,FALSE),0))</f>
        <v>500</v>
      </c>
      <c r="S1303" s="2" t="str">
        <f>IF(OR(C1303="РЦК макси",C1303="РЦЧ SKU"),"Не рахується в ліміт",IFERROR(VLOOKUP(D1303,'02_РЦ'!$A$3:$I$7,9,FALSE),"Немає РЦ"))</f>
        <v>В межах</v>
      </c>
    </row>
    <row r="1304" spans="1:19">
      <c r="A1304" s="2" t="str">
        <f>'06A_Варіанти'!A1295</f>
        <v>BASE_3332</v>
      </c>
      <c r="B1304" s="2" t="str">
        <f>'06A_Варіанти'!B1295</f>
        <v>TT_3332</v>
      </c>
      <c r="C1304" s="2" t="str">
        <f>'06A_Варіанти'!D1295</f>
        <v>Основний</v>
      </c>
      <c r="D1304" s="2" t="str">
        <f>'06A_Варіанти'!C1295</f>
        <v>РЦВ</v>
      </c>
      <c r="E1304" s="2" t="str">
        <f>'06A_Варіанти'!S1295</f>
        <v>DIRECT</v>
      </c>
      <c r="F1304" s="2" t="str">
        <f>IF(O1304='06A_Варіанти'!E1295,'06A_Варіанти'!E$1,IF(O1304='06A_Варіанти'!F1295,'06A_Варіанти'!F$1,IF(O1304='06A_Варіанти'!G1295,'06A_Варіанти'!G$1,IF(O1304='06A_Варіанти'!H1295,'06A_Варіанти'!H$1,IF(O1304='06A_Варіанти'!I1295,'06A_Варіанти'!I$1,IF(O1304='06A_Варіанти'!J1295,'06A_Варіанти'!J$1,IF(O1304='06A_Варіанти'!K1295,'06A_Варіанти'!K$1,IF(O1304='06A_Варіанти'!L1295,'06A_Варіанти'!L$1,IF(O1304='06A_Варіанти'!M1295,'06A_Варіанти'!M$1,IF(O1304='06A_Варіанти'!N1295,'06A_Варіанти'!N$1,IF(O1304='06A_Варіанти'!O1295,'06A_Варіанти'!O$1,IF(O1304='06A_Варіанти'!P1295,'06A_Варіанти'!P$1,IF(O1304='06A_Варіанти'!Q1295,'06A_Варіанти'!Q$1,IF(O1304='06A_Варіанти'!R1295,'06A_Варіанти'!R$1,"НЕМАЄ МАРШРУТУ"))))))))))))))</f>
        <v>DIRECT</v>
      </c>
      <c r="G1304" s="2" t="str">
        <f t="shared" si="140"/>
        <v>БЕЗ ЗМІН</v>
      </c>
      <c r="H1304" s="2">
        <f>IF(G1304="НЕМАЄ МАРШРУТУ",0,O1304-'06A_Варіанти'!T1295)</f>
        <v>0</v>
      </c>
      <c r="I1304" s="2">
        <f>IFERROR(INDEX('04_Потоки'!$E:$E,MATCH(A1304,'04_Потоки'!$A:$A,0)),0)</f>
        <v>2.2389999999999999</v>
      </c>
      <c r="J1304" s="2">
        <f t="shared" si="141"/>
        <v>1</v>
      </c>
      <c r="K1304" s="2">
        <f>IF(C1304="РЦК макси",0,2*'06A_Варіанти'!T1295*J1304)</f>
        <v>204.6</v>
      </c>
      <c r="L1304" s="2">
        <f t="shared" si="142"/>
        <v>204.6</v>
      </c>
      <c r="M1304" s="2">
        <f t="shared" si="143"/>
        <v>0</v>
      </c>
      <c r="N1304" s="9">
        <f t="shared" si="144"/>
        <v>0</v>
      </c>
      <c r="O1304" s="2">
        <f>MIN(IF('07A_Конструктор'!$D$5="Так",'06A_Варіанти'!E1295,1E+99),IF('07A_Конструктор'!$D$6="Так",'06A_Варіанти'!F1295,1E+99),IF('07A_Конструктор'!$D$7="Так",'06A_Варіанти'!G1295,1E+99),IF('07A_Конструктор'!$D$8="Так",'06A_Варіанти'!H1295,1E+99),IF('07A_Конструктор'!$D$9="Так",'06A_Варіанти'!I1295,1E+99),IF('07A_Конструктор'!$D$10="Так",'06A_Варіанти'!J1295,1E+99),IF('07A_Конструктор'!$D$11="Так",'06A_Варіанти'!K1295,1E+99),IF('07A_Конструктор'!$D$12="Так",'06A_Варіанти'!L1295,1E+99),IF('07A_Конструктор'!$D$13="Так",'06A_Варіанти'!M1295,1E+99),IF('07A_Конструктор'!$D$14="Так",'06A_Варіанти'!N1295,1E+99),IF('07A_Конструктор'!$D$15="Так",'06A_Варіанти'!O1295,1E+99),IF('07A_Конструктор'!$D$16="Так",'06A_Варіанти'!P1295,1E+99),IF('07A_Конструктор'!$D$17="Так",'06A_Варіанти'!Q1295,1E+99),IF('06A_Варіанти'!R1295="",1E+99,'06A_Варіанти'!R1295))</f>
        <v>102.3</v>
      </c>
      <c r="P1304" s="2" t="str">
        <f t="shared" si="145"/>
        <v>5 т</v>
      </c>
      <c r="Q1304" s="2">
        <f t="shared" si="146"/>
        <v>14</v>
      </c>
      <c r="R1304" s="2">
        <f>IF(OR(C1304="РЦК макси",C1304="РЦЧ SKU"),"SKU-потік",IFERROR(VLOOKUP(D1304,'02_РЦ'!$A$3:$I$7,5,FALSE),0))</f>
        <v>500</v>
      </c>
      <c r="S1304" s="2" t="str">
        <f>IF(OR(C1304="РЦК макси",C1304="РЦЧ SKU"),"Не рахується в ліміт",IFERROR(VLOOKUP(D1304,'02_РЦ'!$A$3:$I$7,9,FALSE),"Немає РЦ"))</f>
        <v>В межах</v>
      </c>
    </row>
    <row r="1305" spans="1:19">
      <c r="A1305" s="2" t="str">
        <f>'06A_Варіанти'!A1296</f>
        <v>BASE_3336</v>
      </c>
      <c r="B1305" s="2" t="str">
        <f>'06A_Варіанти'!B1296</f>
        <v>TT_3336</v>
      </c>
      <c r="C1305" s="2" t="str">
        <f>'06A_Варіанти'!D1296</f>
        <v>Основний</v>
      </c>
      <c r="D1305" s="2" t="str">
        <f>'06A_Варіанти'!C1296</f>
        <v>РЦВ</v>
      </c>
      <c r="E1305" s="2" t="str">
        <f>'06A_Варіанти'!S1296</f>
        <v>DIRECT</v>
      </c>
      <c r="F1305" s="2" t="str">
        <f>IF(O1305='06A_Варіанти'!E1296,'06A_Варіанти'!E$1,IF(O1305='06A_Варіанти'!F1296,'06A_Варіанти'!F$1,IF(O1305='06A_Варіанти'!G1296,'06A_Варіанти'!G$1,IF(O1305='06A_Варіанти'!H1296,'06A_Варіанти'!H$1,IF(O1305='06A_Варіанти'!I1296,'06A_Варіанти'!I$1,IF(O1305='06A_Варіанти'!J1296,'06A_Варіанти'!J$1,IF(O1305='06A_Варіанти'!K1296,'06A_Варіанти'!K$1,IF(O1305='06A_Варіанти'!L1296,'06A_Варіанти'!L$1,IF(O1305='06A_Варіанти'!M1296,'06A_Варіанти'!M$1,IF(O1305='06A_Варіанти'!N1296,'06A_Варіанти'!N$1,IF(O1305='06A_Варіанти'!O1296,'06A_Варіанти'!O$1,IF(O1305='06A_Варіанти'!P1296,'06A_Варіанти'!P$1,IF(O1305='06A_Варіанти'!Q1296,'06A_Варіанти'!Q$1,IF(O1305='06A_Варіанти'!R1296,'06A_Варіанти'!R$1,"НЕМАЄ МАРШРУТУ"))))))))))))))</f>
        <v>DIRECT</v>
      </c>
      <c r="G1305" s="2" t="str">
        <f t="shared" si="140"/>
        <v>БЕЗ ЗМІН</v>
      </c>
      <c r="H1305" s="2">
        <f>IF(G1305="НЕМАЄ МАРШРУТУ",0,O1305-'06A_Варіанти'!T1296)</f>
        <v>0</v>
      </c>
      <c r="I1305" s="2">
        <f>IFERROR(INDEX('04_Потоки'!$E:$E,MATCH(A1305,'04_Потоки'!$A:$A,0)),0)</f>
        <v>2.2389999999999999</v>
      </c>
      <c r="J1305" s="2">
        <f t="shared" si="141"/>
        <v>1</v>
      </c>
      <c r="K1305" s="2">
        <f>IF(C1305="РЦК макси",0,2*'06A_Варіанти'!T1296*J1305)</f>
        <v>435</v>
      </c>
      <c r="L1305" s="2">
        <f t="shared" si="142"/>
        <v>435</v>
      </c>
      <c r="M1305" s="2">
        <f t="shared" si="143"/>
        <v>0</v>
      </c>
      <c r="N1305" s="9">
        <f t="shared" si="144"/>
        <v>0</v>
      </c>
      <c r="O1305" s="2">
        <f>MIN(IF('07A_Конструктор'!$D$5="Так",'06A_Варіанти'!E1296,1E+99),IF('07A_Конструктор'!$D$6="Так",'06A_Варіанти'!F1296,1E+99),IF('07A_Конструктор'!$D$7="Так",'06A_Варіанти'!G1296,1E+99),IF('07A_Конструктор'!$D$8="Так",'06A_Варіанти'!H1296,1E+99),IF('07A_Конструктор'!$D$9="Так",'06A_Варіанти'!I1296,1E+99),IF('07A_Конструктор'!$D$10="Так",'06A_Варіанти'!J1296,1E+99),IF('07A_Конструктор'!$D$11="Так",'06A_Варіанти'!K1296,1E+99),IF('07A_Конструктор'!$D$12="Так",'06A_Варіанти'!L1296,1E+99),IF('07A_Конструктор'!$D$13="Так",'06A_Варіанти'!M1296,1E+99),IF('07A_Конструктор'!$D$14="Так",'06A_Варіанти'!N1296,1E+99),IF('07A_Конструктор'!$D$15="Так",'06A_Варіанти'!O1296,1E+99),IF('07A_Конструктор'!$D$16="Так",'06A_Варіанти'!P1296,1E+99),IF('07A_Конструктор'!$D$17="Так",'06A_Варіанти'!Q1296,1E+99),IF('06A_Варіанти'!R1296="",1E+99,'06A_Варіанти'!R1296))</f>
        <v>217.5</v>
      </c>
      <c r="P1305" s="2" t="str">
        <f t="shared" si="145"/>
        <v>5 т</v>
      </c>
      <c r="Q1305" s="2">
        <f t="shared" si="146"/>
        <v>14</v>
      </c>
      <c r="R1305" s="2">
        <f>IF(OR(C1305="РЦК макси",C1305="РЦЧ SKU"),"SKU-потік",IFERROR(VLOOKUP(D1305,'02_РЦ'!$A$3:$I$7,5,FALSE),0))</f>
        <v>500</v>
      </c>
      <c r="S1305" s="2" t="str">
        <f>IF(OR(C1305="РЦК макси",C1305="РЦЧ SKU"),"Не рахується в ліміт",IFERROR(VLOOKUP(D1305,'02_РЦ'!$A$3:$I$7,9,FALSE),"Немає РЦ"))</f>
        <v>В межах</v>
      </c>
    </row>
    <row r="1306" spans="1:19">
      <c r="A1306" s="2" t="str">
        <f>'06A_Варіанти'!A1297</f>
        <v>BASE_3340</v>
      </c>
      <c r="B1306" s="2" t="str">
        <f>'06A_Варіанти'!B1297</f>
        <v>TT_3340</v>
      </c>
      <c r="C1306" s="2" t="str">
        <f>'06A_Варіанти'!D1297</f>
        <v>Основний</v>
      </c>
      <c r="D1306" s="2" t="str">
        <f>'06A_Варіанти'!C1297</f>
        <v>РЦВ</v>
      </c>
      <c r="E1306" s="2" t="str">
        <f>'06A_Варіанти'!S1297</f>
        <v>DIRECT</v>
      </c>
      <c r="F1306" s="2" t="str">
        <f>IF(O1306='06A_Варіанти'!E1297,'06A_Варіанти'!E$1,IF(O1306='06A_Варіанти'!F1297,'06A_Варіанти'!F$1,IF(O1306='06A_Варіанти'!G1297,'06A_Варіанти'!G$1,IF(O1306='06A_Варіанти'!H1297,'06A_Варіанти'!H$1,IF(O1306='06A_Варіанти'!I1297,'06A_Варіанти'!I$1,IF(O1306='06A_Варіанти'!J1297,'06A_Варіанти'!J$1,IF(O1306='06A_Варіанти'!K1297,'06A_Варіанти'!K$1,IF(O1306='06A_Варіанти'!L1297,'06A_Варіанти'!L$1,IF(O1306='06A_Варіанти'!M1297,'06A_Варіанти'!M$1,IF(O1306='06A_Варіанти'!N1297,'06A_Варіанти'!N$1,IF(O1306='06A_Варіанти'!O1297,'06A_Варіанти'!O$1,IF(O1306='06A_Варіанти'!P1297,'06A_Варіанти'!P$1,IF(O1306='06A_Варіанти'!Q1297,'06A_Варіанти'!Q$1,IF(O1306='06A_Варіанти'!R1297,'06A_Варіанти'!R$1,"НЕМАЄ МАРШРУТУ"))))))))))))))</f>
        <v>DIRECT</v>
      </c>
      <c r="G1306" s="2" t="str">
        <f t="shared" si="140"/>
        <v>БЕЗ ЗМІН</v>
      </c>
      <c r="H1306" s="2">
        <f>IF(G1306="НЕМАЄ МАРШРУТУ",0,O1306-'06A_Варіанти'!T1297)</f>
        <v>0</v>
      </c>
      <c r="I1306" s="2">
        <f>IFERROR(INDEX('04_Потоки'!$E:$E,MATCH(A1306,'04_Потоки'!$A:$A,0)),0)</f>
        <v>2.2389999999999999</v>
      </c>
      <c r="J1306" s="2">
        <f t="shared" si="141"/>
        <v>1</v>
      </c>
      <c r="K1306" s="2">
        <f>IF(C1306="РЦК макси",0,2*'06A_Варіанти'!T1297*J1306)</f>
        <v>673.6</v>
      </c>
      <c r="L1306" s="2">
        <f t="shared" si="142"/>
        <v>673.6</v>
      </c>
      <c r="M1306" s="2">
        <f t="shared" si="143"/>
        <v>0</v>
      </c>
      <c r="N1306" s="9">
        <f t="shared" si="144"/>
        <v>0</v>
      </c>
      <c r="O1306" s="2">
        <f>MIN(IF('07A_Конструктор'!$D$5="Так",'06A_Варіанти'!E1297,1E+99),IF('07A_Конструктор'!$D$6="Так",'06A_Варіанти'!F1297,1E+99),IF('07A_Конструктор'!$D$7="Так",'06A_Варіанти'!G1297,1E+99),IF('07A_Конструктор'!$D$8="Так",'06A_Варіанти'!H1297,1E+99),IF('07A_Конструктор'!$D$9="Так",'06A_Варіанти'!I1297,1E+99),IF('07A_Конструктор'!$D$10="Так",'06A_Варіанти'!J1297,1E+99),IF('07A_Конструктор'!$D$11="Так",'06A_Варіанти'!K1297,1E+99),IF('07A_Конструктор'!$D$12="Так",'06A_Варіанти'!L1297,1E+99),IF('07A_Конструктор'!$D$13="Так",'06A_Варіанти'!M1297,1E+99),IF('07A_Конструктор'!$D$14="Так",'06A_Варіанти'!N1297,1E+99),IF('07A_Конструктор'!$D$15="Так",'06A_Варіанти'!O1297,1E+99),IF('07A_Конструктор'!$D$16="Так",'06A_Варіанти'!P1297,1E+99),IF('07A_Конструктор'!$D$17="Так",'06A_Варіанти'!Q1297,1E+99),IF('06A_Варіанти'!R1297="",1E+99,'06A_Варіанти'!R1297))</f>
        <v>336.8</v>
      </c>
      <c r="P1306" s="2" t="str">
        <f t="shared" si="145"/>
        <v>5 т</v>
      </c>
      <c r="Q1306" s="2">
        <f t="shared" si="146"/>
        <v>14</v>
      </c>
      <c r="R1306" s="2">
        <f>IF(OR(C1306="РЦК макси",C1306="РЦЧ SKU"),"SKU-потік",IFERROR(VLOOKUP(D1306,'02_РЦ'!$A$3:$I$7,5,FALSE),0))</f>
        <v>500</v>
      </c>
      <c r="S1306" s="2" t="str">
        <f>IF(OR(C1306="РЦК макси",C1306="РЦЧ SKU"),"Не рахується в ліміт",IFERROR(VLOOKUP(D1306,'02_РЦ'!$A$3:$I$7,9,FALSE),"Немає РЦ"))</f>
        <v>В межах</v>
      </c>
    </row>
    <row r="1307" spans="1:19">
      <c r="A1307" s="2" t="str">
        <f>'06A_Варіанти'!A1298</f>
        <v>BASE_3345</v>
      </c>
      <c r="B1307" s="2" t="str">
        <f>'06A_Варіанти'!B1298</f>
        <v>TT_3345</v>
      </c>
      <c r="C1307" s="2" t="str">
        <f>'06A_Варіанти'!D1298</f>
        <v>Основний</v>
      </c>
      <c r="D1307" s="2" t="str">
        <f>'06A_Варіанти'!C1298</f>
        <v>РЦВ</v>
      </c>
      <c r="E1307" s="2" t="str">
        <f>'06A_Варіанти'!S1298</f>
        <v>DIRECT</v>
      </c>
      <c r="F1307" s="2" t="str">
        <f>IF(O1307='06A_Варіанти'!E1298,'06A_Варіанти'!E$1,IF(O1307='06A_Варіанти'!F1298,'06A_Варіанти'!F$1,IF(O1307='06A_Варіанти'!G1298,'06A_Варіанти'!G$1,IF(O1307='06A_Варіанти'!H1298,'06A_Варіанти'!H$1,IF(O1307='06A_Варіанти'!I1298,'06A_Варіанти'!I$1,IF(O1307='06A_Варіанти'!J1298,'06A_Варіанти'!J$1,IF(O1307='06A_Варіанти'!K1298,'06A_Варіанти'!K$1,IF(O1307='06A_Варіанти'!L1298,'06A_Варіанти'!L$1,IF(O1307='06A_Варіанти'!M1298,'06A_Варіанти'!M$1,IF(O1307='06A_Варіанти'!N1298,'06A_Варіанти'!N$1,IF(O1307='06A_Варіанти'!O1298,'06A_Варіанти'!O$1,IF(O1307='06A_Варіанти'!P1298,'06A_Варіанти'!P$1,IF(O1307='06A_Варіанти'!Q1298,'06A_Варіанти'!Q$1,IF(O1307='06A_Варіанти'!R1298,'06A_Варіанти'!R$1,"НЕМАЄ МАРШРУТУ"))))))))))))))</f>
        <v>DIRECT</v>
      </c>
      <c r="G1307" s="2" t="str">
        <f t="shared" si="140"/>
        <v>БЕЗ ЗМІН</v>
      </c>
      <c r="H1307" s="2">
        <f>IF(G1307="НЕМАЄ МАРШРУТУ",0,O1307-'06A_Варіанти'!T1298)</f>
        <v>0</v>
      </c>
      <c r="I1307" s="2">
        <f>IFERROR(INDEX('04_Потоки'!$E:$E,MATCH(A1307,'04_Потоки'!$A:$A,0)),0)</f>
        <v>2.2389999999999999</v>
      </c>
      <c r="J1307" s="2">
        <f t="shared" si="141"/>
        <v>1</v>
      </c>
      <c r="K1307" s="2">
        <f>IF(C1307="РЦК макси",0,2*'06A_Варіанти'!T1298*J1307)</f>
        <v>596.20000000000005</v>
      </c>
      <c r="L1307" s="2">
        <f t="shared" si="142"/>
        <v>596.20000000000005</v>
      </c>
      <c r="M1307" s="2">
        <f t="shared" si="143"/>
        <v>0</v>
      </c>
      <c r="N1307" s="9">
        <f t="shared" si="144"/>
        <v>0</v>
      </c>
      <c r="O1307" s="2">
        <f>MIN(IF('07A_Конструктор'!$D$5="Так",'06A_Варіанти'!E1298,1E+99),IF('07A_Конструктор'!$D$6="Так",'06A_Варіанти'!F1298,1E+99),IF('07A_Конструктор'!$D$7="Так",'06A_Варіанти'!G1298,1E+99),IF('07A_Конструктор'!$D$8="Так",'06A_Варіанти'!H1298,1E+99),IF('07A_Конструктор'!$D$9="Так",'06A_Варіанти'!I1298,1E+99),IF('07A_Конструктор'!$D$10="Так",'06A_Варіанти'!J1298,1E+99),IF('07A_Конструктор'!$D$11="Так",'06A_Варіанти'!K1298,1E+99),IF('07A_Конструктор'!$D$12="Так",'06A_Варіанти'!L1298,1E+99),IF('07A_Конструктор'!$D$13="Так",'06A_Варіанти'!M1298,1E+99),IF('07A_Конструктор'!$D$14="Так",'06A_Варіанти'!N1298,1E+99),IF('07A_Конструктор'!$D$15="Так",'06A_Варіанти'!O1298,1E+99),IF('07A_Конструктор'!$D$16="Так",'06A_Варіанти'!P1298,1E+99),IF('07A_Конструктор'!$D$17="Так",'06A_Варіанти'!Q1298,1E+99),IF('06A_Варіанти'!R1298="",1E+99,'06A_Варіанти'!R1298))</f>
        <v>298.10000000000002</v>
      </c>
      <c r="P1307" s="2" t="str">
        <f t="shared" si="145"/>
        <v>5 т</v>
      </c>
      <c r="Q1307" s="2">
        <f t="shared" si="146"/>
        <v>14</v>
      </c>
      <c r="R1307" s="2">
        <f>IF(OR(C1307="РЦК макси",C1307="РЦЧ SKU"),"SKU-потік",IFERROR(VLOOKUP(D1307,'02_РЦ'!$A$3:$I$7,5,FALSE),0))</f>
        <v>500</v>
      </c>
      <c r="S1307" s="2" t="str">
        <f>IF(OR(C1307="РЦК макси",C1307="РЦЧ SKU"),"Не рахується в ліміт",IFERROR(VLOOKUP(D1307,'02_РЦ'!$A$3:$I$7,9,FALSE),"Немає РЦ"))</f>
        <v>В межах</v>
      </c>
    </row>
    <row r="1308" spans="1:19">
      <c r="A1308" s="2" t="str">
        <f>'06A_Варіанти'!A1299</f>
        <v>BASE_3351</v>
      </c>
      <c r="B1308" s="2" t="str">
        <f>'06A_Варіанти'!B1299</f>
        <v>TT_3351</v>
      </c>
      <c r="C1308" s="2" t="str">
        <f>'06A_Варіанти'!D1299</f>
        <v>Основний</v>
      </c>
      <c r="D1308" s="2" t="str">
        <f>'06A_Варіанти'!C1299</f>
        <v>РЦП</v>
      </c>
      <c r="E1308" s="2" t="str">
        <f>'06A_Варіанти'!S1299</f>
        <v>DIRECT</v>
      </c>
      <c r="F1308" s="2" t="str">
        <f>IF(O1308='06A_Варіанти'!E1299,'06A_Варіанти'!E$1,IF(O1308='06A_Варіанти'!F1299,'06A_Варіанти'!F$1,IF(O1308='06A_Варіанти'!G1299,'06A_Варіанти'!G$1,IF(O1308='06A_Варіанти'!H1299,'06A_Варіанти'!H$1,IF(O1308='06A_Варіанти'!I1299,'06A_Варіанти'!I$1,IF(O1308='06A_Варіанти'!J1299,'06A_Варіанти'!J$1,IF(O1308='06A_Варіанти'!K1299,'06A_Варіанти'!K$1,IF(O1308='06A_Варіанти'!L1299,'06A_Варіанти'!L$1,IF(O1308='06A_Варіанти'!M1299,'06A_Варіанти'!M$1,IF(O1308='06A_Варіанти'!N1299,'06A_Варіанти'!N$1,IF(O1308='06A_Варіанти'!O1299,'06A_Варіанти'!O$1,IF(O1308='06A_Варіанти'!P1299,'06A_Варіанти'!P$1,IF(O1308='06A_Варіанти'!Q1299,'06A_Варіанти'!Q$1,IF(O1308='06A_Варіанти'!R1299,'06A_Варіанти'!R$1,"НЕМАЄ МАРШРУТУ"))))))))))))))</f>
        <v>DIRECT</v>
      </c>
      <c r="G1308" s="2" t="str">
        <f t="shared" si="140"/>
        <v>БЕЗ ЗМІН</v>
      </c>
      <c r="H1308" s="2">
        <f>IF(G1308="НЕМАЄ МАРШРУТУ",0,O1308-'06A_Варіанти'!T1299)</f>
        <v>0</v>
      </c>
      <c r="I1308" s="2">
        <f>IFERROR(INDEX('04_Потоки'!$E:$E,MATCH(A1308,'04_Потоки'!$A:$A,0)),0)</f>
        <v>2.2389999999999999</v>
      </c>
      <c r="J1308" s="2">
        <f t="shared" si="141"/>
        <v>1</v>
      </c>
      <c r="K1308" s="2">
        <f>IF(C1308="РЦК макси",0,2*'06A_Варіанти'!T1299*J1308)</f>
        <v>408.2</v>
      </c>
      <c r="L1308" s="2">
        <f t="shared" si="142"/>
        <v>408.2</v>
      </c>
      <c r="M1308" s="2">
        <f t="shared" si="143"/>
        <v>0</v>
      </c>
      <c r="N1308" s="9">
        <f t="shared" si="144"/>
        <v>0</v>
      </c>
      <c r="O1308" s="2">
        <f>MIN(IF('07A_Конструктор'!$D$5="Так",'06A_Варіанти'!E1299,1E+99),IF('07A_Конструктор'!$D$6="Так",'06A_Варіанти'!F1299,1E+99),IF('07A_Конструктор'!$D$7="Так",'06A_Варіанти'!G1299,1E+99),IF('07A_Конструктор'!$D$8="Так",'06A_Варіанти'!H1299,1E+99),IF('07A_Конструктор'!$D$9="Так",'06A_Варіанти'!I1299,1E+99),IF('07A_Конструктор'!$D$10="Так",'06A_Варіанти'!J1299,1E+99),IF('07A_Конструктор'!$D$11="Так",'06A_Варіанти'!K1299,1E+99),IF('07A_Конструктор'!$D$12="Так",'06A_Варіанти'!L1299,1E+99),IF('07A_Конструктор'!$D$13="Так",'06A_Варіанти'!M1299,1E+99),IF('07A_Конструктор'!$D$14="Так",'06A_Варіанти'!N1299,1E+99),IF('07A_Конструктор'!$D$15="Так",'06A_Варіанти'!O1299,1E+99),IF('07A_Конструктор'!$D$16="Так",'06A_Варіанти'!P1299,1E+99),IF('07A_Конструктор'!$D$17="Так",'06A_Варіанти'!Q1299,1E+99),IF('06A_Варіанти'!R1299="",1E+99,'06A_Варіанти'!R1299))</f>
        <v>204.1</v>
      </c>
      <c r="P1308" s="2" t="str">
        <f t="shared" si="145"/>
        <v>5 т</v>
      </c>
      <c r="Q1308" s="2">
        <f t="shared" si="146"/>
        <v>14</v>
      </c>
      <c r="R1308" s="2">
        <f>IF(OR(C1308="РЦК макси",C1308="РЦЧ SKU"),"SKU-потік",IFERROR(VLOOKUP(D1308,'02_РЦ'!$A$3:$I$7,5,FALSE),0))</f>
        <v>800</v>
      </c>
      <c r="S1308" s="2" t="str">
        <f>IF(OR(C1308="РЦК макси",C1308="РЦЧ SKU"),"Не рахується в ліміт",IFERROR(VLOOKUP(D1308,'02_РЦ'!$A$3:$I$7,9,FALSE),"Немає РЦ"))</f>
        <v>В межах</v>
      </c>
    </row>
    <row r="1309" spans="1:19">
      <c r="A1309" s="2" t="str">
        <f>'06A_Варіанти'!A1300</f>
        <v>BASE_3353</v>
      </c>
      <c r="B1309" s="2" t="str">
        <f>'06A_Варіанти'!B1300</f>
        <v>TT_3353</v>
      </c>
      <c r="C1309" s="2" t="str">
        <f>'06A_Варіанти'!D1300</f>
        <v>Основний</v>
      </c>
      <c r="D1309" s="2" t="str">
        <f>'06A_Варіанти'!C1300</f>
        <v>РЦВ</v>
      </c>
      <c r="E1309" s="2" t="str">
        <f>'06A_Варіанти'!S1300</f>
        <v>DIRECT</v>
      </c>
      <c r="F1309" s="2" t="str">
        <f>IF(O1309='06A_Варіанти'!E1300,'06A_Варіанти'!E$1,IF(O1309='06A_Варіанти'!F1300,'06A_Варіанти'!F$1,IF(O1309='06A_Варіанти'!G1300,'06A_Варіанти'!G$1,IF(O1309='06A_Варіанти'!H1300,'06A_Варіанти'!H$1,IF(O1309='06A_Варіанти'!I1300,'06A_Варіанти'!I$1,IF(O1309='06A_Варіанти'!J1300,'06A_Варіанти'!J$1,IF(O1309='06A_Варіанти'!K1300,'06A_Варіанти'!K$1,IF(O1309='06A_Варіанти'!L1300,'06A_Варіанти'!L$1,IF(O1309='06A_Варіанти'!M1300,'06A_Варіанти'!M$1,IF(O1309='06A_Варіанти'!N1300,'06A_Варіанти'!N$1,IF(O1309='06A_Варіанти'!O1300,'06A_Варіанти'!O$1,IF(O1309='06A_Варіанти'!P1300,'06A_Варіанти'!P$1,IF(O1309='06A_Варіанти'!Q1300,'06A_Варіанти'!Q$1,IF(O1309='06A_Варіанти'!R1300,'06A_Варіанти'!R$1,"НЕМАЄ МАРШРУТУ"))))))))))))))</f>
        <v>DIRECT</v>
      </c>
      <c r="G1309" s="2" t="str">
        <f t="shared" si="140"/>
        <v>БЕЗ ЗМІН</v>
      </c>
      <c r="H1309" s="2">
        <f>IF(G1309="НЕМАЄ МАРШРУТУ",0,O1309-'06A_Варіанти'!T1300)</f>
        <v>0</v>
      </c>
      <c r="I1309" s="2">
        <f>IFERROR(INDEX('04_Потоки'!$E:$E,MATCH(A1309,'04_Потоки'!$A:$A,0)),0)</f>
        <v>2.2389999999999999</v>
      </c>
      <c r="J1309" s="2">
        <f t="shared" si="141"/>
        <v>1</v>
      </c>
      <c r="K1309" s="2">
        <f>IF(C1309="РЦК макси",0,2*'06A_Варіанти'!T1300*J1309)</f>
        <v>862.4</v>
      </c>
      <c r="L1309" s="2">
        <f t="shared" si="142"/>
        <v>862.4</v>
      </c>
      <c r="M1309" s="2">
        <f t="shared" si="143"/>
        <v>0</v>
      </c>
      <c r="N1309" s="9">
        <f t="shared" si="144"/>
        <v>0</v>
      </c>
      <c r="O1309" s="2">
        <f>MIN(IF('07A_Конструктор'!$D$5="Так",'06A_Варіанти'!E1300,1E+99),IF('07A_Конструктор'!$D$6="Так",'06A_Варіанти'!F1300,1E+99),IF('07A_Конструктор'!$D$7="Так",'06A_Варіанти'!G1300,1E+99),IF('07A_Конструктор'!$D$8="Так",'06A_Варіанти'!H1300,1E+99),IF('07A_Конструктор'!$D$9="Так",'06A_Варіанти'!I1300,1E+99),IF('07A_Конструктор'!$D$10="Так",'06A_Варіанти'!J1300,1E+99),IF('07A_Конструктор'!$D$11="Так",'06A_Варіанти'!K1300,1E+99),IF('07A_Конструктор'!$D$12="Так",'06A_Варіанти'!L1300,1E+99),IF('07A_Конструктор'!$D$13="Так",'06A_Варіанти'!M1300,1E+99),IF('07A_Конструктор'!$D$14="Так",'06A_Варіанти'!N1300,1E+99),IF('07A_Конструктор'!$D$15="Так",'06A_Варіанти'!O1300,1E+99),IF('07A_Конструктор'!$D$16="Так",'06A_Варіанти'!P1300,1E+99),IF('07A_Конструктор'!$D$17="Так",'06A_Варіанти'!Q1300,1E+99),IF('06A_Варіанти'!R1300="",1E+99,'06A_Варіанти'!R1300))</f>
        <v>431.2</v>
      </c>
      <c r="P1309" s="2" t="str">
        <f t="shared" si="145"/>
        <v>5 т</v>
      </c>
      <c r="Q1309" s="2">
        <f t="shared" si="146"/>
        <v>14</v>
      </c>
      <c r="R1309" s="2">
        <f>IF(OR(C1309="РЦК макси",C1309="РЦЧ SKU"),"SKU-потік",IFERROR(VLOOKUP(D1309,'02_РЦ'!$A$3:$I$7,5,FALSE),0))</f>
        <v>500</v>
      </c>
      <c r="S1309" s="2" t="str">
        <f>IF(OR(C1309="РЦК макси",C1309="РЦЧ SKU"),"Не рахується в ліміт",IFERROR(VLOOKUP(D1309,'02_РЦ'!$A$3:$I$7,9,FALSE),"Немає РЦ"))</f>
        <v>В межах</v>
      </c>
    </row>
    <row r="1310" spans="1:19">
      <c r="A1310" s="2" t="str">
        <f>'06A_Варіанти'!A1301</f>
        <v>BASE_3358</v>
      </c>
      <c r="B1310" s="2" t="str">
        <f>'06A_Варіанти'!B1301</f>
        <v>TT_3358</v>
      </c>
      <c r="C1310" s="2" t="str">
        <f>'06A_Варіанти'!D1301</f>
        <v>Основний</v>
      </c>
      <c r="D1310" s="2" t="str">
        <f>'06A_Варіанти'!C1301</f>
        <v>РЦВ</v>
      </c>
      <c r="E1310" s="2" t="str">
        <f>'06A_Варіанти'!S1301</f>
        <v>DIRECT</v>
      </c>
      <c r="F1310" s="2" t="str">
        <f>IF(O1310='06A_Варіанти'!E1301,'06A_Варіанти'!E$1,IF(O1310='06A_Варіанти'!F1301,'06A_Варіанти'!F$1,IF(O1310='06A_Варіанти'!G1301,'06A_Варіанти'!G$1,IF(O1310='06A_Варіанти'!H1301,'06A_Варіанти'!H$1,IF(O1310='06A_Варіанти'!I1301,'06A_Варіанти'!I$1,IF(O1310='06A_Варіанти'!J1301,'06A_Варіанти'!J$1,IF(O1310='06A_Варіанти'!K1301,'06A_Варіанти'!K$1,IF(O1310='06A_Варіанти'!L1301,'06A_Варіанти'!L$1,IF(O1310='06A_Варіанти'!M1301,'06A_Варіанти'!M$1,IF(O1310='06A_Варіанти'!N1301,'06A_Варіанти'!N$1,IF(O1310='06A_Варіанти'!O1301,'06A_Варіанти'!O$1,IF(O1310='06A_Варіанти'!P1301,'06A_Варіанти'!P$1,IF(O1310='06A_Варіанти'!Q1301,'06A_Варіанти'!Q$1,IF(O1310='06A_Варіанти'!R1301,'06A_Варіанти'!R$1,"НЕМАЄ МАРШРУТУ"))))))))))))))</f>
        <v>DIRECT</v>
      </c>
      <c r="G1310" s="2" t="str">
        <f t="shared" si="140"/>
        <v>БЕЗ ЗМІН</v>
      </c>
      <c r="H1310" s="2">
        <f>IF(G1310="НЕМАЄ МАРШРУТУ",0,O1310-'06A_Варіанти'!T1301)</f>
        <v>0</v>
      </c>
      <c r="I1310" s="2">
        <f>IFERROR(INDEX('04_Потоки'!$E:$E,MATCH(A1310,'04_Потоки'!$A:$A,0)),0)</f>
        <v>2.2389999999999999</v>
      </c>
      <c r="J1310" s="2">
        <f t="shared" si="141"/>
        <v>1</v>
      </c>
      <c r="K1310" s="2">
        <f>IF(C1310="РЦК макси",0,2*'06A_Варіанти'!T1301*J1310)</f>
        <v>686.2</v>
      </c>
      <c r="L1310" s="2">
        <f t="shared" si="142"/>
        <v>686.2</v>
      </c>
      <c r="M1310" s="2">
        <f t="shared" si="143"/>
        <v>0</v>
      </c>
      <c r="N1310" s="9">
        <f t="shared" si="144"/>
        <v>0</v>
      </c>
      <c r="O1310" s="2">
        <f>MIN(IF('07A_Конструктор'!$D$5="Так",'06A_Варіанти'!E1301,1E+99),IF('07A_Конструктор'!$D$6="Так",'06A_Варіанти'!F1301,1E+99),IF('07A_Конструктор'!$D$7="Так",'06A_Варіанти'!G1301,1E+99),IF('07A_Конструктор'!$D$8="Так",'06A_Варіанти'!H1301,1E+99),IF('07A_Конструктор'!$D$9="Так",'06A_Варіанти'!I1301,1E+99),IF('07A_Конструктор'!$D$10="Так",'06A_Варіанти'!J1301,1E+99),IF('07A_Конструктор'!$D$11="Так",'06A_Варіанти'!K1301,1E+99),IF('07A_Конструктор'!$D$12="Так",'06A_Варіанти'!L1301,1E+99),IF('07A_Конструктор'!$D$13="Так",'06A_Варіанти'!M1301,1E+99),IF('07A_Конструктор'!$D$14="Так",'06A_Варіанти'!N1301,1E+99),IF('07A_Конструктор'!$D$15="Так",'06A_Варіанти'!O1301,1E+99),IF('07A_Конструктор'!$D$16="Так",'06A_Варіанти'!P1301,1E+99),IF('07A_Конструктор'!$D$17="Так",'06A_Варіанти'!Q1301,1E+99),IF('06A_Варіанти'!R1301="",1E+99,'06A_Варіанти'!R1301))</f>
        <v>343.1</v>
      </c>
      <c r="P1310" s="2" t="str">
        <f t="shared" si="145"/>
        <v>5 т</v>
      </c>
      <c r="Q1310" s="2">
        <f t="shared" si="146"/>
        <v>14</v>
      </c>
      <c r="R1310" s="2">
        <f>IF(OR(C1310="РЦК макси",C1310="РЦЧ SKU"),"SKU-потік",IFERROR(VLOOKUP(D1310,'02_РЦ'!$A$3:$I$7,5,FALSE),0))</f>
        <v>500</v>
      </c>
      <c r="S1310" s="2" t="str">
        <f>IF(OR(C1310="РЦК макси",C1310="РЦЧ SKU"),"Не рахується в ліміт",IFERROR(VLOOKUP(D1310,'02_РЦ'!$A$3:$I$7,9,FALSE),"Немає РЦ"))</f>
        <v>В межах</v>
      </c>
    </row>
    <row r="1311" spans="1:19">
      <c r="A1311" s="2" t="str">
        <f>'06A_Варіанти'!A1302</f>
        <v>BASE_3361</v>
      </c>
      <c r="B1311" s="2" t="str">
        <f>'06A_Варіанти'!B1302</f>
        <v>TT_3361</v>
      </c>
      <c r="C1311" s="2" t="str">
        <f>'06A_Варіанти'!D1302</f>
        <v>Основний</v>
      </c>
      <c r="D1311" s="2" t="str">
        <f>'06A_Варіанти'!C1302</f>
        <v>РЦВ</v>
      </c>
      <c r="E1311" s="2" t="str">
        <f>'06A_Варіанти'!S1302</f>
        <v>DIRECT</v>
      </c>
      <c r="F1311" s="2" t="str">
        <f>IF(O1311='06A_Варіанти'!E1302,'06A_Варіанти'!E$1,IF(O1311='06A_Варіанти'!F1302,'06A_Варіанти'!F$1,IF(O1311='06A_Варіанти'!G1302,'06A_Варіанти'!G$1,IF(O1311='06A_Варіанти'!H1302,'06A_Варіанти'!H$1,IF(O1311='06A_Варіанти'!I1302,'06A_Варіанти'!I$1,IF(O1311='06A_Варіанти'!J1302,'06A_Варіанти'!J$1,IF(O1311='06A_Варіанти'!K1302,'06A_Варіанти'!K$1,IF(O1311='06A_Варіанти'!L1302,'06A_Варіанти'!L$1,IF(O1311='06A_Варіанти'!M1302,'06A_Варіанти'!M$1,IF(O1311='06A_Варіанти'!N1302,'06A_Варіанти'!N$1,IF(O1311='06A_Варіанти'!O1302,'06A_Варіанти'!O$1,IF(O1311='06A_Варіанти'!P1302,'06A_Варіанти'!P$1,IF(O1311='06A_Варіанти'!Q1302,'06A_Варіанти'!Q$1,IF(O1311='06A_Варіанти'!R1302,'06A_Варіанти'!R$1,"НЕМАЄ МАРШРУТУ"))))))))))))))</f>
        <v>DIRECT</v>
      </c>
      <c r="G1311" s="2" t="str">
        <f t="shared" si="140"/>
        <v>БЕЗ ЗМІН</v>
      </c>
      <c r="H1311" s="2">
        <f>IF(G1311="НЕМАЄ МАРШРУТУ",0,O1311-'06A_Варіанти'!T1302)</f>
        <v>0</v>
      </c>
      <c r="I1311" s="2">
        <f>IFERROR(INDEX('04_Потоки'!$E:$E,MATCH(A1311,'04_Потоки'!$A:$A,0)),0)</f>
        <v>2.2389999999999999</v>
      </c>
      <c r="J1311" s="2">
        <f t="shared" si="141"/>
        <v>1</v>
      </c>
      <c r="K1311" s="2">
        <f>IF(C1311="РЦК макси",0,2*'06A_Варіанти'!T1302*J1311)</f>
        <v>625.79999999999995</v>
      </c>
      <c r="L1311" s="2">
        <f t="shared" si="142"/>
        <v>625.79999999999995</v>
      </c>
      <c r="M1311" s="2">
        <f t="shared" si="143"/>
        <v>0</v>
      </c>
      <c r="N1311" s="9">
        <f t="shared" si="144"/>
        <v>0</v>
      </c>
      <c r="O1311" s="2">
        <f>MIN(IF('07A_Конструктор'!$D$5="Так",'06A_Варіанти'!E1302,1E+99),IF('07A_Конструктор'!$D$6="Так",'06A_Варіанти'!F1302,1E+99),IF('07A_Конструктор'!$D$7="Так",'06A_Варіанти'!G1302,1E+99),IF('07A_Конструктор'!$D$8="Так",'06A_Варіанти'!H1302,1E+99),IF('07A_Конструктор'!$D$9="Так",'06A_Варіанти'!I1302,1E+99),IF('07A_Конструктор'!$D$10="Так",'06A_Варіанти'!J1302,1E+99),IF('07A_Конструктор'!$D$11="Так",'06A_Варіанти'!K1302,1E+99),IF('07A_Конструктор'!$D$12="Так",'06A_Варіанти'!L1302,1E+99),IF('07A_Конструктор'!$D$13="Так",'06A_Варіанти'!M1302,1E+99),IF('07A_Конструктор'!$D$14="Так",'06A_Варіанти'!N1302,1E+99),IF('07A_Конструктор'!$D$15="Так",'06A_Варіанти'!O1302,1E+99),IF('07A_Конструктор'!$D$16="Так",'06A_Варіанти'!P1302,1E+99),IF('07A_Конструктор'!$D$17="Так",'06A_Варіанти'!Q1302,1E+99),IF('06A_Варіанти'!R1302="",1E+99,'06A_Варіанти'!R1302))</f>
        <v>312.89999999999998</v>
      </c>
      <c r="P1311" s="2" t="str">
        <f t="shared" si="145"/>
        <v>5 т</v>
      </c>
      <c r="Q1311" s="2">
        <f t="shared" si="146"/>
        <v>14</v>
      </c>
      <c r="R1311" s="2">
        <f>IF(OR(C1311="РЦК макси",C1311="РЦЧ SKU"),"SKU-потік",IFERROR(VLOOKUP(D1311,'02_РЦ'!$A$3:$I$7,5,FALSE),0))</f>
        <v>500</v>
      </c>
      <c r="S1311" s="2" t="str">
        <f>IF(OR(C1311="РЦК макси",C1311="РЦЧ SKU"),"Не рахується в ліміт",IFERROR(VLOOKUP(D1311,'02_РЦ'!$A$3:$I$7,9,FALSE),"Немає РЦ"))</f>
        <v>В межах</v>
      </c>
    </row>
    <row r="1312" spans="1:19">
      <c r="A1312" s="2" t="str">
        <f>'06A_Варіанти'!A1303</f>
        <v>BASE_3364</v>
      </c>
      <c r="B1312" s="2" t="str">
        <f>'06A_Варіанти'!B1303</f>
        <v>TT_3364</v>
      </c>
      <c r="C1312" s="2" t="str">
        <f>'06A_Варіанти'!D1303</f>
        <v>Основний</v>
      </c>
      <c r="D1312" s="2" t="str">
        <f>'06A_Варіанти'!C1303</f>
        <v>РЦВ</v>
      </c>
      <c r="E1312" s="2" t="str">
        <f>'06A_Варіанти'!S1303</f>
        <v>DIRECT</v>
      </c>
      <c r="F1312" s="2" t="str">
        <f>IF(O1312='06A_Варіанти'!E1303,'06A_Варіанти'!E$1,IF(O1312='06A_Варіанти'!F1303,'06A_Варіанти'!F$1,IF(O1312='06A_Варіанти'!G1303,'06A_Варіанти'!G$1,IF(O1312='06A_Варіанти'!H1303,'06A_Варіанти'!H$1,IF(O1312='06A_Варіанти'!I1303,'06A_Варіанти'!I$1,IF(O1312='06A_Варіанти'!J1303,'06A_Варіанти'!J$1,IF(O1312='06A_Варіанти'!K1303,'06A_Варіанти'!K$1,IF(O1312='06A_Варіанти'!L1303,'06A_Варіанти'!L$1,IF(O1312='06A_Варіанти'!M1303,'06A_Варіанти'!M$1,IF(O1312='06A_Варіанти'!N1303,'06A_Варіанти'!N$1,IF(O1312='06A_Варіанти'!O1303,'06A_Варіанти'!O$1,IF(O1312='06A_Варіанти'!P1303,'06A_Варіанти'!P$1,IF(O1312='06A_Варіанти'!Q1303,'06A_Варіанти'!Q$1,IF(O1312='06A_Варіанти'!R1303,'06A_Варіанти'!R$1,"НЕМАЄ МАРШРУТУ"))))))))))))))</f>
        <v>DIRECT</v>
      </c>
      <c r="G1312" s="2" t="str">
        <f t="shared" si="140"/>
        <v>БЕЗ ЗМІН</v>
      </c>
      <c r="H1312" s="2">
        <f>IF(G1312="НЕМАЄ МАРШРУТУ",0,O1312-'06A_Варіанти'!T1303)</f>
        <v>0</v>
      </c>
      <c r="I1312" s="2">
        <f>IFERROR(INDEX('04_Потоки'!$E:$E,MATCH(A1312,'04_Потоки'!$A:$A,0)),0)</f>
        <v>2.2389999999999999</v>
      </c>
      <c r="J1312" s="2">
        <f t="shared" si="141"/>
        <v>1</v>
      </c>
      <c r="K1312" s="2">
        <f>IF(C1312="РЦК макси",0,2*'06A_Варіанти'!T1303*J1312)</f>
        <v>19.2</v>
      </c>
      <c r="L1312" s="2">
        <f t="shared" si="142"/>
        <v>19.2</v>
      </c>
      <c r="M1312" s="2">
        <f t="shared" si="143"/>
        <v>0</v>
      </c>
      <c r="N1312" s="9">
        <f t="shared" si="144"/>
        <v>0</v>
      </c>
      <c r="O1312" s="2">
        <f>MIN(IF('07A_Конструктор'!$D$5="Так",'06A_Варіанти'!E1303,1E+99),IF('07A_Конструктор'!$D$6="Так",'06A_Варіанти'!F1303,1E+99),IF('07A_Конструктор'!$D$7="Так",'06A_Варіанти'!G1303,1E+99),IF('07A_Конструктор'!$D$8="Так",'06A_Варіанти'!H1303,1E+99),IF('07A_Конструктор'!$D$9="Так",'06A_Варіанти'!I1303,1E+99),IF('07A_Конструктор'!$D$10="Так",'06A_Варіанти'!J1303,1E+99),IF('07A_Конструктор'!$D$11="Так",'06A_Варіанти'!K1303,1E+99),IF('07A_Конструктор'!$D$12="Так",'06A_Варіанти'!L1303,1E+99),IF('07A_Конструктор'!$D$13="Так",'06A_Варіанти'!M1303,1E+99),IF('07A_Конструктор'!$D$14="Так",'06A_Варіанти'!N1303,1E+99),IF('07A_Конструктор'!$D$15="Так",'06A_Варіанти'!O1303,1E+99),IF('07A_Конструктор'!$D$16="Так",'06A_Варіанти'!P1303,1E+99),IF('07A_Конструктор'!$D$17="Так",'06A_Варіанти'!Q1303,1E+99),IF('06A_Варіанти'!R1303="",1E+99,'06A_Варіанти'!R1303))</f>
        <v>9.6</v>
      </c>
      <c r="P1312" s="2" t="str">
        <f t="shared" si="145"/>
        <v>5 т</v>
      </c>
      <c r="Q1312" s="2">
        <f t="shared" si="146"/>
        <v>14</v>
      </c>
      <c r="R1312" s="2">
        <f>IF(OR(C1312="РЦК макси",C1312="РЦЧ SKU"),"SKU-потік",IFERROR(VLOOKUP(D1312,'02_РЦ'!$A$3:$I$7,5,FALSE),0))</f>
        <v>500</v>
      </c>
      <c r="S1312" s="2" t="str">
        <f>IF(OR(C1312="РЦК макси",C1312="РЦЧ SKU"),"Не рахується в ліміт",IFERROR(VLOOKUP(D1312,'02_РЦ'!$A$3:$I$7,9,FALSE),"Немає РЦ"))</f>
        <v>В межах</v>
      </c>
    </row>
    <row r="1313" spans="1:19">
      <c r="A1313" s="2" t="str">
        <f>'06A_Варіанти'!A1304</f>
        <v>BASE_3365</v>
      </c>
      <c r="B1313" s="2" t="str">
        <f>'06A_Варіанти'!B1304</f>
        <v>TT_3365</v>
      </c>
      <c r="C1313" s="2" t="str">
        <f>'06A_Варіанти'!D1304</f>
        <v>Основний</v>
      </c>
      <c r="D1313" s="2" t="str">
        <f>'06A_Варіанти'!C1304</f>
        <v>РЦВ</v>
      </c>
      <c r="E1313" s="2" t="str">
        <f>'06A_Варіанти'!S1304</f>
        <v>DIRECT</v>
      </c>
      <c r="F1313" s="2" t="str">
        <f>IF(O1313='06A_Варіанти'!E1304,'06A_Варіанти'!E$1,IF(O1313='06A_Варіанти'!F1304,'06A_Варіанти'!F$1,IF(O1313='06A_Варіанти'!G1304,'06A_Варіанти'!G$1,IF(O1313='06A_Варіанти'!H1304,'06A_Варіанти'!H$1,IF(O1313='06A_Варіанти'!I1304,'06A_Варіанти'!I$1,IF(O1313='06A_Варіанти'!J1304,'06A_Варіанти'!J$1,IF(O1313='06A_Варіанти'!K1304,'06A_Варіанти'!K$1,IF(O1313='06A_Варіанти'!L1304,'06A_Варіанти'!L$1,IF(O1313='06A_Варіанти'!M1304,'06A_Варіанти'!M$1,IF(O1313='06A_Варіанти'!N1304,'06A_Варіанти'!N$1,IF(O1313='06A_Варіанти'!O1304,'06A_Варіанти'!O$1,IF(O1313='06A_Варіанти'!P1304,'06A_Варіанти'!P$1,IF(O1313='06A_Варіанти'!Q1304,'06A_Варіанти'!Q$1,IF(O1313='06A_Варіанти'!R1304,'06A_Варіанти'!R$1,"НЕМАЄ МАРШРУТУ"))))))))))))))</f>
        <v>DIRECT</v>
      </c>
      <c r="G1313" s="2" t="str">
        <f t="shared" si="140"/>
        <v>БЕЗ ЗМІН</v>
      </c>
      <c r="H1313" s="2">
        <f>IF(G1313="НЕМАЄ МАРШРУТУ",0,O1313-'06A_Варіанти'!T1304)</f>
        <v>0</v>
      </c>
      <c r="I1313" s="2">
        <f>IFERROR(INDEX('04_Потоки'!$E:$E,MATCH(A1313,'04_Потоки'!$A:$A,0)),0)</f>
        <v>2.2389999999999999</v>
      </c>
      <c r="J1313" s="2">
        <f t="shared" si="141"/>
        <v>1</v>
      </c>
      <c r="K1313" s="2">
        <f>IF(C1313="РЦК макси",0,2*'06A_Варіанти'!T1304*J1313)</f>
        <v>360.8</v>
      </c>
      <c r="L1313" s="2">
        <f t="shared" si="142"/>
        <v>360.8</v>
      </c>
      <c r="M1313" s="2">
        <f t="shared" si="143"/>
        <v>0</v>
      </c>
      <c r="N1313" s="9">
        <f t="shared" si="144"/>
        <v>0</v>
      </c>
      <c r="O1313" s="2">
        <f>MIN(IF('07A_Конструктор'!$D$5="Так",'06A_Варіанти'!E1304,1E+99),IF('07A_Конструктор'!$D$6="Так",'06A_Варіанти'!F1304,1E+99),IF('07A_Конструктор'!$D$7="Так",'06A_Варіанти'!G1304,1E+99),IF('07A_Конструктор'!$D$8="Так",'06A_Варіанти'!H1304,1E+99),IF('07A_Конструктор'!$D$9="Так",'06A_Варіанти'!I1304,1E+99),IF('07A_Конструктор'!$D$10="Так",'06A_Варіанти'!J1304,1E+99),IF('07A_Конструктор'!$D$11="Так",'06A_Варіанти'!K1304,1E+99),IF('07A_Конструктор'!$D$12="Так",'06A_Варіанти'!L1304,1E+99),IF('07A_Конструктор'!$D$13="Так",'06A_Варіанти'!M1304,1E+99),IF('07A_Конструктор'!$D$14="Так",'06A_Варіанти'!N1304,1E+99),IF('07A_Конструктор'!$D$15="Так",'06A_Варіанти'!O1304,1E+99),IF('07A_Конструктор'!$D$16="Так",'06A_Варіанти'!P1304,1E+99),IF('07A_Конструктор'!$D$17="Так",'06A_Варіанти'!Q1304,1E+99),IF('06A_Варіанти'!R1304="",1E+99,'06A_Варіанти'!R1304))</f>
        <v>180.4</v>
      </c>
      <c r="P1313" s="2" t="str">
        <f t="shared" si="145"/>
        <v>5 т</v>
      </c>
      <c r="Q1313" s="2">
        <f t="shared" si="146"/>
        <v>14</v>
      </c>
      <c r="R1313" s="2">
        <f>IF(OR(C1313="РЦК макси",C1313="РЦЧ SKU"),"SKU-потік",IFERROR(VLOOKUP(D1313,'02_РЦ'!$A$3:$I$7,5,FALSE),0))</f>
        <v>500</v>
      </c>
      <c r="S1313" s="2" t="str">
        <f>IF(OR(C1313="РЦК макси",C1313="РЦЧ SKU"),"Не рахується в ліміт",IFERROR(VLOOKUP(D1313,'02_РЦ'!$A$3:$I$7,9,FALSE),"Немає РЦ"))</f>
        <v>В межах</v>
      </c>
    </row>
    <row r="1314" spans="1:19">
      <c r="A1314" s="2" t="str">
        <f>'06A_Варіанти'!A1305</f>
        <v>BASE_3367</v>
      </c>
      <c r="B1314" s="2" t="str">
        <f>'06A_Варіанти'!B1305</f>
        <v>TT_3367</v>
      </c>
      <c r="C1314" s="2" t="str">
        <f>'06A_Варіанти'!D1305</f>
        <v>Основний</v>
      </c>
      <c r="D1314" s="2" t="str">
        <f>'06A_Варіанти'!C1305</f>
        <v>РЦВ</v>
      </c>
      <c r="E1314" s="2" t="str">
        <f>'06A_Варіанти'!S1305</f>
        <v>DIRECT</v>
      </c>
      <c r="F1314" s="2" t="str">
        <f>IF(O1314='06A_Варіанти'!E1305,'06A_Варіанти'!E$1,IF(O1314='06A_Варіанти'!F1305,'06A_Варіанти'!F$1,IF(O1314='06A_Варіанти'!G1305,'06A_Варіанти'!G$1,IF(O1314='06A_Варіанти'!H1305,'06A_Варіанти'!H$1,IF(O1314='06A_Варіанти'!I1305,'06A_Варіанти'!I$1,IF(O1314='06A_Варіанти'!J1305,'06A_Варіанти'!J$1,IF(O1314='06A_Варіанти'!K1305,'06A_Варіанти'!K$1,IF(O1314='06A_Варіанти'!L1305,'06A_Варіанти'!L$1,IF(O1314='06A_Варіанти'!M1305,'06A_Варіанти'!M$1,IF(O1314='06A_Варіанти'!N1305,'06A_Варіанти'!N$1,IF(O1314='06A_Варіанти'!O1305,'06A_Варіанти'!O$1,IF(O1314='06A_Варіанти'!P1305,'06A_Варіанти'!P$1,IF(O1314='06A_Варіанти'!Q1305,'06A_Варіанти'!Q$1,IF(O1314='06A_Варіанти'!R1305,'06A_Варіанти'!R$1,"НЕМАЄ МАРШРУТУ"))))))))))))))</f>
        <v>DIRECT</v>
      </c>
      <c r="G1314" s="2" t="str">
        <f t="shared" si="140"/>
        <v>БЕЗ ЗМІН</v>
      </c>
      <c r="H1314" s="2">
        <f>IF(G1314="НЕМАЄ МАРШРУТУ",0,O1314-'06A_Варіанти'!T1305)</f>
        <v>0</v>
      </c>
      <c r="I1314" s="2">
        <f>IFERROR(INDEX('04_Потоки'!$E:$E,MATCH(A1314,'04_Потоки'!$A:$A,0)),0)</f>
        <v>2.2389999999999999</v>
      </c>
      <c r="J1314" s="2">
        <f t="shared" si="141"/>
        <v>1</v>
      </c>
      <c r="K1314" s="2">
        <f>IF(C1314="РЦК макси",0,2*'06A_Варіанти'!T1305*J1314)</f>
        <v>831.4</v>
      </c>
      <c r="L1314" s="2">
        <f t="shared" si="142"/>
        <v>831.4</v>
      </c>
      <c r="M1314" s="2">
        <f t="shared" si="143"/>
        <v>0</v>
      </c>
      <c r="N1314" s="9">
        <f t="shared" si="144"/>
        <v>0</v>
      </c>
      <c r="O1314" s="2">
        <f>MIN(IF('07A_Конструктор'!$D$5="Так",'06A_Варіанти'!E1305,1E+99),IF('07A_Конструктор'!$D$6="Так",'06A_Варіанти'!F1305,1E+99),IF('07A_Конструктор'!$D$7="Так",'06A_Варіанти'!G1305,1E+99),IF('07A_Конструктор'!$D$8="Так",'06A_Варіанти'!H1305,1E+99),IF('07A_Конструктор'!$D$9="Так",'06A_Варіанти'!I1305,1E+99),IF('07A_Конструктор'!$D$10="Так",'06A_Варіанти'!J1305,1E+99),IF('07A_Конструктор'!$D$11="Так",'06A_Варіанти'!K1305,1E+99),IF('07A_Конструктор'!$D$12="Так",'06A_Варіанти'!L1305,1E+99),IF('07A_Конструктор'!$D$13="Так",'06A_Варіанти'!M1305,1E+99),IF('07A_Конструктор'!$D$14="Так",'06A_Варіанти'!N1305,1E+99),IF('07A_Конструктор'!$D$15="Так",'06A_Варіанти'!O1305,1E+99),IF('07A_Конструктор'!$D$16="Так",'06A_Варіанти'!P1305,1E+99),IF('07A_Конструктор'!$D$17="Так",'06A_Варіанти'!Q1305,1E+99),IF('06A_Варіанти'!R1305="",1E+99,'06A_Варіанти'!R1305))</f>
        <v>415.7</v>
      </c>
      <c r="P1314" s="2" t="str">
        <f t="shared" si="145"/>
        <v>5 т</v>
      </c>
      <c r="Q1314" s="2">
        <f t="shared" si="146"/>
        <v>14</v>
      </c>
      <c r="R1314" s="2">
        <f>IF(OR(C1314="РЦК макси",C1314="РЦЧ SKU"),"SKU-потік",IFERROR(VLOOKUP(D1314,'02_РЦ'!$A$3:$I$7,5,FALSE),0))</f>
        <v>500</v>
      </c>
      <c r="S1314" s="2" t="str">
        <f>IF(OR(C1314="РЦК макси",C1314="РЦЧ SKU"),"Не рахується в ліміт",IFERROR(VLOOKUP(D1314,'02_РЦ'!$A$3:$I$7,9,FALSE),"Немає РЦ"))</f>
        <v>В межах</v>
      </c>
    </row>
    <row r="1315" spans="1:19">
      <c r="A1315" s="2" t="str">
        <f>'06A_Варіанти'!A1306</f>
        <v>BASE_3370</v>
      </c>
      <c r="B1315" s="2" t="str">
        <f>'06A_Варіанти'!B1306</f>
        <v>TT_3370</v>
      </c>
      <c r="C1315" s="2" t="str">
        <f>'06A_Варіанти'!D1306</f>
        <v>Основний</v>
      </c>
      <c r="D1315" s="2" t="str">
        <f>'06A_Варіанти'!C1306</f>
        <v>РЦВ</v>
      </c>
      <c r="E1315" s="2" t="str">
        <f>'06A_Варіанти'!S1306</f>
        <v>DIRECT</v>
      </c>
      <c r="F1315" s="2" t="str">
        <f>IF(O1315='06A_Варіанти'!E1306,'06A_Варіанти'!E$1,IF(O1315='06A_Варіанти'!F1306,'06A_Варіанти'!F$1,IF(O1315='06A_Варіанти'!G1306,'06A_Варіанти'!G$1,IF(O1315='06A_Варіанти'!H1306,'06A_Варіанти'!H$1,IF(O1315='06A_Варіанти'!I1306,'06A_Варіанти'!I$1,IF(O1315='06A_Варіанти'!J1306,'06A_Варіанти'!J$1,IF(O1315='06A_Варіанти'!K1306,'06A_Варіанти'!K$1,IF(O1315='06A_Варіанти'!L1306,'06A_Варіанти'!L$1,IF(O1315='06A_Варіанти'!M1306,'06A_Варіанти'!M$1,IF(O1315='06A_Варіанти'!N1306,'06A_Варіанти'!N$1,IF(O1315='06A_Варіанти'!O1306,'06A_Варіанти'!O$1,IF(O1315='06A_Варіанти'!P1306,'06A_Варіанти'!P$1,IF(O1315='06A_Варіанти'!Q1306,'06A_Варіанти'!Q$1,IF(O1315='06A_Варіанти'!R1306,'06A_Варіанти'!R$1,"НЕМАЄ МАРШРУТУ"))))))))))))))</f>
        <v>DIRECT</v>
      </c>
      <c r="G1315" s="2" t="str">
        <f t="shared" si="140"/>
        <v>БЕЗ ЗМІН</v>
      </c>
      <c r="H1315" s="2">
        <f>IF(G1315="НЕМАЄ МАРШРУТУ",0,O1315-'06A_Варіанти'!T1306)</f>
        <v>0</v>
      </c>
      <c r="I1315" s="2">
        <f>IFERROR(INDEX('04_Потоки'!$E:$E,MATCH(A1315,'04_Потоки'!$A:$A,0)),0)</f>
        <v>2.2389999999999999</v>
      </c>
      <c r="J1315" s="2">
        <f t="shared" si="141"/>
        <v>1</v>
      </c>
      <c r="K1315" s="2">
        <f>IF(C1315="РЦК макси",0,2*'06A_Варіанти'!T1306*J1315)</f>
        <v>847.4</v>
      </c>
      <c r="L1315" s="2">
        <f t="shared" si="142"/>
        <v>847.4</v>
      </c>
      <c r="M1315" s="2">
        <f t="shared" si="143"/>
        <v>0</v>
      </c>
      <c r="N1315" s="9">
        <f t="shared" si="144"/>
        <v>0</v>
      </c>
      <c r="O1315" s="2">
        <f>MIN(IF('07A_Конструктор'!$D$5="Так",'06A_Варіанти'!E1306,1E+99),IF('07A_Конструктор'!$D$6="Так",'06A_Варіанти'!F1306,1E+99),IF('07A_Конструктор'!$D$7="Так",'06A_Варіанти'!G1306,1E+99),IF('07A_Конструктор'!$D$8="Так",'06A_Варіанти'!H1306,1E+99),IF('07A_Конструктор'!$D$9="Так",'06A_Варіанти'!I1306,1E+99),IF('07A_Конструктор'!$D$10="Так",'06A_Варіанти'!J1306,1E+99),IF('07A_Конструктор'!$D$11="Так",'06A_Варіанти'!K1306,1E+99),IF('07A_Конструктор'!$D$12="Так",'06A_Варіанти'!L1306,1E+99),IF('07A_Конструктор'!$D$13="Так",'06A_Варіанти'!M1306,1E+99),IF('07A_Конструктор'!$D$14="Так",'06A_Варіанти'!N1306,1E+99),IF('07A_Конструктор'!$D$15="Так",'06A_Варіанти'!O1306,1E+99),IF('07A_Конструктор'!$D$16="Так",'06A_Варіанти'!P1306,1E+99),IF('07A_Конструктор'!$D$17="Так",'06A_Варіанти'!Q1306,1E+99),IF('06A_Варіанти'!R1306="",1E+99,'06A_Варіанти'!R1306))</f>
        <v>423.7</v>
      </c>
      <c r="P1315" s="2" t="str">
        <f t="shared" si="145"/>
        <v>5 т</v>
      </c>
      <c r="Q1315" s="2">
        <f t="shared" si="146"/>
        <v>14</v>
      </c>
      <c r="R1315" s="2">
        <f>IF(OR(C1315="РЦК макси",C1315="РЦЧ SKU"),"SKU-потік",IFERROR(VLOOKUP(D1315,'02_РЦ'!$A$3:$I$7,5,FALSE),0))</f>
        <v>500</v>
      </c>
      <c r="S1315" s="2" t="str">
        <f>IF(OR(C1315="РЦК макси",C1315="РЦЧ SKU"),"Не рахується в ліміт",IFERROR(VLOOKUP(D1315,'02_РЦ'!$A$3:$I$7,9,FALSE),"Немає РЦ"))</f>
        <v>В межах</v>
      </c>
    </row>
    <row r="1316" spans="1:19">
      <c r="A1316" s="2" t="str">
        <f>'06A_Варіанти'!A1307</f>
        <v>BASE_3371</v>
      </c>
      <c r="B1316" s="2" t="str">
        <f>'06A_Варіанти'!B1307</f>
        <v>TT_3371</v>
      </c>
      <c r="C1316" s="2" t="str">
        <f>'06A_Варіанти'!D1307</f>
        <v>Основний</v>
      </c>
      <c r="D1316" s="2" t="str">
        <f>'06A_Варіанти'!C1307</f>
        <v>РЦВ</v>
      </c>
      <c r="E1316" s="2" t="str">
        <f>'06A_Варіанти'!S1307</f>
        <v>DIRECT</v>
      </c>
      <c r="F1316" s="2" t="str">
        <f>IF(O1316='06A_Варіанти'!E1307,'06A_Варіанти'!E$1,IF(O1316='06A_Варіанти'!F1307,'06A_Варіанти'!F$1,IF(O1316='06A_Варіанти'!G1307,'06A_Варіанти'!G$1,IF(O1316='06A_Варіанти'!H1307,'06A_Варіанти'!H$1,IF(O1316='06A_Варіанти'!I1307,'06A_Варіанти'!I$1,IF(O1316='06A_Варіанти'!J1307,'06A_Варіанти'!J$1,IF(O1316='06A_Варіанти'!K1307,'06A_Варіанти'!K$1,IF(O1316='06A_Варіанти'!L1307,'06A_Варіанти'!L$1,IF(O1316='06A_Варіанти'!M1307,'06A_Варіанти'!M$1,IF(O1316='06A_Варіанти'!N1307,'06A_Варіанти'!N$1,IF(O1316='06A_Варіанти'!O1307,'06A_Варіанти'!O$1,IF(O1316='06A_Варіанти'!P1307,'06A_Варіанти'!P$1,IF(O1316='06A_Варіанти'!Q1307,'06A_Варіанти'!Q$1,IF(O1316='06A_Варіанти'!R1307,'06A_Варіанти'!R$1,"НЕМАЄ МАРШРУТУ"))))))))))))))</f>
        <v>DIRECT</v>
      </c>
      <c r="G1316" s="2" t="str">
        <f t="shared" si="140"/>
        <v>БЕЗ ЗМІН</v>
      </c>
      <c r="H1316" s="2">
        <f>IF(G1316="НЕМАЄ МАРШРУТУ",0,O1316-'06A_Варіанти'!T1307)</f>
        <v>0</v>
      </c>
      <c r="I1316" s="2">
        <f>IFERROR(INDEX('04_Потоки'!$E:$E,MATCH(A1316,'04_Потоки'!$A:$A,0)),0)</f>
        <v>2.2389999999999999</v>
      </c>
      <c r="J1316" s="2">
        <f t="shared" si="141"/>
        <v>1</v>
      </c>
      <c r="K1316" s="2">
        <f>IF(C1316="РЦК макси",0,2*'06A_Варіанти'!T1307*J1316)</f>
        <v>444.2</v>
      </c>
      <c r="L1316" s="2">
        <f t="shared" si="142"/>
        <v>444.2</v>
      </c>
      <c r="M1316" s="2">
        <f t="shared" si="143"/>
        <v>0</v>
      </c>
      <c r="N1316" s="9">
        <f t="shared" si="144"/>
        <v>0</v>
      </c>
      <c r="O1316" s="2">
        <f>MIN(IF('07A_Конструктор'!$D$5="Так",'06A_Варіанти'!E1307,1E+99),IF('07A_Конструктор'!$D$6="Так",'06A_Варіанти'!F1307,1E+99),IF('07A_Конструктор'!$D$7="Так",'06A_Варіанти'!G1307,1E+99),IF('07A_Конструктор'!$D$8="Так",'06A_Варіанти'!H1307,1E+99),IF('07A_Конструктор'!$D$9="Так",'06A_Варіанти'!I1307,1E+99),IF('07A_Конструктор'!$D$10="Так",'06A_Варіанти'!J1307,1E+99),IF('07A_Конструктор'!$D$11="Так",'06A_Варіанти'!K1307,1E+99),IF('07A_Конструктор'!$D$12="Так",'06A_Варіанти'!L1307,1E+99),IF('07A_Конструктор'!$D$13="Так",'06A_Варіанти'!M1307,1E+99),IF('07A_Конструктор'!$D$14="Так",'06A_Варіанти'!N1307,1E+99),IF('07A_Конструктор'!$D$15="Так",'06A_Варіанти'!O1307,1E+99),IF('07A_Конструктор'!$D$16="Так",'06A_Варіанти'!P1307,1E+99),IF('07A_Конструктор'!$D$17="Так",'06A_Варіанти'!Q1307,1E+99),IF('06A_Варіанти'!R1307="",1E+99,'06A_Варіанти'!R1307))</f>
        <v>222.1</v>
      </c>
      <c r="P1316" s="2" t="str">
        <f t="shared" si="145"/>
        <v>5 т</v>
      </c>
      <c r="Q1316" s="2">
        <f t="shared" si="146"/>
        <v>14</v>
      </c>
      <c r="R1316" s="2">
        <f>IF(OR(C1316="РЦК макси",C1316="РЦЧ SKU"),"SKU-потік",IFERROR(VLOOKUP(D1316,'02_РЦ'!$A$3:$I$7,5,FALSE),0))</f>
        <v>500</v>
      </c>
      <c r="S1316" s="2" t="str">
        <f>IF(OR(C1316="РЦК макси",C1316="РЦЧ SKU"),"Не рахується в ліміт",IFERROR(VLOOKUP(D1316,'02_РЦ'!$A$3:$I$7,9,FALSE),"Немає РЦ"))</f>
        <v>В межах</v>
      </c>
    </row>
    <row r="1317" spans="1:19">
      <c r="A1317" s="2" t="str">
        <f>'06A_Варіанти'!A1308</f>
        <v>BASE_3380</v>
      </c>
      <c r="B1317" s="2" t="str">
        <f>'06A_Варіанти'!B1308</f>
        <v>TT_3380</v>
      </c>
      <c r="C1317" s="2" t="str">
        <f>'06A_Варіанти'!D1308</f>
        <v>Основний</v>
      </c>
      <c r="D1317" s="2" t="str">
        <f>'06A_Варіанти'!C1308</f>
        <v>РЦВ</v>
      </c>
      <c r="E1317" s="2" t="str">
        <f>'06A_Варіанти'!S1308</f>
        <v>DIRECT</v>
      </c>
      <c r="F1317" s="2" t="str">
        <f>IF(O1317='06A_Варіанти'!E1308,'06A_Варіанти'!E$1,IF(O1317='06A_Варіанти'!F1308,'06A_Варіанти'!F$1,IF(O1317='06A_Варіанти'!G1308,'06A_Варіанти'!G$1,IF(O1317='06A_Варіанти'!H1308,'06A_Варіанти'!H$1,IF(O1317='06A_Варіанти'!I1308,'06A_Варіанти'!I$1,IF(O1317='06A_Варіанти'!J1308,'06A_Варіанти'!J$1,IF(O1317='06A_Варіанти'!K1308,'06A_Варіанти'!K$1,IF(O1317='06A_Варіанти'!L1308,'06A_Варіанти'!L$1,IF(O1317='06A_Варіанти'!M1308,'06A_Варіанти'!M$1,IF(O1317='06A_Варіанти'!N1308,'06A_Варіанти'!N$1,IF(O1317='06A_Варіанти'!O1308,'06A_Варіанти'!O$1,IF(O1317='06A_Варіанти'!P1308,'06A_Варіанти'!P$1,IF(O1317='06A_Варіанти'!Q1308,'06A_Варіанти'!Q$1,IF(O1317='06A_Варіанти'!R1308,'06A_Варіанти'!R$1,"НЕМАЄ МАРШРУТУ"))))))))))))))</f>
        <v>DIRECT</v>
      </c>
      <c r="G1317" s="2" t="str">
        <f t="shared" si="140"/>
        <v>БЕЗ ЗМІН</v>
      </c>
      <c r="H1317" s="2">
        <f>IF(G1317="НЕМАЄ МАРШРУТУ",0,O1317-'06A_Варіанти'!T1308)</f>
        <v>0</v>
      </c>
      <c r="I1317" s="2">
        <f>IFERROR(INDEX('04_Потоки'!$E:$E,MATCH(A1317,'04_Потоки'!$A:$A,0)),0)</f>
        <v>2.2389999999999999</v>
      </c>
      <c r="J1317" s="2">
        <f t="shared" si="141"/>
        <v>1</v>
      </c>
      <c r="K1317" s="2">
        <f>IF(C1317="РЦК макси",0,2*'06A_Варіанти'!T1308*J1317)</f>
        <v>689.8</v>
      </c>
      <c r="L1317" s="2">
        <f t="shared" si="142"/>
        <v>689.8</v>
      </c>
      <c r="M1317" s="2">
        <f t="shared" si="143"/>
        <v>0</v>
      </c>
      <c r="N1317" s="9">
        <f t="shared" si="144"/>
        <v>0</v>
      </c>
      <c r="O1317" s="2">
        <f>MIN(IF('07A_Конструктор'!$D$5="Так",'06A_Варіанти'!E1308,1E+99),IF('07A_Конструктор'!$D$6="Так",'06A_Варіанти'!F1308,1E+99),IF('07A_Конструктор'!$D$7="Так",'06A_Варіанти'!G1308,1E+99),IF('07A_Конструктор'!$D$8="Так",'06A_Варіанти'!H1308,1E+99),IF('07A_Конструктор'!$D$9="Так",'06A_Варіанти'!I1308,1E+99),IF('07A_Конструктор'!$D$10="Так",'06A_Варіанти'!J1308,1E+99),IF('07A_Конструктор'!$D$11="Так",'06A_Варіанти'!K1308,1E+99),IF('07A_Конструктор'!$D$12="Так",'06A_Варіанти'!L1308,1E+99),IF('07A_Конструктор'!$D$13="Так",'06A_Варіанти'!M1308,1E+99),IF('07A_Конструктор'!$D$14="Так",'06A_Варіанти'!N1308,1E+99),IF('07A_Конструктор'!$D$15="Так",'06A_Варіанти'!O1308,1E+99),IF('07A_Конструктор'!$D$16="Так",'06A_Варіанти'!P1308,1E+99),IF('07A_Конструктор'!$D$17="Так",'06A_Варіанти'!Q1308,1E+99),IF('06A_Варіанти'!R1308="",1E+99,'06A_Варіанти'!R1308))</f>
        <v>344.9</v>
      </c>
      <c r="P1317" s="2" t="str">
        <f t="shared" si="145"/>
        <v>5 т</v>
      </c>
      <c r="Q1317" s="2">
        <f t="shared" si="146"/>
        <v>14</v>
      </c>
      <c r="R1317" s="2">
        <f>IF(OR(C1317="РЦК макси",C1317="РЦЧ SKU"),"SKU-потік",IFERROR(VLOOKUP(D1317,'02_РЦ'!$A$3:$I$7,5,FALSE),0))</f>
        <v>500</v>
      </c>
      <c r="S1317" s="2" t="str">
        <f>IF(OR(C1317="РЦК макси",C1317="РЦЧ SKU"),"Не рахується в ліміт",IFERROR(VLOOKUP(D1317,'02_РЦ'!$A$3:$I$7,9,FALSE),"Немає РЦ"))</f>
        <v>В межах</v>
      </c>
    </row>
    <row r="1318" spans="1:19">
      <c r="A1318" s="2" t="str">
        <f>'06A_Варіанти'!A1309</f>
        <v>BASE_3393</v>
      </c>
      <c r="B1318" s="2" t="str">
        <f>'06A_Варіанти'!B1309</f>
        <v>TT_3393</v>
      </c>
      <c r="C1318" s="2" t="str">
        <f>'06A_Варіанти'!D1309</f>
        <v>Основний</v>
      </c>
      <c r="D1318" s="2" t="str">
        <f>'06A_Варіанти'!C1309</f>
        <v>РЦВ</v>
      </c>
      <c r="E1318" s="2" t="str">
        <f>'06A_Варіанти'!S1309</f>
        <v>DIRECT</v>
      </c>
      <c r="F1318" s="2" t="str">
        <f>IF(O1318='06A_Варіанти'!E1309,'06A_Варіанти'!E$1,IF(O1318='06A_Варіанти'!F1309,'06A_Варіанти'!F$1,IF(O1318='06A_Варіанти'!G1309,'06A_Варіанти'!G$1,IF(O1318='06A_Варіанти'!H1309,'06A_Варіанти'!H$1,IF(O1318='06A_Варіанти'!I1309,'06A_Варіанти'!I$1,IF(O1318='06A_Варіанти'!J1309,'06A_Варіанти'!J$1,IF(O1318='06A_Варіанти'!K1309,'06A_Варіанти'!K$1,IF(O1318='06A_Варіанти'!L1309,'06A_Варіанти'!L$1,IF(O1318='06A_Варіанти'!M1309,'06A_Варіанти'!M$1,IF(O1318='06A_Варіанти'!N1309,'06A_Варіанти'!N$1,IF(O1318='06A_Варіанти'!O1309,'06A_Варіанти'!O$1,IF(O1318='06A_Варіанти'!P1309,'06A_Варіанти'!P$1,IF(O1318='06A_Варіанти'!Q1309,'06A_Варіанти'!Q$1,IF(O1318='06A_Варіанти'!R1309,'06A_Варіанти'!R$1,"НЕМАЄ МАРШРУТУ"))))))))))))))</f>
        <v>DIRECT</v>
      </c>
      <c r="G1318" s="2" t="str">
        <f t="shared" si="140"/>
        <v>БЕЗ ЗМІН</v>
      </c>
      <c r="H1318" s="2">
        <f>IF(G1318="НЕМАЄ МАРШРУТУ",0,O1318-'06A_Варіанти'!T1309)</f>
        <v>0</v>
      </c>
      <c r="I1318" s="2">
        <f>IFERROR(INDEX('04_Потоки'!$E:$E,MATCH(A1318,'04_Потоки'!$A:$A,0)),0)</f>
        <v>2.2389999999999999</v>
      </c>
      <c r="J1318" s="2">
        <f t="shared" si="141"/>
        <v>1</v>
      </c>
      <c r="K1318" s="2">
        <f>IF(C1318="РЦК макси",0,2*'06A_Варіанти'!T1309*J1318)</f>
        <v>622.79999999999995</v>
      </c>
      <c r="L1318" s="2">
        <f t="shared" si="142"/>
        <v>622.79999999999995</v>
      </c>
      <c r="M1318" s="2">
        <f t="shared" si="143"/>
        <v>0</v>
      </c>
      <c r="N1318" s="9">
        <f t="shared" si="144"/>
        <v>0</v>
      </c>
      <c r="O1318" s="2">
        <f>MIN(IF('07A_Конструктор'!$D$5="Так",'06A_Варіанти'!E1309,1E+99),IF('07A_Конструктор'!$D$6="Так",'06A_Варіанти'!F1309,1E+99),IF('07A_Конструктор'!$D$7="Так",'06A_Варіанти'!G1309,1E+99),IF('07A_Конструктор'!$D$8="Так",'06A_Варіанти'!H1309,1E+99),IF('07A_Конструктор'!$D$9="Так",'06A_Варіанти'!I1309,1E+99),IF('07A_Конструктор'!$D$10="Так",'06A_Варіанти'!J1309,1E+99),IF('07A_Конструктор'!$D$11="Так",'06A_Варіанти'!K1309,1E+99),IF('07A_Конструктор'!$D$12="Так",'06A_Варіанти'!L1309,1E+99),IF('07A_Конструктор'!$D$13="Так",'06A_Варіанти'!M1309,1E+99),IF('07A_Конструктор'!$D$14="Так",'06A_Варіанти'!N1309,1E+99),IF('07A_Конструктор'!$D$15="Так",'06A_Варіанти'!O1309,1E+99),IF('07A_Конструктор'!$D$16="Так",'06A_Варіанти'!P1309,1E+99),IF('07A_Конструктор'!$D$17="Так",'06A_Варіанти'!Q1309,1E+99),IF('06A_Варіанти'!R1309="",1E+99,'06A_Варіанти'!R1309))</f>
        <v>311.39999999999998</v>
      </c>
      <c r="P1318" s="2" t="str">
        <f t="shared" si="145"/>
        <v>5 т</v>
      </c>
      <c r="Q1318" s="2">
        <f t="shared" si="146"/>
        <v>14</v>
      </c>
      <c r="R1318" s="2">
        <f>IF(OR(C1318="РЦК макси",C1318="РЦЧ SKU"),"SKU-потік",IFERROR(VLOOKUP(D1318,'02_РЦ'!$A$3:$I$7,5,FALSE),0))</f>
        <v>500</v>
      </c>
      <c r="S1318" s="2" t="str">
        <f>IF(OR(C1318="РЦК макси",C1318="РЦЧ SKU"),"Не рахується в ліміт",IFERROR(VLOOKUP(D1318,'02_РЦ'!$A$3:$I$7,9,FALSE),"Немає РЦ"))</f>
        <v>В межах</v>
      </c>
    </row>
    <row r="1319" spans="1:19">
      <c r="A1319" s="2" t="str">
        <f>'06A_Варіанти'!A1310</f>
        <v>BASE_3396</v>
      </c>
      <c r="B1319" s="2" t="str">
        <f>'06A_Варіанти'!B1310</f>
        <v>TT_3396</v>
      </c>
      <c r="C1319" s="2" t="str">
        <f>'06A_Варіанти'!D1310</f>
        <v>Основний</v>
      </c>
      <c r="D1319" s="2" t="str">
        <f>'06A_Варіанти'!C1310</f>
        <v>РЦВ</v>
      </c>
      <c r="E1319" s="2" t="str">
        <f>'06A_Варіанти'!S1310</f>
        <v>DIRECT</v>
      </c>
      <c r="F1319" s="2" t="str">
        <f>IF(O1319='06A_Варіанти'!E1310,'06A_Варіанти'!E$1,IF(O1319='06A_Варіанти'!F1310,'06A_Варіанти'!F$1,IF(O1319='06A_Варіанти'!G1310,'06A_Варіанти'!G$1,IF(O1319='06A_Варіанти'!H1310,'06A_Варіанти'!H$1,IF(O1319='06A_Варіанти'!I1310,'06A_Варіанти'!I$1,IF(O1319='06A_Варіанти'!J1310,'06A_Варіанти'!J$1,IF(O1319='06A_Варіанти'!K1310,'06A_Варіанти'!K$1,IF(O1319='06A_Варіанти'!L1310,'06A_Варіанти'!L$1,IF(O1319='06A_Варіанти'!M1310,'06A_Варіанти'!M$1,IF(O1319='06A_Варіанти'!N1310,'06A_Варіанти'!N$1,IF(O1319='06A_Варіанти'!O1310,'06A_Варіанти'!O$1,IF(O1319='06A_Варіанти'!P1310,'06A_Варіанти'!P$1,IF(O1319='06A_Варіанти'!Q1310,'06A_Варіанти'!Q$1,IF(O1319='06A_Варіанти'!R1310,'06A_Варіанти'!R$1,"НЕМАЄ МАРШРУТУ"))))))))))))))</f>
        <v>DIRECT</v>
      </c>
      <c r="G1319" s="2" t="str">
        <f t="shared" si="140"/>
        <v>БЕЗ ЗМІН</v>
      </c>
      <c r="H1319" s="2">
        <f>IF(G1319="НЕМАЄ МАРШРУТУ",0,O1319-'06A_Варіанти'!T1310)</f>
        <v>0</v>
      </c>
      <c r="I1319" s="2">
        <f>IFERROR(INDEX('04_Потоки'!$E:$E,MATCH(A1319,'04_Потоки'!$A:$A,0)),0)</f>
        <v>2.2389999999999999</v>
      </c>
      <c r="J1319" s="2">
        <f t="shared" si="141"/>
        <v>1</v>
      </c>
      <c r="K1319" s="2">
        <f>IF(C1319="РЦК макси",0,2*'06A_Варіанти'!T1310*J1319)</f>
        <v>847.8</v>
      </c>
      <c r="L1319" s="2">
        <f t="shared" si="142"/>
        <v>847.8</v>
      </c>
      <c r="M1319" s="2">
        <f t="shared" si="143"/>
        <v>0</v>
      </c>
      <c r="N1319" s="9">
        <f t="shared" si="144"/>
        <v>0</v>
      </c>
      <c r="O1319" s="2">
        <f>MIN(IF('07A_Конструктор'!$D$5="Так",'06A_Варіанти'!E1310,1E+99),IF('07A_Конструктор'!$D$6="Так",'06A_Варіанти'!F1310,1E+99),IF('07A_Конструктор'!$D$7="Так",'06A_Варіанти'!G1310,1E+99),IF('07A_Конструктор'!$D$8="Так",'06A_Варіанти'!H1310,1E+99),IF('07A_Конструктор'!$D$9="Так",'06A_Варіанти'!I1310,1E+99),IF('07A_Конструктор'!$D$10="Так",'06A_Варіанти'!J1310,1E+99),IF('07A_Конструктор'!$D$11="Так",'06A_Варіанти'!K1310,1E+99),IF('07A_Конструктор'!$D$12="Так",'06A_Варіанти'!L1310,1E+99),IF('07A_Конструктор'!$D$13="Так",'06A_Варіанти'!M1310,1E+99),IF('07A_Конструктор'!$D$14="Так",'06A_Варіанти'!N1310,1E+99),IF('07A_Конструктор'!$D$15="Так",'06A_Варіанти'!O1310,1E+99),IF('07A_Конструктор'!$D$16="Так",'06A_Варіанти'!P1310,1E+99),IF('07A_Конструктор'!$D$17="Так",'06A_Варіанти'!Q1310,1E+99),IF('06A_Варіанти'!R1310="",1E+99,'06A_Варіанти'!R1310))</f>
        <v>423.9</v>
      </c>
      <c r="P1319" s="2" t="str">
        <f t="shared" si="145"/>
        <v>5 т</v>
      </c>
      <c r="Q1319" s="2">
        <f t="shared" si="146"/>
        <v>14</v>
      </c>
      <c r="R1319" s="2">
        <f>IF(OR(C1319="РЦК макси",C1319="РЦЧ SKU"),"SKU-потік",IFERROR(VLOOKUP(D1319,'02_РЦ'!$A$3:$I$7,5,FALSE),0))</f>
        <v>500</v>
      </c>
      <c r="S1319" s="2" t="str">
        <f>IF(OR(C1319="РЦК макси",C1319="РЦЧ SKU"),"Не рахується в ліміт",IFERROR(VLOOKUP(D1319,'02_РЦ'!$A$3:$I$7,9,FALSE),"Немає РЦ"))</f>
        <v>В межах</v>
      </c>
    </row>
    <row r="1320" spans="1:19">
      <c r="A1320" s="2" t="str">
        <f>'06A_Варіанти'!A1311</f>
        <v>BASE_3395</v>
      </c>
      <c r="B1320" s="2" t="str">
        <f>'06A_Варіанти'!B1311</f>
        <v>TT_3395</v>
      </c>
      <c r="C1320" s="2" t="str">
        <f>'06A_Варіанти'!D1311</f>
        <v>Основний</v>
      </c>
      <c r="D1320" s="2" t="str">
        <f>'06A_Варіанти'!C1311</f>
        <v>РЦВ</v>
      </c>
      <c r="E1320" s="2" t="str">
        <f>'06A_Варіанти'!S1311</f>
        <v>DIRECT</v>
      </c>
      <c r="F1320" s="2" t="str">
        <f>IF(O1320='06A_Варіанти'!E1311,'06A_Варіанти'!E$1,IF(O1320='06A_Варіанти'!F1311,'06A_Варіанти'!F$1,IF(O1320='06A_Варіанти'!G1311,'06A_Варіанти'!G$1,IF(O1320='06A_Варіанти'!H1311,'06A_Варіанти'!H$1,IF(O1320='06A_Варіанти'!I1311,'06A_Варіанти'!I$1,IF(O1320='06A_Варіанти'!J1311,'06A_Варіанти'!J$1,IF(O1320='06A_Варіанти'!K1311,'06A_Варіанти'!K$1,IF(O1320='06A_Варіанти'!L1311,'06A_Варіанти'!L$1,IF(O1320='06A_Варіанти'!M1311,'06A_Варіанти'!M$1,IF(O1320='06A_Варіанти'!N1311,'06A_Варіанти'!N$1,IF(O1320='06A_Варіанти'!O1311,'06A_Варіанти'!O$1,IF(O1320='06A_Варіанти'!P1311,'06A_Варіанти'!P$1,IF(O1320='06A_Варіанти'!Q1311,'06A_Варіанти'!Q$1,IF(O1320='06A_Варіанти'!R1311,'06A_Варіанти'!R$1,"НЕМАЄ МАРШРУТУ"))))))))))))))</f>
        <v>DIRECT</v>
      </c>
      <c r="G1320" s="2" t="str">
        <f t="shared" si="140"/>
        <v>БЕЗ ЗМІН</v>
      </c>
      <c r="H1320" s="2">
        <f>IF(G1320="НЕМАЄ МАРШРУТУ",0,O1320-'06A_Варіанти'!T1311)</f>
        <v>0</v>
      </c>
      <c r="I1320" s="2">
        <f>IFERROR(INDEX('04_Потоки'!$E:$E,MATCH(A1320,'04_Потоки'!$A:$A,0)),0)</f>
        <v>2.2389999999999999</v>
      </c>
      <c r="J1320" s="2">
        <f t="shared" si="141"/>
        <v>1</v>
      </c>
      <c r="K1320" s="2">
        <f>IF(C1320="РЦК макси",0,2*'06A_Варіанти'!T1311*J1320)</f>
        <v>480.4</v>
      </c>
      <c r="L1320" s="2">
        <f t="shared" si="142"/>
        <v>480.4</v>
      </c>
      <c r="M1320" s="2">
        <f t="shared" si="143"/>
        <v>0</v>
      </c>
      <c r="N1320" s="9">
        <f t="shared" si="144"/>
        <v>0</v>
      </c>
      <c r="O1320" s="2">
        <f>MIN(IF('07A_Конструктор'!$D$5="Так",'06A_Варіанти'!E1311,1E+99),IF('07A_Конструктор'!$D$6="Так",'06A_Варіанти'!F1311,1E+99),IF('07A_Конструктор'!$D$7="Так",'06A_Варіанти'!G1311,1E+99),IF('07A_Конструктор'!$D$8="Так",'06A_Варіанти'!H1311,1E+99),IF('07A_Конструктор'!$D$9="Так",'06A_Варіанти'!I1311,1E+99),IF('07A_Конструктор'!$D$10="Так",'06A_Варіанти'!J1311,1E+99),IF('07A_Конструктор'!$D$11="Так",'06A_Варіанти'!K1311,1E+99),IF('07A_Конструктор'!$D$12="Так",'06A_Варіанти'!L1311,1E+99),IF('07A_Конструктор'!$D$13="Так",'06A_Варіанти'!M1311,1E+99),IF('07A_Конструктор'!$D$14="Так",'06A_Варіанти'!N1311,1E+99),IF('07A_Конструктор'!$D$15="Так",'06A_Варіанти'!O1311,1E+99),IF('07A_Конструктор'!$D$16="Так",'06A_Варіанти'!P1311,1E+99),IF('07A_Конструктор'!$D$17="Так",'06A_Варіанти'!Q1311,1E+99),IF('06A_Варіанти'!R1311="",1E+99,'06A_Варіанти'!R1311))</f>
        <v>240.2</v>
      </c>
      <c r="P1320" s="2" t="str">
        <f t="shared" si="145"/>
        <v>5 т</v>
      </c>
      <c r="Q1320" s="2">
        <f t="shared" si="146"/>
        <v>14</v>
      </c>
      <c r="R1320" s="2">
        <f>IF(OR(C1320="РЦК макси",C1320="РЦЧ SKU"),"SKU-потік",IFERROR(VLOOKUP(D1320,'02_РЦ'!$A$3:$I$7,5,FALSE),0))</f>
        <v>500</v>
      </c>
      <c r="S1320" s="2" t="str">
        <f>IF(OR(C1320="РЦК макси",C1320="РЦЧ SKU"),"Не рахується в ліміт",IFERROR(VLOOKUP(D1320,'02_РЦ'!$A$3:$I$7,9,FALSE),"Немає РЦ"))</f>
        <v>В межах</v>
      </c>
    </row>
    <row r="1321" spans="1:19">
      <c r="A1321" s="2" t="str">
        <f>'06A_Варіанти'!A1312</f>
        <v>BASE_3406</v>
      </c>
      <c r="B1321" s="2" t="str">
        <f>'06A_Варіанти'!B1312</f>
        <v>TT_3406</v>
      </c>
      <c r="C1321" s="2" t="str">
        <f>'06A_Варіанти'!D1312</f>
        <v>Основний</v>
      </c>
      <c r="D1321" s="2" t="str">
        <f>'06A_Варіанти'!C1312</f>
        <v>РЦВ</v>
      </c>
      <c r="E1321" s="2" t="str">
        <f>'06A_Варіанти'!S1312</f>
        <v>DIRECT</v>
      </c>
      <c r="F1321" s="2" t="str">
        <f>IF(O1321='06A_Варіанти'!E1312,'06A_Варіанти'!E$1,IF(O1321='06A_Варіанти'!F1312,'06A_Варіанти'!F$1,IF(O1321='06A_Варіанти'!G1312,'06A_Варіанти'!G$1,IF(O1321='06A_Варіанти'!H1312,'06A_Варіанти'!H$1,IF(O1321='06A_Варіанти'!I1312,'06A_Варіанти'!I$1,IF(O1321='06A_Варіанти'!J1312,'06A_Варіанти'!J$1,IF(O1321='06A_Варіанти'!K1312,'06A_Варіанти'!K$1,IF(O1321='06A_Варіанти'!L1312,'06A_Варіанти'!L$1,IF(O1321='06A_Варіанти'!M1312,'06A_Варіанти'!M$1,IF(O1321='06A_Варіанти'!N1312,'06A_Варіанти'!N$1,IF(O1321='06A_Варіанти'!O1312,'06A_Варіанти'!O$1,IF(O1321='06A_Варіанти'!P1312,'06A_Варіанти'!P$1,IF(O1321='06A_Варіанти'!Q1312,'06A_Варіанти'!Q$1,IF(O1321='06A_Варіанти'!R1312,'06A_Варіанти'!R$1,"НЕМАЄ МАРШРУТУ"))))))))))))))</f>
        <v>DIRECT</v>
      </c>
      <c r="G1321" s="2" t="str">
        <f t="shared" si="140"/>
        <v>БЕЗ ЗМІН</v>
      </c>
      <c r="H1321" s="2">
        <f>IF(G1321="НЕМАЄ МАРШРУТУ",0,O1321-'06A_Варіанти'!T1312)</f>
        <v>0</v>
      </c>
      <c r="I1321" s="2">
        <f>IFERROR(INDEX('04_Потоки'!$E:$E,MATCH(A1321,'04_Потоки'!$A:$A,0)),0)</f>
        <v>2.2389999999999999</v>
      </c>
      <c r="J1321" s="2">
        <f t="shared" si="141"/>
        <v>1</v>
      </c>
      <c r="K1321" s="2">
        <f>IF(C1321="РЦК макси",0,2*'06A_Варіанти'!T1312*J1321)</f>
        <v>622.20000000000005</v>
      </c>
      <c r="L1321" s="2">
        <f t="shared" si="142"/>
        <v>622.20000000000005</v>
      </c>
      <c r="M1321" s="2">
        <f t="shared" si="143"/>
        <v>0</v>
      </c>
      <c r="N1321" s="9">
        <f t="shared" si="144"/>
        <v>0</v>
      </c>
      <c r="O1321" s="2">
        <f>MIN(IF('07A_Конструктор'!$D$5="Так",'06A_Варіанти'!E1312,1E+99),IF('07A_Конструктор'!$D$6="Так",'06A_Варіанти'!F1312,1E+99),IF('07A_Конструктор'!$D$7="Так",'06A_Варіанти'!G1312,1E+99),IF('07A_Конструктор'!$D$8="Так",'06A_Варіанти'!H1312,1E+99),IF('07A_Конструктор'!$D$9="Так",'06A_Варіанти'!I1312,1E+99),IF('07A_Конструктор'!$D$10="Так",'06A_Варіанти'!J1312,1E+99),IF('07A_Конструктор'!$D$11="Так",'06A_Варіанти'!K1312,1E+99),IF('07A_Конструктор'!$D$12="Так",'06A_Варіанти'!L1312,1E+99),IF('07A_Конструктор'!$D$13="Так",'06A_Варіанти'!M1312,1E+99),IF('07A_Конструктор'!$D$14="Так",'06A_Варіанти'!N1312,1E+99),IF('07A_Конструктор'!$D$15="Так",'06A_Варіанти'!O1312,1E+99),IF('07A_Конструктор'!$D$16="Так",'06A_Варіанти'!P1312,1E+99),IF('07A_Конструктор'!$D$17="Так",'06A_Варіанти'!Q1312,1E+99),IF('06A_Варіанти'!R1312="",1E+99,'06A_Варіанти'!R1312))</f>
        <v>311.10000000000002</v>
      </c>
      <c r="P1321" s="2" t="str">
        <f t="shared" si="145"/>
        <v>5 т</v>
      </c>
      <c r="Q1321" s="2">
        <f t="shared" si="146"/>
        <v>14</v>
      </c>
      <c r="R1321" s="2">
        <f>IF(OR(C1321="РЦК макси",C1321="РЦЧ SKU"),"SKU-потік",IFERROR(VLOOKUP(D1321,'02_РЦ'!$A$3:$I$7,5,FALSE),0))</f>
        <v>500</v>
      </c>
      <c r="S1321" s="2" t="str">
        <f>IF(OR(C1321="РЦК макси",C1321="РЦЧ SKU"),"Не рахується в ліміт",IFERROR(VLOOKUP(D1321,'02_РЦ'!$A$3:$I$7,9,FALSE),"Немає РЦ"))</f>
        <v>В межах</v>
      </c>
    </row>
    <row r="1322" spans="1:19">
      <c r="A1322" s="2" t="str">
        <f>'06A_Варіанти'!A1313</f>
        <v>BASE_3432</v>
      </c>
      <c r="B1322" s="2" t="str">
        <f>'06A_Варіанти'!B1313</f>
        <v>TT_3432</v>
      </c>
      <c r="C1322" s="2" t="str">
        <f>'06A_Варіанти'!D1313</f>
        <v>Основний</v>
      </c>
      <c r="D1322" s="2" t="str">
        <f>'06A_Варіанти'!C1313</f>
        <v>РЦВ</v>
      </c>
      <c r="E1322" s="2" t="str">
        <f>'06A_Варіанти'!S1313</f>
        <v>DIRECT</v>
      </c>
      <c r="F1322" s="2" t="str">
        <f>IF(O1322='06A_Варіанти'!E1313,'06A_Варіанти'!E$1,IF(O1322='06A_Варіанти'!F1313,'06A_Варіанти'!F$1,IF(O1322='06A_Варіанти'!G1313,'06A_Варіанти'!G$1,IF(O1322='06A_Варіанти'!H1313,'06A_Варіанти'!H$1,IF(O1322='06A_Варіанти'!I1313,'06A_Варіанти'!I$1,IF(O1322='06A_Варіанти'!J1313,'06A_Варіанти'!J$1,IF(O1322='06A_Варіанти'!K1313,'06A_Варіанти'!K$1,IF(O1322='06A_Варіанти'!L1313,'06A_Варіанти'!L$1,IF(O1322='06A_Варіанти'!M1313,'06A_Варіанти'!M$1,IF(O1322='06A_Варіанти'!N1313,'06A_Варіанти'!N$1,IF(O1322='06A_Варіанти'!O1313,'06A_Варіанти'!O$1,IF(O1322='06A_Варіанти'!P1313,'06A_Варіанти'!P$1,IF(O1322='06A_Варіанти'!Q1313,'06A_Варіанти'!Q$1,IF(O1322='06A_Варіанти'!R1313,'06A_Варіанти'!R$1,"НЕМАЄ МАРШРУТУ"))))))))))))))</f>
        <v>DIRECT</v>
      </c>
      <c r="G1322" s="2" t="str">
        <f t="shared" si="140"/>
        <v>БЕЗ ЗМІН</v>
      </c>
      <c r="H1322" s="2">
        <f>IF(G1322="НЕМАЄ МАРШРУТУ",0,O1322-'06A_Варіанти'!T1313)</f>
        <v>0</v>
      </c>
      <c r="I1322" s="2">
        <f>IFERROR(INDEX('04_Потоки'!$E:$E,MATCH(A1322,'04_Потоки'!$A:$A,0)),0)</f>
        <v>2.2389999999999999</v>
      </c>
      <c r="J1322" s="2">
        <f t="shared" si="141"/>
        <v>1</v>
      </c>
      <c r="K1322" s="2">
        <f>IF(C1322="РЦК макси",0,2*'06A_Варіанти'!T1313*J1322)</f>
        <v>621</v>
      </c>
      <c r="L1322" s="2">
        <f t="shared" si="142"/>
        <v>621</v>
      </c>
      <c r="M1322" s="2">
        <f t="shared" si="143"/>
        <v>0</v>
      </c>
      <c r="N1322" s="9">
        <f t="shared" si="144"/>
        <v>0</v>
      </c>
      <c r="O1322" s="2">
        <f>MIN(IF('07A_Конструктор'!$D$5="Так",'06A_Варіанти'!E1313,1E+99),IF('07A_Конструктор'!$D$6="Так",'06A_Варіанти'!F1313,1E+99),IF('07A_Конструктор'!$D$7="Так",'06A_Варіанти'!G1313,1E+99),IF('07A_Конструктор'!$D$8="Так",'06A_Варіанти'!H1313,1E+99),IF('07A_Конструктор'!$D$9="Так",'06A_Варіанти'!I1313,1E+99),IF('07A_Конструктор'!$D$10="Так",'06A_Варіанти'!J1313,1E+99),IF('07A_Конструктор'!$D$11="Так",'06A_Варіанти'!K1313,1E+99),IF('07A_Конструктор'!$D$12="Так",'06A_Варіанти'!L1313,1E+99),IF('07A_Конструктор'!$D$13="Так",'06A_Варіанти'!M1313,1E+99),IF('07A_Конструктор'!$D$14="Так",'06A_Варіанти'!N1313,1E+99),IF('07A_Конструктор'!$D$15="Так",'06A_Варіанти'!O1313,1E+99),IF('07A_Конструктор'!$D$16="Так",'06A_Варіанти'!P1313,1E+99),IF('07A_Конструктор'!$D$17="Так",'06A_Варіанти'!Q1313,1E+99),IF('06A_Варіанти'!R1313="",1E+99,'06A_Варіанти'!R1313))</f>
        <v>310.5</v>
      </c>
      <c r="P1322" s="2" t="str">
        <f t="shared" si="145"/>
        <v>5 т</v>
      </c>
      <c r="Q1322" s="2">
        <f t="shared" si="146"/>
        <v>14</v>
      </c>
      <c r="R1322" s="2">
        <f>IF(OR(C1322="РЦК макси",C1322="РЦЧ SKU"),"SKU-потік",IFERROR(VLOOKUP(D1322,'02_РЦ'!$A$3:$I$7,5,FALSE),0))</f>
        <v>500</v>
      </c>
      <c r="S1322" s="2" t="str">
        <f>IF(OR(C1322="РЦК макси",C1322="РЦЧ SKU"),"Не рахується в ліміт",IFERROR(VLOOKUP(D1322,'02_РЦ'!$A$3:$I$7,9,FALSE),"Немає РЦ"))</f>
        <v>В межах</v>
      </c>
    </row>
    <row r="1323" spans="1:19">
      <c r="A1323" s="2" t="str">
        <f>'06A_Варіанти'!A1314</f>
        <v>BASE_3439</v>
      </c>
      <c r="B1323" s="2" t="str">
        <f>'06A_Варіанти'!B1314</f>
        <v>TT_3439</v>
      </c>
      <c r="C1323" s="2" t="str">
        <f>'06A_Варіанти'!D1314</f>
        <v>Основний</v>
      </c>
      <c r="D1323" s="2" t="str">
        <f>'06A_Варіанти'!C1314</f>
        <v>РЦК</v>
      </c>
      <c r="E1323" s="2" t="str">
        <f>'06A_Варіанти'!S1314</f>
        <v>DIRECT</v>
      </c>
      <c r="F1323" s="2" t="str">
        <f>IF(O1323='06A_Варіанти'!E1314,'06A_Варіанти'!E$1,IF(O1323='06A_Варіанти'!F1314,'06A_Варіанти'!F$1,IF(O1323='06A_Варіанти'!G1314,'06A_Варіанти'!G$1,IF(O1323='06A_Варіанти'!H1314,'06A_Варіанти'!H$1,IF(O1323='06A_Варіанти'!I1314,'06A_Варіанти'!I$1,IF(O1323='06A_Варіанти'!J1314,'06A_Варіанти'!J$1,IF(O1323='06A_Варіанти'!K1314,'06A_Варіанти'!K$1,IF(O1323='06A_Варіанти'!L1314,'06A_Варіанти'!L$1,IF(O1323='06A_Варіанти'!M1314,'06A_Варіанти'!M$1,IF(O1323='06A_Варіанти'!N1314,'06A_Варіанти'!N$1,IF(O1323='06A_Варіанти'!O1314,'06A_Варіанти'!O$1,IF(O1323='06A_Варіанти'!P1314,'06A_Варіанти'!P$1,IF(O1323='06A_Варіанти'!Q1314,'06A_Варіанти'!Q$1,IF(O1323='06A_Варіанти'!R1314,'06A_Варіанти'!R$1,"НЕМАЄ МАРШРУТУ"))))))))))))))</f>
        <v>DIRECT</v>
      </c>
      <c r="G1323" s="2" t="str">
        <f t="shared" si="140"/>
        <v>БЕЗ ЗМІН</v>
      </c>
      <c r="H1323" s="2">
        <f>IF(G1323="НЕМАЄ МАРШРУТУ",0,O1323-'06A_Варіанти'!T1314)</f>
        <v>0</v>
      </c>
      <c r="I1323" s="2">
        <f>IFERROR(INDEX('04_Потоки'!$E:$E,MATCH(A1323,'04_Потоки'!$A:$A,0)),0)</f>
        <v>2.2389999999999999</v>
      </c>
      <c r="J1323" s="2">
        <f t="shared" si="141"/>
        <v>1</v>
      </c>
      <c r="K1323" s="2">
        <f>IF(C1323="РЦК макси",0,2*'06A_Варіанти'!T1314*J1323)</f>
        <v>1387.8</v>
      </c>
      <c r="L1323" s="2">
        <f t="shared" si="142"/>
        <v>1387.8</v>
      </c>
      <c r="M1323" s="2">
        <f t="shared" si="143"/>
        <v>0</v>
      </c>
      <c r="N1323" s="9">
        <f t="shared" si="144"/>
        <v>0</v>
      </c>
      <c r="O1323" s="2">
        <f>MIN(IF('07A_Конструктор'!$D$5="Так",'06A_Варіанти'!E1314,1E+99),IF('07A_Конструктор'!$D$6="Так",'06A_Варіанти'!F1314,1E+99),IF('07A_Конструктор'!$D$7="Так",'06A_Варіанти'!G1314,1E+99),IF('07A_Конструктор'!$D$8="Так",'06A_Варіанти'!H1314,1E+99),IF('07A_Конструктор'!$D$9="Так",'06A_Варіанти'!I1314,1E+99),IF('07A_Конструктор'!$D$10="Так",'06A_Варіанти'!J1314,1E+99),IF('07A_Конструктор'!$D$11="Так",'06A_Варіанти'!K1314,1E+99),IF('07A_Конструктор'!$D$12="Так",'06A_Варіанти'!L1314,1E+99),IF('07A_Конструктор'!$D$13="Так",'06A_Варіанти'!M1314,1E+99),IF('07A_Конструктор'!$D$14="Так",'06A_Варіанти'!N1314,1E+99),IF('07A_Конструктор'!$D$15="Так",'06A_Варіанти'!O1314,1E+99),IF('07A_Конструктор'!$D$16="Так",'06A_Варіанти'!P1314,1E+99),IF('07A_Конструктор'!$D$17="Так",'06A_Варіанти'!Q1314,1E+99),IF('06A_Варіанти'!R1314="",1E+99,'06A_Варіанти'!R1314))</f>
        <v>693.9</v>
      </c>
      <c r="P1323" s="2" t="str">
        <f t="shared" si="145"/>
        <v>5 т</v>
      </c>
      <c r="Q1323" s="2">
        <f t="shared" si="146"/>
        <v>14</v>
      </c>
      <c r="R1323" s="2">
        <f>IF(OR(C1323="РЦК макси",C1323="РЦЧ SKU"),"SKU-потік",IFERROR(VLOOKUP(D1323,'02_РЦ'!$A$3:$I$7,5,FALSE),0))</f>
        <v>200</v>
      </c>
      <c r="S1323" s="2" t="str">
        <f>IF(OR(C1323="РЦК макси",C1323="РЦЧ SKU"),"Не рахується в ліміт",IFERROR(VLOOKUP(D1323,'02_РЦ'!$A$3:$I$7,9,FALSE),"Немає РЦ"))</f>
        <v>В межах</v>
      </c>
    </row>
    <row r="1324" spans="1:19">
      <c r="A1324" s="2" t="str">
        <f>'06A_Варіанти'!A1315</f>
        <v>BASE_3442</v>
      </c>
      <c r="B1324" s="2" t="str">
        <f>'06A_Варіанти'!B1315</f>
        <v>TT_3442</v>
      </c>
      <c r="C1324" s="2" t="str">
        <f>'06A_Варіанти'!D1315</f>
        <v>Основний</v>
      </c>
      <c r="D1324" s="2" t="str">
        <f>'06A_Варіанти'!C1315</f>
        <v>РЦВ</v>
      </c>
      <c r="E1324" s="2" t="str">
        <f>'06A_Варіанти'!S1315</f>
        <v>DIRECT</v>
      </c>
      <c r="F1324" s="2" t="str">
        <f>IF(O1324='06A_Варіанти'!E1315,'06A_Варіанти'!E$1,IF(O1324='06A_Варіанти'!F1315,'06A_Варіанти'!F$1,IF(O1324='06A_Варіанти'!G1315,'06A_Варіанти'!G$1,IF(O1324='06A_Варіанти'!H1315,'06A_Варіанти'!H$1,IF(O1324='06A_Варіанти'!I1315,'06A_Варіанти'!I$1,IF(O1324='06A_Варіанти'!J1315,'06A_Варіанти'!J$1,IF(O1324='06A_Варіанти'!K1315,'06A_Варіанти'!K$1,IF(O1324='06A_Варіанти'!L1315,'06A_Варіанти'!L$1,IF(O1324='06A_Варіанти'!M1315,'06A_Варіанти'!M$1,IF(O1324='06A_Варіанти'!N1315,'06A_Варіанти'!N$1,IF(O1324='06A_Варіанти'!O1315,'06A_Варіанти'!O$1,IF(O1324='06A_Варіанти'!P1315,'06A_Варіанти'!P$1,IF(O1324='06A_Варіанти'!Q1315,'06A_Варіанти'!Q$1,IF(O1324='06A_Варіанти'!R1315,'06A_Варіанти'!R$1,"НЕМАЄ МАРШРУТУ"))))))))))))))</f>
        <v>DIRECT</v>
      </c>
      <c r="G1324" s="2" t="str">
        <f t="shared" si="140"/>
        <v>БЕЗ ЗМІН</v>
      </c>
      <c r="H1324" s="2">
        <f>IF(G1324="НЕМАЄ МАРШРУТУ",0,O1324-'06A_Варіанти'!T1315)</f>
        <v>0</v>
      </c>
      <c r="I1324" s="2">
        <f>IFERROR(INDEX('04_Потоки'!$E:$E,MATCH(A1324,'04_Потоки'!$A:$A,0)),0)</f>
        <v>2.2389999999999999</v>
      </c>
      <c r="J1324" s="2">
        <f t="shared" si="141"/>
        <v>1</v>
      </c>
      <c r="K1324" s="2">
        <f>IF(C1324="РЦК макси",0,2*'06A_Варіанти'!T1315*J1324)</f>
        <v>682.8</v>
      </c>
      <c r="L1324" s="2">
        <f t="shared" si="142"/>
        <v>682.8</v>
      </c>
      <c r="M1324" s="2">
        <f t="shared" si="143"/>
        <v>0</v>
      </c>
      <c r="N1324" s="9">
        <f t="shared" si="144"/>
        <v>0</v>
      </c>
      <c r="O1324" s="2">
        <f>MIN(IF('07A_Конструктор'!$D$5="Так",'06A_Варіанти'!E1315,1E+99),IF('07A_Конструктор'!$D$6="Так",'06A_Варіанти'!F1315,1E+99),IF('07A_Конструктор'!$D$7="Так",'06A_Варіанти'!G1315,1E+99),IF('07A_Конструктор'!$D$8="Так",'06A_Варіанти'!H1315,1E+99),IF('07A_Конструктор'!$D$9="Так",'06A_Варіанти'!I1315,1E+99),IF('07A_Конструктор'!$D$10="Так",'06A_Варіанти'!J1315,1E+99),IF('07A_Конструктор'!$D$11="Так",'06A_Варіанти'!K1315,1E+99),IF('07A_Конструктор'!$D$12="Так",'06A_Варіанти'!L1315,1E+99),IF('07A_Конструктор'!$D$13="Так",'06A_Варіанти'!M1315,1E+99),IF('07A_Конструктор'!$D$14="Так",'06A_Варіанти'!N1315,1E+99),IF('07A_Конструктор'!$D$15="Так",'06A_Варіанти'!O1315,1E+99),IF('07A_Конструктор'!$D$16="Так",'06A_Варіанти'!P1315,1E+99),IF('07A_Конструктор'!$D$17="Так",'06A_Варіанти'!Q1315,1E+99),IF('06A_Варіанти'!R1315="",1E+99,'06A_Варіанти'!R1315))</f>
        <v>341.4</v>
      </c>
      <c r="P1324" s="2" t="str">
        <f t="shared" si="145"/>
        <v>5 т</v>
      </c>
      <c r="Q1324" s="2">
        <f t="shared" si="146"/>
        <v>14</v>
      </c>
      <c r="R1324" s="2">
        <f>IF(OR(C1324="РЦК макси",C1324="РЦЧ SKU"),"SKU-потік",IFERROR(VLOOKUP(D1324,'02_РЦ'!$A$3:$I$7,5,FALSE),0))</f>
        <v>500</v>
      </c>
      <c r="S1324" s="2" t="str">
        <f>IF(OR(C1324="РЦК макси",C1324="РЦЧ SKU"),"Не рахується в ліміт",IFERROR(VLOOKUP(D1324,'02_РЦ'!$A$3:$I$7,9,FALSE),"Немає РЦ"))</f>
        <v>В межах</v>
      </c>
    </row>
    <row r="1325" spans="1:19">
      <c r="A1325" s="2" t="str">
        <f>'06A_Варіанти'!A1316</f>
        <v>BASE_3446</v>
      </c>
      <c r="B1325" s="2" t="str">
        <f>'06A_Варіанти'!B1316</f>
        <v>TT_3446</v>
      </c>
      <c r="C1325" s="2" t="str">
        <f>'06A_Варіанти'!D1316</f>
        <v>Основний</v>
      </c>
      <c r="D1325" s="2" t="str">
        <f>'06A_Варіанти'!C1316</f>
        <v>РЦВ</v>
      </c>
      <c r="E1325" s="2" t="str">
        <f>'06A_Варіанти'!S1316</f>
        <v>DIRECT</v>
      </c>
      <c r="F1325" s="2" t="str">
        <f>IF(O1325='06A_Варіанти'!E1316,'06A_Варіанти'!E$1,IF(O1325='06A_Варіанти'!F1316,'06A_Варіанти'!F$1,IF(O1325='06A_Варіанти'!G1316,'06A_Варіанти'!G$1,IF(O1325='06A_Варіанти'!H1316,'06A_Варіанти'!H$1,IF(O1325='06A_Варіанти'!I1316,'06A_Варіанти'!I$1,IF(O1325='06A_Варіанти'!J1316,'06A_Варіанти'!J$1,IF(O1325='06A_Варіанти'!K1316,'06A_Варіанти'!K$1,IF(O1325='06A_Варіанти'!L1316,'06A_Варіанти'!L$1,IF(O1325='06A_Варіанти'!M1316,'06A_Варіанти'!M$1,IF(O1325='06A_Варіанти'!N1316,'06A_Варіанти'!N$1,IF(O1325='06A_Варіанти'!O1316,'06A_Варіанти'!O$1,IF(O1325='06A_Варіанти'!P1316,'06A_Варіанти'!P$1,IF(O1325='06A_Варіанти'!Q1316,'06A_Варіанти'!Q$1,IF(O1325='06A_Варіанти'!R1316,'06A_Варіанти'!R$1,"НЕМАЄ МАРШРУТУ"))))))))))))))</f>
        <v>DIRECT</v>
      </c>
      <c r="G1325" s="2" t="str">
        <f t="shared" si="140"/>
        <v>БЕЗ ЗМІН</v>
      </c>
      <c r="H1325" s="2">
        <f>IF(G1325="НЕМАЄ МАРШРУТУ",0,O1325-'06A_Варіанти'!T1316)</f>
        <v>0</v>
      </c>
      <c r="I1325" s="2">
        <f>IFERROR(INDEX('04_Потоки'!$E:$E,MATCH(A1325,'04_Потоки'!$A:$A,0)),0)</f>
        <v>2.2389999999999999</v>
      </c>
      <c r="J1325" s="2">
        <f t="shared" si="141"/>
        <v>1</v>
      </c>
      <c r="K1325" s="2">
        <f>IF(C1325="РЦК макси",0,2*'06A_Варіанти'!T1316*J1325)</f>
        <v>19.600000000000001</v>
      </c>
      <c r="L1325" s="2">
        <f t="shared" si="142"/>
        <v>19.600000000000001</v>
      </c>
      <c r="M1325" s="2">
        <f t="shared" si="143"/>
        <v>0</v>
      </c>
      <c r="N1325" s="9">
        <f t="shared" si="144"/>
        <v>0</v>
      </c>
      <c r="O1325" s="2">
        <f>MIN(IF('07A_Конструктор'!$D$5="Так",'06A_Варіанти'!E1316,1E+99),IF('07A_Конструктор'!$D$6="Так",'06A_Варіанти'!F1316,1E+99),IF('07A_Конструктор'!$D$7="Так",'06A_Варіанти'!G1316,1E+99),IF('07A_Конструктор'!$D$8="Так",'06A_Варіанти'!H1316,1E+99),IF('07A_Конструктор'!$D$9="Так",'06A_Варіанти'!I1316,1E+99),IF('07A_Конструктор'!$D$10="Так",'06A_Варіанти'!J1316,1E+99),IF('07A_Конструктор'!$D$11="Так",'06A_Варіанти'!K1316,1E+99),IF('07A_Конструктор'!$D$12="Так",'06A_Варіанти'!L1316,1E+99),IF('07A_Конструктор'!$D$13="Так",'06A_Варіанти'!M1316,1E+99),IF('07A_Конструктор'!$D$14="Так",'06A_Варіанти'!N1316,1E+99),IF('07A_Конструктор'!$D$15="Так",'06A_Варіанти'!O1316,1E+99),IF('07A_Конструктор'!$D$16="Так",'06A_Варіанти'!P1316,1E+99),IF('07A_Конструктор'!$D$17="Так",'06A_Варіанти'!Q1316,1E+99),IF('06A_Варіанти'!R1316="",1E+99,'06A_Варіанти'!R1316))</f>
        <v>9.8000000000000007</v>
      </c>
      <c r="P1325" s="2" t="str">
        <f t="shared" si="145"/>
        <v>5 т</v>
      </c>
      <c r="Q1325" s="2">
        <f t="shared" si="146"/>
        <v>14</v>
      </c>
      <c r="R1325" s="2">
        <f>IF(OR(C1325="РЦК макси",C1325="РЦЧ SKU"),"SKU-потік",IFERROR(VLOOKUP(D1325,'02_РЦ'!$A$3:$I$7,5,FALSE),0))</f>
        <v>500</v>
      </c>
      <c r="S1325" s="2" t="str">
        <f>IF(OR(C1325="РЦК макси",C1325="РЦЧ SKU"),"Не рахується в ліміт",IFERROR(VLOOKUP(D1325,'02_РЦ'!$A$3:$I$7,9,FALSE),"Немає РЦ"))</f>
        <v>В межах</v>
      </c>
    </row>
    <row r="1326" spans="1:19">
      <c r="A1326" s="2" t="str">
        <f>'06A_Варіанти'!A1317</f>
        <v>BASE_250</v>
      </c>
      <c r="B1326" s="2" t="str">
        <f>'06A_Варіанти'!B1317</f>
        <v>TT_250</v>
      </c>
      <c r="C1326" s="2" t="str">
        <f>'06A_Варіанти'!D1317</f>
        <v>Основний</v>
      </c>
      <c r="D1326" s="2" t="str">
        <f>'06A_Варіанти'!C1317</f>
        <v>РЦЛ</v>
      </c>
      <c r="E1326" s="2" t="str">
        <f>'06A_Варіанти'!S1317</f>
        <v>DIRECT</v>
      </c>
      <c r="F1326" s="2" t="str">
        <f>IF(O1326='06A_Варіанти'!E1317,'06A_Варіанти'!E$1,IF(O1326='06A_Варіанти'!F1317,'06A_Варіанти'!F$1,IF(O1326='06A_Варіанти'!G1317,'06A_Варіанти'!G$1,IF(O1326='06A_Варіанти'!H1317,'06A_Варіанти'!H$1,IF(O1326='06A_Варіанти'!I1317,'06A_Варіанти'!I$1,IF(O1326='06A_Варіанти'!J1317,'06A_Варіанти'!J$1,IF(O1326='06A_Варіанти'!K1317,'06A_Варіанти'!K$1,IF(O1326='06A_Варіанти'!L1317,'06A_Варіанти'!L$1,IF(O1326='06A_Варіанти'!M1317,'06A_Варіанти'!M$1,IF(O1326='06A_Варіанти'!N1317,'06A_Варіанти'!N$1,IF(O1326='06A_Варіанти'!O1317,'06A_Варіанти'!O$1,IF(O1326='06A_Варіанти'!P1317,'06A_Варіанти'!P$1,IF(O1326='06A_Варіанти'!Q1317,'06A_Варіанти'!Q$1,IF(O1326='06A_Варіанти'!R1317,'06A_Варіанти'!R$1,"НЕМАЄ МАРШРУТУ"))))))))))))))</f>
        <v>DIRECT</v>
      </c>
      <c r="G1326" s="2" t="str">
        <f t="shared" si="140"/>
        <v>БЕЗ ЗМІН</v>
      </c>
      <c r="H1326" s="2">
        <f>IF(G1326="НЕМАЄ МАРШРУТУ",0,O1326-'06A_Варіанти'!T1317)</f>
        <v>0</v>
      </c>
      <c r="I1326" s="2">
        <f>IFERROR(INDEX('04_Потоки'!$E:$E,MATCH(A1326,'04_Потоки'!$A:$A,0)),0)</f>
        <v>1.990879478827362</v>
      </c>
      <c r="J1326" s="2">
        <f t="shared" si="141"/>
        <v>1</v>
      </c>
      <c r="K1326" s="2">
        <f>IF(C1326="РЦК макси",0,2*'06A_Варіанти'!T1317*J1326)</f>
        <v>448.8</v>
      </c>
      <c r="L1326" s="2">
        <f t="shared" si="142"/>
        <v>448.8</v>
      </c>
      <c r="M1326" s="2">
        <f t="shared" si="143"/>
        <v>0</v>
      </c>
      <c r="N1326" s="9">
        <f t="shared" si="144"/>
        <v>0</v>
      </c>
      <c r="O1326" s="2">
        <f>MIN(IF('07A_Конструктор'!$D$5="Так",'06A_Варіанти'!E1317,1E+99),IF('07A_Конструктор'!$D$6="Так",'06A_Варіанти'!F1317,1E+99),IF('07A_Конструктор'!$D$7="Так",'06A_Варіанти'!G1317,1E+99),IF('07A_Конструктор'!$D$8="Так",'06A_Варіанти'!H1317,1E+99),IF('07A_Конструктор'!$D$9="Так",'06A_Варіанти'!I1317,1E+99),IF('07A_Конструктор'!$D$10="Так",'06A_Варіанти'!J1317,1E+99),IF('07A_Конструктор'!$D$11="Так",'06A_Варіанти'!K1317,1E+99),IF('07A_Конструктор'!$D$12="Так",'06A_Варіанти'!L1317,1E+99),IF('07A_Конструктор'!$D$13="Так",'06A_Варіанти'!M1317,1E+99),IF('07A_Конструктор'!$D$14="Так",'06A_Варіанти'!N1317,1E+99),IF('07A_Конструктор'!$D$15="Так",'06A_Варіанти'!O1317,1E+99),IF('07A_Конструктор'!$D$16="Так",'06A_Варіанти'!P1317,1E+99),IF('07A_Конструктор'!$D$17="Так",'06A_Варіанти'!Q1317,1E+99),IF('06A_Варіанти'!R1317="",1E+99,'06A_Варіанти'!R1317))</f>
        <v>224.4</v>
      </c>
      <c r="P1326" s="2" t="str">
        <f t="shared" si="145"/>
        <v>5 т</v>
      </c>
      <c r="Q1326" s="2">
        <f t="shared" si="146"/>
        <v>14</v>
      </c>
      <c r="R1326" s="2">
        <f>IF(OR(C1326="РЦК макси",C1326="РЦЧ SKU"),"SKU-потік",IFERROR(VLOOKUP(D1326,'02_РЦ'!$A$3:$I$7,5,FALSE),0))</f>
        <v>700</v>
      </c>
      <c r="S1326" s="2" t="str">
        <f>IF(OR(C1326="РЦК макси",C1326="РЦЧ SKU"),"Не рахується в ліміт",IFERROR(VLOOKUP(D1326,'02_РЦ'!$A$3:$I$7,9,FALSE),"Немає РЦ"))</f>
        <v>В межах</v>
      </c>
    </row>
    <row r="1327" spans="1:19">
      <c r="A1327" s="2" t="str">
        <f>'06A_Варіанти'!A1318</f>
        <v>BASE_253</v>
      </c>
      <c r="B1327" s="2" t="str">
        <f>'06A_Варіанти'!B1318</f>
        <v>TT_253</v>
      </c>
      <c r="C1327" s="2" t="str">
        <f>'06A_Варіанти'!D1318</f>
        <v>Основний</v>
      </c>
      <c r="D1327" s="2" t="str">
        <f>'06A_Варіанти'!C1318</f>
        <v>РЦЛ</v>
      </c>
      <c r="E1327" s="2" t="str">
        <f>'06A_Варіанти'!S1318</f>
        <v>DIRECT</v>
      </c>
      <c r="F1327" s="2" t="str">
        <f>IF(O1327='06A_Варіанти'!E1318,'06A_Варіанти'!E$1,IF(O1327='06A_Варіанти'!F1318,'06A_Варіанти'!F$1,IF(O1327='06A_Варіанти'!G1318,'06A_Варіанти'!G$1,IF(O1327='06A_Варіанти'!H1318,'06A_Варіанти'!H$1,IF(O1327='06A_Варіанти'!I1318,'06A_Варіанти'!I$1,IF(O1327='06A_Варіанти'!J1318,'06A_Варіанти'!J$1,IF(O1327='06A_Варіанти'!K1318,'06A_Варіанти'!K$1,IF(O1327='06A_Варіанти'!L1318,'06A_Варіанти'!L$1,IF(O1327='06A_Варіанти'!M1318,'06A_Варіанти'!M$1,IF(O1327='06A_Варіанти'!N1318,'06A_Варіанти'!N$1,IF(O1327='06A_Варіанти'!O1318,'06A_Варіанти'!O$1,IF(O1327='06A_Варіанти'!P1318,'06A_Варіанти'!P$1,IF(O1327='06A_Варіанти'!Q1318,'06A_Варіанти'!Q$1,IF(O1327='06A_Варіанти'!R1318,'06A_Варіанти'!R$1,"НЕМАЄ МАРШРУТУ"))))))))))))))</f>
        <v>DIRECT</v>
      </c>
      <c r="G1327" s="2" t="str">
        <f t="shared" si="140"/>
        <v>БЕЗ ЗМІН</v>
      </c>
      <c r="H1327" s="2">
        <f>IF(G1327="НЕМАЄ МАРШРУТУ",0,O1327-'06A_Варіанти'!T1318)</f>
        <v>0</v>
      </c>
      <c r="I1327" s="2">
        <f>IFERROR(INDEX('04_Потоки'!$E:$E,MATCH(A1327,'04_Потоки'!$A:$A,0)),0)</f>
        <v>1.990879478827362</v>
      </c>
      <c r="J1327" s="2">
        <f t="shared" si="141"/>
        <v>1</v>
      </c>
      <c r="K1327" s="2">
        <f>IF(C1327="РЦК макси",0,2*'06A_Варіанти'!T1318*J1327)</f>
        <v>339.4</v>
      </c>
      <c r="L1327" s="2">
        <f t="shared" si="142"/>
        <v>339.4</v>
      </c>
      <c r="M1327" s="2">
        <f t="shared" si="143"/>
        <v>0</v>
      </c>
      <c r="N1327" s="9">
        <f t="shared" si="144"/>
        <v>0</v>
      </c>
      <c r="O1327" s="2">
        <f>MIN(IF('07A_Конструктор'!$D$5="Так",'06A_Варіанти'!E1318,1E+99),IF('07A_Конструктор'!$D$6="Так",'06A_Варіанти'!F1318,1E+99),IF('07A_Конструктор'!$D$7="Так",'06A_Варіанти'!G1318,1E+99),IF('07A_Конструктор'!$D$8="Так",'06A_Варіанти'!H1318,1E+99),IF('07A_Конструктор'!$D$9="Так",'06A_Варіанти'!I1318,1E+99),IF('07A_Конструктор'!$D$10="Так",'06A_Варіанти'!J1318,1E+99),IF('07A_Конструктор'!$D$11="Так",'06A_Варіанти'!K1318,1E+99),IF('07A_Конструктор'!$D$12="Так",'06A_Варіанти'!L1318,1E+99),IF('07A_Конструктор'!$D$13="Так",'06A_Варіанти'!M1318,1E+99),IF('07A_Конструктор'!$D$14="Так",'06A_Варіанти'!N1318,1E+99),IF('07A_Конструктор'!$D$15="Так",'06A_Варіанти'!O1318,1E+99),IF('07A_Конструктор'!$D$16="Так",'06A_Варіанти'!P1318,1E+99),IF('07A_Конструктор'!$D$17="Так",'06A_Варіанти'!Q1318,1E+99),IF('06A_Варіанти'!R1318="",1E+99,'06A_Варіанти'!R1318))</f>
        <v>169.7</v>
      </c>
      <c r="P1327" s="2" t="str">
        <f t="shared" si="145"/>
        <v>5 т</v>
      </c>
      <c r="Q1327" s="2">
        <f t="shared" si="146"/>
        <v>14</v>
      </c>
      <c r="R1327" s="2">
        <f>IF(OR(C1327="РЦК макси",C1327="РЦЧ SKU"),"SKU-потік",IFERROR(VLOOKUP(D1327,'02_РЦ'!$A$3:$I$7,5,FALSE),0))</f>
        <v>700</v>
      </c>
      <c r="S1327" s="2" t="str">
        <f>IF(OR(C1327="РЦК макси",C1327="РЦЧ SKU"),"Не рахується в ліміт",IFERROR(VLOOKUP(D1327,'02_РЦ'!$A$3:$I$7,9,FALSE),"Немає РЦ"))</f>
        <v>В межах</v>
      </c>
    </row>
    <row r="1328" spans="1:19">
      <c r="A1328" s="2" t="str">
        <f>'06A_Варіанти'!A1319</f>
        <v>BASE_276</v>
      </c>
      <c r="B1328" s="2" t="str">
        <f>'06A_Варіанти'!B1319</f>
        <v>TT_276</v>
      </c>
      <c r="C1328" s="2" t="str">
        <f>'06A_Варіанти'!D1319</f>
        <v>Основний</v>
      </c>
      <c r="D1328" s="2" t="str">
        <f>'06A_Варіанти'!C1319</f>
        <v>РЦЛ</v>
      </c>
      <c r="E1328" s="2" t="str">
        <f>'06A_Варіанти'!S1319</f>
        <v>DIRECT</v>
      </c>
      <c r="F1328" s="2" t="str">
        <f>IF(O1328='06A_Варіанти'!E1319,'06A_Варіанти'!E$1,IF(O1328='06A_Варіанти'!F1319,'06A_Варіанти'!F$1,IF(O1328='06A_Варіанти'!G1319,'06A_Варіанти'!G$1,IF(O1328='06A_Варіанти'!H1319,'06A_Варіанти'!H$1,IF(O1328='06A_Варіанти'!I1319,'06A_Варіанти'!I$1,IF(O1328='06A_Варіанти'!J1319,'06A_Варіанти'!J$1,IF(O1328='06A_Варіанти'!K1319,'06A_Варіанти'!K$1,IF(O1328='06A_Варіанти'!L1319,'06A_Варіанти'!L$1,IF(O1328='06A_Варіанти'!M1319,'06A_Варіанти'!M$1,IF(O1328='06A_Варіанти'!N1319,'06A_Варіанти'!N$1,IF(O1328='06A_Варіанти'!O1319,'06A_Варіанти'!O$1,IF(O1328='06A_Варіанти'!P1319,'06A_Варіанти'!P$1,IF(O1328='06A_Варіанти'!Q1319,'06A_Варіанти'!Q$1,IF(O1328='06A_Варіанти'!R1319,'06A_Варіанти'!R$1,"НЕМАЄ МАРШРУТУ"))))))))))))))</f>
        <v>DIRECT</v>
      </c>
      <c r="G1328" s="2" t="str">
        <f t="shared" si="140"/>
        <v>БЕЗ ЗМІН</v>
      </c>
      <c r="H1328" s="2">
        <f>IF(G1328="НЕМАЄ МАРШРУТУ",0,O1328-'06A_Варіанти'!T1319)</f>
        <v>0</v>
      </c>
      <c r="I1328" s="2">
        <f>IFERROR(INDEX('04_Потоки'!$E:$E,MATCH(A1328,'04_Потоки'!$A:$A,0)),0)</f>
        <v>1.990879478827362</v>
      </c>
      <c r="J1328" s="2">
        <f t="shared" si="141"/>
        <v>1</v>
      </c>
      <c r="K1328" s="2">
        <f>IF(C1328="РЦК макси",0,2*'06A_Варіанти'!T1319*J1328)</f>
        <v>732.4</v>
      </c>
      <c r="L1328" s="2">
        <f t="shared" si="142"/>
        <v>732.4</v>
      </c>
      <c r="M1328" s="2">
        <f t="shared" si="143"/>
        <v>0</v>
      </c>
      <c r="N1328" s="9">
        <f t="shared" si="144"/>
        <v>0</v>
      </c>
      <c r="O1328" s="2">
        <f>MIN(IF('07A_Конструктор'!$D$5="Так",'06A_Варіанти'!E1319,1E+99),IF('07A_Конструктор'!$D$6="Так",'06A_Варіанти'!F1319,1E+99),IF('07A_Конструктор'!$D$7="Так",'06A_Варіанти'!G1319,1E+99),IF('07A_Конструктор'!$D$8="Так",'06A_Варіанти'!H1319,1E+99),IF('07A_Конструктор'!$D$9="Так",'06A_Варіанти'!I1319,1E+99),IF('07A_Конструктор'!$D$10="Так",'06A_Варіанти'!J1319,1E+99),IF('07A_Конструктор'!$D$11="Так",'06A_Варіанти'!K1319,1E+99),IF('07A_Конструктор'!$D$12="Так",'06A_Варіанти'!L1319,1E+99),IF('07A_Конструктор'!$D$13="Так",'06A_Варіанти'!M1319,1E+99),IF('07A_Конструктор'!$D$14="Так",'06A_Варіанти'!N1319,1E+99),IF('07A_Конструктор'!$D$15="Так",'06A_Варіанти'!O1319,1E+99),IF('07A_Конструктор'!$D$16="Так",'06A_Варіанти'!P1319,1E+99),IF('07A_Конструктор'!$D$17="Так",'06A_Варіанти'!Q1319,1E+99),IF('06A_Варіанти'!R1319="",1E+99,'06A_Варіанти'!R1319))</f>
        <v>366.2</v>
      </c>
      <c r="P1328" s="2" t="str">
        <f t="shared" si="145"/>
        <v>5 т</v>
      </c>
      <c r="Q1328" s="2">
        <f t="shared" si="146"/>
        <v>14</v>
      </c>
      <c r="R1328" s="2">
        <f>IF(OR(C1328="РЦК макси",C1328="РЦЧ SKU"),"SKU-потік",IFERROR(VLOOKUP(D1328,'02_РЦ'!$A$3:$I$7,5,FALSE),0))</f>
        <v>700</v>
      </c>
      <c r="S1328" s="2" t="str">
        <f>IF(OR(C1328="РЦК макси",C1328="РЦЧ SKU"),"Не рахується в ліміт",IFERROR(VLOOKUP(D1328,'02_РЦ'!$A$3:$I$7,9,FALSE),"Немає РЦ"))</f>
        <v>В межах</v>
      </c>
    </row>
    <row r="1329" spans="1:19">
      <c r="A1329" s="2" t="str">
        <f>'06A_Варіанти'!A1320</f>
        <v>BASE_255</v>
      </c>
      <c r="B1329" s="2" t="str">
        <f>'06A_Варіанти'!B1320</f>
        <v>TT_255</v>
      </c>
      <c r="C1329" s="2" t="str">
        <f>'06A_Варіанти'!D1320</f>
        <v>Основний</v>
      </c>
      <c r="D1329" s="2" t="str">
        <f>'06A_Варіанти'!C1320</f>
        <v>РЦЛ</v>
      </c>
      <c r="E1329" s="2" t="str">
        <f>'06A_Варіанти'!S1320</f>
        <v>DIRECT</v>
      </c>
      <c r="F1329" s="2" t="str">
        <f>IF(O1329='06A_Варіанти'!E1320,'06A_Варіанти'!E$1,IF(O1329='06A_Варіанти'!F1320,'06A_Варіанти'!F$1,IF(O1329='06A_Варіанти'!G1320,'06A_Варіанти'!G$1,IF(O1329='06A_Варіанти'!H1320,'06A_Варіанти'!H$1,IF(O1329='06A_Варіанти'!I1320,'06A_Варіанти'!I$1,IF(O1329='06A_Варіанти'!J1320,'06A_Варіанти'!J$1,IF(O1329='06A_Варіанти'!K1320,'06A_Варіанти'!K$1,IF(O1329='06A_Варіанти'!L1320,'06A_Варіанти'!L$1,IF(O1329='06A_Варіанти'!M1320,'06A_Варіанти'!M$1,IF(O1329='06A_Варіанти'!N1320,'06A_Варіанти'!N$1,IF(O1329='06A_Варіанти'!O1320,'06A_Варіанти'!O$1,IF(O1329='06A_Варіанти'!P1320,'06A_Варіанти'!P$1,IF(O1329='06A_Варіанти'!Q1320,'06A_Варіанти'!Q$1,IF(O1329='06A_Варіанти'!R1320,'06A_Варіанти'!R$1,"НЕМАЄ МАРШРУТУ"))))))))))))))</f>
        <v>DIRECT</v>
      </c>
      <c r="G1329" s="2" t="str">
        <f t="shared" si="140"/>
        <v>БЕЗ ЗМІН</v>
      </c>
      <c r="H1329" s="2">
        <f>IF(G1329="НЕМАЄ МАРШРУТУ",0,O1329-'06A_Варіанти'!T1320)</f>
        <v>0</v>
      </c>
      <c r="I1329" s="2">
        <f>IFERROR(INDEX('04_Потоки'!$E:$E,MATCH(A1329,'04_Потоки'!$A:$A,0)),0)</f>
        <v>1.990879478827362</v>
      </c>
      <c r="J1329" s="2">
        <f t="shared" si="141"/>
        <v>1</v>
      </c>
      <c r="K1329" s="2">
        <f>IF(C1329="РЦК макси",0,2*'06A_Варіанти'!T1320*J1329)</f>
        <v>350.6</v>
      </c>
      <c r="L1329" s="2">
        <f t="shared" si="142"/>
        <v>350.6</v>
      </c>
      <c r="M1329" s="2">
        <f t="shared" si="143"/>
        <v>0</v>
      </c>
      <c r="N1329" s="9">
        <f t="shared" si="144"/>
        <v>0</v>
      </c>
      <c r="O1329" s="2">
        <f>MIN(IF('07A_Конструктор'!$D$5="Так",'06A_Варіанти'!E1320,1E+99),IF('07A_Конструктор'!$D$6="Так",'06A_Варіанти'!F1320,1E+99),IF('07A_Конструктор'!$D$7="Так",'06A_Варіанти'!G1320,1E+99),IF('07A_Конструктор'!$D$8="Так",'06A_Варіанти'!H1320,1E+99),IF('07A_Конструктор'!$D$9="Так",'06A_Варіанти'!I1320,1E+99),IF('07A_Конструктор'!$D$10="Так",'06A_Варіанти'!J1320,1E+99),IF('07A_Конструктор'!$D$11="Так",'06A_Варіанти'!K1320,1E+99),IF('07A_Конструктор'!$D$12="Так",'06A_Варіанти'!L1320,1E+99),IF('07A_Конструктор'!$D$13="Так",'06A_Варіанти'!M1320,1E+99),IF('07A_Конструктор'!$D$14="Так",'06A_Варіанти'!N1320,1E+99),IF('07A_Конструктор'!$D$15="Так",'06A_Варіанти'!O1320,1E+99),IF('07A_Конструктор'!$D$16="Так",'06A_Варіанти'!P1320,1E+99),IF('07A_Конструктор'!$D$17="Так",'06A_Варіанти'!Q1320,1E+99),IF('06A_Варіанти'!R1320="",1E+99,'06A_Варіанти'!R1320))</f>
        <v>175.3</v>
      </c>
      <c r="P1329" s="2" t="str">
        <f t="shared" si="145"/>
        <v>5 т</v>
      </c>
      <c r="Q1329" s="2">
        <f t="shared" si="146"/>
        <v>14</v>
      </c>
      <c r="R1329" s="2">
        <f>IF(OR(C1329="РЦК макси",C1329="РЦЧ SKU"),"SKU-потік",IFERROR(VLOOKUP(D1329,'02_РЦ'!$A$3:$I$7,5,FALSE),0))</f>
        <v>700</v>
      </c>
      <c r="S1329" s="2" t="str">
        <f>IF(OR(C1329="РЦК макси",C1329="РЦЧ SKU"),"Не рахується в ліміт",IFERROR(VLOOKUP(D1329,'02_РЦ'!$A$3:$I$7,9,FALSE),"Немає РЦ"))</f>
        <v>В межах</v>
      </c>
    </row>
    <row r="1330" spans="1:19">
      <c r="A1330" s="2" t="str">
        <f>'06A_Варіанти'!A1321</f>
        <v>BASE_308</v>
      </c>
      <c r="B1330" s="2" t="str">
        <f>'06A_Варіанти'!B1321</f>
        <v>TT_308</v>
      </c>
      <c r="C1330" s="2" t="str">
        <f>'06A_Варіанти'!D1321</f>
        <v>Основний</v>
      </c>
      <c r="D1330" s="2" t="str">
        <f>'06A_Варіанти'!C1321</f>
        <v>РЦЛ</v>
      </c>
      <c r="E1330" s="2" t="str">
        <f>'06A_Варіанти'!S1321</f>
        <v>DIRECT</v>
      </c>
      <c r="F1330" s="2" t="str">
        <f>IF(O1330='06A_Варіанти'!E1321,'06A_Варіанти'!E$1,IF(O1330='06A_Варіанти'!F1321,'06A_Варіанти'!F$1,IF(O1330='06A_Варіанти'!G1321,'06A_Варіанти'!G$1,IF(O1330='06A_Варіанти'!H1321,'06A_Варіанти'!H$1,IF(O1330='06A_Варіанти'!I1321,'06A_Варіанти'!I$1,IF(O1330='06A_Варіанти'!J1321,'06A_Варіанти'!J$1,IF(O1330='06A_Варіанти'!K1321,'06A_Варіанти'!K$1,IF(O1330='06A_Варіанти'!L1321,'06A_Варіанти'!L$1,IF(O1330='06A_Варіанти'!M1321,'06A_Варіанти'!M$1,IF(O1330='06A_Варіанти'!N1321,'06A_Варіанти'!N$1,IF(O1330='06A_Варіанти'!O1321,'06A_Варіанти'!O$1,IF(O1330='06A_Варіанти'!P1321,'06A_Варіанти'!P$1,IF(O1330='06A_Варіанти'!Q1321,'06A_Варіанти'!Q$1,IF(O1330='06A_Варіанти'!R1321,'06A_Варіанти'!R$1,"НЕМАЄ МАРШРУТУ"))))))))))))))</f>
        <v>DIRECT</v>
      </c>
      <c r="G1330" s="2" t="str">
        <f t="shared" si="140"/>
        <v>БЕЗ ЗМІН</v>
      </c>
      <c r="H1330" s="2">
        <f>IF(G1330="НЕМАЄ МАРШРУТУ",0,O1330-'06A_Варіанти'!T1321)</f>
        <v>0</v>
      </c>
      <c r="I1330" s="2">
        <f>IFERROR(INDEX('04_Потоки'!$E:$E,MATCH(A1330,'04_Потоки'!$A:$A,0)),0)</f>
        <v>1.990879478827362</v>
      </c>
      <c r="J1330" s="2">
        <f t="shared" si="141"/>
        <v>1</v>
      </c>
      <c r="K1330" s="2">
        <f>IF(C1330="РЦК макси",0,2*'06A_Варіанти'!T1321*J1330)</f>
        <v>854.4</v>
      </c>
      <c r="L1330" s="2">
        <f t="shared" si="142"/>
        <v>854.4</v>
      </c>
      <c r="M1330" s="2">
        <f t="shared" si="143"/>
        <v>0</v>
      </c>
      <c r="N1330" s="9">
        <f t="shared" si="144"/>
        <v>0</v>
      </c>
      <c r="O1330" s="2">
        <f>MIN(IF('07A_Конструктор'!$D$5="Так",'06A_Варіанти'!E1321,1E+99),IF('07A_Конструктор'!$D$6="Так",'06A_Варіанти'!F1321,1E+99),IF('07A_Конструктор'!$D$7="Так",'06A_Варіанти'!G1321,1E+99),IF('07A_Конструктор'!$D$8="Так",'06A_Варіанти'!H1321,1E+99),IF('07A_Конструктор'!$D$9="Так",'06A_Варіанти'!I1321,1E+99),IF('07A_Конструктор'!$D$10="Так",'06A_Варіанти'!J1321,1E+99),IF('07A_Конструктор'!$D$11="Так",'06A_Варіанти'!K1321,1E+99),IF('07A_Конструктор'!$D$12="Так",'06A_Варіанти'!L1321,1E+99),IF('07A_Конструктор'!$D$13="Так",'06A_Варіанти'!M1321,1E+99),IF('07A_Конструктор'!$D$14="Так",'06A_Варіанти'!N1321,1E+99),IF('07A_Конструктор'!$D$15="Так",'06A_Варіанти'!O1321,1E+99),IF('07A_Конструктор'!$D$16="Так",'06A_Варіанти'!P1321,1E+99),IF('07A_Конструктор'!$D$17="Так",'06A_Варіанти'!Q1321,1E+99),IF('06A_Варіанти'!R1321="",1E+99,'06A_Варіанти'!R1321))</f>
        <v>427.2</v>
      </c>
      <c r="P1330" s="2" t="str">
        <f t="shared" si="145"/>
        <v>5 т</v>
      </c>
      <c r="Q1330" s="2">
        <f t="shared" si="146"/>
        <v>14</v>
      </c>
      <c r="R1330" s="2">
        <f>IF(OR(C1330="РЦК макси",C1330="РЦЧ SKU"),"SKU-потік",IFERROR(VLOOKUP(D1330,'02_РЦ'!$A$3:$I$7,5,FALSE),0))</f>
        <v>700</v>
      </c>
      <c r="S1330" s="2" t="str">
        <f>IF(OR(C1330="РЦК макси",C1330="РЦЧ SKU"),"Не рахується в ліміт",IFERROR(VLOOKUP(D1330,'02_РЦ'!$A$3:$I$7,9,FALSE),"Немає РЦ"))</f>
        <v>В межах</v>
      </c>
    </row>
    <row r="1331" spans="1:19">
      <c r="A1331" s="2" t="str">
        <f>'06A_Варіанти'!A1322</f>
        <v>BASE_343</v>
      </c>
      <c r="B1331" s="2" t="str">
        <f>'06A_Варіанти'!B1322</f>
        <v>TT_343</v>
      </c>
      <c r="C1331" s="2" t="str">
        <f>'06A_Варіанти'!D1322</f>
        <v>Основний</v>
      </c>
      <c r="D1331" s="2" t="str">
        <f>'06A_Варіанти'!C1322</f>
        <v>РЦЛ</v>
      </c>
      <c r="E1331" s="2" t="str">
        <f>'06A_Варіанти'!S1322</f>
        <v>DIRECT</v>
      </c>
      <c r="F1331" s="2" t="str">
        <f>IF(O1331='06A_Варіанти'!E1322,'06A_Варіанти'!E$1,IF(O1331='06A_Варіанти'!F1322,'06A_Варіанти'!F$1,IF(O1331='06A_Варіанти'!G1322,'06A_Варіанти'!G$1,IF(O1331='06A_Варіанти'!H1322,'06A_Варіанти'!H$1,IF(O1331='06A_Варіанти'!I1322,'06A_Варіанти'!I$1,IF(O1331='06A_Варіанти'!J1322,'06A_Варіанти'!J$1,IF(O1331='06A_Варіанти'!K1322,'06A_Варіанти'!K$1,IF(O1331='06A_Варіанти'!L1322,'06A_Варіанти'!L$1,IF(O1331='06A_Варіанти'!M1322,'06A_Варіанти'!M$1,IF(O1331='06A_Варіанти'!N1322,'06A_Варіанти'!N$1,IF(O1331='06A_Варіанти'!O1322,'06A_Варіанти'!O$1,IF(O1331='06A_Варіанти'!P1322,'06A_Варіанти'!P$1,IF(O1331='06A_Варіанти'!Q1322,'06A_Варіанти'!Q$1,IF(O1331='06A_Варіанти'!R1322,'06A_Варіанти'!R$1,"НЕМАЄ МАРШРУТУ"))))))))))))))</f>
        <v>DIRECT</v>
      </c>
      <c r="G1331" s="2" t="str">
        <f t="shared" si="140"/>
        <v>БЕЗ ЗМІН</v>
      </c>
      <c r="H1331" s="2">
        <f>IF(G1331="НЕМАЄ МАРШРУТУ",0,O1331-'06A_Варіанти'!T1322)</f>
        <v>0</v>
      </c>
      <c r="I1331" s="2">
        <f>IFERROR(INDEX('04_Потоки'!$E:$E,MATCH(A1331,'04_Потоки'!$A:$A,0)),0)</f>
        <v>1.990879478827362</v>
      </c>
      <c r="J1331" s="2">
        <f t="shared" si="141"/>
        <v>1</v>
      </c>
      <c r="K1331" s="2">
        <f>IF(C1331="РЦК макси",0,2*'06A_Варіанти'!T1322*J1331)</f>
        <v>698.6</v>
      </c>
      <c r="L1331" s="2">
        <f t="shared" si="142"/>
        <v>698.6</v>
      </c>
      <c r="M1331" s="2">
        <f t="shared" si="143"/>
        <v>0</v>
      </c>
      <c r="N1331" s="9">
        <f t="shared" si="144"/>
        <v>0</v>
      </c>
      <c r="O1331" s="2">
        <f>MIN(IF('07A_Конструктор'!$D$5="Так",'06A_Варіанти'!E1322,1E+99),IF('07A_Конструктор'!$D$6="Так",'06A_Варіанти'!F1322,1E+99),IF('07A_Конструктор'!$D$7="Так",'06A_Варіанти'!G1322,1E+99),IF('07A_Конструктор'!$D$8="Так",'06A_Варіанти'!H1322,1E+99),IF('07A_Конструктор'!$D$9="Так",'06A_Варіанти'!I1322,1E+99),IF('07A_Конструктор'!$D$10="Так",'06A_Варіанти'!J1322,1E+99),IF('07A_Конструктор'!$D$11="Так",'06A_Варіанти'!K1322,1E+99),IF('07A_Конструктор'!$D$12="Так",'06A_Варіанти'!L1322,1E+99),IF('07A_Конструктор'!$D$13="Так",'06A_Варіанти'!M1322,1E+99),IF('07A_Конструктор'!$D$14="Так",'06A_Варіанти'!N1322,1E+99),IF('07A_Конструктор'!$D$15="Так",'06A_Варіанти'!O1322,1E+99),IF('07A_Конструктор'!$D$16="Так",'06A_Варіанти'!P1322,1E+99),IF('07A_Конструктор'!$D$17="Так",'06A_Варіанти'!Q1322,1E+99),IF('06A_Варіанти'!R1322="",1E+99,'06A_Варіанти'!R1322))</f>
        <v>349.3</v>
      </c>
      <c r="P1331" s="2" t="str">
        <f t="shared" si="145"/>
        <v>5 т</v>
      </c>
      <c r="Q1331" s="2">
        <f t="shared" si="146"/>
        <v>14</v>
      </c>
      <c r="R1331" s="2">
        <f>IF(OR(C1331="РЦК макси",C1331="РЦЧ SKU"),"SKU-потік",IFERROR(VLOOKUP(D1331,'02_РЦ'!$A$3:$I$7,5,FALSE),0))</f>
        <v>700</v>
      </c>
      <c r="S1331" s="2" t="str">
        <f>IF(OR(C1331="РЦК макси",C1331="РЦЧ SKU"),"Не рахується в ліміт",IFERROR(VLOOKUP(D1331,'02_РЦ'!$A$3:$I$7,9,FALSE),"Немає РЦ"))</f>
        <v>В межах</v>
      </c>
    </row>
    <row r="1332" spans="1:19">
      <c r="A1332" s="2" t="str">
        <f>'06A_Варіанти'!A1323</f>
        <v>BASE_344</v>
      </c>
      <c r="B1332" s="2" t="str">
        <f>'06A_Варіанти'!B1323</f>
        <v>TT_344</v>
      </c>
      <c r="C1332" s="2" t="str">
        <f>'06A_Варіанти'!D1323</f>
        <v>Основний</v>
      </c>
      <c r="D1332" s="2" t="str">
        <f>'06A_Варіанти'!C1323</f>
        <v>РЦЛ</v>
      </c>
      <c r="E1332" s="2" t="str">
        <f>'06A_Варіанти'!S1323</f>
        <v>DIRECT</v>
      </c>
      <c r="F1332" s="2" t="str">
        <f>IF(O1332='06A_Варіанти'!E1323,'06A_Варіанти'!E$1,IF(O1332='06A_Варіанти'!F1323,'06A_Варіанти'!F$1,IF(O1332='06A_Варіанти'!G1323,'06A_Варіанти'!G$1,IF(O1332='06A_Варіанти'!H1323,'06A_Варіанти'!H$1,IF(O1332='06A_Варіанти'!I1323,'06A_Варіанти'!I$1,IF(O1332='06A_Варіанти'!J1323,'06A_Варіанти'!J$1,IF(O1332='06A_Варіанти'!K1323,'06A_Варіанти'!K$1,IF(O1332='06A_Варіанти'!L1323,'06A_Варіанти'!L$1,IF(O1332='06A_Варіанти'!M1323,'06A_Варіанти'!M$1,IF(O1332='06A_Варіанти'!N1323,'06A_Варіанти'!N$1,IF(O1332='06A_Варіанти'!O1323,'06A_Варіанти'!O$1,IF(O1332='06A_Варіанти'!P1323,'06A_Варіанти'!P$1,IF(O1332='06A_Варіанти'!Q1323,'06A_Варіанти'!Q$1,IF(O1332='06A_Варіанти'!R1323,'06A_Варіанти'!R$1,"НЕМАЄ МАРШРУТУ"))))))))))))))</f>
        <v>DIRECT</v>
      </c>
      <c r="G1332" s="2" t="str">
        <f t="shared" si="140"/>
        <v>БЕЗ ЗМІН</v>
      </c>
      <c r="H1332" s="2">
        <f>IF(G1332="НЕМАЄ МАРШРУТУ",0,O1332-'06A_Варіанти'!T1323)</f>
        <v>0</v>
      </c>
      <c r="I1332" s="2">
        <f>IFERROR(INDEX('04_Потоки'!$E:$E,MATCH(A1332,'04_Потоки'!$A:$A,0)),0)</f>
        <v>1.990879478827362</v>
      </c>
      <c r="J1332" s="2">
        <f t="shared" si="141"/>
        <v>1</v>
      </c>
      <c r="K1332" s="2">
        <f>IF(C1332="РЦК макси",0,2*'06A_Варіанти'!T1323*J1332)</f>
        <v>649.79999999999995</v>
      </c>
      <c r="L1332" s="2">
        <f t="shared" si="142"/>
        <v>649.79999999999995</v>
      </c>
      <c r="M1332" s="2">
        <f t="shared" si="143"/>
        <v>0</v>
      </c>
      <c r="N1332" s="9">
        <f t="shared" si="144"/>
        <v>0</v>
      </c>
      <c r="O1332" s="2">
        <f>MIN(IF('07A_Конструктор'!$D$5="Так",'06A_Варіанти'!E1323,1E+99),IF('07A_Конструктор'!$D$6="Так",'06A_Варіанти'!F1323,1E+99),IF('07A_Конструктор'!$D$7="Так",'06A_Варіанти'!G1323,1E+99),IF('07A_Конструктор'!$D$8="Так",'06A_Варіанти'!H1323,1E+99),IF('07A_Конструктор'!$D$9="Так",'06A_Варіанти'!I1323,1E+99),IF('07A_Конструктор'!$D$10="Так",'06A_Варіанти'!J1323,1E+99),IF('07A_Конструктор'!$D$11="Так",'06A_Варіанти'!K1323,1E+99),IF('07A_Конструктор'!$D$12="Так",'06A_Варіанти'!L1323,1E+99),IF('07A_Конструктор'!$D$13="Так",'06A_Варіанти'!M1323,1E+99),IF('07A_Конструктор'!$D$14="Так",'06A_Варіанти'!N1323,1E+99),IF('07A_Конструктор'!$D$15="Так",'06A_Варіанти'!O1323,1E+99),IF('07A_Конструктор'!$D$16="Так",'06A_Варіанти'!P1323,1E+99),IF('07A_Конструктор'!$D$17="Так",'06A_Варіанти'!Q1323,1E+99),IF('06A_Варіанти'!R1323="",1E+99,'06A_Варіанти'!R1323))</f>
        <v>324.89999999999998</v>
      </c>
      <c r="P1332" s="2" t="str">
        <f t="shared" si="145"/>
        <v>5 т</v>
      </c>
      <c r="Q1332" s="2">
        <f t="shared" si="146"/>
        <v>14</v>
      </c>
      <c r="R1332" s="2">
        <f>IF(OR(C1332="РЦК макси",C1332="РЦЧ SKU"),"SKU-потік",IFERROR(VLOOKUP(D1332,'02_РЦ'!$A$3:$I$7,5,FALSE),0))</f>
        <v>700</v>
      </c>
      <c r="S1332" s="2" t="str">
        <f>IF(OR(C1332="РЦК макси",C1332="РЦЧ SKU"),"Не рахується в ліміт",IFERROR(VLOOKUP(D1332,'02_РЦ'!$A$3:$I$7,9,FALSE),"Немає РЦ"))</f>
        <v>В межах</v>
      </c>
    </row>
    <row r="1333" spans="1:19">
      <c r="A1333" s="2" t="str">
        <f>'06A_Варіанти'!A1324</f>
        <v>BASE_352</v>
      </c>
      <c r="B1333" s="2" t="str">
        <f>'06A_Варіанти'!B1324</f>
        <v>TT_352</v>
      </c>
      <c r="C1333" s="2" t="str">
        <f>'06A_Варіанти'!D1324</f>
        <v>Основний</v>
      </c>
      <c r="D1333" s="2" t="str">
        <f>'06A_Варіанти'!C1324</f>
        <v>РЦЛ</v>
      </c>
      <c r="E1333" s="2" t="str">
        <f>'06A_Варіанти'!S1324</f>
        <v>DIRECT</v>
      </c>
      <c r="F1333" s="2" t="str">
        <f>IF(O1333='06A_Варіанти'!E1324,'06A_Варіанти'!E$1,IF(O1333='06A_Варіанти'!F1324,'06A_Варіанти'!F$1,IF(O1333='06A_Варіанти'!G1324,'06A_Варіанти'!G$1,IF(O1333='06A_Варіанти'!H1324,'06A_Варіанти'!H$1,IF(O1333='06A_Варіанти'!I1324,'06A_Варіанти'!I$1,IF(O1333='06A_Варіанти'!J1324,'06A_Варіанти'!J$1,IF(O1333='06A_Варіанти'!K1324,'06A_Варіанти'!K$1,IF(O1333='06A_Варіанти'!L1324,'06A_Варіанти'!L$1,IF(O1333='06A_Варіанти'!M1324,'06A_Варіанти'!M$1,IF(O1333='06A_Варіанти'!N1324,'06A_Варіанти'!N$1,IF(O1333='06A_Варіанти'!O1324,'06A_Варіанти'!O$1,IF(O1333='06A_Варіанти'!P1324,'06A_Варіанти'!P$1,IF(O1333='06A_Варіанти'!Q1324,'06A_Варіанти'!Q$1,IF(O1333='06A_Варіанти'!R1324,'06A_Варіанти'!R$1,"НЕМАЄ МАРШРУТУ"))))))))))))))</f>
        <v>DIRECT</v>
      </c>
      <c r="G1333" s="2" t="str">
        <f t="shared" si="140"/>
        <v>БЕЗ ЗМІН</v>
      </c>
      <c r="H1333" s="2">
        <f>IF(G1333="НЕМАЄ МАРШРУТУ",0,O1333-'06A_Варіанти'!T1324)</f>
        <v>0</v>
      </c>
      <c r="I1333" s="2">
        <f>IFERROR(INDEX('04_Потоки'!$E:$E,MATCH(A1333,'04_Потоки'!$A:$A,0)),0)</f>
        <v>1.990879478827362</v>
      </c>
      <c r="J1333" s="2">
        <f t="shared" si="141"/>
        <v>1</v>
      </c>
      <c r="K1333" s="2">
        <f>IF(C1333="РЦК макси",0,2*'06A_Варіанти'!T1324*J1333)</f>
        <v>915.8</v>
      </c>
      <c r="L1333" s="2">
        <f t="shared" si="142"/>
        <v>915.8</v>
      </c>
      <c r="M1333" s="2">
        <f t="shared" si="143"/>
        <v>0</v>
      </c>
      <c r="N1333" s="9">
        <f t="shared" si="144"/>
        <v>0</v>
      </c>
      <c r="O1333" s="2">
        <f>MIN(IF('07A_Конструктор'!$D$5="Так",'06A_Варіанти'!E1324,1E+99),IF('07A_Конструктор'!$D$6="Так",'06A_Варіанти'!F1324,1E+99),IF('07A_Конструктор'!$D$7="Так",'06A_Варіанти'!G1324,1E+99),IF('07A_Конструктор'!$D$8="Так",'06A_Варіанти'!H1324,1E+99),IF('07A_Конструктор'!$D$9="Так",'06A_Варіанти'!I1324,1E+99),IF('07A_Конструктор'!$D$10="Так",'06A_Варіанти'!J1324,1E+99),IF('07A_Конструктор'!$D$11="Так",'06A_Варіанти'!K1324,1E+99),IF('07A_Конструктор'!$D$12="Так",'06A_Варіанти'!L1324,1E+99),IF('07A_Конструктор'!$D$13="Так",'06A_Варіанти'!M1324,1E+99),IF('07A_Конструктор'!$D$14="Так",'06A_Варіанти'!N1324,1E+99),IF('07A_Конструктор'!$D$15="Так",'06A_Варіанти'!O1324,1E+99),IF('07A_Конструктор'!$D$16="Так",'06A_Варіанти'!P1324,1E+99),IF('07A_Конструктор'!$D$17="Так",'06A_Варіанти'!Q1324,1E+99),IF('06A_Варіанти'!R1324="",1E+99,'06A_Варіанти'!R1324))</f>
        <v>457.9</v>
      </c>
      <c r="P1333" s="2" t="str">
        <f t="shared" si="145"/>
        <v>5 т</v>
      </c>
      <c r="Q1333" s="2">
        <f t="shared" si="146"/>
        <v>14</v>
      </c>
      <c r="R1333" s="2">
        <f>IF(OR(C1333="РЦК макси",C1333="РЦЧ SKU"),"SKU-потік",IFERROR(VLOOKUP(D1333,'02_РЦ'!$A$3:$I$7,5,FALSE),0))</f>
        <v>700</v>
      </c>
      <c r="S1333" s="2" t="str">
        <f>IF(OR(C1333="РЦК макси",C1333="РЦЧ SKU"),"Не рахується в ліміт",IFERROR(VLOOKUP(D1333,'02_РЦ'!$A$3:$I$7,9,FALSE),"Немає РЦ"))</f>
        <v>В межах</v>
      </c>
    </row>
    <row r="1334" spans="1:19">
      <c r="A1334" s="2" t="str">
        <f>'06A_Варіанти'!A1325</f>
        <v>BASE_355</v>
      </c>
      <c r="B1334" s="2" t="str">
        <f>'06A_Варіанти'!B1325</f>
        <v>TT_355</v>
      </c>
      <c r="C1334" s="2" t="str">
        <f>'06A_Варіанти'!D1325</f>
        <v>Основний</v>
      </c>
      <c r="D1334" s="2" t="str">
        <f>'06A_Варіанти'!C1325</f>
        <v>РЦЛ</v>
      </c>
      <c r="E1334" s="2" t="str">
        <f>'06A_Варіанти'!S1325</f>
        <v>DIRECT</v>
      </c>
      <c r="F1334" s="2" t="str">
        <f>IF(O1334='06A_Варіанти'!E1325,'06A_Варіанти'!E$1,IF(O1334='06A_Варіанти'!F1325,'06A_Варіанти'!F$1,IF(O1334='06A_Варіанти'!G1325,'06A_Варіанти'!G$1,IF(O1334='06A_Варіанти'!H1325,'06A_Варіанти'!H$1,IF(O1334='06A_Варіанти'!I1325,'06A_Варіанти'!I$1,IF(O1334='06A_Варіанти'!J1325,'06A_Варіанти'!J$1,IF(O1334='06A_Варіанти'!K1325,'06A_Варіанти'!K$1,IF(O1334='06A_Варіанти'!L1325,'06A_Варіанти'!L$1,IF(O1334='06A_Варіанти'!M1325,'06A_Варіанти'!M$1,IF(O1334='06A_Варіанти'!N1325,'06A_Варіанти'!N$1,IF(O1334='06A_Варіанти'!O1325,'06A_Варіанти'!O$1,IF(O1334='06A_Варіанти'!P1325,'06A_Варіанти'!P$1,IF(O1334='06A_Варіанти'!Q1325,'06A_Варіанти'!Q$1,IF(O1334='06A_Варіанти'!R1325,'06A_Варіанти'!R$1,"НЕМАЄ МАРШРУТУ"))))))))))))))</f>
        <v>DIRECT</v>
      </c>
      <c r="G1334" s="2" t="str">
        <f t="shared" si="140"/>
        <v>БЕЗ ЗМІН</v>
      </c>
      <c r="H1334" s="2">
        <f>IF(G1334="НЕМАЄ МАРШРУТУ",0,O1334-'06A_Варіанти'!T1325)</f>
        <v>0</v>
      </c>
      <c r="I1334" s="2">
        <f>IFERROR(INDEX('04_Потоки'!$E:$E,MATCH(A1334,'04_Потоки'!$A:$A,0)),0)</f>
        <v>1.990879478827362</v>
      </c>
      <c r="J1334" s="2">
        <f t="shared" si="141"/>
        <v>1</v>
      </c>
      <c r="K1334" s="2">
        <f>IF(C1334="РЦК макси",0,2*'06A_Варіанти'!T1325*J1334)</f>
        <v>856.8</v>
      </c>
      <c r="L1334" s="2">
        <f t="shared" si="142"/>
        <v>856.8</v>
      </c>
      <c r="M1334" s="2">
        <f t="shared" si="143"/>
        <v>0</v>
      </c>
      <c r="N1334" s="9">
        <f t="shared" si="144"/>
        <v>0</v>
      </c>
      <c r="O1334" s="2">
        <f>MIN(IF('07A_Конструктор'!$D$5="Так",'06A_Варіанти'!E1325,1E+99),IF('07A_Конструктор'!$D$6="Так",'06A_Варіанти'!F1325,1E+99),IF('07A_Конструктор'!$D$7="Так",'06A_Варіанти'!G1325,1E+99),IF('07A_Конструктор'!$D$8="Так",'06A_Варіанти'!H1325,1E+99),IF('07A_Конструктор'!$D$9="Так",'06A_Варіанти'!I1325,1E+99),IF('07A_Конструктор'!$D$10="Так",'06A_Варіанти'!J1325,1E+99),IF('07A_Конструктор'!$D$11="Так",'06A_Варіанти'!K1325,1E+99),IF('07A_Конструктор'!$D$12="Так",'06A_Варіанти'!L1325,1E+99),IF('07A_Конструктор'!$D$13="Так",'06A_Варіанти'!M1325,1E+99),IF('07A_Конструктор'!$D$14="Так",'06A_Варіанти'!N1325,1E+99),IF('07A_Конструктор'!$D$15="Так",'06A_Варіанти'!O1325,1E+99),IF('07A_Конструктор'!$D$16="Так",'06A_Варіанти'!P1325,1E+99),IF('07A_Конструктор'!$D$17="Так",'06A_Варіанти'!Q1325,1E+99),IF('06A_Варіанти'!R1325="",1E+99,'06A_Варіанти'!R1325))</f>
        <v>428.4</v>
      </c>
      <c r="P1334" s="2" t="str">
        <f t="shared" si="145"/>
        <v>5 т</v>
      </c>
      <c r="Q1334" s="2">
        <f t="shared" si="146"/>
        <v>14</v>
      </c>
      <c r="R1334" s="2">
        <f>IF(OR(C1334="РЦК макси",C1334="РЦЧ SKU"),"SKU-потік",IFERROR(VLOOKUP(D1334,'02_РЦ'!$A$3:$I$7,5,FALSE),0))</f>
        <v>700</v>
      </c>
      <c r="S1334" s="2" t="str">
        <f>IF(OR(C1334="РЦК макси",C1334="РЦЧ SKU"),"Не рахується в ліміт",IFERROR(VLOOKUP(D1334,'02_РЦ'!$A$3:$I$7,9,FALSE),"Немає РЦ"))</f>
        <v>В межах</v>
      </c>
    </row>
    <row r="1335" spans="1:19">
      <c r="A1335" s="2" t="str">
        <f>'06A_Варіанти'!A1326</f>
        <v>BASE_373</v>
      </c>
      <c r="B1335" s="2" t="str">
        <f>'06A_Варіанти'!B1326</f>
        <v>TT_373</v>
      </c>
      <c r="C1335" s="2" t="str">
        <f>'06A_Варіанти'!D1326</f>
        <v>Основний</v>
      </c>
      <c r="D1335" s="2" t="str">
        <f>'06A_Варіанти'!C1326</f>
        <v>РЦЛ</v>
      </c>
      <c r="E1335" s="2" t="str">
        <f>'06A_Варіанти'!S1326</f>
        <v>DIRECT</v>
      </c>
      <c r="F1335" s="2" t="str">
        <f>IF(O1335='06A_Варіанти'!E1326,'06A_Варіанти'!E$1,IF(O1335='06A_Варіанти'!F1326,'06A_Варіанти'!F$1,IF(O1335='06A_Варіанти'!G1326,'06A_Варіанти'!G$1,IF(O1335='06A_Варіанти'!H1326,'06A_Варіанти'!H$1,IF(O1335='06A_Варіанти'!I1326,'06A_Варіанти'!I$1,IF(O1335='06A_Варіанти'!J1326,'06A_Варіанти'!J$1,IF(O1335='06A_Варіанти'!K1326,'06A_Варіанти'!K$1,IF(O1335='06A_Варіанти'!L1326,'06A_Варіанти'!L$1,IF(O1335='06A_Варіанти'!M1326,'06A_Варіанти'!M$1,IF(O1335='06A_Варіанти'!N1326,'06A_Варіанти'!N$1,IF(O1335='06A_Варіанти'!O1326,'06A_Варіанти'!O$1,IF(O1335='06A_Варіанти'!P1326,'06A_Варіанти'!P$1,IF(O1335='06A_Варіанти'!Q1326,'06A_Варіанти'!Q$1,IF(O1335='06A_Варіанти'!R1326,'06A_Варіанти'!R$1,"НЕМАЄ МАРШРУТУ"))))))))))))))</f>
        <v>DIRECT</v>
      </c>
      <c r="G1335" s="2" t="str">
        <f t="shared" si="140"/>
        <v>БЕЗ ЗМІН</v>
      </c>
      <c r="H1335" s="2">
        <f>IF(G1335="НЕМАЄ МАРШРУТУ",0,O1335-'06A_Варіанти'!T1326)</f>
        <v>0</v>
      </c>
      <c r="I1335" s="2">
        <f>IFERROR(INDEX('04_Потоки'!$E:$E,MATCH(A1335,'04_Потоки'!$A:$A,0)),0)</f>
        <v>1.990879478827362</v>
      </c>
      <c r="J1335" s="2">
        <f t="shared" si="141"/>
        <v>1</v>
      </c>
      <c r="K1335" s="2">
        <f>IF(C1335="РЦК макси",0,2*'06A_Варіанти'!T1326*J1335)</f>
        <v>482.2</v>
      </c>
      <c r="L1335" s="2">
        <f t="shared" si="142"/>
        <v>482.2</v>
      </c>
      <c r="M1335" s="2">
        <f t="shared" si="143"/>
        <v>0</v>
      </c>
      <c r="N1335" s="9">
        <f t="shared" si="144"/>
        <v>0</v>
      </c>
      <c r="O1335" s="2">
        <f>MIN(IF('07A_Конструктор'!$D$5="Так",'06A_Варіанти'!E1326,1E+99),IF('07A_Конструктор'!$D$6="Так",'06A_Варіанти'!F1326,1E+99),IF('07A_Конструктор'!$D$7="Так",'06A_Варіанти'!G1326,1E+99),IF('07A_Конструктор'!$D$8="Так",'06A_Варіанти'!H1326,1E+99),IF('07A_Конструктор'!$D$9="Так",'06A_Варіанти'!I1326,1E+99),IF('07A_Конструктор'!$D$10="Так",'06A_Варіанти'!J1326,1E+99),IF('07A_Конструктор'!$D$11="Так",'06A_Варіанти'!K1326,1E+99),IF('07A_Конструктор'!$D$12="Так",'06A_Варіанти'!L1326,1E+99),IF('07A_Конструктор'!$D$13="Так",'06A_Варіанти'!M1326,1E+99),IF('07A_Конструктор'!$D$14="Так",'06A_Варіанти'!N1326,1E+99),IF('07A_Конструктор'!$D$15="Так",'06A_Варіанти'!O1326,1E+99),IF('07A_Конструктор'!$D$16="Так",'06A_Варіанти'!P1326,1E+99),IF('07A_Конструктор'!$D$17="Так",'06A_Варіанти'!Q1326,1E+99),IF('06A_Варіанти'!R1326="",1E+99,'06A_Варіанти'!R1326))</f>
        <v>241.1</v>
      </c>
      <c r="P1335" s="2" t="str">
        <f t="shared" si="145"/>
        <v>5 т</v>
      </c>
      <c r="Q1335" s="2">
        <f t="shared" si="146"/>
        <v>14</v>
      </c>
      <c r="R1335" s="2">
        <f>IF(OR(C1335="РЦК макси",C1335="РЦЧ SKU"),"SKU-потік",IFERROR(VLOOKUP(D1335,'02_РЦ'!$A$3:$I$7,5,FALSE),0))</f>
        <v>700</v>
      </c>
      <c r="S1335" s="2" t="str">
        <f>IF(OR(C1335="РЦК макси",C1335="РЦЧ SKU"),"Не рахується в ліміт",IFERROR(VLOOKUP(D1335,'02_РЦ'!$A$3:$I$7,9,FALSE),"Немає РЦ"))</f>
        <v>В межах</v>
      </c>
    </row>
    <row r="1336" spans="1:19">
      <c r="A1336" s="2" t="str">
        <f>'06A_Варіанти'!A1327</f>
        <v>BASE_362</v>
      </c>
      <c r="B1336" s="2" t="str">
        <f>'06A_Варіанти'!B1327</f>
        <v>TT_362</v>
      </c>
      <c r="C1336" s="2" t="str">
        <f>'06A_Варіанти'!D1327</f>
        <v>Основний</v>
      </c>
      <c r="D1336" s="2" t="str">
        <f>'06A_Варіанти'!C1327</f>
        <v>РЦЛ</v>
      </c>
      <c r="E1336" s="2" t="str">
        <f>'06A_Варіанти'!S1327</f>
        <v>DIRECT</v>
      </c>
      <c r="F1336" s="2" t="str">
        <f>IF(O1336='06A_Варіанти'!E1327,'06A_Варіанти'!E$1,IF(O1336='06A_Варіанти'!F1327,'06A_Варіанти'!F$1,IF(O1336='06A_Варіанти'!G1327,'06A_Варіанти'!G$1,IF(O1336='06A_Варіанти'!H1327,'06A_Варіанти'!H$1,IF(O1336='06A_Варіанти'!I1327,'06A_Варіанти'!I$1,IF(O1336='06A_Варіанти'!J1327,'06A_Варіанти'!J$1,IF(O1336='06A_Варіанти'!K1327,'06A_Варіанти'!K$1,IF(O1336='06A_Варіанти'!L1327,'06A_Варіанти'!L$1,IF(O1336='06A_Варіанти'!M1327,'06A_Варіанти'!M$1,IF(O1336='06A_Варіанти'!N1327,'06A_Варіанти'!N$1,IF(O1336='06A_Варіанти'!O1327,'06A_Варіанти'!O$1,IF(O1336='06A_Варіанти'!P1327,'06A_Варіанти'!P$1,IF(O1336='06A_Варіанти'!Q1327,'06A_Варіанти'!Q$1,IF(O1336='06A_Варіанти'!R1327,'06A_Варіанти'!R$1,"НЕМАЄ МАРШРУТУ"))))))))))))))</f>
        <v>DIRECT</v>
      </c>
      <c r="G1336" s="2" t="str">
        <f t="shared" si="140"/>
        <v>БЕЗ ЗМІН</v>
      </c>
      <c r="H1336" s="2">
        <f>IF(G1336="НЕМАЄ МАРШРУТУ",0,O1336-'06A_Варіанти'!T1327)</f>
        <v>0</v>
      </c>
      <c r="I1336" s="2">
        <f>IFERROR(INDEX('04_Потоки'!$E:$E,MATCH(A1336,'04_Потоки'!$A:$A,0)),0)</f>
        <v>1.990879478827362</v>
      </c>
      <c r="J1336" s="2">
        <f t="shared" si="141"/>
        <v>1</v>
      </c>
      <c r="K1336" s="2">
        <f>IF(C1336="РЦК макси",0,2*'06A_Варіанти'!T1327*J1336)</f>
        <v>567.6</v>
      </c>
      <c r="L1336" s="2">
        <f t="shared" si="142"/>
        <v>567.6</v>
      </c>
      <c r="M1336" s="2">
        <f t="shared" si="143"/>
        <v>0</v>
      </c>
      <c r="N1336" s="9">
        <f t="shared" si="144"/>
        <v>0</v>
      </c>
      <c r="O1336" s="2">
        <f>MIN(IF('07A_Конструктор'!$D$5="Так",'06A_Варіанти'!E1327,1E+99),IF('07A_Конструктор'!$D$6="Так",'06A_Варіанти'!F1327,1E+99),IF('07A_Конструктор'!$D$7="Так",'06A_Варіанти'!G1327,1E+99),IF('07A_Конструктор'!$D$8="Так",'06A_Варіанти'!H1327,1E+99),IF('07A_Конструктор'!$D$9="Так",'06A_Варіанти'!I1327,1E+99),IF('07A_Конструктор'!$D$10="Так",'06A_Варіанти'!J1327,1E+99),IF('07A_Конструктор'!$D$11="Так",'06A_Варіанти'!K1327,1E+99),IF('07A_Конструктор'!$D$12="Так",'06A_Варіанти'!L1327,1E+99),IF('07A_Конструктор'!$D$13="Так",'06A_Варіанти'!M1327,1E+99),IF('07A_Конструктор'!$D$14="Так",'06A_Варіанти'!N1327,1E+99),IF('07A_Конструктор'!$D$15="Так",'06A_Варіанти'!O1327,1E+99),IF('07A_Конструктор'!$D$16="Так",'06A_Варіанти'!P1327,1E+99),IF('07A_Конструктор'!$D$17="Так",'06A_Варіанти'!Q1327,1E+99),IF('06A_Варіанти'!R1327="",1E+99,'06A_Варіанти'!R1327))</f>
        <v>283.8</v>
      </c>
      <c r="P1336" s="2" t="str">
        <f t="shared" si="145"/>
        <v>5 т</v>
      </c>
      <c r="Q1336" s="2">
        <f t="shared" si="146"/>
        <v>14</v>
      </c>
      <c r="R1336" s="2">
        <f>IF(OR(C1336="РЦК макси",C1336="РЦЧ SKU"),"SKU-потік",IFERROR(VLOOKUP(D1336,'02_РЦ'!$A$3:$I$7,5,FALSE),0))</f>
        <v>700</v>
      </c>
      <c r="S1336" s="2" t="str">
        <f>IF(OR(C1336="РЦК макси",C1336="РЦЧ SKU"),"Не рахується в ліміт",IFERROR(VLOOKUP(D1336,'02_РЦ'!$A$3:$I$7,9,FALSE),"Немає РЦ"))</f>
        <v>В межах</v>
      </c>
    </row>
    <row r="1337" spans="1:19">
      <c r="A1337" s="2" t="str">
        <f>'06A_Варіанти'!A1328</f>
        <v>BASE_371</v>
      </c>
      <c r="B1337" s="2" t="str">
        <f>'06A_Варіанти'!B1328</f>
        <v>TT_371</v>
      </c>
      <c r="C1337" s="2" t="str">
        <f>'06A_Варіанти'!D1328</f>
        <v>Основний</v>
      </c>
      <c r="D1337" s="2" t="str">
        <f>'06A_Варіанти'!C1328</f>
        <v>РЦЛ</v>
      </c>
      <c r="E1337" s="2" t="str">
        <f>'06A_Варіанти'!S1328</f>
        <v>DIRECT</v>
      </c>
      <c r="F1337" s="2" t="str">
        <f>IF(O1337='06A_Варіанти'!E1328,'06A_Варіанти'!E$1,IF(O1337='06A_Варіанти'!F1328,'06A_Варіанти'!F$1,IF(O1337='06A_Варіанти'!G1328,'06A_Варіанти'!G$1,IF(O1337='06A_Варіанти'!H1328,'06A_Варіанти'!H$1,IF(O1337='06A_Варіанти'!I1328,'06A_Варіанти'!I$1,IF(O1337='06A_Варіанти'!J1328,'06A_Варіанти'!J$1,IF(O1337='06A_Варіанти'!K1328,'06A_Варіанти'!K$1,IF(O1337='06A_Варіанти'!L1328,'06A_Варіанти'!L$1,IF(O1337='06A_Варіанти'!M1328,'06A_Варіанти'!M$1,IF(O1337='06A_Варіанти'!N1328,'06A_Варіанти'!N$1,IF(O1337='06A_Варіанти'!O1328,'06A_Варіанти'!O$1,IF(O1337='06A_Варіанти'!P1328,'06A_Варіанти'!P$1,IF(O1337='06A_Варіанти'!Q1328,'06A_Варіанти'!Q$1,IF(O1337='06A_Варіанти'!R1328,'06A_Варіанти'!R$1,"НЕМАЄ МАРШРУТУ"))))))))))))))</f>
        <v>DIRECT</v>
      </c>
      <c r="G1337" s="2" t="str">
        <f t="shared" si="140"/>
        <v>БЕЗ ЗМІН</v>
      </c>
      <c r="H1337" s="2">
        <f>IF(G1337="НЕМАЄ МАРШРУТУ",0,O1337-'06A_Варіанти'!T1328)</f>
        <v>0</v>
      </c>
      <c r="I1337" s="2">
        <f>IFERROR(INDEX('04_Потоки'!$E:$E,MATCH(A1337,'04_Потоки'!$A:$A,0)),0)</f>
        <v>1.990879478827362</v>
      </c>
      <c r="J1337" s="2">
        <f t="shared" si="141"/>
        <v>1</v>
      </c>
      <c r="K1337" s="2">
        <f>IF(C1337="РЦК макси",0,2*'06A_Варіанти'!T1328*J1337)</f>
        <v>339.6</v>
      </c>
      <c r="L1337" s="2">
        <f t="shared" si="142"/>
        <v>339.6</v>
      </c>
      <c r="M1337" s="2">
        <f t="shared" si="143"/>
        <v>0</v>
      </c>
      <c r="N1337" s="9">
        <f t="shared" si="144"/>
        <v>0</v>
      </c>
      <c r="O1337" s="2">
        <f>MIN(IF('07A_Конструктор'!$D$5="Так",'06A_Варіанти'!E1328,1E+99),IF('07A_Конструктор'!$D$6="Так",'06A_Варіанти'!F1328,1E+99),IF('07A_Конструктор'!$D$7="Так",'06A_Варіанти'!G1328,1E+99),IF('07A_Конструктор'!$D$8="Так",'06A_Варіанти'!H1328,1E+99),IF('07A_Конструктор'!$D$9="Так",'06A_Варіанти'!I1328,1E+99),IF('07A_Конструктор'!$D$10="Так",'06A_Варіанти'!J1328,1E+99),IF('07A_Конструктор'!$D$11="Так",'06A_Варіанти'!K1328,1E+99),IF('07A_Конструктор'!$D$12="Так",'06A_Варіанти'!L1328,1E+99),IF('07A_Конструктор'!$D$13="Так",'06A_Варіанти'!M1328,1E+99),IF('07A_Конструктор'!$D$14="Так",'06A_Варіанти'!N1328,1E+99),IF('07A_Конструктор'!$D$15="Так",'06A_Варіанти'!O1328,1E+99),IF('07A_Конструктор'!$D$16="Так",'06A_Варіанти'!P1328,1E+99),IF('07A_Конструктор'!$D$17="Так",'06A_Варіанти'!Q1328,1E+99),IF('06A_Варіанти'!R1328="",1E+99,'06A_Варіанти'!R1328))</f>
        <v>169.8</v>
      </c>
      <c r="P1337" s="2" t="str">
        <f t="shared" si="145"/>
        <v>5 т</v>
      </c>
      <c r="Q1337" s="2">
        <f t="shared" si="146"/>
        <v>14</v>
      </c>
      <c r="R1337" s="2">
        <f>IF(OR(C1337="РЦК макси",C1337="РЦЧ SKU"),"SKU-потік",IFERROR(VLOOKUP(D1337,'02_РЦ'!$A$3:$I$7,5,FALSE),0))</f>
        <v>700</v>
      </c>
      <c r="S1337" s="2" t="str">
        <f>IF(OR(C1337="РЦК макси",C1337="РЦЧ SKU"),"Не рахується в ліміт",IFERROR(VLOOKUP(D1337,'02_РЦ'!$A$3:$I$7,9,FALSE),"Немає РЦ"))</f>
        <v>В межах</v>
      </c>
    </row>
    <row r="1338" spans="1:19">
      <c r="A1338" s="2" t="str">
        <f>'06A_Варіанти'!A1329</f>
        <v>BASE_379</v>
      </c>
      <c r="B1338" s="2" t="str">
        <f>'06A_Варіанти'!B1329</f>
        <v>TT_379</v>
      </c>
      <c r="C1338" s="2" t="str">
        <f>'06A_Варіанти'!D1329</f>
        <v>Основний</v>
      </c>
      <c r="D1338" s="2" t="str">
        <f>'06A_Варіанти'!C1329</f>
        <v>РЦЛ</v>
      </c>
      <c r="E1338" s="2" t="str">
        <f>'06A_Варіанти'!S1329</f>
        <v>DIRECT</v>
      </c>
      <c r="F1338" s="2" t="str">
        <f>IF(O1338='06A_Варіанти'!E1329,'06A_Варіанти'!E$1,IF(O1338='06A_Варіанти'!F1329,'06A_Варіанти'!F$1,IF(O1338='06A_Варіанти'!G1329,'06A_Варіанти'!G$1,IF(O1338='06A_Варіанти'!H1329,'06A_Варіанти'!H$1,IF(O1338='06A_Варіанти'!I1329,'06A_Варіанти'!I$1,IF(O1338='06A_Варіанти'!J1329,'06A_Варіанти'!J$1,IF(O1338='06A_Варіанти'!K1329,'06A_Варіанти'!K$1,IF(O1338='06A_Варіанти'!L1329,'06A_Варіанти'!L$1,IF(O1338='06A_Варіанти'!M1329,'06A_Варіанти'!M$1,IF(O1338='06A_Варіанти'!N1329,'06A_Варіанти'!N$1,IF(O1338='06A_Варіанти'!O1329,'06A_Варіанти'!O$1,IF(O1338='06A_Варіанти'!P1329,'06A_Варіанти'!P$1,IF(O1338='06A_Варіанти'!Q1329,'06A_Варіанти'!Q$1,IF(O1338='06A_Варіанти'!R1329,'06A_Варіанти'!R$1,"НЕМАЄ МАРШРУТУ"))))))))))))))</f>
        <v>DIRECT</v>
      </c>
      <c r="G1338" s="2" t="str">
        <f t="shared" si="140"/>
        <v>БЕЗ ЗМІН</v>
      </c>
      <c r="H1338" s="2">
        <f>IF(G1338="НЕМАЄ МАРШРУТУ",0,O1338-'06A_Варіанти'!T1329)</f>
        <v>0</v>
      </c>
      <c r="I1338" s="2">
        <f>IFERROR(INDEX('04_Потоки'!$E:$E,MATCH(A1338,'04_Потоки'!$A:$A,0)),0)</f>
        <v>1.990879478827362</v>
      </c>
      <c r="J1338" s="2">
        <f t="shared" si="141"/>
        <v>1</v>
      </c>
      <c r="K1338" s="2">
        <f>IF(C1338="РЦК макси",0,2*'06A_Варіанти'!T1329*J1338)</f>
        <v>604.79999999999995</v>
      </c>
      <c r="L1338" s="2">
        <f t="shared" si="142"/>
        <v>604.79999999999995</v>
      </c>
      <c r="M1338" s="2">
        <f t="shared" si="143"/>
        <v>0</v>
      </c>
      <c r="N1338" s="9">
        <f t="shared" si="144"/>
        <v>0</v>
      </c>
      <c r="O1338" s="2">
        <f>MIN(IF('07A_Конструктор'!$D$5="Так",'06A_Варіанти'!E1329,1E+99),IF('07A_Конструктор'!$D$6="Так",'06A_Варіанти'!F1329,1E+99),IF('07A_Конструктор'!$D$7="Так",'06A_Варіанти'!G1329,1E+99),IF('07A_Конструктор'!$D$8="Так",'06A_Варіанти'!H1329,1E+99),IF('07A_Конструктор'!$D$9="Так",'06A_Варіанти'!I1329,1E+99),IF('07A_Конструктор'!$D$10="Так",'06A_Варіанти'!J1329,1E+99),IF('07A_Конструктор'!$D$11="Так",'06A_Варіанти'!K1329,1E+99),IF('07A_Конструктор'!$D$12="Так",'06A_Варіанти'!L1329,1E+99),IF('07A_Конструктор'!$D$13="Так",'06A_Варіанти'!M1329,1E+99),IF('07A_Конструктор'!$D$14="Так",'06A_Варіанти'!N1329,1E+99),IF('07A_Конструктор'!$D$15="Так",'06A_Варіанти'!O1329,1E+99),IF('07A_Конструктор'!$D$16="Так",'06A_Варіанти'!P1329,1E+99),IF('07A_Конструктор'!$D$17="Так",'06A_Варіанти'!Q1329,1E+99),IF('06A_Варіанти'!R1329="",1E+99,'06A_Варіанти'!R1329))</f>
        <v>302.39999999999998</v>
      </c>
      <c r="P1338" s="2" t="str">
        <f t="shared" si="145"/>
        <v>5 т</v>
      </c>
      <c r="Q1338" s="2">
        <f t="shared" si="146"/>
        <v>14</v>
      </c>
      <c r="R1338" s="2">
        <f>IF(OR(C1338="РЦК макси",C1338="РЦЧ SKU"),"SKU-потік",IFERROR(VLOOKUP(D1338,'02_РЦ'!$A$3:$I$7,5,FALSE),0))</f>
        <v>700</v>
      </c>
      <c r="S1338" s="2" t="str">
        <f>IF(OR(C1338="РЦК макси",C1338="РЦЧ SKU"),"Не рахується в ліміт",IFERROR(VLOOKUP(D1338,'02_РЦ'!$A$3:$I$7,9,FALSE),"Немає РЦ"))</f>
        <v>В межах</v>
      </c>
    </row>
    <row r="1339" spans="1:19">
      <c r="A1339" s="2" t="str">
        <f>'06A_Варіанти'!A1330</f>
        <v>BASE_419</v>
      </c>
      <c r="B1339" s="2" t="str">
        <f>'06A_Варіанти'!B1330</f>
        <v>TT_419</v>
      </c>
      <c r="C1339" s="2" t="str">
        <f>'06A_Варіанти'!D1330</f>
        <v>Основний</v>
      </c>
      <c r="D1339" s="2" t="str">
        <f>'06A_Варіанти'!C1330</f>
        <v>РЦЛ</v>
      </c>
      <c r="E1339" s="2" t="str">
        <f>'06A_Варіанти'!S1330</f>
        <v>DIRECT</v>
      </c>
      <c r="F1339" s="2" t="str">
        <f>IF(O1339='06A_Варіанти'!E1330,'06A_Варіанти'!E$1,IF(O1339='06A_Варіанти'!F1330,'06A_Варіанти'!F$1,IF(O1339='06A_Варіанти'!G1330,'06A_Варіанти'!G$1,IF(O1339='06A_Варіанти'!H1330,'06A_Варіанти'!H$1,IF(O1339='06A_Варіанти'!I1330,'06A_Варіанти'!I$1,IF(O1339='06A_Варіанти'!J1330,'06A_Варіанти'!J$1,IF(O1339='06A_Варіанти'!K1330,'06A_Варіанти'!K$1,IF(O1339='06A_Варіанти'!L1330,'06A_Варіанти'!L$1,IF(O1339='06A_Варіанти'!M1330,'06A_Варіанти'!M$1,IF(O1339='06A_Варіанти'!N1330,'06A_Варіанти'!N$1,IF(O1339='06A_Варіанти'!O1330,'06A_Варіанти'!O$1,IF(O1339='06A_Варіанти'!P1330,'06A_Варіанти'!P$1,IF(O1339='06A_Варіанти'!Q1330,'06A_Варіанти'!Q$1,IF(O1339='06A_Варіанти'!R1330,'06A_Варіанти'!R$1,"НЕМАЄ МАРШРУТУ"))))))))))))))</f>
        <v>DIRECT</v>
      </c>
      <c r="G1339" s="2" t="str">
        <f t="shared" si="140"/>
        <v>БЕЗ ЗМІН</v>
      </c>
      <c r="H1339" s="2">
        <f>IF(G1339="НЕМАЄ МАРШРУТУ",0,O1339-'06A_Варіанти'!T1330)</f>
        <v>0</v>
      </c>
      <c r="I1339" s="2">
        <f>IFERROR(INDEX('04_Потоки'!$E:$E,MATCH(A1339,'04_Потоки'!$A:$A,0)),0)</f>
        <v>1.990879478827362</v>
      </c>
      <c r="J1339" s="2">
        <f t="shared" si="141"/>
        <v>1</v>
      </c>
      <c r="K1339" s="2">
        <f>IF(C1339="РЦК макси",0,2*'06A_Варіанти'!T1330*J1339)</f>
        <v>489.6</v>
      </c>
      <c r="L1339" s="2">
        <f t="shared" si="142"/>
        <v>489.6</v>
      </c>
      <c r="M1339" s="2">
        <f t="shared" si="143"/>
        <v>0</v>
      </c>
      <c r="N1339" s="9">
        <f t="shared" si="144"/>
        <v>0</v>
      </c>
      <c r="O1339" s="2">
        <f>MIN(IF('07A_Конструктор'!$D$5="Так",'06A_Варіанти'!E1330,1E+99),IF('07A_Конструктор'!$D$6="Так",'06A_Варіанти'!F1330,1E+99),IF('07A_Конструктор'!$D$7="Так",'06A_Варіанти'!G1330,1E+99),IF('07A_Конструктор'!$D$8="Так",'06A_Варіанти'!H1330,1E+99),IF('07A_Конструктор'!$D$9="Так",'06A_Варіанти'!I1330,1E+99),IF('07A_Конструктор'!$D$10="Так",'06A_Варіанти'!J1330,1E+99),IF('07A_Конструктор'!$D$11="Так",'06A_Варіанти'!K1330,1E+99),IF('07A_Конструктор'!$D$12="Так",'06A_Варіанти'!L1330,1E+99),IF('07A_Конструктор'!$D$13="Так",'06A_Варіанти'!M1330,1E+99),IF('07A_Конструктор'!$D$14="Так",'06A_Варіанти'!N1330,1E+99),IF('07A_Конструктор'!$D$15="Так",'06A_Варіанти'!O1330,1E+99),IF('07A_Конструктор'!$D$16="Так",'06A_Варіанти'!P1330,1E+99),IF('07A_Конструктор'!$D$17="Так",'06A_Варіанти'!Q1330,1E+99),IF('06A_Варіанти'!R1330="",1E+99,'06A_Варіанти'!R1330))</f>
        <v>244.8</v>
      </c>
      <c r="P1339" s="2" t="str">
        <f t="shared" si="145"/>
        <v>5 т</v>
      </c>
      <c r="Q1339" s="2">
        <f t="shared" si="146"/>
        <v>14</v>
      </c>
      <c r="R1339" s="2">
        <f>IF(OR(C1339="РЦК макси",C1339="РЦЧ SKU"),"SKU-потік",IFERROR(VLOOKUP(D1339,'02_РЦ'!$A$3:$I$7,5,FALSE),0))</f>
        <v>700</v>
      </c>
      <c r="S1339" s="2" t="str">
        <f>IF(OR(C1339="РЦК макси",C1339="РЦЧ SKU"),"Не рахується в ліміт",IFERROR(VLOOKUP(D1339,'02_РЦ'!$A$3:$I$7,9,FALSE),"Немає РЦ"))</f>
        <v>В межах</v>
      </c>
    </row>
    <row r="1340" spans="1:19">
      <c r="A1340" s="2" t="str">
        <f>'06A_Варіанти'!A1331</f>
        <v>BASE_412</v>
      </c>
      <c r="B1340" s="2" t="str">
        <f>'06A_Варіанти'!B1331</f>
        <v>TT_412</v>
      </c>
      <c r="C1340" s="2" t="str">
        <f>'06A_Варіанти'!D1331</f>
        <v>Основний</v>
      </c>
      <c r="D1340" s="2" t="str">
        <f>'06A_Варіанти'!C1331</f>
        <v>РЦЛ</v>
      </c>
      <c r="E1340" s="2" t="str">
        <f>'06A_Варіанти'!S1331</f>
        <v>DIRECT</v>
      </c>
      <c r="F1340" s="2" t="str">
        <f>IF(O1340='06A_Варіанти'!E1331,'06A_Варіанти'!E$1,IF(O1340='06A_Варіанти'!F1331,'06A_Варіанти'!F$1,IF(O1340='06A_Варіанти'!G1331,'06A_Варіанти'!G$1,IF(O1340='06A_Варіанти'!H1331,'06A_Варіанти'!H$1,IF(O1340='06A_Варіанти'!I1331,'06A_Варіанти'!I$1,IF(O1340='06A_Варіанти'!J1331,'06A_Варіанти'!J$1,IF(O1340='06A_Варіанти'!K1331,'06A_Варіанти'!K$1,IF(O1340='06A_Варіанти'!L1331,'06A_Варіанти'!L$1,IF(O1340='06A_Варіанти'!M1331,'06A_Варіанти'!M$1,IF(O1340='06A_Варіанти'!N1331,'06A_Варіанти'!N$1,IF(O1340='06A_Варіанти'!O1331,'06A_Варіанти'!O$1,IF(O1340='06A_Варіанти'!P1331,'06A_Варіанти'!P$1,IF(O1340='06A_Варіанти'!Q1331,'06A_Варіанти'!Q$1,IF(O1340='06A_Варіанти'!R1331,'06A_Варіанти'!R$1,"НЕМАЄ МАРШРУТУ"))))))))))))))</f>
        <v>DIRECT</v>
      </c>
      <c r="G1340" s="2" t="str">
        <f t="shared" si="140"/>
        <v>БЕЗ ЗМІН</v>
      </c>
      <c r="H1340" s="2">
        <f>IF(G1340="НЕМАЄ МАРШРУТУ",0,O1340-'06A_Варіанти'!T1331)</f>
        <v>0</v>
      </c>
      <c r="I1340" s="2">
        <f>IFERROR(INDEX('04_Потоки'!$E:$E,MATCH(A1340,'04_Потоки'!$A:$A,0)),0)</f>
        <v>1.990879478827362</v>
      </c>
      <c r="J1340" s="2">
        <f t="shared" si="141"/>
        <v>1</v>
      </c>
      <c r="K1340" s="2">
        <f>IF(C1340="РЦК макси",0,2*'06A_Варіанти'!T1331*J1340)</f>
        <v>392</v>
      </c>
      <c r="L1340" s="2">
        <f t="shared" si="142"/>
        <v>392</v>
      </c>
      <c r="M1340" s="2">
        <f t="shared" si="143"/>
        <v>0</v>
      </c>
      <c r="N1340" s="9">
        <f t="shared" si="144"/>
        <v>0</v>
      </c>
      <c r="O1340" s="2">
        <f>MIN(IF('07A_Конструктор'!$D$5="Так",'06A_Варіанти'!E1331,1E+99),IF('07A_Конструктор'!$D$6="Так",'06A_Варіанти'!F1331,1E+99),IF('07A_Конструктор'!$D$7="Так",'06A_Варіанти'!G1331,1E+99),IF('07A_Конструктор'!$D$8="Так",'06A_Варіанти'!H1331,1E+99),IF('07A_Конструктор'!$D$9="Так",'06A_Варіанти'!I1331,1E+99),IF('07A_Конструктор'!$D$10="Так",'06A_Варіанти'!J1331,1E+99),IF('07A_Конструктор'!$D$11="Так",'06A_Варіанти'!K1331,1E+99),IF('07A_Конструктор'!$D$12="Так",'06A_Варіанти'!L1331,1E+99),IF('07A_Конструктор'!$D$13="Так",'06A_Варіанти'!M1331,1E+99),IF('07A_Конструктор'!$D$14="Так",'06A_Варіанти'!N1331,1E+99),IF('07A_Конструктор'!$D$15="Так",'06A_Варіанти'!O1331,1E+99),IF('07A_Конструктор'!$D$16="Так",'06A_Варіанти'!P1331,1E+99),IF('07A_Конструктор'!$D$17="Так",'06A_Варіанти'!Q1331,1E+99),IF('06A_Варіанти'!R1331="",1E+99,'06A_Варіанти'!R1331))</f>
        <v>196</v>
      </c>
      <c r="P1340" s="2" t="str">
        <f t="shared" si="145"/>
        <v>5 т</v>
      </c>
      <c r="Q1340" s="2">
        <f t="shared" si="146"/>
        <v>14</v>
      </c>
      <c r="R1340" s="2">
        <f>IF(OR(C1340="РЦК макси",C1340="РЦЧ SKU"),"SKU-потік",IFERROR(VLOOKUP(D1340,'02_РЦ'!$A$3:$I$7,5,FALSE),0))</f>
        <v>700</v>
      </c>
      <c r="S1340" s="2" t="str">
        <f>IF(OR(C1340="РЦК макси",C1340="РЦЧ SKU"),"Не рахується в ліміт",IFERROR(VLOOKUP(D1340,'02_РЦ'!$A$3:$I$7,9,FALSE),"Немає РЦ"))</f>
        <v>В межах</v>
      </c>
    </row>
    <row r="1341" spans="1:19">
      <c r="A1341" s="2" t="str">
        <f>'06A_Варіанти'!A1332</f>
        <v>BASE_413</v>
      </c>
      <c r="B1341" s="2" t="str">
        <f>'06A_Варіанти'!B1332</f>
        <v>TT_413</v>
      </c>
      <c r="C1341" s="2" t="str">
        <f>'06A_Варіанти'!D1332</f>
        <v>Основний</v>
      </c>
      <c r="D1341" s="2" t="str">
        <f>'06A_Варіанти'!C1332</f>
        <v>РЦЛ</v>
      </c>
      <c r="E1341" s="2" t="str">
        <f>'06A_Варіанти'!S1332</f>
        <v>DIRECT</v>
      </c>
      <c r="F1341" s="2" t="str">
        <f>IF(O1341='06A_Варіанти'!E1332,'06A_Варіанти'!E$1,IF(O1341='06A_Варіанти'!F1332,'06A_Варіанти'!F$1,IF(O1341='06A_Варіанти'!G1332,'06A_Варіанти'!G$1,IF(O1341='06A_Варіанти'!H1332,'06A_Варіанти'!H$1,IF(O1341='06A_Варіанти'!I1332,'06A_Варіанти'!I$1,IF(O1341='06A_Варіанти'!J1332,'06A_Варіанти'!J$1,IF(O1341='06A_Варіанти'!K1332,'06A_Варіанти'!K$1,IF(O1341='06A_Варіанти'!L1332,'06A_Варіанти'!L$1,IF(O1341='06A_Варіанти'!M1332,'06A_Варіанти'!M$1,IF(O1341='06A_Варіанти'!N1332,'06A_Варіанти'!N$1,IF(O1341='06A_Варіанти'!O1332,'06A_Варіанти'!O$1,IF(O1341='06A_Варіанти'!P1332,'06A_Варіанти'!P$1,IF(O1341='06A_Варіанти'!Q1332,'06A_Варіанти'!Q$1,IF(O1341='06A_Варіанти'!R1332,'06A_Варіанти'!R$1,"НЕМАЄ МАРШРУТУ"))))))))))))))</f>
        <v>DIRECT</v>
      </c>
      <c r="G1341" s="2" t="str">
        <f t="shared" si="140"/>
        <v>БЕЗ ЗМІН</v>
      </c>
      <c r="H1341" s="2">
        <f>IF(G1341="НЕМАЄ МАРШРУТУ",0,O1341-'06A_Варіанти'!T1332)</f>
        <v>0</v>
      </c>
      <c r="I1341" s="2">
        <f>IFERROR(INDEX('04_Потоки'!$E:$E,MATCH(A1341,'04_Потоки'!$A:$A,0)),0)</f>
        <v>1.990879478827362</v>
      </c>
      <c r="J1341" s="2">
        <f t="shared" si="141"/>
        <v>1</v>
      </c>
      <c r="K1341" s="2">
        <f>IF(C1341="РЦК макси",0,2*'06A_Варіанти'!T1332*J1341)</f>
        <v>241.2</v>
      </c>
      <c r="L1341" s="2">
        <f t="shared" si="142"/>
        <v>241.2</v>
      </c>
      <c r="M1341" s="2">
        <f t="shared" si="143"/>
        <v>0</v>
      </c>
      <c r="N1341" s="9">
        <f t="shared" si="144"/>
        <v>0</v>
      </c>
      <c r="O1341" s="2">
        <f>MIN(IF('07A_Конструктор'!$D$5="Так",'06A_Варіанти'!E1332,1E+99),IF('07A_Конструктор'!$D$6="Так",'06A_Варіанти'!F1332,1E+99),IF('07A_Конструктор'!$D$7="Так",'06A_Варіанти'!G1332,1E+99),IF('07A_Конструктор'!$D$8="Так",'06A_Варіанти'!H1332,1E+99),IF('07A_Конструктор'!$D$9="Так",'06A_Варіанти'!I1332,1E+99),IF('07A_Конструктор'!$D$10="Так",'06A_Варіанти'!J1332,1E+99),IF('07A_Конструктор'!$D$11="Так",'06A_Варіанти'!K1332,1E+99),IF('07A_Конструктор'!$D$12="Так",'06A_Варіанти'!L1332,1E+99),IF('07A_Конструктор'!$D$13="Так",'06A_Варіанти'!M1332,1E+99),IF('07A_Конструктор'!$D$14="Так",'06A_Варіанти'!N1332,1E+99),IF('07A_Конструктор'!$D$15="Так",'06A_Варіанти'!O1332,1E+99),IF('07A_Конструктор'!$D$16="Так",'06A_Варіанти'!P1332,1E+99),IF('07A_Конструктор'!$D$17="Так",'06A_Варіанти'!Q1332,1E+99),IF('06A_Варіанти'!R1332="",1E+99,'06A_Варіанти'!R1332))</f>
        <v>120.6</v>
      </c>
      <c r="P1341" s="2" t="str">
        <f t="shared" si="145"/>
        <v>5 т</v>
      </c>
      <c r="Q1341" s="2">
        <f t="shared" si="146"/>
        <v>14</v>
      </c>
      <c r="R1341" s="2">
        <f>IF(OR(C1341="РЦК макси",C1341="РЦЧ SKU"),"SKU-потік",IFERROR(VLOOKUP(D1341,'02_РЦ'!$A$3:$I$7,5,FALSE),0))</f>
        <v>700</v>
      </c>
      <c r="S1341" s="2" t="str">
        <f>IF(OR(C1341="РЦК макси",C1341="РЦЧ SKU"),"Не рахується в ліміт",IFERROR(VLOOKUP(D1341,'02_РЦ'!$A$3:$I$7,9,FALSE),"Немає РЦ"))</f>
        <v>В межах</v>
      </c>
    </row>
    <row r="1342" spans="1:19">
      <c r="A1342" s="2" t="str">
        <f>'06A_Варіанти'!A1333</f>
        <v>BASE_429</v>
      </c>
      <c r="B1342" s="2" t="str">
        <f>'06A_Варіанти'!B1333</f>
        <v>TT_429</v>
      </c>
      <c r="C1342" s="2" t="str">
        <f>'06A_Варіанти'!D1333</f>
        <v>Основний</v>
      </c>
      <c r="D1342" s="2" t="str">
        <f>'06A_Варіанти'!C1333</f>
        <v>РЦЛ</v>
      </c>
      <c r="E1342" s="2" t="str">
        <f>'06A_Варіанти'!S1333</f>
        <v>DIRECT</v>
      </c>
      <c r="F1342" s="2" t="str">
        <f>IF(O1342='06A_Варіанти'!E1333,'06A_Варіанти'!E$1,IF(O1342='06A_Варіанти'!F1333,'06A_Варіанти'!F$1,IF(O1342='06A_Варіанти'!G1333,'06A_Варіанти'!G$1,IF(O1342='06A_Варіанти'!H1333,'06A_Варіанти'!H$1,IF(O1342='06A_Варіанти'!I1333,'06A_Варіанти'!I$1,IF(O1342='06A_Варіанти'!J1333,'06A_Варіанти'!J$1,IF(O1342='06A_Варіанти'!K1333,'06A_Варіанти'!K$1,IF(O1342='06A_Варіанти'!L1333,'06A_Варіанти'!L$1,IF(O1342='06A_Варіанти'!M1333,'06A_Варіанти'!M$1,IF(O1342='06A_Варіанти'!N1333,'06A_Варіанти'!N$1,IF(O1342='06A_Варіанти'!O1333,'06A_Варіанти'!O$1,IF(O1342='06A_Варіанти'!P1333,'06A_Варіанти'!P$1,IF(O1342='06A_Варіанти'!Q1333,'06A_Варіанти'!Q$1,IF(O1342='06A_Варіанти'!R1333,'06A_Варіанти'!R$1,"НЕМАЄ МАРШРУТУ"))))))))))))))</f>
        <v>DIRECT</v>
      </c>
      <c r="G1342" s="2" t="str">
        <f t="shared" si="140"/>
        <v>БЕЗ ЗМІН</v>
      </c>
      <c r="H1342" s="2">
        <f>IF(G1342="НЕМАЄ МАРШРУТУ",0,O1342-'06A_Варіанти'!T1333)</f>
        <v>0</v>
      </c>
      <c r="I1342" s="2">
        <f>IFERROR(INDEX('04_Потоки'!$E:$E,MATCH(A1342,'04_Потоки'!$A:$A,0)),0)</f>
        <v>1.990879478827362</v>
      </c>
      <c r="J1342" s="2">
        <f t="shared" si="141"/>
        <v>1</v>
      </c>
      <c r="K1342" s="2">
        <f>IF(C1342="РЦК макси",0,2*'06A_Варіанти'!T1333*J1342)</f>
        <v>723</v>
      </c>
      <c r="L1342" s="2">
        <f t="shared" si="142"/>
        <v>723</v>
      </c>
      <c r="M1342" s="2">
        <f t="shared" si="143"/>
        <v>0</v>
      </c>
      <c r="N1342" s="9">
        <f t="shared" si="144"/>
        <v>0</v>
      </c>
      <c r="O1342" s="2">
        <f>MIN(IF('07A_Конструктор'!$D$5="Так",'06A_Варіанти'!E1333,1E+99),IF('07A_Конструктор'!$D$6="Так",'06A_Варіанти'!F1333,1E+99),IF('07A_Конструктор'!$D$7="Так",'06A_Варіанти'!G1333,1E+99),IF('07A_Конструктор'!$D$8="Так",'06A_Варіанти'!H1333,1E+99),IF('07A_Конструктор'!$D$9="Так",'06A_Варіанти'!I1333,1E+99),IF('07A_Конструктор'!$D$10="Так",'06A_Варіанти'!J1333,1E+99),IF('07A_Конструктор'!$D$11="Так",'06A_Варіанти'!K1333,1E+99),IF('07A_Конструктор'!$D$12="Так",'06A_Варіанти'!L1333,1E+99),IF('07A_Конструктор'!$D$13="Так",'06A_Варіанти'!M1333,1E+99),IF('07A_Конструктор'!$D$14="Так",'06A_Варіанти'!N1333,1E+99),IF('07A_Конструктор'!$D$15="Так",'06A_Варіанти'!O1333,1E+99),IF('07A_Конструктор'!$D$16="Так",'06A_Варіанти'!P1333,1E+99),IF('07A_Конструктор'!$D$17="Так",'06A_Варіанти'!Q1333,1E+99),IF('06A_Варіанти'!R1333="",1E+99,'06A_Варіанти'!R1333))</f>
        <v>361.5</v>
      </c>
      <c r="P1342" s="2" t="str">
        <f t="shared" si="145"/>
        <v>5 т</v>
      </c>
      <c r="Q1342" s="2">
        <f t="shared" si="146"/>
        <v>14</v>
      </c>
      <c r="R1342" s="2">
        <f>IF(OR(C1342="РЦК макси",C1342="РЦЧ SKU"),"SKU-потік",IFERROR(VLOOKUP(D1342,'02_РЦ'!$A$3:$I$7,5,FALSE),0))</f>
        <v>700</v>
      </c>
      <c r="S1342" s="2" t="str">
        <f>IF(OR(C1342="РЦК макси",C1342="РЦЧ SKU"),"Не рахується в ліміт",IFERROR(VLOOKUP(D1342,'02_РЦ'!$A$3:$I$7,9,FALSE),"Немає РЦ"))</f>
        <v>В межах</v>
      </c>
    </row>
    <row r="1343" spans="1:19">
      <c r="A1343" s="2" t="str">
        <f>'06A_Варіанти'!A1334</f>
        <v>BASE_428</v>
      </c>
      <c r="B1343" s="2" t="str">
        <f>'06A_Варіанти'!B1334</f>
        <v>TT_428</v>
      </c>
      <c r="C1343" s="2" t="str">
        <f>'06A_Варіанти'!D1334</f>
        <v>Основний</v>
      </c>
      <c r="D1343" s="2" t="str">
        <f>'06A_Варіанти'!C1334</f>
        <v>РЦЛ</v>
      </c>
      <c r="E1343" s="2" t="str">
        <f>'06A_Варіанти'!S1334</f>
        <v>DIRECT</v>
      </c>
      <c r="F1343" s="2" t="str">
        <f>IF(O1343='06A_Варіанти'!E1334,'06A_Варіанти'!E$1,IF(O1343='06A_Варіанти'!F1334,'06A_Варіанти'!F$1,IF(O1343='06A_Варіанти'!G1334,'06A_Варіанти'!G$1,IF(O1343='06A_Варіанти'!H1334,'06A_Варіанти'!H$1,IF(O1343='06A_Варіанти'!I1334,'06A_Варіанти'!I$1,IF(O1343='06A_Варіанти'!J1334,'06A_Варіанти'!J$1,IF(O1343='06A_Варіанти'!K1334,'06A_Варіанти'!K$1,IF(O1343='06A_Варіанти'!L1334,'06A_Варіанти'!L$1,IF(O1343='06A_Варіанти'!M1334,'06A_Варіанти'!M$1,IF(O1343='06A_Варіанти'!N1334,'06A_Варіанти'!N$1,IF(O1343='06A_Варіанти'!O1334,'06A_Варіанти'!O$1,IF(O1343='06A_Варіанти'!P1334,'06A_Варіанти'!P$1,IF(O1343='06A_Варіанти'!Q1334,'06A_Варіанти'!Q$1,IF(O1343='06A_Варіанти'!R1334,'06A_Варіанти'!R$1,"НЕМАЄ МАРШРУТУ"))))))))))))))</f>
        <v>DIRECT</v>
      </c>
      <c r="G1343" s="2" t="str">
        <f t="shared" si="140"/>
        <v>БЕЗ ЗМІН</v>
      </c>
      <c r="H1343" s="2">
        <f>IF(G1343="НЕМАЄ МАРШРУТУ",0,O1343-'06A_Варіанти'!T1334)</f>
        <v>0</v>
      </c>
      <c r="I1343" s="2">
        <f>IFERROR(INDEX('04_Потоки'!$E:$E,MATCH(A1343,'04_Потоки'!$A:$A,0)),0)</f>
        <v>1.990879478827362</v>
      </c>
      <c r="J1343" s="2">
        <f t="shared" si="141"/>
        <v>1</v>
      </c>
      <c r="K1343" s="2">
        <f>IF(C1343="РЦК макси",0,2*'06A_Варіанти'!T1334*J1343)</f>
        <v>854.6</v>
      </c>
      <c r="L1343" s="2">
        <f t="shared" si="142"/>
        <v>854.6</v>
      </c>
      <c r="M1343" s="2">
        <f t="shared" si="143"/>
        <v>0</v>
      </c>
      <c r="N1343" s="9">
        <f t="shared" si="144"/>
        <v>0</v>
      </c>
      <c r="O1343" s="2">
        <f>MIN(IF('07A_Конструктор'!$D$5="Так",'06A_Варіанти'!E1334,1E+99),IF('07A_Конструктор'!$D$6="Так",'06A_Варіанти'!F1334,1E+99),IF('07A_Конструктор'!$D$7="Так",'06A_Варіанти'!G1334,1E+99),IF('07A_Конструктор'!$D$8="Так",'06A_Варіанти'!H1334,1E+99),IF('07A_Конструктор'!$D$9="Так",'06A_Варіанти'!I1334,1E+99),IF('07A_Конструктор'!$D$10="Так",'06A_Варіанти'!J1334,1E+99),IF('07A_Конструктор'!$D$11="Так",'06A_Варіанти'!K1334,1E+99),IF('07A_Конструктор'!$D$12="Так",'06A_Варіанти'!L1334,1E+99),IF('07A_Конструктор'!$D$13="Так",'06A_Варіанти'!M1334,1E+99),IF('07A_Конструктор'!$D$14="Так",'06A_Варіанти'!N1334,1E+99),IF('07A_Конструктор'!$D$15="Так",'06A_Варіанти'!O1334,1E+99),IF('07A_Конструктор'!$D$16="Так",'06A_Варіанти'!P1334,1E+99),IF('07A_Конструктор'!$D$17="Так",'06A_Варіанти'!Q1334,1E+99),IF('06A_Варіанти'!R1334="",1E+99,'06A_Варіанти'!R1334))</f>
        <v>427.3</v>
      </c>
      <c r="P1343" s="2" t="str">
        <f t="shared" si="145"/>
        <v>5 т</v>
      </c>
      <c r="Q1343" s="2">
        <f t="shared" si="146"/>
        <v>14</v>
      </c>
      <c r="R1343" s="2">
        <f>IF(OR(C1343="РЦК макси",C1343="РЦЧ SKU"),"SKU-потік",IFERROR(VLOOKUP(D1343,'02_РЦ'!$A$3:$I$7,5,FALSE),0))</f>
        <v>700</v>
      </c>
      <c r="S1343" s="2" t="str">
        <f>IF(OR(C1343="РЦК макси",C1343="РЦЧ SKU"),"Не рахується в ліміт",IFERROR(VLOOKUP(D1343,'02_РЦ'!$A$3:$I$7,9,FALSE),"Немає РЦ"))</f>
        <v>В межах</v>
      </c>
    </row>
    <row r="1344" spans="1:19">
      <c r="A1344" s="2" t="str">
        <f>'06A_Варіанти'!A1335</f>
        <v>BASE_401</v>
      </c>
      <c r="B1344" s="2" t="str">
        <f>'06A_Варіанти'!B1335</f>
        <v>TT_401</v>
      </c>
      <c r="C1344" s="2" t="str">
        <f>'06A_Варіанти'!D1335</f>
        <v>Основний</v>
      </c>
      <c r="D1344" s="2" t="str">
        <f>'06A_Варіанти'!C1335</f>
        <v>РЦЛ</v>
      </c>
      <c r="E1344" s="2" t="str">
        <f>'06A_Варіанти'!S1335</f>
        <v>DIRECT</v>
      </c>
      <c r="F1344" s="2" t="str">
        <f>IF(O1344='06A_Варіанти'!E1335,'06A_Варіанти'!E$1,IF(O1344='06A_Варіанти'!F1335,'06A_Варіанти'!F$1,IF(O1344='06A_Варіанти'!G1335,'06A_Варіанти'!G$1,IF(O1344='06A_Варіанти'!H1335,'06A_Варіанти'!H$1,IF(O1344='06A_Варіанти'!I1335,'06A_Варіанти'!I$1,IF(O1344='06A_Варіанти'!J1335,'06A_Варіанти'!J$1,IF(O1344='06A_Варіанти'!K1335,'06A_Варіанти'!K$1,IF(O1344='06A_Варіанти'!L1335,'06A_Варіанти'!L$1,IF(O1344='06A_Варіанти'!M1335,'06A_Варіанти'!M$1,IF(O1344='06A_Варіанти'!N1335,'06A_Варіанти'!N$1,IF(O1344='06A_Варіанти'!O1335,'06A_Варіанти'!O$1,IF(O1344='06A_Варіанти'!P1335,'06A_Варіанти'!P$1,IF(O1344='06A_Варіанти'!Q1335,'06A_Варіанти'!Q$1,IF(O1344='06A_Варіанти'!R1335,'06A_Варіанти'!R$1,"НЕМАЄ МАРШРУТУ"))))))))))))))</f>
        <v>DIRECT</v>
      </c>
      <c r="G1344" s="2" t="str">
        <f t="shared" si="140"/>
        <v>БЕЗ ЗМІН</v>
      </c>
      <c r="H1344" s="2">
        <f>IF(G1344="НЕМАЄ МАРШРУТУ",0,O1344-'06A_Варіанти'!T1335)</f>
        <v>0</v>
      </c>
      <c r="I1344" s="2">
        <f>IFERROR(INDEX('04_Потоки'!$E:$E,MATCH(A1344,'04_Потоки'!$A:$A,0)),0)</f>
        <v>1.990879478827362</v>
      </c>
      <c r="J1344" s="2">
        <f t="shared" si="141"/>
        <v>1</v>
      </c>
      <c r="K1344" s="2">
        <f>IF(C1344="РЦК макси",0,2*'06A_Варіанти'!T1335*J1344)</f>
        <v>619</v>
      </c>
      <c r="L1344" s="2">
        <f t="shared" si="142"/>
        <v>619</v>
      </c>
      <c r="M1344" s="2">
        <f t="shared" si="143"/>
        <v>0</v>
      </c>
      <c r="N1344" s="9">
        <f t="shared" si="144"/>
        <v>0</v>
      </c>
      <c r="O1344" s="2">
        <f>MIN(IF('07A_Конструктор'!$D$5="Так",'06A_Варіанти'!E1335,1E+99),IF('07A_Конструктор'!$D$6="Так",'06A_Варіанти'!F1335,1E+99),IF('07A_Конструктор'!$D$7="Так",'06A_Варіанти'!G1335,1E+99),IF('07A_Конструктор'!$D$8="Так",'06A_Варіанти'!H1335,1E+99),IF('07A_Конструктор'!$D$9="Так",'06A_Варіанти'!I1335,1E+99),IF('07A_Конструктор'!$D$10="Так",'06A_Варіанти'!J1335,1E+99),IF('07A_Конструктор'!$D$11="Так",'06A_Варіанти'!K1335,1E+99),IF('07A_Конструктор'!$D$12="Так",'06A_Варіанти'!L1335,1E+99),IF('07A_Конструктор'!$D$13="Так",'06A_Варіанти'!M1335,1E+99),IF('07A_Конструктор'!$D$14="Так",'06A_Варіанти'!N1335,1E+99),IF('07A_Конструктор'!$D$15="Так",'06A_Варіанти'!O1335,1E+99),IF('07A_Конструктор'!$D$16="Так",'06A_Варіанти'!P1335,1E+99),IF('07A_Конструктор'!$D$17="Так",'06A_Варіанти'!Q1335,1E+99),IF('06A_Варіанти'!R1335="",1E+99,'06A_Варіанти'!R1335))</f>
        <v>309.5</v>
      </c>
      <c r="P1344" s="2" t="str">
        <f t="shared" si="145"/>
        <v>5 т</v>
      </c>
      <c r="Q1344" s="2">
        <f t="shared" si="146"/>
        <v>14</v>
      </c>
      <c r="R1344" s="2">
        <f>IF(OR(C1344="РЦК макси",C1344="РЦЧ SKU"),"SKU-потік",IFERROR(VLOOKUP(D1344,'02_РЦ'!$A$3:$I$7,5,FALSE),0))</f>
        <v>700</v>
      </c>
      <c r="S1344" s="2" t="str">
        <f>IF(OR(C1344="РЦК макси",C1344="РЦЧ SKU"),"Не рахується в ліміт",IFERROR(VLOOKUP(D1344,'02_РЦ'!$A$3:$I$7,9,FALSE),"Немає РЦ"))</f>
        <v>В межах</v>
      </c>
    </row>
    <row r="1345" spans="1:19">
      <c r="A1345" s="2" t="str">
        <f>'06A_Варіанти'!A1336</f>
        <v>BASE_421</v>
      </c>
      <c r="B1345" s="2" t="str">
        <f>'06A_Варіанти'!B1336</f>
        <v>TT_421</v>
      </c>
      <c r="C1345" s="2" t="str">
        <f>'06A_Варіанти'!D1336</f>
        <v>Основний</v>
      </c>
      <c r="D1345" s="2" t="str">
        <f>'06A_Варіанти'!C1336</f>
        <v>РЦЛ</v>
      </c>
      <c r="E1345" s="2" t="str">
        <f>'06A_Варіанти'!S1336</f>
        <v>DIRECT</v>
      </c>
      <c r="F1345" s="2" t="str">
        <f>IF(O1345='06A_Варіанти'!E1336,'06A_Варіанти'!E$1,IF(O1345='06A_Варіанти'!F1336,'06A_Варіанти'!F$1,IF(O1345='06A_Варіанти'!G1336,'06A_Варіанти'!G$1,IF(O1345='06A_Варіанти'!H1336,'06A_Варіанти'!H$1,IF(O1345='06A_Варіанти'!I1336,'06A_Варіанти'!I$1,IF(O1345='06A_Варіанти'!J1336,'06A_Варіанти'!J$1,IF(O1345='06A_Варіанти'!K1336,'06A_Варіанти'!K$1,IF(O1345='06A_Варіанти'!L1336,'06A_Варіанти'!L$1,IF(O1345='06A_Варіанти'!M1336,'06A_Варіанти'!M$1,IF(O1345='06A_Варіанти'!N1336,'06A_Варіанти'!N$1,IF(O1345='06A_Варіанти'!O1336,'06A_Варіанти'!O$1,IF(O1345='06A_Варіанти'!P1336,'06A_Варіанти'!P$1,IF(O1345='06A_Варіанти'!Q1336,'06A_Варіанти'!Q$1,IF(O1345='06A_Варіанти'!R1336,'06A_Варіанти'!R$1,"НЕМАЄ МАРШРУТУ"))))))))))))))</f>
        <v>DIRECT</v>
      </c>
      <c r="G1345" s="2" t="str">
        <f t="shared" si="140"/>
        <v>БЕЗ ЗМІН</v>
      </c>
      <c r="H1345" s="2">
        <f>IF(G1345="НЕМАЄ МАРШРУТУ",0,O1345-'06A_Варіанти'!T1336)</f>
        <v>0</v>
      </c>
      <c r="I1345" s="2">
        <f>IFERROR(INDEX('04_Потоки'!$E:$E,MATCH(A1345,'04_Потоки'!$A:$A,0)),0)</f>
        <v>1.990879478827362</v>
      </c>
      <c r="J1345" s="2">
        <f t="shared" si="141"/>
        <v>1</v>
      </c>
      <c r="K1345" s="2">
        <f>IF(C1345="РЦК макси",0,2*'06A_Варіанти'!T1336*J1345)</f>
        <v>242.2</v>
      </c>
      <c r="L1345" s="2">
        <f t="shared" si="142"/>
        <v>242.2</v>
      </c>
      <c r="M1345" s="2">
        <f t="shared" si="143"/>
        <v>0</v>
      </c>
      <c r="N1345" s="9">
        <f t="shared" si="144"/>
        <v>0</v>
      </c>
      <c r="O1345" s="2">
        <f>MIN(IF('07A_Конструктор'!$D$5="Так",'06A_Варіанти'!E1336,1E+99),IF('07A_Конструктор'!$D$6="Так",'06A_Варіанти'!F1336,1E+99),IF('07A_Конструктор'!$D$7="Так",'06A_Варіанти'!G1336,1E+99),IF('07A_Конструктор'!$D$8="Так",'06A_Варіанти'!H1336,1E+99),IF('07A_Конструктор'!$D$9="Так",'06A_Варіанти'!I1336,1E+99),IF('07A_Конструктор'!$D$10="Так",'06A_Варіанти'!J1336,1E+99),IF('07A_Конструктор'!$D$11="Так",'06A_Варіанти'!K1336,1E+99),IF('07A_Конструктор'!$D$12="Так",'06A_Варіанти'!L1336,1E+99),IF('07A_Конструктор'!$D$13="Так",'06A_Варіанти'!M1336,1E+99),IF('07A_Конструктор'!$D$14="Так",'06A_Варіанти'!N1336,1E+99),IF('07A_Конструктор'!$D$15="Так",'06A_Варіанти'!O1336,1E+99),IF('07A_Конструктор'!$D$16="Так",'06A_Варіанти'!P1336,1E+99),IF('07A_Конструктор'!$D$17="Так",'06A_Варіанти'!Q1336,1E+99),IF('06A_Варіанти'!R1336="",1E+99,'06A_Варіанти'!R1336))</f>
        <v>121.1</v>
      </c>
      <c r="P1345" s="2" t="str">
        <f t="shared" si="145"/>
        <v>5 т</v>
      </c>
      <c r="Q1345" s="2">
        <f t="shared" si="146"/>
        <v>14</v>
      </c>
      <c r="R1345" s="2">
        <f>IF(OR(C1345="РЦК макси",C1345="РЦЧ SKU"),"SKU-потік",IFERROR(VLOOKUP(D1345,'02_РЦ'!$A$3:$I$7,5,FALSE),0))</f>
        <v>700</v>
      </c>
      <c r="S1345" s="2" t="str">
        <f>IF(OR(C1345="РЦК макси",C1345="РЦЧ SKU"),"Не рахується в ліміт",IFERROR(VLOOKUP(D1345,'02_РЦ'!$A$3:$I$7,9,FALSE),"Немає РЦ"))</f>
        <v>В межах</v>
      </c>
    </row>
    <row r="1346" spans="1:19">
      <c r="A1346" s="2" t="str">
        <f>'06A_Варіанти'!A1337</f>
        <v>BASE_423</v>
      </c>
      <c r="B1346" s="2" t="str">
        <f>'06A_Варіанти'!B1337</f>
        <v>TT_423</v>
      </c>
      <c r="C1346" s="2" t="str">
        <f>'06A_Варіанти'!D1337</f>
        <v>Основний</v>
      </c>
      <c r="D1346" s="2" t="str">
        <f>'06A_Варіанти'!C1337</f>
        <v>РЦЛ</v>
      </c>
      <c r="E1346" s="2" t="str">
        <f>'06A_Варіанти'!S1337</f>
        <v>DIRECT</v>
      </c>
      <c r="F1346" s="2" t="str">
        <f>IF(O1346='06A_Варіанти'!E1337,'06A_Варіанти'!E$1,IF(O1346='06A_Варіанти'!F1337,'06A_Варіанти'!F$1,IF(O1346='06A_Варіанти'!G1337,'06A_Варіанти'!G$1,IF(O1346='06A_Варіанти'!H1337,'06A_Варіанти'!H$1,IF(O1346='06A_Варіанти'!I1337,'06A_Варіанти'!I$1,IF(O1346='06A_Варіанти'!J1337,'06A_Варіанти'!J$1,IF(O1346='06A_Варіанти'!K1337,'06A_Варіанти'!K$1,IF(O1346='06A_Варіанти'!L1337,'06A_Варіанти'!L$1,IF(O1346='06A_Варіанти'!M1337,'06A_Варіанти'!M$1,IF(O1346='06A_Варіанти'!N1337,'06A_Варіанти'!N$1,IF(O1346='06A_Варіанти'!O1337,'06A_Варіанти'!O$1,IF(O1346='06A_Варіанти'!P1337,'06A_Варіанти'!P$1,IF(O1346='06A_Варіанти'!Q1337,'06A_Варіанти'!Q$1,IF(O1346='06A_Варіанти'!R1337,'06A_Варіанти'!R$1,"НЕМАЄ МАРШРУТУ"))))))))))))))</f>
        <v>DIRECT</v>
      </c>
      <c r="G1346" s="2" t="str">
        <f t="shared" si="140"/>
        <v>БЕЗ ЗМІН</v>
      </c>
      <c r="H1346" s="2">
        <f>IF(G1346="НЕМАЄ МАРШРУТУ",0,O1346-'06A_Варіанти'!T1337)</f>
        <v>0</v>
      </c>
      <c r="I1346" s="2">
        <f>IFERROR(INDEX('04_Потоки'!$E:$E,MATCH(A1346,'04_Потоки'!$A:$A,0)),0)</f>
        <v>1.990879478827362</v>
      </c>
      <c r="J1346" s="2">
        <f t="shared" si="141"/>
        <v>1</v>
      </c>
      <c r="K1346" s="2">
        <f>IF(C1346="РЦК макси",0,2*'06A_Варіанти'!T1337*J1346)</f>
        <v>568.20000000000005</v>
      </c>
      <c r="L1346" s="2">
        <f t="shared" si="142"/>
        <v>568.20000000000005</v>
      </c>
      <c r="M1346" s="2">
        <f t="shared" si="143"/>
        <v>0</v>
      </c>
      <c r="N1346" s="9">
        <f t="shared" si="144"/>
        <v>0</v>
      </c>
      <c r="O1346" s="2">
        <f>MIN(IF('07A_Конструктор'!$D$5="Так",'06A_Варіанти'!E1337,1E+99),IF('07A_Конструктор'!$D$6="Так",'06A_Варіанти'!F1337,1E+99),IF('07A_Конструктор'!$D$7="Так",'06A_Варіанти'!G1337,1E+99),IF('07A_Конструктор'!$D$8="Так",'06A_Варіанти'!H1337,1E+99),IF('07A_Конструктор'!$D$9="Так",'06A_Варіанти'!I1337,1E+99),IF('07A_Конструктор'!$D$10="Так",'06A_Варіанти'!J1337,1E+99),IF('07A_Конструктор'!$D$11="Так",'06A_Варіанти'!K1337,1E+99),IF('07A_Конструктор'!$D$12="Так",'06A_Варіанти'!L1337,1E+99),IF('07A_Конструктор'!$D$13="Так",'06A_Варіанти'!M1337,1E+99),IF('07A_Конструктор'!$D$14="Так",'06A_Варіанти'!N1337,1E+99),IF('07A_Конструктор'!$D$15="Так",'06A_Варіанти'!O1337,1E+99),IF('07A_Конструктор'!$D$16="Так",'06A_Варіанти'!P1337,1E+99),IF('07A_Конструктор'!$D$17="Так",'06A_Варіанти'!Q1337,1E+99),IF('06A_Варіанти'!R1337="",1E+99,'06A_Варіанти'!R1337))</f>
        <v>284.10000000000002</v>
      </c>
      <c r="P1346" s="2" t="str">
        <f t="shared" si="145"/>
        <v>5 т</v>
      </c>
      <c r="Q1346" s="2">
        <f t="shared" si="146"/>
        <v>14</v>
      </c>
      <c r="R1346" s="2">
        <f>IF(OR(C1346="РЦК макси",C1346="РЦЧ SKU"),"SKU-потік",IFERROR(VLOOKUP(D1346,'02_РЦ'!$A$3:$I$7,5,FALSE),0))</f>
        <v>700</v>
      </c>
      <c r="S1346" s="2" t="str">
        <f>IF(OR(C1346="РЦК макси",C1346="РЦЧ SKU"),"Не рахується в ліміт",IFERROR(VLOOKUP(D1346,'02_РЦ'!$A$3:$I$7,9,FALSE),"Немає РЦ"))</f>
        <v>В межах</v>
      </c>
    </row>
    <row r="1347" spans="1:19">
      <c r="A1347" s="2" t="str">
        <f>'06A_Варіанти'!A1338</f>
        <v>BASE_432</v>
      </c>
      <c r="B1347" s="2" t="str">
        <f>'06A_Варіанти'!B1338</f>
        <v>TT_432</v>
      </c>
      <c r="C1347" s="2" t="str">
        <f>'06A_Варіанти'!D1338</f>
        <v>Основний</v>
      </c>
      <c r="D1347" s="2" t="str">
        <f>'06A_Варіанти'!C1338</f>
        <v>РЦЛ</v>
      </c>
      <c r="E1347" s="2" t="str">
        <f>'06A_Варіанти'!S1338</f>
        <v>DIRECT</v>
      </c>
      <c r="F1347" s="2" t="str">
        <f>IF(O1347='06A_Варіанти'!E1338,'06A_Варіанти'!E$1,IF(O1347='06A_Варіанти'!F1338,'06A_Варіанти'!F$1,IF(O1347='06A_Варіанти'!G1338,'06A_Варіанти'!G$1,IF(O1347='06A_Варіанти'!H1338,'06A_Варіанти'!H$1,IF(O1347='06A_Варіанти'!I1338,'06A_Варіанти'!I$1,IF(O1347='06A_Варіанти'!J1338,'06A_Варіанти'!J$1,IF(O1347='06A_Варіанти'!K1338,'06A_Варіанти'!K$1,IF(O1347='06A_Варіанти'!L1338,'06A_Варіанти'!L$1,IF(O1347='06A_Варіанти'!M1338,'06A_Варіанти'!M$1,IF(O1347='06A_Варіанти'!N1338,'06A_Варіанти'!N$1,IF(O1347='06A_Варіанти'!O1338,'06A_Варіанти'!O$1,IF(O1347='06A_Варіанти'!P1338,'06A_Варіанти'!P$1,IF(O1347='06A_Варіанти'!Q1338,'06A_Варіанти'!Q$1,IF(O1347='06A_Варіанти'!R1338,'06A_Варіанти'!R$1,"НЕМАЄ МАРШРУТУ"))))))))))))))</f>
        <v>DIRECT</v>
      </c>
      <c r="G1347" s="2" t="str">
        <f t="shared" si="140"/>
        <v>БЕЗ ЗМІН</v>
      </c>
      <c r="H1347" s="2">
        <f>IF(G1347="НЕМАЄ МАРШРУТУ",0,O1347-'06A_Варіанти'!T1338)</f>
        <v>0</v>
      </c>
      <c r="I1347" s="2">
        <f>IFERROR(INDEX('04_Потоки'!$E:$E,MATCH(A1347,'04_Потоки'!$A:$A,0)),0)</f>
        <v>1.990879478827362</v>
      </c>
      <c r="J1347" s="2">
        <f t="shared" si="141"/>
        <v>1</v>
      </c>
      <c r="K1347" s="2">
        <f>IF(C1347="РЦК макси",0,2*'06A_Варіанти'!T1338*J1347)</f>
        <v>888</v>
      </c>
      <c r="L1347" s="2">
        <f t="shared" si="142"/>
        <v>888</v>
      </c>
      <c r="M1347" s="2">
        <f t="shared" si="143"/>
        <v>0</v>
      </c>
      <c r="N1347" s="9">
        <f t="shared" si="144"/>
        <v>0</v>
      </c>
      <c r="O1347" s="2">
        <f>MIN(IF('07A_Конструктор'!$D$5="Так",'06A_Варіанти'!E1338,1E+99),IF('07A_Конструктор'!$D$6="Так",'06A_Варіанти'!F1338,1E+99),IF('07A_Конструктор'!$D$7="Так",'06A_Варіанти'!G1338,1E+99),IF('07A_Конструктор'!$D$8="Так",'06A_Варіанти'!H1338,1E+99),IF('07A_Конструктор'!$D$9="Так",'06A_Варіанти'!I1338,1E+99),IF('07A_Конструктор'!$D$10="Так",'06A_Варіанти'!J1338,1E+99),IF('07A_Конструктор'!$D$11="Так",'06A_Варіанти'!K1338,1E+99),IF('07A_Конструктор'!$D$12="Так",'06A_Варіанти'!L1338,1E+99),IF('07A_Конструктор'!$D$13="Так",'06A_Варіанти'!M1338,1E+99),IF('07A_Конструктор'!$D$14="Так",'06A_Варіанти'!N1338,1E+99),IF('07A_Конструктор'!$D$15="Так",'06A_Варіанти'!O1338,1E+99),IF('07A_Конструктор'!$D$16="Так",'06A_Варіанти'!P1338,1E+99),IF('07A_Конструктор'!$D$17="Так",'06A_Варіанти'!Q1338,1E+99),IF('06A_Варіанти'!R1338="",1E+99,'06A_Варіанти'!R1338))</f>
        <v>444</v>
      </c>
      <c r="P1347" s="2" t="str">
        <f t="shared" si="145"/>
        <v>5 т</v>
      </c>
      <c r="Q1347" s="2">
        <f t="shared" si="146"/>
        <v>14</v>
      </c>
      <c r="R1347" s="2">
        <f>IF(OR(C1347="РЦК макси",C1347="РЦЧ SKU"),"SKU-потік",IFERROR(VLOOKUP(D1347,'02_РЦ'!$A$3:$I$7,5,FALSE),0))</f>
        <v>700</v>
      </c>
      <c r="S1347" s="2" t="str">
        <f>IF(OR(C1347="РЦК макси",C1347="РЦЧ SKU"),"Не рахується в ліміт",IFERROR(VLOOKUP(D1347,'02_РЦ'!$A$3:$I$7,9,FALSE),"Немає РЦ"))</f>
        <v>В межах</v>
      </c>
    </row>
    <row r="1348" spans="1:19">
      <c r="A1348" s="2" t="str">
        <f>'06A_Варіанти'!A1339</f>
        <v>BASE_445</v>
      </c>
      <c r="B1348" s="2" t="str">
        <f>'06A_Варіанти'!B1339</f>
        <v>TT_445</v>
      </c>
      <c r="C1348" s="2" t="str">
        <f>'06A_Варіанти'!D1339</f>
        <v>Основний</v>
      </c>
      <c r="D1348" s="2" t="str">
        <f>'06A_Варіанти'!C1339</f>
        <v>РЦЛ</v>
      </c>
      <c r="E1348" s="2" t="str">
        <f>'06A_Варіанти'!S1339</f>
        <v>DIRECT</v>
      </c>
      <c r="F1348" s="2" t="str">
        <f>IF(O1348='06A_Варіанти'!E1339,'06A_Варіанти'!E$1,IF(O1348='06A_Варіанти'!F1339,'06A_Варіанти'!F$1,IF(O1348='06A_Варіанти'!G1339,'06A_Варіанти'!G$1,IF(O1348='06A_Варіанти'!H1339,'06A_Варіанти'!H$1,IF(O1348='06A_Варіанти'!I1339,'06A_Варіанти'!I$1,IF(O1348='06A_Варіанти'!J1339,'06A_Варіанти'!J$1,IF(O1348='06A_Варіанти'!K1339,'06A_Варіанти'!K$1,IF(O1348='06A_Варіанти'!L1339,'06A_Варіанти'!L$1,IF(O1348='06A_Варіанти'!M1339,'06A_Варіанти'!M$1,IF(O1348='06A_Варіанти'!N1339,'06A_Варіанти'!N$1,IF(O1348='06A_Варіанти'!O1339,'06A_Варіанти'!O$1,IF(O1348='06A_Варіанти'!P1339,'06A_Варіанти'!P$1,IF(O1348='06A_Варіанти'!Q1339,'06A_Варіанти'!Q$1,IF(O1348='06A_Варіанти'!R1339,'06A_Варіанти'!R$1,"НЕМАЄ МАРШРУТУ"))))))))))))))</f>
        <v>DIRECT</v>
      </c>
      <c r="G1348" s="2" t="str">
        <f t="shared" si="140"/>
        <v>БЕЗ ЗМІН</v>
      </c>
      <c r="H1348" s="2">
        <f>IF(G1348="НЕМАЄ МАРШРУТУ",0,O1348-'06A_Варіанти'!T1339)</f>
        <v>0</v>
      </c>
      <c r="I1348" s="2">
        <f>IFERROR(INDEX('04_Потоки'!$E:$E,MATCH(A1348,'04_Потоки'!$A:$A,0)),0)</f>
        <v>1.990879478827362</v>
      </c>
      <c r="J1348" s="2">
        <f t="shared" si="141"/>
        <v>1</v>
      </c>
      <c r="K1348" s="2">
        <f>IF(C1348="РЦК макси",0,2*'06A_Варіанти'!T1339*J1348)</f>
        <v>520.20000000000005</v>
      </c>
      <c r="L1348" s="2">
        <f t="shared" si="142"/>
        <v>520.20000000000005</v>
      </c>
      <c r="M1348" s="2">
        <f t="shared" si="143"/>
        <v>0</v>
      </c>
      <c r="N1348" s="9">
        <f t="shared" si="144"/>
        <v>0</v>
      </c>
      <c r="O1348" s="2">
        <f>MIN(IF('07A_Конструктор'!$D$5="Так",'06A_Варіанти'!E1339,1E+99),IF('07A_Конструктор'!$D$6="Так",'06A_Варіанти'!F1339,1E+99),IF('07A_Конструктор'!$D$7="Так",'06A_Варіанти'!G1339,1E+99),IF('07A_Конструктор'!$D$8="Так",'06A_Варіанти'!H1339,1E+99),IF('07A_Конструктор'!$D$9="Так",'06A_Варіанти'!I1339,1E+99),IF('07A_Конструктор'!$D$10="Так",'06A_Варіанти'!J1339,1E+99),IF('07A_Конструктор'!$D$11="Так",'06A_Варіанти'!K1339,1E+99),IF('07A_Конструктор'!$D$12="Так",'06A_Варіанти'!L1339,1E+99),IF('07A_Конструктор'!$D$13="Так",'06A_Варіанти'!M1339,1E+99),IF('07A_Конструктор'!$D$14="Так",'06A_Варіанти'!N1339,1E+99),IF('07A_Конструктор'!$D$15="Так",'06A_Варіанти'!O1339,1E+99),IF('07A_Конструктор'!$D$16="Так",'06A_Варіанти'!P1339,1E+99),IF('07A_Конструктор'!$D$17="Так",'06A_Варіанти'!Q1339,1E+99),IF('06A_Варіанти'!R1339="",1E+99,'06A_Варіанти'!R1339))</f>
        <v>260.10000000000002</v>
      </c>
      <c r="P1348" s="2" t="str">
        <f t="shared" si="145"/>
        <v>5 т</v>
      </c>
      <c r="Q1348" s="2">
        <f t="shared" si="146"/>
        <v>14</v>
      </c>
      <c r="R1348" s="2">
        <f>IF(OR(C1348="РЦК макси",C1348="РЦЧ SKU"),"SKU-потік",IFERROR(VLOOKUP(D1348,'02_РЦ'!$A$3:$I$7,5,FALSE),0))</f>
        <v>700</v>
      </c>
      <c r="S1348" s="2" t="str">
        <f>IF(OR(C1348="РЦК макси",C1348="РЦЧ SKU"),"Не рахується в ліміт",IFERROR(VLOOKUP(D1348,'02_РЦ'!$A$3:$I$7,9,FALSE),"Немає РЦ"))</f>
        <v>В межах</v>
      </c>
    </row>
    <row r="1349" spans="1:19">
      <c r="A1349" s="2" t="str">
        <f>'06A_Варіанти'!A1340</f>
        <v>BASE_447</v>
      </c>
      <c r="B1349" s="2" t="str">
        <f>'06A_Варіанти'!B1340</f>
        <v>TT_447</v>
      </c>
      <c r="C1349" s="2" t="str">
        <f>'06A_Варіанти'!D1340</f>
        <v>Основний</v>
      </c>
      <c r="D1349" s="2" t="str">
        <f>'06A_Варіанти'!C1340</f>
        <v>РЦЛ</v>
      </c>
      <c r="E1349" s="2" t="str">
        <f>'06A_Варіанти'!S1340</f>
        <v>DIRECT</v>
      </c>
      <c r="F1349" s="2" t="str">
        <f>IF(O1349='06A_Варіанти'!E1340,'06A_Варіанти'!E$1,IF(O1349='06A_Варіанти'!F1340,'06A_Варіанти'!F$1,IF(O1349='06A_Варіанти'!G1340,'06A_Варіанти'!G$1,IF(O1349='06A_Варіанти'!H1340,'06A_Варіанти'!H$1,IF(O1349='06A_Варіанти'!I1340,'06A_Варіанти'!I$1,IF(O1349='06A_Варіанти'!J1340,'06A_Варіанти'!J$1,IF(O1349='06A_Варіанти'!K1340,'06A_Варіанти'!K$1,IF(O1349='06A_Варіанти'!L1340,'06A_Варіанти'!L$1,IF(O1349='06A_Варіанти'!M1340,'06A_Варіанти'!M$1,IF(O1349='06A_Варіанти'!N1340,'06A_Варіанти'!N$1,IF(O1349='06A_Варіанти'!O1340,'06A_Варіанти'!O$1,IF(O1349='06A_Варіанти'!P1340,'06A_Варіанти'!P$1,IF(O1349='06A_Варіанти'!Q1340,'06A_Варіанти'!Q$1,IF(O1349='06A_Варіанти'!R1340,'06A_Варіанти'!R$1,"НЕМАЄ МАРШРУТУ"))))))))))))))</f>
        <v>DIRECT</v>
      </c>
      <c r="G1349" s="2" t="str">
        <f t="shared" si="140"/>
        <v>БЕЗ ЗМІН</v>
      </c>
      <c r="H1349" s="2">
        <f>IF(G1349="НЕМАЄ МАРШРУТУ",0,O1349-'06A_Варіанти'!T1340)</f>
        <v>0</v>
      </c>
      <c r="I1349" s="2">
        <f>IFERROR(INDEX('04_Потоки'!$E:$E,MATCH(A1349,'04_Потоки'!$A:$A,0)),0)</f>
        <v>1.990879478827362</v>
      </c>
      <c r="J1349" s="2">
        <f t="shared" si="141"/>
        <v>1</v>
      </c>
      <c r="K1349" s="2">
        <f>IF(C1349="РЦК макси",0,2*'06A_Варіанти'!T1340*J1349)</f>
        <v>570.6</v>
      </c>
      <c r="L1349" s="2">
        <f t="shared" si="142"/>
        <v>570.6</v>
      </c>
      <c r="M1349" s="2">
        <f t="shared" si="143"/>
        <v>0</v>
      </c>
      <c r="N1349" s="9">
        <f t="shared" si="144"/>
        <v>0</v>
      </c>
      <c r="O1349" s="2">
        <f>MIN(IF('07A_Конструктор'!$D$5="Так",'06A_Варіанти'!E1340,1E+99),IF('07A_Конструктор'!$D$6="Так",'06A_Варіанти'!F1340,1E+99),IF('07A_Конструктор'!$D$7="Так",'06A_Варіанти'!G1340,1E+99),IF('07A_Конструктор'!$D$8="Так",'06A_Варіанти'!H1340,1E+99),IF('07A_Конструктор'!$D$9="Так",'06A_Варіанти'!I1340,1E+99),IF('07A_Конструктор'!$D$10="Так",'06A_Варіанти'!J1340,1E+99),IF('07A_Конструктор'!$D$11="Так",'06A_Варіанти'!K1340,1E+99),IF('07A_Конструктор'!$D$12="Так",'06A_Варіанти'!L1340,1E+99),IF('07A_Конструктор'!$D$13="Так",'06A_Варіанти'!M1340,1E+99),IF('07A_Конструктор'!$D$14="Так",'06A_Варіанти'!N1340,1E+99),IF('07A_Конструктор'!$D$15="Так",'06A_Варіанти'!O1340,1E+99),IF('07A_Конструктор'!$D$16="Так",'06A_Варіанти'!P1340,1E+99),IF('07A_Конструктор'!$D$17="Так",'06A_Варіанти'!Q1340,1E+99),IF('06A_Варіанти'!R1340="",1E+99,'06A_Варіанти'!R1340))</f>
        <v>285.3</v>
      </c>
      <c r="P1349" s="2" t="str">
        <f t="shared" si="145"/>
        <v>5 т</v>
      </c>
      <c r="Q1349" s="2">
        <f t="shared" si="146"/>
        <v>14</v>
      </c>
      <c r="R1349" s="2">
        <f>IF(OR(C1349="РЦК макси",C1349="РЦЧ SKU"),"SKU-потік",IFERROR(VLOOKUP(D1349,'02_РЦ'!$A$3:$I$7,5,FALSE),0))</f>
        <v>700</v>
      </c>
      <c r="S1349" s="2" t="str">
        <f>IF(OR(C1349="РЦК макси",C1349="РЦЧ SKU"),"Не рахується в ліміт",IFERROR(VLOOKUP(D1349,'02_РЦ'!$A$3:$I$7,9,FALSE),"Немає РЦ"))</f>
        <v>В межах</v>
      </c>
    </row>
    <row r="1350" spans="1:19">
      <c r="A1350" s="2" t="str">
        <f>'06A_Варіанти'!A1341</f>
        <v>BASE_471</v>
      </c>
      <c r="B1350" s="2" t="str">
        <f>'06A_Варіанти'!B1341</f>
        <v>TT_471</v>
      </c>
      <c r="C1350" s="2" t="str">
        <f>'06A_Варіанти'!D1341</f>
        <v>Основний</v>
      </c>
      <c r="D1350" s="2" t="str">
        <f>'06A_Варіанти'!C1341</f>
        <v>РЦЛ</v>
      </c>
      <c r="E1350" s="2" t="str">
        <f>'06A_Варіанти'!S1341</f>
        <v>DIRECT</v>
      </c>
      <c r="F1350" s="2" t="str">
        <f>IF(O1350='06A_Варіанти'!E1341,'06A_Варіанти'!E$1,IF(O1350='06A_Варіанти'!F1341,'06A_Варіанти'!F$1,IF(O1350='06A_Варіанти'!G1341,'06A_Варіанти'!G$1,IF(O1350='06A_Варіанти'!H1341,'06A_Варіанти'!H$1,IF(O1350='06A_Варіанти'!I1341,'06A_Варіанти'!I$1,IF(O1350='06A_Варіанти'!J1341,'06A_Варіанти'!J$1,IF(O1350='06A_Варіанти'!K1341,'06A_Варіанти'!K$1,IF(O1350='06A_Варіанти'!L1341,'06A_Варіанти'!L$1,IF(O1350='06A_Варіанти'!M1341,'06A_Варіанти'!M$1,IF(O1350='06A_Варіанти'!N1341,'06A_Варіанти'!N$1,IF(O1350='06A_Варіанти'!O1341,'06A_Варіанти'!O$1,IF(O1350='06A_Варіанти'!P1341,'06A_Варіанти'!P$1,IF(O1350='06A_Варіанти'!Q1341,'06A_Варіанти'!Q$1,IF(O1350='06A_Варіанти'!R1341,'06A_Варіанти'!R$1,"НЕМАЄ МАРШРУТУ"))))))))))))))</f>
        <v>DIRECT</v>
      </c>
      <c r="G1350" s="2" t="str">
        <f t="shared" si="140"/>
        <v>БЕЗ ЗМІН</v>
      </c>
      <c r="H1350" s="2">
        <f>IF(G1350="НЕМАЄ МАРШРУТУ",0,O1350-'06A_Варіанти'!T1341)</f>
        <v>0</v>
      </c>
      <c r="I1350" s="2">
        <f>IFERROR(INDEX('04_Потоки'!$E:$E,MATCH(A1350,'04_Потоки'!$A:$A,0)),0)</f>
        <v>1.990879478827362</v>
      </c>
      <c r="J1350" s="2">
        <f t="shared" si="141"/>
        <v>1</v>
      </c>
      <c r="K1350" s="2">
        <f>IF(C1350="РЦК макси",0,2*'06A_Варіанти'!T1341*J1350)</f>
        <v>825.6</v>
      </c>
      <c r="L1350" s="2">
        <f t="shared" si="142"/>
        <v>825.6</v>
      </c>
      <c r="M1350" s="2">
        <f t="shared" si="143"/>
        <v>0</v>
      </c>
      <c r="N1350" s="9">
        <f t="shared" si="144"/>
        <v>0</v>
      </c>
      <c r="O1350" s="2">
        <f>MIN(IF('07A_Конструктор'!$D$5="Так",'06A_Варіанти'!E1341,1E+99),IF('07A_Конструктор'!$D$6="Так",'06A_Варіанти'!F1341,1E+99),IF('07A_Конструктор'!$D$7="Так",'06A_Варіанти'!G1341,1E+99),IF('07A_Конструктор'!$D$8="Так",'06A_Варіанти'!H1341,1E+99),IF('07A_Конструктор'!$D$9="Так",'06A_Варіанти'!I1341,1E+99),IF('07A_Конструктор'!$D$10="Так",'06A_Варіанти'!J1341,1E+99),IF('07A_Конструктор'!$D$11="Так",'06A_Варіанти'!K1341,1E+99),IF('07A_Конструктор'!$D$12="Так",'06A_Варіанти'!L1341,1E+99),IF('07A_Конструктор'!$D$13="Так",'06A_Варіанти'!M1341,1E+99),IF('07A_Конструктор'!$D$14="Так",'06A_Варіанти'!N1341,1E+99),IF('07A_Конструктор'!$D$15="Так",'06A_Варіанти'!O1341,1E+99),IF('07A_Конструктор'!$D$16="Так",'06A_Варіанти'!P1341,1E+99),IF('07A_Конструктор'!$D$17="Так",'06A_Варіанти'!Q1341,1E+99),IF('06A_Варіанти'!R1341="",1E+99,'06A_Варіанти'!R1341))</f>
        <v>412.8</v>
      </c>
      <c r="P1350" s="2" t="str">
        <f t="shared" si="145"/>
        <v>5 т</v>
      </c>
      <c r="Q1350" s="2">
        <f t="shared" si="146"/>
        <v>14</v>
      </c>
      <c r="R1350" s="2">
        <f>IF(OR(C1350="РЦК макси",C1350="РЦЧ SKU"),"SKU-потік",IFERROR(VLOOKUP(D1350,'02_РЦ'!$A$3:$I$7,5,FALSE),0))</f>
        <v>700</v>
      </c>
      <c r="S1350" s="2" t="str">
        <f>IF(OR(C1350="РЦК макси",C1350="РЦЧ SKU"),"Не рахується в ліміт",IFERROR(VLOOKUP(D1350,'02_РЦ'!$A$3:$I$7,9,FALSE),"Немає РЦ"))</f>
        <v>В межах</v>
      </c>
    </row>
    <row r="1351" spans="1:19">
      <c r="A1351" s="2" t="str">
        <f>'06A_Варіанти'!A1342</f>
        <v>BASE_472</v>
      </c>
      <c r="B1351" s="2" t="str">
        <f>'06A_Варіанти'!B1342</f>
        <v>TT_472</v>
      </c>
      <c r="C1351" s="2" t="str">
        <f>'06A_Варіанти'!D1342</f>
        <v>Основний</v>
      </c>
      <c r="D1351" s="2" t="str">
        <f>'06A_Варіанти'!C1342</f>
        <v>РЦЛ</v>
      </c>
      <c r="E1351" s="2" t="str">
        <f>'06A_Варіанти'!S1342</f>
        <v>DIRECT</v>
      </c>
      <c r="F1351" s="2" t="str">
        <f>IF(O1351='06A_Варіанти'!E1342,'06A_Варіанти'!E$1,IF(O1351='06A_Варіанти'!F1342,'06A_Варіанти'!F$1,IF(O1351='06A_Варіанти'!G1342,'06A_Варіанти'!G$1,IF(O1351='06A_Варіанти'!H1342,'06A_Варіанти'!H$1,IF(O1351='06A_Варіанти'!I1342,'06A_Варіанти'!I$1,IF(O1351='06A_Варіанти'!J1342,'06A_Варіанти'!J$1,IF(O1351='06A_Варіанти'!K1342,'06A_Варіанти'!K$1,IF(O1351='06A_Варіанти'!L1342,'06A_Варіанти'!L$1,IF(O1351='06A_Варіанти'!M1342,'06A_Варіанти'!M$1,IF(O1351='06A_Варіанти'!N1342,'06A_Варіанти'!N$1,IF(O1351='06A_Варіанти'!O1342,'06A_Варіанти'!O$1,IF(O1351='06A_Варіанти'!P1342,'06A_Варіанти'!P$1,IF(O1351='06A_Варіанти'!Q1342,'06A_Варіанти'!Q$1,IF(O1351='06A_Варіанти'!R1342,'06A_Варіанти'!R$1,"НЕМАЄ МАРШРУТУ"))))))))))))))</f>
        <v>DIRECT</v>
      </c>
      <c r="G1351" s="2" t="str">
        <f t="shared" si="140"/>
        <v>БЕЗ ЗМІН</v>
      </c>
      <c r="H1351" s="2">
        <f>IF(G1351="НЕМАЄ МАРШРУТУ",0,O1351-'06A_Варіанти'!T1342)</f>
        <v>0</v>
      </c>
      <c r="I1351" s="2">
        <f>IFERROR(INDEX('04_Потоки'!$E:$E,MATCH(A1351,'04_Потоки'!$A:$A,0)),0)</f>
        <v>1.990879478827362</v>
      </c>
      <c r="J1351" s="2">
        <f t="shared" si="141"/>
        <v>1</v>
      </c>
      <c r="K1351" s="2">
        <f>IF(C1351="РЦК макси",0,2*'06A_Варіанти'!T1342*J1351)</f>
        <v>821</v>
      </c>
      <c r="L1351" s="2">
        <f t="shared" si="142"/>
        <v>821</v>
      </c>
      <c r="M1351" s="2">
        <f t="shared" si="143"/>
        <v>0</v>
      </c>
      <c r="N1351" s="9">
        <f t="shared" si="144"/>
        <v>0</v>
      </c>
      <c r="O1351" s="2">
        <f>MIN(IF('07A_Конструктор'!$D$5="Так",'06A_Варіанти'!E1342,1E+99),IF('07A_Конструктор'!$D$6="Так",'06A_Варіанти'!F1342,1E+99),IF('07A_Конструктор'!$D$7="Так",'06A_Варіанти'!G1342,1E+99),IF('07A_Конструктор'!$D$8="Так",'06A_Варіанти'!H1342,1E+99),IF('07A_Конструктор'!$D$9="Так",'06A_Варіанти'!I1342,1E+99),IF('07A_Конструктор'!$D$10="Так",'06A_Варіанти'!J1342,1E+99),IF('07A_Конструктор'!$D$11="Так",'06A_Варіанти'!K1342,1E+99),IF('07A_Конструктор'!$D$12="Так",'06A_Варіанти'!L1342,1E+99),IF('07A_Конструктор'!$D$13="Так",'06A_Варіанти'!M1342,1E+99),IF('07A_Конструктор'!$D$14="Так",'06A_Варіанти'!N1342,1E+99),IF('07A_Конструктор'!$D$15="Так",'06A_Варіанти'!O1342,1E+99),IF('07A_Конструктор'!$D$16="Так",'06A_Варіанти'!P1342,1E+99),IF('07A_Конструктор'!$D$17="Так",'06A_Варіанти'!Q1342,1E+99),IF('06A_Варіанти'!R1342="",1E+99,'06A_Варіанти'!R1342))</f>
        <v>410.5</v>
      </c>
      <c r="P1351" s="2" t="str">
        <f t="shared" si="145"/>
        <v>5 т</v>
      </c>
      <c r="Q1351" s="2">
        <f t="shared" si="146"/>
        <v>14</v>
      </c>
      <c r="R1351" s="2">
        <f>IF(OR(C1351="РЦК макси",C1351="РЦЧ SKU"),"SKU-потік",IFERROR(VLOOKUP(D1351,'02_РЦ'!$A$3:$I$7,5,FALSE),0))</f>
        <v>700</v>
      </c>
      <c r="S1351" s="2" t="str">
        <f>IF(OR(C1351="РЦК макси",C1351="РЦЧ SKU"),"Не рахується в ліміт",IFERROR(VLOOKUP(D1351,'02_РЦ'!$A$3:$I$7,9,FALSE),"Немає РЦ"))</f>
        <v>В межах</v>
      </c>
    </row>
    <row r="1352" spans="1:19">
      <c r="A1352" s="2" t="str">
        <f>'06A_Варіанти'!A1343</f>
        <v>BASE_473</v>
      </c>
      <c r="B1352" s="2" t="str">
        <f>'06A_Варіанти'!B1343</f>
        <v>TT_473</v>
      </c>
      <c r="C1352" s="2" t="str">
        <f>'06A_Варіанти'!D1343</f>
        <v>Основний</v>
      </c>
      <c r="D1352" s="2" t="str">
        <f>'06A_Варіанти'!C1343</f>
        <v>РЦЛ</v>
      </c>
      <c r="E1352" s="2" t="str">
        <f>'06A_Варіанти'!S1343</f>
        <v>DIRECT</v>
      </c>
      <c r="F1352" s="2" t="str">
        <f>IF(O1352='06A_Варіанти'!E1343,'06A_Варіанти'!E$1,IF(O1352='06A_Варіанти'!F1343,'06A_Варіанти'!F$1,IF(O1352='06A_Варіанти'!G1343,'06A_Варіанти'!G$1,IF(O1352='06A_Варіанти'!H1343,'06A_Варіанти'!H$1,IF(O1352='06A_Варіанти'!I1343,'06A_Варіанти'!I$1,IF(O1352='06A_Варіанти'!J1343,'06A_Варіанти'!J$1,IF(O1352='06A_Варіанти'!K1343,'06A_Варіанти'!K$1,IF(O1352='06A_Варіанти'!L1343,'06A_Варіанти'!L$1,IF(O1352='06A_Варіанти'!M1343,'06A_Варіанти'!M$1,IF(O1352='06A_Варіанти'!N1343,'06A_Варіанти'!N$1,IF(O1352='06A_Варіанти'!O1343,'06A_Варіанти'!O$1,IF(O1352='06A_Варіанти'!P1343,'06A_Варіанти'!P$1,IF(O1352='06A_Варіанти'!Q1343,'06A_Варіанти'!Q$1,IF(O1352='06A_Варіанти'!R1343,'06A_Варіанти'!R$1,"НЕМАЄ МАРШРУТУ"))))))))))))))</f>
        <v>DIRECT</v>
      </c>
      <c r="G1352" s="2" t="str">
        <f t="shared" si="140"/>
        <v>БЕЗ ЗМІН</v>
      </c>
      <c r="H1352" s="2">
        <f>IF(G1352="НЕМАЄ МАРШРУТУ",0,O1352-'06A_Варіанти'!T1343)</f>
        <v>0</v>
      </c>
      <c r="I1352" s="2">
        <f>IFERROR(INDEX('04_Потоки'!$E:$E,MATCH(A1352,'04_Потоки'!$A:$A,0)),0)</f>
        <v>1.990879478827362</v>
      </c>
      <c r="J1352" s="2">
        <f t="shared" si="141"/>
        <v>1</v>
      </c>
      <c r="K1352" s="2">
        <f>IF(C1352="РЦК макси",0,2*'06A_Варіанти'!T1343*J1352)</f>
        <v>660.4</v>
      </c>
      <c r="L1352" s="2">
        <f t="shared" si="142"/>
        <v>660.4</v>
      </c>
      <c r="M1352" s="2">
        <f t="shared" si="143"/>
        <v>0</v>
      </c>
      <c r="N1352" s="9">
        <f t="shared" si="144"/>
        <v>0</v>
      </c>
      <c r="O1352" s="2">
        <f>MIN(IF('07A_Конструктор'!$D$5="Так",'06A_Варіанти'!E1343,1E+99),IF('07A_Конструктор'!$D$6="Так",'06A_Варіанти'!F1343,1E+99),IF('07A_Конструктор'!$D$7="Так",'06A_Варіанти'!G1343,1E+99),IF('07A_Конструктор'!$D$8="Так",'06A_Варіанти'!H1343,1E+99),IF('07A_Конструктор'!$D$9="Так",'06A_Варіанти'!I1343,1E+99),IF('07A_Конструктор'!$D$10="Так",'06A_Варіанти'!J1343,1E+99),IF('07A_Конструктор'!$D$11="Так",'06A_Варіанти'!K1343,1E+99),IF('07A_Конструктор'!$D$12="Так",'06A_Варіанти'!L1343,1E+99),IF('07A_Конструктор'!$D$13="Так",'06A_Варіанти'!M1343,1E+99),IF('07A_Конструктор'!$D$14="Так",'06A_Варіанти'!N1343,1E+99),IF('07A_Конструктор'!$D$15="Так",'06A_Варіанти'!O1343,1E+99),IF('07A_Конструктор'!$D$16="Так",'06A_Варіанти'!P1343,1E+99),IF('07A_Конструктор'!$D$17="Так",'06A_Варіанти'!Q1343,1E+99),IF('06A_Варіанти'!R1343="",1E+99,'06A_Варіанти'!R1343))</f>
        <v>330.2</v>
      </c>
      <c r="P1352" s="2" t="str">
        <f t="shared" si="145"/>
        <v>5 т</v>
      </c>
      <c r="Q1352" s="2">
        <f t="shared" si="146"/>
        <v>14</v>
      </c>
      <c r="R1352" s="2">
        <f>IF(OR(C1352="РЦК макси",C1352="РЦЧ SKU"),"SKU-потік",IFERROR(VLOOKUP(D1352,'02_РЦ'!$A$3:$I$7,5,FALSE),0))</f>
        <v>700</v>
      </c>
      <c r="S1352" s="2" t="str">
        <f>IF(OR(C1352="РЦК макси",C1352="РЦЧ SKU"),"Не рахується в ліміт",IFERROR(VLOOKUP(D1352,'02_РЦ'!$A$3:$I$7,9,FALSE),"Немає РЦ"))</f>
        <v>В межах</v>
      </c>
    </row>
    <row r="1353" spans="1:19">
      <c r="A1353" s="2" t="str">
        <f>'06A_Варіанти'!A1344</f>
        <v>BASE_469</v>
      </c>
      <c r="B1353" s="2" t="str">
        <f>'06A_Варіанти'!B1344</f>
        <v>TT_469</v>
      </c>
      <c r="C1353" s="2" t="str">
        <f>'06A_Варіанти'!D1344</f>
        <v>Основний</v>
      </c>
      <c r="D1353" s="2" t="str">
        <f>'06A_Варіанти'!C1344</f>
        <v>РЦЛ</v>
      </c>
      <c r="E1353" s="2" t="str">
        <f>'06A_Варіанти'!S1344</f>
        <v>DIRECT</v>
      </c>
      <c r="F1353" s="2" t="str">
        <f>IF(O1353='06A_Варіанти'!E1344,'06A_Варіанти'!E$1,IF(O1353='06A_Варіанти'!F1344,'06A_Варіанти'!F$1,IF(O1353='06A_Варіанти'!G1344,'06A_Варіанти'!G$1,IF(O1353='06A_Варіанти'!H1344,'06A_Варіанти'!H$1,IF(O1353='06A_Варіанти'!I1344,'06A_Варіанти'!I$1,IF(O1353='06A_Варіанти'!J1344,'06A_Варіанти'!J$1,IF(O1353='06A_Варіанти'!K1344,'06A_Варіанти'!K$1,IF(O1353='06A_Варіанти'!L1344,'06A_Варіанти'!L$1,IF(O1353='06A_Варіанти'!M1344,'06A_Варіанти'!M$1,IF(O1353='06A_Варіанти'!N1344,'06A_Варіанти'!N$1,IF(O1353='06A_Варіанти'!O1344,'06A_Варіанти'!O$1,IF(O1353='06A_Варіанти'!P1344,'06A_Варіанти'!P$1,IF(O1353='06A_Варіанти'!Q1344,'06A_Варіанти'!Q$1,IF(O1353='06A_Варіанти'!R1344,'06A_Варіанти'!R$1,"НЕМАЄ МАРШРУТУ"))))))))))))))</f>
        <v>DIRECT</v>
      </c>
      <c r="G1353" s="2" t="str">
        <f t="shared" si="140"/>
        <v>БЕЗ ЗМІН</v>
      </c>
      <c r="H1353" s="2">
        <f>IF(G1353="НЕМАЄ МАРШРУТУ",0,O1353-'06A_Варіанти'!T1344)</f>
        <v>0</v>
      </c>
      <c r="I1353" s="2">
        <f>IFERROR(INDEX('04_Потоки'!$E:$E,MATCH(A1353,'04_Потоки'!$A:$A,0)),0)</f>
        <v>1.990879478827362</v>
      </c>
      <c r="J1353" s="2">
        <f t="shared" si="141"/>
        <v>1</v>
      </c>
      <c r="K1353" s="2">
        <f>IF(C1353="РЦК макси",0,2*'06A_Варіанти'!T1344*J1353)</f>
        <v>573</v>
      </c>
      <c r="L1353" s="2">
        <f t="shared" si="142"/>
        <v>573</v>
      </c>
      <c r="M1353" s="2">
        <f t="shared" si="143"/>
        <v>0</v>
      </c>
      <c r="N1353" s="9">
        <f t="shared" si="144"/>
        <v>0</v>
      </c>
      <c r="O1353" s="2">
        <f>MIN(IF('07A_Конструктор'!$D$5="Так",'06A_Варіанти'!E1344,1E+99),IF('07A_Конструктор'!$D$6="Так",'06A_Варіанти'!F1344,1E+99),IF('07A_Конструктор'!$D$7="Так",'06A_Варіанти'!G1344,1E+99),IF('07A_Конструктор'!$D$8="Так",'06A_Варіанти'!H1344,1E+99),IF('07A_Конструктор'!$D$9="Так",'06A_Варіанти'!I1344,1E+99),IF('07A_Конструктор'!$D$10="Так",'06A_Варіанти'!J1344,1E+99),IF('07A_Конструктор'!$D$11="Так",'06A_Варіанти'!K1344,1E+99),IF('07A_Конструктор'!$D$12="Так",'06A_Варіанти'!L1344,1E+99),IF('07A_Конструктор'!$D$13="Так",'06A_Варіанти'!M1344,1E+99),IF('07A_Конструктор'!$D$14="Так",'06A_Варіанти'!N1344,1E+99),IF('07A_Конструктор'!$D$15="Так",'06A_Варіанти'!O1344,1E+99),IF('07A_Конструктор'!$D$16="Так",'06A_Варіанти'!P1344,1E+99),IF('07A_Конструктор'!$D$17="Так",'06A_Варіанти'!Q1344,1E+99),IF('06A_Варіанти'!R1344="",1E+99,'06A_Варіанти'!R1344))</f>
        <v>286.5</v>
      </c>
      <c r="P1353" s="2" t="str">
        <f t="shared" si="145"/>
        <v>5 т</v>
      </c>
      <c r="Q1353" s="2">
        <f t="shared" si="146"/>
        <v>14</v>
      </c>
      <c r="R1353" s="2">
        <f>IF(OR(C1353="РЦК макси",C1353="РЦЧ SKU"),"SKU-потік",IFERROR(VLOOKUP(D1353,'02_РЦ'!$A$3:$I$7,5,FALSE),0))</f>
        <v>700</v>
      </c>
      <c r="S1353" s="2" t="str">
        <f>IF(OR(C1353="РЦК макси",C1353="РЦЧ SKU"),"Не рахується в ліміт",IFERROR(VLOOKUP(D1353,'02_РЦ'!$A$3:$I$7,9,FALSE),"Немає РЦ"))</f>
        <v>В межах</v>
      </c>
    </row>
    <row r="1354" spans="1:19">
      <c r="A1354" s="2" t="str">
        <f>'06A_Варіанти'!A1345</f>
        <v>BASE_487</v>
      </c>
      <c r="B1354" s="2" t="str">
        <f>'06A_Варіанти'!B1345</f>
        <v>TT_487</v>
      </c>
      <c r="C1354" s="2" t="str">
        <f>'06A_Варіанти'!D1345</f>
        <v>Основний</v>
      </c>
      <c r="D1354" s="2" t="str">
        <f>'06A_Варіанти'!C1345</f>
        <v>РЦЛ</v>
      </c>
      <c r="E1354" s="2" t="str">
        <f>'06A_Варіанти'!S1345</f>
        <v>DIRECT</v>
      </c>
      <c r="F1354" s="2" t="str">
        <f>IF(O1354='06A_Варіанти'!E1345,'06A_Варіанти'!E$1,IF(O1354='06A_Варіанти'!F1345,'06A_Варіанти'!F$1,IF(O1354='06A_Варіанти'!G1345,'06A_Варіанти'!G$1,IF(O1354='06A_Варіанти'!H1345,'06A_Варіанти'!H$1,IF(O1354='06A_Варіанти'!I1345,'06A_Варіанти'!I$1,IF(O1354='06A_Варіанти'!J1345,'06A_Варіанти'!J$1,IF(O1354='06A_Варіанти'!K1345,'06A_Варіанти'!K$1,IF(O1354='06A_Варіанти'!L1345,'06A_Варіанти'!L$1,IF(O1354='06A_Варіанти'!M1345,'06A_Варіанти'!M$1,IF(O1354='06A_Варіанти'!N1345,'06A_Варіанти'!N$1,IF(O1354='06A_Варіанти'!O1345,'06A_Варіанти'!O$1,IF(O1354='06A_Варіанти'!P1345,'06A_Варіанти'!P$1,IF(O1354='06A_Варіанти'!Q1345,'06A_Варіанти'!Q$1,IF(O1354='06A_Варіанти'!R1345,'06A_Варіанти'!R$1,"НЕМАЄ МАРШРУТУ"))))))))))))))</f>
        <v>DIRECT</v>
      </c>
      <c r="G1354" s="2" t="str">
        <f t="shared" si="140"/>
        <v>БЕЗ ЗМІН</v>
      </c>
      <c r="H1354" s="2">
        <f>IF(G1354="НЕМАЄ МАРШРУТУ",0,O1354-'06A_Варіанти'!T1345)</f>
        <v>0</v>
      </c>
      <c r="I1354" s="2">
        <f>IFERROR(INDEX('04_Потоки'!$E:$E,MATCH(A1354,'04_Потоки'!$A:$A,0)),0)</f>
        <v>1.990879478827362</v>
      </c>
      <c r="J1354" s="2">
        <f t="shared" si="141"/>
        <v>1</v>
      </c>
      <c r="K1354" s="2">
        <f>IF(C1354="РЦК макси",0,2*'06A_Варіанти'!T1345*J1354)</f>
        <v>652.6</v>
      </c>
      <c r="L1354" s="2">
        <f t="shared" si="142"/>
        <v>652.6</v>
      </c>
      <c r="M1354" s="2">
        <f t="shared" si="143"/>
        <v>0</v>
      </c>
      <c r="N1354" s="9">
        <f t="shared" si="144"/>
        <v>0</v>
      </c>
      <c r="O1354" s="2">
        <f>MIN(IF('07A_Конструктор'!$D$5="Так",'06A_Варіанти'!E1345,1E+99),IF('07A_Конструктор'!$D$6="Так",'06A_Варіанти'!F1345,1E+99),IF('07A_Конструктор'!$D$7="Так",'06A_Варіанти'!G1345,1E+99),IF('07A_Конструктор'!$D$8="Так",'06A_Варіанти'!H1345,1E+99),IF('07A_Конструктор'!$D$9="Так",'06A_Варіанти'!I1345,1E+99),IF('07A_Конструктор'!$D$10="Так",'06A_Варіанти'!J1345,1E+99),IF('07A_Конструктор'!$D$11="Так",'06A_Варіанти'!K1345,1E+99),IF('07A_Конструктор'!$D$12="Так",'06A_Варіанти'!L1345,1E+99),IF('07A_Конструктор'!$D$13="Так",'06A_Варіанти'!M1345,1E+99),IF('07A_Конструктор'!$D$14="Так",'06A_Варіанти'!N1345,1E+99),IF('07A_Конструктор'!$D$15="Так",'06A_Варіанти'!O1345,1E+99),IF('07A_Конструктор'!$D$16="Так",'06A_Варіанти'!P1345,1E+99),IF('07A_Конструктор'!$D$17="Так",'06A_Варіанти'!Q1345,1E+99),IF('06A_Варіанти'!R1345="",1E+99,'06A_Варіанти'!R1345))</f>
        <v>326.3</v>
      </c>
      <c r="P1354" s="2" t="str">
        <f t="shared" si="145"/>
        <v>5 т</v>
      </c>
      <c r="Q1354" s="2">
        <f t="shared" si="146"/>
        <v>14</v>
      </c>
      <c r="R1354" s="2">
        <f>IF(OR(C1354="РЦК макси",C1354="РЦЧ SKU"),"SKU-потік",IFERROR(VLOOKUP(D1354,'02_РЦ'!$A$3:$I$7,5,FALSE),0))</f>
        <v>700</v>
      </c>
      <c r="S1354" s="2" t="str">
        <f>IF(OR(C1354="РЦК макси",C1354="РЦЧ SKU"),"Не рахується в ліміт",IFERROR(VLOOKUP(D1354,'02_РЦ'!$A$3:$I$7,9,FALSE),"Немає РЦ"))</f>
        <v>В межах</v>
      </c>
    </row>
    <row r="1355" spans="1:19">
      <c r="A1355" s="2" t="str">
        <f>'06A_Варіанти'!A1346</f>
        <v>BASE_496</v>
      </c>
      <c r="B1355" s="2" t="str">
        <f>'06A_Варіанти'!B1346</f>
        <v>TT_496</v>
      </c>
      <c r="C1355" s="2" t="str">
        <f>'06A_Варіанти'!D1346</f>
        <v>Основний</v>
      </c>
      <c r="D1355" s="2" t="str">
        <f>'06A_Варіанти'!C1346</f>
        <v>РЦЛ</v>
      </c>
      <c r="E1355" s="2" t="str">
        <f>'06A_Варіанти'!S1346</f>
        <v>DIRECT</v>
      </c>
      <c r="F1355" s="2" t="str">
        <f>IF(O1355='06A_Варіанти'!E1346,'06A_Варіанти'!E$1,IF(O1355='06A_Варіанти'!F1346,'06A_Варіанти'!F$1,IF(O1355='06A_Варіанти'!G1346,'06A_Варіанти'!G$1,IF(O1355='06A_Варіанти'!H1346,'06A_Варіанти'!H$1,IF(O1355='06A_Варіанти'!I1346,'06A_Варіанти'!I$1,IF(O1355='06A_Варіанти'!J1346,'06A_Варіанти'!J$1,IF(O1355='06A_Варіанти'!K1346,'06A_Варіанти'!K$1,IF(O1355='06A_Варіанти'!L1346,'06A_Варіанти'!L$1,IF(O1355='06A_Варіанти'!M1346,'06A_Варіанти'!M$1,IF(O1355='06A_Варіанти'!N1346,'06A_Варіанти'!N$1,IF(O1355='06A_Варіанти'!O1346,'06A_Варіанти'!O$1,IF(O1355='06A_Варіанти'!P1346,'06A_Варіанти'!P$1,IF(O1355='06A_Варіанти'!Q1346,'06A_Варіанти'!Q$1,IF(O1355='06A_Варіанти'!R1346,'06A_Варіанти'!R$1,"НЕМАЄ МАРШРУТУ"))))))))))))))</f>
        <v>DIRECT</v>
      </c>
      <c r="G1355" s="2" t="str">
        <f t="shared" ref="G1355:G1418" si="147">IF(O1355&gt;1E+90,"НЕМАЄ МАРШРУТУ",IF(F1355=E1355,"БЕЗ ЗМІН","ЗМІНЕНО"))</f>
        <v>БЕЗ ЗМІН</v>
      </c>
      <c r="H1355" s="2">
        <f>IF(G1355="НЕМАЄ МАРШРУТУ",0,O1355-'06A_Варіанти'!T1346)</f>
        <v>0</v>
      </c>
      <c r="I1355" s="2">
        <f>IFERROR(INDEX('04_Потоки'!$E:$E,MATCH(A1355,'04_Потоки'!$A:$A,0)),0)</f>
        <v>1.990879478827362</v>
      </c>
      <c r="J1355" s="2">
        <f t="shared" ref="J1355:J1418" si="148">ROUNDUP(I1355/20,0)</f>
        <v>1</v>
      </c>
      <c r="K1355" s="2">
        <f>IF(C1355="РЦК макси",0,2*'06A_Варіанти'!T1346*J1355)</f>
        <v>818.8</v>
      </c>
      <c r="L1355" s="2">
        <f t="shared" ref="L1355:L1418" si="149">IF(C1355="РЦК макси",0,IF(G1355="НЕМАЄ МАРШРУТУ",0,2*O1355*J1355))</f>
        <v>818.8</v>
      </c>
      <c r="M1355" s="2">
        <f t="shared" ref="M1355:M1418" si="150">L1355-K1355</f>
        <v>0</v>
      </c>
      <c r="N1355" s="9">
        <f t="shared" ref="N1355:N1418" si="151">IFERROR(M1355/K1355,0)</f>
        <v>0</v>
      </c>
      <c r="O1355" s="2">
        <f>MIN(IF('07A_Конструктор'!$D$5="Так",'06A_Варіанти'!E1346,1E+99),IF('07A_Конструктор'!$D$6="Так",'06A_Варіанти'!F1346,1E+99),IF('07A_Конструктор'!$D$7="Так",'06A_Варіанти'!G1346,1E+99),IF('07A_Конструктор'!$D$8="Так",'06A_Варіанти'!H1346,1E+99),IF('07A_Конструктор'!$D$9="Так",'06A_Варіанти'!I1346,1E+99),IF('07A_Конструктор'!$D$10="Так",'06A_Варіанти'!J1346,1E+99),IF('07A_Конструктор'!$D$11="Так",'06A_Варіанти'!K1346,1E+99),IF('07A_Конструктор'!$D$12="Так",'06A_Варіанти'!L1346,1E+99),IF('07A_Конструктор'!$D$13="Так",'06A_Варіанти'!M1346,1E+99),IF('07A_Конструктор'!$D$14="Так",'06A_Варіанти'!N1346,1E+99),IF('07A_Конструктор'!$D$15="Так",'06A_Варіанти'!O1346,1E+99),IF('07A_Конструктор'!$D$16="Так",'06A_Варіанти'!P1346,1E+99),IF('07A_Конструктор'!$D$17="Так",'06A_Варіанти'!Q1346,1E+99),IF('06A_Варіанти'!R1346="",1E+99,'06A_Варіанти'!R1346))</f>
        <v>409.4</v>
      </c>
      <c r="P1355" s="2" t="str">
        <f t="shared" ref="P1355:P1418" si="152">IF(C1355="РЦК макси","Не моделюється",IF(MOD(I1355,20)=0,"10 т",IF(MOD(I1355,20)&lt;=14,"5 т",IF(MOD(I1355,20)&lt;=16,"7 т","10 т"))))</f>
        <v>5 т</v>
      </c>
      <c r="Q1355" s="2">
        <f t="shared" ref="Q1355:Q1418" si="153">IF(P1355="Не моделюється",0,IF(P1355="5 т",14,IF(P1355="7 т",16,20)))</f>
        <v>14</v>
      </c>
      <c r="R1355" s="2">
        <f>IF(OR(C1355="РЦК макси",C1355="РЦЧ SKU"),"SKU-потік",IFERROR(VLOOKUP(D1355,'02_РЦ'!$A$3:$I$7,5,FALSE),0))</f>
        <v>700</v>
      </c>
      <c r="S1355" s="2" t="str">
        <f>IF(OR(C1355="РЦК макси",C1355="РЦЧ SKU"),"Не рахується в ліміт",IFERROR(VLOOKUP(D1355,'02_РЦ'!$A$3:$I$7,9,FALSE),"Немає РЦ"))</f>
        <v>В межах</v>
      </c>
    </row>
    <row r="1356" spans="1:19">
      <c r="A1356" s="2" t="str">
        <f>'06A_Варіанти'!A1347</f>
        <v>BASE_498</v>
      </c>
      <c r="B1356" s="2" t="str">
        <f>'06A_Варіанти'!B1347</f>
        <v>TT_498</v>
      </c>
      <c r="C1356" s="2" t="str">
        <f>'06A_Варіанти'!D1347</f>
        <v>Основний</v>
      </c>
      <c r="D1356" s="2" t="str">
        <f>'06A_Варіанти'!C1347</f>
        <v>РЦЛ</v>
      </c>
      <c r="E1356" s="2" t="str">
        <f>'06A_Варіанти'!S1347</f>
        <v>DIRECT</v>
      </c>
      <c r="F1356" s="2" t="str">
        <f>IF(O1356='06A_Варіанти'!E1347,'06A_Варіанти'!E$1,IF(O1356='06A_Варіанти'!F1347,'06A_Варіанти'!F$1,IF(O1356='06A_Варіанти'!G1347,'06A_Варіанти'!G$1,IF(O1356='06A_Варіанти'!H1347,'06A_Варіанти'!H$1,IF(O1356='06A_Варіанти'!I1347,'06A_Варіанти'!I$1,IF(O1356='06A_Варіанти'!J1347,'06A_Варіанти'!J$1,IF(O1356='06A_Варіанти'!K1347,'06A_Варіанти'!K$1,IF(O1356='06A_Варіанти'!L1347,'06A_Варіанти'!L$1,IF(O1356='06A_Варіанти'!M1347,'06A_Варіанти'!M$1,IF(O1356='06A_Варіанти'!N1347,'06A_Варіанти'!N$1,IF(O1356='06A_Варіанти'!O1347,'06A_Варіанти'!O$1,IF(O1356='06A_Варіанти'!P1347,'06A_Варіанти'!P$1,IF(O1356='06A_Варіанти'!Q1347,'06A_Варіанти'!Q$1,IF(O1356='06A_Варіанти'!R1347,'06A_Варіанти'!R$1,"НЕМАЄ МАРШРУТУ"))))))))))))))</f>
        <v>DIRECT</v>
      </c>
      <c r="G1356" s="2" t="str">
        <f t="shared" si="147"/>
        <v>БЕЗ ЗМІН</v>
      </c>
      <c r="H1356" s="2">
        <f>IF(G1356="НЕМАЄ МАРШРУТУ",0,O1356-'06A_Варіанти'!T1347)</f>
        <v>0</v>
      </c>
      <c r="I1356" s="2">
        <f>IFERROR(INDEX('04_Потоки'!$E:$E,MATCH(A1356,'04_Потоки'!$A:$A,0)),0)</f>
        <v>1.990879478827362</v>
      </c>
      <c r="J1356" s="2">
        <f t="shared" si="148"/>
        <v>1</v>
      </c>
      <c r="K1356" s="2">
        <f>IF(C1356="РЦК макси",0,2*'06A_Варіанти'!T1347*J1356)</f>
        <v>826</v>
      </c>
      <c r="L1356" s="2">
        <f t="shared" si="149"/>
        <v>826</v>
      </c>
      <c r="M1356" s="2">
        <f t="shared" si="150"/>
        <v>0</v>
      </c>
      <c r="N1356" s="9">
        <f t="shared" si="151"/>
        <v>0</v>
      </c>
      <c r="O1356" s="2">
        <f>MIN(IF('07A_Конструктор'!$D$5="Так",'06A_Варіанти'!E1347,1E+99),IF('07A_Конструктор'!$D$6="Так",'06A_Варіанти'!F1347,1E+99),IF('07A_Конструктор'!$D$7="Так",'06A_Варіанти'!G1347,1E+99),IF('07A_Конструктор'!$D$8="Так",'06A_Варіанти'!H1347,1E+99),IF('07A_Конструктор'!$D$9="Так",'06A_Варіанти'!I1347,1E+99),IF('07A_Конструктор'!$D$10="Так",'06A_Варіанти'!J1347,1E+99),IF('07A_Конструктор'!$D$11="Так",'06A_Варіанти'!K1347,1E+99),IF('07A_Конструктор'!$D$12="Так",'06A_Варіанти'!L1347,1E+99),IF('07A_Конструктор'!$D$13="Так",'06A_Варіанти'!M1347,1E+99),IF('07A_Конструктор'!$D$14="Так",'06A_Варіанти'!N1347,1E+99),IF('07A_Конструктор'!$D$15="Так",'06A_Варіанти'!O1347,1E+99),IF('07A_Конструктор'!$D$16="Так",'06A_Варіанти'!P1347,1E+99),IF('07A_Конструктор'!$D$17="Так",'06A_Варіанти'!Q1347,1E+99),IF('06A_Варіанти'!R1347="",1E+99,'06A_Варіанти'!R1347))</f>
        <v>413</v>
      </c>
      <c r="P1356" s="2" t="str">
        <f t="shared" si="152"/>
        <v>5 т</v>
      </c>
      <c r="Q1356" s="2">
        <f t="shared" si="153"/>
        <v>14</v>
      </c>
      <c r="R1356" s="2">
        <f>IF(OR(C1356="РЦК макси",C1356="РЦЧ SKU"),"SKU-потік",IFERROR(VLOOKUP(D1356,'02_РЦ'!$A$3:$I$7,5,FALSE),0))</f>
        <v>700</v>
      </c>
      <c r="S1356" s="2" t="str">
        <f>IF(OR(C1356="РЦК макси",C1356="РЦЧ SKU"),"Не рахується в ліміт",IFERROR(VLOOKUP(D1356,'02_РЦ'!$A$3:$I$7,9,FALSE),"Немає РЦ"))</f>
        <v>В межах</v>
      </c>
    </row>
    <row r="1357" spans="1:19">
      <c r="A1357" s="2" t="str">
        <f>'06A_Варіанти'!A1348</f>
        <v>BASE_190</v>
      </c>
      <c r="B1357" s="2" t="str">
        <f>'06A_Варіанти'!B1348</f>
        <v>TT_190</v>
      </c>
      <c r="C1357" s="2" t="str">
        <f>'06A_Варіанти'!D1348</f>
        <v>Основний</v>
      </c>
      <c r="D1357" s="2" t="str">
        <f>'06A_Варіанти'!C1348</f>
        <v>РЦЛ</v>
      </c>
      <c r="E1357" s="2" t="str">
        <f>'06A_Варіанти'!S1348</f>
        <v>DIRECT</v>
      </c>
      <c r="F1357" s="2" t="str">
        <f>IF(O1357='06A_Варіанти'!E1348,'06A_Варіанти'!E$1,IF(O1357='06A_Варіанти'!F1348,'06A_Варіанти'!F$1,IF(O1357='06A_Варіанти'!G1348,'06A_Варіанти'!G$1,IF(O1357='06A_Варіанти'!H1348,'06A_Варіанти'!H$1,IF(O1357='06A_Варіанти'!I1348,'06A_Варіанти'!I$1,IF(O1357='06A_Варіанти'!J1348,'06A_Варіанти'!J$1,IF(O1357='06A_Варіанти'!K1348,'06A_Варіанти'!K$1,IF(O1357='06A_Варіанти'!L1348,'06A_Варіанти'!L$1,IF(O1357='06A_Варіанти'!M1348,'06A_Варіанти'!M$1,IF(O1357='06A_Варіанти'!N1348,'06A_Варіанти'!N$1,IF(O1357='06A_Варіанти'!O1348,'06A_Варіанти'!O$1,IF(O1357='06A_Варіанти'!P1348,'06A_Варіанти'!P$1,IF(O1357='06A_Варіанти'!Q1348,'06A_Варіанти'!Q$1,IF(O1357='06A_Варіанти'!R1348,'06A_Варіанти'!R$1,"НЕМАЄ МАРШРУТУ"))))))))))))))</f>
        <v>DIRECT</v>
      </c>
      <c r="G1357" s="2" t="str">
        <f t="shared" si="147"/>
        <v>БЕЗ ЗМІН</v>
      </c>
      <c r="H1357" s="2">
        <f>IF(G1357="НЕМАЄ МАРШРУТУ",0,O1357-'06A_Варіанти'!T1348)</f>
        <v>0</v>
      </c>
      <c r="I1357" s="2">
        <f>IFERROR(INDEX('04_Потоки'!$E:$E,MATCH(A1357,'04_Потоки'!$A:$A,0)),0)</f>
        <v>1.990879478827362</v>
      </c>
      <c r="J1357" s="2">
        <f t="shared" si="148"/>
        <v>1</v>
      </c>
      <c r="K1357" s="2">
        <f>IF(C1357="РЦК макси",0,2*'06A_Варіанти'!T1348*J1357)</f>
        <v>1020</v>
      </c>
      <c r="L1357" s="2">
        <f t="shared" si="149"/>
        <v>1020</v>
      </c>
      <c r="M1357" s="2">
        <f t="shared" si="150"/>
        <v>0</v>
      </c>
      <c r="N1357" s="9">
        <f t="shared" si="151"/>
        <v>0</v>
      </c>
      <c r="O1357" s="2">
        <f>MIN(IF('07A_Конструктор'!$D$5="Так",'06A_Варіанти'!E1348,1E+99),IF('07A_Конструктор'!$D$6="Так",'06A_Варіанти'!F1348,1E+99),IF('07A_Конструктор'!$D$7="Так",'06A_Варіанти'!G1348,1E+99),IF('07A_Конструктор'!$D$8="Так",'06A_Варіанти'!H1348,1E+99),IF('07A_Конструктор'!$D$9="Так",'06A_Варіанти'!I1348,1E+99),IF('07A_Конструктор'!$D$10="Так",'06A_Варіанти'!J1348,1E+99),IF('07A_Конструктор'!$D$11="Так",'06A_Варіанти'!K1348,1E+99),IF('07A_Конструктор'!$D$12="Так",'06A_Варіанти'!L1348,1E+99),IF('07A_Конструктор'!$D$13="Так",'06A_Варіанти'!M1348,1E+99),IF('07A_Конструктор'!$D$14="Так",'06A_Варіанти'!N1348,1E+99),IF('07A_Конструктор'!$D$15="Так",'06A_Варіанти'!O1348,1E+99),IF('07A_Конструктор'!$D$16="Так",'06A_Варіанти'!P1348,1E+99),IF('07A_Конструктор'!$D$17="Так",'06A_Варіанти'!Q1348,1E+99),IF('06A_Варіанти'!R1348="",1E+99,'06A_Варіанти'!R1348))</f>
        <v>510</v>
      </c>
      <c r="P1357" s="2" t="str">
        <f t="shared" si="152"/>
        <v>5 т</v>
      </c>
      <c r="Q1357" s="2">
        <f t="shared" si="153"/>
        <v>14</v>
      </c>
      <c r="R1357" s="2">
        <f>IF(OR(C1357="РЦК макси",C1357="РЦЧ SKU"),"SKU-потік",IFERROR(VLOOKUP(D1357,'02_РЦ'!$A$3:$I$7,5,FALSE),0))</f>
        <v>700</v>
      </c>
      <c r="S1357" s="2" t="str">
        <f>IF(OR(C1357="РЦК макси",C1357="РЦЧ SKU"),"Не рахується в ліміт",IFERROR(VLOOKUP(D1357,'02_РЦ'!$A$3:$I$7,9,FALSE),"Немає РЦ"))</f>
        <v>В межах</v>
      </c>
    </row>
    <row r="1358" spans="1:19">
      <c r="A1358" s="2" t="str">
        <f>'06A_Варіанти'!A1349</f>
        <v>BASE_505</v>
      </c>
      <c r="B1358" s="2" t="str">
        <f>'06A_Варіанти'!B1349</f>
        <v>TT_505</v>
      </c>
      <c r="C1358" s="2" t="str">
        <f>'06A_Варіанти'!D1349</f>
        <v>Основний</v>
      </c>
      <c r="D1358" s="2" t="str">
        <f>'06A_Варіанти'!C1349</f>
        <v>РЦЛ</v>
      </c>
      <c r="E1358" s="2" t="str">
        <f>'06A_Варіанти'!S1349</f>
        <v>DIRECT</v>
      </c>
      <c r="F1358" s="2" t="str">
        <f>IF(O1358='06A_Варіанти'!E1349,'06A_Варіанти'!E$1,IF(O1358='06A_Варіанти'!F1349,'06A_Варіанти'!F$1,IF(O1358='06A_Варіанти'!G1349,'06A_Варіанти'!G$1,IF(O1358='06A_Варіанти'!H1349,'06A_Варіанти'!H$1,IF(O1358='06A_Варіанти'!I1349,'06A_Варіанти'!I$1,IF(O1358='06A_Варіанти'!J1349,'06A_Варіанти'!J$1,IF(O1358='06A_Варіанти'!K1349,'06A_Варіанти'!K$1,IF(O1358='06A_Варіанти'!L1349,'06A_Варіанти'!L$1,IF(O1358='06A_Варіанти'!M1349,'06A_Варіанти'!M$1,IF(O1358='06A_Варіанти'!N1349,'06A_Варіанти'!N$1,IF(O1358='06A_Варіанти'!O1349,'06A_Варіанти'!O$1,IF(O1358='06A_Варіанти'!P1349,'06A_Варіанти'!P$1,IF(O1358='06A_Варіанти'!Q1349,'06A_Варіанти'!Q$1,IF(O1358='06A_Варіанти'!R1349,'06A_Варіанти'!R$1,"НЕМАЄ МАРШРУТУ"))))))))))))))</f>
        <v>DIRECT</v>
      </c>
      <c r="G1358" s="2" t="str">
        <f t="shared" si="147"/>
        <v>БЕЗ ЗМІН</v>
      </c>
      <c r="H1358" s="2">
        <f>IF(G1358="НЕМАЄ МАРШРУТУ",0,O1358-'06A_Варіанти'!T1349)</f>
        <v>0</v>
      </c>
      <c r="I1358" s="2">
        <f>IFERROR(INDEX('04_Потоки'!$E:$E,MATCH(A1358,'04_Потоки'!$A:$A,0)),0)</f>
        <v>1.990879478827362</v>
      </c>
      <c r="J1358" s="2">
        <f t="shared" si="148"/>
        <v>1</v>
      </c>
      <c r="K1358" s="2">
        <f>IF(C1358="РЦК макси",0,2*'06A_Варіанти'!T1349*J1358)</f>
        <v>435</v>
      </c>
      <c r="L1358" s="2">
        <f t="shared" si="149"/>
        <v>435</v>
      </c>
      <c r="M1358" s="2">
        <f t="shared" si="150"/>
        <v>0</v>
      </c>
      <c r="N1358" s="9">
        <f t="shared" si="151"/>
        <v>0</v>
      </c>
      <c r="O1358" s="2">
        <f>MIN(IF('07A_Конструктор'!$D$5="Так",'06A_Варіанти'!E1349,1E+99),IF('07A_Конструктор'!$D$6="Так",'06A_Варіанти'!F1349,1E+99),IF('07A_Конструктор'!$D$7="Так",'06A_Варіанти'!G1349,1E+99),IF('07A_Конструктор'!$D$8="Так",'06A_Варіанти'!H1349,1E+99),IF('07A_Конструктор'!$D$9="Так",'06A_Варіанти'!I1349,1E+99),IF('07A_Конструктор'!$D$10="Так",'06A_Варіанти'!J1349,1E+99),IF('07A_Конструктор'!$D$11="Так",'06A_Варіанти'!K1349,1E+99),IF('07A_Конструктор'!$D$12="Так",'06A_Варіанти'!L1349,1E+99),IF('07A_Конструктор'!$D$13="Так",'06A_Варіанти'!M1349,1E+99),IF('07A_Конструктор'!$D$14="Так",'06A_Варіанти'!N1349,1E+99),IF('07A_Конструктор'!$D$15="Так",'06A_Варіанти'!O1349,1E+99),IF('07A_Конструктор'!$D$16="Так",'06A_Варіанти'!P1349,1E+99),IF('07A_Конструктор'!$D$17="Так",'06A_Варіанти'!Q1349,1E+99),IF('06A_Варіанти'!R1349="",1E+99,'06A_Варіанти'!R1349))</f>
        <v>217.5</v>
      </c>
      <c r="P1358" s="2" t="str">
        <f t="shared" si="152"/>
        <v>5 т</v>
      </c>
      <c r="Q1358" s="2">
        <f t="shared" si="153"/>
        <v>14</v>
      </c>
      <c r="R1358" s="2">
        <f>IF(OR(C1358="РЦК макси",C1358="РЦЧ SKU"),"SKU-потік",IFERROR(VLOOKUP(D1358,'02_РЦ'!$A$3:$I$7,5,FALSE),0))</f>
        <v>700</v>
      </c>
      <c r="S1358" s="2" t="str">
        <f>IF(OR(C1358="РЦК макси",C1358="РЦЧ SKU"),"Не рахується в ліміт",IFERROR(VLOOKUP(D1358,'02_РЦ'!$A$3:$I$7,9,FALSE),"Немає РЦ"))</f>
        <v>В межах</v>
      </c>
    </row>
    <row r="1359" spans="1:19">
      <c r="A1359" s="2" t="str">
        <f>'06A_Варіанти'!A1350</f>
        <v>BASE_502</v>
      </c>
      <c r="B1359" s="2" t="str">
        <f>'06A_Варіанти'!B1350</f>
        <v>TT_502</v>
      </c>
      <c r="C1359" s="2" t="str">
        <f>'06A_Варіанти'!D1350</f>
        <v>Основний</v>
      </c>
      <c r="D1359" s="2" t="str">
        <f>'06A_Варіанти'!C1350</f>
        <v>РЦЛ</v>
      </c>
      <c r="E1359" s="2" t="str">
        <f>'06A_Варіанти'!S1350</f>
        <v>DIRECT</v>
      </c>
      <c r="F1359" s="2" t="str">
        <f>IF(O1359='06A_Варіанти'!E1350,'06A_Варіанти'!E$1,IF(O1359='06A_Варіанти'!F1350,'06A_Варіанти'!F$1,IF(O1359='06A_Варіанти'!G1350,'06A_Варіанти'!G$1,IF(O1359='06A_Варіанти'!H1350,'06A_Варіанти'!H$1,IF(O1359='06A_Варіанти'!I1350,'06A_Варіанти'!I$1,IF(O1359='06A_Варіанти'!J1350,'06A_Варіанти'!J$1,IF(O1359='06A_Варіанти'!K1350,'06A_Варіанти'!K$1,IF(O1359='06A_Варіанти'!L1350,'06A_Варіанти'!L$1,IF(O1359='06A_Варіанти'!M1350,'06A_Варіанти'!M$1,IF(O1359='06A_Варіанти'!N1350,'06A_Варіанти'!N$1,IF(O1359='06A_Варіанти'!O1350,'06A_Варіанти'!O$1,IF(O1359='06A_Варіанти'!P1350,'06A_Варіанти'!P$1,IF(O1359='06A_Варіанти'!Q1350,'06A_Варіанти'!Q$1,IF(O1359='06A_Варіанти'!R1350,'06A_Варіанти'!R$1,"НЕМАЄ МАРШРУТУ"))))))))))))))</f>
        <v>DIRECT</v>
      </c>
      <c r="G1359" s="2" t="str">
        <f t="shared" si="147"/>
        <v>БЕЗ ЗМІН</v>
      </c>
      <c r="H1359" s="2">
        <f>IF(G1359="НЕМАЄ МАРШРУТУ",0,O1359-'06A_Варіанти'!T1350)</f>
        <v>0</v>
      </c>
      <c r="I1359" s="2">
        <f>IFERROR(INDEX('04_Потоки'!$E:$E,MATCH(A1359,'04_Потоки'!$A:$A,0)),0)</f>
        <v>1.990879478827362</v>
      </c>
      <c r="J1359" s="2">
        <f t="shared" si="148"/>
        <v>1</v>
      </c>
      <c r="K1359" s="2">
        <f>IF(C1359="РЦК макси",0,2*'06A_Варіанти'!T1350*J1359)</f>
        <v>815.4</v>
      </c>
      <c r="L1359" s="2">
        <f t="shared" si="149"/>
        <v>815.4</v>
      </c>
      <c r="M1359" s="2">
        <f t="shared" si="150"/>
        <v>0</v>
      </c>
      <c r="N1359" s="9">
        <f t="shared" si="151"/>
        <v>0</v>
      </c>
      <c r="O1359" s="2">
        <f>MIN(IF('07A_Конструктор'!$D$5="Так",'06A_Варіанти'!E1350,1E+99),IF('07A_Конструктор'!$D$6="Так",'06A_Варіанти'!F1350,1E+99),IF('07A_Конструктор'!$D$7="Так",'06A_Варіанти'!G1350,1E+99),IF('07A_Конструктор'!$D$8="Так",'06A_Варіанти'!H1350,1E+99),IF('07A_Конструктор'!$D$9="Так",'06A_Варіанти'!I1350,1E+99),IF('07A_Конструктор'!$D$10="Так",'06A_Варіанти'!J1350,1E+99),IF('07A_Конструктор'!$D$11="Так",'06A_Варіанти'!K1350,1E+99),IF('07A_Конструктор'!$D$12="Так",'06A_Варіанти'!L1350,1E+99),IF('07A_Конструктор'!$D$13="Так",'06A_Варіанти'!M1350,1E+99),IF('07A_Конструктор'!$D$14="Так",'06A_Варіанти'!N1350,1E+99),IF('07A_Конструктор'!$D$15="Так",'06A_Варіанти'!O1350,1E+99),IF('07A_Конструктор'!$D$16="Так",'06A_Варіанти'!P1350,1E+99),IF('07A_Конструктор'!$D$17="Так",'06A_Варіанти'!Q1350,1E+99),IF('06A_Варіанти'!R1350="",1E+99,'06A_Варіанти'!R1350))</f>
        <v>407.7</v>
      </c>
      <c r="P1359" s="2" t="str">
        <f t="shared" si="152"/>
        <v>5 т</v>
      </c>
      <c r="Q1359" s="2">
        <f t="shared" si="153"/>
        <v>14</v>
      </c>
      <c r="R1359" s="2">
        <f>IF(OR(C1359="РЦК макси",C1359="РЦЧ SKU"),"SKU-потік",IFERROR(VLOOKUP(D1359,'02_РЦ'!$A$3:$I$7,5,FALSE),0))</f>
        <v>700</v>
      </c>
      <c r="S1359" s="2" t="str">
        <f>IF(OR(C1359="РЦК макси",C1359="РЦЧ SKU"),"Не рахується в ліміт",IFERROR(VLOOKUP(D1359,'02_РЦ'!$A$3:$I$7,9,FALSE),"Немає РЦ"))</f>
        <v>В межах</v>
      </c>
    </row>
    <row r="1360" spans="1:19">
      <c r="A1360" s="2" t="str">
        <f>'06A_Варіанти'!A1351</f>
        <v>BASE_528</v>
      </c>
      <c r="B1360" s="2" t="str">
        <f>'06A_Варіанти'!B1351</f>
        <v>TT_528</v>
      </c>
      <c r="C1360" s="2" t="str">
        <f>'06A_Варіанти'!D1351</f>
        <v>Основний</v>
      </c>
      <c r="D1360" s="2" t="str">
        <f>'06A_Варіанти'!C1351</f>
        <v>РЦЛ</v>
      </c>
      <c r="E1360" s="2" t="str">
        <f>'06A_Варіанти'!S1351</f>
        <v>DIRECT</v>
      </c>
      <c r="F1360" s="2" t="str">
        <f>IF(O1360='06A_Варіанти'!E1351,'06A_Варіанти'!E$1,IF(O1360='06A_Варіанти'!F1351,'06A_Варіанти'!F$1,IF(O1360='06A_Варіанти'!G1351,'06A_Варіанти'!G$1,IF(O1360='06A_Варіанти'!H1351,'06A_Варіанти'!H$1,IF(O1360='06A_Варіанти'!I1351,'06A_Варіанти'!I$1,IF(O1360='06A_Варіанти'!J1351,'06A_Варіанти'!J$1,IF(O1360='06A_Варіанти'!K1351,'06A_Варіанти'!K$1,IF(O1360='06A_Варіанти'!L1351,'06A_Варіанти'!L$1,IF(O1360='06A_Варіанти'!M1351,'06A_Варіанти'!M$1,IF(O1360='06A_Варіанти'!N1351,'06A_Варіанти'!N$1,IF(O1360='06A_Варіанти'!O1351,'06A_Варіанти'!O$1,IF(O1360='06A_Варіанти'!P1351,'06A_Варіанти'!P$1,IF(O1360='06A_Варіанти'!Q1351,'06A_Варіанти'!Q$1,IF(O1360='06A_Варіанти'!R1351,'06A_Варіанти'!R$1,"НЕМАЄ МАРШРУТУ"))))))))))))))</f>
        <v>DIRECT</v>
      </c>
      <c r="G1360" s="2" t="str">
        <f t="shared" si="147"/>
        <v>БЕЗ ЗМІН</v>
      </c>
      <c r="H1360" s="2">
        <f>IF(G1360="НЕМАЄ МАРШРУТУ",0,O1360-'06A_Варіанти'!T1351)</f>
        <v>0</v>
      </c>
      <c r="I1360" s="2">
        <f>IFERROR(INDEX('04_Потоки'!$E:$E,MATCH(A1360,'04_Потоки'!$A:$A,0)),0)</f>
        <v>1.990879478827362</v>
      </c>
      <c r="J1360" s="2">
        <f t="shared" si="148"/>
        <v>1</v>
      </c>
      <c r="K1360" s="2">
        <f>IF(C1360="РЦК макси",0,2*'06A_Варіанти'!T1351*J1360)</f>
        <v>527.6</v>
      </c>
      <c r="L1360" s="2">
        <f t="shared" si="149"/>
        <v>527.6</v>
      </c>
      <c r="M1360" s="2">
        <f t="shared" si="150"/>
        <v>0</v>
      </c>
      <c r="N1360" s="9">
        <f t="shared" si="151"/>
        <v>0</v>
      </c>
      <c r="O1360" s="2">
        <f>MIN(IF('07A_Конструктор'!$D$5="Так",'06A_Варіанти'!E1351,1E+99),IF('07A_Конструктор'!$D$6="Так",'06A_Варіанти'!F1351,1E+99),IF('07A_Конструктор'!$D$7="Так",'06A_Варіанти'!G1351,1E+99),IF('07A_Конструктор'!$D$8="Так",'06A_Варіанти'!H1351,1E+99),IF('07A_Конструктор'!$D$9="Так",'06A_Варіанти'!I1351,1E+99),IF('07A_Конструктор'!$D$10="Так",'06A_Варіанти'!J1351,1E+99),IF('07A_Конструктор'!$D$11="Так",'06A_Варіанти'!K1351,1E+99),IF('07A_Конструктор'!$D$12="Так",'06A_Варіанти'!L1351,1E+99),IF('07A_Конструктор'!$D$13="Так",'06A_Варіанти'!M1351,1E+99),IF('07A_Конструктор'!$D$14="Так",'06A_Варіанти'!N1351,1E+99),IF('07A_Конструктор'!$D$15="Так",'06A_Варіанти'!O1351,1E+99),IF('07A_Конструктор'!$D$16="Так",'06A_Варіанти'!P1351,1E+99),IF('07A_Конструктор'!$D$17="Так",'06A_Варіанти'!Q1351,1E+99),IF('06A_Варіанти'!R1351="",1E+99,'06A_Варіанти'!R1351))</f>
        <v>263.8</v>
      </c>
      <c r="P1360" s="2" t="str">
        <f t="shared" si="152"/>
        <v>5 т</v>
      </c>
      <c r="Q1360" s="2">
        <f t="shared" si="153"/>
        <v>14</v>
      </c>
      <c r="R1360" s="2">
        <f>IF(OR(C1360="РЦК макси",C1360="РЦЧ SKU"),"SKU-потік",IFERROR(VLOOKUP(D1360,'02_РЦ'!$A$3:$I$7,5,FALSE),0))</f>
        <v>700</v>
      </c>
      <c r="S1360" s="2" t="str">
        <f>IF(OR(C1360="РЦК макси",C1360="РЦЧ SKU"),"Не рахується в ліміт",IFERROR(VLOOKUP(D1360,'02_РЦ'!$A$3:$I$7,9,FALSE),"Немає РЦ"))</f>
        <v>В межах</v>
      </c>
    </row>
    <row r="1361" spans="1:19">
      <c r="A1361" s="2" t="str">
        <f>'06A_Варіанти'!A1352</f>
        <v>BASE_530</v>
      </c>
      <c r="B1361" s="2" t="str">
        <f>'06A_Варіанти'!B1352</f>
        <v>TT_530</v>
      </c>
      <c r="C1361" s="2" t="str">
        <f>'06A_Варіанти'!D1352</f>
        <v>Основний</v>
      </c>
      <c r="D1361" s="2" t="str">
        <f>'06A_Варіанти'!C1352</f>
        <v>РЦЛ</v>
      </c>
      <c r="E1361" s="2" t="str">
        <f>'06A_Варіанти'!S1352</f>
        <v>DIRECT</v>
      </c>
      <c r="F1361" s="2" t="str">
        <f>IF(O1361='06A_Варіанти'!E1352,'06A_Варіанти'!E$1,IF(O1361='06A_Варіанти'!F1352,'06A_Варіанти'!F$1,IF(O1361='06A_Варіанти'!G1352,'06A_Варіанти'!G$1,IF(O1361='06A_Варіанти'!H1352,'06A_Варіанти'!H$1,IF(O1361='06A_Варіанти'!I1352,'06A_Варіанти'!I$1,IF(O1361='06A_Варіанти'!J1352,'06A_Варіанти'!J$1,IF(O1361='06A_Варіанти'!K1352,'06A_Варіанти'!K$1,IF(O1361='06A_Варіанти'!L1352,'06A_Варіанти'!L$1,IF(O1361='06A_Варіанти'!M1352,'06A_Варіанти'!M$1,IF(O1361='06A_Варіанти'!N1352,'06A_Варіанти'!N$1,IF(O1361='06A_Варіанти'!O1352,'06A_Варіанти'!O$1,IF(O1361='06A_Варіанти'!P1352,'06A_Варіанти'!P$1,IF(O1361='06A_Варіанти'!Q1352,'06A_Варіанти'!Q$1,IF(O1361='06A_Варіанти'!R1352,'06A_Варіанти'!R$1,"НЕМАЄ МАРШРУТУ"))))))))))))))</f>
        <v>DIRECT</v>
      </c>
      <c r="G1361" s="2" t="str">
        <f t="shared" si="147"/>
        <v>БЕЗ ЗМІН</v>
      </c>
      <c r="H1361" s="2">
        <f>IF(G1361="НЕМАЄ МАРШРУТУ",0,O1361-'06A_Варіанти'!T1352)</f>
        <v>0</v>
      </c>
      <c r="I1361" s="2">
        <f>IFERROR(INDEX('04_Потоки'!$E:$E,MATCH(A1361,'04_Потоки'!$A:$A,0)),0)</f>
        <v>1.990879478827362</v>
      </c>
      <c r="J1361" s="2">
        <f t="shared" si="148"/>
        <v>1</v>
      </c>
      <c r="K1361" s="2">
        <f>IF(C1361="РЦК макси",0,2*'06A_Варіанти'!T1352*J1361)</f>
        <v>965.6</v>
      </c>
      <c r="L1361" s="2">
        <f t="shared" si="149"/>
        <v>965.6</v>
      </c>
      <c r="M1361" s="2">
        <f t="shared" si="150"/>
        <v>0</v>
      </c>
      <c r="N1361" s="9">
        <f t="shared" si="151"/>
        <v>0</v>
      </c>
      <c r="O1361" s="2">
        <f>MIN(IF('07A_Конструктор'!$D$5="Так",'06A_Варіанти'!E1352,1E+99),IF('07A_Конструктор'!$D$6="Так",'06A_Варіанти'!F1352,1E+99),IF('07A_Конструктор'!$D$7="Так",'06A_Варіанти'!G1352,1E+99),IF('07A_Конструктор'!$D$8="Так",'06A_Варіанти'!H1352,1E+99),IF('07A_Конструктор'!$D$9="Так",'06A_Варіанти'!I1352,1E+99),IF('07A_Конструктор'!$D$10="Так",'06A_Варіанти'!J1352,1E+99),IF('07A_Конструктор'!$D$11="Так",'06A_Варіанти'!K1352,1E+99),IF('07A_Конструктор'!$D$12="Так",'06A_Варіанти'!L1352,1E+99),IF('07A_Конструктор'!$D$13="Так",'06A_Варіанти'!M1352,1E+99),IF('07A_Конструктор'!$D$14="Так",'06A_Варіанти'!N1352,1E+99),IF('07A_Конструктор'!$D$15="Так",'06A_Варіанти'!O1352,1E+99),IF('07A_Конструктор'!$D$16="Так",'06A_Варіанти'!P1352,1E+99),IF('07A_Конструктор'!$D$17="Так",'06A_Варіанти'!Q1352,1E+99),IF('06A_Варіанти'!R1352="",1E+99,'06A_Варіанти'!R1352))</f>
        <v>482.8</v>
      </c>
      <c r="P1361" s="2" t="str">
        <f t="shared" si="152"/>
        <v>5 т</v>
      </c>
      <c r="Q1361" s="2">
        <f t="shared" si="153"/>
        <v>14</v>
      </c>
      <c r="R1361" s="2">
        <f>IF(OR(C1361="РЦК макси",C1361="РЦЧ SKU"),"SKU-потік",IFERROR(VLOOKUP(D1361,'02_РЦ'!$A$3:$I$7,5,FALSE),0))</f>
        <v>700</v>
      </c>
      <c r="S1361" s="2" t="str">
        <f>IF(OR(C1361="РЦК макси",C1361="РЦЧ SKU"),"Не рахується в ліміт",IFERROR(VLOOKUP(D1361,'02_РЦ'!$A$3:$I$7,9,FALSE),"Немає РЦ"))</f>
        <v>В межах</v>
      </c>
    </row>
    <row r="1362" spans="1:19">
      <c r="A1362" s="2" t="str">
        <f>'06A_Варіанти'!A1353</f>
        <v>BASE_534</v>
      </c>
      <c r="B1362" s="2" t="str">
        <f>'06A_Варіанти'!B1353</f>
        <v>TT_534</v>
      </c>
      <c r="C1362" s="2" t="str">
        <f>'06A_Варіанти'!D1353</f>
        <v>Основний</v>
      </c>
      <c r="D1362" s="2" t="str">
        <f>'06A_Варіанти'!C1353</f>
        <v>РЦЛ</v>
      </c>
      <c r="E1362" s="2" t="str">
        <f>'06A_Варіанти'!S1353</f>
        <v>DIRECT</v>
      </c>
      <c r="F1362" s="2" t="str">
        <f>IF(O1362='06A_Варіанти'!E1353,'06A_Варіанти'!E$1,IF(O1362='06A_Варіанти'!F1353,'06A_Варіанти'!F$1,IF(O1362='06A_Варіанти'!G1353,'06A_Варіанти'!G$1,IF(O1362='06A_Варіанти'!H1353,'06A_Варіанти'!H$1,IF(O1362='06A_Варіанти'!I1353,'06A_Варіанти'!I$1,IF(O1362='06A_Варіанти'!J1353,'06A_Варіанти'!J$1,IF(O1362='06A_Варіанти'!K1353,'06A_Варіанти'!K$1,IF(O1362='06A_Варіанти'!L1353,'06A_Варіанти'!L$1,IF(O1362='06A_Варіанти'!M1353,'06A_Варіанти'!M$1,IF(O1362='06A_Варіанти'!N1353,'06A_Варіанти'!N$1,IF(O1362='06A_Варіанти'!O1353,'06A_Варіанти'!O$1,IF(O1362='06A_Варіанти'!P1353,'06A_Варіанти'!P$1,IF(O1362='06A_Варіанти'!Q1353,'06A_Варіанти'!Q$1,IF(O1362='06A_Варіанти'!R1353,'06A_Варіанти'!R$1,"НЕМАЄ МАРШРУТУ"))))))))))))))</f>
        <v>DIRECT</v>
      </c>
      <c r="G1362" s="2" t="str">
        <f t="shared" si="147"/>
        <v>БЕЗ ЗМІН</v>
      </c>
      <c r="H1362" s="2">
        <f>IF(G1362="НЕМАЄ МАРШРУТУ",0,O1362-'06A_Варіанти'!T1353)</f>
        <v>0</v>
      </c>
      <c r="I1362" s="2">
        <f>IFERROR(INDEX('04_Потоки'!$E:$E,MATCH(A1362,'04_Потоки'!$A:$A,0)),0)</f>
        <v>1.990879478827362</v>
      </c>
      <c r="J1362" s="2">
        <f t="shared" si="148"/>
        <v>1</v>
      </c>
      <c r="K1362" s="2">
        <f>IF(C1362="РЦК макси",0,2*'06A_Варіанти'!T1353*J1362)</f>
        <v>760.8</v>
      </c>
      <c r="L1362" s="2">
        <f t="shared" si="149"/>
        <v>760.8</v>
      </c>
      <c r="M1362" s="2">
        <f t="shared" si="150"/>
        <v>0</v>
      </c>
      <c r="N1362" s="9">
        <f t="shared" si="151"/>
        <v>0</v>
      </c>
      <c r="O1362" s="2">
        <f>MIN(IF('07A_Конструктор'!$D$5="Так",'06A_Варіанти'!E1353,1E+99),IF('07A_Конструктор'!$D$6="Так",'06A_Варіанти'!F1353,1E+99),IF('07A_Конструктор'!$D$7="Так",'06A_Варіанти'!G1353,1E+99),IF('07A_Конструктор'!$D$8="Так",'06A_Варіанти'!H1353,1E+99),IF('07A_Конструктор'!$D$9="Так",'06A_Варіанти'!I1353,1E+99),IF('07A_Конструктор'!$D$10="Так",'06A_Варіанти'!J1353,1E+99),IF('07A_Конструктор'!$D$11="Так",'06A_Варіанти'!K1353,1E+99),IF('07A_Конструктор'!$D$12="Так",'06A_Варіанти'!L1353,1E+99),IF('07A_Конструктор'!$D$13="Так",'06A_Варіанти'!M1353,1E+99),IF('07A_Конструктор'!$D$14="Так",'06A_Варіанти'!N1353,1E+99),IF('07A_Конструктор'!$D$15="Так",'06A_Варіанти'!O1353,1E+99),IF('07A_Конструктор'!$D$16="Так",'06A_Варіанти'!P1353,1E+99),IF('07A_Конструктор'!$D$17="Так",'06A_Варіанти'!Q1353,1E+99),IF('06A_Варіанти'!R1353="",1E+99,'06A_Варіанти'!R1353))</f>
        <v>380.4</v>
      </c>
      <c r="P1362" s="2" t="str">
        <f t="shared" si="152"/>
        <v>5 т</v>
      </c>
      <c r="Q1362" s="2">
        <f t="shared" si="153"/>
        <v>14</v>
      </c>
      <c r="R1362" s="2">
        <f>IF(OR(C1362="РЦК макси",C1362="РЦЧ SKU"),"SKU-потік",IFERROR(VLOOKUP(D1362,'02_РЦ'!$A$3:$I$7,5,FALSE),0))</f>
        <v>700</v>
      </c>
      <c r="S1362" s="2" t="str">
        <f>IF(OR(C1362="РЦК макси",C1362="РЦЧ SKU"),"Не рахується в ліміт",IFERROR(VLOOKUP(D1362,'02_РЦ'!$A$3:$I$7,9,FALSE),"Немає РЦ"))</f>
        <v>В межах</v>
      </c>
    </row>
    <row r="1363" spans="1:19">
      <c r="A1363" s="2" t="str">
        <f>'06A_Варіанти'!A1354</f>
        <v>BASE_554</v>
      </c>
      <c r="B1363" s="2" t="str">
        <f>'06A_Варіанти'!B1354</f>
        <v>TT_554</v>
      </c>
      <c r="C1363" s="2" t="str">
        <f>'06A_Варіанти'!D1354</f>
        <v>Основний</v>
      </c>
      <c r="D1363" s="2" t="str">
        <f>'06A_Варіанти'!C1354</f>
        <v>РЦЛ</v>
      </c>
      <c r="E1363" s="2" t="str">
        <f>'06A_Варіанти'!S1354</f>
        <v>DIRECT</v>
      </c>
      <c r="F1363" s="2" t="str">
        <f>IF(O1363='06A_Варіанти'!E1354,'06A_Варіанти'!E$1,IF(O1363='06A_Варіанти'!F1354,'06A_Варіанти'!F$1,IF(O1363='06A_Варіанти'!G1354,'06A_Варіанти'!G$1,IF(O1363='06A_Варіанти'!H1354,'06A_Варіанти'!H$1,IF(O1363='06A_Варіанти'!I1354,'06A_Варіанти'!I$1,IF(O1363='06A_Варіанти'!J1354,'06A_Варіанти'!J$1,IF(O1363='06A_Варіанти'!K1354,'06A_Варіанти'!K$1,IF(O1363='06A_Варіанти'!L1354,'06A_Варіанти'!L$1,IF(O1363='06A_Варіанти'!M1354,'06A_Варіанти'!M$1,IF(O1363='06A_Варіанти'!N1354,'06A_Варіанти'!N$1,IF(O1363='06A_Варіанти'!O1354,'06A_Варіанти'!O$1,IF(O1363='06A_Варіанти'!P1354,'06A_Варіанти'!P$1,IF(O1363='06A_Варіанти'!Q1354,'06A_Варіанти'!Q$1,IF(O1363='06A_Варіанти'!R1354,'06A_Варіанти'!R$1,"НЕМАЄ МАРШРУТУ"))))))))))))))</f>
        <v>DIRECT</v>
      </c>
      <c r="G1363" s="2" t="str">
        <f t="shared" si="147"/>
        <v>БЕЗ ЗМІН</v>
      </c>
      <c r="H1363" s="2">
        <f>IF(G1363="НЕМАЄ МАРШРУТУ",0,O1363-'06A_Варіанти'!T1354)</f>
        <v>0</v>
      </c>
      <c r="I1363" s="2">
        <f>IFERROR(INDEX('04_Потоки'!$E:$E,MATCH(A1363,'04_Потоки'!$A:$A,0)),0)</f>
        <v>1.990879478827362</v>
      </c>
      <c r="J1363" s="2">
        <f t="shared" si="148"/>
        <v>1</v>
      </c>
      <c r="K1363" s="2">
        <f>IF(C1363="РЦК макси",0,2*'06A_Варіанти'!T1354*J1363)</f>
        <v>819</v>
      </c>
      <c r="L1363" s="2">
        <f t="shared" si="149"/>
        <v>819</v>
      </c>
      <c r="M1363" s="2">
        <f t="shared" si="150"/>
        <v>0</v>
      </c>
      <c r="N1363" s="9">
        <f t="shared" si="151"/>
        <v>0</v>
      </c>
      <c r="O1363" s="2">
        <f>MIN(IF('07A_Конструктор'!$D$5="Так",'06A_Варіанти'!E1354,1E+99),IF('07A_Конструктор'!$D$6="Так",'06A_Варіанти'!F1354,1E+99),IF('07A_Конструктор'!$D$7="Так",'06A_Варіанти'!G1354,1E+99),IF('07A_Конструктор'!$D$8="Так",'06A_Варіанти'!H1354,1E+99),IF('07A_Конструктор'!$D$9="Так",'06A_Варіанти'!I1354,1E+99),IF('07A_Конструктор'!$D$10="Так",'06A_Варіанти'!J1354,1E+99),IF('07A_Конструктор'!$D$11="Так",'06A_Варіанти'!K1354,1E+99),IF('07A_Конструктор'!$D$12="Так",'06A_Варіанти'!L1354,1E+99),IF('07A_Конструктор'!$D$13="Так",'06A_Варіанти'!M1354,1E+99),IF('07A_Конструктор'!$D$14="Так",'06A_Варіанти'!N1354,1E+99),IF('07A_Конструктор'!$D$15="Так",'06A_Варіанти'!O1354,1E+99),IF('07A_Конструктор'!$D$16="Так",'06A_Варіанти'!P1354,1E+99),IF('07A_Конструктор'!$D$17="Так",'06A_Варіанти'!Q1354,1E+99),IF('06A_Варіанти'!R1354="",1E+99,'06A_Варіанти'!R1354))</f>
        <v>409.5</v>
      </c>
      <c r="P1363" s="2" t="str">
        <f t="shared" si="152"/>
        <v>5 т</v>
      </c>
      <c r="Q1363" s="2">
        <f t="shared" si="153"/>
        <v>14</v>
      </c>
      <c r="R1363" s="2">
        <f>IF(OR(C1363="РЦК макси",C1363="РЦЧ SKU"),"SKU-потік",IFERROR(VLOOKUP(D1363,'02_РЦ'!$A$3:$I$7,5,FALSE),0))</f>
        <v>700</v>
      </c>
      <c r="S1363" s="2" t="str">
        <f>IF(OR(C1363="РЦК макси",C1363="РЦЧ SKU"),"Не рахується в ліміт",IFERROR(VLOOKUP(D1363,'02_РЦ'!$A$3:$I$7,9,FALSE),"Немає РЦ"))</f>
        <v>В межах</v>
      </c>
    </row>
    <row r="1364" spans="1:19">
      <c r="A1364" s="2" t="str">
        <f>'06A_Варіанти'!A1355</f>
        <v>BASE_562</v>
      </c>
      <c r="B1364" s="2" t="str">
        <f>'06A_Варіанти'!B1355</f>
        <v>TT_562</v>
      </c>
      <c r="C1364" s="2" t="str">
        <f>'06A_Варіанти'!D1355</f>
        <v>Основний</v>
      </c>
      <c r="D1364" s="2" t="str">
        <f>'06A_Варіанти'!C1355</f>
        <v>РЦЛ</v>
      </c>
      <c r="E1364" s="2" t="str">
        <f>'06A_Варіанти'!S1355</f>
        <v>DIRECT</v>
      </c>
      <c r="F1364" s="2" t="str">
        <f>IF(O1364='06A_Варіанти'!E1355,'06A_Варіанти'!E$1,IF(O1364='06A_Варіанти'!F1355,'06A_Варіанти'!F$1,IF(O1364='06A_Варіанти'!G1355,'06A_Варіанти'!G$1,IF(O1364='06A_Варіанти'!H1355,'06A_Варіанти'!H$1,IF(O1364='06A_Варіанти'!I1355,'06A_Варіанти'!I$1,IF(O1364='06A_Варіанти'!J1355,'06A_Варіанти'!J$1,IF(O1364='06A_Варіанти'!K1355,'06A_Варіанти'!K$1,IF(O1364='06A_Варіанти'!L1355,'06A_Варіанти'!L$1,IF(O1364='06A_Варіанти'!M1355,'06A_Варіанти'!M$1,IF(O1364='06A_Варіанти'!N1355,'06A_Варіанти'!N$1,IF(O1364='06A_Варіанти'!O1355,'06A_Варіанти'!O$1,IF(O1364='06A_Варіанти'!P1355,'06A_Варіанти'!P$1,IF(O1364='06A_Варіанти'!Q1355,'06A_Варіанти'!Q$1,IF(O1364='06A_Варіанти'!R1355,'06A_Варіанти'!R$1,"НЕМАЄ МАРШРУТУ"))))))))))))))</f>
        <v>DIRECT</v>
      </c>
      <c r="G1364" s="2" t="str">
        <f t="shared" si="147"/>
        <v>БЕЗ ЗМІН</v>
      </c>
      <c r="H1364" s="2">
        <f>IF(G1364="НЕМАЄ МАРШРУТУ",0,O1364-'06A_Варіанти'!T1355)</f>
        <v>0</v>
      </c>
      <c r="I1364" s="2">
        <f>IFERROR(INDEX('04_Потоки'!$E:$E,MATCH(A1364,'04_Потоки'!$A:$A,0)),0)</f>
        <v>1.990879478827362</v>
      </c>
      <c r="J1364" s="2">
        <f t="shared" si="148"/>
        <v>1</v>
      </c>
      <c r="K1364" s="2">
        <f>IF(C1364="РЦК макси",0,2*'06A_Варіанти'!T1355*J1364)</f>
        <v>402.2</v>
      </c>
      <c r="L1364" s="2">
        <f t="shared" si="149"/>
        <v>402.2</v>
      </c>
      <c r="M1364" s="2">
        <f t="shared" si="150"/>
        <v>0</v>
      </c>
      <c r="N1364" s="9">
        <f t="shared" si="151"/>
        <v>0</v>
      </c>
      <c r="O1364" s="2">
        <f>MIN(IF('07A_Конструктор'!$D$5="Так",'06A_Варіанти'!E1355,1E+99),IF('07A_Конструктор'!$D$6="Так",'06A_Варіанти'!F1355,1E+99),IF('07A_Конструктор'!$D$7="Так",'06A_Варіанти'!G1355,1E+99),IF('07A_Конструктор'!$D$8="Так",'06A_Варіанти'!H1355,1E+99),IF('07A_Конструктор'!$D$9="Так",'06A_Варіанти'!I1355,1E+99),IF('07A_Конструктор'!$D$10="Так",'06A_Варіанти'!J1355,1E+99),IF('07A_Конструктор'!$D$11="Так",'06A_Варіанти'!K1355,1E+99),IF('07A_Конструктор'!$D$12="Так",'06A_Варіанти'!L1355,1E+99),IF('07A_Конструктор'!$D$13="Так",'06A_Варіанти'!M1355,1E+99),IF('07A_Конструктор'!$D$14="Так",'06A_Варіанти'!N1355,1E+99),IF('07A_Конструктор'!$D$15="Так",'06A_Варіанти'!O1355,1E+99),IF('07A_Конструктор'!$D$16="Так",'06A_Варіанти'!P1355,1E+99),IF('07A_Конструктор'!$D$17="Так",'06A_Варіанти'!Q1355,1E+99),IF('06A_Варіанти'!R1355="",1E+99,'06A_Варіанти'!R1355))</f>
        <v>201.1</v>
      </c>
      <c r="P1364" s="2" t="str">
        <f t="shared" si="152"/>
        <v>5 т</v>
      </c>
      <c r="Q1364" s="2">
        <f t="shared" si="153"/>
        <v>14</v>
      </c>
      <c r="R1364" s="2">
        <f>IF(OR(C1364="РЦК макси",C1364="РЦЧ SKU"),"SKU-потік",IFERROR(VLOOKUP(D1364,'02_РЦ'!$A$3:$I$7,5,FALSE),0))</f>
        <v>700</v>
      </c>
      <c r="S1364" s="2" t="str">
        <f>IF(OR(C1364="РЦК макси",C1364="РЦЧ SKU"),"Не рахується в ліміт",IFERROR(VLOOKUP(D1364,'02_РЦ'!$A$3:$I$7,9,FALSE),"Немає РЦ"))</f>
        <v>В межах</v>
      </c>
    </row>
    <row r="1365" spans="1:19">
      <c r="A1365" s="2" t="str">
        <f>'06A_Варіанти'!A1356</f>
        <v>BASE_579</v>
      </c>
      <c r="B1365" s="2" t="str">
        <f>'06A_Варіанти'!B1356</f>
        <v>TT_579</v>
      </c>
      <c r="C1365" s="2" t="str">
        <f>'06A_Варіанти'!D1356</f>
        <v>Основний</v>
      </c>
      <c r="D1365" s="2" t="str">
        <f>'06A_Варіанти'!C1356</f>
        <v>РЦЛ</v>
      </c>
      <c r="E1365" s="2" t="str">
        <f>'06A_Варіанти'!S1356</f>
        <v>DIRECT</v>
      </c>
      <c r="F1365" s="2" t="str">
        <f>IF(O1365='06A_Варіанти'!E1356,'06A_Варіанти'!E$1,IF(O1365='06A_Варіанти'!F1356,'06A_Варіанти'!F$1,IF(O1365='06A_Варіанти'!G1356,'06A_Варіанти'!G$1,IF(O1365='06A_Варіанти'!H1356,'06A_Варіанти'!H$1,IF(O1365='06A_Варіанти'!I1356,'06A_Варіанти'!I$1,IF(O1365='06A_Варіанти'!J1356,'06A_Варіанти'!J$1,IF(O1365='06A_Варіанти'!K1356,'06A_Варіанти'!K$1,IF(O1365='06A_Варіанти'!L1356,'06A_Варіанти'!L$1,IF(O1365='06A_Варіанти'!M1356,'06A_Варіанти'!M$1,IF(O1365='06A_Варіанти'!N1356,'06A_Варіанти'!N$1,IF(O1365='06A_Варіанти'!O1356,'06A_Варіанти'!O$1,IF(O1365='06A_Варіанти'!P1356,'06A_Варіанти'!P$1,IF(O1365='06A_Варіанти'!Q1356,'06A_Варіанти'!Q$1,IF(O1365='06A_Варіанти'!R1356,'06A_Варіанти'!R$1,"НЕМАЄ МАРШРУТУ"))))))))))))))</f>
        <v>DIRECT</v>
      </c>
      <c r="G1365" s="2" t="str">
        <f t="shared" si="147"/>
        <v>БЕЗ ЗМІН</v>
      </c>
      <c r="H1365" s="2">
        <f>IF(G1365="НЕМАЄ МАРШРУТУ",0,O1365-'06A_Варіанти'!T1356)</f>
        <v>0</v>
      </c>
      <c r="I1365" s="2">
        <f>IFERROR(INDEX('04_Потоки'!$E:$E,MATCH(A1365,'04_Потоки'!$A:$A,0)),0)</f>
        <v>1.990879478827362</v>
      </c>
      <c r="J1365" s="2">
        <f t="shared" si="148"/>
        <v>1</v>
      </c>
      <c r="K1365" s="2">
        <f>IF(C1365="РЦК макси",0,2*'06A_Варіанти'!T1356*J1365)</f>
        <v>854.8</v>
      </c>
      <c r="L1365" s="2">
        <f t="shared" si="149"/>
        <v>854.8</v>
      </c>
      <c r="M1365" s="2">
        <f t="shared" si="150"/>
        <v>0</v>
      </c>
      <c r="N1365" s="9">
        <f t="shared" si="151"/>
        <v>0</v>
      </c>
      <c r="O1365" s="2">
        <f>MIN(IF('07A_Конструктор'!$D$5="Так",'06A_Варіанти'!E1356,1E+99),IF('07A_Конструктор'!$D$6="Так",'06A_Варіанти'!F1356,1E+99),IF('07A_Конструктор'!$D$7="Так",'06A_Варіанти'!G1356,1E+99),IF('07A_Конструктор'!$D$8="Так",'06A_Варіанти'!H1356,1E+99),IF('07A_Конструктор'!$D$9="Так",'06A_Варіанти'!I1356,1E+99),IF('07A_Конструктор'!$D$10="Так",'06A_Варіанти'!J1356,1E+99),IF('07A_Конструктор'!$D$11="Так",'06A_Варіанти'!K1356,1E+99),IF('07A_Конструктор'!$D$12="Так",'06A_Варіанти'!L1356,1E+99),IF('07A_Конструктор'!$D$13="Так",'06A_Варіанти'!M1356,1E+99),IF('07A_Конструктор'!$D$14="Так",'06A_Варіанти'!N1356,1E+99),IF('07A_Конструктор'!$D$15="Так",'06A_Варіанти'!O1356,1E+99),IF('07A_Конструктор'!$D$16="Так",'06A_Варіанти'!P1356,1E+99),IF('07A_Конструктор'!$D$17="Так",'06A_Варіанти'!Q1356,1E+99),IF('06A_Варіанти'!R1356="",1E+99,'06A_Варіанти'!R1356))</f>
        <v>427.4</v>
      </c>
      <c r="P1365" s="2" t="str">
        <f t="shared" si="152"/>
        <v>5 т</v>
      </c>
      <c r="Q1365" s="2">
        <f t="shared" si="153"/>
        <v>14</v>
      </c>
      <c r="R1365" s="2">
        <f>IF(OR(C1365="РЦК макси",C1365="РЦЧ SKU"),"SKU-потік",IFERROR(VLOOKUP(D1365,'02_РЦ'!$A$3:$I$7,5,FALSE),0))</f>
        <v>700</v>
      </c>
      <c r="S1365" s="2" t="str">
        <f>IF(OR(C1365="РЦК макси",C1365="РЦЧ SKU"),"Не рахується в ліміт",IFERROR(VLOOKUP(D1365,'02_РЦ'!$A$3:$I$7,9,FALSE),"Немає РЦ"))</f>
        <v>В межах</v>
      </c>
    </row>
    <row r="1366" spans="1:19">
      <c r="A1366" s="2" t="str">
        <f>'06A_Варіанти'!A1357</f>
        <v>BASE_600</v>
      </c>
      <c r="B1366" s="2" t="str">
        <f>'06A_Варіанти'!B1357</f>
        <v>TT_600</v>
      </c>
      <c r="C1366" s="2" t="str">
        <f>'06A_Варіанти'!D1357</f>
        <v>Основний</v>
      </c>
      <c r="D1366" s="2" t="str">
        <f>'06A_Варіанти'!C1357</f>
        <v>РЦЛ</v>
      </c>
      <c r="E1366" s="2" t="str">
        <f>'06A_Варіанти'!S1357</f>
        <v>DIRECT</v>
      </c>
      <c r="F1366" s="2" t="str">
        <f>IF(O1366='06A_Варіанти'!E1357,'06A_Варіанти'!E$1,IF(O1366='06A_Варіанти'!F1357,'06A_Варіанти'!F$1,IF(O1366='06A_Варіанти'!G1357,'06A_Варіанти'!G$1,IF(O1366='06A_Варіанти'!H1357,'06A_Варіанти'!H$1,IF(O1366='06A_Варіанти'!I1357,'06A_Варіанти'!I$1,IF(O1366='06A_Варіанти'!J1357,'06A_Варіанти'!J$1,IF(O1366='06A_Варіанти'!K1357,'06A_Варіанти'!K$1,IF(O1366='06A_Варіанти'!L1357,'06A_Варіанти'!L$1,IF(O1366='06A_Варіанти'!M1357,'06A_Варіанти'!M$1,IF(O1366='06A_Варіанти'!N1357,'06A_Варіанти'!N$1,IF(O1366='06A_Варіанти'!O1357,'06A_Варіанти'!O$1,IF(O1366='06A_Варіанти'!P1357,'06A_Варіанти'!P$1,IF(O1366='06A_Варіанти'!Q1357,'06A_Варіанти'!Q$1,IF(O1366='06A_Варіанти'!R1357,'06A_Варіанти'!R$1,"НЕМАЄ МАРШРУТУ"))))))))))))))</f>
        <v>DIRECT</v>
      </c>
      <c r="G1366" s="2" t="str">
        <f t="shared" si="147"/>
        <v>БЕЗ ЗМІН</v>
      </c>
      <c r="H1366" s="2">
        <f>IF(G1366="НЕМАЄ МАРШРУТУ",0,O1366-'06A_Варіанти'!T1357)</f>
        <v>0</v>
      </c>
      <c r="I1366" s="2">
        <f>IFERROR(INDEX('04_Потоки'!$E:$E,MATCH(A1366,'04_Потоки'!$A:$A,0)),0)</f>
        <v>1.990879478827362</v>
      </c>
      <c r="J1366" s="2">
        <f t="shared" si="148"/>
        <v>1</v>
      </c>
      <c r="K1366" s="2">
        <f>IF(C1366="РЦК макси",0,2*'06A_Варіанти'!T1357*J1366)</f>
        <v>947.6</v>
      </c>
      <c r="L1366" s="2">
        <f t="shared" si="149"/>
        <v>947.6</v>
      </c>
      <c r="M1366" s="2">
        <f t="shared" si="150"/>
        <v>0</v>
      </c>
      <c r="N1366" s="9">
        <f t="shared" si="151"/>
        <v>0</v>
      </c>
      <c r="O1366" s="2">
        <f>MIN(IF('07A_Конструктор'!$D$5="Так",'06A_Варіанти'!E1357,1E+99),IF('07A_Конструктор'!$D$6="Так",'06A_Варіанти'!F1357,1E+99),IF('07A_Конструктор'!$D$7="Так",'06A_Варіанти'!G1357,1E+99),IF('07A_Конструктор'!$D$8="Так",'06A_Варіанти'!H1357,1E+99),IF('07A_Конструктор'!$D$9="Так",'06A_Варіанти'!I1357,1E+99),IF('07A_Конструктор'!$D$10="Так",'06A_Варіанти'!J1357,1E+99),IF('07A_Конструктор'!$D$11="Так",'06A_Варіанти'!K1357,1E+99),IF('07A_Конструктор'!$D$12="Так",'06A_Варіанти'!L1357,1E+99),IF('07A_Конструктор'!$D$13="Так",'06A_Варіанти'!M1357,1E+99),IF('07A_Конструктор'!$D$14="Так",'06A_Варіанти'!N1357,1E+99),IF('07A_Конструктор'!$D$15="Так",'06A_Варіанти'!O1357,1E+99),IF('07A_Конструктор'!$D$16="Так",'06A_Варіанти'!P1357,1E+99),IF('07A_Конструктор'!$D$17="Так",'06A_Варіанти'!Q1357,1E+99),IF('06A_Варіанти'!R1357="",1E+99,'06A_Варіанти'!R1357))</f>
        <v>473.8</v>
      </c>
      <c r="P1366" s="2" t="str">
        <f t="shared" si="152"/>
        <v>5 т</v>
      </c>
      <c r="Q1366" s="2">
        <f t="shared" si="153"/>
        <v>14</v>
      </c>
      <c r="R1366" s="2">
        <f>IF(OR(C1366="РЦК макси",C1366="РЦЧ SKU"),"SKU-потік",IFERROR(VLOOKUP(D1366,'02_РЦ'!$A$3:$I$7,5,FALSE),0))</f>
        <v>700</v>
      </c>
      <c r="S1366" s="2" t="str">
        <f>IF(OR(C1366="РЦК макси",C1366="РЦЧ SKU"),"Не рахується в ліміт",IFERROR(VLOOKUP(D1366,'02_РЦ'!$A$3:$I$7,9,FALSE),"Немає РЦ"))</f>
        <v>В межах</v>
      </c>
    </row>
    <row r="1367" spans="1:19">
      <c r="A1367" s="2" t="str">
        <f>'06A_Варіанти'!A1358</f>
        <v>BASE_601</v>
      </c>
      <c r="B1367" s="2" t="str">
        <f>'06A_Варіанти'!B1358</f>
        <v>TT_601</v>
      </c>
      <c r="C1367" s="2" t="str">
        <f>'06A_Варіанти'!D1358</f>
        <v>Основний</v>
      </c>
      <c r="D1367" s="2" t="str">
        <f>'06A_Варіанти'!C1358</f>
        <v>РЦЛ</v>
      </c>
      <c r="E1367" s="2" t="str">
        <f>'06A_Варіанти'!S1358</f>
        <v>DIRECT</v>
      </c>
      <c r="F1367" s="2" t="str">
        <f>IF(O1367='06A_Варіанти'!E1358,'06A_Варіанти'!E$1,IF(O1367='06A_Варіанти'!F1358,'06A_Варіанти'!F$1,IF(O1367='06A_Варіанти'!G1358,'06A_Варіанти'!G$1,IF(O1367='06A_Варіанти'!H1358,'06A_Варіанти'!H$1,IF(O1367='06A_Варіанти'!I1358,'06A_Варіанти'!I$1,IF(O1367='06A_Варіанти'!J1358,'06A_Варіанти'!J$1,IF(O1367='06A_Варіанти'!K1358,'06A_Варіанти'!K$1,IF(O1367='06A_Варіанти'!L1358,'06A_Варіанти'!L$1,IF(O1367='06A_Варіанти'!M1358,'06A_Варіанти'!M$1,IF(O1367='06A_Варіанти'!N1358,'06A_Варіанти'!N$1,IF(O1367='06A_Варіанти'!O1358,'06A_Варіанти'!O$1,IF(O1367='06A_Варіанти'!P1358,'06A_Варіанти'!P$1,IF(O1367='06A_Варіанти'!Q1358,'06A_Варіанти'!Q$1,IF(O1367='06A_Варіанти'!R1358,'06A_Варіанти'!R$1,"НЕМАЄ МАРШРУТУ"))))))))))))))</f>
        <v>DIRECT</v>
      </c>
      <c r="G1367" s="2" t="str">
        <f t="shared" si="147"/>
        <v>БЕЗ ЗМІН</v>
      </c>
      <c r="H1367" s="2">
        <f>IF(G1367="НЕМАЄ МАРШРУТУ",0,O1367-'06A_Варіанти'!T1358)</f>
        <v>0</v>
      </c>
      <c r="I1367" s="2">
        <f>IFERROR(INDEX('04_Потоки'!$E:$E,MATCH(A1367,'04_Потоки'!$A:$A,0)),0)</f>
        <v>1.990879478827362</v>
      </c>
      <c r="J1367" s="2">
        <f t="shared" si="148"/>
        <v>1</v>
      </c>
      <c r="K1367" s="2">
        <f>IF(C1367="РЦК макси",0,2*'06A_Варіанти'!T1358*J1367)</f>
        <v>916.8</v>
      </c>
      <c r="L1367" s="2">
        <f t="shared" si="149"/>
        <v>916.8</v>
      </c>
      <c r="M1367" s="2">
        <f t="shared" si="150"/>
        <v>0</v>
      </c>
      <c r="N1367" s="9">
        <f t="shared" si="151"/>
        <v>0</v>
      </c>
      <c r="O1367" s="2">
        <f>MIN(IF('07A_Конструктор'!$D$5="Так",'06A_Варіанти'!E1358,1E+99),IF('07A_Конструктор'!$D$6="Так",'06A_Варіанти'!F1358,1E+99),IF('07A_Конструктор'!$D$7="Так",'06A_Варіанти'!G1358,1E+99),IF('07A_Конструктор'!$D$8="Так",'06A_Варіанти'!H1358,1E+99),IF('07A_Конструктор'!$D$9="Так",'06A_Варіанти'!I1358,1E+99),IF('07A_Конструктор'!$D$10="Так",'06A_Варіанти'!J1358,1E+99),IF('07A_Конструктор'!$D$11="Так",'06A_Варіанти'!K1358,1E+99),IF('07A_Конструктор'!$D$12="Так",'06A_Варіанти'!L1358,1E+99),IF('07A_Конструктор'!$D$13="Так",'06A_Варіанти'!M1358,1E+99),IF('07A_Конструктор'!$D$14="Так",'06A_Варіанти'!N1358,1E+99),IF('07A_Конструктор'!$D$15="Так",'06A_Варіанти'!O1358,1E+99),IF('07A_Конструктор'!$D$16="Так",'06A_Варіанти'!P1358,1E+99),IF('07A_Конструктор'!$D$17="Так",'06A_Варіанти'!Q1358,1E+99),IF('06A_Варіанти'!R1358="",1E+99,'06A_Варіанти'!R1358))</f>
        <v>458.4</v>
      </c>
      <c r="P1367" s="2" t="str">
        <f t="shared" si="152"/>
        <v>5 т</v>
      </c>
      <c r="Q1367" s="2">
        <f t="shared" si="153"/>
        <v>14</v>
      </c>
      <c r="R1367" s="2">
        <f>IF(OR(C1367="РЦК макси",C1367="РЦЧ SKU"),"SKU-потік",IFERROR(VLOOKUP(D1367,'02_РЦ'!$A$3:$I$7,5,FALSE),0))</f>
        <v>700</v>
      </c>
      <c r="S1367" s="2" t="str">
        <f>IF(OR(C1367="РЦК макси",C1367="РЦЧ SKU"),"Не рахується в ліміт",IFERROR(VLOOKUP(D1367,'02_РЦ'!$A$3:$I$7,9,FALSE),"Немає РЦ"))</f>
        <v>В межах</v>
      </c>
    </row>
    <row r="1368" spans="1:19">
      <c r="A1368" s="2" t="str">
        <f>'06A_Варіанти'!A1359</f>
        <v>BASE_605</v>
      </c>
      <c r="B1368" s="2" t="str">
        <f>'06A_Варіанти'!B1359</f>
        <v>TT_605</v>
      </c>
      <c r="C1368" s="2" t="str">
        <f>'06A_Варіанти'!D1359</f>
        <v>Основний</v>
      </c>
      <c r="D1368" s="2" t="str">
        <f>'06A_Варіанти'!C1359</f>
        <v>РЦЛ</v>
      </c>
      <c r="E1368" s="2" t="str">
        <f>'06A_Варіанти'!S1359</f>
        <v>DIRECT</v>
      </c>
      <c r="F1368" s="2" t="str">
        <f>IF(O1368='06A_Варіанти'!E1359,'06A_Варіанти'!E$1,IF(O1368='06A_Варіанти'!F1359,'06A_Варіанти'!F$1,IF(O1368='06A_Варіанти'!G1359,'06A_Варіанти'!G$1,IF(O1368='06A_Варіанти'!H1359,'06A_Варіанти'!H$1,IF(O1368='06A_Варіанти'!I1359,'06A_Варіанти'!I$1,IF(O1368='06A_Варіанти'!J1359,'06A_Варіанти'!J$1,IF(O1368='06A_Варіанти'!K1359,'06A_Варіанти'!K$1,IF(O1368='06A_Варіанти'!L1359,'06A_Варіанти'!L$1,IF(O1368='06A_Варіанти'!M1359,'06A_Варіанти'!M$1,IF(O1368='06A_Варіанти'!N1359,'06A_Варіанти'!N$1,IF(O1368='06A_Варіанти'!O1359,'06A_Варіанти'!O$1,IF(O1368='06A_Варіанти'!P1359,'06A_Варіанти'!P$1,IF(O1368='06A_Варіанти'!Q1359,'06A_Варіанти'!Q$1,IF(O1368='06A_Варіанти'!R1359,'06A_Варіанти'!R$1,"НЕМАЄ МАРШРУТУ"))))))))))))))</f>
        <v>DIRECT</v>
      </c>
      <c r="G1368" s="2" t="str">
        <f t="shared" si="147"/>
        <v>БЕЗ ЗМІН</v>
      </c>
      <c r="H1368" s="2">
        <f>IF(G1368="НЕМАЄ МАРШРУТУ",0,O1368-'06A_Варіанти'!T1359)</f>
        <v>0</v>
      </c>
      <c r="I1368" s="2">
        <f>IFERROR(INDEX('04_Потоки'!$E:$E,MATCH(A1368,'04_Потоки'!$A:$A,0)),0)</f>
        <v>1.990879478827362</v>
      </c>
      <c r="J1368" s="2">
        <f t="shared" si="148"/>
        <v>1</v>
      </c>
      <c r="K1368" s="2">
        <f>IF(C1368="РЦК макси",0,2*'06A_Варіанти'!T1359*J1368)</f>
        <v>512.20000000000005</v>
      </c>
      <c r="L1368" s="2">
        <f t="shared" si="149"/>
        <v>512.20000000000005</v>
      </c>
      <c r="M1368" s="2">
        <f t="shared" si="150"/>
        <v>0</v>
      </c>
      <c r="N1368" s="9">
        <f t="shared" si="151"/>
        <v>0</v>
      </c>
      <c r="O1368" s="2">
        <f>MIN(IF('07A_Конструктор'!$D$5="Так",'06A_Варіанти'!E1359,1E+99),IF('07A_Конструктор'!$D$6="Так",'06A_Варіанти'!F1359,1E+99),IF('07A_Конструктор'!$D$7="Так",'06A_Варіанти'!G1359,1E+99),IF('07A_Конструктор'!$D$8="Так",'06A_Варіанти'!H1359,1E+99),IF('07A_Конструктор'!$D$9="Так",'06A_Варіанти'!I1359,1E+99),IF('07A_Конструктор'!$D$10="Так",'06A_Варіанти'!J1359,1E+99),IF('07A_Конструктор'!$D$11="Так",'06A_Варіанти'!K1359,1E+99),IF('07A_Конструктор'!$D$12="Так",'06A_Варіанти'!L1359,1E+99),IF('07A_Конструктор'!$D$13="Так",'06A_Варіанти'!M1359,1E+99),IF('07A_Конструктор'!$D$14="Так",'06A_Варіанти'!N1359,1E+99),IF('07A_Конструктор'!$D$15="Так",'06A_Варіанти'!O1359,1E+99),IF('07A_Конструктор'!$D$16="Так",'06A_Варіанти'!P1359,1E+99),IF('07A_Конструктор'!$D$17="Так",'06A_Варіанти'!Q1359,1E+99),IF('06A_Варіанти'!R1359="",1E+99,'06A_Варіанти'!R1359))</f>
        <v>256.10000000000002</v>
      </c>
      <c r="P1368" s="2" t="str">
        <f t="shared" si="152"/>
        <v>5 т</v>
      </c>
      <c r="Q1368" s="2">
        <f t="shared" si="153"/>
        <v>14</v>
      </c>
      <c r="R1368" s="2">
        <f>IF(OR(C1368="РЦК макси",C1368="РЦЧ SKU"),"SKU-потік",IFERROR(VLOOKUP(D1368,'02_РЦ'!$A$3:$I$7,5,FALSE),0))</f>
        <v>700</v>
      </c>
      <c r="S1368" s="2" t="str">
        <f>IF(OR(C1368="РЦК макси",C1368="РЦЧ SKU"),"Не рахується в ліміт",IFERROR(VLOOKUP(D1368,'02_РЦ'!$A$3:$I$7,9,FALSE),"Немає РЦ"))</f>
        <v>В межах</v>
      </c>
    </row>
    <row r="1369" spans="1:19">
      <c r="A1369" s="2" t="str">
        <f>'06A_Варіанти'!A1360</f>
        <v>BASE_613</v>
      </c>
      <c r="B1369" s="2" t="str">
        <f>'06A_Варіанти'!B1360</f>
        <v>TT_613</v>
      </c>
      <c r="C1369" s="2" t="str">
        <f>'06A_Варіанти'!D1360</f>
        <v>Основний</v>
      </c>
      <c r="D1369" s="2" t="str">
        <f>'06A_Варіанти'!C1360</f>
        <v>РЦЛ</v>
      </c>
      <c r="E1369" s="2" t="str">
        <f>'06A_Варіанти'!S1360</f>
        <v>DIRECT</v>
      </c>
      <c r="F1369" s="2" t="str">
        <f>IF(O1369='06A_Варіанти'!E1360,'06A_Варіанти'!E$1,IF(O1369='06A_Варіанти'!F1360,'06A_Варіанти'!F$1,IF(O1369='06A_Варіанти'!G1360,'06A_Варіанти'!G$1,IF(O1369='06A_Варіанти'!H1360,'06A_Варіанти'!H$1,IF(O1369='06A_Варіанти'!I1360,'06A_Варіанти'!I$1,IF(O1369='06A_Варіанти'!J1360,'06A_Варіанти'!J$1,IF(O1369='06A_Варіанти'!K1360,'06A_Варіанти'!K$1,IF(O1369='06A_Варіанти'!L1360,'06A_Варіанти'!L$1,IF(O1369='06A_Варіанти'!M1360,'06A_Варіанти'!M$1,IF(O1369='06A_Варіанти'!N1360,'06A_Варіанти'!N$1,IF(O1369='06A_Варіанти'!O1360,'06A_Варіанти'!O$1,IF(O1369='06A_Варіанти'!P1360,'06A_Варіанти'!P$1,IF(O1369='06A_Варіанти'!Q1360,'06A_Варіанти'!Q$1,IF(O1369='06A_Варіанти'!R1360,'06A_Варіанти'!R$1,"НЕМАЄ МАРШРУТУ"))))))))))))))</f>
        <v>DIRECT</v>
      </c>
      <c r="G1369" s="2" t="str">
        <f t="shared" si="147"/>
        <v>БЕЗ ЗМІН</v>
      </c>
      <c r="H1369" s="2">
        <f>IF(G1369="НЕМАЄ МАРШРУТУ",0,O1369-'06A_Варіанти'!T1360)</f>
        <v>0</v>
      </c>
      <c r="I1369" s="2">
        <f>IFERROR(INDEX('04_Потоки'!$E:$E,MATCH(A1369,'04_Потоки'!$A:$A,0)),0)</f>
        <v>1.990879478827362</v>
      </c>
      <c r="J1369" s="2">
        <f t="shared" si="148"/>
        <v>1</v>
      </c>
      <c r="K1369" s="2">
        <f>IF(C1369="РЦК макси",0,2*'06A_Варіанти'!T1360*J1369)</f>
        <v>512.6</v>
      </c>
      <c r="L1369" s="2">
        <f t="shared" si="149"/>
        <v>512.6</v>
      </c>
      <c r="M1369" s="2">
        <f t="shared" si="150"/>
        <v>0</v>
      </c>
      <c r="N1369" s="9">
        <f t="shared" si="151"/>
        <v>0</v>
      </c>
      <c r="O1369" s="2">
        <f>MIN(IF('07A_Конструктор'!$D$5="Так",'06A_Варіанти'!E1360,1E+99),IF('07A_Конструктор'!$D$6="Так",'06A_Варіанти'!F1360,1E+99),IF('07A_Конструктор'!$D$7="Так",'06A_Варіанти'!G1360,1E+99),IF('07A_Конструктор'!$D$8="Так",'06A_Варіанти'!H1360,1E+99),IF('07A_Конструктор'!$D$9="Так",'06A_Варіанти'!I1360,1E+99),IF('07A_Конструктор'!$D$10="Так",'06A_Варіанти'!J1360,1E+99),IF('07A_Конструктор'!$D$11="Так",'06A_Варіанти'!K1360,1E+99),IF('07A_Конструктор'!$D$12="Так",'06A_Варіанти'!L1360,1E+99),IF('07A_Конструктор'!$D$13="Так",'06A_Варіанти'!M1360,1E+99),IF('07A_Конструктор'!$D$14="Так",'06A_Варіанти'!N1360,1E+99),IF('07A_Конструктор'!$D$15="Так",'06A_Варіанти'!O1360,1E+99),IF('07A_Конструктор'!$D$16="Так",'06A_Варіанти'!P1360,1E+99),IF('07A_Конструктор'!$D$17="Так",'06A_Варіанти'!Q1360,1E+99),IF('06A_Варіанти'!R1360="",1E+99,'06A_Варіанти'!R1360))</f>
        <v>256.3</v>
      </c>
      <c r="P1369" s="2" t="str">
        <f t="shared" si="152"/>
        <v>5 т</v>
      </c>
      <c r="Q1369" s="2">
        <f t="shared" si="153"/>
        <v>14</v>
      </c>
      <c r="R1369" s="2">
        <f>IF(OR(C1369="РЦК макси",C1369="РЦЧ SKU"),"SKU-потік",IFERROR(VLOOKUP(D1369,'02_РЦ'!$A$3:$I$7,5,FALSE),0))</f>
        <v>700</v>
      </c>
      <c r="S1369" s="2" t="str">
        <f>IF(OR(C1369="РЦК макси",C1369="РЦЧ SKU"),"Не рахується в ліміт",IFERROR(VLOOKUP(D1369,'02_РЦ'!$A$3:$I$7,9,FALSE),"Немає РЦ"))</f>
        <v>В межах</v>
      </c>
    </row>
    <row r="1370" spans="1:19">
      <c r="A1370" s="2" t="str">
        <f>'06A_Варіанти'!A1361</f>
        <v>BASE_629</v>
      </c>
      <c r="B1370" s="2" t="str">
        <f>'06A_Варіанти'!B1361</f>
        <v>TT_629</v>
      </c>
      <c r="C1370" s="2" t="str">
        <f>'06A_Варіанти'!D1361</f>
        <v>Основний</v>
      </c>
      <c r="D1370" s="2" t="str">
        <f>'06A_Варіанти'!C1361</f>
        <v>РЦЛ</v>
      </c>
      <c r="E1370" s="2" t="str">
        <f>'06A_Варіанти'!S1361</f>
        <v>DIRECT</v>
      </c>
      <c r="F1370" s="2" t="str">
        <f>IF(O1370='06A_Варіанти'!E1361,'06A_Варіанти'!E$1,IF(O1370='06A_Варіанти'!F1361,'06A_Варіанти'!F$1,IF(O1370='06A_Варіанти'!G1361,'06A_Варіанти'!G$1,IF(O1370='06A_Варіанти'!H1361,'06A_Варіанти'!H$1,IF(O1370='06A_Варіанти'!I1361,'06A_Варіанти'!I$1,IF(O1370='06A_Варіанти'!J1361,'06A_Варіанти'!J$1,IF(O1370='06A_Варіанти'!K1361,'06A_Варіанти'!K$1,IF(O1370='06A_Варіанти'!L1361,'06A_Варіанти'!L$1,IF(O1370='06A_Варіанти'!M1361,'06A_Варіанти'!M$1,IF(O1370='06A_Варіанти'!N1361,'06A_Варіанти'!N$1,IF(O1370='06A_Варіанти'!O1361,'06A_Варіанти'!O$1,IF(O1370='06A_Варіанти'!P1361,'06A_Варіанти'!P$1,IF(O1370='06A_Варіанти'!Q1361,'06A_Варіанти'!Q$1,IF(O1370='06A_Варіанти'!R1361,'06A_Варіанти'!R$1,"НЕМАЄ МАРШРУТУ"))))))))))))))</f>
        <v>DIRECT</v>
      </c>
      <c r="G1370" s="2" t="str">
        <f t="shared" si="147"/>
        <v>БЕЗ ЗМІН</v>
      </c>
      <c r="H1370" s="2">
        <f>IF(G1370="НЕМАЄ МАРШРУТУ",0,O1370-'06A_Варіанти'!T1361)</f>
        <v>0</v>
      </c>
      <c r="I1370" s="2">
        <f>IFERROR(INDEX('04_Потоки'!$E:$E,MATCH(A1370,'04_Потоки'!$A:$A,0)),0)</f>
        <v>1.990879478827362</v>
      </c>
      <c r="J1370" s="2">
        <f t="shared" si="148"/>
        <v>1</v>
      </c>
      <c r="K1370" s="2">
        <f>IF(C1370="РЦК макси",0,2*'06A_Варіанти'!T1361*J1370)</f>
        <v>370.8</v>
      </c>
      <c r="L1370" s="2">
        <f t="shared" si="149"/>
        <v>370.8</v>
      </c>
      <c r="M1370" s="2">
        <f t="shared" si="150"/>
        <v>0</v>
      </c>
      <c r="N1370" s="9">
        <f t="shared" si="151"/>
        <v>0</v>
      </c>
      <c r="O1370" s="2">
        <f>MIN(IF('07A_Конструктор'!$D$5="Так",'06A_Варіанти'!E1361,1E+99),IF('07A_Конструктор'!$D$6="Так",'06A_Варіанти'!F1361,1E+99),IF('07A_Конструктор'!$D$7="Так",'06A_Варіанти'!G1361,1E+99),IF('07A_Конструктор'!$D$8="Так",'06A_Варіанти'!H1361,1E+99),IF('07A_Конструктор'!$D$9="Так",'06A_Варіанти'!I1361,1E+99),IF('07A_Конструктор'!$D$10="Так",'06A_Варіанти'!J1361,1E+99),IF('07A_Конструктор'!$D$11="Так",'06A_Варіанти'!K1361,1E+99),IF('07A_Конструктор'!$D$12="Так",'06A_Варіанти'!L1361,1E+99),IF('07A_Конструктор'!$D$13="Так",'06A_Варіанти'!M1361,1E+99),IF('07A_Конструктор'!$D$14="Так",'06A_Варіанти'!N1361,1E+99),IF('07A_Конструктор'!$D$15="Так",'06A_Варіанти'!O1361,1E+99),IF('07A_Конструктор'!$D$16="Так",'06A_Варіанти'!P1361,1E+99),IF('07A_Конструктор'!$D$17="Так",'06A_Варіанти'!Q1361,1E+99),IF('06A_Варіанти'!R1361="",1E+99,'06A_Варіанти'!R1361))</f>
        <v>185.4</v>
      </c>
      <c r="P1370" s="2" t="str">
        <f t="shared" si="152"/>
        <v>5 т</v>
      </c>
      <c r="Q1370" s="2">
        <f t="shared" si="153"/>
        <v>14</v>
      </c>
      <c r="R1370" s="2">
        <f>IF(OR(C1370="РЦК макси",C1370="РЦЧ SKU"),"SKU-потік",IFERROR(VLOOKUP(D1370,'02_РЦ'!$A$3:$I$7,5,FALSE),0))</f>
        <v>700</v>
      </c>
      <c r="S1370" s="2" t="str">
        <f>IF(OR(C1370="РЦК макси",C1370="РЦЧ SKU"),"Не рахується в ліміт",IFERROR(VLOOKUP(D1370,'02_РЦ'!$A$3:$I$7,9,FALSE),"Немає РЦ"))</f>
        <v>В межах</v>
      </c>
    </row>
    <row r="1371" spans="1:19">
      <c r="A1371" s="2" t="str">
        <f>'06A_Варіанти'!A1362</f>
        <v>BASE_633</v>
      </c>
      <c r="B1371" s="2" t="str">
        <f>'06A_Варіанти'!B1362</f>
        <v>TT_633</v>
      </c>
      <c r="C1371" s="2" t="str">
        <f>'06A_Варіанти'!D1362</f>
        <v>Основний</v>
      </c>
      <c r="D1371" s="2" t="str">
        <f>'06A_Варіанти'!C1362</f>
        <v>РЦЛ</v>
      </c>
      <c r="E1371" s="2" t="str">
        <f>'06A_Варіанти'!S1362</f>
        <v>DIRECT</v>
      </c>
      <c r="F1371" s="2" t="str">
        <f>IF(O1371='06A_Варіанти'!E1362,'06A_Варіанти'!E$1,IF(O1371='06A_Варіанти'!F1362,'06A_Варіанти'!F$1,IF(O1371='06A_Варіанти'!G1362,'06A_Варіанти'!G$1,IF(O1371='06A_Варіанти'!H1362,'06A_Варіанти'!H$1,IF(O1371='06A_Варіанти'!I1362,'06A_Варіанти'!I$1,IF(O1371='06A_Варіанти'!J1362,'06A_Варіанти'!J$1,IF(O1371='06A_Варіанти'!K1362,'06A_Варіанти'!K$1,IF(O1371='06A_Варіанти'!L1362,'06A_Варіанти'!L$1,IF(O1371='06A_Варіанти'!M1362,'06A_Варіанти'!M$1,IF(O1371='06A_Варіанти'!N1362,'06A_Варіанти'!N$1,IF(O1371='06A_Варіанти'!O1362,'06A_Варіанти'!O$1,IF(O1371='06A_Варіанти'!P1362,'06A_Варіанти'!P$1,IF(O1371='06A_Варіанти'!Q1362,'06A_Варіанти'!Q$1,IF(O1371='06A_Варіанти'!R1362,'06A_Варіанти'!R$1,"НЕМАЄ МАРШРУТУ"))))))))))))))</f>
        <v>DIRECT</v>
      </c>
      <c r="G1371" s="2" t="str">
        <f t="shared" si="147"/>
        <v>БЕЗ ЗМІН</v>
      </c>
      <c r="H1371" s="2">
        <f>IF(G1371="НЕМАЄ МАРШРУТУ",0,O1371-'06A_Варіанти'!T1362)</f>
        <v>0</v>
      </c>
      <c r="I1371" s="2">
        <f>IFERROR(INDEX('04_Потоки'!$E:$E,MATCH(A1371,'04_Потоки'!$A:$A,0)),0)</f>
        <v>1.990879478827362</v>
      </c>
      <c r="J1371" s="2">
        <f t="shared" si="148"/>
        <v>1</v>
      </c>
      <c r="K1371" s="2">
        <f>IF(C1371="РЦК макси",0,2*'06A_Варіанти'!T1362*J1371)</f>
        <v>280.39999999999998</v>
      </c>
      <c r="L1371" s="2">
        <f t="shared" si="149"/>
        <v>280.39999999999998</v>
      </c>
      <c r="M1371" s="2">
        <f t="shared" si="150"/>
        <v>0</v>
      </c>
      <c r="N1371" s="9">
        <f t="shared" si="151"/>
        <v>0</v>
      </c>
      <c r="O1371" s="2">
        <f>MIN(IF('07A_Конструктор'!$D$5="Так",'06A_Варіанти'!E1362,1E+99),IF('07A_Конструктор'!$D$6="Так",'06A_Варіанти'!F1362,1E+99),IF('07A_Конструктор'!$D$7="Так",'06A_Варіанти'!G1362,1E+99),IF('07A_Конструктор'!$D$8="Так",'06A_Варіанти'!H1362,1E+99),IF('07A_Конструктор'!$D$9="Так",'06A_Варіанти'!I1362,1E+99),IF('07A_Конструктор'!$D$10="Так",'06A_Варіанти'!J1362,1E+99),IF('07A_Конструктор'!$D$11="Так",'06A_Варіанти'!K1362,1E+99),IF('07A_Конструктор'!$D$12="Так",'06A_Варіанти'!L1362,1E+99),IF('07A_Конструктор'!$D$13="Так",'06A_Варіанти'!M1362,1E+99),IF('07A_Конструктор'!$D$14="Так",'06A_Варіанти'!N1362,1E+99),IF('07A_Конструктор'!$D$15="Так",'06A_Варіанти'!O1362,1E+99),IF('07A_Конструктор'!$D$16="Так",'06A_Варіанти'!P1362,1E+99),IF('07A_Конструктор'!$D$17="Так",'06A_Варіанти'!Q1362,1E+99),IF('06A_Варіанти'!R1362="",1E+99,'06A_Варіанти'!R1362))</f>
        <v>140.19999999999999</v>
      </c>
      <c r="P1371" s="2" t="str">
        <f t="shared" si="152"/>
        <v>5 т</v>
      </c>
      <c r="Q1371" s="2">
        <f t="shared" si="153"/>
        <v>14</v>
      </c>
      <c r="R1371" s="2">
        <f>IF(OR(C1371="РЦК макси",C1371="РЦЧ SKU"),"SKU-потік",IFERROR(VLOOKUP(D1371,'02_РЦ'!$A$3:$I$7,5,FALSE),0))</f>
        <v>700</v>
      </c>
      <c r="S1371" s="2" t="str">
        <f>IF(OR(C1371="РЦК макси",C1371="РЦЧ SKU"),"Не рахується в ліміт",IFERROR(VLOOKUP(D1371,'02_РЦ'!$A$3:$I$7,9,FALSE),"Немає РЦ"))</f>
        <v>В межах</v>
      </c>
    </row>
    <row r="1372" spans="1:19">
      <c r="A1372" s="2" t="str">
        <f>'06A_Варіанти'!A1363</f>
        <v>BASE_632</v>
      </c>
      <c r="B1372" s="2" t="str">
        <f>'06A_Варіанти'!B1363</f>
        <v>TT_632</v>
      </c>
      <c r="C1372" s="2" t="str">
        <f>'06A_Варіанти'!D1363</f>
        <v>Основний</v>
      </c>
      <c r="D1372" s="2" t="str">
        <f>'06A_Варіанти'!C1363</f>
        <v>РЦЛ</v>
      </c>
      <c r="E1372" s="2" t="str">
        <f>'06A_Варіанти'!S1363</f>
        <v>DIRECT</v>
      </c>
      <c r="F1372" s="2" t="str">
        <f>IF(O1372='06A_Варіанти'!E1363,'06A_Варіанти'!E$1,IF(O1372='06A_Варіанти'!F1363,'06A_Варіанти'!F$1,IF(O1372='06A_Варіанти'!G1363,'06A_Варіанти'!G$1,IF(O1372='06A_Варіанти'!H1363,'06A_Варіанти'!H$1,IF(O1372='06A_Варіанти'!I1363,'06A_Варіанти'!I$1,IF(O1372='06A_Варіанти'!J1363,'06A_Варіанти'!J$1,IF(O1372='06A_Варіанти'!K1363,'06A_Варіанти'!K$1,IF(O1372='06A_Варіанти'!L1363,'06A_Варіанти'!L$1,IF(O1372='06A_Варіанти'!M1363,'06A_Варіанти'!M$1,IF(O1372='06A_Варіанти'!N1363,'06A_Варіанти'!N$1,IF(O1372='06A_Варіанти'!O1363,'06A_Варіанти'!O$1,IF(O1372='06A_Варіанти'!P1363,'06A_Варіанти'!P$1,IF(O1372='06A_Варіанти'!Q1363,'06A_Варіанти'!Q$1,IF(O1372='06A_Варіанти'!R1363,'06A_Варіанти'!R$1,"НЕМАЄ МАРШРУТУ"))))))))))))))</f>
        <v>DIRECT</v>
      </c>
      <c r="G1372" s="2" t="str">
        <f t="shared" si="147"/>
        <v>БЕЗ ЗМІН</v>
      </c>
      <c r="H1372" s="2">
        <f>IF(G1372="НЕМАЄ МАРШРУТУ",0,O1372-'06A_Варіанти'!T1363)</f>
        <v>0</v>
      </c>
      <c r="I1372" s="2">
        <f>IFERROR(INDEX('04_Потоки'!$E:$E,MATCH(A1372,'04_Потоки'!$A:$A,0)),0)</f>
        <v>1.990879478827362</v>
      </c>
      <c r="J1372" s="2">
        <f t="shared" si="148"/>
        <v>1</v>
      </c>
      <c r="K1372" s="2">
        <f>IF(C1372="РЦК макси",0,2*'06A_Варіанти'!T1363*J1372)</f>
        <v>571.6</v>
      </c>
      <c r="L1372" s="2">
        <f t="shared" si="149"/>
        <v>571.6</v>
      </c>
      <c r="M1372" s="2">
        <f t="shared" si="150"/>
        <v>0</v>
      </c>
      <c r="N1372" s="9">
        <f t="shared" si="151"/>
        <v>0</v>
      </c>
      <c r="O1372" s="2">
        <f>MIN(IF('07A_Конструктор'!$D$5="Так",'06A_Варіанти'!E1363,1E+99),IF('07A_Конструктор'!$D$6="Так",'06A_Варіанти'!F1363,1E+99),IF('07A_Конструктор'!$D$7="Так",'06A_Варіанти'!G1363,1E+99),IF('07A_Конструктор'!$D$8="Так",'06A_Варіанти'!H1363,1E+99),IF('07A_Конструктор'!$D$9="Так",'06A_Варіанти'!I1363,1E+99),IF('07A_Конструктор'!$D$10="Так",'06A_Варіанти'!J1363,1E+99),IF('07A_Конструктор'!$D$11="Так",'06A_Варіанти'!K1363,1E+99),IF('07A_Конструктор'!$D$12="Так",'06A_Варіанти'!L1363,1E+99),IF('07A_Конструктор'!$D$13="Так",'06A_Варіанти'!M1363,1E+99),IF('07A_Конструктор'!$D$14="Так",'06A_Варіанти'!N1363,1E+99),IF('07A_Конструктор'!$D$15="Так",'06A_Варіанти'!O1363,1E+99),IF('07A_Конструктор'!$D$16="Так",'06A_Варіанти'!P1363,1E+99),IF('07A_Конструктор'!$D$17="Так",'06A_Варіанти'!Q1363,1E+99),IF('06A_Варіанти'!R1363="",1E+99,'06A_Варіанти'!R1363))</f>
        <v>285.8</v>
      </c>
      <c r="P1372" s="2" t="str">
        <f t="shared" si="152"/>
        <v>5 т</v>
      </c>
      <c r="Q1372" s="2">
        <f t="shared" si="153"/>
        <v>14</v>
      </c>
      <c r="R1372" s="2">
        <f>IF(OR(C1372="РЦК макси",C1372="РЦЧ SKU"),"SKU-потік",IFERROR(VLOOKUP(D1372,'02_РЦ'!$A$3:$I$7,5,FALSE),0))</f>
        <v>700</v>
      </c>
      <c r="S1372" s="2" t="str">
        <f>IF(OR(C1372="РЦК макси",C1372="РЦЧ SKU"),"Не рахується в ліміт",IFERROR(VLOOKUP(D1372,'02_РЦ'!$A$3:$I$7,9,FALSE),"Немає РЦ"))</f>
        <v>В межах</v>
      </c>
    </row>
    <row r="1373" spans="1:19">
      <c r="A1373" s="2" t="str">
        <f>'06A_Варіанти'!A1364</f>
        <v>BASE_645</v>
      </c>
      <c r="B1373" s="2" t="str">
        <f>'06A_Варіанти'!B1364</f>
        <v>TT_645</v>
      </c>
      <c r="C1373" s="2" t="str">
        <f>'06A_Варіанти'!D1364</f>
        <v>Основний</v>
      </c>
      <c r="D1373" s="2" t="str">
        <f>'06A_Варіанти'!C1364</f>
        <v>РЦЛ</v>
      </c>
      <c r="E1373" s="2" t="str">
        <f>'06A_Варіанти'!S1364</f>
        <v>DIRECT</v>
      </c>
      <c r="F1373" s="2" t="str">
        <f>IF(O1373='06A_Варіанти'!E1364,'06A_Варіанти'!E$1,IF(O1373='06A_Варіанти'!F1364,'06A_Варіанти'!F$1,IF(O1373='06A_Варіанти'!G1364,'06A_Варіанти'!G$1,IF(O1373='06A_Варіанти'!H1364,'06A_Варіанти'!H$1,IF(O1373='06A_Варіанти'!I1364,'06A_Варіанти'!I$1,IF(O1373='06A_Варіанти'!J1364,'06A_Варіанти'!J$1,IF(O1373='06A_Варіанти'!K1364,'06A_Варіанти'!K$1,IF(O1373='06A_Варіанти'!L1364,'06A_Варіанти'!L$1,IF(O1373='06A_Варіанти'!M1364,'06A_Варіанти'!M$1,IF(O1373='06A_Варіанти'!N1364,'06A_Варіанти'!N$1,IF(O1373='06A_Варіанти'!O1364,'06A_Варіанти'!O$1,IF(O1373='06A_Варіанти'!P1364,'06A_Варіанти'!P$1,IF(O1373='06A_Варіанти'!Q1364,'06A_Варіанти'!Q$1,IF(O1373='06A_Варіанти'!R1364,'06A_Варіанти'!R$1,"НЕМАЄ МАРШРУТУ"))))))))))))))</f>
        <v>DIRECT</v>
      </c>
      <c r="G1373" s="2" t="str">
        <f t="shared" si="147"/>
        <v>БЕЗ ЗМІН</v>
      </c>
      <c r="H1373" s="2">
        <f>IF(G1373="НЕМАЄ МАРШРУТУ",0,O1373-'06A_Варіанти'!T1364)</f>
        <v>0</v>
      </c>
      <c r="I1373" s="2">
        <f>IFERROR(INDEX('04_Потоки'!$E:$E,MATCH(A1373,'04_Потоки'!$A:$A,0)),0)</f>
        <v>1.990879478827362</v>
      </c>
      <c r="J1373" s="2">
        <f t="shared" si="148"/>
        <v>1</v>
      </c>
      <c r="K1373" s="2">
        <f>IF(C1373="РЦК макси",0,2*'06A_Варіанти'!T1364*J1373)</f>
        <v>556.6</v>
      </c>
      <c r="L1373" s="2">
        <f t="shared" si="149"/>
        <v>556.6</v>
      </c>
      <c r="M1373" s="2">
        <f t="shared" si="150"/>
        <v>0</v>
      </c>
      <c r="N1373" s="9">
        <f t="shared" si="151"/>
        <v>0</v>
      </c>
      <c r="O1373" s="2">
        <f>MIN(IF('07A_Конструктор'!$D$5="Так",'06A_Варіанти'!E1364,1E+99),IF('07A_Конструктор'!$D$6="Так",'06A_Варіанти'!F1364,1E+99),IF('07A_Конструктор'!$D$7="Так",'06A_Варіанти'!G1364,1E+99),IF('07A_Конструктор'!$D$8="Так",'06A_Варіанти'!H1364,1E+99),IF('07A_Конструктор'!$D$9="Так",'06A_Варіанти'!I1364,1E+99),IF('07A_Конструктор'!$D$10="Так",'06A_Варіанти'!J1364,1E+99),IF('07A_Конструктор'!$D$11="Так",'06A_Варіанти'!K1364,1E+99),IF('07A_Конструктор'!$D$12="Так",'06A_Варіанти'!L1364,1E+99),IF('07A_Конструктор'!$D$13="Так",'06A_Варіанти'!M1364,1E+99),IF('07A_Конструктор'!$D$14="Так",'06A_Варіанти'!N1364,1E+99),IF('07A_Конструктор'!$D$15="Так",'06A_Варіанти'!O1364,1E+99),IF('07A_Конструктор'!$D$16="Так",'06A_Варіанти'!P1364,1E+99),IF('07A_Конструктор'!$D$17="Так",'06A_Варіанти'!Q1364,1E+99),IF('06A_Варіанти'!R1364="",1E+99,'06A_Варіанти'!R1364))</f>
        <v>278.3</v>
      </c>
      <c r="P1373" s="2" t="str">
        <f t="shared" si="152"/>
        <v>5 т</v>
      </c>
      <c r="Q1373" s="2">
        <f t="shared" si="153"/>
        <v>14</v>
      </c>
      <c r="R1373" s="2">
        <f>IF(OR(C1373="РЦК макси",C1373="РЦЧ SKU"),"SKU-потік",IFERROR(VLOOKUP(D1373,'02_РЦ'!$A$3:$I$7,5,FALSE),0))</f>
        <v>700</v>
      </c>
      <c r="S1373" s="2" t="str">
        <f>IF(OR(C1373="РЦК макси",C1373="РЦЧ SKU"),"Не рахується в ліміт",IFERROR(VLOOKUP(D1373,'02_РЦ'!$A$3:$I$7,9,FALSE),"Немає РЦ"))</f>
        <v>В межах</v>
      </c>
    </row>
    <row r="1374" spans="1:19">
      <c r="A1374" s="2" t="str">
        <f>'06A_Варіанти'!A1365</f>
        <v>BASE_636</v>
      </c>
      <c r="B1374" s="2" t="str">
        <f>'06A_Варіанти'!B1365</f>
        <v>TT_636</v>
      </c>
      <c r="C1374" s="2" t="str">
        <f>'06A_Варіанти'!D1365</f>
        <v>Основний</v>
      </c>
      <c r="D1374" s="2" t="str">
        <f>'06A_Варіанти'!C1365</f>
        <v>РЦЛ</v>
      </c>
      <c r="E1374" s="2" t="str">
        <f>'06A_Варіанти'!S1365</f>
        <v>DIRECT</v>
      </c>
      <c r="F1374" s="2" t="str">
        <f>IF(O1374='06A_Варіанти'!E1365,'06A_Варіанти'!E$1,IF(O1374='06A_Варіанти'!F1365,'06A_Варіанти'!F$1,IF(O1374='06A_Варіанти'!G1365,'06A_Варіанти'!G$1,IF(O1374='06A_Варіанти'!H1365,'06A_Варіанти'!H$1,IF(O1374='06A_Варіанти'!I1365,'06A_Варіанти'!I$1,IF(O1374='06A_Варіанти'!J1365,'06A_Варіанти'!J$1,IF(O1374='06A_Варіанти'!K1365,'06A_Варіанти'!K$1,IF(O1374='06A_Варіанти'!L1365,'06A_Варіанти'!L$1,IF(O1374='06A_Варіанти'!M1365,'06A_Варіанти'!M$1,IF(O1374='06A_Варіанти'!N1365,'06A_Варіанти'!N$1,IF(O1374='06A_Варіанти'!O1365,'06A_Варіанти'!O$1,IF(O1374='06A_Варіанти'!P1365,'06A_Варіанти'!P$1,IF(O1374='06A_Варіанти'!Q1365,'06A_Варіанти'!Q$1,IF(O1374='06A_Варіанти'!R1365,'06A_Варіанти'!R$1,"НЕМАЄ МАРШРУТУ"))))))))))))))</f>
        <v>DIRECT</v>
      </c>
      <c r="G1374" s="2" t="str">
        <f t="shared" si="147"/>
        <v>БЕЗ ЗМІН</v>
      </c>
      <c r="H1374" s="2">
        <f>IF(G1374="НЕМАЄ МАРШРУТУ",0,O1374-'06A_Варіанти'!T1365)</f>
        <v>0</v>
      </c>
      <c r="I1374" s="2">
        <f>IFERROR(INDEX('04_Потоки'!$E:$E,MATCH(A1374,'04_Потоки'!$A:$A,0)),0)</f>
        <v>1.990879478827362</v>
      </c>
      <c r="J1374" s="2">
        <f t="shared" si="148"/>
        <v>1</v>
      </c>
      <c r="K1374" s="2">
        <f>IF(C1374="РЦК макси",0,2*'06A_Варіанти'!T1365*J1374)</f>
        <v>925.8</v>
      </c>
      <c r="L1374" s="2">
        <f t="shared" si="149"/>
        <v>925.8</v>
      </c>
      <c r="M1374" s="2">
        <f t="shared" si="150"/>
        <v>0</v>
      </c>
      <c r="N1374" s="9">
        <f t="shared" si="151"/>
        <v>0</v>
      </c>
      <c r="O1374" s="2">
        <f>MIN(IF('07A_Конструктор'!$D$5="Так",'06A_Варіанти'!E1365,1E+99),IF('07A_Конструктор'!$D$6="Так",'06A_Варіанти'!F1365,1E+99),IF('07A_Конструктор'!$D$7="Так",'06A_Варіанти'!G1365,1E+99),IF('07A_Конструктор'!$D$8="Так",'06A_Варіанти'!H1365,1E+99),IF('07A_Конструктор'!$D$9="Так",'06A_Варіанти'!I1365,1E+99),IF('07A_Конструктор'!$D$10="Так",'06A_Варіанти'!J1365,1E+99),IF('07A_Конструктор'!$D$11="Так",'06A_Варіанти'!K1365,1E+99),IF('07A_Конструктор'!$D$12="Так",'06A_Варіанти'!L1365,1E+99),IF('07A_Конструктор'!$D$13="Так",'06A_Варіанти'!M1365,1E+99),IF('07A_Конструктор'!$D$14="Так",'06A_Варіанти'!N1365,1E+99),IF('07A_Конструктор'!$D$15="Так",'06A_Варіанти'!O1365,1E+99),IF('07A_Конструктор'!$D$16="Так",'06A_Варіанти'!P1365,1E+99),IF('07A_Конструктор'!$D$17="Так",'06A_Варіанти'!Q1365,1E+99),IF('06A_Варіанти'!R1365="",1E+99,'06A_Варіанти'!R1365))</f>
        <v>462.9</v>
      </c>
      <c r="P1374" s="2" t="str">
        <f t="shared" si="152"/>
        <v>5 т</v>
      </c>
      <c r="Q1374" s="2">
        <f t="shared" si="153"/>
        <v>14</v>
      </c>
      <c r="R1374" s="2">
        <f>IF(OR(C1374="РЦК макси",C1374="РЦЧ SKU"),"SKU-потік",IFERROR(VLOOKUP(D1374,'02_РЦ'!$A$3:$I$7,5,FALSE),0))</f>
        <v>700</v>
      </c>
      <c r="S1374" s="2" t="str">
        <f>IF(OR(C1374="РЦК макси",C1374="РЦЧ SKU"),"Не рахується в ліміт",IFERROR(VLOOKUP(D1374,'02_РЦ'!$A$3:$I$7,9,FALSE),"Немає РЦ"))</f>
        <v>В межах</v>
      </c>
    </row>
    <row r="1375" spans="1:19">
      <c r="A1375" s="2" t="str">
        <f>'06A_Варіанти'!A1366</f>
        <v>BASE_643</v>
      </c>
      <c r="B1375" s="2" t="str">
        <f>'06A_Варіанти'!B1366</f>
        <v>TT_643</v>
      </c>
      <c r="C1375" s="2" t="str">
        <f>'06A_Варіанти'!D1366</f>
        <v>Основний</v>
      </c>
      <c r="D1375" s="2" t="str">
        <f>'06A_Варіанти'!C1366</f>
        <v>РЦЛ</v>
      </c>
      <c r="E1375" s="2" t="str">
        <f>'06A_Варіанти'!S1366</f>
        <v>DIRECT</v>
      </c>
      <c r="F1375" s="2" t="str">
        <f>IF(O1375='06A_Варіанти'!E1366,'06A_Варіанти'!E$1,IF(O1375='06A_Варіанти'!F1366,'06A_Варіанти'!F$1,IF(O1375='06A_Варіанти'!G1366,'06A_Варіанти'!G$1,IF(O1375='06A_Варіанти'!H1366,'06A_Варіанти'!H$1,IF(O1375='06A_Варіанти'!I1366,'06A_Варіанти'!I$1,IF(O1375='06A_Варіанти'!J1366,'06A_Варіанти'!J$1,IF(O1375='06A_Варіанти'!K1366,'06A_Варіанти'!K$1,IF(O1375='06A_Варіанти'!L1366,'06A_Варіанти'!L$1,IF(O1375='06A_Варіанти'!M1366,'06A_Варіанти'!M$1,IF(O1375='06A_Варіанти'!N1366,'06A_Варіанти'!N$1,IF(O1375='06A_Варіанти'!O1366,'06A_Варіанти'!O$1,IF(O1375='06A_Варіанти'!P1366,'06A_Варіанти'!P$1,IF(O1375='06A_Варіанти'!Q1366,'06A_Варіанти'!Q$1,IF(O1375='06A_Варіанти'!R1366,'06A_Варіанти'!R$1,"НЕМАЄ МАРШРУТУ"))))))))))))))</f>
        <v>DIRECT</v>
      </c>
      <c r="G1375" s="2" t="str">
        <f t="shared" si="147"/>
        <v>БЕЗ ЗМІН</v>
      </c>
      <c r="H1375" s="2">
        <f>IF(G1375="НЕМАЄ МАРШРУТУ",0,O1375-'06A_Варіанти'!T1366)</f>
        <v>0</v>
      </c>
      <c r="I1375" s="2">
        <f>IFERROR(INDEX('04_Потоки'!$E:$E,MATCH(A1375,'04_Потоки'!$A:$A,0)),0)</f>
        <v>1.990879478827362</v>
      </c>
      <c r="J1375" s="2">
        <f t="shared" si="148"/>
        <v>1</v>
      </c>
      <c r="K1375" s="2">
        <f>IF(C1375="РЦК макси",0,2*'06A_Варіанти'!T1366*J1375)</f>
        <v>150.19999999999999</v>
      </c>
      <c r="L1375" s="2">
        <f t="shared" si="149"/>
        <v>150.19999999999999</v>
      </c>
      <c r="M1375" s="2">
        <f t="shared" si="150"/>
        <v>0</v>
      </c>
      <c r="N1375" s="9">
        <f t="shared" si="151"/>
        <v>0</v>
      </c>
      <c r="O1375" s="2">
        <f>MIN(IF('07A_Конструктор'!$D$5="Так",'06A_Варіанти'!E1366,1E+99),IF('07A_Конструктор'!$D$6="Так",'06A_Варіанти'!F1366,1E+99),IF('07A_Конструктор'!$D$7="Так",'06A_Варіанти'!G1366,1E+99),IF('07A_Конструктор'!$D$8="Так",'06A_Варіанти'!H1366,1E+99),IF('07A_Конструктор'!$D$9="Так",'06A_Варіанти'!I1366,1E+99),IF('07A_Конструктор'!$D$10="Так",'06A_Варіанти'!J1366,1E+99),IF('07A_Конструктор'!$D$11="Так",'06A_Варіанти'!K1366,1E+99),IF('07A_Конструктор'!$D$12="Так",'06A_Варіанти'!L1366,1E+99),IF('07A_Конструктор'!$D$13="Так",'06A_Варіанти'!M1366,1E+99),IF('07A_Конструктор'!$D$14="Так",'06A_Варіанти'!N1366,1E+99),IF('07A_Конструктор'!$D$15="Так",'06A_Варіанти'!O1366,1E+99),IF('07A_Конструктор'!$D$16="Так",'06A_Варіанти'!P1366,1E+99),IF('07A_Конструктор'!$D$17="Так",'06A_Варіанти'!Q1366,1E+99),IF('06A_Варіанти'!R1366="",1E+99,'06A_Варіанти'!R1366))</f>
        <v>75.099999999999994</v>
      </c>
      <c r="P1375" s="2" t="str">
        <f t="shared" si="152"/>
        <v>5 т</v>
      </c>
      <c r="Q1375" s="2">
        <f t="shared" si="153"/>
        <v>14</v>
      </c>
      <c r="R1375" s="2">
        <f>IF(OR(C1375="РЦК макси",C1375="РЦЧ SKU"),"SKU-потік",IFERROR(VLOOKUP(D1375,'02_РЦ'!$A$3:$I$7,5,FALSE),0))</f>
        <v>700</v>
      </c>
      <c r="S1375" s="2" t="str">
        <f>IF(OR(C1375="РЦК макси",C1375="РЦЧ SKU"),"Не рахується в ліміт",IFERROR(VLOOKUP(D1375,'02_РЦ'!$A$3:$I$7,9,FALSE),"Немає РЦ"))</f>
        <v>В межах</v>
      </c>
    </row>
    <row r="1376" spans="1:19">
      <c r="A1376" s="2" t="str">
        <f>'06A_Варіанти'!A1367</f>
        <v>BASE_644</v>
      </c>
      <c r="B1376" s="2" t="str">
        <f>'06A_Варіанти'!B1367</f>
        <v>TT_644</v>
      </c>
      <c r="C1376" s="2" t="str">
        <f>'06A_Варіанти'!D1367</f>
        <v>Основний</v>
      </c>
      <c r="D1376" s="2" t="str">
        <f>'06A_Варіанти'!C1367</f>
        <v>РЦЛ</v>
      </c>
      <c r="E1376" s="2" t="str">
        <f>'06A_Варіанти'!S1367</f>
        <v>DIRECT</v>
      </c>
      <c r="F1376" s="2" t="str">
        <f>IF(O1376='06A_Варіанти'!E1367,'06A_Варіанти'!E$1,IF(O1376='06A_Варіанти'!F1367,'06A_Варіанти'!F$1,IF(O1376='06A_Варіанти'!G1367,'06A_Варіанти'!G$1,IF(O1376='06A_Варіанти'!H1367,'06A_Варіанти'!H$1,IF(O1376='06A_Варіанти'!I1367,'06A_Варіанти'!I$1,IF(O1376='06A_Варіанти'!J1367,'06A_Варіанти'!J$1,IF(O1376='06A_Варіанти'!K1367,'06A_Варіанти'!K$1,IF(O1376='06A_Варіанти'!L1367,'06A_Варіанти'!L$1,IF(O1376='06A_Варіанти'!M1367,'06A_Варіанти'!M$1,IF(O1376='06A_Варіанти'!N1367,'06A_Варіанти'!N$1,IF(O1376='06A_Варіанти'!O1367,'06A_Варіанти'!O$1,IF(O1376='06A_Варіанти'!P1367,'06A_Варіанти'!P$1,IF(O1376='06A_Варіанти'!Q1367,'06A_Варіанти'!Q$1,IF(O1376='06A_Варіанти'!R1367,'06A_Варіанти'!R$1,"НЕМАЄ МАРШРУТУ"))))))))))))))</f>
        <v>DIRECT</v>
      </c>
      <c r="G1376" s="2" t="str">
        <f t="shared" si="147"/>
        <v>БЕЗ ЗМІН</v>
      </c>
      <c r="H1376" s="2">
        <f>IF(G1376="НЕМАЄ МАРШРУТУ",0,O1376-'06A_Варіанти'!T1367)</f>
        <v>0</v>
      </c>
      <c r="I1376" s="2">
        <f>IFERROR(INDEX('04_Потоки'!$E:$E,MATCH(A1376,'04_Потоки'!$A:$A,0)),0)</f>
        <v>1.990879478827362</v>
      </c>
      <c r="J1376" s="2">
        <f t="shared" si="148"/>
        <v>1</v>
      </c>
      <c r="K1376" s="2">
        <f>IF(C1376="РЦК макси",0,2*'06A_Варіанти'!T1367*J1376)</f>
        <v>540.6</v>
      </c>
      <c r="L1376" s="2">
        <f t="shared" si="149"/>
        <v>540.6</v>
      </c>
      <c r="M1376" s="2">
        <f t="shared" si="150"/>
        <v>0</v>
      </c>
      <c r="N1376" s="9">
        <f t="shared" si="151"/>
        <v>0</v>
      </c>
      <c r="O1376" s="2">
        <f>MIN(IF('07A_Конструктор'!$D$5="Так",'06A_Варіанти'!E1367,1E+99),IF('07A_Конструктор'!$D$6="Так",'06A_Варіанти'!F1367,1E+99),IF('07A_Конструктор'!$D$7="Так",'06A_Варіанти'!G1367,1E+99),IF('07A_Конструктор'!$D$8="Так",'06A_Варіанти'!H1367,1E+99),IF('07A_Конструктор'!$D$9="Так",'06A_Варіанти'!I1367,1E+99),IF('07A_Конструктор'!$D$10="Так",'06A_Варіанти'!J1367,1E+99),IF('07A_Конструктор'!$D$11="Так",'06A_Варіанти'!K1367,1E+99),IF('07A_Конструктор'!$D$12="Так",'06A_Варіанти'!L1367,1E+99),IF('07A_Конструктор'!$D$13="Так",'06A_Варіанти'!M1367,1E+99),IF('07A_Конструктор'!$D$14="Так",'06A_Варіанти'!N1367,1E+99),IF('07A_Конструктор'!$D$15="Так",'06A_Варіанти'!O1367,1E+99),IF('07A_Конструктор'!$D$16="Так",'06A_Варіанти'!P1367,1E+99),IF('07A_Конструктор'!$D$17="Так",'06A_Варіанти'!Q1367,1E+99),IF('06A_Варіанти'!R1367="",1E+99,'06A_Варіанти'!R1367))</f>
        <v>270.3</v>
      </c>
      <c r="P1376" s="2" t="str">
        <f t="shared" si="152"/>
        <v>5 т</v>
      </c>
      <c r="Q1376" s="2">
        <f t="shared" si="153"/>
        <v>14</v>
      </c>
      <c r="R1376" s="2">
        <f>IF(OR(C1376="РЦК макси",C1376="РЦЧ SKU"),"SKU-потік",IFERROR(VLOOKUP(D1376,'02_РЦ'!$A$3:$I$7,5,FALSE),0))</f>
        <v>700</v>
      </c>
      <c r="S1376" s="2" t="str">
        <f>IF(OR(C1376="РЦК макси",C1376="РЦЧ SKU"),"Не рахується в ліміт",IFERROR(VLOOKUP(D1376,'02_РЦ'!$A$3:$I$7,9,FALSE),"Немає РЦ"))</f>
        <v>В межах</v>
      </c>
    </row>
    <row r="1377" spans="1:19">
      <c r="A1377" s="2" t="str">
        <f>'06A_Варіанти'!A1368</f>
        <v>BASE_651</v>
      </c>
      <c r="B1377" s="2" t="str">
        <f>'06A_Варіанти'!B1368</f>
        <v>TT_651</v>
      </c>
      <c r="C1377" s="2" t="str">
        <f>'06A_Варіанти'!D1368</f>
        <v>Основний</v>
      </c>
      <c r="D1377" s="2" t="str">
        <f>'06A_Варіанти'!C1368</f>
        <v>РЦЛ</v>
      </c>
      <c r="E1377" s="2" t="str">
        <f>'06A_Варіанти'!S1368</f>
        <v>DIRECT</v>
      </c>
      <c r="F1377" s="2" t="str">
        <f>IF(O1377='06A_Варіанти'!E1368,'06A_Варіанти'!E$1,IF(O1377='06A_Варіанти'!F1368,'06A_Варіанти'!F$1,IF(O1377='06A_Варіанти'!G1368,'06A_Варіанти'!G$1,IF(O1377='06A_Варіанти'!H1368,'06A_Варіанти'!H$1,IF(O1377='06A_Варіанти'!I1368,'06A_Варіанти'!I$1,IF(O1377='06A_Варіанти'!J1368,'06A_Варіанти'!J$1,IF(O1377='06A_Варіанти'!K1368,'06A_Варіанти'!K$1,IF(O1377='06A_Варіанти'!L1368,'06A_Варіанти'!L$1,IF(O1377='06A_Варіанти'!M1368,'06A_Варіанти'!M$1,IF(O1377='06A_Варіанти'!N1368,'06A_Варіанти'!N$1,IF(O1377='06A_Варіанти'!O1368,'06A_Варіанти'!O$1,IF(O1377='06A_Варіанти'!P1368,'06A_Варіанти'!P$1,IF(O1377='06A_Варіанти'!Q1368,'06A_Варіанти'!Q$1,IF(O1377='06A_Варіанти'!R1368,'06A_Варіанти'!R$1,"НЕМАЄ МАРШРУТУ"))))))))))))))</f>
        <v>DIRECT</v>
      </c>
      <c r="G1377" s="2" t="str">
        <f t="shared" si="147"/>
        <v>БЕЗ ЗМІН</v>
      </c>
      <c r="H1377" s="2">
        <f>IF(G1377="НЕМАЄ МАРШРУТУ",0,O1377-'06A_Варіанти'!T1368)</f>
        <v>0</v>
      </c>
      <c r="I1377" s="2">
        <f>IFERROR(INDEX('04_Потоки'!$E:$E,MATCH(A1377,'04_Потоки'!$A:$A,0)),0)</f>
        <v>1.990879478827362</v>
      </c>
      <c r="J1377" s="2">
        <f t="shared" si="148"/>
        <v>1</v>
      </c>
      <c r="K1377" s="2">
        <f>IF(C1377="РЦК макси",0,2*'06A_Варіанти'!T1368*J1377)</f>
        <v>853.8</v>
      </c>
      <c r="L1377" s="2">
        <f t="shared" si="149"/>
        <v>853.8</v>
      </c>
      <c r="M1377" s="2">
        <f t="shared" si="150"/>
        <v>0</v>
      </c>
      <c r="N1377" s="9">
        <f t="shared" si="151"/>
        <v>0</v>
      </c>
      <c r="O1377" s="2">
        <f>MIN(IF('07A_Конструктор'!$D$5="Так",'06A_Варіанти'!E1368,1E+99),IF('07A_Конструктор'!$D$6="Так",'06A_Варіанти'!F1368,1E+99),IF('07A_Конструктор'!$D$7="Так",'06A_Варіанти'!G1368,1E+99),IF('07A_Конструктор'!$D$8="Так",'06A_Варіанти'!H1368,1E+99),IF('07A_Конструктор'!$D$9="Так",'06A_Варіанти'!I1368,1E+99),IF('07A_Конструктор'!$D$10="Так",'06A_Варіанти'!J1368,1E+99),IF('07A_Конструктор'!$D$11="Так",'06A_Варіанти'!K1368,1E+99),IF('07A_Конструктор'!$D$12="Так",'06A_Варіанти'!L1368,1E+99),IF('07A_Конструктор'!$D$13="Так",'06A_Варіанти'!M1368,1E+99),IF('07A_Конструктор'!$D$14="Так",'06A_Варіанти'!N1368,1E+99),IF('07A_Конструктор'!$D$15="Так",'06A_Варіанти'!O1368,1E+99),IF('07A_Конструктор'!$D$16="Так",'06A_Варіанти'!P1368,1E+99),IF('07A_Конструктор'!$D$17="Так",'06A_Варіанти'!Q1368,1E+99),IF('06A_Варіанти'!R1368="",1E+99,'06A_Варіанти'!R1368))</f>
        <v>426.9</v>
      </c>
      <c r="P1377" s="2" t="str">
        <f t="shared" si="152"/>
        <v>5 т</v>
      </c>
      <c r="Q1377" s="2">
        <f t="shared" si="153"/>
        <v>14</v>
      </c>
      <c r="R1377" s="2">
        <f>IF(OR(C1377="РЦК макси",C1377="РЦЧ SKU"),"SKU-потік",IFERROR(VLOOKUP(D1377,'02_РЦ'!$A$3:$I$7,5,FALSE),0))</f>
        <v>700</v>
      </c>
      <c r="S1377" s="2" t="str">
        <f>IF(OR(C1377="РЦК макси",C1377="РЦЧ SKU"),"Не рахується в ліміт",IFERROR(VLOOKUP(D1377,'02_РЦ'!$A$3:$I$7,9,FALSE),"Немає РЦ"))</f>
        <v>В межах</v>
      </c>
    </row>
    <row r="1378" spans="1:19">
      <c r="A1378" s="2" t="str">
        <f>'06A_Варіанти'!A1369</f>
        <v>BASE_659</v>
      </c>
      <c r="B1378" s="2" t="str">
        <f>'06A_Варіанти'!B1369</f>
        <v>TT_659</v>
      </c>
      <c r="C1378" s="2" t="str">
        <f>'06A_Варіанти'!D1369</f>
        <v>Основний</v>
      </c>
      <c r="D1378" s="2" t="str">
        <f>'06A_Варіанти'!C1369</f>
        <v>РЦЛ</v>
      </c>
      <c r="E1378" s="2" t="str">
        <f>'06A_Варіанти'!S1369</f>
        <v>DIRECT</v>
      </c>
      <c r="F1378" s="2" t="str">
        <f>IF(O1378='06A_Варіанти'!E1369,'06A_Варіанти'!E$1,IF(O1378='06A_Варіанти'!F1369,'06A_Варіанти'!F$1,IF(O1378='06A_Варіанти'!G1369,'06A_Варіанти'!G$1,IF(O1378='06A_Варіанти'!H1369,'06A_Варіанти'!H$1,IF(O1378='06A_Варіанти'!I1369,'06A_Варіанти'!I$1,IF(O1378='06A_Варіанти'!J1369,'06A_Варіанти'!J$1,IF(O1378='06A_Варіанти'!K1369,'06A_Варіанти'!K$1,IF(O1378='06A_Варіанти'!L1369,'06A_Варіанти'!L$1,IF(O1378='06A_Варіанти'!M1369,'06A_Варіанти'!M$1,IF(O1378='06A_Варіанти'!N1369,'06A_Варіанти'!N$1,IF(O1378='06A_Варіанти'!O1369,'06A_Варіанти'!O$1,IF(O1378='06A_Варіанти'!P1369,'06A_Варіанти'!P$1,IF(O1378='06A_Варіанти'!Q1369,'06A_Варіанти'!Q$1,IF(O1378='06A_Варіанти'!R1369,'06A_Варіанти'!R$1,"НЕМАЄ МАРШРУТУ"))))))))))))))</f>
        <v>DIRECT</v>
      </c>
      <c r="G1378" s="2" t="str">
        <f t="shared" si="147"/>
        <v>БЕЗ ЗМІН</v>
      </c>
      <c r="H1378" s="2">
        <f>IF(G1378="НЕМАЄ МАРШРУТУ",0,O1378-'06A_Варіанти'!T1369)</f>
        <v>0</v>
      </c>
      <c r="I1378" s="2">
        <f>IFERROR(INDEX('04_Потоки'!$E:$E,MATCH(A1378,'04_Потоки'!$A:$A,0)),0)</f>
        <v>1.990879478827362</v>
      </c>
      <c r="J1378" s="2">
        <f t="shared" si="148"/>
        <v>1</v>
      </c>
      <c r="K1378" s="2">
        <f>IF(C1378="РЦК макси",0,2*'06A_Варіанти'!T1369*J1378)</f>
        <v>347.2</v>
      </c>
      <c r="L1378" s="2">
        <f t="shared" si="149"/>
        <v>347.2</v>
      </c>
      <c r="M1378" s="2">
        <f t="shared" si="150"/>
        <v>0</v>
      </c>
      <c r="N1378" s="9">
        <f t="shared" si="151"/>
        <v>0</v>
      </c>
      <c r="O1378" s="2">
        <f>MIN(IF('07A_Конструктор'!$D$5="Так",'06A_Варіанти'!E1369,1E+99),IF('07A_Конструктор'!$D$6="Так",'06A_Варіанти'!F1369,1E+99),IF('07A_Конструктор'!$D$7="Так",'06A_Варіанти'!G1369,1E+99),IF('07A_Конструктор'!$D$8="Так",'06A_Варіанти'!H1369,1E+99),IF('07A_Конструктор'!$D$9="Так",'06A_Варіанти'!I1369,1E+99),IF('07A_Конструктор'!$D$10="Так",'06A_Варіанти'!J1369,1E+99),IF('07A_Конструктор'!$D$11="Так",'06A_Варіанти'!K1369,1E+99),IF('07A_Конструктор'!$D$12="Так",'06A_Варіанти'!L1369,1E+99),IF('07A_Конструктор'!$D$13="Так",'06A_Варіанти'!M1369,1E+99),IF('07A_Конструктор'!$D$14="Так",'06A_Варіанти'!N1369,1E+99),IF('07A_Конструктор'!$D$15="Так",'06A_Варіанти'!O1369,1E+99),IF('07A_Конструктор'!$D$16="Так",'06A_Варіанти'!P1369,1E+99),IF('07A_Конструктор'!$D$17="Так",'06A_Варіанти'!Q1369,1E+99),IF('06A_Варіанти'!R1369="",1E+99,'06A_Варіанти'!R1369))</f>
        <v>173.6</v>
      </c>
      <c r="P1378" s="2" t="str">
        <f t="shared" si="152"/>
        <v>5 т</v>
      </c>
      <c r="Q1378" s="2">
        <f t="shared" si="153"/>
        <v>14</v>
      </c>
      <c r="R1378" s="2">
        <f>IF(OR(C1378="РЦК макси",C1378="РЦЧ SKU"),"SKU-потік",IFERROR(VLOOKUP(D1378,'02_РЦ'!$A$3:$I$7,5,FALSE),0))</f>
        <v>700</v>
      </c>
      <c r="S1378" s="2" t="str">
        <f>IF(OR(C1378="РЦК макси",C1378="РЦЧ SKU"),"Не рахується в ліміт",IFERROR(VLOOKUP(D1378,'02_РЦ'!$A$3:$I$7,9,FALSE),"Немає РЦ"))</f>
        <v>В межах</v>
      </c>
    </row>
    <row r="1379" spans="1:19">
      <c r="A1379" s="2" t="str">
        <f>'06A_Варіанти'!A1370</f>
        <v>BASE_663</v>
      </c>
      <c r="B1379" s="2" t="str">
        <f>'06A_Варіанти'!B1370</f>
        <v>TT_663</v>
      </c>
      <c r="C1379" s="2" t="str">
        <f>'06A_Варіанти'!D1370</f>
        <v>Основний</v>
      </c>
      <c r="D1379" s="2" t="str">
        <f>'06A_Варіанти'!C1370</f>
        <v>РЦЛ</v>
      </c>
      <c r="E1379" s="2" t="str">
        <f>'06A_Варіанти'!S1370</f>
        <v>DIRECT</v>
      </c>
      <c r="F1379" s="2" t="str">
        <f>IF(O1379='06A_Варіанти'!E1370,'06A_Варіанти'!E$1,IF(O1379='06A_Варіанти'!F1370,'06A_Варіанти'!F$1,IF(O1379='06A_Варіанти'!G1370,'06A_Варіанти'!G$1,IF(O1379='06A_Варіанти'!H1370,'06A_Варіанти'!H$1,IF(O1379='06A_Варіанти'!I1370,'06A_Варіанти'!I$1,IF(O1379='06A_Варіанти'!J1370,'06A_Варіанти'!J$1,IF(O1379='06A_Варіанти'!K1370,'06A_Варіанти'!K$1,IF(O1379='06A_Варіанти'!L1370,'06A_Варіанти'!L$1,IF(O1379='06A_Варіанти'!M1370,'06A_Варіанти'!M$1,IF(O1379='06A_Варіанти'!N1370,'06A_Варіанти'!N$1,IF(O1379='06A_Варіанти'!O1370,'06A_Варіанти'!O$1,IF(O1379='06A_Варіанти'!P1370,'06A_Варіанти'!P$1,IF(O1379='06A_Варіанти'!Q1370,'06A_Варіанти'!Q$1,IF(O1379='06A_Варіанти'!R1370,'06A_Варіанти'!R$1,"НЕМАЄ МАРШРУТУ"))))))))))))))</f>
        <v>DIRECT</v>
      </c>
      <c r="G1379" s="2" t="str">
        <f t="shared" si="147"/>
        <v>БЕЗ ЗМІН</v>
      </c>
      <c r="H1379" s="2">
        <f>IF(G1379="НЕМАЄ МАРШРУТУ",0,O1379-'06A_Варіанти'!T1370)</f>
        <v>0</v>
      </c>
      <c r="I1379" s="2">
        <f>IFERROR(INDEX('04_Потоки'!$E:$E,MATCH(A1379,'04_Потоки'!$A:$A,0)),0)</f>
        <v>1.990879478827362</v>
      </c>
      <c r="J1379" s="2">
        <f t="shared" si="148"/>
        <v>1</v>
      </c>
      <c r="K1379" s="2">
        <f>IF(C1379="РЦК макси",0,2*'06A_Варіанти'!T1370*J1379)</f>
        <v>152.6</v>
      </c>
      <c r="L1379" s="2">
        <f t="shared" si="149"/>
        <v>152.6</v>
      </c>
      <c r="M1379" s="2">
        <f t="shared" si="150"/>
        <v>0</v>
      </c>
      <c r="N1379" s="9">
        <f t="shared" si="151"/>
        <v>0</v>
      </c>
      <c r="O1379" s="2">
        <f>MIN(IF('07A_Конструктор'!$D$5="Так",'06A_Варіанти'!E1370,1E+99),IF('07A_Конструктор'!$D$6="Так",'06A_Варіанти'!F1370,1E+99),IF('07A_Конструктор'!$D$7="Так",'06A_Варіанти'!G1370,1E+99),IF('07A_Конструктор'!$D$8="Так",'06A_Варіанти'!H1370,1E+99),IF('07A_Конструктор'!$D$9="Так",'06A_Варіанти'!I1370,1E+99),IF('07A_Конструктор'!$D$10="Так",'06A_Варіанти'!J1370,1E+99),IF('07A_Конструктор'!$D$11="Так",'06A_Варіанти'!K1370,1E+99),IF('07A_Конструктор'!$D$12="Так",'06A_Варіанти'!L1370,1E+99),IF('07A_Конструктор'!$D$13="Так",'06A_Варіанти'!M1370,1E+99),IF('07A_Конструктор'!$D$14="Так",'06A_Варіанти'!N1370,1E+99),IF('07A_Конструктор'!$D$15="Так",'06A_Варіанти'!O1370,1E+99),IF('07A_Конструктор'!$D$16="Так",'06A_Варіанти'!P1370,1E+99),IF('07A_Конструктор'!$D$17="Так",'06A_Варіанти'!Q1370,1E+99),IF('06A_Варіанти'!R1370="",1E+99,'06A_Варіанти'!R1370))</f>
        <v>76.3</v>
      </c>
      <c r="P1379" s="2" t="str">
        <f t="shared" si="152"/>
        <v>5 т</v>
      </c>
      <c r="Q1379" s="2">
        <f t="shared" si="153"/>
        <v>14</v>
      </c>
      <c r="R1379" s="2">
        <f>IF(OR(C1379="РЦК макси",C1379="РЦЧ SKU"),"SKU-потік",IFERROR(VLOOKUP(D1379,'02_РЦ'!$A$3:$I$7,5,FALSE),0))</f>
        <v>700</v>
      </c>
      <c r="S1379" s="2" t="str">
        <f>IF(OR(C1379="РЦК макси",C1379="РЦЧ SKU"),"Не рахується в ліміт",IFERROR(VLOOKUP(D1379,'02_РЦ'!$A$3:$I$7,9,FALSE),"Немає РЦ"))</f>
        <v>В межах</v>
      </c>
    </row>
    <row r="1380" spans="1:19">
      <c r="A1380" s="2" t="str">
        <f>'06A_Варіанти'!A1371</f>
        <v>BASE_666</v>
      </c>
      <c r="B1380" s="2" t="str">
        <f>'06A_Варіанти'!B1371</f>
        <v>TT_666</v>
      </c>
      <c r="C1380" s="2" t="str">
        <f>'06A_Варіанти'!D1371</f>
        <v>Основний</v>
      </c>
      <c r="D1380" s="2" t="str">
        <f>'06A_Варіанти'!C1371</f>
        <v>РЦЛ</v>
      </c>
      <c r="E1380" s="2" t="str">
        <f>'06A_Варіанти'!S1371</f>
        <v>DIRECT</v>
      </c>
      <c r="F1380" s="2" t="str">
        <f>IF(O1380='06A_Варіанти'!E1371,'06A_Варіанти'!E$1,IF(O1380='06A_Варіанти'!F1371,'06A_Варіанти'!F$1,IF(O1380='06A_Варіанти'!G1371,'06A_Варіанти'!G$1,IF(O1380='06A_Варіанти'!H1371,'06A_Варіанти'!H$1,IF(O1380='06A_Варіанти'!I1371,'06A_Варіанти'!I$1,IF(O1380='06A_Варіанти'!J1371,'06A_Варіанти'!J$1,IF(O1380='06A_Варіанти'!K1371,'06A_Варіанти'!K$1,IF(O1380='06A_Варіанти'!L1371,'06A_Варіанти'!L$1,IF(O1380='06A_Варіанти'!M1371,'06A_Варіанти'!M$1,IF(O1380='06A_Варіанти'!N1371,'06A_Варіанти'!N$1,IF(O1380='06A_Варіанти'!O1371,'06A_Варіанти'!O$1,IF(O1380='06A_Варіанти'!P1371,'06A_Варіанти'!P$1,IF(O1380='06A_Варіанти'!Q1371,'06A_Варіанти'!Q$1,IF(O1380='06A_Варіанти'!R1371,'06A_Варіанти'!R$1,"НЕМАЄ МАРШРУТУ"))))))))))))))</f>
        <v>DIRECT</v>
      </c>
      <c r="G1380" s="2" t="str">
        <f t="shared" si="147"/>
        <v>БЕЗ ЗМІН</v>
      </c>
      <c r="H1380" s="2">
        <f>IF(G1380="НЕМАЄ МАРШРУТУ",0,O1380-'06A_Варіанти'!T1371)</f>
        <v>0</v>
      </c>
      <c r="I1380" s="2">
        <f>IFERROR(INDEX('04_Потоки'!$E:$E,MATCH(A1380,'04_Потоки'!$A:$A,0)),0)</f>
        <v>1.990879478827362</v>
      </c>
      <c r="J1380" s="2">
        <f t="shared" si="148"/>
        <v>1</v>
      </c>
      <c r="K1380" s="2">
        <f>IF(C1380="РЦК макси",0,2*'06A_Варіанти'!T1371*J1380)</f>
        <v>398.4</v>
      </c>
      <c r="L1380" s="2">
        <f t="shared" si="149"/>
        <v>398.4</v>
      </c>
      <c r="M1380" s="2">
        <f t="shared" si="150"/>
        <v>0</v>
      </c>
      <c r="N1380" s="9">
        <f t="shared" si="151"/>
        <v>0</v>
      </c>
      <c r="O1380" s="2">
        <f>MIN(IF('07A_Конструктор'!$D$5="Так",'06A_Варіанти'!E1371,1E+99),IF('07A_Конструктор'!$D$6="Так",'06A_Варіанти'!F1371,1E+99),IF('07A_Конструктор'!$D$7="Так",'06A_Варіанти'!G1371,1E+99),IF('07A_Конструктор'!$D$8="Так",'06A_Варіанти'!H1371,1E+99),IF('07A_Конструктор'!$D$9="Так",'06A_Варіанти'!I1371,1E+99),IF('07A_Конструктор'!$D$10="Так",'06A_Варіанти'!J1371,1E+99),IF('07A_Конструктор'!$D$11="Так",'06A_Варіанти'!K1371,1E+99),IF('07A_Конструктор'!$D$12="Так",'06A_Варіанти'!L1371,1E+99),IF('07A_Конструктор'!$D$13="Так",'06A_Варіанти'!M1371,1E+99),IF('07A_Конструктор'!$D$14="Так",'06A_Варіанти'!N1371,1E+99),IF('07A_Конструктор'!$D$15="Так",'06A_Варіанти'!O1371,1E+99),IF('07A_Конструктор'!$D$16="Так",'06A_Варіанти'!P1371,1E+99),IF('07A_Конструктор'!$D$17="Так",'06A_Варіанти'!Q1371,1E+99),IF('06A_Варіанти'!R1371="",1E+99,'06A_Варіанти'!R1371))</f>
        <v>199.2</v>
      </c>
      <c r="P1380" s="2" t="str">
        <f t="shared" si="152"/>
        <v>5 т</v>
      </c>
      <c r="Q1380" s="2">
        <f t="shared" si="153"/>
        <v>14</v>
      </c>
      <c r="R1380" s="2">
        <f>IF(OR(C1380="РЦК макси",C1380="РЦЧ SKU"),"SKU-потік",IFERROR(VLOOKUP(D1380,'02_РЦ'!$A$3:$I$7,5,FALSE),0))</f>
        <v>700</v>
      </c>
      <c r="S1380" s="2" t="str">
        <f>IF(OR(C1380="РЦК макси",C1380="РЦЧ SKU"),"Не рахується в ліміт",IFERROR(VLOOKUP(D1380,'02_РЦ'!$A$3:$I$7,9,FALSE),"Немає РЦ"))</f>
        <v>В межах</v>
      </c>
    </row>
    <row r="1381" spans="1:19">
      <c r="A1381" s="2" t="str">
        <f>'06A_Варіанти'!A1372</f>
        <v>BASE_678</v>
      </c>
      <c r="B1381" s="2" t="str">
        <f>'06A_Варіанти'!B1372</f>
        <v>TT_678</v>
      </c>
      <c r="C1381" s="2" t="str">
        <f>'06A_Варіанти'!D1372</f>
        <v>Основний</v>
      </c>
      <c r="D1381" s="2" t="str">
        <f>'06A_Варіанти'!C1372</f>
        <v>РЦЛ</v>
      </c>
      <c r="E1381" s="2" t="str">
        <f>'06A_Варіанти'!S1372</f>
        <v>DIRECT</v>
      </c>
      <c r="F1381" s="2" t="str">
        <f>IF(O1381='06A_Варіанти'!E1372,'06A_Варіанти'!E$1,IF(O1381='06A_Варіанти'!F1372,'06A_Варіанти'!F$1,IF(O1381='06A_Варіанти'!G1372,'06A_Варіанти'!G$1,IF(O1381='06A_Варіанти'!H1372,'06A_Варіанти'!H$1,IF(O1381='06A_Варіанти'!I1372,'06A_Варіанти'!I$1,IF(O1381='06A_Варіанти'!J1372,'06A_Варіанти'!J$1,IF(O1381='06A_Варіанти'!K1372,'06A_Варіанти'!K$1,IF(O1381='06A_Варіанти'!L1372,'06A_Варіанти'!L$1,IF(O1381='06A_Варіанти'!M1372,'06A_Варіанти'!M$1,IF(O1381='06A_Варіанти'!N1372,'06A_Варіанти'!N$1,IF(O1381='06A_Варіанти'!O1372,'06A_Варіанти'!O$1,IF(O1381='06A_Варіанти'!P1372,'06A_Варіанти'!P$1,IF(O1381='06A_Варіанти'!Q1372,'06A_Варіанти'!Q$1,IF(O1381='06A_Варіанти'!R1372,'06A_Варіанти'!R$1,"НЕМАЄ МАРШРУТУ"))))))))))))))</f>
        <v>DIRECT</v>
      </c>
      <c r="G1381" s="2" t="str">
        <f t="shared" si="147"/>
        <v>БЕЗ ЗМІН</v>
      </c>
      <c r="H1381" s="2">
        <f>IF(G1381="НЕМАЄ МАРШРУТУ",0,O1381-'06A_Варіанти'!T1372)</f>
        <v>0</v>
      </c>
      <c r="I1381" s="2">
        <f>IFERROR(INDEX('04_Потоки'!$E:$E,MATCH(A1381,'04_Потоки'!$A:$A,0)),0)</f>
        <v>1.990879478827362</v>
      </c>
      <c r="J1381" s="2">
        <f t="shared" si="148"/>
        <v>1</v>
      </c>
      <c r="K1381" s="2">
        <f>IF(C1381="РЦК макси",0,2*'06A_Варіанти'!T1372*J1381)</f>
        <v>294.39999999999998</v>
      </c>
      <c r="L1381" s="2">
        <f t="shared" si="149"/>
        <v>294.39999999999998</v>
      </c>
      <c r="M1381" s="2">
        <f t="shared" si="150"/>
        <v>0</v>
      </c>
      <c r="N1381" s="9">
        <f t="shared" si="151"/>
        <v>0</v>
      </c>
      <c r="O1381" s="2">
        <f>MIN(IF('07A_Конструктор'!$D$5="Так",'06A_Варіанти'!E1372,1E+99),IF('07A_Конструктор'!$D$6="Так",'06A_Варіанти'!F1372,1E+99),IF('07A_Конструктор'!$D$7="Так",'06A_Варіанти'!G1372,1E+99),IF('07A_Конструктор'!$D$8="Так",'06A_Варіанти'!H1372,1E+99),IF('07A_Конструктор'!$D$9="Так",'06A_Варіанти'!I1372,1E+99),IF('07A_Конструктор'!$D$10="Так",'06A_Варіанти'!J1372,1E+99),IF('07A_Конструктор'!$D$11="Так",'06A_Варіанти'!K1372,1E+99),IF('07A_Конструктор'!$D$12="Так",'06A_Варіанти'!L1372,1E+99),IF('07A_Конструктор'!$D$13="Так",'06A_Варіанти'!M1372,1E+99),IF('07A_Конструктор'!$D$14="Так",'06A_Варіанти'!N1372,1E+99),IF('07A_Конструктор'!$D$15="Так",'06A_Варіанти'!O1372,1E+99),IF('07A_Конструктор'!$D$16="Так",'06A_Варіанти'!P1372,1E+99),IF('07A_Конструктор'!$D$17="Так",'06A_Варіанти'!Q1372,1E+99),IF('06A_Варіанти'!R1372="",1E+99,'06A_Варіанти'!R1372))</f>
        <v>147.19999999999999</v>
      </c>
      <c r="P1381" s="2" t="str">
        <f t="shared" si="152"/>
        <v>5 т</v>
      </c>
      <c r="Q1381" s="2">
        <f t="shared" si="153"/>
        <v>14</v>
      </c>
      <c r="R1381" s="2">
        <f>IF(OR(C1381="РЦК макси",C1381="РЦЧ SKU"),"SKU-потік",IFERROR(VLOOKUP(D1381,'02_РЦ'!$A$3:$I$7,5,FALSE),0))</f>
        <v>700</v>
      </c>
      <c r="S1381" s="2" t="str">
        <f>IF(OR(C1381="РЦК макси",C1381="РЦЧ SKU"),"Не рахується в ліміт",IFERROR(VLOOKUP(D1381,'02_РЦ'!$A$3:$I$7,9,FALSE),"Немає РЦ"))</f>
        <v>В межах</v>
      </c>
    </row>
    <row r="1382" spans="1:19">
      <c r="A1382" s="2" t="str">
        <f>'06A_Варіанти'!A1373</f>
        <v>BASE_681</v>
      </c>
      <c r="B1382" s="2" t="str">
        <f>'06A_Варіанти'!B1373</f>
        <v>TT_681</v>
      </c>
      <c r="C1382" s="2" t="str">
        <f>'06A_Варіанти'!D1373</f>
        <v>Основний</v>
      </c>
      <c r="D1382" s="2" t="str">
        <f>'06A_Варіанти'!C1373</f>
        <v>РЦЛ</v>
      </c>
      <c r="E1382" s="2" t="str">
        <f>'06A_Варіанти'!S1373</f>
        <v>DIRECT</v>
      </c>
      <c r="F1382" s="2" t="str">
        <f>IF(O1382='06A_Варіанти'!E1373,'06A_Варіанти'!E$1,IF(O1382='06A_Варіанти'!F1373,'06A_Варіанти'!F$1,IF(O1382='06A_Варіанти'!G1373,'06A_Варіанти'!G$1,IF(O1382='06A_Варіанти'!H1373,'06A_Варіанти'!H$1,IF(O1382='06A_Варіанти'!I1373,'06A_Варіанти'!I$1,IF(O1382='06A_Варіанти'!J1373,'06A_Варіанти'!J$1,IF(O1382='06A_Варіанти'!K1373,'06A_Варіанти'!K$1,IF(O1382='06A_Варіанти'!L1373,'06A_Варіанти'!L$1,IF(O1382='06A_Варіанти'!M1373,'06A_Варіанти'!M$1,IF(O1382='06A_Варіанти'!N1373,'06A_Варіанти'!N$1,IF(O1382='06A_Варіанти'!O1373,'06A_Варіанти'!O$1,IF(O1382='06A_Варіанти'!P1373,'06A_Варіанти'!P$1,IF(O1382='06A_Варіанти'!Q1373,'06A_Варіанти'!Q$1,IF(O1382='06A_Варіанти'!R1373,'06A_Варіанти'!R$1,"НЕМАЄ МАРШРУТУ"))))))))))))))</f>
        <v>DIRECT</v>
      </c>
      <c r="G1382" s="2" t="str">
        <f t="shared" si="147"/>
        <v>БЕЗ ЗМІН</v>
      </c>
      <c r="H1382" s="2">
        <f>IF(G1382="НЕМАЄ МАРШРУТУ",0,O1382-'06A_Варіанти'!T1373)</f>
        <v>0</v>
      </c>
      <c r="I1382" s="2">
        <f>IFERROR(INDEX('04_Потоки'!$E:$E,MATCH(A1382,'04_Потоки'!$A:$A,0)),0)</f>
        <v>1.990879478827362</v>
      </c>
      <c r="J1382" s="2">
        <f t="shared" si="148"/>
        <v>1</v>
      </c>
      <c r="K1382" s="2">
        <f>IF(C1382="РЦК макси",0,2*'06A_Варіанти'!T1373*J1382)</f>
        <v>499.8</v>
      </c>
      <c r="L1382" s="2">
        <f t="shared" si="149"/>
        <v>499.8</v>
      </c>
      <c r="M1382" s="2">
        <f t="shared" si="150"/>
        <v>0</v>
      </c>
      <c r="N1382" s="9">
        <f t="shared" si="151"/>
        <v>0</v>
      </c>
      <c r="O1382" s="2">
        <f>MIN(IF('07A_Конструктор'!$D$5="Так",'06A_Варіанти'!E1373,1E+99),IF('07A_Конструктор'!$D$6="Так",'06A_Варіанти'!F1373,1E+99),IF('07A_Конструктор'!$D$7="Так",'06A_Варіанти'!G1373,1E+99),IF('07A_Конструктор'!$D$8="Так",'06A_Варіанти'!H1373,1E+99),IF('07A_Конструктор'!$D$9="Так",'06A_Варіанти'!I1373,1E+99),IF('07A_Конструктор'!$D$10="Так",'06A_Варіанти'!J1373,1E+99),IF('07A_Конструктор'!$D$11="Так",'06A_Варіанти'!K1373,1E+99),IF('07A_Конструктор'!$D$12="Так",'06A_Варіанти'!L1373,1E+99),IF('07A_Конструктор'!$D$13="Так",'06A_Варіанти'!M1373,1E+99),IF('07A_Конструктор'!$D$14="Так",'06A_Варіанти'!N1373,1E+99),IF('07A_Конструктор'!$D$15="Так",'06A_Варіанти'!O1373,1E+99),IF('07A_Конструктор'!$D$16="Так",'06A_Варіанти'!P1373,1E+99),IF('07A_Конструктор'!$D$17="Так",'06A_Варіанти'!Q1373,1E+99),IF('06A_Варіанти'!R1373="",1E+99,'06A_Варіанти'!R1373))</f>
        <v>249.9</v>
      </c>
      <c r="P1382" s="2" t="str">
        <f t="shared" si="152"/>
        <v>5 т</v>
      </c>
      <c r="Q1382" s="2">
        <f t="shared" si="153"/>
        <v>14</v>
      </c>
      <c r="R1382" s="2">
        <f>IF(OR(C1382="РЦК макси",C1382="РЦЧ SKU"),"SKU-потік",IFERROR(VLOOKUP(D1382,'02_РЦ'!$A$3:$I$7,5,FALSE),0))</f>
        <v>700</v>
      </c>
      <c r="S1382" s="2" t="str">
        <f>IF(OR(C1382="РЦК макси",C1382="РЦЧ SKU"),"Не рахується в ліміт",IFERROR(VLOOKUP(D1382,'02_РЦ'!$A$3:$I$7,9,FALSE),"Немає РЦ"))</f>
        <v>В межах</v>
      </c>
    </row>
    <row r="1383" spans="1:19">
      <c r="A1383" s="2" t="str">
        <f>'06A_Варіанти'!A1374</f>
        <v>BASE_683</v>
      </c>
      <c r="B1383" s="2" t="str">
        <f>'06A_Варіанти'!B1374</f>
        <v>TT_683</v>
      </c>
      <c r="C1383" s="2" t="str">
        <f>'06A_Варіанти'!D1374</f>
        <v>Основний</v>
      </c>
      <c r="D1383" s="2" t="str">
        <f>'06A_Варіанти'!C1374</f>
        <v>РЦЛ</v>
      </c>
      <c r="E1383" s="2" t="str">
        <f>'06A_Варіанти'!S1374</f>
        <v>DIRECT</v>
      </c>
      <c r="F1383" s="2" t="str">
        <f>IF(O1383='06A_Варіанти'!E1374,'06A_Варіанти'!E$1,IF(O1383='06A_Варіанти'!F1374,'06A_Варіанти'!F$1,IF(O1383='06A_Варіанти'!G1374,'06A_Варіанти'!G$1,IF(O1383='06A_Варіанти'!H1374,'06A_Варіанти'!H$1,IF(O1383='06A_Варіанти'!I1374,'06A_Варіанти'!I$1,IF(O1383='06A_Варіанти'!J1374,'06A_Варіанти'!J$1,IF(O1383='06A_Варіанти'!K1374,'06A_Варіанти'!K$1,IF(O1383='06A_Варіанти'!L1374,'06A_Варіанти'!L$1,IF(O1383='06A_Варіанти'!M1374,'06A_Варіанти'!M$1,IF(O1383='06A_Варіанти'!N1374,'06A_Варіанти'!N$1,IF(O1383='06A_Варіанти'!O1374,'06A_Варіанти'!O$1,IF(O1383='06A_Варіанти'!P1374,'06A_Варіанти'!P$1,IF(O1383='06A_Варіанти'!Q1374,'06A_Варіанти'!Q$1,IF(O1383='06A_Варіанти'!R1374,'06A_Варіанти'!R$1,"НЕМАЄ МАРШРУТУ"))))))))))))))</f>
        <v>DIRECT</v>
      </c>
      <c r="G1383" s="2" t="str">
        <f t="shared" si="147"/>
        <v>БЕЗ ЗМІН</v>
      </c>
      <c r="H1383" s="2">
        <f>IF(G1383="НЕМАЄ МАРШРУТУ",0,O1383-'06A_Варіанти'!T1374)</f>
        <v>0</v>
      </c>
      <c r="I1383" s="2">
        <f>IFERROR(INDEX('04_Потоки'!$E:$E,MATCH(A1383,'04_Потоки'!$A:$A,0)),0)</f>
        <v>1.990879478827362</v>
      </c>
      <c r="J1383" s="2">
        <f t="shared" si="148"/>
        <v>1</v>
      </c>
      <c r="K1383" s="2">
        <f>IF(C1383="РЦК макси",0,2*'06A_Варіанти'!T1374*J1383)</f>
        <v>117.2</v>
      </c>
      <c r="L1383" s="2">
        <f t="shared" si="149"/>
        <v>117.2</v>
      </c>
      <c r="M1383" s="2">
        <f t="shared" si="150"/>
        <v>0</v>
      </c>
      <c r="N1383" s="9">
        <f t="shared" si="151"/>
        <v>0</v>
      </c>
      <c r="O1383" s="2">
        <f>MIN(IF('07A_Конструктор'!$D$5="Так",'06A_Варіанти'!E1374,1E+99),IF('07A_Конструктор'!$D$6="Так",'06A_Варіанти'!F1374,1E+99),IF('07A_Конструктор'!$D$7="Так",'06A_Варіанти'!G1374,1E+99),IF('07A_Конструктор'!$D$8="Так",'06A_Варіанти'!H1374,1E+99),IF('07A_Конструктор'!$D$9="Так",'06A_Варіанти'!I1374,1E+99),IF('07A_Конструктор'!$D$10="Так",'06A_Варіанти'!J1374,1E+99),IF('07A_Конструктор'!$D$11="Так",'06A_Варіанти'!K1374,1E+99),IF('07A_Конструктор'!$D$12="Так",'06A_Варіанти'!L1374,1E+99),IF('07A_Конструктор'!$D$13="Так",'06A_Варіанти'!M1374,1E+99),IF('07A_Конструктор'!$D$14="Так",'06A_Варіанти'!N1374,1E+99),IF('07A_Конструктор'!$D$15="Так",'06A_Варіанти'!O1374,1E+99),IF('07A_Конструктор'!$D$16="Так",'06A_Варіанти'!P1374,1E+99),IF('07A_Конструктор'!$D$17="Так",'06A_Варіанти'!Q1374,1E+99),IF('06A_Варіанти'!R1374="",1E+99,'06A_Варіанти'!R1374))</f>
        <v>58.6</v>
      </c>
      <c r="P1383" s="2" t="str">
        <f t="shared" si="152"/>
        <v>5 т</v>
      </c>
      <c r="Q1383" s="2">
        <f t="shared" si="153"/>
        <v>14</v>
      </c>
      <c r="R1383" s="2">
        <f>IF(OR(C1383="РЦК макси",C1383="РЦЧ SKU"),"SKU-потік",IFERROR(VLOOKUP(D1383,'02_РЦ'!$A$3:$I$7,5,FALSE),0))</f>
        <v>700</v>
      </c>
      <c r="S1383" s="2" t="str">
        <f>IF(OR(C1383="РЦК макси",C1383="РЦЧ SKU"),"Не рахується в ліміт",IFERROR(VLOOKUP(D1383,'02_РЦ'!$A$3:$I$7,9,FALSE),"Немає РЦ"))</f>
        <v>В межах</v>
      </c>
    </row>
    <row r="1384" spans="1:19">
      <c r="A1384" s="2" t="str">
        <f>'06A_Варіанти'!A1375</f>
        <v>BASE_667</v>
      </c>
      <c r="B1384" s="2" t="str">
        <f>'06A_Варіанти'!B1375</f>
        <v>TT_667</v>
      </c>
      <c r="C1384" s="2" t="str">
        <f>'06A_Варіанти'!D1375</f>
        <v>Основний</v>
      </c>
      <c r="D1384" s="2" t="str">
        <f>'06A_Варіанти'!C1375</f>
        <v>РЦЛ</v>
      </c>
      <c r="E1384" s="2" t="str">
        <f>'06A_Варіанти'!S1375</f>
        <v>DIRECT</v>
      </c>
      <c r="F1384" s="2" t="str">
        <f>IF(O1384='06A_Варіанти'!E1375,'06A_Варіанти'!E$1,IF(O1384='06A_Варіанти'!F1375,'06A_Варіанти'!F$1,IF(O1384='06A_Варіанти'!G1375,'06A_Варіанти'!G$1,IF(O1384='06A_Варіанти'!H1375,'06A_Варіанти'!H$1,IF(O1384='06A_Варіанти'!I1375,'06A_Варіанти'!I$1,IF(O1384='06A_Варіанти'!J1375,'06A_Варіанти'!J$1,IF(O1384='06A_Варіанти'!K1375,'06A_Варіанти'!K$1,IF(O1384='06A_Варіанти'!L1375,'06A_Варіанти'!L$1,IF(O1384='06A_Варіанти'!M1375,'06A_Варіанти'!M$1,IF(O1384='06A_Варіанти'!N1375,'06A_Варіанти'!N$1,IF(O1384='06A_Варіанти'!O1375,'06A_Варіанти'!O$1,IF(O1384='06A_Варіанти'!P1375,'06A_Варіанти'!P$1,IF(O1384='06A_Варіанти'!Q1375,'06A_Варіанти'!Q$1,IF(O1384='06A_Варіанти'!R1375,'06A_Варіанти'!R$1,"НЕМАЄ МАРШРУТУ"))))))))))))))</f>
        <v>DIRECT</v>
      </c>
      <c r="G1384" s="2" t="str">
        <f t="shared" si="147"/>
        <v>БЕЗ ЗМІН</v>
      </c>
      <c r="H1384" s="2">
        <f>IF(G1384="НЕМАЄ МАРШРУТУ",0,O1384-'06A_Варіанти'!T1375)</f>
        <v>0</v>
      </c>
      <c r="I1384" s="2">
        <f>IFERROR(INDEX('04_Потоки'!$E:$E,MATCH(A1384,'04_Потоки'!$A:$A,0)),0)</f>
        <v>1.990879478827362</v>
      </c>
      <c r="J1384" s="2">
        <f t="shared" si="148"/>
        <v>1</v>
      </c>
      <c r="K1384" s="2">
        <f>IF(C1384="РЦК макси",0,2*'06A_Варіанти'!T1375*J1384)</f>
        <v>542</v>
      </c>
      <c r="L1384" s="2">
        <f t="shared" si="149"/>
        <v>542</v>
      </c>
      <c r="M1384" s="2">
        <f t="shared" si="150"/>
        <v>0</v>
      </c>
      <c r="N1384" s="9">
        <f t="shared" si="151"/>
        <v>0</v>
      </c>
      <c r="O1384" s="2">
        <f>MIN(IF('07A_Конструктор'!$D$5="Так",'06A_Варіанти'!E1375,1E+99),IF('07A_Конструктор'!$D$6="Так",'06A_Варіанти'!F1375,1E+99),IF('07A_Конструктор'!$D$7="Так",'06A_Варіанти'!G1375,1E+99),IF('07A_Конструктор'!$D$8="Так",'06A_Варіанти'!H1375,1E+99),IF('07A_Конструктор'!$D$9="Так",'06A_Варіанти'!I1375,1E+99),IF('07A_Конструктор'!$D$10="Так",'06A_Варіанти'!J1375,1E+99),IF('07A_Конструктор'!$D$11="Так",'06A_Варіанти'!K1375,1E+99),IF('07A_Конструктор'!$D$12="Так",'06A_Варіанти'!L1375,1E+99),IF('07A_Конструктор'!$D$13="Так",'06A_Варіанти'!M1375,1E+99),IF('07A_Конструктор'!$D$14="Так",'06A_Варіанти'!N1375,1E+99),IF('07A_Конструктор'!$D$15="Так",'06A_Варіанти'!O1375,1E+99),IF('07A_Конструктор'!$D$16="Так",'06A_Варіанти'!P1375,1E+99),IF('07A_Конструктор'!$D$17="Так",'06A_Варіанти'!Q1375,1E+99),IF('06A_Варіанти'!R1375="",1E+99,'06A_Варіанти'!R1375))</f>
        <v>271</v>
      </c>
      <c r="P1384" s="2" t="str">
        <f t="shared" si="152"/>
        <v>5 т</v>
      </c>
      <c r="Q1384" s="2">
        <f t="shared" si="153"/>
        <v>14</v>
      </c>
      <c r="R1384" s="2">
        <f>IF(OR(C1384="РЦК макси",C1384="РЦЧ SKU"),"SKU-потік",IFERROR(VLOOKUP(D1384,'02_РЦ'!$A$3:$I$7,5,FALSE),0))</f>
        <v>700</v>
      </c>
      <c r="S1384" s="2" t="str">
        <f>IF(OR(C1384="РЦК макси",C1384="РЦЧ SKU"),"Не рахується в ліміт",IFERROR(VLOOKUP(D1384,'02_РЦ'!$A$3:$I$7,9,FALSE),"Немає РЦ"))</f>
        <v>В межах</v>
      </c>
    </row>
    <row r="1385" spans="1:19">
      <c r="A1385" s="2" t="str">
        <f>'06A_Варіанти'!A1376</f>
        <v>BASE_13</v>
      </c>
      <c r="B1385" s="2" t="str">
        <f>'06A_Варіанти'!B1376</f>
        <v>TT_13</v>
      </c>
      <c r="C1385" s="2" t="str">
        <f>'06A_Варіанти'!D1376</f>
        <v>Основний</v>
      </c>
      <c r="D1385" s="2" t="str">
        <f>'06A_Варіанти'!C1376</f>
        <v>РЦЛ</v>
      </c>
      <c r="E1385" s="2" t="str">
        <f>'06A_Варіанти'!S1376</f>
        <v>DIRECT</v>
      </c>
      <c r="F1385" s="2" t="str">
        <f>IF(O1385='06A_Варіанти'!E1376,'06A_Варіанти'!E$1,IF(O1385='06A_Варіанти'!F1376,'06A_Варіанти'!F$1,IF(O1385='06A_Варіанти'!G1376,'06A_Варіанти'!G$1,IF(O1385='06A_Варіанти'!H1376,'06A_Варіанти'!H$1,IF(O1385='06A_Варіанти'!I1376,'06A_Варіанти'!I$1,IF(O1385='06A_Варіанти'!J1376,'06A_Варіанти'!J$1,IF(O1385='06A_Варіанти'!K1376,'06A_Варіанти'!K$1,IF(O1385='06A_Варіанти'!L1376,'06A_Варіанти'!L$1,IF(O1385='06A_Варіанти'!M1376,'06A_Варіанти'!M$1,IF(O1385='06A_Варіанти'!N1376,'06A_Варіанти'!N$1,IF(O1385='06A_Варіанти'!O1376,'06A_Варіанти'!O$1,IF(O1385='06A_Варіанти'!P1376,'06A_Варіанти'!P$1,IF(O1385='06A_Варіанти'!Q1376,'06A_Варіанти'!Q$1,IF(O1385='06A_Варіанти'!R1376,'06A_Варіанти'!R$1,"НЕМАЄ МАРШРУТУ"))))))))))))))</f>
        <v>DIRECT</v>
      </c>
      <c r="G1385" s="2" t="str">
        <f t="shared" si="147"/>
        <v>БЕЗ ЗМІН</v>
      </c>
      <c r="H1385" s="2">
        <f>IF(G1385="НЕМАЄ МАРШРУТУ",0,O1385-'06A_Варіанти'!T1376)</f>
        <v>0</v>
      </c>
      <c r="I1385" s="2">
        <f>IFERROR(INDEX('04_Потоки'!$E:$E,MATCH(A1385,'04_Потоки'!$A:$A,0)),0)</f>
        <v>1.990879478827362</v>
      </c>
      <c r="J1385" s="2">
        <f t="shared" si="148"/>
        <v>1</v>
      </c>
      <c r="K1385" s="2">
        <f>IF(C1385="РЦК макси",0,2*'06A_Варіанти'!T1376*J1385)</f>
        <v>453.6</v>
      </c>
      <c r="L1385" s="2">
        <f t="shared" si="149"/>
        <v>453.6</v>
      </c>
      <c r="M1385" s="2">
        <f t="shared" si="150"/>
        <v>0</v>
      </c>
      <c r="N1385" s="9">
        <f t="shared" si="151"/>
        <v>0</v>
      </c>
      <c r="O1385" s="2">
        <f>MIN(IF('07A_Конструктор'!$D$5="Так",'06A_Варіанти'!E1376,1E+99),IF('07A_Конструктор'!$D$6="Так",'06A_Варіанти'!F1376,1E+99),IF('07A_Конструктор'!$D$7="Так",'06A_Варіанти'!G1376,1E+99),IF('07A_Конструктор'!$D$8="Так",'06A_Варіанти'!H1376,1E+99),IF('07A_Конструктор'!$D$9="Так",'06A_Варіанти'!I1376,1E+99),IF('07A_Конструктор'!$D$10="Так",'06A_Варіанти'!J1376,1E+99),IF('07A_Конструктор'!$D$11="Так",'06A_Варіанти'!K1376,1E+99),IF('07A_Конструктор'!$D$12="Так",'06A_Варіанти'!L1376,1E+99),IF('07A_Конструктор'!$D$13="Так",'06A_Варіанти'!M1376,1E+99),IF('07A_Конструктор'!$D$14="Так",'06A_Варіанти'!N1376,1E+99),IF('07A_Конструктор'!$D$15="Так",'06A_Варіанти'!O1376,1E+99),IF('07A_Конструктор'!$D$16="Так",'06A_Варіанти'!P1376,1E+99),IF('07A_Конструктор'!$D$17="Так",'06A_Варіанти'!Q1376,1E+99),IF('06A_Варіанти'!R1376="",1E+99,'06A_Варіанти'!R1376))</f>
        <v>226.8</v>
      </c>
      <c r="P1385" s="2" t="str">
        <f t="shared" si="152"/>
        <v>5 т</v>
      </c>
      <c r="Q1385" s="2">
        <f t="shared" si="153"/>
        <v>14</v>
      </c>
      <c r="R1385" s="2">
        <f>IF(OR(C1385="РЦК макси",C1385="РЦЧ SKU"),"SKU-потік",IFERROR(VLOOKUP(D1385,'02_РЦ'!$A$3:$I$7,5,FALSE),0))</f>
        <v>700</v>
      </c>
      <c r="S1385" s="2" t="str">
        <f>IF(OR(C1385="РЦК макси",C1385="РЦЧ SKU"),"Не рахується в ліміт",IFERROR(VLOOKUP(D1385,'02_РЦ'!$A$3:$I$7,9,FALSE),"Немає РЦ"))</f>
        <v>В межах</v>
      </c>
    </row>
    <row r="1386" spans="1:19">
      <c r="A1386" s="2" t="str">
        <f>'06A_Варіанти'!A1377</f>
        <v>BASE_682</v>
      </c>
      <c r="B1386" s="2" t="str">
        <f>'06A_Варіанти'!B1377</f>
        <v>TT_682</v>
      </c>
      <c r="C1386" s="2" t="str">
        <f>'06A_Варіанти'!D1377</f>
        <v>Основний</v>
      </c>
      <c r="D1386" s="2" t="str">
        <f>'06A_Варіанти'!C1377</f>
        <v>РЦЛ</v>
      </c>
      <c r="E1386" s="2" t="str">
        <f>'06A_Варіанти'!S1377</f>
        <v>DIRECT</v>
      </c>
      <c r="F1386" s="2" t="str">
        <f>IF(O1386='06A_Варіанти'!E1377,'06A_Варіанти'!E$1,IF(O1386='06A_Варіанти'!F1377,'06A_Варіанти'!F$1,IF(O1386='06A_Варіанти'!G1377,'06A_Варіанти'!G$1,IF(O1386='06A_Варіанти'!H1377,'06A_Варіанти'!H$1,IF(O1386='06A_Варіанти'!I1377,'06A_Варіанти'!I$1,IF(O1386='06A_Варіанти'!J1377,'06A_Варіанти'!J$1,IF(O1386='06A_Варіанти'!K1377,'06A_Варіанти'!K$1,IF(O1386='06A_Варіанти'!L1377,'06A_Варіанти'!L$1,IF(O1386='06A_Варіанти'!M1377,'06A_Варіанти'!M$1,IF(O1386='06A_Варіанти'!N1377,'06A_Варіанти'!N$1,IF(O1386='06A_Варіанти'!O1377,'06A_Варіанти'!O$1,IF(O1386='06A_Варіанти'!P1377,'06A_Варіанти'!P$1,IF(O1386='06A_Варіанти'!Q1377,'06A_Варіанти'!Q$1,IF(O1386='06A_Варіанти'!R1377,'06A_Варіанти'!R$1,"НЕМАЄ МАРШРУТУ"))))))))))))))</f>
        <v>DIRECT</v>
      </c>
      <c r="G1386" s="2" t="str">
        <f t="shared" si="147"/>
        <v>БЕЗ ЗМІН</v>
      </c>
      <c r="H1386" s="2">
        <f>IF(G1386="НЕМАЄ МАРШРУТУ",0,O1386-'06A_Варіанти'!T1377)</f>
        <v>0</v>
      </c>
      <c r="I1386" s="2">
        <f>IFERROR(INDEX('04_Потоки'!$E:$E,MATCH(A1386,'04_Потоки'!$A:$A,0)),0)</f>
        <v>1.990879478827362</v>
      </c>
      <c r="J1386" s="2">
        <f t="shared" si="148"/>
        <v>1</v>
      </c>
      <c r="K1386" s="2">
        <f>IF(C1386="РЦК макси",0,2*'06A_Варіанти'!T1377*J1386)</f>
        <v>340.6</v>
      </c>
      <c r="L1386" s="2">
        <f t="shared" si="149"/>
        <v>340.6</v>
      </c>
      <c r="M1386" s="2">
        <f t="shared" si="150"/>
        <v>0</v>
      </c>
      <c r="N1386" s="9">
        <f t="shared" si="151"/>
        <v>0</v>
      </c>
      <c r="O1386" s="2">
        <f>MIN(IF('07A_Конструктор'!$D$5="Так",'06A_Варіанти'!E1377,1E+99),IF('07A_Конструктор'!$D$6="Так",'06A_Варіанти'!F1377,1E+99),IF('07A_Конструктор'!$D$7="Так",'06A_Варіанти'!G1377,1E+99),IF('07A_Конструктор'!$D$8="Так",'06A_Варіанти'!H1377,1E+99),IF('07A_Конструктор'!$D$9="Так",'06A_Варіанти'!I1377,1E+99),IF('07A_Конструктор'!$D$10="Так",'06A_Варіанти'!J1377,1E+99),IF('07A_Конструктор'!$D$11="Так",'06A_Варіанти'!K1377,1E+99),IF('07A_Конструктор'!$D$12="Так",'06A_Варіанти'!L1377,1E+99),IF('07A_Конструктор'!$D$13="Так",'06A_Варіанти'!M1377,1E+99),IF('07A_Конструктор'!$D$14="Так",'06A_Варіанти'!N1377,1E+99),IF('07A_Конструктор'!$D$15="Так",'06A_Варіанти'!O1377,1E+99),IF('07A_Конструктор'!$D$16="Так",'06A_Варіанти'!P1377,1E+99),IF('07A_Конструктор'!$D$17="Так",'06A_Варіанти'!Q1377,1E+99),IF('06A_Варіанти'!R1377="",1E+99,'06A_Варіанти'!R1377))</f>
        <v>170.3</v>
      </c>
      <c r="P1386" s="2" t="str">
        <f t="shared" si="152"/>
        <v>5 т</v>
      </c>
      <c r="Q1386" s="2">
        <f t="shared" si="153"/>
        <v>14</v>
      </c>
      <c r="R1386" s="2">
        <f>IF(OR(C1386="РЦК макси",C1386="РЦЧ SKU"),"SKU-потік",IFERROR(VLOOKUP(D1386,'02_РЦ'!$A$3:$I$7,5,FALSE),0))</f>
        <v>700</v>
      </c>
      <c r="S1386" s="2" t="str">
        <f>IF(OR(C1386="РЦК макси",C1386="РЦЧ SKU"),"Не рахується в ліміт",IFERROR(VLOOKUP(D1386,'02_РЦ'!$A$3:$I$7,9,FALSE),"Немає РЦ"))</f>
        <v>В межах</v>
      </c>
    </row>
    <row r="1387" spans="1:19">
      <c r="A1387" s="2" t="str">
        <f>'06A_Варіанти'!A1378</f>
        <v>BASE_688</v>
      </c>
      <c r="B1387" s="2" t="str">
        <f>'06A_Варіанти'!B1378</f>
        <v>TT_688</v>
      </c>
      <c r="C1387" s="2" t="str">
        <f>'06A_Варіанти'!D1378</f>
        <v>Основний</v>
      </c>
      <c r="D1387" s="2" t="str">
        <f>'06A_Варіанти'!C1378</f>
        <v>РЦЛ</v>
      </c>
      <c r="E1387" s="2" t="str">
        <f>'06A_Варіанти'!S1378</f>
        <v>DIRECT</v>
      </c>
      <c r="F1387" s="2" t="str">
        <f>IF(O1387='06A_Варіанти'!E1378,'06A_Варіанти'!E$1,IF(O1387='06A_Варіанти'!F1378,'06A_Варіанти'!F$1,IF(O1387='06A_Варіанти'!G1378,'06A_Варіанти'!G$1,IF(O1387='06A_Варіанти'!H1378,'06A_Варіанти'!H$1,IF(O1387='06A_Варіанти'!I1378,'06A_Варіанти'!I$1,IF(O1387='06A_Варіанти'!J1378,'06A_Варіанти'!J$1,IF(O1387='06A_Варіанти'!K1378,'06A_Варіанти'!K$1,IF(O1387='06A_Варіанти'!L1378,'06A_Варіанти'!L$1,IF(O1387='06A_Варіанти'!M1378,'06A_Варіанти'!M$1,IF(O1387='06A_Варіанти'!N1378,'06A_Варіанти'!N$1,IF(O1387='06A_Варіанти'!O1378,'06A_Варіанти'!O$1,IF(O1387='06A_Варіанти'!P1378,'06A_Варіанти'!P$1,IF(O1387='06A_Варіанти'!Q1378,'06A_Варіанти'!Q$1,IF(O1387='06A_Варіанти'!R1378,'06A_Варіанти'!R$1,"НЕМАЄ МАРШРУТУ"))))))))))))))</f>
        <v>DIRECT</v>
      </c>
      <c r="G1387" s="2" t="str">
        <f t="shared" si="147"/>
        <v>БЕЗ ЗМІН</v>
      </c>
      <c r="H1387" s="2">
        <f>IF(G1387="НЕМАЄ МАРШРУТУ",0,O1387-'06A_Варіанти'!T1378)</f>
        <v>0</v>
      </c>
      <c r="I1387" s="2">
        <f>IFERROR(INDEX('04_Потоки'!$E:$E,MATCH(A1387,'04_Потоки'!$A:$A,0)),0)</f>
        <v>1.990879478827362</v>
      </c>
      <c r="J1387" s="2">
        <f t="shared" si="148"/>
        <v>1</v>
      </c>
      <c r="K1387" s="2">
        <f>IF(C1387="РЦК макси",0,2*'06A_Варіанти'!T1378*J1387)</f>
        <v>387.4</v>
      </c>
      <c r="L1387" s="2">
        <f t="shared" si="149"/>
        <v>387.4</v>
      </c>
      <c r="M1387" s="2">
        <f t="shared" si="150"/>
        <v>0</v>
      </c>
      <c r="N1387" s="9">
        <f t="shared" si="151"/>
        <v>0</v>
      </c>
      <c r="O1387" s="2">
        <f>MIN(IF('07A_Конструктор'!$D$5="Так",'06A_Варіанти'!E1378,1E+99),IF('07A_Конструктор'!$D$6="Так",'06A_Варіанти'!F1378,1E+99),IF('07A_Конструктор'!$D$7="Так",'06A_Варіанти'!G1378,1E+99),IF('07A_Конструктор'!$D$8="Так",'06A_Варіанти'!H1378,1E+99),IF('07A_Конструктор'!$D$9="Так",'06A_Варіанти'!I1378,1E+99),IF('07A_Конструктор'!$D$10="Так",'06A_Варіанти'!J1378,1E+99),IF('07A_Конструктор'!$D$11="Так",'06A_Варіанти'!K1378,1E+99),IF('07A_Конструктор'!$D$12="Так",'06A_Варіанти'!L1378,1E+99),IF('07A_Конструктор'!$D$13="Так",'06A_Варіанти'!M1378,1E+99),IF('07A_Конструктор'!$D$14="Так",'06A_Варіанти'!N1378,1E+99),IF('07A_Конструктор'!$D$15="Так",'06A_Варіанти'!O1378,1E+99),IF('07A_Конструктор'!$D$16="Так",'06A_Варіанти'!P1378,1E+99),IF('07A_Конструктор'!$D$17="Так",'06A_Варіанти'!Q1378,1E+99),IF('06A_Варіанти'!R1378="",1E+99,'06A_Варіанти'!R1378))</f>
        <v>193.7</v>
      </c>
      <c r="P1387" s="2" t="str">
        <f t="shared" si="152"/>
        <v>5 т</v>
      </c>
      <c r="Q1387" s="2">
        <f t="shared" si="153"/>
        <v>14</v>
      </c>
      <c r="R1387" s="2">
        <f>IF(OR(C1387="РЦК макси",C1387="РЦЧ SKU"),"SKU-потік",IFERROR(VLOOKUP(D1387,'02_РЦ'!$A$3:$I$7,5,FALSE),0))</f>
        <v>700</v>
      </c>
      <c r="S1387" s="2" t="str">
        <f>IF(OR(C1387="РЦК макси",C1387="РЦЧ SKU"),"Не рахується в ліміт",IFERROR(VLOOKUP(D1387,'02_РЦ'!$A$3:$I$7,9,FALSE),"Немає РЦ"))</f>
        <v>В межах</v>
      </c>
    </row>
    <row r="1388" spans="1:19">
      <c r="A1388" s="2" t="str">
        <f>'06A_Варіанти'!A1379</f>
        <v>BASE_657</v>
      </c>
      <c r="B1388" s="2" t="str">
        <f>'06A_Варіанти'!B1379</f>
        <v>TT_657</v>
      </c>
      <c r="C1388" s="2" t="str">
        <f>'06A_Варіанти'!D1379</f>
        <v>Основний</v>
      </c>
      <c r="D1388" s="2" t="str">
        <f>'06A_Варіанти'!C1379</f>
        <v>РЦЛ</v>
      </c>
      <c r="E1388" s="2" t="str">
        <f>'06A_Варіанти'!S1379</f>
        <v>DIRECT</v>
      </c>
      <c r="F1388" s="2" t="str">
        <f>IF(O1388='06A_Варіанти'!E1379,'06A_Варіанти'!E$1,IF(O1388='06A_Варіанти'!F1379,'06A_Варіанти'!F$1,IF(O1388='06A_Варіанти'!G1379,'06A_Варіанти'!G$1,IF(O1388='06A_Варіанти'!H1379,'06A_Варіанти'!H$1,IF(O1388='06A_Варіанти'!I1379,'06A_Варіанти'!I$1,IF(O1388='06A_Варіанти'!J1379,'06A_Варіанти'!J$1,IF(O1388='06A_Варіанти'!K1379,'06A_Варіанти'!K$1,IF(O1388='06A_Варіанти'!L1379,'06A_Варіанти'!L$1,IF(O1388='06A_Варіанти'!M1379,'06A_Варіанти'!M$1,IF(O1388='06A_Варіанти'!N1379,'06A_Варіанти'!N$1,IF(O1388='06A_Варіанти'!O1379,'06A_Варіанти'!O$1,IF(O1388='06A_Варіанти'!P1379,'06A_Варіанти'!P$1,IF(O1388='06A_Варіанти'!Q1379,'06A_Варіанти'!Q$1,IF(O1388='06A_Варіанти'!R1379,'06A_Варіанти'!R$1,"НЕМАЄ МАРШРУТУ"))))))))))))))</f>
        <v>DIRECT</v>
      </c>
      <c r="G1388" s="2" t="str">
        <f t="shared" si="147"/>
        <v>БЕЗ ЗМІН</v>
      </c>
      <c r="H1388" s="2">
        <f>IF(G1388="НЕМАЄ МАРШРУТУ",0,O1388-'06A_Варіанти'!T1379)</f>
        <v>0</v>
      </c>
      <c r="I1388" s="2">
        <f>IFERROR(INDEX('04_Потоки'!$E:$E,MATCH(A1388,'04_Потоки'!$A:$A,0)),0)</f>
        <v>1.990879478827362</v>
      </c>
      <c r="J1388" s="2">
        <f t="shared" si="148"/>
        <v>1</v>
      </c>
      <c r="K1388" s="2">
        <f>IF(C1388="РЦК макси",0,2*'06A_Варіанти'!T1379*J1388)</f>
        <v>434.6</v>
      </c>
      <c r="L1388" s="2">
        <f t="shared" si="149"/>
        <v>434.6</v>
      </c>
      <c r="M1388" s="2">
        <f t="shared" si="150"/>
        <v>0</v>
      </c>
      <c r="N1388" s="9">
        <f t="shared" si="151"/>
        <v>0</v>
      </c>
      <c r="O1388" s="2">
        <f>MIN(IF('07A_Конструктор'!$D$5="Так",'06A_Варіанти'!E1379,1E+99),IF('07A_Конструктор'!$D$6="Так",'06A_Варіанти'!F1379,1E+99),IF('07A_Конструктор'!$D$7="Так",'06A_Варіанти'!G1379,1E+99),IF('07A_Конструктор'!$D$8="Так",'06A_Варіанти'!H1379,1E+99),IF('07A_Конструктор'!$D$9="Так",'06A_Варіанти'!I1379,1E+99),IF('07A_Конструктор'!$D$10="Так",'06A_Варіанти'!J1379,1E+99),IF('07A_Конструктор'!$D$11="Так",'06A_Варіанти'!K1379,1E+99),IF('07A_Конструктор'!$D$12="Так",'06A_Варіанти'!L1379,1E+99),IF('07A_Конструктор'!$D$13="Так",'06A_Варіанти'!M1379,1E+99),IF('07A_Конструктор'!$D$14="Так",'06A_Варіанти'!N1379,1E+99),IF('07A_Конструктор'!$D$15="Так",'06A_Варіанти'!O1379,1E+99),IF('07A_Конструктор'!$D$16="Так",'06A_Варіанти'!P1379,1E+99),IF('07A_Конструктор'!$D$17="Так",'06A_Варіанти'!Q1379,1E+99),IF('06A_Варіанти'!R1379="",1E+99,'06A_Варіанти'!R1379))</f>
        <v>217.3</v>
      </c>
      <c r="P1388" s="2" t="str">
        <f t="shared" si="152"/>
        <v>5 т</v>
      </c>
      <c r="Q1388" s="2">
        <f t="shared" si="153"/>
        <v>14</v>
      </c>
      <c r="R1388" s="2">
        <f>IF(OR(C1388="РЦК макси",C1388="РЦЧ SKU"),"SKU-потік",IFERROR(VLOOKUP(D1388,'02_РЦ'!$A$3:$I$7,5,FALSE),0))</f>
        <v>700</v>
      </c>
      <c r="S1388" s="2" t="str">
        <f>IF(OR(C1388="РЦК макси",C1388="РЦЧ SKU"),"Не рахується в ліміт",IFERROR(VLOOKUP(D1388,'02_РЦ'!$A$3:$I$7,9,FALSE),"Немає РЦ"))</f>
        <v>В межах</v>
      </c>
    </row>
    <row r="1389" spans="1:19">
      <c r="A1389" s="2" t="str">
        <f>'06A_Варіанти'!A1380</f>
        <v>BASE_702</v>
      </c>
      <c r="B1389" s="2" t="str">
        <f>'06A_Варіанти'!B1380</f>
        <v>TT_702</v>
      </c>
      <c r="C1389" s="2" t="str">
        <f>'06A_Варіанти'!D1380</f>
        <v>Основний</v>
      </c>
      <c r="D1389" s="2" t="str">
        <f>'06A_Варіанти'!C1380</f>
        <v>РЦЛ</v>
      </c>
      <c r="E1389" s="2" t="str">
        <f>'06A_Варіанти'!S1380</f>
        <v>DIRECT</v>
      </c>
      <c r="F1389" s="2" t="str">
        <f>IF(O1389='06A_Варіанти'!E1380,'06A_Варіанти'!E$1,IF(O1389='06A_Варіанти'!F1380,'06A_Варіанти'!F$1,IF(O1389='06A_Варіанти'!G1380,'06A_Варіанти'!G$1,IF(O1389='06A_Варіанти'!H1380,'06A_Варіанти'!H$1,IF(O1389='06A_Варіанти'!I1380,'06A_Варіанти'!I$1,IF(O1389='06A_Варіанти'!J1380,'06A_Варіанти'!J$1,IF(O1389='06A_Варіанти'!K1380,'06A_Варіанти'!K$1,IF(O1389='06A_Варіанти'!L1380,'06A_Варіанти'!L$1,IF(O1389='06A_Варіанти'!M1380,'06A_Варіанти'!M$1,IF(O1389='06A_Варіанти'!N1380,'06A_Варіанти'!N$1,IF(O1389='06A_Варіанти'!O1380,'06A_Варіанти'!O$1,IF(O1389='06A_Варіанти'!P1380,'06A_Варіанти'!P$1,IF(O1389='06A_Варіанти'!Q1380,'06A_Варіанти'!Q$1,IF(O1389='06A_Варіанти'!R1380,'06A_Варіанти'!R$1,"НЕМАЄ МАРШРУТУ"))))))))))))))</f>
        <v>DIRECT</v>
      </c>
      <c r="G1389" s="2" t="str">
        <f t="shared" si="147"/>
        <v>БЕЗ ЗМІН</v>
      </c>
      <c r="H1389" s="2">
        <f>IF(G1389="НЕМАЄ МАРШРУТУ",0,O1389-'06A_Варіанти'!T1380)</f>
        <v>0</v>
      </c>
      <c r="I1389" s="2">
        <f>IFERROR(INDEX('04_Потоки'!$E:$E,MATCH(A1389,'04_Потоки'!$A:$A,0)),0)</f>
        <v>1.990879478827362</v>
      </c>
      <c r="J1389" s="2">
        <f t="shared" si="148"/>
        <v>1</v>
      </c>
      <c r="K1389" s="2">
        <f>IF(C1389="РЦК макси",0,2*'06A_Варіанти'!T1380*J1389)</f>
        <v>443.4</v>
      </c>
      <c r="L1389" s="2">
        <f t="shared" si="149"/>
        <v>443.4</v>
      </c>
      <c r="M1389" s="2">
        <f t="shared" si="150"/>
        <v>0</v>
      </c>
      <c r="N1389" s="9">
        <f t="shared" si="151"/>
        <v>0</v>
      </c>
      <c r="O1389" s="2">
        <f>MIN(IF('07A_Конструктор'!$D$5="Так",'06A_Варіанти'!E1380,1E+99),IF('07A_Конструктор'!$D$6="Так",'06A_Варіанти'!F1380,1E+99),IF('07A_Конструктор'!$D$7="Так",'06A_Варіанти'!G1380,1E+99),IF('07A_Конструктор'!$D$8="Так",'06A_Варіанти'!H1380,1E+99),IF('07A_Конструктор'!$D$9="Так",'06A_Варіанти'!I1380,1E+99),IF('07A_Конструктор'!$D$10="Так",'06A_Варіанти'!J1380,1E+99),IF('07A_Конструктор'!$D$11="Так",'06A_Варіанти'!K1380,1E+99),IF('07A_Конструктор'!$D$12="Так",'06A_Варіанти'!L1380,1E+99),IF('07A_Конструктор'!$D$13="Так",'06A_Варіанти'!M1380,1E+99),IF('07A_Конструктор'!$D$14="Так",'06A_Варіанти'!N1380,1E+99),IF('07A_Конструктор'!$D$15="Так",'06A_Варіанти'!O1380,1E+99),IF('07A_Конструктор'!$D$16="Так",'06A_Варіанти'!P1380,1E+99),IF('07A_Конструктор'!$D$17="Так",'06A_Варіанти'!Q1380,1E+99),IF('06A_Варіанти'!R1380="",1E+99,'06A_Варіанти'!R1380))</f>
        <v>221.7</v>
      </c>
      <c r="P1389" s="2" t="str">
        <f t="shared" si="152"/>
        <v>5 т</v>
      </c>
      <c r="Q1389" s="2">
        <f t="shared" si="153"/>
        <v>14</v>
      </c>
      <c r="R1389" s="2">
        <f>IF(OR(C1389="РЦК макси",C1389="РЦЧ SKU"),"SKU-потік",IFERROR(VLOOKUP(D1389,'02_РЦ'!$A$3:$I$7,5,FALSE),0))</f>
        <v>700</v>
      </c>
      <c r="S1389" s="2" t="str">
        <f>IF(OR(C1389="РЦК макси",C1389="РЦЧ SKU"),"Не рахується в ліміт",IFERROR(VLOOKUP(D1389,'02_РЦ'!$A$3:$I$7,9,FALSE),"Немає РЦ"))</f>
        <v>В межах</v>
      </c>
    </row>
    <row r="1390" spans="1:19">
      <c r="A1390" s="2" t="str">
        <f>'06A_Варіанти'!A1381</f>
        <v>BASE_684</v>
      </c>
      <c r="B1390" s="2" t="str">
        <f>'06A_Варіанти'!B1381</f>
        <v>TT_684</v>
      </c>
      <c r="C1390" s="2" t="str">
        <f>'06A_Варіанти'!D1381</f>
        <v>Основний</v>
      </c>
      <c r="D1390" s="2" t="str">
        <f>'06A_Варіанти'!C1381</f>
        <v>РЦЛ</v>
      </c>
      <c r="E1390" s="2" t="str">
        <f>'06A_Варіанти'!S1381</f>
        <v>DIRECT</v>
      </c>
      <c r="F1390" s="2" t="str">
        <f>IF(O1390='06A_Варіанти'!E1381,'06A_Варіанти'!E$1,IF(O1390='06A_Варіанти'!F1381,'06A_Варіанти'!F$1,IF(O1390='06A_Варіанти'!G1381,'06A_Варіанти'!G$1,IF(O1390='06A_Варіанти'!H1381,'06A_Варіанти'!H$1,IF(O1390='06A_Варіанти'!I1381,'06A_Варіанти'!I$1,IF(O1390='06A_Варіанти'!J1381,'06A_Варіанти'!J$1,IF(O1390='06A_Варіанти'!K1381,'06A_Варіанти'!K$1,IF(O1390='06A_Варіанти'!L1381,'06A_Варіанти'!L$1,IF(O1390='06A_Варіанти'!M1381,'06A_Варіанти'!M$1,IF(O1390='06A_Варіанти'!N1381,'06A_Варіанти'!N$1,IF(O1390='06A_Варіанти'!O1381,'06A_Варіанти'!O$1,IF(O1390='06A_Варіанти'!P1381,'06A_Варіанти'!P$1,IF(O1390='06A_Варіанти'!Q1381,'06A_Варіанти'!Q$1,IF(O1390='06A_Варіанти'!R1381,'06A_Варіанти'!R$1,"НЕМАЄ МАРШРУТУ"))))))))))))))</f>
        <v>DIRECT</v>
      </c>
      <c r="G1390" s="2" t="str">
        <f t="shared" si="147"/>
        <v>БЕЗ ЗМІН</v>
      </c>
      <c r="H1390" s="2">
        <f>IF(G1390="НЕМАЄ МАРШРУТУ",0,O1390-'06A_Варіанти'!T1381)</f>
        <v>0</v>
      </c>
      <c r="I1390" s="2">
        <f>IFERROR(INDEX('04_Потоки'!$E:$E,MATCH(A1390,'04_Потоки'!$A:$A,0)),0)</f>
        <v>1.990879478827362</v>
      </c>
      <c r="J1390" s="2">
        <f t="shared" si="148"/>
        <v>1</v>
      </c>
      <c r="K1390" s="2">
        <f>IF(C1390="РЦК макси",0,2*'06A_Варіанти'!T1381*J1390)</f>
        <v>1129</v>
      </c>
      <c r="L1390" s="2">
        <f t="shared" si="149"/>
        <v>1129</v>
      </c>
      <c r="M1390" s="2">
        <f t="shared" si="150"/>
        <v>0</v>
      </c>
      <c r="N1390" s="9">
        <f t="shared" si="151"/>
        <v>0</v>
      </c>
      <c r="O1390" s="2">
        <f>MIN(IF('07A_Конструктор'!$D$5="Так",'06A_Варіанти'!E1381,1E+99),IF('07A_Конструктор'!$D$6="Так",'06A_Варіанти'!F1381,1E+99),IF('07A_Конструктор'!$D$7="Так",'06A_Варіанти'!G1381,1E+99),IF('07A_Конструктор'!$D$8="Так",'06A_Варіанти'!H1381,1E+99),IF('07A_Конструктор'!$D$9="Так",'06A_Варіанти'!I1381,1E+99),IF('07A_Конструктор'!$D$10="Так",'06A_Варіанти'!J1381,1E+99),IF('07A_Конструктор'!$D$11="Так",'06A_Варіанти'!K1381,1E+99),IF('07A_Конструктор'!$D$12="Так",'06A_Варіанти'!L1381,1E+99),IF('07A_Конструктор'!$D$13="Так",'06A_Варіанти'!M1381,1E+99),IF('07A_Конструктор'!$D$14="Так",'06A_Варіанти'!N1381,1E+99),IF('07A_Конструктор'!$D$15="Так",'06A_Варіанти'!O1381,1E+99),IF('07A_Конструктор'!$D$16="Так",'06A_Варіанти'!P1381,1E+99),IF('07A_Конструктор'!$D$17="Так",'06A_Варіанти'!Q1381,1E+99),IF('06A_Варіанти'!R1381="",1E+99,'06A_Варіанти'!R1381))</f>
        <v>564.5</v>
      </c>
      <c r="P1390" s="2" t="str">
        <f t="shared" si="152"/>
        <v>5 т</v>
      </c>
      <c r="Q1390" s="2">
        <f t="shared" si="153"/>
        <v>14</v>
      </c>
      <c r="R1390" s="2">
        <f>IF(OR(C1390="РЦК макси",C1390="РЦЧ SKU"),"SKU-потік",IFERROR(VLOOKUP(D1390,'02_РЦ'!$A$3:$I$7,5,FALSE),0))</f>
        <v>700</v>
      </c>
      <c r="S1390" s="2" t="str">
        <f>IF(OR(C1390="РЦК макси",C1390="РЦЧ SKU"),"Не рахується в ліміт",IFERROR(VLOOKUP(D1390,'02_РЦ'!$A$3:$I$7,9,FALSE),"Немає РЦ"))</f>
        <v>В межах</v>
      </c>
    </row>
    <row r="1391" spans="1:19">
      <c r="A1391" s="2" t="str">
        <f>'06A_Варіанти'!A1382</f>
        <v>BASE_700</v>
      </c>
      <c r="B1391" s="2" t="str">
        <f>'06A_Варіанти'!B1382</f>
        <v>TT_700</v>
      </c>
      <c r="C1391" s="2" t="str">
        <f>'06A_Варіанти'!D1382</f>
        <v>Основний</v>
      </c>
      <c r="D1391" s="2" t="str">
        <f>'06A_Варіанти'!C1382</f>
        <v>РЦЛ</v>
      </c>
      <c r="E1391" s="2" t="str">
        <f>'06A_Варіанти'!S1382</f>
        <v>DIRECT</v>
      </c>
      <c r="F1391" s="2" t="str">
        <f>IF(O1391='06A_Варіанти'!E1382,'06A_Варіанти'!E$1,IF(O1391='06A_Варіанти'!F1382,'06A_Варіанти'!F$1,IF(O1391='06A_Варіанти'!G1382,'06A_Варіанти'!G$1,IF(O1391='06A_Варіанти'!H1382,'06A_Варіанти'!H$1,IF(O1391='06A_Варіанти'!I1382,'06A_Варіанти'!I$1,IF(O1391='06A_Варіанти'!J1382,'06A_Варіанти'!J$1,IF(O1391='06A_Варіанти'!K1382,'06A_Варіанти'!K$1,IF(O1391='06A_Варіанти'!L1382,'06A_Варіанти'!L$1,IF(O1391='06A_Варіанти'!M1382,'06A_Варіанти'!M$1,IF(O1391='06A_Варіанти'!N1382,'06A_Варіанти'!N$1,IF(O1391='06A_Варіанти'!O1382,'06A_Варіанти'!O$1,IF(O1391='06A_Варіанти'!P1382,'06A_Варіанти'!P$1,IF(O1391='06A_Варіанти'!Q1382,'06A_Варіанти'!Q$1,IF(O1391='06A_Варіанти'!R1382,'06A_Варіанти'!R$1,"НЕМАЄ МАРШРУТУ"))))))))))))))</f>
        <v>DIRECT</v>
      </c>
      <c r="G1391" s="2" t="str">
        <f t="shared" si="147"/>
        <v>БЕЗ ЗМІН</v>
      </c>
      <c r="H1391" s="2">
        <f>IF(G1391="НЕМАЄ МАРШРУТУ",0,O1391-'06A_Варіанти'!T1382)</f>
        <v>0</v>
      </c>
      <c r="I1391" s="2">
        <f>IFERROR(INDEX('04_Потоки'!$E:$E,MATCH(A1391,'04_Потоки'!$A:$A,0)),0)</f>
        <v>1.990879478827362</v>
      </c>
      <c r="J1391" s="2">
        <f t="shared" si="148"/>
        <v>1</v>
      </c>
      <c r="K1391" s="2">
        <f>IF(C1391="РЦК макси",0,2*'06A_Варіанти'!T1382*J1391)</f>
        <v>152</v>
      </c>
      <c r="L1391" s="2">
        <f t="shared" si="149"/>
        <v>152</v>
      </c>
      <c r="M1391" s="2">
        <f t="shared" si="150"/>
        <v>0</v>
      </c>
      <c r="N1391" s="9">
        <f t="shared" si="151"/>
        <v>0</v>
      </c>
      <c r="O1391" s="2">
        <f>MIN(IF('07A_Конструктор'!$D$5="Так",'06A_Варіанти'!E1382,1E+99),IF('07A_Конструктор'!$D$6="Так",'06A_Варіанти'!F1382,1E+99),IF('07A_Конструктор'!$D$7="Так",'06A_Варіанти'!G1382,1E+99),IF('07A_Конструктор'!$D$8="Так",'06A_Варіанти'!H1382,1E+99),IF('07A_Конструктор'!$D$9="Так",'06A_Варіанти'!I1382,1E+99),IF('07A_Конструктор'!$D$10="Так",'06A_Варіанти'!J1382,1E+99),IF('07A_Конструктор'!$D$11="Так",'06A_Варіанти'!K1382,1E+99),IF('07A_Конструктор'!$D$12="Так",'06A_Варіанти'!L1382,1E+99),IF('07A_Конструктор'!$D$13="Так",'06A_Варіанти'!M1382,1E+99),IF('07A_Конструктор'!$D$14="Так",'06A_Варіанти'!N1382,1E+99),IF('07A_Конструктор'!$D$15="Так",'06A_Варіанти'!O1382,1E+99),IF('07A_Конструктор'!$D$16="Так",'06A_Варіанти'!P1382,1E+99),IF('07A_Конструктор'!$D$17="Так",'06A_Варіанти'!Q1382,1E+99),IF('06A_Варіанти'!R1382="",1E+99,'06A_Варіанти'!R1382))</f>
        <v>76</v>
      </c>
      <c r="P1391" s="2" t="str">
        <f t="shared" si="152"/>
        <v>5 т</v>
      </c>
      <c r="Q1391" s="2">
        <f t="shared" si="153"/>
        <v>14</v>
      </c>
      <c r="R1391" s="2">
        <f>IF(OR(C1391="РЦК макси",C1391="РЦЧ SKU"),"SKU-потік",IFERROR(VLOOKUP(D1391,'02_РЦ'!$A$3:$I$7,5,FALSE),0))</f>
        <v>700</v>
      </c>
      <c r="S1391" s="2" t="str">
        <f>IF(OR(C1391="РЦК макси",C1391="РЦЧ SKU"),"Не рахується в ліміт",IFERROR(VLOOKUP(D1391,'02_РЦ'!$A$3:$I$7,9,FALSE),"Немає РЦ"))</f>
        <v>В межах</v>
      </c>
    </row>
    <row r="1392" spans="1:19">
      <c r="A1392" s="2" t="str">
        <f>'06A_Варіанти'!A1383</f>
        <v>BASE_719</v>
      </c>
      <c r="B1392" s="2" t="str">
        <f>'06A_Варіанти'!B1383</f>
        <v>TT_719</v>
      </c>
      <c r="C1392" s="2" t="str">
        <f>'06A_Варіанти'!D1383</f>
        <v>Основний</v>
      </c>
      <c r="D1392" s="2" t="str">
        <f>'06A_Варіанти'!C1383</f>
        <v>РЦЛ</v>
      </c>
      <c r="E1392" s="2" t="str">
        <f>'06A_Варіанти'!S1383</f>
        <v>DIRECT</v>
      </c>
      <c r="F1392" s="2" t="str">
        <f>IF(O1392='06A_Варіанти'!E1383,'06A_Варіанти'!E$1,IF(O1392='06A_Варіанти'!F1383,'06A_Варіанти'!F$1,IF(O1392='06A_Варіанти'!G1383,'06A_Варіанти'!G$1,IF(O1392='06A_Варіанти'!H1383,'06A_Варіанти'!H$1,IF(O1392='06A_Варіанти'!I1383,'06A_Варіанти'!I$1,IF(O1392='06A_Варіанти'!J1383,'06A_Варіанти'!J$1,IF(O1392='06A_Варіанти'!K1383,'06A_Варіанти'!K$1,IF(O1392='06A_Варіанти'!L1383,'06A_Варіанти'!L$1,IF(O1392='06A_Варіанти'!M1383,'06A_Варіанти'!M$1,IF(O1392='06A_Варіанти'!N1383,'06A_Варіанти'!N$1,IF(O1392='06A_Варіанти'!O1383,'06A_Варіанти'!O$1,IF(O1392='06A_Варіанти'!P1383,'06A_Варіанти'!P$1,IF(O1392='06A_Варіанти'!Q1383,'06A_Варіанти'!Q$1,IF(O1392='06A_Варіанти'!R1383,'06A_Варіанти'!R$1,"НЕМАЄ МАРШРУТУ"))))))))))))))</f>
        <v>DIRECT</v>
      </c>
      <c r="G1392" s="2" t="str">
        <f t="shared" si="147"/>
        <v>БЕЗ ЗМІН</v>
      </c>
      <c r="H1392" s="2">
        <f>IF(G1392="НЕМАЄ МАРШРУТУ",0,O1392-'06A_Варіанти'!T1383)</f>
        <v>0</v>
      </c>
      <c r="I1392" s="2">
        <f>IFERROR(INDEX('04_Потоки'!$E:$E,MATCH(A1392,'04_Потоки'!$A:$A,0)),0)</f>
        <v>1.990879478827362</v>
      </c>
      <c r="J1392" s="2">
        <f t="shared" si="148"/>
        <v>1</v>
      </c>
      <c r="K1392" s="2">
        <f>IF(C1392="РЦК макси",0,2*'06A_Варіанти'!T1383*J1392)</f>
        <v>197</v>
      </c>
      <c r="L1392" s="2">
        <f t="shared" si="149"/>
        <v>197</v>
      </c>
      <c r="M1392" s="2">
        <f t="shared" si="150"/>
        <v>0</v>
      </c>
      <c r="N1392" s="9">
        <f t="shared" si="151"/>
        <v>0</v>
      </c>
      <c r="O1392" s="2">
        <f>MIN(IF('07A_Конструктор'!$D$5="Так",'06A_Варіанти'!E1383,1E+99),IF('07A_Конструктор'!$D$6="Так",'06A_Варіанти'!F1383,1E+99),IF('07A_Конструктор'!$D$7="Так",'06A_Варіанти'!G1383,1E+99),IF('07A_Конструктор'!$D$8="Так",'06A_Варіанти'!H1383,1E+99),IF('07A_Конструктор'!$D$9="Так",'06A_Варіанти'!I1383,1E+99),IF('07A_Конструктор'!$D$10="Так",'06A_Варіанти'!J1383,1E+99),IF('07A_Конструктор'!$D$11="Так",'06A_Варіанти'!K1383,1E+99),IF('07A_Конструктор'!$D$12="Так",'06A_Варіанти'!L1383,1E+99),IF('07A_Конструктор'!$D$13="Так",'06A_Варіанти'!M1383,1E+99),IF('07A_Конструктор'!$D$14="Так",'06A_Варіанти'!N1383,1E+99),IF('07A_Конструктор'!$D$15="Так",'06A_Варіанти'!O1383,1E+99),IF('07A_Конструктор'!$D$16="Так",'06A_Варіанти'!P1383,1E+99),IF('07A_Конструктор'!$D$17="Так",'06A_Варіанти'!Q1383,1E+99),IF('06A_Варіанти'!R1383="",1E+99,'06A_Варіанти'!R1383))</f>
        <v>98.5</v>
      </c>
      <c r="P1392" s="2" t="str">
        <f t="shared" si="152"/>
        <v>5 т</v>
      </c>
      <c r="Q1392" s="2">
        <f t="shared" si="153"/>
        <v>14</v>
      </c>
      <c r="R1392" s="2">
        <f>IF(OR(C1392="РЦК макси",C1392="РЦЧ SKU"),"SKU-потік",IFERROR(VLOOKUP(D1392,'02_РЦ'!$A$3:$I$7,5,FALSE),0))</f>
        <v>700</v>
      </c>
      <c r="S1392" s="2" t="str">
        <f>IF(OR(C1392="РЦК макси",C1392="РЦЧ SKU"),"Не рахується в ліміт",IFERROR(VLOOKUP(D1392,'02_РЦ'!$A$3:$I$7,9,FALSE),"Немає РЦ"))</f>
        <v>В межах</v>
      </c>
    </row>
    <row r="1393" spans="1:19">
      <c r="A1393" s="2" t="str">
        <f>'06A_Варіанти'!A1384</f>
        <v>BASE_713</v>
      </c>
      <c r="B1393" s="2" t="str">
        <f>'06A_Варіанти'!B1384</f>
        <v>TT_713</v>
      </c>
      <c r="C1393" s="2" t="str">
        <f>'06A_Варіанти'!D1384</f>
        <v>Основний</v>
      </c>
      <c r="D1393" s="2" t="str">
        <f>'06A_Варіанти'!C1384</f>
        <v>РЦЛ</v>
      </c>
      <c r="E1393" s="2" t="str">
        <f>'06A_Варіанти'!S1384</f>
        <v>DIRECT</v>
      </c>
      <c r="F1393" s="2" t="str">
        <f>IF(O1393='06A_Варіанти'!E1384,'06A_Варіанти'!E$1,IF(O1393='06A_Варіанти'!F1384,'06A_Варіанти'!F$1,IF(O1393='06A_Варіанти'!G1384,'06A_Варіанти'!G$1,IF(O1393='06A_Варіанти'!H1384,'06A_Варіанти'!H$1,IF(O1393='06A_Варіанти'!I1384,'06A_Варіанти'!I$1,IF(O1393='06A_Варіанти'!J1384,'06A_Варіанти'!J$1,IF(O1393='06A_Варіанти'!K1384,'06A_Варіанти'!K$1,IF(O1393='06A_Варіанти'!L1384,'06A_Варіанти'!L$1,IF(O1393='06A_Варіанти'!M1384,'06A_Варіанти'!M$1,IF(O1393='06A_Варіанти'!N1384,'06A_Варіанти'!N$1,IF(O1393='06A_Варіанти'!O1384,'06A_Варіанти'!O$1,IF(O1393='06A_Варіанти'!P1384,'06A_Варіанти'!P$1,IF(O1393='06A_Варіанти'!Q1384,'06A_Варіанти'!Q$1,IF(O1393='06A_Варіанти'!R1384,'06A_Варіанти'!R$1,"НЕМАЄ МАРШРУТУ"))))))))))))))</f>
        <v>DIRECT</v>
      </c>
      <c r="G1393" s="2" t="str">
        <f t="shared" si="147"/>
        <v>БЕЗ ЗМІН</v>
      </c>
      <c r="H1393" s="2">
        <f>IF(G1393="НЕМАЄ МАРШРУТУ",0,O1393-'06A_Варіанти'!T1384)</f>
        <v>0</v>
      </c>
      <c r="I1393" s="2">
        <f>IFERROR(INDEX('04_Потоки'!$E:$E,MATCH(A1393,'04_Потоки'!$A:$A,0)),0)</f>
        <v>1.990879478827362</v>
      </c>
      <c r="J1393" s="2">
        <f t="shared" si="148"/>
        <v>1</v>
      </c>
      <c r="K1393" s="2">
        <f>IF(C1393="РЦК макси",0,2*'06A_Варіанти'!T1384*J1393)</f>
        <v>293</v>
      </c>
      <c r="L1393" s="2">
        <f t="shared" si="149"/>
        <v>293</v>
      </c>
      <c r="M1393" s="2">
        <f t="shared" si="150"/>
        <v>0</v>
      </c>
      <c r="N1393" s="9">
        <f t="shared" si="151"/>
        <v>0</v>
      </c>
      <c r="O1393" s="2">
        <f>MIN(IF('07A_Конструктор'!$D$5="Так",'06A_Варіанти'!E1384,1E+99),IF('07A_Конструктор'!$D$6="Так",'06A_Варіанти'!F1384,1E+99),IF('07A_Конструктор'!$D$7="Так",'06A_Варіанти'!G1384,1E+99),IF('07A_Конструктор'!$D$8="Так",'06A_Варіанти'!H1384,1E+99),IF('07A_Конструктор'!$D$9="Так",'06A_Варіанти'!I1384,1E+99),IF('07A_Конструктор'!$D$10="Так",'06A_Варіанти'!J1384,1E+99),IF('07A_Конструктор'!$D$11="Так",'06A_Варіанти'!K1384,1E+99),IF('07A_Конструктор'!$D$12="Так",'06A_Варіанти'!L1384,1E+99),IF('07A_Конструктор'!$D$13="Так",'06A_Варіанти'!M1384,1E+99),IF('07A_Конструктор'!$D$14="Так",'06A_Варіанти'!N1384,1E+99),IF('07A_Конструктор'!$D$15="Так",'06A_Варіанти'!O1384,1E+99),IF('07A_Конструктор'!$D$16="Так",'06A_Варіанти'!P1384,1E+99),IF('07A_Конструктор'!$D$17="Так",'06A_Варіанти'!Q1384,1E+99),IF('06A_Варіанти'!R1384="",1E+99,'06A_Варіанти'!R1384))</f>
        <v>146.5</v>
      </c>
      <c r="P1393" s="2" t="str">
        <f t="shared" si="152"/>
        <v>5 т</v>
      </c>
      <c r="Q1393" s="2">
        <f t="shared" si="153"/>
        <v>14</v>
      </c>
      <c r="R1393" s="2">
        <f>IF(OR(C1393="РЦК макси",C1393="РЦЧ SKU"),"SKU-потік",IFERROR(VLOOKUP(D1393,'02_РЦ'!$A$3:$I$7,5,FALSE),0))</f>
        <v>700</v>
      </c>
      <c r="S1393" s="2" t="str">
        <f>IF(OR(C1393="РЦК макси",C1393="РЦЧ SKU"),"Не рахується в ліміт",IFERROR(VLOOKUP(D1393,'02_РЦ'!$A$3:$I$7,9,FALSE),"Немає РЦ"))</f>
        <v>В межах</v>
      </c>
    </row>
    <row r="1394" spans="1:19">
      <c r="A1394" s="2" t="str">
        <f>'06A_Варіанти'!A1385</f>
        <v>BASE_694</v>
      </c>
      <c r="B1394" s="2" t="str">
        <f>'06A_Варіанти'!B1385</f>
        <v>TT_694</v>
      </c>
      <c r="C1394" s="2" t="str">
        <f>'06A_Варіанти'!D1385</f>
        <v>Основний</v>
      </c>
      <c r="D1394" s="2" t="str">
        <f>'06A_Варіанти'!C1385</f>
        <v>РЦЛ</v>
      </c>
      <c r="E1394" s="2" t="str">
        <f>'06A_Варіанти'!S1385</f>
        <v>DIRECT</v>
      </c>
      <c r="F1394" s="2" t="str">
        <f>IF(O1394='06A_Варіанти'!E1385,'06A_Варіанти'!E$1,IF(O1394='06A_Варіанти'!F1385,'06A_Варіанти'!F$1,IF(O1394='06A_Варіанти'!G1385,'06A_Варіанти'!G$1,IF(O1394='06A_Варіанти'!H1385,'06A_Варіанти'!H$1,IF(O1394='06A_Варіанти'!I1385,'06A_Варіанти'!I$1,IF(O1394='06A_Варіанти'!J1385,'06A_Варіанти'!J$1,IF(O1394='06A_Варіанти'!K1385,'06A_Варіанти'!K$1,IF(O1394='06A_Варіанти'!L1385,'06A_Варіанти'!L$1,IF(O1394='06A_Варіанти'!M1385,'06A_Варіанти'!M$1,IF(O1394='06A_Варіанти'!N1385,'06A_Варіанти'!N$1,IF(O1394='06A_Варіанти'!O1385,'06A_Варіанти'!O$1,IF(O1394='06A_Варіанти'!P1385,'06A_Варіанти'!P$1,IF(O1394='06A_Варіанти'!Q1385,'06A_Варіанти'!Q$1,IF(O1394='06A_Варіанти'!R1385,'06A_Варіанти'!R$1,"НЕМАЄ МАРШРУТУ"))))))))))))))</f>
        <v>DIRECT</v>
      </c>
      <c r="G1394" s="2" t="str">
        <f t="shared" si="147"/>
        <v>БЕЗ ЗМІН</v>
      </c>
      <c r="H1394" s="2">
        <f>IF(G1394="НЕМАЄ МАРШРУТУ",0,O1394-'06A_Варіанти'!T1385)</f>
        <v>0</v>
      </c>
      <c r="I1394" s="2">
        <f>IFERROR(INDEX('04_Потоки'!$E:$E,MATCH(A1394,'04_Потоки'!$A:$A,0)),0)</f>
        <v>1.990879478827362</v>
      </c>
      <c r="J1394" s="2">
        <f t="shared" si="148"/>
        <v>1</v>
      </c>
      <c r="K1394" s="2">
        <f>IF(C1394="РЦК макси",0,2*'06A_Варіанти'!T1385*J1394)</f>
        <v>533.4</v>
      </c>
      <c r="L1394" s="2">
        <f t="shared" si="149"/>
        <v>533.4</v>
      </c>
      <c r="M1394" s="2">
        <f t="shared" si="150"/>
        <v>0</v>
      </c>
      <c r="N1394" s="9">
        <f t="shared" si="151"/>
        <v>0</v>
      </c>
      <c r="O1394" s="2">
        <f>MIN(IF('07A_Конструктор'!$D$5="Так",'06A_Варіанти'!E1385,1E+99),IF('07A_Конструктор'!$D$6="Так",'06A_Варіанти'!F1385,1E+99),IF('07A_Конструктор'!$D$7="Так",'06A_Варіанти'!G1385,1E+99),IF('07A_Конструктор'!$D$8="Так",'06A_Варіанти'!H1385,1E+99),IF('07A_Конструктор'!$D$9="Так",'06A_Варіанти'!I1385,1E+99),IF('07A_Конструктор'!$D$10="Так",'06A_Варіанти'!J1385,1E+99),IF('07A_Конструктор'!$D$11="Так",'06A_Варіанти'!K1385,1E+99),IF('07A_Конструктор'!$D$12="Так",'06A_Варіанти'!L1385,1E+99),IF('07A_Конструктор'!$D$13="Так",'06A_Варіанти'!M1385,1E+99),IF('07A_Конструктор'!$D$14="Так",'06A_Варіанти'!N1385,1E+99),IF('07A_Конструктор'!$D$15="Так",'06A_Варіанти'!O1385,1E+99),IF('07A_Конструктор'!$D$16="Так",'06A_Варіанти'!P1385,1E+99),IF('07A_Конструктор'!$D$17="Так",'06A_Варіанти'!Q1385,1E+99),IF('06A_Варіанти'!R1385="",1E+99,'06A_Варіанти'!R1385))</f>
        <v>266.7</v>
      </c>
      <c r="P1394" s="2" t="str">
        <f t="shared" si="152"/>
        <v>5 т</v>
      </c>
      <c r="Q1394" s="2">
        <f t="shared" si="153"/>
        <v>14</v>
      </c>
      <c r="R1394" s="2">
        <f>IF(OR(C1394="РЦК макси",C1394="РЦЧ SKU"),"SKU-потік",IFERROR(VLOOKUP(D1394,'02_РЦ'!$A$3:$I$7,5,FALSE),0))</f>
        <v>700</v>
      </c>
      <c r="S1394" s="2" t="str">
        <f>IF(OR(C1394="РЦК макси",C1394="РЦЧ SKU"),"Не рахується в ліміт",IFERROR(VLOOKUP(D1394,'02_РЦ'!$A$3:$I$7,9,FALSE),"Немає РЦ"))</f>
        <v>В межах</v>
      </c>
    </row>
    <row r="1395" spans="1:19">
      <c r="A1395" s="2" t="str">
        <f>'06A_Варіанти'!A1386</f>
        <v>BASE_703</v>
      </c>
      <c r="B1395" s="2" t="str">
        <f>'06A_Варіанти'!B1386</f>
        <v>TT_703</v>
      </c>
      <c r="C1395" s="2" t="str">
        <f>'06A_Варіанти'!D1386</f>
        <v>Основний</v>
      </c>
      <c r="D1395" s="2" t="str">
        <f>'06A_Варіанти'!C1386</f>
        <v>РЦЛ</v>
      </c>
      <c r="E1395" s="2" t="str">
        <f>'06A_Варіанти'!S1386</f>
        <v>DIRECT</v>
      </c>
      <c r="F1395" s="2" t="str">
        <f>IF(O1395='06A_Варіанти'!E1386,'06A_Варіанти'!E$1,IF(O1395='06A_Варіанти'!F1386,'06A_Варіанти'!F$1,IF(O1395='06A_Варіанти'!G1386,'06A_Варіанти'!G$1,IF(O1395='06A_Варіанти'!H1386,'06A_Варіанти'!H$1,IF(O1395='06A_Варіанти'!I1386,'06A_Варіанти'!I$1,IF(O1395='06A_Варіанти'!J1386,'06A_Варіанти'!J$1,IF(O1395='06A_Варіанти'!K1386,'06A_Варіанти'!K$1,IF(O1395='06A_Варіанти'!L1386,'06A_Варіанти'!L$1,IF(O1395='06A_Варіанти'!M1386,'06A_Варіанти'!M$1,IF(O1395='06A_Варіанти'!N1386,'06A_Варіанти'!N$1,IF(O1395='06A_Варіанти'!O1386,'06A_Варіанти'!O$1,IF(O1395='06A_Варіанти'!P1386,'06A_Варіанти'!P$1,IF(O1395='06A_Варіанти'!Q1386,'06A_Варіанти'!Q$1,IF(O1395='06A_Варіанти'!R1386,'06A_Варіанти'!R$1,"НЕМАЄ МАРШРУТУ"))))))))))))))</f>
        <v>DIRECT</v>
      </c>
      <c r="G1395" s="2" t="str">
        <f t="shared" si="147"/>
        <v>БЕЗ ЗМІН</v>
      </c>
      <c r="H1395" s="2">
        <f>IF(G1395="НЕМАЄ МАРШРУТУ",0,O1395-'06A_Варіанти'!T1386)</f>
        <v>0</v>
      </c>
      <c r="I1395" s="2">
        <f>IFERROR(INDEX('04_Потоки'!$E:$E,MATCH(A1395,'04_Потоки'!$A:$A,0)),0)</f>
        <v>1.990879478827362</v>
      </c>
      <c r="J1395" s="2">
        <f t="shared" si="148"/>
        <v>1</v>
      </c>
      <c r="K1395" s="2">
        <f>IF(C1395="РЦК макси",0,2*'06A_Варіанти'!T1386*J1395)</f>
        <v>224.6</v>
      </c>
      <c r="L1395" s="2">
        <f t="shared" si="149"/>
        <v>224.6</v>
      </c>
      <c r="M1395" s="2">
        <f t="shared" si="150"/>
        <v>0</v>
      </c>
      <c r="N1395" s="9">
        <f t="shared" si="151"/>
        <v>0</v>
      </c>
      <c r="O1395" s="2">
        <f>MIN(IF('07A_Конструктор'!$D$5="Так",'06A_Варіанти'!E1386,1E+99),IF('07A_Конструктор'!$D$6="Так",'06A_Варіанти'!F1386,1E+99),IF('07A_Конструктор'!$D$7="Так",'06A_Варіанти'!G1386,1E+99),IF('07A_Конструктор'!$D$8="Так",'06A_Варіанти'!H1386,1E+99),IF('07A_Конструктор'!$D$9="Так",'06A_Варіанти'!I1386,1E+99),IF('07A_Конструктор'!$D$10="Так",'06A_Варіанти'!J1386,1E+99),IF('07A_Конструктор'!$D$11="Так",'06A_Варіанти'!K1386,1E+99),IF('07A_Конструктор'!$D$12="Так",'06A_Варіанти'!L1386,1E+99),IF('07A_Конструктор'!$D$13="Так",'06A_Варіанти'!M1386,1E+99),IF('07A_Конструктор'!$D$14="Так",'06A_Варіанти'!N1386,1E+99),IF('07A_Конструктор'!$D$15="Так",'06A_Варіанти'!O1386,1E+99),IF('07A_Конструктор'!$D$16="Так",'06A_Варіанти'!P1386,1E+99),IF('07A_Конструктор'!$D$17="Так",'06A_Варіанти'!Q1386,1E+99),IF('06A_Варіанти'!R1386="",1E+99,'06A_Варіанти'!R1386))</f>
        <v>112.3</v>
      </c>
      <c r="P1395" s="2" t="str">
        <f t="shared" si="152"/>
        <v>5 т</v>
      </c>
      <c r="Q1395" s="2">
        <f t="shared" si="153"/>
        <v>14</v>
      </c>
      <c r="R1395" s="2">
        <f>IF(OR(C1395="РЦК макси",C1395="РЦЧ SKU"),"SKU-потік",IFERROR(VLOOKUP(D1395,'02_РЦ'!$A$3:$I$7,5,FALSE),0))</f>
        <v>700</v>
      </c>
      <c r="S1395" s="2" t="str">
        <f>IF(OR(C1395="РЦК макси",C1395="РЦЧ SKU"),"Не рахується в ліміт",IFERROR(VLOOKUP(D1395,'02_РЦ'!$A$3:$I$7,9,FALSE),"Немає РЦ"))</f>
        <v>В межах</v>
      </c>
    </row>
    <row r="1396" spans="1:19">
      <c r="A1396" s="2" t="str">
        <f>'06A_Варіанти'!A1387</f>
        <v>BASE_720</v>
      </c>
      <c r="B1396" s="2" t="str">
        <f>'06A_Варіанти'!B1387</f>
        <v>TT_720</v>
      </c>
      <c r="C1396" s="2" t="str">
        <f>'06A_Варіанти'!D1387</f>
        <v>Основний</v>
      </c>
      <c r="D1396" s="2" t="str">
        <f>'06A_Варіанти'!C1387</f>
        <v>РЦЛ</v>
      </c>
      <c r="E1396" s="2" t="str">
        <f>'06A_Варіанти'!S1387</f>
        <v>DIRECT</v>
      </c>
      <c r="F1396" s="2" t="str">
        <f>IF(O1396='06A_Варіанти'!E1387,'06A_Варіанти'!E$1,IF(O1396='06A_Варіанти'!F1387,'06A_Варіанти'!F$1,IF(O1396='06A_Варіанти'!G1387,'06A_Варіанти'!G$1,IF(O1396='06A_Варіанти'!H1387,'06A_Варіанти'!H$1,IF(O1396='06A_Варіанти'!I1387,'06A_Варіанти'!I$1,IF(O1396='06A_Варіанти'!J1387,'06A_Варіанти'!J$1,IF(O1396='06A_Варіанти'!K1387,'06A_Варіанти'!K$1,IF(O1396='06A_Варіанти'!L1387,'06A_Варіанти'!L$1,IF(O1396='06A_Варіанти'!M1387,'06A_Варіанти'!M$1,IF(O1396='06A_Варіанти'!N1387,'06A_Варіанти'!N$1,IF(O1396='06A_Варіанти'!O1387,'06A_Варіанти'!O$1,IF(O1396='06A_Варіанти'!P1387,'06A_Варіанти'!P$1,IF(O1396='06A_Варіанти'!Q1387,'06A_Варіанти'!Q$1,IF(O1396='06A_Варіанти'!R1387,'06A_Варіанти'!R$1,"НЕМАЄ МАРШРУТУ"))))))))))))))</f>
        <v>DIRECT</v>
      </c>
      <c r="G1396" s="2" t="str">
        <f t="shared" si="147"/>
        <v>БЕЗ ЗМІН</v>
      </c>
      <c r="H1396" s="2">
        <f>IF(G1396="НЕМАЄ МАРШРУТУ",0,O1396-'06A_Варіанти'!T1387)</f>
        <v>0</v>
      </c>
      <c r="I1396" s="2">
        <f>IFERROR(INDEX('04_Потоки'!$E:$E,MATCH(A1396,'04_Потоки'!$A:$A,0)),0)</f>
        <v>1.990879478827362</v>
      </c>
      <c r="J1396" s="2">
        <f t="shared" si="148"/>
        <v>1</v>
      </c>
      <c r="K1396" s="2">
        <f>IF(C1396="РЦК макси",0,2*'06A_Варіанти'!T1387*J1396)</f>
        <v>538.6</v>
      </c>
      <c r="L1396" s="2">
        <f t="shared" si="149"/>
        <v>538.6</v>
      </c>
      <c r="M1396" s="2">
        <f t="shared" si="150"/>
        <v>0</v>
      </c>
      <c r="N1396" s="9">
        <f t="shared" si="151"/>
        <v>0</v>
      </c>
      <c r="O1396" s="2">
        <f>MIN(IF('07A_Конструктор'!$D$5="Так",'06A_Варіанти'!E1387,1E+99),IF('07A_Конструктор'!$D$6="Так",'06A_Варіанти'!F1387,1E+99),IF('07A_Конструктор'!$D$7="Так",'06A_Варіанти'!G1387,1E+99),IF('07A_Конструктор'!$D$8="Так",'06A_Варіанти'!H1387,1E+99),IF('07A_Конструктор'!$D$9="Так",'06A_Варіанти'!I1387,1E+99),IF('07A_Конструктор'!$D$10="Так",'06A_Варіанти'!J1387,1E+99),IF('07A_Конструктор'!$D$11="Так",'06A_Варіанти'!K1387,1E+99),IF('07A_Конструктор'!$D$12="Так",'06A_Варіанти'!L1387,1E+99),IF('07A_Конструктор'!$D$13="Так",'06A_Варіанти'!M1387,1E+99),IF('07A_Конструктор'!$D$14="Так",'06A_Варіанти'!N1387,1E+99),IF('07A_Конструктор'!$D$15="Так",'06A_Варіанти'!O1387,1E+99),IF('07A_Конструктор'!$D$16="Так",'06A_Варіанти'!P1387,1E+99),IF('07A_Конструктор'!$D$17="Так",'06A_Варіанти'!Q1387,1E+99),IF('06A_Варіанти'!R1387="",1E+99,'06A_Варіанти'!R1387))</f>
        <v>269.3</v>
      </c>
      <c r="P1396" s="2" t="str">
        <f t="shared" si="152"/>
        <v>5 т</v>
      </c>
      <c r="Q1396" s="2">
        <f t="shared" si="153"/>
        <v>14</v>
      </c>
      <c r="R1396" s="2">
        <f>IF(OR(C1396="РЦК макси",C1396="РЦЧ SKU"),"SKU-потік",IFERROR(VLOOKUP(D1396,'02_РЦ'!$A$3:$I$7,5,FALSE),0))</f>
        <v>700</v>
      </c>
      <c r="S1396" s="2" t="str">
        <f>IF(OR(C1396="РЦК макси",C1396="РЦЧ SKU"),"Не рахується в ліміт",IFERROR(VLOOKUP(D1396,'02_РЦ'!$A$3:$I$7,9,FALSE),"Немає РЦ"))</f>
        <v>В межах</v>
      </c>
    </row>
    <row r="1397" spans="1:19">
      <c r="A1397" s="2" t="str">
        <f>'06A_Варіанти'!A1388</f>
        <v>BASE_714</v>
      </c>
      <c r="B1397" s="2" t="str">
        <f>'06A_Варіанти'!B1388</f>
        <v>TT_714</v>
      </c>
      <c r="C1397" s="2" t="str">
        <f>'06A_Варіанти'!D1388</f>
        <v>Основний</v>
      </c>
      <c r="D1397" s="2" t="str">
        <f>'06A_Варіанти'!C1388</f>
        <v>РЦЛ</v>
      </c>
      <c r="E1397" s="2" t="str">
        <f>'06A_Варіанти'!S1388</f>
        <v>DIRECT</v>
      </c>
      <c r="F1397" s="2" t="str">
        <f>IF(O1397='06A_Варіанти'!E1388,'06A_Варіанти'!E$1,IF(O1397='06A_Варіанти'!F1388,'06A_Варіанти'!F$1,IF(O1397='06A_Варіанти'!G1388,'06A_Варіанти'!G$1,IF(O1397='06A_Варіанти'!H1388,'06A_Варіанти'!H$1,IF(O1397='06A_Варіанти'!I1388,'06A_Варіанти'!I$1,IF(O1397='06A_Варіанти'!J1388,'06A_Варіанти'!J$1,IF(O1397='06A_Варіанти'!K1388,'06A_Варіанти'!K$1,IF(O1397='06A_Варіанти'!L1388,'06A_Варіанти'!L$1,IF(O1397='06A_Варіанти'!M1388,'06A_Варіанти'!M$1,IF(O1397='06A_Варіанти'!N1388,'06A_Варіанти'!N$1,IF(O1397='06A_Варіанти'!O1388,'06A_Варіанти'!O$1,IF(O1397='06A_Варіанти'!P1388,'06A_Варіанти'!P$1,IF(O1397='06A_Варіанти'!Q1388,'06A_Варіанти'!Q$1,IF(O1397='06A_Варіанти'!R1388,'06A_Варіанти'!R$1,"НЕМАЄ МАРШРУТУ"))))))))))))))</f>
        <v>DIRECT</v>
      </c>
      <c r="G1397" s="2" t="str">
        <f t="shared" si="147"/>
        <v>БЕЗ ЗМІН</v>
      </c>
      <c r="H1397" s="2">
        <f>IF(G1397="НЕМАЄ МАРШРУТУ",0,O1397-'06A_Варіанти'!T1388)</f>
        <v>0</v>
      </c>
      <c r="I1397" s="2">
        <f>IFERROR(INDEX('04_Потоки'!$E:$E,MATCH(A1397,'04_Потоки'!$A:$A,0)),0)</f>
        <v>1.990879478827362</v>
      </c>
      <c r="J1397" s="2">
        <f t="shared" si="148"/>
        <v>1</v>
      </c>
      <c r="K1397" s="2">
        <f>IF(C1397="РЦК макси",0,2*'06A_Варіанти'!T1388*J1397)</f>
        <v>297.60000000000002</v>
      </c>
      <c r="L1397" s="2">
        <f t="shared" si="149"/>
        <v>297.60000000000002</v>
      </c>
      <c r="M1397" s="2">
        <f t="shared" si="150"/>
        <v>0</v>
      </c>
      <c r="N1397" s="9">
        <f t="shared" si="151"/>
        <v>0</v>
      </c>
      <c r="O1397" s="2">
        <f>MIN(IF('07A_Конструктор'!$D$5="Так",'06A_Варіанти'!E1388,1E+99),IF('07A_Конструктор'!$D$6="Так",'06A_Варіанти'!F1388,1E+99),IF('07A_Конструктор'!$D$7="Так",'06A_Варіанти'!G1388,1E+99),IF('07A_Конструктор'!$D$8="Так",'06A_Варіанти'!H1388,1E+99),IF('07A_Конструктор'!$D$9="Так",'06A_Варіанти'!I1388,1E+99),IF('07A_Конструктор'!$D$10="Так",'06A_Варіанти'!J1388,1E+99),IF('07A_Конструктор'!$D$11="Так",'06A_Варіанти'!K1388,1E+99),IF('07A_Конструктор'!$D$12="Так",'06A_Варіанти'!L1388,1E+99),IF('07A_Конструктор'!$D$13="Так",'06A_Варіанти'!M1388,1E+99),IF('07A_Конструктор'!$D$14="Так",'06A_Варіанти'!N1388,1E+99),IF('07A_Конструктор'!$D$15="Так",'06A_Варіанти'!O1388,1E+99),IF('07A_Конструктор'!$D$16="Так",'06A_Варіанти'!P1388,1E+99),IF('07A_Конструктор'!$D$17="Так",'06A_Варіанти'!Q1388,1E+99),IF('06A_Варіанти'!R1388="",1E+99,'06A_Варіанти'!R1388))</f>
        <v>148.80000000000001</v>
      </c>
      <c r="P1397" s="2" t="str">
        <f t="shared" si="152"/>
        <v>5 т</v>
      </c>
      <c r="Q1397" s="2">
        <f t="shared" si="153"/>
        <v>14</v>
      </c>
      <c r="R1397" s="2">
        <f>IF(OR(C1397="РЦК макси",C1397="РЦЧ SKU"),"SKU-потік",IFERROR(VLOOKUP(D1397,'02_РЦ'!$A$3:$I$7,5,FALSE),0))</f>
        <v>700</v>
      </c>
      <c r="S1397" s="2" t="str">
        <f>IF(OR(C1397="РЦК макси",C1397="РЦЧ SKU"),"Не рахується в ліміт",IFERROR(VLOOKUP(D1397,'02_РЦ'!$A$3:$I$7,9,FALSE),"Немає РЦ"))</f>
        <v>В межах</v>
      </c>
    </row>
    <row r="1398" spans="1:19">
      <c r="A1398" s="2" t="str">
        <f>'06A_Варіанти'!A1389</f>
        <v>BASE_730</v>
      </c>
      <c r="B1398" s="2" t="str">
        <f>'06A_Варіанти'!B1389</f>
        <v>TT_730</v>
      </c>
      <c r="C1398" s="2" t="str">
        <f>'06A_Варіанти'!D1389</f>
        <v>Основний</v>
      </c>
      <c r="D1398" s="2" t="str">
        <f>'06A_Варіанти'!C1389</f>
        <v>РЦЛ</v>
      </c>
      <c r="E1398" s="2" t="str">
        <f>'06A_Варіанти'!S1389</f>
        <v>DIRECT</v>
      </c>
      <c r="F1398" s="2" t="str">
        <f>IF(O1398='06A_Варіанти'!E1389,'06A_Варіанти'!E$1,IF(O1398='06A_Варіанти'!F1389,'06A_Варіанти'!F$1,IF(O1398='06A_Варіанти'!G1389,'06A_Варіанти'!G$1,IF(O1398='06A_Варіанти'!H1389,'06A_Варіанти'!H$1,IF(O1398='06A_Варіанти'!I1389,'06A_Варіанти'!I$1,IF(O1398='06A_Варіанти'!J1389,'06A_Варіанти'!J$1,IF(O1398='06A_Варіанти'!K1389,'06A_Варіанти'!K$1,IF(O1398='06A_Варіанти'!L1389,'06A_Варіанти'!L$1,IF(O1398='06A_Варіанти'!M1389,'06A_Варіанти'!M$1,IF(O1398='06A_Варіанти'!N1389,'06A_Варіанти'!N$1,IF(O1398='06A_Варіанти'!O1389,'06A_Варіанти'!O$1,IF(O1398='06A_Варіанти'!P1389,'06A_Варіанти'!P$1,IF(O1398='06A_Варіанти'!Q1389,'06A_Варіанти'!Q$1,IF(O1398='06A_Варіанти'!R1389,'06A_Варіанти'!R$1,"НЕМАЄ МАРШРУТУ"))))))))))))))</f>
        <v>DIRECT</v>
      </c>
      <c r="G1398" s="2" t="str">
        <f t="shared" si="147"/>
        <v>БЕЗ ЗМІН</v>
      </c>
      <c r="H1398" s="2">
        <f>IF(G1398="НЕМАЄ МАРШРУТУ",0,O1398-'06A_Варіанти'!T1389)</f>
        <v>0</v>
      </c>
      <c r="I1398" s="2">
        <f>IFERROR(INDEX('04_Потоки'!$E:$E,MATCH(A1398,'04_Потоки'!$A:$A,0)),0)</f>
        <v>1.990879478827362</v>
      </c>
      <c r="J1398" s="2">
        <f t="shared" si="148"/>
        <v>1</v>
      </c>
      <c r="K1398" s="2">
        <f>IF(C1398="РЦК макси",0,2*'06A_Варіанти'!T1389*J1398)</f>
        <v>820.2</v>
      </c>
      <c r="L1398" s="2">
        <f t="shared" si="149"/>
        <v>820.2</v>
      </c>
      <c r="M1398" s="2">
        <f t="shared" si="150"/>
        <v>0</v>
      </c>
      <c r="N1398" s="9">
        <f t="shared" si="151"/>
        <v>0</v>
      </c>
      <c r="O1398" s="2">
        <f>MIN(IF('07A_Конструктор'!$D$5="Так",'06A_Варіанти'!E1389,1E+99),IF('07A_Конструктор'!$D$6="Так",'06A_Варіанти'!F1389,1E+99),IF('07A_Конструктор'!$D$7="Так",'06A_Варіанти'!G1389,1E+99),IF('07A_Конструктор'!$D$8="Так",'06A_Варіанти'!H1389,1E+99),IF('07A_Конструктор'!$D$9="Так",'06A_Варіанти'!I1389,1E+99),IF('07A_Конструктор'!$D$10="Так",'06A_Варіанти'!J1389,1E+99),IF('07A_Конструктор'!$D$11="Так",'06A_Варіанти'!K1389,1E+99),IF('07A_Конструктор'!$D$12="Так",'06A_Варіанти'!L1389,1E+99),IF('07A_Конструктор'!$D$13="Так",'06A_Варіанти'!M1389,1E+99),IF('07A_Конструктор'!$D$14="Так",'06A_Варіанти'!N1389,1E+99),IF('07A_Конструктор'!$D$15="Так",'06A_Варіанти'!O1389,1E+99),IF('07A_Конструктор'!$D$16="Так",'06A_Варіанти'!P1389,1E+99),IF('07A_Конструктор'!$D$17="Так",'06A_Варіанти'!Q1389,1E+99),IF('06A_Варіанти'!R1389="",1E+99,'06A_Варіанти'!R1389))</f>
        <v>410.1</v>
      </c>
      <c r="P1398" s="2" t="str">
        <f t="shared" si="152"/>
        <v>5 т</v>
      </c>
      <c r="Q1398" s="2">
        <f t="shared" si="153"/>
        <v>14</v>
      </c>
      <c r="R1398" s="2">
        <f>IF(OR(C1398="РЦК макси",C1398="РЦЧ SKU"),"SKU-потік",IFERROR(VLOOKUP(D1398,'02_РЦ'!$A$3:$I$7,5,FALSE),0))</f>
        <v>700</v>
      </c>
      <c r="S1398" s="2" t="str">
        <f>IF(OR(C1398="РЦК макси",C1398="РЦЧ SKU"),"Не рахується в ліміт",IFERROR(VLOOKUP(D1398,'02_РЦ'!$A$3:$I$7,9,FALSE),"Немає РЦ"))</f>
        <v>В межах</v>
      </c>
    </row>
    <row r="1399" spans="1:19">
      <c r="A1399" s="2" t="str">
        <f>'06A_Варіанти'!A1390</f>
        <v>BASE_727</v>
      </c>
      <c r="B1399" s="2" t="str">
        <f>'06A_Варіанти'!B1390</f>
        <v>TT_727</v>
      </c>
      <c r="C1399" s="2" t="str">
        <f>'06A_Варіанти'!D1390</f>
        <v>Основний</v>
      </c>
      <c r="D1399" s="2" t="str">
        <f>'06A_Варіанти'!C1390</f>
        <v>РЦЛ</v>
      </c>
      <c r="E1399" s="2" t="str">
        <f>'06A_Варіанти'!S1390</f>
        <v>DIRECT</v>
      </c>
      <c r="F1399" s="2" t="str">
        <f>IF(O1399='06A_Варіанти'!E1390,'06A_Варіанти'!E$1,IF(O1399='06A_Варіанти'!F1390,'06A_Варіанти'!F$1,IF(O1399='06A_Варіанти'!G1390,'06A_Варіанти'!G$1,IF(O1399='06A_Варіанти'!H1390,'06A_Варіанти'!H$1,IF(O1399='06A_Варіанти'!I1390,'06A_Варіанти'!I$1,IF(O1399='06A_Варіанти'!J1390,'06A_Варіанти'!J$1,IF(O1399='06A_Варіанти'!K1390,'06A_Варіанти'!K$1,IF(O1399='06A_Варіанти'!L1390,'06A_Варіанти'!L$1,IF(O1399='06A_Варіанти'!M1390,'06A_Варіанти'!M$1,IF(O1399='06A_Варіанти'!N1390,'06A_Варіанти'!N$1,IF(O1399='06A_Варіанти'!O1390,'06A_Варіанти'!O$1,IF(O1399='06A_Варіанти'!P1390,'06A_Варіанти'!P$1,IF(O1399='06A_Варіанти'!Q1390,'06A_Варіанти'!Q$1,IF(O1399='06A_Варіанти'!R1390,'06A_Варіанти'!R$1,"НЕМАЄ МАРШРУТУ"))))))))))))))</f>
        <v>DIRECT</v>
      </c>
      <c r="G1399" s="2" t="str">
        <f t="shared" si="147"/>
        <v>БЕЗ ЗМІН</v>
      </c>
      <c r="H1399" s="2">
        <f>IF(G1399="НЕМАЄ МАРШРУТУ",0,O1399-'06A_Варіанти'!T1390)</f>
        <v>0</v>
      </c>
      <c r="I1399" s="2">
        <f>IFERROR(INDEX('04_Потоки'!$E:$E,MATCH(A1399,'04_Потоки'!$A:$A,0)),0)</f>
        <v>1.990879478827362</v>
      </c>
      <c r="J1399" s="2">
        <f t="shared" si="148"/>
        <v>1</v>
      </c>
      <c r="K1399" s="2">
        <f>IF(C1399="РЦК макси",0,2*'06A_Варіанти'!T1390*J1399)</f>
        <v>183.4</v>
      </c>
      <c r="L1399" s="2">
        <f t="shared" si="149"/>
        <v>183.4</v>
      </c>
      <c r="M1399" s="2">
        <f t="shared" si="150"/>
        <v>0</v>
      </c>
      <c r="N1399" s="9">
        <f t="shared" si="151"/>
        <v>0</v>
      </c>
      <c r="O1399" s="2">
        <f>MIN(IF('07A_Конструктор'!$D$5="Так",'06A_Варіанти'!E1390,1E+99),IF('07A_Конструктор'!$D$6="Так",'06A_Варіанти'!F1390,1E+99),IF('07A_Конструктор'!$D$7="Так",'06A_Варіанти'!G1390,1E+99),IF('07A_Конструктор'!$D$8="Так",'06A_Варіанти'!H1390,1E+99),IF('07A_Конструктор'!$D$9="Так",'06A_Варіанти'!I1390,1E+99),IF('07A_Конструктор'!$D$10="Так",'06A_Варіанти'!J1390,1E+99),IF('07A_Конструктор'!$D$11="Так",'06A_Варіанти'!K1390,1E+99),IF('07A_Конструктор'!$D$12="Так",'06A_Варіанти'!L1390,1E+99),IF('07A_Конструктор'!$D$13="Так",'06A_Варіанти'!M1390,1E+99),IF('07A_Конструктор'!$D$14="Так",'06A_Варіанти'!N1390,1E+99),IF('07A_Конструктор'!$D$15="Так",'06A_Варіанти'!O1390,1E+99),IF('07A_Конструктор'!$D$16="Так",'06A_Варіанти'!P1390,1E+99),IF('07A_Конструктор'!$D$17="Так",'06A_Варіанти'!Q1390,1E+99),IF('06A_Варіанти'!R1390="",1E+99,'06A_Варіанти'!R1390))</f>
        <v>91.7</v>
      </c>
      <c r="P1399" s="2" t="str">
        <f t="shared" si="152"/>
        <v>5 т</v>
      </c>
      <c r="Q1399" s="2">
        <f t="shared" si="153"/>
        <v>14</v>
      </c>
      <c r="R1399" s="2">
        <f>IF(OR(C1399="РЦК макси",C1399="РЦЧ SKU"),"SKU-потік",IFERROR(VLOOKUP(D1399,'02_РЦ'!$A$3:$I$7,5,FALSE),0))</f>
        <v>700</v>
      </c>
      <c r="S1399" s="2" t="str">
        <f>IF(OR(C1399="РЦК макси",C1399="РЦЧ SKU"),"Не рахується в ліміт",IFERROR(VLOOKUP(D1399,'02_РЦ'!$A$3:$I$7,9,FALSE),"Немає РЦ"))</f>
        <v>В межах</v>
      </c>
    </row>
    <row r="1400" spans="1:19">
      <c r="A1400" s="2" t="str">
        <f>'06A_Варіанти'!A1391</f>
        <v>BASE_725</v>
      </c>
      <c r="B1400" s="2" t="str">
        <f>'06A_Варіанти'!B1391</f>
        <v>TT_725</v>
      </c>
      <c r="C1400" s="2" t="str">
        <f>'06A_Варіанти'!D1391</f>
        <v>Основний</v>
      </c>
      <c r="D1400" s="2" t="str">
        <f>'06A_Варіанти'!C1391</f>
        <v>РЦЛ</v>
      </c>
      <c r="E1400" s="2" t="str">
        <f>'06A_Варіанти'!S1391</f>
        <v>DIRECT</v>
      </c>
      <c r="F1400" s="2" t="str">
        <f>IF(O1400='06A_Варіанти'!E1391,'06A_Варіанти'!E$1,IF(O1400='06A_Варіанти'!F1391,'06A_Варіанти'!F$1,IF(O1400='06A_Варіанти'!G1391,'06A_Варіанти'!G$1,IF(O1400='06A_Варіанти'!H1391,'06A_Варіанти'!H$1,IF(O1400='06A_Варіанти'!I1391,'06A_Варіанти'!I$1,IF(O1400='06A_Варіанти'!J1391,'06A_Варіанти'!J$1,IF(O1400='06A_Варіанти'!K1391,'06A_Варіанти'!K$1,IF(O1400='06A_Варіанти'!L1391,'06A_Варіанти'!L$1,IF(O1400='06A_Варіанти'!M1391,'06A_Варіанти'!M$1,IF(O1400='06A_Варіанти'!N1391,'06A_Варіанти'!N$1,IF(O1400='06A_Варіанти'!O1391,'06A_Варіанти'!O$1,IF(O1400='06A_Варіанти'!P1391,'06A_Варіанти'!P$1,IF(O1400='06A_Варіанти'!Q1391,'06A_Варіанти'!Q$1,IF(O1400='06A_Варіанти'!R1391,'06A_Варіанти'!R$1,"НЕМАЄ МАРШРУТУ"))))))))))))))</f>
        <v>DIRECT</v>
      </c>
      <c r="G1400" s="2" t="str">
        <f t="shared" si="147"/>
        <v>БЕЗ ЗМІН</v>
      </c>
      <c r="H1400" s="2">
        <f>IF(G1400="НЕМАЄ МАРШРУТУ",0,O1400-'06A_Варіанти'!T1391)</f>
        <v>0</v>
      </c>
      <c r="I1400" s="2">
        <f>IFERROR(INDEX('04_Потоки'!$E:$E,MATCH(A1400,'04_Потоки'!$A:$A,0)),0)</f>
        <v>1.990879478827362</v>
      </c>
      <c r="J1400" s="2">
        <f t="shared" si="148"/>
        <v>1</v>
      </c>
      <c r="K1400" s="2">
        <f>IF(C1400="РЦК макси",0,2*'06A_Варіанти'!T1391*J1400)</f>
        <v>18.600000000000001</v>
      </c>
      <c r="L1400" s="2">
        <f t="shared" si="149"/>
        <v>18.600000000000001</v>
      </c>
      <c r="M1400" s="2">
        <f t="shared" si="150"/>
        <v>0</v>
      </c>
      <c r="N1400" s="9">
        <f t="shared" si="151"/>
        <v>0</v>
      </c>
      <c r="O1400" s="2">
        <f>MIN(IF('07A_Конструктор'!$D$5="Так",'06A_Варіанти'!E1391,1E+99),IF('07A_Конструктор'!$D$6="Так",'06A_Варіанти'!F1391,1E+99),IF('07A_Конструктор'!$D$7="Так",'06A_Варіанти'!G1391,1E+99),IF('07A_Конструктор'!$D$8="Так",'06A_Варіанти'!H1391,1E+99),IF('07A_Конструктор'!$D$9="Так",'06A_Варіанти'!I1391,1E+99),IF('07A_Конструктор'!$D$10="Так",'06A_Варіанти'!J1391,1E+99),IF('07A_Конструктор'!$D$11="Так",'06A_Варіанти'!K1391,1E+99),IF('07A_Конструктор'!$D$12="Так",'06A_Варіанти'!L1391,1E+99),IF('07A_Конструктор'!$D$13="Так",'06A_Варіанти'!M1391,1E+99),IF('07A_Конструктор'!$D$14="Так",'06A_Варіанти'!N1391,1E+99),IF('07A_Конструктор'!$D$15="Так",'06A_Варіанти'!O1391,1E+99),IF('07A_Конструктор'!$D$16="Так",'06A_Варіанти'!P1391,1E+99),IF('07A_Конструктор'!$D$17="Так",'06A_Варіанти'!Q1391,1E+99),IF('06A_Варіанти'!R1391="",1E+99,'06A_Варіанти'!R1391))</f>
        <v>9.3000000000000007</v>
      </c>
      <c r="P1400" s="2" t="str">
        <f t="shared" si="152"/>
        <v>5 т</v>
      </c>
      <c r="Q1400" s="2">
        <f t="shared" si="153"/>
        <v>14</v>
      </c>
      <c r="R1400" s="2">
        <f>IF(OR(C1400="РЦК макси",C1400="РЦЧ SKU"),"SKU-потік",IFERROR(VLOOKUP(D1400,'02_РЦ'!$A$3:$I$7,5,FALSE),0))</f>
        <v>700</v>
      </c>
      <c r="S1400" s="2" t="str">
        <f>IF(OR(C1400="РЦК макси",C1400="РЦЧ SKU"),"Не рахується в ліміт",IFERROR(VLOOKUP(D1400,'02_РЦ'!$A$3:$I$7,9,FALSE),"Немає РЦ"))</f>
        <v>В межах</v>
      </c>
    </row>
    <row r="1401" spans="1:19">
      <c r="A1401" s="2" t="str">
        <f>'06A_Варіанти'!A1392</f>
        <v>BASE_685</v>
      </c>
      <c r="B1401" s="2" t="str">
        <f>'06A_Варіанти'!B1392</f>
        <v>TT_685</v>
      </c>
      <c r="C1401" s="2" t="str">
        <f>'06A_Варіанти'!D1392</f>
        <v>Основний</v>
      </c>
      <c r="D1401" s="2" t="str">
        <f>'06A_Варіанти'!C1392</f>
        <v>РЦЛ</v>
      </c>
      <c r="E1401" s="2" t="str">
        <f>'06A_Варіанти'!S1392</f>
        <v>DIRECT</v>
      </c>
      <c r="F1401" s="2" t="str">
        <f>IF(O1401='06A_Варіанти'!E1392,'06A_Варіанти'!E$1,IF(O1401='06A_Варіанти'!F1392,'06A_Варіанти'!F$1,IF(O1401='06A_Варіанти'!G1392,'06A_Варіанти'!G$1,IF(O1401='06A_Варіанти'!H1392,'06A_Варіанти'!H$1,IF(O1401='06A_Варіанти'!I1392,'06A_Варіанти'!I$1,IF(O1401='06A_Варіанти'!J1392,'06A_Варіанти'!J$1,IF(O1401='06A_Варіанти'!K1392,'06A_Варіанти'!K$1,IF(O1401='06A_Варіанти'!L1392,'06A_Варіанти'!L$1,IF(O1401='06A_Варіанти'!M1392,'06A_Варіанти'!M$1,IF(O1401='06A_Варіанти'!N1392,'06A_Варіанти'!N$1,IF(O1401='06A_Варіанти'!O1392,'06A_Варіанти'!O$1,IF(O1401='06A_Варіанти'!P1392,'06A_Варіанти'!P$1,IF(O1401='06A_Варіанти'!Q1392,'06A_Варіанти'!Q$1,IF(O1401='06A_Варіанти'!R1392,'06A_Варіанти'!R$1,"НЕМАЄ МАРШРУТУ"))))))))))))))</f>
        <v>DIRECT</v>
      </c>
      <c r="G1401" s="2" t="str">
        <f t="shared" si="147"/>
        <v>БЕЗ ЗМІН</v>
      </c>
      <c r="H1401" s="2">
        <f>IF(G1401="НЕМАЄ МАРШРУТУ",0,O1401-'06A_Варіанти'!T1392)</f>
        <v>0</v>
      </c>
      <c r="I1401" s="2">
        <f>IFERROR(INDEX('04_Потоки'!$E:$E,MATCH(A1401,'04_Потоки'!$A:$A,0)),0)</f>
        <v>1.990879478827362</v>
      </c>
      <c r="J1401" s="2">
        <f t="shared" si="148"/>
        <v>1</v>
      </c>
      <c r="K1401" s="2">
        <f>IF(C1401="РЦК макси",0,2*'06A_Варіанти'!T1392*J1401)</f>
        <v>680</v>
      </c>
      <c r="L1401" s="2">
        <f t="shared" si="149"/>
        <v>680</v>
      </c>
      <c r="M1401" s="2">
        <f t="shared" si="150"/>
        <v>0</v>
      </c>
      <c r="N1401" s="9">
        <f t="shared" si="151"/>
        <v>0</v>
      </c>
      <c r="O1401" s="2">
        <f>MIN(IF('07A_Конструктор'!$D$5="Так",'06A_Варіанти'!E1392,1E+99),IF('07A_Конструктор'!$D$6="Так",'06A_Варіанти'!F1392,1E+99),IF('07A_Конструктор'!$D$7="Так",'06A_Варіанти'!G1392,1E+99),IF('07A_Конструктор'!$D$8="Так",'06A_Варіанти'!H1392,1E+99),IF('07A_Конструктор'!$D$9="Так",'06A_Варіанти'!I1392,1E+99),IF('07A_Конструктор'!$D$10="Так",'06A_Варіанти'!J1392,1E+99),IF('07A_Конструктор'!$D$11="Так",'06A_Варіанти'!K1392,1E+99),IF('07A_Конструктор'!$D$12="Так",'06A_Варіанти'!L1392,1E+99),IF('07A_Конструктор'!$D$13="Так",'06A_Варіанти'!M1392,1E+99),IF('07A_Конструктор'!$D$14="Так",'06A_Варіанти'!N1392,1E+99),IF('07A_Конструктор'!$D$15="Так",'06A_Варіанти'!O1392,1E+99),IF('07A_Конструктор'!$D$16="Так",'06A_Варіанти'!P1392,1E+99),IF('07A_Конструктор'!$D$17="Так",'06A_Варіанти'!Q1392,1E+99),IF('06A_Варіанти'!R1392="",1E+99,'06A_Варіанти'!R1392))</f>
        <v>340</v>
      </c>
      <c r="P1401" s="2" t="str">
        <f t="shared" si="152"/>
        <v>5 т</v>
      </c>
      <c r="Q1401" s="2">
        <f t="shared" si="153"/>
        <v>14</v>
      </c>
      <c r="R1401" s="2">
        <f>IF(OR(C1401="РЦК макси",C1401="РЦЧ SKU"),"SKU-потік",IFERROR(VLOOKUP(D1401,'02_РЦ'!$A$3:$I$7,5,FALSE),0))</f>
        <v>700</v>
      </c>
      <c r="S1401" s="2" t="str">
        <f>IF(OR(C1401="РЦК макси",C1401="РЦЧ SKU"),"Не рахується в ліміт",IFERROR(VLOOKUP(D1401,'02_РЦ'!$A$3:$I$7,9,FALSE),"Немає РЦ"))</f>
        <v>В межах</v>
      </c>
    </row>
    <row r="1402" spans="1:19">
      <c r="A1402" s="2" t="str">
        <f>'06A_Варіанти'!A1393</f>
        <v>BASE_738</v>
      </c>
      <c r="B1402" s="2" t="str">
        <f>'06A_Варіанти'!B1393</f>
        <v>TT_738</v>
      </c>
      <c r="C1402" s="2" t="str">
        <f>'06A_Варіанти'!D1393</f>
        <v>Основний</v>
      </c>
      <c r="D1402" s="2" t="str">
        <f>'06A_Варіанти'!C1393</f>
        <v>РЦЛ</v>
      </c>
      <c r="E1402" s="2" t="str">
        <f>'06A_Варіанти'!S1393</f>
        <v>DIRECT</v>
      </c>
      <c r="F1402" s="2" t="str">
        <f>IF(O1402='06A_Варіанти'!E1393,'06A_Варіанти'!E$1,IF(O1402='06A_Варіанти'!F1393,'06A_Варіанти'!F$1,IF(O1402='06A_Варіанти'!G1393,'06A_Варіанти'!G$1,IF(O1402='06A_Варіанти'!H1393,'06A_Варіанти'!H$1,IF(O1402='06A_Варіанти'!I1393,'06A_Варіанти'!I$1,IF(O1402='06A_Варіанти'!J1393,'06A_Варіанти'!J$1,IF(O1402='06A_Варіанти'!K1393,'06A_Варіанти'!K$1,IF(O1402='06A_Варіанти'!L1393,'06A_Варіанти'!L$1,IF(O1402='06A_Варіанти'!M1393,'06A_Варіанти'!M$1,IF(O1402='06A_Варіанти'!N1393,'06A_Варіанти'!N$1,IF(O1402='06A_Варіанти'!O1393,'06A_Варіанти'!O$1,IF(O1402='06A_Варіанти'!P1393,'06A_Варіанти'!P$1,IF(O1402='06A_Варіанти'!Q1393,'06A_Варіанти'!Q$1,IF(O1402='06A_Варіанти'!R1393,'06A_Варіанти'!R$1,"НЕМАЄ МАРШРУТУ"))))))))))))))</f>
        <v>DIRECT</v>
      </c>
      <c r="G1402" s="2" t="str">
        <f t="shared" si="147"/>
        <v>БЕЗ ЗМІН</v>
      </c>
      <c r="H1402" s="2">
        <f>IF(G1402="НЕМАЄ МАРШРУТУ",0,O1402-'06A_Варіанти'!T1393)</f>
        <v>0</v>
      </c>
      <c r="I1402" s="2">
        <f>IFERROR(INDEX('04_Потоки'!$E:$E,MATCH(A1402,'04_Потоки'!$A:$A,0)),0)</f>
        <v>1.990879478827362</v>
      </c>
      <c r="J1402" s="2">
        <f t="shared" si="148"/>
        <v>1</v>
      </c>
      <c r="K1402" s="2">
        <f>IF(C1402="РЦК макси",0,2*'06A_Варіанти'!T1393*J1402)</f>
        <v>246.8</v>
      </c>
      <c r="L1402" s="2">
        <f t="shared" si="149"/>
        <v>246.8</v>
      </c>
      <c r="M1402" s="2">
        <f t="shared" si="150"/>
        <v>0</v>
      </c>
      <c r="N1402" s="9">
        <f t="shared" si="151"/>
        <v>0</v>
      </c>
      <c r="O1402" s="2">
        <f>MIN(IF('07A_Конструктор'!$D$5="Так",'06A_Варіанти'!E1393,1E+99),IF('07A_Конструктор'!$D$6="Так",'06A_Варіанти'!F1393,1E+99),IF('07A_Конструктор'!$D$7="Так",'06A_Варіанти'!G1393,1E+99),IF('07A_Конструктор'!$D$8="Так",'06A_Варіанти'!H1393,1E+99),IF('07A_Конструктор'!$D$9="Так",'06A_Варіанти'!I1393,1E+99),IF('07A_Конструктор'!$D$10="Так",'06A_Варіанти'!J1393,1E+99),IF('07A_Конструктор'!$D$11="Так",'06A_Варіанти'!K1393,1E+99),IF('07A_Конструктор'!$D$12="Так",'06A_Варіанти'!L1393,1E+99),IF('07A_Конструктор'!$D$13="Так",'06A_Варіанти'!M1393,1E+99),IF('07A_Конструктор'!$D$14="Так",'06A_Варіанти'!N1393,1E+99),IF('07A_Конструктор'!$D$15="Так",'06A_Варіанти'!O1393,1E+99),IF('07A_Конструктор'!$D$16="Так",'06A_Варіанти'!P1393,1E+99),IF('07A_Конструктор'!$D$17="Так",'06A_Варіанти'!Q1393,1E+99),IF('06A_Варіанти'!R1393="",1E+99,'06A_Варіанти'!R1393))</f>
        <v>123.4</v>
      </c>
      <c r="P1402" s="2" t="str">
        <f t="shared" si="152"/>
        <v>5 т</v>
      </c>
      <c r="Q1402" s="2">
        <f t="shared" si="153"/>
        <v>14</v>
      </c>
      <c r="R1402" s="2">
        <f>IF(OR(C1402="РЦК макси",C1402="РЦЧ SKU"),"SKU-потік",IFERROR(VLOOKUP(D1402,'02_РЦ'!$A$3:$I$7,5,FALSE),0))</f>
        <v>700</v>
      </c>
      <c r="S1402" s="2" t="str">
        <f>IF(OR(C1402="РЦК макси",C1402="РЦЧ SKU"),"Не рахується в ліміт",IFERROR(VLOOKUP(D1402,'02_РЦ'!$A$3:$I$7,9,FALSE),"Немає РЦ"))</f>
        <v>В межах</v>
      </c>
    </row>
    <row r="1403" spans="1:19">
      <c r="A1403" s="2" t="str">
        <f>'06A_Варіанти'!A1394</f>
        <v>BASE_680</v>
      </c>
      <c r="B1403" s="2" t="str">
        <f>'06A_Варіанти'!B1394</f>
        <v>TT_680</v>
      </c>
      <c r="C1403" s="2" t="str">
        <f>'06A_Варіанти'!D1394</f>
        <v>Основний</v>
      </c>
      <c r="D1403" s="2" t="str">
        <f>'06A_Варіанти'!C1394</f>
        <v>РЦЛ</v>
      </c>
      <c r="E1403" s="2" t="str">
        <f>'06A_Варіанти'!S1394</f>
        <v>DIRECT</v>
      </c>
      <c r="F1403" s="2" t="str">
        <f>IF(O1403='06A_Варіанти'!E1394,'06A_Варіанти'!E$1,IF(O1403='06A_Варіанти'!F1394,'06A_Варіанти'!F$1,IF(O1403='06A_Варіанти'!G1394,'06A_Варіанти'!G$1,IF(O1403='06A_Варіанти'!H1394,'06A_Варіанти'!H$1,IF(O1403='06A_Варіанти'!I1394,'06A_Варіанти'!I$1,IF(O1403='06A_Варіанти'!J1394,'06A_Варіанти'!J$1,IF(O1403='06A_Варіанти'!K1394,'06A_Варіанти'!K$1,IF(O1403='06A_Варіанти'!L1394,'06A_Варіанти'!L$1,IF(O1403='06A_Варіанти'!M1394,'06A_Варіанти'!M$1,IF(O1403='06A_Варіанти'!N1394,'06A_Варіанти'!N$1,IF(O1403='06A_Варіанти'!O1394,'06A_Варіанти'!O$1,IF(O1403='06A_Варіанти'!P1394,'06A_Варіанти'!P$1,IF(O1403='06A_Варіанти'!Q1394,'06A_Варіанти'!Q$1,IF(O1403='06A_Варіанти'!R1394,'06A_Варіанти'!R$1,"НЕМАЄ МАРШРУТУ"))))))))))))))</f>
        <v>DIRECT</v>
      </c>
      <c r="G1403" s="2" t="str">
        <f t="shared" si="147"/>
        <v>БЕЗ ЗМІН</v>
      </c>
      <c r="H1403" s="2">
        <f>IF(G1403="НЕМАЄ МАРШРУТУ",0,O1403-'06A_Варіанти'!T1394)</f>
        <v>0</v>
      </c>
      <c r="I1403" s="2">
        <f>IFERROR(INDEX('04_Потоки'!$E:$E,MATCH(A1403,'04_Потоки'!$A:$A,0)),0)</f>
        <v>1.990879478827362</v>
      </c>
      <c r="J1403" s="2">
        <f t="shared" si="148"/>
        <v>1</v>
      </c>
      <c r="K1403" s="2">
        <f>IF(C1403="РЦК макси",0,2*'06A_Варіанти'!T1394*J1403)</f>
        <v>214</v>
      </c>
      <c r="L1403" s="2">
        <f t="shared" si="149"/>
        <v>214</v>
      </c>
      <c r="M1403" s="2">
        <f t="shared" si="150"/>
        <v>0</v>
      </c>
      <c r="N1403" s="9">
        <f t="shared" si="151"/>
        <v>0</v>
      </c>
      <c r="O1403" s="2">
        <f>MIN(IF('07A_Конструктор'!$D$5="Так",'06A_Варіанти'!E1394,1E+99),IF('07A_Конструктор'!$D$6="Так",'06A_Варіанти'!F1394,1E+99),IF('07A_Конструктор'!$D$7="Так",'06A_Варіанти'!G1394,1E+99),IF('07A_Конструктор'!$D$8="Так",'06A_Варіанти'!H1394,1E+99),IF('07A_Конструктор'!$D$9="Так",'06A_Варіанти'!I1394,1E+99),IF('07A_Конструктор'!$D$10="Так",'06A_Варіанти'!J1394,1E+99),IF('07A_Конструктор'!$D$11="Так",'06A_Варіанти'!K1394,1E+99),IF('07A_Конструктор'!$D$12="Так",'06A_Варіанти'!L1394,1E+99),IF('07A_Конструктор'!$D$13="Так",'06A_Варіанти'!M1394,1E+99),IF('07A_Конструктор'!$D$14="Так",'06A_Варіанти'!N1394,1E+99),IF('07A_Конструктор'!$D$15="Так",'06A_Варіанти'!O1394,1E+99),IF('07A_Конструктор'!$D$16="Так",'06A_Варіанти'!P1394,1E+99),IF('07A_Конструктор'!$D$17="Так",'06A_Варіанти'!Q1394,1E+99),IF('06A_Варіанти'!R1394="",1E+99,'06A_Варіанти'!R1394))</f>
        <v>107</v>
      </c>
      <c r="P1403" s="2" t="str">
        <f t="shared" si="152"/>
        <v>5 т</v>
      </c>
      <c r="Q1403" s="2">
        <f t="shared" si="153"/>
        <v>14</v>
      </c>
      <c r="R1403" s="2">
        <f>IF(OR(C1403="РЦК макси",C1403="РЦЧ SKU"),"SKU-потік",IFERROR(VLOOKUP(D1403,'02_РЦ'!$A$3:$I$7,5,FALSE),0))</f>
        <v>700</v>
      </c>
      <c r="S1403" s="2" t="str">
        <f>IF(OR(C1403="РЦК макси",C1403="РЦЧ SKU"),"Не рахується в ліміт",IFERROR(VLOOKUP(D1403,'02_РЦ'!$A$3:$I$7,9,FALSE),"Немає РЦ"))</f>
        <v>В межах</v>
      </c>
    </row>
    <row r="1404" spans="1:19">
      <c r="A1404" s="2" t="str">
        <f>'06A_Варіанти'!A1395</f>
        <v>BASE_2</v>
      </c>
      <c r="B1404" s="2" t="str">
        <f>'06A_Варіанти'!B1395</f>
        <v>TT_2</v>
      </c>
      <c r="C1404" s="2" t="str">
        <f>'06A_Варіанти'!D1395</f>
        <v>Основний</v>
      </c>
      <c r="D1404" s="2" t="str">
        <f>'06A_Варіанти'!C1395</f>
        <v>РЦЛ</v>
      </c>
      <c r="E1404" s="2" t="str">
        <f>'06A_Варіанти'!S1395</f>
        <v>DIRECT</v>
      </c>
      <c r="F1404" s="2" t="str">
        <f>IF(O1404='06A_Варіанти'!E1395,'06A_Варіанти'!E$1,IF(O1404='06A_Варіанти'!F1395,'06A_Варіанти'!F$1,IF(O1404='06A_Варіанти'!G1395,'06A_Варіанти'!G$1,IF(O1404='06A_Варіанти'!H1395,'06A_Варіанти'!H$1,IF(O1404='06A_Варіанти'!I1395,'06A_Варіанти'!I$1,IF(O1404='06A_Варіанти'!J1395,'06A_Варіанти'!J$1,IF(O1404='06A_Варіанти'!K1395,'06A_Варіанти'!K$1,IF(O1404='06A_Варіанти'!L1395,'06A_Варіанти'!L$1,IF(O1404='06A_Варіанти'!M1395,'06A_Варіанти'!M$1,IF(O1404='06A_Варіанти'!N1395,'06A_Варіанти'!N$1,IF(O1404='06A_Варіанти'!O1395,'06A_Варіанти'!O$1,IF(O1404='06A_Варіанти'!P1395,'06A_Варіанти'!P$1,IF(O1404='06A_Варіанти'!Q1395,'06A_Варіанти'!Q$1,IF(O1404='06A_Варіанти'!R1395,'06A_Варіанти'!R$1,"НЕМАЄ МАРШРУТУ"))))))))))))))</f>
        <v>DIRECT</v>
      </c>
      <c r="G1404" s="2" t="str">
        <f t="shared" si="147"/>
        <v>БЕЗ ЗМІН</v>
      </c>
      <c r="H1404" s="2">
        <f>IF(G1404="НЕМАЄ МАРШРУТУ",0,O1404-'06A_Варіанти'!T1395)</f>
        <v>0</v>
      </c>
      <c r="I1404" s="2">
        <f>IFERROR(INDEX('04_Потоки'!$E:$E,MATCH(A1404,'04_Потоки'!$A:$A,0)),0)</f>
        <v>1.990879478827362</v>
      </c>
      <c r="J1404" s="2">
        <f t="shared" si="148"/>
        <v>1</v>
      </c>
      <c r="K1404" s="2">
        <f>IF(C1404="РЦК макси",0,2*'06A_Варіанти'!T1395*J1404)</f>
        <v>532.20000000000005</v>
      </c>
      <c r="L1404" s="2">
        <f t="shared" si="149"/>
        <v>532.20000000000005</v>
      </c>
      <c r="M1404" s="2">
        <f t="shared" si="150"/>
        <v>0</v>
      </c>
      <c r="N1404" s="9">
        <f t="shared" si="151"/>
        <v>0</v>
      </c>
      <c r="O1404" s="2">
        <f>MIN(IF('07A_Конструктор'!$D$5="Так",'06A_Варіанти'!E1395,1E+99),IF('07A_Конструктор'!$D$6="Так",'06A_Варіанти'!F1395,1E+99),IF('07A_Конструктор'!$D$7="Так",'06A_Варіанти'!G1395,1E+99),IF('07A_Конструктор'!$D$8="Так",'06A_Варіанти'!H1395,1E+99),IF('07A_Конструктор'!$D$9="Так",'06A_Варіанти'!I1395,1E+99),IF('07A_Конструктор'!$D$10="Так",'06A_Варіанти'!J1395,1E+99),IF('07A_Конструктор'!$D$11="Так",'06A_Варіанти'!K1395,1E+99),IF('07A_Конструктор'!$D$12="Так",'06A_Варіанти'!L1395,1E+99),IF('07A_Конструктор'!$D$13="Так",'06A_Варіанти'!M1395,1E+99),IF('07A_Конструктор'!$D$14="Так",'06A_Варіанти'!N1395,1E+99),IF('07A_Конструктор'!$D$15="Так",'06A_Варіанти'!O1395,1E+99),IF('07A_Конструктор'!$D$16="Так",'06A_Варіанти'!P1395,1E+99),IF('07A_Конструктор'!$D$17="Так",'06A_Варіанти'!Q1395,1E+99),IF('06A_Варіанти'!R1395="",1E+99,'06A_Варіанти'!R1395))</f>
        <v>266.10000000000002</v>
      </c>
      <c r="P1404" s="2" t="str">
        <f t="shared" si="152"/>
        <v>5 т</v>
      </c>
      <c r="Q1404" s="2">
        <f t="shared" si="153"/>
        <v>14</v>
      </c>
      <c r="R1404" s="2">
        <f>IF(OR(C1404="РЦК макси",C1404="РЦЧ SKU"),"SKU-потік",IFERROR(VLOOKUP(D1404,'02_РЦ'!$A$3:$I$7,5,FALSE),0))</f>
        <v>700</v>
      </c>
      <c r="S1404" s="2" t="str">
        <f>IF(OR(C1404="РЦК макси",C1404="РЦЧ SKU"),"Не рахується в ліміт",IFERROR(VLOOKUP(D1404,'02_РЦ'!$A$3:$I$7,9,FALSE),"Немає РЦ"))</f>
        <v>В межах</v>
      </c>
    </row>
    <row r="1405" spans="1:19">
      <c r="A1405" s="2" t="str">
        <f>'06A_Варіанти'!A1396</f>
        <v>BASE_750</v>
      </c>
      <c r="B1405" s="2" t="str">
        <f>'06A_Варіанти'!B1396</f>
        <v>TT_750</v>
      </c>
      <c r="C1405" s="2" t="str">
        <f>'06A_Варіанти'!D1396</f>
        <v>Основний</v>
      </c>
      <c r="D1405" s="2" t="str">
        <f>'06A_Варіанти'!C1396</f>
        <v>РЦЛ</v>
      </c>
      <c r="E1405" s="2" t="str">
        <f>'06A_Варіанти'!S1396</f>
        <v>DIRECT</v>
      </c>
      <c r="F1405" s="2" t="str">
        <f>IF(O1405='06A_Варіанти'!E1396,'06A_Варіанти'!E$1,IF(O1405='06A_Варіанти'!F1396,'06A_Варіанти'!F$1,IF(O1405='06A_Варіанти'!G1396,'06A_Варіанти'!G$1,IF(O1405='06A_Варіанти'!H1396,'06A_Варіанти'!H$1,IF(O1405='06A_Варіанти'!I1396,'06A_Варіанти'!I$1,IF(O1405='06A_Варіанти'!J1396,'06A_Варіанти'!J$1,IF(O1405='06A_Варіанти'!K1396,'06A_Варіанти'!K$1,IF(O1405='06A_Варіанти'!L1396,'06A_Варіанти'!L$1,IF(O1405='06A_Варіанти'!M1396,'06A_Варіанти'!M$1,IF(O1405='06A_Варіанти'!N1396,'06A_Варіанти'!N$1,IF(O1405='06A_Варіанти'!O1396,'06A_Варіанти'!O$1,IF(O1405='06A_Варіанти'!P1396,'06A_Варіанти'!P$1,IF(O1405='06A_Варіанти'!Q1396,'06A_Варіанти'!Q$1,IF(O1405='06A_Варіанти'!R1396,'06A_Варіанти'!R$1,"НЕМАЄ МАРШРУТУ"))))))))))))))</f>
        <v>DIRECT</v>
      </c>
      <c r="G1405" s="2" t="str">
        <f t="shared" si="147"/>
        <v>БЕЗ ЗМІН</v>
      </c>
      <c r="H1405" s="2">
        <f>IF(G1405="НЕМАЄ МАРШРУТУ",0,O1405-'06A_Варіанти'!T1396)</f>
        <v>0</v>
      </c>
      <c r="I1405" s="2">
        <f>IFERROR(INDEX('04_Потоки'!$E:$E,MATCH(A1405,'04_Потоки'!$A:$A,0)),0)</f>
        <v>1.990879478827362</v>
      </c>
      <c r="J1405" s="2">
        <f t="shared" si="148"/>
        <v>1</v>
      </c>
      <c r="K1405" s="2">
        <f>IF(C1405="РЦК макси",0,2*'06A_Варіанти'!T1396*J1405)</f>
        <v>164.2</v>
      </c>
      <c r="L1405" s="2">
        <f t="shared" si="149"/>
        <v>164.2</v>
      </c>
      <c r="M1405" s="2">
        <f t="shared" si="150"/>
        <v>0</v>
      </c>
      <c r="N1405" s="9">
        <f t="shared" si="151"/>
        <v>0</v>
      </c>
      <c r="O1405" s="2">
        <f>MIN(IF('07A_Конструктор'!$D$5="Так",'06A_Варіанти'!E1396,1E+99),IF('07A_Конструктор'!$D$6="Так",'06A_Варіанти'!F1396,1E+99),IF('07A_Конструктор'!$D$7="Так",'06A_Варіанти'!G1396,1E+99),IF('07A_Конструктор'!$D$8="Так",'06A_Варіанти'!H1396,1E+99),IF('07A_Конструктор'!$D$9="Так",'06A_Варіанти'!I1396,1E+99),IF('07A_Конструктор'!$D$10="Так",'06A_Варіанти'!J1396,1E+99),IF('07A_Конструктор'!$D$11="Так",'06A_Варіанти'!K1396,1E+99),IF('07A_Конструктор'!$D$12="Так",'06A_Варіанти'!L1396,1E+99),IF('07A_Конструктор'!$D$13="Так",'06A_Варіанти'!M1396,1E+99),IF('07A_Конструктор'!$D$14="Так",'06A_Варіанти'!N1396,1E+99),IF('07A_Конструктор'!$D$15="Так",'06A_Варіанти'!O1396,1E+99),IF('07A_Конструктор'!$D$16="Так",'06A_Варіанти'!P1396,1E+99),IF('07A_Конструктор'!$D$17="Так",'06A_Варіанти'!Q1396,1E+99),IF('06A_Варіанти'!R1396="",1E+99,'06A_Варіанти'!R1396))</f>
        <v>82.1</v>
      </c>
      <c r="P1405" s="2" t="str">
        <f t="shared" si="152"/>
        <v>5 т</v>
      </c>
      <c r="Q1405" s="2">
        <f t="shared" si="153"/>
        <v>14</v>
      </c>
      <c r="R1405" s="2">
        <f>IF(OR(C1405="РЦК макси",C1405="РЦЧ SKU"),"SKU-потік",IFERROR(VLOOKUP(D1405,'02_РЦ'!$A$3:$I$7,5,FALSE),0))</f>
        <v>700</v>
      </c>
      <c r="S1405" s="2" t="str">
        <f>IF(OR(C1405="РЦК макси",C1405="РЦЧ SKU"),"Не рахується в ліміт",IFERROR(VLOOKUP(D1405,'02_РЦ'!$A$3:$I$7,9,FALSE),"Немає РЦ"))</f>
        <v>В межах</v>
      </c>
    </row>
    <row r="1406" spans="1:19">
      <c r="A1406" s="2" t="str">
        <f>'06A_Варіанти'!A1397</f>
        <v>BASE_747</v>
      </c>
      <c r="B1406" s="2" t="str">
        <f>'06A_Варіанти'!B1397</f>
        <v>TT_747</v>
      </c>
      <c r="C1406" s="2" t="str">
        <f>'06A_Варіанти'!D1397</f>
        <v>Основний</v>
      </c>
      <c r="D1406" s="2" t="str">
        <f>'06A_Варіанти'!C1397</f>
        <v>РЦЛ</v>
      </c>
      <c r="E1406" s="2" t="str">
        <f>'06A_Варіанти'!S1397</f>
        <v>DIRECT</v>
      </c>
      <c r="F1406" s="2" t="str">
        <f>IF(O1406='06A_Варіанти'!E1397,'06A_Варіанти'!E$1,IF(O1406='06A_Варіанти'!F1397,'06A_Варіанти'!F$1,IF(O1406='06A_Варіанти'!G1397,'06A_Варіанти'!G$1,IF(O1406='06A_Варіанти'!H1397,'06A_Варіанти'!H$1,IF(O1406='06A_Варіанти'!I1397,'06A_Варіанти'!I$1,IF(O1406='06A_Варіанти'!J1397,'06A_Варіанти'!J$1,IF(O1406='06A_Варіанти'!K1397,'06A_Варіанти'!K$1,IF(O1406='06A_Варіанти'!L1397,'06A_Варіанти'!L$1,IF(O1406='06A_Варіанти'!M1397,'06A_Варіанти'!M$1,IF(O1406='06A_Варіанти'!N1397,'06A_Варіанти'!N$1,IF(O1406='06A_Варіанти'!O1397,'06A_Варіанти'!O$1,IF(O1406='06A_Варіанти'!P1397,'06A_Варіанти'!P$1,IF(O1406='06A_Варіанти'!Q1397,'06A_Варіанти'!Q$1,IF(O1406='06A_Варіанти'!R1397,'06A_Варіанти'!R$1,"НЕМАЄ МАРШРУТУ"))))))))))))))</f>
        <v>DIRECT</v>
      </c>
      <c r="G1406" s="2" t="str">
        <f t="shared" si="147"/>
        <v>БЕЗ ЗМІН</v>
      </c>
      <c r="H1406" s="2">
        <f>IF(G1406="НЕМАЄ МАРШРУТУ",0,O1406-'06A_Варіанти'!T1397)</f>
        <v>0</v>
      </c>
      <c r="I1406" s="2">
        <f>IFERROR(INDEX('04_Потоки'!$E:$E,MATCH(A1406,'04_Потоки'!$A:$A,0)),0)</f>
        <v>1.990879478827362</v>
      </c>
      <c r="J1406" s="2">
        <f t="shared" si="148"/>
        <v>1</v>
      </c>
      <c r="K1406" s="2">
        <f>IF(C1406="РЦК макси",0,2*'06A_Варіанти'!T1397*J1406)</f>
        <v>640.4</v>
      </c>
      <c r="L1406" s="2">
        <f t="shared" si="149"/>
        <v>640.4</v>
      </c>
      <c r="M1406" s="2">
        <f t="shared" si="150"/>
        <v>0</v>
      </c>
      <c r="N1406" s="9">
        <f t="shared" si="151"/>
        <v>0</v>
      </c>
      <c r="O1406" s="2">
        <f>MIN(IF('07A_Конструктор'!$D$5="Так",'06A_Варіанти'!E1397,1E+99),IF('07A_Конструктор'!$D$6="Так",'06A_Варіанти'!F1397,1E+99),IF('07A_Конструктор'!$D$7="Так",'06A_Варіанти'!G1397,1E+99),IF('07A_Конструктор'!$D$8="Так",'06A_Варіанти'!H1397,1E+99),IF('07A_Конструктор'!$D$9="Так",'06A_Варіанти'!I1397,1E+99),IF('07A_Конструктор'!$D$10="Так",'06A_Варіанти'!J1397,1E+99),IF('07A_Конструктор'!$D$11="Так",'06A_Варіанти'!K1397,1E+99),IF('07A_Конструктор'!$D$12="Так",'06A_Варіанти'!L1397,1E+99),IF('07A_Конструктор'!$D$13="Так",'06A_Варіанти'!M1397,1E+99),IF('07A_Конструктор'!$D$14="Так",'06A_Варіанти'!N1397,1E+99),IF('07A_Конструктор'!$D$15="Так",'06A_Варіанти'!O1397,1E+99),IF('07A_Конструктор'!$D$16="Так",'06A_Варіанти'!P1397,1E+99),IF('07A_Конструктор'!$D$17="Так",'06A_Варіанти'!Q1397,1E+99),IF('06A_Варіанти'!R1397="",1E+99,'06A_Варіанти'!R1397))</f>
        <v>320.2</v>
      </c>
      <c r="P1406" s="2" t="str">
        <f t="shared" si="152"/>
        <v>5 т</v>
      </c>
      <c r="Q1406" s="2">
        <f t="shared" si="153"/>
        <v>14</v>
      </c>
      <c r="R1406" s="2">
        <f>IF(OR(C1406="РЦК макси",C1406="РЦЧ SKU"),"SKU-потік",IFERROR(VLOOKUP(D1406,'02_РЦ'!$A$3:$I$7,5,FALSE),0))</f>
        <v>700</v>
      </c>
      <c r="S1406" s="2" t="str">
        <f>IF(OR(C1406="РЦК макси",C1406="РЦЧ SKU"),"Не рахується в ліміт",IFERROR(VLOOKUP(D1406,'02_РЦ'!$A$3:$I$7,9,FALSE),"Немає РЦ"))</f>
        <v>В межах</v>
      </c>
    </row>
    <row r="1407" spans="1:19">
      <c r="A1407" s="2" t="str">
        <f>'06A_Варіанти'!A1398</f>
        <v>BASE_751</v>
      </c>
      <c r="B1407" s="2" t="str">
        <f>'06A_Варіанти'!B1398</f>
        <v>TT_751</v>
      </c>
      <c r="C1407" s="2" t="str">
        <f>'06A_Варіанти'!D1398</f>
        <v>Основний</v>
      </c>
      <c r="D1407" s="2" t="str">
        <f>'06A_Варіанти'!C1398</f>
        <v>РЦЛ</v>
      </c>
      <c r="E1407" s="2" t="str">
        <f>'06A_Варіанти'!S1398</f>
        <v>DIRECT</v>
      </c>
      <c r="F1407" s="2" t="str">
        <f>IF(O1407='06A_Варіанти'!E1398,'06A_Варіанти'!E$1,IF(O1407='06A_Варіанти'!F1398,'06A_Варіанти'!F$1,IF(O1407='06A_Варіанти'!G1398,'06A_Варіанти'!G$1,IF(O1407='06A_Варіанти'!H1398,'06A_Варіанти'!H$1,IF(O1407='06A_Варіанти'!I1398,'06A_Варіанти'!I$1,IF(O1407='06A_Варіанти'!J1398,'06A_Варіанти'!J$1,IF(O1407='06A_Варіанти'!K1398,'06A_Варіанти'!K$1,IF(O1407='06A_Варіанти'!L1398,'06A_Варіанти'!L$1,IF(O1407='06A_Варіанти'!M1398,'06A_Варіанти'!M$1,IF(O1407='06A_Варіанти'!N1398,'06A_Варіанти'!N$1,IF(O1407='06A_Варіанти'!O1398,'06A_Варіанти'!O$1,IF(O1407='06A_Варіанти'!P1398,'06A_Варіанти'!P$1,IF(O1407='06A_Варіанти'!Q1398,'06A_Варіанти'!Q$1,IF(O1407='06A_Варіанти'!R1398,'06A_Варіанти'!R$1,"НЕМАЄ МАРШРУТУ"))))))))))))))</f>
        <v>DIRECT</v>
      </c>
      <c r="G1407" s="2" t="str">
        <f t="shared" si="147"/>
        <v>БЕЗ ЗМІН</v>
      </c>
      <c r="H1407" s="2">
        <f>IF(G1407="НЕМАЄ МАРШРУТУ",0,O1407-'06A_Варіанти'!T1398)</f>
        <v>0</v>
      </c>
      <c r="I1407" s="2">
        <f>IFERROR(INDEX('04_Потоки'!$E:$E,MATCH(A1407,'04_Потоки'!$A:$A,0)),0)</f>
        <v>1.990879478827362</v>
      </c>
      <c r="J1407" s="2">
        <f t="shared" si="148"/>
        <v>1</v>
      </c>
      <c r="K1407" s="2">
        <f>IF(C1407="РЦК макси",0,2*'06A_Варіанти'!T1398*J1407)</f>
        <v>473</v>
      </c>
      <c r="L1407" s="2">
        <f t="shared" si="149"/>
        <v>473</v>
      </c>
      <c r="M1407" s="2">
        <f t="shared" si="150"/>
        <v>0</v>
      </c>
      <c r="N1407" s="9">
        <f t="shared" si="151"/>
        <v>0</v>
      </c>
      <c r="O1407" s="2">
        <f>MIN(IF('07A_Конструктор'!$D$5="Так",'06A_Варіанти'!E1398,1E+99),IF('07A_Конструктор'!$D$6="Так",'06A_Варіанти'!F1398,1E+99),IF('07A_Конструктор'!$D$7="Так",'06A_Варіанти'!G1398,1E+99),IF('07A_Конструктор'!$D$8="Так",'06A_Варіанти'!H1398,1E+99),IF('07A_Конструктор'!$D$9="Так",'06A_Варіанти'!I1398,1E+99),IF('07A_Конструктор'!$D$10="Так",'06A_Варіанти'!J1398,1E+99),IF('07A_Конструктор'!$D$11="Так",'06A_Варіанти'!K1398,1E+99),IF('07A_Конструктор'!$D$12="Так",'06A_Варіанти'!L1398,1E+99),IF('07A_Конструктор'!$D$13="Так",'06A_Варіанти'!M1398,1E+99),IF('07A_Конструктор'!$D$14="Так",'06A_Варіанти'!N1398,1E+99),IF('07A_Конструктор'!$D$15="Так",'06A_Варіанти'!O1398,1E+99),IF('07A_Конструктор'!$D$16="Так",'06A_Варіанти'!P1398,1E+99),IF('07A_Конструктор'!$D$17="Так",'06A_Варіанти'!Q1398,1E+99),IF('06A_Варіанти'!R1398="",1E+99,'06A_Варіанти'!R1398))</f>
        <v>236.5</v>
      </c>
      <c r="P1407" s="2" t="str">
        <f t="shared" si="152"/>
        <v>5 т</v>
      </c>
      <c r="Q1407" s="2">
        <f t="shared" si="153"/>
        <v>14</v>
      </c>
      <c r="R1407" s="2">
        <f>IF(OR(C1407="РЦК макси",C1407="РЦЧ SKU"),"SKU-потік",IFERROR(VLOOKUP(D1407,'02_РЦ'!$A$3:$I$7,5,FALSE),0))</f>
        <v>700</v>
      </c>
      <c r="S1407" s="2" t="str">
        <f>IF(OR(C1407="РЦК макси",C1407="РЦЧ SKU"),"Не рахується в ліміт",IFERROR(VLOOKUP(D1407,'02_РЦ'!$A$3:$I$7,9,FALSE),"Немає РЦ"))</f>
        <v>В межах</v>
      </c>
    </row>
    <row r="1408" spans="1:19">
      <c r="A1408" s="2" t="str">
        <f>'06A_Варіанти'!A1399</f>
        <v>BASE_758</v>
      </c>
      <c r="B1408" s="2" t="str">
        <f>'06A_Варіанти'!B1399</f>
        <v>TT_758</v>
      </c>
      <c r="C1408" s="2" t="str">
        <f>'06A_Варіанти'!D1399</f>
        <v>Основний</v>
      </c>
      <c r="D1408" s="2" t="str">
        <f>'06A_Варіанти'!C1399</f>
        <v>РЦЛ</v>
      </c>
      <c r="E1408" s="2" t="str">
        <f>'06A_Варіанти'!S1399</f>
        <v>DIRECT</v>
      </c>
      <c r="F1408" s="2" t="str">
        <f>IF(O1408='06A_Варіанти'!E1399,'06A_Варіанти'!E$1,IF(O1408='06A_Варіанти'!F1399,'06A_Варіанти'!F$1,IF(O1408='06A_Варіанти'!G1399,'06A_Варіанти'!G$1,IF(O1408='06A_Варіанти'!H1399,'06A_Варіанти'!H$1,IF(O1408='06A_Варіанти'!I1399,'06A_Варіанти'!I$1,IF(O1408='06A_Варіанти'!J1399,'06A_Варіанти'!J$1,IF(O1408='06A_Варіанти'!K1399,'06A_Варіанти'!K$1,IF(O1408='06A_Варіанти'!L1399,'06A_Варіанти'!L$1,IF(O1408='06A_Варіанти'!M1399,'06A_Варіанти'!M$1,IF(O1408='06A_Варіанти'!N1399,'06A_Варіанти'!N$1,IF(O1408='06A_Варіанти'!O1399,'06A_Варіанти'!O$1,IF(O1408='06A_Варіанти'!P1399,'06A_Варіанти'!P$1,IF(O1408='06A_Варіанти'!Q1399,'06A_Варіанти'!Q$1,IF(O1408='06A_Варіанти'!R1399,'06A_Варіанти'!R$1,"НЕМАЄ МАРШРУТУ"))))))))))))))</f>
        <v>DIRECT</v>
      </c>
      <c r="G1408" s="2" t="str">
        <f t="shared" si="147"/>
        <v>БЕЗ ЗМІН</v>
      </c>
      <c r="H1408" s="2">
        <f>IF(G1408="НЕМАЄ МАРШРУТУ",0,O1408-'06A_Варіанти'!T1399)</f>
        <v>0</v>
      </c>
      <c r="I1408" s="2">
        <f>IFERROR(INDEX('04_Потоки'!$E:$E,MATCH(A1408,'04_Потоки'!$A:$A,0)),0)</f>
        <v>1.990879478827362</v>
      </c>
      <c r="J1408" s="2">
        <f t="shared" si="148"/>
        <v>1</v>
      </c>
      <c r="K1408" s="2">
        <f>IF(C1408="РЦК макси",0,2*'06A_Варіанти'!T1399*J1408)</f>
        <v>546.6</v>
      </c>
      <c r="L1408" s="2">
        <f t="shared" si="149"/>
        <v>546.6</v>
      </c>
      <c r="M1408" s="2">
        <f t="shared" si="150"/>
        <v>0</v>
      </c>
      <c r="N1408" s="9">
        <f t="shared" si="151"/>
        <v>0</v>
      </c>
      <c r="O1408" s="2">
        <f>MIN(IF('07A_Конструктор'!$D$5="Так",'06A_Варіанти'!E1399,1E+99),IF('07A_Конструктор'!$D$6="Так",'06A_Варіанти'!F1399,1E+99),IF('07A_Конструктор'!$D$7="Так",'06A_Варіанти'!G1399,1E+99),IF('07A_Конструктор'!$D$8="Так",'06A_Варіанти'!H1399,1E+99),IF('07A_Конструктор'!$D$9="Так",'06A_Варіанти'!I1399,1E+99),IF('07A_Конструктор'!$D$10="Так",'06A_Варіанти'!J1399,1E+99),IF('07A_Конструктор'!$D$11="Так",'06A_Варіанти'!K1399,1E+99),IF('07A_Конструктор'!$D$12="Так",'06A_Варіанти'!L1399,1E+99),IF('07A_Конструктор'!$D$13="Так",'06A_Варіанти'!M1399,1E+99),IF('07A_Конструктор'!$D$14="Так",'06A_Варіанти'!N1399,1E+99),IF('07A_Конструктор'!$D$15="Так",'06A_Варіанти'!O1399,1E+99),IF('07A_Конструктор'!$D$16="Так",'06A_Варіанти'!P1399,1E+99),IF('07A_Конструктор'!$D$17="Так",'06A_Варіанти'!Q1399,1E+99),IF('06A_Варіанти'!R1399="",1E+99,'06A_Варіанти'!R1399))</f>
        <v>273.3</v>
      </c>
      <c r="P1408" s="2" t="str">
        <f t="shared" si="152"/>
        <v>5 т</v>
      </c>
      <c r="Q1408" s="2">
        <f t="shared" si="153"/>
        <v>14</v>
      </c>
      <c r="R1408" s="2">
        <f>IF(OR(C1408="РЦК макси",C1408="РЦЧ SKU"),"SKU-потік",IFERROR(VLOOKUP(D1408,'02_РЦ'!$A$3:$I$7,5,FALSE),0))</f>
        <v>700</v>
      </c>
      <c r="S1408" s="2" t="str">
        <f>IF(OR(C1408="РЦК макси",C1408="РЦЧ SKU"),"Не рахується в ліміт",IFERROR(VLOOKUP(D1408,'02_РЦ'!$A$3:$I$7,9,FALSE),"Немає РЦ"))</f>
        <v>В межах</v>
      </c>
    </row>
    <row r="1409" spans="1:19">
      <c r="A1409" s="2" t="str">
        <f>'06A_Варіанти'!A1400</f>
        <v>BASE_752</v>
      </c>
      <c r="B1409" s="2" t="str">
        <f>'06A_Варіанти'!B1400</f>
        <v>TT_752</v>
      </c>
      <c r="C1409" s="2" t="str">
        <f>'06A_Варіанти'!D1400</f>
        <v>Основний</v>
      </c>
      <c r="D1409" s="2" t="str">
        <f>'06A_Варіанти'!C1400</f>
        <v>РЦЛ</v>
      </c>
      <c r="E1409" s="2" t="str">
        <f>'06A_Варіанти'!S1400</f>
        <v>DIRECT</v>
      </c>
      <c r="F1409" s="2" t="str">
        <f>IF(O1409='06A_Варіанти'!E1400,'06A_Варіанти'!E$1,IF(O1409='06A_Варіанти'!F1400,'06A_Варіанти'!F$1,IF(O1409='06A_Варіанти'!G1400,'06A_Варіанти'!G$1,IF(O1409='06A_Варіанти'!H1400,'06A_Варіанти'!H$1,IF(O1409='06A_Варіанти'!I1400,'06A_Варіанти'!I$1,IF(O1409='06A_Варіанти'!J1400,'06A_Варіанти'!J$1,IF(O1409='06A_Варіанти'!K1400,'06A_Варіанти'!K$1,IF(O1409='06A_Варіанти'!L1400,'06A_Варіанти'!L$1,IF(O1409='06A_Варіанти'!M1400,'06A_Варіанти'!M$1,IF(O1409='06A_Варіанти'!N1400,'06A_Варіанти'!N$1,IF(O1409='06A_Варіанти'!O1400,'06A_Варіанти'!O$1,IF(O1409='06A_Варіанти'!P1400,'06A_Варіанти'!P$1,IF(O1409='06A_Варіанти'!Q1400,'06A_Варіанти'!Q$1,IF(O1409='06A_Варіанти'!R1400,'06A_Варіанти'!R$1,"НЕМАЄ МАРШРУТУ"))))))))))))))</f>
        <v>DIRECT</v>
      </c>
      <c r="G1409" s="2" t="str">
        <f t="shared" si="147"/>
        <v>БЕЗ ЗМІН</v>
      </c>
      <c r="H1409" s="2">
        <f>IF(G1409="НЕМАЄ МАРШРУТУ",0,O1409-'06A_Варіанти'!T1400)</f>
        <v>0</v>
      </c>
      <c r="I1409" s="2">
        <f>IFERROR(INDEX('04_Потоки'!$E:$E,MATCH(A1409,'04_Потоки'!$A:$A,0)),0)</f>
        <v>1.990879478827362</v>
      </c>
      <c r="J1409" s="2">
        <f t="shared" si="148"/>
        <v>1</v>
      </c>
      <c r="K1409" s="2">
        <f>IF(C1409="РЦК макси",0,2*'06A_Варіанти'!T1400*J1409)</f>
        <v>556.6</v>
      </c>
      <c r="L1409" s="2">
        <f t="shared" si="149"/>
        <v>556.6</v>
      </c>
      <c r="M1409" s="2">
        <f t="shared" si="150"/>
        <v>0</v>
      </c>
      <c r="N1409" s="9">
        <f t="shared" si="151"/>
        <v>0</v>
      </c>
      <c r="O1409" s="2">
        <f>MIN(IF('07A_Конструктор'!$D$5="Так",'06A_Варіанти'!E1400,1E+99),IF('07A_Конструктор'!$D$6="Так",'06A_Варіанти'!F1400,1E+99),IF('07A_Конструктор'!$D$7="Так",'06A_Варіанти'!G1400,1E+99),IF('07A_Конструктор'!$D$8="Так",'06A_Варіанти'!H1400,1E+99),IF('07A_Конструктор'!$D$9="Так",'06A_Варіанти'!I1400,1E+99),IF('07A_Конструктор'!$D$10="Так",'06A_Варіанти'!J1400,1E+99),IF('07A_Конструктор'!$D$11="Так",'06A_Варіанти'!K1400,1E+99),IF('07A_Конструктор'!$D$12="Так",'06A_Варіанти'!L1400,1E+99),IF('07A_Конструктор'!$D$13="Так",'06A_Варіанти'!M1400,1E+99),IF('07A_Конструктор'!$D$14="Так",'06A_Варіанти'!N1400,1E+99),IF('07A_Конструктор'!$D$15="Так",'06A_Варіанти'!O1400,1E+99),IF('07A_Конструктор'!$D$16="Так",'06A_Варіанти'!P1400,1E+99),IF('07A_Конструктор'!$D$17="Так",'06A_Варіанти'!Q1400,1E+99),IF('06A_Варіанти'!R1400="",1E+99,'06A_Варіанти'!R1400))</f>
        <v>278.3</v>
      </c>
      <c r="P1409" s="2" t="str">
        <f t="shared" si="152"/>
        <v>5 т</v>
      </c>
      <c r="Q1409" s="2">
        <f t="shared" si="153"/>
        <v>14</v>
      </c>
      <c r="R1409" s="2">
        <f>IF(OR(C1409="РЦК макси",C1409="РЦЧ SKU"),"SKU-потік",IFERROR(VLOOKUP(D1409,'02_РЦ'!$A$3:$I$7,5,FALSE),0))</f>
        <v>700</v>
      </c>
      <c r="S1409" s="2" t="str">
        <f>IF(OR(C1409="РЦК макси",C1409="РЦЧ SKU"),"Не рахується в ліміт",IFERROR(VLOOKUP(D1409,'02_РЦ'!$A$3:$I$7,9,FALSE),"Немає РЦ"))</f>
        <v>В межах</v>
      </c>
    </row>
    <row r="1410" spans="1:19">
      <c r="A1410" s="2" t="str">
        <f>'06A_Варіанти'!A1401</f>
        <v>BASE_790</v>
      </c>
      <c r="B1410" s="2" t="str">
        <f>'06A_Варіанти'!B1401</f>
        <v>TT_790</v>
      </c>
      <c r="C1410" s="2" t="str">
        <f>'06A_Варіанти'!D1401</f>
        <v>Основний</v>
      </c>
      <c r="D1410" s="2" t="str">
        <f>'06A_Варіанти'!C1401</f>
        <v>РЦЛ</v>
      </c>
      <c r="E1410" s="2" t="str">
        <f>'06A_Варіанти'!S1401</f>
        <v>DIRECT</v>
      </c>
      <c r="F1410" s="2" t="str">
        <f>IF(O1410='06A_Варіанти'!E1401,'06A_Варіанти'!E$1,IF(O1410='06A_Варіанти'!F1401,'06A_Варіанти'!F$1,IF(O1410='06A_Варіанти'!G1401,'06A_Варіанти'!G$1,IF(O1410='06A_Варіанти'!H1401,'06A_Варіанти'!H$1,IF(O1410='06A_Варіанти'!I1401,'06A_Варіанти'!I$1,IF(O1410='06A_Варіанти'!J1401,'06A_Варіанти'!J$1,IF(O1410='06A_Варіанти'!K1401,'06A_Варіанти'!K$1,IF(O1410='06A_Варіанти'!L1401,'06A_Варіанти'!L$1,IF(O1410='06A_Варіанти'!M1401,'06A_Варіанти'!M$1,IF(O1410='06A_Варіанти'!N1401,'06A_Варіанти'!N$1,IF(O1410='06A_Варіанти'!O1401,'06A_Варіанти'!O$1,IF(O1410='06A_Варіанти'!P1401,'06A_Варіанти'!P$1,IF(O1410='06A_Варіанти'!Q1401,'06A_Варіанти'!Q$1,IF(O1410='06A_Варіанти'!R1401,'06A_Варіанти'!R$1,"НЕМАЄ МАРШРУТУ"))))))))))))))</f>
        <v>DIRECT</v>
      </c>
      <c r="G1410" s="2" t="str">
        <f t="shared" si="147"/>
        <v>БЕЗ ЗМІН</v>
      </c>
      <c r="H1410" s="2">
        <f>IF(G1410="НЕМАЄ МАРШРУТУ",0,O1410-'06A_Варіанти'!T1401)</f>
        <v>0</v>
      </c>
      <c r="I1410" s="2">
        <f>IFERROR(INDEX('04_Потоки'!$E:$E,MATCH(A1410,'04_Потоки'!$A:$A,0)),0)</f>
        <v>1.990879478827362</v>
      </c>
      <c r="J1410" s="2">
        <f t="shared" si="148"/>
        <v>1</v>
      </c>
      <c r="K1410" s="2">
        <f>IF(C1410="РЦК макси",0,2*'06A_Варіанти'!T1401*J1410)</f>
        <v>824.2</v>
      </c>
      <c r="L1410" s="2">
        <f t="shared" si="149"/>
        <v>824.2</v>
      </c>
      <c r="M1410" s="2">
        <f t="shared" si="150"/>
        <v>0</v>
      </c>
      <c r="N1410" s="9">
        <f t="shared" si="151"/>
        <v>0</v>
      </c>
      <c r="O1410" s="2">
        <f>MIN(IF('07A_Конструктор'!$D$5="Так",'06A_Варіанти'!E1401,1E+99),IF('07A_Конструктор'!$D$6="Так",'06A_Варіанти'!F1401,1E+99),IF('07A_Конструктор'!$D$7="Так",'06A_Варіанти'!G1401,1E+99),IF('07A_Конструктор'!$D$8="Так",'06A_Варіанти'!H1401,1E+99),IF('07A_Конструктор'!$D$9="Так",'06A_Варіанти'!I1401,1E+99),IF('07A_Конструктор'!$D$10="Так",'06A_Варіанти'!J1401,1E+99),IF('07A_Конструктор'!$D$11="Так",'06A_Варіанти'!K1401,1E+99),IF('07A_Конструктор'!$D$12="Так",'06A_Варіанти'!L1401,1E+99),IF('07A_Конструктор'!$D$13="Так",'06A_Варіанти'!M1401,1E+99),IF('07A_Конструктор'!$D$14="Так",'06A_Варіанти'!N1401,1E+99),IF('07A_Конструктор'!$D$15="Так",'06A_Варіанти'!O1401,1E+99),IF('07A_Конструктор'!$D$16="Так",'06A_Варіанти'!P1401,1E+99),IF('07A_Конструктор'!$D$17="Так",'06A_Варіанти'!Q1401,1E+99),IF('06A_Варіанти'!R1401="",1E+99,'06A_Варіанти'!R1401))</f>
        <v>412.1</v>
      </c>
      <c r="P1410" s="2" t="str">
        <f t="shared" si="152"/>
        <v>5 т</v>
      </c>
      <c r="Q1410" s="2">
        <f t="shared" si="153"/>
        <v>14</v>
      </c>
      <c r="R1410" s="2">
        <f>IF(OR(C1410="РЦК макси",C1410="РЦЧ SKU"),"SKU-потік",IFERROR(VLOOKUP(D1410,'02_РЦ'!$A$3:$I$7,5,FALSE),0))</f>
        <v>700</v>
      </c>
      <c r="S1410" s="2" t="str">
        <f>IF(OR(C1410="РЦК макси",C1410="РЦЧ SKU"),"Не рахується в ліміт",IFERROR(VLOOKUP(D1410,'02_РЦ'!$A$3:$I$7,9,FALSE),"Немає РЦ"))</f>
        <v>В межах</v>
      </c>
    </row>
    <row r="1411" spans="1:19">
      <c r="A1411" s="2" t="str">
        <f>'06A_Варіанти'!A1402</f>
        <v>BASE_795</v>
      </c>
      <c r="B1411" s="2" t="str">
        <f>'06A_Варіанти'!B1402</f>
        <v>TT_795</v>
      </c>
      <c r="C1411" s="2" t="str">
        <f>'06A_Варіанти'!D1402</f>
        <v>Основний</v>
      </c>
      <c r="D1411" s="2" t="str">
        <f>'06A_Варіанти'!C1402</f>
        <v>РЦЛ</v>
      </c>
      <c r="E1411" s="2" t="str">
        <f>'06A_Варіанти'!S1402</f>
        <v>DIRECT</v>
      </c>
      <c r="F1411" s="2" t="str">
        <f>IF(O1411='06A_Варіанти'!E1402,'06A_Варіанти'!E$1,IF(O1411='06A_Варіанти'!F1402,'06A_Варіанти'!F$1,IF(O1411='06A_Варіанти'!G1402,'06A_Варіанти'!G$1,IF(O1411='06A_Варіанти'!H1402,'06A_Варіанти'!H$1,IF(O1411='06A_Варіанти'!I1402,'06A_Варіанти'!I$1,IF(O1411='06A_Варіанти'!J1402,'06A_Варіанти'!J$1,IF(O1411='06A_Варіанти'!K1402,'06A_Варіанти'!K$1,IF(O1411='06A_Варіанти'!L1402,'06A_Варіанти'!L$1,IF(O1411='06A_Варіанти'!M1402,'06A_Варіанти'!M$1,IF(O1411='06A_Варіанти'!N1402,'06A_Варіанти'!N$1,IF(O1411='06A_Варіанти'!O1402,'06A_Варіанти'!O$1,IF(O1411='06A_Варіанти'!P1402,'06A_Варіанти'!P$1,IF(O1411='06A_Варіанти'!Q1402,'06A_Варіанти'!Q$1,IF(O1411='06A_Варіанти'!R1402,'06A_Варіанти'!R$1,"НЕМАЄ МАРШРУТУ"))))))))))))))</f>
        <v>DIRECT</v>
      </c>
      <c r="G1411" s="2" t="str">
        <f t="shared" si="147"/>
        <v>БЕЗ ЗМІН</v>
      </c>
      <c r="H1411" s="2">
        <f>IF(G1411="НЕМАЄ МАРШРУТУ",0,O1411-'06A_Варіанти'!T1402)</f>
        <v>0</v>
      </c>
      <c r="I1411" s="2">
        <f>IFERROR(INDEX('04_Потоки'!$E:$E,MATCH(A1411,'04_Потоки'!$A:$A,0)),0)</f>
        <v>1.990879478827362</v>
      </c>
      <c r="J1411" s="2">
        <f t="shared" si="148"/>
        <v>1</v>
      </c>
      <c r="K1411" s="2">
        <f>IF(C1411="РЦК макси",0,2*'06A_Варіанти'!T1402*J1411)</f>
        <v>133.80000000000001</v>
      </c>
      <c r="L1411" s="2">
        <f t="shared" si="149"/>
        <v>133.80000000000001</v>
      </c>
      <c r="M1411" s="2">
        <f t="shared" si="150"/>
        <v>0</v>
      </c>
      <c r="N1411" s="9">
        <f t="shared" si="151"/>
        <v>0</v>
      </c>
      <c r="O1411" s="2">
        <f>MIN(IF('07A_Конструктор'!$D$5="Так",'06A_Варіанти'!E1402,1E+99),IF('07A_Конструктор'!$D$6="Так",'06A_Варіанти'!F1402,1E+99),IF('07A_Конструктор'!$D$7="Так",'06A_Варіанти'!G1402,1E+99),IF('07A_Конструктор'!$D$8="Так",'06A_Варіанти'!H1402,1E+99),IF('07A_Конструктор'!$D$9="Так",'06A_Варіанти'!I1402,1E+99),IF('07A_Конструктор'!$D$10="Так",'06A_Варіанти'!J1402,1E+99),IF('07A_Конструктор'!$D$11="Так",'06A_Варіанти'!K1402,1E+99),IF('07A_Конструктор'!$D$12="Так",'06A_Варіанти'!L1402,1E+99),IF('07A_Конструктор'!$D$13="Так",'06A_Варіанти'!M1402,1E+99),IF('07A_Конструктор'!$D$14="Так",'06A_Варіанти'!N1402,1E+99),IF('07A_Конструктор'!$D$15="Так",'06A_Варіанти'!O1402,1E+99),IF('07A_Конструктор'!$D$16="Так",'06A_Варіанти'!P1402,1E+99),IF('07A_Конструктор'!$D$17="Так",'06A_Варіанти'!Q1402,1E+99),IF('06A_Варіанти'!R1402="",1E+99,'06A_Варіанти'!R1402))</f>
        <v>66.900000000000006</v>
      </c>
      <c r="P1411" s="2" t="str">
        <f t="shared" si="152"/>
        <v>5 т</v>
      </c>
      <c r="Q1411" s="2">
        <f t="shared" si="153"/>
        <v>14</v>
      </c>
      <c r="R1411" s="2">
        <f>IF(OR(C1411="РЦК макси",C1411="РЦЧ SKU"),"SKU-потік",IFERROR(VLOOKUP(D1411,'02_РЦ'!$A$3:$I$7,5,FALSE),0))</f>
        <v>700</v>
      </c>
      <c r="S1411" s="2" t="str">
        <f>IF(OR(C1411="РЦК макси",C1411="РЦЧ SKU"),"Не рахується в ліміт",IFERROR(VLOOKUP(D1411,'02_РЦ'!$A$3:$I$7,9,FALSE),"Немає РЦ"))</f>
        <v>В межах</v>
      </c>
    </row>
    <row r="1412" spans="1:19">
      <c r="A1412" s="2" t="str">
        <f>'06A_Варіанти'!A1403</f>
        <v>BASE_769</v>
      </c>
      <c r="B1412" s="2" t="str">
        <f>'06A_Варіанти'!B1403</f>
        <v>TT_769</v>
      </c>
      <c r="C1412" s="2" t="str">
        <f>'06A_Варіанти'!D1403</f>
        <v>Основний</v>
      </c>
      <c r="D1412" s="2" t="str">
        <f>'06A_Варіанти'!C1403</f>
        <v>РЦЛ</v>
      </c>
      <c r="E1412" s="2" t="str">
        <f>'06A_Варіанти'!S1403</f>
        <v>DIRECT</v>
      </c>
      <c r="F1412" s="2" t="str">
        <f>IF(O1412='06A_Варіанти'!E1403,'06A_Варіанти'!E$1,IF(O1412='06A_Варіанти'!F1403,'06A_Варіанти'!F$1,IF(O1412='06A_Варіанти'!G1403,'06A_Варіанти'!G$1,IF(O1412='06A_Варіанти'!H1403,'06A_Варіанти'!H$1,IF(O1412='06A_Варіанти'!I1403,'06A_Варіанти'!I$1,IF(O1412='06A_Варіанти'!J1403,'06A_Варіанти'!J$1,IF(O1412='06A_Варіанти'!K1403,'06A_Варіанти'!K$1,IF(O1412='06A_Варіанти'!L1403,'06A_Варіанти'!L$1,IF(O1412='06A_Варіанти'!M1403,'06A_Варіанти'!M$1,IF(O1412='06A_Варіанти'!N1403,'06A_Варіанти'!N$1,IF(O1412='06A_Варіанти'!O1403,'06A_Варіанти'!O$1,IF(O1412='06A_Варіанти'!P1403,'06A_Варіанти'!P$1,IF(O1412='06A_Варіанти'!Q1403,'06A_Варіанти'!Q$1,IF(O1412='06A_Варіанти'!R1403,'06A_Варіанти'!R$1,"НЕМАЄ МАРШРУТУ"))))))))))))))</f>
        <v>DIRECT</v>
      </c>
      <c r="G1412" s="2" t="str">
        <f t="shared" si="147"/>
        <v>БЕЗ ЗМІН</v>
      </c>
      <c r="H1412" s="2">
        <f>IF(G1412="НЕМАЄ МАРШРУТУ",0,O1412-'06A_Варіанти'!T1403)</f>
        <v>0</v>
      </c>
      <c r="I1412" s="2">
        <f>IFERROR(INDEX('04_Потоки'!$E:$E,MATCH(A1412,'04_Потоки'!$A:$A,0)),0)</f>
        <v>1.990879478827362</v>
      </c>
      <c r="J1412" s="2">
        <f t="shared" si="148"/>
        <v>1</v>
      </c>
      <c r="K1412" s="2">
        <f>IF(C1412="РЦК макси",0,2*'06A_Варіанти'!T1403*J1412)</f>
        <v>305.2</v>
      </c>
      <c r="L1412" s="2">
        <f t="shared" si="149"/>
        <v>305.2</v>
      </c>
      <c r="M1412" s="2">
        <f t="shared" si="150"/>
        <v>0</v>
      </c>
      <c r="N1412" s="9">
        <f t="shared" si="151"/>
        <v>0</v>
      </c>
      <c r="O1412" s="2">
        <f>MIN(IF('07A_Конструктор'!$D$5="Так",'06A_Варіанти'!E1403,1E+99),IF('07A_Конструктор'!$D$6="Так",'06A_Варіанти'!F1403,1E+99),IF('07A_Конструктор'!$D$7="Так",'06A_Варіанти'!G1403,1E+99),IF('07A_Конструктор'!$D$8="Так",'06A_Варіанти'!H1403,1E+99),IF('07A_Конструктор'!$D$9="Так",'06A_Варіанти'!I1403,1E+99),IF('07A_Конструктор'!$D$10="Так",'06A_Варіанти'!J1403,1E+99),IF('07A_Конструктор'!$D$11="Так",'06A_Варіанти'!K1403,1E+99),IF('07A_Конструктор'!$D$12="Так",'06A_Варіанти'!L1403,1E+99),IF('07A_Конструктор'!$D$13="Так",'06A_Варіанти'!M1403,1E+99),IF('07A_Конструктор'!$D$14="Так",'06A_Варіанти'!N1403,1E+99),IF('07A_Конструктор'!$D$15="Так",'06A_Варіанти'!O1403,1E+99),IF('07A_Конструктор'!$D$16="Так",'06A_Варіанти'!P1403,1E+99),IF('07A_Конструктор'!$D$17="Так",'06A_Варіанти'!Q1403,1E+99),IF('06A_Варіанти'!R1403="",1E+99,'06A_Варіанти'!R1403))</f>
        <v>152.6</v>
      </c>
      <c r="P1412" s="2" t="str">
        <f t="shared" si="152"/>
        <v>5 т</v>
      </c>
      <c r="Q1412" s="2">
        <f t="shared" si="153"/>
        <v>14</v>
      </c>
      <c r="R1412" s="2">
        <f>IF(OR(C1412="РЦК макси",C1412="РЦЧ SKU"),"SKU-потік",IFERROR(VLOOKUP(D1412,'02_РЦ'!$A$3:$I$7,5,FALSE),0))</f>
        <v>700</v>
      </c>
      <c r="S1412" s="2" t="str">
        <f>IF(OR(C1412="РЦК макси",C1412="РЦЧ SKU"),"Не рахується в ліміт",IFERROR(VLOOKUP(D1412,'02_РЦ'!$A$3:$I$7,9,FALSE),"Немає РЦ"))</f>
        <v>В межах</v>
      </c>
    </row>
    <row r="1413" spans="1:19">
      <c r="A1413" s="2" t="str">
        <f>'06A_Варіанти'!A1404</f>
        <v>BASE_791</v>
      </c>
      <c r="B1413" s="2" t="str">
        <f>'06A_Варіанти'!B1404</f>
        <v>TT_791</v>
      </c>
      <c r="C1413" s="2" t="str">
        <f>'06A_Варіанти'!D1404</f>
        <v>Основний</v>
      </c>
      <c r="D1413" s="2" t="str">
        <f>'06A_Варіанти'!C1404</f>
        <v>РЦЛ</v>
      </c>
      <c r="E1413" s="2" t="str">
        <f>'06A_Варіанти'!S1404</f>
        <v>DIRECT</v>
      </c>
      <c r="F1413" s="2" t="str">
        <f>IF(O1413='06A_Варіанти'!E1404,'06A_Варіанти'!E$1,IF(O1413='06A_Варіанти'!F1404,'06A_Варіанти'!F$1,IF(O1413='06A_Варіанти'!G1404,'06A_Варіанти'!G$1,IF(O1413='06A_Варіанти'!H1404,'06A_Варіанти'!H$1,IF(O1413='06A_Варіанти'!I1404,'06A_Варіанти'!I$1,IF(O1413='06A_Варіанти'!J1404,'06A_Варіанти'!J$1,IF(O1413='06A_Варіанти'!K1404,'06A_Варіанти'!K$1,IF(O1413='06A_Варіанти'!L1404,'06A_Варіанти'!L$1,IF(O1413='06A_Варіанти'!M1404,'06A_Варіанти'!M$1,IF(O1413='06A_Варіанти'!N1404,'06A_Варіанти'!N$1,IF(O1413='06A_Варіанти'!O1404,'06A_Варіанти'!O$1,IF(O1413='06A_Варіанти'!P1404,'06A_Варіанти'!P$1,IF(O1413='06A_Варіанти'!Q1404,'06A_Варіанти'!Q$1,IF(O1413='06A_Варіанти'!R1404,'06A_Варіанти'!R$1,"НЕМАЄ МАРШРУТУ"))))))))))))))</f>
        <v>DIRECT</v>
      </c>
      <c r="G1413" s="2" t="str">
        <f t="shared" si="147"/>
        <v>БЕЗ ЗМІН</v>
      </c>
      <c r="H1413" s="2">
        <f>IF(G1413="НЕМАЄ МАРШРУТУ",0,O1413-'06A_Варіанти'!T1404)</f>
        <v>0</v>
      </c>
      <c r="I1413" s="2">
        <f>IFERROR(INDEX('04_Потоки'!$E:$E,MATCH(A1413,'04_Потоки'!$A:$A,0)),0)</f>
        <v>1.990879478827362</v>
      </c>
      <c r="J1413" s="2">
        <f t="shared" si="148"/>
        <v>1</v>
      </c>
      <c r="K1413" s="2">
        <f>IF(C1413="РЦК макси",0,2*'06A_Варіанти'!T1404*J1413)</f>
        <v>814.4</v>
      </c>
      <c r="L1413" s="2">
        <f t="shared" si="149"/>
        <v>814.4</v>
      </c>
      <c r="M1413" s="2">
        <f t="shared" si="150"/>
        <v>0</v>
      </c>
      <c r="N1413" s="9">
        <f t="shared" si="151"/>
        <v>0</v>
      </c>
      <c r="O1413" s="2">
        <f>MIN(IF('07A_Конструктор'!$D$5="Так",'06A_Варіанти'!E1404,1E+99),IF('07A_Конструктор'!$D$6="Так",'06A_Варіанти'!F1404,1E+99),IF('07A_Конструктор'!$D$7="Так",'06A_Варіанти'!G1404,1E+99),IF('07A_Конструктор'!$D$8="Так",'06A_Варіанти'!H1404,1E+99),IF('07A_Конструктор'!$D$9="Так",'06A_Варіанти'!I1404,1E+99),IF('07A_Конструктор'!$D$10="Так",'06A_Варіанти'!J1404,1E+99),IF('07A_Конструктор'!$D$11="Так",'06A_Варіанти'!K1404,1E+99),IF('07A_Конструктор'!$D$12="Так",'06A_Варіанти'!L1404,1E+99),IF('07A_Конструктор'!$D$13="Так",'06A_Варіанти'!M1404,1E+99),IF('07A_Конструктор'!$D$14="Так",'06A_Варіанти'!N1404,1E+99),IF('07A_Конструктор'!$D$15="Так",'06A_Варіанти'!O1404,1E+99),IF('07A_Конструктор'!$D$16="Так",'06A_Варіанти'!P1404,1E+99),IF('07A_Конструктор'!$D$17="Так",'06A_Варіанти'!Q1404,1E+99),IF('06A_Варіанти'!R1404="",1E+99,'06A_Варіанти'!R1404))</f>
        <v>407.2</v>
      </c>
      <c r="P1413" s="2" t="str">
        <f t="shared" si="152"/>
        <v>5 т</v>
      </c>
      <c r="Q1413" s="2">
        <f t="shared" si="153"/>
        <v>14</v>
      </c>
      <c r="R1413" s="2">
        <f>IF(OR(C1413="РЦК макси",C1413="РЦЧ SKU"),"SKU-потік",IFERROR(VLOOKUP(D1413,'02_РЦ'!$A$3:$I$7,5,FALSE),0))</f>
        <v>700</v>
      </c>
      <c r="S1413" s="2" t="str">
        <f>IF(OR(C1413="РЦК макси",C1413="РЦЧ SKU"),"Не рахується в ліміт",IFERROR(VLOOKUP(D1413,'02_РЦ'!$A$3:$I$7,9,FALSE),"Немає РЦ"))</f>
        <v>В межах</v>
      </c>
    </row>
    <row r="1414" spans="1:19">
      <c r="A1414" s="2" t="str">
        <f>'06A_Варіанти'!A1405</f>
        <v>BASE_819</v>
      </c>
      <c r="B1414" s="2" t="str">
        <f>'06A_Варіанти'!B1405</f>
        <v>TT_819</v>
      </c>
      <c r="C1414" s="2" t="str">
        <f>'06A_Варіанти'!D1405</f>
        <v>Основний</v>
      </c>
      <c r="D1414" s="2" t="str">
        <f>'06A_Варіанти'!C1405</f>
        <v>РЦЛ</v>
      </c>
      <c r="E1414" s="2" t="str">
        <f>'06A_Варіанти'!S1405</f>
        <v>DIRECT</v>
      </c>
      <c r="F1414" s="2" t="str">
        <f>IF(O1414='06A_Варіанти'!E1405,'06A_Варіанти'!E$1,IF(O1414='06A_Варіанти'!F1405,'06A_Варіанти'!F$1,IF(O1414='06A_Варіанти'!G1405,'06A_Варіанти'!G$1,IF(O1414='06A_Варіанти'!H1405,'06A_Варіанти'!H$1,IF(O1414='06A_Варіанти'!I1405,'06A_Варіанти'!I$1,IF(O1414='06A_Варіанти'!J1405,'06A_Варіанти'!J$1,IF(O1414='06A_Варіанти'!K1405,'06A_Варіанти'!K$1,IF(O1414='06A_Варіанти'!L1405,'06A_Варіанти'!L$1,IF(O1414='06A_Варіанти'!M1405,'06A_Варіанти'!M$1,IF(O1414='06A_Варіанти'!N1405,'06A_Варіанти'!N$1,IF(O1414='06A_Варіанти'!O1405,'06A_Варіанти'!O$1,IF(O1414='06A_Варіанти'!P1405,'06A_Варіанти'!P$1,IF(O1414='06A_Варіанти'!Q1405,'06A_Варіанти'!Q$1,IF(O1414='06A_Варіанти'!R1405,'06A_Варіанти'!R$1,"НЕМАЄ МАРШРУТУ"))))))))))))))</f>
        <v>DIRECT</v>
      </c>
      <c r="G1414" s="2" t="str">
        <f t="shared" si="147"/>
        <v>БЕЗ ЗМІН</v>
      </c>
      <c r="H1414" s="2">
        <f>IF(G1414="НЕМАЄ МАРШРУТУ",0,O1414-'06A_Варіанти'!T1405)</f>
        <v>0</v>
      </c>
      <c r="I1414" s="2">
        <f>IFERROR(INDEX('04_Потоки'!$E:$E,MATCH(A1414,'04_Потоки'!$A:$A,0)),0)</f>
        <v>1.990879478827362</v>
      </c>
      <c r="J1414" s="2">
        <f t="shared" si="148"/>
        <v>1</v>
      </c>
      <c r="K1414" s="2">
        <f>IF(C1414="РЦК макси",0,2*'06A_Варіанти'!T1405*J1414)</f>
        <v>13.2</v>
      </c>
      <c r="L1414" s="2">
        <f t="shared" si="149"/>
        <v>13.2</v>
      </c>
      <c r="M1414" s="2">
        <f t="shared" si="150"/>
        <v>0</v>
      </c>
      <c r="N1414" s="9">
        <f t="shared" si="151"/>
        <v>0</v>
      </c>
      <c r="O1414" s="2">
        <f>MIN(IF('07A_Конструктор'!$D$5="Так",'06A_Варіанти'!E1405,1E+99),IF('07A_Конструктор'!$D$6="Так",'06A_Варіанти'!F1405,1E+99),IF('07A_Конструктор'!$D$7="Так",'06A_Варіанти'!G1405,1E+99),IF('07A_Конструктор'!$D$8="Так",'06A_Варіанти'!H1405,1E+99),IF('07A_Конструктор'!$D$9="Так",'06A_Варіанти'!I1405,1E+99),IF('07A_Конструктор'!$D$10="Так",'06A_Варіанти'!J1405,1E+99),IF('07A_Конструктор'!$D$11="Так",'06A_Варіанти'!K1405,1E+99),IF('07A_Конструктор'!$D$12="Так",'06A_Варіанти'!L1405,1E+99),IF('07A_Конструктор'!$D$13="Так",'06A_Варіанти'!M1405,1E+99),IF('07A_Конструктор'!$D$14="Так",'06A_Варіанти'!N1405,1E+99),IF('07A_Конструктор'!$D$15="Так",'06A_Варіанти'!O1405,1E+99),IF('07A_Конструктор'!$D$16="Так",'06A_Варіанти'!P1405,1E+99),IF('07A_Конструктор'!$D$17="Так",'06A_Варіанти'!Q1405,1E+99),IF('06A_Варіанти'!R1405="",1E+99,'06A_Варіанти'!R1405))</f>
        <v>6.6</v>
      </c>
      <c r="P1414" s="2" t="str">
        <f t="shared" si="152"/>
        <v>5 т</v>
      </c>
      <c r="Q1414" s="2">
        <f t="shared" si="153"/>
        <v>14</v>
      </c>
      <c r="R1414" s="2">
        <f>IF(OR(C1414="РЦК макси",C1414="РЦЧ SKU"),"SKU-потік",IFERROR(VLOOKUP(D1414,'02_РЦ'!$A$3:$I$7,5,FALSE),0))</f>
        <v>700</v>
      </c>
      <c r="S1414" s="2" t="str">
        <f>IF(OR(C1414="РЦК макси",C1414="РЦЧ SKU"),"Не рахується в ліміт",IFERROR(VLOOKUP(D1414,'02_РЦ'!$A$3:$I$7,9,FALSE),"Немає РЦ"))</f>
        <v>В межах</v>
      </c>
    </row>
    <row r="1415" spans="1:19">
      <c r="A1415" s="2" t="str">
        <f>'06A_Варіанти'!A1406</f>
        <v>BASE_787</v>
      </c>
      <c r="B1415" s="2" t="str">
        <f>'06A_Варіанти'!B1406</f>
        <v>TT_787</v>
      </c>
      <c r="C1415" s="2" t="str">
        <f>'06A_Варіанти'!D1406</f>
        <v>Основний</v>
      </c>
      <c r="D1415" s="2" t="str">
        <f>'06A_Варіанти'!C1406</f>
        <v>РЦЛ</v>
      </c>
      <c r="E1415" s="2" t="str">
        <f>'06A_Варіанти'!S1406</f>
        <v>DIRECT</v>
      </c>
      <c r="F1415" s="2" t="str">
        <f>IF(O1415='06A_Варіанти'!E1406,'06A_Варіанти'!E$1,IF(O1415='06A_Варіанти'!F1406,'06A_Варіанти'!F$1,IF(O1415='06A_Варіанти'!G1406,'06A_Варіанти'!G$1,IF(O1415='06A_Варіанти'!H1406,'06A_Варіанти'!H$1,IF(O1415='06A_Варіанти'!I1406,'06A_Варіанти'!I$1,IF(O1415='06A_Варіанти'!J1406,'06A_Варіанти'!J$1,IF(O1415='06A_Варіанти'!K1406,'06A_Варіанти'!K$1,IF(O1415='06A_Варіанти'!L1406,'06A_Варіанти'!L$1,IF(O1415='06A_Варіанти'!M1406,'06A_Варіанти'!M$1,IF(O1415='06A_Варіанти'!N1406,'06A_Варіанти'!N$1,IF(O1415='06A_Варіанти'!O1406,'06A_Варіанти'!O$1,IF(O1415='06A_Варіанти'!P1406,'06A_Варіанти'!P$1,IF(O1415='06A_Варіанти'!Q1406,'06A_Варіанти'!Q$1,IF(O1415='06A_Варіанти'!R1406,'06A_Варіанти'!R$1,"НЕМАЄ МАРШРУТУ"))))))))))))))</f>
        <v>DIRECT</v>
      </c>
      <c r="G1415" s="2" t="str">
        <f t="shared" si="147"/>
        <v>БЕЗ ЗМІН</v>
      </c>
      <c r="H1415" s="2">
        <f>IF(G1415="НЕМАЄ МАРШРУТУ",0,O1415-'06A_Варіанти'!T1406)</f>
        <v>0</v>
      </c>
      <c r="I1415" s="2">
        <f>IFERROR(INDEX('04_Потоки'!$E:$E,MATCH(A1415,'04_Потоки'!$A:$A,0)),0)</f>
        <v>1.990879478827362</v>
      </c>
      <c r="J1415" s="2">
        <f t="shared" si="148"/>
        <v>1</v>
      </c>
      <c r="K1415" s="2">
        <f>IF(C1415="РЦК макси",0,2*'06A_Варіанти'!T1406*J1415)</f>
        <v>447.8</v>
      </c>
      <c r="L1415" s="2">
        <f t="shared" si="149"/>
        <v>447.8</v>
      </c>
      <c r="M1415" s="2">
        <f t="shared" si="150"/>
        <v>0</v>
      </c>
      <c r="N1415" s="9">
        <f t="shared" si="151"/>
        <v>0</v>
      </c>
      <c r="O1415" s="2">
        <f>MIN(IF('07A_Конструктор'!$D$5="Так",'06A_Варіанти'!E1406,1E+99),IF('07A_Конструктор'!$D$6="Так",'06A_Варіанти'!F1406,1E+99),IF('07A_Конструктор'!$D$7="Так",'06A_Варіанти'!G1406,1E+99),IF('07A_Конструктор'!$D$8="Так",'06A_Варіанти'!H1406,1E+99),IF('07A_Конструктор'!$D$9="Так",'06A_Варіанти'!I1406,1E+99),IF('07A_Конструктор'!$D$10="Так",'06A_Варіанти'!J1406,1E+99),IF('07A_Конструктор'!$D$11="Так",'06A_Варіанти'!K1406,1E+99),IF('07A_Конструктор'!$D$12="Так",'06A_Варіанти'!L1406,1E+99),IF('07A_Конструктор'!$D$13="Так",'06A_Варіанти'!M1406,1E+99),IF('07A_Конструктор'!$D$14="Так",'06A_Варіанти'!N1406,1E+99),IF('07A_Конструктор'!$D$15="Так",'06A_Варіанти'!O1406,1E+99),IF('07A_Конструктор'!$D$16="Так",'06A_Варіанти'!P1406,1E+99),IF('07A_Конструктор'!$D$17="Так",'06A_Варіанти'!Q1406,1E+99),IF('06A_Варіанти'!R1406="",1E+99,'06A_Варіанти'!R1406))</f>
        <v>223.9</v>
      </c>
      <c r="P1415" s="2" t="str">
        <f t="shared" si="152"/>
        <v>5 т</v>
      </c>
      <c r="Q1415" s="2">
        <f t="shared" si="153"/>
        <v>14</v>
      </c>
      <c r="R1415" s="2">
        <f>IF(OR(C1415="РЦК макси",C1415="РЦЧ SKU"),"SKU-потік",IFERROR(VLOOKUP(D1415,'02_РЦ'!$A$3:$I$7,5,FALSE),0))</f>
        <v>700</v>
      </c>
      <c r="S1415" s="2" t="str">
        <f>IF(OR(C1415="РЦК макси",C1415="РЦЧ SKU"),"Не рахується в ліміт",IFERROR(VLOOKUP(D1415,'02_РЦ'!$A$3:$I$7,9,FALSE),"Немає РЦ"))</f>
        <v>В межах</v>
      </c>
    </row>
    <row r="1416" spans="1:19">
      <c r="A1416" s="2" t="str">
        <f>'06A_Варіанти'!A1407</f>
        <v>BASE_647</v>
      </c>
      <c r="B1416" s="2" t="str">
        <f>'06A_Варіанти'!B1407</f>
        <v>TT_647</v>
      </c>
      <c r="C1416" s="2" t="str">
        <f>'06A_Варіанти'!D1407</f>
        <v>Основний</v>
      </c>
      <c r="D1416" s="2" t="str">
        <f>'06A_Варіанти'!C1407</f>
        <v>РЦЛ</v>
      </c>
      <c r="E1416" s="2" t="str">
        <f>'06A_Варіанти'!S1407</f>
        <v>DIRECT</v>
      </c>
      <c r="F1416" s="2" t="str">
        <f>IF(O1416='06A_Варіанти'!E1407,'06A_Варіанти'!E$1,IF(O1416='06A_Варіанти'!F1407,'06A_Варіанти'!F$1,IF(O1416='06A_Варіанти'!G1407,'06A_Варіанти'!G$1,IF(O1416='06A_Варіанти'!H1407,'06A_Варіанти'!H$1,IF(O1416='06A_Варіанти'!I1407,'06A_Варіанти'!I$1,IF(O1416='06A_Варіанти'!J1407,'06A_Варіанти'!J$1,IF(O1416='06A_Варіанти'!K1407,'06A_Варіанти'!K$1,IF(O1416='06A_Варіанти'!L1407,'06A_Варіанти'!L$1,IF(O1416='06A_Варіанти'!M1407,'06A_Варіанти'!M$1,IF(O1416='06A_Варіанти'!N1407,'06A_Варіанти'!N$1,IF(O1416='06A_Варіанти'!O1407,'06A_Варіанти'!O$1,IF(O1416='06A_Варіанти'!P1407,'06A_Варіанти'!P$1,IF(O1416='06A_Варіанти'!Q1407,'06A_Варіанти'!Q$1,IF(O1416='06A_Варіанти'!R1407,'06A_Варіанти'!R$1,"НЕМАЄ МАРШРУТУ"))))))))))))))</f>
        <v>DIRECT</v>
      </c>
      <c r="G1416" s="2" t="str">
        <f t="shared" si="147"/>
        <v>БЕЗ ЗМІН</v>
      </c>
      <c r="H1416" s="2">
        <f>IF(G1416="НЕМАЄ МАРШРУТУ",0,O1416-'06A_Варіанти'!T1407)</f>
        <v>0</v>
      </c>
      <c r="I1416" s="2">
        <f>IFERROR(INDEX('04_Потоки'!$E:$E,MATCH(A1416,'04_Потоки'!$A:$A,0)),0)</f>
        <v>1.990879478827362</v>
      </c>
      <c r="J1416" s="2">
        <f t="shared" si="148"/>
        <v>1</v>
      </c>
      <c r="K1416" s="2">
        <f>IF(C1416="РЦК макси",0,2*'06A_Варіанти'!T1407*J1416)</f>
        <v>391.2</v>
      </c>
      <c r="L1416" s="2">
        <f t="shared" si="149"/>
        <v>391.2</v>
      </c>
      <c r="M1416" s="2">
        <f t="shared" si="150"/>
        <v>0</v>
      </c>
      <c r="N1416" s="9">
        <f t="shared" si="151"/>
        <v>0</v>
      </c>
      <c r="O1416" s="2">
        <f>MIN(IF('07A_Конструктор'!$D$5="Так",'06A_Варіанти'!E1407,1E+99),IF('07A_Конструктор'!$D$6="Так",'06A_Варіанти'!F1407,1E+99),IF('07A_Конструктор'!$D$7="Так",'06A_Варіанти'!G1407,1E+99),IF('07A_Конструктор'!$D$8="Так",'06A_Варіанти'!H1407,1E+99),IF('07A_Конструктор'!$D$9="Так",'06A_Варіанти'!I1407,1E+99),IF('07A_Конструктор'!$D$10="Так",'06A_Варіанти'!J1407,1E+99),IF('07A_Конструктор'!$D$11="Так",'06A_Варіанти'!K1407,1E+99),IF('07A_Конструктор'!$D$12="Так",'06A_Варіанти'!L1407,1E+99),IF('07A_Конструктор'!$D$13="Так",'06A_Варіанти'!M1407,1E+99),IF('07A_Конструктор'!$D$14="Так",'06A_Варіанти'!N1407,1E+99),IF('07A_Конструктор'!$D$15="Так",'06A_Варіанти'!O1407,1E+99),IF('07A_Конструктор'!$D$16="Так",'06A_Варіанти'!P1407,1E+99),IF('07A_Конструктор'!$D$17="Так",'06A_Варіанти'!Q1407,1E+99),IF('06A_Варіанти'!R1407="",1E+99,'06A_Варіанти'!R1407))</f>
        <v>195.6</v>
      </c>
      <c r="P1416" s="2" t="str">
        <f t="shared" si="152"/>
        <v>5 т</v>
      </c>
      <c r="Q1416" s="2">
        <f t="shared" si="153"/>
        <v>14</v>
      </c>
      <c r="R1416" s="2">
        <f>IF(OR(C1416="РЦК макси",C1416="РЦЧ SKU"),"SKU-потік",IFERROR(VLOOKUP(D1416,'02_РЦ'!$A$3:$I$7,5,FALSE),0))</f>
        <v>700</v>
      </c>
      <c r="S1416" s="2" t="str">
        <f>IF(OR(C1416="РЦК макси",C1416="РЦЧ SKU"),"Не рахується в ліміт",IFERROR(VLOOKUP(D1416,'02_РЦ'!$A$3:$I$7,9,FALSE),"Немає РЦ"))</f>
        <v>В межах</v>
      </c>
    </row>
    <row r="1417" spans="1:19">
      <c r="A1417" s="2" t="str">
        <f>'06A_Варіанти'!A1408</f>
        <v>BASE_793</v>
      </c>
      <c r="B1417" s="2" t="str">
        <f>'06A_Варіанти'!B1408</f>
        <v>TT_793</v>
      </c>
      <c r="C1417" s="2" t="str">
        <f>'06A_Варіанти'!D1408</f>
        <v>Основний</v>
      </c>
      <c r="D1417" s="2" t="str">
        <f>'06A_Варіанти'!C1408</f>
        <v>РЦЛ</v>
      </c>
      <c r="E1417" s="2" t="str">
        <f>'06A_Варіанти'!S1408</f>
        <v>DIRECT</v>
      </c>
      <c r="F1417" s="2" t="str">
        <f>IF(O1417='06A_Варіанти'!E1408,'06A_Варіанти'!E$1,IF(O1417='06A_Варіанти'!F1408,'06A_Варіанти'!F$1,IF(O1417='06A_Варіанти'!G1408,'06A_Варіанти'!G$1,IF(O1417='06A_Варіанти'!H1408,'06A_Варіанти'!H$1,IF(O1417='06A_Варіанти'!I1408,'06A_Варіанти'!I$1,IF(O1417='06A_Варіанти'!J1408,'06A_Варіанти'!J$1,IF(O1417='06A_Варіанти'!K1408,'06A_Варіанти'!K$1,IF(O1417='06A_Варіанти'!L1408,'06A_Варіанти'!L$1,IF(O1417='06A_Варіанти'!M1408,'06A_Варіанти'!M$1,IF(O1417='06A_Варіанти'!N1408,'06A_Варіанти'!N$1,IF(O1417='06A_Варіанти'!O1408,'06A_Варіанти'!O$1,IF(O1417='06A_Варіанти'!P1408,'06A_Варіанти'!P$1,IF(O1417='06A_Варіанти'!Q1408,'06A_Варіанти'!Q$1,IF(O1417='06A_Варіанти'!R1408,'06A_Варіанти'!R$1,"НЕМАЄ МАРШРУТУ"))))))))))))))</f>
        <v>DIRECT</v>
      </c>
      <c r="G1417" s="2" t="str">
        <f t="shared" si="147"/>
        <v>БЕЗ ЗМІН</v>
      </c>
      <c r="H1417" s="2">
        <f>IF(G1417="НЕМАЄ МАРШРУТУ",0,O1417-'06A_Варіанти'!T1408)</f>
        <v>0</v>
      </c>
      <c r="I1417" s="2">
        <f>IFERROR(INDEX('04_Потоки'!$E:$E,MATCH(A1417,'04_Потоки'!$A:$A,0)),0)</f>
        <v>1.990879478827362</v>
      </c>
      <c r="J1417" s="2">
        <f t="shared" si="148"/>
        <v>1</v>
      </c>
      <c r="K1417" s="2">
        <f>IF(C1417="РЦК макси",0,2*'06A_Варіанти'!T1408*J1417)</f>
        <v>548</v>
      </c>
      <c r="L1417" s="2">
        <f t="shared" si="149"/>
        <v>548</v>
      </c>
      <c r="M1417" s="2">
        <f t="shared" si="150"/>
        <v>0</v>
      </c>
      <c r="N1417" s="9">
        <f t="shared" si="151"/>
        <v>0</v>
      </c>
      <c r="O1417" s="2">
        <f>MIN(IF('07A_Конструктор'!$D$5="Так",'06A_Варіанти'!E1408,1E+99),IF('07A_Конструктор'!$D$6="Так",'06A_Варіанти'!F1408,1E+99),IF('07A_Конструктор'!$D$7="Так",'06A_Варіанти'!G1408,1E+99),IF('07A_Конструктор'!$D$8="Так",'06A_Варіанти'!H1408,1E+99),IF('07A_Конструктор'!$D$9="Так",'06A_Варіанти'!I1408,1E+99),IF('07A_Конструктор'!$D$10="Так",'06A_Варіанти'!J1408,1E+99),IF('07A_Конструктор'!$D$11="Так",'06A_Варіанти'!K1408,1E+99),IF('07A_Конструктор'!$D$12="Так",'06A_Варіанти'!L1408,1E+99),IF('07A_Конструктор'!$D$13="Так",'06A_Варіанти'!M1408,1E+99),IF('07A_Конструктор'!$D$14="Так",'06A_Варіанти'!N1408,1E+99),IF('07A_Конструктор'!$D$15="Так",'06A_Варіанти'!O1408,1E+99),IF('07A_Конструктор'!$D$16="Так",'06A_Варіанти'!P1408,1E+99),IF('07A_Конструктор'!$D$17="Так",'06A_Варіанти'!Q1408,1E+99),IF('06A_Варіанти'!R1408="",1E+99,'06A_Варіанти'!R1408))</f>
        <v>274</v>
      </c>
      <c r="P1417" s="2" t="str">
        <f t="shared" si="152"/>
        <v>5 т</v>
      </c>
      <c r="Q1417" s="2">
        <f t="shared" si="153"/>
        <v>14</v>
      </c>
      <c r="R1417" s="2">
        <f>IF(OR(C1417="РЦК макси",C1417="РЦЧ SKU"),"SKU-потік",IFERROR(VLOOKUP(D1417,'02_РЦ'!$A$3:$I$7,5,FALSE),0))</f>
        <v>700</v>
      </c>
      <c r="S1417" s="2" t="str">
        <f>IF(OR(C1417="РЦК макси",C1417="РЦЧ SKU"),"Не рахується в ліміт",IFERROR(VLOOKUP(D1417,'02_РЦ'!$A$3:$I$7,9,FALSE),"Немає РЦ"))</f>
        <v>В межах</v>
      </c>
    </row>
    <row r="1418" spans="1:19">
      <c r="A1418" s="2" t="str">
        <f>'06A_Варіанти'!A1409</f>
        <v>BASE_792</v>
      </c>
      <c r="B1418" s="2" t="str">
        <f>'06A_Варіанти'!B1409</f>
        <v>TT_792</v>
      </c>
      <c r="C1418" s="2" t="str">
        <f>'06A_Варіанти'!D1409</f>
        <v>Основний</v>
      </c>
      <c r="D1418" s="2" t="str">
        <f>'06A_Варіанти'!C1409</f>
        <v>РЦЛ</v>
      </c>
      <c r="E1418" s="2" t="str">
        <f>'06A_Варіанти'!S1409</f>
        <v>DIRECT</v>
      </c>
      <c r="F1418" s="2" t="str">
        <f>IF(O1418='06A_Варіанти'!E1409,'06A_Варіанти'!E$1,IF(O1418='06A_Варіанти'!F1409,'06A_Варіанти'!F$1,IF(O1418='06A_Варіанти'!G1409,'06A_Варіанти'!G$1,IF(O1418='06A_Варіанти'!H1409,'06A_Варіанти'!H$1,IF(O1418='06A_Варіанти'!I1409,'06A_Варіанти'!I$1,IF(O1418='06A_Варіанти'!J1409,'06A_Варіанти'!J$1,IF(O1418='06A_Варіанти'!K1409,'06A_Варіанти'!K$1,IF(O1418='06A_Варіанти'!L1409,'06A_Варіанти'!L$1,IF(O1418='06A_Варіанти'!M1409,'06A_Варіанти'!M$1,IF(O1418='06A_Варіанти'!N1409,'06A_Варіанти'!N$1,IF(O1418='06A_Варіанти'!O1409,'06A_Варіанти'!O$1,IF(O1418='06A_Варіанти'!P1409,'06A_Варіанти'!P$1,IF(O1418='06A_Варіанти'!Q1409,'06A_Варіанти'!Q$1,IF(O1418='06A_Варіанти'!R1409,'06A_Варіанти'!R$1,"НЕМАЄ МАРШРУТУ"))))))))))))))</f>
        <v>DIRECT</v>
      </c>
      <c r="G1418" s="2" t="str">
        <f t="shared" si="147"/>
        <v>БЕЗ ЗМІН</v>
      </c>
      <c r="H1418" s="2">
        <f>IF(G1418="НЕМАЄ МАРШРУТУ",0,O1418-'06A_Варіанти'!T1409)</f>
        <v>0</v>
      </c>
      <c r="I1418" s="2">
        <f>IFERROR(INDEX('04_Потоки'!$E:$E,MATCH(A1418,'04_Потоки'!$A:$A,0)),0)</f>
        <v>1.990879478827362</v>
      </c>
      <c r="J1418" s="2">
        <f t="shared" si="148"/>
        <v>1</v>
      </c>
      <c r="K1418" s="2">
        <f>IF(C1418="РЦК макси",0,2*'06A_Варіанти'!T1409*J1418)</f>
        <v>555</v>
      </c>
      <c r="L1418" s="2">
        <f t="shared" si="149"/>
        <v>555</v>
      </c>
      <c r="M1418" s="2">
        <f t="shared" si="150"/>
        <v>0</v>
      </c>
      <c r="N1418" s="9">
        <f t="shared" si="151"/>
        <v>0</v>
      </c>
      <c r="O1418" s="2">
        <f>MIN(IF('07A_Конструктор'!$D$5="Так",'06A_Варіанти'!E1409,1E+99),IF('07A_Конструктор'!$D$6="Так",'06A_Варіанти'!F1409,1E+99),IF('07A_Конструктор'!$D$7="Так",'06A_Варіанти'!G1409,1E+99),IF('07A_Конструктор'!$D$8="Так",'06A_Варіанти'!H1409,1E+99),IF('07A_Конструктор'!$D$9="Так",'06A_Варіанти'!I1409,1E+99),IF('07A_Конструктор'!$D$10="Так",'06A_Варіанти'!J1409,1E+99),IF('07A_Конструктор'!$D$11="Так",'06A_Варіанти'!K1409,1E+99),IF('07A_Конструктор'!$D$12="Так",'06A_Варіанти'!L1409,1E+99),IF('07A_Конструктор'!$D$13="Так",'06A_Варіанти'!M1409,1E+99),IF('07A_Конструктор'!$D$14="Так",'06A_Варіанти'!N1409,1E+99),IF('07A_Конструктор'!$D$15="Так",'06A_Варіанти'!O1409,1E+99),IF('07A_Конструктор'!$D$16="Так",'06A_Варіанти'!P1409,1E+99),IF('07A_Конструктор'!$D$17="Так",'06A_Варіанти'!Q1409,1E+99),IF('06A_Варіанти'!R1409="",1E+99,'06A_Варіанти'!R1409))</f>
        <v>277.5</v>
      </c>
      <c r="P1418" s="2" t="str">
        <f t="shared" si="152"/>
        <v>5 т</v>
      </c>
      <c r="Q1418" s="2">
        <f t="shared" si="153"/>
        <v>14</v>
      </c>
      <c r="R1418" s="2">
        <f>IF(OR(C1418="РЦК макси",C1418="РЦЧ SKU"),"SKU-потік",IFERROR(VLOOKUP(D1418,'02_РЦ'!$A$3:$I$7,5,FALSE),0))</f>
        <v>700</v>
      </c>
      <c r="S1418" s="2" t="str">
        <f>IF(OR(C1418="РЦК макси",C1418="РЦЧ SKU"),"Не рахується в ліміт",IFERROR(VLOOKUP(D1418,'02_РЦ'!$A$3:$I$7,9,FALSE),"Немає РЦ"))</f>
        <v>В межах</v>
      </c>
    </row>
    <row r="1419" spans="1:19">
      <c r="A1419" s="2" t="str">
        <f>'06A_Варіанти'!A1410</f>
        <v>BASE_797</v>
      </c>
      <c r="B1419" s="2" t="str">
        <f>'06A_Варіанти'!B1410</f>
        <v>TT_797</v>
      </c>
      <c r="C1419" s="2" t="str">
        <f>'06A_Варіанти'!D1410</f>
        <v>Основний</v>
      </c>
      <c r="D1419" s="2" t="str">
        <f>'06A_Варіанти'!C1410</f>
        <v>РЦЛ</v>
      </c>
      <c r="E1419" s="2" t="str">
        <f>'06A_Варіанти'!S1410</f>
        <v>DIRECT</v>
      </c>
      <c r="F1419" s="2" t="str">
        <f>IF(O1419='06A_Варіанти'!E1410,'06A_Варіанти'!E$1,IF(O1419='06A_Варіанти'!F1410,'06A_Варіанти'!F$1,IF(O1419='06A_Варіанти'!G1410,'06A_Варіанти'!G$1,IF(O1419='06A_Варіанти'!H1410,'06A_Варіанти'!H$1,IF(O1419='06A_Варіанти'!I1410,'06A_Варіанти'!I$1,IF(O1419='06A_Варіанти'!J1410,'06A_Варіанти'!J$1,IF(O1419='06A_Варіанти'!K1410,'06A_Варіанти'!K$1,IF(O1419='06A_Варіанти'!L1410,'06A_Варіанти'!L$1,IF(O1419='06A_Варіанти'!M1410,'06A_Варіанти'!M$1,IF(O1419='06A_Варіанти'!N1410,'06A_Варіанти'!N$1,IF(O1419='06A_Варіанти'!O1410,'06A_Варіанти'!O$1,IF(O1419='06A_Варіанти'!P1410,'06A_Варіанти'!P$1,IF(O1419='06A_Варіанти'!Q1410,'06A_Варіанти'!Q$1,IF(O1419='06A_Варіанти'!R1410,'06A_Варіанти'!R$1,"НЕМАЄ МАРШРУТУ"))))))))))))))</f>
        <v>DIRECT</v>
      </c>
      <c r="G1419" s="2" t="str">
        <f t="shared" ref="G1419:G1482" si="154">IF(O1419&gt;1E+90,"НЕМАЄ МАРШРУТУ",IF(F1419=E1419,"БЕЗ ЗМІН","ЗМІНЕНО"))</f>
        <v>БЕЗ ЗМІН</v>
      </c>
      <c r="H1419" s="2">
        <f>IF(G1419="НЕМАЄ МАРШРУТУ",0,O1419-'06A_Варіанти'!T1410)</f>
        <v>0</v>
      </c>
      <c r="I1419" s="2">
        <f>IFERROR(INDEX('04_Потоки'!$E:$E,MATCH(A1419,'04_Потоки'!$A:$A,0)),0)</f>
        <v>1.990879478827362</v>
      </c>
      <c r="J1419" s="2">
        <f t="shared" ref="J1419:J1482" si="155">ROUNDUP(I1419/20,0)</f>
        <v>1</v>
      </c>
      <c r="K1419" s="2">
        <f>IF(C1419="РЦК макси",0,2*'06A_Варіанти'!T1410*J1419)</f>
        <v>278.8</v>
      </c>
      <c r="L1419" s="2">
        <f t="shared" ref="L1419:L1482" si="156">IF(C1419="РЦК макси",0,IF(G1419="НЕМАЄ МАРШРУТУ",0,2*O1419*J1419))</f>
        <v>278.8</v>
      </c>
      <c r="M1419" s="2">
        <f t="shared" ref="M1419:M1482" si="157">L1419-K1419</f>
        <v>0</v>
      </c>
      <c r="N1419" s="9">
        <f t="shared" ref="N1419:N1482" si="158">IFERROR(M1419/K1419,0)</f>
        <v>0</v>
      </c>
      <c r="O1419" s="2">
        <f>MIN(IF('07A_Конструктор'!$D$5="Так",'06A_Варіанти'!E1410,1E+99),IF('07A_Конструктор'!$D$6="Так",'06A_Варіанти'!F1410,1E+99),IF('07A_Конструктор'!$D$7="Так",'06A_Варіанти'!G1410,1E+99),IF('07A_Конструктор'!$D$8="Так",'06A_Варіанти'!H1410,1E+99),IF('07A_Конструктор'!$D$9="Так",'06A_Варіанти'!I1410,1E+99),IF('07A_Конструктор'!$D$10="Так",'06A_Варіанти'!J1410,1E+99),IF('07A_Конструктор'!$D$11="Так",'06A_Варіанти'!K1410,1E+99),IF('07A_Конструктор'!$D$12="Так",'06A_Варіанти'!L1410,1E+99),IF('07A_Конструктор'!$D$13="Так",'06A_Варіанти'!M1410,1E+99),IF('07A_Конструктор'!$D$14="Так",'06A_Варіанти'!N1410,1E+99),IF('07A_Конструктор'!$D$15="Так",'06A_Варіанти'!O1410,1E+99),IF('07A_Конструктор'!$D$16="Так",'06A_Варіанти'!P1410,1E+99),IF('07A_Конструктор'!$D$17="Так",'06A_Варіанти'!Q1410,1E+99),IF('06A_Варіанти'!R1410="",1E+99,'06A_Варіанти'!R1410))</f>
        <v>139.4</v>
      </c>
      <c r="P1419" s="2" t="str">
        <f t="shared" ref="P1419:P1482" si="159">IF(C1419="РЦК макси","Не моделюється",IF(MOD(I1419,20)=0,"10 т",IF(MOD(I1419,20)&lt;=14,"5 т",IF(MOD(I1419,20)&lt;=16,"7 т","10 т"))))</f>
        <v>5 т</v>
      </c>
      <c r="Q1419" s="2">
        <f t="shared" ref="Q1419:Q1482" si="160">IF(P1419="Не моделюється",0,IF(P1419="5 т",14,IF(P1419="7 т",16,20)))</f>
        <v>14</v>
      </c>
      <c r="R1419" s="2">
        <f>IF(OR(C1419="РЦК макси",C1419="РЦЧ SKU"),"SKU-потік",IFERROR(VLOOKUP(D1419,'02_РЦ'!$A$3:$I$7,5,FALSE),0))</f>
        <v>700</v>
      </c>
      <c r="S1419" s="2" t="str">
        <f>IF(OR(C1419="РЦК макси",C1419="РЦЧ SKU"),"Не рахується в ліміт",IFERROR(VLOOKUP(D1419,'02_РЦ'!$A$3:$I$7,9,FALSE),"Немає РЦ"))</f>
        <v>В межах</v>
      </c>
    </row>
    <row r="1420" spans="1:19">
      <c r="A1420" s="2" t="str">
        <f>'06A_Варіанти'!A1411</f>
        <v>BASE_794</v>
      </c>
      <c r="B1420" s="2" t="str">
        <f>'06A_Варіанти'!B1411</f>
        <v>TT_794</v>
      </c>
      <c r="C1420" s="2" t="str">
        <f>'06A_Варіанти'!D1411</f>
        <v>Основний</v>
      </c>
      <c r="D1420" s="2" t="str">
        <f>'06A_Варіанти'!C1411</f>
        <v>РЦЛ</v>
      </c>
      <c r="E1420" s="2" t="str">
        <f>'06A_Варіанти'!S1411</f>
        <v>DIRECT</v>
      </c>
      <c r="F1420" s="2" t="str">
        <f>IF(O1420='06A_Варіанти'!E1411,'06A_Варіанти'!E$1,IF(O1420='06A_Варіанти'!F1411,'06A_Варіанти'!F$1,IF(O1420='06A_Варіанти'!G1411,'06A_Варіанти'!G$1,IF(O1420='06A_Варіанти'!H1411,'06A_Варіанти'!H$1,IF(O1420='06A_Варіанти'!I1411,'06A_Варіанти'!I$1,IF(O1420='06A_Варіанти'!J1411,'06A_Варіанти'!J$1,IF(O1420='06A_Варіанти'!K1411,'06A_Варіанти'!K$1,IF(O1420='06A_Варіанти'!L1411,'06A_Варіанти'!L$1,IF(O1420='06A_Варіанти'!M1411,'06A_Варіанти'!M$1,IF(O1420='06A_Варіанти'!N1411,'06A_Варіанти'!N$1,IF(O1420='06A_Варіанти'!O1411,'06A_Варіанти'!O$1,IF(O1420='06A_Варіанти'!P1411,'06A_Варіанти'!P$1,IF(O1420='06A_Варіанти'!Q1411,'06A_Варіанти'!Q$1,IF(O1420='06A_Варіанти'!R1411,'06A_Варіанти'!R$1,"НЕМАЄ МАРШРУТУ"))))))))))))))</f>
        <v>DIRECT</v>
      </c>
      <c r="G1420" s="2" t="str">
        <f t="shared" si="154"/>
        <v>БЕЗ ЗМІН</v>
      </c>
      <c r="H1420" s="2">
        <f>IF(G1420="НЕМАЄ МАРШРУТУ",0,O1420-'06A_Варіанти'!T1411)</f>
        <v>0</v>
      </c>
      <c r="I1420" s="2">
        <f>IFERROR(INDEX('04_Потоки'!$E:$E,MATCH(A1420,'04_Потоки'!$A:$A,0)),0)</f>
        <v>1.990879478827362</v>
      </c>
      <c r="J1420" s="2">
        <f t="shared" si="155"/>
        <v>1</v>
      </c>
      <c r="K1420" s="2">
        <f>IF(C1420="РЦК макси",0,2*'06A_Варіанти'!T1411*J1420)</f>
        <v>732.2</v>
      </c>
      <c r="L1420" s="2">
        <f t="shared" si="156"/>
        <v>732.2</v>
      </c>
      <c r="M1420" s="2">
        <f t="shared" si="157"/>
        <v>0</v>
      </c>
      <c r="N1420" s="9">
        <f t="shared" si="158"/>
        <v>0</v>
      </c>
      <c r="O1420" s="2">
        <f>MIN(IF('07A_Конструктор'!$D$5="Так",'06A_Варіанти'!E1411,1E+99),IF('07A_Конструктор'!$D$6="Так",'06A_Варіанти'!F1411,1E+99),IF('07A_Конструктор'!$D$7="Так",'06A_Варіанти'!G1411,1E+99),IF('07A_Конструктор'!$D$8="Так",'06A_Варіанти'!H1411,1E+99),IF('07A_Конструктор'!$D$9="Так",'06A_Варіанти'!I1411,1E+99),IF('07A_Конструктор'!$D$10="Так",'06A_Варіанти'!J1411,1E+99),IF('07A_Конструктор'!$D$11="Так",'06A_Варіанти'!K1411,1E+99),IF('07A_Конструктор'!$D$12="Так",'06A_Варіанти'!L1411,1E+99),IF('07A_Конструктор'!$D$13="Так",'06A_Варіанти'!M1411,1E+99),IF('07A_Конструктор'!$D$14="Так",'06A_Варіанти'!N1411,1E+99),IF('07A_Конструктор'!$D$15="Так",'06A_Варіанти'!O1411,1E+99),IF('07A_Конструктор'!$D$16="Так",'06A_Варіанти'!P1411,1E+99),IF('07A_Конструктор'!$D$17="Так",'06A_Варіанти'!Q1411,1E+99),IF('06A_Варіанти'!R1411="",1E+99,'06A_Варіанти'!R1411))</f>
        <v>366.1</v>
      </c>
      <c r="P1420" s="2" t="str">
        <f t="shared" si="159"/>
        <v>5 т</v>
      </c>
      <c r="Q1420" s="2">
        <f t="shared" si="160"/>
        <v>14</v>
      </c>
      <c r="R1420" s="2">
        <f>IF(OR(C1420="РЦК макси",C1420="РЦЧ SKU"),"SKU-потік",IFERROR(VLOOKUP(D1420,'02_РЦ'!$A$3:$I$7,5,FALSE),0))</f>
        <v>700</v>
      </c>
      <c r="S1420" s="2" t="str">
        <f>IF(OR(C1420="РЦК макси",C1420="РЦЧ SKU"),"Не рахується в ліміт",IFERROR(VLOOKUP(D1420,'02_РЦ'!$A$3:$I$7,9,FALSE),"Немає РЦ"))</f>
        <v>В межах</v>
      </c>
    </row>
    <row r="1421" spans="1:19">
      <c r="A1421" s="2" t="str">
        <f>'06A_Варіанти'!A1412</f>
        <v>BASE_796</v>
      </c>
      <c r="B1421" s="2" t="str">
        <f>'06A_Варіанти'!B1412</f>
        <v>TT_796</v>
      </c>
      <c r="C1421" s="2" t="str">
        <f>'06A_Варіанти'!D1412</f>
        <v>Основний</v>
      </c>
      <c r="D1421" s="2" t="str">
        <f>'06A_Варіанти'!C1412</f>
        <v>РЦЛ</v>
      </c>
      <c r="E1421" s="2" t="str">
        <f>'06A_Варіанти'!S1412</f>
        <v>DIRECT</v>
      </c>
      <c r="F1421" s="2" t="str">
        <f>IF(O1421='06A_Варіанти'!E1412,'06A_Варіанти'!E$1,IF(O1421='06A_Варіанти'!F1412,'06A_Варіанти'!F$1,IF(O1421='06A_Варіанти'!G1412,'06A_Варіанти'!G$1,IF(O1421='06A_Варіанти'!H1412,'06A_Варіанти'!H$1,IF(O1421='06A_Варіанти'!I1412,'06A_Варіанти'!I$1,IF(O1421='06A_Варіанти'!J1412,'06A_Варіанти'!J$1,IF(O1421='06A_Варіанти'!K1412,'06A_Варіанти'!K$1,IF(O1421='06A_Варіанти'!L1412,'06A_Варіанти'!L$1,IF(O1421='06A_Варіанти'!M1412,'06A_Варіанти'!M$1,IF(O1421='06A_Варіанти'!N1412,'06A_Варіанти'!N$1,IF(O1421='06A_Варіанти'!O1412,'06A_Варіанти'!O$1,IF(O1421='06A_Варіанти'!P1412,'06A_Варіанти'!P$1,IF(O1421='06A_Варіанти'!Q1412,'06A_Варіанти'!Q$1,IF(O1421='06A_Варіанти'!R1412,'06A_Варіанти'!R$1,"НЕМАЄ МАРШРУТУ"))))))))))))))</f>
        <v>DIRECT</v>
      </c>
      <c r="G1421" s="2" t="str">
        <f t="shared" si="154"/>
        <v>БЕЗ ЗМІН</v>
      </c>
      <c r="H1421" s="2">
        <f>IF(G1421="НЕМАЄ МАРШРУТУ",0,O1421-'06A_Варіанти'!T1412)</f>
        <v>0</v>
      </c>
      <c r="I1421" s="2">
        <f>IFERROR(INDEX('04_Потоки'!$E:$E,MATCH(A1421,'04_Потоки'!$A:$A,0)),0)</f>
        <v>1.990879478827362</v>
      </c>
      <c r="J1421" s="2">
        <f t="shared" si="155"/>
        <v>1</v>
      </c>
      <c r="K1421" s="2">
        <f>IF(C1421="РЦК макси",0,2*'06A_Варіанти'!T1412*J1421)</f>
        <v>327.39999999999998</v>
      </c>
      <c r="L1421" s="2">
        <f t="shared" si="156"/>
        <v>327.39999999999998</v>
      </c>
      <c r="M1421" s="2">
        <f t="shared" si="157"/>
        <v>0</v>
      </c>
      <c r="N1421" s="9">
        <f t="shared" si="158"/>
        <v>0</v>
      </c>
      <c r="O1421" s="2">
        <f>MIN(IF('07A_Конструктор'!$D$5="Так",'06A_Варіанти'!E1412,1E+99),IF('07A_Конструктор'!$D$6="Так",'06A_Варіанти'!F1412,1E+99),IF('07A_Конструктор'!$D$7="Так",'06A_Варіанти'!G1412,1E+99),IF('07A_Конструктор'!$D$8="Так",'06A_Варіанти'!H1412,1E+99),IF('07A_Конструктор'!$D$9="Так",'06A_Варіанти'!I1412,1E+99),IF('07A_Конструктор'!$D$10="Так",'06A_Варіанти'!J1412,1E+99),IF('07A_Конструктор'!$D$11="Так",'06A_Варіанти'!K1412,1E+99),IF('07A_Конструктор'!$D$12="Так",'06A_Варіанти'!L1412,1E+99),IF('07A_Конструктор'!$D$13="Так",'06A_Варіанти'!M1412,1E+99),IF('07A_Конструктор'!$D$14="Так",'06A_Варіанти'!N1412,1E+99),IF('07A_Конструктор'!$D$15="Так",'06A_Варіанти'!O1412,1E+99),IF('07A_Конструктор'!$D$16="Так",'06A_Варіанти'!P1412,1E+99),IF('07A_Конструктор'!$D$17="Так",'06A_Варіанти'!Q1412,1E+99),IF('06A_Варіанти'!R1412="",1E+99,'06A_Варіанти'!R1412))</f>
        <v>163.69999999999999</v>
      </c>
      <c r="P1421" s="2" t="str">
        <f t="shared" si="159"/>
        <v>5 т</v>
      </c>
      <c r="Q1421" s="2">
        <f t="shared" si="160"/>
        <v>14</v>
      </c>
      <c r="R1421" s="2">
        <f>IF(OR(C1421="РЦК макси",C1421="РЦЧ SKU"),"SKU-потік",IFERROR(VLOOKUP(D1421,'02_РЦ'!$A$3:$I$7,5,FALSE),0))</f>
        <v>700</v>
      </c>
      <c r="S1421" s="2" t="str">
        <f>IF(OR(C1421="РЦК макси",C1421="РЦЧ SKU"),"Не рахується в ліміт",IFERROR(VLOOKUP(D1421,'02_РЦ'!$A$3:$I$7,9,FALSE),"Немає РЦ"))</f>
        <v>В межах</v>
      </c>
    </row>
    <row r="1422" spans="1:19">
      <c r="A1422" s="2" t="str">
        <f>'06A_Варіанти'!A1413</f>
        <v>BASE_619</v>
      </c>
      <c r="B1422" s="2" t="str">
        <f>'06A_Варіанти'!B1413</f>
        <v>TT_619</v>
      </c>
      <c r="C1422" s="2" t="str">
        <f>'06A_Варіанти'!D1413</f>
        <v>Основний</v>
      </c>
      <c r="D1422" s="2" t="str">
        <f>'06A_Варіанти'!C1413</f>
        <v>РЦЛ</v>
      </c>
      <c r="E1422" s="2" t="str">
        <f>'06A_Варіанти'!S1413</f>
        <v>DIRECT</v>
      </c>
      <c r="F1422" s="2" t="str">
        <f>IF(O1422='06A_Варіанти'!E1413,'06A_Варіанти'!E$1,IF(O1422='06A_Варіанти'!F1413,'06A_Варіанти'!F$1,IF(O1422='06A_Варіанти'!G1413,'06A_Варіанти'!G$1,IF(O1422='06A_Варіанти'!H1413,'06A_Варіанти'!H$1,IF(O1422='06A_Варіанти'!I1413,'06A_Варіанти'!I$1,IF(O1422='06A_Варіанти'!J1413,'06A_Варіанти'!J$1,IF(O1422='06A_Варіанти'!K1413,'06A_Варіанти'!K$1,IF(O1422='06A_Варіанти'!L1413,'06A_Варіанти'!L$1,IF(O1422='06A_Варіанти'!M1413,'06A_Варіанти'!M$1,IF(O1422='06A_Варіанти'!N1413,'06A_Варіанти'!N$1,IF(O1422='06A_Варіанти'!O1413,'06A_Варіанти'!O$1,IF(O1422='06A_Варіанти'!P1413,'06A_Варіанти'!P$1,IF(O1422='06A_Варіанти'!Q1413,'06A_Варіанти'!Q$1,IF(O1422='06A_Варіанти'!R1413,'06A_Варіанти'!R$1,"НЕМАЄ МАРШРУТУ"))))))))))))))</f>
        <v>DIRECT</v>
      </c>
      <c r="G1422" s="2" t="str">
        <f t="shared" si="154"/>
        <v>БЕЗ ЗМІН</v>
      </c>
      <c r="H1422" s="2">
        <f>IF(G1422="НЕМАЄ МАРШРУТУ",0,O1422-'06A_Варіанти'!T1413)</f>
        <v>0</v>
      </c>
      <c r="I1422" s="2">
        <f>IFERROR(INDEX('04_Потоки'!$E:$E,MATCH(A1422,'04_Потоки'!$A:$A,0)),0)</f>
        <v>1.990879478827362</v>
      </c>
      <c r="J1422" s="2">
        <f t="shared" si="155"/>
        <v>1</v>
      </c>
      <c r="K1422" s="2">
        <f>IF(C1422="РЦК макси",0,2*'06A_Варіанти'!T1413*J1422)</f>
        <v>238.8</v>
      </c>
      <c r="L1422" s="2">
        <f t="shared" si="156"/>
        <v>238.8</v>
      </c>
      <c r="M1422" s="2">
        <f t="shared" si="157"/>
        <v>0</v>
      </c>
      <c r="N1422" s="9">
        <f t="shared" si="158"/>
        <v>0</v>
      </c>
      <c r="O1422" s="2">
        <f>MIN(IF('07A_Конструктор'!$D$5="Так",'06A_Варіанти'!E1413,1E+99),IF('07A_Конструктор'!$D$6="Так",'06A_Варіанти'!F1413,1E+99),IF('07A_Конструктор'!$D$7="Так",'06A_Варіанти'!G1413,1E+99),IF('07A_Конструктор'!$D$8="Так",'06A_Варіанти'!H1413,1E+99),IF('07A_Конструктор'!$D$9="Так",'06A_Варіанти'!I1413,1E+99),IF('07A_Конструктор'!$D$10="Так",'06A_Варіанти'!J1413,1E+99),IF('07A_Конструктор'!$D$11="Так",'06A_Варіанти'!K1413,1E+99),IF('07A_Конструктор'!$D$12="Так",'06A_Варіанти'!L1413,1E+99),IF('07A_Конструктор'!$D$13="Так",'06A_Варіанти'!M1413,1E+99),IF('07A_Конструктор'!$D$14="Так",'06A_Варіанти'!N1413,1E+99),IF('07A_Конструктор'!$D$15="Так",'06A_Варіанти'!O1413,1E+99),IF('07A_Конструктор'!$D$16="Так",'06A_Варіанти'!P1413,1E+99),IF('07A_Конструктор'!$D$17="Так",'06A_Варіанти'!Q1413,1E+99),IF('06A_Варіанти'!R1413="",1E+99,'06A_Варіанти'!R1413))</f>
        <v>119.4</v>
      </c>
      <c r="P1422" s="2" t="str">
        <f t="shared" si="159"/>
        <v>5 т</v>
      </c>
      <c r="Q1422" s="2">
        <f t="shared" si="160"/>
        <v>14</v>
      </c>
      <c r="R1422" s="2">
        <f>IF(OR(C1422="РЦК макси",C1422="РЦЧ SKU"),"SKU-потік",IFERROR(VLOOKUP(D1422,'02_РЦ'!$A$3:$I$7,5,FALSE),0))</f>
        <v>700</v>
      </c>
      <c r="S1422" s="2" t="str">
        <f>IF(OR(C1422="РЦК макси",C1422="РЦЧ SKU"),"Не рахується в ліміт",IFERROR(VLOOKUP(D1422,'02_РЦ'!$A$3:$I$7,9,FALSE),"Немає РЦ"))</f>
        <v>В межах</v>
      </c>
    </row>
    <row r="1423" spans="1:19">
      <c r="A1423" s="2" t="str">
        <f>'06A_Варіанти'!A1414</f>
        <v>BASE_837</v>
      </c>
      <c r="B1423" s="2" t="str">
        <f>'06A_Варіанти'!B1414</f>
        <v>TT_837</v>
      </c>
      <c r="C1423" s="2" t="str">
        <f>'06A_Варіанти'!D1414</f>
        <v>Основний</v>
      </c>
      <c r="D1423" s="2" t="str">
        <f>'06A_Варіанти'!C1414</f>
        <v>РЦЛ</v>
      </c>
      <c r="E1423" s="2" t="str">
        <f>'06A_Варіанти'!S1414</f>
        <v>DIRECT</v>
      </c>
      <c r="F1423" s="2" t="str">
        <f>IF(O1423='06A_Варіанти'!E1414,'06A_Варіанти'!E$1,IF(O1423='06A_Варіанти'!F1414,'06A_Варіанти'!F$1,IF(O1423='06A_Варіанти'!G1414,'06A_Варіанти'!G$1,IF(O1423='06A_Варіанти'!H1414,'06A_Варіанти'!H$1,IF(O1423='06A_Варіанти'!I1414,'06A_Варіанти'!I$1,IF(O1423='06A_Варіанти'!J1414,'06A_Варіанти'!J$1,IF(O1423='06A_Варіанти'!K1414,'06A_Варіанти'!K$1,IF(O1423='06A_Варіанти'!L1414,'06A_Варіанти'!L$1,IF(O1423='06A_Варіанти'!M1414,'06A_Варіанти'!M$1,IF(O1423='06A_Варіанти'!N1414,'06A_Варіанти'!N$1,IF(O1423='06A_Варіанти'!O1414,'06A_Варіанти'!O$1,IF(O1423='06A_Варіанти'!P1414,'06A_Варіанти'!P$1,IF(O1423='06A_Варіанти'!Q1414,'06A_Варіанти'!Q$1,IF(O1423='06A_Варіанти'!R1414,'06A_Варіанти'!R$1,"НЕМАЄ МАРШРУТУ"))))))))))))))</f>
        <v>DIRECT</v>
      </c>
      <c r="G1423" s="2" t="str">
        <f t="shared" si="154"/>
        <v>БЕЗ ЗМІН</v>
      </c>
      <c r="H1423" s="2">
        <f>IF(G1423="НЕМАЄ МАРШРУТУ",0,O1423-'06A_Варіанти'!T1414)</f>
        <v>0</v>
      </c>
      <c r="I1423" s="2">
        <f>IFERROR(INDEX('04_Потоки'!$E:$E,MATCH(A1423,'04_Потоки'!$A:$A,0)),0)</f>
        <v>1.990879478827362</v>
      </c>
      <c r="J1423" s="2">
        <f t="shared" si="155"/>
        <v>1</v>
      </c>
      <c r="K1423" s="2">
        <f>IF(C1423="РЦК макси",0,2*'06A_Варіанти'!T1414*J1423)</f>
        <v>817.2</v>
      </c>
      <c r="L1423" s="2">
        <f t="shared" si="156"/>
        <v>817.2</v>
      </c>
      <c r="M1423" s="2">
        <f t="shared" si="157"/>
        <v>0</v>
      </c>
      <c r="N1423" s="9">
        <f t="shared" si="158"/>
        <v>0</v>
      </c>
      <c r="O1423" s="2">
        <f>MIN(IF('07A_Конструктор'!$D$5="Так",'06A_Варіанти'!E1414,1E+99),IF('07A_Конструктор'!$D$6="Так",'06A_Варіанти'!F1414,1E+99),IF('07A_Конструктор'!$D$7="Так",'06A_Варіанти'!G1414,1E+99),IF('07A_Конструктор'!$D$8="Так",'06A_Варіанти'!H1414,1E+99),IF('07A_Конструктор'!$D$9="Так",'06A_Варіанти'!I1414,1E+99),IF('07A_Конструктор'!$D$10="Так",'06A_Варіанти'!J1414,1E+99),IF('07A_Конструктор'!$D$11="Так",'06A_Варіанти'!K1414,1E+99),IF('07A_Конструктор'!$D$12="Так",'06A_Варіанти'!L1414,1E+99),IF('07A_Конструктор'!$D$13="Так",'06A_Варіанти'!M1414,1E+99),IF('07A_Конструктор'!$D$14="Так",'06A_Варіанти'!N1414,1E+99),IF('07A_Конструктор'!$D$15="Так",'06A_Варіанти'!O1414,1E+99),IF('07A_Конструктор'!$D$16="Так",'06A_Варіанти'!P1414,1E+99),IF('07A_Конструктор'!$D$17="Так",'06A_Варіанти'!Q1414,1E+99),IF('06A_Варіанти'!R1414="",1E+99,'06A_Варіанти'!R1414))</f>
        <v>408.6</v>
      </c>
      <c r="P1423" s="2" t="str">
        <f t="shared" si="159"/>
        <v>5 т</v>
      </c>
      <c r="Q1423" s="2">
        <f t="shared" si="160"/>
        <v>14</v>
      </c>
      <c r="R1423" s="2">
        <f>IF(OR(C1423="РЦК макси",C1423="РЦЧ SKU"),"SKU-потік",IFERROR(VLOOKUP(D1423,'02_РЦ'!$A$3:$I$7,5,FALSE),0))</f>
        <v>700</v>
      </c>
      <c r="S1423" s="2" t="str">
        <f>IF(OR(C1423="РЦК макси",C1423="РЦЧ SKU"),"Не рахується в ліміт",IFERROR(VLOOKUP(D1423,'02_РЦ'!$A$3:$I$7,9,FALSE),"Немає РЦ"))</f>
        <v>В межах</v>
      </c>
    </row>
    <row r="1424" spans="1:19">
      <c r="A1424" s="2" t="str">
        <f>'06A_Варіанти'!A1415</f>
        <v>BASE_838</v>
      </c>
      <c r="B1424" s="2" t="str">
        <f>'06A_Варіанти'!B1415</f>
        <v>TT_838</v>
      </c>
      <c r="C1424" s="2" t="str">
        <f>'06A_Варіанти'!D1415</f>
        <v>Основний</v>
      </c>
      <c r="D1424" s="2" t="str">
        <f>'06A_Варіанти'!C1415</f>
        <v>РЦЛ</v>
      </c>
      <c r="E1424" s="2" t="str">
        <f>'06A_Варіанти'!S1415</f>
        <v>DIRECT</v>
      </c>
      <c r="F1424" s="2" t="str">
        <f>IF(O1424='06A_Варіанти'!E1415,'06A_Варіанти'!E$1,IF(O1424='06A_Варіанти'!F1415,'06A_Варіанти'!F$1,IF(O1424='06A_Варіанти'!G1415,'06A_Варіанти'!G$1,IF(O1424='06A_Варіанти'!H1415,'06A_Варіанти'!H$1,IF(O1424='06A_Варіанти'!I1415,'06A_Варіанти'!I$1,IF(O1424='06A_Варіанти'!J1415,'06A_Варіанти'!J$1,IF(O1424='06A_Варіанти'!K1415,'06A_Варіанти'!K$1,IF(O1424='06A_Варіанти'!L1415,'06A_Варіанти'!L$1,IF(O1424='06A_Варіанти'!M1415,'06A_Варіанти'!M$1,IF(O1424='06A_Варіанти'!N1415,'06A_Варіанти'!N$1,IF(O1424='06A_Варіанти'!O1415,'06A_Варіанти'!O$1,IF(O1424='06A_Варіанти'!P1415,'06A_Варіанти'!P$1,IF(O1424='06A_Варіанти'!Q1415,'06A_Варіанти'!Q$1,IF(O1424='06A_Варіанти'!R1415,'06A_Варіанти'!R$1,"НЕМАЄ МАРШРУТУ"))))))))))))))</f>
        <v>DIRECT</v>
      </c>
      <c r="G1424" s="2" t="str">
        <f t="shared" si="154"/>
        <v>БЕЗ ЗМІН</v>
      </c>
      <c r="H1424" s="2">
        <f>IF(G1424="НЕМАЄ МАРШРУТУ",0,O1424-'06A_Варіанти'!T1415)</f>
        <v>0</v>
      </c>
      <c r="I1424" s="2">
        <f>IFERROR(INDEX('04_Потоки'!$E:$E,MATCH(A1424,'04_Потоки'!$A:$A,0)),0)</f>
        <v>1.990879478827362</v>
      </c>
      <c r="J1424" s="2">
        <f t="shared" si="155"/>
        <v>1</v>
      </c>
      <c r="K1424" s="2">
        <f>IF(C1424="РЦК макси",0,2*'06A_Варіанти'!T1415*J1424)</f>
        <v>145.6</v>
      </c>
      <c r="L1424" s="2">
        <f t="shared" si="156"/>
        <v>145.6</v>
      </c>
      <c r="M1424" s="2">
        <f t="shared" si="157"/>
        <v>0</v>
      </c>
      <c r="N1424" s="9">
        <f t="shared" si="158"/>
        <v>0</v>
      </c>
      <c r="O1424" s="2">
        <f>MIN(IF('07A_Конструктор'!$D$5="Так",'06A_Варіанти'!E1415,1E+99),IF('07A_Конструктор'!$D$6="Так",'06A_Варіанти'!F1415,1E+99),IF('07A_Конструктор'!$D$7="Так",'06A_Варіанти'!G1415,1E+99),IF('07A_Конструктор'!$D$8="Так",'06A_Варіанти'!H1415,1E+99),IF('07A_Конструктор'!$D$9="Так",'06A_Варіанти'!I1415,1E+99),IF('07A_Конструктор'!$D$10="Так",'06A_Варіанти'!J1415,1E+99),IF('07A_Конструктор'!$D$11="Так",'06A_Варіанти'!K1415,1E+99),IF('07A_Конструктор'!$D$12="Так",'06A_Варіанти'!L1415,1E+99),IF('07A_Конструктор'!$D$13="Так",'06A_Варіанти'!M1415,1E+99),IF('07A_Конструктор'!$D$14="Так",'06A_Варіанти'!N1415,1E+99),IF('07A_Конструктор'!$D$15="Так",'06A_Варіанти'!O1415,1E+99),IF('07A_Конструктор'!$D$16="Так",'06A_Варіанти'!P1415,1E+99),IF('07A_Конструктор'!$D$17="Так",'06A_Варіанти'!Q1415,1E+99),IF('06A_Варіанти'!R1415="",1E+99,'06A_Варіанти'!R1415))</f>
        <v>72.8</v>
      </c>
      <c r="P1424" s="2" t="str">
        <f t="shared" si="159"/>
        <v>5 т</v>
      </c>
      <c r="Q1424" s="2">
        <f t="shared" si="160"/>
        <v>14</v>
      </c>
      <c r="R1424" s="2">
        <f>IF(OR(C1424="РЦК макси",C1424="РЦЧ SKU"),"SKU-потік",IFERROR(VLOOKUP(D1424,'02_РЦ'!$A$3:$I$7,5,FALSE),0))</f>
        <v>700</v>
      </c>
      <c r="S1424" s="2" t="str">
        <f>IF(OR(C1424="РЦК макси",C1424="РЦЧ SKU"),"Не рахується в ліміт",IFERROR(VLOOKUP(D1424,'02_РЦ'!$A$3:$I$7,9,FALSE),"Немає РЦ"))</f>
        <v>В межах</v>
      </c>
    </row>
    <row r="1425" spans="1:19">
      <c r="A1425" s="2" t="str">
        <f>'06A_Варіанти'!A1416</f>
        <v>BASE_848</v>
      </c>
      <c r="B1425" s="2" t="str">
        <f>'06A_Варіанти'!B1416</f>
        <v>TT_848</v>
      </c>
      <c r="C1425" s="2" t="str">
        <f>'06A_Варіанти'!D1416</f>
        <v>Основний</v>
      </c>
      <c r="D1425" s="2" t="str">
        <f>'06A_Варіанти'!C1416</f>
        <v>РЦЛ</v>
      </c>
      <c r="E1425" s="2" t="str">
        <f>'06A_Варіанти'!S1416</f>
        <v>DIRECT</v>
      </c>
      <c r="F1425" s="2" t="str">
        <f>IF(O1425='06A_Варіанти'!E1416,'06A_Варіанти'!E$1,IF(O1425='06A_Варіанти'!F1416,'06A_Варіанти'!F$1,IF(O1425='06A_Варіанти'!G1416,'06A_Варіанти'!G$1,IF(O1425='06A_Варіанти'!H1416,'06A_Варіанти'!H$1,IF(O1425='06A_Варіанти'!I1416,'06A_Варіанти'!I$1,IF(O1425='06A_Варіанти'!J1416,'06A_Варіанти'!J$1,IF(O1425='06A_Варіанти'!K1416,'06A_Варіанти'!K$1,IF(O1425='06A_Варіанти'!L1416,'06A_Варіанти'!L$1,IF(O1425='06A_Варіанти'!M1416,'06A_Варіанти'!M$1,IF(O1425='06A_Варіанти'!N1416,'06A_Варіанти'!N$1,IF(O1425='06A_Варіанти'!O1416,'06A_Варіанти'!O$1,IF(O1425='06A_Варіанти'!P1416,'06A_Варіанти'!P$1,IF(O1425='06A_Варіанти'!Q1416,'06A_Варіанти'!Q$1,IF(O1425='06A_Варіанти'!R1416,'06A_Варіанти'!R$1,"НЕМАЄ МАРШРУТУ"))))))))))))))</f>
        <v>DIRECT</v>
      </c>
      <c r="G1425" s="2" t="str">
        <f t="shared" si="154"/>
        <v>БЕЗ ЗМІН</v>
      </c>
      <c r="H1425" s="2">
        <f>IF(G1425="НЕМАЄ МАРШРУТУ",0,O1425-'06A_Варіанти'!T1416)</f>
        <v>0</v>
      </c>
      <c r="I1425" s="2">
        <f>IFERROR(INDEX('04_Потоки'!$E:$E,MATCH(A1425,'04_Потоки'!$A:$A,0)),0)</f>
        <v>1.990879478827362</v>
      </c>
      <c r="J1425" s="2">
        <f t="shared" si="155"/>
        <v>1</v>
      </c>
      <c r="K1425" s="2">
        <f>IF(C1425="РЦК макси",0,2*'06A_Варіанти'!T1416*J1425)</f>
        <v>448.8</v>
      </c>
      <c r="L1425" s="2">
        <f t="shared" si="156"/>
        <v>448.8</v>
      </c>
      <c r="M1425" s="2">
        <f t="shared" si="157"/>
        <v>0</v>
      </c>
      <c r="N1425" s="9">
        <f t="shared" si="158"/>
        <v>0</v>
      </c>
      <c r="O1425" s="2">
        <f>MIN(IF('07A_Конструктор'!$D$5="Так",'06A_Варіанти'!E1416,1E+99),IF('07A_Конструктор'!$D$6="Так",'06A_Варіанти'!F1416,1E+99),IF('07A_Конструктор'!$D$7="Так",'06A_Варіанти'!G1416,1E+99),IF('07A_Конструктор'!$D$8="Так",'06A_Варіанти'!H1416,1E+99),IF('07A_Конструктор'!$D$9="Так",'06A_Варіанти'!I1416,1E+99),IF('07A_Конструктор'!$D$10="Так",'06A_Варіанти'!J1416,1E+99),IF('07A_Конструктор'!$D$11="Так",'06A_Варіанти'!K1416,1E+99),IF('07A_Конструктор'!$D$12="Так",'06A_Варіанти'!L1416,1E+99),IF('07A_Конструктор'!$D$13="Так",'06A_Варіанти'!M1416,1E+99),IF('07A_Конструктор'!$D$14="Так",'06A_Варіанти'!N1416,1E+99),IF('07A_Конструктор'!$D$15="Так",'06A_Варіанти'!O1416,1E+99),IF('07A_Конструктор'!$D$16="Так",'06A_Варіанти'!P1416,1E+99),IF('07A_Конструктор'!$D$17="Так",'06A_Варіанти'!Q1416,1E+99),IF('06A_Варіанти'!R1416="",1E+99,'06A_Варіанти'!R1416))</f>
        <v>224.4</v>
      </c>
      <c r="P1425" s="2" t="str">
        <f t="shared" si="159"/>
        <v>5 т</v>
      </c>
      <c r="Q1425" s="2">
        <f t="shared" si="160"/>
        <v>14</v>
      </c>
      <c r="R1425" s="2">
        <f>IF(OR(C1425="РЦК макси",C1425="РЦЧ SKU"),"SKU-потік",IFERROR(VLOOKUP(D1425,'02_РЦ'!$A$3:$I$7,5,FALSE),0))</f>
        <v>700</v>
      </c>
      <c r="S1425" s="2" t="str">
        <f>IF(OR(C1425="РЦК макси",C1425="РЦЧ SKU"),"Не рахується в ліміт",IFERROR(VLOOKUP(D1425,'02_РЦ'!$A$3:$I$7,9,FALSE),"Немає РЦ"))</f>
        <v>В межах</v>
      </c>
    </row>
    <row r="1426" spans="1:19">
      <c r="A1426" s="2" t="str">
        <f>'06A_Варіанти'!A1417</f>
        <v>BASE_831</v>
      </c>
      <c r="B1426" s="2" t="str">
        <f>'06A_Варіанти'!B1417</f>
        <v>TT_831</v>
      </c>
      <c r="C1426" s="2" t="str">
        <f>'06A_Варіанти'!D1417</f>
        <v>Основний</v>
      </c>
      <c r="D1426" s="2" t="str">
        <f>'06A_Варіанти'!C1417</f>
        <v>РЦЛ</v>
      </c>
      <c r="E1426" s="2" t="str">
        <f>'06A_Варіанти'!S1417</f>
        <v>DIRECT</v>
      </c>
      <c r="F1426" s="2" t="str">
        <f>IF(O1426='06A_Варіанти'!E1417,'06A_Варіанти'!E$1,IF(O1426='06A_Варіанти'!F1417,'06A_Варіанти'!F$1,IF(O1426='06A_Варіанти'!G1417,'06A_Варіанти'!G$1,IF(O1426='06A_Варіанти'!H1417,'06A_Варіанти'!H$1,IF(O1426='06A_Варіанти'!I1417,'06A_Варіанти'!I$1,IF(O1426='06A_Варіанти'!J1417,'06A_Варіанти'!J$1,IF(O1426='06A_Варіанти'!K1417,'06A_Варіанти'!K$1,IF(O1426='06A_Варіанти'!L1417,'06A_Варіанти'!L$1,IF(O1426='06A_Варіанти'!M1417,'06A_Варіанти'!M$1,IF(O1426='06A_Варіанти'!N1417,'06A_Варіанти'!N$1,IF(O1426='06A_Варіанти'!O1417,'06A_Варіанти'!O$1,IF(O1426='06A_Варіанти'!P1417,'06A_Варіанти'!P$1,IF(O1426='06A_Варіанти'!Q1417,'06A_Варіанти'!Q$1,IF(O1426='06A_Варіанти'!R1417,'06A_Варіанти'!R$1,"НЕМАЄ МАРШРУТУ"))))))))))))))</f>
        <v>DIRECT</v>
      </c>
      <c r="G1426" s="2" t="str">
        <f t="shared" si="154"/>
        <v>БЕЗ ЗМІН</v>
      </c>
      <c r="H1426" s="2">
        <f>IF(G1426="НЕМАЄ МАРШРУТУ",0,O1426-'06A_Варіанти'!T1417)</f>
        <v>0</v>
      </c>
      <c r="I1426" s="2">
        <f>IFERROR(INDEX('04_Потоки'!$E:$E,MATCH(A1426,'04_Потоки'!$A:$A,0)),0)</f>
        <v>1.990879478827362</v>
      </c>
      <c r="J1426" s="2">
        <f t="shared" si="155"/>
        <v>1</v>
      </c>
      <c r="K1426" s="2">
        <f>IF(C1426="РЦК макси",0,2*'06A_Варіанти'!T1417*J1426)</f>
        <v>380.6</v>
      </c>
      <c r="L1426" s="2">
        <f t="shared" si="156"/>
        <v>380.6</v>
      </c>
      <c r="M1426" s="2">
        <f t="shared" si="157"/>
        <v>0</v>
      </c>
      <c r="N1426" s="9">
        <f t="shared" si="158"/>
        <v>0</v>
      </c>
      <c r="O1426" s="2">
        <f>MIN(IF('07A_Конструктор'!$D$5="Так",'06A_Варіанти'!E1417,1E+99),IF('07A_Конструктор'!$D$6="Так",'06A_Варіанти'!F1417,1E+99),IF('07A_Конструктор'!$D$7="Так",'06A_Варіанти'!G1417,1E+99),IF('07A_Конструктор'!$D$8="Так",'06A_Варіанти'!H1417,1E+99),IF('07A_Конструктор'!$D$9="Так",'06A_Варіанти'!I1417,1E+99),IF('07A_Конструктор'!$D$10="Так",'06A_Варіанти'!J1417,1E+99),IF('07A_Конструктор'!$D$11="Так",'06A_Варіанти'!K1417,1E+99),IF('07A_Конструктор'!$D$12="Так",'06A_Варіанти'!L1417,1E+99),IF('07A_Конструктор'!$D$13="Так",'06A_Варіанти'!M1417,1E+99),IF('07A_Конструктор'!$D$14="Так",'06A_Варіанти'!N1417,1E+99),IF('07A_Конструктор'!$D$15="Так",'06A_Варіанти'!O1417,1E+99),IF('07A_Конструктор'!$D$16="Так",'06A_Варіанти'!P1417,1E+99),IF('07A_Конструктор'!$D$17="Так",'06A_Варіанти'!Q1417,1E+99),IF('06A_Варіанти'!R1417="",1E+99,'06A_Варіанти'!R1417))</f>
        <v>190.3</v>
      </c>
      <c r="P1426" s="2" t="str">
        <f t="shared" si="159"/>
        <v>5 т</v>
      </c>
      <c r="Q1426" s="2">
        <f t="shared" si="160"/>
        <v>14</v>
      </c>
      <c r="R1426" s="2">
        <f>IF(OR(C1426="РЦК макси",C1426="РЦЧ SKU"),"SKU-потік",IFERROR(VLOOKUP(D1426,'02_РЦ'!$A$3:$I$7,5,FALSE),0))</f>
        <v>700</v>
      </c>
      <c r="S1426" s="2" t="str">
        <f>IF(OR(C1426="РЦК макси",C1426="РЦЧ SKU"),"Не рахується в ліміт",IFERROR(VLOOKUP(D1426,'02_РЦ'!$A$3:$I$7,9,FALSE),"Немає РЦ"))</f>
        <v>В межах</v>
      </c>
    </row>
    <row r="1427" spans="1:19">
      <c r="A1427" s="2" t="str">
        <f>'06A_Варіанти'!A1418</f>
        <v>BASE_853</v>
      </c>
      <c r="B1427" s="2" t="str">
        <f>'06A_Варіанти'!B1418</f>
        <v>TT_853</v>
      </c>
      <c r="C1427" s="2" t="str">
        <f>'06A_Варіанти'!D1418</f>
        <v>Основний</v>
      </c>
      <c r="D1427" s="2" t="str">
        <f>'06A_Варіанти'!C1418</f>
        <v>РЦЛ</v>
      </c>
      <c r="E1427" s="2" t="str">
        <f>'06A_Варіанти'!S1418</f>
        <v>DIRECT</v>
      </c>
      <c r="F1427" s="2" t="str">
        <f>IF(O1427='06A_Варіанти'!E1418,'06A_Варіанти'!E$1,IF(O1427='06A_Варіанти'!F1418,'06A_Варіанти'!F$1,IF(O1427='06A_Варіанти'!G1418,'06A_Варіанти'!G$1,IF(O1427='06A_Варіанти'!H1418,'06A_Варіанти'!H$1,IF(O1427='06A_Варіанти'!I1418,'06A_Варіанти'!I$1,IF(O1427='06A_Варіанти'!J1418,'06A_Варіанти'!J$1,IF(O1427='06A_Варіанти'!K1418,'06A_Варіанти'!K$1,IF(O1427='06A_Варіанти'!L1418,'06A_Варіанти'!L$1,IF(O1427='06A_Варіанти'!M1418,'06A_Варіанти'!M$1,IF(O1427='06A_Варіанти'!N1418,'06A_Варіанти'!N$1,IF(O1427='06A_Варіанти'!O1418,'06A_Варіанти'!O$1,IF(O1427='06A_Варіанти'!P1418,'06A_Варіанти'!P$1,IF(O1427='06A_Варіанти'!Q1418,'06A_Варіанти'!Q$1,IF(O1427='06A_Варіанти'!R1418,'06A_Варіанти'!R$1,"НЕМАЄ МАРШРУТУ"))))))))))))))</f>
        <v>DIRECT</v>
      </c>
      <c r="G1427" s="2" t="str">
        <f t="shared" si="154"/>
        <v>БЕЗ ЗМІН</v>
      </c>
      <c r="H1427" s="2">
        <f>IF(G1427="НЕМАЄ МАРШРУТУ",0,O1427-'06A_Варіанти'!T1418)</f>
        <v>0</v>
      </c>
      <c r="I1427" s="2">
        <f>IFERROR(INDEX('04_Потоки'!$E:$E,MATCH(A1427,'04_Потоки'!$A:$A,0)),0)</f>
        <v>1.990879478827362</v>
      </c>
      <c r="J1427" s="2">
        <f t="shared" si="155"/>
        <v>1</v>
      </c>
      <c r="K1427" s="2">
        <f>IF(C1427="РЦК макси",0,2*'06A_Варіанти'!T1418*J1427)</f>
        <v>567.6</v>
      </c>
      <c r="L1427" s="2">
        <f t="shared" si="156"/>
        <v>567.6</v>
      </c>
      <c r="M1427" s="2">
        <f t="shared" si="157"/>
        <v>0</v>
      </c>
      <c r="N1427" s="9">
        <f t="shared" si="158"/>
        <v>0</v>
      </c>
      <c r="O1427" s="2">
        <f>MIN(IF('07A_Конструктор'!$D$5="Так",'06A_Варіанти'!E1418,1E+99),IF('07A_Конструктор'!$D$6="Так",'06A_Варіанти'!F1418,1E+99),IF('07A_Конструктор'!$D$7="Так",'06A_Варіанти'!G1418,1E+99),IF('07A_Конструктор'!$D$8="Так",'06A_Варіанти'!H1418,1E+99),IF('07A_Конструктор'!$D$9="Так",'06A_Варіанти'!I1418,1E+99),IF('07A_Конструктор'!$D$10="Так",'06A_Варіанти'!J1418,1E+99),IF('07A_Конструктор'!$D$11="Так",'06A_Варіанти'!K1418,1E+99),IF('07A_Конструктор'!$D$12="Так",'06A_Варіанти'!L1418,1E+99),IF('07A_Конструктор'!$D$13="Так",'06A_Варіанти'!M1418,1E+99),IF('07A_Конструктор'!$D$14="Так",'06A_Варіанти'!N1418,1E+99),IF('07A_Конструктор'!$D$15="Так",'06A_Варіанти'!O1418,1E+99),IF('07A_Конструктор'!$D$16="Так",'06A_Варіанти'!P1418,1E+99),IF('07A_Конструктор'!$D$17="Так",'06A_Варіанти'!Q1418,1E+99),IF('06A_Варіанти'!R1418="",1E+99,'06A_Варіанти'!R1418))</f>
        <v>283.8</v>
      </c>
      <c r="P1427" s="2" t="str">
        <f t="shared" si="159"/>
        <v>5 т</v>
      </c>
      <c r="Q1427" s="2">
        <f t="shared" si="160"/>
        <v>14</v>
      </c>
      <c r="R1427" s="2">
        <f>IF(OR(C1427="РЦК макси",C1427="РЦЧ SKU"),"SKU-потік",IFERROR(VLOOKUP(D1427,'02_РЦ'!$A$3:$I$7,5,FALSE),0))</f>
        <v>700</v>
      </c>
      <c r="S1427" s="2" t="str">
        <f>IF(OR(C1427="РЦК макси",C1427="РЦЧ SKU"),"Не рахується в ліміт",IFERROR(VLOOKUP(D1427,'02_РЦ'!$A$3:$I$7,9,FALSE),"Немає РЦ"))</f>
        <v>В межах</v>
      </c>
    </row>
    <row r="1428" spans="1:19">
      <c r="A1428" s="2" t="str">
        <f>'06A_Варіанти'!A1419</f>
        <v>BASE_832</v>
      </c>
      <c r="B1428" s="2" t="str">
        <f>'06A_Варіанти'!B1419</f>
        <v>TT_832</v>
      </c>
      <c r="C1428" s="2" t="str">
        <f>'06A_Варіанти'!D1419</f>
        <v>Основний</v>
      </c>
      <c r="D1428" s="2" t="str">
        <f>'06A_Варіанти'!C1419</f>
        <v>РЦЛ</v>
      </c>
      <c r="E1428" s="2" t="str">
        <f>'06A_Варіанти'!S1419</f>
        <v>DIRECT</v>
      </c>
      <c r="F1428" s="2" t="str">
        <f>IF(O1428='06A_Варіанти'!E1419,'06A_Варіанти'!E$1,IF(O1428='06A_Варіанти'!F1419,'06A_Варіанти'!F$1,IF(O1428='06A_Варіанти'!G1419,'06A_Варіанти'!G$1,IF(O1428='06A_Варіанти'!H1419,'06A_Варіанти'!H$1,IF(O1428='06A_Варіанти'!I1419,'06A_Варіанти'!I$1,IF(O1428='06A_Варіанти'!J1419,'06A_Варіанти'!J$1,IF(O1428='06A_Варіанти'!K1419,'06A_Варіанти'!K$1,IF(O1428='06A_Варіанти'!L1419,'06A_Варіанти'!L$1,IF(O1428='06A_Варіанти'!M1419,'06A_Варіанти'!M$1,IF(O1428='06A_Варіанти'!N1419,'06A_Варіанти'!N$1,IF(O1428='06A_Варіанти'!O1419,'06A_Варіанти'!O$1,IF(O1428='06A_Варіанти'!P1419,'06A_Варіанти'!P$1,IF(O1428='06A_Варіанти'!Q1419,'06A_Варіанти'!Q$1,IF(O1428='06A_Варіанти'!R1419,'06A_Варіанти'!R$1,"НЕМАЄ МАРШРУТУ"))))))))))))))</f>
        <v>DIRECT</v>
      </c>
      <c r="G1428" s="2" t="str">
        <f t="shared" si="154"/>
        <v>БЕЗ ЗМІН</v>
      </c>
      <c r="H1428" s="2">
        <f>IF(G1428="НЕМАЄ МАРШРУТУ",0,O1428-'06A_Варіанти'!T1419)</f>
        <v>0</v>
      </c>
      <c r="I1428" s="2">
        <f>IFERROR(INDEX('04_Потоки'!$E:$E,MATCH(A1428,'04_Потоки'!$A:$A,0)),0)</f>
        <v>1.990879478827362</v>
      </c>
      <c r="J1428" s="2">
        <f t="shared" si="155"/>
        <v>1</v>
      </c>
      <c r="K1428" s="2">
        <f>IF(C1428="РЦК макси",0,2*'06A_Варіанти'!T1419*J1428)</f>
        <v>60.2</v>
      </c>
      <c r="L1428" s="2">
        <f t="shared" si="156"/>
        <v>60.2</v>
      </c>
      <c r="M1428" s="2">
        <f t="shared" si="157"/>
        <v>0</v>
      </c>
      <c r="N1428" s="9">
        <f t="shared" si="158"/>
        <v>0</v>
      </c>
      <c r="O1428" s="2">
        <f>MIN(IF('07A_Конструктор'!$D$5="Так",'06A_Варіанти'!E1419,1E+99),IF('07A_Конструктор'!$D$6="Так",'06A_Варіанти'!F1419,1E+99),IF('07A_Конструктор'!$D$7="Так",'06A_Варіанти'!G1419,1E+99),IF('07A_Конструктор'!$D$8="Так",'06A_Варіанти'!H1419,1E+99),IF('07A_Конструктор'!$D$9="Так",'06A_Варіанти'!I1419,1E+99),IF('07A_Конструктор'!$D$10="Так",'06A_Варіанти'!J1419,1E+99),IF('07A_Конструктор'!$D$11="Так",'06A_Варіанти'!K1419,1E+99),IF('07A_Конструктор'!$D$12="Так",'06A_Варіанти'!L1419,1E+99),IF('07A_Конструктор'!$D$13="Так",'06A_Варіанти'!M1419,1E+99),IF('07A_Конструктор'!$D$14="Так",'06A_Варіанти'!N1419,1E+99),IF('07A_Конструктор'!$D$15="Так",'06A_Варіанти'!O1419,1E+99),IF('07A_Конструктор'!$D$16="Так",'06A_Варіанти'!P1419,1E+99),IF('07A_Конструктор'!$D$17="Так",'06A_Варіанти'!Q1419,1E+99),IF('06A_Варіанти'!R1419="",1E+99,'06A_Варіанти'!R1419))</f>
        <v>30.1</v>
      </c>
      <c r="P1428" s="2" t="str">
        <f t="shared" si="159"/>
        <v>5 т</v>
      </c>
      <c r="Q1428" s="2">
        <f t="shared" si="160"/>
        <v>14</v>
      </c>
      <c r="R1428" s="2">
        <f>IF(OR(C1428="РЦК макси",C1428="РЦЧ SKU"),"SKU-потік",IFERROR(VLOOKUP(D1428,'02_РЦ'!$A$3:$I$7,5,FALSE),0))</f>
        <v>700</v>
      </c>
      <c r="S1428" s="2" t="str">
        <f>IF(OR(C1428="РЦК макси",C1428="РЦЧ SKU"),"Не рахується в ліміт",IFERROR(VLOOKUP(D1428,'02_РЦ'!$A$3:$I$7,9,FALSE),"Немає РЦ"))</f>
        <v>В межах</v>
      </c>
    </row>
    <row r="1429" spans="1:19">
      <c r="A1429" s="2" t="str">
        <f>'06A_Варіанти'!A1420</f>
        <v>BASE_822</v>
      </c>
      <c r="B1429" s="2" t="str">
        <f>'06A_Варіанти'!B1420</f>
        <v>TT_822</v>
      </c>
      <c r="C1429" s="2" t="str">
        <f>'06A_Варіанти'!D1420</f>
        <v>Основний</v>
      </c>
      <c r="D1429" s="2" t="str">
        <f>'06A_Варіанти'!C1420</f>
        <v>РЦЛ</v>
      </c>
      <c r="E1429" s="2" t="str">
        <f>'06A_Варіанти'!S1420</f>
        <v>DIRECT</v>
      </c>
      <c r="F1429" s="2" t="str">
        <f>IF(O1429='06A_Варіанти'!E1420,'06A_Варіанти'!E$1,IF(O1429='06A_Варіанти'!F1420,'06A_Варіанти'!F$1,IF(O1429='06A_Варіанти'!G1420,'06A_Варіанти'!G$1,IF(O1429='06A_Варіанти'!H1420,'06A_Варіанти'!H$1,IF(O1429='06A_Варіанти'!I1420,'06A_Варіанти'!I$1,IF(O1429='06A_Варіанти'!J1420,'06A_Варіанти'!J$1,IF(O1429='06A_Варіанти'!K1420,'06A_Варіанти'!K$1,IF(O1429='06A_Варіанти'!L1420,'06A_Варіанти'!L$1,IF(O1429='06A_Варіанти'!M1420,'06A_Варіанти'!M$1,IF(O1429='06A_Варіанти'!N1420,'06A_Варіанти'!N$1,IF(O1429='06A_Варіанти'!O1420,'06A_Варіанти'!O$1,IF(O1429='06A_Варіанти'!P1420,'06A_Варіанти'!P$1,IF(O1429='06A_Варіанти'!Q1420,'06A_Варіанти'!Q$1,IF(O1429='06A_Варіанти'!R1420,'06A_Варіанти'!R$1,"НЕМАЄ МАРШРУТУ"))))))))))))))</f>
        <v>DIRECT</v>
      </c>
      <c r="G1429" s="2" t="str">
        <f t="shared" si="154"/>
        <v>БЕЗ ЗМІН</v>
      </c>
      <c r="H1429" s="2">
        <f>IF(G1429="НЕМАЄ МАРШРУТУ",0,O1429-'06A_Варіанти'!T1420)</f>
        <v>0</v>
      </c>
      <c r="I1429" s="2">
        <f>IFERROR(INDEX('04_Потоки'!$E:$E,MATCH(A1429,'04_Потоки'!$A:$A,0)),0)</f>
        <v>1.990879478827362</v>
      </c>
      <c r="J1429" s="2">
        <f t="shared" si="155"/>
        <v>1</v>
      </c>
      <c r="K1429" s="2">
        <f>IF(C1429="РЦК макси",0,2*'06A_Варіанти'!T1420*J1429)</f>
        <v>372</v>
      </c>
      <c r="L1429" s="2">
        <f t="shared" si="156"/>
        <v>372</v>
      </c>
      <c r="M1429" s="2">
        <f t="shared" si="157"/>
        <v>0</v>
      </c>
      <c r="N1429" s="9">
        <f t="shared" si="158"/>
        <v>0</v>
      </c>
      <c r="O1429" s="2">
        <f>MIN(IF('07A_Конструктор'!$D$5="Так",'06A_Варіанти'!E1420,1E+99),IF('07A_Конструктор'!$D$6="Так",'06A_Варіанти'!F1420,1E+99),IF('07A_Конструктор'!$D$7="Так",'06A_Варіанти'!G1420,1E+99),IF('07A_Конструктор'!$D$8="Так",'06A_Варіанти'!H1420,1E+99),IF('07A_Конструктор'!$D$9="Так",'06A_Варіанти'!I1420,1E+99),IF('07A_Конструктор'!$D$10="Так",'06A_Варіанти'!J1420,1E+99),IF('07A_Конструктор'!$D$11="Так",'06A_Варіанти'!K1420,1E+99),IF('07A_Конструктор'!$D$12="Так",'06A_Варіанти'!L1420,1E+99),IF('07A_Конструктор'!$D$13="Так",'06A_Варіанти'!M1420,1E+99),IF('07A_Конструктор'!$D$14="Так",'06A_Варіанти'!N1420,1E+99),IF('07A_Конструктор'!$D$15="Так",'06A_Варіанти'!O1420,1E+99),IF('07A_Конструктор'!$D$16="Так",'06A_Варіанти'!P1420,1E+99),IF('07A_Конструктор'!$D$17="Так",'06A_Варіанти'!Q1420,1E+99),IF('06A_Варіанти'!R1420="",1E+99,'06A_Варіанти'!R1420))</f>
        <v>186</v>
      </c>
      <c r="P1429" s="2" t="str">
        <f t="shared" si="159"/>
        <v>5 т</v>
      </c>
      <c r="Q1429" s="2">
        <f t="shared" si="160"/>
        <v>14</v>
      </c>
      <c r="R1429" s="2">
        <f>IF(OR(C1429="РЦК макси",C1429="РЦЧ SKU"),"SKU-потік",IFERROR(VLOOKUP(D1429,'02_РЦ'!$A$3:$I$7,5,FALSE),0))</f>
        <v>700</v>
      </c>
      <c r="S1429" s="2" t="str">
        <f>IF(OR(C1429="РЦК макси",C1429="РЦЧ SKU"),"Не рахується в ліміт",IFERROR(VLOOKUP(D1429,'02_РЦ'!$A$3:$I$7,9,FALSE),"Немає РЦ"))</f>
        <v>В межах</v>
      </c>
    </row>
    <row r="1430" spans="1:19">
      <c r="A1430" s="2" t="str">
        <f>'06A_Варіанти'!A1421</f>
        <v>BASE_867</v>
      </c>
      <c r="B1430" s="2" t="str">
        <f>'06A_Варіанти'!B1421</f>
        <v>TT_867</v>
      </c>
      <c r="C1430" s="2" t="str">
        <f>'06A_Варіанти'!D1421</f>
        <v>Основний</v>
      </c>
      <c r="D1430" s="2" t="str">
        <f>'06A_Варіанти'!C1421</f>
        <v>РЦЛ</v>
      </c>
      <c r="E1430" s="2" t="str">
        <f>'06A_Варіанти'!S1421</f>
        <v>DIRECT</v>
      </c>
      <c r="F1430" s="2" t="str">
        <f>IF(O1430='06A_Варіанти'!E1421,'06A_Варіанти'!E$1,IF(O1430='06A_Варіанти'!F1421,'06A_Варіанти'!F$1,IF(O1430='06A_Варіанти'!G1421,'06A_Варіанти'!G$1,IF(O1430='06A_Варіанти'!H1421,'06A_Варіанти'!H$1,IF(O1430='06A_Варіанти'!I1421,'06A_Варіанти'!I$1,IF(O1430='06A_Варіанти'!J1421,'06A_Варіанти'!J$1,IF(O1430='06A_Варіанти'!K1421,'06A_Варіанти'!K$1,IF(O1430='06A_Варіанти'!L1421,'06A_Варіанти'!L$1,IF(O1430='06A_Варіанти'!M1421,'06A_Варіанти'!M$1,IF(O1430='06A_Варіанти'!N1421,'06A_Варіанти'!N$1,IF(O1430='06A_Варіанти'!O1421,'06A_Варіанти'!O$1,IF(O1430='06A_Варіанти'!P1421,'06A_Варіанти'!P$1,IF(O1430='06A_Варіанти'!Q1421,'06A_Варіанти'!Q$1,IF(O1430='06A_Варіанти'!R1421,'06A_Варіанти'!R$1,"НЕМАЄ МАРШРУТУ"))))))))))))))</f>
        <v>DIRECT</v>
      </c>
      <c r="G1430" s="2" t="str">
        <f t="shared" si="154"/>
        <v>БЕЗ ЗМІН</v>
      </c>
      <c r="H1430" s="2">
        <f>IF(G1430="НЕМАЄ МАРШРУТУ",0,O1430-'06A_Варіанти'!T1421)</f>
        <v>0</v>
      </c>
      <c r="I1430" s="2">
        <f>IFERROR(INDEX('04_Потоки'!$E:$E,MATCH(A1430,'04_Потоки'!$A:$A,0)),0)</f>
        <v>1.990879478827362</v>
      </c>
      <c r="J1430" s="2">
        <f t="shared" si="155"/>
        <v>1</v>
      </c>
      <c r="K1430" s="2">
        <f>IF(C1430="РЦК макси",0,2*'06A_Варіанти'!T1421*J1430)</f>
        <v>580.79999999999995</v>
      </c>
      <c r="L1430" s="2">
        <f t="shared" si="156"/>
        <v>580.79999999999995</v>
      </c>
      <c r="M1430" s="2">
        <f t="shared" si="157"/>
        <v>0</v>
      </c>
      <c r="N1430" s="9">
        <f t="shared" si="158"/>
        <v>0</v>
      </c>
      <c r="O1430" s="2">
        <f>MIN(IF('07A_Конструктор'!$D$5="Так",'06A_Варіанти'!E1421,1E+99),IF('07A_Конструктор'!$D$6="Так",'06A_Варіанти'!F1421,1E+99),IF('07A_Конструктор'!$D$7="Так",'06A_Варіанти'!G1421,1E+99),IF('07A_Конструктор'!$D$8="Так",'06A_Варіанти'!H1421,1E+99),IF('07A_Конструктор'!$D$9="Так",'06A_Варіанти'!I1421,1E+99),IF('07A_Конструктор'!$D$10="Так",'06A_Варіанти'!J1421,1E+99),IF('07A_Конструктор'!$D$11="Так",'06A_Варіанти'!K1421,1E+99),IF('07A_Конструктор'!$D$12="Так",'06A_Варіанти'!L1421,1E+99),IF('07A_Конструктор'!$D$13="Так",'06A_Варіанти'!M1421,1E+99),IF('07A_Конструктор'!$D$14="Так",'06A_Варіанти'!N1421,1E+99),IF('07A_Конструктор'!$D$15="Так",'06A_Варіанти'!O1421,1E+99),IF('07A_Конструктор'!$D$16="Так",'06A_Варіанти'!P1421,1E+99),IF('07A_Конструктор'!$D$17="Так",'06A_Варіанти'!Q1421,1E+99),IF('06A_Варіанти'!R1421="",1E+99,'06A_Варіанти'!R1421))</f>
        <v>290.39999999999998</v>
      </c>
      <c r="P1430" s="2" t="str">
        <f t="shared" si="159"/>
        <v>5 т</v>
      </c>
      <c r="Q1430" s="2">
        <f t="shared" si="160"/>
        <v>14</v>
      </c>
      <c r="R1430" s="2">
        <f>IF(OR(C1430="РЦК макси",C1430="РЦЧ SKU"),"SKU-потік",IFERROR(VLOOKUP(D1430,'02_РЦ'!$A$3:$I$7,5,FALSE),0))</f>
        <v>700</v>
      </c>
      <c r="S1430" s="2" t="str">
        <f>IF(OR(C1430="РЦК макси",C1430="РЦЧ SKU"),"Не рахується в ліміт",IFERROR(VLOOKUP(D1430,'02_РЦ'!$A$3:$I$7,9,FALSE),"Немає РЦ"))</f>
        <v>В межах</v>
      </c>
    </row>
    <row r="1431" spans="1:19">
      <c r="A1431" s="2" t="str">
        <f>'06A_Варіанти'!A1422</f>
        <v>BASE_886</v>
      </c>
      <c r="B1431" s="2" t="str">
        <f>'06A_Варіанти'!B1422</f>
        <v>TT_886</v>
      </c>
      <c r="C1431" s="2" t="str">
        <f>'06A_Варіанти'!D1422</f>
        <v>Основний</v>
      </c>
      <c r="D1431" s="2" t="str">
        <f>'06A_Варіанти'!C1422</f>
        <v>РЦЛ</v>
      </c>
      <c r="E1431" s="2" t="str">
        <f>'06A_Варіанти'!S1422</f>
        <v>DIRECT</v>
      </c>
      <c r="F1431" s="2" t="str">
        <f>IF(O1431='06A_Варіанти'!E1422,'06A_Варіанти'!E$1,IF(O1431='06A_Варіанти'!F1422,'06A_Варіанти'!F$1,IF(O1431='06A_Варіанти'!G1422,'06A_Варіанти'!G$1,IF(O1431='06A_Варіанти'!H1422,'06A_Варіанти'!H$1,IF(O1431='06A_Варіанти'!I1422,'06A_Варіанти'!I$1,IF(O1431='06A_Варіанти'!J1422,'06A_Варіанти'!J$1,IF(O1431='06A_Варіанти'!K1422,'06A_Варіанти'!K$1,IF(O1431='06A_Варіанти'!L1422,'06A_Варіанти'!L$1,IF(O1431='06A_Варіанти'!M1422,'06A_Варіанти'!M$1,IF(O1431='06A_Варіанти'!N1422,'06A_Варіанти'!N$1,IF(O1431='06A_Варіанти'!O1422,'06A_Варіанти'!O$1,IF(O1431='06A_Варіанти'!P1422,'06A_Варіанти'!P$1,IF(O1431='06A_Варіанти'!Q1422,'06A_Варіанти'!Q$1,IF(O1431='06A_Варіанти'!R1422,'06A_Варіанти'!R$1,"НЕМАЄ МАРШРУТУ"))))))))))))))</f>
        <v>DIRECT</v>
      </c>
      <c r="G1431" s="2" t="str">
        <f t="shared" si="154"/>
        <v>БЕЗ ЗМІН</v>
      </c>
      <c r="H1431" s="2">
        <f>IF(G1431="НЕМАЄ МАРШРУТУ",0,O1431-'06A_Варіанти'!T1422)</f>
        <v>0</v>
      </c>
      <c r="I1431" s="2">
        <f>IFERROR(INDEX('04_Потоки'!$E:$E,MATCH(A1431,'04_Потоки'!$A:$A,0)),0)</f>
        <v>1.990879478827362</v>
      </c>
      <c r="J1431" s="2">
        <f t="shared" si="155"/>
        <v>1</v>
      </c>
      <c r="K1431" s="2">
        <f>IF(C1431="РЦК макси",0,2*'06A_Варіанти'!T1422*J1431)</f>
        <v>170.2</v>
      </c>
      <c r="L1431" s="2">
        <f t="shared" si="156"/>
        <v>170.2</v>
      </c>
      <c r="M1431" s="2">
        <f t="shared" si="157"/>
        <v>0</v>
      </c>
      <c r="N1431" s="9">
        <f t="shared" si="158"/>
        <v>0</v>
      </c>
      <c r="O1431" s="2">
        <f>MIN(IF('07A_Конструктор'!$D$5="Так",'06A_Варіанти'!E1422,1E+99),IF('07A_Конструктор'!$D$6="Так",'06A_Варіанти'!F1422,1E+99),IF('07A_Конструктор'!$D$7="Так",'06A_Варіанти'!G1422,1E+99),IF('07A_Конструктор'!$D$8="Так",'06A_Варіанти'!H1422,1E+99),IF('07A_Конструктор'!$D$9="Так",'06A_Варіанти'!I1422,1E+99),IF('07A_Конструктор'!$D$10="Так",'06A_Варіанти'!J1422,1E+99),IF('07A_Конструктор'!$D$11="Так",'06A_Варіанти'!K1422,1E+99),IF('07A_Конструктор'!$D$12="Так",'06A_Варіанти'!L1422,1E+99),IF('07A_Конструктор'!$D$13="Так",'06A_Варіанти'!M1422,1E+99),IF('07A_Конструктор'!$D$14="Так",'06A_Варіанти'!N1422,1E+99),IF('07A_Конструктор'!$D$15="Так",'06A_Варіанти'!O1422,1E+99),IF('07A_Конструктор'!$D$16="Так",'06A_Варіанти'!P1422,1E+99),IF('07A_Конструктор'!$D$17="Так",'06A_Варіанти'!Q1422,1E+99),IF('06A_Варіанти'!R1422="",1E+99,'06A_Варіанти'!R1422))</f>
        <v>85.1</v>
      </c>
      <c r="P1431" s="2" t="str">
        <f t="shared" si="159"/>
        <v>5 т</v>
      </c>
      <c r="Q1431" s="2">
        <f t="shared" si="160"/>
        <v>14</v>
      </c>
      <c r="R1431" s="2">
        <f>IF(OR(C1431="РЦК макси",C1431="РЦЧ SKU"),"SKU-потік",IFERROR(VLOOKUP(D1431,'02_РЦ'!$A$3:$I$7,5,FALSE),0))</f>
        <v>700</v>
      </c>
      <c r="S1431" s="2" t="str">
        <f>IF(OR(C1431="РЦК макси",C1431="РЦЧ SKU"),"Не рахується в ліміт",IFERROR(VLOOKUP(D1431,'02_РЦ'!$A$3:$I$7,9,FALSE),"Немає РЦ"))</f>
        <v>В межах</v>
      </c>
    </row>
    <row r="1432" spans="1:19">
      <c r="A1432" s="2" t="str">
        <f>'06A_Варіанти'!A1423</f>
        <v>BASE_881</v>
      </c>
      <c r="B1432" s="2" t="str">
        <f>'06A_Варіанти'!B1423</f>
        <v>TT_881</v>
      </c>
      <c r="C1432" s="2" t="str">
        <f>'06A_Варіанти'!D1423</f>
        <v>Основний</v>
      </c>
      <c r="D1432" s="2" t="str">
        <f>'06A_Варіанти'!C1423</f>
        <v>РЦЛ</v>
      </c>
      <c r="E1432" s="2" t="str">
        <f>'06A_Варіанти'!S1423</f>
        <v>DIRECT</v>
      </c>
      <c r="F1432" s="2" t="str">
        <f>IF(O1432='06A_Варіанти'!E1423,'06A_Варіанти'!E$1,IF(O1432='06A_Варіанти'!F1423,'06A_Варіанти'!F$1,IF(O1432='06A_Варіанти'!G1423,'06A_Варіанти'!G$1,IF(O1432='06A_Варіанти'!H1423,'06A_Варіанти'!H$1,IF(O1432='06A_Варіанти'!I1423,'06A_Варіанти'!I$1,IF(O1432='06A_Варіанти'!J1423,'06A_Варіанти'!J$1,IF(O1432='06A_Варіанти'!K1423,'06A_Варіанти'!K$1,IF(O1432='06A_Варіанти'!L1423,'06A_Варіанти'!L$1,IF(O1432='06A_Варіанти'!M1423,'06A_Варіанти'!M$1,IF(O1432='06A_Варіанти'!N1423,'06A_Варіанти'!N$1,IF(O1432='06A_Варіанти'!O1423,'06A_Варіанти'!O$1,IF(O1432='06A_Варіанти'!P1423,'06A_Варіанти'!P$1,IF(O1432='06A_Варіанти'!Q1423,'06A_Варіанти'!Q$1,IF(O1432='06A_Варіанти'!R1423,'06A_Варіанти'!R$1,"НЕМАЄ МАРШРУТУ"))))))))))))))</f>
        <v>DIRECT</v>
      </c>
      <c r="G1432" s="2" t="str">
        <f t="shared" si="154"/>
        <v>БЕЗ ЗМІН</v>
      </c>
      <c r="H1432" s="2">
        <f>IF(G1432="НЕМАЄ МАРШРУТУ",0,O1432-'06A_Варіанти'!T1423)</f>
        <v>0</v>
      </c>
      <c r="I1432" s="2">
        <f>IFERROR(INDEX('04_Потоки'!$E:$E,MATCH(A1432,'04_Потоки'!$A:$A,0)),0)</f>
        <v>1.990879478827362</v>
      </c>
      <c r="J1432" s="2">
        <f t="shared" si="155"/>
        <v>1</v>
      </c>
      <c r="K1432" s="2">
        <f>IF(C1432="РЦК макси",0,2*'06A_Варіанти'!T1423*J1432)</f>
        <v>642.79999999999995</v>
      </c>
      <c r="L1432" s="2">
        <f t="shared" si="156"/>
        <v>642.79999999999995</v>
      </c>
      <c r="M1432" s="2">
        <f t="shared" si="157"/>
        <v>0</v>
      </c>
      <c r="N1432" s="9">
        <f t="shared" si="158"/>
        <v>0</v>
      </c>
      <c r="O1432" s="2">
        <f>MIN(IF('07A_Конструктор'!$D$5="Так",'06A_Варіанти'!E1423,1E+99),IF('07A_Конструктор'!$D$6="Так",'06A_Варіанти'!F1423,1E+99),IF('07A_Конструктор'!$D$7="Так",'06A_Варіанти'!G1423,1E+99),IF('07A_Конструктор'!$D$8="Так",'06A_Варіанти'!H1423,1E+99),IF('07A_Конструктор'!$D$9="Так",'06A_Варіанти'!I1423,1E+99),IF('07A_Конструктор'!$D$10="Так",'06A_Варіанти'!J1423,1E+99),IF('07A_Конструктор'!$D$11="Так",'06A_Варіанти'!K1423,1E+99),IF('07A_Конструктор'!$D$12="Так",'06A_Варіанти'!L1423,1E+99),IF('07A_Конструктор'!$D$13="Так",'06A_Варіанти'!M1423,1E+99),IF('07A_Конструктор'!$D$14="Так",'06A_Варіанти'!N1423,1E+99),IF('07A_Конструктор'!$D$15="Так",'06A_Варіанти'!O1423,1E+99),IF('07A_Конструктор'!$D$16="Так",'06A_Варіанти'!P1423,1E+99),IF('07A_Конструктор'!$D$17="Так",'06A_Варіанти'!Q1423,1E+99),IF('06A_Варіанти'!R1423="",1E+99,'06A_Варіанти'!R1423))</f>
        <v>321.39999999999998</v>
      </c>
      <c r="P1432" s="2" t="str">
        <f t="shared" si="159"/>
        <v>5 т</v>
      </c>
      <c r="Q1432" s="2">
        <f t="shared" si="160"/>
        <v>14</v>
      </c>
      <c r="R1432" s="2">
        <f>IF(OR(C1432="РЦК макси",C1432="РЦЧ SKU"),"SKU-потік",IFERROR(VLOOKUP(D1432,'02_РЦ'!$A$3:$I$7,5,FALSE),0))</f>
        <v>700</v>
      </c>
      <c r="S1432" s="2" t="str">
        <f>IF(OR(C1432="РЦК макси",C1432="РЦЧ SKU"),"Не рахується в ліміт",IFERROR(VLOOKUP(D1432,'02_РЦ'!$A$3:$I$7,9,FALSE),"Немає РЦ"))</f>
        <v>В межах</v>
      </c>
    </row>
    <row r="1433" spans="1:19">
      <c r="A1433" s="2" t="str">
        <f>'06A_Варіанти'!A1424</f>
        <v>BASE_870</v>
      </c>
      <c r="B1433" s="2" t="str">
        <f>'06A_Варіанти'!B1424</f>
        <v>TT_870</v>
      </c>
      <c r="C1433" s="2" t="str">
        <f>'06A_Варіанти'!D1424</f>
        <v>Основний</v>
      </c>
      <c r="D1433" s="2" t="str">
        <f>'06A_Варіанти'!C1424</f>
        <v>РЦЛ</v>
      </c>
      <c r="E1433" s="2" t="str">
        <f>'06A_Варіанти'!S1424</f>
        <v>DIRECT</v>
      </c>
      <c r="F1433" s="2" t="str">
        <f>IF(O1433='06A_Варіанти'!E1424,'06A_Варіанти'!E$1,IF(O1433='06A_Варіанти'!F1424,'06A_Варіанти'!F$1,IF(O1433='06A_Варіанти'!G1424,'06A_Варіанти'!G$1,IF(O1433='06A_Варіанти'!H1424,'06A_Варіанти'!H$1,IF(O1433='06A_Варіанти'!I1424,'06A_Варіанти'!I$1,IF(O1433='06A_Варіанти'!J1424,'06A_Варіанти'!J$1,IF(O1433='06A_Варіанти'!K1424,'06A_Варіанти'!K$1,IF(O1433='06A_Варіанти'!L1424,'06A_Варіанти'!L$1,IF(O1433='06A_Варіанти'!M1424,'06A_Варіанти'!M$1,IF(O1433='06A_Варіанти'!N1424,'06A_Варіанти'!N$1,IF(O1433='06A_Варіанти'!O1424,'06A_Варіанти'!O$1,IF(O1433='06A_Варіанти'!P1424,'06A_Варіанти'!P$1,IF(O1433='06A_Варіанти'!Q1424,'06A_Варіанти'!Q$1,IF(O1433='06A_Варіанти'!R1424,'06A_Варіанти'!R$1,"НЕМАЄ МАРШРУТУ"))))))))))))))</f>
        <v>DIRECT</v>
      </c>
      <c r="G1433" s="2" t="str">
        <f t="shared" si="154"/>
        <v>БЕЗ ЗМІН</v>
      </c>
      <c r="H1433" s="2">
        <f>IF(G1433="НЕМАЄ МАРШРУТУ",0,O1433-'06A_Варіанти'!T1424)</f>
        <v>0</v>
      </c>
      <c r="I1433" s="2">
        <f>IFERROR(INDEX('04_Потоки'!$E:$E,MATCH(A1433,'04_Потоки'!$A:$A,0)),0)</f>
        <v>1.990879478827362</v>
      </c>
      <c r="J1433" s="2">
        <f t="shared" si="155"/>
        <v>1</v>
      </c>
      <c r="K1433" s="2">
        <f>IF(C1433="РЦК макси",0,2*'06A_Варіанти'!T1424*J1433)</f>
        <v>427.4</v>
      </c>
      <c r="L1433" s="2">
        <f t="shared" si="156"/>
        <v>427.4</v>
      </c>
      <c r="M1433" s="2">
        <f t="shared" si="157"/>
        <v>0</v>
      </c>
      <c r="N1433" s="9">
        <f t="shared" si="158"/>
        <v>0</v>
      </c>
      <c r="O1433" s="2">
        <f>MIN(IF('07A_Конструктор'!$D$5="Так",'06A_Варіанти'!E1424,1E+99),IF('07A_Конструктор'!$D$6="Так",'06A_Варіанти'!F1424,1E+99),IF('07A_Конструктор'!$D$7="Так",'06A_Варіанти'!G1424,1E+99),IF('07A_Конструктор'!$D$8="Так",'06A_Варіанти'!H1424,1E+99),IF('07A_Конструктор'!$D$9="Так",'06A_Варіанти'!I1424,1E+99),IF('07A_Конструктор'!$D$10="Так",'06A_Варіанти'!J1424,1E+99),IF('07A_Конструктор'!$D$11="Так",'06A_Варіанти'!K1424,1E+99),IF('07A_Конструктор'!$D$12="Так",'06A_Варіанти'!L1424,1E+99),IF('07A_Конструктор'!$D$13="Так",'06A_Варіанти'!M1424,1E+99),IF('07A_Конструктор'!$D$14="Так",'06A_Варіанти'!N1424,1E+99),IF('07A_Конструктор'!$D$15="Так",'06A_Варіанти'!O1424,1E+99),IF('07A_Конструктор'!$D$16="Так",'06A_Варіанти'!P1424,1E+99),IF('07A_Конструктор'!$D$17="Так",'06A_Варіанти'!Q1424,1E+99),IF('06A_Варіанти'!R1424="",1E+99,'06A_Варіанти'!R1424))</f>
        <v>213.7</v>
      </c>
      <c r="P1433" s="2" t="str">
        <f t="shared" si="159"/>
        <v>5 т</v>
      </c>
      <c r="Q1433" s="2">
        <f t="shared" si="160"/>
        <v>14</v>
      </c>
      <c r="R1433" s="2">
        <f>IF(OR(C1433="РЦК макси",C1433="РЦЧ SKU"),"SKU-потік",IFERROR(VLOOKUP(D1433,'02_РЦ'!$A$3:$I$7,5,FALSE),0))</f>
        <v>700</v>
      </c>
      <c r="S1433" s="2" t="str">
        <f>IF(OR(C1433="РЦК макси",C1433="РЦЧ SKU"),"Не рахується в ліміт",IFERROR(VLOOKUP(D1433,'02_РЦ'!$A$3:$I$7,9,FALSE),"Немає РЦ"))</f>
        <v>В межах</v>
      </c>
    </row>
    <row r="1434" spans="1:19">
      <c r="A1434" s="2" t="str">
        <f>'06A_Варіанти'!A1425</f>
        <v>BASE_880</v>
      </c>
      <c r="B1434" s="2" t="str">
        <f>'06A_Варіанти'!B1425</f>
        <v>TT_880</v>
      </c>
      <c r="C1434" s="2" t="str">
        <f>'06A_Варіанти'!D1425</f>
        <v>Основний</v>
      </c>
      <c r="D1434" s="2" t="str">
        <f>'06A_Варіанти'!C1425</f>
        <v>РЦЛ</v>
      </c>
      <c r="E1434" s="2" t="str">
        <f>'06A_Варіанти'!S1425</f>
        <v>DIRECT</v>
      </c>
      <c r="F1434" s="2" t="str">
        <f>IF(O1434='06A_Варіанти'!E1425,'06A_Варіанти'!E$1,IF(O1434='06A_Варіанти'!F1425,'06A_Варіанти'!F$1,IF(O1434='06A_Варіанти'!G1425,'06A_Варіанти'!G$1,IF(O1434='06A_Варіанти'!H1425,'06A_Варіанти'!H$1,IF(O1434='06A_Варіанти'!I1425,'06A_Варіанти'!I$1,IF(O1434='06A_Варіанти'!J1425,'06A_Варіанти'!J$1,IF(O1434='06A_Варіанти'!K1425,'06A_Варіанти'!K$1,IF(O1434='06A_Варіанти'!L1425,'06A_Варіанти'!L$1,IF(O1434='06A_Варіанти'!M1425,'06A_Варіанти'!M$1,IF(O1434='06A_Варіанти'!N1425,'06A_Варіанти'!N$1,IF(O1434='06A_Варіанти'!O1425,'06A_Варіанти'!O$1,IF(O1434='06A_Варіанти'!P1425,'06A_Варіанти'!P$1,IF(O1434='06A_Варіанти'!Q1425,'06A_Варіанти'!Q$1,IF(O1434='06A_Варіанти'!R1425,'06A_Варіанти'!R$1,"НЕМАЄ МАРШРУТУ"))))))))))))))</f>
        <v>DIRECT</v>
      </c>
      <c r="G1434" s="2" t="str">
        <f t="shared" si="154"/>
        <v>БЕЗ ЗМІН</v>
      </c>
      <c r="H1434" s="2">
        <f>IF(G1434="НЕМАЄ МАРШРУТУ",0,O1434-'06A_Варіанти'!T1425)</f>
        <v>0</v>
      </c>
      <c r="I1434" s="2">
        <f>IFERROR(INDEX('04_Потоки'!$E:$E,MATCH(A1434,'04_Потоки'!$A:$A,0)),0)</f>
        <v>1.990879478827362</v>
      </c>
      <c r="J1434" s="2">
        <f t="shared" si="155"/>
        <v>1</v>
      </c>
      <c r="K1434" s="2">
        <f>IF(C1434="РЦК макси",0,2*'06A_Варіанти'!T1425*J1434)</f>
        <v>645.4</v>
      </c>
      <c r="L1434" s="2">
        <f t="shared" si="156"/>
        <v>645.4</v>
      </c>
      <c r="M1434" s="2">
        <f t="shared" si="157"/>
        <v>0</v>
      </c>
      <c r="N1434" s="9">
        <f t="shared" si="158"/>
        <v>0</v>
      </c>
      <c r="O1434" s="2">
        <f>MIN(IF('07A_Конструктор'!$D$5="Так",'06A_Варіанти'!E1425,1E+99),IF('07A_Конструктор'!$D$6="Так",'06A_Варіанти'!F1425,1E+99),IF('07A_Конструктор'!$D$7="Так",'06A_Варіанти'!G1425,1E+99),IF('07A_Конструктор'!$D$8="Так",'06A_Варіанти'!H1425,1E+99),IF('07A_Конструктор'!$D$9="Так",'06A_Варіанти'!I1425,1E+99),IF('07A_Конструктор'!$D$10="Так",'06A_Варіанти'!J1425,1E+99),IF('07A_Конструктор'!$D$11="Так",'06A_Варіанти'!K1425,1E+99),IF('07A_Конструктор'!$D$12="Так",'06A_Варіанти'!L1425,1E+99),IF('07A_Конструктор'!$D$13="Так",'06A_Варіанти'!M1425,1E+99),IF('07A_Конструктор'!$D$14="Так",'06A_Варіанти'!N1425,1E+99),IF('07A_Конструктор'!$D$15="Так",'06A_Варіанти'!O1425,1E+99),IF('07A_Конструктор'!$D$16="Так",'06A_Варіанти'!P1425,1E+99),IF('07A_Конструктор'!$D$17="Так",'06A_Варіанти'!Q1425,1E+99),IF('06A_Варіанти'!R1425="",1E+99,'06A_Варіанти'!R1425))</f>
        <v>322.7</v>
      </c>
      <c r="P1434" s="2" t="str">
        <f t="shared" si="159"/>
        <v>5 т</v>
      </c>
      <c r="Q1434" s="2">
        <f t="shared" si="160"/>
        <v>14</v>
      </c>
      <c r="R1434" s="2">
        <f>IF(OR(C1434="РЦК макси",C1434="РЦЧ SKU"),"SKU-потік",IFERROR(VLOOKUP(D1434,'02_РЦ'!$A$3:$I$7,5,FALSE),0))</f>
        <v>700</v>
      </c>
      <c r="S1434" s="2" t="str">
        <f>IF(OR(C1434="РЦК макси",C1434="РЦЧ SKU"),"Не рахується в ліміт",IFERROR(VLOOKUP(D1434,'02_РЦ'!$A$3:$I$7,9,FALSE),"Немає РЦ"))</f>
        <v>В межах</v>
      </c>
    </row>
    <row r="1435" spans="1:19">
      <c r="A1435" s="2" t="str">
        <f>'06A_Варіанти'!A1426</f>
        <v>BASE_840</v>
      </c>
      <c r="B1435" s="2" t="str">
        <f>'06A_Варіанти'!B1426</f>
        <v>TT_840</v>
      </c>
      <c r="C1435" s="2" t="str">
        <f>'06A_Варіанти'!D1426</f>
        <v>Основний</v>
      </c>
      <c r="D1435" s="2" t="str">
        <f>'06A_Варіанти'!C1426</f>
        <v>РЦЛ</v>
      </c>
      <c r="E1435" s="2" t="str">
        <f>'06A_Варіанти'!S1426</f>
        <v>DIRECT</v>
      </c>
      <c r="F1435" s="2" t="str">
        <f>IF(O1435='06A_Варіанти'!E1426,'06A_Варіанти'!E$1,IF(O1435='06A_Варіанти'!F1426,'06A_Варіанти'!F$1,IF(O1435='06A_Варіанти'!G1426,'06A_Варіанти'!G$1,IF(O1435='06A_Варіанти'!H1426,'06A_Варіанти'!H$1,IF(O1435='06A_Варіанти'!I1426,'06A_Варіанти'!I$1,IF(O1435='06A_Варіанти'!J1426,'06A_Варіанти'!J$1,IF(O1435='06A_Варіанти'!K1426,'06A_Варіанти'!K$1,IF(O1435='06A_Варіанти'!L1426,'06A_Варіанти'!L$1,IF(O1435='06A_Варіанти'!M1426,'06A_Варіанти'!M$1,IF(O1435='06A_Варіанти'!N1426,'06A_Варіанти'!N$1,IF(O1435='06A_Варіанти'!O1426,'06A_Варіанти'!O$1,IF(O1435='06A_Варіанти'!P1426,'06A_Варіанти'!P$1,IF(O1435='06A_Варіанти'!Q1426,'06A_Варіанти'!Q$1,IF(O1435='06A_Варіанти'!R1426,'06A_Варіанти'!R$1,"НЕМАЄ МАРШРУТУ"))))))))))))))</f>
        <v>DIRECT</v>
      </c>
      <c r="G1435" s="2" t="str">
        <f t="shared" si="154"/>
        <v>БЕЗ ЗМІН</v>
      </c>
      <c r="H1435" s="2">
        <f>IF(G1435="НЕМАЄ МАРШРУТУ",0,O1435-'06A_Варіанти'!T1426)</f>
        <v>0</v>
      </c>
      <c r="I1435" s="2">
        <f>IFERROR(INDEX('04_Потоки'!$E:$E,MATCH(A1435,'04_Потоки'!$A:$A,0)),0)</f>
        <v>1.990879478827362</v>
      </c>
      <c r="J1435" s="2">
        <f t="shared" si="155"/>
        <v>1</v>
      </c>
      <c r="K1435" s="2">
        <f>IF(C1435="РЦК макси",0,2*'06A_Варіанти'!T1426*J1435)</f>
        <v>295.2</v>
      </c>
      <c r="L1435" s="2">
        <f t="shared" si="156"/>
        <v>295.2</v>
      </c>
      <c r="M1435" s="2">
        <f t="shared" si="157"/>
        <v>0</v>
      </c>
      <c r="N1435" s="9">
        <f t="shared" si="158"/>
        <v>0</v>
      </c>
      <c r="O1435" s="2">
        <f>MIN(IF('07A_Конструктор'!$D$5="Так",'06A_Варіанти'!E1426,1E+99),IF('07A_Конструктор'!$D$6="Так",'06A_Варіанти'!F1426,1E+99),IF('07A_Конструктор'!$D$7="Так",'06A_Варіанти'!G1426,1E+99),IF('07A_Конструктор'!$D$8="Так",'06A_Варіанти'!H1426,1E+99),IF('07A_Конструктор'!$D$9="Так",'06A_Варіанти'!I1426,1E+99),IF('07A_Конструктор'!$D$10="Так",'06A_Варіанти'!J1426,1E+99),IF('07A_Конструктор'!$D$11="Так",'06A_Варіанти'!K1426,1E+99),IF('07A_Конструктор'!$D$12="Так",'06A_Варіанти'!L1426,1E+99),IF('07A_Конструктор'!$D$13="Так",'06A_Варіанти'!M1426,1E+99),IF('07A_Конструктор'!$D$14="Так",'06A_Варіанти'!N1426,1E+99),IF('07A_Конструктор'!$D$15="Так",'06A_Варіанти'!O1426,1E+99),IF('07A_Конструктор'!$D$16="Так",'06A_Варіанти'!P1426,1E+99),IF('07A_Конструктор'!$D$17="Так",'06A_Варіанти'!Q1426,1E+99),IF('06A_Варіанти'!R1426="",1E+99,'06A_Варіанти'!R1426))</f>
        <v>147.6</v>
      </c>
      <c r="P1435" s="2" t="str">
        <f t="shared" si="159"/>
        <v>5 т</v>
      </c>
      <c r="Q1435" s="2">
        <f t="shared" si="160"/>
        <v>14</v>
      </c>
      <c r="R1435" s="2">
        <f>IF(OR(C1435="РЦК макси",C1435="РЦЧ SKU"),"SKU-потік",IFERROR(VLOOKUP(D1435,'02_РЦ'!$A$3:$I$7,5,FALSE),0))</f>
        <v>700</v>
      </c>
      <c r="S1435" s="2" t="str">
        <f>IF(OR(C1435="РЦК макси",C1435="РЦЧ SKU"),"Не рахується в ліміт",IFERROR(VLOOKUP(D1435,'02_РЦ'!$A$3:$I$7,9,FALSE),"Немає РЦ"))</f>
        <v>В межах</v>
      </c>
    </row>
    <row r="1436" spans="1:19">
      <c r="A1436" s="2" t="str">
        <f>'06A_Варіанти'!A1427</f>
        <v>BASE_779</v>
      </c>
      <c r="B1436" s="2" t="str">
        <f>'06A_Варіанти'!B1427</f>
        <v>TT_779</v>
      </c>
      <c r="C1436" s="2" t="str">
        <f>'06A_Варіанти'!D1427</f>
        <v>Основний</v>
      </c>
      <c r="D1436" s="2" t="str">
        <f>'06A_Варіанти'!C1427</f>
        <v>РЦЛ</v>
      </c>
      <c r="E1436" s="2" t="str">
        <f>'06A_Варіанти'!S1427</f>
        <v>DIRECT</v>
      </c>
      <c r="F1436" s="2" t="str">
        <f>IF(O1436='06A_Варіанти'!E1427,'06A_Варіанти'!E$1,IF(O1436='06A_Варіанти'!F1427,'06A_Варіанти'!F$1,IF(O1436='06A_Варіанти'!G1427,'06A_Варіанти'!G$1,IF(O1436='06A_Варіанти'!H1427,'06A_Варіанти'!H$1,IF(O1436='06A_Варіанти'!I1427,'06A_Варіанти'!I$1,IF(O1436='06A_Варіанти'!J1427,'06A_Варіанти'!J$1,IF(O1436='06A_Варіанти'!K1427,'06A_Варіанти'!K$1,IF(O1436='06A_Варіанти'!L1427,'06A_Варіанти'!L$1,IF(O1436='06A_Варіанти'!M1427,'06A_Варіанти'!M$1,IF(O1436='06A_Варіанти'!N1427,'06A_Варіанти'!N$1,IF(O1436='06A_Варіанти'!O1427,'06A_Варіанти'!O$1,IF(O1436='06A_Варіанти'!P1427,'06A_Варіанти'!P$1,IF(O1436='06A_Варіанти'!Q1427,'06A_Варіанти'!Q$1,IF(O1436='06A_Варіанти'!R1427,'06A_Варіанти'!R$1,"НЕМАЄ МАРШРУТУ"))))))))))))))</f>
        <v>DIRECT</v>
      </c>
      <c r="G1436" s="2" t="str">
        <f t="shared" si="154"/>
        <v>БЕЗ ЗМІН</v>
      </c>
      <c r="H1436" s="2">
        <f>IF(G1436="НЕМАЄ МАРШРУТУ",0,O1436-'06A_Варіанти'!T1427)</f>
        <v>0</v>
      </c>
      <c r="I1436" s="2">
        <f>IFERROR(INDEX('04_Потоки'!$E:$E,MATCH(A1436,'04_Потоки'!$A:$A,0)),0)</f>
        <v>1.990879478827362</v>
      </c>
      <c r="J1436" s="2">
        <f t="shared" si="155"/>
        <v>1</v>
      </c>
      <c r="K1436" s="2">
        <f>IF(C1436="РЦК макси",0,2*'06A_Варіанти'!T1427*J1436)</f>
        <v>322</v>
      </c>
      <c r="L1436" s="2">
        <f t="shared" si="156"/>
        <v>322</v>
      </c>
      <c r="M1436" s="2">
        <f t="shared" si="157"/>
        <v>0</v>
      </c>
      <c r="N1436" s="9">
        <f t="shared" si="158"/>
        <v>0</v>
      </c>
      <c r="O1436" s="2">
        <f>MIN(IF('07A_Конструктор'!$D$5="Так",'06A_Варіанти'!E1427,1E+99),IF('07A_Конструктор'!$D$6="Так",'06A_Варіанти'!F1427,1E+99),IF('07A_Конструктор'!$D$7="Так",'06A_Варіанти'!G1427,1E+99),IF('07A_Конструктор'!$D$8="Так",'06A_Варіанти'!H1427,1E+99),IF('07A_Конструктор'!$D$9="Так",'06A_Варіанти'!I1427,1E+99),IF('07A_Конструктор'!$D$10="Так",'06A_Варіанти'!J1427,1E+99),IF('07A_Конструктор'!$D$11="Так",'06A_Варіанти'!K1427,1E+99),IF('07A_Конструктор'!$D$12="Так",'06A_Варіанти'!L1427,1E+99),IF('07A_Конструктор'!$D$13="Так",'06A_Варіанти'!M1427,1E+99),IF('07A_Конструктор'!$D$14="Так",'06A_Варіанти'!N1427,1E+99),IF('07A_Конструктор'!$D$15="Так",'06A_Варіанти'!O1427,1E+99),IF('07A_Конструктор'!$D$16="Так",'06A_Варіанти'!P1427,1E+99),IF('07A_Конструктор'!$D$17="Так",'06A_Варіанти'!Q1427,1E+99),IF('06A_Варіанти'!R1427="",1E+99,'06A_Варіанти'!R1427))</f>
        <v>161</v>
      </c>
      <c r="P1436" s="2" t="str">
        <f t="shared" si="159"/>
        <v>5 т</v>
      </c>
      <c r="Q1436" s="2">
        <f t="shared" si="160"/>
        <v>14</v>
      </c>
      <c r="R1436" s="2">
        <f>IF(OR(C1436="РЦК макси",C1436="РЦЧ SKU"),"SKU-потік",IFERROR(VLOOKUP(D1436,'02_РЦ'!$A$3:$I$7,5,FALSE),0))</f>
        <v>700</v>
      </c>
      <c r="S1436" s="2" t="str">
        <f>IF(OR(C1436="РЦК макси",C1436="РЦЧ SKU"),"Не рахується в ліміт",IFERROR(VLOOKUP(D1436,'02_РЦ'!$A$3:$I$7,9,FALSE),"Немає РЦ"))</f>
        <v>В межах</v>
      </c>
    </row>
    <row r="1437" spans="1:19">
      <c r="A1437" s="2" t="str">
        <f>'06A_Варіанти'!A1428</f>
        <v>BASE_857</v>
      </c>
      <c r="B1437" s="2" t="str">
        <f>'06A_Варіанти'!B1428</f>
        <v>TT_857</v>
      </c>
      <c r="C1437" s="2" t="str">
        <f>'06A_Варіанти'!D1428</f>
        <v>Основний</v>
      </c>
      <c r="D1437" s="2" t="str">
        <f>'06A_Варіанти'!C1428</f>
        <v>РЦЛ</v>
      </c>
      <c r="E1437" s="2" t="str">
        <f>'06A_Варіанти'!S1428</f>
        <v>DIRECT</v>
      </c>
      <c r="F1437" s="2" t="str">
        <f>IF(O1437='06A_Варіанти'!E1428,'06A_Варіанти'!E$1,IF(O1437='06A_Варіанти'!F1428,'06A_Варіанти'!F$1,IF(O1437='06A_Варіанти'!G1428,'06A_Варіанти'!G$1,IF(O1437='06A_Варіанти'!H1428,'06A_Варіанти'!H$1,IF(O1437='06A_Варіанти'!I1428,'06A_Варіанти'!I$1,IF(O1437='06A_Варіанти'!J1428,'06A_Варіанти'!J$1,IF(O1437='06A_Варіанти'!K1428,'06A_Варіанти'!K$1,IF(O1437='06A_Варіанти'!L1428,'06A_Варіанти'!L$1,IF(O1437='06A_Варіанти'!M1428,'06A_Варіанти'!M$1,IF(O1437='06A_Варіанти'!N1428,'06A_Варіанти'!N$1,IF(O1437='06A_Варіанти'!O1428,'06A_Варіанти'!O$1,IF(O1437='06A_Варіанти'!P1428,'06A_Варіанти'!P$1,IF(O1437='06A_Варіанти'!Q1428,'06A_Варіанти'!Q$1,IF(O1437='06A_Варіанти'!R1428,'06A_Варіанти'!R$1,"НЕМАЄ МАРШРУТУ"))))))))))))))</f>
        <v>DIRECT</v>
      </c>
      <c r="G1437" s="2" t="str">
        <f t="shared" si="154"/>
        <v>БЕЗ ЗМІН</v>
      </c>
      <c r="H1437" s="2">
        <f>IF(G1437="НЕМАЄ МАРШРУТУ",0,O1437-'06A_Варіанти'!T1428)</f>
        <v>0</v>
      </c>
      <c r="I1437" s="2">
        <f>IFERROR(INDEX('04_Потоки'!$E:$E,MATCH(A1437,'04_Потоки'!$A:$A,0)),0)</f>
        <v>1.990879478827362</v>
      </c>
      <c r="J1437" s="2">
        <f t="shared" si="155"/>
        <v>1</v>
      </c>
      <c r="K1437" s="2">
        <f>IF(C1437="РЦК макси",0,2*'06A_Варіанти'!T1428*J1437)</f>
        <v>298.39999999999998</v>
      </c>
      <c r="L1437" s="2">
        <f t="shared" si="156"/>
        <v>298.39999999999998</v>
      </c>
      <c r="M1437" s="2">
        <f t="shared" si="157"/>
        <v>0</v>
      </c>
      <c r="N1437" s="9">
        <f t="shared" si="158"/>
        <v>0</v>
      </c>
      <c r="O1437" s="2">
        <f>MIN(IF('07A_Конструктор'!$D$5="Так",'06A_Варіанти'!E1428,1E+99),IF('07A_Конструктор'!$D$6="Так",'06A_Варіанти'!F1428,1E+99),IF('07A_Конструктор'!$D$7="Так",'06A_Варіанти'!G1428,1E+99),IF('07A_Конструктор'!$D$8="Так",'06A_Варіанти'!H1428,1E+99),IF('07A_Конструктор'!$D$9="Так",'06A_Варіанти'!I1428,1E+99),IF('07A_Конструктор'!$D$10="Так",'06A_Варіанти'!J1428,1E+99),IF('07A_Конструктор'!$D$11="Так",'06A_Варіанти'!K1428,1E+99),IF('07A_Конструктор'!$D$12="Так",'06A_Варіанти'!L1428,1E+99),IF('07A_Конструктор'!$D$13="Так",'06A_Варіанти'!M1428,1E+99),IF('07A_Конструктор'!$D$14="Так",'06A_Варіанти'!N1428,1E+99),IF('07A_Конструктор'!$D$15="Так",'06A_Варіанти'!O1428,1E+99),IF('07A_Конструктор'!$D$16="Так",'06A_Варіанти'!P1428,1E+99),IF('07A_Конструктор'!$D$17="Так",'06A_Варіанти'!Q1428,1E+99),IF('06A_Варіанти'!R1428="",1E+99,'06A_Варіанти'!R1428))</f>
        <v>149.19999999999999</v>
      </c>
      <c r="P1437" s="2" t="str">
        <f t="shared" si="159"/>
        <v>5 т</v>
      </c>
      <c r="Q1437" s="2">
        <f t="shared" si="160"/>
        <v>14</v>
      </c>
      <c r="R1437" s="2">
        <f>IF(OR(C1437="РЦК макси",C1437="РЦЧ SKU"),"SKU-потік",IFERROR(VLOOKUP(D1437,'02_РЦ'!$A$3:$I$7,5,FALSE),0))</f>
        <v>700</v>
      </c>
      <c r="S1437" s="2" t="str">
        <f>IF(OR(C1437="РЦК макси",C1437="РЦЧ SKU"),"Не рахується в ліміт",IFERROR(VLOOKUP(D1437,'02_РЦ'!$A$3:$I$7,9,FALSE),"Немає РЦ"))</f>
        <v>В межах</v>
      </c>
    </row>
    <row r="1438" spans="1:19">
      <c r="A1438" s="2" t="str">
        <f>'06A_Варіанти'!A1429</f>
        <v>BASE_879</v>
      </c>
      <c r="B1438" s="2" t="str">
        <f>'06A_Варіанти'!B1429</f>
        <v>TT_879</v>
      </c>
      <c r="C1438" s="2" t="str">
        <f>'06A_Варіанти'!D1429</f>
        <v>Основний</v>
      </c>
      <c r="D1438" s="2" t="str">
        <f>'06A_Варіанти'!C1429</f>
        <v>РЦЛ</v>
      </c>
      <c r="E1438" s="2" t="str">
        <f>'06A_Варіанти'!S1429</f>
        <v>DIRECT</v>
      </c>
      <c r="F1438" s="2" t="str">
        <f>IF(O1438='06A_Варіанти'!E1429,'06A_Варіанти'!E$1,IF(O1438='06A_Варіанти'!F1429,'06A_Варіанти'!F$1,IF(O1438='06A_Варіанти'!G1429,'06A_Варіанти'!G$1,IF(O1438='06A_Варіанти'!H1429,'06A_Варіанти'!H$1,IF(O1438='06A_Варіанти'!I1429,'06A_Варіанти'!I$1,IF(O1438='06A_Варіанти'!J1429,'06A_Варіанти'!J$1,IF(O1438='06A_Варіанти'!K1429,'06A_Варіанти'!K$1,IF(O1438='06A_Варіанти'!L1429,'06A_Варіанти'!L$1,IF(O1438='06A_Варіанти'!M1429,'06A_Варіанти'!M$1,IF(O1438='06A_Варіанти'!N1429,'06A_Варіанти'!N$1,IF(O1438='06A_Варіанти'!O1429,'06A_Варіанти'!O$1,IF(O1438='06A_Варіанти'!P1429,'06A_Варіанти'!P$1,IF(O1438='06A_Варіанти'!Q1429,'06A_Варіанти'!Q$1,IF(O1438='06A_Варіанти'!R1429,'06A_Варіанти'!R$1,"НЕМАЄ МАРШРУТУ"))))))))))))))</f>
        <v>DIRECT</v>
      </c>
      <c r="G1438" s="2" t="str">
        <f t="shared" si="154"/>
        <v>БЕЗ ЗМІН</v>
      </c>
      <c r="H1438" s="2">
        <f>IF(G1438="НЕМАЄ МАРШРУТУ",0,O1438-'06A_Варіанти'!T1429)</f>
        <v>0</v>
      </c>
      <c r="I1438" s="2">
        <f>IFERROR(INDEX('04_Потоки'!$E:$E,MATCH(A1438,'04_Потоки'!$A:$A,0)),0)</f>
        <v>1.990879478827362</v>
      </c>
      <c r="J1438" s="2">
        <f t="shared" si="155"/>
        <v>1</v>
      </c>
      <c r="K1438" s="2">
        <f>IF(C1438="РЦК макси",0,2*'06A_Варіанти'!T1429*J1438)</f>
        <v>278.39999999999998</v>
      </c>
      <c r="L1438" s="2">
        <f t="shared" si="156"/>
        <v>278.39999999999998</v>
      </c>
      <c r="M1438" s="2">
        <f t="shared" si="157"/>
        <v>0</v>
      </c>
      <c r="N1438" s="9">
        <f t="shared" si="158"/>
        <v>0</v>
      </c>
      <c r="O1438" s="2">
        <f>MIN(IF('07A_Конструктор'!$D$5="Так",'06A_Варіанти'!E1429,1E+99),IF('07A_Конструктор'!$D$6="Так",'06A_Варіанти'!F1429,1E+99),IF('07A_Конструктор'!$D$7="Так",'06A_Варіанти'!G1429,1E+99),IF('07A_Конструктор'!$D$8="Так",'06A_Варіанти'!H1429,1E+99),IF('07A_Конструктор'!$D$9="Так",'06A_Варіанти'!I1429,1E+99),IF('07A_Конструктор'!$D$10="Так",'06A_Варіанти'!J1429,1E+99),IF('07A_Конструктор'!$D$11="Так",'06A_Варіанти'!K1429,1E+99),IF('07A_Конструктор'!$D$12="Так",'06A_Варіанти'!L1429,1E+99),IF('07A_Конструктор'!$D$13="Так",'06A_Варіанти'!M1429,1E+99),IF('07A_Конструктор'!$D$14="Так",'06A_Варіанти'!N1429,1E+99),IF('07A_Конструктор'!$D$15="Так",'06A_Варіанти'!O1429,1E+99),IF('07A_Конструктор'!$D$16="Так",'06A_Варіанти'!P1429,1E+99),IF('07A_Конструктор'!$D$17="Так",'06A_Варіанти'!Q1429,1E+99),IF('06A_Варіанти'!R1429="",1E+99,'06A_Варіанти'!R1429))</f>
        <v>139.19999999999999</v>
      </c>
      <c r="P1438" s="2" t="str">
        <f t="shared" si="159"/>
        <v>5 т</v>
      </c>
      <c r="Q1438" s="2">
        <f t="shared" si="160"/>
        <v>14</v>
      </c>
      <c r="R1438" s="2">
        <f>IF(OR(C1438="РЦК макси",C1438="РЦЧ SKU"),"SKU-потік",IFERROR(VLOOKUP(D1438,'02_РЦ'!$A$3:$I$7,5,FALSE),0))</f>
        <v>700</v>
      </c>
      <c r="S1438" s="2" t="str">
        <f>IF(OR(C1438="РЦК макси",C1438="РЦЧ SKU"),"Не рахується в ліміт",IFERROR(VLOOKUP(D1438,'02_РЦ'!$A$3:$I$7,9,FALSE),"Немає РЦ"))</f>
        <v>В межах</v>
      </c>
    </row>
    <row r="1439" spans="1:19">
      <c r="A1439" s="2" t="str">
        <f>'06A_Варіанти'!A1430</f>
        <v>BASE_891</v>
      </c>
      <c r="B1439" s="2" t="str">
        <f>'06A_Варіанти'!B1430</f>
        <v>TT_891</v>
      </c>
      <c r="C1439" s="2" t="str">
        <f>'06A_Варіанти'!D1430</f>
        <v>Основний</v>
      </c>
      <c r="D1439" s="2" t="str">
        <f>'06A_Варіанти'!C1430</f>
        <v>РЦЛ</v>
      </c>
      <c r="E1439" s="2" t="str">
        <f>'06A_Варіанти'!S1430</f>
        <v>DIRECT</v>
      </c>
      <c r="F1439" s="2" t="str">
        <f>IF(O1439='06A_Варіанти'!E1430,'06A_Варіанти'!E$1,IF(O1439='06A_Варіанти'!F1430,'06A_Варіанти'!F$1,IF(O1439='06A_Варіанти'!G1430,'06A_Варіанти'!G$1,IF(O1439='06A_Варіанти'!H1430,'06A_Варіанти'!H$1,IF(O1439='06A_Варіанти'!I1430,'06A_Варіанти'!I$1,IF(O1439='06A_Варіанти'!J1430,'06A_Варіанти'!J$1,IF(O1439='06A_Варіанти'!K1430,'06A_Варіанти'!K$1,IF(O1439='06A_Варіанти'!L1430,'06A_Варіанти'!L$1,IF(O1439='06A_Варіанти'!M1430,'06A_Варіанти'!M$1,IF(O1439='06A_Варіанти'!N1430,'06A_Варіанти'!N$1,IF(O1439='06A_Варіанти'!O1430,'06A_Варіанти'!O$1,IF(O1439='06A_Варіанти'!P1430,'06A_Варіанти'!P$1,IF(O1439='06A_Варіанти'!Q1430,'06A_Варіанти'!Q$1,IF(O1439='06A_Варіанти'!R1430,'06A_Варіанти'!R$1,"НЕМАЄ МАРШРУТУ"))))))))))))))</f>
        <v>DIRECT</v>
      </c>
      <c r="G1439" s="2" t="str">
        <f t="shared" si="154"/>
        <v>БЕЗ ЗМІН</v>
      </c>
      <c r="H1439" s="2">
        <f>IF(G1439="НЕМАЄ МАРШРУТУ",0,O1439-'06A_Варіанти'!T1430)</f>
        <v>0</v>
      </c>
      <c r="I1439" s="2">
        <f>IFERROR(INDEX('04_Потоки'!$E:$E,MATCH(A1439,'04_Потоки'!$A:$A,0)),0)</f>
        <v>1.990879478827362</v>
      </c>
      <c r="J1439" s="2">
        <f t="shared" si="155"/>
        <v>1</v>
      </c>
      <c r="K1439" s="2">
        <f>IF(C1439="РЦК макси",0,2*'06A_Варіанти'!T1430*J1439)</f>
        <v>484.4</v>
      </c>
      <c r="L1439" s="2">
        <f t="shared" si="156"/>
        <v>484.4</v>
      </c>
      <c r="M1439" s="2">
        <f t="shared" si="157"/>
        <v>0</v>
      </c>
      <c r="N1439" s="9">
        <f t="shared" si="158"/>
        <v>0</v>
      </c>
      <c r="O1439" s="2">
        <f>MIN(IF('07A_Конструктор'!$D$5="Так",'06A_Варіанти'!E1430,1E+99),IF('07A_Конструктор'!$D$6="Так",'06A_Варіанти'!F1430,1E+99),IF('07A_Конструктор'!$D$7="Так",'06A_Варіанти'!G1430,1E+99),IF('07A_Конструктор'!$D$8="Так",'06A_Варіанти'!H1430,1E+99),IF('07A_Конструктор'!$D$9="Так",'06A_Варіанти'!I1430,1E+99),IF('07A_Конструктор'!$D$10="Так",'06A_Варіанти'!J1430,1E+99),IF('07A_Конструктор'!$D$11="Так",'06A_Варіанти'!K1430,1E+99),IF('07A_Конструктор'!$D$12="Так",'06A_Варіанти'!L1430,1E+99),IF('07A_Конструктор'!$D$13="Так",'06A_Варіанти'!M1430,1E+99),IF('07A_Конструктор'!$D$14="Так",'06A_Варіанти'!N1430,1E+99),IF('07A_Конструктор'!$D$15="Так",'06A_Варіанти'!O1430,1E+99),IF('07A_Конструктор'!$D$16="Так",'06A_Варіанти'!P1430,1E+99),IF('07A_Конструктор'!$D$17="Так",'06A_Варіанти'!Q1430,1E+99),IF('06A_Варіанти'!R1430="",1E+99,'06A_Варіанти'!R1430))</f>
        <v>242.2</v>
      </c>
      <c r="P1439" s="2" t="str">
        <f t="shared" si="159"/>
        <v>5 т</v>
      </c>
      <c r="Q1439" s="2">
        <f t="shared" si="160"/>
        <v>14</v>
      </c>
      <c r="R1439" s="2">
        <f>IF(OR(C1439="РЦК макси",C1439="РЦЧ SKU"),"SKU-потік",IFERROR(VLOOKUP(D1439,'02_РЦ'!$A$3:$I$7,5,FALSE),0))</f>
        <v>700</v>
      </c>
      <c r="S1439" s="2" t="str">
        <f>IF(OR(C1439="РЦК макси",C1439="РЦЧ SKU"),"Не рахується в ліміт",IFERROR(VLOOKUP(D1439,'02_РЦ'!$A$3:$I$7,9,FALSE),"Немає РЦ"))</f>
        <v>В межах</v>
      </c>
    </row>
    <row r="1440" spans="1:19">
      <c r="A1440" s="2" t="str">
        <f>'06A_Варіанти'!A1431</f>
        <v>BASE_875</v>
      </c>
      <c r="B1440" s="2" t="str">
        <f>'06A_Варіанти'!B1431</f>
        <v>TT_875</v>
      </c>
      <c r="C1440" s="2" t="str">
        <f>'06A_Варіанти'!D1431</f>
        <v>Основний</v>
      </c>
      <c r="D1440" s="2" t="str">
        <f>'06A_Варіанти'!C1431</f>
        <v>РЦЛ</v>
      </c>
      <c r="E1440" s="2" t="str">
        <f>'06A_Варіанти'!S1431</f>
        <v>DIRECT</v>
      </c>
      <c r="F1440" s="2" t="str">
        <f>IF(O1440='06A_Варіанти'!E1431,'06A_Варіанти'!E$1,IF(O1440='06A_Варіанти'!F1431,'06A_Варіанти'!F$1,IF(O1440='06A_Варіанти'!G1431,'06A_Варіанти'!G$1,IF(O1440='06A_Варіанти'!H1431,'06A_Варіанти'!H$1,IF(O1440='06A_Варіанти'!I1431,'06A_Варіанти'!I$1,IF(O1440='06A_Варіанти'!J1431,'06A_Варіанти'!J$1,IF(O1440='06A_Варіанти'!K1431,'06A_Варіанти'!K$1,IF(O1440='06A_Варіанти'!L1431,'06A_Варіанти'!L$1,IF(O1440='06A_Варіанти'!M1431,'06A_Варіанти'!M$1,IF(O1440='06A_Варіанти'!N1431,'06A_Варіанти'!N$1,IF(O1440='06A_Варіанти'!O1431,'06A_Варіанти'!O$1,IF(O1440='06A_Варіанти'!P1431,'06A_Варіанти'!P$1,IF(O1440='06A_Варіанти'!Q1431,'06A_Варіанти'!Q$1,IF(O1440='06A_Варіанти'!R1431,'06A_Варіанти'!R$1,"НЕМАЄ МАРШРУТУ"))))))))))))))</f>
        <v>DIRECT</v>
      </c>
      <c r="G1440" s="2" t="str">
        <f t="shared" si="154"/>
        <v>БЕЗ ЗМІН</v>
      </c>
      <c r="H1440" s="2">
        <f>IF(G1440="НЕМАЄ МАРШРУТУ",0,O1440-'06A_Варіанти'!T1431)</f>
        <v>0</v>
      </c>
      <c r="I1440" s="2">
        <f>IFERROR(INDEX('04_Потоки'!$E:$E,MATCH(A1440,'04_Потоки'!$A:$A,0)),0)</f>
        <v>1.990879478827362</v>
      </c>
      <c r="J1440" s="2">
        <f t="shared" si="155"/>
        <v>1</v>
      </c>
      <c r="K1440" s="2">
        <f>IF(C1440="РЦК макси",0,2*'06A_Варіанти'!T1431*J1440)</f>
        <v>555.6</v>
      </c>
      <c r="L1440" s="2">
        <f t="shared" si="156"/>
        <v>555.6</v>
      </c>
      <c r="M1440" s="2">
        <f t="shared" si="157"/>
        <v>0</v>
      </c>
      <c r="N1440" s="9">
        <f t="shared" si="158"/>
        <v>0</v>
      </c>
      <c r="O1440" s="2">
        <f>MIN(IF('07A_Конструктор'!$D$5="Так",'06A_Варіанти'!E1431,1E+99),IF('07A_Конструктор'!$D$6="Так",'06A_Варіанти'!F1431,1E+99),IF('07A_Конструктор'!$D$7="Так",'06A_Варіанти'!G1431,1E+99),IF('07A_Конструктор'!$D$8="Так",'06A_Варіанти'!H1431,1E+99),IF('07A_Конструктор'!$D$9="Так",'06A_Варіанти'!I1431,1E+99),IF('07A_Конструктор'!$D$10="Так",'06A_Варіанти'!J1431,1E+99),IF('07A_Конструктор'!$D$11="Так",'06A_Варіанти'!K1431,1E+99),IF('07A_Конструктор'!$D$12="Так",'06A_Варіанти'!L1431,1E+99),IF('07A_Конструктор'!$D$13="Так",'06A_Варіанти'!M1431,1E+99),IF('07A_Конструктор'!$D$14="Так",'06A_Варіанти'!N1431,1E+99),IF('07A_Конструктор'!$D$15="Так",'06A_Варіанти'!O1431,1E+99),IF('07A_Конструктор'!$D$16="Так",'06A_Варіанти'!P1431,1E+99),IF('07A_Конструктор'!$D$17="Так",'06A_Варіанти'!Q1431,1E+99),IF('06A_Варіанти'!R1431="",1E+99,'06A_Варіанти'!R1431))</f>
        <v>277.8</v>
      </c>
      <c r="P1440" s="2" t="str">
        <f t="shared" si="159"/>
        <v>5 т</v>
      </c>
      <c r="Q1440" s="2">
        <f t="shared" si="160"/>
        <v>14</v>
      </c>
      <c r="R1440" s="2">
        <f>IF(OR(C1440="РЦК макси",C1440="РЦЧ SKU"),"SKU-потік",IFERROR(VLOOKUP(D1440,'02_РЦ'!$A$3:$I$7,5,FALSE),0))</f>
        <v>700</v>
      </c>
      <c r="S1440" s="2" t="str">
        <f>IF(OR(C1440="РЦК макси",C1440="РЦЧ SKU"),"Не рахується в ліміт",IFERROR(VLOOKUP(D1440,'02_РЦ'!$A$3:$I$7,9,FALSE),"Немає РЦ"))</f>
        <v>В межах</v>
      </c>
    </row>
    <row r="1441" spans="1:19">
      <c r="A1441" s="2" t="str">
        <f>'06A_Варіанти'!A1432</f>
        <v>BASE_873</v>
      </c>
      <c r="B1441" s="2" t="str">
        <f>'06A_Варіанти'!B1432</f>
        <v>TT_873</v>
      </c>
      <c r="C1441" s="2" t="str">
        <f>'06A_Варіанти'!D1432</f>
        <v>Основний</v>
      </c>
      <c r="D1441" s="2" t="str">
        <f>'06A_Варіанти'!C1432</f>
        <v>РЦЛ</v>
      </c>
      <c r="E1441" s="2" t="str">
        <f>'06A_Варіанти'!S1432</f>
        <v>DIRECT</v>
      </c>
      <c r="F1441" s="2" t="str">
        <f>IF(O1441='06A_Варіанти'!E1432,'06A_Варіанти'!E$1,IF(O1441='06A_Варіанти'!F1432,'06A_Варіанти'!F$1,IF(O1441='06A_Варіанти'!G1432,'06A_Варіанти'!G$1,IF(O1441='06A_Варіанти'!H1432,'06A_Варіанти'!H$1,IF(O1441='06A_Варіанти'!I1432,'06A_Варіанти'!I$1,IF(O1441='06A_Варіанти'!J1432,'06A_Варіанти'!J$1,IF(O1441='06A_Варіанти'!K1432,'06A_Варіанти'!K$1,IF(O1441='06A_Варіанти'!L1432,'06A_Варіанти'!L$1,IF(O1441='06A_Варіанти'!M1432,'06A_Варіанти'!M$1,IF(O1441='06A_Варіанти'!N1432,'06A_Варіанти'!N$1,IF(O1441='06A_Варіанти'!O1432,'06A_Варіанти'!O$1,IF(O1441='06A_Варіанти'!P1432,'06A_Варіанти'!P$1,IF(O1441='06A_Варіанти'!Q1432,'06A_Варіанти'!Q$1,IF(O1441='06A_Варіанти'!R1432,'06A_Варіанти'!R$1,"НЕМАЄ МАРШРУТУ"))))))))))))))</f>
        <v>DIRECT</v>
      </c>
      <c r="G1441" s="2" t="str">
        <f t="shared" si="154"/>
        <v>БЕЗ ЗМІН</v>
      </c>
      <c r="H1441" s="2">
        <f>IF(G1441="НЕМАЄ МАРШРУТУ",0,O1441-'06A_Варіанти'!T1432)</f>
        <v>0</v>
      </c>
      <c r="I1441" s="2">
        <f>IFERROR(INDEX('04_Потоки'!$E:$E,MATCH(A1441,'04_Потоки'!$A:$A,0)),0)</f>
        <v>1.990879478827362</v>
      </c>
      <c r="J1441" s="2">
        <f t="shared" si="155"/>
        <v>1</v>
      </c>
      <c r="K1441" s="2">
        <f>IF(C1441="РЦК макси",0,2*'06A_Варіанти'!T1432*J1441)</f>
        <v>160.80000000000001</v>
      </c>
      <c r="L1441" s="2">
        <f t="shared" si="156"/>
        <v>160.80000000000001</v>
      </c>
      <c r="M1441" s="2">
        <f t="shared" si="157"/>
        <v>0</v>
      </c>
      <c r="N1441" s="9">
        <f t="shared" si="158"/>
        <v>0</v>
      </c>
      <c r="O1441" s="2">
        <f>MIN(IF('07A_Конструктор'!$D$5="Так",'06A_Варіанти'!E1432,1E+99),IF('07A_Конструктор'!$D$6="Так",'06A_Варіанти'!F1432,1E+99),IF('07A_Конструктор'!$D$7="Так",'06A_Варіанти'!G1432,1E+99),IF('07A_Конструктор'!$D$8="Так",'06A_Варіанти'!H1432,1E+99),IF('07A_Конструктор'!$D$9="Так",'06A_Варіанти'!I1432,1E+99),IF('07A_Конструктор'!$D$10="Так",'06A_Варіанти'!J1432,1E+99),IF('07A_Конструктор'!$D$11="Так",'06A_Варіанти'!K1432,1E+99),IF('07A_Конструктор'!$D$12="Так",'06A_Варіанти'!L1432,1E+99),IF('07A_Конструктор'!$D$13="Так",'06A_Варіанти'!M1432,1E+99),IF('07A_Конструктор'!$D$14="Так",'06A_Варіанти'!N1432,1E+99),IF('07A_Конструктор'!$D$15="Так",'06A_Варіанти'!O1432,1E+99),IF('07A_Конструктор'!$D$16="Так",'06A_Варіанти'!P1432,1E+99),IF('07A_Конструктор'!$D$17="Так",'06A_Варіанти'!Q1432,1E+99),IF('06A_Варіанти'!R1432="",1E+99,'06A_Варіанти'!R1432))</f>
        <v>80.400000000000006</v>
      </c>
      <c r="P1441" s="2" t="str">
        <f t="shared" si="159"/>
        <v>5 т</v>
      </c>
      <c r="Q1441" s="2">
        <f t="shared" si="160"/>
        <v>14</v>
      </c>
      <c r="R1441" s="2">
        <f>IF(OR(C1441="РЦК макси",C1441="РЦЧ SKU"),"SKU-потік",IFERROR(VLOOKUP(D1441,'02_РЦ'!$A$3:$I$7,5,FALSE),0))</f>
        <v>700</v>
      </c>
      <c r="S1441" s="2" t="str">
        <f>IF(OR(C1441="РЦК макси",C1441="РЦЧ SKU"),"Не рахується в ліміт",IFERROR(VLOOKUP(D1441,'02_РЦ'!$A$3:$I$7,9,FALSE),"Немає РЦ"))</f>
        <v>В межах</v>
      </c>
    </row>
    <row r="1442" spans="1:19">
      <c r="A1442" s="2" t="str">
        <f>'06A_Варіанти'!A1433</f>
        <v>BASE_889</v>
      </c>
      <c r="B1442" s="2" t="str">
        <f>'06A_Варіанти'!B1433</f>
        <v>TT_889</v>
      </c>
      <c r="C1442" s="2" t="str">
        <f>'06A_Варіанти'!D1433</f>
        <v>Основний</v>
      </c>
      <c r="D1442" s="2" t="str">
        <f>'06A_Варіанти'!C1433</f>
        <v>РЦЛ</v>
      </c>
      <c r="E1442" s="2" t="str">
        <f>'06A_Варіанти'!S1433</f>
        <v>DIRECT</v>
      </c>
      <c r="F1442" s="2" t="str">
        <f>IF(O1442='06A_Варіанти'!E1433,'06A_Варіанти'!E$1,IF(O1442='06A_Варіанти'!F1433,'06A_Варіанти'!F$1,IF(O1442='06A_Варіанти'!G1433,'06A_Варіанти'!G$1,IF(O1442='06A_Варіанти'!H1433,'06A_Варіанти'!H$1,IF(O1442='06A_Варіанти'!I1433,'06A_Варіанти'!I$1,IF(O1442='06A_Варіанти'!J1433,'06A_Варіанти'!J$1,IF(O1442='06A_Варіанти'!K1433,'06A_Варіанти'!K$1,IF(O1442='06A_Варіанти'!L1433,'06A_Варіанти'!L$1,IF(O1442='06A_Варіанти'!M1433,'06A_Варіанти'!M$1,IF(O1442='06A_Варіанти'!N1433,'06A_Варіанти'!N$1,IF(O1442='06A_Варіанти'!O1433,'06A_Варіанти'!O$1,IF(O1442='06A_Варіанти'!P1433,'06A_Варіанти'!P$1,IF(O1442='06A_Варіанти'!Q1433,'06A_Варіанти'!Q$1,IF(O1442='06A_Варіанти'!R1433,'06A_Варіанти'!R$1,"НЕМАЄ МАРШРУТУ"))))))))))))))</f>
        <v>DIRECT</v>
      </c>
      <c r="G1442" s="2" t="str">
        <f t="shared" si="154"/>
        <v>БЕЗ ЗМІН</v>
      </c>
      <c r="H1442" s="2">
        <f>IF(G1442="НЕМАЄ МАРШРУТУ",0,O1442-'06A_Варіанти'!T1433)</f>
        <v>0</v>
      </c>
      <c r="I1442" s="2">
        <f>IFERROR(INDEX('04_Потоки'!$E:$E,MATCH(A1442,'04_Потоки'!$A:$A,0)),0)</f>
        <v>1.990879478827362</v>
      </c>
      <c r="J1442" s="2">
        <f t="shared" si="155"/>
        <v>1</v>
      </c>
      <c r="K1442" s="2">
        <f>IF(C1442="РЦК макси",0,2*'06A_Варіанти'!T1433*J1442)</f>
        <v>547.79999999999995</v>
      </c>
      <c r="L1442" s="2">
        <f t="shared" si="156"/>
        <v>547.79999999999995</v>
      </c>
      <c r="M1442" s="2">
        <f t="shared" si="157"/>
        <v>0</v>
      </c>
      <c r="N1442" s="9">
        <f t="shared" si="158"/>
        <v>0</v>
      </c>
      <c r="O1442" s="2">
        <f>MIN(IF('07A_Конструктор'!$D$5="Так",'06A_Варіанти'!E1433,1E+99),IF('07A_Конструктор'!$D$6="Так",'06A_Варіанти'!F1433,1E+99),IF('07A_Конструктор'!$D$7="Так",'06A_Варіанти'!G1433,1E+99),IF('07A_Конструктор'!$D$8="Так",'06A_Варіанти'!H1433,1E+99),IF('07A_Конструктор'!$D$9="Так",'06A_Варіанти'!I1433,1E+99),IF('07A_Конструктор'!$D$10="Так",'06A_Варіанти'!J1433,1E+99),IF('07A_Конструктор'!$D$11="Так",'06A_Варіанти'!K1433,1E+99),IF('07A_Конструктор'!$D$12="Так",'06A_Варіанти'!L1433,1E+99),IF('07A_Конструктор'!$D$13="Так",'06A_Варіанти'!M1433,1E+99),IF('07A_Конструктор'!$D$14="Так",'06A_Варіанти'!N1433,1E+99),IF('07A_Конструктор'!$D$15="Так",'06A_Варіанти'!O1433,1E+99),IF('07A_Конструктор'!$D$16="Так",'06A_Варіанти'!P1433,1E+99),IF('07A_Конструктор'!$D$17="Так",'06A_Варіанти'!Q1433,1E+99),IF('06A_Варіанти'!R1433="",1E+99,'06A_Варіанти'!R1433))</f>
        <v>273.89999999999998</v>
      </c>
      <c r="P1442" s="2" t="str">
        <f t="shared" si="159"/>
        <v>5 т</v>
      </c>
      <c r="Q1442" s="2">
        <f t="shared" si="160"/>
        <v>14</v>
      </c>
      <c r="R1442" s="2">
        <f>IF(OR(C1442="РЦК макси",C1442="РЦЧ SKU"),"SKU-потік",IFERROR(VLOOKUP(D1442,'02_РЦ'!$A$3:$I$7,5,FALSE),0))</f>
        <v>700</v>
      </c>
      <c r="S1442" s="2" t="str">
        <f>IF(OR(C1442="РЦК макси",C1442="РЦЧ SKU"),"Не рахується в ліміт",IFERROR(VLOOKUP(D1442,'02_РЦ'!$A$3:$I$7,9,FALSE),"Немає РЦ"))</f>
        <v>В межах</v>
      </c>
    </row>
    <row r="1443" spans="1:19">
      <c r="A1443" s="2" t="str">
        <f>'06A_Варіанти'!A1434</f>
        <v>BASE_856</v>
      </c>
      <c r="B1443" s="2" t="str">
        <f>'06A_Варіанти'!B1434</f>
        <v>TT_856</v>
      </c>
      <c r="C1443" s="2" t="str">
        <f>'06A_Варіанти'!D1434</f>
        <v>Основний</v>
      </c>
      <c r="D1443" s="2" t="str">
        <f>'06A_Варіанти'!C1434</f>
        <v>РЦЛ</v>
      </c>
      <c r="E1443" s="2" t="str">
        <f>'06A_Варіанти'!S1434</f>
        <v>DIRECT</v>
      </c>
      <c r="F1443" s="2" t="str">
        <f>IF(O1443='06A_Варіанти'!E1434,'06A_Варіанти'!E$1,IF(O1443='06A_Варіанти'!F1434,'06A_Варіанти'!F$1,IF(O1443='06A_Варіанти'!G1434,'06A_Варіанти'!G$1,IF(O1443='06A_Варіанти'!H1434,'06A_Варіанти'!H$1,IF(O1443='06A_Варіанти'!I1434,'06A_Варіанти'!I$1,IF(O1443='06A_Варіанти'!J1434,'06A_Варіанти'!J$1,IF(O1443='06A_Варіанти'!K1434,'06A_Варіанти'!K$1,IF(O1443='06A_Варіанти'!L1434,'06A_Варіанти'!L$1,IF(O1443='06A_Варіанти'!M1434,'06A_Варіанти'!M$1,IF(O1443='06A_Варіанти'!N1434,'06A_Варіанти'!N$1,IF(O1443='06A_Варіанти'!O1434,'06A_Варіанти'!O$1,IF(O1443='06A_Варіанти'!P1434,'06A_Варіанти'!P$1,IF(O1443='06A_Варіанти'!Q1434,'06A_Варіанти'!Q$1,IF(O1443='06A_Варіанти'!R1434,'06A_Варіанти'!R$1,"НЕМАЄ МАРШРУТУ"))))))))))))))</f>
        <v>DIRECT</v>
      </c>
      <c r="G1443" s="2" t="str">
        <f t="shared" si="154"/>
        <v>БЕЗ ЗМІН</v>
      </c>
      <c r="H1443" s="2">
        <f>IF(G1443="НЕМАЄ МАРШРУТУ",0,O1443-'06A_Варіанти'!T1434)</f>
        <v>0</v>
      </c>
      <c r="I1443" s="2">
        <f>IFERROR(INDEX('04_Потоки'!$E:$E,MATCH(A1443,'04_Потоки'!$A:$A,0)),0)</f>
        <v>1.990879478827362</v>
      </c>
      <c r="J1443" s="2">
        <f t="shared" si="155"/>
        <v>1</v>
      </c>
      <c r="K1443" s="2">
        <f>IF(C1443="РЦК макси",0,2*'06A_Варіанти'!T1434*J1443)</f>
        <v>240.8</v>
      </c>
      <c r="L1443" s="2">
        <f t="shared" si="156"/>
        <v>240.8</v>
      </c>
      <c r="M1443" s="2">
        <f t="shared" si="157"/>
        <v>0</v>
      </c>
      <c r="N1443" s="9">
        <f t="shared" si="158"/>
        <v>0</v>
      </c>
      <c r="O1443" s="2">
        <f>MIN(IF('07A_Конструктор'!$D$5="Так",'06A_Варіанти'!E1434,1E+99),IF('07A_Конструктор'!$D$6="Так",'06A_Варіанти'!F1434,1E+99),IF('07A_Конструктор'!$D$7="Так",'06A_Варіанти'!G1434,1E+99),IF('07A_Конструктор'!$D$8="Так",'06A_Варіанти'!H1434,1E+99),IF('07A_Конструктор'!$D$9="Так",'06A_Варіанти'!I1434,1E+99),IF('07A_Конструктор'!$D$10="Так",'06A_Варіанти'!J1434,1E+99),IF('07A_Конструктор'!$D$11="Так",'06A_Варіанти'!K1434,1E+99),IF('07A_Конструктор'!$D$12="Так",'06A_Варіанти'!L1434,1E+99),IF('07A_Конструктор'!$D$13="Так",'06A_Варіанти'!M1434,1E+99),IF('07A_Конструктор'!$D$14="Так",'06A_Варіанти'!N1434,1E+99),IF('07A_Конструктор'!$D$15="Так",'06A_Варіанти'!O1434,1E+99),IF('07A_Конструктор'!$D$16="Так",'06A_Варіанти'!P1434,1E+99),IF('07A_Конструктор'!$D$17="Так",'06A_Варіанти'!Q1434,1E+99),IF('06A_Варіанти'!R1434="",1E+99,'06A_Варіанти'!R1434))</f>
        <v>120.4</v>
      </c>
      <c r="P1443" s="2" t="str">
        <f t="shared" si="159"/>
        <v>5 т</v>
      </c>
      <c r="Q1443" s="2">
        <f t="shared" si="160"/>
        <v>14</v>
      </c>
      <c r="R1443" s="2">
        <f>IF(OR(C1443="РЦК макси",C1443="РЦЧ SKU"),"SKU-потік",IFERROR(VLOOKUP(D1443,'02_РЦ'!$A$3:$I$7,5,FALSE),0))</f>
        <v>700</v>
      </c>
      <c r="S1443" s="2" t="str">
        <f>IF(OR(C1443="РЦК макси",C1443="РЦЧ SKU"),"Не рахується в ліміт",IFERROR(VLOOKUP(D1443,'02_РЦ'!$A$3:$I$7,9,FALSE),"Немає РЦ"))</f>
        <v>В межах</v>
      </c>
    </row>
    <row r="1444" spans="1:19">
      <c r="A1444" s="2" t="str">
        <f>'06A_Варіанти'!A1435</f>
        <v>BASE_882</v>
      </c>
      <c r="B1444" s="2" t="str">
        <f>'06A_Варіанти'!B1435</f>
        <v>TT_882</v>
      </c>
      <c r="C1444" s="2" t="str">
        <f>'06A_Варіанти'!D1435</f>
        <v>Основний</v>
      </c>
      <c r="D1444" s="2" t="str">
        <f>'06A_Варіанти'!C1435</f>
        <v>РЦЛ</v>
      </c>
      <c r="E1444" s="2" t="str">
        <f>'06A_Варіанти'!S1435</f>
        <v>DIRECT</v>
      </c>
      <c r="F1444" s="2" t="str">
        <f>IF(O1444='06A_Варіанти'!E1435,'06A_Варіанти'!E$1,IF(O1444='06A_Варіанти'!F1435,'06A_Варіанти'!F$1,IF(O1444='06A_Варіанти'!G1435,'06A_Варіанти'!G$1,IF(O1444='06A_Варіанти'!H1435,'06A_Варіанти'!H$1,IF(O1444='06A_Варіанти'!I1435,'06A_Варіанти'!I$1,IF(O1444='06A_Варіанти'!J1435,'06A_Варіанти'!J$1,IF(O1444='06A_Варіанти'!K1435,'06A_Варіанти'!K$1,IF(O1444='06A_Варіанти'!L1435,'06A_Варіанти'!L$1,IF(O1444='06A_Варіанти'!M1435,'06A_Варіанти'!M$1,IF(O1444='06A_Варіанти'!N1435,'06A_Варіанти'!N$1,IF(O1444='06A_Варіанти'!O1435,'06A_Варіанти'!O$1,IF(O1444='06A_Варіанти'!P1435,'06A_Варіанти'!P$1,IF(O1444='06A_Варіанти'!Q1435,'06A_Варіанти'!Q$1,IF(O1444='06A_Варіанти'!R1435,'06A_Варіанти'!R$1,"НЕМАЄ МАРШРУТУ"))))))))))))))</f>
        <v>DIRECT</v>
      </c>
      <c r="G1444" s="2" t="str">
        <f t="shared" si="154"/>
        <v>БЕЗ ЗМІН</v>
      </c>
      <c r="H1444" s="2">
        <f>IF(G1444="НЕМАЄ МАРШРУТУ",0,O1444-'06A_Варіанти'!T1435)</f>
        <v>0</v>
      </c>
      <c r="I1444" s="2">
        <f>IFERROR(INDEX('04_Потоки'!$E:$E,MATCH(A1444,'04_Потоки'!$A:$A,0)),0)</f>
        <v>1.990879478827362</v>
      </c>
      <c r="J1444" s="2">
        <f t="shared" si="155"/>
        <v>1</v>
      </c>
      <c r="K1444" s="2">
        <f>IF(C1444="РЦК макси",0,2*'06A_Варіанти'!T1435*J1444)</f>
        <v>434.6</v>
      </c>
      <c r="L1444" s="2">
        <f t="shared" si="156"/>
        <v>434.6</v>
      </c>
      <c r="M1444" s="2">
        <f t="shared" si="157"/>
        <v>0</v>
      </c>
      <c r="N1444" s="9">
        <f t="shared" si="158"/>
        <v>0</v>
      </c>
      <c r="O1444" s="2">
        <f>MIN(IF('07A_Конструктор'!$D$5="Так",'06A_Варіанти'!E1435,1E+99),IF('07A_Конструктор'!$D$6="Так",'06A_Варіанти'!F1435,1E+99),IF('07A_Конструктор'!$D$7="Так",'06A_Варіанти'!G1435,1E+99),IF('07A_Конструктор'!$D$8="Так",'06A_Варіанти'!H1435,1E+99),IF('07A_Конструктор'!$D$9="Так",'06A_Варіанти'!I1435,1E+99),IF('07A_Конструктор'!$D$10="Так",'06A_Варіанти'!J1435,1E+99),IF('07A_Конструктор'!$D$11="Так",'06A_Варіанти'!K1435,1E+99),IF('07A_Конструктор'!$D$12="Так",'06A_Варіанти'!L1435,1E+99),IF('07A_Конструктор'!$D$13="Так",'06A_Варіанти'!M1435,1E+99),IF('07A_Конструктор'!$D$14="Так",'06A_Варіанти'!N1435,1E+99),IF('07A_Конструктор'!$D$15="Так",'06A_Варіанти'!O1435,1E+99),IF('07A_Конструктор'!$D$16="Так",'06A_Варіанти'!P1435,1E+99),IF('07A_Конструктор'!$D$17="Так",'06A_Варіанти'!Q1435,1E+99),IF('06A_Варіанти'!R1435="",1E+99,'06A_Варіанти'!R1435))</f>
        <v>217.3</v>
      </c>
      <c r="P1444" s="2" t="str">
        <f t="shared" si="159"/>
        <v>5 т</v>
      </c>
      <c r="Q1444" s="2">
        <f t="shared" si="160"/>
        <v>14</v>
      </c>
      <c r="R1444" s="2">
        <f>IF(OR(C1444="РЦК макси",C1444="РЦЧ SKU"),"SKU-потік",IFERROR(VLOOKUP(D1444,'02_РЦ'!$A$3:$I$7,5,FALSE),0))</f>
        <v>700</v>
      </c>
      <c r="S1444" s="2" t="str">
        <f>IF(OR(C1444="РЦК макси",C1444="РЦЧ SKU"),"Не рахується в ліміт",IFERROR(VLOOKUP(D1444,'02_РЦ'!$A$3:$I$7,9,FALSE),"Немає РЦ"))</f>
        <v>В межах</v>
      </c>
    </row>
    <row r="1445" spans="1:19">
      <c r="A1445" s="2" t="str">
        <f>'06A_Варіанти'!A1436</f>
        <v>BASE_746</v>
      </c>
      <c r="B1445" s="2" t="str">
        <f>'06A_Варіанти'!B1436</f>
        <v>TT_746</v>
      </c>
      <c r="C1445" s="2" t="str">
        <f>'06A_Варіанти'!D1436</f>
        <v>Основний</v>
      </c>
      <c r="D1445" s="2" t="str">
        <f>'06A_Варіанти'!C1436</f>
        <v>РЦЛ</v>
      </c>
      <c r="E1445" s="2" t="str">
        <f>'06A_Варіанти'!S1436</f>
        <v>DIRECT</v>
      </c>
      <c r="F1445" s="2" t="str">
        <f>IF(O1445='06A_Варіанти'!E1436,'06A_Варіанти'!E$1,IF(O1445='06A_Варіанти'!F1436,'06A_Варіанти'!F$1,IF(O1445='06A_Варіанти'!G1436,'06A_Варіанти'!G$1,IF(O1445='06A_Варіанти'!H1436,'06A_Варіанти'!H$1,IF(O1445='06A_Варіанти'!I1436,'06A_Варіанти'!I$1,IF(O1445='06A_Варіанти'!J1436,'06A_Варіанти'!J$1,IF(O1445='06A_Варіанти'!K1436,'06A_Варіанти'!K$1,IF(O1445='06A_Варіанти'!L1436,'06A_Варіанти'!L$1,IF(O1445='06A_Варіанти'!M1436,'06A_Варіанти'!M$1,IF(O1445='06A_Варіанти'!N1436,'06A_Варіанти'!N$1,IF(O1445='06A_Варіанти'!O1436,'06A_Варіанти'!O$1,IF(O1445='06A_Варіанти'!P1436,'06A_Варіанти'!P$1,IF(O1445='06A_Варіанти'!Q1436,'06A_Варіанти'!Q$1,IF(O1445='06A_Варіанти'!R1436,'06A_Варіанти'!R$1,"НЕМАЄ МАРШРУТУ"))))))))))))))</f>
        <v>DIRECT</v>
      </c>
      <c r="G1445" s="2" t="str">
        <f t="shared" si="154"/>
        <v>БЕЗ ЗМІН</v>
      </c>
      <c r="H1445" s="2">
        <f>IF(G1445="НЕМАЄ МАРШРУТУ",0,O1445-'06A_Варіанти'!T1436)</f>
        <v>0</v>
      </c>
      <c r="I1445" s="2">
        <f>IFERROR(INDEX('04_Потоки'!$E:$E,MATCH(A1445,'04_Потоки'!$A:$A,0)),0)</f>
        <v>1.990879478827362</v>
      </c>
      <c r="J1445" s="2">
        <f t="shared" si="155"/>
        <v>1</v>
      </c>
      <c r="K1445" s="2">
        <f>IF(C1445="РЦК макси",0,2*'06A_Варіанти'!T1436*J1445)</f>
        <v>819</v>
      </c>
      <c r="L1445" s="2">
        <f t="shared" si="156"/>
        <v>819</v>
      </c>
      <c r="M1445" s="2">
        <f t="shared" si="157"/>
        <v>0</v>
      </c>
      <c r="N1445" s="9">
        <f t="shared" si="158"/>
        <v>0</v>
      </c>
      <c r="O1445" s="2">
        <f>MIN(IF('07A_Конструктор'!$D$5="Так",'06A_Варіанти'!E1436,1E+99),IF('07A_Конструктор'!$D$6="Так",'06A_Варіанти'!F1436,1E+99),IF('07A_Конструктор'!$D$7="Так",'06A_Варіанти'!G1436,1E+99),IF('07A_Конструктор'!$D$8="Так",'06A_Варіанти'!H1436,1E+99),IF('07A_Конструктор'!$D$9="Так",'06A_Варіанти'!I1436,1E+99),IF('07A_Конструктор'!$D$10="Так",'06A_Варіанти'!J1436,1E+99),IF('07A_Конструктор'!$D$11="Так",'06A_Варіанти'!K1436,1E+99),IF('07A_Конструктор'!$D$12="Так",'06A_Варіанти'!L1436,1E+99),IF('07A_Конструктор'!$D$13="Так",'06A_Варіанти'!M1436,1E+99),IF('07A_Конструктор'!$D$14="Так",'06A_Варіанти'!N1436,1E+99),IF('07A_Конструктор'!$D$15="Так",'06A_Варіанти'!O1436,1E+99),IF('07A_Конструктор'!$D$16="Так",'06A_Варіанти'!P1436,1E+99),IF('07A_Конструктор'!$D$17="Так",'06A_Варіанти'!Q1436,1E+99),IF('06A_Варіанти'!R1436="",1E+99,'06A_Варіанти'!R1436))</f>
        <v>409.5</v>
      </c>
      <c r="P1445" s="2" t="str">
        <f t="shared" si="159"/>
        <v>5 т</v>
      </c>
      <c r="Q1445" s="2">
        <f t="shared" si="160"/>
        <v>14</v>
      </c>
      <c r="R1445" s="2">
        <f>IF(OR(C1445="РЦК макси",C1445="РЦЧ SKU"),"SKU-потік",IFERROR(VLOOKUP(D1445,'02_РЦ'!$A$3:$I$7,5,FALSE),0))</f>
        <v>700</v>
      </c>
      <c r="S1445" s="2" t="str">
        <f>IF(OR(C1445="РЦК макси",C1445="РЦЧ SKU"),"Не рахується в ліміт",IFERROR(VLOOKUP(D1445,'02_РЦ'!$A$3:$I$7,9,FALSE),"Немає РЦ"))</f>
        <v>В межах</v>
      </c>
    </row>
    <row r="1446" spans="1:19">
      <c r="A1446" s="2" t="str">
        <f>'06A_Варіанти'!A1437</f>
        <v>BASE_893</v>
      </c>
      <c r="B1446" s="2" t="str">
        <f>'06A_Варіанти'!B1437</f>
        <v>TT_893</v>
      </c>
      <c r="C1446" s="2" t="str">
        <f>'06A_Варіанти'!D1437</f>
        <v>Основний</v>
      </c>
      <c r="D1446" s="2" t="str">
        <f>'06A_Варіанти'!C1437</f>
        <v>РЦЛ</v>
      </c>
      <c r="E1446" s="2" t="str">
        <f>'06A_Варіанти'!S1437</f>
        <v>DIRECT</v>
      </c>
      <c r="F1446" s="2" t="str">
        <f>IF(O1446='06A_Варіанти'!E1437,'06A_Варіанти'!E$1,IF(O1446='06A_Варіанти'!F1437,'06A_Варіанти'!F$1,IF(O1446='06A_Варіанти'!G1437,'06A_Варіанти'!G$1,IF(O1446='06A_Варіанти'!H1437,'06A_Варіанти'!H$1,IF(O1446='06A_Варіанти'!I1437,'06A_Варіанти'!I$1,IF(O1446='06A_Варіанти'!J1437,'06A_Варіанти'!J$1,IF(O1446='06A_Варіанти'!K1437,'06A_Варіанти'!K$1,IF(O1446='06A_Варіанти'!L1437,'06A_Варіанти'!L$1,IF(O1446='06A_Варіанти'!M1437,'06A_Варіанти'!M$1,IF(O1446='06A_Варіанти'!N1437,'06A_Варіанти'!N$1,IF(O1446='06A_Варіанти'!O1437,'06A_Варіанти'!O$1,IF(O1446='06A_Варіанти'!P1437,'06A_Варіанти'!P$1,IF(O1446='06A_Варіанти'!Q1437,'06A_Варіанти'!Q$1,IF(O1446='06A_Варіанти'!R1437,'06A_Варіанти'!R$1,"НЕМАЄ МАРШРУТУ"))))))))))))))</f>
        <v>DIRECT</v>
      </c>
      <c r="G1446" s="2" t="str">
        <f t="shared" si="154"/>
        <v>БЕЗ ЗМІН</v>
      </c>
      <c r="H1446" s="2">
        <f>IF(G1446="НЕМАЄ МАРШРУТУ",0,O1446-'06A_Варіанти'!T1437)</f>
        <v>0</v>
      </c>
      <c r="I1446" s="2">
        <f>IFERROR(INDEX('04_Потоки'!$E:$E,MATCH(A1446,'04_Потоки'!$A:$A,0)),0)</f>
        <v>1.990879478827362</v>
      </c>
      <c r="J1446" s="2">
        <f t="shared" si="155"/>
        <v>1</v>
      </c>
      <c r="K1446" s="2">
        <f>IF(C1446="РЦК макси",0,2*'06A_Варіанти'!T1437*J1446)</f>
        <v>151.6</v>
      </c>
      <c r="L1446" s="2">
        <f t="shared" si="156"/>
        <v>151.6</v>
      </c>
      <c r="M1446" s="2">
        <f t="shared" si="157"/>
        <v>0</v>
      </c>
      <c r="N1446" s="9">
        <f t="shared" si="158"/>
        <v>0</v>
      </c>
      <c r="O1446" s="2">
        <f>MIN(IF('07A_Конструктор'!$D$5="Так",'06A_Варіанти'!E1437,1E+99),IF('07A_Конструктор'!$D$6="Так",'06A_Варіанти'!F1437,1E+99),IF('07A_Конструктор'!$D$7="Так",'06A_Варіанти'!G1437,1E+99),IF('07A_Конструктор'!$D$8="Так",'06A_Варіанти'!H1437,1E+99),IF('07A_Конструктор'!$D$9="Так",'06A_Варіанти'!I1437,1E+99),IF('07A_Конструктор'!$D$10="Так",'06A_Варіанти'!J1437,1E+99),IF('07A_Конструктор'!$D$11="Так",'06A_Варіанти'!K1437,1E+99),IF('07A_Конструктор'!$D$12="Так",'06A_Варіанти'!L1437,1E+99),IF('07A_Конструктор'!$D$13="Так",'06A_Варіанти'!M1437,1E+99),IF('07A_Конструктор'!$D$14="Так",'06A_Варіанти'!N1437,1E+99),IF('07A_Конструктор'!$D$15="Так",'06A_Варіанти'!O1437,1E+99),IF('07A_Конструктор'!$D$16="Так",'06A_Варіанти'!P1437,1E+99),IF('07A_Конструктор'!$D$17="Так",'06A_Варіанти'!Q1437,1E+99),IF('06A_Варіанти'!R1437="",1E+99,'06A_Варіанти'!R1437))</f>
        <v>75.8</v>
      </c>
      <c r="P1446" s="2" t="str">
        <f t="shared" si="159"/>
        <v>5 т</v>
      </c>
      <c r="Q1446" s="2">
        <f t="shared" si="160"/>
        <v>14</v>
      </c>
      <c r="R1446" s="2">
        <f>IF(OR(C1446="РЦК макси",C1446="РЦЧ SKU"),"SKU-потік",IFERROR(VLOOKUP(D1446,'02_РЦ'!$A$3:$I$7,5,FALSE),0))</f>
        <v>700</v>
      </c>
      <c r="S1446" s="2" t="str">
        <f>IF(OR(C1446="РЦК макси",C1446="РЦЧ SKU"),"Не рахується в ліміт",IFERROR(VLOOKUP(D1446,'02_РЦ'!$A$3:$I$7,9,FALSE),"Немає РЦ"))</f>
        <v>В межах</v>
      </c>
    </row>
    <row r="1447" spans="1:19">
      <c r="A1447" s="2" t="str">
        <f>'06A_Варіанти'!A1438</f>
        <v>BASE_825</v>
      </c>
      <c r="B1447" s="2" t="str">
        <f>'06A_Варіанти'!B1438</f>
        <v>TT_825</v>
      </c>
      <c r="C1447" s="2" t="str">
        <f>'06A_Варіанти'!D1438</f>
        <v>Основний</v>
      </c>
      <c r="D1447" s="2" t="str">
        <f>'06A_Варіанти'!C1438</f>
        <v>РЦЛ</v>
      </c>
      <c r="E1447" s="2" t="str">
        <f>'06A_Варіанти'!S1438</f>
        <v>DIRECT</v>
      </c>
      <c r="F1447" s="2" t="str">
        <f>IF(O1447='06A_Варіанти'!E1438,'06A_Варіанти'!E$1,IF(O1447='06A_Варіанти'!F1438,'06A_Варіанти'!F$1,IF(O1447='06A_Варіанти'!G1438,'06A_Варіанти'!G$1,IF(O1447='06A_Варіанти'!H1438,'06A_Варіанти'!H$1,IF(O1447='06A_Варіанти'!I1438,'06A_Варіанти'!I$1,IF(O1447='06A_Варіанти'!J1438,'06A_Варіанти'!J$1,IF(O1447='06A_Варіанти'!K1438,'06A_Варіанти'!K$1,IF(O1447='06A_Варіанти'!L1438,'06A_Варіанти'!L$1,IF(O1447='06A_Варіанти'!M1438,'06A_Варіанти'!M$1,IF(O1447='06A_Варіанти'!N1438,'06A_Варіанти'!N$1,IF(O1447='06A_Варіанти'!O1438,'06A_Варіанти'!O$1,IF(O1447='06A_Варіанти'!P1438,'06A_Варіанти'!P$1,IF(O1447='06A_Варіанти'!Q1438,'06A_Варіанти'!Q$1,IF(O1447='06A_Варіанти'!R1438,'06A_Варіанти'!R$1,"НЕМАЄ МАРШРУТУ"))))))))))))))</f>
        <v>DIRECT</v>
      </c>
      <c r="G1447" s="2" t="str">
        <f t="shared" si="154"/>
        <v>БЕЗ ЗМІН</v>
      </c>
      <c r="H1447" s="2">
        <f>IF(G1447="НЕМАЄ МАРШРУТУ",0,O1447-'06A_Варіанти'!T1438)</f>
        <v>0</v>
      </c>
      <c r="I1447" s="2">
        <f>IFERROR(INDEX('04_Потоки'!$E:$E,MATCH(A1447,'04_Потоки'!$A:$A,0)),0)</f>
        <v>1.990879478827362</v>
      </c>
      <c r="J1447" s="2">
        <f t="shared" si="155"/>
        <v>1</v>
      </c>
      <c r="K1447" s="2">
        <f>IF(C1447="РЦК макси",0,2*'06A_Варіанти'!T1438*J1447)</f>
        <v>167.2</v>
      </c>
      <c r="L1447" s="2">
        <f t="shared" si="156"/>
        <v>167.2</v>
      </c>
      <c r="M1447" s="2">
        <f t="shared" si="157"/>
        <v>0</v>
      </c>
      <c r="N1447" s="9">
        <f t="shared" si="158"/>
        <v>0</v>
      </c>
      <c r="O1447" s="2">
        <f>MIN(IF('07A_Конструктор'!$D$5="Так",'06A_Варіанти'!E1438,1E+99),IF('07A_Конструктор'!$D$6="Так",'06A_Варіанти'!F1438,1E+99),IF('07A_Конструктор'!$D$7="Так",'06A_Варіанти'!G1438,1E+99),IF('07A_Конструктор'!$D$8="Так",'06A_Варіанти'!H1438,1E+99),IF('07A_Конструктор'!$D$9="Так",'06A_Варіанти'!I1438,1E+99),IF('07A_Конструктор'!$D$10="Так",'06A_Варіанти'!J1438,1E+99),IF('07A_Конструктор'!$D$11="Так",'06A_Варіанти'!K1438,1E+99),IF('07A_Конструктор'!$D$12="Так",'06A_Варіанти'!L1438,1E+99),IF('07A_Конструктор'!$D$13="Так",'06A_Варіанти'!M1438,1E+99),IF('07A_Конструктор'!$D$14="Так",'06A_Варіанти'!N1438,1E+99),IF('07A_Конструктор'!$D$15="Так",'06A_Варіанти'!O1438,1E+99),IF('07A_Конструктор'!$D$16="Так",'06A_Варіанти'!P1438,1E+99),IF('07A_Конструктор'!$D$17="Так",'06A_Варіанти'!Q1438,1E+99),IF('06A_Варіанти'!R1438="",1E+99,'06A_Варіанти'!R1438))</f>
        <v>83.6</v>
      </c>
      <c r="P1447" s="2" t="str">
        <f t="shared" si="159"/>
        <v>5 т</v>
      </c>
      <c r="Q1447" s="2">
        <f t="shared" si="160"/>
        <v>14</v>
      </c>
      <c r="R1447" s="2">
        <f>IF(OR(C1447="РЦК макси",C1447="РЦЧ SKU"),"SKU-потік",IFERROR(VLOOKUP(D1447,'02_РЦ'!$A$3:$I$7,5,FALSE),0))</f>
        <v>700</v>
      </c>
      <c r="S1447" s="2" t="str">
        <f>IF(OR(C1447="РЦК макси",C1447="РЦЧ SKU"),"Не рахується в ліміт",IFERROR(VLOOKUP(D1447,'02_РЦ'!$A$3:$I$7,9,FALSE),"Немає РЦ"))</f>
        <v>В межах</v>
      </c>
    </row>
    <row r="1448" spans="1:19">
      <c r="A1448" s="2" t="str">
        <f>'06A_Варіанти'!A1439</f>
        <v>BASE_789</v>
      </c>
      <c r="B1448" s="2" t="str">
        <f>'06A_Варіанти'!B1439</f>
        <v>TT_789</v>
      </c>
      <c r="C1448" s="2" t="str">
        <f>'06A_Варіанти'!D1439</f>
        <v>Основний</v>
      </c>
      <c r="D1448" s="2" t="str">
        <f>'06A_Варіанти'!C1439</f>
        <v>РЦЛ</v>
      </c>
      <c r="E1448" s="2" t="str">
        <f>'06A_Варіанти'!S1439</f>
        <v>DIRECT</v>
      </c>
      <c r="F1448" s="2" t="str">
        <f>IF(O1448='06A_Варіанти'!E1439,'06A_Варіанти'!E$1,IF(O1448='06A_Варіанти'!F1439,'06A_Варіанти'!F$1,IF(O1448='06A_Варіанти'!G1439,'06A_Варіанти'!G$1,IF(O1448='06A_Варіанти'!H1439,'06A_Варіанти'!H$1,IF(O1448='06A_Варіанти'!I1439,'06A_Варіанти'!I$1,IF(O1448='06A_Варіанти'!J1439,'06A_Варіанти'!J$1,IF(O1448='06A_Варіанти'!K1439,'06A_Варіанти'!K$1,IF(O1448='06A_Варіанти'!L1439,'06A_Варіанти'!L$1,IF(O1448='06A_Варіанти'!M1439,'06A_Варіанти'!M$1,IF(O1448='06A_Варіанти'!N1439,'06A_Варіанти'!N$1,IF(O1448='06A_Варіанти'!O1439,'06A_Варіанти'!O$1,IF(O1448='06A_Варіанти'!P1439,'06A_Варіанти'!P$1,IF(O1448='06A_Варіанти'!Q1439,'06A_Варіанти'!Q$1,IF(O1448='06A_Варіанти'!R1439,'06A_Варіанти'!R$1,"НЕМАЄ МАРШРУТУ"))))))))))))))</f>
        <v>DIRECT</v>
      </c>
      <c r="G1448" s="2" t="str">
        <f t="shared" si="154"/>
        <v>БЕЗ ЗМІН</v>
      </c>
      <c r="H1448" s="2">
        <f>IF(G1448="НЕМАЄ МАРШРУТУ",0,O1448-'06A_Варіанти'!T1439)</f>
        <v>0</v>
      </c>
      <c r="I1448" s="2">
        <f>IFERROR(INDEX('04_Потоки'!$E:$E,MATCH(A1448,'04_Потоки'!$A:$A,0)),0)</f>
        <v>1.990879478827362</v>
      </c>
      <c r="J1448" s="2">
        <f t="shared" si="155"/>
        <v>1</v>
      </c>
      <c r="K1448" s="2">
        <f>IF(C1448="РЦК макси",0,2*'06A_Варіанти'!T1439*J1448)</f>
        <v>171.4</v>
      </c>
      <c r="L1448" s="2">
        <f t="shared" si="156"/>
        <v>171.4</v>
      </c>
      <c r="M1448" s="2">
        <f t="shared" si="157"/>
        <v>0</v>
      </c>
      <c r="N1448" s="9">
        <f t="shared" si="158"/>
        <v>0</v>
      </c>
      <c r="O1448" s="2">
        <f>MIN(IF('07A_Конструктор'!$D$5="Так",'06A_Варіанти'!E1439,1E+99),IF('07A_Конструктор'!$D$6="Так",'06A_Варіанти'!F1439,1E+99),IF('07A_Конструктор'!$D$7="Так",'06A_Варіанти'!G1439,1E+99),IF('07A_Конструктор'!$D$8="Так",'06A_Варіанти'!H1439,1E+99),IF('07A_Конструктор'!$D$9="Так",'06A_Варіанти'!I1439,1E+99),IF('07A_Конструктор'!$D$10="Так",'06A_Варіанти'!J1439,1E+99),IF('07A_Конструктор'!$D$11="Так",'06A_Варіанти'!K1439,1E+99),IF('07A_Конструктор'!$D$12="Так",'06A_Варіанти'!L1439,1E+99),IF('07A_Конструктор'!$D$13="Так",'06A_Варіанти'!M1439,1E+99),IF('07A_Конструктор'!$D$14="Так",'06A_Варіанти'!N1439,1E+99),IF('07A_Конструктор'!$D$15="Так",'06A_Варіанти'!O1439,1E+99),IF('07A_Конструктор'!$D$16="Так",'06A_Варіанти'!P1439,1E+99),IF('07A_Конструктор'!$D$17="Так",'06A_Варіанти'!Q1439,1E+99),IF('06A_Варіанти'!R1439="",1E+99,'06A_Варіанти'!R1439))</f>
        <v>85.7</v>
      </c>
      <c r="P1448" s="2" t="str">
        <f t="shared" si="159"/>
        <v>5 т</v>
      </c>
      <c r="Q1448" s="2">
        <f t="shared" si="160"/>
        <v>14</v>
      </c>
      <c r="R1448" s="2">
        <f>IF(OR(C1448="РЦК макси",C1448="РЦЧ SKU"),"SKU-потік",IFERROR(VLOOKUP(D1448,'02_РЦ'!$A$3:$I$7,5,FALSE),0))</f>
        <v>700</v>
      </c>
      <c r="S1448" s="2" t="str">
        <f>IF(OR(C1448="РЦК макси",C1448="РЦЧ SKU"),"Не рахується в ліміт",IFERROR(VLOOKUP(D1448,'02_РЦ'!$A$3:$I$7,9,FALSE),"Немає РЦ"))</f>
        <v>В межах</v>
      </c>
    </row>
    <row r="1449" spans="1:19">
      <c r="A1449" s="2" t="str">
        <f>'06A_Варіанти'!A1440</f>
        <v>BASE_890</v>
      </c>
      <c r="B1449" s="2" t="str">
        <f>'06A_Варіанти'!B1440</f>
        <v>TT_890</v>
      </c>
      <c r="C1449" s="2" t="str">
        <f>'06A_Варіанти'!D1440</f>
        <v>Основний</v>
      </c>
      <c r="D1449" s="2" t="str">
        <f>'06A_Варіанти'!C1440</f>
        <v>РЦЛ</v>
      </c>
      <c r="E1449" s="2" t="str">
        <f>'06A_Варіанти'!S1440</f>
        <v>DIRECT</v>
      </c>
      <c r="F1449" s="2" t="str">
        <f>IF(O1449='06A_Варіанти'!E1440,'06A_Варіанти'!E$1,IF(O1449='06A_Варіанти'!F1440,'06A_Варіанти'!F$1,IF(O1449='06A_Варіанти'!G1440,'06A_Варіанти'!G$1,IF(O1449='06A_Варіанти'!H1440,'06A_Варіанти'!H$1,IF(O1449='06A_Варіанти'!I1440,'06A_Варіанти'!I$1,IF(O1449='06A_Варіанти'!J1440,'06A_Варіанти'!J$1,IF(O1449='06A_Варіанти'!K1440,'06A_Варіанти'!K$1,IF(O1449='06A_Варіанти'!L1440,'06A_Варіанти'!L$1,IF(O1449='06A_Варіанти'!M1440,'06A_Варіанти'!M$1,IF(O1449='06A_Варіанти'!N1440,'06A_Варіанти'!N$1,IF(O1449='06A_Варіанти'!O1440,'06A_Варіанти'!O$1,IF(O1449='06A_Варіанти'!P1440,'06A_Варіанти'!P$1,IF(O1449='06A_Варіанти'!Q1440,'06A_Варіанти'!Q$1,IF(O1449='06A_Варіанти'!R1440,'06A_Варіанти'!R$1,"НЕМАЄ МАРШРУТУ"))))))))))))))</f>
        <v>DIRECT</v>
      </c>
      <c r="G1449" s="2" t="str">
        <f t="shared" si="154"/>
        <v>БЕЗ ЗМІН</v>
      </c>
      <c r="H1449" s="2">
        <f>IF(G1449="НЕМАЄ МАРШРУТУ",0,O1449-'06A_Варіанти'!T1440)</f>
        <v>0</v>
      </c>
      <c r="I1449" s="2">
        <f>IFERROR(INDEX('04_Потоки'!$E:$E,MATCH(A1449,'04_Потоки'!$A:$A,0)),0)</f>
        <v>1.990879478827362</v>
      </c>
      <c r="J1449" s="2">
        <f t="shared" si="155"/>
        <v>1</v>
      </c>
      <c r="K1449" s="2">
        <f>IF(C1449="РЦК макси",0,2*'06A_Варіанти'!T1440*J1449)</f>
        <v>316.60000000000002</v>
      </c>
      <c r="L1449" s="2">
        <f t="shared" si="156"/>
        <v>316.60000000000002</v>
      </c>
      <c r="M1449" s="2">
        <f t="shared" si="157"/>
        <v>0</v>
      </c>
      <c r="N1449" s="9">
        <f t="shared" si="158"/>
        <v>0</v>
      </c>
      <c r="O1449" s="2">
        <f>MIN(IF('07A_Конструктор'!$D$5="Так",'06A_Варіанти'!E1440,1E+99),IF('07A_Конструктор'!$D$6="Так",'06A_Варіанти'!F1440,1E+99),IF('07A_Конструктор'!$D$7="Так",'06A_Варіанти'!G1440,1E+99),IF('07A_Конструктор'!$D$8="Так",'06A_Варіанти'!H1440,1E+99),IF('07A_Конструктор'!$D$9="Так",'06A_Варіанти'!I1440,1E+99),IF('07A_Конструктор'!$D$10="Так",'06A_Варіанти'!J1440,1E+99),IF('07A_Конструктор'!$D$11="Так",'06A_Варіанти'!K1440,1E+99),IF('07A_Конструктор'!$D$12="Так",'06A_Варіанти'!L1440,1E+99),IF('07A_Конструктор'!$D$13="Так",'06A_Варіанти'!M1440,1E+99),IF('07A_Конструктор'!$D$14="Так",'06A_Варіанти'!N1440,1E+99),IF('07A_Конструктор'!$D$15="Так",'06A_Варіанти'!O1440,1E+99),IF('07A_Конструктор'!$D$16="Так",'06A_Варіанти'!P1440,1E+99),IF('07A_Конструктор'!$D$17="Так",'06A_Варіанти'!Q1440,1E+99),IF('06A_Варіанти'!R1440="",1E+99,'06A_Варіанти'!R1440))</f>
        <v>158.30000000000001</v>
      </c>
      <c r="P1449" s="2" t="str">
        <f t="shared" si="159"/>
        <v>5 т</v>
      </c>
      <c r="Q1449" s="2">
        <f t="shared" si="160"/>
        <v>14</v>
      </c>
      <c r="R1449" s="2">
        <f>IF(OR(C1449="РЦК макси",C1449="РЦЧ SKU"),"SKU-потік",IFERROR(VLOOKUP(D1449,'02_РЦ'!$A$3:$I$7,5,FALSE),0))</f>
        <v>700</v>
      </c>
      <c r="S1449" s="2" t="str">
        <f>IF(OR(C1449="РЦК макси",C1449="РЦЧ SKU"),"Не рахується в ліміт",IFERROR(VLOOKUP(D1449,'02_РЦ'!$A$3:$I$7,9,FALSE),"Немає РЦ"))</f>
        <v>В межах</v>
      </c>
    </row>
    <row r="1450" spans="1:19">
      <c r="A1450" s="2" t="str">
        <f>'06A_Варіанти'!A1441</f>
        <v>BASE_905</v>
      </c>
      <c r="B1450" s="2" t="str">
        <f>'06A_Варіанти'!B1441</f>
        <v>TT_905</v>
      </c>
      <c r="C1450" s="2" t="str">
        <f>'06A_Варіанти'!D1441</f>
        <v>Основний</v>
      </c>
      <c r="D1450" s="2" t="str">
        <f>'06A_Варіанти'!C1441</f>
        <v>РЦЛ</v>
      </c>
      <c r="E1450" s="2" t="str">
        <f>'06A_Варіанти'!S1441</f>
        <v>DIRECT</v>
      </c>
      <c r="F1450" s="2" t="str">
        <f>IF(O1450='06A_Варіанти'!E1441,'06A_Варіанти'!E$1,IF(O1450='06A_Варіанти'!F1441,'06A_Варіанти'!F$1,IF(O1450='06A_Варіанти'!G1441,'06A_Варіанти'!G$1,IF(O1450='06A_Варіанти'!H1441,'06A_Варіанти'!H$1,IF(O1450='06A_Варіанти'!I1441,'06A_Варіанти'!I$1,IF(O1450='06A_Варіанти'!J1441,'06A_Варіанти'!J$1,IF(O1450='06A_Варіанти'!K1441,'06A_Варіанти'!K$1,IF(O1450='06A_Варіанти'!L1441,'06A_Варіанти'!L$1,IF(O1450='06A_Варіанти'!M1441,'06A_Варіанти'!M$1,IF(O1450='06A_Варіанти'!N1441,'06A_Варіанти'!N$1,IF(O1450='06A_Варіанти'!O1441,'06A_Варіанти'!O$1,IF(O1450='06A_Варіанти'!P1441,'06A_Варіанти'!P$1,IF(O1450='06A_Варіанти'!Q1441,'06A_Варіанти'!Q$1,IF(O1450='06A_Варіанти'!R1441,'06A_Варіанти'!R$1,"НЕМАЄ МАРШРУТУ"))))))))))))))</f>
        <v>DIRECT</v>
      </c>
      <c r="G1450" s="2" t="str">
        <f t="shared" si="154"/>
        <v>БЕЗ ЗМІН</v>
      </c>
      <c r="H1450" s="2">
        <f>IF(G1450="НЕМАЄ МАРШРУТУ",0,O1450-'06A_Варіанти'!T1441)</f>
        <v>0</v>
      </c>
      <c r="I1450" s="2">
        <f>IFERROR(INDEX('04_Потоки'!$E:$E,MATCH(A1450,'04_Потоки'!$A:$A,0)),0)</f>
        <v>1.990879478827362</v>
      </c>
      <c r="J1450" s="2">
        <f t="shared" si="155"/>
        <v>1</v>
      </c>
      <c r="K1450" s="2">
        <f>IF(C1450="РЦК макси",0,2*'06A_Варіанти'!T1441*J1450)</f>
        <v>203.6</v>
      </c>
      <c r="L1450" s="2">
        <f t="shared" si="156"/>
        <v>203.6</v>
      </c>
      <c r="M1450" s="2">
        <f t="shared" si="157"/>
        <v>0</v>
      </c>
      <c r="N1450" s="9">
        <f t="shared" si="158"/>
        <v>0</v>
      </c>
      <c r="O1450" s="2">
        <f>MIN(IF('07A_Конструктор'!$D$5="Так",'06A_Варіанти'!E1441,1E+99),IF('07A_Конструктор'!$D$6="Так",'06A_Варіанти'!F1441,1E+99),IF('07A_Конструктор'!$D$7="Так",'06A_Варіанти'!G1441,1E+99),IF('07A_Конструктор'!$D$8="Так",'06A_Варіанти'!H1441,1E+99),IF('07A_Конструктор'!$D$9="Так",'06A_Варіанти'!I1441,1E+99),IF('07A_Конструктор'!$D$10="Так",'06A_Варіанти'!J1441,1E+99),IF('07A_Конструктор'!$D$11="Так",'06A_Варіанти'!K1441,1E+99),IF('07A_Конструктор'!$D$12="Так",'06A_Варіанти'!L1441,1E+99),IF('07A_Конструктор'!$D$13="Так",'06A_Варіанти'!M1441,1E+99),IF('07A_Конструктор'!$D$14="Так",'06A_Варіанти'!N1441,1E+99),IF('07A_Конструктор'!$D$15="Так",'06A_Варіанти'!O1441,1E+99),IF('07A_Конструктор'!$D$16="Так",'06A_Варіанти'!P1441,1E+99),IF('07A_Конструктор'!$D$17="Так",'06A_Варіанти'!Q1441,1E+99),IF('06A_Варіанти'!R1441="",1E+99,'06A_Варіанти'!R1441))</f>
        <v>101.8</v>
      </c>
      <c r="P1450" s="2" t="str">
        <f t="shared" si="159"/>
        <v>5 т</v>
      </c>
      <c r="Q1450" s="2">
        <f t="shared" si="160"/>
        <v>14</v>
      </c>
      <c r="R1450" s="2">
        <f>IF(OR(C1450="РЦК макси",C1450="РЦЧ SKU"),"SKU-потік",IFERROR(VLOOKUP(D1450,'02_РЦ'!$A$3:$I$7,5,FALSE),0))</f>
        <v>700</v>
      </c>
      <c r="S1450" s="2" t="str">
        <f>IF(OR(C1450="РЦК макси",C1450="РЦЧ SKU"),"Не рахується в ліміт",IFERROR(VLOOKUP(D1450,'02_РЦ'!$A$3:$I$7,9,FALSE),"Немає РЦ"))</f>
        <v>В межах</v>
      </c>
    </row>
    <row r="1451" spans="1:19">
      <c r="A1451" s="2" t="str">
        <f>'06A_Варіанти'!A1442</f>
        <v>BASE_904</v>
      </c>
      <c r="B1451" s="2" t="str">
        <f>'06A_Варіанти'!B1442</f>
        <v>TT_904</v>
      </c>
      <c r="C1451" s="2" t="str">
        <f>'06A_Варіанти'!D1442</f>
        <v>Основний</v>
      </c>
      <c r="D1451" s="2" t="str">
        <f>'06A_Варіанти'!C1442</f>
        <v>РЦЛ</v>
      </c>
      <c r="E1451" s="2" t="str">
        <f>'06A_Варіанти'!S1442</f>
        <v>DIRECT</v>
      </c>
      <c r="F1451" s="2" t="str">
        <f>IF(O1451='06A_Варіанти'!E1442,'06A_Варіанти'!E$1,IF(O1451='06A_Варіанти'!F1442,'06A_Варіанти'!F$1,IF(O1451='06A_Варіанти'!G1442,'06A_Варіанти'!G$1,IF(O1451='06A_Варіанти'!H1442,'06A_Варіанти'!H$1,IF(O1451='06A_Варіанти'!I1442,'06A_Варіанти'!I$1,IF(O1451='06A_Варіанти'!J1442,'06A_Варіанти'!J$1,IF(O1451='06A_Варіанти'!K1442,'06A_Варіанти'!K$1,IF(O1451='06A_Варіанти'!L1442,'06A_Варіанти'!L$1,IF(O1451='06A_Варіанти'!M1442,'06A_Варіанти'!M$1,IF(O1451='06A_Варіанти'!N1442,'06A_Варіанти'!N$1,IF(O1451='06A_Варіанти'!O1442,'06A_Варіанти'!O$1,IF(O1451='06A_Варіанти'!P1442,'06A_Варіанти'!P$1,IF(O1451='06A_Варіанти'!Q1442,'06A_Варіанти'!Q$1,IF(O1451='06A_Варіанти'!R1442,'06A_Варіанти'!R$1,"НЕМАЄ МАРШРУТУ"))))))))))))))</f>
        <v>DIRECT</v>
      </c>
      <c r="G1451" s="2" t="str">
        <f t="shared" si="154"/>
        <v>БЕЗ ЗМІН</v>
      </c>
      <c r="H1451" s="2">
        <f>IF(G1451="НЕМАЄ МАРШРУТУ",0,O1451-'06A_Варіанти'!T1442)</f>
        <v>0</v>
      </c>
      <c r="I1451" s="2">
        <f>IFERROR(INDEX('04_Потоки'!$E:$E,MATCH(A1451,'04_Потоки'!$A:$A,0)),0)</f>
        <v>1.990879478827362</v>
      </c>
      <c r="J1451" s="2">
        <f t="shared" si="155"/>
        <v>1</v>
      </c>
      <c r="K1451" s="2">
        <f>IF(C1451="РЦК макси",0,2*'06A_Варіанти'!T1442*J1451)</f>
        <v>305.39999999999998</v>
      </c>
      <c r="L1451" s="2">
        <f t="shared" si="156"/>
        <v>305.39999999999998</v>
      </c>
      <c r="M1451" s="2">
        <f t="shared" si="157"/>
        <v>0</v>
      </c>
      <c r="N1451" s="9">
        <f t="shared" si="158"/>
        <v>0</v>
      </c>
      <c r="O1451" s="2">
        <f>MIN(IF('07A_Конструктор'!$D$5="Так",'06A_Варіанти'!E1442,1E+99),IF('07A_Конструктор'!$D$6="Так",'06A_Варіанти'!F1442,1E+99),IF('07A_Конструктор'!$D$7="Так",'06A_Варіанти'!G1442,1E+99),IF('07A_Конструктор'!$D$8="Так",'06A_Варіанти'!H1442,1E+99),IF('07A_Конструктор'!$D$9="Так",'06A_Варіанти'!I1442,1E+99),IF('07A_Конструктор'!$D$10="Так",'06A_Варіанти'!J1442,1E+99),IF('07A_Конструктор'!$D$11="Так",'06A_Варіанти'!K1442,1E+99),IF('07A_Конструктор'!$D$12="Так",'06A_Варіанти'!L1442,1E+99),IF('07A_Конструктор'!$D$13="Так",'06A_Варіанти'!M1442,1E+99),IF('07A_Конструктор'!$D$14="Так",'06A_Варіанти'!N1442,1E+99),IF('07A_Конструктор'!$D$15="Так",'06A_Варіанти'!O1442,1E+99),IF('07A_Конструктор'!$D$16="Так",'06A_Варіанти'!P1442,1E+99),IF('07A_Конструктор'!$D$17="Так",'06A_Варіанти'!Q1442,1E+99),IF('06A_Варіанти'!R1442="",1E+99,'06A_Варіанти'!R1442))</f>
        <v>152.69999999999999</v>
      </c>
      <c r="P1451" s="2" t="str">
        <f t="shared" si="159"/>
        <v>5 т</v>
      </c>
      <c r="Q1451" s="2">
        <f t="shared" si="160"/>
        <v>14</v>
      </c>
      <c r="R1451" s="2">
        <f>IF(OR(C1451="РЦК макси",C1451="РЦЧ SKU"),"SKU-потік",IFERROR(VLOOKUP(D1451,'02_РЦ'!$A$3:$I$7,5,FALSE),0))</f>
        <v>700</v>
      </c>
      <c r="S1451" s="2" t="str">
        <f>IF(OR(C1451="РЦК макси",C1451="РЦЧ SKU"),"Не рахується в ліміт",IFERROR(VLOOKUP(D1451,'02_РЦ'!$A$3:$I$7,9,FALSE),"Немає РЦ"))</f>
        <v>В межах</v>
      </c>
    </row>
    <row r="1452" spans="1:19">
      <c r="A1452" s="2" t="str">
        <f>'06A_Варіанти'!A1443</f>
        <v>BASE_755</v>
      </c>
      <c r="B1452" s="2" t="str">
        <f>'06A_Варіанти'!B1443</f>
        <v>TT_755</v>
      </c>
      <c r="C1452" s="2" t="str">
        <f>'06A_Варіанти'!D1443</f>
        <v>Основний</v>
      </c>
      <c r="D1452" s="2" t="str">
        <f>'06A_Варіанти'!C1443</f>
        <v>РЦЛ</v>
      </c>
      <c r="E1452" s="2" t="str">
        <f>'06A_Варіанти'!S1443</f>
        <v>DIRECT</v>
      </c>
      <c r="F1452" s="2" t="str">
        <f>IF(O1452='06A_Варіанти'!E1443,'06A_Варіанти'!E$1,IF(O1452='06A_Варіанти'!F1443,'06A_Варіанти'!F$1,IF(O1452='06A_Варіанти'!G1443,'06A_Варіанти'!G$1,IF(O1452='06A_Варіанти'!H1443,'06A_Варіанти'!H$1,IF(O1452='06A_Варіанти'!I1443,'06A_Варіанти'!I$1,IF(O1452='06A_Варіанти'!J1443,'06A_Варіанти'!J$1,IF(O1452='06A_Варіанти'!K1443,'06A_Варіанти'!K$1,IF(O1452='06A_Варіанти'!L1443,'06A_Варіанти'!L$1,IF(O1452='06A_Варіанти'!M1443,'06A_Варіанти'!M$1,IF(O1452='06A_Варіанти'!N1443,'06A_Варіанти'!N$1,IF(O1452='06A_Варіанти'!O1443,'06A_Варіанти'!O$1,IF(O1452='06A_Варіанти'!P1443,'06A_Варіанти'!P$1,IF(O1452='06A_Варіанти'!Q1443,'06A_Варіанти'!Q$1,IF(O1452='06A_Варіанти'!R1443,'06A_Варіанти'!R$1,"НЕМАЄ МАРШРУТУ"))))))))))))))</f>
        <v>DIRECT</v>
      </c>
      <c r="G1452" s="2" t="str">
        <f t="shared" si="154"/>
        <v>БЕЗ ЗМІН</v>
      </c>
      <c r="H1452" s="2">
        <f>IF(G1452="НЕМАЄ МАРШРУТУ",0,O1452-'06A_Варіанти'!T1443)</f>
        <v>0</v>
      </c>
      <c r="I1452" s="2">
        <f>IFERROR(INDEX('04_Потоки'!$E:$E,MATCH(A1452,'04_Потоки'!$A:$A,0)),0)</f>
        <v>1.990879478827362</v>
      </c>
      <c r="J1452" s="2">
        <f t="shared" si="155"/>
        <v>1</v>
      </c>
      <c r="K1452" s="2">
        <f>IF(C1452="РЦК макси",0,2*'06A_Варіанти'!T1443*J1452)</f>
        <v>452.4</v>
      </c>
      <c r="L1452" s="2">
        <f t="shared" si="156"/>
        <v>452.4</v>
      </c>
      <c r="M1452" s="2">
        <f t="shared" si="157"/>
        <v>0</v>
      </c>
      <c r="N1452" s="9">
        <f t="shared" si="158"/>
        <v>0</v>
      </c>
      <c r="O1452" s="2">
        <f>MIN(IF('07A_Конструктор'!$D$5="Так",'06A_Варіанти'!E1443,1E+99),IF('07A_Конструктор'!$D$6="Так",'06A_Варіанти'!F1443,1E+99),IF('07A_Конструктор'!$D$7="Так",'06A_Варіанти'!G1443,1E+99),IF('07A_Конструктор'!$D$8="Так",'06A_Варіанти'!H1443,1E+99),IF('07A_Конструктор'!$D$9="Так",'06A_Варіанти'!I1443,1E+99),IF('07A_Конструктор'!$D$10="Так",'06A_Варіанти'!J1443,1E+99),IF('07A_Конструктор'!$D$11="Так",'06A_Варіанти'!K1443,1E+99),IF('07A_Конструктор'!$D$12="Так",'06A_Варіанти'!L1443,1E+99),IF('07A_Конструктор'!$D$13="Так",'06A_Варіанти'!M1443,1E+99),IF('07A_Конструктор'!$D$14="Так",'06A_Варіанти'!N1443,1E+99),IF('07A_Конструктор'!$D$15="Так",'06A_Варіанти'!O1443,1E+99),IF('07A_Конструктор'!$D$16="Так",'06A_Варіанти'!P1443,1E+99),IF('07A_Конструктор'!$D$17="Так",'06A_Варіанти'!Q1443,1E+99),IF('06A_Варіанти'!R1443="",1E+99,'06A_Варіанти'!R1443))</f>
        <v>226.2</v>
      </c>
      <c r="P1452" s="2" t="str">
        <f t="shared" si="159"/>
        <v>5 т</v>
      </c>
      <c r="Q1452" s="2">
        <f t="shared" si="160"/>
        <v>14</v>
      </c>
      <c r="R1452" s="2">
        <f>IF(OR(C1452="РЦК макси",C1452="РЦЧ SKU"),"SKU-потік",IFERROR(VLOOKUP(D1452,'02_РЦ'!$A$3:$I$7,5,FALSE),0))</f>
        <v>700</v>
      </c>
      <c r="S1452" s="2" t="str">
        <f>IF(OR(C1452="РЦК макси",C1452="РЦЧ SKU"),"Не рахується в ліміт",IFERROR(VLOOKUP(D1452,'02_РЦ'!$A$3:$I$7,9,FALSE),"Немає РЦ"))</f>
        <v>В межах</v>
      </c>
    </row>
    <row r="1453" spans="1:19">
      <c r="A1453" s="2" t="str">
        <f>'06A_Варіанти'!A1444</f>
        <v>BASE_896</v>
      </c>
      <c r="B1453" s="2" t="str">
        <f>'06A_Варіанти'!B1444</f>
        <v>TT_896</v>
      </c>
      <c r="C1453" s="2" t="str">
        <f>'06A_Варіанти'!D1444</f>
        <v>Основний</v>
      </c>
      <c r="D1453" s="2" t="str">
        <f>'06A_Варіанти'!C1444</f>
        <v>РЦЛ</v>
      </c>
      <c r="E1453" s="2" t="str">
        <f>'06A_Варіанти'!S1444</f>
        <v>DIRECT</v>
      </c>
      <c r="F1453" s="2" t="str">
        <f>IF(O1453='06A_Варіанти'!E1444,'06A_Варіанти'!E$1,IF(O1453='06A_Варіанти'!F1444,'06A_Варіанти'!F$1,IF(O1453='06A_Варіанти'!G1444,'06A_Варіанти'!G$1,IF(O1453='06A_Варіанти'!H1444,'06A_Варіанти'!H$1,IF(O1453='06A_Варіанти'!I1444,'06A_Варіанти'!I$1,IF(O1453='06A_Варіанти'!J1444,'06A_Варіанти'!J$1,IF(O1453='06A_Варіанти'!K1444,'06A_Варіанти'!K$1,IF(O1453='06A_Варіанти'!L1444,'06A_Варіанти'!L$1,IF(O1453='06A_Варіанти'!M1444,'06A_Варіанти'!M$1,IF(O1453='06A_Варіанти'!N1444,'06A_Варіанти'!N$1,IF(O1453='06A_Варіанти'!O1444,'06A_Варіанти'!O$1,IF(O1453='06A_Варіанти'!P1444,'06A_Варіанти'!P$1,IF(O1453='06A_Варіанти'!Q1444,'06A_Варіанти'!Q$1,IF(O1453='06A_Варіанти'!R1444,'06A_Варіанти'!R$1,"НЕМАЄ МАРШРУТУ"))))))))))))))</f>
        <v>DIRECT</v>
      </c>
      <c r="G1453" s="2" t="str">
        <f t="shared" si="154"/>
        <v>БЕЗ ЗМІН</v>
      </c>
      <c r="H1453" s="2">
        <f>IF(G1453="НЕМАЄ МАРШРУТУ",0,O1453-'06A_Варіанти'!T1444)</f>
        <v>0</v>
      </c>
      <c r="I1453" s="2">
        <f>IFERROR(INDEX('04_Потоки'!$E:$E,MATCH(A1453,'04_Потоки'!$A:$A,0)),0)</f>
        <v>1.990879478827362</v>
      </c>
      <c r="J1453" s="2">
        <f t="shared" si="155"/>
        <v>1</v>
      </c>
      <c r="K1453" s="2">
        <f>IF(C1453="РЦК макси",0,2*'06A_Варіанти'!T1444*J1453)</f>
        <v>228.8</v>
      </c>
      <c r="L1453" s="2">
        <f t="shared" si="156"/>
        <v>228.8</v>
      </c>
      <c r="M1453" s="2">
        <f t="shared" si="157"/>
        <v>0</v>
      </c>
      <c r="N1453" s="9">
        <f t="shared" si="158"/>
        <v>0</v>
      </c>
      <c r="O1453" s="2">
        <f>MIN(IF('07A_Конструктор'!$D$5="Так",'06A_Варіанти'!E1444,1E+99),IF('07A_Конструктор'!$D$6="Так",'06A_Варіанти'!F1444,1E+99),IF('07A_Конструктор'!$D$7="Так",'06A_Варіанти'!G1444,1E+99),IF('07A_Конструктор'!$D$8="Так",'06A_Варіанти'!H1444,1E+99),IF('07A_Конструктор'!$D$9="Так",'06A_Варіанти'!I1444,1E+99),IF('07A_Конструктор'!$D$10="Так",'06A_Варіанти'!J1444,1E+99),IF('07A_Конструктор'!$D$11="Так",'06A_Варіанти'!K1444,1E+99),IF('07A_Конструктор'!$D$12="Так",'06A_Варіанти'!L1444,1E+99),IF('07A_Конструктор'!$D$13="Так",'06A_Варіанти'!M1444,1E+99),IF('07A_Конструктор'!$D$14="Так",'06A_Варіанти'!N1444,1E+99),IF('07A_Конструктор'!$D$15="Так",'06A_Варіанти'!O1444,1E+99),IF('07A_Конструктор'!$D$16="Так",'06A_Варіанти'!P1444,1E+99),IF('07A_Конструктор'!$D$17="Так",'06A_Варіанти'!Q1444,1E+99),IF('06A_Варіанти'!R1444="",1E+99,'06A_Варіанти'!R1444))</f>
        <v>114.4</v>
      </c>
      <c r="P1453" s="2" t="str">
        <f t="shared" si="159"/>
        <v>5 т</v>
      </c>
      <c r="Q1453" s="2">
        <f t="shared" si="160"/>
        <v>14</v>
      </c>
      <c r="R1453" s="2">
        <f>IF(OR(C1453="РЦК макси",C1453="РЦЧ SKU"),"SKU-потік",IFERROR(VLOOKUP(D1453,'02_РЦ'!$A$3:$I$7,5,FALSE),0))</f>
        <v>700</v>
      </c>
      <c r="S1453" s="2" t="str">
        <f>IF(OR(C1453="РЦК макси",C1453="РЦЧ SKU"),"Не рахується в ліміт",IFERROR(VLOOKUP(D1453,'02_РЦ'!$A$3:$I$7,9,FALSE),"Немає РЦ"))</f>
        <v>В межах</v>
      </c>
    </row>
    <row r="1454" spans="1:19">
      <c r="A1454" s="2" t="str">
        <f>'06A_Варіанти'!A1445</f>
        <v>BASE_912</v>
      </c>
      <c r="B1454" s="2" t="str">
        <f>'06A_Варіанти'!B1445</f>
        <v>TT_912</v>
      </c>
      <c r="C1454" s="2" t="str">
        <f>'06A_Варіанти'!D1445</f>
        <v>Основний</v>
      </c>
      <c r="D1454" s="2" t="str">
        <f>'06A_Варіанти'!C1445</f>
        <v>РЦЛ</v>
      </c>
      <c r="E1454" s="2" t="str">
        <f>'06A_Варіанти'!S1445</f>
        <v>DIRECT</v>
      </c>
      <c r="F1454" s="2" t="str">
        <f>IF(O1454='06A_Варіанти'!E1445,'06A_Варіанти'!E$1,IF(O1454='06A_Варіанти'!F1445,'06A_Варіанти'!F$1,IF(O1454='06A_Варіанти'!G1445,'06A_Варіанти'!G$1,IF(O1454='06A_Варіанти'!H1445,'06A_Варіанти'!H$1,IF(O1454='06A_Варіанти'!I1445,'06A_Варіанти'!I$1,IF(O1454='06A_Варіанти'!J1445,'06A_Варіанти'!J$1,IF(O1454='06A_Варіанти'!K1445,'06A_Варіанти'!K$1,IF(O1454='06A_Варіанти'!L1445,'06A_Варіанти'!L$1,IF(O1454='06A_Варіанти'!M1445,'06A_Варіанти'!M$1,IF(O1454='06A_Варіанти'!N1445,'06A_Варіанти'!N$1,IF(O1454='06A_Варіанти'!O1445,'06A_Варіанти'!O$1,IF(O1454='06A_Варіанти'!P1445,'06A_Варіанти'!P$1,IF(O1454='06A_Варіанти'!Q1445,'06A_Варіанти'!Q$1,IF(O1454='06A_Варіанти'!R1445,'06A_Варіанти'!R$1,"НЕМАЄ МАРШРУТУ"))))))))))))))</f>
        <v>DIRECT</v>
      </c>
      <c r="G1454" s="2" t="str">
        <f t="shared" si="154"/>
        <v>БЕЗ ЗМІН</v>
      </c>
      <c r="H1454" s="2">
        <f>IF(G1454="НЕМАЄ МАРШРУТУ",0,O1454-'06A_Варіанти'!T1445)</f>
        <v>0</v>
      </c>
      <c r="I1454" s="2">
        <f>IFERROR(INDEX('04_Потоки'!$E:$E,MATCH(A1454,'04_Потоки'!$A:$A,0)),0)</f>
        <v>1.990879478827362</v>
      </c>
      <c r="J1454" s="2">
        <f t="shared" si="155"/>
        <v>1</v>
      </c>
      <c r="K1454" s="2">
        <f>IF(C1454="РЦК макси",0,2*'06A_Варіанти'!T1445*J1454)</f>
        <v>456</v>
      </c>
      <c r="L1454" s="2">
        <f t="shared" si="156"/>
        <v>456</v>
      </c>
      <c r="M1454" s="2">
        <f t="shared" si="157"/>
        <v>0</v>
      </c>
      <c r="N1454" s="9">
        <f t="shared" si="158"/>
        <v>0</v>
      </c>
      <c r="O1454" s="2">
        <f>MIN(IF('07A_Конструктор'!$D$5="Так",'06A_Варіанти'!E1445,1E+99),IF('07A_Конструктор'!$D$6="Так",'06A_Варіанти'!F1445,1E+99),IF('07A_Конструктор'!$D$7="Так",'06A_Варіанти'!G1445,1E+99),IF('07A_Конструктор'!$D$8="Так",'06A_Варіанти'!H1445,1E+99),IF('07A_Конструктор'!$D$9="Так",'06A_Варіанти'!I1445,1E+99),IF('07A_Конструктор'!$D$10="Так",'06A_Варіанти'!J1445,1E+99),IF('07A_Конструктор'!$D$11="Так",'06A_Варіанти'!K1445,1E+99),IF('07A_Конструктор'!$D$12="Так",'06A_Варіанти'!L1445,1E+99),IF('07A_Конструктор'!$D$13="Так",'06A_Варіанти'!M1445,1E+99),IF('07A_Конструктор'!$D$14="Так",'06A_Варіанти'!N1445,1E+99),IF('07A_Конструктор'!$D$15="Так",'06A_Варіанти'!O1445,1E+99),IF('07A_Конструктор'!$D$16="Так",'06A_Варіанти'!P1445,1E+99),IF('07A_Конструктор'!$D$17="Так",'06A_Варіанти'!Q1445,1E+99),IF('06A_Варіанти'!R1445="",1E+99,'06A_Варіанти'!R1445))</f>
        <v>228</v>
      </c>
      <c r="P1454" s="2" t="str">
        <f t="shared" si="159"/>
        <v>5 т</v>
      </c>
      <c r="Q1454" s="2">
        <f t="shared" si="160"/>
        <v>14</v>
      </c>
      <c r="R1454" s="2">
        <f>IF(OR(C1454="РЦК макси",C1454="РЦЧ SKU"),"SKU-потік",IFERROR(VLOOKUP(D1454,'02_РЦ'!$A$3:$I$7,5,FALSE),0))</f>
        <v>700</v>
      </c>
      <c r="S1454" s="2" t="str">
        <f>IF(OR(C1454="РЦК макси",C1454="РЦЧ SKU"),"Не рахується в ліміт",IFERROR(VLOOKUP(D1454,'02_РЦ'!$A$3:$I$7,9,FALSE),"Немає РЦ"))</f>
        <v>В межах</v>
      </c>
    </row>
    <row r="1455" spans="1:19">
      <c r="A1455" s="2" t="str">
        <f>'06A_Варіанти'!A1446</f>
        <v>BASE_919</v>
      </c>
      <c r="B1455" s="2" t="str">
        <f>'06A_Варіанти'!B1446</f>
        <v>TT_919</v>
      </c>
      <c r="C1455" s="2" t="str">
        <f>'06A_Варіанти'!D1446</f>
        <v>Основний</v>
      </c>
      <c r="D1455" s="2" t="str">
        <f>'06A_Варіанти'!C1446</f>
        <v>РЦЛ</v>
      </c>
      <c r="E1455" s="2" t="str">
        <f>'06A_Варіанти'!S1446</f>
        <v>DIRECT</v>
      </c>
      <c r="F1455" s="2" t="str">
        <f>IF(O1455='06A_Варіанти'!E1446,'06A_Варіанти'!E$1,IF(O1455='06A_Варіанти'!F1446,'06A_Варіанти'!F$1,IF(O1455='06A_Варіанти'!G1446,'06A_Варіанти'!G$1,IF(O1455='06A_Варіанти'!H1446,'06A_Варіанти'!H$1,IF(O1455='06A_Варіанти'!I1446,'06A_Варіанти'!I$1,IF(O1455='06A_Варіанти'!J1446,'06A_Варіанти'!J$1,IF(O1455='06A_Варіанти'!K1446,'06A_Варіанти'!K$1,IF(O1455='06A_Варіанти'!L1446,'06A_Варіанти'!L$1,IF(O1455='06A_Варіанти'!M1446,'06A_Варіанти'!M$1,IF(O1455='06A_Варіанти'!N1446,'06A_Варіанти'!N$1,IF(O1455='06A_Варіанти'!O1446,'06A_Варіанти'!O$1,IF(O1455='06A_Варіанти'!P1446,'06A_Варіанти'!P$1,IF(O1455='06A_Варіанти'!Q1446,'06A_Варіанти'!Q$1,IF(O1455='06A_Варіанти'!R1446,'06A_Варіанти'!R$1,"НЕМАЄ МАРШРУТУ"))))))))))))))</f>
        <v>DIRECT</v>
      </c>
      <c r="G1455" s="2" t="str">
        <f t="shared" si="154"/>
        <v>БЕЗ ЗМІН</v>
      </c>
      <c r="H1455" s="2">
        <f>IF(G1455="НЕМАЄ МАРШРУТУ",0,O1455-'06A_Варіанти'!T1446)</f>
        <v>0</v>
      </c>
      <c r="I1455" s="2">
        <f>IFERROR(INDEX('04_Потоки'!$E:$E,MATCH(A1455,'04_Потоки'!$A:$A,0)),0)</f>
        <v>1.990879478827362</v>
      </c>
      <c r="J1455" s="2">
        <f t="shared" si="155"/>
        <v>1</v>
      </c>
      <c r="K1455" s="2">
        <f>IF(C1455="РЦК макси",0,2*'06A_Варіанти'!T1446*J1455)</f>
        <v>507.2</v>
      </c>
      <c r="L1455" s="2">
        <f t="shared" si="156"/>
        <v>507.2</v>
      </c>
      <c r="M1455" s="2">
        <f t="shared" si="157"/>
        <v>0</v>
      </c>
      <c r="N1455" s="9">
        <f t="shared" si="158"/>
        <v>0</v>
      </c>
      <c r="O1455" s="2">
        <f>MIN(IF('07A_Конструктор'!$D$5="Так",'06A_Варіанти'!E1446,1E+99),IF('07A_Конструктор'!$D$6="Так",'06A_Варіанти'!F1446,1E+99),IF('07A_Конструктор'!$D$7="Так",'06A_Варіанти'!G1446,1E+99),IF('07A_Конструктор'!$D$8="Так",'06A_Варіанти'!H1446,1E+99),IF('07A_Конструктор'!$D$9="Так",'06A_Варіанти'!I1446,1E+99),IF('07A_Конструктор'!$D$10="Так",'06A_Варіанти'!J1446,1E+99),IF('07A_Конструктор'!$D$11="Так",'06A_Варіанти'!K1446,1E+99),IF('07A_Конструктор'!$D$12="Так",'06A_Варіанти'!L1446,1E+99),IF('07A_Конструктор'!$D$13="Так",'06A_Варіанти'!M1446,1E+99),IF('07A_Конструктор'!$D$14="Так",'06A_Варіанти'!N1446,1E+99),IF('07A_Конструктор'!$D$15="Так",'06A_Варіанти'!O1446,1E+99),IF('07A_Конструктор'!$D$16="Так",'06A_Варіанти'!P1446,1E+99),IF('07A_Конструктор'!$D$17="Так",'06A_Варіанти'!Q1446,1E+99),IF('06A_Варіанти'!R1446="",1E+99,'06A_Варіанти'!R1446))</f>
        <v>253.6</v>
      </c>
      <c r="P1455" s="2" t="str">
        <f t="shared" si="159"/>
        <v>5 т</v>
      </c>
      <c r="Q1455" s="2">
        <f t="shared" si="160"/>
        <v>14</v>
      </c>
      <c r="R1455" s="2">
        <f>IF(OR(C1455="РЦК макси",C1455="РЦЧ SKU"),"SKU-потік",IFERROR(VLOOKUP(D1455,'02_РЦ'!$A$3:$I$7,5,FALSE),0))</f>
        <v>700</v>
      </c>
      <c r="S1455" s="2" t="str">
        <f>IF(OR(C1455="РЦК макси",C1455="РЦЧ SKU"),"Не рахується в ліміт",IFERROR(VLOOKUP(D1455,'02_РЦ'!$A$3:$I$7,9,FALSE),"Немає РЦ"))</f>
        <v>В межах</v>
      </c>
    </row>
    <row r="1456" spans="1:19">
      <c r="A1456" s="2" t="str">
        <f>'06A_Варіанти'!A1447</f>
        <v>BASE_924</v>
      </c>
      <c r="B1456" s="2" t="str">
        <f>'06A_Варіанти'!B1447</f>
        <v>TT_924</v>
      </c>
      <c r="C1456" s="2" t="str">
        <f>'06A_Варіанти'!D1447</f>
        <v>Основний</v>
      </c>
      <c r="D1456" s="2" t="str">
        <f>'06A_Варіанти'!C1447</f>
        <v>РЦЛ</v>
      </c>
      <c r="E1456" s="2" t="str">
        <f>'06A_Варіанти'!S1447</f>
        <v>DIRECT</v>
      </c>
      <c r="F1456" s="2" t="str">
        <f>IF(O1456='06A_Варіанти'!E1447,'06A_Варіанти'!E$1,IF(O1456='06A_Варіанти'!F1447,'06A_Варіанти'!F$1,IF(O1456='06A_Варіанти'!G1447,'06A_Варіанти'!G$1,IF(O1456='06A_Варіанти'!H1447,'06A_Варіанти'!H$1,IF(O1456='06A_Варіанти'!I1447,'06A_Варіанти'!I$1,IF(O1456='06A_Варіанти'!J1447,'06A_Варіанти'!J$1,IF(O1456='06A_Варіанти'!K1447,'06A_Варіанти'!K$1,IF(O1456='06A_Варіанти'!L1447,'06A_Варіанти'!L$1,IF(O1456='06A_Варіанти'!M1447,'06A_Варіанти'!M$1,IF(O1456='06A_Варіанти'!N1447,'06A_Варіанти'!N$1,IF(O1456='06A_Варіанти'!O1447,'06A_Варіанти'!O$1,IF(O1456='06A_Варіанти'!P1447,'06A_Варіанти'!P$1,IF(O1456='06A_Варіанти'!Q1447,'06A_Варіанти'!Q$1,IF(O1456='06A_Варіанти'!R1447,'06A_Варіанти'!R$1,"НЕМАЄ МАРШРУТУ"))))))))))))))</f>
        <v>DIRECT</v>
      </c>
      <c r="G1456" s="2" t="str">
        <f t="shared" si="154"/>
        <v>БЕЗ ЗМІН</v>
      </c>
      <c r="H1456" s="2">
        <f>IF(G1456="НЕМАЄ МАРШРУТУ",0,O1456-'06A_Варіанти'!T1447)</f>
        <v>0</v>
      </c>
      <c r="I1456" s="2">
        <f>IFERROR(INDEX('04_Потоки'!$E:$E,MATCH(A1456,'04_Потоки'!$A:$A,0)),0)</f>
        <v>1.990879478827362</v>
      </c>
      <c r="J1456" s="2">
        <f t="shared" si="155"/>
        <v>1</v>
      </c>
      <c r="K1456" s="2">
        <f>IF(C1456="РЦК макси",0,2*'06A_Варіанти'!T1447*J1456)</f>
        <v>8.4</v>
      </c>
      <c r="L1456" s="2">
        <f t="shared" si="156"/>
        <v>8.4</v>
      </c>
      <c r="M1456" s="2">
        <f t="shared" si="157"/>
        <v>0</v>
      </c>
      <c r="N1456" s="9">
        <f t="shared" si="158"/>
        <v>0</v>
      </c>
      <c r="O1456" s="2">
        <f>MIN(IF('07A_Конструктор'!$D$5="Так",'06A_Варіанти'!E1447,1E+99),IF('07A_Конструктор'!$D$6="Так",'06A_Варіанти'!F1447,1E+99),IF('07A_Конструктор'!$D$7="Так",'06A_Варіанти'!G1447,1E+99),IF('07A_Конструктор'!$D$8="Так",'06A_Варіанти'!H1447,1E+99),IF('07A_Конструктор'!$D$9="Так",'06A_Варіанти'!I1447,1E+99),IF('07A_Конструктор'!$D$10="Так",'06A_Варіанти'!J1447,1E+99),IF('07A_Конструктор'!$D$11="Так",'06A_Варіанти'!K1447,1E+99),IF('07A_Конструктор'!$D$12="Так",'06A_Варіанти'!L1447,1E+99),IF('07A_Конструктор'!$D$13="Так",'06A_Варіанти'!M1447,1E+99),IF('07A_Конструктор'!$D$14="Так",'06A_Варіанти'!N1447,1E+99),IF('07A_Конструктор'!$D$15="Так",'06A_Варіанти'!O1447,1E+99),IF('07A_Конструктор'!$D$16="Так",'06A_Варіанти'!P1447,1E+99),IF('07A_Конструктор'!$D$17="Так",'06A_Варіанти'!Q1447,1E+99),IF('06A_Варіанти'!R1447="",1E+99,'06A_Варіанти'!R1447))</f>
        <v>4.2</v>
      </c>
      <c r="P1456" s="2" t="str">
        <f t="shared" si="159"/>
        <v>5 т</v>
      </c>
      <c r="Q1456" s="2">
        <f t="shared" si="160"/>
        <v>14</v>
      </c>
      <c r="R1456" s="2">
        <f>IF(OR(C1456="РЦК макси",C1456="РЦЧ SKU"),"SKU-потік",IFERROR(VLOOKUP(D1456,'02_РЦ'!$A$3:$I$7,5,FALSE),0))</f>
        <v>700</v>
      </c>
      <c r="S1456" s="2" t="str">
        <f>IF(OR(C1456="РЦК макси",C1456="РЦЧ SKU"),"Не рахується в ліміт",IFERROR(VLOOKUP(D1456,'02_РЦ'!$A$3:$I$7,9,FALSE),"Немає РЦ"))</f>
        <v>В межах</v>
      </c>
    </row>
    <row r="1457" spans="1:19">
      <c r="A1457" s="2" t="str">
        <f>'06A_Варіанти'!A1448</f>
        <v>BASE_929</v>
      </c>
      <c r="B1457" s="2" t="str">
        <f>'06A_Варіанти'!B1448</f>
        <v>TT_929</v>
      </c>
      <c r="C1457" s="2" t="str">
        <f>'06A_Варіанти'!D1448</f>
        <v>Основний</v>
      </c>
      <c r="D1457" s="2" t="str">
        <f>'06A_Варіанти'!C1448</f>
        <v>РЦЛ</v>
      </c>
      <c r="E1457" s="2" t="str">
        <f>'06A_Варіанти'!S1448</f>
        <v>DIRECT</v>
      </c>
      <c r="F1457" s="2" t="str">
        <f>IF(O1457='06A_Варіанти'!E1448,'06A_Варіанти'!E$1,IF(O1457='06A_Варіанти'!F1448,'06A_Варіанти'!F$1,IF(O1457='06A_Варіанти'!G1448,'06A_Варіанти'!G$1,IF(O1457='06A_Варіанти'!H1448,'06A_Варіанти'!H$1,IF(O1457='06A_Варіанти'!I1448,'06A_Варіанти'!I$1,IF(O1457='06A_Варіанти'!J1448,'06A_Варіанти'!J$1,IF(O1457='06A_Варіанти'!K1448,'06A_Варіанти'!K$1,IF(O1457='06A_Варіанти'!L1448,'06A_Варіанти'!L$1,IF(O1457='06A_Варіанти'!M1448,'06A_Варіанти'!M$1,IF(O1457='06A_Варіанти'!N1448,'06A_Варіанти'!N$1,IF(O1457='06A_Варіанти'!O1448,'06A_Варіанти'!O$1,IF(O1457='06A_Варіанти'!P1448,'06A_Варіанти'!P$1,IF(O1457='06A_Варіанти'!Q1448,'06A_Варіанти'!Q$1,IF(O1457='06A_Варіанти'!R1448,'06A_Варіанти'!R$1,"НЕМАЄ МАРШРУТУ"))))))))))))))</f>
        <v>DIRECT</v>
      </c>
      <c r="G1457" s="2" t="str">
        <f t="shared" si="154"/>
        <v>БЕЗ ЗМІН</v>
      </c>
      <c r="H1457" s="2">
        <f>IF(G1457="НЕМАЄ МАРШРУТУ",0,O1457-'06A_Варіанти'!T1448)</f>
        <v>0</v>
      </c>
      <c r="I1457" s="2">
        <f>IFERROR(INDEX('04_Потоки'!$E:$E,MATCH(A1457,'04_Потоки'!$A:$A,0)),0)</f>
        <v>1.990879478827362</v>
      </c>
      <c r="J1457" s="2">
        <f t="shared" si="155"/>
        <v>1</v>
      </c>
      <c r="K1457" s="2">
        <f>IF(C1457="РЦК макси",0,2*'06A_Варіанти'!T1448*J1457)</f>
        <v>26.4</v>
      </c>
      <c r="L1457" s="2">
        <f t="shared" si="156"/>
        <v>26.4</v>
      </c>
      <c r="M1457" s="2">
        <f t="shared" si="157"/>
        <v>0</v>
      </c>
      <c r="N1457" s="9">
        <f t="shared" si="158"/>
        <v>0</v>
      </c>
      <c r="O1457" s="2">
        <f>MIN(IF('07A_Конструктор'!$D$5="Так",'06A_Варіанти'!E1448,1E+99),IF('07A_Конструктор'!$D$6="Так",'06A_Варіанти'!F1448,1E+99),IF('07A_Конструктор'!$D$7="Так",'06A_Варіанти'!G1448,1E+99),IF('07A_Конструктор'!$D$8="Так",'06A_Варіанти'!H1448,1E+99),IF('07A_Конструктор'!$D$9="Так",'06A_Варіанти'!I1448,1E+99),IF('07A_Конструктор'!$D$10="Так",'06A_Варіанти'!J1448,1E+99),IF('07A_Конструктор'!$D$11="Так",'06A_Варіанти'!K1448,1E+99),IF('07A_Конструктор'!$D$12="Так",'06A_Варіанти'!L1448,1E+99),IF('07A_Конструктор'!$D$13="Так",'06A_Варіанти'!M1448,1E+99),IF('07A_Конструктор'!$D$14="Так",'06A_Варіанти'!N1448,1E+99),IF('07A_Конструктор'!$D$15="Так",'06A_Варіанти'!O1448,1E+99),IF('07A_Конструктор'!$D$16="Так",'06A_Варіанти'!P1448,1E+99),IF('07A_Конструктор'!$D$17="Так",'06A_Варіанти'!Q1448,1E+99),IF('06A_Варіанти'!R1448="",1E+99,'06A_Варіанти'!R1448))</f>
        <v>13.2</v>
      </c>
      <c r="P1457" s="2" t="str">
        <f t="shared" si="159"/>
        <v>5 т</v>
      </c>
      <c r="Q1457" s="2">
        <f t="shared" si="160"/>
        <v>14</v>
      </c>
      <c r="R1457" s="2">
        <f>IF(OR(C1457="РЦК макси",C1457="РЦЧ SKU"),"SKU-потік",IFERROR(VLOOKUP(D1457,'02_РЦ'!$A$3:$I$7,5,FALSE),0))</f>
        <v>700</v>
      </c>
      <c r="S1457" s="2" t="str">
        <f>IF(OR(C1457="РЦК макси",C1457="РЦЧ SKU"),"Не рахується в ліміт",IFERROR(VLOOKUP(D1457,'02_РЦ'!$A$3:$I$7,9,FALSE),"Немає РЦ"))</f>
        <v>В межах</v>
      </c>
    </row>
    <row r="1458" spans="1:19">
      <c r="A1458" s="2" t="str">
        <f>'06A_Варіанти'!A1449</f>
        <v>BASE_934</v>
      </c>
      <c r="B1458" s="2" t="str">
        <f>'06A_Варіанти'!B1449</f>
        <v>TT_934</v>
      </c>
      <c r="C1458" s="2" t="str">
        <f>'06A_Варіанти'!D1449</f>
        <v>Основний</v>
      </c>
      <c r="D1458" s="2" t="str">
        <f>'06A_Варіанти'!C1449</f>
        <v>РЦЛ</v>
      </c>
      <c r="E1458" s="2" t="str">
        <f>'06A_Варіанти'!S1449</f>
        <v>DIRECT</v>
      </c>
      <c r="F1458" s="2" t="str">
        <f>IF(O1458='06A_Варіанти'!E1449,'06A_Варіанти'!E$1,IF(O1458='06A_Варіанти'!F1449,'06A_Варіанти'!F$1,IF(O1458='06A_Варіанти'!G1449,'06A_Варіанти'!G$1,IF(O1458='06A_Варіанти'!H1449,'06A_Варіанти'!H$1,IF(O1458='06A_Варіанти'!I1449,'06A_Варіанти'!I$1,IF(O1458='06A_Варіанти'!J1449,'06A_Варіанти'!J$1,IF(O1458='06A_Варіанти'!K1449,'06A_Варіанти'!K$1,IF(O1458='06A_Варіанти'!L1449,'06A_Варіанти'!L$1,IF(O1458='06A_Варіанти'!M1449,'06A_Варіанти'!M$1,IF(O1458='06A_Варіанти'!N1449,'06A_Варіанти'!N$1,IF(O1458='06A_Варіанти'!O1449,'06A_Варіанти'!O$1,IF(O1458='06A_Варіанти'!P1449,'06A_Варіанти'!P$1,IF(O1458='06A_Варіанти'!Q1449,'06A_Варіанти'!Q$1,IF(O1458='06A_Варіанти'!R1449,'06A_Варіанти'!R$1,"НЕМАЄ МАРШРУТУ"))))))))))))))</f>
        <v>DIRECT</v>
      </c>
      <c r="G1458" s="2" t="str">
        <f t="shared" si="154"/>
        <v>БЕЗ ЗМІН</v>
      </c>
      <c r="H1458" s="2">
        <f>IF(G1458="НЕМАЄ МАРШРУТУ",0,O1458-'06A_Варіанти'!T1449)</f>
        <v>0</v>
      </c>
      <c r="I1458" s="2">
        <f>IFERROR(INDEX('04_Потоки'!$E:$E,MATCH(A1458,'04_Потоки'!$A:$A,0)),0)</f>
        <v>1.990879478827362</v>
      </c>
      <c r="J1458" s="2">
        <f t="shared" si="155"/>
        <v>1</v>
      </c>
      <c r="K1458" s="2">
        <f>IF(C1458="РЦК макси",0,2*'06A_Варіанти'!T1449*J1458)</f>
        <v>67</v>
      </c>
      <c r="L1458" s="2">
        <f t="shared" si="156"/>
        <v>67</v>
      </c>
      <c r="M1458" s="2">
        <f t="shared" si="157"/>
        <v>0</v>
      </c>
      <c r="N1458" s="9">
        <f t="shared" si="158"/>
        <v>0</v>
      </c>
      <c r="O1458" s="2">
        <f>MIN(IF('07A_Конструктор'!$D$5="Так",'06A_Варіанти'!E1449,1E+99),IF('07A_Конструктор'!$D$6="Так",'06A_Варіанти'!F1449,1E+99),IF('07A_Конструктор'!$D$7="Так",'06A_Варіанти'!G1449,1E+99),IF('07A_Конструктор'!$D$8="Так",'06A_Варіанти'!H1449,1E+99),IF('07A_Конструктор'!$D$9="Так",'06A_Варіанти'!I1449,1E+99),IF('07A_Конструктор'!$D$10="Так",'06A_Варіанти'!J1449,1E+99),IF('07A_Конструктор'!$D$11="Так",'06A_Варіанти'!K1449,1E+99),IF('07A_Конструктор'!$D$12="Так",'06A_Варіанти'!L1449,1E+99),IF('07A_Конструктор'!$D$13="Так",'06A_Варіанти'!M1449,1E+99),IF('07A_Конструктор'!$D$14="Так",'06A_Варіанти'!N1449,1E+99),IF('07A_Конструктор'!$D$15="Так",'06A_Варіанти'!O1449,1E+99),IF('07A_Конструктор'!$D$16="Так",'06A_Варіанти'!P1449,1E+99),IF('07A_Конструктор'!$D$17="Так",'06A_Варіанти'!Q1449,1E+99),IF('06A_Варіанти'!R1449="",1E+99,'06A_Варіанти'!R1449))</f>
        <v>33.5</v>
      </c>
      <c r="P1458" s="2" t="str">
        <f t="shared" si="159"/>
        <v>5 т</v>
      </c>
      <c r="Q1458" s="2">
        <f t="shared" si="160"/>
        <v>14</v>
      </c>
      <c r="R1458" s="2">
        <f>IF(OR(C1458="РЦК макси",C1458="РЦЧ SKU"),"SKU-потік",IFERROR(VLOOKUP(D1458,'02_РЦ'!$A$3:$I$7,5,FALSE),0))</f>
        <v>700</v>
      </c>
      <c r="S1458" s="2" t="str">
        <f>IF(OR(C1458="РЦК макси",C1458="РЦЧ SKU"),"Не рахується в ліміт",IFERROR(VLOOKUP(D1458,'02_РЦ'!$A$3:$I$7,9,FALSE),"Немає РЦ"))</f>
        <v>В межах</v>
      </c>
    </row>
    <row r="1459" spans="1:19">
      <c r="A1459" s="2" t="str">
        <f>'06A_Варіанти'!A1450</f>
        <v>BASE_27</v>
      </c>
      <c r="B1459" s="2" t="str">
        <f>'06A_Варіанти'!B1450</f>
        <v>TT_27</v>
      </c>
      <c r="C1459" s="2" t="str">
        <f>'06A_Варіанти'!D1450</f>
        <v>Основний</v>
      </c>
      <c r="D1459" s="2" t="str">
        <f>'06A_Варіанти'!C1450</f>
        <v>РЦЛ</v>
      </c>
      <c r="E1459" s="2" t="str">
        <f>'06A_Варіанти'!S1450</f>
        <v>DIRECT</v>
      </c>
      <c r="F1459" s="2" t="str">
        <f>IF(O1459='06A_Варіанти'!E1450,'06A_Варіанти'!E$1,IF(O1459='06A_Варіанти'!F1450,'06A_Варіанти'!F$1,IF(O1459='06A_Варіанти'!G1450,'06A_Варіанти'!G$1,IF(O1459='06A_Варіанти'!H1450,'06A_Варіанти'!H$1,IF(O1459='06A_Варіанти'!I1450,'06A_Варіанти'!I$1,IF(O1459='06A_Варіанти'!J1450,'06A_Варіанти'!J$1,IF(O1459='06A_Варіанти'!K1450,'06A_Варіанти'!K$1,IF(O1459='06A_Варіанти'!L1450,'06A_Варіанти'!L$1,IF(O1459='06A_Варіанти'!M1450,'06A_Варіанти'!M$1,IF(O1459='06A_Варіанти'!N1450,'06A_Варіанти'!N$1,IF(O1459='06A_Варіанти'!O1450,'06A_Варіанти'!O$1,IF(O1459='06A_Варіанти'!P1450,'06A_Варіанти'!P$1,IF(O1459='06A_Варіанти'!Q1450,'06A_Варіанти'!Q$1,IF(O1459='06A_Варіанти'!R1450,'06A_Варіанти'!R$1,"НЕМАЄ МАРШРУТУ"))))))))))))))</f>
        <v>DIRECT</v>
      </c>
      <c r="G1459" s="2" t="str">
        <f t="shared" si="154"/>
        <v>БЕЗ ЗМІН</v>
      </c>
      <c r="H1459" s="2">
        <f>IF(G1459="НЕМАЄ МАРШРУТУ",0,O1459-'06A_Варіанти'!T1450)</f>
        <v>0</v>
      </c>
      <c r="I1459" s="2">
        <f>IFERROR(INDEX('04_Потоки'!$E:$E,MATCH(A1459,'04_Потоки'!$A:$A,0)),0)</f>
        <v>1.990879478827362</v>
      </c>
      <c r="J1459" s="2">
        <f t="shared" si="155"/>
        <v>1</v>
      </c>
      <c r="K1459" s="2">
        <f>IF(C1459="РЦК макси",0,2*'06A_Варіанти'!T1450*J1459)</f>
        <v>447.8</v>
      </c>
      <c r="L1459" s="2">
        <f t="shared" si="156"/>
        <v>447.8</v>
      </c>
      <c r="M1459" s="2">
        <f t="shared" si="157"/>
        <v>0</v>
      </c>
      <c r="N1459" s="9">
        <f t="shared" si="158"/>
        <v>0</v>
      </c>
      <c r="O1459" s="2">
        <f>MIN(IF('07A_Конструктор'!$D$5="Так",'06A_Варіанти'!E1450,1E+99),IF('07A_Конструктор'!$D$6="Так",'06A_Варіанти'!F1450,1E+99),IF('07A_Конструктор'!$D$7="Так",'06A_Варіанти'!G1450,1E+99),IF('07A_Конструктор'!$D$8="Так",'06A_Варіанти'!H1450,1E+99),IF('07A_Конструктор'!$D$9="Так",'06A_Варіанти'!I1450,1E+99),IF('07A_Конструктор'!$D$10="Так",'06A_Варіанти'!J1450,1E+99),IF('07A_Конструктор'!$D$11="Так",'06A_Варіанти'!K1450,1E+99),IF('07A_Конструктор'!$D$12="Так",'06A_Варіанти'!L1450,1E+99),IF('07A_Конструктор'!$D$13="Так",'06A_Варіанти'!M1450,1E+99),IF('07A_Конструктор'!$D$14="Так",'06A_Варіанти'!N1450,1E+99),IF('07A_Конструктор'!$D$15="Так",'06A_Варіанти'!O1450,1E+99),IF('07A_Конструктор'!$D$16="Так",'06A_Варіанти'!P1450,1E+99),IF('07A_Конструктор'!$D$17="Так",'06A_Варіанти'!Q1450,1E+99),IF('06A_Варіанти'!R1450="",1E+99,'06A_Варіанти'!R1450))</f>
        <v>223.9</v>
      </c>
      <c r="P1459" s="2" t="str">
        <f t="shared" si="159"/>
        <v>5 т</v>
      </c>
      <c r="Q1459" s="2">
        <f t="shared" si="160"/>
        <v>14</v>
      </c>
      <c r="R1459" s="2">
        <f>IF(OR(C1459="РЦК макси",C1459="РЦЧ SKU"),"SKU-потік",IFERROR(VLOOKUP(D1459,'02_РЦ'!$A$3:$I$7,5,FALSE),0))</f>
        <v>700</v>
      </c>
      <c r="S1459" s="2" t="str">
        <f>IF(OR(C1459="РЦК макси",C1459="РЦЧ SKU"),"Не рахується в ліміт",IFERROR(VLOOKUP(D1459,'02_РЦ'!$A$3:$I$7,9,FALSE),"Немає РЦ"))</f>
        <v>В межах</v>
      </c>
    </row>
    <row r="1460" spans="1:19">
      <c r="A1460" s="2" t="str">
        <f>'06A_Варіанти'!A1451</f>
        <v>BASE_716</v>
      </c>
      <c r="B1460" s="2" t="str">
        <f>'06A_Варіанти'!B1451</f>
        <v>TT_716</v>
      </c>
      <c r="C1460" s="2" t="str">
        <f>'06A_Варіанти'!D1451</f>
        <v>Основний</v>
      </c>
      <c r="D1460" s="2" t="str">
        <f>'06A_Варіанти'!C1451</f>
        <v>РЦЛ</v>
      </c>
      <c r="E1460" s="2" t="str">
        <f>'06A_Варіанти'!S1451</f>
        <v>DIRECT</v>
      </c>
      <c r="F1460" s="2" t="str">
        <f>IF(O1460='06A_Варіанти'!E1451,'06A_Варіанти'!E$1,IF(O1460='06A_Варіанти'!F1451,'06A_Варіанти'!F$1,IF(O1460='06A_Варіанти'!G1451,'06A_Варіанти'!G$1,IF(O1460='06A_Варіанти'!H1451,'06A_Варіанти'!H$1,IF(O1460='06A_Варіанти'!I1451,'06A_Варіанти'!I$1,IF(O1460='06A_Варіанти'!J1451,'06A_Варіанти'!J$1,IF(O1460='06A_Варіанти'!K1451,'06A_Варіанти'!K$1,IF(O1460='06A_Варіанти'!L1451,'06A_Варіанти'!L$1,IF(O1460='06A_Варіанти'!M1451,'06A_Варіанти'!M$1,IF(O1460='06A_Варіанти'!N1451,'06A_Варіанти'!N$1,IF(O1460='06A_Варіанти'!O1451,'06A_Варіанти'!O$1,IF(O1460='06A_Варіанти'!P1451,'06A_Варіанти'!P$1,IF(O1460='06A_Варіанти'!Q1451,'06A_Варіанти'!Q$1,IF(O1460='06A_Варіанти'!R1451,'06A_Варіанти'!R$1,"НЕМАЄ МАРШРУТУ"))))))))))))))</f>
        <v>DIRECT</v>
      </c>
      <c r="G1460" s="2" t="str">
        <f t="shared" si="154"/>
        <v>БЕЗ ЗМІН</v>
      </c>
      <c r="H1460" s="2">
        <f>IF(G1460="НЕМАЄ МАРШРУТУ",0,O1460-'06A_Варіанти'!T1451)</f>
        <v>0</v>
      </c>
      <c r="I1460" s="2">
        <f>IFERROR(INDEX('04_Потоки'!$E:$E,MATCH(A1460,'04_Потоки'!$A:$A,0)),0)</f>
        <v>1.990879478827362</v>
      </c>
      <c r="J1460" s="2">
        <f t="shared" si="155"/>
        <v>1</v>
      </c>
      <c r="K1460" s="2">
        <f>IF(C1460="РЦК макси",0,2*'06A_Варіанти'!T1451*J1460)</f>
        <v>551.4</v>
      </c>
      <c r="L1460" s="2">
        <f t="shared" si="156"/>
        <v>551.4</v>
      </c>
      <c r="M1460" s="2">
        <f t="shared" si="157"/>
        <v>0</v>
      </c>
      <c r="N1460" s="9">
        <f t="shared" si="158"/>
        <v>0</v>
      </c>
      <c r="O1460" s="2">
        <f>MIN(IF('07A_Конструктор'!$D$5="Так",'06A_Варіанти'!E1451,1E+99),IF('07A_Конструктор'!$D$6="Так",'06A_Варіанти'!F1451,1E+99),IF('07A_Конструктор'!$D$7="Так",'06A_Варіанти'!G1451,1E+99),IF('07A_Конструктор'!$D$8="Так",'06A_Варіанти'!H1451,1E+99),IF('07A_Конструктор'!$D$9="Так",'06A_Варіанти'!I1451,1E+99),IF('07A_Конструктор'!$D$10="Так",'06A_Варіанти'!J1451,1E+99),IF('07A_Конструктор'!$D$11="Так",'06A_Варіанти'!K1451,1E+99),IF('07A_Конструктор'!$D$12="Так",'06A_Варіанти'!L1451,1E+99),IF('07A_Конструктор'!$D$13="Так",'06A_Варіанти'!M1451,1E+99),IF('07A_Конструктор'!$D$14="Так",'06A_Варіанти'!N1451,1E+99),IF('07A_Конструктор'!$D$15="Так",'06A_Варіанти'!O1451,1E+99),IF('07A_Конструктор'!$D$16="Так",'06A_Варіанти'!P1451,1E+99),IF('07A_Конструктор'!$D$17="Так",'06A_Варіанти'!Q1451,1E+99),IF('06A_Варіанти'!R1451="",1E+99,'06A_Варіанти'!R1451))</f>
        <v>275.7</v>
      </c>
      <c r="P1460" s="2" t="str">
        <f t="shared" si="159"/>
        <v>5 т</v>
      </c>
      <c r="Q1460" s="2">
        <f t="shared" si="160"/>
        <v>14</v>
      </c>
      <c r="R1460" s="2">
        <f>IF(OR(C1460="РЦК макси",C1460="РЦЧ SKU"),"SKU-потік",IFERROR(VLOOKUP(D1460,'02_РЦ'!$A$3:$I$7,5,FALSE),0))</f>
        <v>700</v>
      </c>
      <c r="S1460" s="2" t="str">
        <f>IF(OR(C1460="РЦК макси",C1460="РЦЧ SKU"),"Не рахується в ліміт",IFERROR(VLOOKUP(D1460,'02_РЦ'!$A$3:$I$7,9,FALSE),"Немає РЦ"))</f>
        <v>В межах</v>
      </c>
    </row>
    <row r="1461" spans="1:19">
      <c r="A1461" s="2" t="str">
        <f>'06A_Варіанти'!A1452</f>
        <v>BASE_851</v>
      </c>
      <c r="B1461" s="2" t="str">
        <f>'06A_Варіанти'!B1452</f>
        <v>TT_851</v>
      </c>
      <c r="C1461" s="2" t="str">
        <f>'06A_Варіанти'!D1452</f>
        <v>Основний</v>
      </c>
      <c r="D1461" s="2" t="str">
        <f>'06A_Варіанти'!C1452</f>
        <v>РЦЛ</v>
      </c>
      <c r="E1461" s="2" t="str">
        <f>'06A_Варіанти'!S1452</f>
        <v>DIRECT</v>
      </c>
      <c r="F1461" s="2" t="str">
        <f>IF(O1461='06A_Варіанти'!E1452,'06A_Варіанти'!E$1,IF(O1461='06A_Варіанти'!F1452,'06A_Варіанти'!F$1,IF(O1461='06A_Варіанти'!G1452,'06A_Варіанти'!G$1,IF(O1461='06A_Варіанти'!H1452,'06A_Варіанти'!H$1,IF(O1461='06A_Варіанти'!I1452,'06A_Варіанти'!I$1,IF(O1461='06A_Варіанти'!J1452,'06A_Варіанти'!J$1,IF(O1461='06A_Варіанти'!K1452,'06A_Варіанти'!K$1,IF(O1461='06A_Варіанти'!L1452,'06A_Варіанти'!L$1,IF(O1461='06A_Варіанти'!M1452,'06A_Варіанти'!M$1,IF(O1461='06A_Варіанти'!N1452,'06A_Варіанти'!N$1,IF(O1461='06A_Варіанти'!O1452,'06A_Варіанти'!O$1,IF(O1461='06A_Варіанти'!P1452,'06A_Варіанти'!P$1,IF(O1461='06A_Варіанти'!Q1452,'06A_Варіанти'!Q$1,IF(O1461='06A_Варіанти'!R1452,'06A_Варіанти'!R$1,"НЕМАЄ МАРШРУТУ"))))))))))))))</f>
        <v>DIRECT</v>
      </c>
      <c r="G1461" s="2" t="str">
        <f t="shared" si="154"/>
        <v>БЕЗ ЗМІН</v>
      </c>
      <c r="H1461" s="2">
        <f>IF(G1461="НЕМАЄ МАРШРУТУ",0,O1461-'06A_Варіанти'!T1452)</f>
        <v>0</v>
      </c>
      <c r="I1461" s="2">
        <f>IFERROR(INDEX('04_Потоки'!$E:$E,MATCH(A1461,'04_Потоки'!$A:$A,0)),0)</f>
        <v>1.990879478827362</v>
      </c>
      <c r="J1461" s="2">
        <f t="shared" si="155"/>
        <v>1</v>
      </c>
      <c r="K1461" s="2">
        <f>IF(C1461="РЦК макси",0,2*'06A_Варіанти'!T1452*J1461)</f>
        <v>159.19999999999999</v>
      </c>
      <c r="L1461" s="2">
        <f t="shared" si="156"/>
        <v>159.19999999999999</v>
      </c>
      <c r="M1461" s="2">
        <f t="shared" si="157"/>
        <v>0</v>
      </c>
      <c r="N1461" s="9">
        <f t="shared" si="158"/>
        <v>0</v>
      </c>
      <c r="O1461" s="2">
        <f>MIN(IF('07A_Конструктор'!$D$5="Так",'06A_Варіанти'!E1452,1E+99),IF('07A_Конструктор'!$D$6="Так",'06A_Варіанти'!F1452,1E+99),IF('07A_Конструктор'!$D$7="Так",'06A_Варіанти'!G1452,1E+99),IF('07A_Конструктор'!$D$8="Так",'06A_Варіанти'!H1452,1E+99),IF('07A_Конструктор'!$D$9="Так",'06A_Варіанти'!I1452,1E+99),IF('07A_Конструктор'!$D$10="Так",'06A_Варіанти'!J1452,1E+99),IF('07A_Конструктор'!$D$11="Так",'06A_Варіанти'!K1452,1E+99),IF('07A_Конструктор'!$D$12="Так",'06A_Варіанти'!L1452,1E+99),IF('07A_Конструктор'!$D$13="Так",'06A_Варіанти'!M1452,1E+99),IF('07A_Конструктор'!$D$14="Так",'06A_Варіанти'!N1452,1E+99),IF('07A_Конструктор'!$D$15="Так",'06A_Варіанти'!O1452,1E+99),IF('07A_Конструктор'!$D$16="Так",'06A_Варіанти'!P1452,1E+99),IF('07A_Конструктор'!$D$17="Так",'06A_Варіанти'!Q1452,1E+99),IF('06A_Варіанти'!R1452="",1E+99,'06A_Варіанти'!R1452))</f>
        <v>79.599999999999994</v>
      </c>
      <c r="P1461" s="2" t="str">
        <f t="shared" si="159"/>
        <v>5 т</v>
      </c>
      <c r="Q1461" s="2">
        <f t="shared" si="160"/>
        <v>14</v>
      </c>
      <c r="R1461" s="2">
        <f>IF(OR(C1461="РЦК макси",C1461="РЦЧ SKU"),"SKU-потік",IFERROR(VLOOKUP(D1461,'02_РЦ'!$A$3:$I$7,5,FALSE),0))</f>
        <v>700</v>
      </c>
      <c r="S1461" s="2" t="str">
        <f>IF(OR(C1461="РЦК макси",C1461="РЦЧ SKU"),"Не рахується в ліміт",IFERROR(VLOOKUP(D1461,'02_РЦ'!$A$3:$I$7,9,FALSE),"Немає РЦ"))</f>
        <v>В межах</v>
      </c>
    </row>
    <row r="1462" spans="1:19">
      <c r="A1462" s="2" t="str">
        <f>'06A_Варіанти'!A1453</f>
        <v>BASE_902</v>
      </c>
      <c r="B1462" s="2" t="str">
        <f>'06A_Варіанти'!B1453</f>
        <v>TT_902</v>
      </c>
      <c r="C1462" s="2" t="str">
        <f>'06A_Варіанти'!D1453</f>
        <v>Основний</v>
      </c>
      <c r="D1462" s="2" t="str">
        <f>'06A_Варіанти'!C1453</f>
        <v>РЦЛ</v>
      </c>
      <c r="E1462" s="2" t="str">
        <f>'06A_Варіанти'!S1453</f>
        <v>DIRECT</v>
      </c>
      <c r="F1462" s="2" t="str">
        <f>IF(O1462='06A_Варіанти'!E1453,'06A_Варіанти'!E$1,IF(O1462='06A_Варіанти'!F1453,'06A_Варіанти'!F$1,IF(O1462='06A_Варіанти'!G1453,'06A_Варіанти'!G$1,IF(O1462='06A_Варіанти'!H1453,'06A_Варіанти'!H$1,IF(O1462='06A_Варіанти'!I1453,'06A_Варіанти'!I$1,IF(O1462='06A_Варіанти'!J1453,'06A_Варіанти'!J$1,IF(O1462='06A_Варіанти'!K1453,'06A_Варіанти'!K$1,IF(O1462='06A_Варіанти'!L1453,'06A_Варіанти'!L$1,IF(O1462='06A_Варіанти'!M1453,'06A_Варіанти'!M$1,IF(O1462='06A_Варіанти'!N1453,'06A_Варіанти'!N$1,IF(O1462='06A_Варіанти'!O1453,'06A_Варіанти'!O$1,IF(O1462='06A_Варіанти'!P1453,'06A_Варіанти'!P$1,IF(O1462='06A_Варіанти'!Q1453,'06A_Варіанти'!Q$1,IF(O1462='06A_Варіанти'!R1453,'06A_Варіанти'!R$1,"НЕМАЄ МАРШРУТУ"))))))))))))))</f>
        <v>DIRECT</v>
      </c>
      <c r="G1462" s="2" t="str">
        <f t="shared" si="154"/>
        <v>БЕЗ ЗМІН</v>
      </c>
      <c r="H1462" s="2">
        <f>IF(G1462="НЕМАЄ МАРШРУТУ",0,O1462-'06A_Варіанти'!T1453)</f>
        <v>0</v>
      </c>
      <c r="I1462" s="2">
        <f>IFERROR(INDEX('04_Потоки'!$E:$E,MATCH(A1462,'04_Потоки'!$A:$A,0)),0)</f>
        <v>1.990879478827362</v>
      </c>
      <c r="J1462" s="2">
        <f t="shared" si="155"/>
        <v>1</v>
      </c>
      <c r="K1462" s="2">
        <f>IF(C1462="РЦК макси",0,2*'06A_Варіанти'!T1453*J1462)</f>
        <v>13</v>
      </c>
      <c r="L1462" s="2">
        <f t="shared" si="156"/>
        <v>13</v>
      </c>
      <c r="M1462" s="2">
        <f t="shared" si="157"/>
        <v>0</v>
      </c>
      <c r="N1462" s="9">
        <f t="shared" si="158"/>
        <v>0</v>
      </c>
      <c r="O1462" s="2">
        <f>MIN(IF('07A_Конструктор'!$D$5="Так",'06A_Варіанти'!E1453,1E+99),IF('07A_Конструктор'!$D$6="Так",'06A_Варіанти'!F1453,1E+99),IF('07A_Конструктор'!$D$7="Так",'06A_Варіанти'!G1453,1E+99),IF('07A_Конструктор'!$D$8="Так",'06A_Варіанти'!H1453,1E+99),IF('07A_Конструктор'!$D$9="Так",'06A_Варіанти'!I1453,1E+99),IF('07A_Конструктор'!$D$10="Так",'06A_Варіанти'!J1453,1E+99),IF('07A_Конструктор'!$D$11="Так",'06A_Варіанти'!K1453,1E+99),IF('07A_Конструктор'!$D$12="Так",'06A_Варіанти'!L1453,1E+99),IF('07A_Конструктор'!$D$13="Так",'06A_Варіанти'!M1453,1E+99),IF('07A_Конструктор'!$D$14="Так",'06A_Варіанти'!N1453,1E+99),IF('07A_Конструктор'!$D$15="Так",'06A_Варіанти'!O1453,1E+99),IF('07A_Конструктор'!$D$16="Так",'06A_Варіанти'!P1453,1E+99),IF('07A_Конструктор'!$D$17="Так",'06A_Варіанти'!Q1453,1E+99),IF('06A_Варіанти'!R1453="",1E+99,'06A_Варіанти'!R1453))</f>
        <v>6.5</v>
      </c>
      <c r="P1462" s="2" t="str">
        <f t="shared" si="159"/>
        <v>5 т</v>
      </c>
      <c r="Q1462" s="2">
        <f t="shared" si="160"/>
        <v>14</v>
      </c>
      <c r="R1462" s="2">
        <f>IF(OR(C1462="РЦК макси",C1462="РЦЧ SKU"),"SKU-потік",IFERROR(VLOOKUP(D1462,'02_РЦ'!$A$3:$I$7,5,FALSE),0))</f>
        <v>700</v>
      </c>
      <c r="S1462" s="2" t="str">
        <f>IF(OR(C1462="РЦК макси",C1462="РЦЧ SKU"),"Не рахується в ліміт",IFERROR(VLOOKUP(D1462,'02_РЦ'!$A$3:$I$7,9,FALSE),"Немає РЦ"))</f>
        <v>В межах</v>
      </c>
    </row>
    <row r="1463" spans="1:19">
      <c r="A1463" s="2" t="str">
        <f>'06A_Варіанти'!A1454</f>
        <v>BASE_839</v>
      </c>
      <c r="B1463" s="2" t="str">
        <f>'06A_Варіанти'!B1454</f>
        <v>TT_839</v>
      </c>
      <c r="C1463" s="2" t="str">
        <f>'06A_Варіанти'!D1454</f>
        <v>Основний</v>
      </c>
      <c r="D1463" s="2" t="str">
        <f>'06A_Варіанти'!C1454</f>
        <v>РЦЛ</v>
      </c>
      <c r="E1463" s="2" t="str">
        <f>'06A_Варіанти'!S1454</f>
        <v>DIRECT</v>
      </c>
      <c r="F1463" s="2" t="str">
        <f>IF(O1463='06A_Варіанти'!E1454,'06A_Варіанти'!E$1,IF(O1463='06A_Варіанти'!F1454,'06A_Варіанти'!F$1,IF(O1463='06A_Варіанти'!G1454,'06A_Варіанти'!G$1,IF(O1463='06A_Варіанти'!H1454,'06A_Варіанти'!H$1,IF(O1463='06A_Варіанти'!I1454,'06A_Варіанти'!I$1,IF(O1463='06A_Варіанти'!J1454,'06A_Варіанти'!J$1,IF(O1463='06A_Варіанти'!K1454,'06A_Варіанти'!K$1,IF(O1463='06A_Варіанти'!L1454,'06A_Варіанти'!L$1,IF(O1463='06A_Варіанти'!M1454,'06A_Варіанти'!M$1,IF(O1463='06A_Варіанти'!N1454,'06A_Варіанти'!N$1,IF(O1463='06A_Варіанти'!O1454,'06A_Варіанти'!O$1,IF(O1463='06A_Варіанти'!P1454,'06A_Варіанти'!P$1,IF(O1463='06A_Варіанти'!Q1454,'06A_Варіанти'!Q$1,IF(O1463='06A_Варіанти'!R1454,'06A_Варіанти'!R$1,"НЕМАЄ МАРШРУТУ"))))))))))))))</f>
        <v>DIRECT</v>
      </c>
      <c r="G1463" s="2" t="str">
        <f t="shared" si="154"/>
        <v>БЕЗ ЗМІН</v>
      </c>
      <c r="H1463" s="2">
        <f>IF(G1463="НЕМАЄ МАРШРУТУ",0,O1463-'06A_Варіанти'!T1454)</f>
        <v>0</v>
      </c>
      <c r="I1463" s="2">
        <f>IFERROR(INDEX('04_Потоки'!$E:$E,MATCH(A1463,'04_Потоки'!$A:$A,0)),0)</f>
        <v>1.990879478827362</v>
      </c>
      <c r="J1463" s="2">
        <f t="shared" si="155"/>
        <v>1</v>
      </c>
      <c r="K1463" s="2">
        <f>IF(C1463="РЦК макси",0,2*'06A_Варіанти'!T1454*J1463)</f>
        <v>532</v>
      </c>
      <c r="L1463" s="2">
        <f t="shared" si="156"/>
        <v>532</v>
      </c>
      <c r="M1463" s="2">
        <f t="shared" si="157"/>
        <v>0</v>
      </c>
      <c r="N1463" s="9">
        <f t="shared" si="158"/>
        <v>0</v>
      </c>
      <c r="O1463" s="2">
        <f>MIN(IF('07A_Конструктор'!$D$5="Так",'06A_Варіанти'!E1454,1E+99),IF('07A_Конструктор'!$D$6="Так",'06A_Варіанти'!F1454,1E+99),IF('07A_Конструктор'!$D$7="Так",'06A_Варіанти'!G1454,1E+99),IF('07A_Конструктор'!$D$8="Так",'06A_Варіанти'!H1454,1E+99),IF('07A_Конструктор'!$D$9="Так",'06A_Варіанти'!I1454,1E+99),IF('07A_Конструктор'!$D$10="Так",'06A_Варіанти'!J1454,1E+99),IF('07A_Конструктор'!$D$11="Так",'06A_Варіанти'!K1454,1E+99),IF('07A_Конструктор'!$D$12="Так",'06A_Варіанти'!L1454,1E+99),IF('07A_Конструктор'!$D$13="Так",'06A_Варіанти'!M1454,1E+99),IF('07A_Конструктор'!$D$14="Так",'06A_Варіанти'!N1454,1E+99),IF('07A_Конструктор'!$D$15="Так",'06A_Варіанти'!O1454,1E+99),IF('07A_Конструктор'!$D$16="Так",'06A_Варіанти'!P1454,1E+99),IF('07A_Конструктор'!$D$17="Так",'06A_Варіанти'!Q1454,1E+99),IF('06A_Варіанти'!R1454="",1E+99,'06A_Варіанти'!R1454))</f>
        <v>266</v>
      </c>
      <c r="P1463" s="2" t="str">
        <f t="shared" si="159"/>
        <v>5 т</v>
      </c>
      <c r="Q1463" s="2">
        <f t="shared" si="160"/>
        <v>14</v>
      </c>
      <c r="R1463" s="2">
        <f>IF(OR(C1463="РЦК макси",C1463="РЦЧ SKU"),"SKU-потік",IFERROR(VLOOKUP(D1463,'02_РЦ'!$A$3:$I$7,5,FALSE),0))</f>
        <v>700</v>
      </c>
      <c r="S1463" s="2" t="str">
        <f>IF(OR(C1463="РЦК макси",C1463="РЦЧ SKU"),"Не рахується в ліміт",IFERROR(VLOOKUP(D1463,'02_РЦ'!$A$3:$I$7,9,FALSE),"Немає РЦ"))</f>
        <v>В межах</v>
      </c>
    </row>
    <row r="1464" spans="1:19">
      <c r="A1464" s="2" t="str">
        <f>'06A_Варіанти'!A1455</f>
        <v>BASE_572</v>
      </c>
      <c r="B1464" s="2" t="str">
        <f>'06A_Варіанти'!B1455</f>
        <v>TT_572</v>
      </c>
      <c r="C1464" s="2" t="str">
        <f>'06A_Варіанти'!D1455</f>
        <v>Основний</v>
      </c>
      <c r="D1464" s="2" t="str">
        <f>'06A_Варіанти'!C1455</f>
        <v>РЦЛ</v>
      </c>
      <c r="E1464" s="2" t="str">
        <f>'06A_Варіанти'!S1455</f>
        <v>DIRECT</v>
      </c>
      <c r="F1464" s="2" t="str">
        <f>IF(O1464='06A_Варіанти'!E1455,'06A_Варіанти'!E$1,IF(O1464='06A_Варіанти'!F1455,'06A_Варіанти'!F$1,IF(O1464='06A_Варіанти'!G1455,'06A_Варіанти'!G$1,IF(O1464='06A_Варіанти'!H1455,'06A_Варіанти'!H$1,IF(O1464='06A_Варіанти'!I1455,'06A_Варіанти'!I$1,IF(O1464='06A_Варіанти'!J1455,'06A_Варіанти'!J$1,IF(O1464='06A_Варіанти'!K1455,'06A_Варіанти'!K$1,IF(O1464='06A_Варіанти'!L1455,'06A_Варіанти'!L$1,IF(O1464='06A_Варіанти'!M1455,'06A_Варіанти'!M$1,IF(O1464='06A_Варіанти'!N1455,'06A_Варіанти'!N$1,IF(O1464='06A_Варіанти'!O1455,'06A_Варіанти'!O$1,IF(O1464='06A_Варіанти'!P1455,'06A_Варіанти'!P$1,IF(O1464='06A_Варіанти'!Q1455,'06A_Варіанти'!Q$1,IF(O1464='06A_Варіанти'!R1455,'06A_Варіанти'!R$1,"НЕМАЄ МАРШРУТУ"))))))))))))))</f>
        <v>DIRECT</v>
      </c>
      <c r="G1464" s="2" t="str">
        <f t="shared" si="154"/>
        <v>БЕЗ ЗМІН</v>
      </c>
      <c r="H1464" s="2">
        <f>IF(G1464="НЕМАЄ МАРШРУТУ",0,O1464-'06A_Варіанти'!T1455)</f>
        <v>0</v>
      </c>
      <c r="I1464" s="2">
        <f>IFERROR(INDEX('04_Потоки'!$E:$E,MATCH(A1464,'04_Потоки'!$A:$A,0)),0)</f>
        <v>1.990879478827362</v>
      </c>
      <c r="J1464" s="2">
        <f t="shared" si="155"/>
        <v>1</v>
      </c>
      <c r="K1464" s="2">
        <f>IF(C1464="РЦК макси",0,2*'06A_Варіанти'!T1455*J1464)</f>
        <v>546</v>
      </c>
      <c r="L1464" s="2">
        <f t="shared" si="156"/>
        <v>546</v>
      </c>
      <c r="M1464" s="2">
        <f t="shared" si="157"/>
        <v>0</v>
      </c>
      <c r="N1464" s="9">
        <f t="shared" si="158"/>
        <v>0</v>
      </c>
      <c r="O1464" s="2">
        <f>MIN(IF('07A_Конструктор'!$D$5="Так",'06A_Варіанти'!E1455,1E+99),IF('07A_Конструктор'!$D$6="Так",'06A_Варіанти'!F1455,1E+99),IF('07A_Конструктор'!$D$7="Так",'06A_Варіанти'!G1455,1E+99),IF('07A_Конструктор'!$D$8="Так",'06A_Варіанти'!H1455,1E+99),IF('07A_Конструктор'!$D$9="Так",'06A_Варіанти'!I1455,1E+99),IF('07A_Конструктор'!$D$10="Так",'06A_Варіанти'!J1455,1E+99),IF('07A_Конструктор'!$D$11="Так",'06A_Варіанти'!K1455,1E+99),IF('07A_Конструктор'!$D$12="Так",'06A_Варіанти'!L1455,1E+99),IF('07A_Конструктор'!$D$13="Так",'06A_Варіанти'!M1455,1E+99),IF('07A_Конструктор'!$D$14="Так",'06A_Варіанти'!N1455,1E+99),IF('07A_Конструктор'!$D$15="Так",'06A_Варіанти'!O1455,1E+99),IF('07A_Конструктор'!$D$16="Так",'06A_Варіанти'!P1455,1E+99),IF('07A_Конструктор'!$D$17="Так",'06A_Варіанти'!Q1455,1E+99),IF('06A_Варіанти'!R1455="",1E+99,'06A_Варіанти'!R1455))</f>
        <v>273</v>
      </c>
      <c r="P1464" s="2" t="str">
        <f t="shared" si="159"/>
        <v>5 т</v>
      </c>
      <c r="Q1464" s="2">
        <f t="shared" si="160"/>
        <v>14</v>
      </c>
      <c r="R1464" s="2">
        <f>IF(OR(C1464="РЦК макси",C1464="РЦЧ SKU"),"SKU-потік",IFERROR(VLOOKUP(D1464,'02_РЦ'!$A$3:$I$7,5,FALSE),0))</f>
        <v>700</v>
      </c>
      <c r="S1464" s="2" t="str">
        <f>IF(OR(C1464="РЦК макси",C1464="РЦЧ SKU"),"Не рахується в ліміт",IFERROR(VLOOKUP(D1464,'02_РЦ'!$A$3:$I$7,9,FALSE),"Немає РЦ"))</f>
        <v>В межах</v>
      </c>
    </row>
    <row r="1465" spans="1:19">
      <c r="A1465" s="2" t="str">
        <f>'06A_Варіанти'!A1456</f>
        <v>BASE_395</v>
      </c>
      <c r="B1465" s="2" t="str">
        <f>'06A_Варіанти'!B1456</f>
        <v>TT_395</v>
      </c>
      <c r="C1465" s="2" t="str">
        <f>'06A_Варіанти'!D1456</f>
        <v>Основний</v>
      </c>
      <c r="D1465" s="2" t="str">
        <f>'06A_Варіанти'!C1456</f>
        <v>РЦЛ</v>
      </c>
      <c r="E1465" s="2" t="str">
        <f>'06A_Варіанти'!S1456</f>
        <v>DIRECT</v>
      </c>
      <c r="F1465" s="2" t="str">
        <f>IF(O1465='06A_Варіанти'!E1456,'06A_Варіанти'!E$1,IF(O1465='06A_Варіанти'!F1456,'06A_Варіанти'!F$1,IF(O1465='06A_Варіанти'!G1456,'06A_Варіанти'!G$1,IF(O1465='06A_Варіанти'!H1456,'06A_Варіанти'!H$1,IF(O1465='06A_Варіанти'!I1456,'06A_Варіанти'!I$1,IF(O1465='06A_Варіанти'!J1456,'06A_Варіанти'!J$1,IF(O1465='06A_Варіанти'!K1456,'06A_Варіанти'!K$1,IF(O1465='06A_Варіанти'!L1456,'06A_Варіанти'!L$1,IF(O1465='06A_Варіанти'!M1456,'06A_Варіанти'!M$1,IF(O1465='06A_Варіанти'!N1456,'06A_Варіанти'!N$1,IF(O1465='06A_Варіанти'!O1456,'06A_Варіанти'!O$1,IF(O1465='06A_Варіанти'!P1456,'06A_Варіанти'!P$1,IF(O1465='06A_Варіанти'!Q1456,'06A_Варіанти'!Q$1,IF(O1465='06A_Варіанти'!R1456,'06A_Варіанти'!R$1,"НЕМАЄ МАРШРУТУ"))))))))))))))</f>
        <v>DIRECT</v>
      </c>
      <c r="G1465" s="2" t="str">
        <f t="shared" si="154"/>
        <v>БЕЗ ЗМІН</v>
      </c>
      <c r="H1465" s="2">
        <f>IF(G1465="НЕМАЄ МАРШРУТУ",0,O1465-'06A_Варіанти'!T1456)</f>
        <v>0</v>
      </c>
      <c r="I1465" s="2">
        <f>IFERROR(INDEX('04_Потоки'!$E:$E,MATCH(A1465,'04_Потоки'!$A:$A,0)),0)</f>
        <v>1.990879478827362</v>
      </c>
      <c r="J1465" s="2">
        <f t="shared" si="155"/>
        <v>1</v>
      </c>
      <c r="K1465" s="2">
        <f>IF(C1465="РЦК макси",0,2*'06A_Варіанти'!T1456*J1465)</f>
        <v>624.6</v>
      </c>
      <c r="L1465" s="2">
        <f t="shared" si="156"/>
        <v>624.6</v>
      </c>
      <c r="M1465" s="2">
        <f t="shared" si="157"/>
        <v>0</v>
      </c>
      <c r="N1465" s="9">
        <f t="shared" si="158"/>
        <v>0</v>
      </c>
      <c r="O1465" s="2">
        <f>MIN(IF('07A_Конструктор'!$D$5="Так",'06A_Варіанти'!E1456,1E+99),IF('07A_Конструктор'!$D$6="Так",'06A_Варіанти'!F1456,1E+99),IF('07A_Конструктор'!$D$7="Так",'06A_Варіанти'!G1456,1E+99),IF('07A_Конструктор'!$D$8="Так",'06A_Варіанти'!H1456,1E+99),IF('07A_Конструктор'!$D$9="Так",'06A_Варіанти'!I1456,1E+99),IF('07A_Конструктор'!$D$10="Так",'06A_Варіанти'!J1456,1E+99),IF('07A_Конструктор'!$D$11="Так",'06A_Варіанти'!K1456,1E+99),IF('07A_Конструктор'!$D$12="Так",'06A_Варіанти'!L1456,1E+99),IF('07A_Конструктор'!$D$13="Так",'06A_Варіанти'!M1456,1E+99),IF('07A_Конструктор'!$D$14="Так",'06A_Варіанти'!N1456,1E+99),IF('07A_Конструктор'!$D$15="Так",'06A_Варіанти'!O1456,1E+99),IF('07A_Конструктор'!$D$16="Так",'06A_Варіанти'!P1456,1E+99),IF('07A_Конструктор'!$D$17="Так",'06A_Варіанти'!Q1456,1E+99),IF('06A_Варіанти'!R1456="",1E+99,'06A_Варіанти'!R1456))</f>
        <v>312.3</v>
      </c>
      <c r="P1465" s="2" t="str">
        <f t="shared" si="159"/>
        <v>5 т</v>
      </c>
      <c r="Q1465" s="2">
        <f t="shared" si="160"/>
        <v>14</v>
      </c>
      <c r="R1465" s="2">
        <f>IF(OR(C1465="РЦК макси",C1465="РЦЧ SKU"),"SKU-потік",IFERROR(VLOOKUP(D1465,'02_РЦ'!$A$3:$I$7,5,FALSE),0))</f>
        <v>700</v>
      </c>
      <c r="S1465" s="2" t="str">
        <f>IF(OR(C1465="РЦК макси",C1465="РЦЧ SKU"),"Не рахується в ліміт",IFERROR(VLOOKUP(D1465,'02_РЦ'!$A$3:$I$7,9,FALSE),"Немає РЦ"))</f>
        <v>В межах</v>
      </c>
    </row>
    <row r="1466" spans="1:19">
      <c r="A1466" s="2" t="str">
        <f>'06A_Варіанти'!A1457</f>
        <v>BASE_625</v>
      </c>
      <c r="B1466" s="2" t="str">
        <f>'06A_Варіанти'!B1457</f>
        <v>TT_625</v>
      </c>
      <c r="C1466" s="2" t="str">
        <f>'06A_Варіанти'!D1457</f>
        <v>Основний</v>
      </c>
      <c r="D1466" s="2" t="str">
        <f>'06A_Варіанти'!C1457</f>
        <v>РЦЛ</v>
      </c>
      <c r="E1466" s="2" t="str">
        <f>'06A_Варіанти'!S1457</f>
        <v>DIRECT</v>
      </c>
      <c r="F1466" s="2" t="str">
        <f>IF(O1466='06A_Варіанти'!E1457,'06A_Варіанти'!E$1,IF(O1466='06A_Варіанти'!F1457,'06A_Варіанти'!F$1,IF(O1466='06A_Варіанти'!G1457,'06A_Варіанти'!G$1,IF(O1466='06A_Варіанти'!H1457,'06A_Варіанти'!H$1,IF(O1466='06A_Варіанти'!I1457,'06A_Варіанти'!I$1,IF(O1466='06A_Варіанти'!J1457,'06A_Варіанти'!J$1,IF(O1466='06A_Варіанти'!K1457,'06A_Варіанти'!K$1,IF(O1466='06A_Варіанти'!L1457,'06A_Варіанти'!L$1,IF(O1466='06A_Варіанти'!M1457,'06A_Варіанти'!M$1,IF(O1466='06A_Варіанти'!N1457,'06A_Варіанти'!N$1,IF(O1466='06A_Варіанти'!O1457,'06A_Варіанти'!O$1,IF(O1466='06A_Варіанти'!P1457,'06A_Варіанти'!P$1,IF(O1466='06A_Варіанти'!Q1457,'06A_Варіанти'!Q$1,IF(O1466='06A_Варіанти'!R1457,'06A_Варіанти'!R$1,"НЕМАЄ МАРШРУТУ"))))))))))))))</f>
        <v>DIRECT</v>
      </c>
      <c r="G1466" s="2" t="str">
        <f t="shared" si="154"/>
        <v>БЕЗ ЗМІН</v>
      </c>
      <c r="H1466" s="2">
        <f>IF(G1466="НЕМАЄ МАРШРУТУ",0,O1466-'06A_Варіанти'!T1457)</f>
        <v>0</v>
      </c>
      <c r="I1466" s="2">
        <f>IFERROR(INDEX('04_Потоки'!$E:$E,MATCH(A1466,'04_Потоки'!$A:$A,0)),0)</f>
        <v>1.990879478827362</v>
      </c>
      <c r="J1466" s="2">
        <f t="shared" si="155"/>
        <v>1</v>
      </c>
      <c r="K1466" s="2">
        <f>IF(C1466="РЦК макси",0,2*'06A_Варіанти'!T1457*J1466)</f>
        <v>546.6</v>
      </c>
      <c r="L1466" s="2">
        <f t="shared" si="156"/>
        <v>546.6</v>
      </c>
      <c r="M1466" s="2">
        <f t="shared" si="157"/>
        <v>0</v>
      </c>
      <c r="N1466" s="9">
        <f t="shared" si="158"/>
        <v>0</v>
      </c>
      <c r="O1466" s="2">
        <f>MIN(IF('07A_Конструктор'!$D$5="Так",'06A_Варіанти'!E1457,1E+99),IF('07A_Конструктор'!$D$6="Так",'06A_Варіанти'!F1457,1E+99),IF('07A_Конструктор'!$D$7="Так",'06A_Варіанти'!G1457,1E+99),IF('07A_Конструктор'!$D$8="Так",'06A_Варіанти'!H1457,1E+99),IF('07A_Конструктор'!$D$9="Так",'06A_Варіанти'!I1457,1E+99),IF('07A_Конструктор'!$D$10="Так",'06A_Варіанти'!J1457,1E+99),IF('07A_Конструктор'!$D$11="Так",'06A_Варіанти'!K1457,1E+99),IF('07A_Конструктор'!$D$12="Так",'06A_Варіанти'!L1457,1E+99),IF('07A_Конструктор'!$D$13="Так",'06A_Варіанти'!M1457,1E+99),IF('07A_Конструктор'!$D$14="Так",'06A_Варіанти'!N1457,1E+99),IF('07A_Конструктор'!$D$15="Так",'06A_Варіанти'!O1457,1E+99),IF('07A_Конструктор'!$D$16="Так",'06A_Варіанти'!P1457,1E+99),IF('07A_Конструктор'!$D$17="Так",'06A_Варіанти'!Q1457,1E+99),IF('06A_Варіанти'!R1457="",1E+99,'06A_Варіанти'!R1457))</f>
        <v>273.3</v>
      </c>
      <c r="P1466" s="2" t="str">
        <f t="shared" si="159"/>
        <v>5 т</v>
      </c>
      <c r="Q1466" s="2">
        <f t="shared" si="160"/>
        <v>14</v>
      </c>
      <c r="R1466" s="2">
        <f>IF(OR(C1466="РЦК макси",C1466="РЦЧ SKU"),"SKU-потік",IFERROR(VLOOKUP(D1466,'02_РЦ'!$A$3:$I$7,5,FALSE),0))</f>
        <v>700</v>
      </c>
      <c r="S1466" s="2" t="str">
        <f>IF(OR(C1466="РЦК макси",C1466="РЦЧ SKU"),"Не рахується в ліміт",IFERROR(VLOOKUP(D1466,'02_РЦ'!$A$3:$I$7,9,FALSE),"Немає РЦ"))</f>
        <v>В межах</v>
      </c>
    </row>
    <row r="1467" spans="1:19">
      <c r="A1467" s="2" t="str">
        <f>'06A_Варіанти'!A1458</f>
        <v>BASE_937</v>
      </c>
      <c r="B1467" s="2" t="str">
        <f>'06A_Варіанти'!B1458</f>
        <v>TT_937</v>
      </c>
      <c r="C1467" s="2" t="str">
        <f>'06A_Варіанти'!D1458</f>
        <v>Основний</v>
      </c>
      <c r="D1467" s="2" t="str">
        <f>'06A_Варіанти'!C1458</f>
        <v>РЦЛ</v>
      </c>
      <c r="E1467" s="2" t="str">
        <f>'06A_Варіанти'!S1458</f>
        <v>DIRECT</v>
      </c>
      <c r="F1467" s="2" t="str">
        <f>IF(O1467='06A_Варіанти'!E1458,'06A_Варіанти'!E$1,IF(O1467='06A_Варіанти'!F1458,'06A_Варіанти'!F$1,IF(O1467='06A_Варіанти'!G1458,'06A_Варіанти'!G$1,IF(O1467='06A_Варіанти'!H1458,'06A_Варіанти'!H$1,IF(O1467='06A_Варіанти'!I1458,'06A_Варіанти'!I$1,IF(O1467='06A_Варіанти'!J1458,'06A_Варіанти'!J$1,IF(O1467='06A_Варіанти'!K1458,'06A_Варіанти'!K$1,IF(O1467='06A_Варіанти'!L1458,'06A_Варіанти'!L$1,IF(O1467='06A_Варіанти'!M1458,'06A_Варіанти'!M$1,IF(O1467='06A_Варіанти'!N1458,'06A_Варіанти'!N$1,IF(O1467='06A_Варіанти'!O1458,'06A_Варіанти'!O$1,IF(O1467='06A_Варіанти'!P1458,'06A_Варіанти'!P$1,IF(O1467='06A_Варіанти'!Q1458,'06A_Варіанти'!Q$1,IF(O1467='06A_Варіанти'!R1458,'06A_Варіанти'!R$1,"НЕМАЄ МАРШРУТУ"))))))))))))))</f>
        <v>DIRECT</v>
      </c>
      <c r="G1467" s="2" t="str">
        <f t="shared" si="154"/>
        <v>БЕЗ ЗМІН</v>
      </c>
      <c r="H1467" s="2">
        <f>IF(G1467="НЕМАЄ МАРШРУТУ",0,O1467-'06A_Варіанти'!T1458)</f>
        <v>0</v>
      </c>
      <c r="I1467" s="2">
        <f>IFERROR(INDEX('04_Потоки'!$E:$E,MATCH(A1467,'04_Потоки'!$A:$A,0)),0)</f>
        <v>1.990879478827362</v>
      </c>
      <c r="J1467" s="2">
        <f t="shared" si="155"/>
        <v>1</v>
      </c>
      <c r="K1467" s="2">
        <f>IF(C1467="РЦК макси",0,2*'06A_Варіанти'!T1458*J1467)</f>
        <v>399</v>
      </c>
      <c r="L1467" s="2">
        <f t="shared" si="156"/>
        <v>399</v>
      </c>
      <c r="M1467" s="2">
        <f t="shared" si="157"/>
        <v>0</v>
      </c>
      <c r="N1467" s="9">
        <f t="shared" si="158"/>
        <v>0</v>
      </c>
      <c r="O1467" s="2">
        <f>MIN(IF('07A_Конструктор'!$D$5="Так",'06A_Варіанти'!E1458,1E+99),IF('07A_Конструктор'!$D$6="Так",'06A_Варіанти'!F1458,1E+99),IF('07A_Конструктор'!$D$7="Так",'06A_Варіанти'!G1458,1E+99),IF('07A_Конструктор'!$D$8="Так",'06A_Варіанти'!H1458,1E+99),IF('07A_Конструктор'!$D$9="Так",'06A_Варіанти'!I1458,1E+99),IF('07A_Конструктор'!$D$10="Так",'06A_Варіанти'!J1458,1E+99),IF('07A_Конструктор'!$D$11="Так",'06A_Варіанти'!K1458,1E+99),IF('07A_Конструктор'!$D$12="Так",'06A_Варіанти'!L1458,1E+99),IF('07A_Конструктор'!$D$13="Так",'06A_Варіанти'!M1458,1E+99),IF('07A_Конструктор'!$D$14="Так",'06A_Варіанти'!N1458,1E+99),IF('07A_Конструктор'!$D$15="Так",'06A_Варіанти'!O1458,1E+99),IF('07A_Конструктор'!$D$16="Так",'06A_Варіанти'!P1458,1E+99),IF('07A_Конструктор'!$D$17="Так",'06A_Варіанти'!Q1458,1E+99),IF('06A_Варіанти'!R1458="",1E+99,'06A_Варіанти'!R1458))</f>
        <v>199.5</v>
      </c>
      <c r="P1467" s="2" t="str">
        <f t="shared" si="159"/>
        <v>5 т</v>
      </c>
      <c r="Q1467" s="2">
        <f t="shared" si="160"/>
        <v>14</v>
      </c>
      <c r="R1467" s="2">
        <f>IF(OR(C1467="РЦК макси",C1467="РЦЧ SKU"),"SKU-потік",IFERROR(VLOOKUP(D1467,'02_РЦ'!$A$3:$I$7,5,FALSE),0))</f>
        <v>700</v>
      </c>
      <c r="S1467" s="2" t="str">
        <f>IF(OR(C1467="РЦК макси",C1467="РЦЧ SKU"),"Не рахується в ліміт",IFERROR(VLOOKUP(D1467,'02_РЦ'!$A$3:$I$7,9,FALSE),"Немає РЦ"))</f>
        <v>В межах</v>
      </c>
    </row>
    <row r="1468" spans="1:19">
      <c r="A1468" s="2" t="str">
        <f>'06A_Варіанти'!A1459</f>
        <v>BASE_939</v>
      </c>
      <c r="B1468" s="2" t="str">
        <f>'06A_Варіанти'!B1459</f>
        <v>TT_939</v>
      </c>
      <c r="C1468" s="2" t="str">
        <f>'06A_Варіанти'!D1459</f>
        <v>Основний</v>
      </c>
      <c r="D1468" s="2" t="str">
        <f>'06A_Варіанти'!C1459</f>
        <v>РЦЛ</v>
      </c>
      <c r="E1468" s="2" t="str">
        <f>'06A_Варіанти'!S1459</f>
        <v>DIRECT</v>
      </c>
      <c r="F1468" s="2" t="str">
        <f>IF(O1468='06A_Варіанти'!E1459,'06A_Варіанти'!E$1,IF(O1468='06A_Варіанти'!F1459,'06A_Варіанти'!F$1,IF(O1468='06A_Варіанти'!G1459,'06A_Варіанти'!G$1,IF(O1468='06A_Варіанти'!H1459,'06A_Варіанти'!H$1,IF(O1468='06A_Варіанти'!I1459,'06A_Варіанти'!I$1,IF(O1468='06A_Варіанти'!J1459,'06A_Варіанти'!J$1,IF(O1468='06A_Варіанти'!K1459,'06A_Варіанти'!K$1,IF(O1468='06A_Варіанти'!L1459,'06A_Варіанти'!L$1,IF(O1468='06A_Варіанти'!M1459,'06A_Варіанти'!M$1,IF(O1468='06A_Варіанти'!N1459,'06A_Варіанти'!N$1,IF(O1468='06A_Варіанти'!O1459,'06A_Варіанти'!O$1,IF(O1468='06A_Варіанти'!P1459,'06A_Варіанти'!P$1,IF(O1468='06A_Варіанти'!Q1459,'06A_Варіанти'!Q$1,IF(O1468='06A_Варіанти'!R1459,'06A_Варіанти'!R$1,"НЕМАЄ МАРШРУТУ"))))))))))))))</f>
        <v>DIRECT</v>
      </c>
      <c r="G1468" s="2" t="str">
        <f t="shared" si="154"/>
        <v>БЕЗ ЗМІН</v>
      </c>
      <c r="H1468" s="2">
        <f>IF(G1468="НЕМАЄ МАРШРУТУ",0,O1468-'06A_Варіанти'!T1459)</f>
        <v>0</v>
      </c>
      <c r="I1468" s="2">
        <f>IFERROR(INDEX('04_Потоки'!$E:$E,MATCH(A1468,'04_Потоки'!$A:$A,0)),0)</f>
        <v>1.990879478827362</v>
      </c>
      <c r="J1468" s="2">
        <f t="shared" si="155"/>
        <v>1</v>
      </c>
      <c r="K1468" s="2">
        <f>IF(C1468="РЦК макси",0,2*'06A_Варіанти'!T1459*J1468)</f>
        <v>292.60000000000002</v>
      </c>
      <c r="L1468" s="2">
        <f t="shared" si="156"/>
        <v>292.60000000000002</v>
      </c>
      <c r="M1468" s="2">
        <f t="shared" si="157"/>
        <v>0</v>
      </c>
      <c r="N1468" s="9">
        <f t="shared" si="158"/>
        <v>0</v>
      </c>
      <c r="O1468" s="2">
        <f>MIN(IF('07A_Конструктор'!$D$5="Так",'06A_Варіанти'!E1459,1E+99),IF('07A_Конструктор'!$D$6="Так",'06A_Варіанти'!F1459,1E+99),IF('07A_Конструктор'!$D$7="Так",'06A_Варіанти'!G1459,1E+99),IF('07A_Конструктор'!$D$8="Так",'06A_Варіанти'!H1459,1E+99),IF('07A_Конструктор'!$D$9="Так",'06A_Варіанти'!I1459,1E+99),IF('07A_Конструктор'!$D$10="Так",'06A_Варіанти'!J1459,1E+99),IF('07A_Конструктор'!$D$11="Так",'06A_Варіанти'!K1459,1E+99),IF('07A_Конструктор'!$D$12="Так",'06A_Варіанти'!L1459,1E+99),IF('07A_Конструктор'!$D$13="Так",'06A_Варіанти'!M1459,1E+99),IF('07A_Конструктор'!$D$14="Так",'06A_Варіанти'!N1459,1E+99),IF('07A_Конструктор'!$D$15="Так",'06A_Варіанти'!O1459,1E+99),IF('07A_Конструктор'!$D$16="Так",'06A_Варіанти'!P1459,1E+99),IF('07A_Конструктор'!$D$17="Так",'06A_Варіанти'!Q1459,1E+99),IF('06A_Варіанти'!R1459="",1E+99,'06A_Варіанти'!R1459))</f>
        <v>146.30000000000001</v>
      </c>
      <c r="P1468" s="2" t="str">
        <f t="shared" si="159"/>
        <v>5 т</v>
      </c>
      <c r="Q1468" s="2">
        <f t="shared" si="160"/>
        <v>14</v>
      </c>
      <c r="R1468" s="2">
        <f>IF(OR(C1468="РЦК макси",C1468="РЦЧ SKU"),"SKU-потік",IFERROR(VLOOKUP(D1468,'02_РЦ'!$A$3:$I$7,5,FALSE),0))</f>
        <v>700</v>
      </c>
      <c r="S1468" s="2" t="str">
        <f>IF(OR(C1468="РЦК макси",C1468="РЦЧ SKU"),"Не рахується в ліміт",IFERROR(VLOOKUP(D1468,'02_РЦ'!$A$3:$I$7,9,FALSE),"Немає РЦ"))</f>
        <v>В межах</v>
      </c>
    </row>
    <row r="1469" spans="1:19">
      <c r="A1469" s="2" t="str">
        <f>'06A_Варіанти'!A1460</f>
        <v>BASE_940</v>
      </c>
      <c r="B1469" s="2" t="str">
        <f>'06A_Варіанти'!B1460</f>
        <v>TT_940</v>
      </c>
      <c r="C1469" s="2" t="str">
        <f>'06A_Варіанти'!D1460</f>
        <v>Основний</v>
      </c>
      <c r="D1469" s="2" t="str">
        <f>'06A_Варіанти'!C1460</f>
        <v>РЦЛ</v>
      </c>
      <c r="E1469" s="2" t="str">
        <f>'06A_Варіанти'!S1460</f>
        <v>DIRECT</v>
      </c>
      <c r="F1469" s="2" t="str">
        <f>IF(O1469='06A_Варіанти'!E1460,'06A_Варіанти'!E$1,IF(O1469='06A_Варіанти'!F1460,'06A_Варіанти'!F$1,IF(O1469='06A_Варіанти'!G1460,'06A_Варіанти'!G$1,IF(O1469='06A_Варіанти'!H1460,'06A_Варіанти'!H$1,IF(O1469='06A_Варіанти'!I1460,'06A_Варіанти'!I$1,IF(O1469='06A_Варіанти'!J1460,'06A_Варіанти'!J$1,IF(O1469='06A_Варіанти'!K1460,'06A_Варіанти'!K$1,IF(O1469='06A_Варіанти'!L1460,'06A_Варіанти'!L$1,IF(O1469='06A_Варіанти'!M1460,'06A_Варіанти'!M$1,IF(O1469='06A_Варіанти'!N1460,'06A_Варіанти'!N$1,IF(O1469='06A_Варіанти'!O1460,'06A_Варіанти'!O$1,IF(O1469='06A_Варіанти'!P1460,'06A_Варіанти'!P$1,IF(O1469='06A_Варіанти'!Q1460,'06A_Варіанти'!Q$1,IF(O1469='06A_Варіанти'!R1460,'06A_Варіанти'!R$1,"НЕМАЄ МАРШРУТУ"))))))))))))))</f>
        <v>DIRECT</v>
      </c>
      <c r="G1469" s="2" t="str">
        <f t="shared" si="154"/>
        <v>БЕЗ ЗМІН</v>
      </c>
      <c r="H1469" s="2">
        <f>IF(G1469="НЕМАЄ МАРШРУТУ",0,O1469-'06A_Варіанти'!T1460)</f>
        <v>0</v>
      </c>
      <c r="I1469" s="2">
        <f>IFERROR(INDEX('04_Потоки'!$E:$E,MATCH(A1469,'04_Потоки'!$A:$A,0)),0)</f>
        <v>1.990879478827362</v>
      </c>
      <c r="J1469" s="2">
        <f t="shared" si="155"/>
        <v>1</v>
      </c>
      <c r="K1469" s="2">
        <f>IF(C1469="РЦК макси",0,2*'06A_Варіанти'!T1460*J1469)</f>
        <v>125.6</v>
      </c>
      <c r="L1469" s="2">
        <f t="shared" si="156"/>
        <v>125.6</v>
      </c>
      <c r="M1469" s="2">
        <f t="shared" si="157"/>
        <v>0</v>
      </c>
      <c r="N1469" s="9">
        <f t="shared" si="158"/>
        <v>0</v>
      </c>
      <c r="O1469" s="2">
        <f>MIN(IF('07A_Конструктор'!$D$5="Так",'06A_Варіанти'!E1460,1E+99),IF('07A_Конструктор'!$D$6="Так",'06A_Варіанти'!F1460,1E+99),IF('07A_Конструктор'!$D$7="Так",'06A_Варіанти'!G1460,1E+99),IF('07A_Конструктор'!$D$8="Так",'06A_Варіанти'!H1460,1E+99),IF('07A_Конструктор'!$D$9="Так",'06A_Варіанти'!I1460,1E+99),IF('07A_Конструктор'!$D$10="Так",'06A_Варіанти'!J1460,1E+99),IF('07A_Конструктор'!$D$11="Так",'06A_Варіанти'!K1460,1E+99),IF('07A_Конструктор'!$D$12="Так",'06A_Варіанти'!L1460,1E+99),IF('07A_Конструктор'!$D$13="Так",'06A_Варіанти'!M1460,1E+99),IF('07A_Конструктор'!$D$14="Так",'06A_Варіанти'!N1460,1E+99),IF('07A_Конструктор'!$D$15="Так",'06A_Варіанти'!O1460,1E+99),IF('07A_Конструктор'!$D$16="Так",'06A_Варіанти'!P1460,1E+99),IF('07A_Конструктор'!$D$17="Так",'06A_Варіанти'!Q1460,1E+99),IF('06A_Варіанти'!R1460="",1E+99,'06A_Варіанти'!R1460))</f>
        <v>62.8</v>
      </c>
      <c r="P1469" s="2" t="str">
        <f t="shared" si="159"/>
        <v>5 т</v>
      </c>
      <c r="Q1469" s="2">
        <f t="shared" si="160"/>
        <v>14</v>
      </c>
      <c r="R1469" s="2">
        <f>IF(OR(C1469="РЦК макси",C1469="РЦЧ SKU"),"SKU-потік",IFERROR(VLOOKUP(D1469,'02_РЦ'!$A$3:$I$7,5,FALSE),0))</f>
        <v>700</v>
      </c>
      <c r="S1469" s="2" t="str">
        <f>IF(OR(C1469="РЦК макси",C1469="РЦЧ SKU"),"Не рахується в ліміт",IFERROR(VLOOKUP(D1469,'02_РЦ'!$A$3:$I$7,9,FALSE),"Немає РЦ"))</f>
        <v>В межах</v>
      </c>
    </row>
    <row r="1470" spans="1:19">
      <c r="A1470" s="2" t="str">
        <f>'06A_Варіанти'!A1461</f>
        <v>BASE_941</v>
      </c>
      <c r="B1470" s="2" t="str">
        <f>'06A_Варіанти'!B1461</f>
        <v>TT_941</v>
      </c>
      <c r="C1470" s="2" t="str">
        <f>'06A_Варіанти'!D1461</f>
        <v>Основний</v>
      </c>
      <c r="D1470" s="2" t="str">
        <f>'06A_Варіанти'!C1461</f>
        <v>РЦЛ</v>
      </c>
      <c r="E1470" s="2" t="str">
        <f>'06A_Варіанти'!S1461</f>
        <v>DIRECT</v>
      </c>
      <c r="F1470" s="2" t="str">
        <f>IF(O1470='06A_Варіанти'!E1461,'06A_Варіанти'!E$1,IF(O1470='06A_Варіанти'!F1461,'06A_Варіанти'!F$1,IF(O1470='06A_Варіанти'!G1461,'06A_Варіанти'!G$1,IF(O1470='06A_Варіанти'!H1461,'06A_Варіанти'!H$1,IF(O1470='06A_Варіанти'!I1461,'06A_Варіанти'!I$1,IF(O1470='06A_Варіанти'!J1461,'06A_Варіанти'!J$1,IF(O1470='06A_Варіанти'!K1461,'06A_Варіанти'!K$1,IF(O1470='06A_Варіанти'!L1461,'06A_Варіанти'!L$1,IF(O1470='06A_Варіанти'!M1461,'06A_Варіанти'!M$1,IF(O1470='06A_Варіанти'!N1461,'06A_Варіанти'!N$1,IF(O1470='06A_Варіанти'!O1461,'06A_Варіанти'!O$1,IF(O1470='06A_Варіанти'!P1461,'06A_Варіанти'!P$1,IF(O1470='06A_Варіанти'!Q1461,'06A_Варіанти'!Q$1,IF(O1470='06A_Варіанти'!R1461,'06A_Варіанти'!R$1,"НЕМАЄ МАРШРУТУ"))))))))))))))</f>
        <v>DIRECT</v>
      </c>
      <c r="G1470" s="2" t="str">
        <f t="shared" si="154"/>
        <v>БЕЗ ЗМІН</v>
      </c>
      <c r="H1470" s="2">
        <f>IF(G1470="НЕМАЄ МАРШРУТУ",0,O1470-'06A_Варіанти'!T1461)</f>
        <v>0</v>
      </c>
      <c r="I1470" s="2">
        <f>IFERROR(INDEX('04_Потоки'!$E:$E,MATCH(A1470,'04_Потоки'!$A:$A,0)),0)</f>
        <v>1.990879478827362</v>
      </c>
      <c r="J1470" s="2">
        <f t="shared" si="155"/>
        <v>1</v>
      </c>
      <c r="K1470" s="2">
        <f>IF(C1470="РЦК макси",0,2*'06A_Варіанти'!T1461*J1470)</f>
        <v>476.8</v>
      </c>
      <c r="L1470" s="2">
        <f t="shared" si="156"/>
        <v>476.8</v>
      </c>
      <c r="M1470" s="2">
        <f t="shared" si="157"/>
        <v>0</v>
      </c>
      <c r="N1470" s="9">
        <f t="shared" si="158"/>
        <v>0</v>
      </c>
      <c r="O1470" s="2">
        <f>MIN(IF('07A_Конструктор'!$D$5="Так",'06A_Варіанти'!E1461,1E+99),IF('07A_Конструктор'!$D$6="Так",'06A_Варіанти'!F1461,1E+99),IF('07A_Конструктор'!$D$7="Так",'06A_Варіанти'!G1461,1E+99),IF('07A_Конструктор'!$D$8="Так",'06A_Варіанти'!H1461,1E+99),IF('07A_Конструктор'!$D$9="Так",'06A_Варіанти'!I1461,1E+99),IF('07A_Конструктор'!$D$10="Так",'06A_Варіанти'!J1461,1E+99),IF('07A_Конструктор'!$D$11="Так",'06A_Варіанти'!K1461,1E+99),IF('07A_Конструктор'!$D$12="Так",'06A_Варіанти'!L1461,1E+99),IF('07A_Конструктор'!$D$13="Так",'06A_Варіанти'!M1461,1E+99),IF('07A_Конструктор'!$D$14="Так",'06A_Варіанти'!N1461,1E+99),IF('07A_Конструктор'!$D$15="Так",'06A_Варіанти'!O1461,1E+99),IF('07A_Конструктор'!$D$16="Так",'06A_Варіанти'!P1461,1E+99),IF('07A_Конструктор'!$D$17="Так",'06A_Варіанти'!Q1461,1E+99),IF('06A_Варіанти'!R1461="",1E+99,'06A_Варіанти'!R1461))</f>
        <v>238.4</v>
      </c>
      <c r="P1470" s="2" t="str">
        <f t="shared" si="159"/>
        <v>5 т</v>
      </c>
      <c r="Q1470" s="2">
        <f t="shared" si="160"/>
        <v>14</v>
      </c>
      <c r="R1470" s="2">
        <f>IF(OR(C1470="РЦК макси",C1470="РЦЧ SKU"),"SKU-потік",IFERROR(VLOOKUP(D1470,'02_РЦ'!$A$3:$I$7,5,FALSE),0))</f>
        <v>700</v>
      </c>
      <c r="S1470" s="2" t="str">
        <f>IF(OR(C1470="РЦК макси",C1470="РЦЧ SKU"),"Не рахується в ліміт",IFERROR(VLOOKUP(D1470,'02_РЦ'!$A$3:$I$7,9,FALSE),"Немає РЦ"))</f>
        <v>В межах</v>
      </c>
    </row>
    <row r="1471" spans="1:19">
      <c r="A1471" s="2" t="str">
        <f>'06A_Варіанти'!A1462</f>
        <v>BASE_757</v>
      </c>
      <c r="B1471" s="2" t="str">
        <f>'06A_Варіанти'!B1462</f>
        <v>TT_757</v>
      </c>
      <c r="C1471" s="2" t="str">
        <f>'06A_Варіанти'!D1462</f>
        <v>Основний</v>
      </c>
      <c r="D1471" s="2" t="str">
        <f>'06A_Варіанти'!C1462</f>
        <v>РЦЛ</v>
      </c>
      <c r="E1471" s="2" t="str">
        <f>'06A_Варіанти'!S1462</f>
        <v>DIRECT</v>
      </c>
      <c r="F1471" s="2" t="str">
        <f>IF(O1471='06A_Варіанти'!E1462,'06A_Варіанти'!E$1,IF(O1471='06A_Варіанти'!F1462,'06A_Варіанти'!F$1,IF(O1471='06A_Варіанти'!G1462,'06A_Варіанти'!G$1,IF(O1471='06A_Варіанти'!H1462,'06A_Варіанти'!H$1,IF(O1471='06A_Варіанти'!I1462,'06A_Варіанти'!I$1,IF(O1471='06A_Варіанти'!J1462,'06A_Варіанти'!J$1,IF(O1471='06A_Варіанти'!K1462,'06A_Варіанти'!K$1,IF(O1471='06A_Варіанти'!L1462,'06A_Варіанти'!L$1,IF(O1471='06A_Варіанти'!M1462,'06A_Варіанти'!M$1,IF(O1471='06A_Варіанти'!N1462,'06A_Варіанти'!N$1,IF(O1471='06A_Варіанти'!O1462,'06A_Варіанти'!O$1,IF(O1471='06A_Варіанти'!P1462,'06A_Варіанти'!P$1,IF(O1471='06A_Варіанти'!Q1462,'06A_Варіанти'!Q$1,IF(O1471='06A_Варіанти'!R1462,'06A_Варіанти'!R$1,"НЕМАЄ МАРШРУТУ"))))))))))))))</f>
        <v>DIRECT</v>
      </c>
      <c r="G1471" s="2" t="str">
        <f t="shared" si="154"/>
        <v>БЕЗ ЗМІН</v>
      </c>
      <c r="H1471" s="2">
        <f>IF(G1471="НЕМАЄ МАРШРУТУ",0,O1471-'06A_Варіанти'!T1462)</f>
        <v>0</v>
      </c>
      <c r="I1471" s="2">
        <f>IFERROR(INDEX('04_Потоки'!$E:$E,MATCH(A1471,'04_Потоки'!$A:$A,0)),0)</f>
        <v>1.990879478827362</v>
      </c>
      <c r="J1471" s="2">
        <f t="shared" si="155"/>
        <v>1</v>
      </c>
      <c r="K1471" s="2">
        <f>IF(C1471="РЦК макси",0,2*'06A_Варіанти'!T1462*J1471)</f>
        <v>544.79999999999995</v>
      </c>
      <c r="L1471" s="2">
        <f t="shared" si="156"/>
        <v>544.79999999999995</v>
      </c>
      <c r="M1471" s="2">
        <f t="shared" si="157"/>
        <v>0</v>
      </c>
      <c r="N1471" s="9">
        <f t="shared" si="158"/>
        <v>0</v>
      </c>
      <c r="O1471" s="2">
        <f>MIN(IF('07A_Конструктор'!$D$5="Так",'06A_Варіанти'!E1462,1E+99),IF('07A_Конструктор'!$D$6="Так",'06A_Варіанти'!F1462,1E+99),IF('07A_Конструктор'!$D$7="Так",'06A_Варіанти'!G1462,1E+99),IF('07A_Конструктор'!$D$8="Так",'06A_Варіанти'!H1462,1E+99),IF('07A_Конструктор'!$D$9="Так",'06A_Варіанти'!I1462,1E+99),IF('07A_Конструктор'!$D$10="Так",'06A_Варіанти'!J1462,1E+99),IF('07A_Конструктор'!$D$11="Так",'06A_Варіанти'!K1462,1E+99),IF('07A_Конструктор'!$D$12="Так",'06A_Варіанти'!L1462,1E+99),IF('07A_Конструктор'!$D$13="Так",'06A_Варіанти'!M1462,1E+99),IF('07A_Конструктор'!$D$14="Так",'06A_Варіанти'!N1462,1E+99),IF('07A_Конструктор'!$D$15="Так",'06A_Варіанти'!O1462,1E+99),IF('07A_Конструктор'!$D$16="Так",'06A_Варіанти'!P1462,1E+99),IF('07A_Конструктор'!$D$17="Так",'06A_Варіанти'!Q1462,1E+99),IF('06A_Варіанти'!R1462="",1E+99,'06A_Варіанти'!R1462))</f>
        <v>272.39999999999998</v>
      </c>
      <c r="P1471" s="2" t="str">
        <f t="shared" si="159"/>
        <v>5 т</v>
      </c>
      <c r="Q1471" s="2">
        <f t="shared" si="160"/>
        <v>14</v>
      </c>
      <c r="R1471" s="2">
        <f>IF(OR(C1471="РЦК макси",C1471="РЦЧ SKU"),"SKU-потік",IFERROR(VLOOKUP(D1471,'02_РЦ'!$A$3:$I$7,5,FALSE),0))</f>
        <v>700</v>
      </c>
      <c r="S1471" s="2" t="str">
        <f>IF(OR(C1471="РЦК макси",C1471="РЦЧ SKU"),"Не рахується в ліміт",IFERROR(VLOOKUP(D1471,'02_РЦ'!$A$3:$I$7,9,FALSE),"Немає РЦ"))</f>
        <v>В межах</v>
      </c>
    </row>
    <row r="1472" spans="1:19">
      <c r="A1472" s="2" t="str">
        <f>'06A_Варіанти'!A1463</f>
        <v>BASE_942</v>
      </c>
      <c r="B1472" s="2" t="str">
        <f>'06A_Варіанти'!B1463</f>
        <v>TT_942</v>
      </c>
      <c r="C1472" s="2" t="str">
        <f>'06A_Варіанти'!D1463</f>
        <v>Основний</v>
      </c>
      <c r="D1472" s="2" t="str">
        <f>'06A_Варіанти'!C1463</f>
        <v>РЦЛ</v>
      </c>
      <c r="E1472" s="2" t="str">
        <f>'06A_Варіанти'!S1463</f>
        <v>DIRECT</v>
      </c>
      <c r="F1472" s="2" t="str">
        <f>IF(O1472='06A_Варіанти'!E1463,'06A_Варіанти'!E$1,IF(O1472='06A_Варіанти'!F1463,'06A_Варіанти'!F$1,IF(O1472='06A_Варіанти'!G1463,'06A_Варіанти'!G$1,IF(O1472='06A_Варіанти'!H1463,'06A_Варіанти'!H$1,IF(O1472='06A_Варіанти'!I1463,'06A_Варіанти'!I$1,IF(O1472='06A_Варіанти'!J1463,'06A_Варіанти'!J$1,IF(O1472='06A_Варіанти'!K1463,'06A_Варіанти'!K$1,IF(O1472='06A_Варіанти'!L1463,'06A_Варіанти'!L$1,IF(O1472='06A_Варіанти'!M1463,'06A_Варіанти'!M$1,IF(O1472='06A_Варіанти'!N1463,'06A_Варіанти'!N$1,IF(O1472='06A_Варіанти'!O1463,'06A_Варіанти'!O$1,IF(O1472='06A_Варіанти'!P1463,'06A_Варіанти'!P$1,IF(O1472='06A_Варіанти'!Q1463,'06A_Варіанти'!Q$1,IF(O1472='06A_Варіанти'!R1463,'06A_Варіанти'!R$1,"НЕМАЄ МАРШРУТУ"))))))))))))))</f>
        <v>DIRECT</v>
      </c>
      <c r="G1472" s="2" t="str">
        <f t="shared" si="154"/>
        <v>БЕЗ ЗМІН</v>
      </c>
      <c r="H1472" s="2">
        <f>IF(G1472="НЕМАЄ МАРШРУТУ",0,O1472-'06A_Варіанти'!T1463)</f>
        <v>0</v>
      </c>
      <c r="I1472" s="2">
        <f>IFERROR(INDEX('04_Потоки'!$E:$E,MATCH(A1472,'04_Потоки'!$A:$A,0)),0)</f>
        <v>1.990879478827362</v>
      </c>
      <c r="J1472" s="2">
        <f t="shared" si="155"/>
        <v>1</v>
      </c>
      <c r="K1472" s="2">
        <f>IF(C1472="РЦК макси",0,2*'06A_Варіанти'!T1463*J1472)</f>
        <v>476.8</v>
      </c>
      <c r="L1472" s="2">
        <f t="shared" si="156"/>
        <v>476.8</v>
      </c>
      <c r="M1472" s="2">
        <f t="shared" si="157"/>
        <v>0</v>
      </c>
      <c r="N1472" s="9">
        <f t="shared" si="158"/>
        <v>0</v>
      </c>
      <c r="O1472" s="2">
        <f>MIN(IF('07A_Конструктор'!$D$5="Так",'06A_Варіанти'!E1463,1E+99),IF('07A_Конструктор'!$D$6="Так",'06A_Варіанти'!F1463,1E+99),IF('07A_Конструктор'!$D$7="Так",'06A_Варіанти'!G1463,1E+99),IF('07A_Конструктор'!$D$8="Так",'06A_Варіанти'!H1463,1E+99),IF('07A_Конструктор'!$D$9="Так",'06A_Варіанти'!I1463,1E+99),IF('07A_Конструктор'!$D$10="Так",'06A_Варіанти'!J1463,1E+99),IF('07A_Конструктор'!$D$11="Так",'06A_Варіанти'!K1463,1E+99),IF('07A_Конструктор'!$D$12="Так",'06A_Варіанти'!L1463,1E+99),IF('07A_Конструктор'!$D$13="Так",'06A_Варіанти'!M1463,1E+99),IF('07A_Конструктор'!$D$14="Так",'06A_Варіанти'!N1463,1E+99),IF('07A_Конструктор'!$D$15="Так",'06A_Варіанти'!O1463,1E+99),IF('07A_Конструктор'!$D$16="Так",'06A_Варіанти'!P1463,1E+99),IF('07A_Конструктор'!$D$17="Так",'06A_Варіанти'!Q1463,1E+99),IF('06A_Варіанти'!R1463="",1E+99,'06A_Варіанти'!R1463))</f>
        <v>238.4</v>
      </c>
      <c r="P1472" s="2" t="str">
        <f t="shared" si="159"/>
        <v>5 т</v>
      </c>
      <c r="Q1472" s="2">
        <f t="shared" si="160"/>
        <v>14</v>
      </c>
      <c r="R1472" s="2">
        <f>IF(OR(C1472="РЦК макси",C1472="РЦЧ SKU"),"SKU-потік",IFERROR(VLOOKUP(D1472,'02_РЦ'!$A$3:$I$7,5,FALSE),0))</f>
        <v>700</v>
      </c>
      <c r="S1472" s="2" t="str">
        <f>IF(OR(C1472="РЦК макси",C1472="РЦЧ SKU"),"Не рахується в ліміт",IFERROR(VLOOKUP(D1472,'02_РЦ'!$A$3:$I$7,9,FALSE),"Немає РЦ"))</f>
        <v>В межах</v>
      </c>
    </row>
    <row r="1473" spans="1:19">
      <c r="A1473" s="2" t="str">
        <f>'06A_Варіанти'!A1464</f>
        <v>BASE_945</v>
      </c>
      <c r="B1473" s="2" t="str">
        <f>'06A_Варіанти'!B1464</f>
        <v>TT_945</v>
      </c>
      <c r="C1473" s="2" t="str">
        <f>'06A_Варіанти'!D1464</f>
        <v>Основний</v>
      </c>
      <c r="D1473" s="2" t="str">
        <f>'06A_Варіанти'!C1464</f>
        <v>РЦЛ</v>
      </c>
      <c r="E1473" s="2" t="str">
        <f>'06A_Варіанти'!S1464</f>
        <v>DIRECT</v>
      </c>
      <c r="F1473" s="2" t="str">
        <f>IF(O1473='06A_Варіанти'!E1464,'06A_Варіанти'!E$1,IF(O1473='06A_Варіанти'!F1464,'06A_Варіанти'!F$1,IF(O1473='06A_Варіанти'!G1464,'06A_Варіанти'!G$1,IF(O1473='06A_Варіанти'!H1464,'06A_Варіанти'!H$1,IF(O1473='06A_Варіанти'!I1464,'06A_Варіанти'!I$1,IF(O1473='06A_Варіанти'!J1464,'06A_Варіанти'!J$1,IF(O1473='06A_Варіанти'!K1464,'06A_Варіанти'!K$1,IF(O1473='06A_Варіанти'!L1464,'06A_Варіанти'!L$1,IF(O1473='06A_Варіанти'!M1464,'06A_Варіанти'!M$1,IF(O1473='06A_Варіанти'!N1464,'06A_Варіанти'!N$1,IF(O1473='06A_Варіанти'!O1464,'06A_Варіанти'!O$1,IF(O1473='06A_Варіанти'!P1464,'06A_Варіанти'!P$1,IF(O1473='06A_Варіанти'!Q1464,'06A_Варіанти'!Q$1,IF(O1473='06A_Варіанти'!R1464,'06A_Варіанти'!R$1,"НЕМАЄ МАРШРУТУ"))))))))))))))</f>
        <v>DIRECT</v>
      </c>
      <c r="G1473" s="2" t="str">
        <f t="shared" si="154"/>
        <v>БЕЗ ЗМІН</v>
      </c>
      <c r="H1473" s="2">
        <f>IF(G1473="НЕМАЄ МАРШРУТУ",0,O1473-'06A_Варіанти'!T1464)</f>
        <v>0</v>
      </c>
      <c r="I1473" s="2">
        <f>IFERROR(INDEX('04_Потоки'!$E:$E,MATCH(A1473,'04_Потоки'!$A:$A,0)),0)</f>
        <v>1.990879478827362</v>
      </c>
      <c r="J1473" s="2">
        <f t="shared" si="155"/>
        <v>1</v>
      </c>
      <c r="K1473" s="2">
        <f>IF(C1473="РЦК макси",0,2*'06A_Варіанти'!T1464*J1473)</f>
        <v>545.6</v>
      </c>
      <c r="L1473" s="2">
        <f t="shared" si="156"/>
        <v>545.6</v>
      </c>
      <c r="M1473" s="2">
        <f t="shared" si="157"/>
        <v>0</v>
      </c>
      <c r="N1473" s="9">
        <f t="shared" si="158"/>
        <v>0</v>
      </c>
      <c r="O1473" s="2">
        <f>MIN(IF('07A_Конструктор'!$D$5="Так",'06A_Варіанти'!E1464,1E+99),IF('07A_Конструктор'!$D$6="Так",'06A_Варіанти'!F1464,1E+99),IF('07A_Конструктор'!$D$7="Так",'06A_Варіанти'!G1464,1E+99),IF('07A_Конструктор'!$D$8="Так",'06A_Варіанти'!H1464,1E+99),IF('07A_Конструктор'!$D$9="Так",'06A_Варіанти'!I1464,1E+99),IF('07A_Конструктор'!$D$10="Так",'06A_Варіанти'!J1464,1E+99),IF('07A_Конструктор'!$D$11="Так",'06A_Варіанти'!K1464,1E+99),IF('07A_Конструктор'!$D$12="Так",'06A_Варіанти'!L1464,1E+99),IF('07A_Конструктор'!$D$13="Так",'06A_Варіанти'!M1464,1E+99),IF('07A_Конструктор'!$D$14="Так",'06A_Варіанти'!N1464,1E+99),IF('07A_Конструктор'!$D$15="Так",'06A_Варіанти'!O1464,1E+99),IF('07A_Конструктор'!$D$16="Так",'06A_Варіанти'!P1464,1E+99),IF('07A_Конструктор'!$D$17="Так",'06A_Варіанти'!Q1464,1E+99),IF('06A_Варіанти'!R1464="",1E+99,'06A_Варіанти'!R1464))</f>
        <v>272.8</v>
      </c>
      <c r="P1473" s="2" t="str">
        <f t="shared" si="159"/>
        <v>5 т</v>
      </c>
      <c r="Q1473" s="2">
        <f t="shared" si="160"/>
        <v>14</v>
      </c>
      <c r="R1473" s="2">
        <f>IF(OR(C1473="РЦК макси",C1473="РЦЧ SKU"),"SKU-потік",IFERROR(VLOOKUP(D1473,'02_РЦ'!$A$3:$I$7,5,FALSE),0))</f>
        <v>700</v>
      </c>
      <c r="S1473" s="2" t="str">
        <f>IF(OR(C1473="РЦК макси",C1473="РЦЧ SKU"),"Не рахується в ліміт",IFERROR(VLOOKUP(D1473,'02_РЦ'!$A$3:$I$7,9,FALSE),"Немає РЦ"))</f>
        <v>В межах</v>
      </c>
    </row>
    <row r="1474" spans="1:19">
      <c r="A1474" s="2" t="str">
        <f>'06A_Варіанти'!A1465</f>
        <v>BASE_944</v>
      </c>
      <c r="B1474" s="2" t="str">
        <f>'06A_Варіанти'!B1465</f>
        <v>TT_944</v>
      </c>
      <c r="C1474" s="2" t="str">
        <f>'06A_Варіанти'!D1465</f>
        <v>Основний</v>
      </c>
      <c r="D1474" s="2" t="str">
        <f>'06A_Варіанти'!C1465</f>
        <v>РЦЛ</v>
      </c>
      <c r="E1474" s="2" t="str">
        <f>'06A_Варіанти'!S1465</f>
        <v>DIRECT</v>
      </c>
      <c r="F1474" s="2" t="str">
        <f>IF(O1474='06A_Варіанти'!E1465,'06A_Варіанти'!E$1,IF(O1474='06A_Варіанти'!F1465,'06A_Варіанти'!F$1,IF(O1474='06A_Варіанти'!G1465,'06A_Варіанти'!G$1,IF(O1474='06A_Варіанти'!H1465,'06A_Варіанти'!H$1,IF(O1474='06A_Варіанти'!I1465,'06A_Варіанти'!I$1,IF(O1474='06A_Варіанти'!J1465,'06A_Варіанти'!J$1,IF(O1474='06A_Варіанти'!K1465,'06A_Варіанти'!K$1,IF(O1474='06A_Варіанти'!L1465,'06A_Варіанти'!L$1,IF(O1474='06A_Варіанти'!M1465,'06A_Варіанти'!M$1,IF(O1474='06A_Варіанти'!N1465,'06A_Варіанти'!N$1,IF(O1474='06A_Варіанти'!O1465,'06A_Варіанти'!O$1,IF(O1474='06A_Варіанти'!P1465,'06A_Варіанти'!P$1,IF(O1474='06A_Варіанти'!Q1465,'06A_Варіанти'!Q$1,IF(O1474='06A_Варіанти'!R1465,'06A_Варіанти'!R$1,"НЕМАЄ МАРШРУТУ"))))))))))))))</f>
        <v>DIRECT</v>
      </c>
      <c r="G1474" s="2" t="str">
        <f t="shared" si="154"/>
        <v>БЕЗ ЗМІН</v>
      </c>
      <c r="H1474" s="2">
        <f>IF(G1474="НЕМАЄ МАРШРУТУ",0,O1474-'06A_Варіанти'!T1465)</f>
        <v>0</v>
      </c>
      <c r="I1474" s="2">
        <f>IFERROR(INDEX('04_Потоки'!$E:$E,MATCH(A1474,'04_Потоки'!$A:$A,0)),0)</f>
        <v>1.990879478827362</v>
      </c>
      <c r="J1474" s="2">
        <f t="shared" si="155"/>
        <v>1</v>
      </c>
      <c r="K1474" s="2">
        <f>IF(C1474="РЦК макси",0,2*'06A_Варіанти'!T1465*J1474)</f>
        <v>112.8</v>
      </c>
      <c r="L1474" s="2">
        <f t="shared" si="156"/>
        <v>112.8</v>
      </c>
      <c r="M1474" s="2">
        <f t="shared" si="157"/>
        <v>0</v>
      </c>
      <c r="N1474" s="9">
        <f t="shared" si="158"/>
        <v>0</v>
      </c>
      <c r="O1474" s="2">
        <f>MIN(IF('07A_Конструктор'!$D$5="Так",'06A_Варіанти'!E1465,1E+99),IF('07A_Конструктор'!$D$6="Так",'06A_Варіанти'!F1465,1E+99),IF('07A_Конструктор'!$D$7="Так",'06A_Варіанти'!G1465,1E+99),IF('07A_Конструктор'!$D$8="Так",'06A_Варіанти'!H1465,1E+99),IF('07A_Конструктор'!$D$9="Так",'06A_Варіанти'!I1465,1E+99),IF('07A_Конструктор'!$D$10="Так",'06A_Варіанти'!J1465,1E+99),IF('07A_Конструктор'!$D$11="Так",'06A_Варіанти'!K1465,1E+99),IF('07A_Конструктор'!$D$12="Так",'06A_Варіанти'!L1465,1E+99),IF('07A_Конструктор'!$D$13="Так",'06A_Варіанти'!M1465,1E+99),IF('07A_Конструктор'!$D$14="Так",'06A_Варіанти'!N1465,1E+99),IF('07A_Конструктор'!$D$15="Так",'06A_Варіанти'!O1465,1E+99),IF('07A_Конструктор'!$D$16="Так",'06A_Варіанти'!P1465,1E+99),IF('07A_Конструктор'!$D$17="Так",'06A_Варіанти'!Q1465,1E+99),IF('06A_Варіанти'!R1465="",1E+99,'06A_Варіанти'!R1465))</f>
        <v>56.4</v>
      </c>
      <c r="P1474" s="2" t="str">
        <f t="shared" si="159"/>
        <v>5 т</v>
      </c>
      <c r="Q1474" s="2">
        <f t="shared" si="160"/>
        <v>14</v>
      </c>
      <c r="R1474" s="2">
        <f>IF(OR(C1474="РЦК макси",C1474="РЦЧ SKU"),"SKU-потік",IFERROR(VLOOKUP(D1474,'02_РЦ'!$A$3:$I$7,5,FALSE),0))</f>
        <v>700</v>
      </c>
      <c r="S1474" s="2" t="str">
        <f>IF(OR(C1474="РЦК макси",C1474="РЦЧ SKU"),"Не рахується в ліміт",IFERROR(VLOOKUP(D1474,'02_РЦ'!$A$3:$I$7,9,FALSE),"Немає РЦ"))</f>
        <v>В межах</v>
      </c>
    </row>
    <row r="1475" spans="1:19">
      <c r="A1475" s="2" t="str">
        <f>'06A_Варіанти'!A1466</f>
        <v>BASE_955</v>
      </c>
      <c r="B1475" s="2" t="str">
        <f>'06A_Варіанти'!B1466</f>
        <v>TT_955</v>
      </c>
      <c r="C1475" s="2" t="str">
        <f>'06A_Варіанти'!D1466</f>
        <v>Основний</v>
      </c>
      <c r="D1475" s="2" t="str">
        <f>'06A_Варіанти'!C1466</f>
        <v>РЦЛ</v>
      </c>
      <c r="E1475" s="2" t="str">
        <f>'06A_Варіанти'!S1466</f>
        <v>DIRECT</v>
      </c>
      <c r="F1475" s="2" t="str">
        <f>IF(O1475='06A_Варіанти'!E1466,'06A_Варіанти'!E$1,IF(O1475='06A_Варіанти'!F1466,'06A_Варіанти'!F$1,IF(O1475='06A_Варіанти'!G1466,'06A_Варіанти'!G$1,IF(O1475='06A_Варіанти'!H1466,'06A_Варіанти'!H$1,IF(O1475='06A_Варіанти'!I1466,'06A_Варіанти'!I$1,IF(O1475='06A_Варіанти'!J1466,'06A_Варіанти'!J$1,IF(O1475='06A_Варіанти'!K1466,'06A_Варіанти'!K$1,IF(O1475='06A_Варіанти'!L1466,'06A_Варіанти'!L$1,IF(O1475='06A_Варіанти'!M1466,'06A_Варіанти'!M$1,IF(O1475='06A_Варіанти'!N1466,'06A_Варіанти'!N$1,IF(O1475='06A_Варіанти'!O1466,'06A_Варіанти'!O$1,IF(O1475='06A_Варіанти'!P1466,'06A_Варіанти'!P$1,IF(O1475='06A_Варіанти'!Q1466,'06A_Варіанти'!Q$1,IF(O1475='06A_Варіанти'!R1466,'06A_Варіанти'!R$1,"НЕМАЄ МАРШРУТУ"))))))))))))))</f>
        <v>DIRECT</v>
      </c>
      <c r="G1475" s="2" t="str">
        <f t="shared" si="154"/>
        <v>БЕЗ ЗМІН</v>
      </c>
      <c r="H1475" s="2">
        <f>IF(G1475="НЕМАЄ МАРШРУТУ",0,O1475-'06A_Варіанти'!T1466)</f>
        <v>0</v>
      </c>
      <c r="I1475" s="2">
        <f>IFERROR(INDEX('04_Потоки'!$E:$E,MATCH(A1475,'04_Потоки'!$A:$A,0)),0)</f>
        <v>1.990879478827362</v>
      </c>
      <c r="J1475" s="2">
        <f t="shared" si="155"/>
        <v>1</v>
      </c>
      <c r="K1475" s="2">
        <f>IF(C1475="РЦК макси",0,2*'06A_Варіанти'!T1466*J1475)</f>
        <v>390.8</v>
      </c>
      <c r="L1475" s="2">
        <f t="shared" si="156"/>
        <v>390.8</v>
      </c>
      <c r="M1475" s="2">
        <f t="shared" si="157"/>
        <v>0</v>
      </c>
      <c r="N1475" s="9">
        <f t="shared" si="158"/>
        <v>0</v>
      </c>
      <c r="O1475" s="2">
        <f>MIN(IF('07A_Конструктор'!$D$5="Так",'06A_Варіанти'!E1466,1E+99),IF('07A_Конструктор'!$D$6="Так",'06A_Варіанти'!F1466,1E+99),IF('07A_Конструктор'!$D$7="Так",'06A_Варіанти'!G1466,1E+99),IF('07A_Конструктор'!$D$8="Так",'06A_Варіанти'!H1466,1E+99),IF('07A_Конструктор'!$D$9="Так",'06A_Варіанти'!I1466,1E+99),IF('07A_Конструктор'!$D$10="Так",'06A_Варіанти'!J1466,1E+99),IF('07A_Конструктор'!$D$11="Так",'06A_Варіанти'!K1466,1E+99),IF('07A_Конструктор'!$D$12="Так",'06A_Варіанти'!L1466,1E+99),IF('07A_Конструктор'!$D$13="Так",'06A_Варіанти'!M1466,1E+99),IF('07A_Конструктор'!$D$14="Так",'06A_Варіанти'!N1466,1E+99),IF('07A_Конструктор'!$D$15="Так",'06A_Варіанти'!O1466,1E+99),IF('07A_Конструктор'!$D$16="Так",'06A_Варіанти'!P1466,1E+99),IF('07A_Конструктор'!$D$17="Так",'06A_Варіанти'!Q1466,1E+99),IF('06A_Варіанти'!R1466="",1E+99,'06A_Варіанти'!R1466))</f>
        <v>195.4</v>
      </c>
      <c r="P1475" s="2" t="str">
        <f t="shared" si="159"/>
        <v>5 т</v>
      </c>
      <c r="Q1475" s="2">
        <f t="shared" si="160"/>
        <v>14</v>
      </c>
      <c r="R1475" s="2">
        <f>IF(OR(C1475="РЦК макси",C1475="РЦЧ SKU"),"SKU-потік",IFERROR(VLOOKUP(D1475,'02_РЦ'!$A$3:$I$7,5,FALSE),0))</f>
        <v>700</v>
      </c>
      <c r="S1475" s="2" t="str">
        <f>IF(OR(C1475="РЦК макси",C1475="РЦЧ SKU"),"Не рахується в ліміт",IFERROR(VLOOKUP(D1475,'02_РЦ'!$A$3:$I$7,9,FALSE),"Немає РЦ"))</f>
        <v>В межах</v>
      </c>
    </row>
    <row r="1476" spans="1:19">
      <c r="A1476" s="2" t="str">
        <f>'06A_Варіанти'!A1467</f>
        <v>BASE_957</v>
      </c>
      <c r="B1476" s="2" t="str">
        <f>'06A_Варіанти'!B1467</f>
        <v>TT_957</v>
      </c>
      <c r="C1476" s="2" t="str">
        <f>'06A_Варіанти'!D1467</f>
        <v>Основний</v>
      </c>
      <c r="D1476" s="2" t="str">
        <f>'06A_Варіанти'!C1467</f>
        <v>РЦЛ</v>
      </c>
      <c r="E1476" s="2" t="str">
        <f>'06A_Варіанти'!S1467</f>
        <v>DIRECT</v>
      </c>
      <c r="F1476" s="2" t="str">
        <f>IF(O1476='06A_Варіанти'!E1467,'06A_Варіанти'!E$1,IF(O1476='06A_Варіанти'!F1467,'06A_Варіанти'!F$1,IF(O1476='06A_Варіанти'!G1467,'06A_Варіанти'!G$1,IF(O1476='06A_Варіанти'!H1467,'06A_Варіанти'!H$1,IF(O1476='06A_Варіанти'!I1467,'06A_Варіанти'!I$1,IF(O1476='06A_Варіанти'!J1467,'06A_Варіанти'!J$1,IF(O1476='06A_Варіанти'!K1467,'06A_Варіанти'!K$1,IF(O1476='06A_Варіанти'!L1467,'06A_Варіанти'!L$1,IF(O1476='06A_Варіанти'!M1467,'06A_Варіанти'!M$1,IF(O1476='06A_Варіанти'!N1467,'06A_Варіанти'!N$1,IF(O1476='06A_Варіанти'!O1467,'06A_Варіанти'!O$1,IF(O1476='06A_Варіанти'!P1467,'06A_Варіанти'!P$1,IF(O1476='06A_Варіанти'!Q1467,'06A_Варіанти'!Q$1,IF(O1476='06A_Варіанти'!R1467,'06A_Варіанти'!R$1,"НЕМАЄ МАРШРУТУ"))))))))))))))</f>
        <v>DIRECT</v>
      </c>
      <c r="G1476" s="2" t="str">
        <f t="shared" si="154"/>
        <v>БЕЗ ЗМІН</v>
      </c>
      <c r="H1476" s="2">
        <f>IF(G1476="НЕМАЄ МАРШРУТУ",0,O1476-'06A_Варіанти'!T1467)</f>
        <v>0</v>
      </c>
      <c r="I1476" s="2">
        <f>IFERROR(INDEX('04_Потоки'!$E:$E,MATCH(A1476,'04_Потоки'!$A:$A,0)),0)</f>
        <v>1.990879478827362</v>
      </c>
      <c r="J1476" s="2">
        <f t="shared" si="155"/>
        <v>1</v>
      </c>
      <c r="K1476" s="2">
        <f>IF(C1476="РЦК макси",0,2*'06A_Варіанти'!T1467*J1476)</f>
        <v>541</v>
      </c>
      <c r="L1476" s="2">
        <f t="shared" si="156"/>
        <v>541</v>
      </c>
      <c r="M1476" s="2">
        <f t="shared" si="157"/>
        <v>0</v>
      </c>
      <c r="N1476" s="9">
        <f t="shared" si="158"/>
        <v>0</v>
      </c>
      <c r="O1476" s="2">
        <f>MIN(IF('07A_Конструктор'!$D$5="Так",'06A_Варіанти'!E1467,1E+99),IF('07A_Конструктор'!$D$6="Так",'06A_Варіанти'!F1467,1E+99),IF('07A_Конструктор'!$D$7="Так",'06A_Варіанти'!G1467,1E+99),IF('07A_Конструктор'!$D$8="Так",'06A_Варіанти'!H1467,1E+99),IF('07A_Конструктор'!$D$9="Так",'06A_Варіанти'!I1467,1E+99),IF('07A_Конструктор'!$D$10="Так",'06A_Варіанти'!J1467,1E+99),IF('07A_Конструктор'!$D$11="Так",'06A_Варіанти'!K1467,1E+99),IF('07A_Конструктор'!$D$12="Так",'06A_Варіанти'!L1467,1E+99),IF('07A_Конструктор'!$D$13="Так",'06A_Варіанти'!M1467,1E+99),IF('07A_Конструктор'!$D$14="Так",'06A_Варіанти'!N1467,1E+99),IF('07A_Конструктор'!$D$15="Так",'06A_Варіанти'!O1467,1E+99),IF('07A_Конструктор'!$D$16="Так",'06A_Варіанти'!P1467,1E+99),IF('07A_Конструктор'!$D$17="Так",'06A_Варіанти'!Q1467,1E+99),IF('06A_Варіанти'!R1467="",1E+99,'06A_Варіанти'!R1467))</f>
        <v>270.5</v>
      </c>
      <c r="P1476" s="2" t="str">
        <f t="shared" si="159"/>
        <v>5 т</v>
      </c>
      <c r="Q1476" s="2">
        <f t="shared" si="160"/>
        <v>14</v>
      </c>
      <c r="R1476" s="2">
        <f>IF(OR(C1476="РЦК макси",C1476="РЦЧ SKU"),"SKU-потік",IFERROR(VLOOKUP(D1476,'02_РЦ'!$A$3:$I$7,5,FALSE),0))</f>
        <v>700</v>
      </c>
      <c r="S1476" s="2" t="str">
        <f>IF(OR(C1476="РЦК макси",C1476="РЦЧ SKU"),"Не рахується в ліміт",IFERROR(VLOOKUP(D1476,'02_РЦ'!$A$3:$I$7,9,FALSE),"Немає РЦ"))</f>
        <v>В межах</v>
      </c>
    </row>
    <row r="1477" spans="1:19">
      <c r="A1477" s="2" t="str">
        <f>'06A_Варіанти'!A1468</f>
        <v>BASE_288</v>
      </c>
      <c r="B1477" s="2" t="str">
        <f>'06A_Варіанти'!B1468</f>
        <v>TT_288</v>
      </c>
      <c r="C1477" s="2" t="str">
        <f>'06A_Варіанти'!D1468</f>
        <v>Основний</v>
      </c>
      <c r="D1477" s="2" t="str">
        <f>'06A_Варіанти'!C1468</f>
        <v>РЦЛ</v>
      </c>
      <c r="E1477" s="2" t="str">
        <f>'06A_Варіанти'!S1468</f>
        <v>DIRECT</v>
      </c>
      <c r="F1477" s="2" t="str">
        <f>IF(O1477='06A_Варіанти'!E1468,'06A_Варіанти'!E$1,IF(O1477='06A_Варіанти'!F1468,'06A_Варіанти'!F$1,IF(O1477='06A_Варіанти'!G1468,'06A_Варіанти'!G$1,IF(O1477='06A_Варіанти'!H1468,'06A_Варіанти'!H$1,IF(O1477='06A_Варіанти'!I1468,'06A_Варіанти'!I$1,IF(O1477='06A_Варіанти'!J1468,'06A_Варіанти'!J$1,IF(O1477='06A_Варіанти'!K1468,'06A_Варіанти'!K$1,IF(O1477='06A_Варіанти'!L1468,'06A_Варіанти'!L$1,IF(O1477='06A_Варіанти'!M1468,'06A_Варіанти'!M$1,IF(O1477='06A_Варіанти'!N1468,'06A_Варіанти'!N$1,IF(O1477='06A_Варіанти'!O1468,'06A_Варіанти'!O$1,IF(O1477='06A_Варіанти'!P1468,'06A_Варіанти'!P$1,IF(O1477='06A_Варіанти'!Q1468,'06A_Варіанти'!Q$1,IF(O1477='06A_Варіанти'!R1468,'06A_Варіанти'!R$1,"НЕМАЄ МАРШРУТУ"))))))))))))))</f>
        <v>DIRECT</v>
      </c>
      <c r="G1477" s="2" t="str">
        <f t="shared" si="154"/>
        <v>БЕЗ ЗМІН</v>
      </c>
      <c r="H1477" s="2">
        <f>IF(G1477="НЕМАЄ МАРШРУТУ",0,O1477-'06A_Варіанти'!T1468)</f>
        <v>0</v>
      </c>
      <c r="I1477" s="2">
        <f>IFERROR(INDEX('04_Потоки'!$E:$E,MATCH(A1477,'04_Потоки'!$A:$A,0)),0)</f>
        <v>1.990879478827362</v>
      </c>
      <c r="J1477" s="2">
        <f t="shared" si="155"/>
        <v>1</v>
      </c>
      <c r="K1477" s="2">
        <f>IF(C1477="РЦК макси",0,2*'06A_Варіанти'!T1468*J1477)</f>
        <v>347.6</v>
      </c>
      <c r="L1477" s="2">
        <f t="shared" si="156"/>
        <v>347.6</v>
      </c>
      <c r="M1477" s="2">
        <f t="shared" si="157"/>
        <v>0</v>
      </c>
      <c r="N1477" s="9">
        <f t="shared" si="158"/>
        <v>0</v>
      </c>
      <c r="O1477" s="2">
        <f>MIN(IF('07A_Конструктор'!$D$5="Так",'06A_Варіанти'!E1468,1E+99),IF('07A_Конструктор'!$D$6="Так",'06A_Варіанти'!F1468,1E+99),IF('07A_Конструктор'!$D$7="Так",'06A_Варіанти'!G1468,1E+99),IF('07A_Конструктор'!$D$8="Так",'06A_Варіанти'!H1468,1E+99),IF('07A_Конструктор'!$D$9="Так",'06A_Варіанти'!I1468,1E+99),IF('07A_Конструктор'!$D$10="Так",'06A_Варіанти'!J1468,1E+99),IF('07A_Конструктор'!$D$11="Так",'06A_Варіанти'!K1468,1E+99),IF('07A_Конструктор'!$D$12="Так",'06A_Варіанти'!L1468,1E+99),IF('07A_Конструктор'!$D$13="Так",'06A_Варіанти'!M1468,1E+99),IF('07A_Конструктор'!$D$14="Так",'06A_Варіанти'!N1468,1E+99),IF('07A_Конструктор'!$D$15="Так",'06A_Варіанти'!O1468,1E+99),IF('07A_Конструктор'!$D$16="Так",'06A_Варіанти'!P1468,1E+99),IF('07A_Конструктор'!$D$17="Так",'06A_Варіанти'!Q1468,1E+99),IF('06A_Варіанти'!R1468="",1E+99,'06A_Варіанти'!R1468))</f>
        <v>173.8</v>
      </c>
      <c r="P1477" s="2" t="str">
        <f t="shared" si="159"/>
        <v>5 т</v>
      </c>
      <c r="Q1477" s="2">
        <f t="shared" si="160"/>
        <v>14</v>
      </c>
      <c r="R1477" s="2">
        <f>IF(OR(C1477="РЦК макси",C1477="РЦЧ SKU"),"SKU-потік",IFERROR(VLOOKUP(D1477,'02_РЦ'!$A$3:$I$7,5,FALSE),0))</f>
        <v>700</v>
      </c>
      <c r="S1477" s="2" t="str">
        <f>IF(OR(C1477="РЦК макси",C1477="РЦЧ SKU"),"Не рахується в ліміт",IFERROR(VLOOKUP(D1477,'02_РЦ'!$A$3:$I$7,9,FALSE),"Немає РЦ"))</f>
        <v>В межах</v>
      </c>
    </row>
    <row r="1478" spans="1:19">
      <c r="A1478" s="2" t="str">
        <f>'06A_Варіанти'!A1469</f>
        <v>BASE_960</v>
      </c>
      <c r="B1478" s="2" t="str">
        <f>'06A_Варіанти'!B1469</f>
        <v>TT_960</v>
      </c>
      <c r="C1478" s="2" t="str">
        <f>'06A_Варіанти'!D1469</f>
        <v>Основний</v>
      </c>
      <c r="D1478" s="2" t="str">
        <f>'06A_Варіанти'!C1469</f>
        <v>РЦЛ</v>
      </c>
      <c r="E1478" s="2" t="str">
        <f>'06A_Варіанти'!S1469</f>
        <v>DIRECT</v>
      </c>
      <c r="F1478" s="2" t="str">
        <f>IF(O1478='06A_Варіанти'!E1469,'06A_Варіанти'!E$1,IF(O1478='06A_Варіанти'!F1469,'06A_Варіанти'!F$1,IF(O1478='06A_Варіанти'!G1469,'06A_Варіанти'!G$1,IF(O1478='06A_Варіанти'!H1469,'06A_Варіанти'!H$1,IF(O1478='06A_Варіанти'!I1469,'06A_Варіанти'!I$1,IF(O1478='06A_Варіанти'!J1469,'06A_Варіанти'!J$1,IF(O1478='06A_Варіанти'!K1469,'06A_Варіанти'!K$1,IF(O1478='06A_Варіанти'!L1469,'06A_Варіанти'!L$1,IF(O1478='06A_Варіанти'!M1469,'06A_Варіанти'!M$1,IF(O1478='06A_Варіанти'!N1469,'06A_Варіанти'!N$1,IF(O1478='06A_Варіанти'!O1469,'06A_Варіанти'!O$1,IF(O1478='06A_Варіанти'!P1469,'06A_Варіанти'!P$1,IF(O1478='06A_Варіанти'!Q1469,'06A_Варіанти'!Q$1,IF(O1478='06A_Варіанти'!R1469,'06A_Варіанти'!R$1,"НЕМАЄ МАРШРУТУ"))))))))))))))</f>
        <v>DIRECT</v>
      </c>
      <c r="G1478" s="2" t="str">
        <f t="shared" si="154"/>
        <v>БЕЗ ЗМІН</v>
      </c>
      <c r="H1478" s="2">
        <f>IF(G1478="НЕМАЄ МАРШРУТУ",0,O1478-'06A_Варіанти'!T1469)</f>
        <v>0</v>
      </c>
      <c r="I1478" s="2">
        <f>IFERROR(INDEX('04_Потоки'!$E:$E,MATCH(A1478,'04_Потоки'!$A:$A,0)),0)</f>
        <v>1.990879478827362</v>
      </c>
      <c r="J1478" s="2">
        <f t="shared" si="155"/>
        <v>1</v>
      </c>
      <c r="K1478" s="2">
        <f>IF(C1478="РЦК макси",0,2*'06A_Варіанти'!T1469*J1478)</f>
        <v>430.6</v>
      </c>
      <c r="L1478" s="2">
        <f t="shared" si="156"/>
        <v>430.6</v>
      </c>
      <c r="M1478" s="2">
        <f t="shared" si="157"/>
        <v>0</v>
      </c>
      <c r="N1478" s="9">
        <f t="shared" si="158"/>
        <v>0</v>
      </c>
      <c r="O1478" s="2">
        <f>MIN(IF('07A_Конструктор'!$D$5="Так",'06A_Варіанти'!E1469,1E+99),IF('07A_Конструктор'!$D$6="Так",'06A_Варіанти'!F1469,1E+99),IF('07A_Конструктор'!$D$7="Так",'06A_Варіанти'!G1469,1E+99),IF('07A_Конструктор'!$D$8="Так",'06A_Варіанти'!H1469,1E+99),IF('07A_Конструктор'!$D$9="Так",'06A_Варіанти'!I1469,1E+99),IF('07A_Конструктор'!$D$10="Так",'06A_Варіанти'!J1469,1E+99),IF('07A_Конструктор'!$D$11="Так",'06A_Варіанти'!K1469,1E+99),IF('07A_Конструктор'!$D$12="Так",'06A_Варіанти'!L1469,1E+99),IF('07A_Конструктор'!$D$13="Так",'06A_Варіанти'!M1469,1E+99),IF('07A_Конструктор'!$D$14="Так",'06A_Варіанти'!N1469,1E+99),IF('07A_Конструктор'!$D$15="Так",'06A_Варіанти'!O1469,1E+99),IF('07A_Конструктор'!$D$16="Так",'06A_Варіанти'!P1469,1E+99),IF('07A_Конструктор'!$D$17="Так",'06A_Варіанти'!Q1469,1E+99),IF('06A_Варіанти'!R1469="",1E+99,'06A_Варіанти'!R1469))</f>
        <v>215.3</v>
      </c>
      <c r="P1478" s="2" t="str">
        <f t="shared" si="159"/>
        <v>5 т</v>
      </c>
      <c r="Q1478" s="2">
        <f t="shared" si="160"/>
        <v>14</v>
      </c>
      <c r="R1478" s="2">
        <f>IF(OR(C1478="РЦК макси",C1478="РЦЧ SKU"),"SKU-потік",IFERROR(VLOOKUP(D1478,'02_РЦ'!$A$3:$I$7,5,FALSE),0))</f>
        <v>700</v>
      </c>
      <c r="S1478" s="2" t="str">
        <f>IF(OR(C1478="РЦК макси",C1478="РЦЧ SKU"),"Не рахується в ліміт",IFERROR(VLOOKUP(D1478,'02_РЦ'!$A$3:$I$7,9,FALSE),"Немає РЦ"))</f>
        <v>В межах</v>
      </c>
    </row>
    <row r="1479" spans="1:19">
      <c r="A1479" s="2" t="str">
        <f>'06A_Варіанти'!A1470</f>
        <v>BASE_961</v>
      </c>
      <c r="B1479" s="2" t="str">
        <f>'06A_Варіанти'!B1470</f>
        <v>TT_961</v>
      </c>
      <c r="C1479" s="2" t="str">
        <f>'06A_Варіанти'!D1470</f>
        <v>Основний</v>
      </c>
      <c r="D1479" s="2" t="str">
        <f>'06A_Варіанти'!C1470</f>
        <v>РЦЛ</v>
      </c>
      <c r="E1479" s="2" t="str">
        <f>'06A_Варіанти'!S1470</f>
        <v>DIRECT</v>
      </c>
      <c r="F1479" s="2" t="str">
        <f>IF(O1479='06A_Варіанти'!E1470,'06A_Варіанти'!E$1,IF(O1479='06A_Варіанти'!F1470,'06A_Варіанти'!F$1,IF(O1479='06A_Варіанти'!G1470,'06A_Варіанти'!G$1,IF(O1479='06A_Варіанти'!H1470,'06A_Варіанти'!H$1,IF(O1479='06A_Варіанти'!I1470,'06A_Варіанти'!I$1,IF(O1479='06A_Варіанти'!J1470,'06A_Варіанти'!J$1,IF(O1479='06A_Варіанти'!K1470,'06A_Варіанти'!K$1,IF(O1479='06A_Варіанти'!L1470,'06A_Варіанти'!L$1,IF(O1479='06A_Варіанти'!M1470,'06A_Варіанти'!M$1,IF(O1479='06A_Варіанти'!N1470,'06A_Варіанти'!N$1,IF(O1479='06A_Варіанти'!O1470,'06A_Варіанти'!O$1,IF(O1479='06A_Варіанти'!P1470,'06A_Варіанти'!P$1,IF(O1479='06A_Варіанти'!Q1470,'06A_Варіанти'!Q$1,IF(O1479='06A_Варіанти'!R1470,'06A_Варіанти'!R$1,"НЕМАЄ МАРШРУТУ"))))))))))))))</f>
        <v>DIRECT</v>
      </c>
      <c r="G1479" s="2" t="str">
        <f t="shared" si="154"/>
        <v>БЕЗ ЗМІН</v>
      </c>
      <c r="H1479" s="2">
        <f>IF(G1479="НЕМАЄ МАРШРУТУ",0,O1479-'06A_Варіанти'!T1470)</f>
        <v>0</v>
      </c>
      <c r="I1479" s="2">
        <f>IFERROR(INDEX('04_Потоки'!$E:$E,MATCH(A1479,'04_Потоки'!$A:$A,0)),0)</f>
        <v>1.990879478827362</v>
      </c>
      <c r="J1479" s="2">
        <f t="shared" si="155"/>
        <v>1</v>
      </c>
      <c r="K1479" s="2">
        <f>IF(C1479="РЦК макси",0,2*'06A_Варіанти'!T1470*J1479)</f>
        <v>349.6</v>
      </c>
      <c r="L1479" s="2">
        <f t="shared" si="156"/>
        <v>349.6</v>
      </c>
      <c r="M1479" s="2">
        <f t="shared" si="157"/>
        <v>0</v>
      </c>
      <c r="N1479" s="9">
        <f t="shared" si="158"/>
        <v>0</v>
      </c>
      <c r="O1479" s="2">
        <f>MIN(IF('07A_Конструктор'!$D$5="Так",'06A_Варіанти'!E1470,1E+99),IF('07A_Конструктор'!$D$6="Так",'06A_Варіанти'!F1470,1E+99),IF('07A_Конструктор'!$D$7="Так",'06A_Варіанти'!G1470,1E+99),IF('07A_Конструктор'!$D$8="Так",'06A_Варіанти'!H1470,1E+99),IF('07A_Конструктор'!$D$9="Так",'06A_Варіанти'!I1470,1E+99),IF('07A_Конструктор'!$D$10="Так",'06A_Варіанти'!J1470,1E+99),IF('07A_Конструктор'!$D$11="Так",'06A_Варіанти'!K1470,1E+99),IF('07A_Конструктор'!$D$12="Так",'06A_Варіанти'!L1470,1E+99),IF('07A_Конструктор'!$D$13="Так",'06A_Варіанти'!M1470,1E+99),IF('07A_Конструктор'!$D$14="Так",'06A_Варіанти'!N1470,1E+99),IF('07A_Конструктор'!$D$15="Так",'06A_Варіанти'!O1470,1E+99),IF('07A_Конструктор'!$D$16="Так",'06A_Варіанти'!P1470,1E+99),IF('07A_Конструктор'!$D$17="Так",'06A_Варіанти'!Q1470,1E+99),IF('06A_Варіанти'!R1470="",1E+99,'06A_Варіанти'!R1470))</f>
        <v>174.8</v>
      </c>
      <c r="P1479" s="2" t="str">
        <f t="shared" si="159"/>
        <v>5 т</v>
      </c>
      <c r="Q1479" s="2">
        <f t="shared" si="160"/>
        <v>14</v>
      </c>
      <c r="R1479" s="2">
        <f>IF(OR(C1479="РЦК макси",C1479="РЦЧ SKU"),"SKU-потік",IFERROR(VLOOKUP(D1479,'02_РЦ'!$A$3:$I$7,5,FALSE),0))</f>
        <v>700</v>
      </c>
      <c r="S1479" s="2" t="str">
        <f>IF(OR(C1479="РЦК макси",C1479="РЦЧ SKU"),"Не рахується в ліміт",IFERROR(VLOOKUP(D1479,'02_РЦ'!$A$3:$I$7,9,FALSE),"Немає РЦ"))</f>
        <v>В межах</v>
      </c>
    </row>
    <row r="1480" spans="1:19">
      <c r="A1480" s="2" t="str">
        <f>'06A_Варіанти'!A1471</f>
        <v>BASE_963</v>
      </c>
      <c r="B1480" s="2" t="str">
        <f>'06A_Варіанти'!B1471</f>
        <v>TT_963</v>
      </c>
      <c r="C1480" s="2" t="str">
        <f>'06A_Варіанти'!D1471</f>
        <v>Основний</v>
      </c>
      <c r="D1480" s="2" t="str">
        <f>'06A_Варіанти'!C1471</f>
        <v>РЦЛ</v>
      </c>
      <c r="E1480" s="2" t="str">
        <f>'06A_Варіанти'!S1471</f>
        <v>DIRECT</v>
      </c>
      <c r="F1480" s="2" t="str">
        <f>IF(O1480='06A_Варіанти'!E1471,'06A_Варіанти'!E$1,IF(O1480='06A_Варіанти'!F1471,'06A_Варіанти'!F$1,IF(O1480='06A_Варіанти'!G1471,'06A_Варіанти'!G$1,IF(O1480='06A_Варіанти'!H1471,'06A_Варіанти'!H$1,IF(O1480='06A_Варіанти'!I1471,'06A_Варіанти'!I$1,IF(O1480='06A_Варіанти'!J1471,'06A_Варіанти'!J$1,IF(O1480='06A_Варіанти'!K1471,'06A_Варіанти'!K$1,IF(O1480='06A_Варіанти'!L1471,'06A_Варіанти'!L$1,IF(O1480='06A_Варіанти'!M1471,'06A_Варіанти'!M$1,IF(O1480='06A_Варіанти'!N1471,'06A_Варіанти'!N$1,IF(O1480='06A_Варіанти'!O1471,'06A_Варіанти'!O$1,IF(O1480='06A_Варіанти'!P1471,'06A_Варіанти'!P$1,IF(O1480='06A_Варіанти'!Q1471,'06A_Варіанти'!Q$1,IF(O1480='06A_Варіанти'!R1471,'06A_Варіанти'!R$1,"НЕМАЄ МАРШРУТУ"))))))))))))))</f>
        <v>DIRECT</v>
      </c>
      <c r="G1480" s="2" t="str">
        <f t="shared" si="154"/>
        <v>БЕЗ ЗМІН</v>
      </c>
      <c r="H1480" s="2">
        <f>IF(G1480="НЕМАЄ МАРШРУТУ",0,O1480-'06A_Варіанти'!T1471)</f>
        <v>0</v>
      </c>
      <c r="I1480" s="2">
        <f>IFERROR(INDEX('04_Потоки'!$E:$E,MATCH(A1480,'04_Потоки'!$A:$A,0)),0)</f>
        <v>1.990879478827362</v>
      </c>
      <c r="J1480" s="2">
        <f t="shared" si="155"/>
        <v>1</v>
      </c>
      <c r="K1480" s="2">
        <f>IF(C1480="РЦК макси",0,2*'06A_Варіанти'!T1471*J1480)</f>
        <v>623.79999999999995</v>
      </c>
      <c r="L1480" s="2">
        <f t="shared" si="156"/>
        <v>623.79999999999995</v>
      </c>
      <c r="M1480" s="2">
        <f t="shared" si="157"/>
        <v>0</v>
      </c>
      <c r="N1480" s="9">
        <f t="shared" si="158"/>
        <v>0</v>
      </c>
      <c r="O1480" s="2">
        <f>MIN(IF('07A_Конструктор'!$D$5="Так",'06A_Варіанти'!E1471,1E+99),IF('07A_Конструктор'!$D$6="Так",'06A_Варіанти'!F1471,1E+99),IF('07A_Конструктор'!$D$7="Так",'06A_Варіанти'!G1471,1E+99),IF('07A_Конструктор'!$D$8="Так",'06A_Варіанти'!H1471,1E+99),IF('07A_Конструктор'!$D$9="Так",'06A_Варіанти'!I1471,1E+99),IF('07A_Конструктор'!$D$10="Так",'06A_Варіанти'!J1471,1E+99),IF('07A_Конструктор'!$D$11="Так",'06A_Варіанти'!K1471,1E+99),IF('07A_Конструктор'!$D$12="Так",'06A_Варіанти'!L1471,1E+99),IF('07A_Конструктор'!$D$13="Так",'06A_Варіанти'!M1471,1E+99),IF('07A_Конструктор'!$D$14="Так",'06A_Варіанти'!N1471,1E+99),IF('07A_Конструктор'!$D$15="Так",'06A_Варіанти'!O1471,1E+99),IF('07A_Конструктор'!$D$16="Так",'06A_Варіанти'!P1471,1E+99),IF('07A_Конструктор'!$D$17="Так",'06A_Варіанти'!Q1471,1E+99),IF('06A_Варіанти'!R1471="",1E+99,'06A_Варіанти'!R1471))</f>
        <v>311.89999999999998</v>
      </c>
      <c r="P1480" s="2" t="str">
        <f t="shared" si="159"/>
        <v>5 т</v>
      </c>
      <c r="Q1480" s="2">
        <f t="shared" si="160"/>
        <v>14</v>
      </c>
      <c r="R1480" s="2">
        <f>IF(OR(C1480="РЦК макси",C1480="РЦЧ SKU"),"SKU-потік",IFERROR(VLOOKUP(D1480,'02_РЦ'!$A$3:$I$7,5,FALSE),0))</f>
        <v>700</v>
      </c>
      <c r="S1480" s="2" t="str">
        <f>IF(OR(C1480="РЦК макси",C1480="РЦЧ SKU"),"Не рахується в ліміт",IFERROR(VLOOKUP(D1480,'02_РЦ'!$A$3:$I$7,9,FALSE),"Немає РЦ"))</f>
        <v>В межах</v>
      </c>
    </row>
    <row r="1481" spans="1:19">
      <c r="A1481" s="2" t="str">
        <f>'06A_Варіанти'!A1472</f>
        <v>BASE_967</v>
      </c>
      <c r="B1481" s="2" t="str">
        <f>'06A_Варіанти'!B1472</f>
        <v>TT_967</v>
      </c>
      <c r="C1481" s="2" t="str">
        <f>'06A_Варіанти'!D1472</f>
        <v>Основний</v>
      </c>
      <c r="D1481" s="2" t="str">
        <f>'06A_Варіанти'!C1472</f>
        <v>РЦЛ</v>
      </c>
      <c r="E1481" s="2" t="str">
        <f>'06A_Варіанти'!S1472</f>
        <v>DIRECT</v>
      </c>
      <c r="F1481" s="2" t="str">
        <f>IF(O1481='06A_Варіанти'!E1472,'06A_Варіанти'!E$1,IF(O1481='06A_Варіанти'!F1472,'06A_Варіанти'!F$1,IF(O1481='06A_Варіанти'!G1472,'06A_Варіанти'!G$1,IF(O1481='06A_Варіанти'!H1472,'06A_Варіанти'!H$1,IF(O1481='06A_Варіанти'!I1472,'06A_Варіанти'!I$1,IF(O1481='06A_Варіанти'!J1472,'06A_Варіанти'!J$1,IF(O1481='06A_Варіанти'!K1472,'06A_Варіанти'!K$1,IF(O1481='06A_Варіанти'!L1472,'06A_Варіанти'!L$1,IF(O1481='06A_Варіанти'!M1472,'06A_Варіанти'!M$1,IF(O1481='06A_Варіанти'!N1472,'06A_Варіанти'!N$1,IF(O1481='06A_Варіанти'!O1472,'06A_Варіанти'!O$1,IF(O1481='06A_Варіанти'!P1472,'06A_Варіанти'!P$1,IF(O1481='06A_Варіанти'!Q1472,'06A_Варіанти'!Q$1,IF(O1481='06A_Варіанти'!R1472,'06A_Варіанти'!R$1,"НЕМАЄ МАРШРУТУ"))))))))))))))</f>
        <v>DIRECT</v>
      </c>
      <c r="G1481" s="2" t="str">
        <f t="shared" si="154"/>
        <v>БЕЗ ЗМІН</v>
      </c>
      <c r="H1481" s="2">
        <f>IF(G1481="НЕМАЄ МАРШРУТУ",0,O1481-'06A_Варіанти'!T1472)</f>
        <v>0</v>
      </c>
      <c r="I1481" s="2">
        <f>IFERROR(INDEX('04_Потоки'!$E:$E,MATCH(A1481,'04_Потоки'!$A:$A,0)),0)</f>
        <v>1.990879478827362</v>
      </c>
      <c r="J1481" s="2">
        <f t="shared" si="155"/>
        <v>1</v>
      </c>
      <c r="K1481" s="2">
        <f>IF(C1481="РЦК макси",0,2*'06A_Варіанти'!T1472*J1481)</f>
        <v>182.4</v>
      </c>
      <c r="L1481" s="2">
        <f t="shared" si="156"/>
        <v>182.4</v>
      </c>
      <c r="M1481" s="2">
        <f t="shared" si="157"/>
        <v>0</v>
      </c>
      <c r="N1481" s="9">
        <f t="shared" si="158"/>
        <v>0</v>
      </c>
      <c r="O1481" s="2">
        <f>MIN(IF('07A_Конструктор'!$D$5="Так",'06A_Варіанти'!E1472,1E+99),IF('07A_Конструктор'!$D$6="Так",'06A_Варіанти'!F1472,1E+99),IF('07A_Конструктор'!$D$7="Так",'06A_Варіанти'!G1472,1E+99),IF('07A_Конструктор'!$D$8="Так",'06A_Варіанти'!H1472,1E+99),IF('07A_Конструктор'!$D$9="Так",'06A_Варіанти'!I1472,1E+99),IF('07A_Конструктор'!$D$10="Так",'06A_Варіанти'!J1472,1E+99),IF('07A_Конструктор'!$D$11="Так",'06A_Варіанти'!K1472,1E+99),IF('07A_Конструктор'!$D$12="Так",'06A_Варіанти'!L1472,1E+99),IF('07A_Конструктор'!$D$13="Так",'06A_Варіанти'!M1472,1E+99),IF('07A_Конструктор'!$D$14="Так",'06A_Варіанти'!N1472,1E+99),IF('07A_Конструктор'!$D$15="Так",'06A_Варіанти'!O1472,1E+99),IF('07A_Конструктор'!$D$16="Так",'06A_Варіанти'!P1472,1E+99),IF('07A_Конструктор'!$D$17="Так",'06A_Варіанти'!Q1472,1E+99),IF('06A_Варіанти'!R1472="",1E+99,'06A_Варіанти'!R1472))</f>
        <v>91.2</v>
      </c>
      <c r="P1481" s="2" t="str">
        <f t="shared" si="159"/>
        <v>5 т</v>
      </c>
      <c r="Q1481" s="2">
        <f t="shared" si="160"/>
        <v>14</v>
      </c>
      <c r="R1481" s="2">
        <f>IF(OR(C1481="РЦК макси",C1481="РЦЧ SKU"),"SKU-потік",IFERROR(VLOOKUP(D1481,'02_РЦ'!$A$3:$I$7,5,FALSE),0))</f>
        <v>700</v>
      </c>
      <c r="S1481" s="2" t="str">
        <f>IF(OR(C1481="РЦК макси",C1481="РЦЧ SKU"),"Не рахується в ліміт",IFERROR(VLOOKUP(D1481,'02_РЦ'!$A$3:$I$7,9,FALSE),"Немає РЦ"))</f>
        <v>В межах</v>
      </c>
    </row>
    <row r="1482" spans="1:19">
      <c r="A1482" s="2" t="str">
        <f>'06A_Варіанти'!A1473</f>
        <v>BASE_826</v>
      </c>
      <c r="B1482" s="2" t="str">
        <f>'06A_Варіанти'!B1473</f>
        <v>TT_826</v>
      </c>
      <c r="C1482" s="2" t="str">
        <f>'06A_Варіанти'!D1473</f>
        <v>Основний</v>
      </c>
      <c r="D1482" s="2" t="str">
        <f>'06A_Варіанти'!C1473</f>
        <v>РЦЛ</v>
      </c>
      <c r="E1482" s="2" t="str">
        <f>'06A_Варіанти'!S1473</f>
        <v>DIRECT</v>
      </c>
      <c r="F1482" s="2" t="str">
        <f>IF(O1482='06A_Варіанти'!E1473,'06A_Варіанти'!E$1,IF(O1482='06A_Варіанти'!F1473,'06A_Варіанти'!F$1,IF(O1482='06A_Варіанти'!G1473,'06A_Варіанти'!G$1,IF(O1482='06A_Варіанти'!H1473,'06A_Варіанти'!H$1,IF(O1482='06A_Варіанти'!I1473,'06A_Варіанти'!I$1,IF(O1482='06A_Варіанти'!J1473,'06A_Варіанти'!J$1,IF(O1482='06A_Варіанти'!K1473,'06A_Варіанти'!K$1,IF(O1482='06A_Варіанти'!L1473,'06A_Варіанти'!L$1,IF(O1482='06A_Варіанти'!M1473,'06A_Варіанти'!M$1,IF(O1482='06A_Варіанти'!N1473,'06A_Варіанти'!N$1,IF(O1482='06A_Варіанти'!O1473,'06A_Варіанти'!O$1,IF(O1482='06A_Варіанти'!P1473,'06A_Варіанти'!P$1,IF(O1482='06A_Варіанти'!Q1473,'06A_Варіанти'!Q$1,IF(O1482='06A_Варіанти'!R1473,'06A_Варіанти'!R$1,"НЕМАЄ МАРШРУТУ"))))))))))))))</f>
        <v>DIRECT</v>
      </c>
      <c r="G1482" s="2" t="str">
        <f t="shared" si="154"/>
        <v>БЕЗ ЗМІН</v>
      </c>
      <c r="H1482" s="2">
        <f>IF(G1482="НЕМАЄ МАРШРУТУ",0,O1482-'06A_Варіанти'!T1473)</f>
        <v>0</v>
      </c>
      <c r="I1482" s="2">
        <f>IFERROR(INDEX('04_Потоки'!$E:$E,MATCH(A1482,'04_Потоки'!$A:$A,0)),0)</f>
        <v>1.990879478827362</v>
      </c>
      <c r="J1482" s="2">
        <f t="shared" si="155"/>
        <v>1</v>
      </c>
      <c r="K1482" s="2">
        <f>IF(C1482="РЦК макси",0,2*'06A_Варіанти'!T1473*J1482)</f>
        <v>154.4</v>
      </c>
      <c r="L1482" s="2">
        <f t="shared" si="156"/>
        <v>154.4</v>
      </c>
      <c r="M1482" s="2">
        <f t="shared" si="157"/>
        <v>0</v>
      </c>
      <c r="N1482" s="9">
        <f t="shared" si="158"/>
        <v>0</v>
      </c>
      <c r="O1482" s="2">
        <f>MIN(IF('07A_Конструктор'!$D$5="Так",'06A_Варіанти'!E1473,1E+99),IF('07A_Конструктор'!$D$6="Так",'06A_Варіанти'!F1473,1E+99),IF('07A_Конструктор'!$D$7="Так",'06A_Варіанти'!G1473,1E+99),IF('07A_Конструктор'!$D$8="Так",'06A_Варіанти'!H1473,1E+99),IF('07A_Конструктор'!$D$9="Так",'06A_Варіанти'!I1473,1E+99),IF('07A_Конструктор'!$D$10="Так",'06A_Варіанти'!J1473,1E+99),IF('07A_Конструктор'!$D$11="Так",'06A_Варіанти'!K1473,1E+99),IF('07A_Конструктор'!$D$12="Так",'06A_Варіанти'!L1473,1E+99),IF('07A_Конструктор'!$D$13="Так",'06A_Варіанти'!M1473,1E+99),IF('07A_Конструктор'!$D$14="Так",'06A_Варіанти'!N1473,1E+99),IF('07A_Конструктор'!$D$15="Так",'06A_Варіанти'!O1473,1E+99),IF('07A_Конструктор'!$D$16="Так",'06A_Варіанти'!P1473,1E+99),IF('07A_Конструктор'!$D$17="Так",'06A_Варіанти'!Q1473,1E+99),IF('06A_Варіанти'!R1473="",1E+99,'06A_Варіанти'!R1473))</f>
        <v>77.2</v>
      </c>
      <c r="P1482" s="2" t="str">
        <f t="shared" si="159"/>
        <v>5 т</v>
      </c>
      <c r="Q1482" s="2">
        <f t="shared" si="160"/>
        <v>14</v>
      </c>
      <c r="R1482" s="2">
        <f>IF(OR(C1482="РЦК макси",C1482="РЦЧ SKU"),"SKU-потік",IFERROR(VLOOKUP(D1482,'02_РЦ'!$A$3:$I$7,5,FALSE),0))</f>
        <v>700</v>
      </c>
      <c r="S1482" s="2" t="str">
        <f>IF(OR(C1482="РЦК макси",C1482="РЦЧ SKU"),"Не рахується в ліміт",IFERROR(VLOOKUP(D1482,'02_РЦ'!$A$3:$I$7,9,FALSE),"Немає РЦ"))</f>
        <v>В межах</v>
      </c>
    </row>
    <row r="1483" spans="1:19">
      <c r="A1483" s="2" t="str">
        <f>'06A_Варіанти'!A1474</f>
        <v>BASE_972</v>
      </c>
      <c r="B1483" s="2" t="str">
        <f>'06A_Варіанти'!B1474</f>
        <v>TT_972</v>
      </c>
      <c r="C1483" s="2" t="str">
        <f>'06A_Варіанти'!D1474</f>
        <v>Основний</v>
      </c>
      <c r="D1483" s="2" t="str">
        <f>'06A_Варіанти'!C1474</f>
        <v>РЦЛ</v>
      </c>
      <c r="E1483" s="2" t="str">
        <f>'06A_Варіанти'!S1474</f>
        <v>DIRECT</v>
      </c>
      <c r="F1483" s="2" t="str">
        <f>IF(O1483='06A_Варіанти'!E1474,'06A_Варіанти'!E$1,IF(O1483='06A_Варіанти'!F1474,'06A_Варіанти'!F$1,IF(O1483='06A_Варіанти'!G1474,'06A_Варіанти'!G$1,IF(O1483='06A_Варіанти'!H1474,'06A_Варіанти'!H$1,IF(O1483='06A_Варіанти'!I1474,'06A_Варіанти'!I$1,IF(O1483='06A_Варіанти'!J1474,'06A_Варіанти'!J$1,IF(O1483='06A_Варіанти'!K1474,'06A_Варіанти'!K$1,IF(O1483='06A_Варіанти'!L1474,'06A_Варіанти'!L$1,IF(O1483='06A_Варіанти'!M1474,'06A_Варіанти'!M$1,IF(O1483='06A_Варіанти'!N1474,'06A_Варіанти'!N$1,IF(O1483='06A_Варіанти'!O1474,'06A_Варіанти'!O$1,IF(O1483='06A_Варіанти'!P1474,'06A_Варіанти'!P$1,IF(O1483='06A_Варіанти'!Q1474,'06A_Варіанти'!Q$1,IF(O1483='06A_Варіанти'!R1474,'06A_Варіанти'!R$1,"НЕМАЄ МАРШРУТУ"))))))))))))))</f>
        <v>DIRECT</v>
      </c>
      <c r="G1483" s="2" t="str">
        <f t="shared" ref="G1483:G1546" si="161">IF(O1483&gt;1E+90,"НЕМАЄ МАРШРУТУ",IF(F1483=E1483,"БЕЗ ЗМІН","ЗМІНЕНО"))</f>
        <v>БЕЗ ЗМІН</v>
      </c>
      <c r="H1483" s="2">
        <f>IF(G1483="НЕМАЄ МАРШРУТУ",0,O1483-'06A_Варіанти'!T1474)</f>
        <v>0</v>
      </c>
      <c r="I1483" s="2">
        <f>IFERROR(INDEX('04_Потоки'!$E:$E,MATCH(A1483,'04_Потоки'!$A:$A,0)),0)</f>
        <v>1.990879478827362</v>
      </c>
      <c r="J1483" s="2">
        <f t="shared" ref="J1483:J1546" si="162">ROUNDUP(I1483/20,0)</f>
        <v>1</v>
      </c>
      <c r="K1483" s="2">
        <f>IF(C1483="РЦК макси",0,2*'06A_Варіанти'!T1474*J1483)</f>
        <v>432.2</v>
      </c>
      <c r="L1483" s="2">
        <f t="shared" ref="L1483:L1546" si="163">IF(C1483="РЦК макси",0,IF(G1483="НЕМАЄ МАРШРУТУ",0,2*O1483*J1483))</f>
        <v>432.2</v>
      </c>
      <c r="M1483" s="2">
        <f t="shared" ref="M1483:M1546" si="164">L1483-K1483</f>
        <v>0</v>
      </c>
      <c r="N1483" s="9">
        <f t="shared" ref="N1483:N1546" si="165">IFERROR(M1483/K1483,0)</f>
        <v>0</v>
      </c>
      <c r="O1483" s="2">
        <f>MIN(IF('07A_Конструктор'!$D$5="Так",'06A_Варіанти'!E1474,1E+99),IF('07A_Конструктор'!$D$6="Так",'06A_Варіанти'!F1474,1E+99),IF('07A_Конструктор'!$D$7="Так",'06A_Варіанти'!G1474,1E+99),IF('07A_Конструктор'!$D$8="Так",'06A_Варіанти'!H1474,1E+99),IF('07A_Конструктор'!$D$9="Так",'06A_Варіанти'!I1474,1E+99),IF('07A_Конструктор'!$D$10="Так",'06A_Варіанти'!J1474,1E+99),IF('07A_Конструктор'!$D$11="Так",'06A_Варіанти'!K1474,1E+99),IF('07A_Конструктор'!$D$12="Так",'06A_Варіанти'!L1474,1E+99),IF('07A_Конструктор'!$D$13="Так",'06A_Варіанти'!M1474,1E+99),IF('07A_Конструктор'!$D$14="Так",'06A_Варіанти'!N1474,1E+99),IF('07A_Конструктор'!$D$15="Так",'06A_Варіанти'!O1474,1E+99),IF('07A_Конструктор'!$D$16="Так",'06A_Варіанти'!P1474,1E+99),IF('07A_Конструктор'!$D$17="Так",'06A_Варіанти'!Q1474,1E+99),IF('06A_Варіанти'!R1474="",1E+99,'06A_Варіанти'!R1474))</f>
        <v>216.1</v>
      </c>
      <c r="P1483" s="2" t="str">
        <f t="shared" ref="P1483:P1546" si="166">IF(C1483="РЦК макси","Не моделюється",IF(MOD(I1483,20)=0,"10 т",IF(MOD(I1483,20)&lt;=14,"5 т",IF(MOD(I1483,20)&lt;=16,"7 т","10 т"))))</f>
        <v>5 т</v>
      </c>
      <c r="Q1483" s="2">
        <f t="shared" ref="Q1483:Q1546" si="167">IF(P1483="Не моделюється",0,IF(P1483="5 т",14,IF(P1483="7 т",16,20)))</f>
        <v>14</v>
      </c>
      <c r="R1483" s="2">
        <f>IF(OR(C1483="РЦК макси",C1483="РЦЧ SKU"),"SKU-потік",IFERROR(VLOOKUP(D1483,'02_РЦ'!$A$3:$I$7,5,FALSE),0))</f>
        <v>700</v>
      </c>
      <c r="S1483" s="2" t="str">
        <f>IF(OR(C1483="РЦК макси",C1483="РЦЧ SKU"),"Не рахується в ліміт",IFERROR(VLOOKUP(D1483,'02_РЦ'!$A$3:$I$7,9,FALSE),"Немає РЦ"))</f>
        <v>В межах</v>
      </c>
    </row>
    <row r="1484" spans="1:19">
      <c r="A1484" s="2" t="str">
        <f>'06A_Варіанти'!A1475</f>
        <v>BASE_973</v>
      </c>
      <c r="B1484" s="2" t="str">
        <f>'06A_Варіанти'!B1475</f>
        <v>TT_973</v>
      </c>
      <c r="C1484" s="2" t="str">
        <f>'06A_Варіанти'!D1475</f>
        <v>Основний</v>
      </c>
      <c r="D1484" s="2" t="str">
        <f>'06A_Варіанти'!C1475</f>
        <v>РЦЛ</v>
      </c>
      <c r="E1484" s="2" t="str">
        <f>'06A_Варіанти'!S1475</f>
        <v>DIRECT</v>
      </c>
      <c r="F1484" s="2" t="str">
        <f>IF(O1484='06A_Варіанти'!E1475,'06A_Варіанти'!E$1,IF(O1484='06A_Варіанти'!F1475,'06A_Варіанти'!F$1,IF(O1484='06A_Варіанти'!G1475,'06A_Варіанти'!G$1,IF(O1484='06A_Варіанти'!H1475,'06A_Варіанти'!H$1,IF(O1484='06A_Варіанти'!I1475,'06A_Варіанти'!I$1,IF(O1484='06A_Варіанти'!J1475,'06A_Варіанти'!J$1,IF(O1484='06A_Варіанти'!K1475,'06A_Варіанти'!K$1,IF(O1484='06A_Варіанти'!L1475,'06A_Варіанти'!L$1,IF(O1484='06A_Варіанти'!M1475,'06A_Варіанти'!M$1,IF(O1484='06A_Варіанти'!N1475,'06A_Варіанти'!N$1,IF(O1484='06A_Варіанти'!O1475,'06A_Варіанти'!O$1,IF(O1484='06A_Варіанти'!P1475,'06A_Варіанти'!P$1,IF(O1484='06A_Варіанти'!Q1475,'06A_Варіанти'!Q$1,IF(O1484='06A_Варіанти'!R1475,'06A_Варіанти'!R$1,"НЕМАЄ МАРШРУТУ"))))))))))))))</f>
        <v>DIRECT</v>
      </c>
      <c r="G1484" s="2" t="str">
        <f t="shared" si="161"/>
        <v>БЕЗ ЗМІН</v>
      </c>
      <c r="H1484" s="2">
        <f>IF(G1484="НЕМАЄ МАРШРУТУ",0,O1484-'06A_Варіанти'!T1475)</f>
        <v>0</v>
      </c>
      <c r="I1484" s="2">
        <f>IFERROR(INDEX('04_Потоки'!$E:$E,MATCH(A1484,'04_Потоки'!$A:$A,0)),0)</f>
        <v>1.990879478827362</v>
      </c>
      <c r="J1484" s="2">
        <f t="shared" si="162"/>
        <v>1</v>
      </c>
      <c r="K1484" s="2">
        <f>IF(C1484="РЦК макси",0,2*'06A_Варіанти'!T1475*J1484)</f>
        <v>349.4</v>
      </c>
      <c r="L1484" s="2">
        <f t="shared" si="163"/>
        <v>349.4</v>
      </c>
      <c r="M1484" s="2">
        <f t="shared" si="164"/>
        <v>0</v>
      </c>
      <c r="N1484" s="9">
        <f t="shared" si="165"/>
        <v>0</v>
      </c>
      <c r="O1484" s="2">
        <f>MIN(IF('07A_Конструктор'!$D$5="Так",'06A_Варіанти'!E1475,1E+99),IF('07A_Конструктор'!$D$6="Так",'06A_Варіанти'!F1475,1E+99),IF('07A_Конструктор'!$D$7="Так",'06A_Варіанти'!G1475,1E+99),IF('07A_Конструктор'!$D$8="Так",'06A_Варіанти'!H1475,1E+99),IF('07A_Конструктор'!$D$9="Так",'06A_Варіанти'!I1475,1E+99),IF('07A_Конструктор'!$D$10="Так",'06A_Варіанти'!J1475,1E+99),IF('07A_Конструктор'!$D$11="Так",'06A_Варіанти'!K1475,1E+99),IF('07A_Конструктор'!$D$12="Так",'06A_Варіанти'!L1475,1E+99),IF('07A_Конструктор'!$D$13="Так",'06A_Варіанти'!M1475,1E+99),IF('07A_Конструктор'!$D$14="Так",'06A_Варіанти'!N1475,1E+99),IF('07A_Конструктор'!$D$15="Так",'06A_Варіанти'!O1475,1E+99),IF('07A_Конструктор'!$D$16="Так",'06A_Варіанти'!P1475,1E+99),IF('07A_Конструктор'!$D$17="Так",'06A_Варіанти'!Q1475,1E+99),IF('06A_Варіанти'!R1475="",1E+99,'06A_Варіанти'!R1475))</f>
        <v>174.7</v>
      </c>
      <c r="P1484" s="2" t="str">
        <f t="shared" si="166"/>
        <v>5 т</v>
      </c>
      <c r="Q1484" s="2">
        <f t="shared" si="167"/>
        <v>14</v>
      </c>
      <c r="R1484" s="2">
        <f>IF(OR(C1484="РЦК макси",C1484="РЦЧ SKU"),"SKU-потік",IFERROR(VLOOKUP(D1484,'02_РЦ'!$A$3:$I$7,5,FALSE),0))</f>
        <v>700</v>
      </c>
      <c r="S1484" s="2" t="str">
        <f>IF(OR(C1484="РЦК макси",C1484="РЦЧ SKU"),"Не рахується в ліміт",IFERROR(VLOOKUP(D1484,'02_РЦ'!$A$3:$I$7,9,FALSE),"Немає РЦ"))</f>
        <v>В межах</v>
      </c>
    </row>
    <row r="1485" spans="1:19">
      <c r="A1485" s="2" t="str">
        <f>'06A_Варіанти'!A1476</f>
        <v>BASE_974</v>
      </c>
      <c r="B1485" s="2" t="str">
        <f>'06A_Варіанти'!B1476</f>
        <v>TT_974</v>
      </c>
      <c r="C1485" s="2" t="str">
        <f>'06A_Варіанти'!D1476</f>
        <v>Основний</v>
      </c>
      <c r="D1485" s="2" t="str">
        <f>'06A_Варіанти'!C1476</f>
        <v>РЦЛ</v>
      </c>
      <c r="E1485" s="2" t="str">
        <f>'06A_Варіанти'!S1476</f>
        <v>DIRECT</v>
      </c>
      <c r="F1485" s="2" t="str">
        <f>IF(O1485='06A_Варіанти'!E1476,'06A_Варіанти'!E$1,IF(O1485='06A_Варіанти'!F1476,'06A_Варіанти'!F$1,IF(O1485='06A_Варіанти'!G1476,'06A_Варіанти'!G$1,IF(O1485='06A_Варіанти'!H1476,'06A_Варіанти'!H$1,IF(O1485='06A_Варіанти'!I1476,'06A_Варіанти'!I$1,IF(O1485='06A_Варіанти'!J1476,'06A_Варіанти'!J$1,IF(O1485='06A_Варіанти'!K1476,'06A_Варіанти'!K$1,IF(O1485='06A_Варіанти'!L1476,'06A_Варіанти'!L$1,IF(O1485='06A_Варіанти'!M1476,'06A_Варіанти'!M$1,IF(O1485='06A_Варіанти'!N1476,'06A_Варіанти'!N$1,IF(O1485='06A_Варіанти'!O1476,'06A_Варіанти'!O$1,IF(O1485='06A_Варіанти'!P1476,'06A_Варіанти'!P$1,IF(O1485='06A_Варіанти'!Q1476,'06A_Варіанти'!Q$1,IF(O1485='06A_Варіанти'!R1476,'06A_Варіанти'!R$1,"НЕМАЄ МАРШРУТУ"))))))))))))))</f>
        <v>DIRECT</v>
      </c>
      <c r="G1485" s="2" t="str">
        <f t="shared" si="161"/>
        <v>БЕЗ ЗМІН</v>
      </c>
      <c r="H1485" s="2">
        <f>IF(G1485="НЕМАЄ МАРШРУТУ",0,O1485-'06A_Варіанти'!T1476)</f>
        <v>0</v>
      </c>
      <c r="I1485" s="2">
        <f>IFERROR(INDEX('04_Потоки'!$E:$E,MATCH(A1485,'04_Потоки'!$A:$A,0)),0)</f>
        <v>1.990879478827362</v>
      </c>
      <c r="J1485" s="2">
        <f t="shared" si="162"/>
        <v>1</v>
      </c>
      <c r="K1485" s="2">
        <f>IF(C1485="РЦК макси",0,2*'06A_Варіанти'!T1476*J1485)</f>
        <v>278</v>
      </c>
      <c r="L1485" s="2">
        <f t="shared" si="163"/>
        <v>278</v>
      </c>
      <c r="M1485" s="2">
        <f t="shared" si="164"/>
        <v>0</v>
      </c>
      <c r="N1485" s="9">
        <f t="shared" si="165"/>
        <v>0</v>
      </c>
      <c r="O1485" s="2">
        <f>MIN(IF('07A_Конструктор'!$D$5="Так",'06A_Варіанти'!E1476,1E+99),IF('07A_Конструктор'!$D$6="Так",'06A_Варіанти'!F1476,1E+99),IF('07A_Конструктор'!$D$7="Так",'06A_Варіанти'!G1476,1E+99),IF('07A_Конструктор'!$D$8="Так",'06A_Варіанти'!H1476,1E+99),IF('07A_Конструктор'!$D$9="Так",'06A_Варіанти'!I1476,1E+99),IF('07A_Конструктор'!$D$10="Так",'06A_Варіанти'!J1476,1E+99),IF('07A_Конструктор'!$D$11="Так",'06A_Варіанти'!K1476,1E+99),IF('07A_Конструктор'!$D$12="Так",'06A_Варіанти'!L1476,1E+99),IF('07A_Конструктор'!$D$13="Так",'06A_Варіанти'!M1476,1E+99),IF('07A_Конструктор'!$D$14="Так",'06A_Варіанти'!N1476,1E+99),IF('07A_Конструктор'!$D$15="Так",'06A_Варіанти'!O1476,1E+99),IF('07A_Конструктор'!$D$16="Так",'06A_Варіанти'!P1476,1E+99),IF('07A_Конструктор'!$D$17="Так",'06A_Варіанти'!Q1476,1E+99),IF('06A_Варіанти'!R1476="",1E+99,'06A_Варіанти'!R1476))</f>
        <v>139</v>
      </c>
      <c r="P1485" s="2" t="str">
        <f t="shared" si="166"/>
        <v>5 т</v>
      </c>
      <c r="Q1485" s="2">
        <f t="shared" si="167"/>
        <v>14</v>
      </c>
      <c r="R1485" s="2">
        <f>IF(OR(C1485="РЦК макси",C1485="РЦЧ SKU"),"SKU-потік",IFERROR(VLOOKUP(D1485,'02_РЦ'!$A$3:$I$7,5,FALSE),0))</f>
        <v>700</v>
      </c>
      <c r="S1485" s="2" t="str">
        <f>IF(OR(C1485="РЦК макси",C1485="РЦЧ SKU"),"Не рахується в ліміт",IFERROR(VLOOKUP(D1485,'02_РЦ'!$A$3:$I$7,9,FALSE),"Немає РЦ"))</f>
        <v>В межах</v>
      </c>
    </row>
    <row r="1486" spans="1:19">
      <c r="A1486" s="2" t="str">
        <f>'06A_Варіанти'!A1477</f>
        <v>BASE_2000</v>
      </c>
      <c r="B1486" s="2" t="str">
        <f>'06A_Варіанти'!B1477</f>
        <v>TT_2000</v>
      </c>
      <c r="C1486" s="2" t="str">
        <f>'06A_Варіанти'!D1477</f>
        <v>Основний</v>
      </c>
      <c r="D1486" s="2" t="str">
        <f>'06A_Варіанти'!C1477</f>
        <v>РЦЛ</v>
      </c>
      <c r="E1486" s="2" t="str">
        <f>'06A_Варіанти'!S1477</f>
        <v>DIRECT</v>
      </c>
      <c r="F1486" s="2" t="str">
        <f>IF(O1486='06A_Варіанти'!E1477,'06A_Варіанти'!E$1,IF(O1486='06A_Варіанти'!F1477,'06A_Варіанти'!F$1,IF(O1486='06A_Варіанти'!G1477,'06A_Варіанти'!G$1,IF(O1486='06A_Варіанти'!H1477,'06A_Варіанти'!H$1,IF(O1486='06A_Варіанти'!I1477,'06A_Варіанти'!I$1,IF(O1486='06A_Варіанти'!J1477,'06A_Варіанти'!J$1,IF(O1486='06A_Варіанти'!K1477,'06A_Варіанти'!K$1,IF(O1486='06A_Варіанти'!L1477,'06A_Варіанти'!L$1,IF(O1486='06A_Варіанти'!M1477,'06A_Варіанти'!M$1,IF(O1486='06A_Варіанти'!N1477,'06A_Варіанти'!N$1,IF(O1486='06A_Варіанти'!O1477,'06A_Варіанти'!O$1,IF(O1486='06A_Варіанти'!P1477,'06A_Варіанти'!P$1,IF(O1486='06A_Варіанти'!Q1477,'06A_Варіанти'!Q$1,IF(O1486='06A_Варіанти'!R1477,'06A_Варіанти'!R$1,"НЕМАЄ МАРШРУТУ"))))))))))))))</f>
        <v>DIRECT</v>
      </c>
      <c r="G1486" s="2" t="str">
        <f t="shared" si="161"/>
        <v>БЕЗ ЗМІН</v>
      </c>
      <c r="H1486" s="2">
        <f>IF(G1486="НЕМАЄ МАРШРУТУ",0,O1486-'06A_Варіанти'!T1477)</f>
        <v>0</v>
      </c>
      <c r="I1486" s="2">
        <f>IFERROR(INDEX('04_Потоки'!$E:$E,MATCH(A1486,'04_Потоки'!$A:$A,0)),0)</f>
        <v>1.990879478827362</v>
      </c>
      <c r="J1486" s="2">
        <f t="shared" si="162"/>
        <v>1</v>
      </c>
      <c r="K1486" s="2">
        <f>IF(C1486="РЦК макси",0,2*'06A_Варіанти'!T1477*J1486)</f>
        <v>9</v>
      </c>
      <c r="L1486" s="2">
        <f t="shared" si="163"/>
        <v>9</v>
      </c>
      <c r="M1486" s="2">
        <f t="shared" si="164"/>
        <v>0</v>
      </c>
      <c r="N1486" s="9">
        <f t="shared" si="165"/>
        <v>0</v>
      </c>
      <c r="O1486" s="2">
        <f>MIN(IF('07A_Конструктор'!$D$5="Так",'06A_Варіанти'!E1477,1E+99),IF('07A_Конструктор'!$D$6="Так",'06A_Варіанти'!F1477,1E+99),IF('07A_Конструктор'!$D$7="Так",'06A_Варіанти'!G1477,1E+99),IF('07A_Конструктор'!$D$8="Так",'06A_Варіанти'!H1477,1E+99),IF('07A_Конструктор'!$D$9="Так",'06A_Варіанти'!I1477,1E+99),IF('07A_Конструктор'!$D$10="Так",'06A_Варіанти'!J1477,1E+99),IF('07A_Конструктор'!$D$11="Так",'06A_Варіанти'!K1477,1E+99),IF('07A_Конструктор'!$D$12="Так",'06A_Варіанти'!L1477,1E+99),IF('07A_Конструктор'!$D$13="Так",'06A_Варіанти'!M1477,1E+99),IF('07A_Конструктор'!$D$14="Так",'06A_Варіанти'!N1477,1E+99),IF('07A_Конструктор'!$D$15="Так",'06A_Варіанти'!O1477,1E+99),IF('07A_Конструктор'!$D$16="Так",'06A_Варіанти'!P1477,1E+99),IF('07A_Конструктор'!$D$17="Так",'06A_Варіанти'!Q1477,1E+99),IF('06A_Варіанти'!R1477="",1E+99,'06A_Варіанти'!R1477))</f>
        <v>4.5</v>
      </c>
      <c r="P1486" s="2" t="str">
        <f t="shared" si="166"/>
        <v>5 т</v>
      </c>
      <c r="Q1486" s="2">
        <f t="shared" si="167"/>
        <v>14</v>
      </c>
      <c r="R1486" s="2">
        <f>IF(OR(C1486="РЦК макси",C1486="РЦЧ SKU"),"SKU-потік",IFERROR(VLOOKUP(D1486,'02_РЦ'!$A$3:$I$7,5,FALSE),0))</f>
        <v>700</v>
      </c>
      <c r="S1486" s="2" t="str">
        <f>IF(OR(C1486="РЦК макси",C1486="РЦЧ SKU"),"Не рахується в ліміт",IFERROR(VLOOKUP(D1486,'02_РЦ'!$A$3:$I$7,9,FALSE),"Немає РЦ"))</f>
        <v>В межах</v>
      </c>
    </row>
    <row r="1487" spans="1:19">
      <c r="A1487" s="2" t="str">
        <f>'06A_Варіанти'!A1478</f>
        <v>BASE_2003</v>
      </c>
      <c r="B1487" s="2" t="str">
        <f>'06A_Варіанти'!B1478</f>
        <v>TT_2003</v>
      </c>
      <c r="C1487" s="2" t="str">
        <f>'06A_Варіанти'!D1478</f>
        <v>Основний</v>
      </c>
      <c r="D1487" s="2" t="str">
        <f>'06A_Варіанти'!C1478</f>
        <v>РЦЛ</v>
      </c>
      <c r="E1487" s="2" t="str">
        <f>'06A_Варіанти'!S1478</f>
        <v>DIRECT</v>
      </c>
      <c r="F1487" s="2" t="str">
        <f>IF(O1487='06A_Варіанти'!E1478,'06A_Варіанти'!E$1,IF(O1487='06A_Варіанти'!F1478,'06A_Варіанти'!F$1,IF(O1487='06A_Варіанти'!G1478,'06A_Варіанти'!G$1,IF(O1487='06A_Варіанти'!H1478,'06A_Варіанти'!H$1,IF(O1487='06A_Варіанти'!I1478,'06A_Варіанти'!I$1,IF(O1487='06A_Варіанти'!J1478,'06A_Варіанти'!J$1,IF(O1487='06A_Варіанти'!K1478,'06A_Варіанти'!K$1,IF(O1487='06A_Варіанти'!L1478,'06A_Варіанти'!L$1,IF(O1487='06A_Варіанти'!M1478,'06A_Варіанти'!M$1,IF(O1487='06A_Варіанти'!N1478,'06A_Варіанти'!N$1,IF(O1487='06A_Варіанти'!O1478,'06A_Варіанти'!O$1,IF(O1487='06A_Варіанти'!P1478,'06A_Варіанти'!P$1,IF(O1487='06A_Варіанти'!Q1478,'06A_Варіанти'!Q$1,IF(O1487='06A_Варіанти'!R1478,'06A_Варіанти'!R$1,"НЕМАЄ МАРШРУТУ"))))))))))))))</f>
        <v>DIRECT</v>
      </c>
      <c r="G1487" s="2" t="str">
        <f t="shared" si="161"/>
        <v>БЕЗ ЗМІН</v>
      </c>
      <c r="H1487" s="2">
        <f>IF(G1487="НЕМАЄ МАРШРУТУ",0,O1487-'06A_Варіанти'!T1478)</f>
        <v>0</v>
      </c>
      <c r="I1487" s="2">
        <f>IFERROR(INDEX('04_Потоки'!$E:$E,MATCH(A1487,'04_Потоки'!$A:$A,0)),0)</f>
        <v>1.990879478827362</v>
      </c>
      <c r="J1487" s="2">
        <f t="shared" si="162"/>
        <v>1</v>
      </c>
      <c r="K1487" s="2">
        <f>IF(C1487="РЦК макси",0,2*'06A_Варіанти'!T1478*J1487)</f>
        <v>442.4</v>
      </c>
      <c r="L1487" s="2">
        <f t="shared" si="163"/>
        <v>442.4</v>
      </c>
      <c r="M1487" s="2">
        <f t="shared" si="164"/>
        <v>0</v>
      </c>
      <c r="N1487" s="9">
        <f t="shared" si="165"/>
        <v>0</v>
      </c>
      <c r="O1487" s="2">
        <f>MIN(IF('07A_Конструктор'!$D$5="Так",'06A_Варіанти'!E1478,1E+99),IF('07A_Конструктор'!$D$6="Так",'06A_Варіанти'!F1478,1E+99),IF('07A_Конструктор'!$D$7="Так",'06A_Варіанти'!G1478,1E+99),IF('07A_Конструктор'!$D$8="Так",'06A_Варіанти'!H1478,1E+99),IF('07A_Конструктор'!$D$9="Так",'06A_Варіанти'!I1478,1E+99),IF('07A_Конструктор'!$D$10="Так",'06A_Варіанти'!J1478,1E+99),IF('07A_Конструктор'!$D$11="Так",'06A_Варіанти'!K1478,1E+99),IF('07A_Конструктор'!$D$12="Так",'06A_Варіанти'!L1478,1E+99),IF('07A_Конструктор'!$D$13="Так",'06A_Варіанти'!M1478,1E+99),IF('07A_Конструктор'!$D$14="Так",'06A_Варіанти'!N1478,1E+99),IF('07A_Конструктор'!$D$15="Так",'06A_Варіанти'!O1478,1E+99),IF('07A_Конструктор'!$D$16="Так",'06A_Варіанти'!P1478,1E+99),IF('07A_Конструктор'!$D$17="Так",'06A_Варіанти'!Q1478,1E+99),IF('06A_Варіанти'!R1478="",1E+99,'06A_Варіанти'!R1478))</f>
        <v>221.2</v>
      </c>
      <c r="P1487" s="2" t="str">
        <f t="shared" si="166"/>
        <v>5 т</v>
      </c>
      <c r="Q1487" s="2">
        <f t="shared" si="167"/>
        <v>14</v>
      </c>
      <c r="R1487" s="2">
        <f>IF(OR(C1487="РЦК макси",C1487="РЦЧ SKU"),"SKU-потік",IFERROR(VLOOKUP(D1487,'02_РЦ'!$A$3:$I$7,5,FALSE),0))</f>
        <v>700</v>
      </c>
      <c r="S1487" s="2" t="str">
        <f>IF(OR(C1487="РЦК макси",C1487="РЦЧ SKU"),"Не рахується в ліміт",IFERROR(VLOOKUP(D1487,'02_РЦ'!$A$3:$I$7,9,FALSE),"Немає РЦ"))</f>
        <v>В межах</v>
      </c>
    </row>
    <row r="1488" spans="1:19">
      <c r="A1488" s="2" t="str">
        <f>'06A_Варіанти'!A1479</f>
        <v>BASE_2002</v>
      </c>
      <c r="B1488" s="2" t="str">
        <f>'06A_Варіанти'!B1479</f>
        <v>TT_2002</v>
      </c>
      <c r="C1488" s="2" t="str">
        <f>'06A_Варіанти'!D1479</f>
        <v>Основний</v>
      </c>
      <c r="D1488" s="2" t="str">
        <f>'06A_Варіанти'!C1479</f>
        <v>РЦЛ</v>
      </c>
      <c r="E1488" s="2" t="str">
        <f>'06A_Варіанти'!S1479</f>
        <v>DIRECT</v>
      </c>
      <c r="F1488" s="2" t="str">
        <f>IF(O1488='06A_Варіанти'!E1479,'06A_Варіанти'!E$1,IF(O1488='06A_Варіанти'!F1479,'06A_Варіанти'!F$1,IF(O1488='06A_Варіанти'!G1479,'06A_Варіанти'!G$1,IF(O1488='06A_Варіанти'!H1479,'06A_Варіанти'!H$1,IF(O1488='06A_Варіанти'!I1479,'06A_Варіанти'!I$1,IF(O1488='06A_Варіанти'!J1479,'06A_Варіанти'!J$1,IF(O1488='06A_Варіанти'!K1479,'06A_Варіанти'!K$1,IF(O1488='06A_Варіанти'!L1479,'06A_Варіанти'!L$1,IF(O1488='06A_Варіанти'!M1479,'06A_Варіанти'!M$1,IF(O1488='06A_Варіанти'!N1479,'06A_Варіанти'!N$1,IF(O1488='06A_Варіанти'!O1479,'06A_Варіанти'!O$1,IF(O1488='06A_Варіанти'!P1479,'06A_Варіанти'!P$1,IF(O1488='06A_Варіанти'!Q1479,'06A_Варіанти'!Q$1,IF(O1488='06A_Варіанти'!R1479,'06A_Варіанти'!R$1,"НЕМАЄ МАРШРУТУ"))))))))))))))</f>
        <v>DIRECT</v>
      </c>
      <c r="G1488" s="2" t="str">
        <f t="shared" si="161"/>
        <v>БЕЗ ЗМІН</v>
      </c>
      <c r="H1488" s="2">
        <f>IF(G1488="НЕМАЄ МАРШРУТУ",0,O1488-'06A_Варіанти'!T1479)</f>
        <v>0</v>
      </c>
      <c r="I1488" s="2">
        <f>IFERROR(INDEX('04_Потоки'!$E:$E,MATCH(A1488,'04_Потоки'!$A:$A,0)),0)</f>
        <v>1.990879478827362</v>
      </c>
      <c r="J1488" s="2">
        <f t="shared" si="162"/>
        <v>1</v>
      </c>
      <c r="K1488" s="2">
        <f>IF(C1488="РЦК макси",0,2*'06A_Варіанти'!T1479*J1488)</f>
        <v>395.6</v>
      </c>
      <c r="L1488" s="2">
        <f t="shared" si="163"/>
        <v>395.6</v>
      </c>
      <c r="M1488" s="2">
        <f t="shared" si="164"/>
        <v>0</v>
      </c>
      <c r="N1488" s="9">
        <f t="shared" si="165"/>
        <v>0</v>
      </c>
      <c r="O1488" s="2">
        <f>MIN(IF('07A_Конструктор'!$D$5="Так",'06A_Варіанти'!E1479,1E+99),IF('07A_Конструктор'!$D$6="Так",'06A_Варіанти'!F1479,1E+99),IF('07A_Конструктор'!$D$7="Так",'06A_Варіанти'!G1479,1E+99),IF('07A_Конструктор'!$D$8="Так",'06A_Варіанти'!H1479,1E+99),IF('07A_Конструктор'!$D$9="Так",'06A_Варіанти'!I1479,1E+99),IF('07A_Конструктор'!$D$10="Так",'06A_Варіанти'!J1479,1E+99),IF('07A_Конструктор'!$D$11="Так",'06A_Варіанти'!K1479,1E+99),IF('07A_Конструктор'!$D$12="Так",'06A_Варіанти'!L1479,1E+99),IF('07A_Конструктор'!$D$13="Так",'06A_Варіанти'!M1479,1E+99),IF('07A_Конструктор'!$D$14="Так",'06A_Варіанти'!N1479,1E+99),IF('07A_Конструктор'!$D$15="Так",'06A_Варіанти'!O1479,1E+99),IF('07A_Конструктор'!$D$16="Так",'06A_Варіанти'!P1479,1E+99),IF('07A_Конструктор'!$D$17="Так",'06A_Варіанти'!Q1479,1E+99),IF('06A_Варіанти'!R1479="",1E+99,'06A_Варіанти'!R1479))</f>
        <v>197.8</v>
      </c>
      <c r="P1488" s="2" t="str">
        <f t="shared" si="166"/>
        <v>5 т</v>
      </c>
      <c r="Q1488" s="2">
        <f t="shared" si="167"/>
        <v>14</v>
      </c>
      <c r="R1488" s="2">
        <f>IF(OR(C1488="РЦК макси",C1488="РЦЧ SKU"),"SKU-потік",IFERROR(VLOOKUP(D1488,'02_РЦ'!$A$3:$I$7,5,FALSE),0))</f>
        <v>700</v>
      </c>
      <c r="S1488" s="2" t="str">
        <f>IF(OR(C1488="РЦК макси",C1488="РЦЧ SKU"),"Не рахується в ліміт",IFERROR(VLOOKUP(D1488,'02_РЦ'!$A$3:$I$7,9,FALSE),"Немає РЦ"))</f>
        <v>В межах</v>
      </c>
    </row>
    <row r="1489" spans="1:19">
      <c r="A1489" s="2" t="str">
        <f>'06A_Варіанти'!A1480</f>
        <v>BASE_2004</v>
      </c>
      <c r="B1489" s="2" t="str">
        <f>'06A_Варіанти'!B1480</f>
        <v>TT_2004</v>
      </c>
      <c r="C1489" s="2" t="str">
        <f>'06A_Варіанти'!D1480</f>
        <v>Основний</v>
      </c>
      <c r="D1489" s="2" t="str">
        <f>'06A_Варіанти'!C1480</f>
        <v>РЦЛ</v>
      </c>
      <c r="E1489" s="2" t="str">
        <f>'06A_Варіанти'!S1480</f>
        <v>DIRECT</v>
      </c>
      <c r="F1489" s="2" t="str">
        <f>IF(O1489='06A_Варіанти'!E1480,'06A_Варіанти'!E$1,IF(O1489='06A_Варіанти'!F1480,'06A_Варіанти'!F$1,IF(O1489='06A_Варіанти'!G1480,'06A_Варіанти'!G$1,IF(O1489='06A_Варіанти'!H1480,'06A_Варіанти'!H$1,IF(O1489='06A_Варіанти'!I1480,'06A_Варіанти'!I$1,IF(O1489='06A_Варіанти'!J1480,'06A_Варіанти'!J$1,IF(O1489='06A_Варіанти'!K1480,'06A_Варіанти'!K$1,IF(O1489='06A_Варіанти'!L1480,'06A_Варіанти'!L$1,IF(O1489='06A_Варіанти'!M1480,'06A_Варіанти'!M$1,IF(O1489='06A_Варіанти'!N1480,'06A_Варіанти'!N$1,IF(O1489='06A_Варіанти'!O1480,'06A_Варіанти'!O$1,IF(O1489='06A_Варіанти'!P1480,'06A_Варіанти'!P$1,IF(O1489='06A_Варіанти'!Q1480,'06A_Варіанти'!Q$1,IF(O1489='06A_Варіанти'!R1480,'06A_Варіанти'!R$1,"НЕМАЄ МАРШРУТУ"))))))))))))))</f>
        <v>DIRECT</v>
      </c>
      <c r="G1489" s="2" t="str">
        <f t="shared" si="161"/>
        <v>БЕЗ ЗМІН</v>
      </c>
      <c r="H1489" s="2">
        <f>IF(G1489="НЕМАЄ МАРШРУТУ",0,O1489-'06A_Варіанти'!T1480)</f>
        <v>0</v>
      </c>
      <c r="I1489" s="2">
        <f>IFERROR(INDEX('04_Потоки'!$E:$E,MATCH(A1489,'04_Потоки'!$A:$A,0)),0)</f>
        <v>1.990879478827362</v>
      </c>
      <c r="J1489" s="2">
        <f t="shared" si="162"/>
        <v>1</v>
      </c>
      <c r="K1489" s="2">
        <f>IF(C1489="РЦК макси",0,2*'06A_Варіанти'!T1480*J1489)</f>
        <v>436</v>
      </c>
      <c r="L1489" s="2">
        <f t="shared" si="163"/>
        <v>436</v>
      </c>
      <c r="M1489" s="2">
        <f t="shared" si="164"/>
        <v>0</v>
      </c>
      <c r="N1489" s="9">
        <f t="shared" si="165"/>
        <v>0</v>
      </c>
      <c r="O1489" s="2">
        <f>MIN(IF('07A_Конструктор'!$D$5="Так",'06A_Варіанти'!E1480,1E+99),IF('07A_Конструктор'!$D$6="Так",'06A_Варіанти'!F1480,1E+99),IF('07A_Конструктор'!$D$7="Так",'06A_Варіанти'!G1480,1E+99),IF('07A_Конструктор'!$D$8="Так",'06A_Варіанти'!H1480,1E+99),IF('07A_Конструктор'!$D$9="Так",'06A_Варіанти'!I1480,1E+99),IF('07A_Конструктор'!$D$10="Так",'06A_Варіанти'!J1480,1E+99),IF('07A_Конструктор'!$D$11="Так",'06A_Варіанти'!K1480,1E+99),IF('07A_Конструктор'!$D$12="Так",'06A_Варіанти'!L1480,1E+99),IF('07A_Конструктор'!$D$13="Так",'06A_Варіанти'!M1480,1E+99),IF('07A_Конструктор'!$D$14="Так",'06A_Варіанти'!N1480,1E+99),IF('07A_Конструктор'!$D$15="Так",'06A_Варіанти'!O1480,1E+99),IF('07A_Конструктор'!$D$16="Так",'06A_Варіанти'!P1480,1E+99),IF('07A_Конструктор'!$D$17="Так",'06A_Варіанти'!Q1480,1E+99),IF('06A_Варіанти'!R1480="",1E+99,'06A_Варіанти'!R1480))</f>
        <v>218</v>
      </c>
      <c r="P1489" s="2" t="str">
        <f t="shared" si="166"/>
        <v>5 т</v>
      </c>
      <c r="Q1489" s="2">
        <f t="shared" si="167"/>
        <v>14</v>
      </c>
      <c r="R1489" s="2">
        <f>IF(OR(C1489="РЦК макси",C1489="РЦЧ SKU"),"SKU-потік",IFERROR(VLOOKUP(D1489,'02_РЦ'!$A$3:$I$7,5,FALSE),0))</f>
        <v>700</v>
      </c>
      <c r="S1489" s="2" t="str">
        <f>IF(OR(C1489="РЦК макси",C1489="РЦЧ SKU"),"Не рахується в ліміт",IFERROR(VLOOKUP(D1489,'02_РЦ'!$A$3:$I$7,9,FALSE),"Немає РЦ"))</f>
        <v>В межах</v>
      </c>
    </row>
    <row r="1490" spans="1:19">
      <c r="A1490" s="2" t="str">
        <f>'06A_Варіанти'!A1481</f>
        <v>BASE_2006</v>
      </c>
      <c r="B1490" s="2" t="str">
        <f>'06A_Варіанти'!B1481</f>
        <v>TT_2006</v>
      </c>
      <c r="C1490" s="2" t="str">
        <f>'06A_Варіанти'!D1481</f>
        <v>Основний</v>
      </c>
      <c r="D1490" s="2" t="str">
        <f>'06A_Варіанти'!C1481</f>
        <v>РЦЛ</v>
      </c>
      <c r="E1490" s="2" t="str">
        <f>'06A_Варіанти'!S1481</f>
        <v>DIRECT</v>
      </c>
      <c r="F1490" s="2" t="str">
        <f>IF(O1490='06A_Варіанти'!E1481,'06A_Варіанти'!E$1,IF(O1490='06A_Варіанти'!F1481,'06A_Варіанти'!F$1,IF(O1490='06A_Варіанти'!G1481,'06A_Варіанти'!G$1,IF(O1490='06A_Варіанти'!H1481,'06A_Варіанти'!H$1,IF(O1490='06A_Варіанти'!I1481,'06A_Варіанти'!I$1,IF(O1490='06A_Варіанти'!J1481,'06A_Варіанти'!J$1,IF(O1490='06A_Варіанти'!K1481,'06A_Варіанти'!K$1,IF(O1490='06A_Варіанти'!L1481,'06A_Варіанти'!L$1,IF(O1490='06A_Варіанти'!M1481,'06A_Варіанти'!M$1,IF(O1490='06A_Варіанти'!N1481,'06A_Варіанти'!N$1,IF(O1490='06A_Варіанти'!O1481,'06A_Варіанти'!O$1,IF(O1490='06A_Варіанти'!P1481,'06A_Варіанти'!P$1,IF(O1490='06A_Варіанти'!Q1481,'06A_Варіанти'!Q$1,IF(O1490='06A_Варіанти'!R1481,'06A_Варіанти'!R$1,"НЕМАЄ МАРШРУТУ"))))))))))))))</f>
        <v>DIRECT</v>
      </c>
      <c r="G1490" s="2" t="str">
        <f t="shared" si="161"/>
        <v>БЕЗ ЗМІН</v>
      </c>
      <c r="H1490" s="2">
        <f>IF(G1490="НЕМАЄ МАРШРУТУ",0,O1490-'06A_Варіанти'!T1481)</f>
        <v>0</v>
      </c>
      <c r="I1490" s="2">
        <f>IFERROR(INDEX('04_Потоки'!$E:$E,MATCH(A1490,'04_Потоки'!$A:$A,0)),0)</f>
        <v>1.990879478827362</v>
      </c>
      <c r="J1490" s="2">
        <f t="shared" si="162"/>
        <v>1</v>
      </c>
      <c r="K1490" s="2">
        <f>IF(C1490="РЦК макси",0,2*'06A_Варіанти'!T1481*J1490)</f>
        <v>1091.5999999999999</v>
      </c>
      <c r="L1490" s="2">
        <f t="shared" si="163"/>
        <v>1091.5999999999999</v>
      </c>
      <c r="M1490" s="2">
        <f t="shared" si="164"/>
        <v>0</v>
      </c>
      <c r="N1490" s="9">
        <f t="shared" si="165"/>
        <v>0</v>
      </c>
      <c r="O1490" s="2">
        <f>MIN(IF('07A_Конструктор'!$D$5="Так",'06A_Варіанти'!E1481,1E+99),IF('07A_Конструктор'!$D$6="Так",'06A_Варіанти'!F1481,1E+99),IF('07A_Конструктор'!$D$7="Так",'06A_Варіанти'!G1481,1E+99),IF('07A_Конструктор'!$D$8="Так",'06A_Варіанти'!H1481,1E+99),IF('07A_Конструктор'!$D$9="Так",'06A_Варіанти'!I1481,1E+99),IF('07A_Конструктор'!$D$10="Так",'06A_Варіанти'!J1481,1E+99),IF('07A_Конструктор'!$D$11="Так",'06A_Варіанти'!K1481,1E+99),IF('07A_Конструктор'!$D$12="Так",'06A_Варіанти'!L1481,1E+99),IF('07A_Конструктор'!$D$13="Так",'06A_Варіанти'!M1481,1E+99),IF('07A_Конструктор'!$D$14="Так",'06A_Варіанти'!N1481,1E+99),IF('07A_Конструктор'!$D$15="Так",'06A_Варіанти'!O1481,1E+99),IF('07A_Конструктор'!$D$16="Так",'06A_Варіанти'!P1481,1E+99),IF('07A_Конструктор'!$D$17="Так",'06A_Варіанти'!Q1481,1E+99),IF('06A_Варіанти'!R1481="",1E+99,'06A_Варіанти'!R1481))</f>
        <v>545.79999999999995</v>
      </c>
      <c r="P1490" s="2" t="str">
        <f t="shared" si="166"/>
        <v>5 т</v>
      </c>
      <c r="Q1490" s="2">
        <f t="shared" si="167"/>
        <v>14</v>
      </c>
      <c r="R1490" s="2">
        <f>IF(OR(C1490="РЦК макси",C1490="РЦЧ SKU"),"SKU-потік",IFERROR(VLOOKUP(D1490,'02_РЦ'!$A$3:$I$7,5,FALSE),0))</f>
        <v>700</v>
      </c>
      <c r="S1490" s="2" t="str">
        <f>IF(OR(C1490="РЦК макси",C1490="РЦЧ SKU"),"Не рахується в ліміт",IFERROR(VLOOKUP(D1490,'02_РЦ'!$A$3:$I$7,9,FALSE),"Немає РЦ"))</f>
        <v>В межах</v>
      </c>
    </row>
    <row r="1491" spans="1:19">
      <c r="A1491" s="2" t="str">
        <f>'06A_Варіанти'!A1482</f>
        <v>BASE_2007</v>
      </c>
      <c r="B1491" s="2" t="str">
        <f>'06A_Варіанти'!B1482</f>
        <v>TT_2007</v>
      </c>
      <c r="C1491" s="2" t="str">
        <f>'06A_Варіанти'!D1482</f>
        <v>Основний</v>
      </c>
      <c r="D1491" s="2" t="str">
        <f>'06A_Варіанти'!C1482</f>
        <v>РЦЛ</v>
      </c>
      <c r="E1491" s="2" t="str">
        <f>'06A_Варіанти'!S1482</f>
        <v>DIRECT</v>
      </c>
      <c r="F1491" s="2" t="str">
        <f>IF(O1491='06A_Варіанти'!E1482,'06A_Варіанти'!E$1,IF(O1491='06A_Варіанти'!F1482,'06A_Варіанти'!F$1,IF(O1491='06A_Варіанти'!G1482,'06A_Варіанти'!G$1,IF(O1491='06A_Варіанти'!H1482,'06A_Варіанти'!H$1,IF(O1491='06A_Варіанти'!I1482,'06A_Варіанти'!I$1,IF(O1491='06A_Варіанти'!J1482,'06A_Варіанти'!J$1,IF(O1491='06A_Варіанти'!K1482,'06A_Варіанти'!K$1,IF(O1491='06A_Варіанти'!L1482,'06A_Варіанти'!L$1,IF(O1491='06A_Варіанти'!M1482,'06A_Варіанти'!M$1,IF(O1491='06A_Варіанти'!N1482,'06A_Варіанти'!N$1,IF(O1491='06A_Варіанти'!O1482,'06A_Варіанти'!O$1,IF(O1491='06A_Варіанти'!P1482,'06A_Варіанти'!P$1,IF(O1491='06A_Варіанти'!Q1482,'06A_Варіанти'!Q$1,IF(O1491='06A_Варіанти'!R1482,'06A_Варіанти'!R$1,"НЕМАЄ МАРШРУТУ"))))))))))))))</f>
        <v>DIRECT</v>
      </c>
      <c r="G1491" s="2" t="str">
        <f t="shared" si="161"/>
        <v>БЕЗ ЗМІН</v>
      </c>
      <c r="H1491" s="2">
        <f>IF(G1491="НЕМАЄ МАРШРУТУ",0,O1491-'06A_Варіанти'!T1482)</f>
        <v>0</v>
      </c>
      <c r="I1491" s="2">
        <f>IFERROR(INDEX('04_Потоки'!$E:$E,MATCH(A1491,'04_Потоки'!$A:$A,0)),0)</f>
        <v>1.990879478827362</v>
      </c>
      <c r="J1491" s="2">
        <f t="shared" si="162"/>
        <v>1</v>
      </c>
      <c r="K1491" s="2">
        <f>IF(C1491="РЦК макси",0,2*'06A_Варіанти'!T1482*J1491)</f>
        <v>1111</v>
      </c>
      <c r="L1491" s="2">
        <f t="shared" si="163"/>
        <v>1111</v>
      </c>
      <c r="M1491" s="2">
        <f t="shared" si="164"/>
        <v>0</v>
      </c>
      <c r="N1491" s="9">
        <f t="shared" si="165"/>
        <v>0</v>
      </c>
      <c r="O1491" s="2">
        <f>MIN(IF('07A_Конструктор'!$D$5="Так",'06A_Варіанти'!E1482,1E+99),IF('07A_Конструктор'!$D$6="Так",'06A_Варіанти'!F1482,1E+99),IF('07A_Конструктор'!$D$7="Так",'06A_Варіанти'!G1482,1E+99),IF('07A_Конструктор'!$D$8="Так",'06A_Варіанти'!H1482,1E+99),IF('07A_Конструктор'!$D$9="Так",'06A_Варіанти'!I1482,1E+99),IF('07A_Конструктор'!$D$10="Так",'06A_Варіанти'!J1482,1E+99),IF('07A_Конструктор'!$D$11="Так",'06A_Варіанти'!K1482,1E+99),IF('07A_Конструктор'!$D$12="Так",'06A_Варіанти'!L1482,1E+99),IF('07A_Конструктор'!$D$13="Так",'06A_Варіанти'!M1482,1E+99),IF('07A_Конструктор'!$D$14="Так",'06A_Варіанти'!N1482,1E+99),IF('07A_Конструктор'!$D$15="Так",'06A_Варіанти'!O1482,1E+99),IF('07A_Конструктор'!$D$16="Так",'06A_Варіанти'!P1482,1E+99),IF('07A_Конструктор'!$D$17="Так",'06A_Варіанти'!Q1482,1E+99),IF('06A_Варіанти'!R1482="",1E+99,'06A_Варіанти'!R1482))</f>
        <v>555.5</v>
      </c>
      <c r="P1491" s="2" t="str">
        <f t="shared" si="166"/>
        <v>5 т</v>
      </c>
      <c r="Q1491" s="2">
        <f t="shared" si="167"/>
        <v>14</v>
      </c>
      <c r="R1491" s="2">
        <f>IF(OR(C1491="РЦК макси",C1491="РЦЧ SKU"),"SKU-потік",IFERROR(VLOOKUP(D1491,'02_РЦ'!$A$3:$I$7,5,FALSE),0))</f>
        <v>700</v>
      </c>
      <c r="S1491" s="2" t="str">
        <f>IF(OR(C1491="РЦК макси",C1491="РЦЧ SKU"),"Не рахується в ліміт",IFERROR(VLOOKUP(D1491,'02_РЦ'!$A$3:$I$7,9,FALSE),"Немає РЦ"))</f>
        <v>В межах</v>
      </c>
    </row>
    <row r="1492" spans="1:19">
      <c r="A1492" s="2" t="str">
        <f>'06A_Варіанти'!A1483</f>
        <v>BASE_2010</v>
      </c>
      <c r="B1492" s="2" t="str">
        <f>'06A_Варіанти'!B1483</f>
        <v>TT_2010</v>
      </c>
      <c r="C1492" s="2" t="str">
        <f>'06A_Варіанти'!D1483</f>
        <v>Основний</v>
      </c>
      <c r="D1492" s="2" t="str">
        <f>'06A_Варіанти'!C1483</f>
        <v>РЦЛ</v>
      </c>
      <c r="E1492" s="2" t="str">
        <f>'06A_Варіанти'!S1483</f>
        <v>DIRECT</v>
      </c>
      <c r="F1492" s="2" t="str">
        <f>IF(O1492='06A_Варіанти'!E1483,'06A_Варіанти'!E$1,IF(O1492='06A_Варіанти'!F1483,'06A_Варіанти'!F$1,IF(O1492='06A_Варіанти'!G1483,'06A_Варіанти'!G$1,IF(O1492='06A_Варіанти'!H1483,'06A_Варіанти'!H$1,IF(O1492='06A_Варіанти'!I1483,'06A_Варіанти'!I$1,IF(O1492='06A_Варіанти'!J1483,'06A_Варіанти'!J$1,IF(O1492='06A_Варіанти'!K1483,'06A_Варіанти'!K$1,IF(O1492='06A_Варіанти'!L1483,'06A_Варіанти'!L$1,IF(O1492='06A_Варіанти'!M1483,'06A_Варіанти'!M$1,IF(O1492='06A_Варіанти'!N1483,'06A_Варіанти'!N$1,IF(O1492='06A_Варіанти'!O1483,'06A_Варіанти'!O$1,IF(O1492='06A_Варіанти'!P1483,'06A_Варіанти'!P$1,IF(O1492='06A_Варіанти'!Q1483,'06A_Варіанти'!Q$1,IF(O1492='06A_Варіанти'!R1483,'06A_Варіанти'!R$1,"НЕМАЄ МАРШРУТУ"))))))))))))))</f>
        <v>DIRECT</v>
      </c>
      <c r="G1492" s="2" t="str">
        <f t="shared" si="161"/>
        <v>БЕЗ ЗМІН</v>
      </c>
      <c r="H1492" s="2">
        <f>IF(G1492="НЕМАЄ МАРШРУТУ",0,O1492-'06A_Варіанти'!T1483)</f>
        <v>0</v>
      </c>
      <c r="I1492" s="2">
        <f>IFERROR(INDEX('04_Потоки'!$E:$E,MATCH(A1492,'04_Потоки'!$A:$A,0)),0)</f>
        <v>1.990879478827362</v>
      </c>
      <c r="J1492" s="2">
        <f t="shared" si="162"/>
        <v>1</v>
      </c>
      <c r="K1492" s="2">
        <f>IF(C1492="РЦК макси",0,2*'06A_Варіанти'!T1483*J1492)</f>
        <v>346.8</v>
      </c>
      <c r="L1492" s="2">
        <f t="shared" si="163"/>
        <v>346.8</v>
      </c>
      <c r="M1492" s="2">
        <f t="shared" si="164"/>
        <v>0</v>
      </c>
      <c r="N1492" s="9">
        <f t="shared" si="165"/>
        <v>0</v>
      </c>
      <c r="O1492" s="2">
        <f>MIN(IF('07A_Конструктор'!$D$5="Так",'06A_Варіанти'!E1483,1E+99),IF('07A_Конструктор'!$D$6="Так",'06A_Варіанти'!F1483,1E+99),IF('07A_Конструктор'!$D$7="Так",'06A_Варіанти'!G1483,1E+99),IF('07A_Конструктор'!$D$8="Так",'06A_Варіанти'!H1483,1E+99),IF('07A_Конструктор'!$D$9="Так",'06A_Варіанти'!I1483,1E+99),IF('07A_Конструктор'!$D$10="Так",'06A_Варіанти'!J1483,1E+99),IF('07A_Конструктор'!$D$11="Так",'06A_Варіанти'!K1483,1E+99),IF('07A_Конструктор'!$D$12="Так",'06A_Варіанти'!L1483,1E+99),IF('07A_Конструктор'!$D$13="Так",'06A_Варіанти'!M1483,1E+99),IF('07A_Конструктор'!$D$14="Так",'06A_Варіанти'!N1483,1E+99),IF('07A_Конструктор'!$D$15="Так",'06A_Варіанти'!O1483,1E+99),IF('07A_Конструктор'!$D$16="Так",'06A_Варіанти'!P1483,1E+99),IF('07A_Конструктор'!$D$17="Так",'06A_Варіанти'!Q1483,1E+99),IF('06A_Варіанти'!R1483="",1E+99,'06A_Варіанти'!R1483))</f>
        <v>173.4</v>
      </c>
      <c r="P1492" s="2" t="str">
        <f t="shared" si="166"/>
        <v>5 т</v>
      </c>
      <c r="Q1492" s="2">
        <f t="shared" si="167"/>
        <v>14</v>
      </c>
      <c r="R1492" s="2">
        <f>IF(OR(C1492="РЦК макси",C1492="РЦЧ SKU"),"SKU-потік",IFERROR(VLOOKUP(D1492,'02_РЦ'!$A$3:$I$7,5,FALSE),0))</f>
        <v>700</v>
      </c>
      <c r="S1492" s="2" t="str">
        <f>IF(OR(C1492="РЦК макси",C1492="РЦЧ SKU"),"Не рахується в ліміт",IFERROR(VLOOKUP(D1492,'02_РЦ'!$A$3:$I$7,9,FALSE),"Немає РЦ"))</f>
        <v>В межах</v>
      </c>
    </row>
    <row r="1493" spans="1:19">
      <c r="A1493" s="2" t="str">
        <f>'06A_Варіанти'!A1484</f>
        <v>BASE_2520</v>
      </c>
      <c r="B1493" s="2" t="str">
        <f>'06A_Варіанти'!B1484</f>
        <v>TT_2520</v>
      </c>
      <c r="C1493" s="2" t="str">
        <f>'06A_Варіанти'!D1484</f>
        <v>Основний</v>
      </c>
      <c r="D1493" s="2" t="str">
        <f>'06A_Варіанти'!C1484</f>
        <v>РЦЛ</v>
      </c>
      <c r="E1493" s="2" t="str">
        <f>'06A_Варіанти'!S1484</f>
        <v>DIRECT</v>
      </c>
      <c r="F1493" s="2" t="str">
        <f>IF(O1493='06A_Варіанти'!E1484,'06A_Варіанти'!E$1,IF(O1493='06A_Варіанти'!F1484,'06A_Варіанти'!F$1,IF(O1493='06A_Варіанти'!G1484,'06A_Варіанти'!G$1,IF(O1493='06A_Варіанти'!H1484,'06A_Варіанти'!H$1,IF(O1493='06A_Варіанти'!I1484,'06A_Варіанти'!I$1,IF(O1493='06A_Варіанти'!J1484,'06A_Варіанти'!J$1,IF(O1493='06A_Варіанти'!K1484,'06A_Варіанти'!K$1,IF(O1493='06A_Варіанти'!L1484,'06A_Варіанти'!L$1,IF(O1493='06A_Варіанти'!M1484,'06A_Варіанти'!M$1,IF(O1493='06A_Варіанти'!N1484,'06A_Варіанти'!N$1,IF(O1493='06A_Варіанти'!O1484,'06A_Варіанти'!O$1,IF(O1493='06A_Варіанти'!P1484,'06A_Варіанти'!P$1,IF(O1493='06A_Варіанти'!Q1484,'06A_Варіанти'!Q$1,IF(O1493='06A_Варіанти'!R1484,'06A_Варіанти'!R$1,"НЕМАЄ МАРШРУТУ"))))))))))))))</f>
        <v>DIRECT</v>
      </c>
      <c r="G1493" s="2" t="str">
        <f t="shared" si="161"/>
        <v>БЕЗ ЗМІН</v>
      </c>
      <c r="H1493" s="2">
        <f>IF(G1493="НЕМАЄ МАРШРУТУ",0,O1493-'06A_Варіанти'!T1484)</f>
        <v>0</v>
      </c>
      <c r="I1493" s="2">
        <f>IFERROR(INDEX('04_Потоки'!$E:$E,MATCH(A1493,'04_Потоки'!$A:$A,0)),0)</f>
        <v>1.990879478827362</v>
      </c>
      <c r="J1493" s="2">
        <f t="shared" si="162"/>
        <v>1</v>
      </c>
      <c r="K1493" s="2">
        <f>IF(C1493="РЦК макси",0,2*'06A_Варіанти'!T1484*J1493)</f>
        <v>387</v>
      </c>
      <c r="L1493" s="2">
        <f t="shared" si="163"/>
        <v>387</v>
      </c>
      <c r="M1493" s="2">
        <f t="shared" si="164"/>
        <v>0</v>
      </c>
      <c r="N1493" s="9">
        <f t="shared" si="165"/>
        <v>0</v>
      </c>
      <c r="O1493" s="2">
        <f>MIN(IF('07A_Конструктор'!$D$5="Так",'06A_Варіанти'!E1484,1E+99),IF('07A_Конструктор'!$D$6="Так",'06A_Варіанти'!F1484,1E+99),IF('07A_Конструктор'!$D$7="Так",'06A_Варіанти'!G1484,1E+99),IF('07A_Конструктор'!$D$8="Так",'06A_Варіанти'!H1484,1E+99),IF('07A_Конструктор'!$D$9="Так",'06A_Варіанти'!I1484,1E+99),IF('07A_Конструктор'!$D$10="Так",'06A_Варіанти'!J1484,1E+99),IF('07A_Конструктор'!$D$11="Так",'06A_Варіанти'!K1484,1E+99),IF('07A_Конструктор'!$D$12="Так",'06A_Варіанти'!L1484,1E+99),IF('07A_Конструктор'!$D$13="Так",'06A_Варіанти'!M1484,1E+99),IF('07A_Конструктор'!$D$14="Так",'06A_Варіанти'!N1484,1E+99),IF('07A_Конструктор'!$D$15="Так",'06A_Варіанти'!O1484,1E+99),IF('07A_Конструктор'!$D$16="Так",'06A_Варіанти'!P1484,1E+99),IF('07A_Конструктор'!$D$17="Так",'06A_Варіанти'!Q1484,1E+99),IF('06A_Варіанти'!R1484="",1E+99,'06A_Варіанти'!R1484))</f>
        <v>193.5</v>
      </c>
      <c r="P1493" s="2" t="str">
        <f t="shared" si="166"/>
        <v>5 т</v>
      </c>
      <c r="Q1493" s="2">
        <f t="shared" si="167"/>
        <v>14</v>
      </c>
      <c r="R1493" s="2">
        <f>IF(OR(C1493="РЦК макси",C1493="РЦЧ SKU"),"SKU-потік",IFERROR(VLOOKUP(D1493,'02_РЦ'!$A$3:$I$7,5,FALSE),0))</f>
        <v>700</v>
      </c>
      <c r="S1493" s="2" t="str">
        <f>IF(OR(C1493="РЦК макси",C1493="РЦЧ SKU"),"Не рахується в ліміт",IFERROR(VLOOKUP(D1493,'02_РЦ'!$A$3:$I$7,9,FALSE),"Немає РЦ"))</f>
        <v>В межах</v>
      </c>
    </row>
    <row r="1494" spans="1:19">
      <c r="A1494" s="2" t="str">
        <f>'06A_Варіанти'!A1485</f>
        <v>BASE_2015</v>
      </c>
      <c r="B1494" s="2" t="str">
        <f>'06A_Варіанти'!B1485</f>
        <v>TT_2015</v>
      </c>
      <c r="C1494" s="2" t="str">
        <f>'06A_Варіанти'!D1485</f>
        <v>Основний</v>
      </c>
      <c r="D1494" s="2" t="str">
        <f>'06A_Варіанти'!C1485</f>
        <v>РЦЛ</v>
      </c>
      <c r="E1494" s="2" t="str">
        <f>'06A_Варіанти'!S1485</f>
        <v>DIRECT</v>
      </c>
      <c r="F1494" s="2" t="str">
        <f>IF(O1494='06A_Варіанти'!E1485,'06A_Варіанти'!E$1,IF(O1494='06A_Варіанти'!F1485,'06A_Варіанти'!F$1,IF(O1494='06A_Варіанти'!G1485,'06A_Варіанти'!G$1,IF(O1494='06A_Варіанти'!H1485,'06A_Варіанти'!H$1,IF(O1494='06A_Варіанти'!I1485,'06A_Варіанти'!I$1,IF(O1494='06A_Варіанти'!J1485,'06A_Варіанти'!J$1,IF(O1494='06A_Варіанти'!K1485,'06A_Варіанти'!K$1,IF(O1494='06A_Варіанти'!L1485,'06A_Варіанти'!L$1,IF(O1494='06A_Варіанти'!M1485,'06A_Варіанти'!M$1,IF(O1494='06A_Варіанти'!N1485,'06A_Варіанти'!N$1,IF(O1494='06A_Варіанти'!O1485,'06A_Варіанти'!O$1,IF(O1494='06A_Варіанти'!P1485,'06A_Варіанти'!P$1,IF(O1494='06A_Варіанти'!Q1485,'06A_Варіанти'!Q$1,IF(O1494='06A_Варіанти'!R1485,'06A_Варіанти'!R$1,"НЕМАЄ МАРШРУТУ"))))))))))))))</f>
        <v>DIRECT</v>
      </c>
      <c r="G1494" s="2" t="str">
        <f t="shared" si="161"/>
        <v>БЕЗ ЗМІН</v>
      </c>
      <c r="H1494" s="2">
        <f>IF(G1494="НЕМАЄ МАРШРУТУ",0,O1494-'06A_Варіанти'!T1485)</f>
        <v>0</v>
      </c>
      <c r="I1494" s="2">
        <f>IFERROR(INDEX('04_Потоки'!$E:$E,MATCH(A1494,'04_Потоки'!$A:$A,0)),0)</f>
        <v>1.990879478827362</v>
      </c>
      <c r="J1494" s="2">
        <f t="shared" si="162"/>
        <v>1</v>
      </c>
      <c r="K1494" s="2">
        <f>IF(C1494="РЦК макси",0,2*'06A_Варіанти'!T1485*J1494)</f>
        <v>491.6</v>
      </c>
      <c r="L1494" s="2">
        <f t="shared" si="163"/>
        <v>491.6</v>
      </c>
      <c r="M1494" s="2">
        <f t="shared" si="164"/>
        <v>0</v>
      </c>
      <c r="N1494" s="9">
        <f t="shared" si="165"/>
        <v>0</v>
      </c>
      <c r="O1494" s="2">
        <f>MIN(IF('07A_Конструктор'!$D$5="Так",'06A_Варіанти'!E1485,1E+99),IF('07A_Конструктор'!$D$6="Так",'06A_Варіанти'!F1485,1E+99),IF('07A_Конструктор'!$D$7="Так",'06A_Варіанти'!G1485,1E+99),IF('07A_Конструктор'!$D$8="Так",'06A_Варіанти'!H1485,1E+99),IF('07A_Конструктор'!$D$9="Так",'06A_Варіанти'!I1485,1E+99),IF('07A_Конструктор'!$D$10="Так",'06A_Варіанти'!J1485,1E+99),IF('07A_Конструктор'!$D$11="Так",'06A_Варіанти'!K1485,1E+99),IF('07A_Конструктор'!$D$12="Так",'06A_Варіанти'!L1485,1E+99),IF('07A_Конструктор'!$D$13="Так",'06A_Варіанти'!M1485,1E+99),IF('07A_Конструктор'!$D$14="Так",'06A_Варіанти'!N1485,1E+99),IF('07A_Конструктор'!$D$15="Так",'06A_Варіанти'!O1485,1E+99),IF('07A_Конструктор'!$D$16="Так",'06A_Варіанти'!P1485,1E+99),IF('07A_Конструктор'!$D$17="Так",'06A_Варіанти'!Q1485,1E+99),IF('06A_Варіанти'!R1485="",1E+99,'06A_Варіанти'!R1485))</f>
        <v>245.8</v>
      </c>
      <c r="P1494" s="2" t="str">
        <f t="shared" si="166"/>
        <v>5 т</v>
      </c>
      <c r="Q1494" s="2">
        <f t="shared" si="167"/>
        <v>14</v>
      </c>
      <c r="R1494" s="2">
        <f>IF(OR(C1494="РЦК макси",C1494="РЦЧ SKU"),"SKU-потік",IFERROR(VLOOKUP(D1494,'02_РЦ'!$A$3:$I$7,5,FALSE),0))</f>
        <v>700</v>
      </c>
      <c r="S1494" s="2" t="str">
        <f>IF(OR(C1494="РЦК макси",C1494="РЦЧ SKU"),"Не рахується в ліміт",IFERROR(VLOOKUP(D1494,'02_РЦ'!$A$3:$I$7,9,FALSE),"Немає РЦ"))</f>
        <v>В межах</v>
      </c>
    </row>
    <row r="1495" spans="1:19">
      <c r="A1495" s="2" t="str">
        <f>'06A_Варіанти'!A1486</f>
        <v>BASE_2016</v>
      </c>
      <c r="B1495" s="2" t="str">
        <f>'06A_Варіанти'!B1486</f>
        <v>TT_2016</v>
      </c>
      <c r="C1495" s="2" t="str">
        <f>'06A_Варіанти'!D1486</f>
        <v>Основний</v>
      </c>
      <c r="D1495" s="2" t="str">
        <f>'06A_Варіанти'!C1486</f>
        <v>РЦЛ</v>
      </c>
      <c r="E1495" s="2" t="str">
        <f>'06A_Варіанти'!S1486</f>
        <v>DIRECT</v>
      </c>
      <c r="F1495" s="2" t="str">
        <f>IF(O1495='06A_Варіанти'!E1486,'06A_Варіанти'!E$1,IF(O1495='06A_Варіанти'!F1486,'06A_Варіанти'!F$1,IF(O1495='06A_Варіанти'!G1486,'06A_Варіанти'!G$1,IF(O1495='06A_Варіанти'!H1486,'06A_Варіанти'!H$1,IF(O1495='06A_Варіанти'!I1486,'06A_Варіанти'!I$1,IF(O1495='06A_Варіанти'!J1486,'06A_Варіанти'!J$1,IF(O1495='06A_Варіанти'!K1486,'06A_Варіанти'!K$1,IF(O1495='06A_Варіанти'!L1486,'06A_Варіанти'!L$1,IF(O1495='06A_Варіанти'!M1486,'06A_Варіанти'!M$1,IF(O1495='06A_Варіанти'!N1486,'06A_Варіанти'!N$1,IF(O1495='06A_Варіанти'!O1486,'06A_Варіанти'!O$1,IF(O1495='06A_Варіанти'!P1486,'06A_Варіанти'!P$1,IF(O1495='06A_Варіанти'!Q1486,'06A_Варіанти'!Q$1,IF(O1495='06A_Варіанти'!R1486,'06A_Варіанти'!R$1,"НЕМАЄ МАРШРУТУ"))))))))))))))</f>
        <v>DIRECT</v>
      </c>
      <c r="G1495" s="2" t="str">
        <f t="shared" si="161"/>
        <v>БЕЗ ЗМІН</v>
      </c>
      <c r="H1495" s="2">
        <f>IF(G1495="НЕМАЄ МАРШРУТУ",0,O1495-'06A_Варіанти'!T1486)</f>
        <v>0</v>
      </c>
      <c r="I1495" s="2">
        <f>IFERROR(INDEX('04_Потоки'!$E:$E,MATCH(A1495,'04_Потоки'!$A:$A,0)),0)</f>
        <v>1.990879478827362</v>
      </c>
      <c r="J1495" s="2">
        <f t="shared" si="162"/>
        <v>1</v>
      </c>
      <c r="K1495" s="2">
        <f>IF(C1495="РЦК макси",0,2*'06A_Варіанти'!T1486*J1495)</f>
        <v>659.8</v>
      </c>
      <c r="L1495" s="2">
        <f t="shared" si="163"/>
        <v>659.8</v>
      </c>
      <c r="M1495" s="2">
        <f t="shared" si="164"/>
        <v>0</v>
      </c>
      <c r="N1495" s="9">
        <f t="shared" si="165"/>
        <v>0</v>
      </c>
      <c r="O1495" s="2">
        <f>MIN(IF('07A_Конструктор'!$D$5="Так",'06A_Варіанти'!E1486,1E+99),IF('07A_Конструктор'!$D$6="Так",'06A_Варіанти'!F1486,1E+99),IF('07A_Конструктор'!$D$7="Так",'06A_Варіанти'!G1486,1E+99),IF('07A_Конструктор'!$D$8="Так",'06A_Варіанти'!H1486,1E+99),IF('07A_Конструктор'!$D$9="Так",'06A_Варіанти'!I1486,1E+99),IF('07A_Конструктор'!$D$10="Так",'06A_Варіанти'!J1486,1E+99),IF('07A_Конструктор'!$D$11="Так",'06A_Варіанти'!K1486,1E+99),IF('07A_Конструктор'!$D$12="Так",'06A_Варіанти'!L1486,1E+99),IF('07A_Конструктор'!$D$13="Так",'06A_Варіанти'!M1486,1E+99),IF('07A_Конструктор'!$D$14="Так",'06A_Варіанти'!N1486,1E+99),IF('07A_Конструктор'!$D$15="Так",'06A_Варіанти'!O1486,1E+99),IF('07A_Конструктор'!$D$16="Так",'06A_Варіанти'!P1486,1E+99),IF('07A_Конструктор'!$D$17="Так",'06A_Варіанти'!Q1486,1E+99),IF('06A_Варіанти'!R1486="",1E+99,'06A_Варіанти'!R1486))</f>
        <v>329.9</v>
      </c>
      <c r="P1495" s="2" t="str">
        <f t="shared" si="166"/>
        <v>5 т</v>
      </c>
      <c r="Q1495" s="2">
        <f t="shared" si="167"/>
        <v>14</v>
      </c>
      <c r="R1495" s="2">
        <f>IF(OR(C1495="РЦК макси",C1495="РЦЧ SKU"),"SKU-потік",IFERROR(VLOOKUP(D1495,'02_РЦ'!$A$3:$I$7,5,FALSE),0))</f>
        <v>700</v>
      </c>
      <c r="S1495" s="2" t="str">
        <f>IF(OR(C1495="РЦК макси",C1495="РЦЧ SKU"),"Не рахується в ліміт",IFERROR(VLOOKUP(D1495,'02_РЦ'!$A$3:$I$7,9,FALSE),"Немає РЦ"))</f>
        <v>В межах</v>
      </c>
    </row>
    <row r="1496" spans="1:19">
      <c r="A1496" s="2" t="str">
        <f>'06A_Варіанти'!A1487</f>
        <v>BASE_2018</v>
      </c>
      <c r="B1496" s="2" t="str">
        <f>'06A_Варіанти'!B1487</f>
        <v>TT_2018</v>
      </c>
      <c r="C1496" s="2" t="str">
        <f>'06A_Варіанти'!D1487</f>
        <v>Основний</v>
      </c>
      <c r="D1496" s="2" t="str">
        <f>'06A_Варіанти'!C1487</f>
        <v>РЦЛ</v>
      </c>
      <c r="E1496" s="2" t="str">
        <f>'06A_Варіанти'!S1487</f>
        <v>DIRECT</v>
      </c>
      <c r="F1496" s="2" t="str">
        <f>IF(O1496='06A_Варіанти'!E1487,'06A_Варіанти'!E$1,IF(O1496='06A_Варіанти'!F1487,'06A_Варіанти'!F$1,IF(O1496='06A_Варіанти'!G1487,'06A_Варіанти'!G$1,IF(O1496='06A_Варіанти'!H1487,'06A_Варіанти'!H$1,IF(O1496='06A_Варіанти'!I1487,'06A_Варіанти'!I$1,IF(O1496='06A_Варіанти'!J1487,'06A_Варіанти'!J$1,IF(O1496='06A_Варіанти'!K1487,'06A_Варіанти'!K$1,IF(O1496='06A_Варіанти'!L1487,'06A_Варіанти'!L$1,IF(O1496='06A_Варіанти'!M1487,'06A_Варіанти'!M$1,IF(O1496='06A_Варіанти'!N1487,'06A_Варіанти'!N$1,IF(O1496='06A_Варіанти'!O1487,'06A_Варіанти'!O$1,IF(O1496='06A_Варіанти'!P1487,'06A_Варіанти'!P$1,IF(O1496='06A_Варіанти'!Q1487,'06A_Варіанти'!Q$1,IF(O1496='06A_Варіанти'!R1487,'06A_Варіанти'!R$1,"НЕМАЄ МАРШРУТУ"))))))))))))))</f>
        <v>DIRECT</v>
      </c>
      <c r="G1496" s="2" t="str">
        <f t="shared" si="161"/>
        <v>БЕЗ ЗМІН</v>
      </c>
      <c r="H1496" s="2">
        <f>IF(G1496="НЕМАЄ МАРШРУТУ",0,O1496-'06A_Варіанти'!T1487)</f>
        <v>0</v>
      </c>
      <c r="I1496" s="2">
        <f>IFERROR(INDEX('04_Потоки'!$E:$E,MATCH(A1496,'04_Потоки'!$A:$A,0)),0)</f>
        <v>1.990879478827362</v>
      </c>
      <c r="J1496" s="2">
        <f t="shared" si="162"/>
        <v>1</v>
      </c>
      <c r="K1496" s="2">
        <f>IF(C1496="РЦК макси",0,2*'06A_Варіанти'!T1487*J1496)</f>
        <v>348</v>
      </c>
      <c r="L1496" s="2">
        <f t="shared" si="163"/>
        <v>348</v>
      </c>
      <c r="M1496" s="2">
        <f t="shared" si="164"/>
        <v>0</v>
      </c>
      <c r="N1496" s="9">
        <f t="shared" si="165"/>
        <v>0</v>
      </c>
      <c r="O1496" s="2">
        <f>MIN(IF('07A_Конструктор'!$D$5="Так",'06A_Варіанти'!E1487,1E+99),IF('07A_Конструктор'!$D$6="Так",'06A_Варіанти'!F1487,1E+99),IF('07A_Конструктор'!$D$7="Так",'06A_Варіанти'!G1487,1E+99),IF('07A_Конструктор'!$D$8="Так",'06A_Варіанти'!H1487,1E+99),IF('07A_Конструктор'!$D$9="Так",'06A_Варіанти'!I1487,1E+99),IF('07A_Конструктор'!$D$10="Так",'06A_Варіанти'!J1487,1E+99),IF('07A_Конструктор'!$D$11="Так",'06A_Варіанти'!K1487,1E+99),IF('07A_Конструктор'!$D$12="Так",'06A_Варіанти'!L1487,1E+99),IF('07A_Конструктор'!$D$13="Так",'06A_Варіанти'!M1487,1E+99),IF('07A_Конструктор'!$D$14="Так",'06A_Варіанти'!N1487,1E+99),IF('07A_Конструктор'!$D$15="Так",'06A_Варіанти'!O1487,1E+99),IF('07A_Конструктор'!$D$16="Так",'06A_Варіанти'!P1487,1E+99),IF('07A_Конструктор'!$D$17="Так",'06A_Варіанти'!Q1487,1E+99),IF('06A_Варіанти'!R1487="",1E+99,'06A_Варіанти'!R1487))</f>
        <v>174</v>
      </c>
      <c r="P1496" s="2" t="str">
        <f t="shared" si="166"/>
        <v>5 т</v>
      </c>
      <c r="Q1496" s="2">
        <f t="shared" si="167"/>
        <v>14</v>
      </c>
      <c r="R1496" s="2">
        <f>IF(OR(C1496="РЦК макси",C1496="РЦЧ SKU"),"SKU-потік",IFERROR(VLOOKUP(D1496,'02_РЦ'!$A$3:$I$7,5,FALSE),0))</f>
        <v>700</v>
      </c>
      <c r="S1496" s="2" t="str">
        <f>IF(OR(C1496="РЦК макси",C1496="РЦЧ SKU"),"Не рахується в ліміт",IFERROR(VLOOKUP(D1496,'02_РЦ'!$A$3:$I$7,9,FALSE),"Немає РЦ"))</f>
        <v>В межах</v>
      </c>
    </row>
    <row r="1497" spans="1:19">
      <c r="A1497" s="2" t="str">
        <f>'06A_Варіанти'!A1488</f>
        <v>BASE_2021</v>
      </c>
      <c r="B1497" s="2" t="str">
        <f>'06A_Варіанти'!B1488</f>
        <v>TT_2021</v>
      </c>
      <c r="C1497" s="2" t="str">
        <f>'06A_Варіанти'!D1488</f>
        <v>Основний</v>
      </c>
      <c r="D1497" s="2" t="str">
        <f>'06A_Варіанти'!C1488</f>
        <v>РЦЛ</v>
      </c>
      <c r="E1497" s="2" t="str">
        <f>'06A_Варіанти'!S1488</f>
        <v>DIRECT</v>
      </c>
      <c r="F1497" s="2" t="str">
        <f>IF(O1497='06A_Варіанти'!E1488,'06A_Варіанти'!E$1,IF(O1497='06A_Варіанти'!F1488,'06A_Варіанти'!F$1,IF(O1497='06A_Варіанти'!G1488,'06A_Варіанти'!G$1,IF(O1497='06A_Варіанти'!H1488,'06A_Варіанти'!H$1,IF(O1497='06A_Варіанти'!I1488,'06A_Варіанти'!I$1,IF(O1497='06A_Варіанти'!J1488,'06A_Варіанти'!J$1,IF(O1497='06A_Варіанти'!K1488,'06A_Варіанти'!K$1,IF(O1497='06A_Варіанти'!L1488,'06A_Варіанти'!L$1,IF(O1497='06A_Варіанти'!M1488,'06A_Варіанти'!M$1,IF(O1497='06A_Варіанти'!N1488,'06A_Варіанти'!N$1,IF(O1497='06A_Варіанти'!O1488,'06A_Варіанти'!O$1,IF(O1497='06A_Варіанти'!P1488,'06A_Варіанти'!P$1,IF(O1497='06A_Варіанти'!Q1488,'06A_Варіанти'!Q$1,IF(O1497='06A_Варіанти'!R1488,'06A_Варіанти'!R$1,"НЕМАЄ МАРШРУТУ"))))))))))))))</f>
        <v>DIRECT</v>
      </c>
      <c r="G1497" s="2" t="str">
        <f t="shared" si="161"/>
        <v>БЕЗ ЗМІН</v>
      </c>
      <c r="H1497" s="2">
        <f>IF(G1497="НЕМАЄ МАРШРУТУ",0,O1497-'06A_Варіанти'!T1488)</f>
        <v>0</v>
      </c>
      <c r="I1497" s="2">
        <f>IFERROR(INDEX('04_Потоки'!$E:$E,MATCH(A1497,'04_Потоки'!$A:$A,0)),0)</f>
        <v>1.990879478827362</v>
      </c>
      <c r="J1497" s="2">
        <f t="shared" si="162"/>
        <v>1</v>
      </c>
      <c r="K1497" s="2">
        <f>IF(C1497="РЦК макси",0,2*'06A_Варіанти'!T1488*J1497)</f>
        <v>219.6</v>
      </c>
      <c r="L1497" s="2">
        <f t="shared" si="163"/>
        <v>219.6</v>
      </c>
      <c r="M1497" s="2">
        <f t="shared" si="164"/>
        <v>0</v>
      </c>
      <c r="N1497" s="9">
        <f t="shared" si="165"/>
        <v>0</v>
      </c>
      <c r="O1497" s="2">
        <f>MIN(IF('07A_Конструктор'!$D$5="Так",'06A_Варіанти'!E1488,1E+99),IF('07A_Конструктор'!$D$6="Так",'06A_Варіанти'!F1488,1E+99),IF('07A_Конструктор'!$D$7="Так",'06A_Варіанти'!G1488,1E+99),IF('07A_Конструктор'!$D$8="Так",'06A_Варіанти'!H1488,1E+99),IF('07A_Конструктор'!$D$9="Так",'06A_Варіанти'!I1488,1E+99),IF('07A_Конструктор'!$D$10="Так",'06A_Варіанти'!J1488,1E+99),IF('07A_Конструктор'!$D$11="Так",'06A_Варіанти'!K1488,1E+99),IF('07A_Конструктор'!$D$12="Так",'06A_Варіанти'!L1488,1E+99),IF('07A_Конструктор'!$D$13="Так",'06A_Варіанти'!M1488,1E+99),IF('07A_Конструктор'!$D$14="Так",'06A_Варіанти'!N1488,1E+99),IF('07A_Конструктор'!$D$15="Так",'06A_Варіанти'!O1488,1E+99),IF('07A_Конструктор'!$D$16="Так",'06A_Варіанти'!P1488,1E+99),IF('07A_Конструктор'!$D$17="Так",'06A_Варіанти'!Q1488,1E+99),IF('06A_Варіанти'!R1488="",1E+99,'06A_Варіанти'!R1488))</f>
        <v>109.8</v>
      </c>
      <c r="P1497" s="2" t="str">
        <f t="shared" si="166"/>
        <v>5 т</v>
      </c>
      <c r="Q1497" s="2">
        <f t="shared" si="167"/>
        <v>14</v>
      </c>
      <c r="R1497" s="2">
        <f>IF(OR(C1497="РЦК макси",C1497="РЦЧ SKU"),"SKU-потік",IFERROR(VLOOKUP(D1497,'02_РЦ'!$A$3:$I$7,5,FALSE),0))</f>
        <v>700</v>
      </c>
      <c r="S1497" s="2" t="str">
        <f>IF(OR(C1497="РЦК макси",C1497="РЦЧ SKU"),"Не рахується в ліміт",IFERROR(VLOOKUP(D1497,'02_РЦ'!$A$3:$I$7,9,FALSE),"Немає РЦ"))</f>
        <v>В межах</v>
      </c>
    </row>
    <row r="1498" spans="1:19">
      <c r="A1498" s="2" t="str">
        <f>'06A_Варіанти'!A1489</f>
        <v>BASE_2022</v>
      </c>
      <c r="B1498" s="2" t="str">
        <f>'06A_Варіанти'!B1489</f>
        <v>TT_2022</v>
      </c>
      <c r="C1498" s="2" t="str">
        <f>'06A_Варіанти'!D1489</f>
        <v>Основний</v>
      </c>
      <c r="D1498" s="2" t="str">
        <f>'06A_Варіанти'!C1489</f>
        <v>РЦЛ</v>
      </c>
      <c r="E1498" s="2" t="str">
        <f>'06A_Варіанти'!S1489</f>
        <v>DIRECT</v>
      </c>
      <c r="F1498" s="2" t="str">
        <f>IF(O1498='06A_Варіанти'!E1489,'06A_Варіанти'!E$1,IF(O1498='06A_Варіанти'!F1489,'06A_Варіанти'!F$1,IF(O1498='06A_Варіанти'!G1489,'06A_Варіанти'!G$1,IF(O1498='06A_Варіанти'!H1489,'06A_Варіанти'!H$1,IF(O1498='06A_Варіанти'!I1489,'06A_Варіанти'!I$1,IF(O1498='06A_Варіанти'!J1489,'06A_Варіанти'!J$1,IF(O1498='06A_Варіанти'!K1489,'06A_Варіанти'!K$1,IF(O1498='06A_Варіанти'!L1489,'06A_Варіанти'!L$1,IF(O1498='06A_Варіанти'!M1489,'06A_Варіанти'!M$1,IF(O1498='06A_Варіанти'!N1489,'06A_Варіанти'!N$1,IF(O1498='06A_Варіанти'!O1489,'06A_Варіанти'!O$1,IF(O1498='06A_Варіанти'!P1489,'06A_Варіанти'!P$1,IF(O1498='06A_Варіанти'!Q1489,'06A_Варіанти'!Q$1,IF(O1498='06A_Варіанти'!R1489,'06A_Варіанти'!R$1,"НЕМАЄ МАРШРУТУ"))))))))))))))</f>
        <v>DIRECT</v>
      </c>
      <c r="G1498" s="2" t="str">
        <f t="shared" si="161"/>
        <v>БЕЗ ЗМІН</v>
      </c>
      <c r="H1498" s="2">
        <f>IF(G1498="НЕМАЄ МАРШРУТУ",0,O1498-'06A_Варіанти'!T1489)</f>
        <v>0</v>
      </c>
      <c r="I1498" s="2">
        <f>IFERROR(INDEX('04_Потоки'!$E:$E,MATCH(A1498,'04_Потоки'!$A:$A,0)),0)</f>
        <v>1.990879478827362</v>
      </c>
      <c r="J1498" s="2">
        <f t="shared" si="162"/>
        <v>1</v>
      </c>
      <c r="K1498" s="2">
        <f>IF(C1498="РЦК макси",0,2*'06A_Варіанти'!T1489*J1498)</f>
        <v>205.2</v>
      </c>
      <c r="L1498" s="2">
        <f t="shared" si="163"/>
        <v>205.2</v>
      </c>
      <c r="M1498" s="2">
        <f t="shared" si="164"/>
        <v>0</v>
      </c>
      <c r="N1498" s="9">
        <f t="shared" si="165"/>
        <v>0</v>
      </c>
      <c r="O1498" s="2">
        <f>MIN(IF('07A_Конструктор'!$D$5="Так",'06A_Варіанти'!E1489,1E+99),IF('07A_Конструктор'!$D$6="Так",'06A_Варіанти'!F1489,1E+99),IF('07A_Конструктор'!$D$7="Так",'06A_Варіанти'!G1489,1E+99),IF('07A_Конструктор'!$D$8="Так",'06A_Варіанти'!H1489,1E+99),IF('07A_Конструктор'!$D$9="Так",'06A_Варіанти'!I1489,1E+99),IF('07A_Конструктор'!$D$10="Так",'06A_Варіанти'!J1489,1E+99),IF('07A_Конструктор'!$D$11="Так",'06A_Варіанти'!K1489,1E+99),IF('07A_Конструктор'!$D$12="Так",'06A_Варіанти'!L1489,1E+99),IF('07A_Конструктор'!$D$13="Так",'06A_Варіанти'!M1489,1E+99),IF('07A_Конструктор'!$D$14="Так",'06A_Варіанти'!N1489,1E+99),IF('07A_Конструктор'!$D$15="Так",'06A_Варіанти'!O1489,1E+99),IF('07A_Конструктор'!$D$16="Так",'06A_Варіанти'!P1489,1E+99),IF('07A_Конструктор'!$D$17="Так",'06A_Варіанти'!Q1489,1E+99),IF('06A_Варіанти'!R1489="",1E+99,'06A_Варіанти'!R1489))</f>
        <v>102.6</v>
      </c>
      <c r="P1498" s="2" t="str">
        <f t="shared" si="166"/>
        <v>5 т</v>
      </c>
      <c r="Q1498" s="2">
        <f t="shared" si="167"/>
        <v>14</v>
      </c>
      <c r="R1498" s="2">
        <f>IF(OR(C1498="РЦК макси",C1498="РЦЧ SKU"),"SKU-потік",IFERROR(VLOOKUP(D1498,'02_РЦ'!$A$3:$I$7,5,FALSE),0))</f>
        <v>700</v>
      </c>
      <c r="S1498" s="2" t="str">
        <f>IF(OR(C1498="РЦК макси",C1498="РЦЧ SKU"),"Не рахується в ліміт",IFERROR(VLOOKUP(D1498,'02_РЦ'!$A$3:$I$7,9,FALSE),"Немає РЦ"))</f>
        <v>В межах</v>
      </c>
    </row>
    <row r="1499" spans="1:19">
      <c r="A1499" s="2" t="str">
        <f>'06A_Варіанти'!A1490</f>
        <v>BASE_2023</v>
      </c>
      <c r="B1499" s="2" t="str">
        <f>'06A_Варіанти'!B1490</f>
        <v>TT_2023</v>
      </c>
      <c r="C1499" s="2" t="str">
        <f>'06A_Варіанти'!D1490</f>
        <v>Основний</v>
      </c>
      <c r="D1499" s="2" t="str">
        <f>'06A_Варіанти'!C1490</f>
        <v>РЦЛ</v>
      </c>
      <c r="E1499" s="2" t="str">
        <f>'06A_Варіанти'!S1490</f>
        <v>DIRECT</v>
      </c>
      <c r="F1499" s="2" t="str">
        <f>IF(O1499='06A_Варіанти'!E1490,'06A_Варіанти'!E$1,IF(O1499='06A_Варіанти'!F1490,'06A_Варіанти'!F$1,IF(O1499='06A_Варіанти'!G1490,'06A_Варіанти'!G$1,IF(O1499='06A_Варіанти'!H1490,'06A_Варіанти'!H$1,IF(O1499='06A_Варіанти'!I1490,'06A_Варіанти'!I$1,IF(O1499='06A_Варіанти'!J1490,'06A_Варіанти'!J$1,IF(O1499='06A_Варіанти'!K1490,'06A_Варіанти'!K$1,IF(O1499='06A_Варіанти'!L1490,'06A_Варіанти'!L$1,IF(O1499='06A_Варіанти'!M1490,'06A_Варіанти'!M$1,IF(O1499='06A_Варіанти'!N1490,'06A_Варіанти'!N$1,IF(O1499='06A_Варіанти'!O1490,'06A_Варіанти'!O$1,IF(O1499='06A_Варіанти'!P1490,'06A_Варіанти'!P$1,IF(O1499='06A_Варіанти'!Q1490,'06A_Варіанти'!Q$1,IF(O1499='06A_Варіанти'!R1490,'06A_Варіанти'!R$1,"НЕМАЄ МАРШРУТУ"))))))))))))))</f>
        <v>DIRECT</v>
      </c>
      <c r="G1499" s="2" t="str">
        <f t="shared" si="161"/>
        <v>БЕЗ ЗМІН</v>
      </c>
      <c r="H1499" s="2">
        <f>IF(G1499="НЕМАЄ МАРШРУТУ",0,O1499-'06A_Варіанти'!T1490)</f>
        <v>0</v>
      </c>
      <c r="I1499" s="2">
        <f>IFERROR(INDEX('04_Потоки'!$E:$E,MATCH(A1499,'04_Потоки'!$A:$A,0)),0)</f>
        <v>1.990879478827362</v>
      </c>
      <c r="J1499" s="2">
        <f t="shared" si="162"/>
        <v>1</v>
      </c>
      <c r="K1499" s="2">
        <f>IF(C1499="РЦК макси",0,2*'06A_Варіанти'!T1490*J1499)</f>
        <v>490.2</v>
      </c>
      <c r="L1499" s="2">
        <f t="shared" si="163"/>
        <v>490.2</v>
      </c>
      <c r="M1499" s="2">
        <f t="shared" si="164"/>
        <v>0</v>
      </c>
      <c r="N1499" s="9">
        <f t="shared" si="165"/>
        <v>0</v>
      </c>
      <c r="O1499" s="2">
        <f>MIN(IF('07A_Конструктор'!$D$5="Так",'06A_Варіанти'!E1490,1E+99),IF('07A_Конструктор'!$D$6="Так",'06A_Варіанти'!F1490,1E+99),IF('07A_Конструктор'!$D$7="Так",'06A_Варіанти'!G1490,1E+99),IF('07A_Конструктор'!$D$8="Так",'06A_Варіанти'!H1490,1E+99),IF('07A_Конструктор'!$D$9="Так",'06A_Варіанти'!I1490,1E+99),IF('07A_Конструктор'!$D$10="Так",'06A_Варіанти'!J1490,1E+99),IF('07A_Конструктор'!$D$11="Так",'06A_Варіанти'!K1490,1E+99),IF('07A_Конструктор'!$D$12="Так",'06A_Варіанти'!L1490,1E+99),IF('07A_Конструктор'!$D$13="Так",'06A_Варіанти'!M1490,1E+99),IF('07A_Конструктор'!$D$14="Так",'06A_Варіанти'!N1490,1E+99),IF('07A_Конструктор'!$D$15="Так",'06A_Варіанти'!O1490,1E+99),IF('07A_Конструктор'!$D$16="Так",'06A_Варіанти'!P1490,1E+99),IF('07A_Конструктор'!$D$17="Так",'06A_Варіанти'!Q1490,1E+99),IF('06A_Варіанти'!R1490="",1E+99,'06A_Варіанти'!R1490))</f>
        <v>245.1</v>
      </c>
      <c r="P1499" s="2" t="str">
        <f t="shared" si="166"/>
        <v>5 т</v>
      </c>
      <c r="Q1499" s="2">
        <f t="shared" si="167"/>
        <v>14</v>
      </c>
      <c r="R1499" s="2">
        <f>IF(OR(C1499="РЦК макси",C1499="РЦЧ SKU"),"SKU-потік",IFERROR(VLOOKUP(D1499,'02_РЦ'!$A$3:$I$7,5,FALSE),0))</f>
        <v>700</v>
      </c>
      <c r="S1499" s="2" t="str">
        <f>IF(OR(C1499="РЦК макси",C1499="РЦЧ SKU"),"Не рахується в ліміт",IFERROR(VLOOKUP(D1499,'02_РЦ'!$A$3:$I$7,9,FALSE),"Немає РЦ"))</f>
        <v>В межах</v>
      </c>
    </row>
    <row r="1500" spans="1:19">
      <c r="A1500" s="2" t="str">
        <f>'06A_Варіанти'!A1491</f>
        <v>BASE_2024</v>
      </c>
      <c r="B1500" s="2" t="str">
        <f>'06A_Варіанти'!B1491</f>
        <v>TT_2024</v>
      </c>
      <c r="C1500" s="2" t="str">
        <f>'06A_Варіанти'!D1491</f>
        <v>Основний</v>
      </c>
      <c r="D1500" s="2" t="str">
        <f>'06A_Варіанти'!C1491</f>
        <v>РЦЛ</v>
      </c>
      <c r="E1500" s="2" t="str">
        <f>'06A_Варіанти'!S1491</f>
        <v>DIRECT</v>
      </c>
      <c r="F1500" s="2" t="str">
        <f>IF(O1500='06A_Варіанти'!E1491,'06A_Варіанти'!E$1,IF(O1500='06A_Варіанти'!F1491,'06A_Варіанти'!F$1,IF(O1500='06A_Варіанти'!G1491,'06A_Варіанти'!G$1,IF(O1500='06A_Варіанти'!H1491,'06A_Варіанти'!H$1,IF(O1500='06A_Варіанти'!I1491,'06A_Варіанти'!I$1,IF(O1500='06A_Варіанти'!J1491,'06A_Варіанти'!J$1,IF(O1500='06A_Варіанти'!K1491,'06A_Варіанти'!K$1,IF(O1500='06A_Варіанти'!L1491,'06A_Варіанти'!L$1,IF(O1500='06A_Варіанти'!M1491,'06A_Варіанти'!M$1,IF(O1500='06A_Варіанти'!N1491,'06A_Варіанти'!N$1,IF(O1500='06A_Варіанти'!O1491,'06A_Варіанти'!O$1,IF(O1500='06A_Варіанти'!P1491,'06A_Варіанти'!P$1,IF(O1500='06A_Варіанти'!Q1491,'06A_Варіанти'!Q$1,IF(O1500='06A_Варіанти'!R1491,'06A_Варіанти'!R$1,"НЕМАЄ МАРШРУТУ"))))))))))))))</f>
        <v>DIRECT</v>
      </c>
      <c r="G1500" s="2" t="str">
        <f t="shared" si="161"/>
        <v>БЕЗ ЗМІН</v>
      </c>
      <c r="H1500" s="2">
        <f>IF(G1500="НЕМАЄ МАРШРУТУ",0,O1500-'06A_Варіанти'!T1491)</f>
        <v>0</v>
      </c>
      <c r="I1500" s="2">
        <f>IFERROR(INDEX('04_Потоки'!$E:$E,MATCH(A1500,'04_Потоки'!$A:$A,0)),0)</f>
        <v>1.990879478827362</v>
      </c>
      <c r="J1500" s="2">
        <f t="shared" si="162"/>
        <v>1</v>
      </c>
      <c r="K1500" s="2">
        <f>IF(C1500="РЦК макси",0,2*'06A_Варіанти'!T1491*J1500)</f>
        <v>242.4</v>
      </c>
      <c r="L1500" s="2">
        <f t="shared" si="163"/>
        <v>242.4</v>
      </c>
      <c r="M1500" s="2">
        <f t="shared" si="164"/>
        <v>0</v>
      </c>
      <c r="N1500" s="9">
        <f t="shared" si="165"/>
        <v>0</v>
      </c>
      <c r="O1500" s="2">
        <f>MIN(IF('07A_Конструктор'!$D$5="Так",'06A_Варіанти'!E1491,1E+99),IF('07A_Конструктор'!$D$6="Так",'06A_Варіанти'!F1491,1E+99),IF('07A_Конструктор'!$D$7="Так",'06A_Варіанти'!G1491,1E+99),IF('07A_Конструктор'!$D$8="Так",'06A_Варіанти'!H1491,1E+99),IF('07A_Конструктор'!$D$9="Так",'06A_Варіанти'!I1491,1E+99),IF('07A_Конструктор'!$D$10="Так",'06A_Варіанти'!J1491,1E+99),IF('07A_Конструктор'!$D$11="Так",'06A_Варіанти'!K1491,1E+99),IF('07A_Конструктор'!$D$12="Так",'06A_Варіанти'!L1491,1E+99),IF('07A_Конструктор'!$D$13="Так",'06A_Варіанти'!M1491,1E+99),IF('07A_Конструктор'!$D$14="Так",'06A_Варіанти'!N1491,1E+99),IF('07A_Конструктор'!$D$15="Так",'06A_Варіанти'!O1491,1E+99),IF('07A_Конструктор'!$D$16="Так",'06A_Варіанти'!P1491,1E+99),IF('07A_Конструктор'!$D$17="Так",'06A_Варіанти'!Q1491,1E+99),IF('06A_Варіанти'!R1491="",1E+99,'06A_Варіанти'!R1491))</f>
        <v>121.2</v>
      </c>
      <c r="P1500" s="2" t="str">
        <f t="shared" si="166"/>
        <v>5 т</v>
      </c>
      <c r="Q1500" s="2">
        <f t="shared" si="167"/>
        <v>14</v>
      </c>
      <c r="R1500" s="2">
        <f>IF(OR(C1500="РЦК макси",C1500="РЦЧ SKU"),"SKU-потік",IFERROR(VLOOKUP(D1500,'02_РЦ'!$A$3:$I$7,5,FALSE),0))</f>
        <v>700</v>
      </c>
      <c r="S1500" s="2" t="str">
        <f>IF(OR(C1500="РЦК макси",C1500="РЦЧ SKU"),"Не рахується в ліміт",IFERROR(VLOOKUP(D1500,'02_РЦ'!$A$3:$I$7,9,FALSE),"Немає РЦ"))</f>
        <v>В межах</v>
      </c>
    </row>
    <row r="1501" spans="1:19">
      <c r="A1501" s="2" t="str">
        <f>'06A_Варіанти'!A1492</f>
        <v>BASE_2025</v>
      </c>
      <c r="B1501" s="2" t="str">
        <f>'06A_Варіанти'!B1492</f>
        <v>TT_2025</v>
      </c>
      <c r="C1501" s="2" t="str">
        <f>'06A_Варіанти'!D1492</f>
        <v>Основний</v>
      </c>
      <c r="D1501" s="2" t="str">
        <f>'06A_Варіанти'!C1492</f>
        <v>РЦЛ</v>
      </c>
      <c r="E1501" s="2" t="str">
        <f>'06A_Варіанти'!S1492</f>
        <v>DIRECT</v>
      </c>
      <c r="F1501" s="2" t="str">
        <f>IF(O1501='06A_Варіанти'!E1492,'06A_Варіанти'!E$1,IF(O1501='06A_Варіанти'!F1492,'06A_Варіанти'!F$1,IF(O1501='06A_Варіанти'!G1492,'06A_Варіанти'!G$1,IF(O1501='06A_Варіанти'!H1492,'06A_Варіанти'!H$1,IF(O1501='06A_Варіанти'!I1492,'06A_Варіанти'!I$1,IF(O1501='06A_Варіанти'!J1492,'06A_Варіанти'!J$1,IF(O1501='06A_Варіанти'!K1492,'06A_Варіанти'!K$1,IF(O1501='06A_Варіанти'!L1492,'06A_Варіанти'!L$1,IF(O1501='06A_Варіанти'!M1492,'06A_Варіанти'!M$1,IF(O1501='06A_Варіанти'!N1492,'06A_Варіанти'!N$1,IF(O1501='06A_Варіанти'!O1492,'06A_Варіанти'!O$1,IF(O1501='06A_Варіанти'!P1492,'06A_Варіанти'!P$1,IF(O1501='06A_Варіанти'!Q1492,'06A_Варіанти'!Q$1,IF(O1501='06A_Варіанти'!R1492,'06A_Варіанти'!R$1,"НЕМАЄ МАРШРУТУ"))))))))))))))</f>
        <v>DIRECT</v>
      </c>
      <c r="G1501" s="2" t="str">
        <f t="shared" si="161"/>
        <v>БЕЗ ЗМІН</v>
      </c>
      <c r="H1501" s="2">
        <f>IF(G1501="НЕМАЄ МАРШРУТУ",0,O1501-'06A_Варіанти'!T1492)</f>
        <v>0</v>
      </c>
      <c r="I1501" s="2">
        <f>IFERROR(INDEX('04_Потоки'!$E:$E,MATCH(A1501,'04_Потоки'!$A:$A,0)),0)</f>
        <v>1.990879478827362</v>
      </c>
      <c r="J1501" s="2">
        <f t="shared" si="162"/>
        <v>1</v>
      </c>
      <c r="K1501" s="2">
        <f>IF(C1501="РЦК макси",0,2*'06A_Варіанти'!T1492*J1501)</f>
        <v>1116.4000000000001</v>
      </c>
      <c r="L1501" s="2">
        <f t="shared" si="163"/>
        <v>1116.4000000000001</v>
      </c>
      <c r="M1501" s="2">
        <f t="shared" si="164"/>
        <v>0</v>
      </c>
      <c r="N1501" s="9">
        <f t="shared" si="165"/>
        <v>0</v>
      </c>
      <c r="O1501" s="2">
        <f>MIN(IF('07A_Конструктор'!$D$5="Так",'06A_Варіанти'!E1492,1E+99),IF('07A_Конструктор'!$D$6="Так",'06A_Варіанти'!F1492,1E+99),IF('07A_Конструктор'!$D$7="Так",'06A_Варіанти'!G1492,1E+99),IF('07A_Конструктор'!$D$8="Так",'06A_Варіанти'!H1492,1E+99),IF('07A_Конструктор'!$D$9="Так",'06A_Варіанти'!I1492,1E+99),IF('07A_Конструктор'!$D$10="Так",'06A_Варіанти'!J1492,1E+99),IF('07A_Конструктор'!$D$11="Так",'06A_Варіанти'!K1492,1E+99),IF('07A_Конструктор'!$D$12="Так",'06A_Варіанти'!L1492,1E+99),IF('07A_Конструктор'!$D$13="Так",'06A_Варіанти'!M1492,1E+99),IF('07A_Конструктор'!$D$14="Так",'06A_Варіанти'!N1492,1E+99),IF('07A_Конструктор'!$D$15="Так",'06A_Варіанти'!O1492,1E+99),IF('07A_Конструктор'!$D$16="Так",'06A_Варіанти'!P1492,1E+99),IF('07A_Конструктор'!$D$17="Так",'06A_Варіанти'!Q1492,1E+99),IF('06A_Варіанти'!R1492="",1E+99,'06A_Варіанти'!R1492))</f>
        <v>558.20000000000005</v>
      </c>
      <c r="P1501" s="2" t="str">
        <f t="shared" si="166"/>
        <v>5 т</v>
      </c>
      <c r="Q1501" s="2">
        <f t="shared" si="167"/>
        <v>14</v>
      </c>
      <c r="R1501" s="2">
        <f>IF(OR(C1501="РЦК макси",C1501="РЦЧ SKU"),"SKU-потік",IFERROR(VLOOKUP(D1501,'02_РЦ'!$A$3:$I$7,5,FALSE),0))</f>
        <v>700</v>
      </c>
      <c r="S1501" s="2" t="str">
        <f>IF(OR(C1501="РЦК макси",C1501="РЦЧ SKU"),"Не рахується в ліміт",IFERROR(VLOOKUP(D1501,'02_РЦ'!$A$3:$I$7,9,FALSE),"Немає РЦ"))</f>
        <v>В межах</v>
      </c>
    </row>
    <row r="1502" spans="1:19">
      <c r="A1502" s="2" t="str">
        <f>'06A_Варіанти'!A1493</f>
        <v>BASE_2027</v>
      </c>
      <c r="B1502" s="2" t="str">
        <f>'06A_Варіанти'!B1493</f>
        <v>TT_2027</v>
      </c>
      <c r="C1502" s="2" t="str">
        <f>'06A_Варіанти'!D1493</f>
        <v>Основний</v>
      </c>
      <c r="D1502" s="2" t="str">
        <f>'06A_Варіанти'!C1493</f>
        <v>РЦЛ</v>
      </c>
      <c r="E1502" s="2" t="str">
        <f>'06A_Варіанти'!S1493</f>
        <v>DIRECT</v>
      </c>
      <c r="F1502" s="2" t="str">
        <f>IF(O1502='06A_Варіанти'!E1493,'06A_Варіанти'!E$1,IF(O1502='06A_Варіанти'!F1493,'06A_Варіанти'!F$1,IF(O1502='06A_Варіанти'!G1493,'06A_Варіанти'!G$1,IF(O1502='06A_Варіанти'!H1493,'06A_Варіанти'!H$1,IF(O1502='06A_Варіанти'!I1493,'06A_Варіанти'!I$1,IF(O1502='06A_Варіанти'!J1493,'06A_Варіанти'!J$1,IF(O1502='06A_Варіанти'!K1493,'06A_Варіанти'!K$1,IF(O1502='06A_Варіанти'!L1493,'06A_Варіанти'!L$1,IF(O1502='06A_Варіанти'!M1493,'06A_Варіанти'!M$1,IF(O1502='06A_Варіанти'!N1493,'06A_Варіанти'!N$1,IF(O1502='06A_Варіанти'!O1493,'06A_Варіанти'!O$1,IF(O1502='06A_Варіанти'!P1493,'06A_Варіанти'!P$1,IF(O1502='06A_Варіанти'!Q1493,'06A_Варіанти'!Q$1,IF(O1502='06A_Варіанти'!R1493,'06A_Варіанти'!R$1,"НЕМАЄ МАРШРУТУ"))))))))))))))</f>
        <v>DIRECT</v>
      </c>
      <c r="G1502" s="2" t="str">
        <f t="shared" si="161"/>
        <v>БЕЗ ЗМІН</v>
      </c>
      <c r="H1502" s="2">
        <f>IF(G1502="НЕМАЄ МАРШРУТУ",0,O1502-'06A_Варіанти'!T1493)</f>
        <v>0</v>
      </c>
      <c r="I1502" s="2">
        <f>IFERROR(INDEX('04_Потоки'!$E:$E,MATCH(A1502,'04_Потоки'!$A:$A,0)),0)</f>
        <v>1.990879478827362</v>
      </c>
      <c r="J1502" s="2">
        <f t="shared" si="162"/>
        <v>1</v>
      </c>
      <c r="K1502" s="2">
        <f>IF(C1502="РЦК макси",0,2*'06A_Варіанти'!T1493*J1502)</f>
        <v>543</v>
      </c>
      <c r="L1502" s="2">
        <f t="shared" si="163"/>
        <v>543</v>
      </c>
      <c r="M1502" s="2">
        <f t="shared" si="164"/>
        <v>0</v>
      </c>
      <c r="N1502" s="9">
        <f t="shared" si="165"/>
        <v>0</v>
      </c>
      <c r="O1502" s="2">
        <f>MIN(IF('07A_Конструктор'!$D$5="Так",'06A_Варіанти'!E1493,1E+99),IF('07A_Конструктор'!$D$6="Так",'06A_Варіанти'!F1493,1E+99),IF('07A_Конструктор'!$D$7="Так",'06A_Варіанти'!G1493,1E+99),IF('07A_Конструктор'!$D$8="Так",'06A_Варіанти'!H1493,1E+99),IF('07A_Конструктор'!$D$9="Так",'06A_Варіанти'!I1493,1E+99),IF('07A_Конструктор'!$D$10="Так",'06A_Варіанти'!J1493,1E+99),IF('07A_Конструктор'!$D$11="Так",'06A_Варіанти'!K1493,1E+99),IF('07A_Конструктор'!$D$12="Так",'06A_Варіанти'!L1493,1E+99),IF('07A_Конструктор'!$D$13="Так",'06A_Варіанти'!M1493,1E+99),IF('07A_Конструктор'!$D$14="Так",'06A_Варіанти'!N1493,1E+99),IF('07A_Конструктор'!$D$15="Так",'06A_Варіанти'!O1493,1E+99),IF('07A_Конструктор'!$D$16="Так",'06A_Варіанти'!P1493,1E+99),IF('07A_Конструктор'!$D$17="Так",'06A_Варіанти'!Q1493,1E+99),IF('06A_Варіанти'!R1493="",1E+99,'06A_Варіанти'!R1493))</f>
        <v>271.5</v>
      </c>
      <c r="P1502" s="2" t="str">
        <f t="shared" si="166"/>
        <v>5 т</v>
      </c>
      <c r="Q1502" s="2">
        <f t="shared" si="167"/>
        <v>14</v>
      </c>
      <c r="R1502" s="2">
        <f>IF(OR(C1502="РЦК макси",C1502="РЦЧ SKU"),"SKU-потік",IFERROR(VLOOKUP(D1502,'02_РЦ'!$A$3:$I$7,5,FALSE),0))</f>
        <v>700</v>
      </c>
      <c r="S1502" s="2" t="str">
        <f>IF(OR(C1502="РЦК макси",C1502="РЦЧ SKU"),"Не рахується в ліміт",IFERROR(VLOOKUP(D1502,'02_РЦ'!$A$3:$I$7,9,FALSE),"Немає РЦ"))</f>
        <v>В межах</v>
      </c>
    </row>
    <row r="1503" spans="1:19">
      <c r="A1503" s="2" t="str">
        <f>'06A_Варіанти'!A1494</f>
        <v>BASE_2029</v>
      </c>
      <c r="B1503" s="2" t="str">
        <f>'06A_Варіанти'!B1494</f>
        <v>TT_2029</v>
      </c>
      <c r="C1503" s="2" t="str">
        <f>'06A_Варіанти'!D1494</f>
        <v>Основний</v>
      </c>
      <c r="D1503" s="2" t="str">
        <f>'06A_Варіанти'!C1494</f>
        <v>РЦЛ</v>
      </c>
      <c r="E1503" s="2" t="str">
        <f>'06A_Варіанти'!S1494</f>
        <v>DIRECT</v>
      </c>
      <c r="F1503" s="2" t="str">
        <f>IF(O1503='06A_Варіанти'!E1494,'06A_Варіанти'!E$1,IF(O1503='06A_Варіанти'!F1494,'06A_Варіанти'!F$1,IF(O1503='06A_Варіанти'!G1494,'06A_Варіанти'!G$1,IF(O1503='06A_Варіанти'!H1494,'06A_Варіанти'!H$1,IF(O1503='06A_Варіанти'!I1494,'06A_Варіанти'!I$1,IF(O1503='06A_Варіанти'!J1494,'06A_Варіанти'!J$1,IF(O1503='06A_Варіанти'!K1494,'06A_Варіанти'!K$1,IF(O1503='06A_Варіанти'!L1494,'06A_Варіанти'!L$1,IF(O1503='06A_Варіанти'!M1494,'06A_Варіанти'!M$1,IF(O1503='06A_Варіанти'!N1494,'06A_Варіанти'!N$1,IF(O1503='06A_Варіанти'!O1494,'06A_Варіанти'!O$1,IF(O1503='06A_Варіанти'!P1494,'06A_Варіанти'!P$1,IF(O1503='06A_Варіанти'!Q1494,'06A_Варіанти'!Q$1,IF(O1503='06A_Варіанти'!R1494,'06A_Варіанти'!R$1,"НЕМАЄ МАРШРУТУ"))))))))))))))</f>
        <v>DIRECT</v>
      </c>
      <c r="G1503" s="2" t="str">
        <f t="shared" si="161"/>
        <v>БЕЗ ЗМІН</v>
      </c>
      <c r="H1503" s="2">
        <f>IF(G1503="НЕМАЄ МАРШРУТУ",0,O1503-'06A_Варіанти'!T1494)</f>
        <v>0</v>
      </c>
      <c r="I1503" s="2">
        <f>IFERROR(INDEX('04_Потоки'!$E:$E,MATCH(A1503,'04_Потоки'!$A:$A,0)),0)</f>
        <v>1.990879478827362</v>
      </c>
      <c r="J1503" s="2">
        <f t="shared" si="162"/>
        <v>1</v>
      </c>
      <c r="K1503" s="2">
        <f>IF(C1503="РЦК макси",0,2*'06A_Варіанти'!T1494*J1503)</f>
        <v>435.2</v>
      </c>
      <c r="L1503" s="2">
        <f t="shared" si="163"/>
        <v>435.2</v>
      </c>
      <c r="M1503" s="2">
        <f t="shared" si="164"/>
        <v>0</v>
      </c>
      <c r="N1503" s="9">
        <f t="shared" si="165"/>
        <v>0</v>
      </c>
      <c r="O1503" s="2">
        <f>MIN(IF('07A_Конструктор'!$D$5="Так",'06A_Варіанти'!E1494,1E+99),IF('07A_Конструктор'!$D$6="Так",'06A_Варіанти'!F1494,1E+99),IF('07A_Конструктор'!$D$7="Так",'06A_Варіанти'!G1494,1E+99),IF('07A_Конструктор'!$D$8="Так",'06A_Варіанти'!H1494,1E+99),IF('07A_Конструктор'!$D$9="Так",'06A_Варіанти'!I1494,1E+99),IF('07A_Конструктор'!$D$10="Так",'06A_Варіанти'!J1494,1E+99),IF('07A_Конструктор'!$D$11="Так",'06A_Варіанти'!K1494,1E+99),IF('07A_Конструктор'!$D$12="Так",'06A_Варіанти'!L1494,1E+99),IF('07A_Конструктор'!$D$13="Так",'06A_Варіанти'!M1494,1E+99),IF('07A_Конструктор'!$D$14="Так",'06A_Варіанти'!N1494,1E+99),IF('07A_Конструктор'!$D$15="Так",'06A_Варіанти'!O1494,1E+99),IF('07A_Конструктор'!$D$16="Так",'06A_Варіанти'!P1494,1E+99),IF('07A_Конструктор'!$D$17="Так",'06A_Варіанти'!Q1494,1E+99),IF('06A_Варіанти'!R1494="",1E+99,'06A_Варіанти'!R1494))</f>
        <v>217.6</v>
      </c>
      <c r="P1503" s="2" t="str">
        <f t="shared" si="166"/>
        <v>5 т</v>
      </c>
      <c r="Q1503" s="2">
        <f t="shared" si="167"/>
        <v>14</v>
      </c>
      <c r="R1503" s="2">
        <f>IF(OR(C1503="РЦК макси",C1503="РЦЧ SKU"),"SKU-потік",IFERROR(VLOOKUP(D1503,'02_РЦ'!$A$3:$I$7,5,FALSE),0))</f>
        <v>700</v>
      </c>
      <c r="S1503" s="2" t="str">
        <f>IF(OR(C1503="РЦК макси",C1503="РЦЧ SKU"),"Не рахується в ліміт",IFERROR(VLOOKUP(D1503,'02_РЦ'!$A$3:$I$7,9,FALSE),"Немає РЦ"))</f>
        <v>В межах</v>
      </c>
    </row>
    <row r="1504" spans="1:19">
      <c r="A1504" s="2" t="str">
        <f>'06A_Варіанти'!A1495</f>
        <v>BASE_2032</v>
      </c>
      <c r="B1504" s="2" t="str">
        <f>'06A_Варіанти'!B1495</f>
        <v>TT_2032</v>
      </c>
      <c r="C1504" s="2" t="str">
        <f>'06A_Варіанти'!D1495</f>
        <v>Основний</v>
      </c>
      <c r="D1504" s="2" t="str">
        <f>'06A_Варіанти'!C1495</f>
        <v>РЦЛ</v>
      </c>
      <c r="E1504" s="2" t="str">
        <f>'06A_Варіанти'!S1495</f>
        <v>DIRECT</v>
      </c>
      <c r="F1504" s="2" t="str">
        <f>IF(O1504='06A_Варіанти'!E1495,'06A_Варіанти'!E$1,IF(O1504='06A_Варіанти'!F1495,'06A_Варіанти'!F$1,IF(O1504='06A_Варіанти'!G1495,'06A_Варіанти'!G$1,IF(O1504='06A_Варіанти'!H1495,'06A_Варіанти'!H$1,IF(O1504='06A_Варіанти'!I1495,'06A_Варіанти'!I$1,IF(O1504='06A_Варіанти'!J1495,'06A_Варіанти'!J$1,IF(O1504='06A_Варіанти'!K1495,'06A_Варіанти'!K$1,IF(O1504='06A_Варіанти'!L1495,'06A_Варіанти'!L$1,IF(O1504='06A_Варіанти'!M1495,'06A_Варіанти'!M$1,IF(O1504='06A_Варіанти'!N1495,'06A_Варіанти'!N$1,IF(O1504='06A_Варіанти'!O1495,'06A_Варіанти'!O$1,IF(O1504='06A_Варіанти'!P1495,'06A_Варіанти'!P$1,IF(O1504='06A_Варіанти'!Q1495,'06A_Варіанти'!Q$1,IF(O1504='06A_Варіанти'!R1495,'06A_Варіанти'!R$1,"НЕМАЄ МАРШРУТУ"))))))))))))))</f>
        <v>DIRECT</v>
      </c>
      <c r="G1504" s="2" t="str">
        <f t="shared" si="161"/>
        <v>БЕЗ ЗМІН</v>
      </c>
      <c r="H1504" s="2">
        <f>IF(G1504="НЕМАЄ МАРШРУТУ",0,O1504-'06A_Варіанти'!T1495)</f>
        <v>0</v>
      </c>
      <c r="I1504" s="2">
        <f>IFERROR(INDEX('04_Потоки'!$E:$E,MATCH(A1504,'04_Потоки'!$A:$A,0)),0)</f>
        <v>1.990879478827362</v>
      </c>
      <c r="J1504" s="2">
        <f t="shared" si="162"/>
        <v>1</v>
      </c>
      <c r="K1504" s="2">
        <f>IF(C1504="РЦК макси",0,2*'06A_Варіанти'!T1495*J1504)</f>
        <v>1128.8</v>
      </c>
      <c r="L1504" s="2">
        <f t="shared" si="163"/>
        <v>1128.8</v>
      </c>
      <c r="M1504" s="2">
        <f t="shared" si="164"/>
        <v>0</v>
      </c>
      <c r="N1504" s="9">
        <f t="shared" si="165"/>
        <v>0</v>
      </c>
      <c r="O1504" s="2">
        <f>MIN(IF('07A_Конструктор'!$D$5="Так",'06A_Варіанти'!E1495,1E+99),IF('07A_Конструктор'!$D$6="Так",'06A_Варіанти'!F1495,1E+99),IF('07A_Конструктор'!$D$7="Так",'06A_Варіанти'!G1495,1E+99),IF('07A_Конструктор'!$D$8="Так",'06A_Варіанти'!H1495,1E+99),IF('07A_Конструктор'!$D$9="Так",'06A_Варіанти'!I1495,1E+99),IF('07A_Конструктор'!$D$10="Так",'06A_Варіанти'!J1495,1E+99),IF('07A_Конструктор'!$D$11="Так",'06A_Варіанти'!K1495,1E+99),IF('07A_Конструктор'!$D$12="Так",'06A_Варіанти'!L1495,1E+99),IF('07A_Конструктор'!$D$13="Так",'06A_Варіанти'!M1495,1E+99),IF('07A_Конструктор'!$D$14="Так",'06A_Варіанти'!N1495,1E+99),IF('07A_Конструктор'!$D$15="Так",'06A_Варіанти'!O1495,1E+99),IF('07A_Конструктор'!$D$16="Так",'06A_Варіанти'!P1495,1E+99),IF('07A_Конструктор'!$D$17="Так",'06A_Варіанти'!Q1495,1E+99),IF('06A_Варіанти'!R1495="",1E+99,'06A_Варіанти'!R1495))</f>
        <v>564.4</v>
      </c>
      <c r="P1504" s="2" t="str">
        <f t="shared" si="166"/>
        <v>5 т</v>
      </c>
      <c r="Q1504" s="2">
        <f t="shared" si="167"/>
        <v>14</v>
      </c>
      <c r="R1504" s="2">
        <f>IF(OR(C1504="РЦК макси",C1504="РЦЧ SKU"),"SKU-потік",IFERROR(VLOOKUP(D1504,'02_РЦ'!$A$3:$I$7,5,FALSE),0))</f>
        <v>700</v>
      </c>
      <c r="S1504" s="2" t="str">
        <f>IF(OR(C1504="РЦК макси",C1504="РЦЧ SKU"),"Не рахується в ліміт",IFERROR(VLOOKUP(D1504,'02_РЦ'!$A$3:$I$7,9,FALSE),"Немає РЦ"))</f>
        <v>В межах</v>
      </c>
    </row>
    <row r="1505" spans="1:19">
      <c r="A1505" s="2" t="str">
        <f>'06A_Варіанти'!A1496</f>
        <v>BASE_2036</v>
      </c>
      <c r="B1505" s="2" t="str">
        <f>'06A_Варіанти'!B1496</f>
        <v>TT_2036</v>
      </c>
      <c r="C1505" s="2" t="str">
        <f>'06A_Варіанти'!D1496</f>
        <v>Основний</v>
      </c>
      <c r="D1505" s="2" t="str">
        <f>'06A_Варіанти'!C1496</f>
        <v>РЦЛ</v>
      </c>
      <c r="E1505" s="2" t="str">
        <f>'06A_Варіанти'!S1496</f>
        <v>DIRECT</v>
      </c>
      <c r="F1505" s="2" t="str">
        <f>IF(O1505='06A_Варіанти'!E1496,'06A_Варіанти'!E$1,IF(O1505='06A_Варіанти'!F1496,'06A_Варіанти'!F$1,IF(O1505='06A_Варіанти'!G1496,'06A_Варіанти'!G$1,IF(O1505='06A_Варіанти'!H1496,'06A_Варіанти'!H$1,IF(O1505='06A_Варіанти'!I1496,'06A_Варіанти'!I$1,IF(O1505='06A_Варіанти'!J1496,'06A_Варіанти'!J$1,IF(O1505='06A_Варіанти'!K1496,'06A_Варіанти'!K$1,IF(O1505='06A_Варіанти'!L1496,'06A_Варіанти'!L$1,IF(O1505='06A_Варіанти'!M1496,'06A_Варіанти'!M$1,IF(O1505='06A_Варіанти'!N1496,'06A_Варіанти'!N$1,IF(O1505='06A_Варіанти'!O1496,'06A_Варіанти'!O$1,IF(O1505='06A_Варіанти'!P1496,'06A_Варіанти'!P$1,IF(O1505='06A_Варіанти'!Q1496,'06A_Варіанти'!Q$1,IF(O1505='06A_Варіанти'!R1496,'06A_Варіанти'!R$1,"НЕМАЄ МАРШРУТУ"))))))))))))))</f>
        <v>DIRECT</v>
      </c>
      <c r="G1505" s="2" t="str">
        <f t="shared" si="161"/>
        <v>БЕЗ ЗМІН</v>
      </c>
      <c r="H1505" s="2">
        <f>IF(G1505="НЕМАЄ МАРШРУТУ",0,O1505-'06A_Варіанти'!T1496)</f>
        <v>0</v>
      </c>
      <c r="I1505" s="2">
        <f>IFERROR(INDEX('04_Потоки'!$E:$E,MATCH(A1505,'04_Потоки'!$A:$A,0)),0)</f>
        <v>1.990879478827362</v>
      </c>
      <c r="J1505" s="2">
        <f t="shared" si="162"/>
        <v>1</v>
      </c>
      <c r="K1505" s="2">
        <f>IF(C1505="РЦК макси",0,2*'06A_Варіанти'!T1496*J1505)</f>
        <v>227.6</v>
      </c>
      <c r="L1505" s="2">
        <f t="shared" si="163"/>
        <v>227.6</v>
      </c>
      <c r="M1505" s="2">
        <f t="shared" si="164"/>
        <v>0</v>
      </c>
      <c r="N1505" s="9">
        <f t="shared" si="165"/>
        <v>0</v>
      </c>
      <c r="O1505" s="2">
        <f>MIN(IF('07A_Конструктор'!$D$5="Так",'06A_Варіанти'!E1496,1E+99),IF('07A_Конструктор'!$D$6="Так",'06A_Варіанти'!F1496,1E+99),IF('07A_Конструктор'!$D$7="Так",'06A_Варіанти'!G1496,1E+99),IF('07A_Конструктор'!$D$8="Так",'06A_Варіанти'!H1496,1E+99),IF('07A_Конструктор'!$D$9="Так",'06A_Варіанти'!I1496,1E+99),IF('07A_Конструктор'!$D$10="Так",'06A_Варіанти'!J1496,1E+99),IF('07A_Конструктор'!$D$11="Так",'06A_Варіанти'!K1496,1E+99),IF('07A_Конструктор'!$D$12="Так",'06A_Варіанти'!L1496,1E+99),IF('07A_Конструктор'!$D$13="Так",'06A_Варіанти'!M1496,1E+99),IF('07A_Конструктор'!$D$14="Так",'06A_Варіанти'!N1496,1E+99),IF('07A_Конструктор'!$D$15="Так",'06A_Варіанти'!O1496,1E+99),IF('07A_Конструктор'!$D$16="Так",'06A_Варіанти'!P1496,1E+99),IF('07A_Конструктор'!$D$17="Так",'06A_Варіанти'!Q1496,1E+99),IF('06A_Варіанти'!R1496="",1E+99,'06A_Варіанти'!R1496))</f>
        <v>113.8</v>
      </c>
      <c r="P1505" s="2" t="str">
        <f t="shared" si="166"/>
        <v>5 т</v>
      </c>
      <c r="Q1505" s="2">
        <f t="shared" si="167"/>
        <v>14</v>
      </c>
      <c r="R1505" s="2">
        <f>IF(OR(C1505="РЦК макси",C1505="РЦЧ SKU"),"SKU-потік",IFERROR(VLOOKUP(D1505,'02_РЦ'!$A$3:$I$7,5,FALSE),0))</f>
        <v>700</v>
      </c>
      <c r="S1505" s="2" t="str">
        <f>IF(OR(C1505="РЦК макси",C1505="РЦЧ SKU"),"Не рахується в ліміт",IFERROR(VLOOKUP(D1505,'02_РЦ'!$A$3:$I$7,9,FALSE),"Немає РЦ"))</f>
        <v>В межах</v>
      </c>
    </row>
    <row r="1506" spans="1:19">
      <c r="A1506" s="2" t="str">
        <f>'06A_Варіанти'!A1497</f>
        <v>BASE_2040</v>
      </c>
      <c r="B1506" s="2" t="str">
        <f>'06A_Варіанти'!B1497</f>
        <v>TT_2040</v>
      </c>
      <c r="C1506" s="2" t="str">
        <f>'06A_Варіанти'!D1497</f>
        <v>Основний</v>
      </c>
      <c r="D1506" s="2" t="str">
        <f>'06A_Варіанти'!C1497</f>
        <v>РЦЛ</v>
      </c>
      <c r="E1506" s="2" t="str">
        <f>'06A_Варіанти'!S1497</f>
        <v>DIRECT</v>
      </c>
      <c r="F1506" s="2" t="str">
        <f>IF(O1506='06A_Варіанти'!E1497,'06A_Варіанти'!E$1,IF(O1506='06A_Варіанти'!F1497,'06A_Варіанти'!F$1,IF(O1506='06A_Варіанти'!G1497,'06A_Варіанти'!G$1,IF(O1506='06A_Варіанти'!H1497,'06A_Варіанти'!H$1,IF(O1506='06A_Варіанти'!I1497,'06A_Варіанти'!I$1,IF(O1506='06A_Варіанти'!J1497,'06A_Варіанти'!J$1,IF(O1506='06A_Варіанти'!K1497,'06A_Варіанти'!K$1,IF(O1506='06A_Варіанти'!L1497,'06A_Варіанти'!L$1,IF(O1506='06A_Варіанти'!M1497,'06A_Варіанти'!M$1,IF(O1506='06A_Варіанти'!N1497,'06A_Варіанти'!N$1,IF(O1506='06A_Варіанти'!O1497,'06A_Варіанти'!O$1,IF(O1506='06A_Варіанти'!P1497,'06A_Варіанти'!P$1,IF(O1506='06A_Варіанти'!Q1497,'06A_Варіанти'!Q$1,IF(O1506='06A_Варіанти'!R1497,'06A_Варіанти'!R$1,"НЕМАЄ МАРШРУТУ"))))))))))))))</f>
        <v>DIRECT</v>
      </c>
      <c r="G1506" s="2" t="str">
        <f t="shared" si="161"/>
        <v>БЕЗ ЗМІН</v>
      </c>
      <c r="H1506" s="2">
        <f>IF(G1506="НЕМАЄ МАРШРУТУ",0,O1506-'06A_Варіанти'!T1497)</f>
        <v>0</v>
      </c>
      <c r="I1506" s="2">
        <f>IFERROR(INDEX('04_Потоки'!$E:$E,MATCH(A1506,'04_Потоки'!$A:$A,0)),0)</f>
        <v>1.990879478827362</v>
      </c>
      <c r="J1506" s="2">
        <f t="shared" si="162"/>
        <v>1</v>
      </c>
      <c r="K1506" s="2">
        <f>IF(C1506="РЦК макси",0,2*'06A_Варіанти'!T1497*J1506)</f>
        <v>147</v>
      </c>
      <c r="L1506" s="2">
        <f t="shared" si="163"/>
        <v>147</v>
      </c>
      <c r="M1506" s="2">
        <f t="shared" si="164"/>
        <v>0</v>
      </c>
      <c r="N1506" s="9">
        <f t="shared" si="165"/>
        <v>0</v>
      </c>
      <c r="O1506" s="2">
        <f>MIN(IF('07A_Конструктор'!$D$5="Так",'06A_Варіанти'!E1497,1E+99),IF('07A_Конструктор'!$D$6="Так",'06A_Варіанти'!F1497,1E+99),IF('07A_Конструктор'!$D$7="Так",'06A_Варіанти'!G1497,1E+99),IF('07A_Конструктор'!$D$8="Так",'06A_Варіанти'!H1497,1E+99),IF('07A_Конструктор'!$D$9="Так",'06A_Варіанти'!I1497,1E+99),IF('07A_Конструктор'!$D$10="Так",'06A_Варіанти'!J1497,1E+99),IF('07A_Конструктор'!$D$11="Так",'06A_Варіанти'!K1497,1E+99),IF('07A_Конструктор'!$D$12="Так",'06A_Варіанти'!L1497,1E+99),IF('07A_Конструктор'!$D$13="Так",'06A_Варіанти'!M1497,1E+99),IF('07A_Конструктор'!$D$14="Так",'06A_Варіанти'!N1497,1E+99),IF('07A_Конструктор'!$D$15="Так",'06A_Варіанти'!O1497,1E+99),IF('07A_Конструктор'!$D$16="Так",'06A_Варіанти'!P1497,1E+99),IF('07A_Конструктор'!$D$17="Так",'06A_Варіанти'!Q1497,1E+99),IF('06A_Варіанти'!R1497="",1E+99,'06A_Варіанти'!R1497))</f>
        <v>73.5</v>
      </c>
      <c r="P1506" s="2" t="str">
        <f t="shared" si="166"/>
        <v>5 т</v>
      </c>
      <c r="Q1506" s="2">
        <f t="shared" si="167"/>
        <v>14</v>
      </c>
      <c r="R1506" s="2">
        <f>IF(OR(C1506="РЦК макси",C1506="РЦЧ SKU"),"SKU-потік",IFERROR(VLOOKUP(D1506,'02_РЦ'!$A$3:$I$7,5,FALSE),0))</f>
        <v>700</v>
      </c>
      <c r="S1506" s="2" t="str">
        <f>IF(OR(C1506="РЦК макси",C1506="РЦЧ SKU"),"Не рахується в ліміт",IFERROR(VLOOKUP(D1506,'02_РЦ'!$A$3:$I$7,9,FALSE),"Немає РЦ"))</f>
        <v>В межах</v>
      </c>
    </row>
    <row r="1507" spans="1:19">
      <c r="A1507" s="2" t="str">
        <f>'06A_Варіанти'!A1498</f>
        <v>BASE_2039</v>
      </c>
      <c r="B1507" s="2" t="str">
        <f>'06A_Варіанти'!B1498</f>
        <v>TT_2039</v>
      </c>
      <c r="C1507" s="2" t="str">
        <f>'06A_Варіанти'!D1498</f>
        <v>Основний</v>
      </c>
      <c r="D1507" s="2" t="str">
        <f>'06A_Варіанти'!C1498</f>
        <v>РЦЛ</v>
      </c>
      <c r="E1507" s="2" t="str">
        <f>'06A_Варіанти'!S1498</f>
        <v>DIRECT</v>
      </c>
      <c r="F1507" s="2" t="str">
        <f>IF(O1507='06A_Варіанти'!E1498,'06A_Варіанти'!E$1,IF(O1507='06A_Варіанти'!F1498,'06A_Варіанти'!F$1,IF(O1507='06A_Варіанти'!G1498,'06A_Варіанти'!G$1,IF(O1507='06A_Варіанти'!H1498,'06A_Варіанти'!H$1,IF(O1507='06A_Варіанти'!I1498,'06A_Варіанти'!I$1,IF(O1507='06A_Варіанти'!J1498,'06A_Варіанти'!J$1,IF(O1507='06A_Варіанти'!K1498,'06A_Варіанти'!K$1,IF(O1507='06A_Варіанти'!L1498,'06A_Варіанти'!L$1,IF(O1507='06A_Варіанти'!M1498,'06A_Варіанти'!M$1,IF(O1507='06A_Варіанти'!N1498,'06A_Варіанти'!N$1,IF(O1507='06A_Варіанти'!O1498,'06A_Варіанти'!O$1,IF(O1507='06A_Варіанти'!P1498,'06A_Варіанти'!P$1,IF(O1507='06A_Варіанти'!Q1498,'06A_Варіанти'!Q$1,IF(O1507='06A_Варіанти'!R1498,'06A_Варіанти'!R$1,"НЕМАЄ МАРШРУТУ"))))))))))))))</f>
        <v>DIRECT</v>
      </c>
      <c r="G1507" s="2" t="str">
        <f t="shared" si="161"/>
        <v>БЕЗ ЗМІН</v>
      </c>
      <c r="H1507" s="2">
        <f>IF(G1507="НЕМАЄ МАРШРУТУ",0,O1507-'06A_Варіанти'!T1498)</f>
        <v>0</v>
      </c>
      <c r="I1507" s="2">
        <f>IFERROR(INDEX('04_Потоки'!$E:$E,MATCH(A1507,'04_Потоки'!$A:$A,0)),0)</f>
        <v>1.990879478827362</v>
      </c>
      <c r="J1507" s="2">
        <f t="shared" si="162"/>
        <v>1</v>
      </c>
      <c r="K1507" s="2">
        <f>IF(C1507="РЦК макси",0,2*'06A_Варіанти'!T1498*J1507)</f>
        <v>127</v>
      </c>
      <c r="L1507" s="2">
        <f t="shared" si="163"/>
        <v>127</v>
      </c>
      <c r="M1507" s="2">
        <f t="shared" si="164"/>
        <v>0</v>
      </c>
      <c r="N1507" s="9">
        <f t="shared" si="165"/>
        <v>0</v>
      </c>
      <c r="O1507" s="2">
        <f>MIN(IF('07A_Конструктор'!$D$5="Так",'06A_Варіанти'!E1498,1E+99),IF('07A_Конструктор'!$D$6="Так",'06A_Варіанти'!F1498,1E+99),IF('07A_Конструктор'!$D$7="Так",'06A_Варіанти'!G1498,1E+99),IF('07A_Конструктор'!$D$8="Так",'06A_Варіанти'!H1498,1E+99),IF('07A_Конструктор'!$D$9="Так",'06A_Варіанти'!I1498,1E+99),IF('07A_Конструктор'!$D$10="Так",'06A_Варіанти'!J1498,1E+99),IF('07A_Конструктор'!$D$11="Так",'06A_Варіанти'!K1498,1E+99),IF('07A_Конструктор'!$D$12="Так",'06A_Варіанти'!L1498,1E+99),IF('07A_Конструктор'!$D$13="Так",'06A_Варіанти'!M1498,1E+99),IF('07A_Конструктор'!$D$14="Так",'06A_Варіанти'!N1498,1E+99),IF('07A_Конструктор'!$D$15="Так",'06A_Варіанти'!O1498,1E+99),IF('07A_Конструктор'!$D$16="Так",'06A_Варіанти'!P1498,1E+99),IF('07A_Конструктор'!$D$17="Так",'06A_Варіанти'!Q1498,1E+99),IF('06A_Варіанти'!R1498="",1E+99,'06A_Варіанти'!R1498))</f>
        <v>63.5</v>
      </c>
      <c r="P1507" s="2" t="str">
        <f t="shared" si="166"/>
        <v>5 т</v>
      </c>
      <c r="Q1507" s="2">
        <f t="shared" si="167"/>
        <v>14</v>
      </c>
      <c r="R1507" s="2">
        <f>IF(OR(C1507="РЦК макси",C1507="РЦЧ SKU"),"SKU-потік",IFERROR(VLOOKUP(D1507,'02_РЦ'!$A$3:$I$7,5,FALSE),0))</f>
        <v>700</v>
      </c>
      <c r="S1507" s="2" t="str">
        <f>IF(OR(C1507="РЦК макси",C1507="РЦЧ SKU"),"Не рахується в ліміт",IFERROR(VLOOKUP(D1507,'02_РЦ'!$A$3:$I$7,9,FALSE),"Немає РЦ"))</f>
        <v>В межах</v>
      </c>
    </row>
    <row r="1508" spans="1:19">
      <c r="A1508" s="2" t="str">
        <f>'06A_Варіанти'!A1499</f>
        <v>BASE_2014</v>
      </c>
      <c r="B1508" s="2" t="str">
        <f>'06A_Варіанти'!B1499</f>
        <v>TT_2014</v>
      </c>
      <c r="C1508" s="2" t="str">
        <f>'06A_Варіанти'!D1499</f>
        <v>Основний</v>
      </c>
      <c r="D1508" s="2" t="str">
        <f>'06A_Варіанти'!C1499</f>
        <v>РЦЛ</v>
      </c>
      <c r="E1508" s="2" t="str">
        <f>'06A_Варіанти'!S1499</f>
        <v>DIRECT</v>
      </c>
      <c r="F1508" s="2" t="str">
        <f>IF(O1508='06A_Варіанти'!E1499,'06A_Варіанти'!E$1,IF(O1508='06A_Варіанти'!F1499,'06A_Варіанти'!F$1,IF(O1508='06A_Варіанти'!G1499,'06A_Варіанти'!G$1,IF(O1508='06A_Варіанти'!H1499,'06A_Варіанти'!H$1,IF(O1508='06A_Варіанти'!I1499,'06A_Варіанти'!I$1,IF(O1508='06A_Варіанти'!J1499,'06A_Варіанти'!J$1,IF(O1508='06A_Варіанти'!K1499,'06A_Варіанти'!K$1,IF(O1508='06A_Варіанти'!L1499,'06A_Варіанти'!L$1,IF(O1508='06A_Варіанти'!M1499,'06A_Варіанти'!M$1,IF(O1508='06A_Варіанти'!N1499,'06A_Варіанти'!N$1,IF(O1508='06A_Варіанти'!O1499,'06A_Варіанти'!O$1,IF(O1508='06A_Варіанти'!P1499,'06A_Варіанти'!P$1,IF(O1508='06A_Варіанти'!Q1499,'06A_Варіанти'!Q$1,IF(O1508='06A_Варіанти'!R1499,'06A_Варіанти'!R$1,"НЕМАЄ МАРШРУТУ"))))))))))))))</f>
        <v>DIRECT</v>
      </c>
      <c r="G1508" s="2" t="str">
        <f t="shared" si="161"/>
        <v>БЕЗ ЗМІН</v>
      </c>
      <c r="H1508" s="2">
        <f>IF(G1508="НЕМАЄ МАРШРУТУ",0,O1508-'06A_Варіанти'!T1499)</f>
        <v>0</v>
      </c>
      <c r="I1508" s="2">
        <f>IFERROR(INDEX('04_Потоки'!$E:$E,MATCH(A1508,'04_Потоки'!$A:$A,0)),0)</f>
        <v>1.990879478827362</v>
      </c>
      <c r="J1508" s="2">
        <f t="shared" si="162"/>
        <v>1</v>
      </c>
      <c r="K1508" s="2">
        <f>IF(C1508="РЦК макси",0,2*'06A_Варіанти'!T1499*J1508)</f>
        <v>18.399999999999999</v>
      </c>
      <c r="L1508" s="2">
        <f t="shared" si="163"/>
        <v>18.399999999999999</v>
      </c>
      <c r="M1508" s="2">
        <f t="shared" si="164"/>
        <v>0</v>
      </c>
      <c r="N1508" s="9">
        <f t="shared" si="165"/>
        <v>0</v>
      </c>
      <c r="O1508" s="2">
        <f>MIN(IF('07A_Конструктор'!$D$5="Так",'06A_Варіанти'!E1499,1E+99),IF('07A_Конструктор'!$D$6="Так",'06A_Варіанти'!F1499,1E+99),IF('07A_Конструктор'!$D$7="Так",'06A_Варіанти'!G1499,1E+99),IF('07A_Конструктор'!$D$8="Так",'06A_Варіанти'!H1499,1E+99),IF('07A_Конструктор'!$D$9="Так",'06A_Варіанти'!I1499,1E+99),IF('07A_Конструктор'!$D$10="Так",'06A_Варіанти'!J1499,1E+99),IF('07A_Конструктор'!$D$11="Так",'06A_Варіанти'!K1499,1E+99),IF('07A_Конструктор'!$D$12="Так",'06A_Варіанти'!L1499,1E+99),IF('07A_Конструктор'!$D$13="Так",'06A_Варіанти'!M1499,1E+99),IF('07A_Конструктор'!$D$14="Так",'06A_Варіанти'!N1499,1E+99),IF('07A_Конструктор'!$D$15="Так",'06A_Варіанти'!O1499,1E+99),IF('07A_Конструктор'!$D$16="Так",'06A_Варіанти'!P1499,1E+99),IF('07A_Конструктор'!$D$17="Так",'06A_Варіанти'!Q1499,1E+99),IF('06A_Варіанти'!R1499="",1E+99,'06A_Варіанти'!R1499))</f>
        <v>9.1999999999999993</v>
      </c>
      <c r="P1508" s="2" t="str">
        <f t="shared" si="166"/>
        <v>5 т</v>
      </c>
      <c r="Q1508" s="2">
        <f t="shared" si="167"/>
        <v>14</v>
      </c>
      <c r="R1508" s="2">
        <f>IF(OR(C1508="РЦК макси",C1508="РЦЧ SKU"),"SKU-потік",IFERROR(VLOOKUP(D1508,'02_РЦ'!$A$3:$I$7,5,FALSE),0))</f>
        <v>700</v>
      </c>
      <c r="S1508" s="2" t="str">
        <f>IF(OR(C1508="РЦК макси",C1508="РЦЧ SKU"),"Не рахується в ліміт",IFERROR(VLOOKUP(D1508,'02_РЦ'!$A$3:$I$7,9,FALSE),"Немає РЦ"))</f>
        <v>В межах</v>
      </c>
    </row>
    <row r="1509" spans="1:19">
      <c r="A1509" s="2" t="str">
        <f>'06A_Варіанти'!A1500</f>
        <v>BASE_2041</v>
      </c>
      <c r="B1509" s="2" t="str">
        <f>'06A_Варіанти'!B1500</f>
        <v>TT_2041</v>
      </c>
      <c r="C1509" s="2" t="str">
        <f>'06A_Варіанти'!D1500</f>
        <v>Основний</v>
      </c>
      <c r="D1509" s="2" t="str">
        <f>'06A_Варіанти'!C1500</f>
        <v>РЦЛ</v>
      </c>
      <c r="E1509" s="2" t="str">
        <f>'06A_Варіанти'!S1500</f>
        <v>DIRECT</v>
      </c>
      <c r="F1509" s="2" t="str">
        <f>IF(O1509='06A_Варіанти'!E1500,'06A_Варіанти'!E$1,IF(O1509='06A_Варіанти'!F1500,'06A_Варіанти'!F$1,IF(O1509='06A_Варіанти'!G1500,'06A_Варіанти'!G$1,IF(O1509='06A_Варіанти'!H1500,'06A_Варіанти'!H$1,IF(O1509='06A_Варіанти'!I1500,'06A_Варіанти'!I$1,IF(O1509='06A_Варіанти'!J1500,'06A_Варіанти'!J$1,IF(O1509='06A_Варіанти'!K1500,'06A_Варіанти'!K$1,IF(O1509='06A_Варіанти'!L1500,'06A_Варіанти'!L$1,IF(O1509='06A_Варіанти'!M1500,'06A_Варіанти'!M$1,IF(O1509='06A_Варіанти'!N1500,'06A_Варіанти'!N$1,IF(O1509='06A_Варіанти'!O1500,'06A_Варіанти'!O$1,IF(O1509='06A_Варіанти'!P1500,'06A_Варіанти'!P$1,IF(O1509='06A_Варіанти'!Q1500,'06A_Варіанти'!Q$1,IF(O1509='06A_Варіанти'!R1500,'06A_Варіанти'!R$1,"НЕМАЄ МАРШРУТУ"))))))))))))))</f>
        <v>DIRECT</v>
      </c>
      <c r="G1509" s="2" t="str">
        <f t="shared" si="161"/>
        <v>БЕЗ ЗМІН</v>
      </c>
      <c r="H1509" s="2">
        <f>IF(G1509="НЕМАЄ МАРШРУТУ",0,O1509-'06A_Варіанти'!T1500)</f>
        <v>0</v>
      </c>
      <c r="I1509" s="2">
        <f>IFERROR(INDEX('04_Потоки'!$E:$E,MATCH(A1509,'04_Потоки'!$A:$A,0)),0)</f>
        <v>1.990879478827362</v>
      </c>
      <c r="J1509" s="2">
        <f t="shared" si="162"/>
        <v>1</v>
      </c>
      <c r="K1509" s="2">
        <f>IF(C1509="РЦК макси",0,2*'06A_Варіанти'!T1500*J1509)</f>
        <v>7.6</v>
      </c>
      <c r="L1509" s="2">
        <f t="shared" si="163"/>
        <v>7.6</v>
      </c>
      <c r="M1509" s="2">
        <f t="shared" si="164"/>
        <v>0</v>
      </c>
      <c r="N1509" s="9">
        <f t="shared" si="165"/>
        <v>0</v>
      </c>
      <c r="O1509" s="2">
        <f>MIN(IF('07A_Конструктор'!$D$5="Так",'06A_Варіанти'!E1500,1E+99),IF('07A_Конструктор'!$D$6="Так",'06A_Варіанти'!F1500,1E+99),IF('07A_Конструктор'!$D$7="Так",'06A_Варіанти'!G1500,1E+99),IF('07A_Конструктор'!$D$8="Так",'06A_Варіанти'!H1500,1E+99),IF('07A_Конструктор'!$D$9="Так",'06A_Варіанти'!I1500,1E+99),IF('07A_Конструктор'!$D$10="Так",'06A_Варіанти'!J1500,1E+99),IF('07A_Конструктор'!$D$11="Так",'06A_Варіанти'!K1500,1E+99),IF('07A_Конструктор'!$D$12="Так",'06A_Варіанти'!L1500,1E+99),IF('07A_Конструктор'!$D$13="Так",'06A_Варіанти'!M1500,1E+99),IF('07A_Конструктор'!$D$14="Так",'06A_Варіанти'!N1500,1E+99),IF('07A_Конструктор'!$D$15="Так",'06A_Варіанти'!O1500,1E+99),IF('07A_Конструктор'!$D$16="Так",'06A_Варіанти'!P1500,1E+99),IF('07A_Конструктор'!$D$17="Так",'06A_Варіанти'!Q1500,1E+99),IF('06A_Варіанти'!R1500="",1E+99,'06A_Варіанти'!R1500))</f>
        <v>3.8</v>
      </c>
      <c r="P1509" s="2" t="str">
        <f t="shared" si="166"/>
        <v>5 т</v>
      </c>
      <c r="Q1509" s="2">
        <f t="shared" si="167"/>
        <v>14</v>
      </c>
      <c r="R1509" s="2">
        <f>IF(OR(C1509="РЦК макси",C1509="РЦЧ SKU"),"SKU-потік",IFERROR(VLOOKUP(D1509,'02_РЦ'!$A$3:$I$7,5,FALSE),0))</f>
        <v>700</v>
      </c>
      <c r="S1509" s="2" t="str">
        <f>IF(OR(C1509="РЦК макси",C1509="РЦЧ SKU"),"Не рахується в ліміт",IFERROR(VLOOKUP(D1509,'02_РЦ'!$A$3:$I$7,9,FALSE),"Немає РЦ"))</f>
        <v>В межах</v>
      </c>
    </row>
    <row r="1510" spans="1:19">
      <c r="A1510" s="2" t="str">
        <f>'06A_Варіанти'!A1501</f>
        <v>BASE_2043</v>
      </c>
      <c r="B1510" s="2" t="str">
        <f>'06A_Варіанти'!B1501</f>
        <v>TT_2043</v>
      </c>
      <c r="C1510" s="2" t="str">
        <f>'06A_Варіанти'!D1501</f>
        <v>Основний</v>
      </c>
      <c r="D1510" s="2" t="str">
        <f>'06A_Варіанти'!C1501</f>
        <v>РЦЛ</v>
      </c>
      <c r="E1510" s="2" t="str">
        <f>'06A_Варіанти'!S1501</f>
        <v>DIRECT</v>
      </c>
      <c r="F1510" s="2" t="str">
        <f>IF(O1510='06A_Варіанти'!E1501,'06A_Варіанти'!E$1,IF(O1510='06A_Варіанти'!F1501,'06A_Варіанти'!F$1,IF(O1510='06A_Варіанти'!G1501,'06A_Варіанти'!G$1,IF(O1510='06A_Варіанти'!H1501,'06A_Варіанти'!H$1,IF(O1510='06A_Варіанти'!I1501,'06A_Варіанти'!I$1,IF(O1510='06A_Варіанти'!J1501,'06A_Варіанти'!J$1,IF(O1510='06A_Варіанти'!K1501,'06A_Варіанти'!K$1,IF(O1510='06A_Варіанти'!L1501,'06A_Варіанти'!L$1,IF(O1510='06A_Варіанти'!M1501,'06A_Варіанти'!M$1,IF(O1510='06A_Варіанти'!N1501,'06A_Варіанти'!N$1,IF(O1510='06A_Варіанти'!O1501,'06A_Варіанти'!O$1,IF(O1510='06A_Варіанти'!P1501,'06A_Варіанти'!P$1,IF(O1510='06A_Варіанти'!Q1501,'06A_Варіанти'!Q$1,IF(O1510='06A_Варіанти'!R1501,'06A_Варіанти'!R$1,"НЕМАЄ МАРШРУТУ"))))))))))))))</f>
        <v>DIRECT</v>
      </c>
      <c r="G1510" s="2" t="str">
        <f t="shared" si="161"/>
        <v>БЕЗ ЗМІН</v>
      </c>
      <c r="H1510" s="2">
        <f>IF(G1510="НЕМАЄ МАРШРУТУ",0,O1510-'06A_Варіанти'!T1501)</f>
        <v>0</v>
      </c>
      <c r="I1510" s="2">
        <f>IFERROR(INDEX('04_Потоки'!$E:$E,MATCH(A1510,'04_Потоки'!$A:$A,0)),0)</f>
        <v>1.990879478827362</v>
      </c>
      <c r="J1510" s="2">
        <f t="shared" si="162"/>
        <v>1</v>
      </c>
      <c r="K1510" s="2">
        <f>IF(C1510="РЦК макси",0,2*'06A_Варіанти'!T1501*J1510)</f>
        <v>1137.8</v>
      </c>
      <c r="L1510" s="2">
        <f t="shared" si="163"/>
        <v>1137.8</v>
      </c>
      <c r="M1510" s="2">
        <f t="shared" si="164"/>
        <v>0</v>
      </c>
      <c r="N1510" s="9">
        <f t="shared" si="165"/>
        <v>0</v>
      </c>
      <c r="O1510" s="2">
        <f>MIN(IF('07A_Конструктор'!$D$5="Так",'06A_Варіанти'!E1501,1E+99),IF('07A_Конструктор'!$D$6="Так",'06A_Варіанти'!F1501,1E+99),IF('07A_Конструктор'!$D$7="Так",'06A_Варіанти'!G1501,1E+99),IF('07A_Конструктор'!$D$8="Так",'06A_Варіанти'!H1501,1E+99),IF('07A_Конструктор'!$D$9="Так",'06A_Варіанти'!I1501,1E+99),IF('07A_Конструктор'!$D$10="Так",'06A_Варіанти'!J1501,1E+99),IF('07A_Конструктор'!$D$11="Так",'06A_Варіанти'!K1501,1E+99),IF('07A_Конструктор'!$D$12="Так",'06A_Варіанти'!L1501,1E+99),IF('07A_Конструктор'!$D$13="Так",'06A_Варіанти'!M1501,1E+99),IF('07A_Конструктор'!$D$14="Так",'06A_Варіанти'!N1501,1E+99),IF('07A_Конструктор'!$D$15="Так",'06A_Варіанти'!O1501,1E+99),IF('07A_Конструктор'!$D$16="Так",'06A_Варіанти'!P1501,1E+99),IF('07A_Конструктор'!$D$17="Так",'06A_Варіанти'!Q1501,1E+99),IF('06A_Варіанти'!R1501="",1E+99,'06A_Варіанти'!R1501))</f>
        <v>568.9</v>
      </c>
      <c r="P1510" s="2" t="str">
        <f t="shared" si="166"/>
        <v>5 т</v>
      </c>
      <c r="Q1510" s="2">
        <f t="shared" si="167"/>
        <v>14</v>
      </c>
      <c r="R1510" s="2">
        <f>IF(OR(C1510="РЦК макси",C1510="РЦЧ SKU"),"SKU-потік",IFERROR(VLOOKUP(D1510,'02_РЦ'!$A$3:$I$7,5,FALSE),0))</f>
        <v>700</v>
      </c>
      <c r="S1510" s="2" t="str">
        <f>IF(OR(C1510="РЦК макси",C1510="РЦЧ SKU"),"Не рахується в ліміт",IFERROR(VLOOKUP(D1510,'02_РЦ'!$A$3:$I$7,9,FALSE),"Немає РЦ"))</f>
        <v>В межах</v>
      </c>
    </row>
    <row r="1511" spans="1:19">
      <c r="A1511" s="2" t="str">
        <f>'06A_Варіанти'!A1502</f>
        <v>BASE_2050</v>
      </c>
      <c r="B1511" s="2" t="str">
        <f>'06A_Варіанти'!B1502</f>
        <v>TT_2050</v>
      </c>
      <c r="C1511" s="2" t="str">
        <f>'06A_Варіанти'!D1502</f>
        <v>Основний</v>
      </c>
      <c r="D1511" s="2" t="str">
        <f>'06A_Варіанти'!C1502</f>
        <v>РЦЛ</v>
      </c>
      <c r="E1511" s="2" t="str">
        <f>'06A_Варіанти'!S1502</f>
        <v>DIRECT</v>
      </c>
      <c r="F1511" s="2" t="str">
        <f>IF(O1511='06A_Варіанти'!E1502,'06A_Варіанти'!E$1,IF(O1511='06A_Варіанти'!F1502,'06A_Варіанти'!F$1,IF(O1511='06A_Варіанти'!G1502,'06A_Варіанти'!G$1,IF(O1511='06A_Варіанти'!H1502,'06A_Варіанти'!H$1,IF(O1511='06A_Варіанти'!I1502,'06A_Варіанти'!I$1,IF(O1511='06A_Варіанти'!J1502,'06A_Варіанти'!J$1,IF(O1511='06A_Варіанти'!K1502,'06A_Варіанти'!K$1,IF(O1511='06A_Варіанти'!L1502,'06A_Варіанти'!L$1,IF(O1511='06A_Варіанти'!M1502,'06A_Варіанти'!M$1,IF(O1511='06A_Варіанти'!N1502,'06A_Варіанти'!N$1,IF(O1511='06A_Варіанти'!O1502,'06A_Варіанти'!O$1,IF(O1511='06A_Варіанти'!P1502,'06A_Варіанти'!P$1,IF(O1511='06A_Варіанти'!Q1502,'06A_Варіанти'!Q$1,IF(O1511='06A_Варіанти'!R1502,'06A_Варіанти'!R$1,"НЕМАЄ МАРШРУТУ"))))))))))))))</f>
        <v>DIRECT</v>
      </c>
      <c r="G1511" s="2" t="str">
        <f t="shared" si="161"/>
        <v>БЕЗ ЗМІН</v>
      </c>
      <c r="H1511" s="2">
        <f>IF(G1511="НЕМАЄ МАРШРУТУ",0,O1511-'06A_Варіанти'!T1502)</f>
        <v>0</v>
      </c>
      <c r="I1511" s="2">
        <f>IFERROR(INDEX('04_Потоки'!$E:$E,MATCH(A1511,'04_Потоки'!$A:$A,0)),0)</f>
        <v>1.990879478827362</v>
      </c>
      <c r="J1511" s="2">
        <f t="shared" si="162"/>
        <v>1</v>
      </c>
      <c r="K1511" s="2">
        <f>IF(C1511="РЦК макси",0,2*'06A_Варіанти'!T1502*J1511)</f>
        <v>539</v>
      </c>
      <c r="L1511" s="2">
        <f t="shared" si="163"/>
        <v>539</v>
      </c>
      <c r="M1511" s="2">
        <f t="shared" si="164"/>
        <v>0</v>
      </c>
      <c r="N1511" s="9">
        <f t="shared" si="165"/>
        <v>0</v>
      </c>
      <c r="O1511" s="2">
        <f>MIN(IF('07A_Конструктор'!$D$5="Так",'06A_Варіанти'!E1502,1E+99),IF('07A_Конструктор'!$D$6="Так",'06A_Варіанти'!F1502,1E+99),IF('07A_Конструктор'!$D$7="Так",'06A_Варіанти'!G1502,1E+99),IF('07A_Конструктор'!$D$8="Так",'06A_Варіанти'!H1502,1E+99),IF('07A_Конструктор'!$D$9="Так",'06A_Варіанти'!I1502,1E+99),IF('07A_Конструктор'!$D$10="Так",'06A_Варіанти'!J1502,1E+99),IF('07A_Конструктор'!$D$11="Так",'06A_Варіанти'!K1502,1E+99),IF('07A_Конструктор'!$D$12="Так",'06A_Варіанти'!L1502,1E+99),IF('07A_Конструктор'!$D$13="Так",'06A_Варіанти'!M1502,1E+99),IF('07A_Конструктор'!$D$14="Так",'06A_Варіанти'!N1502,1E+99),IF('07A_Конструктор'!$D$15="Так",'06A_Варіанти'!O1502,1E+99),IF('07A_Конструктор'!$D$16="Так",'06A_Варіанти'!P1502,1E+99),IF('07A_Конструктор'!$D$17="Так",'06A_Варіанти'!Q1502,1E+99),IF('06A_Варіанти'!R1502="",1E+99,'06A_Варіанти'!R1502))</f>
        <v>269.5</v>
      </c>
      <c r="P1511" s="2" t="str">
        <f t="shared" si="166"/>
        <v>5 т</v>
      </c>
      <c r="Q1511" s="2">
        <f t="shared" si="167"/>
        <v>14</v>
      </c>
      <c r="R1511" s="2">
        <f>IF(OR(C1511="РЦК макси",C1511="РЦЧ SKU"),"SKU-потік",IFERROR(VLOOKUP(D1511,'02_РЦ'!$A$3:$I$7,5,FALSE),0))</f>
        <v>700</v>
      </c>
      <c r="S1511" s="2" t="str">
        <f>IF(OR(C1511="РЦК макси",C1511="РЦЧ SKU"),"Не рахується в ліміт",IFERROR(VLOOKUP(D1511,'02_РЦ'!$A$3:$I$7,9,FALSE),"Немає РЦ"))</f>
        <v>В межах</v>
      </c>
    </row>
    <row r="1512" spans="1:19">
      <c r="A1512" s="2" t="str">
        <f>'06A_Варіанти'!A1503</f>
        <v>BASE_376</v>
      </c>
      <c r="B1512" s="2" t="str">
        <f>'06A_Варіанти'!B1503</f>
        <v>TT_376</v>
      </c>
      <c r="C1512" s="2" t="str">
        <f>'06A_Варіанти'!D1503</f>
        <v>Основний</v>
      </c>
      <c r="D1512" s="2" t="str">
        <f>'06A_Варіанти'!C1503</f>
        <v>РЦЛ</v>
      </c>
      <c r="E1512" s="2" t="str">
        <f>'06A_Варіанти'!S1503</f>
        <v>DIRECT</v>
      </c>
      <c r="F1512" s="2" t="str">
        <f>IF(O1512='06A_Варіанти'!E1503,'06A_Варіанти'!E$1,IF(O1512='06A_Варіанти'!F1503,'06A_Варіанти'!F$1,IF(O1512='06A_Варіанти'!G1503,'06A_Варіанти'!G$1,IF(O1512='06A_Варіанти'!H1503,'06A_Варіанти'!H$1,IF(O1512='06A_Варіанти'!I1503,'06A_Варіанти'!I$1,IF(O1512='06A_Варіанти'!J1503,'06A_Варіанти'!J$1,IF(O1512='06A_Варіанти'!K1503,'06A_Варіанти'!K$1,IF(O1512='06A_Варіанти'!L1503,'06A_Варіанти'!L$1,IF(O1512='06A_Варіанти'!M1503,'06A_Варіанти'!M$1,IF(O1512='06A_Варіанти'!N1503,'06A_Варіанти'!N$1,IF(O1512='06A_Варіанти'!O1503,'06A_Варіанти'!O$1,IF(O1512='06A_Варіанти'!P1503,'06A_Варіанти'!P$1,IF(O1512='06A_Варіанти'!Q1503,'06A_Варіанти'!Q$1,IF(O1512='06A_Варіанти'!R1503,'06A_Варіанти'!R$1,"НЕМАЄ МАРШРУТУ"))))))))))))))</f>
        <v>DIRECT</v>
      </c>
      <c r="G1512" s="2" t="str">
        <f t="shared" si="161"/>
        <v>БЕЗ ЗМІН</v>
      </c>
      <c r="H1512" s="2">
        <f>IF(G1512="НЕМАЄ МАРШРУТУ",0,O1512-'06A_Варіанти'!T1503)</f>
        <v>0</v>
      </c>
      <c r="I1512" s="2">
        <f>IFERROR(INDEX('04_Потоки'!$E:$E,MATCH(A1512,'04_Потоки'!$A:$A,0)),0)</f>
        <v>1.990879478827362</v>
      </c>
      <c r="J1512" s="2">
        <f t="shared" si="162"/>
        <v>1</v>
      </c>
      <c r="K1512" s="2">
        <f>IF(C1512="РЦК макси",0,2*'06A_Варіанти'!T1503*J1512)</f>
        <v>518.4</v>
      </c>
      <c r="L1512" s="2">
        <f t="shared" si="163"/>
        <v>518.4</v>
      </c>
      <c r="M1512" s="2">
        <f t="shared" si="164"/>
        <v>0</v>
      </c>
      <c r="N1512" s="9">
        <f t="shared" si="165"/>
        <v>0</v>
      </c>
      <c r="O1512" s="2">
        <f>MIN(IF('07A_Конструктор'!$D$5="Так",'06A_Варіанти'!E1503,1E+99),IF('07A_Конструктор'!$D$6="Так",'06A_Варіанти'!F1503,1E+99),IF('07A_Конструктор'!$D$7="Так",'06A_Варіанти'!G1503,1E+99),IF('07A_Конструктор'!$D$8="Так",'06A_Варіанти'!H1503,1E+99),IF('07A_Конструктор'!$D$9="Так",'06A_Варіанти'!I1503,1E+99),IF('07A_Конструктор'!$D$10="Так",'06A_Варіанти'!J1503,1E+99),IF('07A_Конструктор'!$D$11="Так",'06A_Варіанти'!K1503,1E+99),IF('07A_Конструктор'!$D$12="Так",'06A_Варіанти'!L1503,1E+99),IF('07A_Конструктор'!$D$13="Так",'06A_Варіанти'!M1503,1E+99),IF('07A_Конструктор'!$D$14="Так",'06A_Варіанти'!N1503,1E+99),IF('07A_Конструктор'!$D$15="Так",'06A_Варіанти'!O1503,1E+99),IF('07A_Конструктор'!$D$16="Так",'06A_Варіанти'!P1503,1E+99),IF('07A_Конструктор'!$D$17="Так",'06A_Варіанти'!Q1503,1E+99),IF('06A_Варіанти'!R1503="",1E+99,'06A_Варіанти'!R1503))</f>
        <v>259.2</v>
      </c>
      <c r="P1512" s="2" t="str">
        <f t="shared" si="166"/>
        <v>5 т</v>
      </c>
      <c r="Q1512" s="2">
        <f t="shared" si="167"/>
        <v>14</v>
      </c>
      <c r="R1512" s="2">
        <f>IF(OR(C1512="РЦК макси",C1512="РЦЧ SKU"),"SKU-потік",IFERROR(VLOOKUP(D1512,'02_РЦ'!$A$3:$I$7,5,FALSE),0))</f>
        <v>700</v>
      </c>
      <c r="S1512" s="2" t="str">
        <f>IF(OR(C1512="РЦК макси",C1512="РЦЧ SKU"),"Не рахується в ліміт",IFERROR(VLOOKUP(D1512,'02_РЦ'!$A$3:$I$7,9,FALSE),"Немає РЦ"))</f>
        <v>В межах</v>
      </c>
    </row>
    <row r="1513" spans="1:19">
      <c r="A1513" s="2" t="str">
        <f>'06A_Варіанти'!A1504</f>
        <v>BASE_2054</v>
      </c>
      <c r="B1513" s="2" t="str">
        <f>'06A_Варіанти'!B1504</f>
        <v>TT_2054</v>
      </c>
      <c r="C1513" s="2" t="str">
        <f>'06A_Варіанти'!D1504</f>
        <v>Основний</v>
      </c>
      <c r="D1513" s="2" t="str">
        <f>'06A_Варіанти'!C1504</f>
        <v>РЦЛ</v>
      </c>
      <c r="E1513" s="2" t="str">
        <f>'06A_Варіанти'!S1504</f>
        <v>DIRECT</v>
      </c>
      <c r="F1513" s="2" t="str">
        <f>IF(O1513='06A_Варіанти'!E1504,'06A_Варіанти'!E$1,IF(O1513='06A_Варіанти'!F1504,'06A_Варіанти'!F$1,IF(O1513='06A_Варіанти'!G1504,'06A_Варіанти'!G$1,IF(O1513='06A_Варіанти'!H1504,'06A_Варіанти'!H$1,IF(O1513='06A_Варіанти'!I1504,'06A_Варіанти'!I$1,IF(O1513='06A_Варіанти'!J1504,'06A_Варіанти'!J$1,IF(O1513='06A_Варіанти'!K1504,'06A_Варіанти'!K$1,IF(O1513='06A_Варіанти'!L1504,'06A_Варіанти'!L$1,IF(O1513='06A_Варіанти'!M1504,'06A_Варіанти'!M$1,IF(O1513='06A_Варіанти'!N1504,'06A_Варіанти'!N$1,IF(O1513='06A_Варіанти'!O1504,'06A_Варіанти'!O$1,IF(O1513='06A_Варіанти'!P1504,'06A_Варіанти'!P$1,IF(O1513='06A_Варіанти'!Q1504,'06A_Варіанти'!Q$1,IF(O1513='06A_Варіанти'!R1504,'06A_Варіанти'!R$1,"НЕМАЄ МАРШРУТУ"))))))))))))))</f>
        <v>DIRECT</v>
      </c>
      <c r="G1513" s="2" t="str">
        <f t="shared" si="161"/>
        <v>БЕЗ ЗМІН</v>
      </c>
      <c r="H1513" s="2">
        <f>IF(G1513="НЕМАЄ МАРШРУТУ",0,O1513-'06A_Варіанти'!T1504)</f>
        <v>0</v>
      </c>
      <c r="I1513" s="2">
        <f>IFERROR(INDEX('04_Потоки'!$E:$E,MATCH(A1513,'04_Потоки'!$A:$A,0)),0)</f>
        <v>1.990879478827362</v>
      </c>
      <c r="J1513" s="2">
        <f t="shared" si="162"/>
        <v>1</v>
      </c>
      <c r="K1513" s="2">
        <f>IF(C1513="РЦК макси",0,2*'06A_Варіанти'!T1504*J1513)</f>
        <v>1140</v>
      </c>
      <c r="L1513" s="2">
        <f t="shared" si="163"/>
        <v>1140</v>
      </c>
      <c r="M1513" s="2">
        <f t="shared" si="164"/>
        <v>0</v>
      </c>
      <c r="N1513" s="9">
        <f t="shared" si="165"/>
        <v>0</v>
      </c>
      <c r="O1513" s="2">
        <f>MIN(IF('07A_Конструктор'!$D$5="Так",'06A_Варіанти'!E1504,1E+99),IF('07A_Конструктор'!$D$6="Так",'06A_Варіанти'!F1504,1E+99),IF('07A_Конструктор'!$D$7="Так",'06A_Варіанти'!G1504,1E+99),IF('07A_Конструктор'!$D$8="Так",'06A_Варіанти'!H1504,1E+99),IF('07A_Конструктор'!$D$9="Так",'06A_Варіанти'!I1504,1E+99),IF('07A_Конструктор'!$D$10="Так",'06A_Варіанти'!J1504,1E+99),IF('07A_Конструктор'!$D$11="Так",'06A_Варіанти'!K1504,1E+99),IF('07A_Конструктор'!$D$12="Так",'06A_Варіанти'!L1504,1E+99),IF('07A_Конструктор'!$D$13="Так",'06A_Варіанти'!M1504,1E+99),IF('07A_Конструктор'!$D$14="Так",'06A_Варіанти'!N1504,1E+99),IF('07A_Конструктор'!$D$15="Так",'06A_Варіанти'!O1504,1E+99),IF('07A_Конструктор'!$D$16="Так",'06A_Варіанти'!P1504,1E+99),IF('07A_Конструктор'!$D$17="Так",'06A_Варіанти'!Q1504,1E+99),IF('06A_Варіанти'!R1504="",1E+99,'06A_Варіанти'!R1504))</f>
        <v>570</v>
      </c>
      <c r="P1513" s="2" t="str">
        <f t="shared" si="166"/>
        <v>5 т</v>
      </c>
      <c r="Q1513" s="2">
        <f t="shared" si="167"/>
        <v>14</v>
      </c>
      <c r="R1513" s="2">
        <f>IF(OR(C1513="РЦК макси",C1513="РЦЧ SKU"),"SKU-потік",IFERROR(VLOOKUP(D1513,'02_РЦ'!$A$3:$I$7,5,FALSE),0))</f>
        <v>700</v>
      </c>
      <c r="S1513" s="2" t="str">
        <f>IF(OR(C1513="РЦК макси",C1513="РЦЧ SKU"),"Не рахується в ліміт",IFERROR(VLOOKUP(D1513,'02_РЦ'!$A$3:$I$7,9,FALSE),"Немає РЦ"))</f>
        <v>В межах</v>
      </c>
    </row>
    <row r="1514" spans="1:19">
      <c r="A1514" s="2" t="str">
        <f>'06A_Варіанти'!A1505</f>
        <v>BASE_2056</v>
      </c>
      <c r="B1514" s="2" t="str">
        <f>'06A_Варіанти'!B1505</f>
        <v>TT_2056</v>
      </c>
      <c r="C1514" s="2" t="str">
        <f>'06A_Варіанти'!D1505</f>
        <v>Основний</v>
      </c>
      <c r="D1514" s="2" t="str">
        <f>'06A_Варіанти'!C1505</f>
        <v>РЦЛ</v>
      </c>
      <c r="E1514" s="2" t="str">
        <f>'06A_Варіанти'!S1505</f>
        <v>DIRECT</v>
      </c>
      <c r="F1514" s="2" t="str">
        <f>IF(O1514='06A_Варіанти'!E1505,'06A_Варіанти'!E$1,IF(O1514='06A_Варіанти'!F1505,'06A_Варіанти'!F$1,IF(O1514='06A_Варіанти'!G1505,'06A_Варіанти'!G$1,IF(O1514='06A_Варіанти'!H1505,'06A_Варіанти'!H$1,IF(O1514='06A_Варіанти'!I1505,'06A_Варіанти'!I$1,IF(O1514='06A_Варіанти'!J1505,'06A_Варіанти'!J$1,IF(O1514='06A_Варіанти'!K1505,'06A_Варіанти'!K$1,IF(O1514='06A_Варіанти'!L1505,'06A_Варіанти'!L$1,IF(O1514='06A_Варіанти'!M1505,'06A_Варіанти'!M$1,IF(O1514='06A_Варіанти'!N1505,'06A_Варіанти'!N$1,IF(O1514='06A_Варіанти'!O1505,'06A_Варіанти'!O$1,IF(O1514='06A_Варіанти'!P1505,'06A_Варіанти'!P$1,IF(O1514='06A_Варіанти'!Q1505,'06A_Варіанти'!Q$1,IF(O1514='06A_Варіанти'!R1505,'06A_Варіанти'!R$1,"НЕМАЄ МАРШРУТУ"))))))))))))))</f>
        <v>DIRECT</v>
      </c>
      <c r="G1514" s="2" t="str">
        <f t="shared" si="161"/>
        <v>БЕЗ ЗМІН</v>
      </c>
      <c r="H1514" s="2">
        <f>IF(G1514="НЕМАЄ МАРШРУТУ",0,O1514-'06A_Варіанти'!T1505)</f>
        <v>0</v>
      </c>
      <c r="I1514" s="2">
        <f>IFERROR(INDEX('04_Потоки'!$E:$E,MATCH(A1514,'04_Потоки'!$A:$A,0)),0)</f>
        <v>1.990879478827362</v>
      </c>
      <c r="J1514" s="2">
        <f t="shared" si="162"/>
        <v>1</v>
      </c>
      <c r="K1514" s="2">
        <f>IF(C1514="РЦК макси",0,2*'06A_Варіанти'!T1505*J1514)</f>
        <v>277.8</v>
      </c>
      <c r="L1514" s="2">
        <f t="shared" si="163"/>
        <v>277.8</v>
      </c>
      <c r="M1514" s="2">
        <f t="shared" si="164"/>
        <v>0</v>
      </c>
      <c r="N1514" s="9">
        <f t="shared" si="165"/>
        <v>0</v>
      </c>
      <c r="O1514" s="2">
        <f>MIN(IF('07A_Конструктор'!$D$5="Так",'06A_Варіанти'!E1505,1E+99),IF('07A_Конструктор'!$D$6="Так",'06A_Варіанти'!F1505,1E+99),IF('07A_Конструктор'!$D$7="Так",'06A_Варіанти'!G1505,1E+99),IF('07A_Конструктор'!$D$8="Так",'06A_Варіанти'!H1505,1E+99),IF('07A_Конструктор'!$D$9="Так",'06A_Варіанти'!I1505,1E+99),IF('07A_Конструктор'!$D$10="Так",'06A_Варіанти'!J1505,1E+99),IF('07A_Конструктор'!$D$11="Так",'06A_Варіанти'!K1505,1E+99),IF('07A_Конструктор'!$D$12="Так",'06A_Варіанти'!L1505,1E+99),IF('07A_Конструктор'!$D$13="Так",'06A_Варіанти'!M1505,1E+99),IF('07A_Конструктор'!$D$14="Так",'06A_Варіанти'!N1505,1E+99),IF('07A_Конструктор'!$D$15="Так",'06A_Варіанти'!O1505,1E+99),IF('07A_Конструктор'!$D$16="Так",'06A_Варіанти'!P1505,1E+99),IF('07A_Конструктор'!$D$17="Так",'06A_Варіанти'!Q1505,1E+99),IF('06A_Варіанти'!R1505="",1E+99,'06A_Варіанти'!R1505))</f>
        <v>138.9</v>
      </c>
      <c r="P1514" s="2" t="str">
        <f t="shared" si="166"/>
        <v>5 т</v>
      </c>
      <c r="Q1514" s="2">
        <f t="shared" si="167"/>
        <v>14</v>
      </c>
      <c r="R1514" s="2">
        <f>IF(OR(C1514="РЦК макси",C1514="РЦЧ SKU"),"SKU-потік",IFERROR(VLOOKUP(D1514,'02_РЦ'!$A$3:$I$7,5,FALSE),0))</f>
        <v>700</v>
      </c>
      <c r="S1514" s="2" t="str">
        <f>IF(OR(C1514="РЦК макси",C1514="РЦЧ SKU"),"Не рахується в ліміт",IFERROR(VLOOKUP(D1514,'02_РЦ'!$A$3:$I$7,9,FALSE),"Немає РЦ"))</f>
        <v>В межах</v>
      </c>
    </row>
    <row r="1515" spans="1:19">
      <c r="A1515" s="2" t="str">
        <f>'06A_Варіанти'!A1506</f>
        <v>BASE_399</v>
      </c>
      <c r="B1515" s="2" t="str">
        <f>'06A_Варіанти'!B1506</f>
        <v>TT_399</v>
      </c>
      <c r="C1515" s="2" t="str">
        <f>'06A_Варіанти'!D1506</f>
        <v>Основний</v>
      </c>
      <c r="D1515" s="2" t="str">
        <f>'06A_Варіанти'!C1506</f>
        <v>РЦЛ</v>
      </c>
      <c r="E1515" s="2" t="str">
        <f>'06A_Варіанти'!S1506</f>
        <v>DIRECT</v>
      </c>
      <c r="F1515" s="2" t="str">
        <f>IF(O1515='06A_Варіанти'!E1506,'06A_Варіанти'!E$1,IF(O1515='06A_Варіанти'!F1506,'06A_Варіанти'!F$1,IF(O1515='06A_Варіанти'!G1506,'06A_Варіанти'!G$1,IF(O1515='06A_Варіанти'!H1506,'06A_Варіанти'!H$1,IF(O1515='06A_Варіанти'!I1506,'06A_Варіанти'!I$1,IF(O1515='06A_Варіанти'!J1506,'06A_Варіанти'!J$1,IF(O1515='06A_Варіанти'!K1506,'06A_Варіанти'!K$1,IF(O1515='06A_Варіанти'!L1506,'06A_Варіанти'!L$1,IF(O1515='06A_Варіанти'!M1506,'06A_Варіанти'!M$1,IF(O1515='06A_Варіанти'!N1506,'06A_Варіанти'!N$1,IF(O1515='06A_Варіанти'!O1506,'06A_Варіанти'!O$1,IF(O1515='06A_Варіанти'!P1506,'06A_Варіанти'!P$1,IF(O1515='06A_Варіанти'!Q1506,'06A_Варіанти'!Q$1,IF(O1515='06A_Варіанти'!R1506,'06A_Варіанти'!R$1,"НЕМАЄ МАРШРУТУ"))))))))))))))</f>
        <v>DIRECT</v>
      </c>
      <c r="G1515" s="2" t="str">
        <f t="shared" si="161"/>
        <v>БЕЗ ЗМІН</v>
      </c>
      <c r="H1515" s="2">
        <f>IF(G1515="НЕМАЄ МАРШРУТУ",0,O1515-'06A_Варіанти'!T1506)</f>
        <v>0</v>
      </c>
      <c r="I1515" s="2">
        <f>IFERROR(INDEX('04_Потоки'!$E:$E,MATCH(A1515,'04_Потоки'!$A:$A,0)),0)</f>
        <v>1.990879478827362</v>
      </c>
      <c r="J1515" s="2">
        <f t="shared" si="162"/>
        <v>1</v>
      </c>
      <c r="K1515" s="2">
        <f>IF(C1515="РЦК макси",0,2*'06A_Варіанти'!T1506*J1515)</f>
        <v>562</v>
      </c>
      <c r="L1515" s="2">
        <f t="shared" si="163"/>
        <v>562</v>
      </c>
      <c r="M1515" s="2">
        <f t="shared" si="164"/>
        <v>0</v>
      </c>
      <c r="N1515" s="9">
        <f t="shared" si="165"/>
        <v>0</v>
      </c>
      <c r="O1515" s="2">
        <f>MIN(IF('07A_Конструктор'!$D$5="Так",'06A_Варіанти'!E1506,1E+99),IF('07A_Конструктор'!$D$6="Так",'06A_Варіанти'!F1506,1E+99),IF('07A_Конструктор'!$D$7="Так",'06A_Варіанти'!G1506,1E+99),IF('07A_Конструктор'!$D$8="Так",'06A_Варіанти'!H1506,1E+99),IF('07A_Конструктор'!$D$9="Так",'06A_Варіанти'!I1506,1E+99),IF('07A_Конструктор'!$D$10="Так",'06A_Варіанти'!J1506,1E+99),IF('07A_Конструктор'!$D$11="Так",'06A_Варіанти'!K1506,1E+99),IF('07A_Конструктор'!$D$12="Так",'06A_Варіанти'!L1506,1E+99),IF('07A_Конструктор'!$D$13="Так",'06A_Варіанти'!M1506,1E+99),IF('07A_Конструктор'!$D$14="Так",'06A_Варіанти'!N1506,1E+99),IF('07A_Конструктор'!$D$15="Так",'06A_Варіанти'!O1506,1E+99),IF('07A_Конструктор'!$D$16="Так",'06A_Варіанти'!P1506,1E+99),IF('07A_Конструктор'!$D$17="Так",'06A_Варіанти'!Q1506,1E+99),IF('06A_Варіанти'!R1506="",1E+99,'06A_Варіанти'!R1506))</f>
        <v>281</v>
      </c>
      <c r="P1515" s="2" t="str">
        <f t="shared" si="166"/>
        <v>5 т</v>
      </c>
      <c r="Q1515" s="2">
        <f t="shared" si="167"/>
        <v>14</v>
      </c>
      <c r="R1515" s="2">
        <f>IF(OR(C1515="РЦК макси",C1515="РЦЧ SKU"),"SKU-потік",IFERROR(VLOOKUP(D1515,'02_РЦ'!$A$3:$I$7,5,FALSE),0))</f>
        <v>700</v>
      </c>
      <c r="S1515" s="2" t="str">
        <f>IF(OR(C1515="РЦК макси",C1515="РЦЧ SKU"),"Не рахується в ліміт",IFERROR(VLOOKUP(D1515,'02_РЦ'!$A$3:$I$7,9,FALSE),"Немає РЦ"))</f>
        <v>В межах</v>
      </c>
    </row>
    <row r="1516" spans="1:19">
      <c r="A1516" s="2" t="str">
        <f>'06A_Варіанти'!A1507</f>
        <v>BASE_2069</v>
      </c>
      <c r="B1516" s="2" t="str">
        <f>'06A_Варіанти'!B1507</f>
        <v>TT_2069</v>
      </c>
      <c r="C1516" s="2" t="str">
        <f>'06A_Варіанти'!D1507</f>
        <v>Основний</v>
      </c>
      <c r="D1516" s="2" t="str">
        <f>'06A_Варіанти'!C1507</f>
        <v>РЦЛ</v>
      </c>
      <c r="E1516" s="2" t="str">
        <f>'06A_Варіанти'!S1507</f>
        <v>DIRECT</v>
      </c>
      <c r="F1516" s="2" t="str">
        <f>IF(O1516='06A_Варіанти'!E1507,'06A_Варіанти'!E$1,IF(O1516='06A_Варіанти'!F1507,'06A_Варіанти'!F$1,IF(O1516='06A_Варіанти'!G1507,'06A_Варіанти'!G$1,IF(O1516='06A_Варіанти'!H1507,'06A_Варіанти'!H$1,IF(O1516='06A_Варіанти'!I1507,'06A_Варіанти'!I$1,IF(O1516='06A_Варіанти'!J1507,'06A_Варіанти'!J$1,IF(O1516='06A_Варіанти'!K1507,'06A_Варіанти'!K$1,IF(O1516='06A_Варіанти'!L1507,'06A_Варіанти'!L$1,IF(O1516='06A_Варіанти'!M1507,'06A_Варіанти'!M$1,IF(O1516='06A_Варіанти'!N1507,'06A_Варіанти'!N$1,IF(O1516='06A_Варіанти'!O1507,'06A_Варіанти'!O$1,IF(O1516='06A_Варіанти'!P1507,'06A_Варіанти'!P$1,IF(O1516='06A_Варіанти'!Q1507,'06A_Варіанти'!Q$1,IF(O1516='06A_Варіанти'!R1507,'06A_Варіанти'!R$1,"НЕМАЄ МАРШРУТУ"))))))))))))))</f>
        <v>DIRECT</v>
      </c>
      <c r="G1516" s="2" t="str">
        <f t="shared" si="161"/>
        <v>БЕЗ ЗМІН</v>
      </c>
      <c r="H1516" s="2">
        <f>IF(G1516="НЕМАЄ МАРШРУТУ",0,O1516-'06A_Варіанти'!T1507)</f>
        <v>0</v>
      </c>
      <c r="I1516" s="2">
        <f>IFERROR(INDEX('04_Потоки'!$E:$E,MATCH(A1516,'04_Потоки'!$A:$A,0)),0)</f>
        <v>1.990879478827362</v>
      </c>
      <c r="J1516" s="2">
        <f t="shared" si="162"/>
        <v>1</v>
      </c>
      <c r="K1516" s="2">
        <f>IF(C1516="РЦК макси",0,2*'06A_Варіанти'!T1507*J1516)</f>
        <v>277.2</v>
      </c>
      <c r="L1516" s="2">
        <f t="shared" si="163"/>
        <v>277.2</v>
      </c>
      <c r="M1516" s="2">
        <f t="shared" si="164"/>
        <v>0</v>
      </c>
      <c r="N1516" s="9">
        <f t="shared" si="165"/>
        <v>0</v>
      </c>
      <c r="O1516" s="2">
        <f>MIN(IF('07A_Конструктор'!$D$5="Так",'06A_Варіанти'!E1507,1E+99),IF('07A_Конструктор'!$D$6="Так",'06A_Варіанти'!F1507,1E+99),IF('07A_Конструктор'!$D$7="Так",'06A_Варіанти'!G1507,1E+99),IF('07A_Конструктор'!$D$8="Так",'06A_Варіанти'!H1507,1E+99),IF('07A_Конструктор'!$D$9="Так",'06A_Варіанти'!I1507,1E+99),IF('07A_Конструктор'!$D$10="Так",'06A_Варіанти'!J1507,1E+99),IF('07A_Конструктор'!$D$11="Так",'06A_Варіанти'!K1507,1E+99),IF('07A_Конструктор'!$D$12="Так",'06A_Варіанти'!L1507,1E+99),IF('07A_Конструктор'!$D$13="Так",'06A_Варіанти'!M1507,1E+99),IF('07A_Конструктор'!$D$14="Так",'06A_Варіанти'!N1507,1E+99),IF('07A_Конструктор'!$D$15="Так",'06A_Варіанти'!O1507,1E+99),IF('07A_Конструктор'!$D$16="Так",'06A_Варіанти'!P1507,1E+99),IF('07A_Конструктор'!$D$17="Так",'06A_Варіанти'!Q1507,1E+99),IF('06A_Варіанти'!R1507="",1E+99,'06A_Варіанти'!R1507))</f>
        <v>138.6</v>
      </c>
      <c r="P1516" s="2" t="str">
        <f t="shared" si="166"/>
        <v>5 т</v>
      </c>
      <c r="Q1516" s="2">
        <f t="shared" si="167"/>
        <v>14</v>
      </c>
      <c r="R1516" s="2">
        <f>IF(OR(C1516="РЦК макси",C1516="РЦЧ SKU"),"SKU-потік",IFERROR(VLOOKUP(D1516,'02_РЦ'!$A$3:$I$7,5,FALSE),0))</f>
        <v>700</v>
      </c>
      <c r="S1516" s="2" t="str">
        <f>IF(OR(C1516="РЦК макси",C1516="РЦЧ SKU"),"Не рахується в ліміт",IFERROR(VLOOKUP(D1516,'02_РЦ'!$A$3:$I$7,9,FALSE),"Немає РЦ"))</f>
        <v>В межах</v>
      </c>
    </row>
    <row r="1517" spans="1:19">
      <c r="A1517" s="2" t="str">
        <f>'06A_Варіанти'!A1508</f>
        <v>BASE_2071</v>
      </c>
      <c r="B1517" s="2" t="str">
        <f>'06A_Варіанти'!B1508</f>
        <v>TT_2071</v>
      </c>
      <c r="C1517" s="2" t="str">
        <f>'06A_Варіанти'!D1508</f>
        <v>Основний</v>
      </c>
      <c r="D1517" s="2" t="str">
        <f>'06A_Варіанти'!C1508</f>
        <v>РЦЛ</v>
      </c>
      <c r="E1517" s="2" t="str">
        <f>'06A_Варіанти'!S1508</f>
        <v>DIRECT</v>
      </c>
      <c r="F1517" s="2" t="str">
        <f>IF(O1517='06A_Варіанти'!E1508,'06A_Варіанти'!E$1,IF(O1517='06A_Варіанти'!F1508,'06A_Варіанти'!F$1,IF(O1517='06A_Варіанти'!G1508,'06A_Варіанти'!G$1,IF(O1517='06A_Варіанти'!H1508,'06A_Варіанти'!H$1,IF(O1517='06A_Варіанти'!I1508,'06A_Варіанти'!I$1,IF(O1517='06A_Варіанти'!J1508,'06A_Варіанти'!J$1,IF(O1517='06A_Варіанти'!K1508,'06A_Варіанти'!K$1,IF(O1517='06A_Варіанти'!L1508,'06A_Варіанти'!L$1,IF(O1517='06A_Варіанти'!M1508,'06A_Варіанти'!M$1,IF(O1517='06A_Варіанти'!N1508,'06A_Варіанти'!N$1,IF(O1517='06A_Варіанти'!O1508,'06A_Варіанти'!O$1,IF(O1517='06A_Варіанти'!P1508,'06A_Варіанти'!P$1,IF(O1517='06A_Варіанти'!Q1508,'06A_Варіанти'!Q$1,IF(O1517='06A_Варіанти'!R1508,'06A_Варіанти'!R$1,"НЕМАЄ МАРШРУТУ"))))))))))))))</f>
        <v>DIRECT</v>
      </c>
      <c r="G1517" s="2" t="str">
        <f t="shared" si="161"/>
        <v>БЕЗ ЗМІН</v>
      </c>
      <c r="H1517" s="2">
        <f>IF(G1517="НЕМАЄ МАРШРУТУ",0,O1517-'06A_Варіанти'!T1508)</f>
        <v>0</v>
      </c>
      <c r="I1517" s="2">
        <f>IFERROR(INDEX('04_Потоки'!$E:$E,MATCH(A1517,'04_Потоки'!$A:$A,0)),0)</f>
        <v>1.990879478827362</v>
      </c>
      <c r="J1517" s="2">
        <f t="shared" si="162"/>
        <v>1</v>
      </c>
      <c r="K1517" s="2">
        <f>IF(C1517="РЦК макси",0,2*'06A_Варіанти'!T1508*J1517)</f>
        <v>65.2</v>
      </c>
      <c r="L1517" s="2">
        <f t="shared" si="163"/>
        <v>65.2</v>
      </c>
      <c r="M1517" s="2">
        <f t="shared" si="164"/>
        <v>0</v>
      </c>
      <c r="N1517" s="9">
        <f t="shared" si="165"/>
        <v>0</v>
      </c>
      <c r="O1517" s="2">
        <f>MIN(IF('07A_Конструктор'!$D$5="Так",'06A_Варіанти'!E1508,1E+99),IF('07A_Конструктор'!$D$6="Так",'06A_Варіанти'!F1508,1E+99),IF('07A_Конструктор'!$D$7="Так",'06A_Варіанти'!G1508,1E+99),IF('07A_Конструктор'!$D$8="Так",'06A_Варіанти'!H1508,1E+99),IF('07A_Конструктор'!$D$9="Так",'06A_Варіанти'!I1508,1E+99),IF('07A_Конструктор'!$D$10="Так",'06A_Варіанти'!J1508,1E+99),IF('07A_Конструктор'!$D$11="Так",'06A_Варіанти'!K1508,1E+99),IF('07A_Конструктор'!$D$12="Так",'06A_Варіанти'!L1508,1E+99),IF('07A_Конструктор'!$D$13="Так",'06A_Варіанти'!M1508,1E+99),IF('07A_Конструктор'!$D$14="Так",'06A_Варіанти'!N1508,1E+99),IF('07A_Конструктор'!$D$15="Так",'06A_Варіанти'!O1508,1E+99),IF('07A_Конструктор'!$D$16="Так",'06A_Варіанти'!P1508,1E+99),IF('07A_Конструктор'!$D$17="Так",'06A_Варіанти'!Q1508,1E+99),IF('06A_Варіанти'!R1508="",1E+99,'06A_Варіанти'!R1508))</f>
        <v>32.6</v>
      </c>
      <c r="P1517" s="2" t="str">
        <f t="shared" si="166"/>
        <v>5 т</v>
      </c>
      <c r="Q1517" s="2">
        <f t="shared" si="167"/>
        <v>14</v>
      </c>
      <c r="R1517" s="2">
        <f>IF(OR(C1517="РЦК макси",C1517="РЦЧ SKU"),"SKU-потік",IFERROR(VLOOKUP(D1517,'02_РЦ'!$A$3:$I$7,5,FALSE),0))</f>
        <v>700</v>
      </c>
      <c r="S1517" s="2" t="str">
        <f>IF(OR(C1517="РЦК макси",C1517="РЦЧ SKU"),"Не рахується в ліміт",IFERROR(VLOOKUP(D1517,'02_РЦ'!$A$3:$I$7,9,FALSE),"Немає РЦ"))</f>
        <v>В межах</v>
      </c>
    </row>
    <row r="1518" spans="1:19">
      <c r="A1518" s="2" t="str">
        <f>'06A_Варіанти'!A1509</f>
        <v>BASE_2072</v>
      </c>
      <c r="B1518" s="2" t="str">
        <f>'06A_Варіанти'!B1509</f>
        <v>TT_2072</v>
      </c>
      <c r="C1518" s="2" t="str">
        <f>'06A_Варіанти'!D1509</f>
        <v>Основний</v>
      </c>
      <c r="D1518" s="2" t="str">
        <f>'06A_Варіанти'!C1509</f>
        <v>РЦЛ</v>
      </c>
      <c r="E1518" s="2" t="str">
        <f>'06A_Варіанти'!S1509</f>
        <v>DIRECT</v>
      </c>
      <c r="F1518" s="2" t="str">
        <f>IF(O1518='06A_Варіанти'!E1509,'06A_Варіанти'!E$1,IF(O1518='06A_Варіанти'!F1509,'06A_Варіанти'!F$1,IF(O1518='06A_Варіанти'!G1509,'06A_Варіанти'!G$1,IF(O1518='06A_Варіанти'!H1509,'06A_Варіанти'!H$1,IF(O1518='06A_Варіанти'!I1509,'06A_Варіанти'!I$1,IF(O1518='06A_Варіанти'!J1509,'06A_Варіанти'!J$1,IF(O1518='06A_Варіанти'!K1509,'06A_Варіанти'!K$1,IF(O1518='06A_Варіанти'!L1509,'06A_Варіанти'!L$1,IF(O1518='06A_Варіанти'!M1509,'06A_Варіанти'!M$1,IF(O1518='06A_Варіанти'!N1509,'06A_Варіанти'!N$1,IF(O1518='06A_Варіанти'!O1509,'06A_Варіанти'!O$1,IF(O1518='06A_Варіанти'!P1509,'06A_Варіанти'!P$1,IF(O1518='06A_Варіанти'!Q1509,'06A_Варіанти'!Q$1,IF(O1518='06A_Варіанти'!R1509,'06A_Варіанти'!R$1,"НЕМАЄ МАРШРУТУ"))))))))))))))</f>
        <v>DIRECT</v>
      </c>
      <c r="G1518" s="2" t="str">
        <f t="shared" si="161"/>
        <v>БЕЗ ЗМІН</v>
      </c>
      <c r="H1518" s="2">
        <f>IF(G1518="НЕМАЄ МАРШРУТУ",0,O1518-'06A_Варіанти'!T1509)</f>
        <v>0</v>
      </c>
      <c r="I1518" s="2">
        <f>IFERROR(INDEX('04_Потоки'!$E:$E,MATCH(A1518,'04_Потоки'!$A:$A,0)),0)</f>
        <v>1.990879478827362</v>
      </c>
      <c r="J1518" s="2">
        <f t="shared" si="162"/>
        <v>1</v>
      </c>
      <c r="K1518" s="2">
        <f>IF(C1518="РЦК макси",0,2*'06A_Варіанти'!T1509*J1518)</f>
        <v>590.6</v>
      </c>
      <c r="L1518" s="2">
        <f t="shared" si="163"/>
        <v>590.6</v>
      </c>
      <c r="M1518" s="2">
        <f t="shared" si="164"/>
        <v>0</v>
      </c>
      <c r="N1518" s="9">
        <f t="shared" si="165"/>
        <v>0</v>
      </c>
      <c r="O1518" s="2">
        <f>MIN(IF('07A_Конструктор'!$D$5="Так",'06A_Варіанти'!E1509,1E+99),IF('07A_Конструктор'!$D$6="Так",'06A_Варіанти'!F1509,1E+99),IF('07A_Конструктор'!$D$7="Так",'06A_Варіанти'!G1509,1E+99),IF('07A_Конструктор'!$D$8="Так",'06A_Варіанти'!H1509,1E+99),IF('07A_Конструктор'!$D$9="Так",'06A_Варіанти'!I1509,1E+99),IF('07A_Конструктор'!$D$10="Так",'06A_Варіанти'!J1509,1E+99),IF('07A_Конструктор'!$D$11="Так",'06A_Варіанти'!K1509,1E+99),IF('07A_Конструктор'!$D$12="Так",'06A_Варіанти'!L1509,1E+99),IF('07A_Конструктор'!$D$13="Так",'06A_Варіанти'!M1509,1E+99),IF('07A_Конструктор'!$D$14="Так",'06A_Варіанти'!N1509,1E+99),IF('07A_Конструктор'!$D$15="Так",'06A_Варіанти'!O1509,1E+99),IF('07A_Конструктор'!$D$16="Так",'06A_Варіанти'!P1509,1E+99),IF('07A_Конструктор'!$D$17="Так",'06A_Варіанти'!Q1509,1E+99),IF('06A_Варіанти'!R1509="",1E+99,'06A_Варіанти'!R1509))</f>
        <v>295.3</v>
      </c>
      <c r="P1518" s="2" t="str">
        <f t="shared" si="166"/>
        <v>5 т</v>
      </c>
      <c r="Q1518" s="2">
        <f t="shared" si="167"/>
        <v>14</v>
      </c>
      <c r="R1518" s="2">
        <f>IF(OR(C1518="РЦК макси",C1518="РЦЧ SKU"),"SKU-потік",IFERROR(VLOOKUP(D1518,'02_РЦ'!$A$3:$I$7,5,FALSE),0))</f>
        <v>700</v>
      </c>
      <c r="S1518" s="2" t="str">
        <f>IF(OR(C1518="РЦК макси",C1518="РЦЧ SKU"),"Не рахується в ліміт",IFERROR(VLOOKUP(D1518,'02_РЦ'!$A$3:$I$7,9,FALSE),"Немає РЦ"))</f>
        <v>В межах</v>
      </c>
    </row>
    <row r="1519" spans="1:19">
      <c r="A1519" s="2" t="str">
        <f>'06A_Варіанти'!A1510</f>
        <v>BASE_2076</v>
      </c>
      <c r="B1519" s="2" t="str">
        <f>'06A_Варіанти'!B1510</f>
        <v>TT_2076</v>
      </c>
      <c r="C1519" s="2" t="str">
        <f>'06A_Варіанти'!D1510</f>
        <v>Основний</v>
      </c>
      <c r="D1519" s="2" t="str">
        <f>'06A_Варіанти'!C1510</f>
        <v>РЦЛ</v>
      </c>
      <c r="E1519" s="2" t="str">
        <f>'06A_Варіанти'!S1510</f>
        <v>DIRECT</v>
      </c>
      <c r="F1519" s="2" t="str">
        <f>IF(O1519='06A_Варіанти'!E1510,'06A_Варіанти'!E$1,IF(O1519='06A_Варіанти'!F1510,'06A_Варіанти'!F$1,IF(O1519='06A_Варіанти'!G1510,'06A_Варіанти'!G$1,IF(O1519='06A_Варіанти'!H1510,'06A_Варіанти'!H$1,IF(O1519='06A_Варіанти'!I1510,'06A_Варіанти'!I$1,IF(O1519='06A_Варіанти'!J1510,'06A_Варіанти'!J$1,IF(O1519='06A_Варіанти'!K1510,'06A_Варіанти'!K$1,IF(O1519='06A_Варіанти'!L1510,'06A_Варіанти'!L$1,IF(O1519='06A_Варіанти'!M1510,'06A_Варіанти'!M$1,IF(O1519='06A_Варіанти'!N1510,'06A_Варіанти'!N$1,IF(O1519='06A_Варіанти'!O1510,'06A_Варіанти'!O$1,IF(O1519='06A_Варіанти'!P1510,'06A_Варіанти'!P$1,IF(O1519='06A_Варіанти'!Q1510,'06A_Варіанти'!Q$1,IF(O1519='06A_Варіанти'!R1510,'06A_Варіанти'!R$1,"НЕМАЄ МАРШРУТУ"))))))))))))))</f>
        <v>DIRECT</v>
      </c>
      <c r="G1519" s="2" t="str">
        <f t="shared" si="161"/>
        <v>БЕЗ ЗМІН</v>
      </c>
      <c r="H1519" s="2">
        <f>IF(G1519="НЕМАЄ МАРШРУТУ",0,O1519-'06A_Варіанти'!T1510)</f>
        <v>0</v>
      </c>
      <c r="I1519" s="2">
        <f>IFERROR(INDEX('04_Потоки'!$E:$E,MATCH(A1519,'04_Потоки'!$A:$A,0)),0)</f>
        <v>1.990879478827362</v>
      </c>
      <c r="J1519" s="2">
        <f t="shared" si="162"/>
        <v>1</v>
      </c>
      <c r="K1519" s="2">
        <f>IF(C1519="РЦК макси",0,2*'06A_Варіанти'!T1510*J1519)</f>
        <v>402.8</v>
      </c>
      <c r="L1519" s="2">
        <f t="shared" si="163"/>
        <v>402.8</v>
      </c>
      <c r="M1519" s="2">
        <f t="shared" si="164"/>
        <v>0</v>
      </c>
      <c r="N1519" s="9">
        <f t="shared" si="165"/>
        <v>0</v>
      </c>
      <c r="O1519" s="2">
        <f>MIN(IF('07A_Конструктор'!$D$5="Так",'06A_Варіанти'!E1510,1E+99),IF('07A_Конструктор'!$D$6="Так",'06A_Варіанти'!F1510,1E+99),IF('07A_Конструктор'!$D$7="Так",'06A_Варіанти'!G1510,1E+99),IF('07A_Конструктор'!$D$8="Так",'06A_Варіанти'!H1510,1E+99),IF('07A_Конструктор'!$D$9="Так",'06A_Варіанти'!I1510,1E+99),IF('07A_Конструктор'!$D$10="Так",'06A_Варіанти'!J1510,1E+99),IF('07A_Конструктор'!$D$11="Так",'06A_Варіанти'!K1510,1E+99),IF('07A_Конструктор'!$D$12="Так",'06A_Варіанти'!L1510,1E+99),IF('07A_Конструктор'!$D$13="Так",'06A_Варіанти'!M1510,1E+99),IF('07A_Конструктор'!$D$14="Так",'06A_Варіанти'!N1510,1E+99),IF('07A_Конструктор'!$D$15="Так",'06A_Варіанти'!O1510,1E+99),IF('07A_Конструктор'!$D$16="Так",'06A_Варіанти'!P1510,1E+99),IF('07A_Конструктор'!$D$17="Так",'06A_Варіанти'!Q1510,1E+99),IF('06A_Варіанти'!R1510="",1E+99,'06A_Варіанти'!R1510))</f>
        <v>201.4</v>
      </c>
      <c r="P1519" s="2" t="str">
        <f t="shared" si="166"/>
        <v>5 т</v>
      </c>
      <c r="Q1519" s="2">
        <f t="shared" si="167"/>
        <v>14</v>
      </c>
      <c r="R1519" s="2">
        <f>IF(OR(C1519="РЦК макси",C1519="РЦЧ SKU"),"SKU-потік",IFERROR(VLOOKUP(D1519,'02_РЦ'!$A$3:$I$7,5,FALSE),0))</f>
        <v>700</v>
      </c>
      <c r="S1519" s="2" t="str">
        <f>IF(OR(C1519="РЦК макси",C1519="РЦЧ SKU"),"Не рахується в ліміт",IFERROR(VLOOKUP(D1519,'02_РЦ'!$A$3:$I$7,9,FALSE),"Немає РЦ"))</f>
        <v>В межах</v>
      </c>
    </row>
    <row r="1520" spans="1:19">
      <c r="A1520" s="2" t="str">
        <f>'06A_Варіанти'!A1511</f>
        <v>BASE_2012</v>
      </c>
      <c r="B1520" s="2" t="str">
        <f>'06A_Варіанти'!B1511</f>
        <v>TT_2012</v>
      </c>
      <c r="C1520" s="2" t="str">
        <f>'06A_Варіанти'!D1511</f>
        <v>Основний</v>
      </c>
      <c r="D1520" s="2" t="str">
        <f>'06A_Варіанти'!C1511</f>
        <v>РЦЛ</v>
      </c>
      <c r="E1520" s="2" t="str">
        <f>'06A_Варіанти'!S1511</f>
        <v>DIRECT</v>
      </c>
      <c r="F1520" s="2" t="str">
        <f>IF(O1520='06A_Варіанти'!E1511,'06A_Варіанти'!E$1,IF(O1520='06A_Варіанти'!F1511,'06A_Варіанти'!F$1,IF(O1520='06A_Варіанти'!G1511,'06A_Варіанти'!G$1,IF(O1520='06A_Варіанти'!H1511,'06A_Варіанти'!H$1,IF(O1520='06A_Варіанти'!I1511,'06A_Варіанти'!I$1,IF(O1520='06A_Варіанти'!J1511,'06A_Варіанти'!J$1,IF(O1520='06A_Варіанти'!K1511,'06A_Варіанти'!K$1,IF(O1520='06A_Варіанти'!L1511,'06A_Варіанти'!L$1,IF(O1520='06A_Варіанти'!M1511,'06A_Варіанти'!M$1,IF(O1520='06A_Варіанти'!N1511,'06A_Варіанти'!N$1,IF(O1520='06A_Варіанти'!O1511,'06A_Варіанти'!O$1,IF(O1520='06A_Варіанти'!P1511,'06A_Варіанти'!P$1,IF(O1520='06A_Варіанти'!Q1511,'06A_Варіанти'!Q$1,IF(O1520='06A_Варіанти'!R1511,'06A_Варіанти'!R$1,"НЕМАЄ МАРШРУТУ"))))))))))))))</f>
        <v>DIRECT</v>
      </c>
      <c r="G1520" s="2" t="str">
        <f t="shared" si="161"/>
        <v>БЕЗ ЗМІН</v>
      </c>
      <c r="H1520" s="2">
        <f>IF(G1520="НЕМАЄ МАРШРУТУ",0,O1520-'06A_Варіанти'!T1511)</f>
        <v>0</v>
      </c>
      <c r="I1520" s="2">
        <f>IFERROR(INDEX('04_Потоки'!$E:$E,MATCH(A1520,'04_Потоки'!$A:$A,0)),0)</f>
        <v>1.990879478827362</v>
      </c>
      <c r="J1520" s="2">
        <f t="shared" si="162"/>
        <v>1</v>
      </c>
      <c r="K1520" s="2">
        <f>IF(C1520="РЦК макси",0,2*'06A_Варіанти'!T1511*J1520)</f>
        <v>427.4</v>
      </c>
      <c r="L1520" s="2">
        <f t="shared" si="163"/>
        <v>427.4</v>
      </c>
      <c r="M1520" s="2">
        <f t="shared" si="164"/>
        <v>0</v>
      </c>
      <c r="N1520" s="9">
        <f t="shared" si="165"/>
        <v>0</v>
      </c>
      <c r="O1520" s="2">
        <f>MIN(IF('07A_Конструктор'!$D$5="Так",'06A_Варіанти'!E1511,1E+99),IF('07A_Конструктор'!$D$6="Так",'06A_Варіанти'!F1511,1E+99),IF('07A_Конструктор'!$D$7="Так",'06A_Варіанти'!G1511,1E+99),IF('07A_Конструктор'!$D$8="Так",'06A_Варіанти'!H1511,1E+99),IF('07A_Конструктор'!$D$9="Так",'06A_Варіанти'!I1511,1E+99),IF('07A_Конструктор'!$D$10="Так",'06A_Варіанти'!J1511,1E+99),IF('07A_Конструктор'!$D$11="Так",'06A_Варіанти'!K1511,1E+99),IF('07A_Конструктор'!$D$12="Так",'06A_Варіанти'!L1511,1E+99),IF('07A_Конструктор'!$D$13="Так",'06A_Варіанти'!M1511,1E+99),IF('07A_Конструктор'!$D$14="Так",'06A_Варіанти'!N1511,1E+99),IF('07A_Конструктор'!$D$15="Так",'06A_Варіанти'!O1511,1E+99),IF('07A_Конструктор'!$D$16="Так",'06A_Варіанти'!P1511,1E+99),IF('07A_Конструктор'!$D$17="Так",'06A_Варіанти'!Q1511,1E+99),IF('06A_Варіанти'!R1511="",1E+99,'06A_Варіанти'!R1511))</f>
        <v>213.7</v>
      </c>
      <c r="P1520" s="2" t="str">
        <f t="shared" si="166"/>
        <v>5 т</v>
      </c>
      <c r="Q1520" s="2">
        <f t="shared" si="167"/>
        <v>14</v>
      </c>
      <c r="R1520" s="2">
        <f>IF(OR(C1520="РЦК макси",C1520="РЦЧ SKU"),"SKU-потік",IFERROR(VLOOKUP(D1520,'02_РЦ'!$A$3:$I$7,5,FALSE),0))</f>
        <v>700</v>
      </c>
      <c r="S1520" s="2" t="str">
        <f>IF(OR(C1520="РЦК макси",C1520="РЦЧ SKU"),"Не рахується в ліміт",IFERROR(VLOOKUP(D1520,'02_РЦ'!$A$3:$I$7,9,FALSE),"Немає РЦ"))</f>
        <v>В межах</v>
      </c>
    </row>
    <row r="1521" spans="1:19">
      <c r="A1521" s="2" t="str">
        <f>'06A_Варіанти'!A1512</f>
        <v>BASE_2078</v>
      </c>
      <c r="B1521" s="2" t="str">
        <f>'06A_Варіанти'!B1512</f>
        <v>TT_2078</v>
      </c>
      <c r="C1521" s="2" t="str">
        <f>'06A_Варіанти'!D1512</f>
        <v>Основний</v>
      </c>
      <c r="D1521" s="2" t="str">
        <f>'06A_Варіанти'!C1512</f>
        <v>РЦЛ</v>
      </c>
      <c r="E1521" s="2" t="str">
        <f>'06A_Варіанти'!S1512</f>
        <v>DIRECT</v>
      </c>
      <c r="F1521" s="2" t="str">
        <f>IF(O1521='06A_Варіанти'!E1512,'06A_Варіанти'!E$1,IF(O1521='06A_Варіанти'!F1512,'06A_Варіанти'!F$1,IF(O1521='06A_Варіанти'!G1512,'06A_Варіанти'!G$1,IF(O1521='06A_Варіанти'!H1512,'06A_Варіанти'!H$1,IF(O1521='06A_Варіанти'!I1512,'06A_Варіанти'!I$1,IF(O1521='06A_Варіанти'!J1512,'06A_Варіанти'!J$1,IF(O1521='06A_Варіанти'!K1512,'06A_Варіанти'!K$1,IF(O1521='06A_Варіанти'!L1512,'06A_Варіанти'!L$1,IF(O1521='06A_Варіанти'!M1512,'06A_Варіанти'!M$1,IF(O1521='06A_Варіанти'!N1512,'06A_Варіанти'!N$1,IF(O1521='06A_Варіанти'!O1512,'06A_Варіанти'!O$1,IF(O1521='06A_Варіанти'!P1512,'06A_Варіанти'!P$1,IF(O1521='06A_Варіанти'!Q1512,'06A_Варіанти'!Q$1,IF(O1521='06A_Варіанти'!R1512,'06A_Варіанти'!R$1,"НЕМАЄ МАРШРУТУ"))))))))))))))</f>
        <v>DIRECT</v>
      </c>
      <c r="G1521" s="2" t="str">
        <f t="shared" si="161"/>
        <v>БЕЗ ЗМІН</v>
      </c>
      <c r="H1521" s="2">
        <f>IF(G1521="НЕМАЄ МАРШРУТУ",0,O1521-'06A_Варіанти'!T1512)</f>
        <v>0</v>
      </c>
      <c r="I1521" s="2">
        <f>IFERROR(INDEX('04_Потоки'!$E:$E,MATCH(A1521,'04_Потоки'!$A:$A,0)),0)</f>
        <v>1.990879478827362</v>
      </c>
      <c r="J1521" s="2">
        <f t="shared" si="162"/>
        <v>1</v>
      </c>
      <c r="K1521" s="2">
        <f>IF(C1521="РЦК макси",0,2*'06A_Варіанти'!T1512*J1521)</f>
        <v>226.4</v>
      </c>
      <c r="L1521" s="2">
        <f t="shared" si="163"/>
        <v>226.4</v>
      </c>
      <c r="M1521" s="2">
        <f t="shared" si="164"/>
        <v>0</v>
      </c>
      <c r="N1521" s="9">
        <f t="shared" si="165"/>
        <v>0</v>
      </c>
      <c r="O1521" s="2">
        <f>MIN(IF('07A_Конструктор'!$D$5="Так",'06A_Варіанти'!E1512,1E+99),IF('07A_Конструктор'!$D$6="Так",'06A_Варіанти'!F1512,1E+99),IF('07A_Конструктор'!$D$7="Так",'06A_Варіанти'!G1512,1E+99),IF('07A_Конструктор'!$D$8="Так",'06A_Варіанти'!H1512,1E+99),IF('07A_Конструктор'!$D$9="Так",'06A_Варіанти'!I1512,1E+99),IF('07A_Конструктор'!$D$10="Так",'06A_Варіанти'!J1512,1E+99),IF('07A_Конструктор'!$D$11="Так",'06A_Варіанти'!K1512,1E+99),IF('07A_Конструктор'!$D$12="Так",'06A_Варіанти'!L1512,1E+99),IF('07A_Конструктор'!$D$13="Так",'06A_Варіанти'!M1512,1E+99),IF('07A_Конструктор'!$D$14="Так",'06A_Варіанти'!N1512,1E+99),IF('07A_Конструктор'!$D$15="Так",'06A_Варіанти'!O1512,1E+99),IF('07A_Конструктор'!$D$16="Так",'06A_Варіанти'!P1512,1E+99),IF('07A_Конструктор'!$D$17="Так",'06A_Варіанти'!Q1512,1E+99),IF('06A_Варіанти'!R1512="",1E+99,'06A_Варіанти'!R1512))</f>
        <v>113.2</v>
      </c>
      <c r="P1521" s="2" t="str">
        <f t="shared" si="166"/>
        <v>5 т</v>
      </c>
      <c r="Q1521" s="2">
        <f t="shared" si="167"/>
        <v>14</v>
      </c>
      <c r="R1521" s="2">
        <f>IF(OR(C1521="РЦК макси",C1521="РЦЧ SKU"),"SKU-потік",IFERROR(VLOOKUP(D1521,'02_РЦ'!$A$3:$I$7,5,FALSE),0))</f>
        <v>700</v>
      </c>
      <c r="S1521" s="2" t="str">
        <f>IF(OR(C1521="РЦК макси",C1521="РЦЧ SKU"),"Не рахується в ліміт",IFERROR(VLOOKUP(D1521,'02_РЦ'!$A$3:$I$7,9,FALSE),"Немає РЦ"))</f>
        <v>В межах</v>
      </c>
    </row>
    <row r="1522" spans="1:19">
      <c r="A1522" s="2" t="str">
        <f>'06A_Варіанти'!A1513</f>
        <v>BASE_971</v>
      </c>
      <c r="B1522" s="2" t="str">
        <f>'06A_Варіанти'!B1513</f>
        <v>TT_971</v>
      </c>
      <c r="C1522" s="2" t="str">
        <f>'06A_Варіанти'!D1513</f>
        <v>Основний</v>
      </c>
      <c r="D1522" s="2" t="str">
        <f>'06A_Варіанти'!C1513</f>
        <v>РЦЛ</v>
      </c>
      <c r="E1522" s="2" t="str">
        <f>'06A_Варіанти'!S1513</f>
        <v>DIRECT</v>
      </c>
      <c r="F1522" s="2" t="str">
        <f>IF(O1522='06A_Варіанти'!E1513,'06A_Варіанти'!E$1,IF(O1522='06A_Варіанти'!F1513,'06A_Варіанти'!F$1,IF(O1522='06A_Варіанти'!G1513,'06A_Варіанти'!G$1,IF(O1522='06A_Варіанти'!H1513,'06A_Варіанти'!H$1,IF(O1522='06A_Варіанти'!I1513,'06A_Варіанти'!I$1,IF(O1522='06A_Варіанти'!J1513,'06A_Варіанти'!J$1,IF(O1522='06A_Варіанти'!K1513,'06A_Варіанти'!K$1,IF(O1522='06A_Варіанти'!L1513,'06A_Варіанти'!L$1,IF(O1522='06A_Варіанти'!M1513,'06A_Варіанти'!M$1,IF(O1522='06A_Варіанти'!N1513,'06A_Варіанти'!N$1,IF(O1522='06A_Варіанти'!O1513,'06A_Варіанти'!O$1,IF(O1522='06A_Варіанти'!P1513,'06A_Варіанти'!P$1,IF(O1522='06A_Варіанти'!Q1513,'06A_Варіанти'!Q$1,IF(O1522='06A_Варіанти'!R1513,'06A_Варіанти'!R$1,"НЕМАЄ МАРШРУТУ"))))))))))))))</f>
        <v>DIRECT</v>
      </c>
      <c r="G1522" s="2" t="str">
        <f t="shared" si="161"/>
        <v>БЕЗ ЗМІН</v>
      </c>
      <c r="H1522" s="2">
        <f>IF(G1522="НЕМАЄ МАРШРУТУ",0,O1522-'06A_Варіанти'!T1513)</f>
        <v>0</v>
      </c>
      <c r="I1522" s="2">
        <f>IFERROR(INDEX('04_Потоки'!$E:$E,MATCH(A1522,'04_Потоки'!$A:$A,0)),0)</f>
        <v>1.990879478827362</v>
      </c>
      <c r="J1522" s="2">
        <f t="shared" si="162"/>
        <v>1</v>
      </c>
      <c r="K1522" s="2">
        <f>IF(C1522="РЦК макси",0,2*'06A_Варіанти'!T1513*J1522)</f>
        <v>851.8</v>
      </c>
      <c r="L1522" s="2">
        <f t="shared" si="163"/>
        <v>851.8</v>
      </c>
      <c r="M1522" s="2">
        <f t="shared" si="164"/>
        <v>0</v>
      </c>
      <c r="N1522" s="9">
        <f t="shared" si="165"/>
        <v>0</v>
      </c>
      <c r="O1522" s="2">
        <f>MIN(IF('07A_Конструктор'!$D$5="Так",'06A_Варіанти'!E1513,1E+99),IF('07A_Конструктор'!$D$6="Так",'06A_Варіанти'!F1513,1E+99),IF('07A_Конструктор'!$D$7="Так",'06A_Варіанти'!G1513,1E+99),IF('07A_Конструктор'!$D$8="Так",'06A_Варіанти'!H1513,1E+99),IF('07A_Конструктор'!$D$9="Так",'06A_Варіанти'!I1513,1E+99),IF('07A_Конструктор'!$D$10="Так",'06A_Варіанти'!J1513,1E+99),IF('07A_Конструктор'!$D$11="Так",'06A_Варіанти'!K1513,1E+99),IF('07A_Конструктор'!$D$12="Так",'06A_Варіанти'!L1513,1E+99),IF('07A_Конструктор'!$D$13="Так",'06A_Варіанти'!M1513,1E+99),IF('07A_Конструктор'!$D$14="Так",'06A_Варіанти'!N1513,1E+99),IF('07A_Конструктор'!$D$15="Так",'06A_Варіанти'!O1513,1E+99),IF('07A_Конструктор'!$D$16="Так",'06A_Варіанти'!P1513,1E+99),IF('07A_Конструктор'!$D$17="Так",'06A_Варіанти'!Q1513,1E+99),IF('06A_Варіанти'!R1513="",1E+99,'06A_Варіанти'!R1513))</f>
        <v>425.9</v>
      </c>
      <c r="P1522" s="2" t="str">
        <f t="shared" si="166"/>
        <v>5 т</v>
      </c>
      <c r="Q1522" s="2">
        <f t="shared" si="167"/>
        <v>14</v>
      </c>
      <c r="R1522" s="2">
        <f>IF(OR(C1522="РЦК макси",C1522="РЦЧ SKU"),"SKU-потік",IFERROR(VLOOKUP(D1522,'02_РЦ'!$A$3:$I$7,5,FALSE),0))</f>
        <v>700</v>
      </c>
      <c r="S1522" s="2" t="str">
        <f>IF(OR(C1522="РЦК макси",C1522="РЦЧ SKU"),"Не рахується в ліміт",IFERROR(VLOOKUP(D1522,'02_РЦ'!$A$3:$I$7,9,FALSE),"Немає РЦ"))</f>
        <v>В межах</v>
      </c>
    </row>
    <row r="1523" spans="1:19">
      <c r="A1523" s="2" t="str">
        <f>'06A_Варіанти'!A1514</f>
        <v>BASE_408</v>
      </c>
      <c r="B1523" s="2" t="str">
        <f>'06A_Варіанти'!B1514</f>
        <v>TT_408</v>
      </c>
      <c r="C1523" s="2" t="str">
        <f>'06A_Варіанти'!D1514</f>
        <v>Основний</v>
      </c>
      <c r="D1523" s="2" t="str">
        <f>'06A_Варіанти'!C1514</f>
        <v>РЦЛ</v>
      </c>
      <c r="E1523" s="2" t="str">
        <f>'06A_Варіанти'!S1514</f>
        <v>DIRECT</v>
      </c>
      <c r="F1523" s="2" t="str">
        <f>IF(O1523='06A_Варіанти'!E1514,'06A_Варіанти'!E$1,IF(O1523='06A_Варіанти'!F1514,'06A_Варіанти'!F$1,IF(O1523='06A_Варіанти'!G1514,'06A_Варіанти'!G$1,IF(O1523='06A_Варіанти'!H1514,'06A_Варіанти'!H$1,IF(O1523='06A_Варіанти'!I1514,'06A_Варіанти'!I$1,IF(O1523='06A_Варіанти'!J1514,'06A_Варіанти'!J$1,IF(O1523='06A_Варіанти'!K1514,'06A_Варіанти'!K$1,IF(O1523='06A_Варіанти'!L1514,'06A_Варіанти'!L$1,IF(O1523='06A_Варіанти'!M1514,'06A_Варіанти'!M$1,IF(O1523='06A_Варіанти'!N1514,'06A_Варіанти'!N$1,IF(O1523='06A_Варіанти'!O1514,'06A_Варіанти'!O$1,IF(O1523='06A_Варіанти'!P1514,'06A_Варіанти'!P$1,IF(O1523='06A_Варіанти'!Q1514,'06A_Варіанти'!Q$1,IF(O1523='06A_Варіанти'!R1514,'06A_Варіанти'!R$1,"НЕМАЄ МАРШРУТУ"))))))))))))))</f>
        <v>DIRECT</v>
      </c>
      <c r="G1523" s="2" t="str">
        <f t="shared" si="161"/>
        <v>БЕЗ ЗМІН</v>
      </c>
      <c r="H1523" s="2">
        <f>IF(G1523="НЕМАЄ МАРШРУТУ",0,O1523-'06A_Варіанти'!T1514)</f>
        <v>0</v>
      </c>
      <c r="I1523" s="2">
        <f>IFERROR(INDEX('04_Потоки'!$E:$E,MATCH(A1523,'04_Потоки'!$A:$A,0)),0)</f>
        <v>1.990879478827362</v>
      </c>
      <c r="J1523" s="2">
        <f t="shared" si="162"/>
        <v>1</v>
      </c>
      <c r="K1523" s="2">
        <f>IF(C1523="РЦК макси",0,2*'06A_Варіанти'!T1514*J1523)</f>
        <v>827</v>
      </c>
      <c r="L1523" s="2">
        <f t="shared" si="163"/>
        <v>827</v>
      </c>
      <c r="M1523" s="2">
        <f t="shared" si="164"/>
        <v>0</v>
      </c>
      <c r="N1523" s="9">
        <f t="shared" si="165"/>
        <v>0</v>
      </c>
      <c r="O1523" s="2">
        <f>MIN(IF('07A_Конструктор'!$D$5="Так",'06A_Варіанти'!E1514,1E+99),IF('07A_Конструктор'!$D$6="Так",'06A_Варіанти'!F1514,1E+99),IF('07A_Конструктор'!$D$7="Так",'06A_Варіанти'!G1514,1E+99),IF('07A_Конструктор'!$D$8="Так",'06A_Варіанти'!H1514,1E+99),IF('07A_Конструктор'!$D$9="Так",'06A_Варіанти'!I1514,1E+99),IF('07A_Конструктор'!$D$10="Так",'06A_Варіанти'!J1514,1E+99),IF('07A_Конструктор'!$D$11="Так",'06A_Варіанти'!K1514,1E+99),IF('07A_Конструктор'!$D$12="Так",'06A_Варіанти'!L1514,1E+99),IF('07A_Конструктор'!$D$13="Так",'06A_Варіанти'!M1514,1E+99),IF('07A_Конструктор'!$D$14="Так",'06A_Варіанти'!N1514,1E+99),IF('07A_Конструктор'!$D$15="Так",'06A_Варіанти'!O1514,1E+99),IF('07A_Конструктор'!$D$16="Так",'06A_Варіанти'!P1514,1E+99),IF('07A_Конструктор'!$D$17="Так",'06A_Варіанти'!Q1514,1E+99),IF('06A_Варіанти'!R1514="",1E+99,'06A_Варіанти'!R1514))</f>
        <v>413.5</v>
      </c>
      <c r="P1523" s="2" t="str">
        <f t="shared" si="166"/>
        <v>5 т</v>
      </c>
      <c r="Q1523" s="2">
        <f t="shared" si="167"/>
        <v>14</v>
      </c>
      <c r="R1523" s="2">
        <f>IF(OR(C1523="РЦК макси",C1523="РЦЧ SKU"),"SKU-потік",IFERROR(VLOOKUP(D1523,'02_РЦ'!$A$3:$I$7,5,FALSE),0))</f>
        <v>700</v>
      </c>
      <c r="S1523" s="2" t="str">
        <f>IF(OR(C1523="РЦК макси",C1523="РЦЧ SKU"),"Не рахується в ліміт",IFERROR(VLOOKUP(D1523,'02_РЦ'!$A$3:$I$7,9,FALSE),"Немає РЦ"))</f>
        <v>В межах</v>
      </c>
    </row>
    <row r="1524" spans="1:19">
      <c r="A1524" s="2" t="str">
        <f>'06A_Варіанти'!A1515</f>
        <v>BASE_2080</v>
      </c>
      <c r="B1524" s="2" t="str">
        <f>'06A_Варіанти'!B1515</f>
        <v>TT_2080</v>
      </c>
      <c r="C1524" s="2" t="str">
        <f>'06A_Варіанти'!D1515</f>
        <v>Основний</v>
      </c>
      <c r="D1524" s="2" t="str">
        <f>'06A_Варіанти'!C1515</f>
        <v>РЦЛ</v>
      </c>
      <c r="E1524" s="2" t="str">
        <f>'06A_Варіанти'!S1515</f>
        <v>DIRECT</v>
      </c>
      <c r="F1524" s="2" t="str">
        <f>IF(O1524='06A_Варіанти'!E1515,'06A_Варіанти'!E$1,IF(O1524='06A_Варіанти'!F1515,'06A_Варіанти'!F$1,IF(O1524='06A_Варіанти'!G1515,'06A_Варіанти'!G$1,IF(O1524='06A_Варіанти'!H1515,'06A_Варіанти'!H$1,IF(O1524='06A_Варіанти'!I1515,'06A_Варіанти'!I$1,IF(O1524='06A_Варіанти'!J1515,'06A_Варіанти'!J$1,IF(O1524='06A_Варіанти'!K1515,'06A_Варіанти'!K$1,IF(O1524='06A_Варіанти'!L1515,'06A_Варіанти'!L$1,IF(O1524='06A_Варіанти'!M1515,'06A_Варіанти'!M$1,IF(O1524='06A_Варіанти'!N1515,'06A_Варіанти'!N$1,IF(O1524='06A_Варіанти'!O1515,'06A_Варіанти'!O$1,IF(O1524='06A_Варіанти'!P1515,'06A_Варіанти'!P$1,IF(O1524='06A_Варіанти'!Q1515,'06A_Варіанти'!Q$1,IF(O1524='06A_Варіанти'!R1515,'06A_Варіанти'!R$1,"НЕМАЄ МАРШРУТУ"))))))))))))))</f>
        <v>DIRECT</v>
      </c>
      <c r="G1524" s="2" t="str">
        <f t="shared" si="161"/>
        <v>БЕЗ ЗМІН</v>
      </c>
      <c r="H1524" s="2">
        <f>IF(G1524="НЕМАЄ МАРШРУТУ",0,O1524-'06A_Варіанти'!T1515)</f>
        <v>0</v>
      </c>
      <c r="I1524" s="2">
        <f>IFERROR(INDEX('04_Потоки'!$E:$E,MATCH(A1524,'04_Потоки'!$A:$A,0)),0)</f>
        <v>1.990879478827362</v>
      </c>
      <c r="J1524" s="2">
        <f t="shared" si="162"/>
        <v>1</v>
      </c>
      <c r="K1524" s="2">
        <f>IF(C1524="РЦК макси",0,2*'06A_Варіанти'!T1515*J1524)</f>
        <v>383.4</v>
      </c>
      <c r="L1524" s="2">
        <f t="shared" si="163"/>
        <v>383.4</v>
      </c>
      <c r="M1524" s="2">
        <f t="shared" si="164"/>
        <v>0</v>
      </c>
      <c r="N1524" s="9">
        <f t="shared" si="165"/>
        <v>0</v>
      </c>
      <c r="O1524" s="2">
        <f>MIN(IF('07A_Конструктор'!$D$5="Так",'06A_Варіанти'!E1515,1E+99),IF('07A_Конструктор'!$D$6="Так",'06A_Варіанти'!F1515,1E+99),IF('07A_Конструктор'!$D$7="Так",'06A_Варіанти'!G1515,1E+99),IF('07A_Конструктор'!$D$8="Так",'06A_Варіанти'!H1515,1E+99),IF('07A_Конструктор'!$D$9="Так",'06A_Варіанти'!I1515,1E+99),IF('07A_Конструктор'!$D$10="Так",'06A_Варіанти'!J1515,1E+99),IF('07A_Конструктор'!$D$11="Так",'06A_Варіанти'!K1515,1E+99),IF('07A_Конструктор'!$D$12="Так",'06A_Варіанти'!L1515,1E+99),IF('07A_Конструктор'!$D$13="Так",'06A_Варіанти'!M1515,1E+99),IF('07A_Конструктор'!$D$14="Так",'06A_Варіанти'!N1515,1E+99),IF('07A_Конструктор'!$D$15="Так",'06A_Варіанти'!O1515,1E+99),IF('07A_Конструктор'!$D$16="Так",'06A_Варіанти'!P1515,1E+99),IF('07A_Конструктор'!$D$17="Так",'06A_Варіанти'!Q1515,1E+99),IF('06A_Варіанти'!R1515="",1E+99,'06A_Варіанти'!R1515))</f>
        <v>191.7</v>
      </c>
      <c r="P1524" s="2" t="str">
        <f t="shared" si="166"/>
        <v>5 т</v>
      </c>
      <c r="Q1524" s="2">
        <f t="shared" si="167"/>
        <v>14</v>
      </c>
      <c r="R1524" s="2">
        <f>IF(OR(C1524="РЦК макси",C1524="РЦЧ SKU"),"SKU-потік",IFERROR(VLOOKUP(D1524,'02_РЦ'!$A$3:$I$7,5,FALSE),0))</f>
        <v>700</v>
      </c>
      <c r="S1524" s="2" t="str">
        <f>IF(OR(C1524="РЦК макси",C1524="РЦЧ SKU"),"Не рахується в ліміт",IFERROR(VLOOKUP(D1524,'02_РЦ'!$A$3:$I$7,9,FALSE),"Немає РЦ"))</f>
        <v>В межах</v>
      </c>
    </row>
    <row r="1525" spans="1:19">
      <c r="A1525" s="2" t="str">
        <f>'06A_Варіанти'!A1516</f>
        <v>BASE_2081</v>
      </c>
      <c r="B1525" s="2" t="str">
        <f>'06A_Варіанти'!B1516</f>
        <v>TT_2081</v>
      </c>
      <c r="C1525" s="2" t="str">
        <f>'06A_Варіанти'!D1516</f>
        <v>Основний</v>
      </c>
      <c r="D1525" s="2" t="str">
        <f>'06A_Варіанти'!C1516</f>
        <v>РЦЛ</v>
      </c>
      <c r="E1525" s="2" t="str">
        <f>'06A_Варіанти'!S1516</f>
        <v>DIRECT</v>
      </c>
      <c r="F1525" s="2" t="str">
        <f>IF(O1525='06A_Варіанти'!E1516,'06A_Варіанти'!E$1,IF(O1525='06A_Варіанти'!F1516,'06A_Варіанти'!F$1,IF(O1525='06A_Варіанти'!G1516,'06A_Варіанти'!G$1,IF(O1525='06A_Варіанти'!H1516,'06A_Варіанти'!H$1,IF(O1525='06A_Варіанти'!I1516,'06A_Варіанти'!I$1,IF(O1525='06A_Варіанти'!J1516,'06A_Варіанти'!J$1,IF(O1525='06A_Варіанти'!K1516,'06A_Варіанти'!K$1,IF(O1525='06A_Варіанти'!L1516,'06A_Варіанти'!L$1,IF(O1525='06A_Варіанти'!M1516,'06A_Варіанти'!M$1,IF(O1525='06A_Варіанти'!N1516,'06A_Варіанти'!N$1,IF(O1525='06A_Варіанти'!O1516,'06A_Варіанти'!O$1,IF(O1525='06A_Варіанти'!P1516,'06A_Варіанти'!P$1,IF(O1525='06A_Варіанти'!Q1516,'06A_Варіанти'!Q$1,IF(O1525='06A_Варіанти'!R1516,'06A_Варіанти'!R$1,"НЕМАЄ МАРШРУТУ"))))))))))))))</f>
        <v>DIRECT</v>
      </c>
      <c r="G1525" s="2" t="str">
        <f t="shared" si="161"/>
        <v>БЕЗ ЗМІН</v>
      </c>
      <c r="H1525" s="2">
        <f>IF(G1525="НЕМАЄ МАРШРУТУ",0,O1525-'06A_Варіанти'!T1516)</f>
        <v>0</v>
      </c>
      <c r="I1525" s="2">
        <f>IFERROR(INDEX('04_Потоки'!$E:$E,MATCH(A1525,'04_Потоки'!$A:$A,0)),0)</f>
        <v>1.990879478827362</v>
      </c>
      <c r="J1525" s="2">
        <f t="shared" si="162"/>
        <v>1</v>
      </c>
      <c r="K1525" s="2">
        <f>IF(C1525="РЦК макси",0,2*'06A_Варіанти'!T1516*J1525)</f>
        <v>430</v>
      </c>
      <c r="L1525" s="2">
        <f t="shared" si="163"/>
        <v>430</v>
      </c>
      <c r="M1525" s="2">
        <f t="shared" si="164"/>
        <v>0</v>
      </c>
      <c r="N1525" s="9">
        <f t="shared" si="165"/>
        <v>0</v>
      </c>
      <c r="O1525" s="2">
        <f>MIN(IF('07A_Конструктор'!$D$5="Так",'06A_Варіанти'!E1516,1E+99),IF('07A_Конструктор'!$D$6="Так",'06A_Варіанти'!F1516,1E+99),IF('07A_Конструктор'!$D$7="Так",'06A_Варіанти'!G1516,1E+99),IF('07A_Конструктор'!$D$8="Так",'06A_Варіанти'!H1516,1E+99),IF('07A_Конструктор'!$D$9="Так",'06A_Варіанти'!I1516,1E+99),IF('07A_Конструктор'!$D$10="Так",'06A_Варіанти'!J1516,1E+99),IF('07A_Конструктор'!$D$11="Так",'06A_Варіанти'!K1516,1E+99),IF('07A_Конструктор'!$D$12="Так",'06A_Варіанти'!L1516,1E+99),IF('07A_Конструктор'!$D$13="Так",'06A_Варіанти'!M1516,1E+99),IF('07A_Конструктор'!$D$14="Так",'06A_Варіанти'!N1516,1E+99),IF('07A_Конструктор'!$D$15="Так",'06A_Варіанти'!O1516,1E+99),IF('07A_Конструктор'!$D$16="Так",'06A_Варіанти'!P1516,1E+99),IF('07A_Конструктор'!$D$17="Так",'06A_Варіанти'!Q1516,1E+99),IF('06A_Варіанти'!R1516="",1E+99,'06A_Варіанти'!R1516))</f>
        <v>215</v>
      </c>
      <c r="P1525" s="2" t="str">
        <f t="shared" si="166"/>
        <v>5 т</v>
      </c>
      <c r="Q1525" s="2">
        <f t="shared" si="167"/>
        <v>14</v>
      </c>
      <c r="R1525" s="2">
        <f>IF(OR(C1525="РЦК макси",C1525="РЦЧ SKU"),"SKU-потік",IFERROR(VLOOKUP(D1525,'02_РЦ'!$A$3:$I$7,5,FALSE),0))</f>
        <v>700</v>
      </c>
      <c r="S1525" s="2" t="str">
        <f>IF(OR(C1525="РЦК макси",C1525="РЦЧ SKU"),"Не рахується в ліміт",IFERROR(VLOOKUP(D1525,'02_РЦ'!$A$3:$I$7,9,FALSE),"Немає РЦ"))</f>
        <v>В межах</v>
      </c>
    </row>
    <row r="1526" spans="1:19">
      <c r="A1526" s="2" t="str">
        <f>'06A_Варіанти'!A1517</f>
        <v>BASE_196</v>
      </c>
      <c r="B1526" s="2" t="str">
        <f>'06A_Варіанти'!B1517</f>
        <v>TT_196</v>
      </c>
      <c r="C1526" s="2" t="str">
        <f>'06A_Варіанти'!D1517</f>
        <v>Основний</v>
      </c>
      <c r="D1526" s="2" t="str">
        <f>'06A_Варіанти'!C1517</f>
        <v>РЦЛ</v>
      </c>
      <c r="E1526" s="2" t="str">
        <f>'06A_Варіанти'!S1517</f>
        <v>DIRECT</v>
      </c>
      <c r="F1526" s="2" t="str">
        <f>IF(O1526='06A_Варіанти'!E1517,'06A_Варіанти'!E$1,IF(O1526='06A_Варіанти'!F1517,'06A_Варіанти'!F$1,IF(O1526='06A_Варіанти'!G1517,'06A_Варіанти'!G$1,IF(O1526='06A_Варіанти'!H1517,'06A_Варіанти'!H$1,IF(O1526='06A_Варіанти'!I1517,'06A_Варіанти'!I$1,IF(O1526='06A_Варіанти'!J1517,'06A_Варіанти'!J$1,IF(O1526='06A_Варіанти'!K1517,'06A_Варіанти'!K$1,IF(O1526='06A_Варіанти'!L1517,'06A_Варіанти'!L$1,IF(O1526='06A_Варіанти'!M1517,'06A_Варіанти'!M$1,IF(O1526='06A_Варіанти'!N1517,'06A_Варіанти'!N$1,IF(O1526='06A_Варіанти'!O1517,'06A_Варіанти'!O$1,IF(O1526='06A_Варіанти'!P1517,'06A_Варіанти'!P$1,IF(O1526='06A_Варіанти'!Q1517,'06A_Варіанти'!Q$1,IF(O1526='06A_Варіанти'!R1517,'06A_Варіанти'!R$1,"НЕМАЄ МАРШРУТУ"))))))))))))))</f>
        <v>DIRECT</v>
      </c>
      <c r="G1526" s="2" t="str">
        <f t="shared" si="161"/>
        <v>БЕЗ ЗМІН</v>
      </c>
      <c r="H1526" s="2">
        <f>IF(G1526="НЕМАЄ МАРШРУТУ",0,O1526-'06A_Варіанти'!T1517)</f>
        <v>0</v>
      </c>
      <c r="I1526" s="2">
        <f>IFERROR(INDEX('04_Потоки'!$E:$E,MATCH(A1526,'04_Потоки'!$A:$A,0)),0)</f>
        <v>1.990879478827362</v>
      </c>
      <c r="J1526" s="2">
        <f t="shared" si="162"/>
        <v>1</v>
      </c>
      <c r="K1526" s="2">
        <f>IF(C1526="РЦК макси",0,2*'06A_Варіанти'!T1517*J1526)</f>
        <v>543</v>
      </c>
      <c r="L1526" s="2">
        <f t="shared" si="163"/>
        <v>543</v>
      </c>
      <c r="M1526" s="2">
        <f t="shared" si="164"/>
        <v>0</v>
      </c>
      <c r="N1526" s="9">
        <f t="shared" si="165"/>
        <v>0</v>
      </c>
      <c r="O1526" s="2">
        <f>MIN(IF('07A_Конструктор'!$D$5="Так",'06A_Варіанти'!E1517,1E+99),IF('07A_Конструктор'!$D$6="Так",'06A_Варіанти'!F1517,1E+99),IF('07A_Конструктор'!$D$7="Так",'06A_Варіанти'!G1517,1E+99),IF('07A_Конструктор'!$D$8="Так",'06A_Варіанти'!H1517,1E+99),IF('07A_Конструктор'!$D$9="Так",'06A_Варіанти'!I1517,1E+99),IF('07A_Конструктор'!$D$10="Так",'06A_Варіанти'!J1517,1E+99),IF('07A_Конструктор'!$D$11="Так",'06A_Варіанти'!K1517,1E+99),IF('07A_Конструктор'!$D$12="Так",'06A_Варіанти'!L1517,1E+99),IF('07A_Конструктор'!$D$13="Так",'06A_Варіанти'!M1517,1E+99),IF('07A_Конструктор'!$D$14="Так",'06A_Варіанти'!N1517,1E+99),IF('07A_Конструктор'!$D$15="Так",'06A_Варіанти'!O1517,1E+99),IF('07A_Конструктор'!$D$16="Так",'06A_Варіанти'!P1517,1E+99),IF('07A_Конструктор'!$D$17="Так",'06A_Варіанти'!Q1517,1E+99),IF('06A_Варіанти'!R1517="",1E+99,'06A_Варіанти'!R1517))</f>
        <v>271.5</v>
      </c>
      <c r="P1526" s="2" t="str">
        <f t="shared" si="166"/>
        <v>5 т</v>
      </c>
      <c r="Q1526" s="2">
        <f t="shared" si="167"/>
        <v>14</v>
      </c>
      <c r="R1526" s="2">
        <f>IF(OR(C1526="РЦК макси",C1526="РЦЧ SKU"),"SKU-потік",IFERROR(VLOOKUP(D1526,'02_РЦ'!$A$3:$I$7,5,FALSE),0))</f>
        <v>700</v>
      </c>
      <c r="S1526" s="2" t="str">
        <f>IF(OR(C1526="РЦК макси",C1526="РЦЧ SKU"),"Не рахується в ліміт",IFERROR(VLOOKUP(D1526,'02_РЦ'!$A$3:$I$7,9,FALSE),"Немає РЦ"))</f>
        <v>В межах</v>
      </c>
    </row>
    <row r="1527" spans="1:19">
      <c r="A1527" s="2" t="str">
        <f>'06A_Варіанти'!A1518</f>
        <v>BASE_2084</v>
      </c>
      <c r="B1527" s="2" t="str">
        <f>'06A_Варіанти'!B1518</f>
        <v>TT_2084</v>
      </c>
      <c r="C1527" s="2" t="str">
        <f>'06A_Варіанти'!D1518</f>
        <v>Основний</v>
      </c>
      <c r="D1527" s="2" t="str">
        <f>'06A_Варіанти'!C1518</f>
        <v>РЦЛ</v>
      </c>
      <c r="E1527" s="2" t="str">
        <f>'06A_Варіанти'!S1518</f>
        <v>DIRECT</v>
      </c>
      <c r="F1527" s="2" t="str">
        <f>IF(O1527='06A_Варіанти'!E1518,'06A_Варіанти'!E$1,IF(O1527='06A_Варіанти'!F1518,'06A_Варіанти'!F$1,IF(O1527='06A_Варіанти'!G1518,'06A_Варіанти'!G$1,IF(O1527='06A_Варіанти'!H1518,'06A_Варіанти'!H$1,IF(O1527='06A_Варіанти'!I1518,'06A_Варіанти'!I$1,IF(O1527='06A_Варіанти'!J1518,'06A_Варіанти'!J$1,IF(O1527='06A_Варіанти'!K1518,'06A_Варіанти'!K$1,IF(O1527='06A_Варіанти'!L1518,'06A_Варіанти'!L$1,IF(O1527='06A_Варіанти'!M1518,'06A_Варіанти'!M$1,IF(O1527='06A_Варіанти'!N1518,'06A_Варіанти'!N$1,IF(O1527='06A_Варіанти'!O1518,'06A_Варіанти'!O$1,IF(O1527='06A_Варіанти'!P1518,'06A_Варіанти'!P$1,IF(O1527='06A_Варіанти'!Q1518,'06A_Варіанти'!Q$1,IF(O1527='06A_Варіанти'!R1518,'06A_Варіанти'!R$1,"НЕМАЄ МАРШРУТУ"))))))))))))))</f>
        <v>DIRECT</v>
      </c>
      <c r="G1527" s="2" t="str">
        <f t="shared" si="161"/>
        <v>БЕЗ ЗМІН</v>
      </c>
      <c r="H1527" s="2">
        <f>IF(G1527="НЕМАЄ МАРШРУТУ",0,O1527-'06A_Варіанти'!T1518)</f>
        <v>0</v>
      </c>
      <c r="I1527" s="2">
        <f>IFERROR(INDEX('04_Потоки'!$E:$E,MATCH(A1527,'04_Потоки'!$A:$A,0)),0)</f>
        <v>1.990879478827362</v>
      </c>
      <c r="J1527" s="2">
        <f t="shared" si="162"/>
        <v>1</v>
      </c>
      <c r="K1527" s="2">
        <f>IF(C1527="РЦК макси",0,2*'06A_Варіанти'!T1518*J1527)</f>
        <v>435.6</v>
      </c>
      <c r="L1527" s="2">
        <f t="shared" si="163"/>
        <v>435.6</v>
      </c>
      <c r="M1527" s="2">
        <f t="shared" si="164"/>
        <v>0</v>
      </c>
      <c r="N1527" s="9">
        <f t="shared" si="165"/>
        <v>0</v>
      </c>
      <c r="O1527" s="2">
        <f>MIN(IF('07A_Конструктор'!$D$5="Так",'06A_Варіанти'!E1518,1E+99),IF('07A_Конструктор'!$D$6="Так",'06A_Варіанти'!F1518,1E+99),IF('07A_Конструктор'!$D$7="Так",'06A_Варіанти'!G1518,1E+99),IF('07A_Конструктор'!$D$8="Так",'06A_Варіанти'!H1518,1E+99),IF('07A_Конструктор'!$D$9="Так",'06A_Варіанти'!I1518,1E+99),IF('07A_Конструктор'!$D$10="Так",'06A_Варіанти'!J1518,1E+99),IF('07A_Конструктор'!$D$11="Так",'06A_Варіанти'!K1518,1E+99),IF('07A_Конструктор'!$D$12="Так",'06A_Варіанти'!L1518,1E+99),IF('07A_Конструктор'!$D$13="Так",'06A_Варіанти'!M1518,1E+99),IF('07A_Конструктор'!$D$14="Так",'06A_Варіанти'!N1518,1E+99),IF('07A_Конструктор'!$D$15="Так",'06A_Варіанти'!O1518,1E+99),IF('07A_Конструктор'!$D$16="Так",'06A_Варіанти'!P1518,1E+99),IF('07A_Конструктор'!$D$17="Так",'06A_Варіанти'!Q1518,1E+99),IF('06A_Варіанти'!R1518="",1E+99,'06A_Варіанти'!R1518))</f>
        <v>217.8</v>
      </c>
      <c r="P1527" s="2" t="str">
        <f t="shared" si="166"/>
        <v>5 т</v>
      </c>
      <c r="Q1527" s="2">
        <f t="shared" si="167"/>
        <v>14</v>
      </c>
      <c r="R1527" s="2">
        <f>IF(OR(C1527="РЦК макси",C1527="РЦЧ SKU"),"SKU-потік",IFERROR(VLOOKUP(D1527,'02_РЦ'!$A$3:$I$7,5,FALSE),0))</f>
        <v>700</v>
      </c>
      <c r="S1527" s="2" t="str">
        <f>IF(OR(C1527="РЦК макси",C1527="РЦЧ SKU"),"Не рахується в ліміт",IFERROR(VLOOKUP(D1527,'02_РЦ'!$A$3:$I$7,9,FALSE),"Немає РЦ"))</f>
        <v>В межах</v>
      </c>
    </row>
    <row r="1528" spans="1:19">
      <c r="A1528" s="2" t="str">
        <f>'06A_Варіанти'!A1519</f>
        <v>BASE_2088</v>
      </c>
      <c r="B1528" s="2" t="str">
        <f>'06A_Варіанти'!B1519</f>
        <v>TT_2088</v>
      </c>
      <c r="C1528" s="2" t="str">
        <f>'06A_Варіанти'!D1519</f>
        <v>Основний</v>
      </c>
      <c r="D1528" s="2" t="str">
        <f>'06A_Варіанти'!C1519</f>
        <v>РЦЛ</v>
      </c>
      <c r="E1528" s="2" t="str">
        <f>'06A_Варіанти'!S1519</f>
        <v>DIRECT</v>
      </c>
      <c r="F1528" s="2" t="str">
        <f>IF(O1528='06A_Варіанти'!E1519,'06A_Варіанти'!E$1,IF(O1528='06A_Варіанти'!F1519,'06A_Варіанти'!F$1,IF(O1528='06A_Варіанти'!G1519,'06A_Варіанти'!G$1,IF(O1528='06A_Варіанти'!H1519,'06A_Варіанти'!H$1,IF(O1528='06A_Варіанти'!I1519,'06A_Варіанти'!I$1,IF(O1528='06A_Варіанти'!J1519,'06A_Варіанти'!J$1,IF(O1528='06A_Варіанти'!K1519,'06A_Варіанти'!K$1,IF(O1528='06A_Варіанти'!L1519,'06A_Варіанти'!L$1,IF(O1528='06A_Варіанти'!M1519,'06A_Варіанти'!M$1,IF(O1528='06A_Варіанти'!N1519,'06A_Варіанти'!N$1,IF(O1528='06A_Варіанти'!O1519,'06A_Варіанти'!O$1,IF(O1528='06A_Варіанти'!P1519,'06A_Варіанти'!P$1,IF(O1528='06A_Варіанти'!Q1519,'06A_Варіанти'!Q$1,IF(O1528='06A_Варіанти'!R1519,'06A_Варіанти'!R$1,"НЕМАЄ МАРШРУТУ"))))))))))))))</f>
        <v>DIRECT</v>
      </c>
      <c r="G1528" s="2" t="str">
        <f t="shared" si="161"/>
        <v>БЕЗ ЗМІН</v>
      </c>
      <c r="H1528" s="2">
        <f>IF(G1528="НЕМАЄ МАРШРУТУ",0,O1528-'06A_Варіанти'!T1519)</f>
        <v>0</v>
      </c>
      <c r="I1528" s="2">
        <f>IFERROR(INDEX('04_Потоки'!$E:$E,MATCH(A1528,'04_Потоки'!$A:$A,0)),0)</f>
        <v>1.990879478827362</v>
      </c>
      <c r="J1528" s="2">
        <f t="shared" si="162"/>
        <v>1</v>
      </c>
      <c r="K1528" s="2">
        <f>IF(C1528="РЦК макси",0,2*'06A_Варіанти'!T1519*J1528)</f>
        <v>1130</v>
      </c>
      <c r="L1528" s="2">
        <f t="shared" si="163"/>
        <v>1130</v>
      </c>
      <c r="M1528" s="2">
        <f t="shared" si="164"/>
        <v>0</v>
      </c>
      <c r="N1528" s="9">
        <f t="shared" si="165"/>
        <v>0</v>
      </c>
      <c r="O1528" s="2">
        <f>MIN(IF('07A_Конструктор'!$D$5="Так",'06A_Варіанти'!E1519,1E+99),IF('07A_Конструктор'!$D$6="Так",'06A_Варіанти'!F1519,1E+99),IF('07A_Конструктор'!$D$7="Так",'06A_Варіанти'!G1519,1E+99),IF('07A_Конструктор'!$D$8="Так",'06A_Варіанти'!H1519,1E+99),IF('07A_Конструктор'!$D$9="Так",'06A_Варіанти'!I1519,1E+99),IF('07A_Конструктор'!$D$10="Так",'06A_Варіанти'!J1519,1E+99),IF('07A_Конструктор'!$D$11="Так",'06A_Варіанти'!K1519,1E+99),IF('07A_Конструктор'!$D$12="Так",'06A_Варіанти'!L1519,1E+99),IF('07A_Конструктор'!$D$13="Так",'06A_Варіанти'!M1519,1E+99),IF('07A_Конструктор'!$D$14="Так",'06A_Варіанти'!N1519,1E+99),IF('07A_Конструктор'!$D$15="Так",'06A_Варіанти'!O1519,1E+99),IF('07A_Конструктор'!$D$16="Так",'06A_Варіанти'!P1519,1E+99),IF('07A_Конструктор'!$D$17="Так",'06A_Варіанти'!Q1519,1E+99),IF('06A_Варіанти'!R1519="",1E+99,'06A_Варіанти'!R1519))</f>
        <v>565</v>
      </c>
      <c r="P1528" s="2" t="str">
        <f t="shared" si="166"/>
        <v>5 т</v>
      </c>
      <c r="Q1528" s="2">
        <f t="shared" si="167"/>
        <v>14</v>
      </c>
      <c r="R1528" s="2">
        <f>IF(OR(C1528="РЦК макси",C1528="РЦЧ SKU"),"SKU-потік",IFERROR(VLOOKUP(D1528,'02_РЦ'!$A$3:$I$7,5,FALSE),0))</f>
        <v>700</v>
      </c>
      <c r="S1528" s="2" t="str">
        <f>IF(OR(C1528="РЦК макси",C1528="РЦЧ SKU"),"Не рахується в ліміт",IFERROR(VLOOKUP(D1528,'02_РЦ'!$A$3:$I$7,9,FALSE),"Немає РЦ"))</f>
        <v>В межах</v>
      </c>
    </row>
    <row r="1529" spans="1:19">
      <c r="A1529" s="2" t="str">
        <f>'06A_Варіанти'!A1520</f>
        <v>BASE_2089</v>
      </c>
      <c r="B1529" s="2" t="str">
        <f>'06A_Варіанти'!B1520</f>
        <v>TT_2089</v>
      </c>
      <c r="C1529" s="2" t="str">
        <f>'06A_Варіанти'!D1520</f>
        <v>Основний</v>
      </c>
      <c r="D1529" s="2" t="str">
        <f>'06A_Варіанти'!C1520</f>
        <v>РЦЛ</v>
      </c>
      <c r="E1529" s="2" t="str">
        <f>'06A_Варіанти'!S1520</f>
        <v>DIRECT</v>
      </c>
      <c r="F1529" s="2" t="str">
        <f>IF(O1529='06A_Варіанти'!E1520,'06A_Варіанти'!E$1,IF(O1529='06A_Варіанти'!F1520,'06A_Варіанти'!F$1,IF(O1529='06A_Варіанти'!G1520,'06A_Варіанти'!G$1,IF(O1529='06A_Варіанти'!H1520,'06A_Варіанти'!H$1,IF(O1529='06A_Варіанти'!I1520,'06A_Варіанти'!I$1,IF(O1529='06A_Варіанти'!J1520,'06A_Варіанти'!J$1,IF(O1529='06A_Варіанти'!K1520,'06A_Варіанти'!K$1,IF(O1529='06A_Варіанти'!L1520,'06A_Варіанти'!L$1,IF(O1529='06A_Варіанти'!M1520,'06A_Варіанти'!M$1,IF(O1529='06A_Варіанти'!N1520,'06A_Варіанти'!N$1,IF(O1529='06A_Варіанти'!O1520,'06A_Варіанти'!O$1,IF(O1529='06A_Варіанти'!P1520,'06A_Варіанти'!P$1,IF(O1529='06A_Варіанти'!Q1520,'06A_Варіанти'!Q$1,IF(O1529='06A_Варіанти'!R1520,'06A_Варіанти'!R$1,"НЕМАЄ МАРШРУТУ"))))))))))))))</f>
        <v>DIRECT</v>
      </c>
      <c r="G1529" s="2" t="str">
        <f t="shared" si="161"/>
        <v>БЕЗ ЗМІН</v>
      </c>
      <c r="H1529" s="2">
        <f>IF(G1529="НЕМАЄ МАРШРУТУ",0,O1529-'06A_Варіанти'!T1520)</f>
        <v>0</v>
      </c>
      <c r="I1529" s="2">
        <f>IFERROR(INDEX('04_Потоки'!$E:$E,MATCH(A1529,'04_Потоки'!$A:$A,0)),0)</f>
        <v>1.990879478827362</v>
      </c>
      <c r="J1529" s="2">
        <f t="shared" si="162"/>
        <v>1</v>
      </c>
      <c r="K1529" s="2">
        <f>IF(C1529="РЦК макси",0,2*'06A_Варіанти'!T1520*J1529)</f>
        <v>394.8</v>
      </c>
      <c r="L1529" s="2">
        <f t="shared" si="163"/>
        <v>394.8</v>
      </c>
      <c r="M1529" s="2">
        <f t="shared" si="164"/>
        <v>0</v>
      </c>
      <c r="N1529" s="9">
        <f t="shared" si="165"/>
        <v>0</v>
      </c>
      <c r="O1529" s="2">
        <f>MIN(IF('07A_Конструктор'!$D$5="Так",'06A_Варіанти'!E1520,1E+99),IF('07A_Конструктор'!$D$6="Так",'06A_Варіанти'!F1520,1E+99),IF('07A_Конструктор'!$D$7="Так",'06A_Варіанти'!G1520,1E+99),IF('07A_Конструктор'!$D$8="Так",'06A_Варіанти'!H1520,1E+99),IF('07A_Конструктор'!$D$9="Так",'06A_Варіанти'!I1520,1E+99),IF('07A_Конструктор'!$D$10="Так",'06A_Варіанти'!J1520,1E+99),IF('07A_Конструктор'!$D$11="Так",'06A_Варіанти'!K1520,1E+99),IF('07A_Конструктор'!$D$12="Так",'06A_Варіанти'!L1520,1E+99),IF('07A_Конструктор'!$D$13="Так",'06A_Варіанти'!M1520,1E+99),IF('07A_Конструктор'!$D$14="Так",'06A_Варіанти'!N1520,1E+99),IF('07A_Конструктор'!$D$15="Так",'06A_Варіанти'!O1520,1E+99),IF('07A_Конструктор'!$D$16="Так",'06A_Варіанти'!P1520,1E+99),IF('07A_Конструктор'!$D$17="Так",'06A_Варіанти'!Q1520,1E+99),IF('06A_Варіанти'!R1520="",1E+99,'06A_Варіанти'!R1520))</f>
        <v>197.4</v>
      </c>
      <c r="P1529" s="2" t="str">
        <f t="shared" si="166"/>
        <v>5 т</v>
      </c>
      <c r="Q1529" s="2">
        <f t="shared" si="167"/>
        <v>14</v>
      </c>
      <c r="R1529" s="2">
        <f>IF(OR(C1529="РЦК макси",C1529="РЦЧ SKU"),"SKU-потік",IFERROR(VLOOKUP(D1529,'02_РЦ'!$A$3:$I$7,5,FALSE),0))</f>
        <v>700</v>
      </c>
      <c r="S1529" s="2" t="str">
        <f>IF(OR(C1529="РЦК макси",C1529="РЦЧ SKU"),"Не рахується в ліміт",IFERROR(VLOOKUP(D1529,'02_РЦ'!$A$3:$I$7,9,FALSE),"Немає РЦ"))</f>
        <v>В межах</v>
      </c>
    </row>
    <row r="1530" spans="1:19">
      <c r="A1530" s="2" t="str">
        <f>'06A_Варіанти'!A1521</f>
        <v>BASE_2090</v>
      </c>
      <c r="B1530" s="2" t="str">
        <f>'06A_Варіанти'!B1521</f>
        <v>TT_2090</v>
      </c>
      <c r="C1530" s="2" t="str">
        <f>'06A_Варіанти'!D1521</f>
        <v>Основний</v>
      </c>
      <c r="D1530" s="2" t="str">
        <f>'06A_Варіанти'!C1521</f>
        <v>РЦЛ</v>
      </c>
      <c r="E1530" s="2" t="str">
        <f>'06A_Варіанти'!S1521</f>
        <v>DIRECT</v>
      </c>
      <c r="F1530" s="2" t="str">
        <f>IF(O1530='06A_Варіанти'!E1521,'06A_Варіанти'!E$1,IF(O1530='06A_Варіанти'!F1521,'06A_Варіанти'!F$1,IF(O1530='06A_Варіанти'!G1521,'06A_Варіанти'!G$1,IF(O1530='06A_Варіанти'!H1521,'06A_Варіанти'!H$1,IF(O1530='06A_Варіанти'!I1521,'06A_Варіанти'!I$1,IF(O1530='06A_Варіанти'!J1521,'06A_Варіанти'!J$1,IF(O1530='06A_Варіанти'!K1521,'06A_Варіанти'!K$1,IF(O1530='06A_Варіанти'!L1521,'06A_Варіанти'!L$1,IF(O1530='06A_Варіанти'!M1521,'06A_Варіанти'!M$1,IF(O1530='06A_Варіанти'!N1521,'06A_Варіанти'!N$1,IF(O1530='06A_Варіанти'!O1521,'06A_Варіанти'!O$1,IF(O1530='06A_Варіанти'!P1521,'06A_Варіанти'!P$1,IF(O1530='06A_Варіанти'!Q1521,'06A_Варіанти'!Q$1,IF(O1530='06A_Варіанти'!R1521,'06A_Варіанти'!R$1,"НЕМАЄ МАРШРУТУ"))))))))))))))</f>
        <v>DIRECT</v>
      </c>
      <c r="G1530" s="2" t="str">
        <f t="shared" si="161"/>
        <v>БЕЗ ЗМІН</v>
      </c>
      <c r="H1530" s="2">
        <f>IF(G1530="НЕМАЄ МАРШРУТУ",0,O1530-'06A_Варіанти'!T1521)</f>
        <v>0</v>
      </c>
      <c r="I1530" s="2">
        <f>IFERROR(INDEX('04_Потоки'!$E:$E,MATCH(A1530,'04_Потоки'!$A:$A,0)),0)</f>
        <v>1.990879478827362</v>
      </c>
      <c r="J1530" s="2">
        <f t="shared" si="162"/>
        <v>1</v>
      </c>
      <c r="K1530" s="2">
        <f>IF(C1530="РЦК макси",0,2*'06A_Варіанти'!T1521*J1530)</f>
        <v>1127.2</v>
      </c>
      <c r="L1530" s="2">
        <f t="shared" si="163"/>
        <v>1127.2</v>
      </c>
      <c r="M1530" s="2">
        <f t="shared" si="164"/>
        <v>0</v>
      </c>
      <c r="N1530" s="9">
        <f t="shared" si="165"/>
        <v>0</v>
      </c>
      <c r="O1530" s="2">
        <f>MIN(IF('07A_Конструктор'!$D$5="Так",'06A_Варіанти'!E1521,1E+99),IF('07A_Конструктор'!$D$6="Так",'06A_Варіанти'!F1521,1E+99),IF('07A_Конструктор'!$D$7="Так",'06A_Варіанти'!G1521,1E+99),IF('07A_Конструктор'!$D$8="Так",'06A_Варіанти'!H1521,1E+99),IF('07A_Конструктор'!$D$9="Так",'06A_Варіанти'!I1521,1E+99),IF('07A_Конструктор'!$D$10="Так",'06A_Варіанти'!J1521,1E+99),IF('07A_Конструктор'!$D$11="Так",'06A_Варіанти'!K1521,1E+99),IF('07A_Конструктор'!$D$12="Так",'06A_Варіанти'!L1521,1E+99),IF('07A_Конструктор'!$D$13="Так",'06A_Варіанти'!M1521,1E+99),IF('07A_Конструктор'!$D$14="Так",'06A_Варіанти'!N1521,1E+99),IF('07A_Конструктор'!$D$15="Так",'06A_Варіанти'!O1521,1E+99),IF('07A_Конструктор'!$D$16="Так",'06A_Варіанти'!P1521,1E+99),IF('07A_Конструктор'!$D$17="Так",'06A_Варіанти'!Q1521,1E+99),IF('06A_Варіанти'!R1521="",1E+99,'06A_Варіанти'!R1521))</f>
        <v>563.6</v>
      </c>
      <c r="P1530" s="2" t="str">
        <f t="shared" si="166"/>
        <v>5 т</v>
      </c>
      <c r="Q1530" s="2">
        <f t="shared" si="167"/>
        <v>14</v>
      </c>
      <c r="R1530" s="2">
        <f>IF(OR(C1530="РЦК макси",C1530="РЦЧ SKU"),"SKU-потік",IFERROR(VLOOKUP(D1530,'02_РЦ'!$A$3:$I$7,5,FALSE),0))</f>
        <v>700</v>
      </c>
      <c r="S1530" s="2" t="str">
        <f>IF(OR(C1530="РЦК макси",C1530="РЦЧ SKU"),"Не рахується в ліміт",IFERROR(VLOOKUP(D1530,'02_РЦ'!$A$3:$I$7,9,FALSE),"Немає РЦ"))</f>
        <v>В межах</v>
      </c>
    </row>
    <row r="1531" spans="1:19">
      <c r="A1531" s="2" t="str">
        <f>'06A_Варіанти'!A1522</f>
        <v>BASE_2091</v>
      </c>
      <c r="B1531" s="2" t="str">
        <f>'06A_Варіанти'!B1522</f>
        <v>TT_2091</v>
      </c>
      <c r="C1531" s="2" t="str">
        <f>'06A_Варіанти'!D1522</f>
        <v>Основний</v>
      </c>
      <c r="D1531" s="2" t="str">
        <f>'06A_Варіанти'!C1522</f>
        <v>РЦЛ</v>
      </c>
      <c r="E1531" s="2" t="str">
        <f>'06A_Варіанти'!S1522</f>
        <v>DIRECT</v>
      </c>
      <c r="F1531" s="2" t="str">
        <f>IF(O1531='06A_Варіанти'!E1522,'06A_Варіанти'!E$1,IF(O1531='06A_Варіанти'!F1522,'06A_Варіанти'!F$1,IF(O1531='06A_Варіанти'!G1522,'06A_Варіанти'!G$1,IF(O1531='06A_Варіанти'!H1522,'06A_Варіанти'!H$1,IF(O1531='06A_Варіанти'!I1522,'06A_Варіанти'!I$1,IF(O1531='06A_Варіанти'!J1522,'06A_Варіанти'!J$1,IF(O1531='06A_Варіанти'!K1522,'06A_Варіанти'!K$1,IF(O1531='06A_Варіанти'!L1522,'06A_Варіанти'!L$1,IF(O1531='06A_Варіанти'!M1522,'06A_Варіанти'!M$1,IF(O1531='06A_Варіанти'!N1522,'06A_Варіанти'!N$1,IF(O1531='06A_Варіанти'!O1522,'06A_Варіанти'!O$1,IF(O1531='06A_Варіанти'!P1522,'06A_Варіанти'!P$1,IF(O1531='06A_Варіанти'!Q1522,'06A_Варіанти'!Q$1,IF(O1531='06A_Варіанти'!R1522,'06A_Варіанти'!R$1,"НЕМАЄ МАРШРУТУ"))))))))))))))</f>
        <v>DIRECT</v>
      </c>
      <c r="G1531" s="2" t="str">
        <f t="shared" si="161"/>
        <v>БЕЗ ЗМІН</v>
      </c>
      <c r="H1531" s="2">
        <f>IF(G1531="НЕМАЄ МАРШРУТУ",0,O1531-'06A_Варіанти'!T1522)</f>
        <v>0</v>
      </c>
      <c r="I1531" s="2">
        <f>IFERROR(INDEX('04_Потоки'!$E:$E,MATCH(A1531,'04_Потоки'!$A:$A,0)),0)</f>
        <v>1.990879478827362</v>
      </c>
      <c r="J1531" s="2">
        <f t="shared" si="162"/>
        <v>1</v>
      </c>
      <c r="K1531" s="2">
        <f>IF(C1531="РЦК макси",0,2*'06A_Варіанти'!T1522*J1531)</f>
        <v>561.79999999999995</v>
      </c>
      <c r="L1531" s="2">
        <f t="shared" si="163"/>
        <v>561.79999999999995</v>
      </c>
      <c r="M1531" s="2">
        <f t="shared" si="164"/>
        <v>0</v>
      </c>
      <c r="N1531" s="9">
        <f t="shared" si="165"/>
        <v>0</v>
      </c>
      <c r="O1531" s="2">
        <f>MIN(IF('07A_Конструктор'!$D$5="Так",'06A_Варіанти'!E1522,1E+99),IF('07A_Конструктор'!$D$6="Так",'06A_Варіанти'!F1522,1E+99),IF('07A_Конструктор'!$D$7="Так",'06A_Варіанти'!G1522,1E+99),IF('07A_Конструктор'!$D$8="Так",'06A_Варіанти'!H1522,1E+99),IF('07A_Конструктор'!$D$9="Так",'06A_Варіанти'!I1522,1E+99),IF('07A_Конструктор'!$D$10="Так",'06A_Варіанти'!J1522,1E+99),IF('07A_Конструктор'!$D$11="Так",'06A_Варіанти'!K1522,1E+99),IF('07A_Конструктор'!$D$12="Так",'06A_Варіанти'!L1522,1E+99),IF('07A_Конструктор'!$D$13="Так",'06A_Варіанти'!M1522,1E+99),IF('07A_Конструктор'!$D$14="Так",'06A_Варіанти'!N1522,1E+99),IF('07A_Конструктор'!$D$15="Так",'06A_Варіанти'!O1522,1E+99),IF('07A_Конструктор'!$D$16="Так",'06A_Варіанти'!P1522,1E+99),IF('07A_Конструктор'!$D$17="Так",'06A_Варіанти'!Q1522,1E+99),IF('06A_Варіанти'!R1522="",1E+99,'06A_Варіанти'!R1522))</f>
        <v>280.89999999999998</v>
      </c>
      <c r="P1531" s="2" t="str">
        <f t="shared" si="166"/>
        <v>5 т</v>
      </c>
      <c r="Q1531" s="2">
        <f t="shared" si="167"/>
        <v>14</v>
      </c>
      <c r="R1531" s="2">
        <f>IF(OR(C1531="РЦК макси",C1531="РЦЧ SKU"),"SKU-потік",IFERROR(VLOOKUP(D1531,'02_РЦ'!$A$3:$I$7,5,FALSE),0))</f>
        <v>700</v>
      </c>
      <c r="S1531" s="2" t="str">
        <f>IF(OR(C1531="РЦК макси",C1531="РЦЧ SKU"),"Не рахується в ліміт",IFERROR(VLOOKUP(D1531,'02_РЦ'!$A$3:$I$7,9,FALSE),"Немає РЦ"))</f>
        <v>В межах</v>
      </c>
    </row>
    <row r="1532" spans="1:19">
      <c r="A1532" s="2" t="str">
        <f>'06A_Варіанти'!A1523</f>
        <v>BASE_2093</v>
      </c>
      <c r="B1532" s="2" t="str">
        <f>'06A_Варіанти'!B1523</f>
        <v>TT_2093</v>
      </c>
      <c r="C1532" s="2" t="str">
        <f>'06A_Варіанти'!D1523</f>
        <v>Основний</v>
      </c>
      <c r="D1532" s="2" t="str">
        <f>'06A_Варіанти'!C1523</f>
        <v>РЦЛ</v>
      </c>
      <c r="E1532" s="2" t="str">
        <f>'06A_Варіанти'!S1523</f>
        <v>DIRECT</v>
      </c>
      <c r="F1532" s="2" t="str">
        <f>IF(O1532='06A_Варіанти'!E1523,'06A_Варіанти'!E$1,IF(O1532='06A_Варіанти'!F1523,'06A_Варіанти'!F$1,IF(O1532='06A_Варіанти'!G1523,'06A_Варіанти'!G$1,IF(O1532='06A_Варіанти'!H1523,'06A_Варіанти'!H$1,IF(O1532='06A_Варіанти'!I1523,'06A_Варіанти'!I$1,IF(O1532='06A_Варіанти'!J1523,'06A_Варіанти'!J$1,IF(O1532='06A_Варіанти'!K1523,'06A_Варіанти'!K$1,IF(O1532='06A_Варіанти'!L1523,'06A_Варіанти'!L$1,IF(O1532='06A_Варіанти'!M1523,'06A_Варіанти'!M$1,IF(O1532='06A_Варіанти'!N1523,'06A_Варіанти'!N$1,IF(O1532='06A_Варіанти'!O1523,'06A_Варіанти'!O$1,IF(O1532='06A_Варіанти'!P1523,'06A_Варіанти'!P$1,IF(O1532='06A_Варіанти'!Q1523,'06A_Варіанти'!Q$1,IF(O1532='06A_Варіанти'!R1523,'06A_Варіанти'!R$1,"НЕМАЄ МАРШРУТУ"))))))))))))))</f>
        <v>DIRECT</v>
      </c>
      <c r="G1532" s="2" t="str">
        <f t="shared" si="161"/>
        <v>БЕЗ ЗМІН</v>
      </c>
      <c r="H1532" s="2">
        <f>IF(G1532="НЕМАЄ МАРШРУТУ",0,O1532-'06A_Варіанти'!T1523)</f>
        <v>0</v>
      </c>
      <c r="I1532" s="2">
        <f>IFERROR(INDEX('04_Потоки'!$E:$E,MATCH(A1532,'04_Потоки'!$A:$A,0)),0)</f>
        <v>1.990879478827362</v>
      </c>
      <c r="J1532" s="2">
        <f t="shared" si="162"/>
        <v>1</v>
      </c>
      <c r="K1532" s="2">
        <f>IF(C1532="РЦК макси",0,2*'06A_Варіанти'!T1523*J1532)</f>
        <v>484.2</v>
      </c>
      <c r="L1532" s="2">
        <f t="shared" si="163"/>
        <v>484.2</v>
      </c>
      <c r="M1532" s="2">
        <f t="shared" si="164"/>
        <v>0</v>
      </c>
      <c r="N1532" s="9">
        <f t="shared" si="165"/>
        <v>0</v>
      </c>
      <c r="O1532" s="2">
        <f>MIN(IF('07A_Конструктор'!$D$5="Так",'06A_Варіанти'!E1523,1E+99),IF('07A_Конструктор'!$D$6="Так",'06A_Варіанти'!F1523,1E+99),IF('07A_Конструктор'!$D$7="Так",'06A_Варіанти'!G1523,1E+99),IF('07A_Конструктор'!$D$8="Так",'06A_Варіанти'!H1523,1E+99),IF('07A_Конструктор'!$D$9="Так",'06A_Варіанти'!I1523,1E+99),IF('07A_Конструктор'!$D$10="Так",'06A_Варіанти'!J1523,1E+99),IF('07A_Конструктор'!$D$11="Так",'06A_Варіанти'!K1523,1E+99),IF('07A_Конструктор'!$D$12="Так",'06A_Варіанти'!L1523,1E+99),IF('07A_Конструктор'!$D$13="Так",'06A_Варіанти'!M1523,1E+99),IF('07A_Конструктор'!$D$14="Так",'06A_Варіанти'!N1523,1E+99),IF('07A_Конструктор'!$D$15="Так",'06A_Варіанти'!O1523,1E+99),IF('07A_Конструктор'!$D$16="Так",'06A_Варіанти'!P1523,1E+99),IF('07A_Конструктор'!$D$17="Так",'06A_Варіанти'!Q1523,1E+99),IF('06A_Варіанти'!R1523="",1E+99,'06A_Варіанти'!R1523))</f>
        <v>242.1</v>
      </c>
      <c r="P1532" s="2" t="str">
        <f t="shared" si="166"/>
        <v>5 т</v>
      </c>
      <c r="Q1532" s="2">
        <f t="shared" si="167"/>
        <v>14</v>
      </c>
      <c r="R1532" s="2">
        <f>IF(OR(C1532="РЦК макси",C1532="РЦЧ SKU"),"SKU-потік",IFERROR(VLOOKUP(D1532,'02_РЦ'!$A$3:$I$7,5,FALSE),0))</f>
        <v>700</v>
      </c>
      <c r="S1532" s="2" t="str">
        <f>IF(OR(C1532="РЦК макси",C1532="РЦЧ SKU"),"Не рахується в ліміт",IFERROR(VLOOKUP(D1532,'02_РЦ'!$A$3:$I$7,9,FALSE),"Немає РЦ"))</f>
        <v>В межах</v>
      </c>
    </row>
    <row r="1533" spans="1:19">
      <c r="A1533" s="2" t="str">
        <f>'06A_Варіанти'!A1524</f>
        <v>BASE_2098</v>
      </c>
      <c r="B1533" s="2" t="str">
        <f>'06A_Варіанти'!B1524</f>
        <v>TT_2098</v>
      </c>
      <c r="C1533" s="2" t="str">
        <f>'06A_Варіанти'!D1524</f>
        <v>Основний</v>
      </c>
      <c r="D1533" s="2" t="str">
        <f>'06A_Варіанти'!C1524</f>
        <v>РЦЛ</v>
      </c>
      <c r="E1533" s="2" t="str">
        <f>'06A_Варіанти'!S1524</f>
        <v>DIRECT</v>
      </c>
      <c r="F1533" s="2" t="str">
        <f>IF(O1533='06A_Варіанти'!E1524,'06A_Варіанти'!E$1,IF(O1533='06A_Варіанти'!F1524,'06A_Варіанти'!F$1,IF(O1533='06A_Варіанти'!G1524,'06A_Варіанти'!G$1,IF(O1533='06A_Варіанти'!H1524,'06A_Варіанти'!H$1,IF(O1533='06A_Варіанти'!I1524,'06A_Варіанти'!I$1,IF(O1533='06A_Варіанти'!J1524,'06A_Варіанти'!J$1,IF(O1533='06A_Варіанти'!K1524,'06A_Варіанти'!K$1,IF(O1533='06A_Варіанти'!L1524,'06A_Варіанти'!L$1,IF(O1533='06A_Варіанти'!M1524,'06A_Варіанти'!M$1,IF(O1533='06A_Варіанти'!N1524,'06A_Варіанти'!N$1,IF(O1533='06A_Варіанти'!O1524,'06A_Варіанти'!O$1,IF(O1533='06A_Варіанти'!P1524,'06A_Варіанти'!P$1,IF(O1533='06A_Варіанти'!Q1524,'06A_Варіанти'!Q$1,IF(O1533='06A_Варіанти'!R1524,'06A_Варіанти'!R$1,"НЕМАЄ МАРШРУТУ"))))))))))))))</f>
        <v>DIRECT</v>
      </c>
      <c r="G1533" s="2" t="str">
        <f t="shared" si="161"/>
        <v>БЕЗ ЗМІН</v>
      </c>
      <c r="H1533" s="2">
        <f>IF(G1533="НЕМАЄ МАРШРУТУ",0,O1533-'06A_Варіанти'!T1524)</f>
        <v>0</v>
      </c>
      <c r="I1533" s="2">
        <f>IFERROR(INDEX('04_Потоки'!$E:$E,MATCH(A1533,'04_Потоки'!$A:$A,0)),0)</f>
        <v>1.990879478827362</v>
      </c>
      <c r="J1533" s="2">
        <f t="shared" si="162"/>
        <v>1</v>
      </c>
      <c r="K1533" s="2">
        <f>IF(C1533="РЦК макси",0,2*'06A_Варіанти'!T1524*J1533)</f>
        <v>104</v>
      </c>
      <c r="L1533" s="2">
        <f t="shared" si="163"/>
        <v>104</v>
      </c>
      <c r="M1533" s="2">
        <f t="shared" si="164"/>
        <v>0</v>
      </c>
      <c r="N1533" s="9">
        <f t="shared" si="165"/>
        <v>0</v>
      </c>
      <c r="O1533" s="2">
        <f>MIN(IF('07A_Конструктор'!$D$5="Так",'06A_Варіанти'!E1524,1E+99),IF('07A_Конструктор'!$D$6="Так",'06A_Варіанти'!F1524,1E+99),IF('07A_Конструктор'!$D$7="Так",'06A_Варіанти'!G1524,1E+99),IF('07A_Конструктор'!$D$8="Так",'06A_Варіанти'!H1524,1E+99),IF('07A_Конструктор'!$D$9="Так",'06A_Варіанти'!I1524,1E+99),IF('07A_Конструктор'!$D$10="Так",'06A_Варіанти'!J1524,1E+99),IF('07A_Конструктор'!$D$11="Так",'06A_Варіанти'!K1524,1E+99),IF('07A_Конструктор'!$D$12="Так",'06A_Варіанти'!L1524,1E+99),IF('07A_Конструктор'!$D$13="Так",'06A_Варіанти'!M1524,1E+99),IF('07A_Конструктор'!$D$14="Так",'06A_Варіанти'!N1524,1E+99),IF('07A_Конструктор'!$D$15="Так",'06A_Варіанти'!O1524,1E+99),IF('07A_Конструктор'!$D$16="Так",'06A_Варіанти'!P1524,1E+99),IF('07A_Конструктор'!$D$17="Так",'06A_Варіанти'!Q1524,1E+99),IF('06A_Варіанти'!R1524="",1E+99,'06A_Варіанти'!R1524))</f>
        <v>52</v>
      </c>
      <c r="P1533" s="2" t="str">
        <f t="shared" si="166"/>
        <v>5 т</v>
      </c>
      <c r="Q1533" s="2">
        <f t="shared" si="167"/>
        <v>14</v>
      </c>
      <c r="R1533" s="2">
        <f>IF(OR(C1533="РЦК макси",C1533="РЦЧ SKU"),"SKU-потік",IFERROR(VLOOKUP(D1533,'02_РЦ'!$A$3:$I$7,5,FALSE),0))</f>
        <v>700</v>
      </c>
      <c r="S1533" s="2" t="str">
        <f>IF(OR(C1533="РЦК макси",C1533="РЦЧ SKU"),"Не рахується в ліміт",IFERROR(VLOOKUP(D1533,'02_РЦ'!$A$3:$I$7,9,FALSE),"Немає РЦ"))</f>
        <v>В межах</v>
      </c>
    </row>
    <row r="1534" spans="1:19">
      <c r="A1534" s="2" t="str">
        <f>'06A_Варіанти'!A1525</f>
        <v>BASE_2100</v>
      </c>
      <c r="B1534" s="2" t="str">
        <f>'06A_Варіанти'!B1525</f>
        <v>TT_2100</v>
      </c>
      <c r="C1534" s="2" t="str">
        <f>'06A_Варіанти'!D1525</f>
        <v>Основний</v>
      </c>
      <c r="D1534" s="2" t="str">
        <f>'06A_Варіанти'!C1525</f>
        <v>РЦЛ</v>
      </c>
      <c r="E1534" s="2" t="str">
        <f>'06A_Варіанти'!S1525</f>
        <v>DIRECT</v>
      </c>
      <c r="F1534" s="2" t="str">
        <f>IF(O1534='06A_Варіанти'!E1525,'06A_Варіанти'!E$1,IF(O1534='06A_Варіанти'!F1525,'06A_Варіанти'!F$1,IF(O1534='06A_Варіанти'!G1525,'06A_Варіанти'!G$1,IF(O1534='06A_Варіанти'!H1525,'06A_Варіанти'!H$1,IF(O1534='06A_Варіанти'!I1525,'06A_Варіанти'!I$1,IF(O1534='06A_Варіанти'!J1525,'06A_Варіанти'!J$1,IF(O1534='06A_Варіанти'!K1525,'06A_Варіанти'!K$1,IF(O1534='06A_Варіанти'!L1525,'06A_Варіанти'!L$1,IF(O1534='06A_Варіанти'!M1525,'06A_Варіанти'!M$1,IF(O1534='06A_Варіанти'!N1525,'06A_Варіанти'!N$1,IF(O1534='06A_Варіанти'!O1525,'06A_Варіанти'!O$1,IF(O1534='06A_Варіанти'!P1525,'06A_Варіанти'!P$1,IF(O1534='06A_Варіанти'!Q1525,'06A_Варіанти'!Q$1,IF(O1534='06A_Варіанти'!R1525,'06A_Варіанти'!R$1,"НЕМАЄ МАРШРУТУ"))))))))))))))</f>
        <v>DIRECT</v>
      </c>
      <c r="G1534" s="2" t="str">
        <f t="shared" si="161"/>
        <v>БЕЗ ЗМІН</v>
      </c>
      <c r="H1534" s="2">
        <f>IF(G1534="НЕМАЄ МАРШРУТУ",0,O1534-'06A_Варіанти'!T1525)</f>
        <v>0</v>
      </c>
      <c r="I1534" s="2">
        <f>IFERROR(INDEX('04_Потоки'!$E:$E,MATCH(A1534,'04_Потоки'!$A:$A,0)),0)</f>
        <v>1.990879478827362</v>
      </c>
      <c r="J1534" s="2">
        <f t="shared" si="162"/>
        <v>1</v>
      </c>
      <c r="K1534" s="2">
        <f>IF(C1534="РЦК макси",0,2*'06A_Варіанти'!T1525*J1534)</f>
        <v>427.2</v>
      </c>
      <c r="L1534" s="2">
        <f t="shared" si="163"/>
        <v>427.2</v>
      </c>
      <c r="M1534" s="2">
        <f t="shared" si="164"/>
        <v>0</v>
      </c>
      <c r="N1534" s="9">
        <f t="shared" si="165"/>
        <v>0</v>
      </c>
      <c r="O1534" s="2">
        <f>MIN(IF('07A_Конструктор'!$D$5="Так",'06A_Варіанти'!E1525,1E+99),IF('07A_Конструктор'!$D$6="Так",'06A_Варіанти'!F1525,1E+99),IF('07A_Конструктор'!$D$7="Так",'06A_Варіанти'!G1525,1E+99),IF('07A_Конструктор'!$D$8="Так",'06A_Варіанти'!H1525,1E+99),IF('07A_Конструктор'!$D$9="Так",'06A_Варіанти'!I1525,1E+99),IF('07A_Конструктор'!$D$10="Так",'06A_Варіанти'!J1525,1E+99),IF('07A_Конструктор'!$D$11="Так",'06A_Варіанти'!K1525,1E+99),IF('07A_Конструктор'!$D$12="Так",'06A_Варіанти'!L1525,1E+99),IF('07A_Конструктор'!$D$13="Так",'06A_Варіанти'!M1525,1E+99),IF('07A_Конструктор'!$D$14="Так",'06A_Варіанти'!N1525,1E+99),IF('07A_Конструктор'!$D$15="Так",'06A_Варіанти'!O1525,1E+99),IF('07A_Конструктор'!$D$16="Так",'06A_Варіанти'!P1525,1E+99),IF('07A_Конструктор'!$D$17="Так",'06A_Варіанти'!Q1525,1E+99),IF('06A_Варіанти'!R1525="",1E+99,'06A_Варіанти'!R1525))</f>
        <v>213.6</v>
      </c>
      <c r="P1534" s="2" t="str">
        <f t="shared" si="166"/>
        <v>5 т</v>
      </c>
      <c r="Q1534" s="2">
        <f t="shared" si="167"/>
        <v>14</v>
      </c>
      <c r="R1534" s="2">
        <f>IF(OR(C1534="РЦК макси",C1534="РЦЧ SKU"),"SKU-потік",IFERROR(VLOOKUP(D1534,'02_РЦ'!$A$3:$I$7,5,FALSE),0))</f>
        <v>700</v>
      </c>
      <c r="S1534" s="2" t="str">
        <f>IF(OR(C1534="РЦК макси",C1534="РЦЧ SKU"),"Не рахується в ліміт",IFERROR(VLOOKUP(D1534,'02_РЦ'!$A$3:$I$7,9,FALSE),"Немає РЦ"))</f>
        <v>В межах</v>
      </c>
    </row>
    <row r="1535" spans="1:19">
      <c r="A1535" s="2" t="str">
        <f>'06A_Варіанти'!A1526</f>
        <v>BASE_2102</v>
      </c>
      <c r="B1535" s="2" t="str">
        <f>'06A_Варіанти'!B1526</f>
        <v>TT_2102</v>
      </c>
      <c r="C1535" s="2" t="str">
        <f>'06A_Варіанти'!D1526</f>
        <v>Основний</v>
      </c>
      <c r="D1535" s="2" t="str">
        <f>'06A_Варіанти'!C1526</f>
        <v>РЦЛ</v>
      </c>
      <c r="E1535" s="2" t="str">
        <f>'06A_Варіанти'!S1526</f>
        <v>DIRECT</v>
      </c>
      <c r="F1535" s="2" t="str">
        <f>IF(O1535='06A_Варіанти'!E1526,'06A_Варіанти'!E$1,IF(O1535='06A_Варіанти'!F1526,'06A_Варіанти'!F$1,IF(O1535='06A_Варіанти'!G1526,'06A_Варіанти'!G$1,IF(O1535='06A_Варіанти'!H1526,'06A_Варіанти'!H$1,IF(O1535='06A_Варіанти'!I1526,'06A_Варіанти'!I$1,IF(O1535='06A_Варіанти'!J1526,'06A_Варіанти'!J$1,IF(O1535='06A_Варіанти'!K1526,'06A_Варіанти'!K$1,IF(O1535='06A_Варіанти'!L1526,'06A_Варіанти'!L$1,IF(O1535='06A_Варіанти'!M1526,'06A_Варіанти'!M$1,IF(O1535='06A_Варіанти'!N1526,'06A_Варіанти'!N$1,IF(O1535='06A_Варіанти'!O1526,'06A_Варіанти'!O$1,IF(O1535='06A_Варіанти'!P1526,'06A_Варіанти'!P$1,IF(O1535='06A_Варіанти'!Q1526,'06A_Варіанти'!Q$1,IF(O1535='06A_Варіанти'!R1526,'06A_Варіанти'!R$1,"НЕМАЄ МАРШРУТУ"))))))))))))))</f>
        <v>DIRECT</v>
      </c>
      <c r="G1535" s="2" t="str">
        <f t="shared" si="161"/>
        <v>БЕЗ ЗМІН</v>
      </c>
      <c r="H1535" s="2">
        <f>IF(G1535="НЕМАЄ МАРШРУТУ",0,O1535-'06A_Варіанти'!T1526)</f>
        <v>0</v>
      </c>
      <c r="I1535" s="2">
        <f>IFERROR(INDEX('04_Потоки'!$E:$E,MATCH(A1535,'04_Потоки'!$A:$A,0)),0)</f>
        <v>1.990879478827362</v>
      </c>
      <c r="J1535" s="2">
        <f t="shared" si="162"/>
        <v>1</v>
      </c>
      <c r="K1535" s="2">
        <f>IF(C1535="РЦК макси",0,2*'06A_Варіанти'!T1526*J1535)</f>
        <v>278.8</v>
      </c>
      <c r="L1535" s="2">
        <f t="shared" si="163"/>
        <v>278.8</v>
      </c>
      <c r="M1535" s="2">
        <f t="shared" si="164"/>
        <v>0</v>
      </c>
      <c r="N1535" s="9">
        <f t="shared" si="165"/>
        <v>0</v>
      </c>
      <c r="O1535" s="2">
        <f>MIN(IF('07A_Конструктор'!$D$5="Так",'06A_Варіанти'!E1526,1E+99),IF('07A_Конструктор'!$D$6="Так",'06A_Варіанти'!F1526,1E+99),IF('07A_Конструктор'!$D$7="Так",'06A_Варіанти'!G1526,1E+99),IF('07A_Конструктор'!$D$8="Так",'06A_Варіанти'!H1526,1E+99),IF('07A_Конструктор'!$D$9="Так",'06A_Варіанти'!I1526,1E+99),IF('07A_Конструктор'!$D$10="Так",'06A_Варіанти'!J1526,1E+99),IF('07A_Конструктор'!$D$11="Так",'06A_Варіанти'!K1526,1E+99),IF('07A_Конструктор'!$D$12="Так",'06A_Варіанти'!L1526,1E+99),IF('07A_Конструктор'!$D$13="Так",'06A_Варіанти'!M1526,1E+99),IF('07A_Конструктор'!$D$14="Так",'06A_Варіанти'!N1526,1E+99),IF('07A_Конструктор'!$D$15="Так",'06A_Варіанти'!O1526,1E+99),IF('07A_Конструктор'!$D$16="Так",'06A_Варіанти'!P1526,1E+99),IF('07A_Конструктор'!$D$17="Так",'06A_Варіанти'!Q1526,1E+99),IF('06A_Варіанти'!R1526="",1E+99,'06A_Варіанти'!R1526))</f>
        <v>139.4</v>
      </c>
      <c r="P1535" s="2" t="str">
        <f t="shared" si="166"/>
        <v>5 т</v>
      </c>
      <c r="Q1535" s="2">
        <f t="shared" si="167"/>
        <v>14</v>
      </c>
      <c r="R1535" s="2">
        <f>IF(OR(C1535="РЦК макси",C1535="РЦЧ SKU"),"SKU-потік",IFERROR(VLOOKUP(D1535,'02_РЦ'!$A$3:$I$7,5,FALSE),0))</f>
        <v>700</v>
      </c>
      <c r="S1535" s="2" t="str">
        <f>IF(OR(C1535="РЦК макси",C1535="РЦЧ SKU"),"Не рахується в ліміт",IFERROR(VLOOKUP(D1535,'02_РЦ'!$A$3:$I$7,9,FALSE),"Немає РЦ"))</f>
        <v>В межах</v>
      </c>
    </row>
    <row r="1536" spans="1:19">
      <c r="A1536" s="2" t="str">
        <f>'06A_Варіанти'!A1527</f>
        <v>BASE_2109</v>
      </c>
      <c r="B1536" s="2" t="str">
        <f>'06A_Варіанти'!B1527</f>
        <v>TT_2109</v>
      </c>
      <c r="C1536" s="2" t="str">
        <f>'06A_Варіанти'!D1527</f>
        <v>Основний</v>
      </c>
      <c r="D1536" s="2" t="str">
        <f>'06A_Варіанти'!C1527</f>
        <v>РЦЛ</v>
      </c>
      <c r="E1536" s="2" t="str">
        <f>'06A_Варіанти'!S1527</f>
        <v>DIRECT</v>
      </c>
      <c r="F1536" s="2" t="str">
        <f>IF(O1536='06A_Варіанти'!E1527,'06A_Варіанти'!E$1,IF(O1536='06A_Варіанти'!F1527,'06A_Варіанти'!F$1,IF(O1536='06A_Варіанти'!G1527,'06A_Варіанти'!G$1,IF(O1536='06A_Варіанти'!H1527,'06A_Варіанти'!H$1,IF(O1536='06A_Варіанти'!I1527,'06A_Варіанти'!I$1,IF(O1536='06A_Варіанти'!J1527,'06A_Варіанти'!J$1,IF(O1536='06A_Варіанти'!K1527,'06A_Варіанти'!K$1,IF(O1536='06A_Варіанти'!L1527,'06A_Варіанти'!L$1,IF(O1536='06A_Варіанти'!M1527,'06A_Варіанти'!M$1,IF(O1536='06A_Варіанти'!N1527,'06A_Варіанти'!N$1,IF(O1536='06A_Варіанти'!O1527,'06A_Варіанти'!O$1,IF(O1536='06A_Варіанти'!P1527,'06A_Варіанти'!P$1,IF(O1536='06A_Варіанти'!Q1527,'06A_Варіанти'!Q$1,IF(O1536='06A_Варіанти'!R1527,'06A_Варіанти'!R$1,"НЕМАЄ МАРШРУТУ"))))))))))))))</f>
        <v>DIRECT</v>
      </c>
      <c r="G1536" s="2" t="str">
        <f t="shared" si="161"/>
        <v>БЕЗ ЗМІН</v>
      </c>
      <c r="H1536" s="2">
        <f>IF(G1536="НЕМАЄ МАРШРУТУ",0,O1536-'06A_Варіанти'!T1527)</f>
        <v>0</v>
      </c>
      <c r="I1536" s="2">
        <f>IFERROR(INDEX('04_Потоки'!$E:$E,MATCH(A1536,'04_Потоки'!$A:$A,0)),0)</f>
        <v>1.990879478827362</v>
      </c>
      <c r="J1536" s="2">
        <f t="shared" si="162"/>
        <v>1</v>
      </c>
      <c r="K1536" s="2">
        <f>IF(C1536="РЦК макси",0,2*'06A_Варіанти'!T1527*J1536)</f>
        <v>280</v>
      </c>
      <c r="L1536" s="2">
        <f t="shared" si="163"/>
        <v>280</v>
      </c>
      <c r="M1536" s="2">
        <f t="shared" si="164"/>
        <v>0</v>
      </c>
      <c r="N1536" s="9">
        <f t="shared" si="165"/>
        <v>0</v>
      </c>
      <c r="O1536" s="2">
        <f>MIN(IF('07A_Конструктор'!$D$5="Так",'06A_Варіанти'!E1527,1E+99),IF('07A_Конструктор'!$D$6="Так",'06A_Варіанти'!F1527,1E+99),IF('07A_Конструктор'!$D$7="Так",'06A_Варіанти'!G1527,1E+99),IF('07A_Конструктор'!$D$8="Так",'06A_Варіанти'!H1527,1E+99),IF('07A_Конструктор'!$D$9="Так",'06A_Варіанти'!I1527,1E+99),IF('07A_Конструктор'!$D$10="Так",'06A_Варіанти'!J1527,1E+99),IF('07A_Конструктор'!$D$11="Так",'06A_Варіанти'!K1527,1E+99),IF('07A_Конструктор'!$D$12="Так",'06A_Варіанти'!L1527,1E+99),IF('07A_Конструктор'!$D$13="Так",'06A_Варіанти'!M1527,1E+99),IF('07A_Конструктор'!$D$14="Так",'06A_Варіанти'!N1527,1E+99),IF('07A_Конструктор'!$D$15="Так",'06A_Варіанти'!O1527,1E+99),IF('07A_Конструктор'!$D$16="Так",'06A_Варіанти'!P1527,1E+99),IF('07A_Конструктор'!$D$17="Так",'06A_Варіанти'!Q1527,1E+99),IF('06A_Варіанти'!R1527="",1E+99,'06A_Варіанти'!R1527))</f>
        <v>140</v>
      </c>
      <c r="P1536" s="2" t="str">
        <f t="shared" si="166"/>
        <v>5 т</v>
      </c>
      <c r="Q1536" s="2">
        <f t="shared" si="167"/>
        <v>14</v>
      </c>
      <c r="R1536" s="2">
        <f>IF(OR(C1536="РЦК макси",C1536="РЦЧ SKU"),"SKU-потік",IFERROR(VLOOKUP(D1536,'02_РЦ'!$A$3:$I$7,5,FALSE),0))</f>
        <v>700</v>
      </c>
      <c r="S1536" s="2" t="str">
        <f>IF(OR(C1536="РЦК макси",C1536="РЦЧ SKU"),"Не рахується в ліміт",IFERROR(VLOOKUP(D1536,'02_РЦ'!$A$3:$I$7,9,FALSE),"Немає РЦ"))</f>
        <v>В межах</v>
      </c>
    </row>
    <row r="1537" spans="1:19">
      <c r="A1537" s="2" t="str">
        <f>'06A_Варіанти'!A1528</f>
        <v>BASE_2110</v>
      </c>
      <c r="B1537" s="2" t="str">
        <f>'06A_Варіанти'!B1528</f>
        <v>TT_2110</v>
      </c>
      <c r="C1537" s="2" t="str">
        <f>'06A_Варіанти'!D1528</f>
        <v>Основний</v>
      </c>
      <c r="D1537" s="2" t="str">
        <f>'06A_Варіанти'!C1528</f>
        <v>РЦЛ</v>
      </c>
      <c r="E1537" s="2" t="str">
        <f>'06A_Варіанти'!S1528</f>
        <v>DIRECT</v>
      </c>
      <c r="F1537" s="2" t="str">
        <f>IF(O1537='06A_Варіанти'!E1528,'06A_Варіанти'!E$1,IF(O1537='06A_Варіанти'!F1528,'06A_Варіанти'!F$1,IF(O1537='06A_Варіанти'!G1528,'06A_Варіанти'!G$1,IF(O1537='06A_Варіанти'!H1528,'06A_Варіанти'!H$1,IF(O1537='06A_Варіанти'!I1528,'06A_Варіанти'!I$1,IF(O1537='06A_Варіанти'!J1528,'06A_Варіанти'!J$1,IF(O1537='06A_Варіанти'!K1528,'06A_Варіанти'!K$1,IF(O1537='06A_Варіанти'!L1528,'06A_Варіанти'!L$1,IF(O1537='06A_Варіанти'!M1528,'06A_Варіанти'!M$1,IF(O1537='06A_Варіанти'!N1528,'06A_Варіанти'!N$1,IF(O1537='06A_Варіанти'!O1528,'06A_Варіанти'!O$1,IF(O1537='06A_Варіанти'!P1528,'06A_Варіанти'!P$1,IF(O1537='06A_Варіанти'!Q1528,'06A_Варіанти'!Q$1,IF(O1537='06A_Варіанти'!R1528,'06A_Варіанти'!R$1,"НЕМАЄ МАРШРУТУ"))))))))))))))</f>
        <v>DIRECT</v>
      </c>
      <c r="G1537" s="2" t="str">
        <f t="shared" si="161"/>
        <v>БЕЗ ЗМІН</v>
      </c>
      <c r="H1537" s="2">
        <f>IF(G1537="НЕМАЄ МАРШРУТУ",0,O1537-'06A_Варіанти'!T1528)</f>
        <v>0</v>
      </c>
      <c r="I1537" s="2">
        <f>IFERROR(INDEX('04_Потоки'!$E:$E,MATCH(A1537,'04_Потоки'!$A:$A,0)),0)</f>
        <v>1.990879478827362</v>
      </c>
      <c r="J1537" s="2">
        <f t="shared" si="162"/>
        <v>1</v>
      </c>
      <c r="K1537" s="2">
        <f>IF(C1537="РЦК макси",0,2*'06A_Варіанти'!T1528*J1537)</f>
        <v>1094</v>
      </c>
      <c r="L1537" s="2">
        <f t="shared" si="163"/>
        <v>1094</v>
      </c>
      <c r="M1537" s="2">
        <f t="shared" si="164"/>
        <v>0</v>
      </c>
      <c r="N1537" s="9">
        <f t="shared" si="165"/>
        <v>0</v>
      </c>
      <c r="O1537" s="2">
        <f>MIN(IF('07A_Конструктор'!$D$5="Так",'06A_Варіанти'!E1528,1E+99),IF('07A_Конструктор'!$D$6="Так",'06A_Варіанти'!F1528,1E+99),IF('07A_Конструктор'!$D$7="Так",'06A_Варіанти'!G1528,1E+99),IF('07A_Конструктор'!$D$8="Так",'06A_Варіанти'!H1528,1E+99),IF('07A_Конструктор'!$D$9="Так",'06A_Варіанти'!I1528,1E+99),IF('07A_Конструктор'!$D$10="Так",'06A_Варіанти'!J1528,1E+99),IF('07A_Конструктор'!$D$11="Так",'06A_Варіанти'!K1528,1E+99),IF('07A_Конструктор'!$D$12="Так",'06A_Варіанти'!L1528,1E+99),IF('07A_Конструктор'!$D$13="Так",'06A_Варіанти'!M1528,1E+99),IF('07A_Конструктор'!$D$14="Так",'06A_Варіанти'!N1528,1E+99),IF('07A_Конструктор'!$D$15="Так",'06A_Варіанти'!O1528,1E+99),IF('07A_Конструктор'!$D$16="Так",'06A_Варіанти'!P1528,1E+99),IF('07A_Конструктор'!$D$17="Так",'06A_Варіанти'!Q1528,1E+99),IF('06A_Варіанти'!R1528="",1E+99,'06A_Варіанти'!R1528))</f>
        <v>547</v>
      </c>
      <c r="P1537" s="2" t="str">
        <f t="shared" si="166"/>
        <v>5 т</v>
      </c>
      <c r="Q1537" s="2">
        <f t="shared" si="167"/>
        <v>14</v>
      </c>
      <c r="R1537" s="2">
        <f>IF(OR(C1537="РЦК макси",C1537="РЦЧ SKU"),"SKU-потік",IFERROR(VLOOKUP(D1537,'02_РЦ'!$A$3:$I$7,5,FALSE),0))</f>
        <v>700</v>
      </c>
      <c r="S1537" s="2" t="str">
        <f>IF(OR(C1537="РЦК макси",C1537="РЦЧ SKU"),"Не рахується в ліміт",IFERROR(VLOOKUP(D1537,'02_РЦ'!$A$3:$I$7,9,FALSE),"Немає РЦ"))</f>
        <v>В межах</v>
      </c>
    </row>
    <row r="1538" spans="1:19">
      <c r="A1538" s="2" t="str">
        <f>'06A_Варіанти'!A1529</f>
        <v>BASE_2112</v>
      </c>
      <c r="B1538" s="2" t="str">
        <f>'06A_Варіанти'!B1529</f>
        <v>TT_2112</v>
      </c>
      <c r="C1538" s="2" t="str">
        <f>'06A_Варіанти'!D1529</f>
        <v>Основний</v>
      </c>
      <c r="D1538" s="2" t="str">
        <f>'06A_Варіанти'!C1529</f>
        <v>РЦЛ</v>
      </c>
      <c r="E1538" s="2" t="str">
        <f>'06A_Варіанти'!S1529</f>
        <v>DIRECT</v>
      </c>
      <c r="F1538" s="2" t="str">
        <f>IF(O1538='06A_Варіанти'!E1529,'06A_Варіанти'!E$1,IF(O1538='06A_Варіанти'!F1529,'06A_Варіанти'!F$1,IF(O1538='06A_Варіанти'!G1529,'06A_Варіанти'!G$1,IF(O1538='06A_Варіанти'!H1529,'06A_Варіанти'!H$1,IF(O1538='06A_Варіанти'!I1529,'06A_Варіанти'!I$1,IF(O1538='06A_Варіанти'!J1529,'06A_Варіанти'!J$1,IF(O1538='06A_Варіанти'!K1529,'06A_Варіанти'!K$1,IF(O1538='06A_Варіанти'!L1529,'06A_Варіанти'!L$1,IF(O1538='06A_Варіанти'!M1529,'06A_Варіанти'!M$1,IF(O1538='06A_Варіанти'!N1529,'06A_Варіанти'!N$1,IF(O1538='06A_Варіанти'!O1529,'06A_Варіанти'!O$1,IF(O1538='06A_Варіанти'!P1529,'06A_Варіанти'!P$1,IF(O1538='06A_Варіанти'!Q1529,'06A_Варіанти'!Q$1,IF(O1538='06A_Варіанти'!R1529,'06A_Варіанти'!R$1,"НЕМАЄ МАРШРУТУ"))))))))))))))</f>
        <v>DIRECT</v>
      </c>
      <c r="G1538" s="2" t="str">
        <f t="shared" si="161"/>
        <v>БЕЗ ЗМІН</v>
      </c>
      <c r="H1538" s="2">
        <f>IF(G1538="НЕМАЄ МАРШРУТУ",0,O1538-'06A_Варіанти'!T1529)</f>
        <v>0</v>
      </c>
      <c r="I1538" s="2">
        <f>IFERROR(INDEX('04_Потоки'!$E:$E,MATCH(A1538,'04_Потоки'!$A:$A,0)),0)</f>
        <v>1.990879478827362</v>
      </c>
      <c r="J1538" s="2">
        <f t="shared" si="162"/>
        <v>1</v>
      </c>
      <c r="K1538" s="2">
        <f>IF(C1538="РЦК макси",0,2*'06A_Варіанти'!T1529*J1538)</f>
        <v>348.6</v>
      </c>
      <c r="L1538" s="2">
        <f t="shared" si="163"/>
        <v>348.6</v>
      </c>
      <c r="M1538" s="2">
        <f t="shared" si="164"/>
        <v>0</v>
      </c>
      <c r="N1538" s="9">
        <f t="shared" si="165"/>
        <v>0</v>
      </c>
      <c r="O1538" s="2">
        <f>MIN(IF('07A_Конструктор'!$D$5="Так",'06A_Варіанти'!E1529,1E+99),IF('07A_Конструктор'!$D$6="Так",'06A_Варіанти'!F1529,1E+99),IF('07A_Конструктор'!$D$7="Так",'06A_Варіанти'!G1529,1E+99),IF('07A_Конструктор'!$D$8="Так",'06A_Варіанти'!H1529,1E+99),IF('07A_Конструктор'!$D$9="Так",'06A_Варіанти'!I1529,1E+99),IF('07A_Конструктор'!$D$10="Так",'06A_Варіанти'!J1529,1E+99),IF('07A_Конструктор'!$D$11="Так",'06A_Варіанти'!K1529,1E+99),IF('07A_Конструктор'!$D$12="Так",'06A_Варіанти'!L1529,1E+99),IF('07A_Конструктор'!$D$13="Так",'06A_Варіанти'!M1529,1E+99),IF('07A_Конструктор'!$D$14="Так",'06A_Варіанти'!N1529,1E+99),IF('07A_Конструктор'!$D$15="Так",'06A_Варіанти'!O1529,1E+99),IF('07A_Конструктор'!$D$16="Так",'06A_Варіанти'!P1529,1E+99),IF('07A_Конструктор'!$D$17="Так",'06A_Варіанти'!Q1529,1E+99),IF('06A_Варіанти'!R1529="",1E+99,'06A_Варіанти'!R1529))</f>
        <v>174.3</v>
      </c>
      <c r="P1538" s="2" t="str">
        <f t="shared" si="166"/>
        <v>5 т</v>
      </c>
      <c r="Q1538" s="2">
        <f t="shared" si="167"/>
        <v>14</v>
      </c>
      <c r="R1538" s="2">
        <f>IF(OR(C1538="РЦК макси",C1538="РЦЧ SKU"),"SKU-потік",IFERROR(VLOOKUP(D1538,'02_РЦ'!$A$3:$I$7,5,FALSE),0))</f>
        <v>700</v>
      </c>
      <c r="S1538" s="2" t="str">
        <f>IF(OR(C1538="РЦК макси",C1538="РЦЧ SKU"),"Не рахується в ліміт",IFERROR(VLOOKUP(D1538,'02_РЦ'!$A$3:$I$7,9,FALSE),"Немає РЦ"))</f>
        <v>В межах</v>
      </c>
    </row>
    <row r="1539" spans="1:19">
      <c r="A1539" s="2" t="str">
        <f>'06A_Варіанти'!A1530</f>
        <v>BASE_847</v>
      </c>
      <c r="B1539" s="2" t="str">
        <f>'06A_Варіанти'!B1530</f>
        <v>TT_847</v>
      </c>
      <c r="C1539" s="2" t="str">
        <f>'06A_Варіанти'!D1530</f>
        <v>Основний</v>
      </c>
      <c r="D1539" s="2" t="str">
        <f>'06A_Варіанти'!C1530</f>
        <v>РЦЛ</v>
      </c>
      <c r="E1539" s="2" t="str">
        <f>'06A_Варіанти'!S1530</f>
        <v>DIRECT</v>
      </c>
      <c r="F1539" s="2" t="str">
        <f>IF(O1539='06A_Варіанти'!E1530,'06A_Варіанти'!E$1,IF(O1539='06A_Варіанти'!F1530,'06A_Варіанти'!F$1,IF(O1539='06A_Варіанти'!G1530,'06A_Варіанти'!G$1,IF(O1539='06A_Варіанти'!H1530,'06A_Варіанти'!H$1,IF(O1539='06A_Варіанти'!I1530,'06A_Варіанти'!I$1,IF(O1539='06A_Варіанти'!J1530,'06A_Варіанти'!J$1,IF(O1539='06A_Варіанти'!K1530,'06A_Варіанти'!K$1,IF(O1539='06A_Варіанти'!L1530,'06A_Варіанти'!L$1,IF(O1539='06A_Варіанти'!M1530,'06A_Варіанти'!M$1,IF(O1539='06A_Варіанти'!N1530,'06A_Варіанти'!N$1,IF(O1539='06A_Варіанти'!O1530,'06A_Варіанти'!O$1,IF(O1539='06A_Варіанти'!P1530,'06A_Варіанти'!P$1,IF(O1539='06A_Варіанти'!Q1530,'06A_Варіанти'!Q$1,IF(O1539='06A_Варіанти'!R1530,'06A_Варіанти'!R$1,"НЕМАЄ МАРШРУТУ"))))))))))))))</f>
        <v>DIRECT</v>
      </c>
      <c r="G1539" s="2" t="str">
        <f t="shared" si="161"/>
        <v>БЕЗ ЗМІН</v>
      </c>
      <c r="H1539" s="2">
        <f>IF(G1539="НЕМАЄ МАРШРУТУ",0,O1539-'06A_Варіанти'!T1530)</f>
        <v>0</v>
      </c>
      <c r="I1539" s="2">
        <f>IFERROR(INDEX('04_Потоки'!$E:$E,MATCH(A1539,'04_Потоки'!$A:$A,0)),0)</f>
        <v>1.990879478827362</v>
      </c>
      <c r="J1539" s="2">
        <f t="shared" si="162"/>
        <v>1</v>
      </c>
      <c r="K1539" s="2">
        <f>IF(C1539="РЦК макси",0,2*'06A_Варіанти'!T1530*J1539)</f>
        <v>429.2</v>
      </c>
      <c r="L1539" s="2">
        <f t="shared" si="163"/>
        <v>429.2</v>
      </c>
      <c r="M1539" s="2">
        <f t="shared" si="164"/>
        <v>0</v>
      </c>
      <c r="N1539" s="9">
        <f t="shared" si="165"/>
        <v>0</v>
      </c>
      <c r="O1539" s="2">
        <f>MIN(IF('07A_Конструктор'!$D$5="Так",'06A_Варіанти'!E1530,1E+99),IF('07A_Конструктор'!$D$6="Так",'06A_Варіанти'!F1530,1E+99),IF('07A_Конструктор'!$D$7="Так",'06A_Варіанти'!G1530,1E+99),IF('07A_Конструктор'!$D$8="Так",'06A_Варіанти'!H1530,1E+99),IF('07A_Конструктор'!$D$9="Так",'06A_Варіанти'!I1530,1E+99),IF('07A_Конструктор'!$D$10="Так",'06A_Варіанти'!J1530,1E+99),IF('07A_Конструктор'!$D$11="Так",'06A_Варіанти'!K1530,1E+99),IF('07A_Конструктор'!$D$12="Так",'06A_Варіанти'!L1530,1E+99),IF('07A_Конструктор'!$D$13="Так",'06A_Варіанти'!M1530,1E+99),IF('07A_Конструктор'!$D$14="Так",'06A_Варіанти'!N1530,1E+99),IF('07A_Конструктор'!$D$15="Так",'06A_Варіанти'!O1530,1E+99),IF('07A_Конструктор'!$D$16="Так",'06A_Варіанти'!P1530,1E+99),IF('07A_Конструктор'!$D$17="Так",'06A_Варіанти'!Q1530,1E+99),IF('06A_Варіанти'!R1530="",1E+99,'06A_Варіанти'!R1530))</f>
        <v>214.6</v>
      </c>
      <c r="P1539" s="2" t="str">
        <f t="shared" si="166"/>
        <v>5 т</v>
      </c>
      <c r="Q1539" s="2">
        <f t="shared" si="167"/>
        <v>14</v>
      </c>
      <c r="R1539" s="2">
        <f>IF(OR(C1539="РЦК макси",C1539="РЦЧ SKU"),"SKU-потік",IFERROR(VLOOKUP(D1539,'02_РЦ'!$A$3:$I$7,5,FALSE),0))</f>
        <v>700</v>
      </c>
      <c r="S1539" s="2" t="str">
        <f>IF(OR(C1539="РЦК макси",C1539="РЦЧ SKU"),"Не рахується в ліміт",IFERROR(VLOOKUP(D1539,'02_РЦ'!$A$3:$I$7,9,FALSE),"Немає РЦ"))</f>
        <v>В межах</v>
      </c>
    </row>
    <row r="1540" spans="1:19">
      <c r="A1540" s="2" t="str">
        <f>'06A_Варіанти'!A1531</f>
        <v>BASE_2116</v>
      </c>
      <c r="B1540" s="2" t="str">
        <f>'06A_Варіанти'!B1531</f>
        <v>TT_2116</v>
      </c>
      <c r="C1540" s="2" t="str">
        <f>'06A_Варіанти'!D1531</f>
        <v>Основний</v>
      </c>
      <c r="D1540" s="2" t="str">
        <f>'06A_Варіанти'!C1531</f>
        <v>РЦЛ</v>
      </c>
      <c r="E1540" s="2" t="str">
        <f>'06A_Варіанти'!S1531</f>
        <v>DIRECT</v>
      </c>
      <c r="F1540" s="2" t="str">
        <f>IF(O1540='06A_Варіанти'!E1531,'06A_Варіанти'!E$1,IF(O1540='06A_Варіанти'!F1531,'06A_Варіанти'!F$1,IF(O1540='06A_Варіанти'!G1531,'06A_Варіанти'!G$1,IF(O1540='06A_Варіанти'!H1531,'06A_Варіанти'!H$1,IF(O1540='06A_Варіанти'!I1531,'06A_Варіанти'!I$1,IF(O1540='06A_Варіанти'!J1531,'06A_Варіанти'!J$1,IF(O1540='06A_Варіанти'!K1531,'06A_Варіанти'!K$1,IF(O1540='06A_Варіанти'!L1531,'06A_Варіанти'!L$1,IF(O1540='06A_Варіанти'!M1531,'06A_Варіанти'!M$1,IF(O1540='06A_Варіанти'!N1531,'06A_Варіанти'!N$1,IF(O1540='06A_Варіанти'!O1531,'06A_Варіанти'!O$1,IF(O1540='06A_Варіанти'!P1531,'06A_Варіанти'!P$1,IF(O1540='06A_Варіанти'!Q1531,'06A_Варіанти'!Q$1,IF(O1540='06A_Варіанти'!R1531,'06A_Варіанти'!R$1,"НЕМАЄ МАРШРУТУ"))))))))))))))</f>
        <v>DIRECT</v>
      </c>
      <c r="G1540" s="2" t="str">
        <f t="shared" si="161"/>
        <v>БЕЗ ЗМІН</v>
      </c>
      <c r="H1540" s="2">
        <f>IF(G1540="НЕМАЄ МАРШРУТУ",0,O1540-'06A_Варіанти'!T1531)</f>
        <v>0</v>
      </c>
      <c r="I1540" s="2">
        <f>IFERROR(INDEX('04_Потоки'!$E:$E,MATCH(A1540,'04_Потоки'!$A:$A,0)),0)</f>
        <v>1.990879478827362</v>
      </c>
      <c r="J1540" s="2">
        <f t="shared" si="162"/>
        <v>1</v>
      </c>
      <c r="K1540" s="2">
        <f>IF(C1540="РЦК макси",0,2*'06A_Варіанти'!T1531*J1540)</f>
        <v>163.4</v>
      </c>
      <c r="L1540" s="2">
        <f t="shared" si="163"/>
        <v>163.4</v>
      </c>
      <c r="M1540" s="2">
        <f t="shared" si="164"/>
        <v>0</v>
      </c>
      <c r="N1540" s="9">
        <f t="shared" si="165"/>
        <v>0</v>
      </c>
      <c r="O1540" s="2">
        <f>MIN(IF('07A_Конструктор'!$D$5="Так",'06A_Варіанти'!E1531,1E+99),IF('07A_Конструктор'!$D$6="Так",'06A_Варіанти'!F1531,1E+99),IF('07A_Конструктор'!$D$7="Так",'06A_Варіанти'!G1531,1E+99),IF('07A_Конструктор'!$D$8="Так",'06A_Варіанти'!H1531,1E+99),IF('07A_Конструктор'!$D$9="Так",'06A_Варіанти'!I1531,1E+99),IF('07A_Конструктор'!$D$10="Так",'06A_Варіанти'!J1531,1E+99),IF('07A_Конструктор'!$D$11="Так",'06A_Варіанти'!K1531,1E+99),IF('07A_Конструктор'!$D$12="Так",'06A_Варіанти'!L1531,1E+99),IF('07A_Конструктор'!$D$13="Так",'06A_Варіанти'!M1531,1E+99),IF('07A_Конструктор'!$D$14="Так",'06A_Варіанти'!N1531,1E+99),IF('07A_Конструктор'!$D$15="Так",'06A_Варіанти'!O1531,1E+99),IF('07A_Конструктор'!$D$16="Так",'06A_Варіанти'!P1531,1E+99),IF('07A_Конструктор'!$D$17="Так",'06A_Варіанти'!Q1531,1E+99),IF('06A_Варіанти'!R1531="",1E+99,'06A_Варіанти'!R1531))</f>
        <v>81.7</v>
      </c>
      <c r="P1540" s="2" t="str">
        <f t="shared" si="166"/>
        <v>5 т</v>
      </c>
      <c r="Q1540" s="2">
        <f t="shared" si="167"/>
        <v>14</v>
      </c>
      <c r="R1540" s="2">
        <f>IF(OR(C1540="РЦК макси",C1540="РЦЧ SKU"),"SKU-потік",IFERROR(VLOOKUP(D1540,'02_РЦ'!$A$3:$I$7,5,FALSE),0))</f>
        <v>700</v>
      </c>
      <c r="S1540" s="2" t="str">
        <f>IF(OR(C1540="РЦК макси",C1540="РЦЧ SKU"),"Не рахується в ліміт",IFERROR(VLOOKUP(D1540,'02_РЦ'!$A$3:$I$7,9,FALSE),"Немає РЦ"))</f>
        <v>В межах</v>
      </c>
    </row>
    <row r="1541" spans="1:19">
      <c r="A1541" s="2" t="str">
        <f>'06A_Варіанти'!A1532</f>
        <v>BASE_2120</v>
      </c>
      <c r="B1541" s="2" t="str">
        <f>'06A_Варіанти'!B1532</f>
        <v>TT_2120</v>
      </c>
      <c r="C1541" s="2" t="str">
        <f>'06A_Варіанти'!D1532</f>
        <v>Основний</v>
      </c>
      <c r="D1541" s="2" t="str">
        <f>'06A_Варіанти'!C1532</f>
        <v>РЦЛ</v>
      </c>
      <c r="E1541" s="2" t="str">
        <f>'06A_Варіанти'!S1532</f>
        <v>DIRECT</v>
      </c>
      <c r="F1541" s="2" t="str">
        <f>IF(O1541='06A_Варіанти'!E1532,'06A_Варіанти'!E$1,IF(O1541='06A_Варіанти'!F1532,'06A_Варіанти'!F$1,IF(O1541='06A_Варіанти'!G1532,'06A_Варіанти'!G$1,IF(O1541='06A_Варіанти'!H1532,'06A_Варіанти'!H$1,IF(O1541='06A_Варіанти'!I1532,'06A_Варіанти'!I$1,IF(O1541='06A_Варіанти'!J1532,'06A_Варіанти'!J$1,IF(O1541='06A_Варіанти'!K1532,'06A_Варіанти'!K$1,IF(O1541='06A_Варіанти'!L1532,'06A_Варіанти'!L$1,IF(O1541='06A_Варіанти'!M1532,'06A_Варіанти'!M$1,IF(O1541='06A_Варіанти'!N1532,'06A_Варіанти'!N$1,IF(O1541='06A_Варіанти'!O1532,'06A_Варіанти'!O$1,IF(O1541='06A_Варіанти'!P1532,'06A_Варіанти'!P$1,IF(O1541='06A_Варіанти'!Q1532,'06A_Варіанти'!Q$1,IF(O1541='06A_Варіанти'!R1532,'06A_Варіанти'!R$1,"НЕМАЄ МАРШРУТУ"))))))))))))))</f>
        <v>DIRECT</v>
      </c>
      <c r="G1541" s="2" t="str">
        <f t="shared" si="161"/>
        <v>БЕЗ ЗМІН</v>
      </c>
      <c r="H1541" s="2">
        <f>IF(G1541="НЕМАЄ МАРШРУТУ",0,O1541-'06A_Варіанти'!T1532)</f>
        <v>0</v>
      </c>
      <c r="I1541" s="2">
        <f>IFERROR(INDEX('04_Потоки'!$E:$E,MATCH(A1541,'04_Потоки'!$A:$A,0)),0)</f>
        <v>1.990879478827362</v>
      </c>
      <c r="J1541" s="2">
        <f t="shared" si="162"/>
        <v>1</v>
      </c>
      <c r="K1541" s="2">
        <f>IF(C1541="РЦК макси",0,2*'06A_Варіанти'!T1532*J1541)</f>
        <v>1138</v>
      </c>
      <c r="L1541" s="2">
        <f t="shared" si="163"/>
        <v>1138</v>
      </c>
      <c r="M1541" s="2">
        <f t="shared" si="164"/>
        <v>0</v>
      </c>
      <c r="N1541" s="9">
        <f t="shared" si="165"/>
        <v>0</v>
      </c>
      <c r="O1541" s="2">
        <f>MIN(IF('07A_Конструктор'!$D$5="Так",'06A_Варіанти'!E1532,1E+99),IF('07A_Конструктор'!$D$6="Так",'06A_Варіанти'!F1532,1E+99),IF('07A_Конструктор'!$D$7="Так",'06A_Варіанти'!G1532,1E+99),IF('07A_Конструктор'!$D$8="Так",'06A_Варіанти'!H1532,1E+99),IF('07A_Конструктор'!$D$9="Так",'06A_Варіанти'!I1532,1E+99),IF('07A_Конструктор'!$D$10="Так",'06A_Варіанти'!J1532,1E+99),IF('07A_Конструктор'!$D$11="Так",'06A_Варіанти'!K1532,1E+99),IF('07A_Конструктор'!$D$12="Так",'06A_Варіанти'!L1532,1E+99),IF('07A_Конструктор'!$D$13="Так",'06A_Варіанти'!M1532,1E+99),IF('07A_Конструктор'!$D$14="Так",'06A_Варіанти'!N1532,1E+99),IF('07A_Конструктор'!$D$15="Так",'06A_Варіанти'!O1532,1E+99),IF('07A_Конструктор'!$D$16="Так",'06A_Варіанти'!P1532,1E+99),IF('07A_Конструктор'!$D$17="Так",'06A_Варіанти'!Q1532,1E+99),IF('06A_Варіанти'!R1532="",1E+99,'06A_Варіанти'!R1532))</f>
        <v>569</v>
      </c>
      <c r="P1541" s="2" t="str">
        <f t="shared" si="166"/>
        <v>5 т</v>
      </c>
      <c r="Q1541" s="2">
        <f t="shared" si="167"/>
        <v>14</v>
      </c>
      <c r="R1541" s="2">
        <f>IF(OR(C1541="РЦК макси",C1541="РЦЧ SKU"),"SKU-потік",IFERROR(VLOOKUP(D1541,'02_РЦ'!$A$3:$I$7,5,FALSE),0))</f>
        <v>700</v>
      </c>
      <c r="S1541" s="2" t="str">
        <f>IF(OR(C1541="РЦК макси",C1541="РЦЧ SKU"),"Не рахується в ліміт",IFERROR(VLOOKUP(D1541,'02_РЦ'!$A$3:$I$7,9,FALSE),"Немає РЦ"))</f>
        <v>В межах</v>
      </c>
    </row>
    <row r="1542" spans="1:19">
      <c r="A1542" s="2" t="str">
        <f>'06A_Варіанти'!A1533</f>
        <v>BASE_2123</v>
      </c>
      <c r="B1542" s="2" t="str">
        <f>'06A_Варіанти'!B1533</f>
        <v>TT_2123</v>
      </c>
      <c r="C1542" s="2" t="str">
        <f>'06A_Варіанти'!D1533</f>
        <v>Основний</v>
      </c>
      <c r="D1542" s="2" t="str">
        <f>'06A_Варіанти'!C1533</f>
        <v>РЦЛ</v>
      </c>
      <c r="E1542" s="2" t="str">
        <f>'06A_Варіанти'!S1533</f>
        <v>DIRECT</v>
      </c>
      <c r="F1542" s="2" t="str">
        <f>IF(O1542='06A_Варіанти'!E1533,'06A_Варіанти'!E$1,IF(O1542='06A_Варіанти'!F1533,'06A_Варіанти'!F$1,IF(O1542='06A_Варіанти'!G1533,'06A_Варіанти'!G$1,IF(O1542='06A_Варіанти'!H1533,'06A_Варіанти'!H$1,IF(O1542='06A_Варіанти'!I1533,'06A_Варіанти'!I$1,IF(O1542='06A_Варіанти'!J1533,'06A_Варіанти'!J$1,IF(O1542='06A_Варіанти'!K1533,'06A_Варіанти'!K$1,IF(O1542='06A_Варіанти'!L1533,'06A_Варіанти'!L$1,IF(O1542='06A_Варіанти'!M1533,'06A_Варіанти'!M$1,IF(O1542='06A_Варіанти'!N1533,'06A_Варіанти'!N$1,IF(O1542='06A_Варіанти'!O1533,'06A_Варіанти'!O$1,IF(O1542='06A_Варіанти'!P1533,'06A_Варіанти'!P$1,IF(O1542='06A_Варіанти'!Q1533,'06A_Варіанти'!Q$1,IF(O1542='06A_Варіанти'!R1533,'06A_Варіанти'!R$1,"НЕМАЄ МАРШРУТУ"))))))))))))))</f>
        <v>DIRECT</v>
      </c>
      <c r="G1542" s="2" t="str">
        <f t="shared" si="161"/>
        <v>БЕЗ ЗМІН</v>
      </c>
      <c r="H1542" s="2">
        <f>IF(G1542="НЕМАЄ МАРШРУТУ",0,O1542-'06A_Варіанти'!T1533)</f>
        <v>0</v>
      </c>
      <c r="I1542" s="2">
        <f>IFERROR(INDEX('04_Потоки'!$E:$E,MATCH(A1542,'04_Потоки'!$A:$A,0)),0)</f>
        <v>1.990879478827362</v>
      </c>
      <c r="J1542" s="2">
        <f t="shared" si="162"/>
        <v>1</v>
      </c>
      <c r="K1542" s="2">
        <f>IF(C1542="РЦК макси",0,2*'06A_Варіанти'!T1533*J1542)</f>
        <v>607.4</v>
      </c>
      <c r="L1542" s="2">
        <f t="shared" si="163"/>
        <v>607.4</v>
      </c>
      <c r="M1542" s="2">
        <f t="shared" si="164"/>
        <v>0</v>
      </c>
      <c r="N1542" s="9">
        <f t="shared" si="165"/>
        <v>0</v>
      </c>
      <c r="O1542" s="2">
        <f>MIN(IF('07A_Конструктор'!$D$5="Так",'06A_Варіанти'!E1533,1E+99),IF('07A_Конструктор'!$D$6="Так",'06A_Варіанти'!F1533,1E+99),IF('07A_Конструктор'!$D$7="Так",'06A_Варіанти'!G1533,1E+99),IF('07A_Конструктор'!$D$8="Так",'06A_Варіанти'!H1533,1E+99),IF('07A_Конструктор'!$D$9="Так",'06A_Варіанти'!I1533,1E+99),IF('07A_Конструктор'!$D$10="Так",'06A_Варіанти'!J1533,1E+99),IF('07A_Конструктор'!$D$11="Так",'06A_Варіанти'!K1533,1E+99),IF('07A_Конструктор'!$D$12="Так",'06A_Варіанти'!L1533,1E+99),IF('07A_Конструктор'!$D$13="Так",'06A_Варіанти'!M1533,1E+99),IF('07A_Конструктор'!$D$14="Так",'06A_Варіанти'!N1533,1E+99),IF('07A_Конструктор'!$D$15="Так",'06A_Варіанти'!O1533,1E+99),IF('07A_Конструктор'!$D$16="Так",'06A_Варіанти'!P1533,1E+99),IF('07A_Конструктор'!$D$17="Так",'06A_Варіанти'!Q1533,1E+99),IF('06A_Варіанти'!R1533="",1E+99,'06A_Варіанти'!R1533))</f>
        <v>303.7</v>
      </c>
      <c r="P1542" s="2" t="str">
        <f t="shared" si="166"/>
        <v>5 т</v>
      </c>
      <c r="Q1542" s="2">
        <f t="shared" si="167"/>
        <v>14</v>
      </c>
      <c r="R1542" s="2">
        <f>IF(OR(C1542="РЦК макси",C1542="РЦЧ SKU"),"SKU-потік",IFERROR(VLOOKUP(D1542,'02_РЦ'!$A$3:$I$7,5,FALSE),0))</f>
        <v>700</v>
      </c>
      <c r="S1542" s="2" t="str">
        <f>IF(OR(C1542="РЦК макси",C1542="РЦЧ SKU"),"Не рахується в ліміт",IFERROR(VLOOKUP(D1542,'02_РЦ'!$A$3:$I$7,9,FALSE),"Немає РЦ"))</f>
        <v>В межах</v>
      </c>
    </row>
    <row r="1543" spans="1:19">
      <c r="A1543" s="2" t="str">
        <f>'06A_Варіанти'!A1534</f>
        <v>BASE_63</v>
      </c>
      <c r="B1543" s="2" t="str">
        <f>'06A_Варіанти'!B1534</f>
        <v>TT_63</v>
      </c>
      <c r="C1543" s="2" t="str">
        <f>'06A_Варіанти'!D1534</f>
        <v>Основний</v>
      </c>
      <c r="D1543" s="2" t="str">
        <f>'06A_Варіанти'!C1534</f>
        <v>РЦЛ</v>
      </c>
      <c r="E1543" s="2" t="str">
        <f>'06A_Варіанти'!S1534</f>
        <v>DIRECT</v>
      </c>
      <c r="F1543" s="2" t="str">
        <f>IF(O1543='06A_Варіанти'!E1534,'06A_Варіанти'!E$1,IF(O1543='06A_Варіанти'!F1534,'06A_Варіанти'!F$1,IF(O1543='06A_Варіанти'!G1534,'06A_Варіанти'!G$1,IF(O1543='06A_Варіанти'!H1534,'06A_Варіанти'!H$1,IF(O1543='06A_Варіанти'!I1534,'06A_Варіанти'!I$1,IF(O1543='06A_Варіанти'!J1534,'06A_Варіанти'!J$1,IF(O1543='06A_Варіанти'!K1534,'06A_Варіанти'!K$1,IF(O1543='06A_Варіанти'!L1534,'06A_Варіанти'!L$1,IF(O1543='06A_Варіанти'!M1534,'06A_Варіанти'!M$1,IF(O1543='06A_Варіанти'!N1534,'06A_Варіанти'!N$1,IF(O1543='06A_Варіанти'!O1534,'06A_Варіанти'!O$1,IF(O1543='06A_Варіанти'!P1534,'06A_Варіанти'!P$1,IF(O1543='06A_Варіанти'!Q1534,'06A_Варіанти'!Q$1,IF(O1543='06A_Варіанти'!R1534,'06A_Варіанти'!R$1,"НЕМАЄ МАРШРУТУ"))))))))))))))</f>
        <v>DIRECT</v>
      </c>
      <c r="G1543" s="2" t="str">
        <f t="shared" si="161"/>
        <v>БЕЗ ЗМІН</v>
      </c>
      <c r="H1543" s="2">
        <f>IF(G1543="НЕМАЄ МАРШРУТУ",0,O1543-'06A_Варіанти'!T1534)</f>
        <v>0</v>
      </c>
      <c r="I1543" s="2">
        <f>IFERROR(INDEX('04_Потоки'!$E:$E,MATCH(A1543,'04_Потоки'!$A:$A,0)),0)</f>
        <v>1.990879478827362</v>
      </c>
      <c r="J1543" s="2">
        <f t="shared" si="162"/>
        <v>1</v>
      </c>
      <c r="K1543" s="2">
        <f>IF(C1543="РЦК макси",0,2*'06A_Варіанти'!T1534*J1543)</f>
        <v>1069.8</v>
      </c>
      <c r="L1543" s="2">
        <f t="shared" si="163"/>
        <v>1069.8</v>
      </c>
      <c r="M1543" s="2">
        <f t="shared" si="164"/>
        <v>0</v>
      </c>
      <c r="N1543" s="9">
        <f t="shared" si="165"/>
        <v>0</v>
      </c>
      <c r="O1543" s="2">
        <f>MIN(IF('07A_Конструктор'!$D$5="Так",'06A_Варіанти'!E1534,1E+99),IF('07A_Конструктор'!$D$6="Так",'06A_Варіанти'!F1534,1E+99),IF('07A_Конструктор'!$D$7="Так",'06A_Варіанти'!G1534,1E+99),IF('07A_Конструктор'!$D$8="Так",'06A_Варіанти'!H1534,1E+99),IF('07A_Конструктор'!$D$9="Так",'06A_Варіанти'!I1534,1E+99),IF('07A_Конструктор'!$D$10="Так",'06A_Варіанти'!J1534,1E+99),IF('07A_Конструктор'!$D$11="Так",'06A_Варіанти'!K1534,1E+99),IF('07A_Конструктор'!$D$12="Так",'06A_Варіанти'!L1534,1E+99),IF('07A_Конструктор'!$D$13="Так",'06A_Варіанти'!M1534,1E+99),IF('07A_Конструктор'!$D$14="Так",'06A_Варіанти'!N1534,1E+99),IF('07A_Конструктор'!$D$15="Так",'06A_Варіанти'!O1534,1E+99),IF('07A_Конструктор'!$D$16="Так",'06A_Варіанти'!P1534,1E+99),IF('07A_Конструктор'!$D$17="Так",'06A_Варіанти'!Q1534,1E+99),IF('06A_Варіанти'!R1534="",1E+99,'06A_Варіанти'!R1534))</f>
        <v>534.9</v>
      </c>
      <c r="P1543" s="2" t="str">
        <f t="shared" si="166"/>
        <v>5 т</v>
      </c>
      <c r="Q1543" s="2">
        <f t="shared" si="167"/>
        <v>14</v>
      </c>
      <c r="R1543" s="2">
        <f>IF(OR(C1543="РЦК макси",C1543="РЦЧ SKU"),"SKU-потік",IFERROR(VLOOKUP(D1543,'02_РЦ'!$A$3:$I$7,5,FALSE),0))</f>
        <v>700</v>
      </c>
      <c r="S1543" s="2" t="str">
        <f>IF(OR(C1543="РЦК макси",C1543="РЦЧ SKU"),"Не рахується в ліміт",IFERROR(VLOOKUP(D1543,'02_РЦ'!$A$3:$I$7,9,FALSE),"Немає РЦ"))</f>
        <v>В межах</v>
      </c>
    </row>
    <row r="1544" spans="1:19">
      <c r="A1544" s="2" t="str">
        <f>'06A_Варіанти'!A1535</f>
        <v>BASE_64</v>
      </c>
      <c r="B1544" s="2" t="str">
        <f>'06A_Варіанти'!B1535</f>
        <v>TT_64</v>
      </c>
      <c r="C1544" s="2" t="str">
        <f>'06A_Варіанти'!D1535</f>
        <v>Основний</v>
      </c>
      <c r="D1544" s="2" t="str">
        <f>'06A_Варіанти'!C1535</f>
        <v>РЦЛ</v>
      </c>
      <c r="E1544" s="2" t="str">
        <f>'06A_Варіанти'!S1535</f>
        <v>DIRECT</v>
      </c>
      <c r="F1544" s="2" t="str">
        <f>IF(O1544='06A_Варіанти'!E1535,'06A_Варіанти'!E$1,IF(O1544='06A_Варіанти'!F1535,'06A_Варіанти'!F$1,IF(O1544='06A_Варіанти'!G1535,'06A_Варіанти'!G$1,IF(O1544='06A_Варіанти'!H1535,'06A_Варіанти'!H$1,IF(O1544='06A_Варіанти'!I1535,'06A_Варіанти'!I$1,IF(O1544='06A_Варіанти'!J1535,'06A_Варіанти'!J$1,IF(O1544='06A_Варіанти'!K1535,'06A_Варіанти'!K$1,IF(O1544='06A_Варіанти'!L1535,'06A_Варіанти'!L$1,IF(O1544='06A_Варіанти'!M1535,'06A_Варіанти'!M$1,IF(O1544='06A_Варіанти'!N1535,'06A_Варіанти'!N$1,IF(O1544='06A_Варіанти'!O1535,'06A_Варіанти'!O$1,IF(O1544='06A_Варіанти'!P1535,'06A_Варіанти'!P$1,IF(O1544='06A_Варіанти'!Q1535,'06A_Варіанти'!Q$1,IF(O1544='06A_Варіанти'!R1535,'06A_Варіанти'!R$1,"НЕМАЄ МАРШРУТУ"))))))))))))))</f>
        <v>DIRECT</v>
      </c>
      <c r="G1544" s="2" t="str">
        <f t="shared" si="161"/>
        <v>БЕЗ ЗМІН</v>
      </c>
      <c r="H1544" s="2">
        <f>IF(G1544="НЕМАЄ МАРШРУТУ",0,O1544-'06A_Варіанти'!T1535)</f>
        <v>0</v>
      </c>
      <c r="I1544" s="2">
        <f>IFERROR(INDEX('04_Потоки'!$E:$E,MATCH(A1544,'04_Потоки'!$A:$A,0)),0)</f>
        <v>1.990879478827362</v>
      </c>
      <c r="J1544" s="2">
        <f t="shared" si="162"/>
        <v>1</v>
      </c>
      <c r="K1544" s="2">
        <f>IF(C1544="РЦК макси",0,2*'06A_Варіанти'!T1535*J1544)</f>
        <v>387</v>
      </c>
      <c r="L1544" s="2">
        <f t="shared" si="163"/>
        <v>387</v>
      </c>
      <c r="M1544" s="2">
        <f t="shared" si="164"/>
        <v>0</v>
      </c>
      <c r="N1544" s="9">
        <f t="shared" si="165"/>
        <v>0</v>
      </c>
      <c r="O1544" s="2">
        <f>MIN(IF('07A_Конструктор'!$D$5="Так",'06A_Варіанти'!E1535,1E+99),IF('07A_Конструктор'!$D$6="Так",'06A_Варіанти'!F1535,1E+99),IF('07A_Конструктор'!$D$7="Так",'06A_Варіанти'!G1535,1E+99),IF('07A_Конструктор'!$D$8="Так",'06A_Варіанти'!H1535,1E+99),IF('07A_Конструктор'!$D$9="Так",'06A_Варіанти'!I1535,1E+99),IF('07A_Конструктор'!$D$10="Так",'06A_Варіанти'!J1535,1E+99),IF('07A_Конструктор'!$D$11="Так",'06A_Варіанти'!K1535,1E+99),IF('07A_Конструктор'!$D$12="Так",'06A_Варіанти'!L1535,1E+99),IF('07A_Конструктор'!$D$13="Так",'06A_Варіанти'!M1535,1E+99),IF('07A_Конструктор'!$D$14="Так",'06A_Варіанти'!N1535,1E+99),IF('07A_Конструктор'!$D$15="Так",'06A_Варіанти'!O1535,1E+99),IF('07A_Конструктор'!$D$16="Так",'06A_Варіанти'!P1535,1E+99),IF('07A_Конструктор'!$D$17="Так",'06A_Варіанти'!Q1535,1E+99),IF('06A_Варіанти'!R1535="",1E+99,'06A_Варіанти'!R1535))</f>
        <v>193.5</v>
      </c>
      <c r="P1544" s="2" t="str">
        <f t="shared" si="166"/>
        <v>5 т</v>
      </c>
      <c r="Q1544" s="2">
        <f t="shared" si="167"/>
        <v>14</v>
      </c>
      <c r="R1544" s="2">
        <f>IF(OR(C1544="РЦК макси",C1544="РЦЧ SKU"),"SKU-потік",IFERROR(VLOOKUP(D1544,'02_РЦ'!$A$3:$I$7,5,FALSE),0))</f>
        <v>700</v>
      </c>
      <c r="S1544" s="2" t="str">
        <f>IF(OR(C1544="РЦК макси",C1544="РЦЧ SKU"),"Не рахується в ліміт",IFERROR(VLOOKUP(D1544,'02_РЦ'!$A$3:$I$7,9,FALSE),"Немає РЦ"))</f>
        <v>В межах</v>
      </c>
    </row>
    <row r="1545" spans="1:19">
      <c r="A1545" s="2" t="str">
        <f>'06A_Варіанти'!A1536</f>
        <v>BASE_2129</v>
      </c>
      <c r="B1545" s="2" t="str">
        <f>'06A_Варіанти'!B1536</f>
        <v>TT_2129</v>
      </c>
      <c r="C1545" s="2" t="str">
        <f>'06A_Варіанти'!D1536</f>
        <v>Основний</v>
      </c>
      <c r="D1545" s="2" t="str">
        <f>'06A_Варіанти'!C1536</f>
        <v>РЦЛ</v>
      </c>
      <c r="E1545" s="2" t="str">
        <f>'06A_Варіанти'!S1536</f>
        <v>DIRECT</v>
      </c>
      <c r="F1545" s="2" t="str">
        <f>IF(O1545='06A_Варіанти'!E1536,'06A_Варіанти'!E$1,IF(O1545='06A_Варіанти'!F1536,'06A_Варіанти'!F$1,IF(O1545='06A_Варіанти'!G1536,'06A_Варіанти'!G$1,IF(O1545='06A_Варіанти'!H1536,'06A_Варіанти'!H$1,IF(O1545='06A_Варіанти'!I1536,'06A_Варіанти'!I$1,IF(O1545='06A_Варіанти'!J1536,'06A_Варіанти'!J$1,IF(O1545='06A_Варіанти'!K1536,'06A_Варіанти'!K$1,IF(O1545='06A_Варіанти'!L1536,'06A_Варіанти'!L$1,IF(O1545='06A_Варіанти'!M1536,'06A_Варіанти'!M$1,IF(O1545='06A_Варіанти'!N1536,'06A_Варіанти'!N$1,IF(O1545='06A_Варіанти'!O1536,'06A_Варіанти'!O$1,IF(O1545='06A_Варіанти'!P1536,'06A_Варіанти'!P$1,IF(O1545='06A_Варіанти'!Q1536,'06A_Варіанти'!Q$1,IF(O1545='06A_Варіанти'!R1536,'06A_Варіанти'!R$1,"НЕМАЄ МАРШРУТУ"))))))))))))))</f>
        <v>DIRECT</v>
      </c>
      <c r="G1545" s="2" t="str">
        <f t="shared" si="161"/>
        <v>БЕЗ ЗМІН</v>
      </c>
      <c r="H1545" s="2">
        <f>IF(G1545="НЕМАЄ МАРШРУТУ",0,O1545-'06A_Варіанти'!T1536)</f>
        <v>0</v>
      </c>
      <c r="I1545" s="2">
        <f>IFERROR(INDEX('04_Потоки'!$E:$E,MATCH(A1545,'04_Потоки'!$A:$A,0)),0)</f>
        <v>1.990879478827362</v>
      </c>
      <c r="J1545" s="2">
        <f t="shared" si="162"/>
        <v>1</v>
      </c>
      <c r="K1545" s="2">
        <f>IF(C1545="РЦК макси",0,2*'06A_Варіанти'!T1536*J1545)</f>
        <v>491.8</v>
      </c>
      <c r="L1545" s="2">
        <f t="shared" si="163"/>
        <v>491.8</v>
      </c>
      <c r="M1545" s="2">
        <f t="shared" si="164"/>
        <v>0</v>
      </c>
      <c r="N1545" s="9">
        <f t="shared" si="165"/>
        <v>0</v>
      </c>
      <c r="O1545" s="2">
        <f>MIN(IF('07A_Конструктор'!$D$5="Так",'06A_Варіанти'!E1536,1E+99),IF('07A_Конструктор'!$D$6="Так",'06A_Варіанти'!F1536,1E+99),IF('07A_Конструктор'!$D$7="Так",'06A_Варіанти'!G1536,1E+99),IF('07A_Конструктор'!$D$8="Так",'06A_Варіанти'!H1536,1E+99),IF('07A_Конструктор'!$D$9="Так",'06A_Варіанти'!I1536,1E+99),IF('07A_Конструктор'!$D$10="Так",'06A_Варіанти'!J1536,1E+99),IF('07A_Конструктор'!$D$11="Так",'06A_Варіанти'!K1536,1E+99),IF('07A_Конструктор'!$D$12="Так",'06A_Варіанти'!L1536,1E+99),IF('07A_Конструктор'!$D$13="Так",'06A_Варіанти'!M1536,1E+99),IF('07A_Конструктор'!$D$14="Так",'06A_Варіанти'!N1536,1E+99),IF('07A_Конструктор'!$D$15="Так",'06A_Варіанти'!O1536,1E+99),IF('07A_Конструктор'!$D$16="Так",'06A_Варіанти'!P1536,1E+99),IF('07A_Конструктор'!$D$17="Так",'06A_Варіанти'!Q1536,1E+99),IF('06A_Варіанти'!R1536="",1E+99,'06A_Варіанти'!R1536))</f>
        <v>245.9</v>
      </c>
      <c r="P1545" s="2" t="str">
        <f t="shared" si="166"/>
        <v>5 т</v>
      </c>
      <c r="Q1545" s="2">
        <f t="shared" si="167"/>
        <v>14</v>
      </c>
      <c r="R1545" s="2">
        <f>IF(OR(C1545="РЦК макси",C1545="РЦЧ SKU"),"SKU-потік",IFERROR(VLOOKUP(D1545,'02_РЦ'!$A$3:$I$7,5,FALSE),0))</f>
        <v>700</v>
      </c>
      <c r="S1545" s="2" t="str">
        <f>IF(OR(C1545="РЦК макси",C1545="РЦЧ SKU"),"Не рахується в ліміт",IFERROR(VLOOKUP(D1545,'02_РЦ'!$A$3:$I$7,9,FALSE),"Немає РЦ"))</f>
        <v>В межах</v>
      </c>
    </row>
    <row r="1546" spans="1:19">
      <c r="A1546" s="2" t="str">
        <f>'06A_Варіанти'!A1537</f>
        <v>BASE_2130</v>
      </c>
      <c r="B1546" s="2" t="str">
        <f>'06A_Варіанти'!B1537</f>
        <v>TT_2130</v>
      </c>
      <c r="C1546" s="2" t="str">
        <f>'06A_Варіанти'!D1537</f>
        <v>Основний</v>
      </c>
      <c r="D1546" s="2" t="str">
        <f>'06A_Варіанти'!C1537</f>
        <v>РЦЛ</v>
      </c>
      <c r="E1546" s="2" t="str">
        <f>'06A_Варіанти'!S1537</f>
        <v>DIRECT</v>
      </c>
      <c r="F1546" s="2" t="str">
        <f>IF(O1546='06A_Варіанти'!E1537,'06A_Варіанти'!E$1,IF(O1546='06A_Варіанти'!F1537,'06A_Варіанти'!F$1,IF(O1546='06A_Варіанти'!G1537,'06A_Варіанти'!G$1,IF(O1546='06A_Варіанти'!H1537,'06A_Варіанти'!H$1,IF(O1546='06A_Варіанти'!I1537,'06A_Варіанти'!I$1,IF(O1546='06A_Варіанти'!J1537,'06A_Варіанти'!J$1,IF(O1546='06A_Варіанти'!K1537,'06A_Варіанти'!K$1,IF(O1546='06A_Варіанти'!L1537,'06A_Варіанти'!L$1,IF(O1546='06A_Варіанти'!M1537,'06A_Варіанти'!M$1,IF(O1546='06A_Варіанти'!N1537,'06A_Варіанти'!N$1,IF(O1546='06A_Варіанти'!O1537,'06A_Варіанти'!O$1,IF(O1546='06A_Варіанти'!P1537,'06A_Варіанти'!P$1,IF(O1546='06A_Варіанти'!Q1537,'06A_Варіанти'!Q$1,IF(O1546='06A_Варіанти'!R1537,'06A_Варіанти'!R$1,"НЕМАЄ МАРШРУТУ"))))))))))))))</f>
        <v>DIRECT</v>
      </c>
      <c r="G1546" s="2" t="str">
        <f t="shared" si="161"/>
        <v>БЕЗ ЗМІН</v>
      </c>
      <c r="H1546" s="2">
        <f>IF(G1546="НЕМАЄ МАРШРУТУ",0,O1546-'06A_Варіанти'!T1537)</f>
        <v>0</v>
      </c>
      <c r="I1546" s="2">
        <f>IFERROR(INDEX('04_Потоки'!$E:$E,MATCH(A1546,'04_Потоки'!$A:$A,0)),0)</f>
        <v>1.990879478827362</v>
      </c>
      <c r="J1546" s="2">
        <f t="shared" si="162"/>
        <v>1</v>
      </c>
      <c r="K1546" s="2">
        <f>IF(C1546="РЦК макси",0,2*'06A_Варіанти'!T1537*J1546)</f>
        <v>1140.4000000000001</v>
      </c>
      <c r="L1546" s="2">
        <f t="shared" si="163"/>
        <v>1140.4000000000001</v>
      </c>
      <c r="M1546" s="2">
        <f t="shared" si="164"/>
        <v>0</v>
      </c>
      <c r="N1546" s="9">
        <f t="shared" si="165"/>
        <v>0</v>
      </c>
      <c r="O1546" s="2">
        <f>MIN(IF('07A_Конструктор'!$D$5="Так",'06A_Варіанти'!E1537,1E+99),IF('07A_Конструктор'!$D$6="Так",'06A_Варіанти'!F1537,1E+99),IF('07A_Конструктор'!$D$7="Так",'06A_Варіанти'!G1537,1E+99),IF('07A_Конструктор'!$D$8="Так",'06A_Варіанти'!H1537,1E+99),IF('07A_Конструктор'!$D$9="Так",'06A_Варіанти'!I1537,1E+99),IF('07A_Конструктор'!$D$10="Так",'06A_Варіанти'!J1537,1E+99),IF('07A_Конструктор'!$D$11="Так",'06A_Варіанти'!K1537,1E+99),IF('07A_Конструктор'!$D$12="Так",'06A_Варіанти'!L1537,1E+99),IF('07A_Конструктор'!$D$13="Так",'06A_Варіанти'!M1537,1E+99),IF('07A_Конструктор'!$D$14="Так",'06A_Варіанти'!N1537,1E+99),IF('07A_Конструктор'!$D$15="Так",'06A_Варіанти'!O1537,1E+99),IF('07A_Конструктор'!$D$16="Так",'06A_Варіанти'!P1537,1E+99),IF('07A_Конструктор'!$D$17="Так",'06A_Варіанти'!Q1537,1E+99),IF('06A_Варіанти'!R1537="",1E+99,'06A_Варіанти'!R1537))</f>
        <v>570.20000000000005</v>
      </c>
      <c r="P1546" s="2" t="str">
        <f t="shared" si="166"/>
        <v>5 т</v>
      </c>
      <c r="Q1546" s="2">
        <f t="shared" si="167"/>
        <v>14</v>
      </c>
      <c r="R1546" s="2">
        <f>IF(OR(C1546="РЦК макси",C1546="РЦЧ SKU"),"SKU-потік",IFERROR(VLOOKUP(D1546,'02_РЦ'!$A$3:$I$7,5,FALSE),0))</f>
        <v>700</v>
      </c>
      <c r="S1546" s="2" t="str">
        <f>IF(OR(C1546="РЦК макси",C1546="РЦЧ SKU"),"Не рахується в ліміт",IFERROR(VLOOKUP(D1546,'02_РЦ'!$A$3:$I$7,9,FALSE),"Немає РЦ"))</f>
        <v>В межах</v>
      </c>
    </row>
    <row r="1547" spans="1:19">
      <c r="A1547" s="2" t="str">
        <f>'06A_Варіанти'!A1538</f>
        <v>BASE_2115</v>
      </c>
      <c r="B1547" s="2" t="str">
        <f>'06A_Варіанти'!B1538</f>
        <v>TT_2115</v>
      </c>
      <c r="C1547" s="2" t="str">
        <f>'06A_Варіанти'!D1538</f>
        <v>Основний</v>
      </c>
      <c r="D1547" s="2" t="str">
        <f>'06A_Варіанти'!C1538</f>
        <v>РЦЛ</v>
      </c>
      <c r="E1547" s="2" t="str">
        <f>'06A_Варіанти'!S1538</f>
        <v>DIRECT</v>
      </c>
      <c r="F1547" s="2" t="str">
        <f>IF(O1547='06A_Варіанти'!E1538,'06A_Варіанти'!E$1,IF(O1547='06A_Варіанти'!F1538,'06A_Варіанти'!F$1,IF(O1547='06A_Варіанти'!G1538,'06A_Варіанти'!G$1,IF(O1547='06A_Варіанти'!H1538,'06A_Варіанти'!H$1,IF(O1547='06A_Варіанти'!I1538,'06A_Варіанти'!I$1,IF(O1547='06A_Варіанти'!J1538,'06A_Варіанти'!J$1,IF(O1547='06A_Варіанти'!K1538,'06A_Варіанти'!K$1,IF(O1547='06A_Варіанти'!L1538,'06A_Варіанти'!L$1,IF(O1547='06A_Варіанти'!M1538,'06A_Варіанти'!M$1,IF(O1547='06A_Варіанти'!N1538,'06A_Варіанти'!N$1,IF(O1547='06A_Варіанти'!O1538,'06A_Варіанти'!O$1,IF(O1547='06A_Варіанти'!P1538,'06A_Варіанти'!P$1,IF(O1547='06A_Варіанти'!Q1538,'06A_Варіанти'!Q$1,IF(O1547='06A_Варіанти'!R1538,'06A_Варіанти'!R$1,"НЕМАЄ МАРШРУТУ"))))))))))))))</f>
        <v>DIRECT</v>
      </c>
      <c r="G1547" s="2" t="str">
        <f t="shared" ref="G1547:G1610" si="168">IF(O1547&gt;1E+90,"НЕМАЄ МАРШРУТУ",IF(F1547=E1547,"БЕЗ ЗМІН","ЗМІНЕНО"))</f>
        <v>БЕЗ ЗМІН</v>
      </c>
      <c r="H1547" s="2">
        <f>IF(G1547="НЕМАЄ МАРШРУТУ",0,O1547-'06A_Варіанти'!T1538)</f>
        <v>0</v>
      </c>
      <c r="I1547" s="2">
        <f>IFERROR(INDEX('04_Потоки'!$E:$E,MATCH(A1547,'04_Потоки'!$A:$A,0)),0)</f>
        <v>1.990879478827362</v>
      </c>
      <c r="J1547" s="2">
        <f t="shared" ref="J1547:J1610" si="169">ROUNDUP(I1547/20,0)</f>
        <v>1</v>
      </c>
      <c r="K1547" s="2">
        <f>IF(C1547="РЦК макси",0,2*'06A_Варіанти'!T1538*J1547)</f>
        <v>456.8</v>
      </c>
      <c r="L1547" s="2">
        <f t="shared" ref="L1547:L1610" si="170">IF(C1547="РЦК макси",0,IF(G1547="НЕМАЄ МАРШРУТУ",0,2*O1547*J1547))</f>
        <v>456.8</v>
      </c>
      <c r="M1547" s="2">
        <f t="shared" ref="M1547:M1610" si="171">L1547-K1547</f>
        <v>0</v>
      </c>
      <c r="N1547" s="9">
        <f t="shared" ref="N1547:N1610" si="172">IFERROR(M1547/K1547,0)</f>
        <v>0</v>
      </c>
      <c r="O1547" s="2">
        <f>MIN(IF('07A_Конструктор'!$D$5="Так",'06A_Варіанти'!E1538,1E+99),IF('07A_Конструктор'!$D$6="Так",'06A_Варіанти'!F1538,1E+99),IF('07A_Конструктор'!$D$7="Так",'06A_Варіанти'!G1538,1E+99),IF('07A_Конструктор'!$D$8="Так",'06A_Варіанти'!H1538,1E+99),IF('07A_Конструктор'!$D$9="Так",'06A_Варіанти'!I1538,1E+99),IF('07A_Конструктор'!$D$10="Так",'06A_Варіанти'!J1538,1E+99),IF('07A_Конструктор'!$D$11="Так",'06A_Варіанти'!K1538,1E+99),IF('07A_Конструктор'!$D$12="Так",'06A_Варіанти'!L1538,1E+99),IF('07A_Конструктор'!$D$13="Так",'06A_Варіанти'!M1538,1E+99),IF('07A_Конструктор'!$D$14="Так",'06A_Варіанти'!N1538,1E+99),IF('07A_Конструктор'!$D$15="Так",'06A_Варіанти'!O1538,1E+99),IF('07A_Конструктор'!$D$16="Так",'06A_Варіанти'!P1538,1E+99),IF('07A_Конструктор'!$D$17="Так",'06A_Варіанти'!Q1538,1E+99),IF('06A_Варіанти'!R1538="",1E+99,'06A_Варіанти'!R1538))</f>
        <v>228.4</v>
      </c>
      <c r="P1547" s="2" t="str">
        <f t="shared" ref="P1547:P1610" si="173">IF(C1547="РЦК макси","Не моделюється",IF(MOD(I1547,20)=0,"10 т",IF(MOD(I1547,20)&lt;=14,"5 т",IF(MOD(I1547,20)&lt;=16,"7 т","10 т"))))</f>
        <v>5 т</v>
      </c>
      <c r="Q1547" s="2">
        <f t="shared" ref="Q1547:Q1610" si="174">IF(P1547="Не моделюється",0,IF(P1547="5 т",14,IF(P1547="7 т",16,20)))</f>
        <v>14</v>
      </c>
      <c r="R1547" s="2">
        <f>IF(OR(C1547="РЦК макси",C1547="РЦЧ SKU"),"SKU-потік",IFERROR(VLOOKUP(D1547,'02_РЦ'!$A$3:$I$7,5,FALSE),0))</f>
        <v>700</v>
      </c>
      <c r="S1547" s="2" t="str">
        <f>IF(OR(C1547="РЦК макси",C1547="РЦЧ SKU"),"Не рахується в ліміт",IFERROR(VLOOKUP(D1547,'02_РЦ'!$A$3:$I$7,9,FALSE),"Немає РЦ"))</f>
        <v>В межах</v>
      </c>
    </row>
    <row r="1548" spans="1:19">
      <c r="A1548" s="2" t="str">
        <f>'06A_Варіанти'!A1539</f>
        <v>BASE_2132</v>
      </c>
      <c r="B1548" s="2" t="str">
        <f>'06A_Варіанти'!B1539</f>
        <v>TT_2132</v>
      </c>
      <c r="C1548" s="2" t="str">
        <f>'06A_Варіанти'!D1539</f>
        <v>Основний</v>
      </c>
      <c r="D1548" s="2" t="str">
        <f>'06A_Варіанти'!C1539</f>
        <v>РЦЛ</v>
      </c>
      <c r="E1548" s="2" t="str">
        <f>'06A_Варіанти'!S1539</f>
        <v>DIRECT</v>
      </c>
      <c r="F1548" s="2" t="str">
        <f>IF(O1548='06A_Варіанти'!E1539,'06A_Варіанти'!E$1,IF(O1548='06A_Варіанти'!F1539,'06A_Варіанти'!F$1,IF(O1548='06A_Варіанти'!G1539,'06A_Варіанти'!G$1,IF(O1548='06A_Варіанти'!H1539,'06A_Варіанти'!H$1,IF(O1548='06A_Варіанти'!I1539,'06A_Варіанти'!I$1,IF(O1548='06A_Варіанти'!J1539,'06A_Варіанти'!J$1,IF(O1548='06A_Варіанти'!K1539,'06A_Варіанти'!K$1,IF(O1548='06A_Варіанти'!L1539,'06A_Варіанти'!L$1,IF(O1548='06A_Варіанти'!M1539,'06A_Варіанти'!M$1,IF(O1548='06A_Варіанти'!N1539,'06A_Варіанти'!N$1,IF(O1548='06A_Варіанти'!O1539,'06A_Варіанти'!O$1,IF(O1548='06A_Варіанти'!P1539,'06A_Варіанти'!P$1,IF(O1548='06A_Варіанти'!Q1539,'06A_Варіанти'!Q$1,IF(O1548='06A_Варіанти'!R1539,'06A_Варіанти'!R$1,"НЕМАЄ МАРШРУТУ"))))))))))))))</f>
        <v>DIRECT</v>
      </c>
      <c r="G1548" s="2" t="str">
        <f t="shared" si="168"/>
        <v>БЕЗ ЗМІН</v>
      </c>
      <c r="H1548" s="2">
        <f>IF(G1548="НЕМАЄ МАРШРУТУ",0,O1548-'06A_Варіанти'!T1539)</f>
        <v>0</v>
      </c>
      <c r="I1548" s="2">
        <f>IFERROR(INDEX('04_Потоки'!$E:$E,MATCH(A1548,'04_Потоки'!$A:$A,0)),0)</f>
        <v>1.990879478827362</v>
      </c>
      <c r="J1548" s="2">
        <f t="shared" si="169"/>
        <v>1</v>
      </c>
      <c r="K1548" s="2">
        <f>IF(C1548="РЦК макси",0,2*'06A_Варіанти'!T1539*J1548)</f>
        <v>336.6</v>
      </c>
      <c r="L1548" s="2">
        <f t="shared" si="170"/>
        <v>336.6</v>
      </c>
      <c r="M1548" s="2">
        <f t="shared" si="171"/>
        <v>0</v>
      </c>
      <c r="N1548" s="9">
        <f t="shared" si="172"/>
        <v>0</v>
      </c>
      <c r="O1548" s="2">
        <f>MIN(IF('07A_Конструктор'!$D$5="Так",'06A_Варіанти'!E1539,1E+99),IF('07A_Конструктор'!$D$6="Так",'06A_Варіанти'!F1539,1E+99),IF('07A_Конструктор'!$D$7="Так",'06A_Варіанти'!G1539,1E+99),IF('07A_Конструктор'!$D$8="Так",'06A_Варіанти'!H1539,1E+99),IF('07A_Конструктор'!$D$9="Так",'06A_Варіанти'!I1539,1E+99),IF('07A_Конструктор'!$D$10="Так",'06A_Варіанти'!J1539,1E+99),IF('07A_Конструктор'!$D$11="Так",'06A_Варіанти'!K1539,1E+99),IF('07A_Конструктор'!$D$12="Так",'06A_Варіанти'!L1539,1E+99),IF('07A_Конструктор'!$D$13="Так",'06A_Варіанти'!M1539,1E+99),IF('07A_Конструктор'!$D$14="Так",'06A_Варіанти'!N1539,1E+99),IF('07A_Конструктор'!$D$15="Так",'06A_Варіанти'!O1539,1E+99),IF('07A_Конструктор'!$D$16="Так",'06A_Варіанти'!P1539,1E+99),IF('07A_Конструктор'!$D$17="Так",'06A_Варіанти'!Q1539,1E+99),IF('06A_Варіанти'!R1539="",1E+99,'06A_Варіанти'!R1539))</f>
        <v>168.3</v>
      </c>
      <c r="P1548" s="2" t="str">
        <f t="shared" si="173"/>
        <v>5 т</v>
      </c>
      <c r="Q1548" s="2">
        <f t="shared" si="174"/>
        <v>14</v>
      </c>
      <c r="R1548" s="2">
        <f>IF(OR(C1548="РЦК макси",C1548="РЦЧ SKU"),"SKU-потік",IFERROR(VLOOKUP(D1548,'02_РЦ'!$A$3:$I$7,5,FALSE),0))</f>
        <v>700</v>
      </c>
      <c r="S1548" s="2" t="str">
        <f>IF(OR(C1548="РЦК макси",C1548="РЦЧ SKU"),"Не рахується в ліміт",IFERROR(VLOOKUP(D1548,'02_РЦ'!$A$3:$I$7,9,FALSE),"Немає РЦ"))</f>
        <v>В межах</v>
      </c>
    </row>
    <row r="1549" spans="1:19">
      <c r="A1549" s="2" t="str">
        <f>'06A_Варіанти'!A1540</f>
        <v>BASE_2133</v>
      </c>
      <c r="B1549" s="2" t="str">
        <f>'06A_Варіанти'!B1540</f>
        <v>TT_2133</v>
      </c>
      <c r="C1549" s="2" t="str">
        <f>'06A_Варіанти'!D1540</f>
        <v>Основний</v>
      </c>
      <c r="D1549" s="2" t="str">
        <f>'06A_Варіанти'!C1540</f>
        <v>РЦЛ</v>
      </c>
      <c r="E1549" s="2" t="str">
        <f>'06A_Варіанти'!S1540</f>
        <v>DIRECT</v>
      </c>
      <c r="F1549" s="2" t="str">
        <f>IF(O1549='06A_Варіанти'!E1540,'06A_Варіанти'!E$1,IF(O1549='06A_Варіанти'!F1540,'06A_Варіанти'!F$1,IF(O1549='06A_Варіанти'!G1540,'06A_Варіанти'!G$1,IF(O1549='06A_Варіанти'!H1540,'06A_Варіанти'!H$1,IF(O1549='06A_Варіанти'!I1540,'06A_Варіанти'!I$1,IF(O1549='06A_Варіанти'!J1540,'06A_Варіанти'!J$1,IF(O1549='06A_Варіанти'!K1540,'06A_Варіанти'!K$1,IF(O1549='06A_Варіанти'!L1540,'06A_Варіанти'!L$1,IF(O1549='06A_Варіанти'!M1540,'06A_Варіанти'!M$1,IF(O1549='06A_Варіанти'!N1540,'06A_Варіанти'!N$1,IF(O1549='06A_Варіанти'!O1540,'06A_Варіанти'!O$1,IF(O1549='06A_Варіанти'!P1540,'06A_Варіанти'!P$1,IF(O1549='06A_Варіанти'!Q1540,'06A_Варіанти'!Q$1,IF(O1549='06A_Варіанти'!R1540,'06A_Варіанти'!R$1,"НЕМАЄ МАРШРУТУ"))))))))))))))</f>
        <v>DIRECT</v>
      </c>
      <c r="G1549" s="2" t="str">
        <f t="shared" si="168"/>
        <v>БЕЗ ЗМІН</v>
      </c>
      <c r="H1549" s="2">
        <f>IF(G1549="НЕМАЄ МАРШРУТУ",0,O1549-'06A_Варіанти'!T1540)</f>
        <v>0</v>
      </c>
      <c r="I1549" s="2">
        <f>IFERROR(INDEX('04_Потоки'!$E:$E,MATCH(A1549,'04_Потоки'!$A:$A,0)),0)</f>
        <v>1.990879478827362</v>
      </c>
      <c r="J1549" s="2">
        <f t="shared" si="169"/>
        <v>1</v>
      </c>
      <c r="K1549" s="2">
        <f>IF(C1549="РЦК макси",0,2*'06A_Варіанти'!T1540*J1549)</f>
        <v>241.6</v>
      </c>
      <c r="L1549" s="2">
        <f t="shared" si="170"/>
        <v>241.6</v>
      </c>
      <c r="M1549" s="2">
        <f t="shared" si="171"/>
        <v>0</v>
      </c>
      <c r="N1549" s="9">
        <f t="shared" si="172"/>
        <v>0</v>
      </c>
      <c r="O1549" s="2">
        <f>MIN(IF('07A_Конструктор'!$D$5="Так",'06A_Варіанти'!E1540,1E+99),IF('07A_Конструктор'!$D$6="Так",'06A_Варіанти'!F1540,1E+99),IF('07A_Конструктор'!$D$7="Так",'06A_Варіанти'!G1540,1E+99),IF('07A_Конструктор'!$D$8="Так",'06A_Варіанти'!H1540,1E+99),IF('07A_Конструктор'!$D$9="Так",'06A_Варіанти'!I1540,1E+99),IF('07A_Конструктор'!$D$10="Так",'06A_Варіанти'!J1540,1E+99),IF('07A_Конструктор'!$D$11="Так",'06A_Варіанти'!K1540,1E+99),IF('07A_Конструктор'!$D$12="Так",'06A_Варіанти'!L1540,1E+99),IF('07A_Конструктор'!$D$13="Так",'06A_Варіанти'!M1540,1E+99),IF('07A_Конструктор'!$D$14="Так",'06A_Варіанти'!N1540,1E+99),IF('07A_Конструктор'!$D$15="Так",'06A_Варіанти'!O1540,1E+99),IF('07A_Конструктор'!$D$16="Так",'06A_Варіанти'!P1540,1E+99),IF('07A_Конструктор'!$D$17="Так",'06A_Варіанти'!Q1540,1E+99),IF('06A_Варіанти'!R1540="",1E+99,'06A_Варіанти'!R1540))</f>
        <v>120.8</v>
      </c>
      <c r="P1549" s="2" t="str">
        <f t="shared" si="173"/>
        <v>5 т</v>
      </c>
      <c r="Q1549" s="2">
        <f t="shared" si="174"/>
        <v>14</v>
      </c>
      <c r="R1549" s="2">
        <f>IF(OR(C1549="РЦК макси",C1549="РЦЧ SKU"),"SKU-потік",IFERROR(VLOOKUP(D1549,'02_РЦ'!$A$3:$I$7,5,FALSE),0))</f>
        <v>700</v>
      </c>
      <c r="S1549" s="2" t="str">
        <f>IF(OR(C1549="РЦК макси",C1549="РЦЧ SKU"),"Не рахується в ліміт",IFERROR(VLOOKUP(D1549,'02_РЦ'!$A$3:$I$7,9,FALSE),"Немає РЦ"))</f>
        <v>В межах</v>
      </c>
    </row>
    <row r="1550" spans="1:19">
      <c r="A1550" s="2" t="str">
        <f>'06A_Варіанти'!A1541</f>
        <v>BASE_2135</v>
      </c>
      <c r="B1550" s="2" t="str">
        <f>'06A_Варіанти'!B1541</f>
        <v>TT_2135</v>
      </c>
      <c r="C1550" s="2" t="str">
        <f>'06A_Варіанти'!D1541</f>
        <v>Основний</v>
      </c>
      <c r="D1550" s="2" t="str">
        <f>'06A_Варіанти'!C1541</f>
        <v>РЦЛ</v>
      </c>
      <c r="E1550" s="2" t="str">
        <f>'06A_Варіанти'!S1541</f>
        <v>DIRECT</v>
      </c>
      <c r="F1550" s="2" t="str">
        <f>IF(O1550='06A_Варіанти'!E1541,'06A_Варіанти'!E$1,IF(O1550='06A_Варіанти'!F1541,'06A_Варіанти'!F$1,IF(O1550='06A_Варіанти'!G1541,'06A_Варіанти'!G$1,IF(O1550='06A_Варіанти'!H1541,'06A_Варіанти'!H$1,IF(O1550='06A_Варіанти'!I1541,'06A_Варіанти'!I$1,IF(O1550='06A_Варіанти'!J1541,'06A_Варіанти'!J$1,IF(O1550='06A_Варіанти'!K1541,'06A_Варіанти'!K$1,IF(O1550='06A_Варіанти'!L1541,'06A_Варіанти'!L$1,IF(O1550='06A_Варіанти'!M1541,'06A_Варіанти'!M$1,IF(O1550='06A_Варіанти'!N1541,'06A_Варіанти'!N$1,IF(O1550='06A_Варіанти'!O1541,'06A_Варіанти'!O$1,IF(O1550='06A_Варіанти'!P1541,'06A_Варіанти'!P$1,IF(O1550='06A_Варіанти'!Q1541,'06A_Варіанти'!Q$1,IF(O1550='06A_Варіанти'!R1541,'06A_Варіанти'!R$1,"НЕМАЄ МАРШРУТУ"))))))))))))))</f>
        <v>DIRECT</v>
      </c>
      <c r="G1550" s="2" t="str">
        <f t="shared" si="168"/>
        <v>БЕЗ ЗМІН</v>
      </c>
      <c r="H1550" s="2">
        <f>IF(G1550="НЕМАЄ МАРШРУТУ",0,O1550-'06A_Варіанти'!T1541)</f>
        <v>0</v>
      </c>
      <c r="I1550" s="2">
        <f>IFERROR(INDEX('04_Потоки'!$E:$E,MATCH(A1550,'04_Потоки'!$A:$A,0)),0)</f>
        <v>1.990879478827362</v>
      </c>
      <c r="J1550" s="2">
        <f t="shared" si="169"/>
        <v>1</v>
      </c>
      <c r="K1550" s="2">
        <f>IF(C1550="РЦК макси",0,2*'06A_Варіанти'!T1541*J1550)</f>
        <v>696.8</v>
      </c>
      <c r="L1550" s="2">
        <f t="shared" si="170"/>
        <v>696.8</v>
      </c>
      <c r="M1550" s="2">
        <f t="shared" si="171"/>
        <v>0</v>
      </c>
      <c r="N1550" s="9">
        <f t="shared" si="172"/>
        <v>0</v>
      </c>
      <c r="O1550" s="2">
        <f>MIN(IF('07A_Конструктор'!$D$5="Так",'06A_Варіанти'!E1541,1E+99),IF('07A_Конструктор'!$D$6="Так",'06A_Варіанти'!F1541,1E+99),IF('07A_Конструктор'!$D$7="Так",'06A_Варіанти'!G1541,1E+99),IF('07A_Конструктор'!$D$8="Так",'06A_Варіанти'!H1541,1E+99),IF('07A_Конструктор'!$D$9="Так",'06A_Варіанти'!I1541,1E+99),IF('07A_Конструктор'!$D$10="Так",'06A_Варіанти'!J1541,1E+99),IF('07A_Конструктор'!$D$11="Так",'06A_Варіанти'!K1541,1E+99),IF('07A_Конструктор'!$D$12="Так",'06A_Варіанти'!L1541,1E+99),IF('07A_Конструктор'!$D$13="Так",'06A_Варіанти'!M1541,1E+99),IF('07A_Конструктор'!$D$14="Так",'06A_Варіанти'!N1541,1E+99),IF('07A_Конструктор'!$D$15="Так",'06A_Варіанти'!O1541,1E+99),IF('07A_Конструктор'!$D$16="Так",'06A_Варіанти'!P1541,1E+99),IF('07A_Конструктор'!$D$17="Так",'06A_Варіанти'!Q1541,1E+99),IF('06A_Варіанти'!R1541="",1E+99,'06A_Варіанти'!R1541))</f>
        <v>348.4</v>
      </c>
      <c r="P1550" s="2" t="str">
        <f t="shared" si="173"/>
        <v>5 т</v>
      </c>
      <c r="Q1550" s="2">
        <f t="shared" si="174"/>
        <v>14</v>
      </c>
      <c r="R1550" s="2">
        <f>IF(OR(C1550="РЦК макси",C1550="РЦЧ SKU"),"SKU-потік",IFERROR(VLOOKUP(D1550,'02_РЦ'!$A$3:$I$7,5,FALSE),0))</f>
        <v>700</v>
      </c>
      <c r="S1550" s="2" t="str">
        <f>IF(OR(C1550="РЦК макси",C1550="РЦЧ SKU"),"Не рахується в ліміт",IFERROR(VLOOKUP(D1550,'02_РЦ'!$A$3:$I$7,9,FALSE),"Немає РЦ"))</f>
        <v>В межах</v>
      </c>
    </row>
    <row r="1551" spans="1:19">
      <c r="A1551" s="2" t="str">
        <f>'06A_Варіанти'!A1542</f>
        <v>BASE_2138</v>
      </c>
      <c r="B1551" s="2" t="str">
        <f>'06A_Варіанти'!B1542</f>
        <v>TT_2138</v>
      </c>
      <c r="C1551" s="2" t="str">
        <f>'06A_Варіанти'!D1542</f>
        <v>Основний</v>
      </c>
      <c r="D1551" s="2" t="str">
        <f>'06A_Варіанти'!C1542</f>
        <v>РЦЛ</v>
      </c>
      <c r="E1551" s="2" t="str">
        <f>'06A_Варіанти'!S1542</f>
        <v>DIRECT</v>
      </c>
      <c r="F1551" s="2" t="str">
        <f>IF(O1551='06A_Варіанти'!E1542,'06A_Варіанти'!E$1,IF(O1551='06A_Варіанти'!F1542,'06A_Варіанти'!F$1,IF(O1551='06A_Варіанти'!G1542,'06A_Варіанти'!G$1,IF(O1551='06A_Варіанти'!H1542,'06A_Варіанти'!H$1,IF(O1551='06A_Варіанти'!I1542,'06A_Варіанти'!I$1,IF(O1551='06A_Варіанти'!J1542,'06A_Варіанти'!J$1,IF(O1551='06A_Варіанти'!K1542,'06A_Варіанти'!K$1,IF(O1551='06A_Варіанти'!L1542,'06A_Варіанти'!L$1,IF(O1551='06A_Варіанти'!M1542,'06A_Варіанти'!M$1,IF(O1551='06A_Варіанти'!N1542,'06A_Варіанти'!N$1,IF(O1551='06A_Варіанти'!O1542,'06A_Варіанти'!O$1,IF(O1551='06A_Варіанти'!P1542,'06A_Варіанти'!P$1,IF(O1551='06A_Варіанти'!Q1542,'06A_Варіанти'!Q$1,IF(O1551='06A_Варіанти'!R1542,'06A_Варіанти'!R$1,"НЕМАЄ МАРШРУТУ"))))))))))))))</f>
        <v>DIRECT</v>
      </c>
      <c r="G1551" s="2" t="str">
        <f t="shared" si="168"/>
        <v>БЕЗ ЗМІН</v>
      </c>
      <c r="H1551" s="2">
        <f>IF(G1551="НЕМАЄ МАРШРУТУ",0,O1551-'06A_Варіанти'!T1542)</f>
        <v>0</v>
      </c>
      <c r="I1551" s="2">
        <f>IFERROR(INDEX('04_Потоки'!$E:$E,MATCH(A1551,'04_Потоки'!$A:$A,0)),0)</f>
        <v>1.990879478827362</v>
      </c>
      <c r="J1551" s="2">
        <f t="shared" si="169"/>
        <v>1</v>
      </c>
      <c r="K1551" s="2">
        <f>IF(C1551="РЦК макси",0,2*'06A_Варіанти'!T1542*J1551)</f>
        <v>448.8</v>
      </c>
      <c r="L1551" s="2">
        <f t="shared" si="170"/>
        <v>448.8</v>
      </c>
      <c r="M1551" s="2">
        <f t="shared" si="171"/>
        <v>0</v>
      </c>
      <c r="N1551" s="9">
        <f t="shared" si="172"/>
        <v>0</v>
      </c>
      <c r="O1551" s="2">
        <f>MIN(IF('07A_Конструктор'!$D$5="Так",'06A_Варіанти'!E1542,1E+99),IF('07A_Конструктор'!$D$6="Так",'06A_Варіанти'!F1542,1E+99),IF('07A_Конструктор'!$D$7="Так",'06A_Варіанти'!G1542,1E+99),IF('07A_Конструктор'!$D$8="Так",'06A_Варіанти'!H1542,1E+99),IF('07A_Конструктор'!$D$9="Так",'06A_Варіанти'!I1542,1E+99),IF('07A_Конструктор'!$D$10="Так",'06A_Варіанти'!J1542,1E+99),IF('07A_Конструктор'!$D$11="Так",'06A_Варіанти'!K1542,1E+99),IF('07A_Конструктор'!$D$12="Так",'06A_Варіанти'!L1542,1E+99),IF('07A_Конструктор'!$D$13="Так",'06A_Варіанти'!M1542,1E+99),IF('07A_Конструктор'!$D$14="Так",'06A_Варіанти'!N1542,1E+99),IF('07A_Конструктор'!$D$15="Так",'06A_Варіанти'!O1542,1E+99),IF('07A_Конструктор'!$D$16="Так",'06A_Варіанти'!P1542,1E+99),IF('07A_Конструктор'!$D$17="Так",'06A_Варіанти'!Q1542,1E+99),IF('06A_Варіанти'!R1542="",1E+99,'06A_Варіанти'!R1542))</f>
        <v>224.4</v>
      </c>
      <c r="P1551" s="2" t="str">
        <f t="shared" si="173"/>
        <v>5 т</v>
      </c>
      <c r="Q1551" s="2">
        <f t="shared" si="174"/>
        <v>14</v>
      </c>
      <c r="R1551" s="2">
        <f>IF(OR(C1551="РЦК макси",C1551="РЦЧ SKU"),"SKU-потік",IFERROR(VLOOKUP(D1551,'02_РЦ'!$A$3:$I$7,5,FALSE),0))</f>
        <v>700</v>
      </c>
      <c r="S1551" s="2" t="str">
        <f>IF(OR(C1551="РЦК макси",C1551="РЦЧ SKU"),"Не рахується в ліміт",IFERROR(VLOOKUP(D1551,'02_РЦ'!$A$3:$I$7,9,FALSE),"Немає РЦ"))</f>
        <v>В межах</v>
      </c>
    </row>
    <row r="1552" spans="1:19">
      <c r="A1552" s="2" t="str">
        <f>'06A_Варіанти'!A1543</f>
        <v>BASE_2141</v>
      </c>
      <c r="B1552" s="2" t="str">
        <f>'06A_Варіанти'!B1543</f>
        <v>TT_2141</v>
      </c>
      <c r="C1552" s="2" t="str">
        <f>'06A_Варіанти'!D1543</f>
        <v>Основний</v>
      </c>
      <c r="D1552" s="2" t="str">
        <f>'06A_Варіанти'!C1543</f>
        <v>РЦЛ</v>
      </c>
      <c r="E1552" s="2" t="str">
        <f>'06A_Варіанти'!S1543</f>
        <v>DIRECT</v>
      </c>
      <c r="F1552" s="2" t="str">
        <f>IF(O1552='06A_Варіанти'!E1543,'06A_Варіанти'!E$1,IF(O1552='06A_Варіанти'!F1543,'06A_Варіанти'!F$1,IF(O1552='06A_Варіанти'!G1543,'06A_Варіанти'!G$1,IF(O1552='06A_Варіанти'!H1543,'06A_Варіанти'!H$1,IF(O1552='06A_Варіанти'!I1543,'06A_Варіанти'!I$1,IF(O1552='06A_Варіанти'!J1543,'06A_Варіанти'!J$1,IF(O1552='06A_Варіанти'!K1543,'06A_Варіанти'!K$1,IF(O1552='06A_Варіанти'!L1543,'06A_Варіанти'!L$1,IF(O1552='06A_Варіанти'!M1543,'06A_Варіанти'!M$1,IF(O1552='06A_Варіанти'!N1543,'06A_Варіанти'!N$1,IF(O1552='06A_Варіанти'!O1543,'06A_Варіанти'!O$1,IF(O1552='06A_Варіанти'!P1543,'06A_Варіанти'!P$1,IF(O1552='06A_Варіанти'!Q1543,'06A_Варіанти'!Q$1,IF(O1552='06A_Варіанти'!R1543,'06A_Варіанти'!R$1,"НЕМАЄ МАРШРУТУ"))))))))))))))</f>
        <v>DIRECT</v>
      </c>
      <c r="G1552" s="2" t="str">
        <f t="shared" si="168"/>
        <v>БЕЗ ЗМІН</v>
      </c>
      <c r="H1552" s="2">
        <f>IF(G1552="НЕМАЄ МАРШРУТУ",0,O1552-'06A_Варіанти'!T1543)</f>
        <v>0</v>
      </c>
      <c r="I1552" s="2">
        <f>IFERROR(INDEX('04_Потоки'!$E:$E,MATCH(A1552,'04_Потоки'!$A:$A,0)),0)</f>
        <v>1.990879478827362</v>
      </c>
      <c r="J1552" s="2">
        <f t="shared" si="169"/>
        <v>1</v>
      </c>
      <c r="K1552" s="2">
        <f>IF(C1552="РЦК макси",0,2*'06A_Варіанти'!T1543*J1552)</f>
        <v>731.4</v>
      </c>
      <c r="L1552" s="2">
        <f t="shared" si="170"/>
        <v>731.4</v>
      </c>
      <c r="M1552" s="2">
        <f t="shared" si="171"/>
        <v>0</v>
      </c>
      <c r="N1552" s="9">
        <f t="shared" si="172"/>
        <v>0</v>
      </c>
      <c r="O1552" s="2">
        <f>MIN(IF('07A_Конструктор'!$D$5="Так",'06A_Варіанти'!E1543,1E+99),IF('07A_Конструктор'!$D$6="Так",'06A_Варіанти'!F1543,1E+99),IF('07A_Конструктор'!$D$7="Так",'06A_Варіанти'!G1543,1E+99),IF('07A_Конструктор'!$D$8="Так",'06A_Варіанти'!H1543,1E+99),IF('07A_Конструктор'!$D$9="Так",'06A_Варіанти'!I1543,1E+99),IF('07A_Конструктор'!$D$10="Так",'06A_Варіанти'!J1543,1E+99),IF('07A_Конструктор'!$D$11="Так",'06A_Варіанти'!K1543,1E+99),IF('07A_Конструктор'!$D$12="Так",'06A_Варіанти'!L1543,1E+99),IF('07A_Конструктор'!$D$13="Так",'06A_Варіанти'!M1543,1E+99),IF('07A_Конструктор'!$D$14="Так",'06A_Варіанти'!N1543,1E+99),IF('07A_Конструктор'!$D$15="Так",'06A_Варіанти'!O1543,1E+99),IF('07A_Конструктор'!$D$16="Так",'06A_Варіанти'!P1543,1E+99),IF('07A_Конструктор'!$D$17="Так",'06A_Варіанти'!Q1543,1E+99),IF('06A_Варіанти'!R1543="",1E+99,'06A_Варіанти'!R1543))</f>
        <v>365.7</v>
      </c>
      <c r="P1552" s="2" t="str">
        <f t="shared" si="173"/>
        <v>5 т</v>
      </c>
      <c r="Q1552" s="2">
        <f t="shared" si="174"/>
        <v>14</v>
      </c>
      <c r="R1552" s="2">
        <f>IF(OR(C1552="РЦК макси",C1552="РЦЧ SKU"),"SKU-потік",IFERROR(VLOOKUP(D1552,'02_РЦ'!$A$3:$I$7,5,FALSE),0))</f>
        <v>700</v>
      </c>
      <c r="S1552" s="2" t="str">
        <f>IF(OR(C1552="РЦК макси",C1552="РЦЧ SKU"),"Не рахується в ліміт",IFERROR(VLOOKUP(D1552,'02_РЦ'!$A$3:$I$7,9,FALSE),"Немає РЦ"))</f>
        <v>В межах</v>
      </c>
    </row>
    <row r="1553" spans="1:19">
      <c r="A1553" s="2" t="str">
        <f>'06A_Варіанти'!A1544</f>
        <v>BASE_2142</v>
      </c>
      <c r="B1553" s="2" t="str">
        <f>'06A_Варіанти'!B1544</f>
        <v>TT_2142</v>
      </c>
      <c r="C1553" s="2" t="str">
        <f>'06A_Варіанти'!D1544</f>
        <v>Основний</v>
      </c>
      <c r="D1553" s="2" t="str">
        <f>'06A_Варіанти'!C1544</f>
        <v>РЦЛ</v>
      </c>
      <c r="E1553" s="2" t="str">
        <f>'06A_Варіанти'!S1544</f>
        <v>DIRECT</v>
      </c>
      <c r="F1553" s="2" t="str">
        <f>IF(O1553='06A_Варіанти'!E1544,'06A_Варіанти'!E$1,IF(O1553='06A_Варіанти'!F1544,'06A_Варіанти'!F$1,IF(O1553='06A_Варіанти'!G1544,'06A_Варіанти'!G$1,IF(O1553='06A_Варіанти'!H1544,'06A_Варіанти'!H$1,IF(O1553='06A_Варіанти'!I1544,'06A_Варіанти'!I$1,IF(O1553='06A_Варіанти'!J1544,'06A_Варіанти'!J$1,IF(O1553='06A_Варіанти'!K1544,'06A_Варіанти'!K$1,IF(O1553='06A_Варіанти'!L1544,'06A_Варіанти'!L$1,IF(O1553='06A_Варіанти'!M1544,'06A_Варіанти'!M$1,IF(O1553='06A_Варіанти'!N1544,'06A_Варіанти'!N$1,IF(O1553='06A_Варіанти'!O1544,'06A_Варіанти'!O$1,IF(O1553='06A_Варіанти'!P1544,'06A_Варіанти'!P$1,IF(O1553='06A_Варіанти'!Q1544,'06A_Варіанти'!Q$1,IF(O1553='06A_Варіанти'!R1544,'06A_Варіанти'!R$1,"НЕМАЄ МАРШРУТУ"))))))))))))))</f>
        <v>DIRECT</v>
      </c>
      <c r="G1553" s="2" t="str">
        <f t="shared" si="168"/>
        <v>БЕЗ ЗМІН</v>
      </c>
      <c r="H1553" s="2">
        <f>IF(G1553="НЕМАЄ МАРШРУТУ",0,O1553-'06A_Варіанти'!T1544)</f>
        <v>0</v>
      </c>
      <c r="I1553" s="2">
        <f>IFERROR(INDEX('04_Потоки'!$E:$E,MATCH(A1553,'04_Потоки'!$A:$A,0)),0)</f>
        <v>1.990879478827362</v>
      </c>
      <c r="J1553" s="2">
        <f t="shared" si="169"/>
        <v>1</v>
      </c>
      <c r="K1553" s="2">
        <f>IF(C1553="РЦК макси",0,2*'06A_Варіанти'!T1544*J1553)</f>
        <v>452.4</v>
      </c>
      <c r="L1553" s="2">
        <f t="shared" si="170"/>
        <v>452.4</v>
      </c>
      <c r="M1553" s="2">
        <f t="shared" si="171"/>
        <v>0</v>
      </c>
      <c r="N1553" s="9">
        <f t="shared" si="172"/>
        <v>0</v>
      </c>
      <c r="O1553" s="2">
        <f>MIN(IF('07A_Конструктор'!$D$5="Так",'06A_Варіанти'!E1544,1E+99),IF('07A_Конструктор'!$D$6="Так",'06A_Варіанти'!F1544,1E+99),IF('07A_Конструктор'!$D$7="Так",'06A_Варіанти'!G1544,1E+99),IF('07A_Конструктор'!$D$8="Так",'06A_Варіанти'!H1544,1E+99),IF('07A_Конструктор'!$D$9="Так",'06A_Варіанти'!I1544,1E+99),IF('07A_Конструктор'!$D$10="Так",'06A_Варіанти'!J1544,1E+99),IF('07A_Конструктор'!$D$11="Так",'06A_Варіанти'!K1544,1E+99),IF('07A_Конструктор'!$D$12="Так",'06A_Варіанти'!L1544,1E+99),IF('07A_Конструктор'!$D$13="Так",'06A_Варіанти'!M1544,1E+99),IF('07A_Конструктор'!$D$14="Так",'06A_Варіанти'!N1544,1E+99),IF('07A_Конструктор'!$D$15="Так",'06A_Варіанти'!O1544,1E+99),IF('07A_Конструктор'!$D$16="Так",'06A_Варіанти'!P1544,1E+99),IF('07A_Конструктор'!$D$17="Так",'06A_Варіанти'!Q1544,1E+99),IF('06A_Варіанти'!R1544="",1E+99,'06A_Варіанти'!R1544))</f>
        <v>226.2</v>
      </c>
      <c r="P1553" s="2" t="str">
        <f t="shared" si="173"/>
        <v>5 т</v>
      </c>
      <c r="Q1553" s="2">
        <f t="shared" si="174"/>
        <v>14</v>
      </c>
      <c r="R1553" s="2">
        <f>IF(OR(C1553="РЦК макси",C1553="РЦЧ SKU"),"SKU-потік",IFERROR(VLOOKUP(D1553,'02_РЦ'!$A$3:$I$7,5,FALSE),0))</f>
        <v>700</v>
      </c>
      <c r="S1553" s="2" t="str">
        <f>IF(OR(C1553="РЦК макси",C1553="РЦЧ SKU"),"Не рахується в ліміт",IFERROR(VLOOKUP(D1553,'02_РЦ'!$A$3:$I$7,9,FALSE),"Немає РЦ"))</f>
        <v>В межах</v>
      </c>
    </row>
    <row r="1554" spans="1:19">
      <c r="A1554" s="2" t="str">
        <f>'06A_Варіанти'!A1545</f>
        <v>BASE_2145</v>
      </c>
      <c r="B1554" s="2" t="str">
        <f>'06A_Варіанти'!B1545</f>
        <v>TT_2145</v>
      </c>
      <c r="C1554" s="2" t="str">
        <f>'06A_Варіанти'!D1545</f>
        <v>Основний</v>
      </c>
      <c r="D1554" s="2" t="str">
        <f>'06A_Варіанти'!C1545</f>
        <v>РЦЛ</v>
      </c>
      <c r="E1554" s="2" t="str">
        <f>'06A_Варіанти'!S1545</f>
        <v>DIRECT</v>
      </c>
      <c r="F1554" s="2" t="str">
        <f>IF(O1554='06A_Варіанти'!E1545,'06A_Варіанти'!E$1,IF(O1554='06A_Варіанти'!F1545,'06A_Варіанти'!F$1,IF(O1554='06A_Варіанти'!G1545,'06A_Варіанти'!G$1,IF(O1554='06A_Варіанти'!H1545,'06A_Варіанти'!H$1,IF(O1554='06A_Варіанти'!I1545,'06A_Варіанти'!I$1,IF(O1554='06A_Варіанти'!J1545,'06A_Варіанти'!J$1,IF(O1554='06A_Варіанти'!K1545,'06A_Варіанти'!K$1,IF(O1554='06A_Варіанти'!L1545,'06A_Варіанти'!L$1,IF(O1554='06A_Варіанти'!M1545,'06A_Варіанти'!M$1,IF(O1554='06A_Варіанти'!N1545,'06A_Варіанти'!N$1,IF(O1554='06A_Варіанти'!O1545,'06A_Варіанти'!O$1,IF(O1554='06A_Варіанти'!P1545,'06A_Варіанти'!P$1,IF(O1554='06A_Варіанти'!Q1545,'06A_Варіанти'!Q$1,IF(O1554='06A_Варіанти'!R1545,'06A_Варіанти'!R$1,"НЕМАЄ МАРШРУТУ"))))))))))))))</f>
        <v>DIRECT</v>
      </c>
      <c r="G1554" s="2" t="str">
        <f t="shared" si="168"/>
        <v>БЕЗ ЗМІН</v>
      </c>
      <c r="H1554" s="2">
        <f>IF(G1554="НЕМАЄ МАРШРУТУ",0,O1554-'06A_Варіанти'!T1545)</f>
        <v>0</v>
      </c>
      <c r="I1554" s="2">
        <f>IFERROR(INDEX('04_Потоки'!$E:$E,MATCH(A1554,'04_Потоки'!$A:$A,0)),0)</f>
        <v>1.990879478827362</v>
      </c>
      <c r="J1554" s="2">
        <f t="shared" si="169"/>
        <v>1</v>
      </c>
      <c r="K1554" s="2">
        <f>IF(C1554="РЦК макси",0,2*'06A_Варіанти'!T1545*J1554)</f>
        <v>398.4</v>
      </c>
      <c r="L1554" s="2">
        <f t="shared" si="170"/>
        <v>398.4</v>
      </c>
      <c r="M1554" s="2">
        <f t="shared" si="171"/>
        <v>0</v>
      </c>
      <c r="N1554" s="9">
        <f t="shared" si="172"/>
        <v>0</v>
      </c>
      <c r="O1554" s="2">
        <f>MIN(IF('07A_Конструктор'!$D$5="Так",'06A_Варіанти'!E1545,1E+99),IF('07A_Конструктор'!$D$6="Так",'06A_Варіанти'!F1545,1E+99),IF('07A_Конструктор'!$D$7="Так",'06A_Варіанти'!G1545,1E+99),IF('07A_Конструктор'!$D$8="Так",'06A_Варіанти'!H1545,1E+99),IF('07A_Конструктор'!$D$9="Так",'06A_Варіанти'!I1545,1E+99),IF('07A_Конструктор'!$D$10="Так",'06A_Варіанти'!J1545,1E+99),IF('07A_Конструктор'!$D$11="Так",'06A_Варіанти'!K1545,1E+99),IF('07A_Конструктор'!$D$12="Так",'06A_Варіанти'!L1545,1E+99),IF('07A_Конструктор'!$D$13="Так",'06A_Варіанти'!M1545,1E+99),IF('07A_Конструктор'!$D$14="Так",'06A_Варіанти'!N1545,1E+99),IF('07A_Конструктор'!$D$15="Так",'06A_Варіанти'!O1545,1E+99),IF('07A_Конструктор'!$D$16="Так",'06A_Варіанти'!P1545,1E+99),IF('07A_Конструктор'!$D$17="Так",'06A_Варіанти'!Q1545,1E+99),IF('06A_Варіанти'!R1545="",1E+99,'06A_Варіанти'!R1545))</f>
        <v>199.2</v>
      </c>
      <c r="P1554" s="2" t="str">
        <f t="shared" si="173"/>
        <v>5 т</v>
      </c>
      <c r="Q1554" s="2">
        <f t="shared" si="174"/>
        <v>14</v>
      </c>
      <c r="R1554" s="2">
        <f>IF(OR(C1554="РЦК макси",C1554="РЦЧ SKU"),"SKU-потік",IFERROR(VLOOKUP(D1554,'02_РЦ'!$A$3:$I$7,5,FALSE),0))</f>
        <v>700</v>
      </c>
      <c r="S1554" s="2" t="str">
        <f>IF(OR(C1554="РЦК макси",C1554="РЦЧ SKU"),"Не рахується в ліміт",IFERROR(VLOOKUP(D1554,'02_РЦ'!$A$3:$I$7,9,FALSE),"Немає РЦ"))</f>
        <v>В межах</v>
      </c>
    </row>
    <row r="1555" spans="1:19">
      <c r="A1555" s="2" t="str">
        <f>'06A_Варіанти'!A1546</f>
        <v>BASE_2146</v>
      </c>
      <c r="B1555" s="2" t="str">
        <f>'06A_Варіанти'!B1546</f>
        <v>TT_2146</v>
      </c>
      <c r="C1555" s="2" t="str">
        <f>'06A_Варіанти'!D1546</f>
        <v>Основний</v>
      </c>
      <c r="D1555" s="2" t="str">
        <f>'06A_Варіанти'!C1546</f>
        <v>РЦЛ</v>
      </c>
      <c r="E1555" s="2" t="str">
        <f>'06A_Варіанти'!S1546</f>
        <v>DIRECT</v>
      </c>
      <c r="F1555" s="2" t="str">
        <f>IF(O1555='06A_Варіанти'!E1546,'06A_Варіанти'!E$1,IF(O1555='06A_Варіанти'!F1546,'06A_Варіанти'!F$1,IF(O1555='06A_Варіанти'!G1546,'06A_Варіанти'!G$1,IF(O1555='06A_Варіанти'!H1546,'06A_Варіанти'!H$1,IF(O1555='06A_Варіанти'!I1546,'06A_Варіанти'!I$1,IF(O1555='06A_Варіанти'!J1546,'06A_Варіанти'!J$1,IF(O1555='06A_Варіанти'!K1546,'06A_Варіанти'!K$1,IF(O1555='06A_Варіанти'!L1546,'06A_Варіанти'!L$1,IF(O1555='06A_Варіанти'!M1546,'06A_Варіанти'!M$1,IF(O1555='06A_Варіанти'!N1546,'06A_Варіанти'!N$1,IF(O1555='06A_Варіанти'!O1546,'06A_Варіанти'!O$1,IF(O1555='06A_Варіанти'!P1546,'06A_Варіанти'!P$1,IF(O1555='06A_Варіанти'!Q1546,'06A_Варіанти'!Q$1,IF(O1555='06A_Варіанти'!R1546,'06A_Варіанти'!R$1,"НЕМАЄ МАРШРУТУ"))))))))))))))</f>
        <v>DIRECT</v>
      </c>
      <c r="G1555" s="2" t="str">
        <f t="shared" si="168"/>
        <v>БЕЗ ЗМІН</v>
      </c>
      <c r="H1555" s="2">
        <f>IF(G1555="НЕМАЄ МАРШРУТУ",0,O1555-'06A_Варіанти'!T1546)</f>
        <v>0</v>
      </c>
      <c r="I1555" s="2">
        <f>IFERROR(INDEX('04_Потоки'!$E:$E,MATCH(A1555,'04_Потоки'!$A:$A,0)),0)</f>
        <v>1.990879478827362</v>
      </c>
      <c r="J1555" s="2">
        <f t="shared" si="169"/>
        <v>1</v>
      </c>
      <c r="K1555" s="2">
        <f>IF(C1555="РЦК макси",0,2*'06A_Варіанти'!T1546*J1555)</f>
        <v>272.60000000000002</v>
      </c>
      <c r="L1555" s="2">
        <f t="shared" si="170"/>
        <v>272.60000000000002</v>
      </c>
      <c r="M1555" s="2">
        <f t="shared" si="171"/>
        <v>0</v>
      </c>
      <c r="N1555" s="9">
        <f t="shared" si="172"/>
        <v>0</v>
      </c>
      <c r="O1555" s="2">
        <f>MIN(IF('07A_Конструктор'!$D$5="Так",'06A_Варіанти'!E1546,1E+99),IF('07A_Конструктор'!$D$6="Так",'06A_Варіанти'!F1546,1E+99),IF('07A_Конструктор'!$D$7="Так",'06A_Варіанти'!G1546,1E+99),IF('07A_Конструктор'!$D$8="Так",'06A_Варіанти'!H1546,1E+99),IF('07A_Конструктор'!$D$9="Так",'06A_Варіанти'!I1546,1E+99),IF('07A_Конструктор'!$D$10="Так",'06A_Варіанти'!J1546,1E+99),IF('07A_Конструктор'!$D$11="Так",'06A_Варіанти'!K1546,1E+99),IF('07A_Конструктор'!$D$12="Так",'06A_Варіанти'!L1546,1E+99),IF('07A_Конструктор'!$D$13="Так",'06A_Варіанти'!M1546,1E+99),IF('07A_Конструктор'!$D$14="Так",'06A_Варіанти'!N1546,1E+99),IF('07A_Конструктор'!$D$15="Так",'06A_Варіанти'!O1546,1E+99),IF('07A_Конструктор'!$D$16="Так",'06A_Варіанти'!P1546,1E+99),IF('07A_Конструктор'!$D$17="Так",'06A_Варіанти'!Q1546,1E+99),IF('06A_Варіанти'!R1546="",1E+99,'06A_Варіанти'!R1546))</f>
        <v>136.30000000000001</v>
      </c>
      <c r="P1555" s="2" t="str">
        <f t="shared" si="173"/>
        <v>5 т</v>
      </c>
      <c r="Q1555" s="2">
        <f t="shared" si="174"/>
        <v>14</v>
      </c>
      <c r="R1555" s="2">
        <f>IF(OR(C1555="РЦК макси",C1555="РЦЧ SKU"),"SKU-потік",IFERROR(VLOOKUP(D1555,'02_РЦ'!$A$3:$I$7,5,FALSE),0))</f>
        <v>700</v>
      </c>
      <c r="S1555" s="2" t="str">
        <f>IF(OR(C1555="РЦК макси",C1555="РЦЧ SKU"),"Не рахується в ліміт",IFERROR(VLOOKUP(D1555,'02_РЦ'!$A$3:$I$7,9,FALSE),"Немає РЦ"))</f>
        <v>В межах</v>
      </c>
    </row>
    <row r="1556" spans="1:19">
      <c r="A1556" s="2" t="str">
        <f>'06A_Варіанти'!A1547</f>
        <v>BASE_2148</v>
      </c>
      <c r="B1556" s="2" t="str">
        <f>'06A_Варіанти'!B1547</f>
        <v>TT_2148</v>
      </c>
      <c r="C1556" s="2" t="str">
        <f>'06A_Варіанти'!D1547</f>
        <v>Основний</v>
      </c>
      <c r="D1556" s="2" t="str">
        <f>'06A_Варіанти'!C1547</f>
        <v>РЦЛ</v>
      </c>
      <c r="E1556" s="2" t="str">
        <f>'06A_Варіанти'!S1547</f>
        <v>DIRECT</v>
      </c>
      <c r="F1556" s="2" t="str">
        <f>IF(O1556='06A_Варіанти'!E1547,'06A_Варіанти'!E$1,IF(O1556='06A_Варіанти'!F1547,'06A_Варіанти'!F$1,IF(O1556='06A_Варіанти'!G1547,'06A_Варіанти'!G$1,IF(O1556='06A_Варіанти'!H1547,'06A_Варіанти'!H$1,IF(O1556='06A_Варіанти'!I1547,'06A_Варіанти'!I$1,IF(O1556='06A_Варіанти'!J1547,'06A_Варіанти'!J$1,IF(O1556='06A_Варіанти'!K1547,'06A_Варіанти'!K$1,IF(O1556='06A_Варіанти'!L1547,'06A_Варіанти'!L$1,IF(O1556='06A_Варіанти'!M1547,'06A_Варіанти'!M$1,IF(O1556='06A_Варіанти'!N1547,'06A_Варіанти'!N$1,IF(O1556='06A_Варіанти'!O1547,'06A_Варіанти'!O$1,IF(O1556='06A_Варіанти'!P1547,'06A_Варіанти'!P$1,IF(O1556='06A_Варіанти'!Q1547,'06A_Варіанти'!Q$1,IF(O1556='06A_Варіанти'!R1547,'06A_Варіанти'!R$1,"НЕМАЄ МАРШРУТУ"))))))))))))))</f>
        <v>DIRECT</v>
      </c>
      <c r="G1556" s="2" t="str">
        <f t="shared" si="168"/>
        <v>БЕЗ ЗМІН</v>
      </c>
      <c r="H1556" s="2">
        <f>IF(G1556="НЕМАЄ МАРШРУТУ",0,O1556-'06A_Варіанти'!T1547)</f>
        <v>0</v>
      </c>
      <c r="I1556" s="2">
        <f>IFERROR(INDEX('04_Потоки'!$E:$E,MATCH(A1556,'04_Потоки'!$A:$A,0)),0)</f>
        <v>1.990879478827362</v>
      </c>
      <c r="J1556" s="2">
        <f t="shared" si="169"/>
        <v>1</v>
      </c>
      <c r="K1556" s="2">
        <f>IF(C1556="РЦК макси",0,2*'06A_Варіанти'!T1547*J1556)</f>
        <v>275.60000000000002</v>
      </c>
      <c r="L1556" s="2">
        <f t="shared" si="170"/>
        <v>275.60000000000002</v>
      </c>
      <c r="M1556" s="2">
        <f t="shared" si="171"/>
        <v>0</v>
      </c>
      <c r="N1556" s="9">
        <f t="shared" si="172"/>
        <v>0</v>
      </c>
      <c r="O1556" s="2">
        <f>MIN(IF('07A_Конструктор'!$D$5="Так",'06A_Варіанти'!E1547,1E+99),IF('07A_Конструктор'!$D$6="Так",'06A_Варіанти'!F1547,1E+99),IF('07A_Конструктор'!$D$7="Так",'06A_Варіанти'!G1547,1E+99),IF('07A_Конструктор'!$D$8="Так",'06A_Варіанти'!H1547,1E+99),IF('07A_Конструктор'!$D$9="Так",'06A_Варіанти'!I1547,1E+99),IF('07A_Конструктор'!$D$10="Так",'06A_Варіанти'!J1547,1E+99),IF('07A_Конструктор'!$D$11="Так",'06A_Варіанти'!K1547,1E+99),IF('07A_Конструктор'!$D$12="Так",'06A_Варіанти'!L1547,1E+99),IF('07A_Конструктор'!$D$13="Так",'06A_Варіанти'!M1547,1E+99),IF('07A_Конструктор'!$D$14="Так",'06A_Варіанти'!N1547,1E+99),IF('07A_Конструктор'!$D$15="Так",'06A_Варіанти'!O1547,1E+99),IF('07A_Конструктор'!$D$16="Так",'06A_Варіанти'!P1547,1E+99),IF('07A_Конструктор'!$D$17="Так",'06A_Варіанти'!Q1547,1E+99),IF('06A_Варіанти'!R1547="",1E+99,'06A_Варіанти'!R1547))</f>
        <v>137.80000000000001</v>
      </c>
      <c r="P1556" s="2" t="str">
        <f t="shared" si="173"/>
        <v>5 т</v>
      </c>
      <c r="Q1556" s="2">
        <f t="shared" si="174"/>
        <v>14</v>
      </c>
      <c r="R1556" s="2">
        <f>IF(OR(C1556="РЦК макси",C1556="РЦЧ SKU"),"SKU-потік",IFERROR(VLOOKUP(D1556,'02_РЦ'!$A$3:$I$7,5,FALSE),0))</f>
        <v>700</v>
      </c>
      <c r="S1556" s="2" t="str">
        <f>IF(OR(C1556="РЦК макси",C1556="РЦЧ SKU"),"Не рахується в ліміт",IFERROR(VLOOKUP(D1556,'02_РЦ'!$A$3:$I$7,9,FALSE),"Немає РЦ"))</f>
        <v>В межах</v>
      </c>
    </row>
    <row r="1557" spans="1:19">
      <c r="A1557" s="2" t="str">
        <f>'06A_Варіанти'!A1548</f>
        <v>BASE_2149</v>
      </c>
      <c r="B1557" s="2" t="str">
        <f>'06A_Варіанти'!B1548</f>
        <v>TT_2149</v>
      </c>
      <c r="C1557" s="2" t="str">
        <f>'06A_Варіанти'!D1548</f>
        <v>Основний</v>
      </c>
      <c r="D1557" s="2" t="str">
        <f>'06A_Варіанти'!C1548</f>
        <v>РЦЛ</v>
      </c>
      <c r="E1557" s="2" t="str">
        <f>'06A_Варіанти'!S1548</f>
        <v>DIRECT</v>
      </c>
      <c r="F1557" s="2" t="str">
        <f>IF(O1557='06A_Варіанти'!E1548,'06A_Варіанти'!E$1,IF(O1557='06A_Варіанти'!F1548,'06A_Варіанти'!F$1,IF(O1557='06A_Варіанти'!G1548,'06A_Варіанти'!G$1,IF(O1557='06A_Варіанти'!H1548,'06A_Варіанти'!H$1,IF(O1557='06A_Варіанти'!I1548,'06A_Варіанти'!I$1,IF(O1557='06A_Варіанти'!J1548,'06A_Варіанти'!J$1,IF(O1557='06A_Варіанти'!K1548,'06A_Варіанти'!K$1,IF(O1557='06A_Варіанти'!L1548,'06A_Варіанти'!L$1,IF(O1557='06A_Варіанти'!M1548,'06A_Варіанти'!M$1,IF(O1557='06A_Варіанти'!N1548,'06A_Варіанти'!N$1,IF(O1557='06A_Варіанти'!O1548,'06A_Варіанти'!O$1,IF(O1557='06A_Варіанти'!P1548,'06A_Варіанти'!P$1,IF(O1557='06A_Варіанти'!Q1548,'06A_Варіанти'!Q$1,IF(O1557='06A_Варіанти'!R1548,'06A_Варіанти'!R$1,"НЕМАЄ МАРШРУТУ"))))))))))))))</f>
        <v>DIRECT</v>
      </c>
      <c r="G1557" s="2" t="str">
        <f t="shared" si="168"/>
        <v>БЕЗ ЗМІН</v>
      </c>
      <c r="H1557" s="2">
        <f>IF(G1557="НЕМАЄ МАРШРУТУ",0,O1557-'06A_Варіанти'!T1548)</f>
        <v>0</v>
      </c>
      <c r="I1557" s="2">
        <f>IFERROR(INDEX('04_Потоки'!$E:$E,MATCH(A1557,'04_Потоки'!$A:$A,0)),0)</f>
        <v>1.990879478827362</v>
      </c>
      <c r="J1557" s="2">
        <f t="shared" si="169"/>
        <v>1</v>
      </c>
      <c r="K1557" s="2">
        <f>IF(C1557="РЦК макси",0,2*'06A_Варіанти'!T1548*J1557)</f>
        <v>209.4</v>
      </c>
      <c r="L1557" s="2">
        <f t="shared" si="170"/>
        <v>209.4</v>
      </c>
      <c r="M1557" s="2">
        <f t="shared" si="171"/>
        <v>0</v>
      </c>
      <c r="N1557" s="9">
        <f t="shared" si="172"/>
        <v>0</v>
      </c>
      <c r="O1557" s="2">
        <f>MIN(IF('07A_Конструктор'!$D$5="Так",'06A_Варіанти'!E1548,1E+99),IF('07A_Конструктор'!$D$6="Так",'06A_Варіанти'!F1548,1E+99),IF('07A_Конструктор'!$D$7="Так",'06A_Варіанти'!G1548,1E+99),IF('07A_Конструктор'!$D$8="Так",'06A_Варіанти'!H1548,1E+99),IF('07A_Конструктор'!$D$9="Так",'06A_Варіанти'!I1548,1E+99),IF('07A_Конструктор'!$D$10="Так",'06A_Варіанти'!J1548,1E+99),IF('07A_Конструктор'!$D$11="Так",'06A_Варіанти'!K1548,1E+99),IF('07A_Конструктор'!$D$12="Так",'06A_Варіанти'!L1548,1E+99),IF('07A_Конструктор'!$D$13="Так",'06A_Варіанти'!M1548,1E+99),IF('07A_Конструктор'!$D$14="Так",'06A_Варіанти'!N1548,1E+99),IF('07A_Конструктор'!$D$15="Так",'06A_Варіанти'!O1548,1E+99),IF('07A_Конструктор'!$D$16="Так",'06A_Варіанти'!P1548,1E+99),IF('07A_Конструктор'!$D$17="Так",'06A_Варіанти'!Q1548,1E+99),IF('06A_Варіанти'!R1548="",1E+99,'06A_Варіанти'!R1548))</f>
        <v>104.7</v>
      </c>
      <c r="P1557" s="2" t="str">
        <f t="shared" si="173"/>
        <v>5 т</v>
      </c>
      <c r="Q1557" s="2">
        <f t="shared" si="174"/>
        <v>14</v>
      </c>
      <c r="R1557" s="2">
        <f>IF(OR(C1557="РЦК макси",C1557="РЦЧ SKU"),"SKU-потік",IFERROR(VLOOKUP(D1557,'02_РЦ'!$A$3:$I$7,5,FALSE),0))</f>
        <v>700</v>
      </c>
      <c r="S1557" s="2" t="str">
        <f>IF(OR(C1557="РЦК макси",C1557="РЦЧ SKU"),"Не рахується в ліміт",IFERROR(VLOOKUP(D1557,'02_РЦ'!$A$3:$I$7,9,FALSE),"Немає РЦ"))</f>
        <v>В межах</v>
      </c>
    </row>
    <row r="1558" spans="1:19">
      <c r="A1558" s="2" t="str">
        <f>'06A_Варіанти'!A1549</f>
        <v>BASE_2151</v>
      </c>
      <c r="B1558" s="2" t="str">
        <f>'06A_Варіанти'!B1549</f>
        <v>TT_2151</v>
      </c>
      <c r="C1558" s="2" t="str">
        <f>'06A_Варіанти'!D1549</f>
        <v>Основний</v>
      </c>
      <c r="D1558" s="2" t="str">
        <f>'06A_Варіанти'!C1549</f>
        <v>РЦЛ</v>
      </c>
      <c r="E1558" s="2" t="str">
        <f>'06A_Варіанти'!S1549</f>
        <v>DIRECT</v>
      </c>
      <c r="F1558" s="2" t="str">
        <f>IF(O1558='06A_Варіанти'!E1549,'06A_Варіанти'!E$1,IF(O1558='06A_Варіанти'!F1549,'06A_Варіанти'!F$1,IF(O1558='06A_Варіанти'!G1549,'06A_Варіанти'!G$1,IF(O1558='06A_Варіанти'!H1549,'06A_Варіанти'!H$1,IF(O1558='06A_Варіанти'!I1549,'06A_Варіанти'!I$1,IF(O1558='06A_Варіанти'!J1549,'06A_Варіанти'!J$1,IF(O1558='06A_Варіанти'!K1549,'06A_Варіанти'!K$1,IF(O1558='06A_Варіанти'!L1549,'06A_Варіанти'!L$1,IF(O1558='06A_Варіанти'!M1549,'06A_Варіанти'!M$1,IF(O1558='06A_Варіанти'!N1549,'06A_Варіанти'!N$1,IF(O1558='06A_Варіанти'!O1549,'06A_Варіанти'!O$1,IF(O1558='06A_Варіанти'!P1549,'06A_Варіанти'!P$1,IF(O1558='06A_Варіанти'!Q1549,'06A_Варіанти'!Q$1,IF(O1558='06A_Варіанти'!R1549,'06A_Варіанти'!R$1,"НЕМАЄ МАРШРУТУ"))))))))))))))</f>
        <v>DIRECT</v>
      </c>
      <c r="G1558" s="2" t="str">
        <f t="shared" si="168"/>
        <v>БЕЗ ЗМІН</v>
      </c>
      <c r="H1558" s="2">
        <f>IF(G1558="НЕМАЄ МАРШРУТУ",0,O1558-'06A_Варіанти'!T1549)</f>
        <v>0</v>
      </c>
      <c r="I1558" s="2">
        <f>IFERROR(INDEX('04_Потоки'!$E:$E,MATCH(A1558,'04_Потоки'!$A:$A,0)),0)</f>
        <v>1.990879478827362</v>
      </c>
      <c r="J1558" s="2">
        <f t="shared" si="169"/>
        <v>1</v>
      </c>
      <c r="K1558" s="2">
        <f>IF(C1558="РЦК макси",0,2*'06A_Варіанти'!T1549*J1558)</f>
        <v>350.2</v>
      </c>
      <c r="L1558" s="2">
        <f t="shared" si="170"/>
        <v>350.2</v>
      </c>
      <c r="M1558" s="2">
        <f t="shared" si="171"/>
        <v>0</v>
      </c>
      <c r="N1558" s="9">
        <f t="shared" si="172"/>
        <v>0</v>
      </c>
      <c r="O1558" s="2">
        <f>MIN(IF('07A_Конструктор'!$D$5="Так",'06A_Варіанти'!E1549,1E+99),IF('07A_Конструктор'!$D$6="Так",'06A_Варіанти'!F1549,1E+99),IF('07A_Конструктор'!$D$7="Так",'06A_Варіанти'!G1549,1E+99),IF('07A_Конструктор'!$D$8="Так",'06A_Варіанти'!H1549,1E+99),IF('07A_Конструктор'!$D$9="Так",'06A_Варіанти'!I1549,1E+99),IF('07A_Конструктор'!$D$10="Так",'06A_Варіанти'!J1549,1E+99),IF('07A_Конструктор'!$D$11="Так",'06A_Варіанти'!K1549,1E+99),IF('07A_Конструктор'!$D$12="Так",'06A_Варіанти'!L1549,1E+99),IF('07A_Конструктор'!$D$13="Так",'06A_Варіанти'!M1549,1E+99),IF('07A_Конструктор'!$D$14="Так",'06A_Варіанти'!N1549,1E+99),IF('07A_Конструктор'!$D$15="Так",'06A_Варіанти'!O1549,1E+99),IF('07A_Конструктор'!$D$16="Так",'06A_Варіанти'!P1549,1E+99),IF('07A_Конструктор'!$D$17="Так",'06A_Варіанти'!Q1549,1E+99),IF('06A_Варіанти'!R1549="",1E+99,'06A_Варіанти'!R1549))</f>
        <v>175.1</v>
      </c>
      <c r="P1558" s="2" t="str">
        <f t="shared" si="173"/>
        <v>5 т</v>
      </c>
      <c r="Q1558" s="2">
        <f t="shared" si="174"/>
        <v>14</v>
      </c>
      <c r="R1558" s="2">
        <f>IF(OR(C1558="РЦК макси",C1558="РЦЧ SKU"),"SKU-потік",IFERROR(VLOOKUP(D1558,'02_РЦ'!$A$3:$I$7,5,FALSE),0))</f>
        <v>700</v>
      </c>
      <c r="S1558" s="2" t="str">
        <f>IF(OR(C1558="РЦК макси",C1558="РЦЧ SKU"),"Не рахується в ліміт",IFERROR(VLOOKUP(D1558,'02_РЦ'!$A$3:$I$7,9,FALSE),"Немає РЦ"))</f>
        <v>В межах</v>
      </c>
    </row>
    <row r="1559" spans="1:19">
      <c r="A1559" s="2" t="str">
        <f>'06A_Варіанти'!A1550</f>
        <v>BASE_2152</v>
      </c>
      <c r="B1559" s="2" t="str">
        <f>'06A_Варіанти'!B1550</f>
        <v>TT_2152</v>
      </c>
      <c r="C1559" s="2" t="str">
        <f>'06A_Варіанти'!D1550</f>
        <v>Основний</v>
      </c>
      <c r="D1559" s="2" t="str">
        <f>'06A_Варіанти'!C1550</f>
        <v>РЦЛ</v>
      </c>
      <c r="E1559" s="2" t="str">
        <f>'06A_Варіанти'!S1550</f>
        <v>DIRECT</v>
      </c>
      <c r="F1559" s="2" t="str">
        <f>IF(O1559='06A_Варіанти'!E1550,'06A_Варіанти'!E$1,IF(O1559='06A_Варіанти'!F1550,'06A_Варіанти'!F$1,IF(O1559='06A_Варіанти'!G1550,'06A_Варіанти'!G$1,IF(O1559='06A_Варіанти'!H1550,'06A_Варіанти'!H$1,IF(O1559='06A_Варіанти'!I1550,'06A_Варіанти'!I$1,IF(O1559='06A_Варіанти'!J1550,'06A_Варіанти'!J$1,IF(O1559='06A_Варіанти'!K1550,'06A_Варіанти'!K$1,IF(O1559='06A_Варіанти'!L1550,'06A_Варіанти'!L$1,IF(O1559='06A_Варіанти'!M1550,'06A_Варіанти'!M$1,IF(O1559='06A_Варіанти'!N1550,'06A_Варіанти'!N$1,IF(O1559='06A_Варіанти'!O1550,'06A_Варіанти'!O$1,IF(O1559='06A_Варіанти'!P1550,'06A_Варіанти'!P$1,IF(O1559='06A_Варіанти'!Q1550,'06A_Варіанти'!Q$1,IF(O1559='06A_Варіанти'!R1550,'06A_Варіанти'!R$1,"НЕМАЄ МАРШРУТУ"))))))))))))))</f>
        <v>DIRECT</v>
      </c>
      <c r="G1559" s="2" t="str">
        <f t="shared" si="168"/>
        <v>БЕЗ ЗМІН</v>
      </c>
      <c r="H1559" s="2">
        <f>IF(G1559="НЕМАЄ МАРШРУТУ",0,O1559-'06A_Варіанти'!T1550)</f>
        <v>0</v>
      </c>
      <c r="I1559" s="2">
        <f>IFERROR(INDEX('04_Потоки'!$E:$E,MATCH(A1559,'04_Потоки'!$A:$A,0)),0)</f>
        <v>1.990879478827362</v>
      </c>
      <c r="J1559" s="2">
        <f t="shared" si="169"/>
        <v>1</v>
      </c>
      <c r="K1559" s="2">
        <f>IF(C1559="РЦК макси",0,2*'06A_Варіанти'!T1550*J1559)</f>
        <v>118.8</v>
      </c>
      <c r="L1559" s="2">
        <f t="shared" si="170"/>
        <v>118.8</v>
      </c>
      <c r="M1559" s="2">
        <f t="shared" si="171"/>
        <v>0</v>
      </c>
      <c r="N1559" s="9">
        <f t="shared" si="172"/>
        <v>0</v>
      </c>
      <c r="O1559" s="2">
        <f>MIN(IF('07A_Конструктор'!$D$5="Так",'06A_Варіанти'!E1550,1E+99),IF('07A_Конструктор'!$D$6="Так",'06A_Варіанти'!F1550,1E+99),IF('07A_Конструктор'!$D$7="Так",'06A_Варіанти'!G1550,1E+99),IF('07A_Конструктор'!$D$8="Так",'06A_Варіанти'!H1550,1E+99),IF('07A_Конструктор'!$D$9="Так",'06A_Варіанти'!I1550,1E+99),IF('07A_Конструктор'!$D$10="Так",'06A_Варіанти'!J1550,1E+99),IF('07A_Конструктор'!$D$11="Так",'06A_Варіанти'!K1550,1E+99),IF('07A_Конструктор'!$D$12="Так",'06A_Варіанти'!L1550,1E+99),IF('07A_Конструктор'!$D$13="Так",'06A_Варіанти'!M1550,1E+99),IF('07A_Конструктор'!$D$14="Так",'06A_Варіанти'!N1550,1E+99),IF('07A_Конструктор'!$D$15="Так",'06A_Варіанти'!O1550,1E+99),IF('07A_Конструктор'!$D$16="Так",'06A_Варіанти'!P1550,1E+99),IF('07A_Конструктор'!$D$17="Так",'06A_Варіанти'!Q1550,1E+99),IF('06A_Варіанти'!R1550="",1E+99,'06A_Варіанти'!R1550))</f>
        <v>59.4</v>
      </c>
      <c r="P1559" s="2" t="str">
        <f t="shared" si="173"/>
        <v>5 т</v>
      </c>
      <c r="Q1559" s="2">
        <f t="shared" si="174"/>
        <v>14</v>
      </c>
      <c r="R1559" s="2">
        <f>IF(OR(C1559="РЦК макси",C1559="РЦЧ SKU"),"SKU-потік",IFERROR(VLOOKUP(D1559,'02_РЦ'!$A$3:$I$7,5,FALSE),0))</f>
        <v>700</v>
      </c>
      <c r="S1559" s="2" t="str">
        <f>IF(OR(C1559="РЦК макси",C1559="РЦЧ SKU"),"Не рахується в ліміт",IFERROR(VLOOKUP(D1559,'02_РЦ'!$A$3:$I$7,9,FALSE),"Немає РЦ"))</f>
        <v>В межах</v>
      </c>
    </row>
    <row r="1560" spans="1:19">
      <c r="A1560" s="2" t="str">
        <f>'06A_Варіанти'!A1551</f>
        <v>BASE_2154</v>
      </c>
      <c r="B1560" s="2" t="str">
        <f>'06A_Варіанти'!B1551</f>
        <v>TT_2154</v>
      </c>
      <c r="C1560" s="2" t="str">
        <f>'06A_Варіанти'!D1551</f>
        <v>Основний</v>
      </c>
      <c r="D1560" s="2" t="str">
        <f>'06A_Варіанти'!C1551</f>
        <v>РЦЛ</v>
      </c>
      <c r="E1560" s="2" t="str">
        <f>'06A_Варіанти'!S1551</f>
        <v>DIRECT</v>
      </c>
      <c r="F1560" s="2" t="str">
        <f>IF(O1560='06A_Варіанти'!E1551,'06A_Варіанти'!E$1,IF(O1560='06A_Варіанти'!F1551,'06A_Варіанти'!F$1,IF(O1560='06A_Варіанти'!G1551,'06A_Варіанти'!G$1,IF(O1560='06A_Варіанти'!H1551,'06A_Варіанти'!H$1,IF(O1560='06A_Варіанти'!I1551,'06A_Варіанти'!I$1,IF(O1560='06A_Варіанти'!J1551,'06A_Варіанти'!J$1,IF(O1560='06A_Варіанти'!K1551,'06A_Варіанти'!K$1,IF(O1560='06A_Варіанти'!L1551,'06A_Варіанти'!L$1,IF(O1560='06A_Варіанти'!M1551,'06A_Варіанти'!M$1,IF(O1560='06A_Варіанти'!N1551,'06A_Варіанти'!N$1,IF(O1560='06A_Варіанти'!O1551,'06A_Варіанти'!O$1,IF(O1560='06A_Варіанти'!P1551,'06A_Варіанти'!P$1,IF(O1560='06A_Варіанти'!Q1551,'06A_Варіанти'!Q$1,IF(O1560='06A_Варіанти'!R1551,'06A_Варіанти'!R$1,"НЕМАЄ МАРШРУТУ"))))))))))))))</f>
        <v>DIRECT</v>
      </c>
      <c r="G1560" s="2" t="str">
        <f t="shared" si="168"/>
        <v>БЕЗ ЗМІН</v>
      </c>
      <c r="H1560" s="2">
        <f>IF(G1560="НЕМАЄ МАРШРУТУ",0,O1560-'06A_Варіанти'!T1551)</f>
        <v>0</v>
      </c>
      <c r="I1560" s="2">
        <f>IFERROR(INDEX('04_Потоки'!$E:$E,MATCH(A1560,'04_Потоки'!$A:$A,0)),0)</f>
        <v>1.990879478827362</v>
      </c>
      <c r="J1560" s="2">
        <f t="shared" si="169"/>
        <v>1</v>
      </c>
      <c r="K1560" s="2">
        <f>IF(C1560="РЦК макси",0,2*'06A_Варіанти'!T1551*J1560)</f>
        <v>546.79999999999995</v>
      </c>
      <c r="L1560" s="2">
        <f t="shared" si="170"/>
        <v>546.79999999999995</v>
      </c>
      <c r="M1560" s="2">
        <f t="shared" si="171"/>
        <v>0</v>
      </c>
      <c r="N1560" s="9">
        <f t="shared" si="172"/>
        <v>0</v>
      </c>
      <c r="O1560" s="2">
        <f>MIN(IF('07A_Конструктор'!$D$5="Так",'06A_Варіанти'!E1551,1E+99),IF('07A_Конструктор'!$D$6="Так",'06A_Варіанти'!F1551,1E+99),IF('07A_Конструктор'!$D$7="Так",'06A_Варіанти'!G1551,1E+99),IF('07A_Конструктор'!$D$8="Так",'06A_Варіанти'!H1551,1E+99),IF('07A_Конструктор'!$D$9="Так",'06A_Варіанти'!I1551,1E+99),IF('07A_Конструктор'!$D$10="Так",'06A_Варіанти'!J1551,1E+99),IF('07A_Конструктор'!$D$11="Так",'06A_Варіанти'!K1551,1E+99),IF('07A_Конструктор'!$D$12="Так",'06A_Варіанти'!L1551,1E+99),IF('07A_Конструктор'!$D$13="Так",'06A_Варіанти'!M1551,1E+99),IF('07A_Конструктор'!$D$14="Так",'06A_Варіанти'!N1551,1E+99),IF('07A_Конструктор'!$D$15="Так",'06A_Варіанти'!O1551,1E+99),IF('07A_Конструктор'!$D$16="Так",'06A_Варіанти'!P1551,1E+99),IF('07A_Конструктор'!$D$17="Так",'06A_Варіанти'!Q1551,1E+99),IF('06A_Варіанти'!R1551="",1E+99,'06A_Варіанти'!R1551))</f>
        <v>273.39999999999998</v>
      </c>
      <c r="P1560" s="2" t="str">
        <f t="shared" si="173"/>
        <v>5 т</v>
      </c>
      <c r="Q1560" s="2">
        <f t="shared" si="174"/>
        <v>14</v>
      </c>
      <c r="R1560" s="2">
        <f>IF(OR(C1560="РЦК макси",C1560="РЦЧ SKU"),"SKU-потік",IFERROR(VLOOKUP(D1560,'02_РЦ'!$A$3:$I$7,5,FALSE),0))</f>
        <v>700</v>
      </c>
      <c r="S1560" s="2" t="str">
        <f>IF(OR(C1560="РЦК макси",C1560="РЦЧ SKU"),"Не рахується в ліміт",IFERROR(VLOOKUP(D1560,'02_РЦ'!$A$3:$I$7,9,FALSE),"Немає РЦ"))</f>
        <v>В межах</v>
      </c>
    </row>
    <row r="1561" spans="1:19">
      <c r="A1561" s="2" t="str">
        <f>'06A_Варіанти'!A1552</f>
        <v>BASE_2155</v>
      </c>
      <c r="B1561" s="2" t="str">
        <f>'06A_Варіанти'!B1552</f>
        <v>TT_2155</v>
      </c>
      <c r="C1561" s="2" t="str">
        <f>'06A_Варіанти'!D1552</f>
        <v>Основний</v>
      </c>
      <c r="D1561" s="2" t="str">
        <f>'06A_Варіанти'!C1552</f>
        <v>РЦЛ</v>
      </c>
      <c r="E1561" s="2" t="str">
        <f>'06A_Варіанти'!S1552</f>
        <v>DIRECT</v>
      </c>
      <c r="F1561" s="2" t="str">
        <f>IF(O1561='06A_Варіанти'!E1552,'06A_Варіанти'!E$1,IF(O1561='06A_Варіанти'!F1552,'06A_Варіанти'!F$1,IF(O1561='06A_Варіанти'!G1552,'06A_Варіанти'!G$1,IF(O1561='06A_Варіанти'!H1552,'06A_Варіанти'!H$1,IF(O1561='06A_Варіанти'!I1552,'06A_Варіанти'!I$1,IF(O1561='06A_Варіанти'!J1552,'06A_Варіанти'!J$1,IF(O1561='06A_Варіанти'!K1552,'06A_Варіанти'!K$1,IF(O1561='06A_Варіанти'!L1552,'06A_Варіанти'!L$1,IF(O1561='06A_Варіанти'!M1552,'06A_Варіанти'!M$1,IF(O1561='06A_Варіанти'!N1552,'06A_Варіанти'!N$1,IF(O1561='06A_Варіанти'!O1552,'06A_Варіанти'!O$1,IF(O1561='06A_Варіанти'!P1552,'06A_Варіанти'!P$1,IF(O1561='06A_Варіанти'!Q1552,'06A_Варіанти'!Q$1,IF(O1561='06A_Варіанти'!R1552,'06A_Варіанти'!R$1,"НЕМАЄ МАРШРУТУ"))))))))))))))</f>
        <v>DIRECT</v>
      </c>
      <c r="G1561" s="2" t="str">
        <f t="shared" si="168"/>
        <v>БЕЗ ЗМІН</v>
      </c>
      <c r="H1561" s="2">
        <f>IF(G1561="НЕМАЄ МАРШРУТУ",0,O1561-'06A_Варіанти'!T1552)</f>
        <v>0</v>
      </c>
      <c r="I1561" s="2">
        <f>IFERROR(INDEX('04_Потоки'!$E:$E,MATCH(A1561,'04_Потоки'!$A:$A,0)),0)</f>
        <v>1.990879478827362</v>
      </c>
      <c r="J1561" s="2">
        <f t="shared" si="169"/>
        <v>1</v>
      </c>
      <c r="K1561" s="2">
        <f>IF(C1561="РЦК макси",0,2*'06A_Варіанти'!T1552*J1561)</f>
        <v>144.6</v>
      </c>
      <c r="L1561" s="2">
        <f t="shared" si="170"/>
        <v>144.6</v>
      </c>
      <c r="M1561" s="2">
        <f t="shared" si="171"/>
        <v>0</v>
      </c>
      <c r="N1561" s="9">
        <f t="shared" si="172"/>
        <v>0</v>
      </c>
      <c r="O1561" s="2">
        <f>MIN(IF('07A_Конструктор'!$D$5="Так",'06A_Варіанти'!E1552,1E+99),IF('07A_Конструктор'!$D$6="Так",'06A_Варіанти'!F1552,1E+99),IF('07A_Конструктор'!$D$7="Так",'06A_Варіанти'!G1552,1E+99),IF('07A_Конструктор'!$D$8="Так",'06A_Варіанти'!H1552,1E+99),IF('07A_Конструктор'!$D$9="Так",'06A_Варіанти'!I1552,1E+99),IF('07A_Конструктор'!$D$10="Так",'06A_Варіанти'!J1552,1E+99),IF('07A_Конструктор'!$D$11="Так",'06A_Варіанти'!K1552,1E+99),IF('07A_Конструктор'!$D$12="Так",'06A_Варіанти'!L1552,1E+99),IF('07A_Конструктор'!$D$13="Так",'06A_Варіанти'!M1552,1E+99),IF('07A_Конструктор'!$D$14="Так",'06A_Варіанти'!N1552,1E+99),IF('07A_Конструктор'!$D$15="Так",'06A_Варіанти'!O1552,1E+99),IF('07A_Конструктор'!$D$16="Так",'06A_Варіанти'!P1552,1E+99),IF('07A_Конструктор'!$D$17="Так",'06A_Варіанти'!Q1552,1E+99),IF('06A_Варіанти'!R1552="",1E+99,'06A_Варіанти'!R1552))</f>
        <v>72.3</v>
      </c>
      <c r="P1561" s="2" t="str">
        <f t="shared" si="173"/>
        <v>5 т</v>
      </c>
      <c r="Q1561" s="2">
        <f t="shared" si="174"/>
        <v>14</v>
      </c>
      <c r="R1561" s="2">
        <f>IF(OR(C1561="РЦК макси",C1561="РЦЧ SKU"),"SKU-потік",IFERROR(VLOOKUP(D1561,'02_РЦ'!$A$3:$I$7,5,FALSE),0))</f>
        <v>700</v>
      </c>
      <c r="S1561" s="2" t="str">
        <f>IF(OR(C1561="РЦК макси",C1561="РЦЧ SKU"),"Не рахується в ліміт",IFERROR(VLOOKUP(D1561,'02_РЦ'!$A$3:$I$7,9,FALSE),"Немає РЦ"))</f>
        <v>В межах</v>
      </c>
    </row>
    <row r="1562" spans="1:19">
      <c r="A1562" s="2" t="str">
        <f>'06A_Варіанти'!A1553</f>
        <v>BASE_331</v>
      </c>
      <c r="B1562" s="2" t="str">
        <f>'06A_Варіанти'!B1553</f>
        <v>TT_331</v>
      </c>
      <c r="C1562" s="2" t="str">
        <f>'06A_Варіанти'!D1553</f>
        <v>Основний</v>
      </c>
      <c r="D1562" s="2" t="str">
        <f>'06A_Варіанти'!C1553</f>
        <v>РЦЛ</v>
      </c>
      <c r="E1562" s="2" t="str">
        <f>'06A_Варіанти'!S1553</f>
        <v>DIRECT</v>
      </c>
      <c r="F1562" s="2" t="str">
        <f>IF(O1562='06A_Варіанти'!E1553,'06A_Варіанти'!E$1,IF(O1562='06A_Варіанти'!F1553,'06A_Варіанти'!F$1,IF(O1562='06A_Варіанти'!G1553,'06A_Варіанти'!G$1,IF(O1562='06A_Варіанти'!H1553,'06A_Варіанти'!H$1,IF(O1562='06A_Варіанти'!I1553,'06A_Варіанти'!I$1,IF(O1562='06A_Варіанти'!J1553,'06A_Варіанти'!J$1,IF(O1562='06A_Варіанти'!K1553,'06A_Варіанти'!K$1,IF(O1562='06A_Варіанти'!L1553,'06A_Варіанти'!L$1,IF(O1562='06A_Варіанти'!M1553,'06A_Варіанти'!M$1,IF(O1562='06A_Варіанти'!N1553,'06A_Варіанти'!N$1,IF(O1562='06A_Варіанти'!O1553,'06A_Варіанти'!O$1,IF(O1562='06A_Варіанти'!P1553,'06A_Варіанти'!P$1,IF(O1562='06A_Варіанти'!Q1553,'06A_Варіанти'!Q$1,IF(O1562='06A_Варіанти'!R1553,'06A_Варіанти'!R$1,"НЕМАЄ МАРШРУТУ"))))))))))))))</f>
        <v>DIRECT</v>
      </c>
      <c r="G1562" s="2" t="str">
        <f t="shared" si="168"/>
        <v>БЕЗ ЗМІН</v>
      </c>
      <c r="H1562" s="2">
        <f>IF(G1562="НЕМАЄ МАРШРУТУ",0,O1562-'06A_Варіанти'!T1553)</f>
        <v>0</v>
      </c>
      <c r="I1562" s="2">
        <f>IFERROR(INDEX('04_Потоки'!$E:$E,MATCH(A1562,'04_Потоки'!$A:$A,0)),0)</f>
        <v>1.990879478827362</v>
      </c>
      <c r="J1562" s="2">
        <f t="shared" si="169"/>
        <v>1</v>
      </c>
      <c r="K1562" s="2">
        <f>IF(C1562="РЦК макси",0,2*'06A_Варіанти'!T1553*J1562)</f>
        <v>229.6</v>
      </c>
      <c r="L1562" s="2">
        <f t="shared" si="170"/>
        <v>229.6</v>
      </c>
      <c r="M1562" s="2">
        <f t="shared" si="171"/>
        <v>0</v>
      </c>
      <c r="N1562" s="9">
        <f t="shared" si="172"/>
        <v>0</v>
      </c>
      <c r="O1562" s="2">
        <f>MIN(IF('07A_Конструктор'!$D$5="Так",'06A_Варіанти'!E1553,1E+99),IF('07A_Конструктор'!$D$6="Так",'06A_Варіанти'!F1553,1E+99),IF('07A_Конструктор'!$D$7="Так",'06A_Варіанти'!G1553,1E+99),IF('07A_Конструктор'!$D$8="Так",'06A_Варіанти'!H1553,1E+99),IF('07A_Конструктор'!$D$9="Так",'06A_Варіанти'!I1553,1E+99),IF('07A_Конструктор'!$D$10="Так",'06A_Варіанти'!J1553,1E+99),IF('07A_Конструктор'!$D$11="Так",'06A_Варіанти'!K1553,1E+99),IF('07A_Конструктор'!$D$12="Так",'06A_Варіанти'!L1553,1E+99),IF('07A_Конструктор'!$D$13="Так",'06A_Варіанти'!M1553,1E+99),IF('07A_Конструктор'!$D$14="Так",'06A_Варіанти'!N1553,1E+99),IF('07A_Конструктор'!$D$15="Так",'06A_Варіанти'!O1553,1E+99),IF('07A_Конструктор'!$D$16="Так",'06A_Варіанти'!P1553,1E+99),IF('07A_Конструктор'!$D$17="Так",'06A_Варіанти'!Q1553,1E+99),IF('06A_Варіанти'!R1553="",1E+99,'06A_Варіанти'!R1553))</f>
        <v>114.8</v>
      </c>
      <c r="P1562" s="2" t="str">
        <f t="shared" si="173"/>
        <v>5 т</v>
      </c>
      <c r="Q1562" s="2">
        <f t="shared" si="174"/>
        <v>14</v>
      </c>
      <c r="R1562" s="2">
        <f>IF(OR(C1562="РЦК макси",C1562="РЦЧ SKU"),"SKU-потік",IFERROR(VLOOKUP(D1562,'02_РЦ'!$A$3:$I$7,5,FALSE),0))</f>
        <v>700</v>
      </c>
      <c r="S1562" s="2" t="str">
        <f>IF(OR(C1562="РЦК макси",C1562="РЦЧ SKU"),"Не рахується в ліміт",IFERROR(VLOOKUP(D1562,'02_РЦ'!$A$3:$I$7,9,FALSE),"Немає РЦ"))</f>
        <v>В межах</v>
      </c>
    </row>
    <row r="1563" spans="1:19">
      <c r="A1563" s="2" t="str">
        <f>'06A_Варіанти'!A1554</f>
        <v>BASE_2160</v>
      </c>
      <c r="B1563" s="2" t="str">
        <f>'06A_Варіанти'!B1554</f>
        <v>TT_2160</v>
      </c>
      <c r="C1563" s="2" t="str">
        <f>'06A_Варіанти'!D1554</f>
        <v>Основний</v>
      </c>
      <c r="D1563" s="2" t="str">
        <f>'06A_Варіанти'!C1554</f>
        <v>РЦЛ</v>
      </c>
      <c r="E1563" s="2" t="str">
        <f>'06A_Варіанти'!S1554</f>
        <v>DIRECT</v>
      </c>
      <c r="F1563" s="2" t="str">
        <f>IF(O1563='06A_Варіанти'!E1554,'06A_Варіанти'!E$1,IF(O1563='06A_Варіанти'!F1554,'06A_Варіанти'!F$1,IF(O1563='06A_Варіанти'!G1554,'06A_Варіанти'!G$1,IF(O1563='06A_Варіанти'!H1554,'06A_Варіанти'!H$1,IF(O1563='06A_Варіанти'!I1554,'06A_Варіанти'!I$1,IF(O1563='06A_Варіанти'!J1554,'06A_Варіанти'!J$1,IF(O1563='06A_Варіанти'!K1554,'06A_Варіанти'!K$1,IF(O1563='06A_Варіанти'!L1554,'06A_Варіанти'!L$1,IF(O1563='06A_Варіанти'!M1554,'06A_Варіанти'!M$1,IF(O1563='06A_Варіанти'!N1554,'06A_Варіанти'!N$1,IF(O1563='06A_Варіанти'!O1554,'06A_Варіанти'!O$1,IF(O1563='06A_Варіанти'!P1554,'06A_Варіанти'!P$1,IF(O1563='06A_Варіанти'!Q1554,'06A_Варіанти'!Q$1,IF(O1563='06A_Варіанти'!R1554,'06A_Варіанти'!R$1,"НЕМАЄ МАРШРУТУ"))))))))))))))</f>
        <v>DIRECT</v>
      </c>
      <c r="G1563" s="2" t="str">
        <f t="shared" si="168"/>
        <v>БЕЗ ЗМІН</v>
      </c>
      <c r="H1563" s="2">
        <f>IF(G1563="НЕМАЄ МАРШРУТУ",0,O1563-'06A_Варіанти'!T1554)</f>
        <v>0</v>
      </c>
      <c r="I1563" s="2">
        <f>IFERROR(INDEX('04_Потоки'!$E:$E,MATCH(A1563,'04_Потоки'!$A:$A,0)),0)</f>
        <v>1.990879478827362</v>
      </c>
      <c r="J1563" s="2">
        <f t="shared" si="169"/>
        <v>1</v>
      </c>
      <c r="K1563" s="2">
        <f>IF(C1563="РЦК макси",0,2*'06A_Варіанти'!T1554*J1563)</f>
        <v>356.8</v>
      </c>
      <c r="L1563" s="2">
        <f t="shared" si="170"/>
        <v>356.8</v>
      </c>
      <c r="M1563" s="2">
        <f t="shared" si="171"/>
        <v>0</v>
      </c>
      <c r="N1563" s="9">
        <f t="shared" si="172"/>
        <v>0</v>
      </c>
      <c r="O1563" s="2">
        <f>MIN(IF('07A_Конструктор'!$D$5="Так",'06A_Варіанти'!E1554,1E+99),IF('07A_Конструктор'!$D$6="Так",'06A_Варіанти'!F1554,1E+99),IF('07A_Конструктор'!$D$7="Так",'06A_Варіанти'!G1554,1E+99),IF('07A_Конструктор'!$D$8="Так",'06A_Варіанти'!H1554,1E+99),IF('07A_Конструктор'!$D$9="Так",'06A_Варіанти'!I1554,1E+99),IF('07A_Конструктор'!$D$10="Так",'06A_Варіанти'!J1554,1E+99),IF('07A_Конструктор'!$D$11="Так",'06A_Варіанти'!K1554,1E+99),IF('07A_Конструктор'!$D$12="Так",'06A_Варіанти'!L1554,1E+99),IF('07A_Конструктор'!$D$13="Так",'06A_Варіанти'!M1554,1E+99),IF('07A_Конструктор'!$D$14="Так",'06A_Варіанти'!N1554,1E+99),IF('07A_Конструктор'!$D$15="Так",'06A_Варіанти'!O1554,1E+99),IF('07A_Конструктор'!$D$16="Так",'06A_Варіанти'!P1554,1E+99),IF('07A_Конструктор'!$D$17="Так",'06A_Варіанти'!Q1554,1E+99),IF('06A_Варіанти'!R1554="",1E+99,'06A_Варіанти'!R1554))</f>
        <v>178.4</v>
      </c>
      <c r="P1563" s="2" t="str">
        <f t="shared" si="173"/>
        <v>5 т</v>
      </c>
      <c r="Q1563" s="2">
        <f t="shared" si="174"/>
        <v>14</v>
      </c>
      <c r="R1563" s="2">
        <f>IF(OR(C1563="РЦК макси",C1563="РЦЧ SKU"),"SKU-потік",IFERROR(VLOOKUP(D1563,'02_РЦ'!$A$3:$I$7,5,FALSE),0))</f>
        <v>700</v>
      </c>
      <c r="S1563" s="2" t="str">
        <f>IF(OR(C1563="РЦК макси",C1563="РЦЧ SKU"),"Не рахується в ліміт",IFERROR(VLOOKUP(D1563,'02_РЦ'!$A$3:$I$7,9,FALSE),"Немає РЦ"))</f>
        <v>В межах</v>
      </c>
    </row>
    <row r="1564" spans="1:19">
      <c r="A1564" s="2" t="str">
        <f>'06A_Варіанти'!A1555</f>
        <v>BASE_2162</v>
      </c>
      <c r="B1564" s="2" t="str">
        <f>'06A_Варіанти'!B1555</f>
        <v>TT_2162</v>
      </c>
      <c r="C1564" s="2" t="str">
        <f>'06A_Варіанти'!D1555</f>
        <v>Основний</v>
      </c>
      <c r="D1564" s="2" t="str">
        <f>'06A_Варіанти'!C1555</f>
        <v>РЦЛ</v>
      </c>
      <c r="E1564" s="2" t="str">
        <f>'06A_Варіанти'!S1555</f>
        <v>DIRECT</v>
      </c>
      <c r="F1564" s="2" t="str">
        <f>IF(O1564='06A_Варіанти'!E1555,'06A_Варіанти'!E$1,IF(O1564='06A_Варіанти'!F1555,'06A_Варіанти'!F$1,IF(O1564='06A_Варіанти'!G1555,'06A_Варіанти'!G$1,IF(O1564='06A_Варіанти'!H1555,'06A_Варіанти'!H$1,IF(O1564='06A_Варіанти'!I1555,'06A_Варіанти'!I$1,IF(O1564='06A_Варіанти'!J1555,'06A_Варіанти'!J$1,IF(O1564='06A_Варіанти'!K1555,'06A_Варіанти'!K$1,IF(O1564='06A_Варіанти'!L1555,'06A_Варіанти'!L$1,IF(O1564='06A_Варіанти'!M1555,'06A_Варіанти'!M$1,IF(O1564='06A_Варіанти'!N1555,'06A_Варіанти'!N$1,IF(O1564='06A_Варіанти'!O1555,'06A_Варіанти'!O$1,IF(O1564='06A_Варіанти'!P1555,'06A_Варіанти'!P$1,IF(O1564='06A_Варіанти'!Q1555,'06A_Варіанти'!Q$1,IF(O1564='06A_Варіанти'!R1555,'06A_Варіанти'!R$1,"НЕМАЄ МАРШРУТУ"))))))))))))))</f>
        <v>DIRECT</v>
      </c>
      <c r="G1564" s="2" t="str">
        <f t="shared" si="168"/>
        <v>БЕЗ ЗМІН</v>
      </c>
      <c r="H1564" s="2">
        <f>IF(G1564="НЕМАЄ МАРШРУТУ",0,O1564-'06A_Варіанти'!T1555)</f>
        <v>0</v>
      </c>
      <c r="I1564" s="2">
        <f>IFERROR(INDEX('04_Потоки'!$E:$E,MATCH(A1564,'04_Потоки'!$A:$A,0)),0)</f>
        <v>1.990879478827362</v>
      </c>
      <c r="J1564" s="2">
        <f t="shared" si="169"/>
        <v>1</v>
      </c>
      <c r="K1564" s="2">
        <f>IF(C1564="РЦК макси",0,2*'06A_Варіанти'!T1555*J1564)</f>
        <v>939.6</v>
      </c>
      <c r="L1564" s="2">
        <f t="shared" si="170"/>
        <v>939.6</v>
      </c>
      <c r="M1564" s="2">
        <f t="shared" si="171"/>
        <v>0</v>
      </c>
      <c r="N1564" s="9">
        <f t="shared" si="172"/>
        <v>0</v>
      </c>
      <c r="O1564" s="2">
        <f>MIN(IF('07A_Конструктор'!$D$5="Так",'06A_Варіанти'!E1555,1E+99),IF('07A_Конструктор'!$D$6="Так",'06A_Варіанти'!F1555,1E+99),IF('07A_Конструктор'!$D$7="Так",'06A_Варіанти'!G1555,1E+99),IF('07A_Конструктор'!$D$8="Так",'06A_Варіанти'!H1555,1E+99),IF('07A_Конструктор'!$D$9="Так",'06A_Варіанти'!I1555,1E+99),IF('07A_Конструктор'!$D$10="Так",'06A_Варіанти'!J1555,1E+99),IF('07A_Конструктор'!$D$11="Так",'06A_Варіанти'!K1555,1E+99),IF('07A_Конструктор'!$D$12="Так",'06A_Варіанти'!L1555,1E+99),IF('07A_Конструктор'!$D$13="Так",'06A_Варіанти'!M1555,1E+99),IF('07A_Конструктор'!$D$14="Так",'06A_Варіанти'!N1555,1E+99),IF('07A_Конструктор'!$D$15="Так",'06A_Варіанти'!O1555,1E+99),IF('07A_Конструктор'!$D$16="Так",'06A_Варіанти'!P1555,1E+99),IF('07A_Конструктор'!$D$17="Так",'06A_Варіанти'!Q1555,1E+99),IF('06A_Варіанти'!R1555="",1E+99,'06A_Варіанти'!R1555))</f>
        <v>469.8</v>
      </c>
      <c r="P1564" s="2" t="str">
        <f t="shared" si="173"/>
        <v>5 т</v>
      </c>
      <c r="Q1564" s="2">
        <f t="shared" si="174"/>
        <v>14</v>
      </c>
      <c r="R1564" s="2">
        <f>IF(OR(C1564="РЦК макси",C1564="РЦЧ SKU"),"SKU-потік",IFERROR(VLOOKUP(D1564,'02_РЦ'!$A$3:$I$7,5,FALSE),0))</f>
        <v>700</v>
      </c>
      <c r="S1564" s="2" t="str">
        <f>IF(OR(C1564="РЦК макси",C1564="РЦЧ SKU"),"Не рахується в ліміт",IFERROR(VLOOKUP(D1564,'02_РЦ'!$A$3:$I$7,9,FALSE),"Немає РЦ"))</f>
        <v>В межах</v>
      </c>
    </row>
    <row r="1565" spans="1:19">
      <c r="A1565" s="2" t="str">
        <f>'06A_Варіанти'!A1556</f>
        <v>BASE_2165</v>
      </c>
      <c r="B1565" s="2" t="str">
        <f>'06A_Варіанти'!B1556</f>
        <v>TT_2165</v>
      </c>
      <c r="C1565" s="2" t="str">
        <f>'06A_Варіанти'!D1556</f>
        <v>Основний</v>
      </c>
      <c r="D1565" s="2" t="str">
        <f>'06A_Варіанти'!C1556</f>
        <v>РЦЛ</v>
      </c>
      <c r="E1565" s="2" t="str">
        <f>'06A_Варіанти'!S1556</f>
        <v>DIRECT</v>
      </c>
      <c r="F1565" s="2" t="str">
        <f>IF(O1565='06A_Варіанти'!E1556,'06A_Варіанти'!E$1,IF(O1565='06A_Варіанти'!F1556,'06A_Варіанти'!F$1,IF(O1565='06A_Варіанти'!G1556,'06A_Варіанти'!G$1,IF(O1565='06A_Варіанти'!H1556,'06A_Варіанти'!H$1,IF(O1565='06A_Варіанти'!I1556,'06A_Варіанти'!I$1,IF(O1565='06A_Варіанти'!J1556,'06A_Варіанти'!J$1,IF(O1565='06A_Варіанти'!K1556,'06A_Варіанти'!K$1,IF(O1565='06A_Варіанти'!L1556,'06A_Варіанти'!L$1,IF(O1565='06A_Варіанти'!M1556,'06A_Варіанти'!M$1,IF(O1565='06A_Варіанти'!N1556,'06A_Варіанти'!N$1,IF(O1565='06A_Варіанти'!O1556,'06A_Варіанти'!O$1,IF(O1565='06A_Варіанти'!P1556,'06A_Варіанти'!P$1,IF(O1565='06A_Варіанти'!Q1556,'06A_Варіанти'!Q$1,IF(O1565='06A_Варіанти'!R1556,'06A_Варіанти'!R$1,"НЕМАЄ МАРШРУТУ"))))))))))))))</f>
        <v>DIRECT</v>
      </c>
      <c r="G1565" s="2" t="str">
        <f t="shared" si="168"/>
        <v>БЕЗ ЗМІН</v>
      </c>
      <c r="H1565" s="2">
        <f>IF(G1565="НЕМАЄ МАРШРУТУ",0,O1565-'06A_Варіанти'!T1556)</f>
        <v>0</v>
      </c>
      <c r="I1565" s="2">
        <f>IFERROR(INDEX('04_Потоки'!$E:$E,MATCH(A1565,'04_Потоки'!$A:$A,0)),0)</f>
        <v>1.990879478827362</v>
      </c>
      <c r="J1565" s="2">
        <f t="shared" si="169"/>
        <v>1</v>
      </c>
      <c r="K1565" s="2">
        <f>IF(C1565="РЦК макси",0,2*'06A_Варіанти'!T1556*J1565)</f>
        <v>994.2</v>
      </c>
      <c r="L1565" s="2">
        <f t="shared" si="170"/>
        <v>994.2</v>
      </c>
      <c r="M1565" s="2">
        <f t="shared" si="171"/>
        <v>0</v>
      </c>
      <c r="N1565" s="9">
        <f t="shared" si="172"/>
        <v>0</v>
      </c>
      <c r="O1565" s="2">
        <f>MIN(IF('07A_Конструктор'!$D$5="Так",'06A_Варіанти'!E1556,1E+99),IF('07A_Конструктор'!$D$6="Так",'06A_Варіанти'!F1556,1E+99),IF('07A_Конструктор'!$D$7="Так",'06A_Варіанти'!G1556,1E+99),IF('07A_Конструктор'!$D$8="Так",'06A_Варіанти'!H1556,1E+99),IF('07A_Конструктор'!$D$9="Так",'06A_Варіанти'!I1556,1E+99),IF('07A_Конструктор'!$D$10="Так",'06A_Варіанти'!J1556,1E+99),IF('07A_Конструктор'!$D$11="Так",'06A_Варіанти'!K1556,1E+99),IF('07A_Конструктор'!$D$12="Так",'06A_Варіанти'!L1556,1E+99),IF('07A_Конструктор'!$D$13="Так",'06A_Варіанти'!M1556,1E+99),IF('07A_Конструктор'!$D$14="Так",'06A_Варіанти'!N1556,1E+99),IF('07A_Конструктор'!$D$15="Так",'06A_Варіанти'!O1556,1E+99),IF('07A_Конструктор'!$D$16="Так",'06A_Варіанти'!P1556,1E+99),IF('07A_Конструктор'!$D$17="Так",'06A_Варіанти'!Q1556,1E+99),IF('06A_Варіанти'!R1556="",1E+99,'06A_Варіанти'!R1556))</f>
        <v>497.1</v>
      </c>
      <c r="P1565" s="2" t="str">
        <f t="shared" si="173"/>
        <v>5 т</v>
      </c>
      <c r="Q1565" s="2">
        <f t="shared" si="174"/>
        <v>14</v>
      </c>
      <c r="R1565" s="2">
        <f>IF(OR(C1565="РЦК макси",C1565="РЦЧ SKU"),"SKU-потік",IFERROR(VLOOKUP(D1565,'02_РЦ'!$A$3:$I$7,5,FALSE),0))</f>
        <v>700</v>
      </c>
      <c r="S1565" s="2" t="str">
        <f>IF(OR(C1565="РЦК макси",C1565="РЦЧ SKU"),"Не рахується в ліміт",IFERROR(VLOOKUP(D1565,'02_РЦ'!$A$3:$I$7,9,FALSE),"Немає РЦ"))</f>
        <v>В межах</v>
      </c>
    </row>
    <row r="1566" spans="1:19">
      <c r="A1566" s="2" t="str">
        <f>'06A_Варіанти'!A1557</f>
        <v>BASE_2169</v>
      </c>
      <c r="B1566" s="2" t="str">
        <f>'06A_Варіанти'!B1557</f>
        <v>TT_2169</v>
      </c>
      <c r="C1566" s="2" t="str">
        <f>'06A_Варіанти'!D1557</f>
        <v>Основний</v>
      </c>
      <c r="D1566" s="2" t="str">
        <f>'06A_Варіанти'!C1557</f>
        <v>РЦЛ</v>
      </c>
      <c r="E1566" s="2" t="str">
        <f>'06A_Варіанти'!S1557</f>
        <v>DIRECT</v>
      </c>
      <c r="F1566" s="2" t="str">
        <f>IF(O1566='06A_Варіанти'!E1557,'06A_Варіанти'!E$1,IF(O1566='06A_Варіанти'!F1557,'06A_Варіанти'!F$1,IF(O1566='06A_Варіанти'!G1557,'06A_Варіанти'!G$1,IF(O1566='06A_Варіанти'!H1557,'06A_Варіанти'!H$1,IF(O1566='06A_Варіанти'!I1557,'06A_Варіанти'!I$1,IF(O1566='06A_Варіанти'!J1557,'06A_Варіанти'!J$1,IF(O1566='06A_Варіанти'!K1557,'06A_Варіанти'!K$1,IF(O1566='06A_Варіанти'!L1557,'06A_Варіанти'!L$1,IF(O1566='06A_Варіанти'!M1557,'06A_Варіанти'!M$1,IF(O1566='06A_Варіанти'!N1557,'06A_Варіанти'!N$1,IF(O1566='06A_Варіанти'!O1557,'06A_Варіанти'!O$1,IF(O1566='06A_Варіанти'!P1557,'06A_Варіанти'!P$1,IF(O1566='06A_Варіанти'!Q1557,'06A_Варіанти'!Q$1,IF(O1566='06A_Варіанти'!R1557,'06A_Варіанти'!R$1,"НЕМАЄ МАРШРУТУ"))))))))))))))</f>
        <v>DIRECT</v>
      </c>
      <c r="G1566" s="2" t="str">
        <f t="shared" si="168"/>
        <v>БЕЗ ЗМІН</v>
      </c>
      <c r="H1566" s="2">
        <f>IF(G1566="НЕМАЄ МАРШРУТУ",0,O1566-'06A_Варіанти'!T1557)</f>
        <v>0</v>
      </c>
      <c r="I1566" s="2">
        <f>IFERROR(INDEX('04_Потоки'!$E:$E,MATCH(A1566,'04_Потоки'!$A:$A,0)),0)</f>
        <v>1.990879478827362</v>
      </c>
      <c r="J1566" s="2">
        <f t="shared" si="169"/>
        <v>1</v>
      </c>
      <c r="K1566" s="2">
        <f>IF(C1566="РЦК макси",0,2*'06A_Варіанти'!T1557*J1566)</f>
        <v>1125</v>
      </c>
      <c r="L1566" s="2">
        <f t="shared" si="170"/>
        <v>1125</v>
      </c>
      <c r="M1566" s="2">
        <f t="shared" si="171"/>
        <v>0</v>
      </c>
      <c r="N1566" s="9">
        <f t="shared" si="172"/>
        <v>0</v>
      </c>
      <c r="O1566" s="2">
        <f>MIN(IF('07A_Конструктор'!$D$5="Так",'06A_Варіанти'!E1557,1E+99),IF('07A_Конструктор'!$D$6="Так",'06A_Варіанти'!F1557,1E+99),IF('07A_Конструктор'!$D$7="Так",'06A_Варіанти'!G1557,1E+99),IF('07A_Конструктор'!$D$8="Так",'06A_Варіанти'!H1557,1E+99),IF('07A_Конструктор'!$D$9="Так",'06A_Варіанти'!I1557,1E+99),IF('07A_Конструктор'!$D$10="Так",'06A_Варіанти'!J1557,1E+99),IF('07A_Конструктор'!$D$11="Так",'06A_Варіанти'!K1557,1E+99),IF('07A_Конструктор'!$D$12="Так",'06A_Варіанти'!L1557,1E+99),IF('07A_Конструктор'!$D$13="Так",'06A_Варіанти'!M1557,1E+99),IF('07A_Конструктор'!$D$14="Так",'06A_Варіанти'!N1557,1E+99),IF('07A_Конструктор'!$D$15="Так",'06A_Варіанти'!O1557,1E+99),IF('07A_Конструктор'!$D$16="Так",'06A_Варіанти'!P1557,1E+99),IF('07A_Конструктор'!$D$17="Так",'06A_Варіанти'!Q1557,1E+99),IF('06A_Варіанти'!R1557="",1E+99,'06A_Варіанти'!R1557))</f>
        <v>562.5</v>
      </c>
      <c r="P1566" s="2" t="str">
        <f t="shared" si="173"/>
        <v>5 т</v>
      </c>
      <c r="Q1566" s="2">
        <f t="shared" si="174"/>
        <v>14</v>
      </c>
      <c r="R1566" s="2">
        <f>IF(OR(C1566="РЦК макси",C1566="РЦЧ SKU"),"SKU-потік",IFERROR(VLOOKUP(D1566,'02_РЦ'!$A$3:$I$7,5,FALSE),0))</f>
        <v>700</v>
      </c>
      <c r="S1566" s="2" t="str">
        <f>IF(OR(C1566="РЦК макси",C1566="РЦЧ SKU"),"Не рахується в ліміт",IFERROR(VLOOKUP(D1566,'02_РЦ'!$A$3:$I$7,9,FALSE),"Немає РЦ"))</f>
        <v>В межах</v>
      </c>
    </row>
    <row r="1567" spans="1:19">
      <c r="A1567" s="2" t="str">
        <f>'06A_Варіанти'!A1558</f>
        <v>BASE_2168</v>
      </c>
      <c r="B1567" s="2" t="str">
        <f>'06A_Варіанти'!B1558</f>
        <v>TT_2168</v>
      </c>
      <c r="C1567" s="2" t="str">
        <f>'06A_Варіанти'!D1558</f>
        <v>Основний</v>
      </c>
      <c r="D1567" s="2" t="str">
        <f>'06A_Варіанти'!C1558</f>
        <v>РЦЛ</v>
      </c>
      <c r="E1567" s="2" t="str">
        <f>'06A_Варіанти'!S1558</f>
        <v>DIRECT</v>
      </c>
      <c r="F1567" s="2" t="str">
        <f>IF(O1567='06A_Варіанти'!E1558,'06A_Варіанти'!E$1,IF(O1567='06A_Варіанти'!F1558,'06A_Варіанти'!F$1,IF(O1567='06A_Варіанти'!G1558,'06A_Варіанти'!G$1,IF(O1567='06A_Варіанти'!H1558,'06A_Варіанти'!H$1,IF(O1567='06A_Варіанти'!I1558,'06A_Варіанти'!I$1,IF(O1567='06A_Варіанти'!J1558,'06A_Варіанти'!J$1,IF(O1567='06A_Варіанти'!K1558,'06A_Варіанти'!K$1,IF(O1567='06A_Варіанти'!L1558,'06A_Варіанти'!L$1,IF(O1567='06A_Варіанти'!M1558,'06A_Варіанти'!M$1,IF(O1567='06A_Варіанти'!N1558,'06A_Варіанти'!N$1,IF(O1567='06A_Варіанти'!O1558,'06A_Варіанти'!O$1,IF(O1567='06A_Варіанти'!P1558,'06A_Варіанти'!P$1,IF(O1567='06A_Варіанти'!Q1558,'06A_Варіанти'!Q$1,IF(O1567='06A_Варіанти'!R1558,'06A_Варіанти'!R$1,"НЕМАЄ МАРШРУТУ"))))))))))))))</f>
        <v>DIRECT</v>
      </c>
      <c r="G1567" s="2" t="str">
        <f t="shared" si="168"/>
        <v>БЕЗ ЗМІН</v>
      </c>
      <c r="H1567" s="2">
        <f>IF(G1567="НЕМАЄ МАРШРУТУ",0,O1567-'06A_Варіанти'!T1558)</f>
        <v>0</v>
      </c>
      <c r="I1567" s="2">
        <f>IFERROR(INDEX('04_Потоки'!$E:$E,MATCH(A1567,'04_Потоки'!$A:$A,0)),0)</f>
        <v>1.990879478827362</v>
      </c>
      <c r="J1567" s="2">
        <f t="shared" si="169"/>
        <v>1</v>
      </c>
      <c r="K1567" s="2">
        <f>IF(C1567="РЦК макси",0,2*'06A_Варіанти'!T1558*J1567)</f>
        <v>30.2</v>
      </c>
      <c r="L1567" s="2">
        <f t="shared" si="170"/>
        <v>30.2</v>
      </c>
      <c r="M1567" s="2">
        <f t="shared" si="171"/>
        <v>0</v>
      </c>
      <c r="N1567" s="9">
        <f t="shared" si="172"/>
        <v>0</v>
      </c>
      <c r="O1567" s="2">
        <f>MIN(IF('07A_Конструктор'!$D$5="Так",'06A_Варіанти'!E1558,1E+99),IF('07A_Конструктор'!$D$6="Так",'06A_Варіанти'!F1558,1E+99),IF('07A_Конструктор'!$D$7="Так",'06A_Варіанти'!G1558,1E+99),IF('07A_Конструктор'!$D$8="Так",'06A_Варіанти'!H1558,1E+99),IF('07A_Конструктор'!$D$9="Так",'06A_Варіанти'!I1558,1E+99),IF('07A_Конструктор'!$D$10="Так",'06A_Варіанти'!J1558,1E+99),IF('07A_Конструктор'!$D$11="Так",'06A_Варіанти'!K1558,1E+99),IF('07A_Конструктор'!$D$12="Так",'06A_Варіанти'!L1558,1E+99),IF('07A_Конструктор'!$D$13="Так",'06A_Варіанти'!M1558,1E+99),IF('07A_Конструктор'!$D$14="Так",'06A_Варіанти'!N1558,1E+99),IF('07A_Конструктор'!$D$15="Так",'06A_Варіанти'!O1558,1E+99),IF('07A_Конструктор'!$D$16="Так",'06A_Варіанти'!P1558,1E+99),IF('07A_Конструктор'!$D$17="Так",'06A_Варіанти'!Q1558,1E+99),IF('06A_Варіанти'!R1558="",1E+99,'06A_Варіанти'!R1558))</f>
        <v>15.1</v>
      </c>
      <c r="P1567" s="2" t="str">
        <f t="shared" si="173"/>
        <v>5 т</v>
      </c>
      <c r="Q1567" s="2">
        <f t="shared" si="174"/>
        <v>14</v>
      </c>
      <c r="R1567" s="2">
        <f>IF(OR(C1567="РЦК макси",C1567="РЦЧ SKU"),"SKU-потік",IFERROR(VLOOKUP(D1567,'02_РЦ'!$A$3:$I$7,5,FALSE),0))</f>
        <v>700</v>
      </c>
      <c r="S1567" s="2" t="str">
        <f>IF(OR(C1567="РЦК макси",C1567="РЦЧ SKU"),"Не рахується в ліміт",IFERROR(VLOOKUP(D1567,'02_РЦ'!$A$3:$I$7,9,FALSE),"Немає РЦ"))</f>
        <v>В межах</v>
      </c>
    </row>
    <row r="1568" spans="1:19">
      <c r="A1568" s="2" t="str">
        <f>'06A_Варіанти'!A1559</f>
        <v>BASE_2170</v>
      </c>
      <c r="B1568" s="2" t="str">
        <f>'06A_Варіанти'!B1559</f>
        <v>TT_2170</v>
      </c>
      <c r="C1568" s="2" t="str">
        <f>'06A_Варіанти'!D1559</f>
        <v>Основний</v>
      </c>
      <c r="D1568" s="2" t="str">
        <f>'06A_Варіанти'!C1559</f>
        <v>РЦЛ</v>
      </c>
      <c r="E1568" s="2" t="str">
        <f>'06A_Варіанти'!S1559</f>
        <v>DIRECT</v>
      </c>
      <c r="F1568" s="2" t="str">
        <f>IF(O1568='06A_Варіанти'!E1559,'06A_Варіанти'!E$1,IF(O1568='06A_Варіанти'!F1559,'06A_Варіанти'!F$1,IF(O1568='06A_Варіанти'!G1559,'06A_Варіанти'!G$1,IF(O1568='06A_Варіанти'!H1559,'06A_Варіанти'!H$1,IF(O1568='06A_Варіанти'!I1559,'06A_Варіанти'!I$1,IF(O1568='06A_Варіанти'!J1559,'06A_Варіанти'!J$1,IF(O1568='06A_Варіанти'!K1559,'06A_Варіанти'!K$1,IF(O1568='06A_Варіанти'!L1559,'06A_Варіанти'!L$1,IF(O1568='06A_Варіанти'!M1559,'06A_Варіанти'!M$1,IF(O1568='06A_Варіанти'!N1559,'06A_Варіанти'!N$1,IF(O1568='06A_Варіанти'!O1559,'06A_Варіанти'!O$1,IF(O1568='06A_Варіанти'!P1559,'06A_Варіанти'!P$1,IF(O1568='06A_Варіанти'!Q1559,'06A_Варіанти'!Q$1,IF(O1568='06A_Варіанти'!R1559,'06A_Варіанти'!R$1,"НЕМАЄ МАРШРУТУ"))))))))))))))</f>
        <v>DIRECT</v>
      </c>
      <c r="G1568" s="2" t="str">
        <f t="shared" si="168"/>
        <v>БЕЗ ЗМІН</v>
      </c>
      <c r="H1568" s="2">
        <f>IF(G1568="НЕМАЄ МАРШРУТУ",0,O1568-'06A_Варіанти'!T1559)</f>
        <v>0</v>
      </c>
      <c r="I1568" s="2">
        <f>IFERROR(INDEX('04_Потоки'!$E:$E,MATCH(A1568,'04_Потоки'!$A:$A,0)),0)</f>
        <v>1.990879478827362</v>
      </c>
      <c r="J1568" s="2">
        <f t="shared" si="169"/>
        <v>1</v>
      </c>
      <c r="K1568" s="2">
        <f>IF(C1568="РЦК макси",0,2*'06A_Варіанти'!T1559*J1568)</f>
        <v>275.60000000000002</v>
      </c>
      <c r="L1568" s="2">
        <f t="shared" si="170"/>
        <v>275.60000000000002</v>
      </c>
      <c r="M1568" s="2">
        <f t="shared" si="171"/>
        <v>0</v>
      </c>
      <c r="N1568" s="9">
        <f t="shared" si="172"/>
        <v>0</v>
      </c>
      <c r="O1568" s="2">
        <f>MIN(IF('07A_Конструктор'!$D$5="Так",'06A_Варіанти'!E1559,1E+99),IF('07A_Конструктор'!$D$6="Так",'06A_Варіанти'!F1559,1E+99),IF('07A_Конструктор'!$D$7="Так",'06A_Варіанти'!G1559,1E+99),IF('07A_Конструктор'!$D$8="Так",'06A_Варіанти'!H1559,1E+99),IF('07A_Конструктор'!$D$9="Так",'06A_Варіанти'!I1559,1E+99),IF('07A_Конструктор'!$D$10="Так",'06A_Варіанти'!J1559,1E+99),IF('07A_Конструктор'!$D$11="Так",'06A_Варіанти'!K1559,1E+99),IF('07A_Конструктор'!$D$12="Так",'06A_Варіанти'!L1559,1E+99),IF('07A_Конструктор'!$D$13="Так",'06A_Варіанти'!M1559,1E+99),IF('07A_Конструктор'!$D$14="Так",'06A_Варіанти'!N1559,1E+99),IF('07A_Конструктор'!$D$15="Так",'06A_Варіанти'!O1559,1E+99),IF('07A_Конструктор'!$D$16="Так",'06A_Варіанти'!P1559,1E+99),IF('07A_Конструктор'!$D$17="Так",'06A_Варіанти'!Q1559,1E+99),IF('06A_Варіанти'!R1559="",1E+99,'06A_Варіанти'!R1559))</f>
        <v>137.80000000000001</v>
      </c>
      <c r="P1568" s="2" t="str">
        <f t="shared" si="173"/>
        <v>5 т</v>
      </c>
      <c r="Q1568" s="2">
        <f t="shared" si="174"/>
        <v>14</v>
      </c>
      <c r="R1568" s="2">
        <f>IF(OR(C1568="РЦК макси",C1568="РЦЧ SKU"),"SKU-потік",IFERROR(VLOOKUP(D1568,'02_РЦ'!$A$3:$I$7,5,FALSE),0))</f>
        <v>700</v>
      </c>
      <c r="S1568" s="2" t="str">
        <f>IF(OR(C1568="РЦК макси",C1568="РЦЧ SKU"),"Не рахується в ліміт",IFERROR(VLOOKUP(D1568,'02_РЦ'!$A$3:$I$7,9,FALSE),"Немає РЦ"))</f>
        <v>В межах</v>
      </c>
    </row>
    <row r="1569" spans="1:19">
      <c r="A1569" s="2" t="str">
        <f>'06A_Варіанти'!A1560</f>
        <v>BASE_2173</v>
      </c>
      <c r="B1569" s="2" t="str">
        <f>'06A_Варіанти'!B1560</f>
        <v>TT_2173</v>
      </c>
      <c r="C1569" s="2" t="str">
        <f>'06A_Варіанти'!D1560</f>
        <v>Основний</v>
      </c>
      <c r="D1569" s="2" t="str">
        <f>'06A_Варіанти'!C1560</f>
        <v>РЦЛ</v>
      </c>
      <c r="E1569" s="2" t="str">
        <f>'06A_Варіанти'!S1560</f>
        <v>DIRECT</v>
      </c>
      <c r="F1569" s="2" t="str">
        <f>IF(O1569='06A_Варіанти'!E1560,'06A_Варіанти'!E$1,IF(O1569='06A_Варіанти'!F1560,'06A_Варіанти'!F$1,IF(O1569='06A_Варіанти'!G1560,'06A_Варіанти'!G$1,IF(O1569='06A_Варіанти'!H1560,'06A_Варіанти'!H$1,IF(O1569='06A_Варіанти'!I1560,'06A_Варіанти'!I$1,IF(O1569='06A_Варіанти'!J1560,'06A_Варіанти'!J$1,IF(O1569='06A_Варіанти'!K1560,'06A_Варіанти'!K$1,IF(O1569='06A_Варіанти'!L1560,'06A_Варіанти'!L$1,IF(O1569='06A_Варіанти'!M1560,'06A_Варіанти'!M$1,IF(O1569='06A_Варіанти'!N1560,'06A_Варіанти'!N$1,IF(O1569='06A_Варіанти'!O1560,'06A_Варіанти'!O$1,IF(O1569='06A_Варіанти'!P1560,'06A_Варіанти'!P$1,IF(O1569='06A_Варіанти'!Q1560,'06A_Варіанти'!Q$1,IF(O1569='06A_Варіанти'!R1560,'06A_Варіанти'!R$1,"НЕМАЄ МАРШРУТУ"))))))))))))))</f>
        <v>DIRECT</v>
      </c>
      <c r="G1569" s="2" t="str">
        <f t="shared" si="168"/>
        <v>БЕЗ ЗМІН</v>
      </c>
      <c r="H1569" s="2">
        <f>IF(G1569="НЕМАЄ МАРШРУТУ",0,O1569-'06A_Варіанти'!T1560)</f>
        <v>0</v>
      </c>
      <c r="I1569" s="2">
        <f>IFERROR(INDEX('04_Потоки'!$E:$E,MATCH(A1569,'04_Потоки'!$A:$A,0)),0)</f>
        <v>1.990879478827362</v>
      </c>
      <c r="J1569" s="2">
        <f t="shared" si="169"/>
        <v>1</v>
      </c>
      <c r="K1569" s="2">
        <f>IF(C1569="РЦК макси",0,2*'06A_Варіанти'!T1560*J1569)</f>
        <v>115</v>
      </c>
      <c r="L1569" s="2">
        <f t="shared" si="170"/>
        <v>115</v>
      </c>
      <c r="M1569" s="2">
        <f t="shared" si="171"/>
        <v>0</v>
      </c>
      <c r="N1569" s="9">
        <f t="shared" si="172"/>
        <v>0</v>
      </c>
      <c r="O1569" s="2">
        <f>MIN(IF('07A_Конструктор'!$D$5="Так",'06A_Варіанти'!E1560,1E+99),IF('07A_Конструктор'!$D$6="Так",'06A_Варіанти'!F1560,1E+99),IF('07A_Конструктор'!$D$7="Так",'06A_Варіанти'!G1560,1E+99),IF('07A_Конструктор'!$D$8="Так",'06A_Варіанти'!H1560,1E+99),IF('07A_Конструктор'!$D$9="Так",'06A_Варіанти'!I1560,1E+99),IF('07A_Конструктор'!$D$10="Так",'06A_Варіанти'!J1560,1E+99),IF('07A_Конструктор'!$D$11="Так",'06A_Варіанти'!K1560,1E+99),IF('07A_Конструктор'!$D$12="Так",'06A_Варіанти'!L1560,1E+99),IF('07A_Конструктор'!$D$13="Так",'06A_Варіанти'!M1560,1E+99),IF('07A_Конструктор'!$D$14="Так",'06A_Варіанти'!N1560,1E+99),IF('07A_Конструктор'!$D$15="Так",'06A_Варіанти'!O1560,1E+99),IF('07A_Конструктор'!$D$16="Так",'06A_Варіанти'!P1560,1E+99),IF('07A_Конструктор'!$D$17="Так",'06A_Варіанти'!Q1560,1E+99),IF('06A_Варіанти'!R1560="",1E+99,'06A_Варіанти'!R1560))</f>
        <v>57.5</v>
      </c>
      <c r="P1569" s="2" t="str">
        <f t="shared" si="173"/>
        <v>5 т</v>
      </c>
      <c r="Q1569" s="2">
        <f t="shared" si="174"/>
        <v>14</v>
      </c>
      <c r="R1569" s="2">
        <f>IF(OR(C1569="РЦК макси",C1569="РЦЧ SKU"),"SKU-потік",IFERROR(VLOOKUP(D1569,'02_РЦ'!$A$3:$I$7,5,FALSE),0))</f>
        <v>700</v>
      </c>
      <c r="S1569" s="2" t="str">
        <f>IF(OR(C1569="РЦК макси",C1569="РЦЧ SKU"),"Не рахується в ліміт",IFERROR(VLOOKUP(D1569,'02_РЦ'!$A$3:$I$7,9,FALSE),"Немає РЦ"))</f>
        <v>В межах</v>
      </c>
    </row>
    <row r="1570" spans="1:19">
      <c r="A1570" s="2" t="str">
        <f>'06A_Варіанти'!A1561</f>
        <v>BASE_2174</v>
      </c>
      <c r="B1570" s="2" t="str">
        <f>'06A_Варіанти'!B1561</f>
        <v>TT_2174</v>
      </c>
      <c r="C1570" s="2" t="str">
        <f>'06A_Варіанти'!D1561</f>
        <v>Основний</v>
      </c>
      <c r="D1570" s="2" t="str">
        <f>'06A_Варіанти'!C1561</f>
        <v>РЦЛ</v>
      </c>
      <c r="E1570" s="2" t="str">
        <f>'06A_Варіанти'!S1561</f>
        <v>DIRECT</v>
      </c>
      <c r="F1570" s="2" t="str">
        <f>IF(O1570='06A_Варіанти'!E1561,'06A_Варіанти'!E$1,IF(O1570='06A_Варіанти'!F1561,'06A_Варіанти'!F$1,IF(O1570='06A_Варіанти'!G1561,'06A_Варіанти'!G$1,IF(O1570='06A_Варіанти'!H1561,'06A_Варіанти'!H$1,IF(O1570='06A_Варіанти'!I1561,'06A_Варіанти'!I$1,IF(O1570='06A_Варіанти'!J1561,'06A_Варіанти'!J$1,IF(O1570='06A_Варіанти'!K1561,'06A_Варіанти'!K$1,IF(O1570='06A_Варіанти'!L1561,'06A_Варіанти'!L$1,IF(O1570='06A_Варіанти'!M1561,'06A_Варіанти'!M$1,IF(O1570='06A_Варіанти'!N1561,'06A_Варіанти'!N$1,IF(O1570='06A_Варіанти'!O1561,'06A_Варіанти'!O$1,IF(O1570='06A_Варіанти'!P1561,'06A_Варіанти'!P$1,IF(O1570='06A_Варіанти'!Q1561,'06A_Варіанти'!Q$1,IF(O1570='06A_Варіанти'!R1561,'06A_Варіанти'!R$1,"НЕМАЄ МАРШРУТУ"))))))))))))))</f>
        <v>DIRECT</v>
      </c>
      <c r="G1570" s="2" t="str">
        <f t="shared" si="168"/>
        <v>БЕЗ ЗМІН</v>
      </c>
      <c r="H1570" s="2">
        <f>IF(G1570="НЕМАЄ МАРШРУТУ",0,O1570-'06A_Варіанти'!T1561)</f>
        <v>0</v>
      </c>
      <c r="I1570" s="2">
        <f>IFERROR(INDEX('04_Потоки'!$E:$E,MATCH(A1570,'04_Потоки'!$A:$A,0)),0)</f>
        <v>1.990879478827362</v>
      </c>
      <c r="J1570" s="2">
        <f t="shared" si="169"/>
        <v>1</v>
      </c>
      <c r="K1570" s="2">
        <f>IF(C1570="РЦК макси",0,2*'06A_Варіанти'!T1561*J1570)</f>
        <v>342.4</v>
      </c>
      <c r="L1570" s="2">
        <f t="shared" si="170"/>
        <v>342.4</v>
      </c>
      <c r="M1570" s="2">
        <f t="shared" si="171"/>
        <v>0</v>
      </c>
      <c r="N1570" s="9">
        <f t="shared" si="172"/>
        <v>0</v>
      </c>
      <c r="O1570" s="2">
        <f>MIN(IF('07A_Конструктор'!$D$5="Так",'06A_Варіанти'!E1561,1E+99),IF('07A_Конструктор'!$D$6="Так",'06A_Варіанти'!F1561,1E+99),IF('07A_Конструктор'!$D$7="Так",'06A_Варіанти'!G1561,1E+99),IF('07A_Конструктор'!$D$8="Так",'06A_Варіанти'!H1561,1E+99),IF('07A_Конструктор'!$D$9="Так",'06A_Варіанти'!I1561,1E+99),IF('07A_Конструктор'!$D$10="Так",'06A_Варіанти'!J1561,1E+99),IF('07A_Конструктор'!$D$11="Так",'06A_Варіанти'!K1561,1E+99),IF('07A_Конструктор'!$D$12="Так",'06A_Варіанти'!L1561,1E+99),IF('07A_Конструктор'!$D$13="Так",'06A_Варіанти'!M1561,1E+99),IF('07A_Конструктор'!$D$14="Так",'06A_Варіанти'!N1561,1E+99),IF('07A_Конструктор'!$D$15="Так",'06A_Варіанти'!O1561,1E+99),IF('07A_Конструктор'!$D$16="Так",'06A_Варіанти'!P1561,1E+99),IF('07A_Конструктор'!$D$17="Так",'06A_Варіанти'!Q1561,1E+99),IF('06A_Варіанти'!R1561="",1E+99,'06A_Варіанти'!R1561))</f>
        <v>171.2</v>
      </c>
      <c r="P1570" s="2" t="str">
        <f t="shared" si="173"/>
        <v>5 т</v>
      </c>
      <c r="Q1570" s="2">
        <f t="shared" si="174"/>
        <v>14</v>
      </c>
      <c r="R1570" s="2">
        <f>IF(OR(C1570="РЦК макси",C1570="РЦЧ SKU"),"SKU-потік",IFERROR(VLOOKUP(D1570,'02_РЦ'!$A$3:$I$7,5,FALSE),0))</f>
        <v>700</v>
      </c>
      <c r="S1570" s="2" t="str">
        <f>IF(OR(C1570="РЦК макси",C1570="РЦЧ SKU"),"Не рахується в ліміт",IFERROR(VLOOKUP(D1570,'02_РЦ'!$A$3:$I$7,9,FALSE),"Немає РЦ"))</f>
        <v>В межах</v>
      </c>
    </row>
    <row r="1571" spans="1:19">
      <c r="A1571" s="2" t="str">
        <f>'06A_Варіанти'!A1562</f>
        <v>BASE_2179</v>
      </c>
      <c r="B1571" s="2" t="str">
        <f>'06A_Варіанти'!B1562</f>
        <v>TT_2179</v>
      </c>
      <c r="C1571" s="2" t="str">
        <f>'06A_Варіанти'!D1562</f>
        <v>Основний</v>
      </c>
      <c r="D1571" s="2" t="str">
        <f>'06A_Варіанти'!C1562</f>
        <v>РЦЛ</v>
      </c>
      <c r="E1571" s="2" t="str">
        <f>'06A_Варіанти'!S1562</f>
        <v>DIRECT</v>
      </c>
      <c r="F1571" s="2" t="str">
        <f>IF(O1571='06A_Варіанти'!E1562,'06A_Варіанти'!E$1,IF(O1571='06A_Варіанти'!F1562,'06A_Варіанти'!F$1,IF(O1571='06A_Варіанти'!G1562,'06A_Варіанти'!G$1,IF(O1571='06A_Варіанти'!H1562,'06A_Варіанти'!H$1,IF(O1571='06A_Варіанти'!I1562,'06A_Варіанти'!I$1,IF(O1571='06A_Варіанти'!J1562,'06A_Варіанти'!J$1,IF(O1571='06A_Варіанти'!K1562,'06A_Варіанти'!K$1,IF(O1571='06A_Варіанти'!L1562,'06A_Варіанти'!L$1,IF(O1571='06A_Варіанти'!M1562,'06A_Варіанти'!M$1,IF(O1571='06A_Варіанти'!N1562,'06A_Варіанти'!N$1,IF(O1571='06A_Варіанти'!O1562,'06A_Варіанти'!O$1,IF(O1571='06A_Варіанти'!P1562,'06A_Варіанти'!P$1,IF(O1571='06A_Варіанти'!Q1562,'06A_Варіанти'!Q$1,IF(O1571='06A_Варіанти'!R1562,'06A_Варіанти'!R$1,"НЕМАЄ МАРШРУТУ"))))))))))))))</f>
        <v>DIRECT</v>
      </c>
      <c r="G1571" s="2" t="str">
        <f t="shared" si="168"/>
        <v>БЕЗ ЗМІН</v>
      </c>
      <c r="H1571" s="2">
        <f>IF(G1571="НЕМАЄ МАРШРУТУ",0,O1571-'06A_Варіанти'!T1562)</f>
        <v>0</v>
      </c>
      <c r="I1571" s="2">
        <f>IFERROR(INDEX('04_Потоки'!$E:$E,MATCH(A1571,'04_Потоки'!$A:$A,0)),0)</f>
        <v>1.990879478827362</v>
      </c>
      <c r="J1571" s="2">
        <f t="shared" si="169"/>
        <v>1</v>
      </c>
      <c r="K1571" s="2">
        <f>IF(C1571="РЦК макси",0,2*'06A_Варіанти'!T1562*J1571)</f>
        <v>500</v>
      </c>
      <c r="L1571" s="2">
        <f t="shared" si="170"/>
        <v>500</v>
      </c>
      <c r="M1571" s="2">
        <f t="shared" si="171"/>
        <v>0</v>
      </c>
      <c r="N1571" s="9">
        <f t="shared" si="172"/>
        <v>0</v>
      </c>
      <c r="O1571" s="2">
        <f>MIN(IF('07A_Конструктор'!$D$5="Так",'06A_Варіанти'!E1562,1E+99),IF('07A_Конструктор'!$D$6="Так",'06A_Варіанти'!F1562,1E+99),IF('07A_Конструктор'!$D$7="Так",'06A_Варіанти'!G1562,1E+99),IF('07A_Конструктор'!$D$8="Так",'06A_Варіанти'!H1562,1E+99),IF('07A_Конструктор'!$D$9="Так",'06A_Варіанти'!I1562,1E+99),IF('07A_Конструктор'!$D$10="Так",'06A_Варіанти'!J1562,1E+99),IF('07A_Конструктор'!$D$11="Так",'06A_Варіанти'!K1562,1E+99),IF('07A_Конструктор'!$D$12="Так",'06A_Варіанти'!L1562,1E+99),IF('07A_Конструктор'!$D$13="Так",'06A_Варіанти'!M1562,1E+99),IF('07A_Конструктор'!$D$14="Так",'06A_Варіанти'!N1562,1E+99),IF('07A_Конструктор'!$D$15="Так",'06A_Варіанти'!O1562,1E+99),IF('07A_Конструктор'!$D$16="Так",'06A_Варіанти'!P1562,1E+99),IF('07A_Конструктор'!$D$17="Так",'06A_Варіанти'!Q1562,1E+99),IF('06A_Варіанти'!R1562="",1E+99,'06A_Варіанти'!R1562))</f>
        <v>250</v>
      </c>
      <c r="P1571" s="2" t="str">
        <f t="shared" si="173"/>
        <v>5 т</v>
      </c>
      <c r="Q1571" s="2">
        <f t="shared" si="174"/>
        <v>14</v>
      </c>
      <c r="R1571" s="2">
        <f>IF(OR(C1571="РЦК макси",C1571="РЦЧ SKU"),"SKU-потік",IFERROR(VLOOKUP(D1571,'02_РЦ'!$A$3:$I$7,5,FALSE),0))</f>
        <v>700</v>
      </c>
      <c r="S1571" s="2" t="str">
        <f>IF(OR(C1571="РЦК макси",C1571="РЦЧ SKU"),"Не рахується в ліміт",IFERROR(VLOOKUP(D1571,'02_РЦ'!$A$3:$I$7,9,FALSE),"Немає РЦ"))</f>
        <v>В межах</v>
      </c>
    </row>
    <row r="1572" spans="1:19">
      <c r="A1572" s="2" t="str">
        <f>'06A_Варіанти'!A1563</f>
        <v>BASE_2178</v>
      </c>
      <c r="B1572" s="2" t="str">
        <f>'06A_Варіанти'!B1563</f>
        <v>TT_2178</v>
      </c>
      <c r="C1572" s="2" t="str">
        <f>'06A_Варіанти'!D1563</f>
        <v>Основний</v>
      </c>
      <c r="D1572" s="2" t="str">
        <f>'06A_Варіанти'!C1563</f>
        <v>РЦЛ</v>
      </c>
      <c r="E1572" s="2" t="str">
        <f>'06A_Варіанти'!S1563</f>
        <v>DIRECT</v>
      </c>
      <c r="F1572" s="2" t="str">
        <f>IF(O1572='06A_Варіанти'!E1563,'06A_Варіанти'!E$1,IF(O1572='06A_Варіанти'!F1563,'06A_Варіанти'!F$1,IF(O1572='06A_Варіанти'!G1563,'06A_Варіанти'!G$1,IF(O1572='06A_Варіанти'!H1563,'06A_Варіанти'!H$1,IF(O1572='06A_Варіанти'!I1563,'06A_Варіанти'!I$1,IF(O1572='06A_Варіанти'!J1563,'06A_Варіанти'!J$1,IF(O1572='06A_Варіанти'!K1563,'06A_Варіанти'!K$1,IF(O1572='06A_Варіанти'!L1563,'06A_Варіанти'!L$1,IF(O1572='06A_Варіанти'!M1563,'06A_Варіанти'!M$1,IF(O1572='06A_Варіанти'!N1563,'06A_Варіанти'!N$1,IF(O1572='06A_Варіанти'!O1563,'06A_Варіанти'!O$1,IF(O1572='06A_Варіанти'!P1563,'06A_Варіанти'!P$1,IF(O1572='06A_Варіанти'!Q1563,'06A_Варіанти'!Q$1,IF(O1572='06A_Варіанти'!R1563,'06A_Варіанти'!R$1,"НЕМАЄ МАРШРУТУ"))))))))))))))</f>
        <v>DIRECT</v>
      </c>
      <c r="G1572" s="2" t="str">
        <f t="shared" si="168"/>
        <v>БЕЗ ЗМІН</v>
      </c>
      <c r="H1572" s="2">
        <f>IF(G1572="НЕМАЄ МАРШРУТУ",0,O1572-'06A_Варіанти'!T1563)</f>
        <v>0</v>
      </c>
      <c r="I1572" s="2">
        <f>IFERROR(INDEX('04_Потоки'!$E:$E,MATCH(A1572,'04_Потоки'!$A:$A,0)),0)</f>
        <v>1.990879478827362</v>
      </c>
      <c r="J1572" s="2">
        <f t="shared" si="169"/>
        <v>1</v>
      </c>
      <c r="K1572" s="2">
        <f>IF(C1572="РЦК макси",0,2*'06A_Варіанти'!T1563*J1572)</f>
        <v>276</v>
      </c>
      <c r="L1572" s="2">
        <f t="shared" si="170"/>
        <v>276</v>
      </c>
      <c r="M1572" s="2">
        <f t="shared" si="171"/>
        <v>0</v>
      </c>
      <c r="N1572" s="9">
        <f t="shared" si="172"/>
        <v>0</v>
      </c>
      <c r="O1572" s="2">
        <f>MIN(IF('07A_Конструктор'!$D$5="Так",'06A_Варіанти'!E1563,1E+99),IF('07A_Конструктор'!$D$6="Так",'06A_Варіанти'!F1563,1E+99),IF('07A_Конструктор'!$D$7="Так",'06A_Варіанти'!G1563,1E+99),IF('07A_Конструктор'!$D$8="Так",'06A_Варіанти'!H1563,1E+99),IF('07A_Конструктор'!$D$9="Так",'06A_Варіанти'!I1563,1E+99),IF('07A_Конструктор'!$D$10="Так",'06A_Варіанти'!J1563,1E+99),IF('07A_Конструктор'!$D$11="Так",'06A_Варіанти'!K1563,1E+99),IF('07A_Конструктор'!$D$12="Так",'06A_Варіанти'!L1563,1E+99),IF('07A_Конструктор'!$D$13="Так",'06A_Варіанти'!M1563,1E+99),IF('07A_Конструктор'!$D$14="Так",'06A_Варіанти'!N1563,1E+99),IF('07A_Конструктор'!$D$15="Так",'06A_Варіанти'!O1563,1E+99),IF('07A_Конструктор'!$D$16="Так",'06A_Варіанти'!P1563,1E+99),IF('07A_Конструктор'!$D$17="Так",'06A_Варіанти'!Q1563,1E+99),IF('06A_Варіанти'!R1563="",1E+99,'06A_Варіанти'!R1563))</f>
        <v>138</v>
      </c>
      <c r="P1572" s="2" t="str">
        <f t="shared" si="173"/>
        <v>5 т</v>
      </c>
      <c r="Q1572" s="2">
        <f t="shared" si="174"/>
        <v>14</v>
      </c>
      <c r="R1572" s="2">
        <f>IF(OR(C1572="РЦК макси",C1572="РЦЧ SKU"),"SKU-потік",IFERROR(VLOOKUP(D1572,'02_РЦ'!$A$3:$I$7,5,FALSE),0))</f>
        <v>700</v>
      </c>
      <c r="S1572" s="2" t="str">
        <f>IF(OR(C1572="РЦК макси",C1572="РЦЧ SKU"),"Не рахується в ліміт",IFERROR(VLOOKUP(D1572,'02_РЦ'!$A$3:$I$7,9,FALSE),"Немає РЦ"))</f>
        <v>В межах</v>
      </c>
    </row>
    <row r="1573" spans="1:19">
      <c r="A1573" s="2" t="str">
        <f>'06A_Варіанти'!A1564</f>
        <v>BASE_2185</v>
      </c>
      <c r="B1573" s="2" t="str">
        <f>'06A_Варіанти'!B1564</f>
        <v>TT_2185</v>
      </c>
      <c r="C1573" s="2" t="str">
        <f>'06A_Варіанти'!D1564</f>
        <v>Основний</v>
      </c>
      <c r="D1573" s="2" t="str">
        <f>'06A_Варіанти'!C1564</f>
        <v>РЦЛ</v>
      </c>
      <c r="E1573" s="2" t="str">
        <f>'06A_Варіанти'!S1564</f>
        <v>DIRECT</v>
      </c>
      <c r="F1573" s="2" t="str">
        <f>IF(O1573='06A_Варіанти'!E1564,'06A_Варіанти'!E$1,IF(O1573='06A_Варіанти'!F1564,'06A_Варіанти'!F$1,IF(O1573='06A_Варіанти'!G1564,'06A_Варіанти'!G$1,IF(O1573='06A_Варіанти'!H1564,'06A_Варіанти'!H$1,IF(O1573='06A_Варіанти'!I1564,'06A_Варіанти'!I$1,IF(O1573='06A_Варіанти'!J1564,'06A_Варіанти'!J$1,IF(O1573='06A_Варіанти'!K1564,'06A_Варіанти'!K$1,IF(O1573='06A_Варіанти'!L1564,'06A_Варіанти'!L$1,IF(O1573='06A_Варіанти'!M1564,'06A_Варіанти'!M$1,IF(O1573='06A_Варіанти'!N1564,'06A_Варіанти'!N$1,IF(O1573='06A_Варіанти'!O1564,'06A_Варіанти'!O$1,IF(O1573='06A_Варіанти'!P1564,'06A_Варіанти'!P$1,IF(O1573='06A_Варіанти'!Q1564,'06A_Варіанти'!Q$1,IF(O1573='06A_Варіанти'!R1564,'06A_Варіанти'!R$1,"НЕМАЄ МАРШРУТУ"))))))))))))))</f>
        <v>DIRECT</v>
      </c>
      <c r="G1573" s="2" t="str">
        <f t="shared" si="168"/>
        <v>БЕЗ ЗМІН</v>
      </c>
      <c r="H1573" s="2">
        <f>IF(G1573="НЕМАЄ МАРШРУТУ",0,O1573-'06A_Варіанти'!T1564)</f>
        <v>0</v>
      </c>
      <c r="I1573" s="2">
        <f>IFERROR(INDEX('04_Потоки'!$E:$E,MATCH(A1573,'04_Потоки'!$A:$A,0)),0)</f>
        <v>1.990879478827362</v>
      </c>
      <c r="J1573" s="2">
        <f t="shared" si="169"/>
        <v>1</v>
      </c>
      <c r="K1573" s="2">
        <f>IF(C1573="РЦК макси",0,2*'06A_Варіанти'!T1564*J1573)</f>
        <v>280.39999999999998</v>
      </c>
      <c r="L1573" s="2">
        <f t="shared" si="170"/>
        <v>280.39999999999998</v>
      </c>
      <c r="M1573" s="2">
        <f t="shared" si="171"/>
        <v>0</v>
      </c>
      <c r="N1573" s="9">
        <f t="shared" si="172"/>
        <v>0</v>
      </c>
      <c r="O1573" s="2">
        <f>MIN(IF('07A_Конструктор'!$D$5="Так",'06A_Варіанти'!E1564,1E+99),IF('07A_Конструктор'!$D$6="Так",'06A_Варіанти'!F1564,1E+99),IF('07A_Конструктор'!$D$7="Так",'06A_Варіанти'!G1564,1E+99),IF('07A_Конструктор'!$D$8="Так",'06A_Варіанти'!H1564,1E+99),IF('07A_Конструктор'!$D$9="Так",'06A_Варіанти'!I1564,1E+99),IF('07A_Конструктор'!$D$10="Так",'06A_Варіанти'!J1564,1E+99),IF('07A_Конструктор'!$D$11="Так",'06A_Варіанти'!K1564,1E+99),IF('07A_Конструктор'!$D$12="Так",'06A_Варіанти'!L1564,1E+99),IF('07A_Конструктор'!$D$13="Так",'06A_Варіанти'!M1564,1E+99),IF('07A_Конструктор'!$D$14="Так",'06A_Варіанти'!N1564,1E+99),IF('07A_Конструктор'!$D$15="Так",'06A_Варіанти'!O1564,1E+99),IF('07A_Конструктор'!$D$16="Так",'06A_Варіанти'!P1564,1E+99),IF('07A_Конструктор'!$D$17="Так",'06A_Варіанти'!Q1564,1E+99),IF('06A_Варіанти'!R1564="",1E+99,'06A_Варіанти'!R1564))</f>
        <v>140.19999999999999</v>
      </c>
      <c r="P1573" s="2" t="str">
        <f t="shared" si="173"/>
        <v>5 т</v>
      </c>
      <c r="Q1573" s="2">
        <f t="shared" si="174"/>
        <v>14</v>
      </c>
      <c r="R1573" s="2">
        <f>IF(OR(C1573="РЦК макси",C1573="РЦЧ SKU"),"SKU-потік",IFERROR(VLOOKUP(D1573,'02_РЦ'!$A$3:$I$7,5,FALSE),0))</f>
        <v>700</v>
      </c>
      <c r="S1573" s="2" t="str">
        <f>IF(OR(C1573="РЦК макси",C1573="РЦЧ SKU"),"Не рахується в ліміт",IFERROR(VLOOKUP(D1573,'02_РЦ'!$A$3:$I$7,9,FALSE),"Немає РЦ"))</f>
        <v>В межах</v>
      </c>
    </row>
    <row r="1574" spans="1:19">
      <c r="A1574" s="2" t="str">
        <f>'06A_Варіанти'!A1565</f>
        <v>BASE_2189</v>
      </c>
      <c r="B1574" s="2" t="str">
        <f>'06A_Варіанти'!B1565</f>
        <v>TT_2189</v>
      </c>
      <c r="C1574" s="2" t="str">
        <f>'06A_Варіанти'!D1565</f>
        <v>Основний</v>
      </c>
      <c r="D1574" s="2" t="str">
        <f>'06A_Варіанти'!C1565</f>
        <v>РЦЛ</v>
      </c>
      <c r="E1574" s="2" t="str">
        <f>'06A_Варіанти'!S1565</f>
        <v>DIRECT</v>
      </c>
      <c r="F1574" s="2" t="str">
        <f>IF(O1574='06A_Варіанти'!E1565,'06A_Варіанти'!E$1,IF(O1574='06A_Варіанти'!F1565,'06A_Варіанти'!F$1,IF(O1574='06A_Варіанти'!G1565,'06A_Варіанти'!G$1,IF(O1574='06A_Варіанти'!H1565,'06A_Варіанти'!H$1,IF(O1574='06A_Варіанти'!I1565,'06A_Варіанти'!I$1,IF(O1574='06A_Варіанти'!J1565,'06A_Варіанти'!J$1,IF(O1574='06A_Варіанти'!K1565,'06A_Варіанти'!K$1,IF(O1574='06A_Варіанти'!L1565,'06A_Варіанти'!L$1,IF(O1574='06A_Варіанти'!M1565,'06A_Варіанти'!M$1,IF(O1574='06A_Варіанти'!N1565,'06A_Варіанти'!N$1,IF(O1574='06A_Варіанти'!O1565,'06A_Варіанти'!O$1,IF(O1574='06A_Варіанти'!P1565,'06A_Варіанти'!P$1,IF(O1574='06A_Варіанти'!Q1565,'06A_Варіанти'!Q$1,IF(O1574='06A_Варіанти'!R1565,'06A_Варіанти'!R$1,"НЕМАЄ МАРШРУТУ"))))))))))))))</f>
        <v>DIRECT</v>
      </c>
      <c r="G1574" s="2" t="str">
        <f t="shared" si="168"/>
        <v>БЕЗ ЗМІН</v>
      </c>
      <c r="H1574" s="2">
        <f>IF(G1574="НЕМАЄ МАРШРУТУ",0,O1574-'06A_Варіанти'!T1565)</f>
        <v>0</v>
      </c>
      <c r="I1574" s="2">
        <f>IFERROR(INDEX('04_Потоки'!$E:$E,MATCH(A1574,'04_Потоки'!$A:$A,0)),0)</f>
        <v>1.990879478827362</v>
      </c>
      <c r="J1574" s="2">
        <f t="shared" si="169"/>
        <v>1</v>
      </c>
      <c r="K1574" s="2">
        <f>IF(C1574="РЦК макси",0,2*'06A_Варіанти'!T1565*J1574)</f>
        <v>202.8</v>
      </c>
      <c r="L1574" s="2">
        <f t="shared" si="170"/>
        <v>202.8</v>
      </c>
      <c r="M1574" s="2">
        <f t="shared" si="171"/>
        <v>0</v>
      </c>
      <c r="N1574" s="9">
        <f t="shared" si="172"/>
        <v>0</v>
      </c>
      <c r="O1574" s="2">
        <f>MIN(IF('07A_Конструктор'!$D$5="Так",'06A_Варіанти'!E1565,1E+99),IF('07A_Конструктор'!$D$6="Так",'06A_Варіанти'!F1565,1E+99),IF('07A_Конструктор'!$D$7="Так",'06A_Варіанти'!G1565,1E+99),IF('07A_Конструктор'!$D$8="Так",'06A_Варіанти'!H1565,1E+99),IF('07A_Конструктор'!$D$9="Так",'06A_Варіанти'!I1565,1E+99),IF('07A_Конструктор'!$D$10="Так",'06A_Варіанти'!J1565,1E+99),IF('07A_Конструктор'!$D$11="Так",'06A_Варіанти'!K1565,1E+99),IF('07A_Конструктор'!$D$12="Так",'06A_Варіанти'!L1565,1E+99),IF('07A_Конструктор'!$D$13="Так",'06A_Варіанти'!M1565,1E+99),IF('07A_Конструктор'!$D$14="Так",'06A_Варіанти'!N1565,1E+99),IF('07A_Конструктор'!$D$15="Так",'06A_Варіанти'!O1565,1E+99),IF('07A_Конструктор'!$D$16="Так",'06A_Варіанти'!P1565,1E+99),IF('07A_Конструктор'!$D$17="Так",'06A_Варіанти'!Q1565,1E+99),IF('06A_Варіанти'!R1565="",1E+99,'06A_Варіанти'!R1565))</f>
        <v>101.4</v>
      </c>
      <c r="P1574" s="2" t="str">
        <f t="shared" si="173"/>
        <v>5 т</v>
      </c>
      <c r="Q1574" s="2">
        <f t="shared" si="174"/>
        <v>14</v>
      </c>
      <c r="R1574" s="2">
        <f>IF(OR(C1574="РЦК макси",C1574="РЦЧ SKU"),"SKU-потік",IFERROR(VLOOKUP(D1574,'02_РЦ'!$A$3:$I$7,5,FALSE),0))</f>
        <v>700</v>
      </c>
      <c r="S1574" s="2" t="str">
        <f>IF(OR(C1574="РЦК макси",C1574="РЦЧ SKU"),"Не рахується в ліміт",IFERROR(VLOOKUP(D1574,'02_РЦ'!$A$3:$I$7,9,FALSE),"Немає РЦ"))</f>
        <v>В межах</v>
      </c>
    </row>
    <row r="1575" spans="1:19">
      <c r="A1575" s="2" t="str">
        <f>'06A_Варіанти'!A1566</f>
        <v>BASE_2190</v>
      </c>
      <c r="B1575" s="2" t="str">
        <f>'06A_Варіанти'!B1566</f>
        <v>TT_2190</v>
      </c>
      <c r="C1575" s="2" t="str">
        <f>'06A_Варіанти'!D1566</f>
        <v>Основний</v>
      </c>
      <c r="D1575" s="2" t="str">
        <f>'06A_Варіанти'!C1566</f>
        <v>РЦЛ</v>
      </c>
      <c r="E1575" s="2" t="str">
        <f>'06A_Варіанти'!S1566</f>
        <v>DIRECT</v>
      </c>
      <c r="F1575" s="2" t="str">
        <f>IF(O1575='06A_Варіанти'!E1566,'06A_Варіанти'!E$1,IF(O1575='06A_Варіанти'!F1566,'06A_Варіанти'!F$1,IF(O1575='06A_Варіанти'!G1566,'06A_Варіанти'!G$1,IF(O1575='06A_Варіанти'!H1566,'06A_Варіанти'!H$1,IF(O1575='06A_Варіанти'!I1566,'06A_Варіанти'!I$1,IF(O1575='06A_Варіанти'!J1566,'06A_Варіанти'!J$1,IF(O1575='06A_Варіанти'!K1566,'06A_Варіанти'!K$1,IF(O1575='06A_Варіанти'!L1566,'06A_Варіанти'!L$1,IF(O1575='06A_Варіанти'!M1566,'06A_Варіанти'!M$1,IF(O1575='06A_Варіанти'!N1566,'06A_Варіанти'!N$1,IF(O1575='06A_Варіанти'!O1566,'06A_Варіанти'!O$1,IF(O1575='06A_Варіанти'!P1566,'06A_Варіанти'!P$1,IF(O1575='06A_Варіанти'!Q1566,'06A_Варіанти'!Q$1,IF(O1575='06A_Варіанти'!R1566,'06A_Варіанти'!R$1,"НЕМАЄ МАРШРУТУ"))))))))))))))</f>
        <v>DIRECT</v>
      </c>
      <c r="G1575" s="2" t="str">
        <f t="shared" si="168"/>
        <v>БЕЗ ЗМІН</v>
      </c>
      <c r="H1575" s="2">
        <f>IF(G1575="НЕМАЄ МАРШРУТУ",0,O1575-'06A_Варіанти'!T1566)</f>
        <v>0</v>
      </c>
      <c r="I1575" s="2">
        <f>IFERROR(INDEX('04_Потоки'!$E:$E,MATCH(A1575,'04_Потоки'!$A:$A,0)),0)</f>
        <v>1.990879478827362</v>
      </c>
      <c r="J1575" s="2">
        <f t="shared" si="169"/>
        <v>1</v>
      </c>
      <c r="K1575" s="2">
        <f>IF(C1575="РЦК макси",0,2*'06A_Варіанти'!T1566*J1575)</f>
        <v>286.8</v>
      </c>
      <c r="L1575" s="2">
        <f t="shared" si="170"/>
        <v>286.8</v>
      </c>
      <c r="M1575" s="2">
        <f t="shared" si="171"/>
        <v>0</v>
      </c>
      <c r="N1575" s="9">
        <f t="shared" si="172"/>
        <v>0</v>
      </c>
      <c r="O1575" s="2">
        <f>MIN(IF('07A_Конструктор'!$D$5="Так",'06A_Варіанти'!E1566,1E+99),IF('07A_Конструктор'!$D$6="Так",'06A_Варіанти'!F1566,1E+99),IF('07A_Конструктор'!$D$7="Так",'06A_Варіанти'!G1566,1E+99),IF('07A_Конструктор'!$D$8="Так",'06A_Варіанти'!H1566,1E+99),IF('07A_Конструктор'!$D$9="Так",'06A_Варіанти'!I1566,1E+99),IF('07A_Конструктор'!$D$10="Так",'06A_Варіанти'!J1566,1E+99),IF('07A_Конструктор'!$D$11="Так",'06A_Варіанти'!K1566,1E+99),IF('07A_Конструктор'!$D$12="Так",'06A_Варіанти'!L1566,1E+99),IF('07A_Конструктор'!$D$13="Так",'06A_Варіанти'!M1566,1E+99),IF('07A_Конструктор'!$D$14="Так",'06A_Варіанти'!N1566,1E+99),IF('07A_Конструктор'!$D$15="Так",'06A_Варіанти'!O1566,1E+99),IF('07A_Конструктор'!$D$16="Так",'06A_Варіанти'!P1566,1E+99),IF('07A_Конструктор'!$D$17="Так",'06A_Варіанти'!Q1566,1E+99),IF('06A_Варіанти'!R1566="",1E+99,'06A_Варіанти'!R1566))</f>
        <v>143.4</v>
      </c>
      <c r="P1575" s="2" t="str">
        <f t="shared" si="173"/>
        <v>5 т</v>
      </c>
      <c r="Q1575" s="2">
        <f t="shared" si="174"/>
        <v>14</v>
      </c>
      <c r="R1575" s="2">
        <f>IF(OR(C1575="РЦК макси",C1575="РЦЧ SKU"),"SKU-потік",IFERROR(VLOOKUP(D1575,'02_РЦ'!$A$3:$I$7,5,FALSE),0))</f>
        <v>700</v>
      </c>
      <c r="S1575" s="2" t="str">
        <f>IF(OR(C1575="РЦК макси",C1575="РЦЧ SKU"),"Не рахується в ліміт",IFERROR(VLOOKUP(D1575,'02_РЦ'!$A$3:$I$7,9,FALSE),"Немає РЦ"))</f>
        <v>В межах</v>
      </c>
    </row>
    <row r="1576" spans="1:19">
      <c r="A1576" s="2" t="str">
        <f>'06A_Варіанти'!A1567</f>
        <v>BASE_2198</v>
      </c>
      <c r="B1576" s="2" t="str">
        <f>'06A_Варіанти'!B1567</f>
        <v>TT_2198</v>
      </c>
      <c r="C1576" s="2" t="str">
        <f>'06A_Варіанти'!D1567</f>
        <v>Основний</v>
      </c>
      <c r="D1576" s="2" t="str">
        <f>'06A_Варіанти'!C1567</f>
        <v>РЦЛ</v>
      </c>
      <c r="E1576" s="2" t="str">
        <f>'06A_Варіанти'!S1567</f>
        <v>DIRECT</v>
      </c>
      <c r="F1576" s="2" t="str">
        <f>IF(O1576='06A_Варіанти'!E1567,'06A_Варіанти'!E$1,IF(O1576='06A_Варіанти'!F1567,'06A_Варіанти'!F$1,IF(O1576='06A_Варіанти'!G1567,'06A_Варіанти'!G$1,IF(O1576='06A_Варіанти'!H1567,'06A_Варіанти'!H$1,IF(O1576='06A_Варіанти'!I1567,'06A_Варіанти'!I$1,IF(O1576='06A_Варіанти'!J1567,'06A_Варіанти'!J$1,IF(O1576='06A_Варіанти'!K1567,'06A_Варіанти'!K$1,IF(O1576='06A_Варіанти'!L1567,'06A_Варіанти'!L$1,IF(O1576='06A_Варіанти'!M1567,'06A_Варіанти'!M$1,IF(O1576='06A_Варіанти'!N1567,'06A_Варіанти'!N$1,IF(O1576='06A_Варіанти'!O1567,'06A_Варіанти'!O$1,IF(O1576='06A_Варіанти'!P1567,'06A_Варіанти'!P$1,IF(O1576='06A_Варіанти'!Q1567,'06A_Варіанти'!Q$1,IF(O1576='06A_Варіанти'!R1567,'06A_Варіанти'!R$1,"НЕМАЄ МАРШРУТУ"))))))))))))))</f>
        <v>DIRECT</v>
      </c>
      <c r="G1576" s="2" t="str">
        <f t="shared" si="168"/>
        <v>БЕЗ ЗМІН</v>
      </c>
      <c r="H1576" s="2">
        <f>IF(G1576="НЕМАЄ МАРШРУТУ",0,O1576-'06A_Варіанти'!T1567)</f>
        <v>0</v>
      </c>
      <c r="I1576" s="2">
        <f>IFERROR(INDEX('04_Потоки'!$E:$E,MATCH(A1576,'04_Потоки'!$A:$A,0)),0)</f>
        <v>1.990879478827362</v>
      </c>
      <c r="J1576" s="2">
        <f t="shared" si="169"/>
        <v>1</v>
      </c>
      <c r="K1576" s="2">
        <f>IF(C1576="РЦК макси",0,2*'06A_Варіанти'!T1567*J1576)</f>
        <v>1092.4000000000001</v>
      </c>
      <c r="L1576" s="2">
        <f t="shared" si="170"/>
        <v>1092.4000000000001</v>
      </c>
      <c r="M1576" s="2">
        <f t="shared" si="171"/>
        <v>0</v>
      </c>
      <c r="N1576" s="9">
        <f t="shared" si="172"/>
        <v>0</v>
      </c>
      <c r="O1576" s="2">
        <f>MIN(IF('07A_Конструктор'!$D$5="Так",'06A_Варіанти'!E1567,1E+99),IF('07A_Конструктор'!$D$6="Так",'06A_Варіанти'!F1567,1E+99),IF('07A_Конструктор'!$D$7="Так",'06A_Варіанти'!G1567,1E+99),IF('07A_Конструктор'!$D$8="Так",'06A_Варіанти'!H1567,1E+99),IF('07A_Конструктор'!$D$9="Так",'06A_Варіанти'!I1567,1E+99),IF('07A_Конструктор'!$D$10="Так",'06A_Варіанти'!J1567,1E+99),IF('07A_Конструктор'!$D$11="Так",'06A_Варіанти'!K1567,1E+99),IF('07A_Конструктор'!$D$12="Так",'06A_Варіанти'!L1567,1E+99),IF('07A_Конструктор'!$D$13="Так",'06A_Варіанти'!M1567,1E+99),IF('07A_Конструктор'!$D$14="Так",'06A_Варіанти'!N1567,1E+99),IF('07A_Конструктор'!$D$15="Так",'06A_Варіанти'!O1567,1E+99),IF('07A_Конструктор'!$D$16="Так",'06A_Варіанти'!P1567,1E+99),IF('07A_Конструктор'!$D$17="Так",'06A_Варіанти'!Q1567,1E+99),IF('06A_Варіанти'!R1567="",1E+99,'06A_Варіанти'!R1567))</f>
        <v>546.20000000000005</v>
      </c>
      <c r="P1576" s="2" t="str">
        <f t="shared" si="173"/>
        <v>5 т</v>
      </c>
      <c r="Q1576" s="2">
        <f t="shared" si="174"/>
        <v>14</v>
      </c>
      <c r="R1576" s="2">
        <f>IF(OR(C1576="РЦК макси",C1576="РЦЧ SKU"),"SKU-потік",IFERROR(VLOOKUP(D1576,'02_РЦ'!$A$3:$I$7,5,FALSE),0))</f>
        <v>700</v>
      </c>
      <c r="S1576" s="2" t="str">
        <f>IF(OR(C1576="РЦК макси",C1576="РЦЧ SKU"),"Не рахується в ліміт",IFERROR(VLOOKUP(D1576,'02_РЦ'!$A$3:$I$7,9,FALSE),"Немає РЦ"))</f>
        <v>В межах</v>
      </c>
    </row>
    <row r="1577" spans="1:19">
      <c r="A1577" s="2" t="str">
        <f>'06A_Варіанти'!A1568</f>
        <v>BASE_2201</v>
      </c>
      <c r="B1577" s="2" t="str">
        <f>'06A_Варіанти'!B1568</f>
        <v>TT_2201</v>
      </c>
      <c r="C1577" s="2" t="str">
        <f>'06A_Варіанти'!D1568</f>
        <v>Основний</v>
      </c>
      <c r="D1577" s="2" t="str">
        <f>'06A_Варіанти'!C1568</f>
        <v>РЦЛ</v>
      </c>
      <c r="E1577" s="2" t="str">
        <f>'06A_Варіанти'!S1568</f>
        <v>DIRECT</v>
      </c>
      <c r="F1577" s="2" t="str">
        <f>IF(O1577='06A_Варіанти'!E1568,'06A_Варіанти'!E$1,IF(O1577='06A_Варіанти'!F1568,'06A_Варіанти'!F$1,IF(O1577='06A_Варіанти'!G1568,'06A_Варіанти'!G$1,IF(O1577='06A_Варіанти'!H1568,'06A_Варіанти'!H$1,IF(O1577='06A_Варіанти'!I1568,'06A_Варіанти'!I$1,IF(O1577='06A_Варіанти'!J1568,'06A_Варіанти'!J$1,IF(O1577='06A_Варіанти'!K1568,'06A_Варіанти'!K$1,IF(O1577='06A_Варіанти'!L1568,'06A_Варіанти'!L$1,IF(O1577='06A_Варіанти'!M1568,'06A_Варіанти'!M$1,IF(O1577='06A_Варіанти'!N1568,'06A_Варіанти'!N$1,IF(O1577='06A_Варіанти'!O1568,'06A_Варіанти'!O$1,IF(O1577='06A_Варіанти'!P1568,'06A_Варіанти'!P$1,IF(O1577='06A_Варіанти'!Q1568,'06A_Варіанти'!Q$1,IF(O1577='06A_Варіанти'!R1568,'06A_Варіанти'!R$1,"НЕМАЄ МАРШРУТУ"))))))))))))))</f>
        <v>DIRECT</v>
      </c>
      <c r="G1577" s="2" t="str">
        <f t="shared" si="168"/>
        <v>БЕЗ ЗМІН</v>
      </c>
      <c r="H1577" s="2">
        <f>IF(G1577="НЕМАЄ МАРШРУТУ",0,O1577-'06A_Варіанти'!T1568)</f>
        <v>0</v>
      </c>
      <c r="I1577" s="2">
        <f>IFERROR(INDEX('04_Потоки'!$E:$E,MATCH(A1577,'04_Потоки'!$A:$A,0)),0)</f>
        <v>1.990879478827362</v>
      </c>
      <c r="J1577" s="2">
        <f t="shared" si="169"/>
        <v>1</v>
      </c>
      <c r="K1577" s="2">
        <f>IF(C1577="РЦК макси",0,2*'06A_Варіанти'!T1568*J1577)</f>
        <v>1089.2</v>
      </c>
      <c r="L1577" s="2">
        <f t="shared" si="170"/>
        <v>1089.2</v>
      </c>
      <c r="M1577" s="2">
        <f t="shared" si="171"/>
        <v>0</v>
      </c>
      <c r="N1577" s="9">
        <f t="shared" si="172"/>
        <v>0</v>
      </c>
      <c r="O1577" s="2">
        <f>MIN(IF('07A_Конструктор'!$D$5="Так",'06A_Варіанти'!E1568,1E+99),IF('07A_Конструктор'!$D$6="Так",'06A_Варіанти'!F1568,1E+99),IF('07A_Конструктор'!$D$7="Так",'06A_Варіанти'!G1568,1E+99),IF('07A_Конструктор'!$D$8="Так",'06A_Варіанти'!H1568,1E+99),IF('07A_Конструктор'!$D$9="Так",'06A_Варіанти'!I1568,1E+99),IF('07A_Конструктор'!$D$10="Так",'06A_Варіанти'!J1568,1E+99),IF('07A_Конструктор'!$D$11="Так",'06A_Варіанти'!K1568,1E+99),IF('07A_Конструктор'!$D$12="Так",'06A_Варіанти'!L1568,1E+99),IF('07A_Конструктор'!$D$13="Так",'06A_Варіанти'!M1568,1E+99),IF('07A_Конструктор'!$D$14="Так",'06A_Варіанти'!N1568,1E+99),IF('07A_Конструктор'!$D$15="Так",'06A_Варіанти'!O1568,1E+99),IF('07A_Конструктор'!$D$16="Так",'06A_Варіанти'!P1568,1E+99),IF('07A_Конструктор'!$D$17="Так",'06A_Варіанти'!Q1568,1E+99),IF('06A_Варіанти'!R1568="",1E+99,'06A_Варіанти'!R1568))</f>
        <v>544.6</v>
      </c>
      <c r="P1577" s="2" t="str">
        <f t="shared" si="173"/>
        <v>5 т</v>
      </c>
      <c r="Q1577" s="2">
        <f t="shared" si="174"/>
        <v>14</v>
      </c>
      <c r="R1577" s="2">
        <f>IF(OR(C1577="РЦК макси",C1577="РЦЧ SKU"),"SKU-потік",IFERROR(VLOOKUP(D1577,'02_РЦ'!$A$3:$I$7,5,FALSE),0))</f>
        <v>700</v>
      </c>
      <c r="S1577" s="2" t="str">
        <f>IF(OR(C1577="РЦК макси",C1577="РЦЧ SKU"),"Не рахується в ліміт",IFERROR(VLOOKUP(D1577,'02_РЦ'!$A$3:$I$7,9,FALSE),"Немає РЦ"))</f>
        <v>В межах</v>
      </c>
    </row>
    <row r="1578" spans="1:19">
      <c r="A1578" s="2" t="str">
        <f>'06A_Варіанти'!A1569</f>
        <v>BASE_2202</v>
      </c>
      <c r="B1578" s="2" t="str">
        <f>'06A_Варіанти'!B1569</f>
        <v>TT_2202</v>
      </c>
      <c r="C1578" s="2" t="str">
        <f>'06A_Варіанти'!D1569</f>
        <v>Основний</v>
      </c>
      <c r="D1578" s="2" t="str">
        <f>'06A_Варіанти'!C1569</f>
        <v>РЦЛ</v>
      </c>
      <c r="E1578" s="2" t="str">
        <f>'06A_Варіанти'!S1569</f>
        <v>DIRECT</v>
      </c>
      <c r="F1578" s="2" t="str">
        <f>IF(O1578='06A_Варіанти'!E1569,'06A_Варіанти'!E$1,IF(O1578='06A_Варіанти'!F1569,'06A_Варіанти'!F$1,IF(O1578='06A_Варіанти'!G1569,'06A_Варіанти'!G$1,IF(O1578='06A_Варіанти'!H1569,'06A_Варіанти'!H$1,IF(O1578='06A_Варіанти'!I1569,'06A_Варіанти'!I$1,IF(O1578='06A_Варіанти'!J1569,'06A_Варіанти'!J$1,IF(O1578='06A_Варіанти'!K1569,'06A_Варіанти'!K$1,IF(O1578='06A_Варіанти'!L1569,'06A_Варіанти'!L$1,IF(O1578='06A_Варіанти'!M1569,'06A_Варіанти'!M$1,IF(O1578='06A_Варіанти'!N1569,'06A_Варіанти'!N$1,IF(O1578='06A_Варіанти'!O1569,'06A_Варіанти'!O$1,IF(O1578='06A_Варіанти'!P1569,'06A_Варіанти'!P$1,IF(O1578='06A_Варіанти'!Q1569,'06A_Варіанти'!Q$1,IF(O1578='06A_Варіанти'!R1569,'06A_Варіанти'!R$1,"НЕМАЄ МАРШРУТУ"))))))))))))))</f>
        <v>DIRECT</v>
      </c>
      <c r="G1578" s="2" t="str">
        <f t="shared" si="168"/>
        <v>БЕЗ ЗМІН</v>
      </c>
      <c r="H1578" s="2">
        <f>IF(G1578="НЕМАЄ МАРШРУТУ",0,O1578-'06A_Варіанти'!T1569)</f>
        <v>0</v>
      </c>
      <c r="I1578" s="2">
        <f>IFERROR(INDEX('04_Потоки'!$E:$E,MATCH(A1578,'04_Потоки'!$A:$A,0)),0)</f>
        <v>1.990879478827362</v>
      </c>
      <c r="J1578" s="2">
        <f t="shared" si="169"/>
        <v>1</v>
      </c>
      <c r="K1578" s="2">
        <f>IF(C1578="РЦК макси",0,2*'06A_Варіанти'!T1569*J1578)</f>
        <v>443.4</v>
      </c>
      <c r="L1578" s="2">
        <f t="shared" si="170"/>
        <v>443.4</v>
      </c>
      <c r="M1578" s="2">
        <f t="shared" si="171"/>
        <v>0</v>
      </c>
      <c r="N1578" s="9">
        <f t="shared" si="172"/>
        <v>0</v>
      </c>
      <c r="O1578" s="2">
        <f>MIN(IF('07A_Конструктор'!$D$5="Так",'06A_Варіанти'!E1569,1E+99),IF('07A_Конструктор'!$D$6="Так",'06A_Варіанти'!F1569,1E+99),IF('07A_Конструктор'!$D$7="Так",'06A_Варіанти'!G1569,1E+99),IF('07A_Конструктор'!$D$8="Так",'06A_Варіанти'!H1569,1E+99),IF('07A_Конструктор'!$D$9="Так",'06A_Варіанти'!I1569,1E+99),IF('07A_Конструктор'!$D$10="Так",'06A_Варіанти'!J1569,1E+99),IF('07A_Конструктор'!$D$11="Так",'06A_Варіанти'!K1569,1E+99),IF('07A_Конструктор'!$D$12="Так",'06A_Варіанти'!L1569,1E+99),IF('07A_Конструктор'!$D$13="Так",'06A_Варіанти'!M1569,1E+99),IF('07A_Конструктор'!$D$14="Так",'06A_Варіанти'!N1569,1E+99),IF('07A_Конструктор'!$D$15="Так",'06A_Варіанти'!O1569,1E+99),IF('07A_Конструктор'!$D$16="Так",'06A_Варіанти'!P1569,1E+99),IF('07A_Конструктор'!$D$17="Так",'06A_Варіанти'!Q1569,1E+99),IF('06A_Варіанти'!R1569="",1E+99,'06A_Варіанти'!R1569))</f>
        <v>221.7</v>
      </c>
      <c r="P1578" s="2" t="str">
        <f t="shared" si="173"/>
        <v>5 т</v>
      </c>
      <c r="Q1578" s="2">
        <f t="shared" si="174"/>
        <v>14</v>
      </c>
      <c r="R1578" s="2">
        <f>IF(OR(C1578="РЦК макси",C1578="РЦЧ SKU"),"SKU-потік",IFERROR(VLOOKUP(D1578,'02_РЦ'!$A$3:$I$7,5,FALSE),0))</f>
        <v>700</v>
      </c>
      <c r="S1578" s="2" t="str">
        <f>IF(OR(C1578="РЦК макси",C1578="РЦЧ SKU"),"Не рахується в ліміт",IFERROR(VLOOKUP(D1578,'02_РЦ'!$A$3:$I$7,9,FALSE),"Немає РЦ"))</f>
        <v>В межах</v>
      </c>
    </row>
    <row r="1579" spans="1:19">
      <c r="A1579" s="2" t="str">
        <f>'06A_Варіанти'!A1570</f>
        <v>BASE_2203</v>
      </c>
      <c r="B1579" s="2" t="str">
        <f>'06A_Варіанти'!B1570</f>
        <v>TT_2203</v>
      </c>
      <c r="C1579" s="2" t="str">
        <f>'06A_Варіанти'!D1570</f>
        <v>Основний</v>
      </c>
      <c r="D1579" s="2" t="str">
        <f>'06A_Варіанти'!C1570</f>
        <v>РЦЛ</v>
      </c>
      <c r="E1579" s="2" t="str">
        <f>'06A_Варіанти'!S1570</f>
        <v>DIRECT</v>
      </c>
      <c r="F1579" s="2" t="str">
        <f>IF(O1579='06A_Варіанти'!E1570,'06A_Варіанти'!E$1,IF(O1579='06A_Варіанти'!F1570,'06A_Варіанти'!F$1,IF(O1579='06A_Варіанти'!G1570,'06A_Варіанти'!G$1,IF(O1579='06A_Варіанти'!H1570,'06A_Варіанти'!H$1,IF(O1579='06A_Варіанти'!I1570,'06A_Варіанти'!I$1,IF(O1579='06A_Варіанти'!J1570,'06A_Варіанти'!J$1,IF(O1579='06A_Варіанти'!K1570,'06A_Варіанти'!K$1,IF(O1579='06A_Варіанти'!L1570,'06A_Варіанти'!L$1,IF(O1579='06A_Варіанти'!M1570,'06A_Варіанти'!M$1,IF(O1579='06A_Варіанти'!N1570,'06A_Варіанти'!N$1,IF(O1579='06A_Варіанти'!O1570,'06A_Варіанти'!O$1,IF(O1579='06A_Варіанти'!P1570,'06A_Варіанти'!P$1,IF(O1579='06A_Варіанти'!Q1570,'06A_Варіанти'!Q$1,IF(O1579='06A_Варіанти'!R1570,'06A_Варіанти'!R$1,"НЕМАЄ МАРШРУТУ"))))))))))))))</f>
        <v>DIRECT</v>
      </c>
      <c r="G1579" s="2" t="str">
        <f t="shared" si="168"/>
        <v>БЕЗ ЗМІН</v>
      </c>
      <c r="H1579" s="2">
        <f>IF(G1579="НЕМАЄ МАРШРУТУ",0,O1579-'06A_Варіанти'!T1570)</f>
        <v>0</v>
      </c>
      <c r="I1579" s="2">
        <f>IFERROR(INDEX('04_Потоки'!$E:$E,MATCH(A1579,'04_Потоки'!$A:$A,0)),0)</f>
        <v>1.990879478827362</v>
      </c>
      <c r="J1579" s="2">
        <f t="shared" si="169"/>
        <v>1</v>
      </c>
      <c r="K1579" s="2">
        <f>IF(C1579="РЦК макси",0,2*'06A_Варіанти'!T1570*J1579)</f>
        <v>17.399999999999999</v>
      </c>
      <c r="L1579" s="2">
        <f t="shared" si="170"/>
        <v>17.399999999999999</v>
      </c>
      <c r="M1579" s="2">
        <f t="shared" si="171"/>
        <v>0</v>
      </c>
      <c r="N1579" s="9">
        <f t="shared" si="172"/>
        <v>0</v>
      </c>
      <c r="O1579" s="2">
        <f>MIN(IF('07A_Конструктор'!$D$5="Так",'06A_Варіанти'!E1570,1E+99),IF('07A_Конструктор'!$D$6="Так",'06A_Варіанти'!F1570,1E+99),IF('07A_Конструктор'!$D$7="Так",'06A_Варіанти'!G1570,1E+99),IF('07A_Конструктор'!$D$8="Так",'06A_Варіанти'!H1570,1E+99),IF('07A_Конструктор'!$D$9="Так",'06A_Варіанти'!I1570,1E+99),IF('07A_Конструктор'!$D$10="Так",'06A_Варіанти'!J1570,1E+99),IF('07A_Конструктор'!$D$11="Так",'06A_Варіанти'!K1570,1E+99),IF('07A_Конструктор'!$D$12="Так",'06A_Варіанти'!L1570,1E+99),IF('07A_Конструктор'!$D$13="Так",'06A_Варіанти'!M1570,1E+99),IF('07A_Конструктор'!$D$14="Так",'06A_Варіанти'!N1570,1E+99),IF('07A_Конструктор'!$D$15="Так",'06A_Варіанти'!O1570,1E+99),IF('07A_Конструктор'!$D$16="Так",'06A_Варіанти'!P1570,1E+99),IF('07A_Конструктор'!$D$17="Так",'06A_Варіанти'!Q1570,1E+99),IF('06A_Варіанти'!R1570="",1E+99,'06A_Варіанти'!R1570))</f>
        <v>8.6999999999999993</v>
      </c>
      <c r="P1579" s="2" t="str">
        <f t="shared" si="173"/>
        <v>5 т</v>
      </c>
      <c r="Q1579" s="2">
        <f t="shared" si="174"/>
        <v>14</v>
      </c>
      <c r="R1579" s="2">
        <f>IF(OR(C1579="РЦК макси",C1579="РЦЧ SKU"),"SKU-потік",IFERROR(VLOOKUP(D1579,'02_РЦ'!$A$3:$I$7,5,FALSE),0))</f>
        <v>700</v>
      </c>
      <c r="S1579" s="2" t="str">
        <f>IF(OR(C1579="РЦК макси",C1579="РЦЧ SKU"),"Не рахується в ліміт",IFERROR(VLOOKUP(D1579,'02_РЦ'!$A$3:$I$7,9,FALSE),"Немає РЦ"))</f>
        <v>В межах</v>
      </c>
    </row>
    <row r="1580" spans="1:19">
      <c r="A1580" s="2" t="str">
        <f>'06A_Варіанти'!A1571</f>
        <v>BASE_2206</v>
      </c>
      <c r="B1580" s="2" t="str">
        <f>'06A_Варіанти'!B1571</f>
        <v>TT_2206</v>
      </c>
      <c r="C1580" s="2" t="str">
        <f>'06A_Варіанти'!D1571</f>
        <v>Основний</v>
      </c>
      <c r="D1580" s="2" t="str">
        <f>'06A_Варіанти'!C1571</f>
        <v>РЦЛ</v>
      </c>
      <c r="E1580" s="2" t="str">
        <f>'06A_Варіанти'!S1571</f>
        <v>DIRECT</v>
      </c>
      <c r="F1580" s="2" t="str">
        <f>IF(O1580='06A_Варіанти'!E1571,'06A_Варіанти'!E$1,IF(O1580='06A_Варіанти'!F1571,'06A_Варіанти'!F$1,IF(O1580='06A_Варіанти'!G1571,'06A_Варіанти'!G$1,IF(O1580='06A_Варіанти'!H1571,'06A_Варіанти'!H$1,IF(O1580='06A_Варіанти'!I1571,'06A_Варіанти'!I$1,IF(O1580='06A_Варіанти'!J1571,'06A_Варіанти'!J$1,IF(O1580='06A_Варіанти'!K1571,'06A_Варіанти'!K$1,IF(O1580='06A_Варіанти'!L1571,'06A_Варіанти'!L$1,IF(O1580='06A_Варіанти'!M1571,'06A_Варіанти'!M$1,IF(O1580='06A_Варіанти'!N1571,'06A_Варіанти'!N$1,IF(O1580='06A_Варіанти'!O1571,'06A_Варіанти'!O$1,IF(O1580='06A_Варіанти'!P1571,'06A_Варіанти'!P$1,IF(O1580='06A_Варіанти'!Q1571,'06A_Варіанти'!Q$1,IF(O1580='06A_Варіанти'!R1571,'06A_Варіанти'!R$1,"НЕМАЄ МАРШРУТУ"))))))))))))))</f>
        <v>DIRECT</v>
      </c>
      <c r="G1580" s="2" t="str">
        <f t="shared" si="168"/>
        <v>БЕЗ ЗМІН</v>
      </c>
      <c r="H1580" s="2">
        <f>IF(G1580="НЕМАЄ МАРШРУТУ",0,O1580-'06A_Варіанти'!T1571)</f>
        <v>0</v>
      </c>
      <c r="I1580" s="2">
        <f>IFERROR(INDEX('04_Потоки'!$E:$E,MATCH(A1580,'04_Потоки'!$A:$A,0)),0)</f>
        <v>1.990879478827362</v>
      </c>
      <c r="J1580" s="2">
        <f t="shared" si="169"/>
        <v>1</v>
      </c>
      <c r="K1580" s="2">
        <f>IF(C1580="РЦК макси",0,2*'06A_Варіанти'!T1571*J1580)</f>
        <v>389.4</v>
      </c>
      <c r="L1580" s="2">
        <f t="shared" si="170"/>
        <v>389.4</v>
      </c>
      <c r="M1580" s="2">
        <f t="shared" si="171"/>
        <v>0</v>
      </c>
      <c r="N1580" s="9">
        <f t="shared" si="172"/>
        <v>0</v>
      </c>
      <c r="O1580" s="2">
        <f>MIN(IF('07A_Конструктор'!$D$5="Так",'06A_Варіанти'!E1571,1E+99),IF('07A_Конструктор'!$D$6="Так",'06A_Варіанти'!F1571,1E+99),IF('07A_Конструктор'!$D$7="Так",'06A_Варіанти'!G1571,1E+99),IF('07A_Конструктор'!$D$8="Так",'06A_Варіанти'!H1571,1E+99),IF('07A_Конструктор'!$D$9="Так",'06A_Варіанти'!I1571,1E+99),IF('07A_Конструктор'!$D$10="Так",'06A_Варіанти'!J1571,1E+99),IF('07A_Конструктор'!$D$11="Так",'06A_Варіанти'!K1571,1E+99),IF('07A_Конструктор'!$D$12="Так",'06A_Варіанти'!L1571,1E+99),IF('07A_Конструктор'!$D$13="Так",'06A_Варіанти'!M1571,1E+99),IF('07A_Конструктор'!$D$14="Так",'06A_Варіанти'!N1571,1E+99),IF('07A_Конструктор'!$D$15="Так",'06A_Варіанти'!O1571,1E+99),IF('07A_Конструктор'!$D$16="Так",'06A_Варіанти'!P1571,1E+99),IF('07A_Конструктор'!$D$17="Так",'06A_Варіанти'!Q1571,1E+99),IF('06A_Варіанти'!R1571="",1E+99,'06A_Варіанти'!R1571))</f>
        <v>194.7</v>
      </c>
      <c r="P1580" s="2" t="str">
        <f t="shared" si="173"/>
        <v>5 т</v>
      </c>
      <c r="Q1580" s="2">
        <f t="shared" si="174"/>
        <v>14</v>
      </c>
      <c r="R1580" s="2">
        <f>IF(OR(C1580="РЦК макси",C1580="РЦЧ SKU"),"SKU-потік",IFERROR(VLOOKUP(D1580,'02_РЦ'!$A$3:$I$7,5,FALSE),0))</f>
        <v>700</v>
      </c>
      <c r="S1580" s="2" t="str">
        <f>IF(OR(C1580="РЦК макси",C1580="РЦЧ SKU"),"Не рахується в ліміт",IFERROR(VLOOKUP(D1580,'02_РЦ'!$A$3:$I$7,9,FALSE),"Немає РЦ"))</f>
        <v>В межах</v>
      </c>
    </row>
    <row r="1581" spans="1:19">
      <c r="A1581" s="2" t="str">
        <f>'06A_Варіанти'!A1572</f>
        <v>BASE_2205</v>
      </c>
      <c r="B1581" s="2" t="str">
        <f>'06A_Варіанти'!B1572</f>
        <v>TT_2205</v>
      </c>
      <c r="C1581" s="2" t="str">
        <f>'06A_Варіанти'!D1572</f>
        <v>Основний</v>
      </c>
      <c r="D1581" s="2" t="str">
        <f>'06A_Варіанти'!C1572</f>
        <v>РЦЛ</v>
      </c>
      <c r="E1581" s="2" t="str">
        <f>'06A_Варіанти'!S1572</f>
        <v>DIRECT</v>
      </c>
      <c r="F1581" s="2" t="str">
        <f>IF(O1581='06A_Варіанти'!E1572,'06A_Варіанти'!E$1,IF(O1581='06A_Варіанти'!F1572,'06A_Варіанти'!F$1,IF(O1581='06A_Варіанти'!G1572,'06A_Варіанти'!G$1,IF(O1581='06A_Варіанти'!H1572,'06A_Варіанти'!H$1,IF(O1581='06A_Варіанти'!I1572,'06A_Варіанти'!I$1,IF(O1581='06A_Варіанти'!J1572,'06A_Варіанти'!J$1,IF(O1581='06A_Варіанти'!K1572,'06A_Варіанти'!K$1,IF(O1581='06A_Варіанти'!L1572,'06A_Варіанти'!L$1,IF(O1581='06A_Варіанти'!M1572,'06A_Варіанти'!M$1,IF(O1581='06A_Варіанти'!N1572,'06A_Варіанти'!N$1,IF(O1581='06A_Варіанти'!O1572,'06A_Варіанти'!O$1,IF(O1581='06A_Варіанти'!P1572,'06A_Варіанти'!P$1,IF(O1581='06A_Варіанти'!Q1572,'06A_Варіанти'!Q$1,IF(O1581='06A_Варіанти'!R1572,'06A_Варіанти'!R$1,"НЕМАЄ МАРШРУТУ"))))))))))))))</f>
        <v>DIRECT</v>
      </c>
      <c r="G1581" s="2" t="str">
        <f t="shared" si="168"/>
        <v>БЕЗ ЗМІН</v>
      </c>
      <c r="H1581" s="2">
        <f>IF(G1581="НЕМАЄ МАРШРУТУ",0,O1581-'06A_Варіанти'!T1572)</f>
        <v>0</v>
      </c>
      <c r="I1581" s="2">
        <f>IFERROR(INDEX('04_Потоки'!$E:$E,MATCH(A1581,'04_Потоки'!$A:$A,0)),0)</f>
        <v>1.990879478827362</v>
      </c>
      <c r="J1581" s="2">
        <f t="shared" si="169"/>
        <v>1</v>
      </c>
      <c r="K1581" s="2">
        <f>IF(C1581="РЦК макси",0,2*'06A_Варіанти'!T1572*J1581)</f>
        <v>273.2</v>
      </c>
      <c r="L1581" s="2">
        <f t="shared" si="170"/>
        <v>273.2</v>
      </c>
      <c r="M1581" s="2">
        <f t="shared" si="171"/>
        <v>0</v>
      </c>
      <c r="N1581" s="9">
        <f t="shared" si="172"/>
        <v>0</v>
      </c>
      <c r="O1581" s="2">
        <f>MIN(IF('07A_Конструктор'!$D$5="Так",'06A_Варіанти'!E1572,1E+99),IF('07A_Конструктор'!$D$6="Так",'06A_Варіанти'!F1572,1E+99),IF('07A_Конструктор'!$D$7="Так",'06A_Варіанти'!G1572,1E+99),IF('07A_Конструктор'!$D$8="Так",'06A_Варіанти'!H1572,1E+99),IF('07A_Конструктор'!$D$9="Так",'06A_Варіанти'!I1572,1E+99),IF('07A_Конструктор'!$D$10="Так",'06A_Варіанти'!J1572,1E+99),IF('07A_Конструктор'!$D$11="Так",'06A_Варіанти'!K1572,1E+99),IF('07A_Конструктор'!$D$12="Так",'06A_Варіанти'!L1572,1E+99),IF('07A_Конструктор'!$D$13="Так",'06A_Варіанти'!M1572,1E+99),IF('07A_Конструктор'!$D$14="Так",'06A_Варіанти'!N1572,1E+99),IF('07A_Конструктор'!$D$15="Так",'06A_Варіанти'!O1572,1E+99),IF('07A_Конструктор'!$D$16="Так",'06A_Варіанти'!P1572,1E+99),IF('07A_Конструктор'!$D$17="Так",'06A_Варіанти'!Q1572,1E+99),IF('06A_Варіанти'!R1572="",1E+99,'06A_Варіанти'!R1572))</f>
        <v>136.6</v>
      </c>
      <c r="P1581" s="2" t="str">
        <f t="shared" si="173"/>
        <v>5 т</v>
      </c>
      <c r="Q1581" s="2">
        <f t="shared" si="174"/>
        <v>14</v>
      </c>
      <c r="R1581" s="2">
        <f>IF(OR(C1581="РЦК макси",C1581="РЦЧ SKU"),"SKU-потік",IFERROR(VLOOKUP(D1581,'02_РЦ'!$A$3:$I$7,5,FALSE),0))</f>
        <v>700</v>
      </c>
      <c r="S1581" s="2" t="str">
        <f>IF(OR(C1581="РЦК макси",C1581="РЦЧ SKU"),"Не рахується в ліміт",IFERROR(VLOOKUP(D1581,'02_РЦ'!$A$3:$I$7,9,FALSE),"Немає РЦ"))</f>
        <v>В межах</v>
      </c>
    </row>
    <row r="1582" spans="1:19">
      <c r="A1582" s="2" t="str">
        <f>'06A_Варіанти'!A1573</f>
        <v>BASE_2207</v>
      </c>
      <c r="B1582" s="2" t="str">
        <f>'06A_Варіанти'!B1573</f>
        <v>TT_2207</v>
      </c>
      <c r="C1582" s="2" t="str">
        <f>'06A_Варіанти'!D1573</f>
        <v>Основний</v>
      </c>
      <c r="D1582" s="2" t="str">
        <f>'06A_Варіанти'!C1573</f>
        <v>РЦЛ</v>
      </c>
      <c r="E1582" s="2" t="str">
        <f>'06A_Варіанти'!S1573</f>
        <v>DIRECT</v>
      </c>
      <c r="F1582" s="2" t="str">
        <f>IF(O1582='06A_Варіанти'!E1573,'06A_Варіанти'!E$1,IF(O1582='06A_Варіанти'!F1573,'06A_Варіанти'!F$1,IF(O1582='06A_Варіанти'!G1573,'06A_Варіанти'!G$1,IF(O1582='06A_Варіанти'!H1573,'06A_Варіанти'!H$1,IF(O1582='06A_Варіанти'!I1573,'06A_Варіанти'!I$1,IF(O1582='06A_Варіанти'!J1573,'06A_Варіанти'!J$1,IF(O1582='06A_Варіанти'!K1573,'06A_Варіанти'!K$1,IF(O1582='06A_Варіанти'!L1573,'06A_Варіанти'!L$1,IF(O1582='06A_Варіанти'!M1573,'06A_Варіанти'!M$1,IF(O1582='06A_Варіанти'!N1573,'06A_Варіанти'!N$1,IF(O1582='06A_Варіанти'!O1573,'06A_Варіанти'!O$1,IF(O1582='06A_Варіанти'!P1573,'06A_Варіанти'!P$1,IF(O1582='06A_Варіанти'!Q1573,'06A_Варіанти'!Q$1,IF(O1582='06A_Варіанти'!R1573,'06A_Варіанти'!R$1,"НЕМАЄ МАРШРУТУ"))))))))))))))</f>
        <v>DIRECT</v>
      </c>
      <c r="G1582" s="2" t="str">
        <f t="shared" si="168"/>
        <v>БЕЗ ЗМІН</v>
      </c>
      <c r="H1582" s="2">
        <f>IF(G1582="НЕМАЄ МАРШРУТУ",0,O1582-'06A_Варіанти'!T1573)</f>
        <v>0</v>
      </c>
      <c r="I1582" s="2">
        <f>IFERROR(INDEX('04_Потоки'!$E:$E,MATCH(A1582,'04_Потоки'!$A:$A,0)),0)</f>
        <v>1.990879478827362</v>
      </c>
      <c r="J1582" s="2">
        <f t="shared" si="169"/>
        <v>1</v>
      </c>
      <c r="K1582" s="2">
        <f>IF(C1582="РЦК макси",0,2*'06A_Варіанти'!T1573*J1582)</f>
        <v>474.4</v>
      </c>
      <c r="L1582" s="2">
        <f t="shared" si="170"/>
        <v>474.4</v>
      </c>
      <c r="M1582" s="2">
        <f t="shared" si="171"/>
        <v>0</v>
      </c>
      <c r="N1582" s="9">
        <f t="shared" si="172"/>
        <v>0</v>
      </c>
      <c r="O1582" s="2">
        <f>MIN(IF('07A_Конструктор'!$D$5="Так",'06A_Варіанти'!E1573,1E+99),IF('07A_Конструктор'!$D$6="Так",'06A_Варіанти'!F1573,1E+99),IF('07A_Конструктор'!$D$7="Так",'06A_Варіанти'!G1573,1E+99),IF('07A_Конструктор'!$D$8="Так",'06A_Варіанти'!H1573,1E+99),IF('07A_Конструктор'!$D$9="Так",'06A_Варіанти'!I1573,1E+99),IF('07A_Конструктор'!$D$10="Так",'06A_Варіанти'!J1573,1E+99),IF('07A_Конструктор'!$D$11="Так",'06A_Варіанти'!K1573,1E+99),IF('07A_Конструктор'!$D$12="Так",'06A_Варіанти'!L1573,1E+99),IF('07A_Конструктор'!$D$13="Так",'06A_Варіанти'!M1573,1E+99),IF('07A_Конструктор'!$D$14="Так",'06A_Варіанти'!N1573,1E+99),IF('07A_Конструктор'!$D$15="Так",'06A_Варіанти'!O1573,1E+99),IF('07A_Конструктор'!$D$16="Так",'06A_Варіанти'!P1573,1E+99),IF('07A_Конструктор'!$D$17="Так",'06A_Варіанти'!Q1573,1E+99),IF('06A_Варіанти'!R1573="",1E+99,'06A_Варіанти'!R1573))</f>
        <v>237.2</v>
      </c>
      <c r="P1582" s="2" t="str">
        <f t="shared" si="173"/>
        <v>5 т</v>
      </c>
      <c r="Q1582" s="2">
        <f t="shared" si="174"/>
        <v>14</v>
      </c>
      <c r="R1582" s="2">
        <f>IF(OR(C1582="РЦК макси",C1582="РЦЧ SKU"),"SKU-потік",IFERROR(VLOOKUP(D1582,'02_РЦ'!$A$3:$I$7,5,FALSE),0))</f>
        <v>700</v>
      </c>
      <c r="S1582" s="2" t="str">
        <f>IF(OR(C1582="РЦК макси",C1582="РЦЧ SKU"),"Не рахується в ліміт",IFERROR(VLOOKUP(D1582,'02_РЦ'!$A$3:$I$7,9,FALSE),"Немає РЦ"))</f>
        <v>В межах</v>
      </c>
    </row>
    <row r="1583" spans="1:19">
      <c r="A1583" s="2" t="str">
        <f>'06A_Варіанти'!A1574</f>
        <v>BASE_2208</v>
      </c>
      <c r="B1583" s="2" t="str">
        <f>'06A_Варіанти'!B1574</f>
        <v>TT_2208</v>
      </c>
      <c r="C1583" s="2" t="str">
        <f>'06A_Варіанти'!D1574</f>
        <v>Основний</v>
      </c>
      <c r="D1583" s="2" t="str">
        <f>'06A_Варіанти'!C1574</f>
        <v>РЦЛ</v>
      </c>
      <c r="E1583" s="2" t="str">
        <f>'06A_Варіанти'!S1574</f>
        <v>DIRECT</v>
      </c>
      <c r="F1583" s="2" t="str">
        <f>IF(O1583='06A_Варіанти'!E1574,'06A_Варіанти'!E$1,IF(O1583='06A_Варіанти'!F1574,'06A_Варіанти'!F$1,IF(O1583='06A_Варіанти'!G1574,'06A_Варіанти'!G$1,IF(O1583='06A_Варіанти'!H1574,'06A_Варіанти'!H$1,IF(O1583='06A_Варіанти'!I1574,'06A_Варіанти'!I$1,IF(O1583='06A_Варіанти'!J1574,'06A_Варіанти'!J$1,IF(O1583='06A_Варіанти'!K1574,'06A_Варіанти'!K$1,IF(O1583='06A_Варіанти'!L1574,'06A_Варіанти'!L$1,IF(O1583='06A_Варіанти'!M1574,'06A_Варіанти'!M$1,IF(O1583='06A_Варіанти'!N1574,'06A_Варіанти'!N$1,IF(O1583='06A_Варіанти'!O1574,'06A_Варіанти'!O$1,IF(O1583='06A_Варіанти'!P1574,'06A_Варіанти'!P$1,IF(O1583='06A_Варіанти'!Q1574,'06A_Варіанти'!Q$1,IF(O1583='06A_Варіанти'!R1574,'06A_Варіанти'!R$1,"НЕМАЄ МАРШРУТУ"))))))))))))))</f>
        <v>DIRECT</v>
      </c>
      <c r="G1583" s="2" t="str">
        <f t="shared" si="168"/>
        <v>БЕЗ ЗМІН</v>
      </c>
      <c r="H1583" s="2">
        <f>IF(G1583="НЕМАЄ МАРШРУТУ",0,O1583-'06A_Варіанти'!T1574)</f>
        <v>0</v>
      </c>
      <c r="I1583" s="2">
        <f>IFERROR(INDEX('04_Потоки'!$E:$E,MATCH(A1583,'04_Потоки'!$A:$A,0)),0)</f>
        <v>1.990879478827362</v>
      </c>
      <c r="J1583" s="2">
        <f t="shared" si="169"/>
        <v>1</v>
      </c>
      <c r="K1583" s="2">
        <f>IF(C1583="РЦК макси",0,2*'06A_Варіанти'!T1574*J1583)</f>
        <v>133.6</v>
      </c>
      <c r="L1583" s="2">
        <f t="shared" si="170"/>
        <v>133.6</v>
      </c>
      <c r="M1583" s="2">
        <f t="shared" si="171"/>
        <v>0</v>
      </c>
      <c r="N1583" s="9">
        <f t="shared" si="172"/>
        <v>0</v>
      </c>
      <c r="O1583" s="2">
        <f>MIN(IF('07A_Конструктор'!$D$5="Так",'06A_Варіанти'!E1574,1E+99),IF('07A_Конструктор'!$D$6="Так",'06A_Варіанти'!F1574,1E+99),IF('07A_Конструктор'!$D$7="Так",'06A_Варіанти'!G1574,1E+99),IF('07A_Конструктор'!$D$8="Так",'06A_Варіанти'!H1574,1E+99),IF('07A_Конструктор'!$D$9="Так",'06A_Варіанти'!I1574,1E+99),IF('07A_Конструктор'!$D$10="Так",'06A_Варіанти'!J1574,1E+99),IF('07A_Конструктор'!$D$11="Так",'06A_Варіанти'!K1574,1E+99),IF('07A_Конструктор'!$D$12="Так",'06A_Варіанти'!L1574,1E+99),IF('07A_Конструктор'!$D$13="Так",'06A_Варіанти'!M1574,1E+99),IF('07A_Конструктор'!$D$14="Так",'06A_Варіанти'!N1574,1E+99),IF('07A_Конструктор'!$D$15="Так",'06A_Варіанти'!O1574,1E+99),IF('07A_Конструктор'!$D$16="Так",'06A_Варіанти'!P1574,1E+99),IF('07A_Конструктор'!$D$17="Так",'06A_Варіанти'!Q1574,1E+99),IF('06A_Варіанти'!R1574="",1E+99,'06A_Варіанти'!R1574))</f>
        <v>66.8</v>
      </c>
      <c r="P1583" s="2" t="str">
        <f t="shared" si="173"/>
        <v>5 т</v>
      </c>
      <c r="Q1583" s="2">
        <f t="shared" si="174"/>
        <v>14</v>
      </c>
      <c r="R1583" s="2">
        <f>IF(OR(C1583="РЦК макси",C1583="РЦЧ SKU"),"SKU-потік",IFERROR(VLOOKUP(D1583,'02_РЦ'!$A$3:$I$7,5,FALSE),0))</f>
        <v>700</v>
      </c>
      <c r="S1583" s="2" t="str">
        <f>IF(OR(C1583="РЦК макси",C1583="РЦЧ SKU"),"Не рахується в ліміт",IFERROR(VLOOKUP(D1583,'02_РЦ'!$A$3:$I$7,9,FALSE),"Немає РЦ"))</f>
        <v>В межах</v>
      </c>
    </row>
    <row r="1584" spans="1:19">
      <c r="A1584" s="2" t="str">
        <f>'06A_Варіанти'!A1575</f>
        <v>BASE_2212</v>
      </c>
      <c r="B1584" s="2" t="str">
        <f>'06A_Варіанти'!B1575</f>
        <v>TT_2212</v>
      </c>
      <c r="C1584" s="2" t="str">
        <f>'06A_Варіанти'!D1575</f>
        <v>Основний</v>
      </c>
      <c r="D1584" s="2" t="str">
        <f>'06A_Варіанти'!C1575</f>
        <v>РЦЛ</v>
      </c>
      <c r="E1584" s="2" t="str">
        <f>'06A_Варіанти'!S1575</f>
        <v>DIRECT</v>
      </c>
      <c r="F1584" s="2" t="str">
        <f>IF(O1584='06A_Варіанти'!E1575,'06A_Варіанти'!E$1,IF(O1584='06A_Варіанти'!F1575,'06A_Варіанти'!F$1,IF(O1584='06A_Варіанти'!G1575,'06A_Варіанти'!G$1,IF(O1584='06A_Варіанти'!H1575,'06A_Варіанти'!H$1,IF(O1584='06A_Варіанти'!I1575,'06A_Варіанти'!I$1,IF(O1584='06A_Варіанти'!J1575,'06A_Варіанти'!J$1,IF(O1584='06A_Варіанти'!K1575,'06A_Варіанти'!K$1,IF(O1584='06A_Варіанти'!L1575,'06A_Варіанти'!L$1,IF(O1584='06A_Варіанти'!M1575,'06A_Варіанти'!M$1,IF(O1584='06A_Варіанти'!N1575,'06A_Варіанти'!N$1,IF(O1584='06A_Варіанти'!O1575,'06A_Варіанти'!O$1,IF(O1584='06A_Варіанти'!P1575,'06A_Варіанти'!P$1,IF(O1584='06A_Варіанти'!Q1575,'06A_Варіанти'!Q$1,IF(O1584='06A_Варіанти'!R1575,'06A_Варіанти'!R$1,"НЕМАЄ МАРШРУТУ"))))))))))))))</f>
        <v>DIRECT</v>
      </c>
      <c r="G1584" s="2" t="str">
        <f t="shared" si="168"/>
        <v>БЕЗ ЗМІН</v>
      </c>
      <c r="H1584" s="2">
        <f>IF(G1584="НЕМАЄ МАРШРУТУ",0,O1584-'06A_Варіанти'!T1575)</f>
        <v>0</v>
      </c>
      <c r="I1584" s="2">
        <f>IFERROR(INDEX('04_Потоки'!$E:$E,MATCH(A1584,'04_Потоки'!$A:$A,0)),0)</f>
        <v>1.990879478827362</v>
      </c>
      <c r="J1584" s="2">
        <f t="shared" si="169"/>
        <v>1</v>
      </c>
      <c r="K1584" s="2">
        <f>IF(C1584="РЦК макси",0,2*'06A_Варіанти'!T1575*J1584)</f>
        <v>455.8</v>
      </c>
      <c r="L1584" s="2">
        <f t="shared" si="170"/>
        <v>455.8</v>
      </c>
      <c r="M1584" s="2">
        <f t="shared" si="171"/>
        <v>0</v>
      </c>
      <c r="N1584" s="9">
        <f t="shared" si="172"/>
        <v>0</v>
      </c>
      <c r="O1584" s="2">
        <f>MIN(IF('07A_Конструктор'!$D$5="Так",'06A_Варіанти'!E1575,1E+99),IF('07A_Конструктор'!$D$6="Так",'06A_Варіанти'!F1575,1E+99),IF('07A_Конструктор'!$D$7="Так",'06A_Варіанти'!G1575,1E+99),IF('07A_Конструктор'!$D$8="Так",'06A_Варіанти'!H1575,1E+99),IF('07A_Конструктор'!$D$9="Так",'06A_Варіанти'!I1575,1E+99),IF('07A_Конструктор'!$D$10="Так",'06A_Варіанти'!J1575,1E+99),IF('07A_Конструктор'!$D$11="Так",'06A_Варіанти'!K1575,1E+99),IF('07A_Конструктор'!$D$12="Так",'06A_Варіанти'!L1575,1E+99),IF('07A_Конструктор'!$D$13="Так",'06A_Варіанти'!M1575,1E+99),IF('07A_Конструктор'!$D$14="Так",'06A_Варіанти'!N1575,1E+99),IF('07A_Конструктор'!$D$15="Так",'06A_Варіанти'!O1575,1E+99),IF('07A_Конструктор'!$D$16="Так",'06A_Варіанти'!P1575,1E+99),IF('07A_Конструктор'!$D$17="Так",'06A_Варіанти'!Q1575,1E+99),IF('06A_Варіанти'!R1575="",1E+99,'06A_Варіанти'!R1575))</f>
        <v>227.9</v>
      </c>
      <c r="P1584" s="2" t="str">
        <f t="shared" si="173"/>
        <v>5 т</v>
      </c>
      <c r="Q1584" s="2">
        <f t="shared" si="174"/>
        <v>14</v>
      </c>
      <c r="R1584" s="2">
        <f>IF(OR(C1584="РЦК макси",C1584="РЦЧ SKU"),"SKU-потік",IFERROR(VLOOKUP(D1584,'02_РЦ'!$A$3:$I$7,5,FALSE),0))</f>
        <v>700</v>
      </c>
      <c r="S1584" s="2" t="str">
        <f>IF(OR(C1584="РЦК макси",C1584="РЦЧ SKU"),"Не рахується в ліміт",IFERROR(VLOOKUP(D1584,'02_РЦ'!$A$3:$I$7,9,FALSE),"Немає РЦ"))</f>
        <v>В межах</v>
      </c>
    </row>
    <row r="1585" spans="1:19">
      <c r="A1585" s="2" t="str">
        <f>'06A_Варіанти'!A1576</f>
        <v>BASE_2176</v>
      </c>
      <c r="B1585" s="2" t="str">
        <f>'06A_Варіанти'!B1576</f>
        <v>TT_2176</v>
      </c>
      <c r="C1585" s="2" t="str">
        <f>'06A_Варіанти'!D1576</f>
        <v>Основний</v>
      </c>
      <c r="D1585" s="2" t="str">
        <f>'06A_Варіанти'!C1576</f>
        <v>РЦЛ</v>
      </c>
      <c r="E1585" s="2" t="str">
        <f>'06A_Варіанти'!S1576</f>
        <v>DIRECT</v>
      </c>
      <c r="F1585" s="2" t="str">
        <f>IF(O1585='06A_Варіанти'!E1576,'06A_Варіанти'!E$1,IF(O1585='06A_Варіанти'!F1576,'06A_Варіанти'!F$1,IF(O1585='06A_Варіанти'!G1576,'06A_Варіанти'!G$1,IF(O1585='06A_Варіанти'!H1576,'06A_Варіанти'!H$1,IF(O1585='06A_Варіанти'!I1576,'06A_Варіанти'!I$1,IF(O1585='06A_Варіанти'!J1576,'06A_Варіанти'!J$1,IF(O1585='06A_Варіанти'!K1576,'06A_Варіанти'!K$1,IF(O1585='06A_Варіанти'!L1576,'06A_Варіанти'!L$1,IF(O1585='06A_Варіанти'!M1576,'06A_Варіанти'!M$1,IF(O1585='06A_Варіанти'!N1576,'06A_Варіанти'!N$1,IF(O1585='06A_Варіанти'!O1576,'06A_Варіанти'!O$1,IF(O1585='06A_Варіанти'!P1576,'06A_Варіанти'!P$1,IF(O1585='06A_Варіанти'!Q1576,'06A_Варіанти'!Q$1,IF(O1585='06A_Варіанти'!R1576,'06A_Варіанти'!R$1,"НЕМАЄ МАРШРУТУ"))))))))))))))</f>
        <v>DIRECT</v>
      </c>
      <c r="G1585" s="2" t="str">
        <f t="shared" si="168"/>
        <v>БЕЗ ЗМІН</v>
      </c>
      <c r="H1585" s="2">
        <f>IF(G1585="НЕМАЄ МАРШРУТУ",0,O1585-'06A_Варіанти'!T1576)</f>
        <v>0</v>
      </c>
      <c r="I1585" s="2">
        <f>IFERROR(INDEX('04_Потоки'!$E:$E,MATCH(A1585,'04_Потоки'!$A:$A,0)),0)</f>
        <v>1.990879478827362</v>
      </c>
      <c r="J1585" s="2">
        <f t="shared" si="169"/>
        <v>1</v>
      </c>
      <c r="K1585" s="2">
        <f>IF(C1585="РЦК макси",0,2*'06A_Варіанти'!T1576*J1585)</f>
        <v>436.4</v>
      </c>
      <c r="L1585" s="2">
        <f t="shared" si="170"/>
        <v>436.4</v>
      </c>
      <c r="M1585" s="2">
        <f t="shared" si="171"/>
        <v>0</v>
      </c>
      <c r="N1585" s="9">
        <f t="shared" si="172"/>
        <v>0</v>
      </c>
      <c r="O1585" s="2">
        <f>MIN(IF('07A_Конструктор'!$D$5="Так",'06A_Варіанти'!E1576,1E+99),IF('07A_Конструктор'!$D$6="Так",'06A_Варіанти'!F1576,1E+99),IF('07A_Конструктор'!$D$7="Так",'06A_Варіанти'!G1576,1E+99),IF('07A_Конструктор'!$D$8="Так",'06A_Варіанти'!H1576,1E+99),IF('07A_Конструктор'!$D$9="Так",'06A_Варіанти'!I1576,1E+99),IF('07A_Конструктор'!$D$10="Так",'06A_Варіанти'!J1576,1E+99),IF('07A_Конструктор'!$D$11="Так",'06A_Варіанти'!K1576,1E+99),IF('07A_Конструктор'!$D$12="Так",'06A_Варіанти'!L1576,1E+99),IF('07A_Конструктор'!$D$13="Так",'06A_Варіанти'!M1576,1E+99),IF('07A_Конструктор'!$D$14="Так",'06A_Варіанти'!N1576,1E+99),IF('07A_Конструктор'!$D$15="Так",'06A_Варіанти'!O1576,1E+99),IF('07A_Конструктор'!$D$16="Так",'06A_Варіанти'!P1576,1E+99),IF('07A_Конструктор'!$D$17="Так",'06A_Варіанти'!Q1576,1E+99),IF('06A_Варіанти'!R1576="",1E+99,'06A_Варіанти'!R1576))</f>
        <v>218.2</v>
      </c>
      <c r="P1585" s="2" t="str">
        <f t="shared" si="173"/>
        <v>5 т</v>
      </c>
      <c r="Q1585" s="2">
        <f t="shared" si="174"/>
        <v>14</v>
      </c>
      <c r="R1585" s="2">
        <f>IF(OR(C1585="РЦК макси",C1585="РЦЧ SKU"),"SKU-потік",IFERROR(VLOOKUP(D1585,'02_РЦ'!$A$3:$I$7,5,FALSE),0))</f>
        <v>700</v>
      </c>
      <c r="S1585" s="2" t="str">
        <f>IF(OR(C1585="РЦК макси",C1585="РЦЧ SKU"),"Не рахується в ліміт",IFERROR(VLOOKUP(D1585,'02_РЦ'!$A$3:$I$7,9,FALSE),"Немає РЦ"))</f>
        <v>В межах</v>
      </c>
    </row>
    <row r="1586" spans="1:19">
      <c r="A1586" s="2" t="str">
        <f>'06A_Варіанти'!A1577</f>
        <v>BASE_2215</v>
      </c>
      <c r="B1586" s="2" t="str">
        <f>'06A_Варіанти'!B1577</f>
        <v>TT_2215</v>
      </c>
      <c r="C1586" s="2" t="str">
        <f>'06A_Варіанти'!D1577</f>
        <v>Основний</v>
      </c>
      <c r="D1586" s="2" t="str">
        <f>'06A_Варіанти'!C1577</f>
        <v>РЦЛ</v>
      </c>
      <c r="E1586" s="2" t="str">
        <f>'06A_Варіанти'!S1577</f>
        <v>DIRECT</v>
      </c>
      <c r="F1586" s="2" t="str">
        <f>IF(O1586='06A_Варіанти'!E1577,'06A_Варіанти'!E$1,IF(O1586='06A_Варіанти'!F1577,'06A_Варіанти'!F$1,IF(O1586='06A_Варіанти'!G1577,'06A_Варіанти'!G$1,IF(O1586='06A_Варіанти'!H1577,'06A_Варіанти'!H$1,IF(O1586='06A_Варіанти'!I1577,'06A_Варіанти'!I$1,IF(O1586='06A_Варіанти'!J1577,'06A_Варіанти'!J$1,IF(O1586='06A_Варіанти'!K1577,'06A_Варіанти'!K$1,IF(O1586='06A_Варіанти'!L1577,'06A_Варіанти'!L$1,IF(O1586='06A_Варіанти'!M1577,'06A_Варіанти'!M$1,IF(O1586='06A_Варіанти'!N1577,'06A_Варіанти'!N$1,IF(O1586='06A_Варіанти'!O1577,'06A_Варіанти'!O$1,IF(O1586='06A_Варіанти'!P1577,'06A_Варіанти'!P$1,IF(O1586='06A_Варіанти'!Q1577,'06A_Варіанти'!Q$1,IF(O1586='06A_Варіанти'!R1577,'06A_Варіанти'!R$1,"НЕМАЄ МАРШРУТУ"))))))))))))))</f>
        <v>DIRECT</v>
      </c>
      <c r="G1586" s="2" t="str">
        <f t="shared" si="168"/>
        <v>БЕЗ ЗМІН</v>
      </c>
      <c r="H1586" s="2">
        <f>IF(G1586="НЕМАЄ МАРШРУТУ",0,O1586-'06A_Варіанти'!T1577)</f>
        <v>0</v>
      </c>
      <c r="I1586" s="2">
        <f>IFERROR(INDEX('04_Потоки'!$E:$E,MATCH(A1586,'04_Потоки'!$A:$A,0)),0)</f>
        <v>1.990879478827362</v>
      </c>
      <c r="J1586" s="2">
        <f t="shared" si="169"/>
        <v>1</v>
      </c>
      <c r="K1586" s="2">
        <f>IF(C1586="РЦК макси",0,2*'06A_Варіанти'!T1577*J1586)</f>
        <v>33.4</v>
      </c>
      <c r="L1586" s="2">
        <f t="shared" si="170"/>
        <v>33.4</v>
      </c>
      <c r="M1586" s="2">
        <f t="shared" si="171"/>
        <v>0</v>
      </c>
      <c r="N1586" s="9">
        <f t="shared" si="172"/>
        <v>0</v>
      </c>
      <c r="O1586" s="2">
        <f>MIN(IF('07A_Конструктор'!$D$5="Так",'06A_Варіанти'!E1577,1E+99),IF('07A_Конструктор'!$D$6="Так",'06A_Варіанти'!F1577,1E+99),IF('07A_Конструктор'!$D$7="Так",'06A_Варіанти'!G1577,1E+99),IF('07A_Конструктор'!$D$8="Так",'06A_Варіанти'!H1577,1E+99),IF('07A_Конструктор'!$D$9="Так",'06A_Варіанти'!I1577,1E+99),IF('07A_Конструктор'!$D$10="Так",'06A_Варіанти'!J1577,1E+99),IF('07A_Конструктор'!$D$11="Так",'06A_Варіанти'!K1577,1E+99),IF('07A_Конструктор'!$D$12="Так",'06A_Варіанти'!L1577,1E+99),IF('07A_Конструктор'!$D$13="Так",'06A_Варіанти'!M1577,1E+99),IF('07A_Конструктор'!$D$14="Так",'06A_Варіанти'!N1577,1E+99),IF('07A_Конструктор'!$D$15="Так",'06A_Варіанти'!O1577,1E+99),IF('07A_Конструктор'!$D$16="Так",'06A_Варіанти'!P1577,1E+99),IF('07A_Конструктор'!$D$17="Так",'06A_Варіанти'!Q1577,1E+99),IF('06A_Варіанти'!R1577="",1E+99,'06A_Варіанти'!R1577))</f>
        <v>16.7</v>
      </c>
      <c r="P1586" s="2" t="str">
        <f t="shared" si="173"/>
        <v>5 т</v>
      </c>
      <c r="Q1586" s="2">
        <f t="shared" si="174"/>
        <v>14</v>
      </c>
      <c r="R1586" s="2">
        <f>IF(OR(C1586="РЦК макси",C1586="РЦЧ SKU"),"SKU-потік",IFERROR(VLOOKUP(D1586,'02_РЦ'!$A$3:$I$7,5,FALSE),0))</f>
        <v>700</v>
      </c>
      <c r="S1586" s="2" t="str">
        <f>IF(OR(C1586="РЦК макси",C1586="РЦЧ SKU"),"Не рахується в ліміт",IFERROR(VLOOKUP(D1586,'02_РЦ'!$A$3:$I$7,9,FALSE),"Немає РЦ"))</f>
        <v>В межах</v>
      </c>
    </row>
    <row r="1587" spans="1:19">
      <c r="A1587" s="2" t="str">
        <f>'06A_Варіанти'!A1578</f>
        <v>BASE_2216</v>
      </c>
      <c r="B1587" s="2" t="str">
        <f>'06A_Варіанти'!B1578</f>
        <v>TT_2216</v>
      </c>
      <c r="C1587" s="2" t="str">
        <f>'06A_Варіанти'!D1578</f>
        <v>Основний</v>
      </c>
      <c r="D1587" s="2" t="str">
        <f>'06A_Варіанти'!C1578</f>
        <v>РЦЛ</v>
      </c>
      <c r="E1587" s="2" t="str">
        <f>'06A_Варіанти'!S1578</f>
        <v>DIRECT</v>
      </c>
      <c r="F1587" s="2" t="str">
        <f>IF(O1587='06A_Варіанти'!E1578,'06A_Варіанти'!E$1,IF(O1587='06A_Варіанти'!F1578,'06A_Варіанти'!F$1,IF(O1587='06A_Варіанти'!G1578,'06A_Варіанти'!G$1,IF(O1587='06A_Варіанти'!H1578,'06A_Варіанти'!H$1,IF(O1587='06A_Варіанти'!I1578,'06A_Варіанти'!I$1,IF(O1587='06A_Варіанти'!J1578,'06A_Варіанти'!J$1,IF(O1587='06A_Варіанти'!K1578,'06A_Варіанти'!K$1,IF(O1587='06A_Варіанти'!L1578,'06A_Варіанти'!L$1,IF(O1587='06A_Варіанти'!M1578,'06A_Варіанти'!M$1,IF(O1587='06A_Варіанти'!N1578,'06A_Варіанти'!N$1,IF(O1587='06A_Варіанти'!O1578,'06A_Варіанти'!O$1,IF(O1587='06A_Варіанти'!P1578,'06A_Варіанти'!P$1,IF(O1587='06A_Варіанти'!Q1578,'06A_Варіанти'!Q$1,IF(O1587='06A_Варіанти'!R1578,'06A_Варіанти'!R$1,"НЕМАЄ МАРШРУТУ"))))))))))))))</f>
        <v>DIRECT</v>
      </c>
      <c r="G1587" s="2" t="str">
        <f t="shared" si="168"/>
        <v>БЕЗ ЗМІН</v>
      </c>
      <c r="H1587" s="2">
        <f>IF(G1587="НЕМАЄ МАРШРУТУ",0,O1587-'06A_Варіанти'!T1578)</f>
        <v>0</v>
      </c>
      <c r="I1587" s="2">
        <f>IFERROR(INDEX('04_Потоки'!$E:$E,MATCH(A1587,'04_Потоки'!$A:$A,0)),0)</f>
        <v>1.990879478827362</v>
      </c>
      <c r="J1587" s="2">
        <f t="shared" si="169"/>
        <v>1</v>
      </c>
      <c r="K1587" s="2">
        <f>IF(C1587="РЦК макси",0,2*'06A_Варіанти'!T1578*J1587)</f>
        <v>228.4</v>
      </c>
      <c r="L1587" s="2">
        <f t="shared" si="170"/>
        <v>228.4</v>
      </c>
      <c r="M1587" s="2">
        <f t="shared" si="171"/>
        <v>0</v>
      </c>
      <c r="N1587" s="9">
        <f t="shared" si="172"/>
        <v>0</v>
      </c>
      <c r="O1587" s="2">
        <f>MIN(IF('07A_Конструктор'!$D$5="Так",'06A_Варіанти'!E1578,1E+99),IF('07A_Конструктор'!$D$6="Так",'06A_Варіанти'!F1578,1E+99),IF('07A_Конструктор'!$D$7="Так",'06A_Варіанти'!G1578,1E+99),IF('07A_Конструктор'!$D$8="Так",'06A_Варіанти'!H1578,1E+99),IF('07A_Конструктор'!$D$9="Так",'06A_Варіанти'!I1578,1E+99),IF('07A_Конструктор'!$D$10="Так",'06A_Варіанти'!J1578,1E+99),IF('07A_Конструктор'!$D$11="Так",'06A_Варіанти'!K1578,1E+99),IF('07A_Конструктор'!$D$12="Так",'06A_Варіанти'!L1578,1E+99),IF('07A_Конструктор'!$D$13="Так",'06A_Варіанти'!M1578,1E+99),IF('07A_Конструктор'!$D$14="Так",'06A_Варіанти'!N1578,1E+99),IF('07A_Конструктор'!$D$15="Так",'06A_Варіанти'!O1578,1E+99),IF('07A_Конструктор'!$D$16="Так",'06A_Варіанти'!P1578,1E+99),IF('07A_Конструктор'!$D$17="Так",'06A_Варіанти'!Q1578,1E+99),IF('06A_Варіанти'!R1578="",1E+99,'06A_Варіанти'!R1578))</f>
        <v>114.2</v>
      </c>
      <c r="P1587" s="2" t="str">
        <f t="shared" si="173"/>
        <v>5 т</v>
      </c>
      <c r="Q1587" s="2">
        <f t="shared" si="174"/>
        <v>14</v>
      </c>
      <c r="R1587" s="2">
        <f>IF(OR(C1587="РЦК макси",C1587="РЦЧ SKU"),"SKU-потік",IFERROR(VLOOKUP(D1587,'02_РЦ'!$A$3:$I$7,5,FALSE),0))</f>
        <v>700</v>
      </c>
      <c r="S1587" s="2" t="str">
        <f>IF(OR(C1587="РЦК макси",C1587="РЦЧ SKU"),"Не рахується в ліміт",IFERROR(VLOOKUP(D1587,'02_РЦ'!$A$3:$I$7,9,FALSE),"Немає РЦ"))</f>
        <v>В межах</v>
      </c>
    </row>
    <row r="1588" spans="1:19">
      <c r="A1588" s="2" t="str">
        <f>'06A_Варіанти'!A1579</f>
        <v>BASE_2223</v>
      </c>
      <c r="B1588" s="2" t="str">
        <f>'06A_Варіанти'!B1579</f>
        <v>TT_2223</v>
      </c>
      <c r="C1588" s="2" t="str">
        <f>'06A_Варіанти'!D1579</f>
        <v>Основний</v>
      </c>
      <c r="D1588" s="2" t="str">
        <f>'06A_Варіанти'!C1579</f>
        <v>РЦЛ</v>
      </c>
      <c r="E1588" s="2" t="str">
        <f>'06A_Варіанти'!S1579</f>
        <v>DIRECT</v>
      </c>
      <c r="F1588" s="2" t="str">
        <f>IF(O1588='06A_Варіанти'!E1579,'06A_Варіанти'!E$1,IF(O1588='06A_Варіанти'!F1579,'06A_Варіанти'!F$1,IF(O1588='06A_Варіанти'!G1579,'06A_Варіанти'!G$1,IF(O1588='06A_Варіанти'!H1579,'06A_Варіанти'!H$1,IF(O1588='06A_Варіанти'!I1579,'06A_Варіанти'!I$1,IF(O1588='06A_Варіанти'!J1579,'06A_Варіанти'!J$1,IF(O1588='06A_Варіанти'!K1579,'06A_Варіанти'!K$1,IF(O1588='06A_Варіанти'!L1579,'06A_Варіанти'!L$1,IF(O1588='06A_Варіанти'!M1579,'06A_Варіанти'!M$1,IF(O1588='06A_Варіанти'!N1579,'06A_Варіанти'!N$1,IF(O1588='06A_Варіанти'!O1579,'06A_Варіанти'!O$1,IF(O1588='06A_Варіанти'!P1579,'06A_Варіанти'!P$1,IF(O1588='06A_Варіанти'!Q1579,'06A_Варіанти'!Q$1,IF(O1588='06A_Варіанти'!R1579,'06A_Варіанти'!R$1,"НЕМАЄ МАРШРУТУ"))))))))))))))</f>
        <v>DIRECT</v>
      </c>
      <c r="G1588" s="2" t="str">
        <f t="shared" si="168"/>
        <v>БЕЗ ЗМІН</v>
      </c>
      <c r="H1588" s="2">
        <f>IF(G1588="НЕМАЄ МАРШРУТУ",0,O1588-'06A_Варіанти'!T1579)</f>
        <v>0</v>
      </c>
      <c r="I1588" s="2">
        <f>IFERROR(INDEX('04_Потоки'!$E:$E,MATCH(A1588,'04_Потоки'!$A:$A,0)),0)</f>
        <v>1.990879478827362</v>
      </c>
      <c r="J1588" s="2">
        <f t="shared" si="169"/>
        <v>1</v>
      </c>
      <c r="K1588" s="2">
        <f>IF(C1588="РЦК макси",0,2*'06A_Варіанти'!T1579*J1588)</f>
        <v>1126.8</v>
      </c>
      <c r="L1588" s="2">
        <f t="shared" si="170"/>
        <v>1126.8</v>
      </c>
      <c r="M1588" s="2">
        <f t="shared" si="171"/>
        <v>0</v>
      </c>
      <c r="N1588" s="9">
        <f t="shared" si="172"/>
        <v>0</v>
      </c>
      <c r="O1588" s="2">
        <f>MIN(IF('07A_Конструктор'!$D$5="Так",'06A_Варіанти'!E1579,1E+99),IF('07A_Конструктор'!$D$6="Так",'06A_Варіанти'!F1579,1E+99),IF('07A_Конструктор'!$D$7="Так",'06A_Варіанти'!G1579,1E+99),IF('07A_Конструктор'!$D$8="Так",'06A_Варіанти'!H1579,1E+99),IF('07A_Конструктор'!$D$9="Так",'06A_Варіанти'!I1579,1E+99),IF('07A_Конструктор'!$D$10="Так",'06A_Варіанти'!J1579,1E+99),IF('07A_Конструктор'!$D$11="Так",'06A_Варіанти'!K1579,1E+99),IF('07A_Конструктор'!$D$12="Так",'06A_Варіанти'!L1579,1E+99),IF('07A_Конструктор'!$D$13="Так",'06A_Варіанти'!M1579,1E+99),IF('07A_Конструктор'!$D$14="Так",'06A_Варіанти'!N1579,1E+99),IF('07A_Конструктор'!$D$15="Так",'06A_Варіанти'!O1579,1E+99),IF('07A_Конструктор'!$D$16="Так",'06A_Варіанти'!P1579,1E+99),IF('07A_Конструктор'!$D$17="Так",'06A_Варіанти'!Q1579,1E+99),IF('06A_Варіанти'!R1579="",1E+99,'06A_Варіанти'!R1579))</f>
        <v>563.4</v>
      </c>
      <c r="P1588" s="2" t="str">
        <f t="shared" si="173"/>
        <v>5 т</v>
      </c>
      <c r="Q1588" s="2">
        <f t="shared" si="174"/>
        <v>14</v>
      </c>
      <c r="R1588" s="2">
        <f>IF(OR(C1588="РЦК макси",C1588="РЦЧ SKU"),"SKU-потік",IFERROR(VLOOKUP(D1588,'02_РЦ'!$A$3:$I$7,5,FALSE),0))</f>
        <v>700</v>
      </c>
      <c r="S1588" s="2" t="str">
        <f>IF(OR(C1588="РЦК макси",C1588="РЦЧ SKU"),"Не рахується в ліміт",IFERROR(VLOOKUP(D1588,'02_РЦ'!$A$3:$I$7,9,FALSE),"Немає РЦ"))</f>
        <v>В межах</v>
      </c>
    </row>
    <row r="1589" spans="1:19">
      <c r="A1589" s="2" t="str">
        <f>'06A_Варіанти'!A1580</f>
        <v>BASE_2224</v>
      </c>
      <c r="B1589" s="2" t="str">
        <f>'06A_Варіанти'!B1580</f>
        <v>TT_2224</v>
      </c>
      <c r="C1589" s="2" t="str">
        <f>'06A_Варіанти'!D1580</f>
        <v>Основний</v>
      </c>
      <c r="D1589" s="2" t="str">
        <f>'06A_Варіанти'!C1580</f>
        <v>РЦЛ</v>
      </c>
      <c r="E1589" s="2" t="str">
        <f>'06A_Варіанти'!S1580</f>
        <v>DIRECT</v>
      </c>
      <c r="F1589" s="2" t="str">
        <f>IF(O1589='06A_Варіанти'!E1580,'06A_Варіанти'!E$1,IF(O1589='06A_Варіанти'!F1580,'06A_Варіанти'!F$1,IF(O1589='06A_Варіанти'!G1580,'06A_Варіанти'!G$1,IF(O1589='06A_Варіанти'!H1580,'06A_Варіанти'!H$1,IF(O1589='06A_Варіанти'!I1580,'06A_Варіанти'!I$1,IF(O1589='06A_Варіанти'!J1580,'06A_Варіанти'!J$1,IF(O1589='06A_Варіанти'!K1580,'06A_Варіанти'!K$1,IF(O1589='06A_Варіанти'!L1580,'06A_Варіанти'!L$1,IF(O1589='06A_Варіанти'!M1580,'06A_Варіанти'!M$1,IF(O1589='06A_Варіанти'!N1580,'06A_Варіанти'!N$1,IF(O1589='06A_Варіанти'!O1580,'06A_Варіанти'!O$1,IF(O1589='06A_Варіанти'!P1580,'06A_Варіанти'!P$1,IF(O1589='06A_Варіанти'!Q1580,'06A_Варіанти'!Q$1,IF(O1589='06A_Варіанти'!R1580,'06A_Варіанти'!R$1,"НЕМАЄ МАРШРУТУ"))))))))))))))</f>
        <v>DIRECT</v>
      </c>
      <c r="G1589" s="2" t="str">
        <f t="shared" si="168"/>
        <v>БЕЗ ЗМІН</v>
      </c>
      <c r="H1589" s="2">
        <f>IF(G1589="НЕМАЄ МАРШРУТУ",0,O1589-'06A_Варіанти'!T1580)</f>
        <v>0</v>
      </c>
      <c r="I1589" s="2">
        <f>IFERROR(INDEX('04_Потоки'!$E:$E,MATCH(A1589,'04_Потоки'!$A:$A,0)),0)</f>
        <v>1.990879478827362</v>
      </c>
      <c r="J1589" s="2">
        <f t="shared" si="169"/>
        <v>1</v>
      </c>
      <c r="K1589" s="2">
        <f>IF(C1589="РЦК макси",0,2*'06A_Варіанти'!T1580*J1589)</f>
        <v>154.80000000000001</v>
      </c>
      <c r="L1589" s="2">
        <f t="shared" si="170"/>
        <v>154.80000000000001</v>
      </c>
      <c r="M1589" s="2">
        <f t="shared" si="171"/>
        <v>0</v>
      </c>
      <c r="N1589" s="9">
        <f t="shared" si="172"/>
        <v>0</v>
      </c>
      <c r="O1589" s="2">
        <f>MIN(IF('07A_Конструктор'!$D$5="Так",'06A_Варіанти'!E1580,1E+99),IF('07A_Конструктор'!$D$6="Так",'06A_Варіанти'!F1580,1E+99),IF('07A_Конструктор'!$D$7="Так",'06A_Варіанти'!G1580,1E+99),IF('07A_Конструктор'!$D$8="Так",'06A_Варіанти'!H1580,1E+99),IF('07A_Конструктор'!$D$9="Так",'06A_Варіанти'!I1580,1E+99),IF('07A_Конструктор'!$D$10="Так",'06A_Варіанти'!J1580,1E+99),IF('07A_Конструктор'!$D$11="Так",'06A_Варіанти'!K1580,1E+99),IF('07A_Конструктор'!$D$12="Так",'06A_Варіанти'!L1580,1E+99),IF('07A_Конструктор'!$D$13="Так",'06A_Варіанти'!M1580,1E+99),IF('07A_Конструктор'!$D$14="Так",'06A_Варіанти'!N1580,1E+99),IF('07A_Конструктор'!$D$15="Так",'06A_Варіанти'!O1580,1E+99),IF('07A_Конструктор'!$D$16="Так",'06A_Варіанти'!P1580,1E+99),IF('07A_Конструктор'!$D$17="Так",'06A_Варіанти'!Q1580,1E+99),IF('06A_Варіанти'!R1580="",1E+99,'06A_Варіанти'!R1580))</f>
        <v>77.400000000000006</v>
      </c>
      <c r="P1589" s="2" t="str">
        <f t="shared" si="173"/>
        <v>5 т</v>
      </c>
      <c r="Q1589" s="2">
        <f t="shared" si="174"/>
        <v>14</v>
      </c>
      <c r="R1589" s="2">
        <f>IF(OR(C1589="РЦК макси",C1589="РЦЧ SKU"),"SKU-потік",IFERROR(VLOOKUP(D1589,'02_РЦ'!$A$3:$I$7,5,FALSE),0))</f>
        <v>700</v>
      </c>
      <c r="S1589" s="2" t="str">
        <f>IF(OR(C1589="РЦК макси",C1589="РЦЧ SKU"),"Не рахується в ліміт",IFERROR(VLOOKUP(D1589,'02_РЦ'!$A$3:$I$7,9,FALSE),"Немає РЦ"))</f>
        <v>В межах</v>
      </c>
    </row>
    <row r="1590" spans="1:19">
      <c r="A1590" s="2" t="str">
        <f>'06A_Варіанти'!A1581</f>
        <v>BASE_2225</v>
      </c>
      <c r="B1590" s="2" t="str">
        <f>'06A_Варіанти'!B1581</f>
        <v>TT_2225</v>
      </c>
      <c r="C1590" s="2" t="str">
        <f>'06A_Варіанти'!D1581</f>
        <v>Основний</v>
      </c>
      <c r="D1590" s="2" t="str">
        <f>'06A_Варіанти'!C1581</f>
        <v>РЦЛ</v>
      </c>
      <c r="E1590" s="2" t="str">
        <f>'06A_Варіанти'!S1581</f>
        <v>DIRECT</v>
      </c>
      <c r="F1590" s="2" t="str">
        <f>IF(O1590='06A_Варіанти'!E1581,'06A_Варіанти'!E$1,IF(O1590='06A_Варіанти'!F1581,'06A_Варіанти'!F$1,IF(O1590='06A_Варіанти'!G1581,'06A_Варіанти'!G$1,IF(O1590='06A_Варіанти'!H1581,'06A_Варіанти'!H$1,IF(O1590='06A_Варіанти'!I1581,'06A_Варіанти'!I$1,IF(O1590='06A_Варіанти'!J1581,'06A_Варіанти'!J$1,IF(O1590='06A_Варіанти'!K1581,'06A_Варіанти'!K$1,IF(O1590='06A_Варіанти'!L1581,'06A_Варіанти'!L$1,IF(O1590='06A_Варіанти'!M1581,'06A_Варіанти'!M$1,IF(O1590='06A_Варіанти'!N1581,'06A_Варіанти'!N$1,IF(O1590='06A_Варіанти'!O1581,'06A_Варіанти'!O$1,IF(O1590='06A_Варіанти'!P1581,'06A_Варіанти'!P$1,IF(O1590='06A_Варіанти'!Q1581,'06A_Варіанти'!Q$1,IF(O1590='06A_Варіанти'!R1581,'06A_Варіанти'!R$1,"НЕМАЄ МАРШРУТУ"))))))))))))))</f>
        <v>DIRECT</v>
      </c>
      <c r="G1590" s="2" t="str">
        <f t="shared" si="168"/>
        <v>БЕЗ ЗМІН</v>
      </c>
      <c r="H1590" s="2">
        <f>IF(G1590="НЕМАЄ МАРШРУТУ",0,O1590-'06A_Варіанти'!T1581)</f>
        <v>0</v>
      </c>
      <c r="I1590" s="2">
        <f>IFERROR(INDEX('04_Потоки'!$E:$E,MATCH(A1590,'04_Потоки'!$A:$A,0)),0)</f>
        <v>1.990879478827362</v>
      </c>
      <c r="J1590" s="2">
        <f t="shared" si="169"/>
        <v>1</v>
      </c>
      <c r="K1590" s="2">
        <f>IF(C1590="РЦК макси",0,2*'06A_Варіанти'!T1581*J1590)</f>
        <v>372.6</v>
      </c>
      <c r="L1590" s="2">
        <f t="shared" si="170"/>
        <v>372.6</v>
      </c>
      <c r="M1590" s="2">
        <f t="shared" si="171"/>
        <v>0</v>
      </c>
      <c r="N1590" s="9">
        <f t="shared" si="172"/>
        <v>0</v>
      </c>
      <c r="O1590" s="2">
        <f>MIN(IF('07A_Конструктор'!$D$5="Так",'06A_Варіанти'!E1581,1E+99),IF('07A_Конструктор'!$D$6="Так",'06A_Варіанти'!F1581,1E+99),IF('07A_Конструктор'!$D$7="Так",'06A_Варіанти'!G1581,1E+99),IF('07A_Конструктор'!$D$8="Так",'06A_Варіанти'!H1581,1E+99),IF('07A_Конструктор'!$D$9="Так",'06A_Варіанти'!I1581,1E+99),IF('07A_Конструктор'!$D$10="Так",'06A_Варіанти'!J1581,1E+99),IF('07A_Конструктор'!$D$11="Так",'06A_Варіанти'!K1581,1E+99),IF('07A_Конструктор'!$D$12="Так",'06A_Варіанти'!L1581,1E+99),IF('07A_Конструктор'!$D$13="Так",'06A_Варіанти'!M1581,1E+99),IF('07A_Конструктор'!$D$14="Так",'06A_Варіанти'!N1581,1E+99),IF('07A_Конструктор'!$D$15="Так",'06A_Варіанти'!O1581,1E+99),IF('07A_Конструктор'!$D$16="Так",'06A_Варіанти'!P1581,1E+99),IF('07A_Конструктор'!$D$17="Так",'06A_Варіанти'!Q1581,1E+99),IF('06A_Варіанти'!R1581="",1E+99,'06A_Варіанти'!R1581))</f>
        <v>186.3</v>
      </c>
      <c r="P1590" s="2" t="str">
        <f t="shared" si="173"/>
        <v>5 т</v>
      </c>
      <c r="Q1590" s="2">
        <f t="shared" si="174"/>
        <v>14</v>
      </c>
      <c r="R1590" s="2">
        <f>IF(OR(C1590="РЦК макси",C1590="РЦЧ SKU"),"SKU-потік",IFERROR(VLOOKUP(D1590,'02_РЦ'!$A$3:$I$7,5,FALSE),0))</f>
        <v>700</v>
      </c>
      <c r="S1590" s="2" t="str">
        <f>IF(OR(C1590="РЦК макси",C1590="РЦЧ SKU"),"Не рахується в ліміт",IFERROR(VLOOKUP(D1590,'02_РЦ'!$A$3:$I$7,9,FALSE),"Немає РЦ"))</f>
        <v>В межах</v>
      </c>
    </row>
    <row r="1591" spans="1:19">
      <c r="A1591" s="2" t="str">
        <f>'06A_Варіанти'!A1582</f>
        <v>BASE_2227</v>
      </c>
      <c r="B1591" s="2" t="str">
        <f>'06A_Варіанти'!B1582</f>
        <v>TT_2227</v>
      </c>
      <c r="C1591" s="2" t="str">
        <f>'06A_Варіанти'!D1582</f>
        <v>Основний</v>
      </c>
      <c r="D1591" s="2" t="str">
        <f>'06A_Варіанти'!C1582</f>
        <v>РЦЛ</v>
      </c>
      <c r="E1591" s="2" t="str">
        <f>'06A_Варіанти'!S1582</f>
        <v>DIRECT</v>
      </c>
      <c r="F1591" s="2" t="str">
        <f>IF(O1591='06A_Варіанти'!E1582,'06A_Варіанти'!E$1,IF(O1591='06A_Варіанти'!F1582,'06A_Варіанти'!F$1,IF(O1591='06A_Варіанти'!G1582,'06A_Варіанти'!G$1,IF(O1591='06A_Варіанти'!H1582,'06A_Варіанти'!H$1,IF(O1591='06A_Варіанти'!I1582,'06A_Варіанти'!I$1,IF(O1591='06A_Варіанти'!J1582,'06A_Варіанти'!J$1,IF(O1591='06A_Варіанти'!K1582,'06A_Варіанти'!K$1,IF(O1591='06A_Варіанти'!L1582,'06A_Варіанти'!L$1,IF(O1591='06A_Варіанти'!M1582,'06A_Варіанти'!M$1,IF(O1591='06A_Варіанти'!N1582,'06A_Варіанти'!N$1,IF(O1591='06A_Варіанти'!O1582,'06A_Варіанти'!O$1,IF(O1591='06A_Варіанти'!P1582,'06A_Варіанти'!P$1,IF(O1591='06A_Варіанти'!Q1582,'06A_Варіанти'!Q$1,IF(O1591='06A_Варіанти'!R1582,'06A_Варіанти'!R$1,"НЕМАЄ МАРШРУТУ"))))))))))))))</f>
        <v>DIRECT</v>
      </c>
      <c r="G1591" s="2" t="str">
        <f t="shared" si="168"/>
        <v>БЕЗ ЗМІН</v>
      </c>
      <c r="H1591" s="2">
        <f>IF(G1591="НЕМАЄ МАРШРУТУ",0,O1591-'06A_Варіанти'!T1582)</f>
        <v>0</v>
      </c>
      <c r="I1591" s="2">
        <f>IFERROR(INDEX('04_Потоки'!$E:$E,MATCH(A1591,'04_Потоки'!$A:$A,0)),0)</f>
        <v>1.990879478827362</v>
      </c>
      <c r="J1591" s="2">
        <f t="shared" si="169"/>
        <v>1</v>
      </c>
      <c r="K1591" s="2">
        <f>IF(C1591="РЦК макси",0,2*'06A_Варіанти'!T1582*J1591)</f>
        <v>339.6</v>
      </c>
      <c r="L1591" s="2">
        <f t="shared" si="170"/>
        <v>339.6</v>
      </c>
      <c r="M1591" s="2">
        <f t="shared" si="171"/>
        <v>0</v>
      </c>
      <c r="N1591" s="9">
        <f t="shared" si="172"/>
        <v>0</v>
      </c>
      <c r="O1591" s="2">
        <f>MIN(IF('07A_Конструктор'!$D$5="Так",'06A_Варіанти'!E1582,1E+99),IF('07A_Конструктор'!$D$6="Так",'06A_Варіанти'!F1582,1E+99),IF('07A_Конструктор'!$D$7="Так",'06A_Варіанти'!G1582,1E+99),IF('07A_Конструктор'!$D$8="Так",'06A_Варіанти'!H1582,1E+99),IF('07A_Конструктор'!$D$9="Так",'06A_Варіанти'!I1582,1E+99),IF('07A_Конструктор'!$D$10="Так",'06A_Варіанти'!J1582,1E+99),IF('07A_Конструктор'!$D$11="Так",'06A_Варіанти'!K1582,1E+99),IF('07A_Конструктор'!$D$12="Так",'06A_Варіанти'!L1582,1E+99),IF('07A_Конструктор'!$D$13="Так",'06A_Варіанти'!M1582,1E+99),IF('07A_Конструктор'!$D$14="Так",'06A_Варіанти'!N1582,1E+99),IF('07A_Конструктор'!$D$15="Так",'06A_Варіанти'!O1582,1E+99),IF('07A_Конструктор'!$D$16="Так",'06A_Варіанти'!P1582,1E+99),IF('07A_Конструктор'!$D$17="Так",'06A_Варіанти'!Q1582,1E+99),IF('06A_Варіанти'!R1582="",1E+99,'06A_Варіанти'!R1582))</f>
        <v>169.8</v>
      </c>
      <c r="P1591" s="2" t="str">
        <f t="shared" si="173"/>
        <v>5 т</v>
      </c>
      <c r="Q1591" s="2">
        <f t="shared" si="174"/>
        <v>14</v>
      </c>
      <c r="R1591" s="2">
        <f>IF(OR(C1591="РЦК макси",C1591="РЦЧ SKU"),"SKU-потік",IFERROR(VLOOKUP(D1591,'02_РЦ'!$A$3:$I$7,5,FALSE),0))</f>
        <v>700</v>
      </c>
      <c r="S1591" s="2" t="str">
        <f>IF(OR(C1591="РЦК макси",C1591="РЦЧ SKU"),"Не рахується в ліміт",IFERROR(VLOOKUP(D1591,'02_РЦ'!$A$3:$I$7,9,FALSE),"Немає РЦ"))</f>
        <v>В межах</v>
      </c>
    </row>
    <row r="1592" spans="1:19">
      <c r="A1592" s="2" t="str">
        <f>'06A_Варіанти'!A1583</f>
        <v>BASE_2232</v>
      </c>
      <c r="B1592" s="2" t="str">
        <f>'06A_Варіанти'!B1583</f>
        <v>TT_2232</v>
      </c>
      <c r="C1592" s="2" t="str">
        <f>'06A_Варіанти'!D1583</f>
        <v>Основний</v>
      </c>
      <c r="D1592" s="2" t="str">
        <f>'06A_Варіанти'!C1583</f>
        <v>РЦЛ</v>
      </c>
      <c r="E1592" s="2" t="str">
        <f>'06A_Варіанти'!S1583</f>
        <v>DIRECT</v>
      </c>
      <c r="F1592" s="2" t="str">
        <f>IF(O1592='06A_Варіанти'!E1583,'06A_Варіанти'!E$1,IF(O1592='06A_Варіанти'!F1583,'06A_Варіанти'!F$1,IF(O1592='06A_Варіанти'!G1583,'06A_Варіанти'!G$1,IF(O1592='06A_Варіанти'!H1583,'06A_Варіанти'!H$1,IF(O1592='06A_Варіанти'!I1583,'06A_Варіанти'!I$1,IF(O1592='06A_Варіанти'!J1583,'06A_Варіанти'!J$1,IF(O1592='06A_Варіанти'!K1583,'06A_Варіанти'!K$1,IF(O1592='06A_Варіанти'!L1583,'06A_Варіанти'!L$1,IF(O1592='06A_Варіанти'!M1583,'06A_Варіанти'!M$1,IF(O1592='06A_Варіанти'!N1583,'06A_Варіанти'!N$1,IF(O1592='06A_Варіанти'!O1583,'06A_Варіанти'!O$1,IF(O1592='06A_Варіанти'!P1583,'06A_Варіанти'!P$1,IF(O1592='06A_Варіанти'!Q1583,'06A_Варіанти'!Q$1,IF(O1592='06A_Варіанти'!R1583,'06A_Варіанти'!R$1,"НЕМАЄ МАРШРУТУ"))))))))))))))</f>
        <v>DIRECT</v>
      </c>
      <c r="G1592" s="2" t="str">
        <f t="shared" si="168"/>
        <v>БЕЗ ЗМІН</v>
      </c>
      <c r="H1592" s="2">
        <f>IF(G1592="НЕМАЄ МАРШРУТУ",0,O1592-'06A_Варіанти'!T1583)</f>
        <v>0</v>
      </c>
      <c r="I1592" s="2">
        <f>IFERROR(INDEX('04_Потоки'!$E:$E,MATCH(A1592,'04_Потоки'!$A:$A,0)),0)</f>
        <v>1.990879478827362</v>
      </c>
      <c r="J1592" s="2">
        <f t="shared" si="169"/>
        <v>1</v>
      </c>
      <c r="K1592" s="2">
        <f>IF(C1592="РЦК макси",0,2*'06A_Варіанти'!T1583*J1592)</f>
        <v>692.4</v>
      </c>
      <c r="L1592" s="2">
        <f t="shared" si="170"/>
        <v>692.4</v>
      </c>
      <c r="M1592" s="2">
        <f t="shared" si="171"/>
        <v>0</v>
      </c>
      <c r="N1592" s="9">
        <f t="shared" si="172"/>
        <v>0</v>
      </c>
      <c r="O1592" s="2">
        <f>MIN(IF('07A_Конструктор'!$D$5="Так",'06A_Варіанти'!E1583,1E+99),IF('07A_Конструктор'!$D$6="Так",'06A_Варіанти'!F1583,1E+99),IF('07A_Конструктор'!$D$7="Так",'06A_Варіанти'!G1583,1E+99),IF('07A_Конструктор'!$D$8="Так",'06A_Варіанти'!H1583,1E+99),IF('07A_Конструктор'!$D$9="Так",'06A_Варіанти'!I1583,1E+99),IF('07A_Конструктор'!$D$10="Так",'06A_Варіанти'!J1583,1E+99),IF('07A_Конструктор'!$D$11="Так",'06A_Варіанти'!K1583,1E+99),IF('07A_Конструктор'!$D$12="Так",'06A_Варіанти'!L1583,1E+99),IF('07A_Конструктор'!$D$13="Так",'06A_Варіанти'!M1583,1E+99),IF('07A_Конструктор'!$D$14="Так",'06A_Варіанти'!N1583,1E+99),IF('07A_Конструктор'!$D$15="Так",'06A_Варіанти'!O1583,1E+99),IF('07A_Конструктор'!$D$16="Так",'06A_Варіанти'!P1583,1E+99),IF('07A_Конструктор'!$D$17="Так",'06A_Варіанти'!Q1583,1E+99),IF('06A_Варіанти'!R1583="",1E+99,'06A_Варіанти'!R1583))</f>
        <v>346.2</v>
      </c>
      <c r="P1592" s="2" t="str">
        <f t="shared" si="173"/>
        <v>5 т</v>
      </c>
      <c r="Q1592" s="2">
        <f t="shared" si="174"/>
        <v>14</v>
      </c>
      <c r="R1592" s="2">
        <f>IF(OR(C1592="РЦК макси",C1592="РЦЧ SKU"),"SKU-потік",IFERROR(VLOOKUP(D1592,'02_РЦ'!$A$3:$I$7,5,FALSE),0))</f>
        <v>700</v>
      </c>
      <c r="S1592" s="2" t="str">
        <f>IF(OR(C1592="РЦК макси",C1592="РЦЧ SKU"),"Не рахується в ліміт",IFERROR(VLOOKUP(D1592,'02_РЦ'!$A$3:$I$7,9,FALSE),"Немає РЦ"))</f>
        <v>В межах</v>
      </c>
    </row>
    <row r="1593" spans="1:19">
      <c r="A1593" s="2" t="str">
        <f>'06A_Варіанти'!A1584</f>
        <v>BASE_2233</v>
      </c>
      <c r="B1593" s="2" t="str">
        <f>'06A_Варіанти'!B1584</f>
        <v>TT_2233</v>
      </c>
      <c r="C1593" s="2" t="str">
        <f>'06A_Варіанти'!D1584</f>
        <v>Основний</v>
      </c>
      <c r="D1593" s="2" t="str">
        <f>'06A_Варіанти'!C1584</f>
        <v>РЦЛ</v>
      </c>
      <c r="E1593" s="2" t="str">
        <f>'06A_Варіанти'!S1584</f>
        <v>DIRECT</v>
      </c>
      <c r="F1593" s="2" t="str">
        <f>IF(O1593='06A_Варіанти'!E1584,'06A_Варіанти'!E$1,IF(O1593='06A_Варіанти'!F1584,'06A_Варіанти'!F$1,IF(O1593='06A_Варіанти'!G1584,'06A_Варіанти'!G$1,IF(O1593='06A_Варіанти'!H1584,'06A_Варіанти'!H$1,IF(O1593='06A_Варіанти'!I1584,'06A_Варіанти'!I$1,IF(O1593='06A_Варіанти'!J1584,'06A_Варіанти'!J$1,IF(O1593='06A_Варіанти'!K1584,'06A_Варіанти'!K$1,IF(O1593='06A_Варіанти'!L1584,'06A_Варіанти'!L$1,IF(O1593='06A_Варіанти'!M1584,'06A_Варіанти'!M$1,IF(O1593='06A_Варіанти'!N1584,'06A_Варіанти'!N$1,IF(O1593='06A_Варіанти'!O1584,'06A_Варіанти'!O$1,IF(O1593='06A_Варіанти'!P1584,'06A_Варіанти'!P$1,IF(O1593='06A_Варіанти'!Q1584,'06A_Варіанти'!Q$1,IF(O1593='06A_Варіанти'!R1584,'06A_Варіанти'!R$1,"НЕМАЄ МАРШРУТУ"))))))))))))))</f>
        <v>DIRECT</v>
      </c>
      <c r="G1593" s="2" t="str">
        <f t="shared" si="168"/>
        <v>БЕЗ ЗМІН</v>
      </c>
      <c r="H1593" s="2">
        <f>IF(G1593="НЕМАЄ МАРШРУТУ",0,O1593-'06A_Варіанти'!T1584)</f>
        <v>0</v>
      </c>
      <c r="I1593" s="2">
        <f>IFERROR(INDEX('04_Потоки'!$E:$E,MATCH(A1593,'04_Потоки'!$A:$A,0)),0)</f>
        <v>1.990879478827362</v>
      </c>
      <c r="J1593" s="2">
        <f t="shared" si="169"/>
        <v>1</v>
      </c>
      <c r="K1593" s="2">
        <f>IF(C1593="РЦК макси",0,2*'06A_Варіанти'!T1584*J1593)</f>
        <v>1137.8</v>
      </c>
      <c r="L1593" s="2">
        <f t="shared" si="170"/>
        <v>1137.8</v>
      </c>
      <c r="M1593" s="2">
        <f t="shared" si="171"/>
        <v>0</v>
      </c>
      <c r="N1593" s="9">
        <f t="shared" si="172"/>
        <v>0</v>
      </c>
      <c r="O1593" s="2">
        <f>MIN(IF('07A_Конструктор'!$D$5="Так",'06A_Варіанти'!E1584,1E+99),IF('07A_Конструктор'!$D$6="Так",'06A_Варіанти'!F1584,1E+99),IF('07A_Конструктор'!$D$7="Так",'06A_Варіанти'!G1584,1E+99),IF('07A_Конструктор'!$D$8="Так",'06A_Варіанти'!H1584,1E+99),IF('07A_Конструктор'!$D$9="Так",'06A_Варіанти'!I1584,1E+99),IF('07A_Конструктор'!$D$10="Так",'06A_Варіанти'!J1584,1E+99),IF('07A_Конструктор'!$D$11="Так",'06A_Варіанти'!K1584,1E+99),IF('07A_Конструктор'!$D$12="Так",'06A_Варіанти'!L1584,1E+99),IF('07A_Конструктор'!$D$13="Так",'06A_Варіанти'!M1584,1E+99),IF('07A_Конструктор'!$D$14="Так",'06A_Варіанти'!N1584,1E+99),IF('07A_Конструктор'!$D$15="Так",'06A_Варіанти'!O1584,1E+99),IF('07A_Конструктор'!$D$16="Так",'06A_Варіанти'!P1584,1E+99),IF('07A_Конструктор'!$D$17="Так",'06A_Варіанти'!Q1584,1E+99),IF('06A_Варіанти'!R1584="",1E+99,'06A_Варіанти'!R1584))</f>
        <v>568.9</v>
      </c>
      <c r="P1593" s="2" t="str">
        <f t="shared" si="173"/>
        <v>5 т</v>
      </c>
      <c r="Q1593" s="2">
        <f t="shared" si="174"/>
        <v>14</v>
      </c>
      <c r="R1593" s="2">
        <f>IF(OR(C1593="РЦК макси",C1593="РЦЧ SKU"),"SKU-потік",IFERROR(VLOOKUP(D1593,'02_РЦ'!$A$3:$I$7,5,FALSE),0))</f>
        <v>700</v>
      </c>
      <c r="S1593" s="2" t="str">
        <f>IF(OR(C1593="РЦК макси",C1593="РЦЧ SKU"),"Не рахується в ліміт",IFERROR(VLOOKUP(D1593,'02_РЦ'!$A$3:$I$7,9,FALSE),"Немає РЦ"))</f>
        <v>В межах</v>
      </c>
    </row>
    <row r="1594" spans="1:19">
      <c r="A1594" s="2" t="str">
        <f>'06A_Варіанти'!A1585</f>
        <v>BASE_2237</v>
      </c>
      <c r="B1594" s="2" t="str">
        <f>'06A_Варіанти'!B1585</f>
        <v>TT_2237</v>
      </c>
      <c r="C1594" s="2" t="str">
        <f>'06A_Варіанти'!D1585</f>
        <v>Основний</v>
      </c>
      <c r="D1594" s="2" t="str">
        <f>'06A_Варіанти'!C1585</f>
        <v>РЦЛ</v>
      </c>
      <c r="E1594" s="2" t="str">
        <f>'06A_Варіанти'!S1585</f>
        <v>DIRECT</v>
      </c>
      <c r="F1594" s="2" t="str">
        <f>IF(O1594='06A_Варіанти'!E1585,'06A_Варіанти'!E$1,IF(O1594='06A_Варіанти'!F1585,'06A_Варіанти'!F$1,IF(O1594='06A_Варіанти'!G1585,'06A_Варіанти'!G$1,IF(O1594='06A_Варіанти'!H1585,'06A_Варіанти'!H$1,IF(O1594='06A_Варіанти'!I1585,'06A_Варіанти'!I$1,IF(O1594='06A_Варіанти'!J1585,'06A_Варіанти'!J$1,IF(O1594='06A_Варіанти'!K1585,'06A_Варіанти'!K$1,IF(O1594='06A_Варіанти'!L1585,'06A_Варіанти'!L$1,IF(O1594='06A_Варіанти'!M1585,'06A_Варіанти'!M$1,IF(O1594='06A_Варіанти'!N1585,'06A_Варіанти'!N$1,IF(O1594='06A_Варіанти'!O1585,'06A_Варіанти'!O$1,IF(O1594='06A_Варіанти'!P1585,'06A_Варіанти'!P$1,IF(O1594='06A_Варіанти'!Q1585,'06A_Варіанти'!Q$1,IF(O1594='06A_Варіанти'!R1585,'06A_Варіанти'!R$1,"НЕМАЄ МАРШРУТУ"))))))))))))))</f>
        <v>DIRECT</v>
      </c>
      <c r="G1594" s="2" t="str">
        <f t="shared" si="168"/>
        <v>БЕЗ ЗМІН</v>
      </c>
      <c r="H1594" s="2">
        <f>IF(G1594="НЕМАЄ МАРШРУТУ",0,O1594-'06A_Варіанти'!T1585)</f>
        <v>0</v>
      </c>
      <c r="I1594" s="2">
        <f>IFERROR(INDEX('04_Потоки'!$E:$E,MATCH(A1594,'04_Потоки'!$A:$A,0)),0)</f>
        <v>1.990879478827362</v>
      </c>
      <c r="J1594" s="2">
        <f t="shared" si="169"/>
        <v>1</v>
      </c>
      <c r="K1594" s="2">
        <f>IF(C1594="РЦК макси",0,2*'06A_Варіанти'!T1585*J1594)</f>
        <v>491</v>
      </c>
      <c r="L1594" s="2">
        <f t="shared" si="170"/>
        <v>491</v>
      </c>
      <c r="M1594" s="2">
        <f t="shared" si="171"/>
        <v>0</v>
      </c>
      <c r="N1594" s="9">
        <f t="shared" si="172"/>
        <v>0</v>
      </c>
      <c r="O1594" s="2">
        <f>MIN(IF('07A_Конструктор'!$D$5="Так",'06A_Варіанти'!E1585,1E+99),IF('07A_Конструктор'!$D$6="Так",'06A_Варіанти'!F1585,1E+99),IF('07A_Конструктор'!$D$7="Так",'06A_Варіанти'!G1585,1E+99),IF('07A_Конструктор'!$D$8="Так",'06A_Варіанти'!H1585,1E+99),IF('07A_Конструктор'!$D$9="Так",'06A_Варіанти'!I1585,1E+99),IF('07A_Конструктор'!$D$10="Так",'06A_Варіанти'!J1585,1E+99),IF('07A_Конструктор'!$D$11="Так",'06A_Варіанти'!K1585,1E+99),IF('07A_Конструктор'!$D$12="Так",'06A_Варіанти'!L1585,1E+99),IF('07A_Конструктор'!$D$13="Так",'06A_Варіанти'!M1585,1E+99),IF('07A_Конструктор'!$D$14="Так",'06A_Варіанти'!N1585,1E+99),IF('07A_Конструктор'!$D$15="Так",'06A_Варіанти'!O1585,1E+99),IF('07A_Конструктор'!$D$16="Так",'06A_Варіанти'!P1585,1E+99),IF('07A_Конструктор'!$D$17="Так",'06A_Варіанти'!Q1585,1E+99),IF('06A_Варіанти'!R1585="",1E+99,'06A_Варіанти'!R1585))</f>
        <v>245.5</v>
      </c>
      <c r="P1594" s="2" t="str">
        <f t="shared" si="173"/>
        <v>5 т</v>
      </c>
      <c r="Q1594" s="2">
        <f t="shared" si="174"/>
        <v>14</v>
      </c>
      <c r="R1594" s="2">
        <f>IF(OR(C1594="РЦК макси",C1594="РЦЧ SKU"),"SKU-потік",IFERROR(VLOOKUP(D1594,'02_РЦ'!$A$3:$I$7,5,FALSE),0))</f>
        <v>700</v>
      </c>
      <c r="S1594" s="2" t="str">
        <f>IF(OR(C1594="РЦК макси",C1594="РЦЧ SKU"),"Не рахується в ліміт",IFERROR(VLOOKUP(D1594,'02_РЦ'!$A$3:$I$7,9,FALSE),"Немає РЦ"))</f>
        <v>В межах</v>
      </c>
    </row>
    <row r="1595" spans="1:19">
      <c r="A1595" s="2" t="str">
        <f>'06A_Варіанти'!A1586</f>
        <v>BASE_2240</v>
      </c>
      <c r="B1595" s="2" t="str">
        <f>'06A_Варіанти'!B1586</f>
        <v>TT_2240</v>
      </c>
      <c r="C1595" s="2" t="str">
        <f>'06A_Варіанти'!D1586</f>
        <v>Основний</v>
      </c>
      <c r="D1595" s="2" t="str">
        <f>'06A_Варіанти'!C1586</f>
        <v>РЦЛ</v>
      </c>
      <c r="E1595" s="2" t="str">
        <f>'06A_Варіанти'!S1586</f>
        <v>DIRECT</v>
      </c>
      <c r="F1595" s="2" t="str">
        <f>IF(O1595='06A_Варіанти'!E1586,'06A_Варіанти'!E$1,IF(O1595='06A_Варіанти'!F1586,'06A_Варіанти'!F$1,IF(O1595='06A_Варіанти'!G1586,'06A_Варіанти'!G$1,IF(O1595='06A_Варіанти'!H1586,'06A_Варіанти'!H$1,IF(O1595='06A_Варіанти'!I1586,'06A_Варіанти'!I$1,IF(O1595='06A_Варіанти'!J1586,'06A_Варіанти'!J$1,IF(O1595='06A_Варіанти'!K1586,'06A_Варіанти'!K$1,IF(O1595='06A_Варіанти'!L1586,'06A_Варіанти'!L$1,IF(O1595='06A_Варіанти'!M1586,'06A_Варіанти'!M$1,IF(O1595='06A_Варіанти'!N1586,'06A_Варіанти'!N$1,IF(O1595='06A_Варіанти'!O1586,'06A_Варіанти'!O$1,IF(O1595='06A_Варіанти'!P1586,'06A_Варіанти'!P$1,IF(O1595='06A_Варіанти'!Q1586,'06A_Варіанти'!Q$1,IF(O1595='06A_Варіанти'!R1586,'06A_Варіанти'!R$1,"НЕМАЄ МАРШРУТУ"))))))))))))))</f>
        <v>DIRECT</v>
      </c>
      <c r="G1595" s="2" t="str">
        <f t="shared" si="168"/>
        <v>БЕЗ ЗМІН</v>
      </c>
      <c r="H1595" s="2">
        <f>IF(G1595="НЕМАЄ МАРШРУТУ",0,O1595-'06A_Варіанти'!T1586)</f>
        <v>0</v>
      </c>
      <c r="I1595" s="2">
        <f>IFERROR(INDEX('04_Потоки'!$E:$E,MATCH(A1595,'04_Потоки'!$A:$A,0)),0)</f>
        <v>1.990879478827362</v>
      </c>
      <c r="J1595" s="2">
        <f t="shared" si="169"/>
        <v>1</v>
      </c>
      <c r="K1595" s="2">
        <f>IF(C1595="РЦК макси",0,2*'06A_Варіанти'!T1586*J1595)</f>
        <v>102.6</v>
      </c>
      <c r="L1595" s="2">
        <f t="shared" si="170"/>
        <v>102.6</v>
      </c>
      <c r="M1595" s="2">
        <f t="shared" si="171"/>
        <v>0</v>
      </c>
      <c r="N1595" s="9">
        <f t="shared" si="172"/>
        <v>0</v>
      </c>
      <c r="O1595" s="2">
        <f>MIN(IF('07A_Конструктор'!$D$5="Так",'06A_Варіанти'!E1586,1E+99),IF('07A_Конструктор'!$D$6="Так",'06A_Варіанти'!F1586,1E+99),IF('07A_Конструктор'!$D$7="Так",'06A_Варіанти'!G1586,1E+99),IF('07A_Конструктор'!$D$8="Так",'06A_Варіанти'!H1586,1E+99),IF('07A_Конструктор'!$D$9="Так",'06A_Варіанти'!I1586,1E+99),IF('07A_Конструктор'!$D$10="Так",'06A_Варіанти'!J1586,1E+99),IF('07A_Конструктор'!$D$11="Так",'06A_Варіанти'!K1586,1E+99),IF('07A_Конструктор'!$D$12="Так",'06A_Варіанти'!L1586,1E+99),IF('07A_Конструктор'!$D$13="Так",'06A_Варіанти'!M1586,1E+99),IF('07A_Конструктор'!$D$14="Так",'06A_Варіанти'!N1586,1E+99),IF('07A_Конструктор'!$D$15="Так",'06A_Варіанти'!O1586,1E+99),IF('07A_Конструктор'!$D$16="Так",'06A_Варіанти'!P1586,1E+99),IF('07A_Конструктор'!$D$17="Так",'06A_Варіанти'!Q1586,1E+99),IF('06A_Варіанти'!R1586="",1E+99,'06A_Варіанти'!R1586))</f>
        <v>51.3</v>
      </c>
      <c r="P1595" s="2" t="str">
        <f t="shared" si="173"/>
        <v>5 т</v>
      </c>
      <c r="Q1595" s="2">
        <f t="shared" si="174"/>
        <v>14</v>
      </c>
      <c r="R1595" s="2">
        <f>IF(OR(C1595="РЦК макси",C1595="РЦЧ SKU"),"SKU-потік",IFERROR(VLOOKUP(D1595,'02_РЦ'!$A$3:$I$7,5,FALSE),0))</f>
        <v>700</v>
      </c>
      <c r="S1595" s="2" t="str">
        <f>IF(OR(C1595="РЦК макси",C1595="РЦЧ SKU"),"Не рахується в ліміт",IFERROR(VLOOKUP(D1595,'02_РЦ'!$A$3:$I$7,9,FALSE),"Немає РЦ"))</f>
        <v>В межах</v>
      </c>
    </row>
    <row r="1596" spans="1:19">
      <c r="A1596" s="2" t="str">
        <f>'06A_Варіанти'!A1587</f>
        <v>BASE_2245</v>
      </c>
      <c r="B1596" s="2" t="str">
        <f>'06A_Варіанти'!B1587</f>
        <v>TT_2245</v>
      </c>
      <c r="C1596" s="2" t="str">
        <f>'06A_Варіанти'!D1587</f>
        <v>Основний</v>
      </c>
      <c r="D1596" s="2" t="str">
        <f>'06A_Варіанти'!C1587</f>
        <v>РЦЛ</v>
      </c>
      <c r="E1596" s="2" t="str">
        <f>'06A_Варіанти'!S1587</f>
        <v>DIRECT</v>
      </c>
      <c r="F1596" s="2" t="str">
        <f>IF(O1596='06A_Варіанти'!E1587,'06A_Варіанти'!E$1,IF(O1596='06A_Варіанти'!F1587,'06A_Варіанти'!F$1,IF(O1596='06A_Варіанти'!G1587,'06A_Варіанти'!G$1,IF(O1596='06A_Варіанти'!H1587,'06A_Варіанти'!H$1,IF(O1596='06A_Варіанти'!I1587,'06A_Варіанти'!I$1,IF(O1596='06A_Варіанти'!J1587,'06A_Варіанти'!J$1,IF(O1596='06A_Варіанти'!K1587,'06A_Варіанти'!K$1,IF(O1596='06A_Варіанти'!L1587,'06A_Варіанти'!L$1,IF(O1596='06A_Варіанти'!M1587,'06A_Варіанти'!M$1,IF(O1596='06A_Варіанти'!N1587,'06A_Варіанти'!N$1,IF(O1596='06A_Варіанти'!O1587,'06A_Варіанти'!O$1,IF(O1596='06A_Варіанти'!P1587,'06A_Варіанти'!P$1,IF(O1596='06A_Варіанти'!Q1587,'06A_Варіанти'!Q$1,IF(O1596='06A_Варіанти'!R1587,'06A_Варіанти'!R$1,"НЕМАЄ МАРШРУТУ"))))))))))))))</f>
        <v>DIRECT</v>
      </c>
      <c r="G1596" s="2" t="str">
        <f t="shared" si="168"/>
        <v>БЕЗ ЗМІН</v>
      </c>
      <c r="H1596" s="2">
        <f>IF(G1596="НЕМАЄ МАРШРУТУ",0,O1596-'06A_Варіанти'!T1587)</f>
        <v>0</v>
      </c>
      <c r="I1596" s="2">
        <f>IFERROR(INDEX('04_Потоки'!$E:$E,MATCH(A1596,'04_Потоки'!$A:$A,0)),0)</f>
        <v>1.990879478827362</v>
      </c>
      <c r="J1596" s="2">
        <f t="shared" si="169"/>
        <v>1</v>
      </c>
      <c r="K1596" s="2">
        <f>IF(C1596="РЦК макси",0,2*'06A_Варіанти'!T1587*J1596)</f>
        <v>147.4</v>
      </c>
      <c r="L1596" s="2">
        <f t="shared" si="170"/>
        <v>147.4</v>
      </c>
      <c r="M1596" s="2">
        <f t="shared" si="171"/>
        <v>0</v>
      </c>
      <c r="N1596" s="9">
        <f t="shared" si="172"/>
        <v>0</v>
      </c>
      <c r="O1596" s="2">
        <f>MIN(IF('07A_Конструктор'!$D$5="Так",'06A_Варіанти'!E1587,1E+99),IF('07A_Конструктор'!$D$6="Так",'06A_Варіанти'!F1587,1E+99),IF('07A_Конструктор'!$D$7="Так",'06A_Варіанти'!G1587,1E+99),IF('07A_Конструктор'!$D$8="Так",'06A_Варіанти'!H1587,1E+99),IF('07A_Конструктор'!$D$9="Так",'06A_Варіанти'!I1587,1E+99),IF('07A_Конструктор'!$D$10="Так",'06A_Варіанти'!J1587,1E+99),IF('07A_Конструктор'!$D$11="Так",'06A_Варіанти'!K1587,1E+99),IF('07A_Конструктор'!$D$12="Так",'06A_Варіанти'!L1587,1E+99),IF('07A_Конструктор'!$D$13="Так",'06A_Варіанти'!M1587,1E+99),IF('07A_Конструктор'!$D$14="Так",'06A_Варіанти'!N1587,1E+99),IF('07A_Конструктор'!$D$15="Так",'06A_Варіанти'!O1587,1E+99),IF('07A_Конструктор'!$D$16="Так",'06A_Варіанти'!P1587,1E+99),IF('07A_Конструктор'!$D$17="Так",'06A_Варіанти'!Q1587,1E+99),IF('06A_Варіанти'!R1587="",1E+99,'06A_Варіанти'!R1587))</f>
        <v>73.7</v>
      </c>
      <c r="P1596" s="2" t="str">
        <f t="shared" si="173"/>
        <v>5 т</v>
      </c>
      <c r="Q1596" s="2">
        <f t="shared" si="174"/>
        <v>14</v>
      </c>
      <c r="R1596" s="2">
        <f>IF(OR(C1596="РЦК макси",C1596="РЦЧ SKU"),"SKU-потік",IFERROR(VLOOKUP(D1596,'02_РЦ'!$A$3:$I$7,5,FALSE),0))</f>
        <v>700</v>
      </c>
      <c r="S1596" s="2" t="str">
        <f>IF(OR(C1596="РЦК макси",C1596="РЦЧ SKU"),"Не рахується в ліміт",IFERROR(VLOOKUP(D1596,'02_РЦ'!$A$3:$I$7,9,FALSE),"Немає РЦ"))</f>
        <v>В межах</v>
      </c>
    </row>
    <row r="1597" spans="1:19">
      <c r="A1597" s="2" t="str">
        <f>'06A_Варіанти'!A1588</f>
        <v>BASE_2246</v>
      </c>
      <c r="B1597" s="2" t="str">
        <f>'06A_Варіанти'!B1588</f>
        <v>TT_2246</v>
      </c>
      <c r="C1597" s="2" t="str">
        <f>'06A_Варіанти'!D1588</f>
        <v>Основний</v>
      </c>
      <c r="D1597" s="2" t="str">
        <f>'06A_Варіанти'!C1588</f>
        <v>РЦЛ</v>
      </c>
      <c r="E1597" s="2" t="str">
        <f>'06A_Варіанти'!S1588</f>
        <v>DIRECT</v>
      </c>
      <c r="F1597" s="2" t="str">
        <f>IF(O1597='06A_Варіанти'!E1588,'06A_Варіанти'!E$1,IF(O1597='06A_Варіанти'!F1588,'06A_Варіанти'!F$1,IF(O1597='06A_Варіанти'!G1588,'06A_Варіанти'!G$1,IF(O1597='06A_Варіанти'!H1588,'06A_Варіанти'!H$1,IF(O1597='06A_Варіанти'!I1588,'06A_Варіанти'!I$1,IF(O1597='06A_Варіанти'!J1588,'06A_Варіанти'!J$1,IF(O1597='06A_Варіанти'!K1588,'06A_Варіанти'!K$1,IF(O1597='06A_Варіанти'!L1588,'06A_Варіанти'!L$1,IF(O1597='06A_Варіанти'!M1588,'06A_Варіанти'!M$1,IF(O1597='06A_Варіанти'!N1588,'06A_Варіанти'!N$1,IF(O1597='06A_Варіанти'!O1588,'06A_Варіанти'!O$1,IF(O1597='06A_Варіанти'!P1588,'06A_Варіанти'!P$1,IF(O1597='06A_Варіанти'!Q1588,'06A_Варіанти'!Q$1,IF(O1597='06A_Варіанти'!R1588,'06A_Варіанти'!R$1,"НЕМАЄ МАРШРУТУ"))))))))))))))</f>
        <v>DIRECT</v>
      </c>
      <c r="G1597" s="2" t="str">
        <f t="shared" si="168"/>
        <v>БЕЗ ЗМІН</v>
      </c>
      <c r="H1597" s="2">
        <f>IF(G1597="НЕМАЄ МАРШРУТУ",0,O1597-'06A_Варіанти'!T1588)</f>
        <v>0</v>
      </c>
      <c r="I1597" s="2">
        <f>IFERROR(INDEX('04_Потоки'!$E:$E,MATCH(A1597,'04_Потоки'!$A:$A,0)),0)</f>
        <v>1.990879478827362</v>
      </c>
      <c r="J1597" s="2">
        <f t="shared" si="169"/>
        <v>1</v>
      </c>
      <c r="K1597" s="2">
        <f>IF(C1597="РЦК макси",0,2*'06A_Варіанти'!T1588*J1597)</f>
        <v>626.4</v>
      </c>
      <c r="L1597" s="2">
        <f t="shared" si="170"/>
        <v>626.4</v>
      </c>
      <c r="M1597" s="2">
        <f t="shared" si="171"/>
        <v>0</v>
      </c>
      <c r="N1597" s="9">
        <f t="shared" si="172"/>
        <v>0</v>
      </c>
      <c r="O1597" s="2">
        <f>MIN(IF('07A_Конструктор'!$D$5="Так",'06A_Варіанти'!E1588,1E+99),IF('07A_Конструктор'!$D$6="Так",'06A_Варіанти'!F1588,1E+99),IF('07A_Конструктор'!$D$7="Так",'06A_Варіанти'!G1588,1E+99),IF('07A_Конструктор'!$D$8="Так",'06A_Варіанти'!H1588,1E+99),IF('07A_Конструктор'!$D$9="Так",'06A_Варіанти'!I1588,1E+99),IF('07A_Конструктор'!$D$10="Так",'06A_Варіанти'!J1588,1E+99),IF('07A_Конструктор'!$D$11="Так",'06A_Варіанти'!K1588,1E+99),IF('07A_Конструктор'!$D$12="Так",'06A_Варіанти'!L1588,1E+99),IF('07A_Конструктор'!$D$13="Так",'06A_Варіанти'!M1588,1E+99),IF('07A_Конструктор'!$D$14="Так",'06A_Варіанти'!N1588,1E+99),IF('07A_Конструктор'!$D$15="Так",'06A_Варіанти'!O1588,1E+99),IF('07A_Конструктор'!$D$16="Так",'06A_Варіанти'!P1588,1E+99),IF('07A_Конструктор'!$D$17="Так",'06A_Варіанти'!Q1588,1E+99),IF('06A_Варіанти'!R1588="",1E+99,'06A_Варіанти'!R1588))</f>
        <v>313.2</v>
      </c>
      <c r="P1597" s="2" t="str">
        <f t="shared" si="173"/>
        <v>5 т</v>
      </c>
      <c r="Q1597" s="2">
        <f t="shared" si="174"/>
        <v>14</v>
      </c>
      <c r="R1597" s="2">
        <f>IF(OR(C1597="РЦК макси",C1597="РЦЧ SKU"),"SKU-потік",IFERROR(VLOOKUP(D1597,'02_РЦ'!$A$3:$I$7,5,FALSE),0))</f>
        <v>700</v>
      </c>
      <c r="S1597" s="2" t="str">
        <f>IF(OR(C1597="РЦК макси",C1597="РЦЧ SKU"),"Не рахується в ліміт",IFERROR(VLOOKUP(D1597,'02_РЦ'!$A$3:$I$7,9,FALSE),"Немає РЦ"))</f>
        <v>В межах</v>
      </c>
    </row>
    <row r="1598" spans="1:19">
      <c r="A1598" s="2" t="str">
        <f>'06A_Варіанти'!A1589</f>
        <v>BASE_2256</v>
      </c>
      <c r="B1598" s="2" t="str">
        <f>'06A_Варіанти'!B1589</f>
        <v>TT_2256</v>
      </c>
      <c r="C1598" s="2" t="str">
        <f>'06A_Варіанти'!D1589</f>
        <v>Основний</v>
      </c>
      <c r="D1598" s="2" t="str">
        <f>'06A_Варіанти'!C1589</f>
        <v>РЦЛ</v>
      </c>
      <c r="E1598" s="2" t="str">
        <f>'06A_Варіанти'!S1589</f>
        <v>DIRECT</v>
      </c>
      <c r="F1598" s="2" t="str">
        <f>IF(O1598='06A_Варіанти'!E1589,'06A_Варіанти'!E$1,IF(O1598='06A_Варіанти'!F1589,'06A_Варіанти'!F$1,IF(O1598='06A_Варіанти'!G1589,'06A_Варіанти'!G$1,IF(O1598='06A_Варіанти'!H1589,'06A_Варіанти'!H$1,IF(O1598='06A_Варіанти'!I1589,'06A_Варіанти'!I$1,IF(O1598='06A_Варіанти'!J1589,'06A_Варіанти'!J$1,IF(O1598='06A_Варіанти'!K1589,'06A_Варіанти'!K$1,IF(O1598='06A_Варіанти'!L1589,'06A_Варіанти'!L$1,IF(O1598='06A_Варіанти'!M1589,'06A_Варіанти'!M$1,IF(O1598='06A_Варіанти'!N1589,'06A_Варіанти'!N$1,IF(O1598='06A_Варіанти'!O1589,'06A_Варіанти'!O$1,IF(O1598='06A_Варіанти'!P1589,'06A_Варіанти'!P$1,IF(O1598='06A_Варіанти'!Q1589,'06A_Варіанти'!Q$1,IF(O1598='06A_Варіанти'!R1589,'06A_Варіанти'!R$1,"НЕМАЄ МАРШРУТУ"))))))))))))))</f>
        <v>DIRECT</v>
      </c>
      <c r="G1598" s="2" t="str">
        <f t="shared" si="168"/>
        <v>БЕЗ ЗМІН</v>
      </c>
      <c r="H1598" s="2">
        <f>IF(G1598="НЕМАЄ МАРШРУТУ",0,O1598-'06A_Варіанти'!T1589)</f>
        <v>0</v>
      </c>
      <c r="I1598" s="2">
        <f>IFERROR(INDEX('04_Потоки'!$E:$E,MATCH(A1598,'04_Потоки'!$A:$A,0)),0)</f>
        <v>1.990879478827362</v>
      </c>
      <c r="J1598" s="2">
        <f t="shared" si="169"/>
        <v>1</v>
      </c>
      <c r="K1598" s="2">
        <f>IF(C1598="РЦК макси",0,2*'06A_Варіанти'!T1589*J1598)</f>
        <v>431.6</v>
      </c>
      <c r="L1598" s="2">
        <f t="shared" si="170"/>
        <v>431.6</v>
      </c>
      <c r="M1598" s="2">
        <f t="shared" si="171"/>
        <v>0</v>
      </c>
      <c r="N1598" s="9">
        <f t="shared" si="172"/>
        <v>0</v>
      </c>
      <c r="O1598" s="2">
        <f>MIN(IF('07A_Конструктор'!$D$5="Так",'06A_Варіанти'!E1589,1E+99),IF('07A_Конструктор'!$D$6="Так",'06A_Варіанти'!F1589,1E+99),IF('07A_Конструктор'!$D$7="Так",'06A_Варіанти'!G1589,1E+99),IF('07A_Конструктор'!$D$8="Так",'06A_Варіанти'!H1589,1E+99),IF('07A_Конструктор'!$D$9="Так",'06A_Варіанти'!I1589,1E+99),IF('07A_Конструктор'!$D$10="Так",'06A_Варіанти'!J1589,1E+99),IF('07A_Конструктор'!$D$11="Так",'06A_Варіанти'!K1589,1E+99),IF('07A_Конструктор'!$D$12="Так",'06A_Варіанти'!L1589,1E+99),IF('07A_Конструктор'!$D$13="Так",'06A_Варіанти'!M1589,1E+99),IF('07A_Конструктор'!$D$14="Так",'06A_Варіанти'!N1589,1E+99),IF('07A_Конструктор'!$D$15="Так",'06A_Варіанти'!O1589,1E+99),IF('07A_Конструктор'!$D$16="Так",'06A_Варіанти'!P1589,1E+99),IF('07A_Конструктор'!$D$17="Так",'06A_Варіанти'!Q1589,1E+99),IF('06A_Варіанти'!R1589="",1E+99,'06A_Варіанти'!R1589))</f>
        <v>215.8</v>
      </c>
      <c r="P1598" s="2" t="str">
        <f t="shared" si="173"/>
        <v>5 т</v>
      </c>
      <c r="Q1598" s="2">
        <f t="shared" si="174"/>
        <v>14</v>
      </c>
      <c r="R1598" s="2">
        <f>IF(OR(C1598="РЦК макси",C1598="РЦЧ SKU"),"SKU-потік",IFERROR(VLOOKUP(D1598,'02_РЦ'!$A$3:$I$7,5,FALSE),0))</f>
        <v>700</v>
      </c>
      <c r="S1598" s="2" t="str">
        <f>IF(OR(C1598="РЦК макси",C1598="РЦЧ SKU"),"Не рахується в ліміт",IFERROR(VLOOKUP(D1598,'02_РЦ'!$A$3:$I$7,9,FALSE),"Немає РЦ"))</f>
        <v>В межах</v>
      </c>
    </row>
    <row r="1599" spans="1:19">
      <c r="A1599" s="2" t="str">
        <f>'06A_Варіанти'!A1590</f>
        <v>BASE_2257</v>
      </c>
      <c r="B1599" s="2" t="str">
        <f>'06A_Варіанти'!B1590</f>
        <v>TT_2257</v>
      </c>
      <c r="C1599" s="2" t="str">
        <f>'06A_Варіанти'!D1590</f>
        <v>Основний</v>
      </c>
      <c r="D1599" s="2" t="str">
        <f>'06A_Варіанти'!C1590</f>
        <v>РЦЛ</v>
      </c>
      <c r="E1599" s="2" t="str">
        <f>'06A_Варіанти'!S1590</f>
        <v>DIRECT</v>
      </c>
      <c r="F1599" s="2" t="str">
        <f>IF(O1599='06A_Варіанти'!E1590,'06A_Варіанти'!E$1,IF(O1599='06A_Варіанти'!F1590,'06A_Варіанти'!F$1,IF(O1599='06A_Варіанти'!G1590,'06A_Варіанти'!G$1,IF(O1599='06A_Варіанти'!H1590,'06A_Варіанти'!H$1,IF(O1599='06A_Варіанти'!I1590,'06A_Варіанти'!I$1,IF(O1599='06A_Варіанти'!J1590,'06A_Варіанти'!J$1,IF(O1599='06A_Варіанти'!K1590,'06A_Варіанти'!K$1,IF(O1599='06A_Варіанти'!L1590,'06A_Варіанти'!L$1,IF(O1599='06A_Варіанти'!M1590,'06A_Варіанти'!M$1,IF(O1599='06A_Варіанти'!N1590,'06A_Варіанти'!N$1,IF(O1599='06A_Варіанти'!O1590,'06A_Варіанти'!O$1,IF(O1599='06A_Варіанти'!P1590,'06A_Варіанти'!P$1,IF(O1599='06A_Варіанти'!Q1590,'06A_Варіанти'!Q$1,IF(O1599='06A_Варіанти'!R1590,'06A_Варіанти'!R$1,"НЕМАЄ МАРШРУТУ"))))))))))))))</f>
        <v>DIRECT</v>
      </c>
      <c r="G1599" s="2" t="str">
        <f t="shared" si="168"/>
        <v>БЕЗ ЗМІН</v>
      </c>
      <c r="H1599" s="2">
        <f>IF(G1599="НЕМАЄ МАРШРУТУ",0,O1599-'06A_Варіанти'!T1590)</f>
        <v>0</v>
      </c>
      <c r="I1599" s="2">
        <f>IFERROR(INDEX('04_Потоки'!$E:$E,MATCH(A1599,'04_Потоки'!$A:$A,0)),0)</f>
        <v>1.990879478827362</v>
      </c>
      <c r="J1599" s="2">
        <f t="shared" si="169"/>
        <v>1</v>
      </c>
      <c r="K1599" s="2">
        <f>IF(C1599="РЦК макси",0,2*'06A_Варіанти'!T1590*J1599)</f>
        <v>453.6</v>
      </c>
      <c r="L1599" s="2">
        <f t="shared" si="170"/>
        <v>453.6</v>
      </c>
      <c r="M1599" s="2">
        <f t="shared" si="171"/>
        <v>0</v>
      </c>
      <c r="N1599" s="9">
        <f t="shared" si="172"/>
        <v>0</v>
      </c>
      <c r="O1599" s="2">
        <f>MIN(IF('07A_Конструктор'!$D$5="Так",'06A_Варіанти'!E1590,1E+99),IF('07A_Конструктор'!$D$6="Так",'06A_Варіанти'!F1590,1E+99),IF('07A_Конструктор'!$D$7="Так",'06A_Варіанти'!G1590,1E+99),IF('07A_Конструктор'!$D$8="Так",'06A_Варіанти'!H1590,1E+99),IF('07A_Конструктор'!$D$9="Так",'06A_Варіанти'!I1590,1E+99),IF('07A_Конструктор'!$D$10="Так",'06A_Варіанти'!J1590,1E+99),IF('07A_Конструктор'!$D$11="Так",'06A_Варіанти'!K1590,1E+99),IF('07A_Конструктор'!$D$12="Так",'06A_Варіанти'!L1590,1E+99),IF('07A_Конструктор'!$D$13="Так",'06A_Варіанти'!M1590,1E+99),IF('07A_Конструктор'!$D$14="Так",'06A_Варіанти'!N1590,1E+99),IF('07A_Конструктор'!$D$15="Так",'06A_Варіанти'!O1590,1E+99),IF('07A_Конструктор'!$D$16="Так",'06A_Варіанти'!P1590,1E+99),IF('07A_Конструктор'!$D$17="Так",'06A_Варіанти'!Q1590,1E+99),IF('06A_Варіанти'!R1590="",1E+99,'06A_Варіанти'!R1590))</f>
        <v>226.8</v>
      </c>
      <c r="P1599" s="2" t="str">
        <f t="shared" si="173"/>
        <v>5 т</v>
      </c>
      <c r="Q1599" s="2">
        <f t="shared" si="174"/>
        <v>14</v>
      </c>
      <c r="R1599" s="2">
        <f>IF(OR(C1599="РЦК макси",C1599="РЦЧ SKU"),"SKU-потік",IFERROR(VLOOKUP(D1599,'02_РЦ'!$A$3:$I$7,5,FALSE),0))</f>
        <v>700</v>
      </c>
      <c r="S1599" s="2" t="str">
        <f>IF(OR(C1599="РЦК макси",C1599="РЦЧ SKU"),"Не рахується в ліміт",IFERROR(VLOOKUP(D1599,'02_РЦ'!$A$3:$I$7,9,FALSE),"Немає РЦ"))</f>
        <v>В межах</v>
      </c>
    </row>
    <row r="1600" spans="1:19">
      <c r="A1600" s="2" t="str">
        <f>'06A_Варіанти'!A1591</f>
        <v>BASE_2258</v>
      </c>
      <c r="B1600" s="2" t="str">
        <f>'06A_Варіанти'!B1591</f>
        <v>TT_2258</v>
      </c>
      <c r="C1600" s="2" t="str">
        <f>'06A_Варіанти'!D1591</f>
        <v>Основний</v>
      </c>
      <c r="D1600" s="2" t="str">
        <f>'06A_Варіанти'!C1591</f>
        <v>РЦЛ</v>
      </c>
      <c r="E1600" s="2" t="str">
        <f>'06A_Варіанти'!S1591</f>
        <v>DIRECT</v>
      </c>
      <c r="F1600" s="2" t="str">
        <f>IF(O1600='06A_Варіанти'!E1591,'06A_Варіанти'!E$1,IF(O1600='06A_Варіанти'!F1591,'06A_Варіанти'!F$1,IF(O1600='06A_Варіанти'!G1591,'06A_Варіанти'!G$1,IF(O1600='06A_Варіанти'!H1591,'06A_Варіанти'!H$1,IF(O1600='06A_Варіанти'!I1591,'06A_Варіанти'!I$1,IF(O1600='06A_Варіанти'!J1591,'06A_Варіанти'!J$1,IF(O1600='06A_Варіанти'!K1591,'06A_Варіанти'!K$1,IF(O1600='06A_Варіанти'!L1591,'06A_Варіанти'!L$1,IF(O1600='06A_Варіанти'!M1591,'06A_Варіанти'!M$1,IF(O1600='06A_Варіанти'!N1591,'06A_Варіанти'!N$1,IF(O1600='06A_Варіанти'!O1591,'06A_Варіанти'!O$1,IF(O1600='06A_Варіанти'!P1591,'06A_Варіанти'!P$1,IF(O1600='06A_Варіанти'!Q1591,'06A_Варіанти'!Q$1,IF(O1600='06A_Варіанти'!R1591,'06A_Варіанти'!R$1,"НЕМАЄ МАРШРУТУ"))))))))))))))</f>
        <v>DIRECT</v>
      </c>
      <c r="G1600" s="2" t="str">
        <f t="shared" si="168"/>
        <v>БЕЗ ЗМІН</v>
      </c>
      <c r="H1600" s="2">
        <f>IF(G1600="НЕМАЄ МАРШРУТУ",0,O1600-'06A_Варіанти'!T1591)</f>
        <v>0</v>
      </c>
      <c r="I1600" s="2">
        <f>IFERROR(INDEX('04_Потоки'!$E:$E,MATCH(A1600,'04_Потоки'!$A:$A,0)),0)</f>
        <v>1.990879478827362</v>
      </c>
      <c r="J1600" s="2">
        <f t="shared" si="169"/>
        <v>1</v>
      </c>
      <c r="K1600" s="2">
        <f>IF(C1600="РЦК макси",0,2*'06A_Варіанти'!T1591*J1600)</f>
        <v>90</v>
      </c>
      <c r="L1600" s="2">
        <f t="shared" si="170"/>
        <v>90</v>
      </c>
      <c r="M1600" s="2">
        <f t="shared" si="171"/>
        <v>0</v>
      </c>
      <c r="N1600" s="9">
        <f t="shared" si="172"/>
        <v>0</v>
      </c>
      <c r="O1600" s="2">
        <f>MIN(IF('07A_Конструктор'!$D$5="Так",'06A_Варіанти'!E1591,1E+99),IF('07A_Конструктор'!$D$6="Так",'06A_Варіанти'!F1591,1E+99),IF('07A_Конструктор'!$D$7="Так",'06A_Варіанти'!G1591,1E+99),IF('07A_Конструктор'!$D$8="Так",'06A_Варіанти'!H1591,1E+99),IF('07A_Конструктор'!$D$9="Так",'06A_Варіанти'!I1591,1E+99),IF('07A_Конструктор'!$D$10="Так",'06A_Варіанти'!J1591,1E+99),IF('07A_Конструктор'!$D$11="Так",'06A_Варіанти'!K1591,1E+99),IF('07A_Конструктор'!$D$12="Так",'06A_Варіанти'!L1591,1E+99),IF('07A_Конструктор'!$D$13="Так",'06A_Варіанти'!M1591,1E+99),IF('07A_Конструктор'!$D$14="Так",'06A_Варіанти'!N1591,1E+99),IF('07A_Конструктор'!$D$15="Так",'06A_Варіанти'!O1591,1E+99),IF('07A_Конструктор'!$D$16="Так",'06A_Варіанти'!P1591,1E+99),IF('07A_Конструктор'!$D$17="Так",'06A_Варіанти'!Q1591,1E+99),IF('06A_Варіанти'!R1591="",1E+99,'06A_Варіанти'!R1591))</f>
        <v>45</v>
      </c>
      <c r="P1600" s="2" t="str">
        <f t="shared" si="173"/>
        <v>5 т</v>
      </c>
      <c r="Q1600" s="2">
        <f t="shared" si="174"/>
        <v>14</v>
      </c>
      <c r="R1600" s="2">
        <f>IF(OR(C1600="РЦК макси",C1600="РЦЧ SKU"),"SKU-потік",IFERROR(VLOOKUP(D1600,'02_РЦ'!$A$3:$I$7,5,FALSE),0))</f>
        <v>700</v>
      </c>
      <c r="S1600" s="2" t="str">
        <f>IF(OR(C1600="РЦК макси",C1600="РЦЧ SKU"),"Не рахується в ліміт",IFERROR(VLOOKUP(D1600,'02_РЦ'!$A$3:$I$7,9,FALSE),"Немає РЦ"))</f>
        <v>В межах</v>
      </c>
    </row>
    <row r="1601" spans="1:19">
      <c r="A1601" s="2" t="str">
        <f>'06A_Варіанти'!A1592</f>
        <v>BASE_2261</v>
      </c>
      <c r="B1601" s="2" t="str">
        <f>'06A_Варіанти'!B1592</f>
        <v>TT_2261</v>
      </c>
      <c r="C1601" s="2" t="str">
        <f>'06A_Варіанти'!D1592</f>
        <v>Основний</v>
      </c>
      <c r="D1601" s="2" t="str">
        <f>'06A_Варіанти'!C1592</f>
        <v>РЦЛ</v>
      </c>
      <c r="E1601" s="2" t="str">
        <f>'06A_Варіанти'!S1592</f>
        <v>DIRECT</v>
      </c>
      <c r="F1601" s="2" t="str">
        <f>IF(O1601='06A_Варіанти'!E1592,'06A_Варіанти'!E$1,IF(O1601='06A_Варіанти'!F1592,'06A_Варіанти'!F$1,IF(O1601='06A_Варіанти'!G1592,'06A_Варіанти'!G$1,IF(O1601='06A_Варіанти'!H1592,'06A_Варіанти'!H$1,IF(O1601='06A_Варіанти'!I1592,'06A_Варіанти'!I$1,IF(O1601='06A_Варіанти'!J1592,'06A_Варіанти'!J$1,IF(O1601='06A_Варіанти'!K1592,'06A_Варіанти'!K$1,IF(O1601='06A_Варіанти'!L1592,'06A_Варіанти'!L$1,IF(O1601='06A_Варіанти'!M1592,'06A_Варіанти'!M$1,IF(O1601='06A_Варіанти'!N1592,'06A_Варіанти'!N$1,IF(O1601='06A_Варіанти'!O1592,'06A_Варіанти'!O$1,IF(O1601='06A_Варіанти'!P1592,'06A_Варіанти'!P$1,IF(O1601='06A_Варіанти'!Q1592,'06A_Варіанти'!Q$1,IF(O1601='06A_Варіанти'!R1592,'06A_Варіанти'!R$1,"НЕМАЄ МАРШРУТУ"))))))))))))))</f>
        <v>DIRECT</v>
      </c>
      <c r="G1601" s="2" t="str">
        <f t="shared" si="168"/>
        <v>БЕЗ ЗМІН</v>
      </c>
      <c r="H1601" s="2">
        <f>IF(G1601="НЕМАЄ МАРШРУТУ",0,O1601-'06A_Варіанти'!T1592)</f>
        <v>0</v>
      </c>
      <c r="I1601" s="2">
        <f>IFERROR(INDEX('04_Потоки'!$E:$E,MATCH(A1601,'04_Потоки'!$A:$A,0)),0)</f>
        <v>1.990879478827362</v>
      </c>
      <c r="J1601" s="2">
        <f t="shared" si="169"/>
        <v>1</v>
      </c>
      <c r="K1601" s="2">
        <f>IF(C1601="РЦК макси",0,2*'06A_Варіанти'!T1592*J1601)</f>
        <v>542.6</v>
      </c>
      <c r="L1601" s="2">
        <f t="shared" si="170"/>
        <v>542.6</v>
      </c>
      <c r="M1601" s="2">
        <f t="shared" si="171"/>
        <v>0</v>
      </c>
      <c r="N1601" s="9">
        <f t="shared" si="172"/>
        <v>0</v>
      </c>
      <c r="O1601" s="2">
        <f>MIN(IF('07A_Конструктор'!$D$5="Так",'06A_Варіанти'!E1592,1E+99),IF('07A_Конструктор'!$D$6="Так",'06A_Варіанти'!F1592,1E+99),IF('07A_Конструктор'!$D$7="Так",'06A_Варіанти'!G1592,1E+99),IF('07A_Конструктор'!$D$8="Так",'06A_Варіанти'!H1592,1E+99),IF('07A_Конструктор'!$D$9="Так",'06A_Варіанти'!I1592,1E+99),IF('07A_Конструктор'!$D$10="Так",'06A_Варіанти'!J1592,1E+99),IF('07A_Конструктор'!$D$11="Так",'06A_Варіанти'!K1592,1E+99),IF('07A_Конструктор'!$D$12="Так",'06A_Варіанти'!L1592,1E+99),IF('07A_Конструктор'!$D$13="Так",'06A_Варіанти'!M1592,1E+99),IF('07A_Конструктор'!$D$14="Так",'06A_Варіанти'!N1592,1E+99),IF('07A_Конструктор'!$D$15="Так",'06A_Варіанти'!O1592,1E+99),IF('07A_Конструктор'!$D$16="Так",'06A_Варіанти'!P1592,1E+99),IF('07A_Конструктор'!$D$17="Так",'06A_Варіанти'!Q1592,1E+99),IF('06A_Варіанти'!R1592="",1E+99,'06A_Варіанти'!R1592))</f>
        <v>271.3</v>
      </c>
      <c r="P1601" s="2" t="str">
        <f t="shared" si="173"/>
        <v>5 т</v>
      </c>
      <c r="Q1601" s="2">
        <f t="shared" si="174"/>
        <v>14</v>
      </c>
      <c r="R1601" s="2">
        <f>IF(OR(C1601="РЦК макси",C1601="РЦЧ SKU"),"SKU-потік",IFERROR(VLOOKUP(D1601,'02_РЦ'!$A$3:$I$7,5,FALSE),0))</f>
        <v>700</v>
      </c>
      <c r="S1601" s="2" t="str">
        <f>IF(OR(C1601="РЦК макси",C1601="РЦЧ SKU"),"Не рахується в ліміт",IFERROR(VLOOKUP(D1601,'02_РЦ'!$A$3:$I$7,9,FALSE),"Немає РЦ"))</f>
        <v>В межах</v>
      </c>
    </row>
    <row r="1602" spans="1:19">
      <c r="A1602" s="2" t="str">
        <f>'06A_Варіанти'!A1593</f>
        <v>BASE_2262</v>
      </c>
      <c r="B1602" s="2" t="str">
        <f>'06A_Варіанти'!B1593</f>
        <v>TT_2262</v>
      </c>
      <c r="C1602" s="2" t="str">
        <f>'06A_Варіанти'!D1593</f>
        <v>Основний</v>
      </c>
      <c r="D1602" s="2" t="str">
        <f>'06A_Варіанти'!C1593</f>
        <v>РЦЛ</v>
      </c>
      <c r="E1602" s="2" t="str">
        <f>'06A_Варіанти'!S1593</f>
        <v>DIRECT</v>
      </c>
      <c r="F1602" s="2" t="str">
        <f>IF(O1602='06A_Варіанти'!E1593,'06A_Варіанти'!E$1,IF(O1602='06A_Варіанти'!F1593,'06A_Варіанти'!F$1,IF(O1602='06A_Варіанти'!G1593,'06A_Варіанти'!G$1,IF(O1602='06A_Варіанти'!H1593,'06A_Варіанти'!H$1,IF(O1602='06A_Варіанти'!I1593,'06A_Варіанти'!I$1,IF(O1602='06A_Варіанти'!J1593,'06A_Варіанти'!J$1,IF(O1602='06A_Варіанти'!K1593,'06A_Варіанти'!K$1,IF(O1602='06A_Варіанти'!L1593,'06A_Варіанти'!L$1,IF(O1602='06A_Варіанти'!M1593,'06A_Варіанти'!M$1,IF(O1602='06A_Варіанти'!N1593,'06A_Варіанти'!N$1,IF(O1602='06A_Варіанти'!O1593,'06A_Варіанти'!O$1,IF(O1602='06A_Варіанти'!P1593,'06A_Варіанти'!P$1,IF(O1602='06A_Варіанти'!Q1593,'06A_Варіанти'!Q$1,IF(O1602='06A_Варіанти'!R1593,'06A_Варіанти'!R$1,"НЕМАЄ МАРШРУТУ"))))))))))))))</f>
        <v>DIRECT</v>
      </c>
      <c r="G1602" s="2" t="str">
        <f t="shared" si="168"/>
        <v>БЕЗ ЗМІН</v>
      </c>
      <c r="H1602" s="2">
        <f>IF(G1602="НЕМАЄ МАРШРУТУ",0,O1602-'06A_Варіанти'!T1593)</f>
        <v>0</v>
      </c>
      <c r="I1602" s="2">
        <f>IFERROR(INDEX('04_Потоки'!$E:$E,MATCH(A1602,'04_Потоки'!$A:$A,0)),0)</f>
        <v>1.990879478827362</v>
      </c>
      <c r="J1602" s="2">
        <f t="shared" si="169"/>
        <v>1</v>
      </c>
      <c r="K1602" s="2">
        <f>IF(C1602="РЦК макси",0,2*'06A_Варіанти'!T1593*J1602)</f>
        <v>1131.5999999999999</v>
      </c>
      <c r="L1602" s="2">
        <f t="shared" si="170"/>
        <v>1131.5999999999999</v>
      </c>
      <c r="M1602" s="2">
        <f t="shared" si="171"/>
        <v>0</v>
      </c>
      <c r="N1602" s="9">
        <f t="shared" si="172"/>
        <v>0</v>
      </c>
      <c r="O1602" s="2">
        <f>MIN(IF('07A_Конструктор'!$D$5="Так",'06A_Варіанти'!E1593,1E+99),IF('07A_Конструктор'!$D$6="Так",'06A_Варіанти'!F1593,1E+99),IF('07A_Конструктор'!$D$7="Так",'06A_Варіанти'!G1593,1E+99),IF('07A_Конструктор'!$D$8="Так",'06A_Варіанти'!H1593,1E+99),IF('07A_Конструктор'!$D$9="Так",'06A_Варіанти'!I1593,1E+99),IF('07A_Конструктор'!$D$10="Так",'06A_Варіанти'!J1593,1E+99),IF('07A_Конструктор'!$D$11="Так",'06A_Варіанти'!K1593,1E+99),IF('07A_Конструктор'!$D$12="Так",'06A_Варіанти'!L1593,1E+99),IF('07A_Конструктор'!$D$13="Так",'06A_Варіанти'!M1593,1E+99),IF('07A_Конструктор'!$D$14="Так",'06A_Варіанти'!N1593,1E+99),IF('07A_Конструктор'!$D$15="Так",'06A_Варіанти'!O1593,1E+99),IF('07A_Конструктор'!$D$16="Так",'06A_Варіанти'!P1593,1E+99),IF('07A_Конструктор'!$D$17="Так",'06A_Варіанти'!Q1593,1E+99),IF('06A_Варіанти'!R1593="",1E+99,'06A_Варіанти'!R1593))</f>
        <v>565.79999999999995</v>
      </c>
      <c r="P1602" s="2" t="str">
        <f t="shared" si="173"/>
        <v>5 т</v>
      </c>
      <c r="Q1602" s="2">
        <f t="shared" si="174"/>
        <v>14</v>
      </c>
      <c r="R1602" s="2">
        <f>IF(OR(C1602="РЦК макси",C1602="РЦЧ SKU"),"SKU-потік",IFERROR(VLOOKUP(D1602,'02_РЦ'!$A$3:$I$7,5,FALSE),0))</f>
        <v>700</v>
      </c>
      <c r="S1602" s="2" t="str">
        <f>IF(OR(C1602="РЦК макси",C1602="РЦЧ SKU"),"Не рахується в ліміт",IFERROR(VLOOKUP(D1602,'02_РЦ'!$A$3:$I$7,9,FALSE),"Немає РЦ"))</f>
        <v>В межах</v>
      </c>
    </row>
    <row r="1603" spans="1:19">
      <c r="A1603" s="2" t="str">
        <f>'06A_Варіанти'!A1594</f>
        <v>BASE_2263</v>
      </c>
      <c r="B1603" s="2" t="str">
        <f>'06A_Варіанти'!B1594</f>
        <v>TT_2263</v>
      </c>
      <c r="C1603" s="2" t="str">
        <f>'06A_Варіанти'!D1594</f>
        <v>Основний</v>
      </c>
      <c r="D1603" s="2" t="str">
        <f>'06A_Варіанти'!C1594</f>
        <v>РЦЛ</v>
      </c>
      <c r="E1603" s="2" t="str">
        <f>'06A_Варіанти'!S1594</f>
        <v>DIRECT</v>
      </c>
      <c r="F1603" s="2" t="str">
        <f>IF(O1603='06A_Варіанти'!E1594,'06A_Варіанти'!E$1,IF(O1603='06A_Варіанти'!F1594,'06A_Варіанти'!F$1,IF(O1603='06A_Варіанти'!G1594,'06A_Варіанти'!G$1,IF(O1603='06A_Варіанти'!H1594,'06A_Варіанти'!H$1,IF(O1603='06A_Варіанти'!I1594,'06A_Варіанти'!I$1,IF(O1603='06A_Варіанти'!J1594,'06A_Варіанти'!J$1,IF(O1603='06A_Варіанти'!K1594,'06A_Варіанти'!K$1,IF(O1603='06A_Варіанти'!L1594,'06A_Варіанти'!L$1,IF(O1603='06A_Варіанти'!M1594,'06A_Варіанти'!M$1,IF(O1603='06A_Варіанти'!N1594,'06A_Варіанти'!N$1,IF(O1603='06A_Варіанти'!O1594,'06A_Варіанти'!O$1,IF(O1603='06A_Варіанти'!P1594,'06A_Варіанти'!P$1,IF(O1603='06A_Варіанти'!Q1594,'06A_Варіанти'!Q$1,IF(O1603='06A_Варіанти'!R1594,'06A_Варіанти'!R$1,"НЕМАЄ МАРШРУТУ"))))))))))))))</f>
        <v>DIRECT</v>
      </c>
      <c r="G1603" s="2" t="str">
        <f t="shared" si="168"/>
        <v>БЕЗ ЗМІН</v>
      </c>
      <c r="H1603" s="2">
        <f>IF(G1603="НЕМАЄ МАРШРУТУ",0,O1603-'06A_Варіанти'!T1594)</f>
        <v>0</v>
      </c>
      <c r="I1603" s="2">
        <f>IFERROR(INDEX('04_Потоки'!$E:$E,MATCH(A1603,'04_Потоки'!$A:$A,0)),0)</f>
        <v>1.990879478827362</v>
      </c>
      <c r="J1603" s="2">
        <f t="shared" si="169"/>
        <v>1</v>
      </c>
      <c r="K1603" s="2">
        <f>IF(C1603="РЦК макси",0,2*'06A_Варіанти'!T1594*J1603)</f>
        <v>1128.8</v>
      </c>
      <c r="L1603" s="2">
        <f t="shared" si="170"/>
        <v>1128.8</v>
      </c>
      <c r="M1603" s="2">
        <f t="shared" si="171"/>
        <v>0</v>
      </c>
      <c r="N1603" s="9">
        <f t="shared" si="172"/>
        <v>0</v>
      </c>
      <c r="O1603" s="2">
        <f>MIN(IF('07A_Конструктор'!$D$5="Так",'06A_Варіанти'!E1594,1E+99),IF('07A_Конструктор'!$D$6="Так",'06A_Варіанти'!F1594,1E+99),IF('07A_Конструктор'!$D$7="Так",'06A_Варіанти'!G1594,1E+99),IF('07A_Конструктор'!$D$8="Так",'06A_Варіанти'!H1594,1E+99),IF('07A_Конструктор'!$D$9="Так",'06A_Варіанти'!I1594,1E+99),IF('07A_Конструктор'!$D$10="Так",'06A_Варіанти'!J1594,1E+99),IF('07A_Конструктор'!$D$11="Так",'06A_Варіанти'!K1594,1E+99),IF('07A_Конструктор'!$D$12="Так",'06A_Варіанти'!L1594,1E+99),IF('07A_Конструктор'!$D$13="Так",'06A_Варіанти'!M1594,1E+99),IF('07A_Конструктор'!$D$14="Так",'06A_Варіанти'!N1594,1E+99),IF('07A_Конструктор'!$D$15="Так",'06A_Варіанти'!O1594,1E+99),IF('07A_Конструктор'!$D$16="Так",'06A_Варіанти'!P1594,1E+99),IF('07A_Конструктор'!$D$17="Так",'06A_Варіанти'!Q1594,1E+99),IF('06A_Варіанти'!R1594="",1E+99,'06A_Варіанти'!R1594))</f>
        <v>564.4</v>
      </c>
      <c r="P1603" s="2" t="str">
        <f t="shared" si="173"/>
        <v>5 т</v>
      </c>
      <c r="Q1603" s="2">
        <f t="shared" si="174"/>
        <v>14</v>
      </c>
      <c r="R1603" s="2">
        <f>IF(OR(C1603="РЦК макси",C1603="РЦЧ SKU"),"SKU-потік",IFERROR(VLOOKUP(D1603,'02_РЦ'!$A$3:$I$7,5,FALSE),0))</f>
        <v>700</v>
      </c>
      <c r="S1603" s="2" t="str">
        <f>IF(OR(C1603="РЦК макси",C1603="РЦЧ SKU"),"Не рахується в ліміт",IFERROR(VLOOKUP(D1603,'02_РЦ'!$A$3:$I$7,9,FALSE),"Немає РЦ"))</f>
        <v>В межах</v>
      </c>
    </row>
    <row r="1604" spans="1:19">
      <c r="A1604" s="2" t="str">
        <f>'06A_Варіанти'!A1595</f>
        <v>BASE_2265</v>
      </c>
      <c r="B1604" s="2" t="str">
        <f>'06A_Варіанти'!B1595</f>
        <v>TT_2265</v>
      </c>
      <c r="C1604" s="2" t="str">
        <f>'06A_Варіанти'!D1595</f>
        <v>Основний</v>
      </c>
      <c r="D1604" s="2" t="str">
        <f>'06A_Варіанти'!C1595</f>
        <v>РЦЛ</v>
      </c>
      <c r="E1604" s="2" t="str">
        <f>'06A_Варіанти'!S1595</f>
        <v>DIRECT</v>
      </c>
      <c r="F1604" s="2" t="str">
        <f>IF(O1604='06A_Варіанти'!E1595,'06A_Варіанти'!E$1,IF(O1604='06A_Варіанти'!F1595,'06A_Варіанти'!F$1,IF(O1604='06A_Варіанти'!G1595,'06A_Варіанти'!G$1,IF(O1604='06A_Варіанти'!H1595,'06A_Варіанти'!H$1,IF(O1604='06A_Варіанти'!I1595,'06A_Варіанти'!I$1,IF(O1604='06A_Варіанти'!J1595,'06A_Варіанти'!J$1,IF(O1604='06A_Варіанти'!K1595,'06A_Варіанти'!K$1,IF(O1604='06A_Варіанти'!L1595,'06A_Варіанти'!L$1,IF(O1604='06A_Варіанти'!M1595,'06A_Варіанти'!M$1,IF(O1604='06A_Варіанти'!N1595,'06A_Варіанти'!N$1,IF(O1604='06A_Варіанти'!O1595,'06A_Варіанти'!O$1,IF(O1604='06A_Варіанти'!P1595,'06A_Варіанти'!P$1,IF(O1604='06A_Варіанти'!Q1595,'06A_Варіанти'!Q$1,IF(O1604='06A_Варіанти'!R1595,'06A_Варіанти'!R$1,"НЕМАЄ МАРШРУТУ"))))))))))))))</f>
        <v>DIRECT</v>
      </c>
      <c r="G1604" s="2" t="str">
        <f t="shared" si="168"/>
        <v>БЕЗ ЗМІН</v>
      </c>
      <c r="H1604" s="2">
        <f>IF(G1604="НЕМАЄ МАРШРУТУ",0,O1604-'06A_Варіанти'!T1595)</f>
        <v>0</v>
      </c>
      <c r="I1604" s="2">
        <f>IFERROR(INDEX('04_Потоки'!$E:$E,MATCH(A1604,'04_Потоки'!$A:$A,0)),0)</f>
        <v>1.990879478827362</v>
      </c>
      <c r="J1604" s="2">
        <f t="shared" si="169"/>
        <v>1</v>
      </c>
      <c r="K1604" s="2">
        <f>IF(C1604="РЦК макси",0,2*'06A_Варіанти'!T1595*J1604)</f>
        <v>276.39999999999998</v>
      </c>
      <c r="L1604" s="2">
        <f t="shared" si="170"/>
        <v>276.39999999999998</v>
      </c>
      <c r="M1604" s="2">
        <f t="shared" si="171"/>
        <v>0</v>
      </c>
      <c r="N1604" s="9">
        <f t="shared" si="172"/>
        <v>0</v>
      </c>
      <c r="O1604" s="2">
        <f>MIN(IF('07A_Конструктор'!$D$5="Так",'06A_Варіанти'!E1595,1E+99),IF('07A_Конструктор'!$D$6="Так",'06A_Варіанти'!F1595,1E+99),IF('07A_Конструктор'!$D$7="Так",'06A_Варіанти'!G1595,1E+99),IF('07A_Конструктор'!$D$8="Так",'06A_Варіанти'!H1595,1E+99),IF('07A_Конструктор'!$D$9="Так",'06A_Варіанти'!I1595,1E+99),IF('07A_Конструктор'!$D$10="Так",'06A_Варіанти'!J1595,1E+99),IF('07A_Конструктор'!$D$11="Так",'06A_Варіанти'!K1595,1E+99),IF('07A_Конструктор'!$D$12="Так",'06A_Варіанти'!L1595,1E+99),IF('07A_Конструктор'!$D$13="Так",'06A_Варіанти'!M1595,1E+99),IF('07A_Конструктор'!$D$14="Так",'06A_Варіанти'!N1595,1E+99),IF('07A_Конструктор'!$D$15="Так",'06A_Варіанти'!O1595,1E+99),IF('07A_Конструктор'!$D$16="Так",'06A_Варіанти'!P1595,1E+99),IF('07A_Конструктор'!$D$17="Так",'06A_Варіанти'!Q1595,1E+99),IF('06A_Варіанти'!R1595="",1E+99,'06A_Варіанти'!R1595))</f>
        <v>138.19999999999999</v>
      </c>
      <c r="P1604" s="2" t="str">
        <f t="shared" si="173"/>
        <v>5 т</v>
      </c>
      <c r="Q1604" s="2">
        <f t="shared" si="174"/>
        <v>14</v>
      </c>
      <c r="R1604" s="2">
        <f>IF(OR(C1604="РЦК макси",C1604="РЦЧ SKU"),"SKU-потік",IFERROR(VLOOKUP(D1604,'02_РЦ'!$A$3:$I$7,5,FALSE),0))</f>
        <v>700</v>
      </c>
      <c r="S1604" s="2" t="str">
        <f>IF(OR(C1604="РЦК макси",C1604="РЦЧ SKU"),"Не рахується в ліміт",IFERROR(VLOOKUP(D1604,'02_РЦ'!$A$3:$I$7,9,FALSE),"Немає РЦ"))</f>
        <v>В межах</v>
      </c>
    </row>
    <row r="1605" spans="1:19">
      <c r="A1605" s="2" t="str">
        <f>'06A_Варіанти'!A1596</f>
        <v>BASE_2268</v>
      </c>
      <c r="B1605" s="2" t="str">
        <f>'06A_Варіанти'!B1596</f>
        <v>TT_2268</v>
      </c>
      <c r="C1605" s="2" t="str">
        <f>'06A_Варіанти'!D1596</f>
        <v>Основний</v>
      </c>
      <c r="D1605" s="2" t="str">
        <f>'06A_Варіанти'!C1596</f>
        <v>РЦЛ</v>
      </c>
      <c r="E1605" s="2" t="str">
        <f>'06A_Варіанти'!S1596</f>
        <v>DIRECT</v>
      </c>
      <c r="F1605" s="2" t="str">
        <f>IF(O1605='06A_Варіанти'!E1596,'06A_Варіанти'!E$1,IF(O1605='06A_Варіанти'!F1596,'06A_Варіанти'!F$1,IF(O1605='06A_Варіанти'!G1596,'06A_Варіанти'!G$1,IF(O1605='06A_Варіанти'!H1596,'06A_Варіанти'!H$1,IF(O1605='06A_Варіанти'!I1596,'06A_Варіанти'!I$1,IF(O1605='06A_Варіанти'!J1596,'06A_Варіанти'!J$1,IF(O1605='06A_Варіанти'!K1596,'06A_Варіанти'!K$1,IF(O1605='06A_Варіанти'!L1596,'06A_Варіанти'!L$1,IF(O1605='06A_Варіанти'!M1596,'06A_Варіанти'!M$1,IF(O1605='06A_Варіанти'!N1596,'06A_Варіанти'!N$1,IF(O1605='06A_Варіанти'!O1596,'06A_Варіанти'!O$1,IF(O1605='06A_Варіанти'!P1596,'06A_Варіанти'!P$1,IF(O1605='06A_Варіанти'!Q1596,'06A_Варіанти'!Q$1,IF(O1605='06A_Варіанти'!R1596,'06A_Варіанти'!R$1,"НЕМАЄ МАРШРУТУ"))))))))))))))</f>
        <v>DIRECT</v>
      </c>
      <c r="G1605" s="2" t="str">
        <f t="shared" si="168"/>
        <v>БЕЗ ЗМІН</v>
      </c>
      <c r="H1605" s="2">
        <f>IF(G1605="НЕМАЄ МАРШРУТУ",0,O1605-'06A_Варіанти'!T1596)</f>
        <v>0</v>
      </c>
      <c r="I1605" s="2">
        <f>IFERROR(INDEX('04_Потоки'!$E:$E,MATCH(A1605,'04_Потоки'!$A:$A,0)),0)</f>
        <v>1.990879478827362</v>
      </c>
      <c r="J1605" s="2">
        <f t="shared" si="169"/>
        <v>1</v>
      </c>
      <c r="K1605" s="2">
        <f>IF(C1605="РЦК макси",0,2*'06A_Варіанти'!T1596*J1605)</f>
        <v>347.2</v>
      </c>
      <c r="L1605" s="2">
        <f t="shared" si="170"/>
        <v>347.2</v>
      </c>
      <c r="M1605" s="2">
        <f t="shared" si="171"/>
        <v>0</v>
      </c>
      <c r="N1605" s="9">
        <f t="shared" si="172"/>
        <v>0</v>
      </c>
      <c r="O1605" s="2">
        <f>MIN(IF('07A_Конструктор'!$D$5="Так",'06A_Варіанти'!E1596,1E+99),IF('07A_Конструктор'!$D$6="Так",'06A_Варіанти'!F1596,1E+99),IF('07A_Конструктор'!$D$7="Так",'06A_Варіанти'!G1596,1E+99),IF('07A_Конструктор'!$D$8="Так",'06A_Варіанти'!H1596,1E+99),IF('07A_Конструктор'!$D$9="Так",'06A_Варіанти'!I1596,1E+99),IF('07A_Конструктор'!$D$10="Так",'06A_Варіанти'!J1596,1E+99),IF('07A_Конструктор'!$D$11="Так",'06A_Варіанти'!K1596,1E+99),IF('07A_Конструктор'!$D$12="Так",'06A_Варіанти'!L1596,1E+99),IF('07A_Конструктор'!$D$13="Так",'06A_Варіанти'!M1596,1E+99),IF('07A_Конструктор'!$D$14="Так",'06A_Варіанти'!N1596,1E+99),IF('07A_Конструктор'!$D$15="Так",'06A_Варіанти'!O1596,1E+99),IF('07A_Конструктор'!$D$16="Так",'06A_Варіанти'!P1596,1E+99),IF('07A_Конструктор'!$D$17="Так",'06A_Варіанти'!Q1596,1E+99),IF('06A_Варіанти'!R1596="",1E+99,'06A_Варіанти'!R1596))</f>
        <v>173.6</v>
      </c>
      <c r="P1605" s="2" t="str">
        <f t="shared" si="173"/>
        <v>5 т</v>
      </c>
      <c r="Q1605" s="2">
        <f t="shared" si="174"/>
        <v>14</v>
      </c>
      <c r="R1605" s="2">
        <f>IF(OR(C1605="РЦК макси",C1605="РЦЧ SKU"),"SKU-потік",IFERROR(VLOOKUP(D1605,'02_РЦ'!$A$3:$I$7,5,FALSE),0))</f>
        <v>700</v>
      </c>
      <c r="S1605" s="2" t="str">
        <f>IF(OR(C1605="РЦК макси",C1605="РЦЧ SKU"),"Не рахується в ліміт",IFERROR(VLOOKUP(D1605,'02_РЦ'!$A$3:$I$7,9,FALSE),"Немає РЦ"))</f>
        <v>В межах</v>
      </c>
    </row>
    <row r="1606" spans="1:19">
      <c r="A1606" s="2" t="str">
        <f>'06A_Варіанти'!A1597</f>
        <v>BASE_2271</v>
      </c>
      <c r="B1606" s="2" t="str">
        <f>'06A_Варіанти'!B1597</f>
        <v>TT_2271</v>
      </c>
      <c r="C1606" s="2" t="str">
        <f>'06A_Варіанти'!D1597</f>
        <v>Основний</v>
      </c>
      <c r="D1606" s="2" t="str">
        <f>'06A_Варіанти'!C1597</f>
        <v>РЦЛ</v>
      </c>
      <c r="E1606" s="2" t="str">
        <f>'06A_Варіанти'!S1597</f>
        <v>DIRECT</v>
      </c>
      <c r="F1606" s="2" t="str">
        <f>IF(O1606='06A_Варіанти'!E1597,'06A_Варіанти'!E$1,IF(O1606='06A_Варіанти'!F1597,'06A_Варіанти'!F$1,IF(O1606='06A_Варіанти'!G1597,'06A_Варіанти'!G$1,IF(O1606='06A_Варіанти'!H1597,'06A_Варіанти'!H$1,IF(O1606='06A_Варіанти'!I1597,'06A_Варіанти'!I$1,IF(O1606='06A_Варіанти'!J1597,'06A_Варіанти'!J$1,IF(O1606='06A_Варіанти'!K1597,'06A_Варіанти'!K$1,IF(O1606='06A_Варіанти'!L1597,'06A_Варіанти'!L$1,IF(O1606='06A_Варіанти'!M1597,'06A_Варіанти'!M$1,IF(O1606='06A_Варіанти'!N1597,'06A_Варіанти'!N$1,IF(O1606='06A_Варіанти'!O1597,'06A_Варіанти'!O$1,IF(O1606='06A_Варіанти'!P1597,'06A_Варіанти'!P$1,IF(O1606='06A_Варіанти'!Q1597,'06A_Варіанти'!Q$1,IF(O1606='06A_Варіанти'!R1597,'06A_Варіанти'!R$1,"НЕМАЄ МАРШРУТУ"))))))))))))))</f>
        <v>DIRECT</v>
      </c>
      <c r="G1606" s="2" t="str">
        <f t="shared" si="168"/>
        <v>БЕЗ ЗМІН</v>
      </c>
      <c r="H1606" s="2">
        <f>IF(G1606="НЕМАЄ МАРШРУТУ",0,O1606-'06A_Варіанти'!T1597)</f>
        <v>0</v>
      </c>
      <c r="I1606" s="2">
        <f>IFERROR(INDEX('04_Потоки'!$E:$E,MATCH(A1606,'04_Потоки'!$A:$A,0)),0)</f>
        <v>1.990879478827362</v>
      </c>
      <c r="J1606" s="2">
        <f t="shared" si="169"/>
        <v>1</v>
      </c>
      <c r="K1606" s="2">
        <f>IF(C1606="РЦК макси",0,2*'06A_Варіанти'!T1597*J1606)</f>
        <v>158.80000000000001</v>
      </c>
      <c r="L1606" s="2">
        <f t="shared" si="170"/>
        <v>158.80000000000001</v>
      </c>
      <c r="M1606" s="2">
        <f t="shared" si="171"/>
        <v>0</v>
      </c>
      <c r="N1606" s="9">
        <f t="shared" si="172"/>
        <v>0</v>
      </c>
      <c r="O1606" s="2">
        <f>MIN(IF('07A_Конструктор'!$D$5="Так",'06A_Варіанти'!E1597,1E+99),IF('07A_Конструктор'!$D$6="Так",'06A_Варіанти'!F1597,1E+99),IF('07A_Конструктор'!$D$7="Так",'06A_Варіанти'!G1597,1E+99),IF('07A_Конструктор'!$D$8="Так",'06A_Варіанти'!H1597,1E+99),IF('07A_Конструктор'!$D$9="Так",'06A_Варіанти'!I1597,1E+99),IF('07A_Конструктор'!$D$10="Так",'06A_Варіанти'!J1597,1E+99),IF('07A_Конструктор'!$D$11="Так",'06A_Варіанти'!K1597,1E+99),IF('07A_Конструктор'!$D$12="Так",'06A_Варіанти'!L1597,1E+99),IF('07A_Конструктор'!$D$13="Так",'06A_Варіанти'!M1597,1E+99),IF('07A_Конструктор'!$D$14="Так",'06A_Варіанти'!N1597,1E+99),IF('07A_Конструктор'!$D$15="Так",'06A_Варіанти'!O1597,1E+99),IF('07A_Конструктор'!$D$16="Так",'06A_Варіанти'!P1597,1E+99),IF('07A_Конструктор'!$D$17="Так",'06A_Варіанти'!Q1597,1E+99),IF('06A_Варіанти'!R1597="",1E+99,'06A_Варіанти'!R1597))</f>
        <v>79.400000000000006</v>
      </c>
      <c r="P1606" s="2" t="str">
        <f t="shared" si="173"/>
        <v>5 т</v>
      </c>
      <c r="Q1606" s="2">
        <f t="shared" si="174"/>
        <v>14</v>
      </c>
      <c r="R1606" s="2">
        <f>IF(OR(C1606="РЦК макси",C1606="РЦЧ SKU"),"SKU-потік",IFERROR(VLOOKUP(D1606,'02_РЦ'!$A$3:$I$7,5,FALSE),0))</f>
        <v>700</v>
      </c>
      <c r="S1606" s="2" t="str">
        <f>IF(OR(C1606="РЦК макси",C1606="РЦЧ SKU"),"Не рахується в ліміт",IFERROR(VLOOKUP(D1606,'02_РЦ'!$A$3:$I$7,9,FALSE),"Немає РЦ"))</f>
        <v>В межах</v>
      </c>
    </row>
    <row r="1607" spans="1:19">
      <c r="A1607" s="2" t="str">
        <f>'06A_Варіанти'!A1598</f>
        <v>BASE_2272</v>
      </c>
      <c r="B1607" s="2" t="str">
        <f>'06A_Варіанти'!B1598</f>
        <v>TT_2272</v>
      </c>
      <c r="C1607" s="2" t="str">
        <f>'06A_Варіанти'!D1598</f>
        <v>Основний</v>
      </c>
      <c r="D1607" s="2" t="str">
        <f>'06A_Варіанти'!C1598</f>
        <v>РЦЛ</v>
      </c>
      <c r="E1607" s="2" t="str">
        <f>'06A_Варіанти'!S1598</f>
        <v>DIRECT</v>
      </c>
      <c r="F1607" s="2" t="str">
        <f>IF(O1607='06A_Варіанти'!E1598,'06A_Варіанти'!E$1,IF(O1607='06A_Варіанти'!F1598,'06A_Варіанти'!F$1,IF(O1607='06A_Варіанти'!G1598,'06A_Варіанти'!G$1,IF(O1607='06A_Варіанти'!H1598,'06A_Варіанти'!H$1,IF(O1607='06A_Варіанти'!I1598,'06A_Варіанти'!I$1,IF(O1607='06A_Варіанти'!J1598,'06A_Варіанти'!J$1,IF(O1607='06A_Варіанти'!K1598,'06A_Варіанти'!K$1,IF(O1607='06A_Варіанти'!L1598,'06A_Варіанти'!L$1,IF(O1607='06A_Варіанти'!M1598,'06A_Варіанти'!M$1,IF(O1607='06A_Варіанти'!N1598,'06A_Варіанти'!N$1,IF(O1607='06A_Варіанти'!O1598,'06A_Варіанти'!O$1,IF(O1607='06A_Варіанти'!P1598,'06A_Варіанти'!P$1,IF(O1607='06A_Варіанти'!Q1598,'06A_Варіанти'!Q$1,IF(O1607='06A_Варіанти'!R1598,'06A_Варіанти'!R$1,"НЕМАЄ МАРШРУТУ"))))))))))))))</f>
        <v>DIRECT</v>
      </c>
      <c r="G1607" s="2" t="str">
        <f t="shared" si="168"/>
        <v>БЕЗ ЗМІН</v>
      </c>
      <c r="H1607" s="2">
        <f>IF(G1607="НЕМАЄ МАРШРУТУ",0,O1607-'06A_Варіанти'!T1598)</f>
        <v>0</v>
      </c>
      <c r="I1607" s="2">
        <f>IFERROR(INDEX('04_Потоки'!$E:$E,MATCH(A1607,'04_Потоки'!$A:$A,0)),0)</f>
        <v>1.990879478827362</v>
      </c>
      <c r="J1607" s="2">
        <f t="shared" si="169"/>
        <v>1</v>
      </c>
      <c r="K1607" s="2">
        <f>IF(C1607="РЦК макси",0,2*'06A_Варіанти'!T1598*J1607)</f>
        <v>580</v>
      </c>
      <c r="L1607" s="2">
        <f t="shared" si="170"/>
        <v>580</v>
      </c>
      <c r="M1607" s="2">
        <f t="shared" si="171"/>
        <v>0</v>
      </c>
      <c r="N1607" s="9">
        <f t="shared" si="172"/>
        <v>0</v>
      </c>
      <c r="O1607" s="2">
        <f>MIN(IF('07A_Конструктор'!$D$5="Так",'06A_Варіанти'!E1598,1E+99),IF('07A_Конструктор'!$D$6="Так",'06A_Варіанти'!F1598,1E+99),IF('07A_Конструктор'!$D$7="Так",'06A_Варіанти'!G1598,1E+99),IF('07A_Конструктор'!$D$8="Так",'06A_Варіанти'!H1598,1E+99),IF('07A_Конструктор'!$D$9="Так",'06A_Варіанти'!I1598,1E+99),IF('07A_Конструктор'!$D$10="Так",'06A_Варіанти'!J1598,1E+99),IF('07A_Конструктор'!$D$11="Так",'06A_Варіанти'!K1598,1E+99),IF('07A_Конструктор'!$D$12="Так",'06A_Варіанти'!L1598,1E+99),IF('07A_Конструктор'!$D$13="Так",'06A_Варіанти'!M1598,1E+99),IF('07A_Конструктор'!$D$14="Так",'06A_Варіанти'!N1598,1E+99),IF('07A_Конструктор'!$D$15="Так",'06A_Варіанти'!O1598,1E+99),IF('07A_Конструктор'!$D$16="Так",'06A_Варіанти'!P1598,1E+99),IF('07A_Конструктор'!$D$17="Так",'06A_Варіанти'!Q1598,1E+99),IF('06A_Варіанти'!R1598="",1E+99,'06A_Варіанти'!R1598))</f>
        <v>290</v>
      </c>
      <c r="P1607" s="2" t="str">
        <f t="shared" si="173"/>
        <v>5 т</v>
      </c>
      <c r="Q1607" s="2">
        <f t="shared" si="174"/>
        <v>14</v>
      </c>
      <c r="R1607" s="2">
        <f>IF(OR(C1607="РЦК макси",C1607="РЦЧ SKU"),"SKU-потік",IFERROR(VLOOKUP(D1607,'02_РЦ'!$A$3:$I$7,5,FALSE),0))</f>
        <v>700</v>
      </c>
      <c r="S1607" s="2" t="str">
        <f>IF(OR(C1607="РЦК макси",C1607="РЦЧ SKU"),"Не рахується в ліміт",IFERROR(VLOOKUP(D1607,'02_РЦ'!$A$3:$I$7,9,FALSE),"Немає РЦ"))</f>
        <v>В межах</v>
      </c>
    </row>
    <row r="1608" spans="1:19">
      <c r="A1608" s="2" t="str">
        <f>'06A_Варіанти'!A1599</f>
        <v>BASE_2276</v>
      </c>
      <c r="B1608" s="2" t="str">
        <f>'06A_Варіанти'!B1599</f>
        <v>TT_2276</v>
      </c>
      <c r="C1608" s="2" t="str">
        <f>'06A_Варіанти'!D1599</f>
        <v>Основний</v>
      </c>
      <c r="D1608" s="2" t="str">
        <f>'06A_Варіанти'!C1599</f>
        <v>РЦЛ</v>
      </c>
      <c r="E1608" s="2" t="str">
        <f>'06A_Варіанти'!S1599</f>
        <v>DIRECT</v>
      </c>
      <c r="F1608" s="2" t="str">
        <f>IF(O1608='06A_Варіанти'!E1599,'06A_Варіанти'!E$1,IF(O1608='06A_Варіанти'!F1599,'06A_Варіанти'!F$1,IF(O1608='06A_Варіанти'!G1599,'06A_Варіанти'!G$1,IF(O1608='06A_Варіанти'!H1599,'06A_Варіанти'!H$1,IF(O1608='06A_Варіанти'!I1599,'06A_Варіанти'!I$1,IF(O1608='06A_Варіанти'!J1599,'06A_Варіанти'!J$1,IF(O1608='06A_Варіанти'!K1599,'06A_Варіанти'!K$1,IF(O1608='06A_Варіанти'!L1599,'06A_Варіанти'!L$1,IF(O1608='06A_Варіанти'!M1599,'06A_Варіанти'!M$1,IF(O1608='06A_Варіанти'!N1599,'06A_Варіанти'!N$1,IF(O1608='06A_Варіанти'!O1599,'06A_Варіанти'!O$1,IF(O1608='06A_Варіанти'!P1599,'06A_Варіанти'!P$1,IF(O1608='06A_Варіанти'!Q1599,'06A_Варіанти'!Q$1,IF(O1608='06A_Варіанти'!R1599,'06A_Варіанти'!R$1,"НЕМАЄ МАРШРУТУ"))))))))))))))</f>
        <v>DIRECT</v>
      </c>
      <c r="G1608" s="2" t="str">
        <f t="shared" si="168"/>
        <v>БЕЗ ЗМІН</v>
      </c>
      <c r="H1608" s="2">
        <f>IF(G1608="НЕМАЄ МАРШРУТУ",0,O1608-'06A_Варіанти'!T1599)</f>
        <v>0</v>
      </c>
      <c r="I1608" s="2">
        <f>IFERROR(INDEX('04_Потоки'!$E:$E,MATCH(A1608,'04_Потоки'!$A:$A,0)),0)</f>
        <v>1.990879478827362</v>
      </c>
      <c r="J1608" s="2">
        <f t="shared" si="169"/>
        <v>1</v>
      </c>
      <c r="K1608" s="2">
        <f>IF(C1608="РЦК макси",0,2*'06A_Варіанти'!T1599*J1608)</f>
        <v>400.2</v>
      </c>
      <c r="L1608" s="2">
        <f t="shared" si="170"/>
        <v>400.2</v>
      </c>
      <c r="M1608" s="2">
        <f t="shared" si="171"/>
        <v>0</v>
      </c>
      <c r="N1608" s="9">
        <f t="shared" si="172"/>
        <v>0</v>
      </c>
      <c r="O1608" s="2">
        <f>MIN(IF('07A_Конструктор'!$D$5="Так",'06A_Варіанти'!E1599,1E+99),IF('07A_Конструктор'!$D$6="Так",'06A_Варіанти'!F1599,1E+99),IF('07A_Конструктор'!$D$7="Так",'06A_Варіанти'!G1599,1E+99),IF('07A_Конструктор'!$D$8="Так",'06A_Варіанти'!H1599,1E+99),IF('07A_Конструктор'!$D$9="Так",'06A_Варіанти'!I1599,1E+99),IF('07A_Конструктор'!$D$10="Так",'06A_Варіанти'!J1599,1E+99),IF('07A_Конструктор'!$D$11="Так",'06A_Варіанти'!K1599,1E+99),IF('07A_Конструктор'!$D$12="Так",'06A_Варіанти'!L1599,1E+99),IF('07A_Конструктор'!$D$13="Так",'06A_Варіанти'!M1599,1E+99),IF('07A_Конструктор'!$D$14="Так",'06A_Варіанти'!N1599,1E+99),IF('07A_Конструктор'!$D$15="Так",'06A_Варіанти'!O1599,1E+99),IF('07A_Конструктор'!$D$16="Так",'06A_Варіанти'!P1599,1E+99),IF('07A_Конструктор'!$D$17="Так",'06A_Варіанти'!Q1599,1E+99),IF('06A_Варіанти'!R1599="",1E+99,'06A_Варіанти'!R1599))</f>
        <v>200.1</v>
      </c>
      <c r="P1608" s="2" t="str">
        <f t="shared" si="173"/>
        <v>5 т</v>
      </c>
      <c r="Q1608" s="2">
        <f t="shared" si="174"/>
        <v>14</v>
      </c>
      <c r="R1608" s="2">
        <f>IF(OR(C1608="РЦК макси",C1608="РЦЧ SKU"),"SKU-потік",IFERROR(VLOOKUP(D1608,'02_РЦ'!$A$3:$I$7,5,FALSE),0))</f>
        <v>700</v>
      </c>
      <c r="S1608" s="2" t="str">
        <f>IF(OR(C1608="РЦК макси",C1608="РЦЧ SKU"),"Не рахується в ліміт",IFERROR(VLOOKUP(D1608,'02_РЦ'!$A$3:$I$7,9,FALSE),"Немає РЦ"))</f>
        <v>В межах</v>
      </c>
    </row>
    <row r="1609" spans="1:19">
      <c r="A1609" s="2" t="str">
        <f>'06A_Варіанти'!A1600</f>
        <v>BASE_2284</v>
      </c>
      <c r="B1609" s="2" t="str">
        <f>'06A_Варіанти'!B1600</f>
        <v>TT_2284</v>
      </c>
      <c r="C1609" s="2" t="str">
        <f>'06A_Варіанти'!D1600</f>
        <v>Основний</v>
      </c>
      <c r="D1609" s="2" t="str">
        <f>'06A_Варіанти'!C1600</f>
        <v>РЦЛ</v>
      </c>
      <c r="E1609" s="2" t="str">
        <f>'06A_Варіанти'!S1600</f>
        <v>DIRECT</v>
      </c>
      <c r="F1609" s="2" t="str">
        <f>IF(O1609='06A_Варіанти'!E1600,'06A_Варіанти'!E$1,IF(O1609='06A_Варіанти'!F1600,'06A_Варіанти'!F$1,IF(O1609='06A_Варіанти'!G1600,'06A_Варіанти'!G$1,IF(O1609='06A_Варіанти'!H1600,'06A_Варіанти'!H$1,IF(O1609='06A_Варіанти'!I1600,'06A_Варіанти'!I$1,IF(O1609='06A_Варіанти'!J1600,'06A_Варіанти'!J$1,IF(O1609='06A_Варіанти'!K1600,'06A_Варіанти'!K$1,IF(O1609='06A_Варіанти'!L1600,'06A_Варіанти'!L$1,IF(O1609='06A_Варіанти'!M1600,'06A_Варіанти'!M$1,IF(O1609='06A_Варіанти'!N1600,'06A_Варіанти'!N$1,IF(O1609='06A_Варіанти'!O1600,'06A_Варіанти'!O$1,IF(O1609='06A_Варіанти'!P1600,'06A_Варіанти'!P$1,IF(O1609='06A_Варіанти'!Q1600,'06A_Варіанти'!Q$1,IF(O1609='06A_Варіанти'!R1600,'06A_Варіанти'!R$1,"НЕМАЄ МАРШРУТУ"))))))))))))))</f>
        <v>DIRECT</v>
      </c>
      <c r="G1609" s="2" t="str">
        <f t="shared" si="168"/>
        <v>БЕЗ ЗМІН</v>
      </c>
      <c r="H1609" s="2">
        <f>IF(G1609="НЕМАЄ МАРШРУТУ",0,O1609-'06A_Варіанти'!T1600)</f>
        <v>0</v>
      </c>
      <c r="I1609" s="2">
        <f>IFERROR(INDEX('04_Потоки'!$E:$E,MATCH(A1609,'04_Потоки'!$A:$A,0)),0)</f>
        <v>1.990879478827362</v>
      </c>
      <c r="J1609" s="2">
        <f t="shared" si="169"/>
        <v>1</v>
      </c>
      <c r="K1609" s="2">
        <f>IF(C1609="РЦК макси",0,2*'06A_Варіанти'!T1600*J1609)</f>
        <v>276.39999999999998</v>
      </c>
      <c r="L1609" s="2">
        <f t="shared" si="170"/>
        <v>276.39999999999998</v>
      </c>
      <c r="M1609" s="2">
        <f t="shared" si="171"/>
        <v>0</v>
      </c>
      <c r="N1609" s="9">
        <f t="shared" si="172"/>
        <v>0</v>
      </c>
      <c r="O1609" s="2">
        <f>MIN(IF('07A_Конструктор'!$D$5="Так",'06A_Варіанти'!E1600,1E+99),IF('07A_Конструктор'!$D$6="Так",'06A_Варіанти'!F1600,1E+99),IF('07A_Конструктор'!$D$7="Так",'06A_Варіанти'!G1600,1E+99),IF('07A_Конструктор'!$D$8="Так",'06A_Варіанти'!H1600,1E+99),IF('07A_Конструктор'!$D$9="Так",'06A_Варіанти'!I1600,1E+99),IF('07A_Конструктор'!$D$10="Так",'06A_Варіанти'!J1600,1E+99),IF('07A_Конструктор'!$D$11="Так",'06A_Варіанти'!K1600,1E+99),IF('07A_Конструктор'!$D$12="Так",'06A_Варіанти'!L1600,1E+99),IF('07A_Конструктор'!$D$13="Так",'06A_Варіанти'!M1600,1E+99),IF('07A_Конструктор'!$D$14="Так",'06A_Варіанти'!N1600,1E+99),IF('07A_Конструктор'!$D$15="Так",'06A_Варіанти'!O1600,1E+99),IF('07A_Конструктор'!$D$16="Так",'06A_Варіанти'!P1600,1E+99),IF('07A_Конструктор'!$D$17="Так",'06A_Варіанти'!Q1600,1E+99),IF('06A_Варіанти'!R1600="",1E+99,'06A_Варіанти'!R1600))</f>
        <v>138.19999999999999</v>
      </c>
      <c r="P1609" s="2" t="str">
        <f t="shared" si="173"/>
        <v>5 т</v>
      </c>
      <c r="Q1609" s="2">
        <f t="shared" si="174"/>
        <v>14</v>
      </c>
      <c r="R1609" s="2">
        <f>IF(OR(C1609="РЦК макси",C1609="РЦЧ SKU"),"SKU-потік",IFERROR(VLOOKUP(D1609,'02_РЦ'!$A$3:$I$7,5,FALSE),0))</f>
        <v>700</v>
      </c>
      <c r="S1609" s="2" t="str">
        <f>IF(OR(C1609="РЦК макси",C1609="РЦЧ SKU"),"Не рахується в ліміт",IFERROR(VLOOKUP(D1609,'02_РЦ'!$A$3:$I$7,9,FALSE),"Немає РЦ"))</f>
        <v>В межах</v>
      </c>
    </row>
    <row r="1610" spans="1:19">
      <c r="A1610" s="2" t="str">
        <f>'06A_Варіанти'!A1601</f>
        <v>BASE_2287</v>
      </c>
      <c r="B1610" s="2" t="str">
        <f>'06A_Варіанти'!B1601</f>
        <v>TT_2287</v>
      </c>
      <c r="C1610" s="2" t="str">
        <f>'06A_Варіанти'!D1601</f>
        <v>Основний</v>
      </c>
      <c r="D1610" s="2" t="str">
        <f>'06A_Варіанти'!C1601</f>
        <v>РЦЛ</v>
      </c>
      <c r="E1610" s="2" t="str">
        <f>'06A_Варіанти'!S1601</f>
        <v>DIRECT</v>
      </c>
      <c r="F1610" s="2" t="str">
        <f>IF(O1610='06A_Варіанти'!E1601,'06A_Варіанти'!E$1,IF(O1610='06A_Варіанти'!F1601,'06A_Варіанти'!F$1,IF(O1610='06A_Варіанти'!G1601,'06A_Варіанти'!G$1,IF(O1610='06A_Варіанти'!H1601,'06A_Варіанти'!H$1,IF(O1610='06A_Варіанти'!I1601,'06A_Варіанти'!I$1,IF(O1610='06A_Варіанти'!J1601,'06A_Варіанти'!J$1,IF(O1610='06A_Варіанти'!K1601,'06A_Варіанти'!K$1,IF(O1610='06A_Варіанти'!L1601,'06A_Варіанти'!L$1,IF(O1610='06A_Варіанти'!M1601,'06A_Варіанти'!M$1,IF(O1610='06A_Варіанти'!N1601,'06A_Варіанти'!N$1,IF(O1610='06A_Варіанти'!O1601,'06A_Варіанти'!O$1,IF(O1610='06A_Варіанти'!P1601,'06A_Варіанти'!P$1,IF(O1610='06A_Варіанти'!Q1601,'06A_Варіанти'!Q$1,IF(O1610='06A_Варіанти'!R1601,'06A_Варіанти'!R$1,"НЕМАЄ МАРШРУТУ"))))))))))))))</f>
        <v>DIRECT</v>
      </c>
      <c r="G1610" s="2" t="str">
        <f t="shared" si="168"/>
        <v>БЕЗ ЗМІН</v>
      </c>
      <c r="H1610" s="2">
        <f>IF(G1610="НЕМАЄ МАРШРУТУ",0,O1610-'06A_Варіанти'!T1601)</f>
        <v>0</v>
      </c>
      <c r="I1610" s="2">
        <f>IFERROR(INDEX('04_Потоки'!$E:$E,MATCH(A1610,'04_Потоки'!$A:$A,0)),0)</f>
        <v>1.990879478827362</v>
      </c>
      <c r="J1610" s="2">
        <f t="shared" si="169"/>
        <v>1</v>
      </c>
      <c r="K1610" s="2">
        <f>IF(C1610="РЦК макси",0,2*'06A_Варіанти'!T1601*J1610)</f>
        <v>147.19999999999999</v>
      </c>
      <c r="L1610" s="2">
        <f t="shared" si="170"/>
        <v>147.19999999999999</v>
      </c>
      <c r="M1610" s="2">
        <f t="shared" si="171"/>
        <v>0</v>
      </c>
      <c r="N1610" s="9">
        <f t="shared" si="172"/>
        <v>0</v>
      </c>
      <c r="O1610" s="2">
        <f>MIN(IF('07A_Конструктор'!$D$5="Так",'06A_Варіанти'!E1601,1E+99),IF('07A_Конструктор'!$D$6="Так",'06A_Варіанти'!F1601,1E+99),IF('07A_Конструктор'!$D$7="Так",'06A_Варіанти'!G1601,1E+99),IF('07A_Конструктор'!$D$8="Так",'06A_Варіанти'!H1601,1E+99),IF('07A_Конструктор'!$D$9="Так",'06A_Варіанти'!I1601,1E+99),IF('07A_Конструктор'!$D$10="Так",'06A_Варіанти'!J1601,1E+99),IF('07A_Конструктор'!$D$11="Так",'06A_Варіанти'!K1601,1E+99),IF('07A_Конструктор'!$D$12="Так",'06A_Варіанти'!L1601,1E+99),IF('07A_Конструктор'!$D$13="Так",'06A_Варіанти'!M1601,1E+99),IF('07A_Конструктор'!$D$14="Так",'06A_Варіанти'!N1601,1E+99),IF('07A_Конструктор'!$D$15="Так",'06A_Варіанти'!O1601,1E+99),IF('07A_Конструктор'!$D$16="Так",'06A_Варіанти'!P1601,1E+99),IF('07A_Конструктор'!$D$17="Так",'06A_Варіанти'!Q1601,1E+99),IF('06A_Варіанти'!R1601="",1E+99,'06A_Варіанти'!R1601))</f>
        <v>73.599999999999994</v>
      </c>
      <c r="P1610" s="2" t="str">
        <f t="shared" si="173"/>
        <v>5 т</v>
      </c>
      <c r="Q1610" s="2">
        <f t="shared" si="174"/>
        <v>14</v>
      </c>
      <c r="R1610" s="2">
        <f>IF(OR(C1610="РЦК макси",C1610="РЦЧ SKU"),"SKU-потік",IFERROR(VLOOKUP(D1610,'02_РЦ'!$A$3:$I$7,5,FALSE),0))</f>
        <v>700</v>
      </c>
      <c r="S1610" s="2" t="str">
        <f>IF(OR(C1610="РЦК макси",C1610="РЦЧ SKU"),"Не рахується в ліміт",IFERROR(VLOOKUP(D1610,'02_РЦ'!$A$3:$I$7,9,FALSE),"Немає РЦ"))</f>
        <v>В межах</v>
      </c>
    </row>
    <row r="1611" spans="1:19">
      <c r="A1611" s="2" t="str">
        <f>'06A_Варіанти'!A1602</f>
        <v>BASE_2288</v>
      </c>
      <c r="B1611" s="2" t="str">
        <f>'06A_Варіанти'!B1602</f>
        <v>TT_2288</v>
      </c>
      <c r="C1611" s="2" t="str">
        <f>'06A_Варіанти'!D1602</f>
        <v>Основний</v>
      </c>
      <c r="D1611" s="2" t="str">
        <f>'06A_Варіанти'!C1602</f>
        <v>РЦЛ</v>
      </c>
      <c r="E1611" s="2" t="str">
        <f>'06A_Варіанти'!S1602</f>
        <v>DIRECT</v>
      </c>
      <c r="F1611" s="2" t="str">
        <f>IF(O1611='06A_Варіанти'!E1602,'06A_Варіанти'!E$1,IF(O1611='06A_Варіанти'!F1602,'06A_Варіанти'!F$1,IF(O1611='06A_Варіанти'!G1602,'06A_Варіанти'!G$1,IF(O1611='06A_Варіанти'!H1602,'06A_Варіанти'!H$1,IF(O1611='06A_Варіанти'!I1602,'06A_Варіанти'!I$1,IF(O1611='06A_Варіанти'!J1602,'06A_Варіанти'!J$1,IF(O1611='06A_Варіанти'!K1602,'06A_Варіанти'!K$1,IF(O1611='06A_Варіанти'!L1602,'06A_Варіанти'!L$1,IF(O1611='06A_Варіанти'!M1602,'06A_Варіанти'!M$1,IF(O1611='06A_Варіанти'!N1602,'06A_Варіанти'!N$1,IF(O1611='06A_Варіанти'!O1602,'06A_Варіанти'!O$1,IF(O1611='06A_Варіанти'!P1602,'06A_Варіанти'!P$1,IF(O1611='06A_Варіанти'!Q1602,'06A_Варіанти'!Q$1,IF(O1611='06A_Варіанти'!R1602,'06A_Варіанти'!R$1,"НЕМАЄ МАРШРУТУ"))))))))))))))</f>
        <v>DIRECT</v>
      </c>
      <c r="G1611" s="2" t="str">
        <f t="shared" ref="G1611:G1674" si="175">IF(O1611&gt;1E+90,"НЕМАЄ МАРШРУТУ",IF(F1611=E1611,"БЕЗ ЗМІН","ЗМІНЕНО"))</f>
        <v>БЕЗ ЗМІН</v>
      </c>
      <c r="H1611" s="2">
        <f>IF(G1611="НЕМАЄ МАРШРУТУ",0,O1611-'06A_Варіанти'!T1602)</f>
        <v>0</v>
      </c>
      <c r="I1611" s="2">
        <f>IFERROR(INDEX('04_Потоки'!$E:$E,MATCH(A1611,'04_Потоки'!$A:$A,0)),0)</f>
        <v>1.990879478827362</v>
      </c>
      <c r="J1611" s="2">
        <f t="shared" ref="J1611:J1674" si="176">ROUNDUP(I1611/20,0)</f>
        <v>1</v>
      </c>
      <c r="K1611" s="2">
        <f>IF(C1611="РЦК макси",0,2*'06A_Варіанти'!T1602*J1611)</f>
        <v>616.20000000000005</v>
      </c>
      <c r="L1611" s="2">
        <f t="shared" ref="L1611:L1674" si="177">IF(C1611="РЦК макси",0,IF(G1611="НЕМАЄ МАРШРУТУ",0,2*O1611*J1611))</f>
        <v>616.20000000000005</v>
      </c>
      <c r="M1611" s="2">
        <f t="shared" ref="M1611:M1674" si="178">L1611-K1611</f>
        <v>0</v>
      </c>
      <c r="N1611" s="9">
        <f t="shared" ref="N1611:N1674" si="179">IFERROR(M1611/K1611,0)</f>
        <v>0</v>
      </c>
      <c r="O1611" s="2">
        <f>MIN(IF('07A_Конструктор'!$D$5="Так",'06A_Варіанти'!E1602,1E+99),IF('07A_Конструктор'!$D$6="Так",'06A_Варіанти'!F1602,1E+99),IF('07A_Конструктор'!$D$7="Так",'06A_Варіанти'!G1602,1E+99),IF('07A_Конструктор'!$D$8="Так",'06A_Варіанти'!H1602,1E+99),IF('07A_Конструктор'!$D$9="Так",'06A_Варіанти'!I1602,1E+99),IF('07A_Конструктор'!$D$10="Так",'06A_Варіанти'!J1602,1E+99),IF('07A_Конструктор'!$D$11="Так",'06A_Варіанти'!K1602,1E+99),IF('07A_Конструктор'!$D$12="Так",'06A_Варіанти'!L1602,1E+99),IF('07A_Конструктор'!$D$13="Так",'06A_Варіанти'!M1602,1E+99),IF('07A_Конструктор'!$D$14="Так",'06A_Варіанти'!N1602,1E+99),IF('07A_Конструктор'!$D$15="Так",'06A_Варіанти'!O1602,1E+99),IF('07A_Конструктор'!$D$16="Так",'06A_Варіанти'!P1602,1E+99),IF('07A_Конструктор'!$D$17="Так",'06A_Варіанти'!Q1602,1E+99),IF('06A_Варіанти'!R1602="",1E+99,'06A_Варіанти'!R1602))</f>
        <v>308.10000000000002</v>
      </c>
      <c r="P1611" s="2" t="str">
        <f t="shared" ref="P1611:P1674" si="180">IF(C1611="РЦК макси","Не моделюється",IF(MOD(I1611,20)=0,"10 т",IF(MOD(I1611,20)&lt;=14,"5 т",IF(MOD(I1611,20)&lt;=16,"7 т","10 т"))))</f>
        <v>5 т</v>
      </c>
      <c r="Q1611" s="2">
        <f t="shared" ref="Q1611:Q1674" si="181">IF(P1611="Не моделюється",0,IF(P1611="5 т",14,IF(P1611="7 т",16,20)))</f>
        <v>14</v>
      </c>
      <c r="R1611" s="2">
        <f>IF(OR(C1611="РЦК макси",C1611="РЦЧ SKU"),"SKU-потік",IFERROR(VLOOKUP(D1611,'02_РЦ'!$A$3:$I$7,5,FALSE),0))</f>
        <v>700</v>
      </c>
      <c r="S1611" s="2" t="str">
        <f>IF(OR(C1611="РЦК макси",C1611="РЦЧ SKU"),"Не рахується в ліміт",IFERROR(VLOOKUP(D1611,'02_РЦ'!$A$3:$I$7,9,FALSE),"Немає РЦ"))</f>
        <v>В межах</v>
      </c>
    </row>
    <row r="1612" spans="1:19">
      <c r="A1612" s="2" t="str">
        <f>'06A_Варіанти'!A1603</f>
        <v>BASE_2289</v>
      </c>
      <c r="B1612" s="2" t="str">
        <f>'06A_Варіанти'!B1603</f>
        <v>TT_2289</v>
      </c>
      <c r="C1612" s="2" t="str">
        <f>'06A_Варіанти'!D1603</f>
        <v>Основний</v>
      </c>
      <c r="D1612" s="2" t="str">
        <f>'06A_Варіанти'!C1603</f>
        <v>РЦЛ</v>
      </c>
      <c r="E1612" s="2" t="str">
        <f>'06A_Варіанти'!S1603</f>
        <v>DIRECT</v>
      </c>
      <c r="F1612" s="2" t="str">
        <f>IF(O1612='06A_Варіанти'!E1603,'06A_Варіанти'!E$1,IF(O1612='06A_Варіанти'!F1603,'06A_Варіанти'!F$1,IF(O1612='06A_Варіанти'!G1603,'06A_Варіанти'!G$1,IF(O1612='06A_Варіанти'!H1603,'06A_Варіанти'!H$1,IF(O1612='06A_Варіанти'!I1603,'06A_Варіанти'!I$1,IF(O1612='06A_Варіанти'!J1603,'06A_Варіанти'!J$1,IF(O1612='06A_Варіанти'!K1603,'06A_Варіанти'!K$1,IF(O1612='06A_Варіанти'!L1603,'06A_Варіанти'!L$1,IF(O1612='06A_Варіанти'!M1603,'06A_Варіанти'!M$1,IF(O1612='06A_Варіанти'!N1603,'06A_Варіанти'!N$1,IF(O1612='06A_Варіанти'!O1603,'06A_Варіанти'!O$1,IF(O1612='06A_Варіанти'!P1603,'06A_Варіанти'!P$1,IF(O1612='06A_Варіанти'!Q1603,'06A_Варіанти'!Q$1,IF(O1612='06A_Варіанти'!R1603,'06A_Варіанти'!R$1,"НЕМАЄ МАРШРУТУ"))))))))))))))</f>
        <v>DIRECT</v>
      </c>
      <c r="G1612" s="2" t="str">
        <f t="shared" si="175"/>
        <v>БЕЗ ЗМІН</v>
      </c>
      <c r="H1612" s="2">
        <f>IF(G1612="НЕМАЄ МАРШРУТУ",0,O1612-'06A_Варіанти'!T1603)</f>
        <v>0</v>
      </c>
      <c r="I1612" s="2">
        <f>IFERROR(INDEX('04_Потоки'!$E:$E,MATCH(A1612,'04_Потоки'!$A:$A,0)),0)</f>
        <v>1.990879478827362</v>
      </c>
      <c r="J1612" s="2">
        <f t="shared" si="176"/>
        <v>1</v>
      </c>
      <c r="K1612" s="2">
        <f>IF(C1612="РЦК макси",0,2*'06A_Варіанти'!T1603*J1612)</f>
        <v>463.8</v>
      </c>
      <c r="L1612" s="2">
        <f t="shared" si="177"/>
        <v>463.8</v>
      </c>
      <c r="M1612" s="2">
        <f t="shared" si="178"/>
        <v>0</v>
      </c>
      <c r="N1612" s="9">
        <f t="shared" si="179"/>
        <v>0</v>
      </c>
      <c r="O1612" s="2">
        <f>MIN(IF('07A_Конструктор'!$D$5="Так",'06A_Варіанти'!E1603,1E+99),IF('07A_Конструктор'!$D$6="Так",'06A_Варіанти'!F1603,1E+99),IF('07A_Конструктор'!$D$7="Так",'06A_Варіанти'!G1603,1E+99),IF('07A_Конструктор'!$D$8="Так",'06A_Варіанти'!H1603,1E+99),IF('07A_Конструктор'!$D$9="Так",'06A_Варіанти'!I1603,1E+99),IF('07A_Конструктор'!$D$10="Так",'06A_Варіанти'!J1603,1E+99),IF('07A_Конструктор'!$D$11="Так",'06A_Варіанти'!K1603,1E+99),IF('07A_Конструктор'!$D$12="Так",'06A_Варіанти'!L1603,1E+99),IF('07A_Конструктор'!$D$13="Так",'06A_Варіанти'!M1603,1E+99),IF('07A_Конструктор'!$D$14="Так",'06A_Варіанти'!N1603,1E+99),IF('07A_Конструктор'!$D$15="Так",'06A_Варіанти'!O1603,1E+99),IF('07A_Конструктор'!$D$16="Так",'06A_Варіанти'!P1603,1E+99),IF('07A_Конструктор'!$D$17="Так",'06A_Варіанти'!Q1603,1E+99),IF('06A_Варіанти'!R1603="",1E+99,'06A_Варіанти'!R1603))</f>
        <v>231.9</v>
      </c>
      <c r="P1612" s="2" t="str">
        <f t="shared" si="180"/>
        <v>5 т</v>
      </c>
      <c r="Q1612" s="2">
        <f t="shared" si="181"/>
        <v>14</v>
      </c>
      <c r="R1612" s="2">
        <f>IF(OR(C1612="РЦК макси",C1612="РЦЧ SKU"),"SKU-потік",IFERROR(VLOOKUP(D1612,'02_РЦ'!$A$3:$I$7,5,FALSE),0))</f>
        <v>700</v>
      </c>
      <c r="S1612" s="2" t="str">
        <f>IF(OR(C1612="РЦК макси",C1612="РЦЧ SKU"),"Не рахується в ліміт",IFERROR(VLOOKUP(D1612,'02_РЦ'!$A$3:$I$7,9,FALSE),"Немає РЦ"))</f>
        <v>В межах</v>
      </c>
    </row>
    <row r="1613" spans="1:19">
      <c r="A1613" s="2" t="str">
        <f>'06A_Варіанти'!A1604</f>
        <v>BASE_2290</v>
      </c>
      <c r="B1613" s="2" t="str">
        <f>'06A_Варіанти'!B1604</f>
        <v>TT_2290</v>
      </c>
      <c r="C1613" s="2" t="str">
        <f>'06A_Варіанти'!D1604</f>
        <v>Основний</v>
      </c>
      <c r="D1613" s="2" t="str">
        <f>'06A_Варіанти'!C1604</f>
        <v>РЦЛ</v>
      </c>
      <c r="E1613" s="2" t="str">
        <f>'06A_Варіанти'!S1604</f>
        <v>DIRECT</v>
      </c>
      <c r="F1613" s="2" t="str">
        <f>IF(O1613='06A_Варіанти'!E1604,'06A_Варіанти'!E$1,IF(O1613='06A_Варіанти'!F1604,'06A_Варіанти'!F$1,IF(O1613='06A_Варіанти'!G1604,'06A_Варіанти'!G$1,IF(O1613='06A_Варіанти'!H1604,'06A_Варіанти'!H$1,IF(O1613='06A_Варіанти'!I1604,'06A_Варіанти'!I$1,IF(O1613='06A_Варіанти'!J1604,'06A_Варіанти'!J$1,IF(O1613='06A_Варіанти'!K1604,'06A_Варіанти'!K$1,IF(O1613='06A_Варіанти'!L1604,'06A_Варіанти'!L$1,IF(O1613='06A_Варіанти'!M1604,'06A_Варіанти'!M$1,IF(O1613='06A_Варіанти'!N1604,'06A_Варіанти'!N$1,IF(O1613='06A_Варіанти'!O1604,'06A_Варіанти'!O$1,IF(O1613='06A_Варіанти'!P1604,'06A_Варіанти'!P$1,IF(O1613='06A_Варіанти'!Q1604,'06A_Варіанти'!Q$1,IF(O1613='06A_Варіанти'!R1604,'06A_Варіанти'!R$1,"НЕМАЄ МАРШРУТУ"))))))))))))))</f>
        <v>DIRECT</v>
      </c>
      <c r="G1613" s="2" t="str">
        <f t="shared" si="175"/>
        <v>БЕЗ ЗМІН</v>
      </c>
      <c r="H1613" s="2">
        <f>IF(G1613="НЕМАЄ МАРШРУТУ",0,O1613-'06A_Варіанти'!T1604)</f>
        <v>0</v>
      </c>
      <c r="I1613" s="2">
        <f>IFERROR(INDEX('04_Потоки'!$E:$E,MATCH(A1613,'04_Потоки'!$A:$A,0)),0)</f>
        <v>1.990879478827362</v>
      </c>
      <c r="J1613" s="2">
        <f t="shared" si="176"/>
        <v>1</v>
      </c>
      <c r="K1613" s="2">
        <f>IF(C1613="РЦК макси",0,2*'06A_Варіанти'!T1604*J1613)</f>
        <v>190.8</v>
      </c>
      <c r="L1613" s="2">
        <f t="shared" si="177"/>
        <v>190.8</v>
      </c>
      <c r="M1613" s="2">
        <f t="shared" si="178"/>
        <v>0</v>
      </c>
      <c r="N1613" s="9">
        <f t="shared" si="179"/>
        <v>0</v>
      </c>
      <c r="O1613" s="2">
        <f>MIN(IF('07A_Конструктор'!$D$5="Так",'06A_Варіанти'!E1604,1E+99),IF('07A_Конструктор'!$D$6="Так",'06A_Варіанти'!F1604,1E+99),IF('07A_Конструктор'!$D$7="Так",'06A_Варіанти'!G1604,1E+99),IF('07A_Конструктор'!$D$8="Так",'06A_Варіанти'!H1604,1E+99),IF('07A_Конструктор'!$D$9="Так",'06A_Варіанти'!I1604,1E+99),IF('07A_Конструктор'!$D$10="Так",'06A_Варіанти'!J1604,1E+99),IF('07A_Конструктор'!$D$11="Так",'06A_Варіанти'!K1604,1E+99),IF('07A_Конструктор'!$D$12="Так",'06A_Варіанти'!L1604,1E+99),IF('07A_Конструктор'!$D$13="Так",'06A_Варіанти'!M1604,1E+99),IF('07A_Конструктор'!$D$14="Так",'06A_Варіанти'!N1604,1E+99),IF('07A_Конструктор'!$D$15="Так",'06A_Варіанти'!O1604,1E+99),IF('07A_Конструктор'!$D$16="Так",'06A_Варіанти'!P1604,1E+99),IF('07A_Конструктор'!$D$17="Так",'06A_Варіанти'!Q1604,1E+99),IF('06A_Варіанти'!R1604="",1E+99,'06A_Варіанти'!R1604))</f>
        <v>95.4</v>
      </c>
      <c r="P1613" s="2" t="str">
        <f t="shared" si="180"/>
        <v>5 т</v>
      </c>
      <c r="Q1613" s="2">
        <f t="shared" si="181"/>
        <v>14</v>
      </c>
      <c r="R1613" s="2">
        <f>IF(OR(C1613="РЦК макси",C1613="РЦЧ SKU"),"SKU-потік",IFERROR(VLOOKUP(D1613,'02_РЦ'!$A$3:$I$7,5,FALSE),0))</f>
        <v>700</v>
      </c>
      <c r="S1613" s="2" t="str">
        <f>IF(OR(C1613="РЦК макси",C1613="РЦЧ SKU"),"Не рахується в ліміт",IFERROR(VLOOKUP(D1613,'02_РЦ'!$A$3:$I$7,9,FALSE),"Немає РЦ"))</f>
        <v>В межах</v>
      </c>
    </row>
    <row r="1614" spans="1:19">
      <c r="A1614" s="2" t="str">
        <f>'06A_Варіанти'!A1605</f>
        <v>BASE_2300</v>
      </c>
      <c r="B1614" s="2" t="str">
        <f>'06A_Варіанти'!B1605</f>
        <v>TT_2300</v>
      </c>
      <c r="C1614" s="2" t="str">
        <f>'06A_Варіанти'!D1605</f>
        <v>Основний</v>
      </c>
      <c r="D1614" s="2" t="str">
        <f>'06A_Варіанти'!C1605</f>
        <v>РЦЛ</v>
      </c>
      <c r="E1614" s="2" t="str">
        <f>'06A_Варіанти'!S1605</f>
        <v>DIRECT</v>
      </c>
      <c r="F1614" s="2" t="str">
        <f>IF(O1614='06A_Варіанти'!E1605,'06A_Варіанти'!E$1,IF(O1614='06A_Варіанти'!F1605,'06A_Варіанти'!F$1,IF(O1614='06A_Варіанти'!G1605,'06A_Варіанти'!G$1,IF(O1614='06A_Варіанти'!H1605,'06A_Варіанти'!H$1,IF(O1614='06A_Варіанти'!I1605,'06A_Варіанти'!I$1,IF(O1614='06A_Варіанти'!J1605,'06A_Варіанти'!J$1,IF(O1614='06A_Варіанти'!K1605,'06A_Варіанти'!K$1,IF(O1614='06A_Варіанти'!L1605,'06A_Варіанти'!L$1,IF(O1614='06A_Варіанти'!M1605,'06A_Варіанти'!M$1,IF(O1614='06A_Варіанти'!N1605,'06A_Варіанти'!N$1,IF(O1614='06A_Варіанти'!O1605,'06A_Варіанти'!O$1,IF(O1614='06A_Варіанти'!P1605,'06A_Варіанти'!P$1,IF(O1614='06A_Варіанти'!Q1605,'06A_Варіанти'!Q$1,IF(O1614='06A_Варіанти'!R1605,'06A_Варіанти'!R$1,"НЕМАЄ МАРШРУТУ"))))))))))))))</f>
        <v>DIRECT</v>
      </c>
      <c r="G1614" s="2" t="str">
        <f t="shared" si="175"/>
        <v>БЕЗ ЗМІН</v>
      </c>
      <c r="H1614" s="2">
        <f>IF(G1614="НЕМАЄ МАРШРУТУ",0,O1614-'06A_Варіанти'!T1605)</f>
        <v>0</v>
      </c>
      <c r="I1614" s="2">
        <f>IFERROR(INDEX('04_Потоки'!$E:$E,MATCH(A1614,'04_Потоки'!$A:$A,0)),0)</f>
        <v>1.990879478827362</v>
      </c>
      <c r="J1614" s="2">
        <f t="shared" si="176"/>
        <v>1</v>
      </c>
      <c r="K1614" s="2">
        <f>IF(C1614="РЦК макси",0,2*'06A_Варіанти'!T1605*J1614)</f>
        <v>40.799999999999997</v>
      </c>
      <c r="L1614" s="2">
        <f t="shared" si="177"/>
        <v>40.799999999999997</v>
      </c>
      <c r="M1614" s="2">
        <f t="shared" si="178"/>
        <v>0</v>
      </c>
      <c r="N1614" s="9">
        <f t="shared" si="179"/>
        <v>0</v>
      </c>
      <c r="O1614" s="2">
        <f>MIN(IF('07A_Конструктор'!$D$5="Так",'06A_Варіанти'!E1605,1E+99),IF('07A_Конструктор'!$D$6="Так",'06A_Варіанти'!F1605,1E+99),IF('07A_Конструктор'!$D$7="Так",'06A_Варіанти'!G1605,1E+99),IF('07A_Конструктор'!$D$8="Так",'06A_Варіанти'!H1605,1E+99),IF('07A_Конструктор'!$D$9="Так",'06A_Варіанти'!I1605,1E+99),IF('07A_Конструктор'!$D$10="Так",'06A_Варіанти'!J1605,1E+99),IF('07A_Конструктор'!$D$11="Так",'06A_Варіанти'!K1605,1E+99),IF('07A_Конструктор'!$D$12="Так",'06A_Варіанти'!L1605,1E+99),IF('07A_Конструктор'!$D$13="Так",'06A_Варіанти'!M1605,1E+99),IF('07A_Конструктор'!$D$14="Так",'06A_Варіанти'!N1605,1E+99),IF('07A_Конструктор'!$D$15="Так",'06A_Варіанти'!O1605,1E+99),IF('07A_Конструктор'!$D$16="Так",'06A_Варіанти'!P1605,1E+99),IF('07A_Конструктор'!$D$17="Так",'06A_Варіанти'!Q1605,1E+99),IF('06A_Варіанти'!R1605="",1E+99,'06A_Варіанти'!R1605))</f>
        <v>20.399999999999999</v>
      </c>
      <c r="P1614" s="2" t="str">
        <f t="shared" si="180"/>
        <v>5 т</v>
      </c>
      <c r="Q1614" s="2">
        <f t="shared" si="181"/>
        <v>14</v>
      </c>
      <c r="R1614" s="2">
        <f>IF(OR(C1614="РЦК макси",C1614="РЦЧ SKU"),"SKU-потік",IFERROR(VLOOKUP(D1614,'02_РЦ'!$A$3:$I$7,5,FALSE),0))</f>
        <v>700</v>
      </c>
      <c r="S1614" s="2" t="str">
        <f>IF(OR(C1614="РЦК макси",C1614="РЦЧ SKU"),"Не рахується в ліміт",IFERROR(VLOOKUP(D1614,'02_РЦ'!$A$3:$I$7,9,FALSE),"Немає РЦ"))</f>
        <v>В межах</v>
      </c>
    </row>
    <row r="1615" spans="1:19">
      <c r="A1615" s="2" t="str">
        <f>'06A_Варіанти'!A1606</f>
        <v>BASE_2243</v>
      </c>
      <c r="B1615" s="2" t="str">
        <f>'06A_Варіанти'!B1606</f>
        <v>TT_2243</v>
      </c>
      <c r="C1615" s="2" t="str">
        <f>'06A_Варіанти'!D1606</f>
        <v>Основний</v>
      </c>
      <c r="D1615" s="2" t="str">
        <f>'06A_Варіанти'!C1606</f>
        <v>РЦЛ</v>
      </c>
      <c r="E1615" s="2" t="str">
        <f>'06A_Варіанти'!S1606</f>
        <v>DIRECT</v>
      </c>
      <c r="F1615" s="2" t="str">
        <f>IF(O1615='06A_Варіанти'!E1606,'06A_Варіанти'!E$1,IF(O1615='06A_Варіанти'!F1606,'06A_Варіанти'!F$1,IF(O1615='06A_Варіанти'!G1606,'06A_Варіанти'!G$1,IF(O1615='06A_Варіанти'!H1606,'06A_Варіанти'!H$1,IF(O1615='06A_Варіанти'!I1606,'06A_Варіанти'!I$1,IF(O1615='06A_Варіанти'!J1606,'06A_Варіанти'!J$1,IF(O1615='06A_Варіанти'!K1606,'06A_Варіанти'!K$1,IF(O1615='06A_Варіанти'!L1606,'06A_Варіанти'!L$1,IF(O1615='06A_Варіанти'!M1606,'06A_Варіанти'!M$1,IF(O1615='06A_Варіанти'!N1606,'06A_Варіанти'!N$1,IF(O1615='06A_Варіанти'!O1606,'06A_Варіанти'!O$1,IF(O1615='06A_Варіанти'!P1606,'06A_Варіанти'!P$1,IF(O1615='06A_Варіанти'!Q1606,'06A_Варіанти'!Q$1,IF(O1615='06A_Варіанти'!R1606,'06A_Варіанти'!R$1,"НЕМАЄ МАРШРУТУ"))))))))))))))</f>
        <v>DIRECT</v>
      </c>
      <c r="G1615" s="2" t="str">
        <f t="shared" si="175"/>
        <v>БЕЗ ЗМІН</v>
      </c>
      <c r="H1615" s="2">
        <f>IF(G1615="НЕМАЄ МАРШРУТУ",0,O1615-'06A_Варіанти'!T1606)</f>
        <v>0</v>
      </c>
      <c r="I1615" s="2">
        <f>IFERROR(INDEX('04_Потоки'!$E:$E,MATCH(A1615,'04_Потоки'!$A:$A,0)),0)</f>
        <v>1.990879478827362</v>
      </c>
      <c r="J1615" s="2">
        <f t="shared" si="176"/>
        <v>1</v>
      </c>
      <c r="K1615" s="2">
        <f>IF(C1615="РЦК макси",0,2*'06A_Варіанти'!T1606*J1615)</f>
        <v>7.8</v>
      </c>
      <c r="L1615" s="2">
        <f t="shared" si="177"/>
        <v>7.8</v>
      </c>
      <c r="M1615" s="2">
        <f t="shared" si="178"/>
        <v>0</v>
      </c>
      <c r="N1615" s="9">
        <f t="shared" si="179"/>
        <v>0</v>
      </c>
      <c r="O1615" s="2">
        <f>MIN(IF('07A_Конструктор'!$D$5="Так",'06A_Варіанти'!E1606,1E+99),IF('07A_Конструктор'!$D$6="Так",'06A_Варіанти'!F1606,1E+99),IF('07A_Конструктор'!$D$7="Так",'06A_Варіанти'!G1606,1E+99),IF('07A_Конструктор'!$D$8="Так",'06A_Варіанти'!H1606,1E+99),IF('07A_Конструктор'!$D$9="Так",'06A_Варіанти'!I1606,1E+99),IF('07A_Конструктор'!$D$10="Так",'06A_Варіанти'!J1606,1E+99),IF('07A_Конструктор'!$D$11="Так",'06A_Варіанти'!K1606,1E+99),IF('07A_Конструктор'!$D$12="Так",'06A_Варіанти'!L1606,1E+99),IF('07A_Конструктор'!$D$13="Так",'06A_Варіанти'!M1606,1E+99),IF('07A_Конструктор'!$D$14="Так",'06A_Варіанти'!N1606,1E+99),IF('07A_Конструктор'!$D$15="Так",'06A_Варіанти'!O1606,1E+99),IF('07A_Конструктор'!$D$16="Так",'06A_Варіанти'!P1606,1E+99),IF('07A_Конструктор'!$D$17="Так",'06A_Варіанти'!Q1606,1E+99),IF('06A_Варіанти'!R1606="",1E+99,'06A_Варіанти'!R1606))</f>
        <v>3.9</v>
      </c>
      <c r="P1615" s="2" t="str">
        <f t="shared" si="180"/>
        <v>5 т</v>
      </c>
      <c r="Q1615" s="2">
        <f t="shared" si="181"/>
        <v>14</v>
      </c>
      <c r="R1615" s="2">
        <f>IF(OR(C1615="РЦК макси",C1615="РЦЧ SKU"),"SKU-потік",IFERROR(VLOOKUP(D1615,'02_РЦ'!$A$3:$I$7,5,FALSE),0))</f>
        <v>700</v>
      </c>
      <c r="S1615" s="2" t="str">
        <f>IF(OR(C1615="РЦК макси",C1615="РЦЧ SKU"),"Не рахується в ліміт",IFERROR(VLOOKUP(D1615,'02_РЦ'!$A$3:$I$7,9,FALSE),"Немає РЦ"))</f>
        <v>В межах</v>
      </c>
    </row>
    <row r="1616" spans="1:19">
      <c r="A1616" s="2" t="str">
        <f>'06A_Варіанти'!A1607</f>
        <v>BASE_2314</v>
      </c>
      <c r="B1616" s="2" t="str">
        <f>'06A_Варіанти'!B1607</f>
        <v>TT_2314</v>
      </c>
      <c r="C1616" s="2" t="str">
        <f>'06A_Варіанти'!D1607</f>
        <v>Основний</v>
      </c>
      <c r="D1616" s="2" t="str">
        <f>'06A_Варіанти'!C1607</f>
        <v>РЦЛ</v>
      </c>
      <c r="E1616" s="2" t="str">
        <f>'06A_Варіанти'!S1607</f>
        <v>DIRECT</v>
      </c>
      <c r="F1616" s="2" t="str">
        <f>IF(O1616='06A_Варіанти'!E1607,'06A_Варіанти'!E$1,IF(O1616='06A_Варіанти'!F1607,'06A_Варіанти'!F$1,IF(O1616='06A_Варіанти'!G1607,'06A_Варіанти'!G$1,IF(O1616='06A_Варіанти'!H1607,'06A_Варіанти'!H$1,IF(O1616='06A_Варіанти'!I1607,'06A_Варіанти'!I$1,IF(O1616='06A_Варіанти'!J1607,'06A_Варіанти'!J$1,IF(O1616='06A_Варіанти'!K1607,'06A_Варіанти'!K$1,IF(O1616='06A_Варіанти'!L1607,'06A_Варіанти'!L$1,IF(O1616='06A_Варіанти'!M1607,'06A_Варіанти'!M$1,IF(O1616='06A_Варіанти'!N1607,'06A_Варіанти'!N$1,IF(O1616='06A_Варіанти'!O1607,'06A_Варіанти'!O$1,IF(O1616='06A_Варіанти'!P1607,'06A_Варіанти'!P$1,IF(O1616='06A_Варіанти'!Q1607,'06A_Варіанти'!Q$1,IF(O1616='06A_Варіанти'!R1607,'06A_Варіанти'!R$1,"НЕМАЄ МАРШРУТУ"))))))))))))))</f>
        <v>DIRECT</v>
      </c>
      <c r="G1616" s="2" t="str">
        <f t="shared" si="175"/>
        <v>БЕЗ ЗМІН</v>
      </c>
      <c r="H1616" s="2">
        <f>IF(G1616="НЕМАЄ МАРШРУТУ",0,O1616-'06A_Варіанти'!T1607)</f>
        <v>0</v>
      </c>
      <c r="I1616" s="2">
        <f>IFERROR(INDEX('04_Потоки'!$E:$E,MATCH(A1616,'04_Потоки'!$A:$A,0)),0)</f>
        <v>1.990879478827362</v>
      </c>
      <c r="J1616" s="2">
        <f t="shared" si="176"/>
        <v>1</v>
      </c>
      <c r="K1616" s="2">
        <f>IF(C1616="РЦК макси",0,2*'06A_Варіанти'!T1607*J1616)</f>
        <v>1110.8</v>
      </c>
      <c r="L1616" s="2">
        <f t="shared" si="177"/>
        <v>1110.8</v>
      </c>
      <c r="M1616" s="2">
        <f t="shared" si="178"/>
        <v>0</v>
      </c>
      <c r="N1616" s="9">
        <f t="shared" si="179"/>
        <v>0</v>
      </c>
      <c r="O1616" s="2">
        <f>MIN(IF('07A_Конструктор'!$D$5="Так",'06A_Варіанти'!E1607,1E+99),IF('07A_Конструктор'!$D$6="Так",'06A_Варіанти'!F1607,1E+99),IF('07A_Конструктор'!$D$7="Так",'06A_Варіанти'!G1607,1E+99),IF('07A_Конструктор'!$D$8="Так",'06A_Варіанти'!H1607,1E+99),IF('07A_Конструктор'!$D$9="Так",'06A_Варіанти'!I1607,1E+99),IF('07A_Конструктор'!$D$10="Так",'06A_Варіанти'!J1607,1E+99),IF('07A_Конструктор'!$D$11="Так",'06A_Варіанти'!K1607,1E+99),IF('07A_Конструктор'!$D$12="Так",'06A_Варіанти'!L1607,1E+99),IF('07A_Конструктор'!$D$13="Так",'06A_Варіанти'!M1607,1E+99),IF('07A_Конструктор'!$D$14="Так",'06A_Варіанти'!N1607,1E+99),IF('07A_Конструктор'!$D$15="Так",'06A_Варіанти'!O1607,1E+99),IF('07A_Конструктор'!$D$16="Так",'06A_Варіанти'!P1607,1E+99),IF('07A_Конструктор'!$D$17="Так",'06A_Варіанти'!Q1607,1E+99),IF('06A_Варіанти'!R1607="",1E+99,'06A_Варіанти'!R1607))</f>
        <v>555.4</v>
      </c>
      <c r="P1616" s="2" t="str">
        <f t="shared" si="180"/>
        <v>5 т</v>
      </c>
      <c r="Q1616" s="2">
        <f t="shared" si="181"/>
        <v>14</v>
      </c>
      <c r="R1616" s="2">
        <f>IF(OR(C1616="РЦК макси",C1616="РЦЧ SKU"),"SKU-потік",IFERROR(VLOOKUP(D1616,'02_РЦ'!$A$3:$I$7,5,FALSE),0))</f>
        <v>700</v>
      </c>
      <c r="S1616" s="2" t="str">
        <f>IF(OR(C1616="РЦК макси",C1616="РЦЧ SKU"),"Не рахується в ліміт",IFERROR(VLOOKUP(D1616,'02_РЦ'!$A$3:$I$7,9,FALSE),"Немає РЦ"))</f>
        <v>В межах</v>
      </c>
    </row>
    <row r="1617" spans="1:19">
      <c r="A1617" s="2" t="str">
        <f>'06A_Варіанти'!A1608</f>
        <v>BASE_2317</v>
      </c>
      <c r="B1617" s="2" t="str">
        <f>'06A_Варіанти'!B1608</f>
        <v>TT_2317</v>
      </c>
      <c r="C1617" s="2" t="str">
        <f>'06A_Варіанти'!D1608</f>
        <v>Основний</v>
      </c>
      <c r="D1617" s="2" t="str">
        <f>'06A_Варіанти'!C1608</f>
        <v>РЦЛ</v>
      </c>
      <c r="E1617" s="2" t="str">
        <f>'06A_Варіанти'!S1608</f>
        <v>DIRECT</v>
      </c>
      <c r="F1617" s="2" t="str">
        <f>IF(O1617='06A_Варіанти'!E1608,'06A_Варіанти'!E$1,IF(O1617='06A_Варіанти'!F1608,'06A_Варіанти'!F$1,IF(O1617='06A_Варіанти'!G1608,'06A_Варіанти'!G$1,IF(O1617='06A_Варіанти'!H1608,'06A_Варіанти'!H$1,IF(O1617='06A_Варіанти'!I1608,'06A_Варіанти'!I$1,IF(O1617='06A_Варіанти'!J1608,'06A_Варіанти'!J$1,IF(O1617='06A_Варіанти'!K1608,'06A_Варіанти'!K$1,IF(O1617='06A_Варіанти'!L1608,'06A_Варіанти'!L$1,IF(O1617='06A_Варіанти'!M1608,'06A_Варіанти'!M$1,IF(O1617='06A_Варіанти'!N1608,'06A_Варіанти'!N$1,IF(O1617='06A_Варіанти'!O1608,'06A_Варіанти'!O$1,IF(O1617='06A_Варіанти'!P1608,'06A_Варіанти'!P$1,IF(O1617='06A_Варіанти'!Q1608,'06A_Варіанти'!Q$1,IF(O1617='06A_Варіанти'!R1608,'06A_Варіанти'!R$1,"НЕМАЄ МАРШРУТУ"))))))))))))))</f>
        <v>DIRECT</v>
      </c>
      <c r="G1617" s="2" t="str">
        <f t="shared" si="175"/>
        <v>БЕЗ ЗМІН</v>
      </c>
      <c r="H1617" s="2">
        <f>IF(G1617="НЕМАЄ МАРШРУТУ",0,O1617-'06A_Варіанти'!T1608)</f>
        <v>0</v>
      </c>
      <c r="I1617" s="2">
        <f>IFERROR(INDEX('04_Потоки'!$E:$E,MATCH(A1617,'04_Потоки'!$A:$A,0)),0)</f>
        <v>1.990879478827362</v>
      </c>
      <c r="J1617" s="2">
        <f t="shared" si="176"/>
        <v>1</v>
      </c>
      <c r="K1617" s="2">
        <f>IF(C1617="РЦК макси",0,2*'06A_Варіанти'!T1608*J1617)</f>
        <v>279.39999999999998</v>
      </c>
      <c r="L1617" s="2">
        <f t="shared" si="177"/>
        <v>279.39999999999998</v>
      </c>
      <c r="M1617" s="2">
        <f t="shared" si="178"/>
        <v>0</v>
      </c>
      <c r="N1617" s="9">
        <f t="shared" si="179"/>
        <v>0</v>
      </c>
      <c r="O1617" s="2">
        <f>MIN(IF('07A_Конструктор'!$D$5="Так",'06A_Варіанти'!E1608,1E+99),IF('07A_Конструктор'!$D$6="Так",'06A_Варіанти'!F1608,1E+99),IF('07A_Конструктор'!$D$7="Так",'06A_Варіанти'!G1608,1E+99),IF('07A_Конструктор'!$D$8="Так",'06A_Варіанти'!H1608,1E+99),IF('07A_Конструктор'!$D$9="Так",'06A_Варіанти'!I1608,1E+99),IF('07A_Конструктор'!$D$10="Так",'06A_Варіанти'!J1608,1E+99),IF('07A_Конструктор'!$D$11="Так",'06A_Варіанти'!K1608,1E+99),IF('07A_Конструктор'!$D$12="Так",'06A_Варіанти'!L1608,1E+99),IF('07A_Конструктор'!$D$13="Так",'06A_Варіанти'!M1608,1E+99),IF('07A_Конструктор'!$D$14="Так",'06A_Варіанти'!N1608,1E+99),IF('07A_Конструктор'!$D$15="Так",'06A_Варіанти'!O1608,1E+99),IF('07A_Конструктор'!$D$16="Так",'06A_Варіанти'!P1608,1E+99),IF('07A_Конструктор'!$D$17="Так",'06A_Варіанти'!Q1608,1E+99),IF('06A_Варіанти'!R1608="",1E+99,'06A_Варіанти'!R1608))</f>
        <v>139.69999999999999</v>
      </c>
      <c r="P1617" s="2" t="str">
        <f t="shared" si="180"/>
        <v>5 т</v>
      </c>
      <c r="Q1617" s="2">
        <f t="shared" si="181"/>
        <v>14</v>
      </c>
      <c r="R1617" s="2">
        <f>IF(OR(C1617="РЦК макси",C1617="РЦЧ SKU"),"SKU-потік",IFERROR(VLOOKUP(D1617,'02_РЦ'!$A$3:$I$7,5,FALSE),0))</f>
        <v>700</v>
      </c>
      <c r="S1617" s="2" t="str">
        <f>IF(OR(C1617="РЦК макси",C1617="РЦЧ SKU"),"Не рахується в ліміт",IFERROR(VLOOKUP(D1617,'02_РЦ'!$A$3:$I$7,9,FALSE),"Немає РЦ"))</f>
        <v>В межах</v>
      </c>
    </row>
    <row r="1618" spans="1:19">
      <c r="A1618" s="2" t="str">
        <f>'06A_Варіанти'!A1609</f>
        <v>BASE_2318</v>
      </c>
      <c r="B1618" s="2" t="str">
        <f>'06A_Варіанти'!B1609</f>
        <v>TT_2318</v>
      </c>
      <c r="C1618" s="2" t="str">
        <f>'06A_Варіанти'!D1609</f>
        <v>Основний</v>
      </c>
      <c r="D1618" s="2" t="str">
        <f>'06A_Варіанти'!C1609</f>
        <v>РЦЛ</v>
      </c>
      <c r="E1618" s="2" t="str">
        <f>'06A_Варіанти'!S1609</f>
        <v>DIRECT</v>
      </c>
      <c r="F1618" s="2" t="str">
        <f>IF(O1618='06A_Варіанти'!E1609,'06A_Варіанти'!E$1,IF(O1618='06A_Варіанти'!F1609,'06A_Варіанти'!F$1,IF(O1618='06A_Варіанти'!G1609,'06A_Варіанти'!G$1,IF(O1618='06A_Варіанти'!H1609,'06A_Варіанти'!H$1,IF(O1618='06A_Варіанти'!I1609,'06A_Варіанти'!I$1,IF(O1618='06A_Варіанти'!J1609,'06A_Варіанти'!J$1,IF(O1618='06A_Варіанти'!K1609,'06A_Варіанти'!K$1,IF(O1618='06A_Варіанти'!L1609,'06A_Варіанти'!L$1,IF(O1618='06A_Варіанти'!M1609,'06A_Варіанти'!M$1,IF(O1618='06A_Варіанти'!N1609,'06A_Варіанти'!N$1,IF(O1618='06A_Варіанти'!O1609,'06A_Варіанти'!O$1,IF(O1618='06A_Варіанти'!P1609,'06A_Варіанти'!P$1,IF(O1618='06A_Варіанти'!Q1609,'06A_Варіанти'!Q$1,IF(O1618='06A_Варіанти'!R1609,'06A_Варіанти'!R$1,"НЕМАЄ МАРШРУТУ"))))))))))))))</f>
        <v>DIRECT</v>
      </c>
      <c r="G1618" s="2" t="str">
        <f t="shared" si="175"/>
        <v>БЕЗ ЗМІН</v>
      </c>
      <c r="H1618" s="2">
        <f>IF(G1618="НЕМАЄ МАРШРУТУ",0,O1618-'06A_Варіанти'!T1609)</f>
        <v>0</v>
      </c>
      <c r="I1618" s="2">
        <f>IFERROR(INDEX('04_Потоки'!$E:$E,MATCH(A1618,'04_Потоки'!$A:$A,0)),0)</f>
        <v>1.990879478827362</v>
      </c>
      <c r="J1618" s="2">
        <f t="shared" si="176"/>
        <v>1</v>
      </c>
      <c r="K1618" s="2">
        <f>IF(C1618="РЦК макси",0,2*'06A_Варіанти'!T1609*J1618)</f>
        <v>547.6</v>
      </c>
      <c r="L1618" s="2">
        <f t="shared" si="177"/>
        <v>547.6</v>
      </c>
      <c r="M1618" s="2">
        <f t="shared" si="178"/>
        <v>0</v>
      </c>
      <c r="N1618" s="9">
        <f t="shared" si="179"/>
        <v>0</v>
      </c>
      <c r="O1618" s="2">
        <f>MIN(IF('07A_Конструктор'!$D$5="Так",'06A_Варіанти'!E1609,1E+99),IF('07A_Конструктор'!$D$6="Так",'06A_Варіанти'!F1609,1E+99),IF('07A_Конструктор'!$D$7="Так",'06A_Варіанти'!G1609,1E+99),IF('07A_Конструктор'!$D$8="Так",'06A_Варіанти'!H1609,1E+99),IF('07A_Конструктор'!$D$9="Так",'06A_Варіанти'!I1609,1E+99),IF('07A_Конструктор'!$D$10="Так",'06A_Варіанти'!J1609,1E+99),IF('07A_Конструктор'!$D$11="Так",'06A_Варіанти'!K1609,1E+99),IF('07A_Конструктор'!$D$12="Так",'06A_Варіанти'!L1609,1E+99),IF('07A_Конструктор'!$D$13="Так",'06A_Варіанти'!M1609,1E+99),IF('07A_Конструктор'!$D$14="Так",'06A_Варіанти'!N1609,1E+99),IF('07A_Конструктор'!$D$15="Так",'06A_Варіанти'!O1609,1E+99),IF('07A_Конструктор'!$D$16="Так",'06A_Варіанти'!P1609,1E+99),IF('07A_Конструктор'!$D$17="Так",'06A_Варіанти'!Q1609,1E+99),IF('06A_Варіанти'!R1609="",1E+99,'06A_Варіанти'!R1609))</f>
        <v>273.8</v>
      </c>
      <c r="P1618" s="2" t="str">
        <f t="shared" si="180"/>
        <v>5 т</v>
      </c>
      <c r="Q1618" s="2">
        <f t="shared" si="181"/>
        <v>14</v>
      </c>
      <c r="R1618" s="2">
        <f>IF(OR(C1618="РЦК макси",C1618="РЦЧ SKU"),"SKU-потік",IFERROR(VLOOKUP(D1618,'02_РЦ'!$A$3:$I$7,5,FALSE),0))</f>
        <v>700</v>
      </c>
      <c r="S1618" s="2" t="str">
        <f>IF(OR(C1618="РЦК макси",C1618="РЦЧ SKU"),"Не рахується в ліміт",IFERROR(VLOOKUP(D1618,'02_РЦ'!$A$3:$I$7,9,FALSE),"Немає РЦ"))</f>
        <v>В межах</v>
      </c>
    </row>
    <row r="1619" spans="1:19">
      <c r="A1619" s="2" t="str">
        <f>'06A_Варіанти'!A1610</f>
        <v>BASE_2326</v>
      </c>
      <c r="B1619" s="2" t="str">
        <f>'06A_Варіанти'!B1610</f>
        <v>TT_2326</v>
      </c>
      <c r="C1619" s="2" t="str">
        <f>'06A_Варіанти'!D1610</f>
        <v>Основний</v>
      </c>
      <c r="D1619" s="2" t="str">
        <f>'06A_Варіанти'!C1610</f>
        <v>РЦЛ</v>
      </c>
      <c r="E1619" s="2" t="str">
        <f>'06A_Варіанти'!S1610</f>
        <v>DIRECT</v>
      </c>
      <c r="F1619" s="2" t="str">
        <f>IF(O1619='06A_Варіанти'!E1610,'06A_Варіанти'!E$1,IF(O1619='06A_Варіанти'!F1610,'06A_Варіанти'!F$1,IF(O1619='06A_Варіанти'!G1610,'06A_Варіанти'!G$1,IF(O1619='06A_Варіанти'!H1610,'06A_Варіанти'!H$1,IF(O1619='06A_Варіанти'!I1610,'06A_Варіанти'!I$1,IF(O1619='06A_Варіанти'!J1610,'06A_Варіанти'!J$1,IF(O1619='06A_Варіанти'!K1610,'06A_Варіанти'!K$1,IF(O1619='06A_Варіанти'!L1610,'06A_Варіанти'!L$1,IF(O1619='06A_Варіанти'!M1610,'06A_Варіанти'!M$1,IF(O1619='06A_Варіанти'!N1610,'06A_Варіанти'!N$1,IF(O1619='06A_Варіанти'!O1610,'06A_Варіанти'!O$1,IF(O1619='06A_Варіанти'!P1610,'06A_Варіанти'!P$1,IF(O1619='06A_Варіанти'!Q1610,'06A_Варіанти'!Q$1,IF(O1619='06A_Варіанти'!R1610,'06A_Варіанти'!R$1,"НЕМАЄ МАРШРУТУ"))))))))))))))</f>
        <v>DIRECT</v>
      </c>
      <c r="G1619" s="2" t="str">
        <f t="shared" si="175"/>
        <v>БЕЗ ЗМІН</v>
      </c>
      <c r="H1619" s="2">
        <f>IF(G1619="НЕМАЄ МАРШРУТУ",0,O1619-'06A_Варіанти'!T1610)</f>
        <v>0</v>
      </c>
      <c r="I1619" s="2">
        <f>IFERROR(INDEX('04_Потоки'!$E:$E,MATCH(A1619,'04_Потоки'!$A:$A,0)),0)</f>
        <v>1.990879478827362</v>
      </c>
      <c r="J1619" s="2">
        <f t="shared" si="176"/>
        <v>1</v>
      </c>
      <c r="K1619" s="2">
        <f>IF(C1619="РЦК макси",0,2*'06A_Варіанти'!T1610*J1619)</f>
        <v>656.8</v>
      </c>
      <c r="L1619" s="2">
        <f t="shared" si="177"/>
        <v>656.8</v>
      </c>
      <c r="M1619" s="2">
        <f t="shared" si="178"/>
        <v>0</v>
      </c>
      <c r="N1619" s="9">
        <f t="shared" si="179"/>
        <v>0</v>
      </c>
      <c r="O1619" s="2">
        <f>MIN(IF('07A_Конструктор'!$D$5="Так",'06A_Варіанти'!E1610,1E+99),IF('07A_Конструктор'!$D$6="Так",'06A_Варіанти'!F1610,1E+99),IF('07A_Конструктор'!$D$7="Так",'06A_Варіанти'!G1610,1E+99),IF('07A_Конструктор'!$D$8="Так",'06A_Варіанти'!H1610,1E+99),IF('07A_Конструктор'!$D$9="Так",'06A_Варіанти'!I1610,1E+99),IF('07A_Конструктор'!$D$10="Так",'06A_Варіанти'!J1610,1E+99),IF('07A_Конструктор'!$D$11="Так",'06A_Варіанти'!K1610,1E+99),IF('07A_Конструктор'!$D$12="Так",'06A_Варіанти'!L1610,1E+99),IF('07A_Конструктор'!$D$13="Так",'06A_Варіанти'!M1610,1E+99),IF('07A_Конструктор'!$D$14="Так",'06A_Варіанти'!N1610,1E+99),IF('07A_Конструктор'!$D$15="Так",'06A_Варіанти'!O1610,1E+99),IF('07A_Конструктор'!$D$16="Так",'06A_Варіанти'!P1610,1E+99),IF('07A_Конструктор'!$D$17="Так",'06A_Варіанти'!Q1610,1E+99),IF('06A_Варіанти'!R1610="",1E+99,'06A_Варіанти'!R1610))</f>
        <v>328.4</v>
      </c>
      <c r="P1619" s="2" t="str">
        <f t="shared" si="180"/>
        <v>5 т</v>
      </c>
      <c r="Q1619" s="2">
        <f t="shared" si="181"/>
        <v>14</v>
      </c>
      <c r="R1619" s="2">
        <f>IF(OR(C1619="РЦК макси",C1619="РЦЧ SKU"),"SKU-потік",IFERROR(VLOOKUP(D1619,'02_РЦ'!$A$3:$I$7,5,FALSE),0))</f>
        <v>700</v>
      </c>
      <c r="S1619" s="2" t="str">
        <f>IF(OR(C1619="РЦК макси",C1619="РЦЧ SKU"),"Не рахується в ліміт",IFERROR(VLOOKUP(D1619,'02_РЦ'!$A$3:$I$7,9,FALSE),"Немає РЦ"))</f>
        <v>В межах</v>
      </c>
    </row>
    <row r="1620" spans="1:19">
      <c r="A1620" s="2" t="str">
        <f>'06A_Варіанти'!A1611</f>
        <v>BASE_2329</v>
      </c>
      <c r="B1620" s="2" t="str">
        <f>'06A_Варіанти'!B1611</f>
        <v>TT_2329</v>
      </c>
      <c r="C1620" s="2" t="str">
        <f>'06A_Варіанти'!D1611</f>
        <v>Основний</v>
      </c>
      <c r="D1620" s="2" t="str">
        <f>'06A_Варіанти'!C1611</f>
        <v>РЦЛ</v>
      </c>
      <c r="E1620" s="2" t="str">
        <f>'06A_Варіанти'!S1611</f>
        <v>DIRECT</v>
      </c>
      <c r="F1620" s="2" t="str">
        <f>IF(O1620='06A_Варіанти'!E1611,'06A_Варіанти'!E$1,IF(O1620='06A_Варіанти'!F1611,'06A_Варіанти'!F$1,IF(O1620='06A_Варіанти'!G1611,'06A_Варіанти'!G$1,IF(O1620='06A_Варіанти'!H1611,'06A_Варіанти'!H$1,IF(O1620='06A_Варіанти'!I1611,'06A_Варіанти'!I$1,IF(O1620='06A_Варіанти'!J1611,'06A_Варіанти'!J$1,IF(O1620='06A_Варіанти'!K1611,'06A_Варіанти'!K$1,IF(O1620='06A_Варіанти'!L1611,'06A_Варіанти'!L$1,IF(O1620='06A_Варіанти'!M1611,'06A_Варіанти'!M$1,IF(O1620='06A_Варіанти'!N1611,'06A_Варіанти'!N$1,IF(O1620='06A_Варіанти'!O1611,'06A_Варіанти'!O$1,IF(O1620='06A_Варіанти'!P1611,'06A_Варіанти'!P$1,IF(O1620='06A_Варіанти'!Q1611,'06A_Варіанти'!Q$1,IF(O1620='06A_Варіанти'!R1611,'06A_Варіанти'!R$1,"НЕМАЄ МАРШРУТУ"))))))))))))))</f>
        <v>DIRECT</v>
      </c>
      <c r="G1620" s="2" t="str">
        <f t="shared" si="175"/>
        <v>БЕЗ ЗМІН</v>
      </c>
      <c r="H1620" s="2">
        <f>IF(G1620="НЕМАЄ МАРШРУТУ",0,O1620-'06A_Варіанти'!T1611)</f>
        <v>0</v>
      </c>
      <c r="I1620" s="2">
        <f>IFERROR(INDEX('04_Потоки'!$E:$E,MATCH(A1620,'04_Потоки'!$A:$A,0)),0)</f>
        <v>1.990879478827362</v>
      </c>
      <c r="J1620" s="2">
        <f t="shared" si="176"/>
        <v>1</v>
      </c>
      <c r="K1620" s="2">
        <f>IF(C1620="РЦК макси",0,2*'06A_Варіанти'!T1611*J1620)</f>
        <v>368.6</v>
      </c>
      <c r="L1620" s="2">
        <f t="shared" si="177"/>
        <v>368.6</v>
      </c>
      <c r="M1620" s="2">
        <f t="shared" si="178"/>
        <v>0</v>
      </c>
      <c r="N1620" s="9">
        <f t="shared" si="179"/>
        <v>0</v>
      </c>
      <c r="O1620" s="2">
        <f>MIN(IF('07A_Конструктор'!$D$5="Так",'06A_Варіанти'!E1611,1E+99),IF('07A_Конструктор'!$D$6="Так",'06A_Варіанти'!F1611,1E+99),IF('07A_Конструктор'!$D$7="Так",'06A_Варіанти'!G1611,1E+99),IF('07A_Конструктор'!$D$8="Так",'06A_Варіанти'!H1611,1E+99),IF('07A_Конструктор'!$D$9="Так",'06A_Варіанти'!I1611,1E+99),IF('07A_Конструктор'!$D$10="Так",'06A_Варіанти'!J1611,1E+99),IF('07A_Конструктор'!$D$11="Так",'06A_Варіанти'!K1611,1E+99),IF('07A_Конструктор'!$D$12="Так",'06A_Варіанти'!L1611,1E+99),IF('07A_Конструктор'!$D$13="Так",'06A_Варіанти'!M1611,1E+99),IF('07A_Конструктор'!$D$14="Так",'06A_Варіанти'!N1611,1E+99),IF('07A_Конструктор'!$D$15="Так",'06A_Варіанти'!O1611,1E+99),IF('07A_Конструктор'!$D$16="Так",'06A_Варіанти'!P1611,1E+99),IF('07A_Конструктор'!$D$17="Так",'06A_Варіанти'!Q1611,1E+99),IF('06A_Варіанти'!R1611="",1E+99,'06A_Варіанти'!R1611))</f>
        <v>184.3</v>
      </c>
      <c r="P1620" s="2" t="str">
        <f t="shared" si="180"/>
        <v>5 т</v>
      </c>
      <c r="Q1620" s="2">
        <f t="shared" si="181"/>
        <v>14</v>
      </c>
      <c r="R1620" s="2">
        <f>IF(OR(C1620="РЦК макси",C1620="РЦЧ SKU"),"SKU-потік",IFERROR(VLOOKUP(D1620,'02_РЦ'!$A$3:$I$7,5,FALSE),0))</f>
        <v>700</v>
      </c>
      <c r="S1620" s="2" t="str">
        <f>IF(OR(C1620="РЦК макси",C1620="РЦЧ SKU"),"Не рахується в ліміт",IFERROR(VLOOKUP(D1620,'02_РЦ'!$A$3:$I$7,9,FALSE),"Немає РЦ"))</f>
        <v>В межах</v>
      </c>
    </row>
    <row r="1621" spans="1:19">
      <c r="A1621" s="2" t="str">
        <f>'06A_Варіанти'!A1612</f>
        <v>BASE_2336</v>
      </c>
      <c r="B1621" s="2" t="str">
        <f>'06A_Варіанти'!B1612</f>
        <v>TT_2336</v>
      </c>
      <c r="C1621" s="2" t="str">
        <f>'06A_Варіанти'!D1612</f>
        <v>Основний</v>
      </c>
      <c r="D1621" s="2" t="str">
        <f>'06A_Варіанти'!C1612</f>
        <v>РЦЛ</v>
      </c>
      <c r="E1621" s="2" t="str">
        <f>'06A_Варіанти'!S1612</f>
        <v>DIRECT</v>
      </c>
      <c r="F1621" s="2" t="str">
        <f>IF(O1621='06A_Варіанти'!E1612,'06A_Варіанти'!E$1,IF(O1621='06A_Варіанти'!F1612,'06A_Варіанти'!F$1,IF(O1621='06A_Варіанти'!G1612,'06A_Варіанти'!G$1,IF(O1621='06A_Варіанти'!H1612,'06A_Варіанти'!H$1,IF(O1621='06A_Варіанти'!I1612,'06A_Варіанти'!I$1,IF(O1621='06A_Варіанти'!J1612,'06A_Варіанти'!J$1,IF(O1621='06A_Варіанти'!K1612,'06A_Варіанти'!K$1,IF(O1621='06A_Варіанти'!L1612,'06A_Варіанти'!L$1,IF(O1621='06A_Варіанти'!M1612,'06A_Варіанти'!M$1,IF(O1621='06A_Варіанти'!N1612,'06A_Варіанти'!N$1,IF(O1621='06A_Варіанти'!O1612,'06A_Варіанти'!O$1,IF(O1621='06A_Варіанти'!P1612,'06A_Варіанти'!P$1,IF(O1621='06A_Варіанти'!Q1612,'06A_Варіанти'!Q$1,IF(O1621='06A_Варіанти'!R1612,'06A_Варіанти'!R$1,"НЕМАЄ МАРШРУТУ"))))))))))))))</f>
        <v>DIRECT</v>
      </c>
      <c r="G1621" s="2" t="str">
        <f t="shared" si="175"/>
        <v>БЕЗ ЗМІН</v>
      </c>
      <c r="H1621" s="2">
        <f>IF(G1621="НЕМАЄ МАРШРУТУ",0,O1621-'06A_Варіанти'!T1612)</f>
        <v>0</v>
      </c>
      <c r="I1621" s="2">
        <f>IFERROR(INDEX('04_Потоки'!$E:$E,MATCH(A1621,'04_Потоки'!$A:$A,0)),0)</f>
        <v>1.990879478827362</v>
      </c>
      <c r="J1621" s="2">
        <f t="shared" si="176"/>
        <v>1</v>
      </c>
      <c r="K1621" s="2">
        <f>IF(C1621="РЦК макси",0,2*'06A_Варіанти'!T1612*J1621)</f>
        <v>1129.5999999999999</v>
      </c>
      <c r="L1621" s="2">
        <f t="shared" si="177"/>
        <v>1129.5999999999999</v>
      </c>
      <c r="M1621" s="2">
        <f t="shared" si="178"/>
        <v>0</v>
      </c>
      <c r="N1621" s="9">
        <f t="shared" si="179"/>
        <v>0</v>
      </c>
      <c r="O1621" s="2">
        <f>MIN(IF('07A_Конструктор'!$D$5="Так",'06A_Варіанти'!E1612,1E+99),IF('07A_Конструктор'!$D$6="Так",'06A_Варіанти'!F1612,1E+99),IF('07A_Конструктор'!$D$7="Так",'06A_Варіанти'!G1612,1E+99),IF('07A_Конструктор'!$D$8="Так",'06A_Варіанти'!H1612,1E+99),IF('07A_Конструктор'!$D$9="Так",'06A_Варіанти'!I1612,1E+99),IF('07A_Конструктор'!$D$10="Так",'06A_Варіанти'!J1612,1E+99),IF('07A_Конструктор'!$D$11="Так",'06A_Варіанти'!K1612,1E+99),IF('07A_Конструктор'!$D$12="Так",'06A_Варіанти'!L1612,1E+99),IF('07A_Конструктор'!$D$13="Так",'06A_Варіанти'!M1612,1E+99),IF('07A_Конструктор'!$D$14="Так",'06A_Варіанти'!N1612,1E+99),IF('07A_Конструктор'!$D$15="Так",'06A_Варіанти'!O1612,1E+99),IF('07A_Конструктор'!$D$16="Так",'06A_Варіанти'!P1612,1E+99),IF('07A_Конструктор'!$D$17="Так",'06A_Варіанти'!Q1612,1E+99),IF('06A_Варіанти'!R1612="",1E+99,'06A_Варіанти'!R1612))</f>
        <v>564.79999999999995</v>
      </c>
      <c r="P1621" s="2" t="str">
        <f t="shared" si="180"/>
        <v>5 т</v>
      </c>
      <c r="Q1621" s="2">
        <f t="shared" si="181"/>
        <v>14</v>
      </c>
      <c r="R1621" s="2">
        <f>IF(OR(C1621="РЦК макси",C1621="РЦЧ SKU"),"SKU-потік",IFERROR(VLOOKUP(D1621,'02_РЦ'!$A$3:$I$7,5,FALSE),0))</f>
        <v>700</v>
      </c>
      <c r="S1621" s="2" t="str">
        <f>IF(OR(C1621="РЦК макси",C1621="РЦЧ SKU"),"Не рахується в ліміт",IFERROR(VLOOKUP(D1621,'02_РЦ'!$A$3:$I$7,9,FALSE),"Немає РЦ"))</f>
        <v>В межах</v>
      </c>
    </row>
    <row r="1622" spans="1:19">
      <c r="A1622" s="2" t="str">
        <f>'06A_Варіанти'!A1613</f>
        <v>BASE_2339</v>
      </c>
      <c r="B1622" s="2" t="str">
        <f>'06A_Варіанти'!B1613</f>
        <v>TT_2339</v>
      </c>
      <c r="C1622" s="2" t="str">
        <f>'06A_Варіанти'!D1613</f>
        <v>Основний</v>
      </c>
      <c r="D1622" s="2" t="str">
        <f>'06A_Варіанти'!C1613</f>
        <v>РЦЛ</v>
      </c>
      <c r="E1622" s="2" t="str">
        <f>'06A_Варіанти'!S1613</f>
        <v>DIRECT</v>
      </c>
      <c r="F1622" s="2" t="str">
        <f>IF(O1622='06A_Варіанти'!E1613,'06A_Варіанти'!E$1,IF(O1622='06A_Варіанти'!F1613,'06A_Варіанти'!F$1,IF(O1622='06A_Варіанти'!G1613,'06A_Варіанти'!G$1,IF(O1622='06A_Варіанти'!H1613,'06A_Варіанти'!H$1,IF(O1622='06A_Варіанти'!I1613,'06A_Варіанти'!I$1,IF(O1622='06A_Варіанти'!J1613,'06A_Варіанти'!J$1,IF(O1622='06A_Варіанти'!K1613,'06A_Варіанти'!K$1,IF(O1622='06A_Варіанти'!L1613,'06A_Варіанти'!L$1,IF(O1622='06A_Варіанти'!M1613,'06A_Варіанти'!M$1,IF(O1622='06A_Варіанти'!N1613,'06A_Варіанти'!N$1,IF(O1622='06A_Варіанти'!O1613,'06A_Варіанти'!O$1,IF(O1622='06A_Варіанти'!P1613,'06A_Варіанти'!P$1,IF(O1622='06A_Варіанти'!Q1613,'06A_Варіанти'!Q$1,IF(O1622='06A_Варіанти'!R1613,'06A_Варіанти'!R$1,"НЕМАЄ МАРШРУТУ"))))))))))))))</f>
        <v>DIRECT</v>
      </c>
      <c r="G1622" s="2" t="str">
        <f t="shared" si="175"/>
        <v>БЕЗ ЗМІН</v>
      </c>
      <c r="H1622" s="2">
        <f>IF(G1622="НЕМАЄ МАРШРУТУ",0,O1622-'06A_Варіанти'!T1613)</f>
        <v>0</v>
      </c>
      <c r="I1622" s="2">
        <f>IFERROR(INDEX('04_Потоки'!$E:$E,MATCH(A1622,'04_Потоки'!$A:$A,0)),0)</f>
        <v>1.990879478827362</v>
      </c>
      <c r="J1622" s="2">
        <f t="shared" si="176"/>
        <v>1</v>
      </c>
      <c r="K1622" s="2">
        <f>IF(C1622="РЦК макси",0,2*'06A_Варіанти'!T1613*J1622)</f>
        <v>168.4</v>
      </c>
      <c r="L1622" s="2">
        <f t="shared" si="177"/>
        <v>168.4</v>
      </c>
      <c r="M1622" s="2">
        <f t="shared" si="178"/>
        <v>0</v>
      </c>
      <c r="N1622" s="9">
        <f t="shared" si="179"/>
        <v>0</v>
      </c>
      <c r="O1622" s="2">
        <f>MIN(IF('07A_Конструктор'!$D$5="Так",'06A_Варіанти'!E1613,1E+99),IF('07A_Конструктор'!$D$6="Так",'06A_Варіанти'!F1613,1E+99),IF('07A_Конструктор'!$D$7="Так",'06A_Варіанти'!G1613,1E+99),IF('07A_Конструктор'!$D$8="Так",'06A_Варіанти'!H1613,1E+99),IF('07A_Конструктор'!$D$9="Так",'06A_Варіанти'!I1613,1E+99),IF('07A_Конструктор'!$D$10="Так",'06A_Варіанти'!J1613,1E+99),IF('07A_Конструктор'!$D$11="Так",'06A_Варіанти'!K1613,1E+99),IF('07A_Конструктор'!$D$12="Так",'06A_Варіанти'!L1613,1E+99),IF('07A_Конструктор'!$D$13="Так",'06A_Варіанти'!M1613,1E+99),IF('07A_Конструктор'!$D$14="Так",'06A_Варіанти'!N1613,1E+99),IF('07A_Конструктор'!$D$15="Так",'06A_Варіанти'!O1613,1E+99),IF('07A_Конструктор'!$D$16="Так",'06A_Варіанти'!P1613,1E+99),IF('07A_Конструктор'!$D$17="Так",'06A_Варіанти'!Q1613,1E+99),IF('06A_Варіанти'!R1613="",1E+99,'06A_Варіанти'!R1613))</f>
        <v>84.2</v>
      </c>
      <c r="P1622" s="2" t="str">
        <f t="shared" si="180"/>
        <v>5 т</v>
      </c>
      <c r="Q1622" s="2">
        <f t="shared" si="181"/>
        <v>14</v>
      </c>
      <c r="R1622" s="2">
        <f>IF(OR(C1622="РЦК макси",C1622="РЦЧ SKU"),"SKU-потік",IFERROR(VLOOKUP(D1622,'02_РЦ'!$A$3:$I$7,5,FALSE),0))</f>
        <v>700</v>
      </c>
      <c r="S1622" s="2" t="str">
        <f>IF(OR(C1622="РЦК макси",C1622="РЦЧ SKU"),"Не рахується в ліміт",IFERROR(VLOOKUP(D1622,'02_РЦ'!$A$3:$I$7,9,FALSE),"Немає РЦ"))</f>
        <v>В межах</v>
      </c>
    </row>
    <row r="1623" spans="1:19">
      <c r="A1623" s="2" t="str">
        <f>'06A_Варіанти'!A1614</f>
        <v>BASE_2340</v>
      </c>
      <c r="B1623" s="2" t="str">
        <f>'06A_Варіанти'!B1614</f>
        <v>TT_2340</v>
      </c>
      <c r="C1623" s="2" t="str">
        <f>'06A_Варіанти'!D1614</f>
        <v>Основний</v>
      </c>
      <c r="D1623" s="2" t="str">
        <f>'06A_Варіанти'!C1614</f>
        <v>РЦЛ</v>
      </c>
      <c r="E1623" s="2" t="str">
        <f>'06A_Варіанти'!S1614</f>
        <v>DIRECT</v>
      </c>
      <c r="F1623" s="2" t="str">
        <f>IF(O1623='06A_Варіанти'!E1614,'06A_Варіанти'!E$1,IF(O1623='06A_Варіанти'!F1614,'06A_Варіанти'!F$1,IF(O1623='06A_Варіанти'!G1614,'06A_Варіанти'!G$1,IF(O1623='06A_Варіанти'!H1614,'06A_Варіанти'!H$1,IF(O1623='06A_Варіанти'!I1614,'06A_Варіанти'!I$1,IF(O1623='06A_Варіанти'!J1614,'06A_Варіанти'!J$1,IF(O1623='06A_Варіанти'!K1614,'06A_Варіанти'!K$1,IF(O1623='06A_Варіанти'!L1614,'06A_Варіанти'!L$1,IF(O1623='06A_Варіанти'!M1614,'06A_Варіанти'!M$1,IF(O1623='06A_Варіанти'!N1614,'06A_Варіанти'!N$1,IF(O1623='06A_Варіанти'!O1614,'06A_Варіанти'!O$1,IF(O1623='06A_Варіанти'!P1614,'06A_Варіанти'!P$1,IF(O1623='06A_Варіанти'!Q1614,'06A_Варіанти'!Q$1,IF(O1623='06A_Варіанти'!R1614,'06A_Варіанти'!R$1,"НЕМАЄ МАРШРУТУ"))))))))))))))</f>
        <v>DIRECT</v>
      </c>
      <c r="G1623" s="2" t="str">
        <f t="shared" si="175"/>
        <v>БЕЗ ЗМІН</v>
      </c>
      <c r="H1623" s="2">
        <f>IF(G1623="НЕМАЄ МАРШРУТУ",0,O1623-'06A_Варіанти'!T1614)</f>
        <v>0</v>
      </c>
      <c r="I1623" s="2">
        <f>IFERROR(INDEX('04_Потоки'!$E:$E,MATCH(A1623,'04_Потоки'!$A:$A,0)),0)</f>
        <v>1.990879478827362</v>
      </c>
      <c r="J1623" s="2">
        <f t="shared" si="176"/>
        <v>1</v>
      </c>
      <c r="K1623" s="2">
        <f>IF(C1623="РЦК макси",0,2*'06A_Варіанти'!T1614*J1623)</f>
        <v>14.8</v>
      </c>
      <c r="L1623" s="2">
        <f t="shared" si="177"/>
        <v>14.8</v>
      </c>
      <c r="M1623" s="2">
        <f t="shared" si="178"/>
        <v>0</v>
      </c>
      <c r="N1623" s="9">
        <f t="shared" si="179"/>
        <v>0</v>
      </c>
      <c r="O1623" s="2">
        <f>MIN(IF('07A_Конструктор'!$D$5="Так",'06A_Варіанти'!E1614,1E+99),IF('07A_Конструктор'!$D$6="Так",'06A_Варіанти'!F1614,1E+99),IF('07A_Конструктор'!$D$7="Так",'06A_Варіанти'!G1614,1E+99),IF('07A_Конструктор'!$D$8="Так",'06A_Варіанти'!H1614,1E+99),IF('07A_Конструктор'!$D$9="Так",'06A_Варіанти'!I1614,1E+99),IF('07A_Конструктор'!$D$10="Так",'06A_Варіанти'!J1614,1E+99),IF('07A_Конструктор'!$D$11="Так",'06A_Варіанти'!K1614,1E+99),IF('07A_Конструктор'!$D$12="Так",'06A_Варіанти'!L1614,1E+99),IF('07A_Конструктор'!$D$13="Так",'06A_Варіанти'!M1614,1E+99),IF('07A_Конструктор'!$D$14="Так",'06A_Варіанти'!N1614,1E+99),IF('07A_Конструктор'!$D$15="Так",'06A_Варіанти'!O1614,1E+99),IF('07A_Конструктор'!$D$16="Так",'06A_Варіанти'!P1614,1E+99),IF('07A_Конструктор'!$D$17="Так",'06A_Варіанти'!Q1614,1E+99),IF('06A_Варіанти'!R1614="",1E+99,'06A_Варіанти'!R1614))</f>
        <v>7.4</v>
      </c>
      <c r="P1623" s="2" t="str">
        <f t="shared" si="180"/>
        <v>5 т</v>
      </c>
      <c r="Q1623" s="2">
        <f t="shared" si="181"/>
        <v>14</v>
      </c>
      <c r="R1623" s="2">
        <f>IF(OR(C1623="РЦК макси",C1623="РЦЧ SKU"),"SKU-потік",IFERROR(VLOOKUP(D1623,'02_РЦ'!$A$3:$I$7,5,FALSE),0))</f>
        <v>700</v>
      </c>
      <c r="S1623" s="2" t="str">
        <f>IF(OR(C1623="РЦК макси",C1623="РЦЧ SKU"),"Не рахується в ліміт",IFERROR(VLOOKUP(D1623,'02_РЦ'!$A$3:$I$7,9,FALSE),"Немає РЦ"))</f>
        <v>В межах</v>
      </c>
    </row>
    <row r="1624" spans="1:19">
      <c r="A1624" s="2" t="str">
        <f>'06A_Варіанти'!A1615</f>
        <v>BASE_2341</v>
      </c>
      <c r="B1624" s="2" t="str">
        <f>'06A_Варіанти'!B1615</f>
        <v>TT_2341</v>
      </c>
      <c r="C1624" s="2" t="str">
        <f>'06A_Варіанти'!D1615</f>
        <v>Основний</v>
      </c>
      <c r="D1624" s="2" t="str">
        <f>'06A_Варіанти'!C1615</f>
        <v>РЦЛ</v>
      </c>
      <c r="E1624" s="2" t="str">
        <f>'06A_Варіанти'!S1615</f>
        <v>DIRECT</v>
      </c>
      <c r="F1624" s="2" t="str">
        <f>IF(O1624='06A_Варіанти'!E1615,'06A_Варіанти'!E$1,IF(O1624='06A_Варіанти'!F1615,'06A_Варіанти'!F$1,IF(O1624='06A_Варіанти'!G1615,'06A_Варіанти'!G$1,IF(O1624='06A_Варіанти'!H1615,'06A_Варіанти'!H$1,IF(O1624='06A_Варіанти'!I1615,'06A_Варіанти'!I$1,IF(O1624='06A_Варіанти'!J1615,'06A_Варіанти'!J$1,IF(O1624='06A_Варіанти'!K1615,'06A_Варіанти'!K$1,IF(O1624='06A_Варіанти'!L1615,'06A_Варіанти'!L$1,IF(O1624='06A_Варіанти'!M1615,'06A_Варіанти'!M$1,IF(O1624='06A_Варіанти'!N1615,'06A_Варіанти'!N$1,IF(O1624='06A_Варіанти'!O1615,'06A_Варіанти'!O$1,IF(O1624='06A_Варіанти'!P1615,'06A_Варіанти'!P$1,IF(O1624='06A_Варіанти'!Q1615,'06A_Варіанти'!Q$1,IF(O1624='06A_Варіанти'!R1615,'06A_Варіанти'!R$1,"НЕМАЄ МАРШРУТУ"))))))))))))))</f>
        <v>DIRECT</v>
      </c>
      <c r="G1624" s="2" t="str">
        <f t="shared" si="175"/>
        <v>БЕЗ ЗМІН</v>
      </c>
      <c r="H1624" s="2">
        <f>IF(G1624="НЕМАЄ МАРШРУТУ",0,O1624-'06A_Варіанти'!T1615)</f>
        <v>0</v>
      </c>
      <c r="I1624" s="2">
        <f>IFERROR(INDEX('04_Потоки'!$E:$E,MATCH(A1624,'04_Потоки'!$A:$A,0)),0)</f>
        <v>1.990879478827362</v>
      </c>
      <c r="J1624" s="2">
        <f t="shared" si="176"/>
        <v>1</v>
      </c>
      <c r="K1624" s="2">
        <f>IF(C1624="РЦК макси",0,2*'06A_Варіанти'!T1615*J1624)</f>
        <v>342.2</v>
      </c>
      <c r="L1624" s="2">
        <f t="shared" si="177"/>
        <v>342.2</v>
      </c>
      <c r="M1624" s="2">
        <f t="shared" si="178"/>
        <v>0</v>
      </c>
      <c r="N1624" s="9">
        <f t="shared" si="179"/>
        <v>0</v>
      </c>
      <c r="O1624" s="2">
        <f>MIN(IF('07A_Конструктор'!$D$5="Так",'06A_Варіанти'!E1615,1E+99),IF('07A_Конструктор'!$D$6="Так",'06A_Варіанти'!F1615,1E+99),IF('07A_Конструктор'!$D$7="Так",'06A_Варіанти'!G1615,1E+99),IF('07A_Конструктор'!$D$8="Так",'06A_Варіанти'!H1615,1E+99),IF('07A_Конструктор'!$D$9="Так",'06A_Варіанти'!I1615,1E+99),IF('07A_Конструктор'!$D$10="Так",'06A_Варіанти'!J1615,1E+99),IF('07A_Конструктор'!$D$11="Так",'06A_Варіанти'!K1615,1E+99),IF('07A_Конструктор'!$D$12="Так",'06A_Варіанти'!L1615,1E+99),IF('07A_Конструктор'!$D$13="Так",'06A_Варіанти'!M1615,1E+99),IF('07A_Конструктор'!$D$14="Так",'06A_Варіанти'!N1615,1E+99),IF('07A_Конструктор'!$D$15="Так",'06A_Варіанти'!O1615,1E+99),IF('07A_Конструктор'!$D$16="Так",'06A_Варіанти'!P1615,1E+99),IF('07A_Конструктор'!$D$17="Так",'06A_Варіанти'!Q1615,1E+99),IF('06A_Варіанти'!R1615="",1E+99,'06A_Варіанти'!R1615))</f>
        <v>171.1</v>
      </c>
      <c r="P1624" s="2" t="str">
        <f t="shared" si="180"/>
        <v>5 т</v>
      </c>
      <c r="Q1624" s="2">
        <f t="shared" si="181"/>
        <v>14</v>
      </c>
      <c r="R1624" s="2">
        <f>IF(OR(C1624="РЦК макси",C1624="РЦЧ SKU"),"SKU-потік",IFERROR(VLOOKUP(D1624,'02_РЦ'!$A$3:$I$7,5,FALSE),0))</f>
        <v>700</v>
      </c>
      <c r="S1624" s="2" t="str">
        <f>IF(OR(C1624="РЦК макси",C1624="РЦЧ SKU"),"Не рахується в ліміт",IFERROR(VLOOKUP(D1624,'02_РЦ'!$A$3:$I$7,9,FALSE),"Немає РЦ"))</f>
        <v>В межах</v>
      </c>
    </row>
    <row r="1625" spans="1:19">
      <c r="A1625" s="2" t="str">
        <f>'06A_Варіанти'!A1616</f>
        <v>BASE_2342</v>
      </c>
      <c r="B1625" s="2" t="str">
        <f>'06A_Варіанти'!B1616</f>
        <v>TT_2342</v>
      </c>
      <c r="C1625" s="2" t="str">
        <f>'06A_Варіанти'!D1616</f>
        <v>Основний</v>
      </c>
      <c r="D1625" s="2" t="str">
        <f>'06A_Варіанти'!C1616</f>
        <v>РЦЛ</v>
      </c>
      <c r="E1625" s="2" t="str">
        <f>'06A_Варіанти'!S1616</f>
        <v>DIRECT</v>
      </c>
      <c r="F1625" s="2" t="str">
        <f>IF(O1625='06A_Варіанти'!E1616,'06A_Варіанти'!E$1,IF(O1625='06A_Варіанти'!F1616,'06A_Варіанти'!F$1,IF(O1625='06A_Варіанти'!G1616,'06A_Варіанти'!G$1,IF(O1625='06A_Варіанти'!H1616,'06A_Варіанти'!H$1,IF(O1625='06A_Варіанти'!I1616,'06A_Варіанти'!I$1,IF(O1625='06A_Варіанти'!J1616,'06A_Варіанти'!J$1,IF(O1625='06A_Варіанти'!K1616,'06A_Варіанти'!K$1,IF(O1625='06A_Варіанти'!L1616,'06A_Варіанти'!L$1,IF(O1625='06A_Варіанти'!M1616,'06A_Варіанти'!M$1,IF(O1625='06A_Варіанти'!N1616,'06A_Варіанти'!N$1,IF(O1625='06A_Варіанти'!O1616,'06A_Варіанти'!O$1,IF(O1625='06A_Варіанти'!P1616,'06A_Варіанти'!P$1,IF(O1625='06A_Варіанти'!Q1616,'06A_Варіанти'!Q$1,IF(O1625='06A_Варіанти'!R1616,'06A_Варіанти'!R$1,"НЕМАЄ МАРШРУТУ"))))))))))))))</f>
        <v>DIRECT</v>
      </c>
      <c r="G1625" s="2" t="str">
        <f t="shared" si="175"/>
        <v>БЕЗ ЗМІН</v>
      </c>
      <c r="H1625" s="2">
        <f>IF(G1625="НЕМАЄ МАРШРУТУ",0,O1625-'06A_Варіанти'!T1616)</f>
        <v>0</v>
      </c>
      <c r="I1625" s="2">
        <f>IFERROR(INDEX('04_Потоки'!$E:$E,MATCH(A1625,'04_Потоки'!$A:$A,0)),0)</f>
        <v>1.990879478827362</v>
      </c>
      <c r="J1625" s="2">
        <f t="shared" si="176"/>
        <v>1</v>
      </c>
      <c r="K1625" s="2">
        <f>IF(C1625="РЦК макси",0,2*'06A_Варіанти'!T1616*J1625)</f>
        <v>282</v>
      </c>
      <c r="L1625" s="2">
        <f t="shared" si="177"/>
        <v>282</v>
      </c>
      <c r="M1625" s="2">
        <f t="shared" si="178"/>
        <v>0</v>
      </c>
      <c r="N1625" s="9">
        <f t="shared" si="179"/>
        <v>0</v>
      </c>
      <c r="O1625" s="2">
        <f>MIN(IF('07A_Конструктор'!$D$5="Так",'06A_Варіанти'!E1616,1E+99),IF('07A_Конструктор'!$D$6="Так",'06A_Варіанти'!F1616,1E+99),IF('07A_Конструктор'!$D$7="Так",'06A_Варіанти'!G1616,1E+99),IF('07A_Конструктор'!$D$8="Так",'06A_Варіанти'!H1616,1E+99),IF('07A_Конструктор'!$D$9="Так",'06A_Варіанти'!I1616,1E+99),IF('07A_Конструктор'!$D$10="Так",'06A_Варіанти'!J1616,1E+99),IF('07A_Конструктор'!$D$11="Так",'06A_Варіанти'!K1616,1E+99),IF('07A_Конструктор'!$D$12="Так",'06A_Варіанти'!L1616,1E+99),IF('07A_Конструктор'!$D$13="Так",'06A_Варіанти'!M1616,1E+99),IF('07A_Конструктор'!$D$14="Так",'06A_Варіанти'!N1616,1E+99),IF('07A_Конструктор'!$D$15="Так",'06A_Варіанти'!O1616,1E+99),IF('07A_Конструктор'!$D$16="Так",'06A_Варіанти'!P1616,1E+99),IF('07A_Конструктор'!$D$17="Так",'06A_Варіанти'!Q1616,1E+99),IF('06A_Варіанти'!R1616="",1E+99,'06A_Варіанти'!R1616))</f>
        <v>141</v>
      </c>
      <c r="P1625" s="2" t="str">
        <f t="shared" si="180"/>
        <v>5 т</v>
      </c>
      <c r="Q1625" s="2">
        <f t="shared" si="181"/>
        <v>14</v>
      </c>
      <c r="R1625" s="2">
        <f>IF(OR(C1625="РЦК макси",C1625="РЦЧ SKU"),"SKU-потік",IFERROR(VLOOKUP(D1625,'02_РЦ'!$A$3:$I$7,5,FALSE),0))</f>
        <v>700</v>
      </c>
      <c r="S1625" s="2" t="str">
        <f>IF(OR(C1625="РЦК макси",C1625="РЦЧ SKU"),"Не рахується в ліміт",IFERROR(VLOOKUP(D1625,'02_РЦ'!$A$3:$I$7,9,FALSE),"Немає РЦ"))</f>
        <v>В межах</v>
      </c>
    </row>
    <row r="1626" spans="1:19">
      <c r="A1626" s="2" t="str">
        <f>'06A_Варіанти'!A1617</f>
        <v>BASE_2343</v>
      </c>
      <c r="B1626" s="2" t="str">
        <f>'06A_Варіанти'!B1617</f>
        <v>TT_2343</v>
      </c>
      <c r="C1626" s="2" t="str">
        <f>'06A_Варіанти'!D1617</f>
        <v>Основний</v>
      </c>
      <c r="D1626" s="2" t="str">
        <f>'06A_Варіанти'!C1617</f>
        <v>РЦЛ</v>
      </c>
      <c r="E1626" s="2" t="str">
        <f>'06A_Варіанти'!S1617</f>
        <v>DIRECT</v>
      </c>
      <c r="F1626" s="2" t="str">
        <f>IF(O1626='06A_Варіанти'!E1617,'06A_Варіанти'!E$1,IF(O1626='06A_Варіанти'!F1617,'06A_Варіанти'!F$1,IF(O1626='06A_Варіанти'!G1617,'06A_Варіанти'!G$1,IF(O1626='06A_Варіанти'!H1617,'06A_Варіанти'!H$1,IF(O1626='06A_Варіанти'!I1617,'06A_Варіанти'!I$1,IF(O1626='06A_Варіанти'!J1617,'06A_Варіанти'!J$1,IF(O1626='06A_Варіанти'!K1617,'06A_Варіанти'!K$1,IF(O1626='06A_Варіанти'!L1617,'06A_Варіанти'!L$1,IF(O1626='06A_Варіанти'!M1617,'06A_Варіанти'!M$1,IF(O1626='06A_Варіанти'!N1617,'06A_Варіанти'!N$1,IF(O1626='06A_Варіанти'!O1617,'06A_Варіанти'!O$1,IF(O1626='06A_Варіанти'!P1617,'06A_Варіанти'!P$1,IF(O1626='06A_Варіанти'!Q1617,'06A_Варіанти'!Q$1,IF(O1626='06A_Варіанти'!R1617,'06A_Варіанти'!R$1,"НЕМАЄ МАРШРУТУ"))))))))))))))</f>
        <v>DIRECT</v>
      </c>
      <c r="G1626" s="2" t="str">
        <f t="shared" si="175"/>
        <v>БЕЗ ЗМІН</v>
      </c>
      <c r="H1626" s="2">
        <f>IF(G1626="НЕМАЄ МАРШРУТУ",0,O1626-'06A_Варіанти'!T1617)</f>
        <v>0</v>
      </c>
      <c r="I1626" s="2">
        <f>IFERROR(INDEX('04_Потоки'!$E:$E,MATCH(A1626,'04_Потоки'!$A:$A,0)),0)</f>
        <v>1.990879478827362</v>
      </c>
      <c r="J1626" s="2">
        <f t="shared" si="176"/>
        <v>1</v>
      </c>
      <c r="K1626" s="2">
        <f>IF(C1626="РЦК макси",0,2*'06A_Варіанти'!T1617*J1626)</f>
        <v>431.8</v>
      </c>
      <c r="L1626" s="2">
        <f t="shared" si="177"/>
        <v>431.8</v>
      </c>
      <c r="M1626" s="2">
        <f t="shared" si="178"/>
        <v>0</v>
      </c>
      <c r="N1626" s="9">
        <f t="shared" si="179"/>
        <v>0</v>
      </c>
      <c r="O1626" s="2">
        <f>MIN(IF('07A_Конструктор'!$D$5="Так",'06A_Варіанти'!E1617,1E+99),IF('07A_Конструктор'!$D$6="Так",'06A_Варіанти'!F1617,1E+99),IF('07A_Конструктор'!$D$7="Так",'06A_Варіанти'!G1617,1E+99),IF('07A_Конструктор'!$D$8="Так",'06A_Варіанти'!H1617,1E+99),IF('07A_Конструктор'!$D$9="Так",'06A_Варіанти'!I1617,1E+99),IF('07A_Конструктор'!$D$10="Так",'06A_Варіанти'!J1617,1E+99),IF('07A_Конструктор'!$D$11="Так",'06A_Варіанти'!K1617,1E+99),IF('07A_Конструктор'!$D$12="Так",'06A_Варіанти'!L1617,1E+99),IF('07A_Конструктор'!$D$13="Так",'06A_Варіанти'!M1617,1E+99),IF('07A_Конструктор'!$D$14="Так",'06A_Варіанти'!N1617,1E+99),IF('07A_Конструктор'!$D$15="Так",'06A_Варіанти'!O1617,1E+99),IF('07A_Конструктор'!$D$16="Так",'06A_Варіанти'!P1617,1E+99),IF('07A_Конструктор'!$D$17="Так",'06A_Варіанти'!Q1617,1E+99),IF('06A_Варіанти'!R1617="",1E+99,'06A_Варіанти'!R1617))</f>
        <v>215.9</v>
      </c>
      <c r="P1626" s="2" t="str">
        <f t="shared" si="180"/>
        <v>5 т</v>
      </c>
      <c r="Q1626" s="2">
        <f t="shared" si="181"/>
        <v>14</v>
      </c>
      <c r="R1626" s="2">
        <f>IF(OR(C1626="РЦК макси",C1626="РЦЧ SKU"),"SKU-потік",IFERROR(VLOOKUP(D1626,'02_РЦ'!$A$3:$I$7,5,FALSE),0))</f>
        <v>700</v>
      </c>
      <c r="S1626" s="2" t="str">
        <f>IF(OR(C1626="РЦК макси",C1626="РЦЧ SKU"),"Не рахується в ліміт",IFERROR(VLOOKUP(D1626,'02_РЦ'!$A$3:$I$7,9,FALSE),"Немає РЦ"))</f>
        <v>В межах</v>
      </c>
    </row>
    <row r="1627" spans="1:19">
      <c r="A1627" s="2" t="str">
        <f>'06A_Варіанти'!A1618</f>
        <v>BASE_2346</v>
      </c>
      <c r="B1627" s="2" t="str">
        <f>'06A_Варіанти'!B1618</f>
        <v>TT_2346</v>
      </c>
      <c r="C1627" s="2" t="str">
        <f>'06A_Варіанти'!D1618</f>
        <v>Основний</v>
      </c>
      <c r="D1627" s="2" t="str">
        <f>'06A_Варіанти'!C1618</f>
        <v>РЦЛ</v>
      </c>
      <c r="E1627" s="2" t="str">
        <f>'06A_Варіанти'!S1618</f>
        <v>DIRECT</v>
      </c>
      <c r="F1627" s="2" t="str">
        <f>IF(O1627='06A_Варіанти'!E1618,'06A_Варіанти'!E$1,IF(O1627='06A_Варіанти'!F1618,'06A_Варіанти'!F$1,IF(O1627='06A_Варіанти'!G1618,'06A_Варіанти'!G$1,IF(O1627='06A_Варіанти'!H1618,'06A_Варіанти'!H$1,IF(O1627='06A_Варіанти'!I1618,'06A_Варіанти'!I$1,IF(O1627='06A_Варіанти'!J1618,'06A_Варіанти'!J$1,IF(O1627='06A_Варіанти'!K1618,'06A_Варіанти'!K$1,IF(O1627='06A_Варіанти'!L1618,'06A_Варіанти'!L$1,IF(O1627='06A_Варіанти'!M1618,'06A_Варіанти'!M$1,IF(O1627='06A_Варіанти'!N1618,'06A_Варіанти'!N$1,IF(O1627='06A_Варіанти'!O1618,'06A_Варіанти'!O$1,IF(O1627='06A_Варіанти'!P1618,'06A_Варіанти'!P$1,IF(O1627='06A_Варіанти'!Q1618,'06A_Варіанти'!Q$1,IF(O1627='06A_Варіанти'!R1618,'06A_Варіанти'!R$1,"НЕМАЄ МАРШРУТУ"))))))))))))))</f>
        <v>DIRECT</v>
      </c>
      <c r="G1627" s="2" t="str">
        <f t="shared" si="175"/>
        <v>БЕЗ ЗМІН</v>
      </c>
      <c r="H1627" s="2">
        <f>IF(G1627="НЕМАЄ МАРШРУТУ",0,O1627-'06A_Варіанти'!T1618)</f>
        <v>0</v>
      </c>
      <c r="I1627" s="2">
        <f>IFERROR(INDEX('04_Потоки'!$E:$E,MATCH(A1627,'04_Потоки'!$A:$A,0)),0)</f>
        <v>1.990879478827362</v>
      </c>
      <c r="J1627" s="2">
        <f t="shared" si="176"/>
        <v>1</v>
      </c>
      <c r="K1627" s="2">
        <f>IF(C1627="РЦК макси",0,2*'06A_Варіанти'!T1618*J1627)</f>
        <v>398.6</v>
      </c>
      <c r="L1627" s="2">
        <f t="shared" si="177"/>
        <v>398.6</v>
      </c>
      <c r="M1627" s="2">
        <f t="shared" si="178"/>
        <v>0</v>
      </c>
      <c r="N1627" s="9">
        <f t="shared" si="179"/>
        <v>0</v>
      </c>
      <c r="O1627" s="2">
        <f>MIN(IF('07A_Конструктор'!$D$5="Так",'06A_Варіанти'!E1618,1E+99),IF('07A_Конструктор'!$D$6="Так",'06A_Варіанти'!F1618,1E+99),IF('07A_Конструктор'!$D$7="Так",'06A_Варіанти'!G1618,1E+99),IF('07A_Конструктор'!$D$8="Так",'06A_Варіанти'!H1618,1E+99),IF('07A_Конструктор'!$D$9="Так",'06A_Варіанти'!I1618,1E+99),IF('07A_Конструктор'!$D$10="Так",'06A_Варіанти'!J1618,1E+99),IF('07A_Конструктор'!$D$11="Так",'06A_Варіанти'!K1618,1E+99),IF('07A_Конструктор'!$D$12="Так",'06A_Варіанти'!L1618,1E+99),IF('07A_Конструктор'!$D$13="Так",'06A_Варіанти'!M1618,1E+99),IF('07A_Конструктор'!$D$14="Так",'06A_Варіанти'!N1618,1E+99),IF('07A_Конструктор'!$D$15="Так",'06A_Варіанти'!O1618,1E+99),IF('07A_Конструктор'!$D$16="Так",'06A_Варіанти'!P1618,1E+99),IF('07A_Конструктор'!$D$17="Так",'06A_Варіанти'!Q1618,1E+99),IF('06A_Варіанти'!R1618="",1E+99,'06A_Варіанти'!R1618))</f>
        <v>199.3</v>
      </c>
      <c r="P1627" s="2" t="str">
        <f t="shared" si="180"/>
        <v>5 т</v>
      </c>
      <c r="Q1627" s="2">
        <f t="shared" si="181"/>
        <v>14</v>
      </c>
      <c r="R1627" s="2">
        <f>IF(OR(C1627="РЦК макси",C1627="РЦЧ SKU"),"SKU-потік",IFERROR(VLOOKUP(D1627,'02_РЦ'!$A$3:$I$7,5,FALSE),0))</f>
        <v>700</v>
      </c>
      <c r="S1627" s="2" t="str">
        <f>IF(OR(C1627="РЦК макси",C1627="РЦЧ SKU"),"Не рахується в ліміт",IFERROR(VLOOKUP(D1627,'02_РЦ'!$A$3:$I$7,9,FALSE),"Немає РЦ"))</f>
        <v>В межах</v>
      </c>
    </row>
    <row r="1628" spans="1:19">
      <c r="A1628" s="2" t="str">
        <f>'06A_Варіанти'!A1619</f>
        <v>BASE_2349</v>
      </c>
      <c r="B1628" s="2" t="str">
        <f>'06A_Варіанти'!B1619</f>
        <v>TT_2349</v>
      </c>
      <c r="C1628" s="2" t="str">
        <f>'06A_Варіанти'!D1619</f>
        <v>Основний</v>
      </c>
      <c r="D1628" s="2" t="str">
        <f>'06A_Варіанти'!C1619</f>
        <v>РЦЛ</v>
      </c>
      <c r="E1628" s="2" t="str">
        <f>'06A_Варіанти'!S1619</f>
        <v>DIRECT</v>
      </c>
      <c r="F1628" s="2" t="str">
        <f>IF(O1628='06A_Варіанти'!E1619,'06A_Варіанти'!E$1,IF(O1628='06A_Варіанти'!F1619,'06A_Варіанти'!F$1,IF(O1628='06A_Варіанти'!G1619,'06A_Варіанти'!G$1,IF(O1628='06A_Варіанти'!H1619,'06A_Варіанти'!H$1,IF(O1628='06A_Варіанти'!I1619,'06A_Варіанти'!I$1,IF(O1628='06A_Варіанти'!J1619,'06A_Варіанти'!J$1,IF(O1628='06A_Варіанти'!K1619,'06A_Варіанти'!K$1,IF(O1628='06A_Варіанти'!L1619,'06A_Варіанти'!L$1,IF(O1628='06A_Варіанти'!M1619,'06A_Варіанти'!M$1,IF(O1628='06A_Варіанти'!N1619,'06A_Варіанти'!N$1,IF(O1628='06A_Варіанти'!O1619,'06A_Варіанти'!O$1,IF(O1628='06A_Варіанти'!P1619,'06A_Варіанти'!P$1,IF(O1628='06A_Варіанти'!Q1619,'06A_Варіанти'!Q$1,IF(O1628='06A_Варіанти'!R1619,'06A_Варіанти'!R$1,"НЕМАЄ МАРШРУТУ"))))))))))))))</f>
        <v>DIRECT</v>
      </c>
      <c r="G1628" s="2" t="str">
        <f t="shared" si="175"/>
        <v>БЕЗ ЗМІН</v>
      </c>
      <c r="H1628" s="2">
        <f>IF(G1628="НЕМАЄ МАРШРУТУ",0,O1628-'06A_Варіанти'!T1619)</f>
        <v>0</v>
      </c>
      <c r="I1628" s="2">
        <f>IFERROR(INDEX('04_Потоки'!$E:$E,MATCH(A1628,'04_Потоки'!$A:$A,0)),0)</f>
        <v>1.990879478827362</v>
      </c>
      <c r="J1628" s="2">
        <f t="shared" si="176"/>
        <v>1</v>
      </c>
      <c r="K1628" s="2">
        <f>IF(C1628="РЦК макси",0,2*'06A_Варіанти'!T1619*J1628)</f>
        <v>501.2</v>
      </c>
      <c r="L1628" s="2">
        <f t="shared" si="177"/>
        <v>501.2</v>
      </c>
      <c r="M1628" s="2">
        <f t="shared" si="178"/>
        <v>0</v>
      </c>
      <c r="N1628" s="9">
        <f t="shared" si="179"/>
        <v>0</v>
      </c>
      <c r="O1628" s="2">
        <f>MIN(IF('07A_Конструктор'!$D$5="Так",'06A_Варіанти'!E1619,1E+99),IF('07A_Конструктор'!$D$6="Так",'06A_Варіанти'!F1619,1E+99),IF('07A_Конструктор'!$D$7="Так",'06A_Варіанти'!G1619,1E+99),IF('07A_Конструктор'!$D$8="Так",'06A_Варіанти'!H1619,1E+99),IF('07A_Конструктор'!$D$9="Так",'06A_Варіанти'!I1619,1E+99),IF('07A_Конструктор'!$D$10="Так",'06A_Варіанти'!J1619,1E+99),IF('07A_Конструктор'!$D$11="Так",'06A_Варіанти'!K1619,1E+99),IF('07A_Конструктор'!$D$12="Так",'06A_Варіанти'!L1619,1E+99),IF('07A_Конструктор'!$D$13="Так",'06A_Варіанти'!M1619,1E+99),IF('07A_Конструктор'!$D$14="Так",'06A_Варіанти'!N1619,1E+99),IF('07A_Конструктор'!$D$15="Так",'06A_Варіанти'!O1619,1E+99),IF('07A_Конструктор'!$D$16="Так",'06A_Варіанти'!P1619,1E+99),IF('07A_Конструктор'!$D$17="Так",'06A_Варіанти'!Q1619,1E+99),IF('06A_Варіанти'!R1619="",1E+99,'06A_Варіанти'!R1619))</f>
        <v>250.6</v>
      </c>
      <c r="P1628" s="2" t="str">
        <f t="shared" si="180"/>
        <v>5 т</v>
      </c>
      <c r="Q1628" s="2">
        <f t="shared" si="181"/>
        <v>14</v>
      </c>
      <c r="R1628" s="2">
        <f>IF(OR(C1628="РЦК макси",C1628="РЦЧ SKU"),"SKU-потік",IFERROR(VLOOKUP(D1628,'02_РЦ'!$A$3:$I$7,5,FALSE),0))</f>
        <v>700</v>
      </c>
      <c r="S1628" s="2" t="str">
        <f>IF(OR(C1628="РЦК макси",C1628="РЦЧ SKU"),"Не рахується в ліміт",IFERROR(VLOOKUP(D1628,'02_РЦ'!$A$3:$I$7,9,FALSE),"Немає РЦ"))</f>
        <v>В межах</v>
      </c>
    </row>
    <row r="1629" spans="1:19">
      <c r="A1629" s="2" t="str">
        <f>'06A_Варіанти'!A1620</f>
        <v>BASE_2351</v>
      </c>
      <c r="B1629" s="2" t="str">
        <f>'06A_Варіанти'!B1620</f>
        <v>TT_2351</v>
      </c>
      <c r="C1629" s="2" t="str">
        <f>'06A_Варіанти'!D1620</f>
        <v>Основний</v>
      </c>
      <c r="D1629" s="2" t="str">
        <f>'06A_Варіанти'!C1620</f>
        <v>РЦЛ</v>
      </c>
      <c r="E1629" s="2" t="str">
        <f>'06A_Варіанти'!S1620</f>
        <v>DIRECT</v>
      </c>
      <c r="F1629" s="2" t="str">
        <f>IF(O1629='06A_Варіанти'!E1620,'06A_Варіанти'!E$1,IF(O1629='06A_Варіанти'!F1620,'06A_Варіанти'!F$1,IF(O1629='06A_Варіанти'!G1620,'06A_Варіанти'!G$1,IF(O1629='06A_Варіанти'!H1620,'06A_Варіанти'!H$1,IF(O1629='06A_Варіанти'!I1620,'06A_Варіанти'!I$1,IF(O1629='06A_Варіанти'!J1620,'06A_Варіанти'!J$1,IF(O1629='06A_Варіанти'!K1620,'06A_Варіанти'!K$1,IF(O1629='06A_Варіанти'!L1620,'06A_Варіанти'!L$1,IF(O1629='06A_Варіанти'!M1620,'06A_Варіанти'!M$1,IF(O1629='06A_Варіанти'!N1620,'06A_Варіанти'!N$1,IF(O1629='06A_Варіанти'!O1620,'06A_Варіанти'!O$1,IF(O1629='06A_Варіанти'!P1620,'06A_Варіанти'!P$1,IF(O1629='06A_Варіанти'!Q1620,'06A_Варіанти'!Q$1,IF(O1629='06A_Варіанти'!R1620,'06A_Варіанти'!R$1,"НЕМАЄ МАРШРУТУ"))))))))))))))</f>
        <v>DIRECT</v>
      </c>
      <c r="G1629" s="2" t="str">
        <f t="shared" si="175"/>
        <v>БЕЗ ЗМІН</v>
      </c>
      <c r="H1629" s="2">
        <f>IF(G1629="НЕМАЄ МАРШРУТУ",0,O1629-'06A_Варіанти'!T1620)</f>
        <v>0</v>
      </c>
      <c r="I1629" s="2">
        <f>IFERROR(INDEX('04_Потоки'!$E:$E,MATCH(A1629,'04_Потоки'!$A:$A,0)),0)</f>
        <v>1.990879478827362</v>
      </c>
      <c r="J1629" s="2">
        <f t="shared" si="176"/>
        <v>1</v>
      </c>
      <c r="K1629" s="2">
        <f>IF(C1629="РЦК макси",0,2*'06A_Варіанти'!T1620*J1629)</f>
        <v>573</v>
      </c>
      <c r="L1629" s="2">
        <f t="shared" si="177"/>
        <v>573</v>
      </c>
      <c r="M1629" s="2">
        <f t="shared" si="178"/>
        <v>0</v>
      </c>
      <c r="N1629" s="9">
        <f t="shared" si="179"/>
        <v>0</v>
      </c>
      <c r="O1629" s="2">
        <f>MIN(IF('07A_Конструктор'!$D$5="Так",'06A_Варіанти'!E1620,1E+99),IF('07A_Конструктор'!$D$6="Так",'06A_Варіанти'!F1620,1E+99),IF('07A_Конструктор'!$D$7="Так",'06A_Варіанти'!G1620,1E+99),IF('07A_Конструктор'!$D$8="Так",'06A_Варіанти'!H1620,1E+99),IF('07A_Конструктор'!$D$9="Так",'06A_Варіанти'!I1620,1E+99),IF('07A_Конструктор'!$D$10="Так",'06A_Варіанти'!J1620,1E+99),IF('07A_Конструктор'!$D$11="Так",'06A_Варіанти'!K1620,1E+99),IF('07A_Конструктор'!$D$12="Так",'06A_Варіанти'!L1620,1E+99),IF('07A_Конструктор'!$D$13="Так",'06A_Варіанти'!M1620,1E+99),IF('07A_Конструктор'!$D$14="Так",'06A_Варіанти'!N1620,1E+99),IF('07A_Конструктор'!$D$15="Так",'06A_Варіанти'!O1620,1E+99),IF('07A_Конструктор'!$D$16="Так",'06A_Варіанти'!P1620,1E+99),IF('07A_Конструктор'!$D$17="Так",'06A_Варіанти'!Q1620,1E+99),IF('06A_Варіанти'!R1620="",1E+99,'06A_Варіанти'!R1620))</f>
        <v>286.5</v>
      </c>
      <c r="P1629" s="2" t="str">
        <f t="shared" si="180"/>
        <v>5 т</v>
      </c>
      <c r="Q1629" s="2">
        <f t="shared" si="181"/>
        <v>14</v>
      </c>
      <c r="R1629" s="2">
        <f>IF(OR(C1629="РЦК макси",C1629="РЦЧ SKU"),"SKU-потік",IFERROR(VLOOKUP(D1629,'02_РЦ'!$A$3:$I$7,5,FALSE),0))</f>
        <v>700</v>
      </c>
      <c r="S1629" s="2" t="str">
        <f>IF(OR(C1629="РЦК макси",C1629="РЦЧ SKU"),"Не рахується в ліміт",IFERROR(VLOOKUP(D1629,'02_РЦ'!$A$3:$I$7,9,FALSE),"Немає РЦ"))</f>
        <v>В межах</v>
      </c>
    </row>
    <row r="1630" spans="1:19">
      <c r="A1630" s="2" t="str">
        <f>'06A_Варіанти'!A1621</f>
        <v>BASE_2353</v>
      </c>
      <c r="B1630" s="2" t="str">
        <f>'06A_Варіанти'!B1621</f>
        <v>TT_2353</v>
      </c>
      <c r="C1630" s="2" t="str">
        <f>'06A_Варіанти'!D1621</f>
        <v>Основний</v>
      </c>
      <c r="D1630" s="2" t="str">
        <f>'06A_Варіанти'!C1621</f>
        <v>РЦЛ</v>
      </c>
      <c r="E1630" s="2" t="str">
        <f>'06A_Варіанти'!S1621</f>
        <v>DIRECT</v>
      </c>
      <c r="F1630" s="2" t="str">
        <f>IF(O1630='06A_Варіанти'!E1621,'06A_Варіанти'!E$1,IF(O1630='06A_Варіанти'!F1621,'06A_Варіанти'!F$1,IF(O1630='06A_Варіанти'!G1621,'06A_Варіанти'!G$1,IF(O1630='06A_Варіанти'!H1621,'06A_Варіанти'!H$1,IF(O1630='06A_Варіанти'!I1621,'06A_Варіанти'!I$1,IF(O1630='06A_Варіанти'!J1621,'06A_Варіанти'!J$1,IF(O1630='06A_Варіанти'!K1621,'06A_Варіанти'!K$1,IF(O1630='06A_Варіанти'!L1621,'06A_Варіанти'!L$1,IF(O1630='06A_Варіанти'!M1621,'06A_Варіанти'!M$1,IF(O1630='06A_Варіанти'!N1621,'06A_Варіанти'!N$1,IF(O1630='06A_Варіанти'!O1621,'06A_Варіанти'!O$1,IF(O1630='06A_Варіанти'!P1621,'06A_Варіанти'!P$1,IF(O1630='06A_Варіанти'!Q1621,'06A_Варіанти'!Q$1,IF(O1630='06A_Варіанти'!R1621,'06A_Варіанти'!R$1,"НЕМАЄ МАРШРУТУ"))))))))))))))</f>
        <v>DIRECT</v>
      </c>
      <c r="G1630" s="2" t="str">
        <f t="shared" si="175"/>
        <v>БЕЗ ЗМІН</v>
      </c>
      <c r="H1630" s="2">
        <f>IF(G1630="НЕМАЄ МАРШРУТУ",0,O1630-'06A_Варіанти'!T1621)</f>
        <v>0</v>
      </c>
      <c r="I1630" s="2">
        <f>IFERROR(INDEX('04_Потоки'!$E:$E,MATCH(A1630,'04_Потоки'!$A:$A,0)),0)</f>
        <v>1.990879478827362</v>
      </c>
      <c r="J1630" s="2">
        <f t="shared" si="176"/>
        <v>1</v>
      </c>
      <c r="K1630" s="2">
        <f>IF(C1630="РЦК макси",0,2*'06A_Варіанти'!T1621*J1630)</f>
        <v>1108.8</v>
      </c>
      <c r="L1630" s="2">
        <f t="shared" si="177"/>
        <v>1108.8</v>
      </c>
      <c r="M1630" s="2">
        <f t="shared" si="178"/>
        <v>0</v>
      </c>
      <c r="N1630" s="9">
        <f t="shared" si="179"/>
        <v>0</v>
      </c>
      <c r="O1630" s="2">
        <f>MIN(IF('07A_Конструктор'!$D$5="Так",'06A_Варіанти'!E1621,1E+99),IF('07A_Конструктор'!$D$6="Так",'06A_Варіанти'!F1621,1E+99),IF('07A_Конструктор'!$D$7="Так",'06A_Варіанти'!G1621,1E+99),IF('07A_Конструктор'!$D$8="Так",'06A_Варіанти'!H1621,1E+99),IF('07A_Конструктор'!$D$9="Так",'06A_Варіанти'!I1621,1E+99),IF('07A_Конструктор'!$D$10="Так",'06A_Варіанти'!J1621,1E+99),IF('07A_Конструктор'!$D$11="Так",'06A_Варіанти'!K1621,1E+99),IF('07A_Конструктор'!$D$12="Так",'06A_Варіанти'!L1621,1E+99),IF('07A_Конструктор'!$D$13="Так",'06A_Варіанти'!M1621,1E+99),IF('07A_Конструктор'!$D$14="Так",'06A_Варіанти'!N1621,1E+99),IF('07A_Конструктор'!$D$15="Так",'06A_Варіанти'!O1621,1E+99),IF('07A_Конструктор'!$D$16="Так",'06A_Варіанти'!P1621,1E+99),IF('07A_Конструктор'!$D$17="Так",'06A_Варіанти'!Q1621,1E+99),IF('06A_Варіанти'!R1621="",1E+99,'06A_Варіанти'!R1621))</f>
        <v>554.4</v>
      </c>
      <c r="P1630" s="2" t="str">
        <f t="shared" si="180"/>
        <v>5 т</v>
      </c>
      <c r="Q1630" s="2">
        <f t="shared" si="181"/>
        <v>14</v>
      </c>
      <c r="R1630" s="2">
        <f>IF(OR(C1630="РЦК макси",C1630="РЦЧ SKU"),"SKU-потік",IFERROR(VLOOKUP(D1630,'02_РЦ'!$A$3:$I$7,5,FALSE),0))</f>
        <v>700</v>
      </c>
      <c r="S1630" s="2" t="str">
        <f>IF(OR(C1630="РЦК макси",C1630="РЦЧ SKU"),"Не рахується в ліміт",IFERROR(VLOOKUP(D1630,'02_РЦ'!$A$3:$I$7,9,FALSE),"Немає РЦ"))</f>
        <v>В межах</v>
      </c>
    </row>
    <row r="1631" spans="1:19">
      <c r="A1631" s="2" t="str">
        <f>'06A_Варіанти'!A1622</f>
        <v>BASE_2354</v>
      </c>
      <c r="B1631" s="2" t="str">
        <f>'06A_Варіанти'!B1622</f>
        <v>TT_2354</v>
      </c>
      <c r="C1631" s="2" t="str">
        <f>'06A_Варіанти'!D1622</f>
        <v>Основний</v>
      </c>
      <c r="D1631" s="2" t="str">
        <f>'06A_Варіанти'!C1622</f>
        <v>РЦЛ</v>
      </c>
      <c r="E1631" s="2" t="str">
        <f>'06A_Варіанти'!S1622</f>
        <v>DIRECT</v>
      </c>
      <c r="F1631" s="2" t="str">
        <f>IF(O1631='06A_Варіанти'!E1622,'06A_Варіанти'!E$1,IF(O1631='06A_Варіанти'!F1622,'06A_Варіанти'!F$1,IF(O1631='06A_Варіанти'!G1622,'06A_Варіанти'!G$1,IF(O1631='06A_Варіанти'!H1622,'06A_Варіанти'!H$1,IF(O1631='06A_Варіанти'!I1622,'06A_Варіанти'!I$1,IF(O1631='06A_Варіанти'!J1622,'06A_Варіанти'!J$1,IF(O1631='06A_Варіанти'!K1622,'06A_Варіанти'!K$1,IF(O1631='06A_Варіанти'!L1622,'06A_Варіанти'!L$1,IF(O1631='06A_Варіанти'!M1622,'06A_Варіанти'!M$1,IF(O1631='06A_Варіанти'!N1622,'06A_Варіанти'!N$1,IF(O1631='06A_Варіанти'!O1622,'06A_Варіанти'!O$1,IF(O1631='06A_Варіанти'!P1622,'06A_Варіанти'!P$1,IF(O1631='06A_Варіанти'!Q1622,'06A_Варіанти'!Q$1,IF(O1631='06A_Варіанти'!R1622,'06A_Варіанти'!R$1,"НЕМАЄ МАРШРУТУ"))))))))))))))</f>
        <v>DIRECT</v>
      </c>
      <c r="G1631" s="2" t="str">
        <f t="shared" si="175"/>
        <v>БЕЗ ЗМІН</v>
      </c>
      <c r="H1631" s="2">
        <f>IF(G1631="НЕМАЄ МАРШРУТУ",0,O1631-'06A_Варіанти'!T1622)</f>
        <v>0</v>
      </c>
      <c r="I1631" s="2">
        <f>IFERROR(INDEX('04_Потоки'!$E:$E,MATCH(A1631,'04_Потоки'!$A:$A,0)),0)</f>
        <v>1.990879478827362</v>
      </c>
      <c r="J1631" s="2">
        <f t="shared" si="176"/>
        <v>1</v>
      </c>
      <c r="K1631" s="2">
        <f>IF(C1631="РЦК макси",0,2*'06A_Варіанти'!T1622*J1631)</f>
        <v>497.8</v>
      </c>
      <c r="L1631" s="2">
        <f t="shared" si="177"/>
        <v>497.8</v>
      </c>
      <c r="M1631" s="2">
        <f t="shared" si="178"/>
        <v>0</v>
      </c>
      <c r="N1631" s="9">
        <f t="shared" si="179"/>
        <v>0</v>
      </c>
      <c r="O1631" s="2">
        <f>MIN(IF('07A_Конструктор'!$D$5="Так",'06A_Варіанти'!E1622,1E+99),IF('07A_Конструктор'!$D$6="Так",'06A_Варіанти'!F1622,1E+99),IF('07A_Конструктор'!$D$7="Так",'06A_Варіанти'!G1622,1E+99),IF('07A_Конструктор'!$D$8="Так",'06A_Варіанти'!H1622,1E+99),IF('07A_Конструктор'!$D$9="Так",'06A_Варіанти'!I1622,1E+99),IF('07A_Конструктор'!$D$10="Так",'06A_Варіанти'!J1622,1E+99),IF('07A_Конструктор'!$D$11="Так",'06A_Варіанти'!K1622,1E+99),IF('07A_Конструктор'!$D$12="Так",'06A_Варіанти'!L1622,1E+99),IF('07A_Конструктор'!$D$13="Так",'06A_Варіанти'!M1622,1E+99),IF('07A_Конструктор'!$D$14="Так",'06A_Варіанти'!N1622,1E+99),IF('07A_Конструктор'!$D$15="Так",'06A_Варіанти'!O1622,1E+99),IF('07A_Конструктор'!$D$16="Так",'06A_Варіанти'!P1622,1E+99),IF('07A_Конструктор'!$D$17="Так",'06A_Варіанти'!Q1622,1E+99),IF('06A_Варіанти'!R1622="",1E+99,'06A_Варіанти'!R1622))</f>
        <v>248.9</v>
      </c>
      <c r="P1631" s="2" t="str">
        <f t="shared" si="180"/>
        <v>5 т</v>
      </c>
      <c r="Q1631" s="2">
        <f t="shared" si="181"/>
        <v>14</v>
      </c>
      <c r="R1631" s="2">
        <f>IF(OR(C1631="РЦК макси",C1631="РЦЧ SKU"),"SKU-потік",IFERROR(VLOOKUP(D1631,'02_РЦ'!$A$3:$I$7,5,FALSE),0))</f>
        <v>700</v>
      </c>
      <c r="S1631" s="2" t="str">
        <f>IF(OR(C1631="РЦК макси",C1631="РЦЧ SKU"),"Не рахується в ліміт",IFERROR(VLOOKUP(D1631,'02_РЦ'!$A$3:$I$7,9,FALSE),"Немає РЦ"))</f>
        <v>В межах</v>
      </c>
    </row>
    <row r="1632" spans="1:19">
      <c r="A1632" s="2" t="str">
        <f>'06A_Варіанти'!A1623</f>
        <v>BASE_2359</v>
      </c>
      <c r="B1632" s="2" t="str">
        <f>'06A_Варіанти'!B1623</f>
        <v>TT_2359</v>
      </c>
      <c r="C1632" s="2" t="str">
        <f>'06A_Варіанти'!D1623</f>
        <v>Основний</v>
      </c>
      <c r="D1632" s="2" t="str">
        <f>'06A_Варіанти'!C1623</f>
        <v>РЦЛ</v>
      </c>
      <c r="E1632" s="2" t="str">
        <f>'06A_Варіанти'!S1623</f>
        <v>DIRECT</v>
      </c>
      <c r="F1632" s="2" t="str">
        <f>IF(O1632='06A_Варіанти'!E1623,'06A_Варіанти'!E$1,IF(O1632='06A_Варіанти'!F1623,'06A_Варіанти'!F$1,IF(O1632='06A_Варіанти'!G1623,'06A_Варіанти'!G$1,IF(O1632='06A_Варіанти'!H1623,'06A_Варіанти'!H$1,IF(O1632='06A_Варіанти'!I1623,'06A_Варіанти'!I$1,IF(O1632='06A_Варіанти'!J1623,'06A_Варіанти'!J$1,IF(O1632='06A_Варіанти'!K1623,'06A_Варіанти'!K$1,IF(O1632='06A_Варіанти'!L1623,'06A_Варіанти'!L$1,IF(O1632='06A_Варіанти'!M1623,'06A_Варіанти'!M$1,IF(O1632='06A_Варіанти'!N1623,'06A_Варіанти'!N$1,IF(O1632='06A_Варіанти'!O1623,'06A_Варіанти'!O$1,IF(O1632='06A_Варіанти'!P1623,'06A_Варіанти'!P$1,IF(O1632='06A_Варіанти'!Q1623,'06A_Варіанти'!Q$1,IF(O1632='06A_Варіанти'!R1623,'06A_Варіанти'!R$1,"НЕМАЄ МАРШРУТУ"))))))))))))))</f>
        <v>DIRECT</v>
      </c>
      <c r="G1632" s="2" t="str">
        <f t="shared" si="175"/>
        <v>БЕЗ ЗМІН</v>
      </c>
      <c r="H1632" s="2">
        <f>IF(G1632="НЕМАЄ МАРШРУТУ",0,O1632-'06A_Варіанти'!T1623)</f>
        <v>0</v>
      </c>
      <c r="I1632" s="2">
        <f>IFERROR(INDEX('04_Потоки'!$E:$E,MATCH(A1632,'04_Потоки'!$A:$A,0)),0)</f>
        <v>1.990879478827362</v>
      </c>
      <c r="J1632" s="2">
        <f t="shared" si="176"/>
        <v>1</v>
      </c>
      <c r="K1632" s="2">
        <f>IF(C1632="РЦК макси",0,2*'06A_Варіанти'!T1623*J1632)</f>
        <v>1137.8</v>
      </c>
      <c r="L1632" s="2">
        <f t="shared" si="177"/>
        <v>1137.8</v>
      </c>
      <c r="M1632" s="2">
        <f t="shared" si="178"/>
        <v>0</v>
      </c>
      <c r="N1632" s="9">
        <f t="shared" si="179"/>
        <v>0</v>
      </c>
      <c r="O1632" s="2">
        <f>MIN(IF('07A_Конструктор'!$D$5="Так",'06A_Варіанти'!E1623,1E+99),IF('07A_Конструктор'!$D$6="Так",'06A_Варіанти'!F1623,1E+99),IF('07A_Конструктор'!$D$7="Так",'06A_Варіанти'!G1623,1E+99),IF('07A_Конструктор'!$D$8="Так",'06A_Варіанти'!H1623,1E+99),IF('07A_Конструктор'!$D$9="Так",'06A_Варіанти'!I1623,1E+99),IF('07A_Конструктор'!$D$10="Так",'06A_Варіанти'!J1623,1E+99),IF('07A_Конструктор'!$D$11="Так",'06A_Варіанти'!K1623,1E+99),IF('07A_Конструктор'!$D$12="Так",'06A_Варіанти'!L1623,1E+99),IF('07A_Конструктор'!$D$13="Так",'06A_Варіанти'!M1623,1E+99),IF('07A_Конструктор'!$D$14="Так",'06A_Варіанти'!N1623,1E+99),IF('07A_Конструктор'!$D$15="Так",'06A_Варіанти'!O1623,1E+99),IF('07A_Конструктор'!$D$16="Так",'06A_Варіанти'!P1623,1E+99),IF('07A_Конструктор'!$D$17="Так",'06A_Варіанти'!Q1623,1E+99),IF('06A_Варіанти'!R1623="",1E+99,'06A_Варіанти'!R1623))</f>
        <v>568.9</v>
      </c>
      <c r="P1632" s="2" t="str">
        <f t="shared" si="180"/>
        <v>5 т</v>
      </c>
      <c r="Q1632" s="2">
        <f t="shared" si="181"/>
        <v>14</v>
      </c>
      <c r="R1632" s="2">
        <f>IF(OR(C1632="РЦК макси",C1632="РЦЧ SKU"),"SKU-потік",IFERROR(VLOOKUP(D1632,'02_РЦ'!$A$3:$I$7,5,FALSE),0))</f>
        <v>700</v>
      </c>
      <c r="S1632" s="2" t="str">
        <f>IF(OR(C1632="РЦК макси",C1632="РЦЧ SKU"),"Не рахується в ліміт",IFERROR(VLOOKUP(D1632,'02_РЦ'!$A$3:$I$7,9,FALSE),"Немає РЦ"))</f>
        <v>В межах</v>
      </c>
    </row>
    <row r="1633" spans="1:19">
      <c r="A1633" s="2" t="str">
        <f>'06A_Варіанти'!A1624</f>
        <v>BASE_2365</v>
      </c>
      <c r="B1633" s="2" t="str">
        <f>'06A_Варіанти'!B1624</f>
        <v>TT_2365</v>
      </c>
      <c r="C1633" s="2" t="str">
        <f>'06A_Варіанти'!D1624</f>
        <v>Основний</v>
      </c>
      <c r="D1633" s="2" t="str">
        <f>'06A_Варіанти'!C1624</f>
        <v>РЦЛ</v>
      </c>
      <c r="E1633" s="2" t="str">
        <f>'06A_Варіанти'!S1624</f>
        <v>DIRECT</v>
      </c>
      <c r="F1633" s="2" t="str">
        <f>IF(O1633='06A_Варіанти'!E1624,'06A_Варіанти'!E$1,IF(O1633='06A_Варіанти'!F1624,'06A_Варіанти'!F$1,IF(O1633='06A_Варіанти'!G1624,'06A_Варіанти'!G$1,IF(O1633='06A_Варіанти'!H1624,'06A_Варіанти'!H$1,IF(O1633='06A_Варіанти'!I1624,'06A_Варіанти'!I$1,IF(O1633='06A_Варіанти'!J1624,'06A_Варіанти'!J$1,IF(O1633='06A_Варіанти'!K1624,'06A_Варіанти'!K$1,IF(O1633='06A_Варіанти'!L1624,'06A_Варіанти'!L$1,IF(O1633='06A_Варіанти'!M1624,'06A_Варіанти'!M$1,IF(O1633='06A_Варіанти'!N1624,'06A_Варіанти'!N$1,IF(O1633='06A_Варіанти'!O1624,'06A_Варіанти'!O$1,IF(O1633='06A_Варіанти'!P1624,'06A_Варіанти'!P$1,IF(O1633='06A_Варіанти'!Q1624,'06A_Варіанти'!Q$1,IF(O1633='06A_Варіанти'!R1624,'06A_Варіанти'!R$1,"НЕМАЄ МАРШРУТУ"))))))))))))))</f>
        <v>DIRECT</v>
      </c>
      <c r="G1633" s="2" t="str">
        <f t="shared" si="175"/>
        <v>БЕЗ ЗМІН</v>
      </c>
      <c r="H1633" s="2">
        <f>IF(G1633="НЕМАЄ МАРШРУТУ",0,O1633-'06A_Варіанти'!T1624)</f>
        <v>0</v>
      </c>
      <c r="I1633" s="2">
        <f>IFERROR(INDEX('04_Потоки'!$E:$E,MATCH(A1633,'04_Потоки'!$A:$A,0)),0)</f>
        <v>1.990879478827362</v>
      </c>
      <c r="J1633" s="2">
        <f t="shared" si="176"/>
        <v>1</v>
      </c>
      <c r="K1633" s="2">
        <f>IF(C1633="РЦК макси",0,2*'06A_Варіанти'!T1624*J1633)</f>
        <v>540</v>
      </c>
      <c r="L1633" s="2">
        <f t="shared" si="177"/>
        <v>540</v>
      </c>
      <c r="M1633" s="2">
        <f t="shared" si="178"/>
        <v>0</v>
      </c>
      <c r="N1633" s="9">
        <f t="shared" si="179"/>
        <v>0</v>
      </c>
      <c r="O1633" s="2">
        <f>MIN(IF('07A_Конструктор'!$D$5="Так",'06A_Варіанти'!E1624,1E+99),IF('07A_Конструктор'!$D$6="Так",'06A_Варіанти'!F1624,1E+99),IF('07A_Конструктор'!$D$7="Так",'06A_Варіанти'!G1624,1E+99),IF('07A_Конструктор'!$D$8="Так",'06A_Варіанти'!H1624,1E+99),IF('07A_Конструктор'!$D$9="Так",'06A_Варіанти'!I1624,1E+99),IF('07A_Конструктор'!$D$10="Так",'06A_Варіанти'!J1624,1E+99),IF('07A_Конструктор'!$D$11="Так",'06A_Варіанти'!K1624,1E+99),IF('07A_Конструктор'!$D$12="Так",'06A_Варіанти'!L1624,1E+99),IF('07A_Конструктор'!$D$13="Так",'06A_Варіанти'!M1624,1E+99),IF('07A_Конструктор'!$D$14="Так",'06A_Варіанти'!N1624,1E+99),IF('07A_Конструктор'!$D$15="Так",'06A_Варіанти'!O1624,1E+99),IF('07A_Конструктор'!$D$16="Так",'06A_Варіанти'!P1624,1E+99),IF('07A_Конструктор'!$D$17="Так",'06A_Варіанти'!Q1624,1E+99),IF('06A_Варіанти'!R1624="",1E+99,'06A_Варіанти'!R1624))</f>
        <v>270</v>
      </c>
      <c r="P1633" s="2" t="str">
        <f t="shared" si="180"/>
        <v>5 т</v>
      </c>
      <c r="Q1633" s="2">
        <f t="shared" si="181"/>
        <v>14</v>
      </c>
      <c r="R1633" s="2">
        <f>IF(OR(C1633="РЦК макси",C1633="РЦЧ SKU"),"SKU-потік",IFERROR(VLOOKUP(D1633,'02_РЦ'!$A$3:$I$7,5,FALSE),0))</f>
        <v>700</v>
      </c>
      <c r="S1633" s="2" t="str">
        <f>IF(OR(C1633="РЦК макси",C1633="РЦЧ SKU"),"Не рахується в ліміт",IFERROR(VLOOKUP(D1633,'02_РЦ'!$A$3:$I$7,9,FALSE),"Немає РЦ"))</f>
        <v>В межах</v>
      </c>
    </row>
    <row r="1634" spans="1:19">
      <c r="A1634" s="2" t="str">
        <f>'06A_Варіанти'!A1625</f>
        <v>BASE_2295</v>
      </c>
      <c r="B1634" s="2" t="str">
        <f>'06A_Варіанти'!B1625</f>
        <v>TT_2295</v>
      </c>
      <c r="C1634" s="2" t="str">
        <f>'06A_Варіанти'!D1625</f>
        <v>Основний</v>
      </c>
      <c r="D1634" s="2" t="str">
        <f>'06A_Варіанти'!C1625</f>
        <v>РЦЛ</v>
      </c>
      <c r="E1634" s="2" t="str">
        <f>'06A_Варіанти'!S1625</f>
        <v>DIRECT</v>
      </c>
      <c r="F1634" s="2" t="str">
        <f>IF(O1634='06A_Варіанти'!E1625,'06A_Варіанти'!E$1,IF(O1634='06A_Варіанти'!F1625,'06A_Варіанти'!F$1,IF(O1634='06A_Варіанти'!G1625,'06A_Варіанти'!G$1,IF(O1634='06A_Варіанти'!H1625,'06A_Варіанти'!H$1,IF(O1634='06A_Варіанти'!I1625,'06A_Варіанти'!I$1,IF(O1634='06A_Варіанти'!J1625,'06A_Варіанти'!J$1,IF(O1634='06A_Варіанти'!K1625,'06A_Варіанти'!K$1,IF(O1634='06A_Варіанти'!L1625,'06A_Варіанти'!L$1,IF(O1634='06A_Варіанти'!M1625,'06A_Варіанти'!M$1,IF(O1634='06A_Варіанти'!N1625,'06A_Варіанти'!N$1,IF(O1634='06A_Варіанти'!O1625,'06A_Варіанти'!O$1,IF(O1634='06A_Варіанти'!P1625,'06A_Варіанти'!P$1,IF(O1634='06A_Варіанти'!Q1625,'06A_Варіанти'!Q$1,IF(O1634='06A_Варіанти'!R1625,'06A_Варіанти'!R$1,"НЕМАЄ МАРШРУТУ"))))))))))))))</f>
        <v>DIRECT</v>
      </c>
      <c r="G1634" s="2" t="str">
        <f t="shared" si="175"/>
        <v>БЕЗ ЗМІН</v>
      </c>
      <c r="H1634" s="2">
        <f>IF(G1634="НЕМАЄ МАРШРУТУ",0,O1634-'06A_Варіанти'!T1625)</f>
        <v>0</v>
      </c>
      <c r="I1634" s="2">
        <f>IFERROR(INDEX('04_Потоки'!$E:$E,MATCH(A1634,'04_Потоки'!$A:$A,0)),0)</f>
        <v>1.990879478827362</v>
      </c>
      <c r="J1634" s="2">
        <f t="shared" si="176"/>
        <v>1</v>
      </c>
      <c r="K1634" s="2">
        <f>IF(C1634="РЦК макси",0,2*'06A_Варіанти'!T1625*J1634)</f>
        <v>347</v>
      </c>
      <c r="L1634" s="2">
        <f t="shared" si="177"/>
        <v>347</v>
      </c>
      <c r="M1634" s="2">
        <f t="shared" si="178"/>
        <v>0</v>
      </c>
      <c r="N1634" s="9">
        <f t="shared" si="179"/>
        <v>0</v>
      </c>
      <c r="O1634" s="2">
        <f>MIN(IF('07A_Конструктор'!$D$5="Так",'06A_Варіанти'!E1625,1E+99),IF('07A_Конструктор'!$D$6="Так",'06A_Варіанти'!F1625,1E+99),IF('07A_Конструктор'!$D$7="Так",'06A_Варіанти'!G1625,1E+99),IF('07A_Конструктор'!$D$8="Так",'06A_Варіанти'!H1625,1E+99),IF('07A_Конструктор'!$D$9="Так",'06A_Варіанти'!I1625,1E+99),IF('07A_Конструктор'!$D$10="Так",'06A_Варіанти'!J1625,1E+99),IF('07A_Конструктор'!$D$11="Так",'06A_Варіанти'!K1625,1E+99),IF('07A_Конструктор'!$D$12="Так",'06A_Варіанти'!L1625,1E+99),IF('07A_Конструктор'!$D$13="Так",'06A_Варіанти'!M1625,1E+99),IF('07A_Конструктор'!$D$14="Так",'06A_Варіанти'!N1625,1E+99),IF('07A_Конструктор'!$D$15="Так",'06A_Варіанти'!O1625,1E+99),IF('07A_Конструктор'!$D$16="Так",'06A_Варіанти'!P1625,1E+99),IF('07A_Конструктор'!$D$17="Так",'06A_Варіанти'!Q1625,1E+99),IF('06A_Варіанти'!R1625="",1E+99,'06A_Варіанти'!R1625))</f>
        <v>173.5</v>
      </c>
      <c r="P1634" s="2" t="str">
        <f t="shared" si="180"/>
        <v>5 т</v>
      </c>
      <c r="Q1634" s="2">
        <f t="shared" si="181"/>
        <v>14</v>
      </c>
      <c r="R1634" s="2">
        <f>IF(OR(C1634="РЦК макси",C1634="РЦЧ SKU"),"SKU-потік",IFERROR(VLOOKUP(D1634,'02_РЦ'!$A$3:$I$7,5,FALSE),0))</f>
        <v>700</v>
      </c>
      <c r="S1634" s="2" t="str">
        <f>IF(OR(C1634="РЦК макси",C1634="РЦЧ SKU"),"Не рахується в ліміт",IFERROR(VLOOKUP(D1634,'02_РЦ'!$A$3:$I$7,9,FALSE),"Немає РЦ"))</f>
        <v>В межах</v>
      </c>
    </row>
    <row r="1635" spans="1:19">
      <c r="A1635" s="2" t="str">
        <f>'06A_Варіанти'!A1626</f>
        <v>BASE_2367</v>
      </c>
      <c r="B1635" s="2" t="str">
        <f>'06A_Варіанти'!B1626</f>
        <v>TT_2367</v>
      </c>
      <c r="C1635" s="2" t="str">
        <f>'06A_Варіанти'!D1626</f>
        <v>Основний</v>
      </c>
      <c r="D1635" s="2" t="str">
        <f>'06A_Варіанти'!C1626</f>
        <v>РЦЛ</v>
      </c>
      <c r="E1635" s="2" t="str">
        <f>'06A_Варіанти'!S1626</f>
        <v>DIRECT</v>
      </c>
      <c r="F1635" s="2" t="str">
        <f>IF(O1635='06A_Варіанти'!E1626,'06A_Варіанти'!E$1,IF(O1635='06A_Варіанти'!F1626,'06A_Варіанти'!F$1,IF(O1635='06A_Варіанти'!G1626,'06A_Варіанти'!G$1,IF(O1635='06A_Варіанти'!H1626,'06A_Варіанти'!H$1,IF(O1635='06A_Варіанти'!I1626,'06A_Варіанти'!I$1,IF(O1635='06A_Варіанти'!J1626,'06A_Варіанти'!J$1,IF(O1635='06A_Варіанти'!K1626,'06A_Варіанти'!K$1,IF(O1635='06A_Варіанти'!L1626,'06A_Варіанти'!L$1,IF(O1635='06A_Варіанти'!M1626,'06A_Варіанти'!M$1,IF(O1635='06A_Варіанти'!N1626,'06A_Варіанти'!N$1,IF(O1635='06A_Варіанти'!O1626,'06A_Варіанти'!O$1,IF(O1635='06A_Варіанти'!P1626,'06A_Варіанти'!P$1,IF(O1635='06A_Варіанти'!Q1626,'06A_Варіанти'!Q$1,IF(O1635='06A_Варіанти'!R1626,'06A_Варіанти'!R$1,"НЕМАЄ МАРШРУТУ"))))))))))))))</f>
        <v>DIRECT</v>
      </c>
      <c r="G1635" s="2" t="str">
        <f t="shared" si="175"/>
        <v>БЕЗ ЗМІН</v>
      </c>
      <c r="H1635" s="2">
        <f>IF(G1635="НЕМАЄ МАРШРУТУ",0,O1635-'06A_Варіанти'!T1626)</f>
        <v>0</v>
      </c>
      <c r="I1635" s="2">
        <f>IFERROR(INDEX('04_Потоки'!$E:$E,MATCH(A1635,'04_Потоки'!$A:$A,0)),0)</f>
        <v>1.990879478827362</v>
      </c>
      <c r="J1635" s="2">
        <f t="shared" si="176"/>
        <v>1</v>
      </c>
      <c r="K1635" s="2">
        <f>IF(C1635="РЦК макси",0,2*'06A_Варіанти'!T1626*J1635)</f>
        <v>444.4</v>
      </c>
      <c r="L1635" s="2">
        <f t="shared" si="177"/>
        <v>444.4</v>
      </c>
      <c r="M1635" s="2">
        <f t="shared" si="178"/>
        <v>0</v>
      </c>
      <c r="N1635" s="9">
        <f t="shared" si="179"/>
        <v>0</v>
      </c>
      <c r="O1635" s="2">
        <f>MIN(IF('07A_Конструктор'!$D$5="Так",'06A_Варіанти'!E1626,1E+99),IF('07A_Конструктор'!$D$6="Так",'06A_Варіанти'!F1626,1E+99),IF('07A_Конструктор'!$D$7="Так",'06A_Варіанти'!G1626,1E+99),IF('07A_Конструктор'!$D$8="Так",'06A_Варіанти'!H1626,1E+99),IF('07A_Конструктор'!$D$9="Так",'06A_Варіанти'!I1626,1E+99),IF('07A_Конструктор'!$D$10="Так",'06A_Варіанти'!J1626,1E+99),IF('07A_Конструктор'!$D$11="Так",'06A_Варіанти'!K1626,1E+99),IF('07A_Конструктор'!$D$12="Так",'06A_Варіанти'!L1626,1E+99),IF('07A_Конструктор'!$D$13="Так",'06A_Варіанти'!M1626,1E+99),IF('07A_Конструктор'!$D$14="Так",'06A_Варіанти'!N1626,1E+99),IF('07A_Конструктор'!$D$15="Так",'06A_Варіанти'!O1626,1E+99),IF('07A_Конструктор'!$D$16="Так",'06A_Варіанти'!P1626,1E+99),IF('07A_Конструктор'!$D$17="Так",'06A_Варіанти'!Q1626,1E+99),IF('06A_Варіанти'!R1626="",1E+99,'06A_Варіанти'!R1626))</f>
        <v>222.2</v>
      </c>
      <c r="P1635" s="2" t="str">
        <f t="shared" si="180"/>
        <v>5 т</v>
      </c>
      <c r="Q1635" s="2">
        <f t="shared" si="181"/>
        <v>14</v>
      </c>
      <c r="R1635" s="2">
        <f>IF(OR(C1635="РЦК макси",C1635="РЦЧ SKU"),"SKU-потік",IFERROR(VLOOKUP(D1635,'02_РЦ'!$A$3:$I$7,5,FALSE),0))</f>
        <v>700</v>
      </c>
      <c r="S1635" s="2" t="str">
        <f>IF(OR(C1635="РЦК макси",C1635="РЦЧ SKU"),"Не рахується в ліміт",IFERROR(VLOOKUP(D1635,'02_РЦ'!$A$3:$I$7,9,FALSE),"Немає РЦ"))</f>
        <v>В межах</v>
      </c>
    </row>
    <row r="1636" spans="1:19">
      <c r="A1636" s="2" t="str">
        <f>'06A_Варіанти'!A1627</f>
        <v>BASE_2370</v>
      </c>
      <c r="B1636" s="2" t="str">
        <f>'06A_Варіанти'!B1627</f>
        <v>TT_2370</v>
      </c>
      <c r="C1636" s="2" t="str">
        <f>'06A_Варіанти'!D1627</f>
        <v>Основний</v>
      </c>
      <c r="D1636" s="2" t="str">
        <f>'06A_Варіанти'!C1627</f>
        <v>РЦЛ</v>
      </c>
      <c r="E1636" s="2" t="str">
        <f>'06A_Варіанти'!S1627</f>
        <v>DIRECT</v>
      </c>
      <c r="F1636" s="2" t="str">
        <f>IF(O1636='06A_Варіанти'!E1627,'06A_Варіанти'!E$1,IF(O1636='06A_Варіанти'!F1627,'06A_Варіанти'!F$1,IF(O1636='06A_Варіанти'!G1627,'06A_Варіанти'!G$1,IF(O1636='06A_Варіанти'!H1627,'06A_Варіанти'!H$1,IF(O1636='06A_Варіанти'!I1627,'06A_Варіанти'!I$1,IF(O1636='06A_Варіанти'!J1627,'06A_Варіанти'!J$1,IF(O1636='06A_Варіанти'!K1627,'06A_Варіанти'!K$1,IF(O1636='06A_Варіанти'!L1627,'06A_Варіанти'!L$1,IF(O1636='06A_Варіанти'!M1627,'06A_Варіанти'!M$1,IF(O1636='06A_Варіанти'!N1627,'06A_Варіанти'!N$1,IF(O1636='06A_Варіанти'!O1627,'06A_Варіанти'!O$1,IF(O1636='06A_Варіанти'!P1627,'06A_Варіанти'!P$1,IF(O1636='06A_Варіанти'!Q1627,'06A_Варіанти'!Q$1,IF(O1636='06A_Варіанти'!R1627,'06A_Варіанти'!R$1,"НЕМАЄ МАРШРУТУ"))))))))))))))</f>
        <v>DIRECT</v>
      </c>
      <c r="G1636" s="2" t="str">
        <f t="shared" si="175"/>
        <v>БЕЗ ЗМІН</v>
      </c>
      <c r="H1636" s="2">
        <f>IF(G1636="НЕМАЄ МАРШРУТУ",0,O1636-'06A_Варіанти'!T1627)</f>
        <v>0</v>
      </c>
      <c r="I1636" s="2">
        <f>IFERROR(INDEX('04_Потоки'!$E:$E,MATCH(A1636,'04_Потоки'!$A:$A,0)),0)</f>
        <v>1.990879478827362</v>
      </c>
      <c r="J1636" s="2">
        <f t="shared" si="176"/>
        <v>1</v>
      </c>
      <c r="K1636" s="2">
        <f>IF(C1636="РЦК макси",0,2*'06A_Варіанти'!T1627*J1636)</f>
        <v>509.2</v>
      </c>
      <c r="L1636" s="2">
        <f t="shared" si="177"/>
        <v>509.2</v>
      </c>
      <c r="M1636" s="2">
        <f t="shared" si="178"/>
        <v>0</v>
      </c>
      <c r="N1636" s="9">
        <f t="shared" si="179"/>
        <v>0</v>
      </c>
      <c r="O1636" s="2">
        <f>MIN(IF('07A_Конструктор'!$D$5="Так",'06A_Варіанти'!E1627,1E+99),IF('07A_Конструктор'!$D$6="Так",'06A_Варіанти'!F1627,1E+99),IF('07A_Конструктор'!$D$7="Так",'06A_Варіанти'!G1627,1E+99),IF('07A_Конструктор'!$D$8="Так",'06A_Варіанти'!H1627,1E+99),IF('07A_Конструктор'!$D$9="Так",'06A_Варіанти'!I1627,1E+99),IF('07A_Конструктор'!$D$10="Так",'06A_Варіанти'!J1627,1E+99),IF('07A_Конструктор'!$D$11="Так",'06A_Варіанти'!K1627,1E+99),IF('07A_Конструктор'!$D$12="Так",'06A_Варіанти'!L1627,1E+99),IF('07A_Конструктор'!$D$13="Так",'06A_Варіанти'!M1627,1E+99),IF('07A_Конструктор'!$D$14="Так",'06A_Варіанти'!N1627,1E+99),IF('07A_Конструктор'!$D$15="Так",'06A_Варіанти'!O1627,1E+99),IF('07A_Конструктор'!$D$16="Так",'06A_Варіанти'!P1627,1E+99),IF('07A_Конструктор'!$D$17="Так",'06A_Варіанти'!Q1627,1E+99),IF('06A_Варіанти'!R1627="",1E+99,'06A_Варіанти'!R1627))</f>
        <v>254.6</v>
      </c>
      <c r="P1636" s="2" t="str">
        <f t="shared" si="180"/>
        <v>5 т</v>
      </c>
      <c r="Q1636" s="2">
        <f t="shared" si="181"/>
        <v>14</v>
      </c>
      <c r="R1636" s="2">
        <f>IF(OR(C1636="РЦК макси",C1636="РЦЧ SKU"),"SKU-потік",IFERROR(VLOOKUP(D1636,'02_РЦ'!$A$3:$I$7,5,FALSE),0))</f>
        <v>700</v>
      </c>
      <c r="S1636" s="2" t="str">
        <f>IF(OR(C1636="РЦК макси",C1636="РЦЧ SKU"),"Не рахується в ліміт",IFERROR(VLOOKUP(D1636,'02_РЦ'!$A$3:$I$7,9,FALSE),"Немає РЦ"))</f>
        <v>В межах</v>
      </c>
    </row>
    <row r="1637" spans="1:19">
      <c r="A1637" s="2" t="str">
        <f>'06A_Варіанти'!A1628</f>
        <v>BASE_2395</v>
      </c>
      <c r="B1637" s="2" t="str">
        <f>'06A_Варіанти'!B1628</f>
        <v>TT_2395</v>
      </c>
      <c r="C1637" s="2" t="str">
        <f>'06A_Варіанти'!D1628</f>
        <v>Основний</v>
      </c>
      <c r="D1637" s="2" t="str">
        <f>'06A_Варіанти'!C1628</f>
        <v>РЦЛ</v>
      </c>
      <c r="E1637" s="2" t="str">
        <f>'06A_Варіанти'!S1628</f>
        <v>DIRECT</v>
      </c>
      <c r="F1637" s="2" t="str">
        <f>IF(O1637='06A_Варіанти'!E1628,'06A_Варіанти'!E$1,IF(O1637='06A_Варіанти'!F1628,'06A_Варіанти'!F$1,IF(O1637='06A_Варіанти'!G1628,'06A_Варіанти'!G$1,IF(O1637='06A_Варіанти'!H1628,'06A_Варіанти'!H$1,IF(O1637='06A_Варіанти'!I1628,'06A_Варіанти'!I$1,IF(O1637='06A_Варіанти'!J1628,'06A_Варіанти'!J$1,IF(O1637='06A_Варіанти'!K1628,'06A_Варіанти'!K$1,IF(O1637='06A_Варіанти'!L1628,'06A_Варіанти'!L$1,IF(O1637='06A_Варіанти'!M1628,'06A_Варіанти'!M$1,IF(O1637='06A_Варіанти'!N1628,'06A_Варіанти'!N$1,IF(O1637='06A_Варіанти'!O1628,'06A_Варіанти'!O$1,IF(O1637='06A_Варіанти'!P1628,'06A_Варіанти'!P$1,IF(O1637='06A_Варіанти'!Q1628,'06A_Варіанти'!Q$1,IF(O1637='06A_Варіанти'!R1628,'06A_Варіанти'!R$1,"НЕМАЄ МАРШРУТУ"))))))))))))))</f>
        <v>DIRECT</v>
      </c>
      <c r="G1637" s="2" t="str">
        <f t="shared" si="175"/>
        <v>БЕЗ ЗМІН</v>
      </c>
      <c r="H1637" s="2">
        <f>IF(G1637="НЕМАЄ МАРШРУТУ",0,O1637-'06A_Варіанти'!T1628)</f>
        <v>0</v>
      </c>
      <c r="I1637" s="2">
        <f>IFERROR(INDEX('04_Потоки'!$E:$E,MATCH(A1637,'04_Потоки'!$A:$A,0)),0)</f>
        <v>1.990879478827362</v>
      </c>
      <c r="J1637" s="2">
        <f t="shared" si="176"/>
        <v>1</v>
      </c>
      <c r="K1637" s="2">
        <f>IF(C1637="РЦК макси",0,2*'06A_Варіанти'!T1628*J1637)</f>
        <v>429</v>
      </c>
      <c r="L1637" s="2">
        <f t="shared" si="177"/>
        <v>429</v>
      </c>
      <c r="M1637" s="2">
        <f t="shared" si="178"/>
        <v>0</v>
      </c>
      <c r="N1637" s="9">
        <f t="shared" si="179"/>
        <v>0</v>
      </c>
      <c r="O1637" s="2">
        <f>MIN(IF('07A_Конструктор'!$D$5="Так",'06A_Варіанти'!E1628,1E+99),IF('07A_Конструктор'!$D$6="Так",'06A_Варіанти'!F1628,1E+99),IF('07A_Конструктор'!$D$7="Так",'06A_Варіанти'!G1628,1E+99),IF('07A_Конструктор'!$D$8="Так",'06A_Варіанти'!H1628,1E+99),IF('07A_Конструктор'!$D$9="Так",'06A_Варіанти'!I1628,1E+99),IF('07A_Конструктор'!$D$10="Так",'06A_Варіанти'!J1628,1E+99),IF('07A_Конструктор'!$D$11="Так",'06A_Варіанти'!K1628,1E+99),IF('07A_Конструктор'!$D$12="Так",'06A_Варіанти'!L1628,1E+99),IF('07A_Конструктор'!$D$13="Так",'06A_Варіанти'!M1628,1E+99),IF('07A_Конструктор'!$D$14="Так",'06A_Варіанти'!N1628,1E+99),IF('07A_Конструктор'!$D$15="Так",'06A_Варіанти'!O1628,1E+99),IF('07A_Конструктор'!$D$16="Так",'06A_Варіанти'!P1628,1E+99),IF('07A_Конструктор'!$D$17="Так",'06A_Варіанти'!Q1628,1E+99),IF('06A_Варіанти'!R1628="",1E+99,'06A_Варіанти'!R1628))</f>
        <v>214.5</v>
      </c>
      <c r="P1637" s="2" t="str">
        <f t="shared" si="180"/>
        <v>5 т</v>
      </c>
      <c r="Q1637" s="2">
        <f t="shared" si="181"/>
        <v>14</v>
      </c>
      <c r="R1637" s="2">
        <f>IF(OR(C1637="РЦК макси",C1637="РЦЧ SKU"),"SKU-потік",IFERROR(VLOOKUP(D1637,'02_РЦ'!$A$3:$I$7,5,FALSE),0))</f>
        <v>700</v>
      </c>
      <c r="S1637" s="2" t="str">
        <f>IF(OR(C1637="РЦК макси",C1637="РЦЧ SKU"),"Не рахується в ліміт",IFERROR(VLOOKUP(D1637,'02_РЦ'!$A$3:$I$7,9,FALSE),"Немає РЦ"))</f>
        <v>В межах</v>
      </c>
    </row>
    <row r="1638" spans="1:19">
      <c r="A1638" s="2" t="str">
        <f>'06A_Варіанти'!A1629</f>
        <v>BASE_2398</v>
      </c>
      <c r="B1638" s="2" t="str">
        <f>'06A_Варіанти'!B1629</f>
        <v>TT_2398</v>
      </c>
      <c r="C1638" s="2" t="str">
        <f>'06A_Варіанти'!D1629</f>
        <v>Основний</v>
      </c>
      <c r="D1638" s="2" t="str">
        <f>'06A_Варіанти'!C1629</f>
        <v>РЦЛ</v>
      </c>
      <c r="E1638" s="2" t="str">
        <f>'06A_Варіанти'!S1629</f>
        <v>DIRECT</v>
      </c>
      <c r="F1638" s="2" t="str">
        <f>IF(O1638='06A_Варіанти'!E1629,'06A_Варіанти'!E$1,IF(O1638='06A_Варіанти'!F1629,'06A_Варіанти'!F$1,IF(O1638='06A_Варіанти'!G1629,'06A_Варіанти'!G$1,IF(O1638='06A_Варіанти'!H1629,'06A_Варіанти'!H$1,IF(O1638='06A_Варіанти'!I1629,'06A_Варіанти'!I$1,IF(O1638='06A_Варіанти'!J1629,'06A_Варіанти'!J$1,IF(O1638='06A_Варіанти'!K1629,'06A_Варіанти'!K$1,IF(O1638='06A_Варіанти'!L1629,'06A_Варіанти'!L$1,IF(O1638='06A_Варіанти'!M1629,'06A_Варіанти'!M$1,IF(O1638='06A_Варіанти'!N1629,'06A_Варіанти'!N$1,IF(O1638='06A_Варіанти'!O1629,'06A_Варіанти'!O$1,IF(O1638='06A_Варіанти'!P1629,'06A_Варіанти'!P$1,IF(O1638='06A_Варіанти'!Q1629,'06A_Варіанти'!Q$1,IF(O1638='06A_Варіанти'!R1629,'06A_Варіанти'!R$1,"НЕМАЄ МАРШРУТУ"))))))))))))))</f>
        <v>DIRECT</v>
      </c>
      <c r="G1638" s="2" t="str">
        <f t="shared" si="175"/>
        <v>БЕЗ ЗМІН</v>
      </c>
      <c r="H1638" s="2">
        <f>IF(G1638="НЕМАЄ МАРШРУТУ",0,O1638-'06A_Варіанти'!T1629)</f>
        <v>0</v>
      </c>
      <c r="I1638" s="2">
        <f>IFERROR(INDEX('04_Потоки'!$E:$E,MATCH(A1638,'04_Потоки'!$A:$A,0)),0)</f>
        <v>1.990879478827362</v>
      </c>
      <c r="J1638" s="2">
        <f t="shared" si="176"/>
        <v>1</v>
      </c>
      <c r="K1638" s="2">
        <f>IF(C1638="РЦК макси",0,2*'06A_Варіанти'!T1629*J1638)</f>
        <v>227.6</v>
      </c>
      <c r="L1638" s="2">
        <f t="shared" si="177"/>
        <v>227.6</v>
      </c>
      <c r="M1638" s="2">
        <f t="shared" si="178"/>
        <v>0</v>
      </c>
      <c r="N1638" s="9">
        <f t="shared" si="179"/>
        <v>0</v>
      </c>
      <c r="O1638" s="2">
        <f>MIN(IF('07A_Конструктор'!$D$5="Так",'06A_Варіанти'!E1629,1E+99),IF('07A_Конструктор'!$D$6="Так",'06A_Варіанти'!F1629,1E+99),IF('07A_Конструктор'!$D$7="Так",'06A_Варіанти'!G1629,1E+99),IF('07A_Конструктор'!$D$8="Так",'06A_Варіанти'!H1629,1E+99),IF('07A_Конструктор'!$D$9="Так",'06A_Варіанти'!I1629,1E+99),IF('07A_Конструктор'!$D$10="Так",'06A_Варіанти'!J1629,1E+99),IF('07A_Конструктор'!$D$11="Так",'06A_Варіанти'!K1629,1E+99),IF('07A_Конструктор'!$D$12="Так",'06A_Варіанти'!L1629,1E+99),IF('07A_Конструктор'!$D$13="Так",'06A_Варіанти'!M1629,1E+99),IF('07A_Конструктор'!$D$14="Так",'06A_Варіанти'!N1629,1E+99),IF('07A_Конструктор'!$D$15="Так",'06A_Варіанти'!O1629,1E+99),IF('07A_Конструктор'!$D$16="Так",'06A_Варіанти'!P1629,1E+99),IF('07A_Конструктор'!$D$17="Так",'06A_Варіанти'!Q1629,1E+99),IF('06A_Варіанти'!R1629="",1E+99,'06A_Варіанти'!R1629))</f>
        <v>113.8</v>
      </c>
      <c r="P1638" s="2" t="str">
        <f t="shared" si="180"/>
        <v>5 т</v>
      </c>
      <c r="Q1638" s="2">
        <f t="shared" si="181"/>
        <v>14</v>
      </c>
      <c r="R1638" s="2">
        <f>IF(OR(C1638="РЦК макси",C1638="РЦЧ SKU"),"SKU-потік",IFERROR(VLOOKUP(D1638,'02_РЦ'!$A$3:$I$7,5,FALSE),0))</f>
        <v>700</v>
      </c>
      <c r="S1638" s="2" t="str">
        <f>IF(OR(C1638="РЦК макси",C1638="РЦЧ SKU"),"Не рахується в ліміт",IFERROR(VLOOKUP(D1638,'02_РЦ'!$A$3:$I$7,9,FALSE),"Немає РЦ"))</f>
        <v>В межах</v>
      </c>
    </row>
    <row r="1639" spans="1:19">
      <c r="A1639" s="2" t="str">
        <f>'06A_Варіанти'!A1630</f>
        <v>BASE_2400</v>
      </c>
      <c r="B1639" s="2" t="str">
        <f>'06A_Варіанти'!B1630</f>
        <v>TT_2400</v>
      </c>
      <c r="C1639" s="2" t="str">
        <f>'06A_Варіанти'!D1630</f>
        <v>Основний</v>
      </c>
      <c r="D1639" s="2" t="str">
        <f>'06A_Варіанти'!C1630</f>
        <v>РЦЛ</v>
      </c>
      <c r="E1639" s="2" t="str">
        <f>'06A_Варіанти'!S1630</f>
        <v>DIRECT</v>
      </c>
      <c r="F1639" s="2" t="str">
        <f>IF(O1639='06A_Варіанти'!E1630,'06A_Варіанти'!E$1,IF(O1639='06A_Варіанти'!F1630,'06A_Варіанти'!F$1,IF(O1639='06A_Варіанти'!G1630,'06A_Варіанти'!G$1,IF(O1639='06A_Варіанти'!H1630,'06A_Варіанти'!H$1,IF(O1639='06A_Варіанти'!I1630,'06A_Варіанти'!I$1,IF(O1639='06A_Варіанти'!J1630,'06A_Варіанти'!J$1,IF(O1639='06A_Варіанти'!K1630,'06A_Варіанти'!K$1,IF(O1639='06A_Варіанти'!L1630,'06A_Варіанти'!L$1,IF(O1639='06A_Варіанти'!M1630,'06A_Варіанти'!M$1,IF(O1639='06A_Варіанти'!N1630,'06A_Варіанти'!N$1,IF(O1639='06A_Варіанти'!O1630,'06A_Варіанти'!O$1,IF(O1639='06A_Варіанти'!P1630,'06A_Варіанти'!P$1,IF(O1639='06A_Варіанти'!Q1630,'06A_Варіанти'!Q$1,IF(O1639='06A_Варіанти'!R1630,'06A_Варіанти'!R$1,"НЕМАЄ МАРШРУТУ"))))))))))))))</f>
        <v>DIRECT</v>
      </c>
      <c r="G1639" s="2" t="str">
        <f t="shared" si="175"/>
        <v>БЕЗ ЗМІН</v>
      </c>
      <c r="H1639" s="2">
        <f>IF(G1639="НЕМАЄ МАРШРУТУ",0,O1639-'06A_Варіанти'!T1630)</f>
        <v>0</v>
      </c>
      <c r="I1639" s="2">
        <f>IFERROR(INDEX('04_Потоки'!$E:$E,MATCH(A1639,'04_Потоки'!$A:$A,0)),0)</f>
        <v>1.990879478827362</v>
      </c>
      <c r="J1639" s="2">
        <f t="shared" si="176"/>
        <v>1</v>
      </c>
      <c r="K1639" s="2">
        <f>IF(C1639="РЦК макси",0,2*'06A_Варіанти'!T1630*J1639)</f>
        <v>97.6</v>
      </c>
      <c r="L1639" s="2">
        <f t="shared" si="177"/>
        <v>97.6</v>
      </c>
      <c r="M1639" s="2">
        <f t="shared" si="178"/>
        <v>0</v>
      </c>
      <c r="N1639" s="9">
        <f t="shared" si="179"/>
        <v>0</v>
      </c>
      <c r="O1639" s="2">
        <f>MIN(IF('07A_Конструктор'!$D$5="Так",'06A_Варіанти'!E1630,1E+99),IF('07A_Конструктор'!$D$6="Так",'06A_Варіанти'!F1630,1E+99),IF('07A_Конструктор'!$D$7="Так",'06A_Варіанти'!G1630,1E+99),IF('07A_Конструктор'!$D$8="Так",'06A_Варіанти'!H1630,1E+99),IF('07A_Конструктор'!$D$9="Так",'06A_Варіанти'!I1630,1E+99),IF('07A_Конструктор'!$D$10="Так",'06A_Варіанти'!J1630,1E+99),IF('07A_Конструктор'!$D$11="Так",'06A_Варіанти'!K1630,1E+99),IF('07A_Конструктор'!$D$12="Так",'06A_Варіанти'!L1630,1E+99),IF('07A_Конструктор'!$D$13="Так",'06A_Варіанти'!M1630,1E+99),IF('07A_Конструктор'!$D$14="Так",'06A_Варіанти'!N1630,1E+99),IF('07A_Конструктор'!$D$15="Так",'06A_Варіанти'!O1630,1E+99),IF('07A_Конструктор'!$D$16="Так",'06A_Варіанти'!P1630,1E+99),IF('07A_Конструктор'!$D$17="Так",'06A_Варіанти'!Q1630,1E+99),IF('06A_Варіанти'!R1630="",1E+99,'06A_Варіанти'!R1630))</f>
        <v>48.8</v>
      </c>
      <c r="P1639" s="2" t="str">
        <f t="shared" si="180"/>
        <v>5 т</v>
      </c>
      <c r="Q1639" s="2">
        <f t="shared" si="181"/>
        <v>14</v>
      </c>
      <c r="R1639" s="2">
        <f>IF(OR(C1639="РЦК макси",C1639="РЦЧ SKU"),"SKU-потік",IFERROR(VLOOKUP(D1639,'02_РЦ'!$A$3:$I$7,5,FALSE),0))</f>
        <v>700</v>
      </c>
      <c r="S1639" s="2" t="str">
        <f>IF(OR(C1639="РЦК макси",C1639="РЦЧ SKU"),"Не рахується в ліміт",IFERROR(VLOOKUP(D1639,'02_РЦ'!$A$3:$I$7,9,FALSE),"Немає РЦ"))</f>
        <v>В межах</v>
      </c>
    </row>
    <row r="1640" spans="1:19">
      <c r="A1640" s="2" t="str">
        <f>'06A_Варіанти'!A1631</f>
        <v>BASE_2411</v>
      </c>
      <c r="B1640" s="2" t="str">
        <f>'06A_Варіанти'!B1631</f>
        <v>TT_2411</v>
      </c>
      <c r="C1640" s="2" t="str">
        <f>'06A_Варіанти'!D1631</f>
        <v>Основний</v>
      </c>
      <c r="D1640" s="2" t="str">
        <f>'06A_Варіанти'!C1631</f>
        <v>РЦЛ</v>
      </c>
      <c r="E1640" s="2" t="str">
        <f>'06A_Варіанти'!S1631</f>
        <v>DIRECT</v>
      </c>
      <c r="F1640" s="2" t="str">
        <f>IF(O1640='06A_Варіанти'!E1631,'06A_Варіанти'!E$1,IF(O1640='06A_Варіанти'!F1631,'06A_Варіанти'!F$1,IF(O1640='06A_Варіанти'!G1631,'06A_Варіанти'!G$1,IF(O1640='06A_Варіанти'!H1631,'06A_Варіанти'!H$1,IF(O1640='06A_Варіанти'!I1631,'06A_Варіанти'!I$1,IF(O1640='06A_Варіанти'!J1631,'06A_Варіанти'!J$1,IF(O1640='06A_Варіанти'!K1631,'06A_Варіанти'!K$1,IF(O1640='06A_Варіанти'!L1631,'06A_Варіанти'!L$1,IF(O1640='06A_Варіанти'!M1631,'06A_Варіанти'!M$1,IF(O1640='06A_Варіанти'!N1631,'06A_Варіанти'!N$1,IF(O1640='06A_Варіанти'!O1631,'06A_Варіанти'!O$1,IF(O1640='06A_Варіанти'!P1631,'06A_Варіанти'!P$1,IF(O1640='06A_Варіанти'!Q1631,'06A_Варіанти'!Q$1,IF(O1640='06A_Варіанти'!R1631,'06A_Варіанти'!R$1,"НЕМАЄ МАРШРУТУ"))))))))))))))</f>
        <v>DIRECT</v>
      </c>
      <c r="G1640" s="2" t="str">
        <f t="shared" si="175"/>
        <v>БЕЗ ЗМІН</v>
      </c>
      <c r="H1640" s="2">
        <f>IF(G1640="НЕМАЄ МАРШРУТУ",0,O1640-'06A_Варіанти'!T1631)</f>
        <v>0</v>
      </c>
      <c r="I1640" s="2">
        <f>IFERROR(INDEX('04_Потоки'!$E:$E,MATCH(A1640,'04_Потоки'!$A:$A,0)),0)</f>
        <v>1.990879478827362</v>
      </c>
      <c r="J1640" s="2">
        <f t="shared" si="176"/>
        <v>1</v>
      </c>
      <c r="K1640" s="2">
        <f>IF(C1640="РЦК макси",0,2*'06A_Варіанти'!T1631*J1640)</f>
        <v>1058.5999999999999</v>
      </c>
      <c r="L1640" s="2">
        <f t="shared" si="177"/>
        <v>1058.5999999999999</v>
      </c>
      <c r="M1640" s="2">
        <f t="shared" si="178"/>
        <v>0</v>
      </c>
      <c r="N1640" s="9">
        <f t="shared" si="179"/>
        <v>0</v>
      </c>
      <c r="O1640" s="2">
        <f>MIN(IF('07A_Конструктор'!$D$5="Так",'06A_Варіанти'!E1631,1E+99),IF('07A_Конструктор'!$D$6="Так",'06A_Варіанти'!F1631,1E+99),IF('07A_Конструктор'!$D$7="Так",'06A_Варіанти'!G1631,1E+99),IF('07A_Конструктор'!$D$8="Так",'06A_Варіанти'!H1631,1E+99),IF('07A_Конструктор'!$D$9="Так",'06A_Варіанти'!I1631,1E+99),IF('07A_Конструктор'!$D$10="Так",'06A_Варіанти'!J1631,1E+99),IF('07A_Конструктор'!$D$11="Так",'06A_Варіанти'!K1631,1E+99),IF('07A_Конструктор'!$D$12="Так",'06A_Варіанти'!L1631,1E+99),IF('07A_Конструктор'!$D$13="Так",'06A_Варіанти'!M1631,1E+99),IF('07A_Конструктор'!$D$14="Так",'06A_Варіанти'!N1631,1E+99),IF('07A_Конструктор'!$D$15="Так",'06A_Варіанти'!O1631,1E+99),IF('07A_Конструктор'!$D$16="Так",'06A_Варіанти'!P1631,1E+99),IF('07A_Конструктор'!$D$17="Так",'06A_Варіанти'!Q1631,1E+99),IF('06A_Варіанти'!R1631="",1E+99,'06A_Варіанти'!R1631))</f>
        <v>529.29999999999995</v>
      </c>
      <c r="P1640" s="2" t="str">
        <f t="shared" si="180"/>
        <v>5 т</v>
      </c>
      <c r="Q1640" s="2">
        <f t="shared" si="181"/>
        <v>14</v>
      </c>
      <c r="R1640" s="2">
        <f>IF(OR(C1640="РЦК макси",C1640="РЦЧ SKU"),"SKU-потік",IFERROR(VLOOKUP(D1640,'02_РЦ'!$A$3:$I$7,5,FALSE),0))</f>
        <v>700</v>
      </c>
      <c r="S1640" s="2" t="str">
        <f>IF(OR(C1640="РЦК макси",C1640="РЦЧ SKU"),"Не рахується в ліміт",IFERROR(VLOOKUP(D1640,'02_РЦ'!$A$3:$I$7,9,FALSE),"Немає РЦ"))</f>
        <v>В межах</v>
      </c>
    </row>
    <row r="1641" spans="1:19">
      <c r="A1641" s="2" t="str">
        <f>'06A_Варіанти'!A1632</f>
        <v>BASE_2412</v>
      </c>
      <c r="B1641" s="2" t="str">
        <f>'06A_Варіанти'!B1632</f>
        <v>TT_2412</v>
      </c>
      <c r="C1641" s="2" t="str">
        <f>'06A_Варіанти'!D1632</f>
        <v>Основний</v>
      </c>
      <c r="D1641" s="2" t="str">
        <f>'06A_Варіанти'!C1632</f>
        <v>РЦЛ</v>
      </c>
      <c r="E1641" s="2" t="str">
        <f>'06A_Варіанти'!S1632</f>
        <v>DIRECT</v>
      </c>
      <c r="F1641" s="2" t="str">
        <f>IF(O1641='06A_Варіанти'!E1632,'06A_Варіанти'!E$1,IF(O1641='06A_Варіанти'!F1632,'06A_Варіанти'!F$1,IF(O1641='06A_Варіанти'!G1632,'06A_Варіанти'!G$1,IF(O1641='06A_Варіанти'!H1632,'06A_Варіанти'!H$1,IF(O1641='06A_Варіанти'!I1632,'06A_Варіанти'!I$1,IF(O1641='06A_Варіанти'!J1632,'06A_Варіанти'!J$1,IF(O1641='06A_Варіанти'!K1632,'06A_Варіанти'!K$1,IF(O1641='06A_Варіанти'!L1632,'06A_Варіанти'!L$1,IF(O1641='06A_Варіанти'!M1632,'06A_Варіанти'!M$1,IF(O1641='06A_Варіанти'!N1632,'06A_Варіанти'!N$1,IF(O1641='06A_Варіанти'!O1632,'06A_Варіанти'!O$1,IF(O1641='06A_Варіанти'!P1632,'06A_Варіанти'!P$1,IF(O1641='06A_Варіанти'!Q1632,'06A_Варіанти'!Q$1,IF(O1641='06A_Варіанти'!R1632,'06A_Варіанти'!R$1,"НЕМАЄ МАРШРУТУ"))))))))))))))</f>
        <v>DIRECT</v>
      </c>
      <c r="G1641" s="2" t="str">
        <f t="shared" si="175"/>
        <v>БЕЗ ЗМІН</v>
      </c>
      <c r="H1641" s="2">
        <f>IF(G1641="НЕМАЄ МАРШРУТУ",0,O1641-'06A_Варіанти'!T1632)</f>
        <v>0</v>
      </c>
      <c r="I1641" s="2">
        <f>IFERROR(INDEX('04_Потоки'!$E:$E,MATCH(A1641,'04_Потоки'!$A:$A,0)),0)</f>
        <v>1.990879478827362</v>
      </c>
      <c r="J1641" s="2">
        <f t="shared" si="176"/>
        <v>1</v>
      </c>
      <c r="K1641" s="2">
        <f>IF(C1641="РЦК макси",0,2*'06A_Варіанти'!T1632*J1641)</f>
        <v>16.8</v>
      </c>
      <c r="L1641" s="2">
        <f t="shared" si="177"/>
        <v>16.8</v>
      </c>
      <c r="M1641" s="2">
        <f t="shared" si="178"/>
        <v>0</v>
      </c>
      <c r="N1641" s="9">
        <f t="shared" si="179"/>
        <v>0</v>
      </c>
      <c r="O1641" s="2">
        <f>MIN(IF('07A_Конструктор'!$D$5="Так",'06A_Варіанти'!E1632,1E+99),IF('07A_Конструктор'!$D$6="Так",'06A_Варіанти'!F1632,1E+99),IF('07A_Конструктор'!$D$7="Так",'06A_Варіанти'!G1632,1E+99),IF('07A_Конструктор'!$D$8="Так",'06A_Варіанти'!H1632,1E+99),IF('07A_Конструктор'!$D$9="Так",'06A_Варіанти'!I1632,1E+99),IF('07A_Конструктор'!$D$10="Так",'06A_Варіанти'!J1632,1E+99),IF('07A_Конструктор'!$D$11="Так",'06A_Варіанти'!K1632,1E+99),IF('07A_Конструктор'!$D$12="Так",'06A_Варіанти'!L1632,1E+99),IF('07A_Конструктор'!$D$13="Так",'06A_Варіанти'!M1632,1E+99),IF('07A_Конструктор'!$D$14="Так",'06A_Варіанти'!N1632,1E+99),IF('07A_Конструктор'!$D$15="Так",'06A_Варіанти'!O1632,1E+99),IF('07A_Конструктор'!$D$16="Так",'06A_Варіанти'!P1632,1E+99),IF('07A_Конструктор'!$D$17="Так",'06A_Варіанти'!Q1632,1E+99),IF('06A_Варіанти'!R1632="",1E+99,'06A_Варіанти'!R1632))</f>
        <v>8.4</v>
      </c>
      <c r="P1641" s="2" t="str">
        <f t="shared" si="180"/>
        <v>5 т</v>
      </c>
      <c r="Q1641" s="2">
        <f t="shared" si="181"/>
        <v>14</v>
      </c>
      <c r="R1641" s="2">
        <f>IF(OR(C1641="РЦК макси",C1641="РЦЧ SKU"),"SKU-потік",IFERROR(VLOOKUP(D1641,'02_РЦ'!$A$3:$I$7,5,FALSE),0))</f>
        <v>700</v>
      </c>
      <c r="S1641" s="2" t="str">
        <f>IF(OR(C1641="РЦК макси",C1641="РЦЧ SKU"),"Не рахується в ліміт",IFERROR(VLOOKUP(D1641,'02_РЦ'!$A$3:$I$7,9,FALSE),"Немає РЦ"))</f>
        <v>В межах</v>
      </c>
    </row>
    <row r="1642" spans="1:19">
      <c r="A1642" s="2" t="str">
        <f>'06A_Варіанти'!A1633</f>
        <v>BASE_2413</v>
      </c>
      <c r="B1642" s="2" t="str">
        <f>'06A_Варіанти'!B1633</f>
        <v>TT_2413</v>
      </c>
      <c r="C1642" s="2" t="str">
        <f>'06A_Варіанти'!D1633</f>
        <v>Основний</v>
      </c>
      <c r="D1642" s="2" t="str">
        <f>'06A_Варіанти'!C1633</f>
        <v>РЦЛ</v>
      </c>
      <c r="E1642" s="2" t="str">
        <f>'06A_Варіанти'!S1633</f>
        <v>DIRECT</v>
      </c>
      <c r="F1642" s="2" t="str">
        <f>IF(O1642='06A_Варіанти'!E1633,'06A_Варіанти'!E$1,IF(O1642='06A_Варіанти'!F1633,'06A_Варіанти'!F$1,IF(O1642='06A_Варіанти'!G1633,'06A_Варіанти'!G$1,IF(O1642='06A_Варіанти'!H1633,'06A_Варіанти'!H$1,IF(O1642='06A_Варіанти'!I1633,'06A_Варіанти'!I$1,IF(O1642='06A_Варіанти'!J1633,'06A_Варіанти'!J$1,IF(O1642='06A_Варіанти'!K1633,'06A_Варіанти'!K$1,IF(O1642='06A_Варіанти'!L1633,'06A_Варіанти'!L$1,IF(O1642='06A_Варіанти'!M1633,'06A_Варіанти'!M$1,IF(O1642='06A_Варіанти'!N1633,'06A_Варіанти'!N$1,IF(O1642='06A_Варіанти'!O1633,'06A_Варіанти'!O$1,IF(O1642='06A_Варіанти'!P1633,'06A_Варіанти'!P$1,IF(O1642='06A_Варіанти'!Q1633,'06A_Варіанти'!Q$1,IF(O1642='06A_Варіанти'!R1633,'06A_Варіанти'!R$1,"НЕМАЄ МАРШРУТУ"))))))))))))))</f>
        <v>DIRECT</v>
      </c>
      <c r="G1642" s="2" t="str">
        <f t="shared" si="175"/>
        <v>БЕЗ ЗМІН</v>
      </c>
      <c r="H1642" s="2">
        <f>IF(G1642="НЕМАЄ МАРШРУТУ",0,O1642-'06A_Варіанти'!T1633)</f>
        <v>0</v>
      </c>
      <c r="I1642" s="2">
        <f>IFERROR(INDEX('04_Потоки'!$E:$E,MATCH(A1642,'04_Потоки'!$A:$A,0)),0)</f>
        <v>1.990879478827362</v>
      </c>
      <c r="J1642" s="2">
        <f t="shared" si="176"/>
        <v>1</v>
      </c>
      <c r="K1642" s="2">
        <f>IF(C1642="РЦК макси",0,2*'06A_Варіанти'!T1633*J1642)</f>
        <v>557.6</v>
      </c>
      <c r="L1642" s="2">
        <f t="shared" si="177"/>
        <v>557.6</v>
      </c>
      <c r="M1642" s="2">
        <f t="shared" si="178"/>
        <v>0</v>
      </c>
      <c r="N1642" s="9">
        <f t="shared" si="179"/>
        <v>0</v>
      </c>
      <c r="O1642" s="2">
        <f>MIN(IF('07A_Конструктор'!$D$5="Так",'06A_Варіанти'!E1633,1E+99),IF('07A_Конструктор'!$D$6="Так",'06A_Варіанти'!F1633,1E+99),IF('07A_Конструктор'!$D$7="Так",'06A_Варіанти'!G1633,1E+99),IF('07A_Конструктор'!$D$8="Так",'06A_Варіанти'!H1633,1E+99),IF('07A_Конструктор'!$D$9="Так",'06A_Варіанти'!I1633,1E+99),IF('07A_Конструктор'!$D$10="Так",'06A_Варіанти'!J1633,1E+99),IF('07A_Конструктор'!$D$11="Так",'06A_Варіанти'!K1633,1E+99),IF('07A_Конструктор'!$D$12="Так",'06A_Варіанти'!L1633,1E+99),IF('07A_Конструктор'!$D$13="Так",'06A_Варіанти'!M1633,1E+99),IF('07A_Конструктор'!$D$14="Так",'06A_Варіанти'!N1633,1E+99),IF('07A_Конструктор'!$D$15="Так",'06A_Варіанти'!O1633,1E+99),IF('07A_Конструктор'!$D$16="Так",'06A_Варіанти'!P1633,1E+99),IF('07A_Конструктор'!$D$17="Так",'06A_Варіанти'!Q1633,1E+99),IF('06A_Варіанти'!R1633="",1E+99,'06A_Варіанти'!R1633))</f>
        <v>278.8</v>
      </c>
      <c r="P1642" s="2" t="str">
        <f t="shared" si="180"/>
        <v>5 т</v>
      </c>
      <c r="Q1642" s="2">
        <f t="shared" si="181"/>
        <v>14</v>
      </c>
      <c r="R1642" s="2">
        <f>IF(OR(C1642="РЦК макси",C1642="РЦЧ SKU"),"SKU-потік",IFERROR(VLOOKUP(D1642,'02_РЦ'!$A$3:$I$7,5,FALSE),0))</f>
        <v>700</v>
      </c>
      <c r="S1642" s="2" t="str">
        <f>IF(OR(C1642="РЦК макси",C1642="РЦЧ SKU"),"Не рахується в ліміт",IFERROR(VLOOKUP(D1642,'02_РЦ'!$A$3:$I$7,9,FALSE),"Немає РЦ"))</f>
        <v>В межах</v>
      </c>
    </row>
    <row r="1643" spans="1:19">
      <c r="A1643" s="2" t="str">
        <f>'06A_Варіанти'!A1634</f>
        <v>BASE_2418</v>
      </c>
      <c r="B1643" s="2" t="str">
        <f>'06A_Варіанти'!B1634</f>
        <v>TT_2418</v>
      </c>
      <c r="C1643" s="2" t="str">
        <f>'06A_Варіанти'!D1634</f>
        <v>Основний</v>
      </c>
      <c r="D1643" s="2" t="str">
        <f>'06A_Варіанти'!C1634</f>
        <v>РЦЛ</v>
      </c>
      <c r="E1643" s="2" t="str">
        <f>'06A_Варіанти'!S1634</f>
        <v>DIRECT</v>
      </c>
      <c r="F1643" s="2" t="str">
        <f>IF(O1643='06A_Варіанти'!E1634,'06A_Варіанти'!E$1,IF(O1643='06A_Варіанти'!F1634,'06A_Варіанти'!F$1,IF(O1643='06A_Варіанти'!G1634,'06A_Варіанти'!G$1,IF(O1643='06A_Варіанти'!H1634,'06A_Варіанти'!H$1,IF(O1643='06A_Варіанти'!I1634,'06A_Варіанти'!I$1,IF(O1643='06A_Варіанти'!J1634,'06A_Варіанти'!J$1,IF(O1643='06A_Варіанти'!K1634,'06A_Варіанти'!K$1,IF(O1643='06A_Варіанти'!L1634,'06A_Варіанти'!L$1,IF(O1643='06A_Варіанти'!M1634,'06A_Варіанти'!M$1,IF(O1643='06A_Варіанти'!N1634,'06A_Варіанти'!N$1,IF(O1643='06A_Варіанти'!O1634,'06A_Варіанти'!O$1,IF(O1643='06A_Варіанти'!P1634,'06A_Варіанти'!P$1,IF(O1643='06A_Варіанти'!Q1634,'06A_Варіанти'!Q$1,IF(O1643='06A_Варіанти'!R1634,'06A_Варіанти'!R$1,"НЕМАЄ МАРШРУТУ"))))))))))))))</f>
        <v>DIRECT</v>
      </c>
      <c r="G1643" s="2" t="str">
        <f t="shared" si="175"/>
        <v>БЕЗ ЗМІН</v>
      </c>
      <c r="H1643" s="2">
        <f>IF(G1643="НЕМАЄ МАРШРУТУ",0,O1643-'06A_Варіанти'!T1634)</f>
        <v>0</v>
      </c>
      <c r="I1643" s="2">
        <f>IFERROR(INDEX('04_Потоки'!$E:$E,MATCH(A1643,'04_Потоки'!$A:$A,0)),0)</f>
        <v>1.990879478827362</v>
      </c>
      <c r="J1643" s="2">
        <f t="shared" si="176"/>
        <v>1</v>
      </c>
      <c r="K1643" s="2">
        <f>IF(C1643="РЦК макси",0,2*'06A_Варіанти'!T1634*J1643)</f>
        <v>278.60000000000002</v>
      </c>
      <c r="L1643" s="2">
        <f t="shared" si="177"/>
        <v>278.60000000000002</v>
      </c>
      <c r="M1643" s="2">
        <f t="shared" si="178"/>
        <v>0</v>
      </c>
      <c r="N1643" s="9">
        <f t="shared" si="179"/>
        <v>0</v>
      </c>
      <c r="O1643" s="2">
        <f>MIN(IF('07A_Конструктор'!$D$5="Так",'06A_Варіанти'!E1634,1E+99),IF('07A_Конструктор'!$D$6="Так",'06A_Варіанти'!F1634,1E+99),IF('07A_Конструктор'!$D$7="Так",'06A_Варіанти'!G1634,1E+99),IF('07A_Конструктор'!$D$8="Так",'06A_Варіанти'!H1634,1E+99),IF('07A_Конструктор'!$D$9="Так",'06A_Варіанти'!I1634,1E+99),IF('07A_Конструктор'!$D$10="Так",'06A_Варіанти'!J1634,1E+99),IF('07A_Конструктор'!$D$11="Так",'06A_Варіанти'!K1634,1E+99),IF('07A_Конструктор'!$D$12="Так",'06A_Варіанти'!L1634,1E+99),IF('07A_Конструктор'!$D$13="Так",'06A_Варіанти'!M1634,1E+99),IF('07A_Конструктор'!$D$14="Так",'06A_Варіанти'!N1634,1E+99),IF('07A_Конструктор'!$D$15="Так",'06A_Варіанти'!O1634,1E+99),IF('07A_Конструктор'!$D$16="Так",'06A_Варіанти'!P1634,1E+99),IF('07A_Конструктор'!$D$17="Так",'06A_Варіанти'!Q1634,1E+99),IF('06A_Варіанти'!R1634="",1E+99,'06A_Варіанти'!R1634))</f>
        <v>139.30000000000001</v>
      </c>
      <c r="P1643" s="2" t="str">
        <f t="shared" si="180"/>
        <v>5 т</v>
      </c>
      <c r="Q1643" s="2">
        <f t="shared" si="181"/>
        <v>14</v>
      </c>
      <c r="R1643" s="2">
        <f>IF(OR(C1643="РЦК макси",C1643="РЦЧ SKU"),"SKU-потік",IFERROR(VLOOKUP(D1643,'02_РЦ'!$A$3:$I$7,5,FALSE),0))</f>
        <v>700</v>
      </c>
      <c r="S1643" s="2" t="str">
        <f>IF(OR(C1643="РЦК макси",C1643="РЦЧ SKU"),"Не рахується в ліміт",IFERROR(VLOOKUP(D1643,'02_РЦ'!$A$3:$I$7,9,FALSE),"Немає РЦ"))</f>
        <v>В межах</v>
      </c>
    </row>
    <row r="1644" spans="1:19">
      <c r="A1644" s="2" t="str">
        <f>'06A_Варіанти'!A1635</f>
        <v>BASE_2428</v>
      </c>
      <c r="B1644" s="2" t="str">
        <f>'06A_Варіанти'!B1635</f>
        <v>TT_2428</v>
      </c>
      <c r="C1644" s="2" t="str">
        <f>'06A_Варіанти'!D1635</f>
        <v>Основний</v>
      </c>
      <c r="D1644" s="2" t="str">
        <f>'06A_Варіанти'!C1635</f>
        <v>РЦЛ</v>
      </c>
      <c r="E1644" s="2" t="str">
        <f>'06A_Варіанти'!S1635</f>
        <v>DIRECT</v>
      </c>
      <c r="F1644" s="2" t="str">
        <f>IF(O1644='06A_Варіанти'!E1635,'06A_Варіанти'!E$1,IF(O1644='06A_Варіанти'!F1635,'06A_Варіанти'!F$1,IF(O1644='06A_Варіанти'!G1635,'06A_Варіанти'!G$1,IF(O1644='06A_Варіанти'!H1635,'06A_Варіанти'!H$1,IF(O1644='06A_Варіанти'!I1635,'06A_Варіанти'!I$1,IF(O1644='06A_Варіанти'!J1635,'06A_Варіанти'!J$1,IF(O1644='06A_Варіанти'!K1635,'06A_Варіанти'!K$1,IF(O1644='06A_Варіанти'!L1635,'06A_Варіанти'!L$1,IF(O1644='06A_Варіанти'!M1635,'06A_Варіанти'!M$1,IF(O1644='06A_Варіанти'!N1635,'06A_Варіанти'!N$1,IF(O1644='06A_Варіанти'!O1635,'06A_Варіанти'!O$1,IF(O1644='06A_Варіанти'!P1635,'06A_Варіанти'!P$1,IF(O1644='06A_Варіанти'!Q1635,'06A_Варіанти'!Q$1,IF(O1644='06A_Варіанти'!R1635,'06A_Варіанти'!R$1,"НЕМАЄ МАРШРУТУ"))))))))))))))</f>
        <v>DIRECT</v>
      </c>
      <c r="G1644" s="2" t="str">
        <f t="shared" si="175"/>
        <v>БЕЗ ЗМІН</v>
      </c>
      <c r="H1644" s="2">
        <f>IF(G1644="НЕМАЄ МАРШРУТУ",0,O1644-'06A_Варіанти'!T1635)</f>
        <v>0</v>
      </c>
      <c r="I1644" s="2">
        <f>IFERROR(INDEX('04_Потоки'!$E:$E,MATCH(A1644,'04_Потоки'!$A:$A,0)),0)</f>
        <v>1.990879478827362</v>
      </c>
      <c r="J1644" s="2">
        <f t="shared" si="176"/>
        <v>1</v>
      </c>
      <c r="K1644" s="2">
        <f>IF(C1644="РЦК макси",0,2*'06A_Варіанти'!T1635*J1644)</f>
        <v>229.6</v>
      </c>
      <c r="L1644" s="2">
        <f t="shared" si="177"/>
        <v>229.6</v>
      </c>
      <c r="M1644" s="2">
        <f t="shared" si="178"/>
        <v>0</v>
      </c>
      <c r="N1644" s="9">
        <f t="shared" si="179"/>
        <v>0</v>
      </c>
      <c r="O1644" s="2">
        <f>MIN(IF('07A_Конструктор'!$D$5="Так",'06A_Варіанти'!E1635,1E+99),IF('07A_Конструктор'!$D$6="Так",'06A_Варіанти'!F1635,1E+99),IF('07A_Конструктор'!$D$7="Так",'06A_Варіанти'!G1635,1E+99),IF('07A_Конструктор'!$D$8="Так",'06A_Варіанти'!H1635,1E+99),IF('07A_Конструктор'!$D$9="Так",'06A_Варіанти'!I1635,1E+99),IF('07A_Конструктор'!$D$10="Так",'06A_Варіанти'!J1635,1E+99),IF('07A_Конструктор'!$D$11="Так",'06A_Варіанти'!K1635,1E+99),IF('07A_Конструктор'!$D$12="Так",'06A_Варіанти'!L1635,1E+99),IF('07A_Конструктор'!$D$13="Так",'06A_Варіанти'!M1635,1E+99),IF('07A_Конструктор'!$D$14="Так",'06A_Варіанти'!N1635,1E+99),IF('07A_Конструктор'!$D$15="Так",'06A_Варіанти'!O1635,1E+99),IF('07A_Конструктор'!$D$16="Так",'06A_Варіанти'!P1635,1E+99),IF('07A_Конструктор'!$D$17="Так",'06A_Варіанти'!Q1635,1E+99),IF('06A_Варіанти'!R1635="",1E+99,'06A_Варіанти'!R1635))</f>
        <v>114.8</v>
      </c>
      <c r="P1644" s="2" t="str">
        <f t="shared" si="180"/>
        <v>5 т</v>
      </c>
      <c r="Q1644" s="2">
        <f t="shared" si="181"/>
        <v>14</v>
      </c>
      <c r="R1644" s="2">
        <f>IF(OR(C1644="РЦК макси",C1644="РЦЧ SKU"),"SKU-потік",IFERROR(VLOOKUP(D1644,'02_РЦ'!$A$3:$I$7,5,FALSE),0))</f>
        <v>700</v>
      </c>
      <c r="S1644" s="2" t="str">
        <f>IF(OR(C1644="РЦК макси",C1644="РЦЧ SKU"),"Не рахується в ліміт",IFERROR(VLOOKUP(D1644,'02_РЦ'!$A$3:$I$7,9,FALSE),"Немає РЦ"))</f>
        <v>В межах</v>
      </c>
    </row>
    <row r="1645" spans="1:19">
      <c r="A1645" s="2" t="str">
        <f>'06A_Варіанти'!A1636</f>
        <v>BASE_2429</v>
      </c>
      <c r="B1645" s="2" t="str">
        <f>'06A_Варіанти'!B1636</f>
        <v>TT_2429</v>
      </c>
      <c r="C1645" s="2" t="str">
        <f>'06A_Варіанти'!D1636</f>
        <v>Основний</v>
      </c>
      <c r="D1645" s="2" t="str">
        <f>'06A_Варіанти'!C1636</f>
        <v>РЦЛ</v>
      </c>
      <c r="E1645" s="2" t="str">
        <f>'06A_Варіанти'!S1636</f>
        <v>DIRECT</v>
      </c>
      <c r="F1645" s="2" t="str">
        <f>IF(O1645='06A_Варіанти'!E1636,'06A_Варіанти'!E$1,IF(O1645='06A_Варіанти'!F1636,'06A_Варіанти'!F$1,IF(O1645='06A_Варіанти'!G1636,'06A_Варіанти'!G$1,IF(O1645='06A_Варіанти'!H1636,'06A_Варіанти'!H$1,IF(O1645='06A_Варіанти'!I1636,'06A_Варіанти'!I$1,IF(O1645='06A_Варіанти'!J1636,'06A_Варіанти'!J$1,IF(O1645='06A_Варіанти'!K1636,'06A_Варіанти'!K$1,IF(O1645='06A_Варіанти'!L1636,'06A_Варіанти'!L$1,IF(O1645='06A_Варіанти'!M1636,'06A_Варіанти'!M$1,IF(O1645='06A_Варіанти'!N1636,'06A_Варіанти'!N$1,IF(O1645='06A_Варіанти'!O1636,'06A_Варіанти'!O$1,IF(O1645='06A_Варіанти'!P1636,'06A_Варіанти'!P$1,IF(O1645='06A_Варіанти'!Q1636,'06A_Варіанти'!Q$1,IF(O1645='06A_Варіанти'!R1636,'06A_Варіанти'!R$1,"НЕМАЄ МАРШРУТУ"))))))))))))))</f>
        <v>DIRECT</v>
      </c>
      <c r="G1645" s="2" t="str">
        <f t="shared" si="175"/>
        <v>БЕЗ ЗМІН</v>
      </c>
      <c r="H1645" s="2">
        <f>IF(G1645="НЕМАЄ МАРШРУТУ",0,O1645-'06A_Варіанти'!T1636)</f>
        <v>0</v>
      </c>
      <c r="I1645" s="2">
        <f>IFERROR(INDEX('04_Потоки'!$E:$E,MATCH(A1645,'04_Потоки'!$A:$A,0)),0)</f>
        <v>1.990879478827362</v>
      </c>
      <c r="J1645" s="2">
        <f t="shared" si="176"/>
        <v>1</v>
      </c>
      <c r="K1645" s="2">
        <f>IF(C1645="РЦК макси",0,2*'06A_Варіанти'!T1636*J1645)</f>
        <v>122</v>
      </c>
      <c r="L1645" s="2">
        <f t="shared" si="177"/>
        <v>122</v>
      </c>
      <c r="M1645" s="2">
        <f t="shared" si="178"/>
        <v>0</v>
      </c>
      <c r="N1645" s="9">
        <f t="shared" si="179"/>
        <v>0</v>
      </c>
      <c r="O1645" s="2">
        <f>MIN(IF('07A_Конструктор'!$D$5="Так",'06A_Варіанти'!E1636,1E+99),IF('07A_Конструктор'!$D$6="Так",'06A_Варіанти'!F1636,1E+99),IF('07A_Конструктор'!$D$7="Так",'06A_Варіанти'!G1636,1E+99),IF('07A_Конструктор'!$D$8="Так",'06A_Варіанти'!H1636,1E+99),IF('07A_Конструктор'!$D$9="Так",'06A_Варіанти'!I1636,1E+99),IF('07A_Конструктор'!$D$10="Так",'06A_Варіанти'!J1636,1E+99),IF('07A_Конструктор'!$D$11="Так",'06A_Варіанти'!K1636,1E+99),IF('07A_Конструктор'!$D$12="Так",'06A_Варіанти'!L1636,1E+99),IF('07A_Конструктор'!$D$13="Так",'06A_Варіанти'!M1636,1E+99),IF('07A_Конструктор'!$D$14="Так",'06A_Варіанти'!N1636,1E+99),IF('07A_Конструктор'!$D$15="Так",'06A_Варіанти'!O1636,1E+99),IF('07A_Конструктор'!$D$16="Так",'06A_Варіанти'!P1636,1E+99),IF('07A_Конструктор'!$D$17="Так",'06A_Варіанти'!Q1636,1E+99),IF('06A_Варіанти'!R1636="",1E+99,'06A_Варіанти'!R1636))</f>
        <v>61</v>
      </c>
      <c r="P1645" s="2" t="str">
        <f t="shared" si="180"/>
        <v>5 т</v>
      </c>
      <c r="Q1645" s="2">
        <f t="shared" si="181"/>
        <v>14</v>
      </c>
      <c r="R1645" s="2">
        <f>IF(OR(C1645="РЦК макси",C1645="РЦЧ SKU"),"SKU-потік",IFERROR(VLOOKUP(D1645,'02_РЦ'!$A$3:$I$7,5,FALSE),0))</f>
        <v>700</v>
      </c>
      <c r="S1645" s="2" t="str">
        <f>IF(OR(C1645="РЦК макси",C1645="РЦЧ SKU"),"Не рахується в ліміт",IFERROR(VLOOKUP(D1645,'02_РЦ'!$A$3:$I$7,9,FALSE),"Немає РЦ"))</f>
        <v>В межах</v>
      </c>
    </row>
    <row r="1646" spans="1:19">
      <c r="A1646" s="2" t="str">
        <f>'06A_Варіанти'!A1637</f>
        <v>BASE_2433</v>
      </c>
      <c r="B1646" s="2" t="str">
        <f>'06A_Варіанти'!B1637</f>
        <v>TT_2433</v>
      </c>
      <c r="C1646" s="2" t="str">
        <f>'06A_Варіанти'!D1637</f>
        <v>Основний</v>
      </c>
      <c r="D1646" s="2" t="str">
        <f>'06A_Варіанти'!C1637</f>
        <v>РЦЛ</v>
      </c>
      <c r="E1646" s="2" t="str">
        <f>'06A_Варіанти'!S1637</f>
        <v>DIRECT</v>
      </c>
      <c r="F1646" s="2" t="str">
        <f>IF(O1646='06A_Варіанти'!E1637,'06A_Варіанти'!E$1,IF(O1646='06A_Варіанти'!F1637,'06A_Варіанти'!F$1,IF(O1646='06A_Варіанти'!G1637,'06A_Варіанти'!G$1,IF(O1646='06A_Варіанти'!H1637,'06A_Варіанти'!H$1,IF(O1646='06A_Варіанти'!I1637,'06A_Варіанти'!I$1,IF(O1646='06A_Варіанти'!J1637,'06A_Варіанти'!J$1,IF(O1646='06A_Варіанти'!K1637,'06A_Варіанти'!K$1,IF(O1646='06A_Варіанти'!L1637,'06A_Варіанти'!L$1,IF(O1646='06A_Варіанти'!M1637,'06A_Варіанти'!M$1,IF(O1646='06A_Варіанти'!N1637,'06A_Варіанти'!N$1,IF(O1646='06A_Варіанти'!O1637,'06A_Варіанти'!O$1,IF(O1646='06A_Варіанти'!P1637,'06A_Варіанти'!P$1,IF(O1646='06A_Варіанти'!Q1637,'06A_Варіанти'!Q$1,IF(O1646='06A_Варіанти'!R1637,'06A_Варіанти'!R$1,"НЕМАЄ МАРШРУТУ"))))))))))))))</f>
        <v>DIRECT</v>
      </c>
      <c r="G1646" s="2" t="str">
        <f t="shared" si="175"/>
        <v>БЕЗ ЗМІН</v>
      </c>
      <c r="H1646" s="2">
        <f>IF(G1646="НЕМАЄ МАРШРУТУ",0,O1646-'06A_Варіанти'!T1637)</f>
        <v>0</v>
      </c>
      <c r="I1646" s="2">
        <f>IFERROR(INDEX('04_Потоки'!$E:$E,MATCH(A1646,'04_Потоки'!$A:$A,0)),0)</f>
        <v>1.990879478827362</v>
      </c>
      <c r="J1646" s="2">
        <f t="shared" si="176"/>
        <v>1</v>
      </c>
      <c r="K1646" s="2">
        <f>IF(C1646="РЦК макси",0,2*'06A_Варіанти'!T1637*J1646)</f>
        <v>1095.2</v>
      </c>
      <c r="L1646" s="2">
        <f t="shared" si="177"/>
        <v>1095.2</v>
      </c>
      <c r="M1646" s="2">
        <f t="shared" si="178"/>
        <v>0</v>
      </c>
      <c r="N1646" s="9">
        <f t="shared" si="179"/>
        <v>0</v>
      </c>
      <c r="O1646" s="2">
        <f>MIN(IF('07A_Конструктор'!$D$5="Так",'06A_Варіанти'!E1637,1E+99),IF('07A_Конструктор'!$D$6="Так",'06A_Варіанти'!F1637,1E+99),IF('07A_Конструктор'!$D$7="Так",'06A_Варіанти'!G1637,1E+99),IF('07A_Конструктор'!$D$8="Так",'06A_Варіанти'!H1637,1E+99),IF('07A_Конструктор'!$D$9="Так",'06A_Варіанти'!I1637,1E+99),IF('07A_Конструктор'!$D$10="Так",'06A_Варіанти'!J1637,1E+99),IF('07A_Конструктор'!$D$11="Так",'06A_Варіанти'!K1637,1E+99),IF('07A_Конструктор'!$D$12="Так",'06A_Варіанти'!L1637,1E+99),IF('07A_Конструктор'!$D$13="Так",'06A_Варіанти'!M1637,1E+99),IF('07A_Конструктор'!$D$14="Так",'06A_Варіанти'!N1637,1E+99),IF('07A_Конструктор'!$D$15="Так",'06A_Варіанти'!O1637,1E+99),IF('07A_Конструктор'!$D$16="Так",'06A_Варіанти'!P1637,1E+99),IF('07A_Конструктор'!$D$17="Так",'06A_Варіанти'!Q1637,1E+99),IF('06A_Варіанти'!R1637="",1E+99,'06A_Варіанти'!R1637))</f>
        <v>547.6</v>
      </c>
      <c r="P1646" s="2" t="str">
        <f t="shared" si="180"/>
        <v>5 т</v>
      </c>
      <c r="Q1646" s="2">
        <f t="shared" si="181"/>
        <v>14</v>
      </c>
      <c r="R1646" s="2">
        <f>IF(OR(C1646="РЦК макси",C1646="РЦЧ SKU"),"SKU-потік",IFERROR(VLOOKUP(D1646,'02_РЦ'!$A$3:$I$7,5,FALSE),0))</f>
        <v>700</v>
      </c>
      <c r="S1646" s="2" t="str">
        <f>IF(OR(C1646="РЦК макси",C1646="РЦЧ SKU"),"Не рахується в ліміт",IFERROR(VLOOKUP(D1646,'02_РЦ'!$A$3:$I$7,9,FALSE),"Немає РЦ"))</f>
        <v>В межах</v>
      </c>
    </row>
    <row r="1647" spans="1:19">
      <c r="A1647" s="2" t="str">
        <f>'06A_Варіанти'!A1638</f>
        <v>BASE_2405</v>
      </c>
      <c r="B1647" s="2" t="str">
        <f>'06A_Варіанти'!B1638</f>
        <v>TT_2405</v>
      </c>
      <c r="C1647" s="2" t="str">
        <f>'06A_Варіанти'!D1638</f>
        <v>Основний</v>
      </c>
      <c r="D1647" s="2" t="str">
        <f>'06A_Варіанти'!C1638</f>
        <v>РЦЛ</v>
      </c>
      <c r="E1647" s="2" t="str">
        <f>'06A_Варіанти'!S1638</f>
        <v>DIRECT</v>
      </c>
      <c r="F1647" s="2" t="str">
        <f>IF(O1647='06A_Варіанти'!E1638,'06A_Варіанти'!E$1,IF(O1647='06A_Варіанти'!F1638,'06A_Варіанти'!F$1,IF(O1647='06A_Варіанти'!G1638,'06A_Варіанти'!G$1,IF(O1647='06A_Варіанти'!H1638,'06A_Варіанти'!H$1,IF(O1647='06A_Варіанти'!I1638,'06A_Варіанти'!I$1,IF(O1647='06A_Варіанти'!J1638,'06A_Варіанти'!J$1,IF(O1647='06A_Варіанти'!K1638,'06A_Варіанти'!K$1,IF(O1647='06A_Варіанти'!L1638,'06A_Варіанти'!L$1,IF(O1647='06A_Варіанти'!M1638,'06A_Варіанти'!M$1,IF(O1647='06A_Варіанти'!N1638,'06A_Варіанти'!N$1,IF(O1647='06A_Варіанти'!O1638,'06A_Варіанти'!O$1,IF(O1647='06A_Варіанти'!P1638,'06A_Варіанти'!P$1,IF(O1647='06A_Варіанти'!Q1638,'06A_Варіанти'!Q$1,IF(O1647='06A_Варіанти'!R1638,'06A_Варіанти'!R$1,"НЕМАЄ МАРШРУТУ"))))))))))))))</f>
        <v>DIRECT</v>
      </c>
      <c r="G1647" s="2" t="str">
        <f t="shared" si="175"/>
        <v>БЕЗ ЗМІН</v>
      </c>
      <c r="H1647" s="2">
        <f>IF(G1647="НЕМАЄ МАРШРУТУ",0,O1647-'06A_Варіанти'!T1638)</f>
        <v>0</v>
      </c>
      <c r="I1647" s="2">
        <f>IFERROR(INDEX('04_Потоки'!$E:$E,MATCH(A1647,'04_Потоки'!$A:$A,0)),0)</f>
        <v>1.990879478827362</v>
      </c>
      <c r="J1647" s="2">
        <f t="shared" si="176"/>
        <v>1</v>
      </c>
      <c r="K1647" s="2">
        <f>IF(C1647="РЦК макси",0,2*'06A_Варіанти'!T1638*J1647)</f>
        <v>478.8</v>
      </c>
      <c r="L1647" s="2">
        <f t="shared" si="177"/>
        <v>478.8</v>
      </c>
      <c r="M1647" s="2">
        <f t="shared" si="178"/>
        <v>0</v>
      </c>
      <c r="N1647" s="9">
        <f t="shared" si="179"/>
        <v>0</v>
      </c>
      <c r="O1647" s="2">
        <f>MIN(IF('07A_Конструктор'!$D$5="Так",'06A_Варіанти'!E1638,1E+99),IF('07A_Конструктор'!$D$6="Так",'06A_Варіанти'!F1638,1E+99),IF('07A_Конструктор'!$D$7="Так",'06A_Варіанти'!G1638,1E+99),IF('07A_Конструктор'!$D$8="Так",'06A_Варіанти'!H1638,1E+99),IF('07A_Конструктор'!$D$9="Так",'06A_Варіанти'!I1638,1E+99),IF('07A_Конструктор'!$D$10="Так",'06A_Варіанти'!J1638,1E+99),IF('07A_Конструктор'!$D$11="Так",'06A_Варіанти'!K1638,1E+99),IF('07A_Конструктор'!$D$12="Так",'06A_Варіанти'!L1638,1E+99),IF('07A_Конструктор'!$D$13="Так",'06A_Варіанти'!M1638,1E+99),IF('07A_Конструктор'!$D$14="Так",'06A_Варіанти'!N1638,1E+99),IF('07A_Конструктор'!$D$15="Так",'06A_Варіанти'!O1638,1E+99),IF('07A_Конструктор'!$D$16="Так",'06A_Варіанти'!P1638,1E+99),IF('07A_Конструктор'!$D$17="Так",'06A_Варіанти'!Q1638,1E+99),IF('06A_Варіанти'!R1638="",1E+99,'06A_Варіанти'!R1638))</f>
        <v>239.4</v>
      </c>
      <c r="P1647" s="2" t="str">
        <f t="shared" si="180"/>
        <v>5 т</v>
      </c>
      <c r="Q1647" s="2">
        <f t="shared" si="181"/>
        <v>14</v>
      </c>
      <c r="R1647" s="2">
        <f>IF(OR(C1647="РЦК макси",C1647="РЦЧ SKU"),"SKU-потік",IFERROR(VLOOKUP(D1647,'02_РЦ'!$A$3:$I$7,5,FALSE),0))</f>
        <v>700</v>
      </c>
      <c r="S1647" s="2" t="str">
        <f>IF(OR(C1647="РЦК макси",C1647="РЦЧ SKU"),"Не рахується в ліміт",IFERROR(VLOOKUP(D1647,'02_РЦ'!$A$3:$I$7,9,FALSE),"Немає РЦ"))</f>
        <v>В межах</v>
      </c>
    </row>
    <row r="1648" spans="1:19">
      <c r="A1648" s="2" t="str">
        <f>'06A_Варіанти'!A1639</f>
        <v>BASE_2441</v>
      </c>
      <c r="B1648" s="2" t="str">
        <f>'06A_Варіанти'!B1639</f>
        <v>TT_2441</v>
      </c>
      <c r="C1648" s="2" t="str">
        <f>'06A_Варіанти'!D1639</f>
        <v>Основний</v>
      </c>
      <c r="D1648" s="2" t="str">
        <f>'06A_Варіанти'!C1639</f>
        <v>РЦЛ</v>
      </c>
      <c r="E1648" s="2" t="str">
        <f>'06A_Варіанти'!S1639</f>
        <v>DIRECT</v>
      </c>
      <c r="F1648" s="2" t="str">
        <f>IF(O1648='06A_Варіанти'!E1639,'06A_Варіанти'!E$1,IF(O1648='06A_Варіанти'!F1639,'06A_Варіанти'!F$1,IF(O1648='06A_Варіанти'!G1639,'06A_Варіанти'!G$1,IF(O1648='06A_Варіанти'!H1639,'06A_Варіанти'!H$1,IF(O1648='06A_Варіанти'!I1639,'06A_Варіанти'!I$1,IF(O1648='06A_Варіанти'!J1639,'06A_Варіанти'!J$1,IF(O1648='06A_Варіанти'!K1639,'06A_Варіанти'!K$1,IF(O1648='06A_Варіанти'!L1639,'06A_Варіанти'!L$1,IF(O1648='06A_Варіанти'!M1639,'06A_Варіанти'!M$1,IF(O1648='06A_Варіанти'!N1639,'06A_Варіанти'!N$1,IF(O1648='06A_Варіанти'!O1639,'06A_Варіанти'!O$1,IF(O1648='06A_Варіанти'!P1639,'06A_Варіанти'!P$1,IF(O1648='06A_Варіанти'!Q1639,'06A_Варіанти'!Q$1,IF(O1648='06A_Варіанти'!R1639,'06A_Варіанти'!R$1,"НЕМАЄ МАРШРУТУ"))))))))))))))</f>
        <v>DIRECT</v>
      </c>
      <c r="G1648" s="2" t="str">
        <f t="shared" si="175"/>
        <v>БЕЗ ЗМІН</v>
      </c>
      <c r="H1648" s="2">
        <f>IF(G1648="НЕМАЄ МАРШРУТУ",0,O1648-'06A_Варіанти'!T1639)</f>
        <v>0</v>
      </c>
      <c r="I1648" s="2">
        <f>IFERROR(INDEX('04_Потоки'!$E:$E,MATCH(A1648,'04_Потоки'!$A:$A,0)),0)</f>
        <v>1.990879478827362</v>
      </c>
      <c r="J1648" s="2">
        <f t="shared" si="176"/>
        <v>1</v>
      </c>
      <c r="K1648" s="2">
        <f>IF(C1648="РЦК макси",0,2*'06A_Варіанти'!T1639*J1648)</f>
        <v>409.8</v>
      </c>
      <c r="L1648" s="2">
        <f t="shared" si="177"/>
        <v>409.8</v>
      </c>
      <c r="M1648" s="2">
        <f t="shared" si="178"/>
        <v>0</v>
      </c>
      <c r="N1648" s="9">
        <f t="shared" si="179"/>
        <v>0</v>
      </c>
      <c r="O1648" s="2">
        <f>MIN(IF('07A_Конструктор'!$D$5="Так",'06A_Варіанти'!E1639,1E+99),IF('07A_Конструктор'!$D$6="Так",'06A_Варіанти'!F1639,1E+99),IF('07A_Конструктор'!$D$7="Так",'06A_Варіанти'!G1639,1E+99),IF('07A_Конструктор'!$D$8="Так",'06A_Варіанти'!H1639,1E+99),IF('07A_Конструктор'!$D$9="Так",'06A_Варіанти'!I1639,1E+99),IF('07A_Конструктор'!$D$10="Так",'06A_Варіанти'!J1639,1E+99),IF('07A_Конструктор'!$D$11="Так",'06A_Варіанти'!K1639,1E+99),IF('07A_Конструктор'!$D$12="Так",'06A_Варіанти'!L1639,1E+99),IF('07A_Конструктор'!$D$13="Так",'06A_Варіанти'!M1639,1E+99),IF('07A_Конструктор'!$D$14="Так",'06A_Варіанти'!N1639,1E+99),IF('07A_Конструктор'!$D$15="Так",'06A_Варіанти'!O1639,1E+99),IF('07A_Конструктор'!$D$16="Так",'06A_Варіанти'!P1639,1E+99),IF('07A_Конструктор'!$D$17="Так",'06A_Варіанти'!Q1639,1E+99),IF('06A_Варіанти'!R1639="",1E+99,'06A_Варіанти'!R1639))</f>
        <v>204.9</v>
      </c>
      <c r="P1648" s="2" t="str">
        <f t="shared" si="180"/>
        <v>5 т</v>
      </c>
      <c r="Q1648" s="2">
        <f t="shared" si="181"/>
        <v>14</v>
      </c>
      <c r="R1648" s="2">
        <f>IF(OR(C1648="РЦК макси",C1648="РЦЧ SKU"),"SKU-потік",IFERROR(VLOOKUP(D1648,'02_РЦ'!$A$3:$I$7,5,FALSE),0))</f>
        <v>700</v>
      </c>
      <c r="S1648" s="2" t="str">
        <f>IF(OR(C1648="РЦК макси",C1648="РЦЧ SKU"),"Не рахується в ліміт",IFERROR(VLOOKUP(D1648,'02_РЦ'!$A$3:$I$7,9,FALSE),"Немає РЦ"))</f>
        <v>В межах</v>
      </c>
    </row>
    <row r="1649" spans="1:19">
      <c r="A1649" s="2" t="str">
        <f>'06A_Варіанти'!A1640</f>
        <v>BASE_2442</v>
      </c>
      <c r="B1649" s="2" t="str">
        <f>'06A_Варіанти'!B1640</f>
        <v>TT_2442</v>
      </c>
      <c r="C1649" s="2" t="str">
        <f>'06A_Варіанти'!D1640</f>
        <v>Основний</v>
      </c>
      <c r="D1649" s="2" t="str">
        <f>'06A_Варіанти'!C1640</f>
        <v>РЦЛ</v>
      </c>
      <c r="E1649" s="2" t="str">
        <f>'06A_Варіанти'!S1640</f>
        <v>DIRECT</v>
      </c>
      <c r="F1649" s="2" t="str">
        <f>IF(O1649='06A_Варіанти'!E1640,'06A_Варіанти'!E$1,IF(O1649='06A_Варіанти'!F1640,'06A_Варіанти'!F$1,IF(O1649='06A_Варіанти'!G1640,'06A_Варіанти'!G$1,IF(O1649='06A_Варіанти'!H1640,'06A_Варіанти'!H$1,IF(O1649='06A_Варіанти'!I1640,'06A_Варіанти'!I$1,IF(O1649='06A_Варіанти'!J1640,'06A_Варіанти'!J$1,IF(O1649='06A_Варіанти'!K1640,'06A_Варіанти'!K$1,IF(O1649='06A_Варіанти'!L1640,'06A_Варіанти'!L$1,IF(O1649='06A_Варіанти'!M1640,'06A_Варіанти'!M$1,IF(O1649='06A_Варіанти'!N1640,'06A_Варіанти'!N$1,IF(O1649='06A_Варіанти'!O1640,'06A_Варіанти'!O$1,IF(O1649='06A_Варіанти'!P1640,'06A_Варіанти'!P$1,IF(O1649='06A_Варіанти'!Q1640,'06A_Варіанти'!Q$1,IF(O1649='06A_Варіанти'!R1640,'06A_Варіанти'!R$1,"НЕМАЄ МАРШРУТУ"))))))))))))))</f>
        <v>DIRECT</v>
      </c>
      <c r="G1649" s="2" t="str">
        <f t="shared" si="175"/>
        <v>БЕЗ ЗМІН</v>
      </c>
      <c r="H1649" s="2">
        <f>IF(G1649="НЕМАЄ МАРШРУТУ",0,O1649-'06A_Варіанти'!T1640)</f>
        <v>0</v>
      </c>
      <c r="I1649" s="2">
        <f>IFERROR(INDEX('04_Потоки'!$E:$E,MATCH(A1649,'04_Потоки'!$A:$A,0)),0)</f>
        <v>1.990879478827362</v>
      </c>
      <c r="J1649" s="2">
        <f t="shared" si="176"/>
        <v>1</v>
      </c>
      <c r="K1649" s="2">
        <f>IF(C1649="РЦК макси",0,2*'06A_Варіанти'!T1640*J1649)</f>
        <v>633.20000000000005</v>
      </c>
      <c r="L1649" s="2">
        <f t="shared" si="177"/>
        <v>633.20000000000005</v>
      </c>
      <c r="M1649" s="2">
        <f t="shared" si="178"/>
        <v>0</v>
      </c>
      <c r="N1649" s="9">
        <f t="shared" si="179"/>
        <v>0</v>
      </c>
      <c r="O1649" s="2">
        <f>MIN(IF('07A_Конструктор'!$D$5="Так",'06A_Варіанти'!E1640,1E+99),IF('07A_Конструктор'!$D$6="Так",'06A_Варіанти'!F1640,1E+99),IF('07A_Конструктор'!$D$7="Так",'06A_Варіанти'!G1640,1E+99),IF('07A_Конструктор'!$D$8="Так",'06A_Варіанти'!H1640,1E+99),IF('07A_Конструктор'!$D$9="Так",'06A_Варіанти'!I1640,1E+99),IF('07A_Конструктор'!$D$10="Так",'06A_Варіанти'!J1640,1E+99),IF('07A_Конструктор'!$D$11="Так",'06A_Варіанти'!K1640,1E+99),IF('07A_Конструктор'!$D$12="Так",'06A_Варіанти'!L1640,1E+99),IF('07A_Конструктор'!$D$13="Так",'06A_Варіанти'!M1640,1E+99),IF('07A_Конструктор'!$D$14="Так",'06A_Варіанти'!N1640,1E+99),IF('07A_Конструктор'!$D$15="Так",'06A_Варіанти'!O1640,1E+99),IF('07A_Конструктор'!$D$16="Так",'06A_Варіанти'!P1640,1E+99),IF('07A_Конструктор'!$D$17="Так",'06A_Варіанти'!Q1640,1E+99),IF('06A_Варіанти'!R1640="",1E+99,'06A_Варіанти'!R1640))</f>
        <v>316.60000000000002</v>
      </c>
      <c r="P1649" s="2" t="str">
        <f t="shared" si="180"/>
        <v>5 т</v>
      </c>
      <c r="Q1649" s="2">
        <f t="shared" si="181"/>
        <v>14</v>
      </c>
      <c r="R1649" s="2">
        <f>IF(OR(C1649="РЦК макси",C1649="РЦЧ SKU"),"SKU-потік",IFERROR(VLOOKUP(D1649,'02_РЦ'!$A$3:$I$7,5,FALSE),0))</f>
        <v>700</v>
      </c>
      <c r="S1649" s="2" t="str">
        <f>IF(OR(C1649="РЦК макси",C1649="РЦЧ SKU"),"Не рахується в ліміт",IFERROR(VLOOKUP(D1649,'02_РЦ'!$A$3:$I$7,9,FALSE),"Немає РЦ"))</f>
        <v>В межах</v>
      </c>
    </row>
    <row r="1650" spans="1:19">
      <c r="A1650" s="2" t="str">
        <f>'06A_Варіанти'!A1641</f>
        <v>BASE_2444</v>
      </c>
      <c r="B1650" s="2" t="str">
        <f>'06A_Варіанти'!B1641</f>
        <v>TT_2444</v>
      </c>
      <c r="C1650" s="2" t="str">
        <f>'06A_Варіанти'!D1641</f>
        <v>Основний</v>
      </c>
      <c r="D1650" s="2" t="str">
        <f>'06A_Варіанти'!C1641</f>
        <v>РЦЛ</v>
      </c>
      <c r="E1650" s="2" t="str">
        <f>'06A_Варіанти'!S1641</f>
        <v>DIRECT</v>
      </c>
      <c r="F1650" s="2" t="str">
        <f>IF(O1650='06A_Варіанти'!E1641,'06A_Варіанти'!E$1,IF(O1650='06A_Варіанти'!F1641,'06A_Варіанти'!F$1,IF(O1650='06A_Варіанти'!G1641,'06A_Варіанти'!G$1,IF(O1650='06A_Варіанти'!H1641,'06A_Варіанти'!H$1,IF(O1650='06A_Варіанти'!I1641,'06A_Варіанти'!I$1,IF(O1650='06A_Варіанти'!J1641,'06A_Варіанти'!J$1,IF(O1650='06A_Варіанти'!K1641,'06A_Варіанти'!K$1,IF(O1650='06A_Варіанти'!L1641,'06A_Варіанти'!L$1,IF(O1650='06A_Варіанти'!M1641,'06A_Варіанти'!M$1,IF(O1650='06A_Варіанти'!N1641,'06A_Варіанти'!N$1,IF(O1650='06A_Варіанти'!O1641,'06A_Варіанти'!O$1,IF(O1650='06A_Варіанти'!P1641,'06A_Варіанти'!P$1,IF(O1650='06A_Варіанти'!Q1641,'06A_Варіанти'!Q$1,IF(O1650='06A_Варіанти'!R1641,'06A_Варіанти'!R$1,"НЕМАЄ МАРШРУТУ"))))))))))))))</f>
        <v>DIRECT</v>
      </c>
      <c r="G1650" s="2" t="str">
        <f t="shared" si="175"/>
        <v>БЕЗ ЗМІН</v>
      </c>
      <c r="H1650" s="2">
        <f>IF(G1650="НЕМАЄ МАРШРУТУ",0,O1650-'06A_Варіанти'!T1641)</f>
        <v>0</v>
      </c>
      <c r="I1650" s="2">
        <f>IFERROR(INDEX('04_Потоки'!$E:$E,MATCH(A1650,'04_Потоки'!$A:$A,0)),0)</f>
        <v>1.990879478827362</v>
      </c>
      <c r="J1650" s="2">
        <f t="shared" si="176"/>
        <v>1</v>
      </c>
      <c r="K1650" s="2">
        <f>IF(C1650="РЦК макси",0,2*'06A_Варіанти'!T1641*J1650)</f>
        <v>1108.5999999999999</v>
      </c>
      <c r="L1650" s="2">
        <f t="shared" si="177"/>
        <v>1108.5999999999999</v>
      </c>
      <c r="M1650" s="2">
        <f t="shared" si="178"/>
        <v>0</v>
      </c>
      <c r="N1650" s="9">
        <f t="shared" si="179"/>
        <v>0</v>
      </c>
      <c r="O1650" s="2">
        <f>MIN(IF('07A_Конструктор'!$D$5="Так",'06A_Варіанти'!E1641,1E+99),IF('07A_Конструктор'!$D$6="Так",'06A_Варіанти'!F1641,1E+99),IF('07A_Конструктор'!$D$7="Так",'06A_Варіанти'!G1641,1E+99),IF('07A_Конструктор'!$D$8="Так",'06A_Варіанти'!H1641,1E+99),IF('07A_Конструктор'!$D$9="Так",'06A_Варіанти'!I1641,1E+99),IF('07A_Конструктор'!$D$10="Так",'06A_Варіанти'!J1641,1E+99),IF('07A_Конструктор'!$D$11="Так",'06A_Варіанти'!K1641,1E+99),IF('07A_Конструктор'!$D$12="Так",'06A_Варіанти'!L1641,1E+99),IF('07A_Конструктор'!$D$13="Так",'06A_Варіанти'!M1641,1E+99),IF('07A_Конструктор'!$D$14="Так",'06A_Варіанти'!N1641,1E+99),IF('07A_Конструктор'!$D$15="Так",'06A_Варіанти'!O1641,1E+99),IF('07A_Конструктор'!$D$16="Так",'06A_Варіанти'!P1641,1E+99),IF('07A_Конструктор'!$D$17="Так",'06A_Варіанти'!Q1641,1E+99),IF('06A_Варіанти'!R1641="",1E+99,'06A_Варіанти'!R1641))</f>
        <v>554.29999999999995</v>
      </c>
      <c r="P1650" s="2" t="str">
        <f t="shared" si="180"/>
        <v>5 т</v>
      </c>
      <c r="Q1650" s="2">
        <f t="shared" si="181"/>
        <v>14</v>
      </c>
      <c r="R1650" s="2">
        <f>IF(OR(C1650="РЦК макси",C1650="РЦЧ SKU"),"SKU-потік",IFERROR(VLOOKUP(D1650,'02_РЦ'!$A$3:$I$7,5,FALSE),0))</f>
        <v>700</v>
      </c>
      <c r="S1650" s="2" t="str">
        <f>IF(OR(C1650="РЦК макси",C1650="РЦЧ SKU"),"Не рахується в ліміт",IFERROR(VLOOKUP(D1650,'02_РЦ'!$A$3:$I$7,9,FALSE),"Немає РЦ"))</f>
        <v>В межах</v>
      </c>
    </row>
    <row r="1651" spans="1:19">
      <c r="A1651" s="2" t="str">
        <f>'06A_Варіанти'!A1642</f>
        <v>BASE_2450</v>
      </c>
      <c r="B1651" s="2" t="str">
        <f>'06A_Варіанти'!B1642</f>
        <v>TT_2450</v>
      </c>
      <c r="C1651" s="2" t="str">
        <f>'06A_Варіанти'!D1642</f>
        <v>Основний</v>
      </c>
      <c r="D1651" s="2" t="str">
        <f>'06A_Варіанти'!C1642</f>
        <v>РЦЛ</v>
      </c>
      <c r="E1651" s="2" t="str">
        <f>'06A_Варіанти'!S1642</f>
        <v>DIRECT</v>
      </c>
      <c r="F1651" s="2" t="str">
        <f>IF(O1651='06A_Варіанти'!E1642,'06A_Варіанти'!E$1,IF(O1651='06A_Варіанти'!F1642,'06A_Варіанти'!F$1,IF(O1651='06A_Варіанти'!G1642,'06A_Варіанти'!G$1,IF(O1651='06A_Варіанти'!H1642,'06A_Варіанти'!H$1,IF(O1651='06A_Варіанти'!I1642,'06A_Варіанти'!I$1,IF(O1651='06A_Варіанти'!J1642,'06A_Варіанти'!J$1,IF(O1651='06A_Варіанти'!K1642,'06A_Варіанти'!K$1,IF(O1651='06A_Варіанти'!L1642,'06A_Варіанти'!L$1,IF(O1651='06A_Варіанти'!M1642,'06A_Варіанти'!M$1,IF(O1651='06A_Варіанти'!N1642,'06A_Варіанти'!N$1,IF(O1651='06A_Варіанти'!O1642,'06A_Варіанти'!O$1,IF(O1651='06A_Варіанти'!P1642,'06A_Варіанти'!P$1,IF(O1651='06A_Варіанти'!Q1642,'06A_Варіанти'!Q$1,IF(O1651='06A_Варіанти'!R1642,'06A_Варіанти'!R$1,"НЕМАЄ МАРШРУТУ"))))))))))))))</f>
        <v>DIRECT</v>
      </c>
      <c r="G1651" s="2" t="str">
        <f t="shared" si="175"/>
        <v>БЕЗ ЗМІН</v>
      </c>
      <c r="H1651" s="2">
        <f>IF(G1651="НЕМАЄ МАРШРУТУ",0,O1651-'06A_Варіанти'!T1642)</f>
        <v>0</v>
      </c>
      <c r="I1651" s="2">
        <f>IFERROR(INDEX('04_Потоки'!$E:$E,MATCH(A1651,'04_Потоки'!$A:$A,0)),0)</f>
        <v>1.990879478827362</v>
      </c>
      <c r="J1651" s="2">
        <f t="shared" si="176"/>
        <v>1</v>
      </c>
      <c r="K1651" s="2">
        <f>IF(C1651="РЦК макси",0,2*'06A_Варіанти'!T1642*J1651)</f>
        <v>320.2</v>
      </c>
      <c r="L1651" s="2">
        <f t="shared" si="177"/>
        <v>320.2</v>
      </c>
      <c r="M1651" s="2">
        <f t="shared" si="178"/>
        <v>0</v>
      </c>
      <c r="N1651" s="9">
        <f t="shared" si="179"/>
        <v>0</v>
      </c>
      <c r="O1651" s="2">
        <f>MIN(IF('07A_Конструктор'!$D$5="Так",'06A_Варіанти'!E1642,1E+99),IF('07A_Конструктор'!$D$6="Так",'06A_Варіанти'!F1642,1E+99),IF('07A_Конструктор'!$D$7="Так",'06A_Варіанти'!G1642,1E+99),IF('07A_Конструктор'!$D$8="Так",'06A_Варіанти'!H1642,1E+99),IF('07A_Конструктор'!$D$9="Так",'06A_Варіанти'!I1642,1E+99),IF('07A_Конструктор'!$D$10="Так",'06A_Варіанти'!J1642,1E+99),IF('07A_Конструктор'!$D$11="Так",'06A_Варіанти'!K1642,1E+99),IF('07A_Конструктор'!$D$12="Так",'06A_Варіанти'!L1642,1E+99),IF('07A_Конструктор'!$D$13="Так",'06A_Варіанти'!M1642,1E+99),IF('07A_Конструктор'!$D$14="Так",'06A_Варіанти'!N1642,1E+99),IF('07A_Конструктор'!$D$15="Так",'06A_Варіанти'!O1642,1E+99),IF('07A_Конструктор'!$D$16="Так",'06A_Варіанти'!P1642,1E+99),IF('07A_Конструктор'!$D$17="Так",'06A_Варіанти'!Q1642,1E+99),IF('06A_Варіанти'!R1642="",1E+99,'06A_Варіанти'!R1642))</f>
        <v>160.1</v>
      </c>
      <c r="P1651" s="2" t="str">
        <f t="shared" si="180"/>
        <v>5 т</v>
      </c>
      <c r="Q1651" s="2">
        <f t="shared" si="181"/>
        <v>14</v>
      </c>
      <c r="R1651" s="2">
        <f>IF(OR(C1651="РЦК макси",C1651="РЦЧ SKU"),"SKU-потік",IFERROR(VLOOKUP(D1651,'02_РЦ'!$A$3:$I$7,5,FALSE),0))</f>
        <v>700</v>
      </c>
      <c r="S1651" s="2" t="str">
        <f>IF(OR(C1651="РЦК макси",C1651="РЦЧ SKU"),"Не рахується в ліміт",IFERROR(VLOOKUP(D1651,'02_РЦ'!$A$3:$I$7,9,FALSE),"Немає РЦ"))</f>
        <v>В межах</v>
      </c>
    </row>
    <row r="1652" spans="1:19">
      <c r="A1652" s="2" t="str">
        <f>'06A_Варіанти'!A1643</f>
        <v>BASE_2451</v>
      </c>
      <c r="B1652" s="2" t="str">
        <f>'06A_Варіанти'!B1643</f>
        <v>TT_2451</v>
      </c>
      <c r="C1652" s="2" t="str">
        <f>'06A_Варіанти'!D1643</f>
        <v>Основний</v>
      </c>
      <c r="D1652" s="2" t="str">
        <f>'06A_Варіанти'!C1643</f>
        <v>РЦЛ</v>
      </c>
      <c r="E1652" s="2" t="str">
        <f>'06A_Варіанти'!S1643</f>
        <v>DIRECT</v>
      </c>
      <c r="F1652" s="2" t="str">
        <f>IF(O1652='06A_Варіанти'!E1643,'06A_Варіанти'!E$1,IF(O1652='06A_Варіанти'!F1643,'06A_Варіанти'!F$1,IF(O1652='06A_Варіанти'!G1643,'06A_Варіанти'!G$1,IF(O1652='06A_Варіанти'!H1643,'06A_Варіанти'!H$1,IF(O1652='06A_Варіанти'!I1643,'06A_Варіанти'!I$1,IF(O1652='06A_Варіанти'!J1643,'06A_Варіанти'!J$1,IF(O1652='06A_Варіанти'!K1643,'06A_Варіанти'!K$1,IF(O1652='06A_Варіанти'!L1643,'06A_Варіанти'!L$1,IF(O1652='06A_Варіанти'!M1643,'06A_Варіанти'!M$1,IF(O1652='06A_Варіанти'!N1643,'06A_Варіанти'!N$1,IF(O1652='06A_Варіанти'!O1643,'06A_Варіанти'!O$1,IF(O1652='06A_Варіанти'!P1643,'06A_Варіанти'!P$1,IF(O1652='06A_Варіанти'!Q1643,'06A_Варіанти'!Q$1,IF(O1652='06A_Варіанти'!R1643,'06A_Варіанти'!R$1,"НЕМАЄ МАРШРУТУ"))))))))))))))</f>
        <v>DIRECT</v>
      </c>
      <c r="G1652" s="2" t="str">
        <f t="shared" si="175"/>
        <v>БЕЗ ЗМІН</v>
      </c>
      <c r="H1652" s="2">
        <f>IF(G1652="НЕМАЄ МАРШРУТУ",0,O1652-'06A_Варіанти'!T1643)</f>
        <v>0</v>
      </c>
      <c r="I1652" s="2">
        <f>IFERROR(INDEX('04_Потоки'!$E:$E,MATCH(A1652,'04_Потоки'!$A:$A,0)),0)</f>
        <v>1.990879478827362</v>
      </c>
      <c r="J1652" s="2">
        <f t="shared" si="176"/>
        <v>1</v>
      </c>
      <c r="K1652" s="2">
        <f>IF(C1652="РЦК макси",0,2*'06A_Варіанти'!T1643*J1652)</f>
        <v>442.2</v>
      </c>
      <c r="L1652" s="2">
        <f t="shared" si="177"/>
        <v>442.2</v>
      </c>
      <c r="M1652" s="2">
        <f t="shared" si="178"/>
        <v>0</v>
      </c>
      <c r="N1652" s="9">
        <f t="shared" si="179"/>
        <v>0</v>
      </c>
      <c r="O1652" s="2">
        <f>MIN(IF('07A_Конструктор'!$D$5="Так",'06A_Варіанти'!E1643,1E+99),IF('07A_Конструктор'!$D$6="Так",'06A_Варіанти'!F1643,1E+99),IF('07A_Конструктор'!$D$7="Так",'06A_Варіанти'!G1643,1E+99),IF('07A_Конструктор'!$D$8="Так",'06A_Варіанти'!H1643,1E+99),IF('07A_Конструктор'!$D$9="Так",'06A_Варіанти'!I1643,1E+99),IF('07A_Конструктор'!$D$10="Так",'06A_Варіанти'!J1643,1E+99),IF('07A_Конструктор'!$D$11="Так",'06A_Варіанти'!K1643,1E+99),IF('07A_Конструктор'!$D$12="Так",'06A_Варіанти'!L1643,1E+99),IF('07A_Конструктор'!$D$13="Так",'06A_Варіанти'!M1643,1E+99),IF('07A_Конструктор'!$D$14="Так",'06A_Варіанти'!N1643,1E+99),IF('07A_Конструктор'!$D$15="Так",'06A_Варіанти'!O1643,1E+99),IF('07A_Конструктор'!$D$16="Так",'06A_Варіанти'!P1643,1E+99),IF('07A_Конструктор'!$D$17="Так",'06A_Варіанти'!Q1643,1E+99),IF('06A_Варіанти'!R1643="",1E+99,'06A_Варіанти'!R1643))</f>
        <v>221.1</v>
      </c>
      <c r="P1652" s="2" t="str">
        <f t="shared" si="180"/>
        <v>5 т</v>
      </c>
      <c r="Q1652" s="2">
        <f t="shared" si="181"/>
        <v>14</v>
      </c>
      <c r="R1652" s="2">
        <f>IF(OR(C1652="РЦК макси",C1652="РЦЧ SKU"),"SKU-потік",IFERROR(VLOOKUP(D1652,'02_РЦ'!$A$3:$I$7,5,FALSE),0))</f>
        <v>700</v>
      </c>
      <c r="S1652" s="2" t="str">
        <f>IF(OR(C1652="РЦК макси",C1652="РЦЧ SKU"),"Не рахується в ліміт",IFERROR(VLOOKUP(D1652,'02_РЦ'!$A$3:$I$7,9,FALSE),"Немає РЦ"))</f>
        <v>В межах</v>
      </c>
    </row>
    <row r="1653" spans="1:19">
      <c r="A1653" s="2" t="str">
        <f>'06A_Варіанти'!A1644</f>
        <v>BASE_2455</v>
      </c>
      <c r="B1653" s="2" t="str">
        <f>'06A_Варіанти'!B1644</f>
        <v>TT_2455</v>
      </c>
      <c r="C1653" s="2" t="str">
        <f>'06A_Варіанти'!D1644</f>
        <v>Основний</v>
      </c>
      <c r="D1653" s="2" t="str">
        <f>'06A_Варіанти'!C1644</f>
        <v>РЦЛ</v>
      </c>
      <c r="E1653" s="2" t="str">
        <f>'06A_Варіанти'!S1644</f>
        <v>DIRECT</v>
      </c>
      <c r="F1653" s="2" t="str">
        <f>IF(O1653='06A_Варіанти'!E1644,'06A_Варіанти'!E$1,IF(O1653='06A_Варіанти'!F1644,'06A_Варіанти'!F$1,IF(O1653='06A_Варіанти'!G1644,'06A_Варіанти'!G$1,IF(O1653='06A_Варіанти'!H1644,'06A_Варіанти'!H$1,IF(O1653='06A_Варіанти'!I1644,'06A_Варіанти'!I$1,IF(O1653='06A_Варіанти'!J1644,'06A_Варіанти'!J$1,IF(O1653='06A_Варіанти'!K1644,'06A_Варіанти'!K$1,IF(O1653='06A_Варіанти'!L1644,'06A_Варіанти'!L$1,IF(O1653='06A_Варіанти'!M1644,'06A_Варіанти'!M$1,IF(O1653='06A_Варіанти'!N1644,'06A_Варіанти'!N$1,IF(O1653='06A_Варіанти'!O1644,'06A_Варіанти'!O$1,IF(O1653='06A_Варіанти'!P1644,'06A_Варіанти'!P$1,IF(O1653='06A_Варіанти'!Q1644,'06A_Варіанти'!Q$1,IF(O1653='06A_Варіанти'!R1644,'06A_Варіанти'!R$1,"НЕМАЄ МАРШРУТУ"))))))))))))))</f>
        <v>DIRECT</v>
      </c>
      <c r="G1653" s="2" t="str">
        <f t="shared" si="175"/>
        <v>БЕЗ ЗМІН</v>
      </c>
      <c r="H1653" s="2">
        <f>IF(G1653="НЕМАЄ МАРШРУТУ",0,O1653-'06A_Варіанти'!T1644)</f>
        <v>0</v>
      </c>
      <c r="I1653" s="2">
        <f>IFERROR(INDEX('04_Потоки'!$E:$E,MATCH(A1653,'04_Потоки'!$A:$A,0)),0)</f>
        <v>1.990879478827362</v>
      </c>
      <c r="J1653" s="2">
        <f t="shared" si="176"/>
        <v>1</v>
      </c>
      <c r="K1653" s="2">
        <f>IF(C1653="РЦК макси",0,2*'06A_Варіанти'!T1644*J1653)</f>
        <v>159</v>
      </c>
      <c r="L1653" s="2">
        <f t="shared" si="177"/>
        <v>159</v>
      </c>
      <c r="M1653" s="2">
        <f t="shared" si="178"/>
        <v>0</v>
      </c>
      <c r="N1653" s="9">
        <f t="shared" si="179"/>
        <v>0</v>
      </c>
      <c r="O1653" s="2">
        <f>MIN(IF('07A_Конструктор'!$D$5="Так",'06A_Варіанти'!E1644,1E+99),IF('07A_Конструктор'!$D$6="Так",'06A_Варіанти'!F1644,1E+99),IF('07A_Конструктор'!$D$7="Так",'06A_Варіанти'!G1644,1E+99),IF('07A_Конструктор'!$D$8="Так",'06A_Варіанти'!H1644,1E+99),IF('07A_Конструктор'!$D$9="Так",'06A_Варіанти'!I1644,1E+99),IF('07A_Конструктор'!$D$10="Так",'06A_Варіанти'!J1644,1E+99),IF('07A_Конструктор'!$D$11="Так",'06A_Варіанти'!K1644,1E+99),IF('07A_Конструктор'!$D$12="Так",'06A_Варіанти'!L1644,1E+99),IF('07A_Конструктор'!$D$13="Так",'06A_Варіанти'!M1644,1E+99),IF('07A_Конструктор'!$D$14="Так",'06A_Варіанти'!N1644,1E+99),IF('07A_Конструктор'!$D$15="Так",'06A_Варіанти'!O1644,1E+99),IF('07A_Конструктор'!$D$16="Так",'06A_Варіанти'!P1644,1E+99),IF('07A_Конструктор'!$D$17="Так",'06A_Варіанти'!Q1644,1E+99),IF('06A_Варіанти'!R1644="",1E+99,'06A_Варіанти'!R1644))</f>
        <v>79.5</v>
      </c>
      <c r="P1653" s="2" t="str">
        <f t="shared" si="180"/>
        <v>5 т</v>
      </c>
      <c r="Q1653" s="2">
        <f t="shared" si="181"/>
        <v>14</v>
      </c>
      <c r="R1653" s="2">
        <f>IF(OR(C1653="РЦК макси",C1653="РЦЧ SKU"),"SKU-потік",IFERROR(VLOOKUP(D1653,'02_РЦ'!$A$3:$I$7,5,FALSE),0))</f>
        <v>700</v>
      </c>
      <c r="S1653" s="2" t="str">
        <f>IF(OR(C1653="РЦК макси",C1653="РЦЧ SKU"),"Не рахується в ліміт",IFERROR(VLOOKUP(D1653,'02_РЦ'!$A$3:$I$7,9,FALSE),"Немає РЦ"))</f>
        <v>В межах</v>
      </c>
    </row>
    <row r="1654" spans="1:19">
      <c r="A1654" s="2" t="str">
        <f>'06A_Варіанти'!A1645</f>
        <v>BASE_2457</v>
      </c>
      <c r="B1654" s="2" t="str">
        <f>'06A_Варіанти'!B1645</f>
        <v>TT_2457</v>
      </c>
      <c r="C1654" s="2" t="str">
        <f>'06A_Варіанти'!D1645</f>
        <v>Основний</v>
      </c>
      <c r="D1654" s="2" t="str">
        <f>'06A_Варіанти'!C1645</f>
        <v>РЦЛ</v>
      </c>
      <c r="E1654" s="2" t="str">
        <f>'06A_Варіанти'!S1645</f>
        <v>DIRECT</v>
      </c>
      <c r="F1654" s="2" t="str">
        <f>IF(O1654='06A_Варіанти'!E1645,'06A_Варіанти'!E$1,IF(O1654='06A_Варіанти'!F1645,'06A_Варіанти'!F$1,IF(O1654='06A_Варіанти'!G1645,'06A_Варіанти'!G$1,IF(O1654='06A_Варіанти'!H1645,'06A_Варіанти'!H$1,IF(O1654='06A_Варіанти'!I1645,'06A_Варіанти'!I$1,IF(O1654='06A_Варіанти'!J1645,'06A_Варіанти'!J$1,IF(O1654='06A_Варіанти'!K1645,'06A_Варіанти'!K$1,IF(O1654='06A_Варіанти'!L1645,'06A_Варіанти'!L$1,IF(O1654='06A_Варіанти'!M1645,'06A_Варіанти'!M$1,IF(O1654='06A_Варіанти'!N1645,'06A_Варіанти'!N$1,IF(O1654='06A_Варіанти'!O1645,'06A_Варіанти'!O$1,IF(O1654='06A_Варіанти'!P1645,'06A_Варіанти'!P$1,IF(O1654='06A_Варіанти'!Q1645,'06A_Варіанти'!Q$1,IF(O1654='06A_Варіанти'!R1645,'06A_Варіанти'!R$1,"НЕМАЄ МАРШРУТУ"))))))))))))))</f>
        <v>DIRECT</v>
      </c>
      <c r="G1654" s="2" t="str">
        <f t="shared" si="175"/>
        <v>БЕЗ ЗМІН</v>
      </c>
      <c r="H1654" s="2">
        <f>IF(G1654="НЕМАЄ МАРШРУТУ",0,O1654-'06A_Варіанти'!T1645)</f>
        <v>0</v>
      </c>
      <c r="I1654" s="2">
        <f>IFERROR(INDEX('04_Потоки'!$E:$E,MATCH(A1654,'04_Потоки'!$A:$A,0)),0)</f>
        <v>1.990879478827362</v>
      </c>
      <c r="J1654" s="2">
        <f t="shared" si="176"/>
        <v>1</v>
      </c>
      <c r="K1654" s="2">
        <f>IF(C1654="РЦК макси",0,2*'06A_Варіанти'!T1645*J1654)</f>
        <v>545</v>
      </c>
      <c r="L1654" s="2">
        <f t="shared" si="177"/>
        <v>545</v>
      </c>
      <c r="M1654" s="2">
        <f t="shared" si="178"/>
        <v>0</v>
      </c>
      <c r="N1654" s="9">
        <f t="shared" si="179"/>
        <v>0</v>
      </c>
      <c r="O1654" s="2">
        <f>MIN(IF('07A_Конструктор'!$D$5="Так",'06A_Варіанти'!E1645,1E+99),IF('07A_Конструктор'!$D$6="Так",'06A_Варіанти'!F1645,1E+99),IF('07A_Конструктор'!$D$7="Так",'06A_Варіанти'!G1645,1E+99),IF('07A_Конструктор'!$D$8="Так",'06A_Варіанти'!H1645,1E+99),IF('07A_Конструктор'!$D$9="Так",'06A_Варіанти'!I1645,1E+99),IF('07A_Конструктор'!$D$10="Так",'06A_Варіанти'!J1645,1E+99),IF('07A_Конструктор'!$D$11="Так",'06A_Варіанти'!K1645,1E+99),IF('07A_Конструктор'!$D$12="Так",'06A_Варіанти'!L1645,1E+99),IF('07A_Конструктор'!$D$13="Так",'06A_Варіанти'!M1645,1E+99),IF('07A_Конструктор'!$D$14="Так",'06A_Варіанти'!N1645,1E+99),IF('07A_Конструктор'!$D$15="Так",'06A_Варіанти'!O1645,1E+99),IF('07A_Конструктор'!$D$16="Так",'06A_Варіанти'!P1645,1E+99),IF('07A_Конструктор'!$D$17="Так",'06A_Варіанти'!Q1645,1E+99),IF('06A_Варіанти'!R1645="",1E+99,'06A_Варіанти'!R1645))</f>
        <v>272.5</v>
      </c>
      <c r="P1654" s="2" t="str">
        <f t="shared" si="180"/>
        <v>5 т</v>
      </c>
      <c r="Q1654" s="2">
        <f t="shared" si="181"/>
        <v>14</v>
      </c>
      <c r="R1654" s="2">
        <f>IF(OR(C1654="РЦК макси",C1654="РЦЧ SKU"),"SKU-потік",IFERROR(VLOOKUP(D1654,'02_РЦ'!$A$3:$I$7,5,FALSE),0))</f>
        <v>700</v>
      </c>
      <c r="S1654" s="2" t="str">
        <f>IF(OR(C1654="РЦК макси",C1654="РЦЧ SKU"),"Не рахується в ліміт",IFERROR(VLOOKUP(D1654,'02_РЦ'!$A$3:$I$7,9,FALSE),"Немає РЦ"))</f>
        <v>В межах</v>
      </c>
    </row>
    <row r="1655" spans="1:19">
      <c r="A1655" s="2" t="str">
        <f>'06A_Варіанти'!A1646</f>
        <v>BASE_2461</v>
      </c>
      <c r="B1655" s="2" t="str">
        <f>'06A_Варіанти'!B1646</f>
        <v>TT_2461</v>
      </c>
      <c r="C1655" s="2" t="str">
        <f>'06A_Варіанти'!D1646</f>
        <v>Основний</v>
      </c>
      <c r="D1655" s="2" t="str">
        <f>'06A_Варіанти'!C1646</f>
        <v>РЦЛ</v>
      </c>
      <c r="E1655" s="2" t="str">
        <f>'06A_Варіанти'!S1646</f>
        <v>DIRECT</v>
      </c>
      <c r="F1655" s="2" t="str">
        <f>IF(O1655='06A_Варіанти'!E1646,'06A_Варіанти'!E$1,IF(O1655='06A_Варіанти'!F1646,'06A_Варіанти'!F$1,IF(O1655='06A_Варіанти'!G1646,'06A_Варіанти'!G$1,IF(O1655='06A_Варіанти'!H1646,'06A_Варіанти'!H$1,IF(O1655='06A_Варіанти'!I1646,'06A_Варіанти'!I$1,IF(O1655='06A_Варіанти'!J1646,'06A_Варіанти'!J$1,IF(O1655='06A_Варіанти'!K1646,'06A_Варіанти'!K$1,IF(O1655='06A_Варіанти'!L1646,'06A_Варіанти'!L$1,IF(O1655='06A_Варіанти'!M1646,'06A_Варіанти'!M$1,IF(O1655='06A_Варіанти'!N1646,'06A_Варіанти'!N$1,IF(O1655='06A_Варіанти'!O1646,'06A_Варіанти'!O$1,IF(O1655='06A_Варіанти'!P1646,'06A_Варіанти'!P$1,IF(O1655='06A_Варіанти'!Q1646,'06A_Варіанти'!Q$1,IF(O1655='06A_Варіанти'!R1646,'06A_Варіанти'!R$1,"НЕМАЄ МАРШРУТУ"))))))))))))))</f>
        <v>DIRECT</v>
      </c>
      <c r="G1655" s="2" t="str">
        <f t="shared" si="175"/>
        <v>БЕЗ ЗМІН</v>
      </c>
      <c r="H1655" s="2">
        <f>IF(G1655="НЕМАЄ МАРШРУТУ",0,O1655-'06A_Варіанти'!T1646)</f>
        <v>0</v>
      </c>
      <c r="I1655" s="2">
        <f>IFERROR(INDEX('04_Потоки'!$E:$E,MATCH(A1655,'04_Потоки'!$A:$A,0)),0)</f>
        <v>1.990879478827362</v>
      </c>
      <c r="J1655" s="2">
        <f t="shared" si="176"/>
        <v>1</v>
      </c>
      <c r="K1655" s="2">
        <f>IF(C1655="РЦК макси",0,2*'06A_Варіанти'!T1646*J1655)</f>
        <v>385.2</v>
      </c>
      <c r="L1655" s="2">
        <f t="shared" si="177"/>
        <v>385.2</v>
      </c>
      <c r="M1655" s="2">
        <f t="shared" si="178"/>
        <v>0</v>
      </c>
      <c r="N1655" s="9">
        <f t="shared" si="179"/>
        <v>0</v>
      </c>
      <c r="O1655" s="2">
        <f>MIN(IF('07A_Конструктор'!$D$5="Так",'06A_Варіанти'!E1646,1E+99),IF('07A_Конструктор'!$D$6="Так",'06A_Варіанти'!F1646,1E+99),IF('07A_Конструктор'!$D$7="Так",'06A_Варіанти'!G1646,1E+99),IF('07A_Конструктор'!$D$8="Так",'06A_Варіанти'!H1646,1E+99),IF('07A_Конструктор'!$D$9="Так",'06A_Варіанти'!I1646,1E+99),IF('07A_Конструктор'!$D$10="Так",'06A_Варіанти'!J1646,1E+99),IF('07A_Конструктор'!$D$11="Так",'06A_Варіанти'!K1646,1E+99),IF('07A_Конструктор'!$D$12="Так",'06A_Варіанти'!L1646,1E+99),IF('07A_Конструктор'!$D$13="Так",'06A_Варіанти'!M1646,1E+99),IF('07A_Конструктор'!$D$14="Так",'06A_Варіанти'!N1646,1E+99),IF('07A_Конструктор'!$D$15="Так",'06A_Варіанти'!O1646,1E+99),IF('07A_Конструктор'!$D$16="Так",'06A_Варіанти'!P1646,1E+99),IF('07A_Конструктор'!$D$17="Так",'06A_Варіанти'!Q1646,1E+99),IF('06A_Варіанти'!R1646="",1E+99,'06A_Варіанти'!R1646))</f>
        <v>192.6</v>
      </c>
      <c r="P1655" s="2" t="str">
        <f t="shared" si="180"/>
        <v>5 т</v>
      </c>
      <c r="Q1655" s="2">
        <f t="shared" si="181"/>
        <v>14</v>
      </c>
      <c r="R1655" s="2">
        <f>IF(OR(C1655="РЦК макси",C1655="РЦЧ SKU"),"SKU-потік",IFERROR(VLOOKUP(D1655,'02_РЦ'!$A$3:$I$7,5,FALSE),0))</f>
        <v>700</v>
      </c>
      <c r="S1655" s="2" t="str">
        <f>IF(OR(C1655="РЦК макси",C1655="РЦЧ SKU"),"Не рахується в ліміт",IFERROR(VLOOKUP(D1655,'02_РЦ'!$A$3:$I$7,9,FALSE),"Немає РЦ"))</f>
        <v>В межах</v>
      </c>
    </row>
    <row r="1656" spans="1:19">
      <c r="A1656" s="2" t="str">
        <f>'06A_Варіанти'!A1647</f>
        <v>BASE_2372</v>
      </c>
      <c r="B1656" s="2" t="str">
        <f>'06A_Варіанти'!B1647</f>
        <v>TT_2372</v>
      </c>
      <c r="C1656" s="2" t="str">
        <f>'06A_Варіанти'!D1647</f>
        <v>Основний</v>
      </c>
      <c r="D1656" s="2" t="str">
        <f>'06A_Варіанти'!C1647</f>
        <v>РЦЛ</v>
      </c>
      <c r="E1656" s="2" t="str">
        <f>'06A_Варіанти'!S1647</f>
        <v>DIRECT</v>
      </c>
      <c r="F1656" s="2" t="str">
        <f>IF(O1656='06A_Варіанти'!E1647,'06A_Варіанти'!E$1,IF(O1656='06A_Варіанти'!F1647,'06A_Варіанти'!F$1,IF(O1656='06A_Варіанти'!G1647,'06A_Варіанти'!G$1,IF(O1656='06A_Варіанти'!H1647,'06A_Варіанти'!H$1,IF(O1656='06A_Варіанти'!I1647,'06A_Варіанти'!I$1,IF(O1656='06A_Варіанти'!J1647,'06A_Варіанти'!J$1,IF(O1656='06A_Варіанти'!K1647,'06A_Варіанти'!K$1,IF(O1656='06A_Варіанти'!L1647,'06A_Варіанти'!L$1,IF(O1656='06A_Варіанти'!M1647,'06A_Варіанти'!M$1,IF(O1656='06A_Варіанти'!N1647,'06A_Варіанти'!N$1,IF(O1656='06A_Варіанти'!O1647,'06A_Варіанти'!O$1,IF(O1656='06A_Варіанти'!P1647,'06A_Варіанти'!P$1,IF(O1656='06A_Варіанти'!Q1647,'06A_Варіанти'!Q$1,IF(O1656='06A_Варіанти'!R1647,'06A_Варіанти'!R$1,"НЕМАЄ МАРШРУТУ"))))))))))))))</f>
        <v>DIRECT</v>
      </c>
      <c r="G1656" s="2" t="str">
        <f t="shared" si="175"/>
        <v>БЕЗ ЗМІН</v>
      </c>
      <c r="H1656" s="2">
        <f>IF(G1656="НЕМАЄ МАРШРУТУ",0,O1656-'06A_Варіанти'!T1647)</f>
        <v>0</v>
      </c>
      <c r="I1656" s="2">
        <f>IFERROR(INDEX('04_Потоки'!$E:$E,MATCH(A1656,'04_Потоки'!$A:$A,0)),0)</f>
        <v>1.990879478827362</v>
      </c>
      <c r="J1656" s="2">
        <f t="shared" si="176"/>
        <v>1</v>
      </c>
      <c r="K1656" s="2">
        <f>IF(C1656="РЦК макси",0,2*'06A_Варіанти'!T1647*J1656)</f>
        <v>1094</v>
      </c>
      <c r="L1656" s="2">
        <f t="shared" si="177"/>
        <v>1094</v>
      </c>
      <c r="M1656" s="2">
        <f t="shared" si="178"/>
        <v>0</v>
      </c>
      <c r="N1656" s="9">
        <f t="shared" si="179"/>
        <v>0</v>
      </c>
      <c r="O1656" s="2">
        <f>MIN(IF('07A_Конструктор'!$D$5="Так",'06A_Варіанти'!E1647,1E+99),IF('07A_Конструктор'!$D$6="Так",'06A_Варіанти'!F1647,1E+99),IF('07A_Конструктор'!$D$7="Так",'06A_Варіанти'!G1647,1E+99),IF('07A_Конструктор'!$D$8="Так",'06A_Варіанти'!H1647,1E+99),IF('07A_Конструктор'!$D$9="Так",'06A_Варіанти'!I1647,1E+99),IF('07A_Конструктор'!$D$10="Так",'06A_Варіанти'!J1647,1E+99),IF('07A_Конструктор'!$D$11="Так",'06A_Варіанти'!K1647,1E+99),IF('07A_Конструктор'!$D$12="Так",'06A_Варіанти'!L1647,1E+99),IF('07A_Конструктор'!$D$13="Так",'06A_Варіанти'!M1647,1E+99),IF('07A_Конструктор'!$D$14="Так",'06A_Варіанти'!N1647,1E+99),IF('07A_Конструктор'!$D$15="Так",'06A_Варіанти'!O1647,1E+99),IF('07A_Конструктор'!$D$16="Так",'06A_Варіанти'!P1647,1E+99),IF('07A_Конструктор'!$D$17="Так",'06A_Варіанти'!Q1647,1E+99),IF('06A_Варіанти'!R1647="",1E+99,'06A_Варіанти'!R1647))</f>
        <v>547</v>
      </c>
      <c r="P1656" s="2" t="str">
        <f t="shared" si="180"/>
        <v>5 т</v>
      </c>
      <c r="Q1656" s="2">
        <f t="shared" si="181"/>
        <v>14</v>
      </c>
      <c r="R1656" s="2">
        <f>IF(OR(C1656="РЦК макси",C1656="РЦЧ SKU"),"SKU-потік",IFERROR(VLOOKUP(D1656,'02_РЦ'!$A$3:$I$7,5,FALSE),0))</f>
        <v>700</v>
      </c>
      <c r="S1656" s="2" t="str">
        <f>IF(OR(C1656="РЦК макси",C1656="РЦЧ SKU"),"Не рахується в ліміт",IFERROR(VLOOKUP(D1656,'02_РЦ'!$A$3:$I$7,9,FALSE),"Немає РЦ"))</f>
        <v>В межах</v>
      </c>
    </row>
    <row r="1657" spans="1:19">
      <c r="A1657" s="2" t="str">
        <f>'06A_Варіанти'!A1648</f>
        <v>BASE_2464</v>
      </c>
      <c r="B1657" s="2" t="str">
        <f>'06A_Варіанти'!B1648</f>
        <v>TT_2464</v>
      </c>
      <c r="C1657" s="2" t="str">
        <f>'06A_Варіанти'!D1648</f>
        <v>Основний</v>
      </c>
      <c r="D1657" s="2" t="str">
        <f>'06A_Варіанти'!C1648</f>
        <v>РЦЛ</v>
      </c>
      <c r="E1657" s="2" t="str">
        <f>'06A_Варіанти'!S1648</f>
        <v>DIRECT</v>
      </c>
      <c r="F1657" s="2" t="str">
        <f>IF(O1657='06A_Варіанти'!E1648,'06A_Варіанти'!E$1,IF(O1657='06A_Варіанти'!F1648,'06A_Варіанти'!F$1,IF(O1657='06A_Варіанти'!G1648,'06A_Варіанти'!G$1,IF(O1657='06A_Варіанти'!H1648,'06A_Варіанти'!H$1,IF(O1657='06A_Варіанти'!I1648,'06A_Варіанти'!I$1,IF(O1657='06A_Варіанти'!J1648,'06A_Варіанти'!J$1,IF(O1657='06A_Варіанти'!K1648,'06A_Варіанти'!K$1,IF(O1657='06A_Варіанти'!L1648,'06A_Варіанти'!L$1,IF(O1657='06A_Варіанти'!M1648,'06A_Варіанти'!M$1,IF(O1657='06A_Варіанти'!N1648,'06A_Варіанти'!N$1,IF(O1657='06A_Варіанти'!O1648,'06A_Варіанти'!O$1,IF(O1657='06A_Варіанти'!P1648,'06A_Варіанти'!P$1,IF(O1657='06A_Варіанти'!Q1648,'06A_Варіанти'!Q$1,IF(O1657='06A_Варіанти'!R1648,'06A_Варіанти'!R$1,"НЕМАЄ МАРШРУТУ"))))))))))))))</f>
        <v>DIRECT</v>
      </c>
      <c r="G1657" s="2" t="str">
        <f t="shared" si="175"/>
        <v>БЕЗ ЗМІН</v>
      </c>
      <c r="H1657" s="2">
        <f>IF(G1657="НЕМАЄ МАРШРУТУ",0,O1657-'06A_Варіанти'!T1648)</f>
        <v>0</v>
      </c>
      <c r="I1657" s="2">
        <f>IFERROR(INDEX('04_Потоки'!$E:$E,MATCH(A1657,'04_Потоки'!$A:$A,0)),0)</f>
        <v>1.990879478827362</v>
      </c>
      <c r="J1657" s="2">
        <f t="shared" si="176"/>
        <v>1</v>
      </c>
      <c r="K1657" s="2">
        <f>IF(C1657="РЦК макси",0,2*'06A_Варіанти'!T1648*J1657)</f>
        <v>427</v>
      </c>
      <c r="L1657" s="2">
        <f t="shared" si="177"/>
        <v>427</v>
      </c>
      <c r="M1657" s="2">
        <f t="shared" si="178"/>
        <v>0</v>
      </c>
      <c r="N1657" s="9">
        <f t="shared" si="179"/>
        <v>0</v>
      </c>
      <c r="O1657" s="2">
        <f>MIN(IF('07A_Конструктор'!$D$5="Так",'06A_Варіанти'!E1648,1E+99),IF('07A_Конструктор'!$D$6="Так",'06A_Варіанти'!F1648,1E+99),IF('07A_Конструктор'!$D$7="Так",'06A_Варіанти'!G1648,1E+99),IF('07A_Конструктор'!$D$8="Так",'06A_Варіанти'!H1648,1E+99),IF('07A_Конструктор'!$D$9="Так",'06A_Варіанти'!I1648,1E+99),IF('07A_Конструктор'!$D$10="Так",'06A_Варіанти'!J1648,1E+99),IF('07A_Конструктор'!$D$11="Так",'06A_Варіанти'!K1648,1E+99),IF('07A_Конструктор'!$D$12="Так",'06A_Варіанти'!L1648,1E+99),IF('07A_Конструктор'!$D$13="Так",'06A_Варіанти'!M1648,1E+99),IF('07A_Конструктор'!$D$14="Так",'06A_Варіанти'!N1648,1E+99),IF('07A_Конструктор'!$D$15="Так",'06A_Варіанти'!O1648,1E+99),IF('07A_Конструктор'!$D$16="Так",'06A_Варіанти'!P1648,1E+99),IF('07A_Конструктор'!$D$17="Так",'06A_Варіанти'!Q1648,1E+99),IF('06A_Варіанти'!R1648="",1E+99,'06A_Варіанти'!R1648))</f>
        <v>213.5</v>
      </c>
      <c r="P1657" s="2" t="str">
        <f t="shared" si="180"/>
        <v>5 т</v>
      </c>
      <c r="Q1657" s="2">
        <f t="shared" si="181"/>
        <v>14</v>
      </c>
      <c r="R1657" s="2">
        <f>IF(OR(C1657="РЦК макси",C1657="РЦЧ SKU"),"SKU-потік",IFERROR(VLOOKUP(D1657,'02_РЦ'!$A$3:$I$7,5,FALSE),0))</f>
        <v>700</v>
      </c>
      <c r="S1657" s="2" t="str">
        <f>IF(OR(C1657="РЦК макси",C1657="РЦЧ SKU"),"Не рахується в ліміт",IFERROR(VLOOKUP(D1657,'02_РЦ'!$A$3:$I$7,9,FALSE),"Немає РЦ"))</f>
        <v>В межах</v>
      </c>
    </row>
    <row r="1658" spans="1:19">
      <c r="A1658" s="2" t="str">
        <f>'06A_Варіанти'!A1649</f>
        <v>BASE_2465</v>
      </c>
      <c r="B1658" s="2" t="str">
        <f>'06A_Варіанти'!B1649</f>
        <v>TT_2465</v>
      </c>
      <c r="C1658" s="2" t="str">
        <f>'06A_Варіанти'!D1649</f>
        <v>Основний</v>
      </c>
      <c r="D1658" s="2" t="str">
        <f>'06A_Варіанти'!C1649</f>
        <v>РЦЛ</v>
      </c>
      <c r="E1658" s="2" t="str">
        <f>'06A_Варіанти'!S1649</f>
        <v>DIRECT</v>
      </c>
      <c r="F1658" s="2" t="str">
        <f>IF(O1658='06A_Варіанти'!E1649,'06A_Варіанти'!E$1,IF(O1658='06A_Варіанти'!F1649,'06A_Варіанти'!F$1,IF(O1658='06A_Варіанти'!G1649,'06A_Варіанти'!G$1,IF(O1658='06A_Варіанти'!H1649,'06A_Варіанти'!H$1,IF(O1658='06A_Варіанти'!I1649,'06A_Варіанти'!I$1,IF(O1658='06A_Варіанти'!J1649,'06A_Варіанти'!J$1,IF(O1658='06A_Варіанти'!K1649,'06A_Варіанти'!K$1,IF(O1658='06A_Варіанти'!L1649,'06A_Варіанти'!L$1,IF(O1658='06A_Варіанти'!M1649,'06A_Варіанти'!M$1,IF(O1658='06A_Варіанти'!N1649,'06A_Варіанти'!N$1,IF(O1658='06A_Варіанти'!O1649,'06A_Варіанти'!O$1,IF(O1658='06A_Варіанти'!P1649,'06A_Варіанти'!P$1,IF(O1658='06A_Варіанти'!Q1649,'06A_Варіанти'!Q$1,IF(O1658='06A_Варіанти'!R1649,'06A_Варіанти'!R$1,"НЕМАЄ МАРШРУТУ"))))))))))))))</f>
        <v>DIRECT</v>
      </c>
      <c r="G1658" s="2" t="str">
        <f t="shared" si="175"/>
        <v>БЕЗ ЗМІН</v>
      </c>
      <c r="H1658" s="2">
        <f>IF(G1658="НЕМАЄ МАРШРУТУ",0,O1658-'06A_Варіанти'!T1649)</f>
        <v>0</v>
      </c>
      <c r="I1658" s="2">
        <f>IFERROR(INDEX('04_Потоки'!$E:$E,MATCH(A1658,'04_Потоки'!$A:$A,0)),0)</f>
        <v>1.990879478827362</v>
      </c>
      <c r="J1658" s="2">
        <f t="shared" si="176"/>
        <v>1</v>
      </c>
      <c r="K1658" s="2">
        <f>IF(C1658="РЦК макси",0,2*'06A_Варіанти'!T1649*J1658)</f>
        <v>422.8</v>
      </c>
      <c r="L1658" s="2">
        <f t="shared" si="177"/>
        <v>422.8</v>
      </c>
      <c r="M1658" s="2">
        <f t="shared" si="178"/>
        <v>0</v>
      </c>
      <c r="N1658" s="9">
        <f t="shared" si="179"/>
        <v>0</v>
      </c>
      <c r="O1658" s="2">
        <f>MIN(IF('07A_Конструктор'!$D$5="Так",'06A_Варіанти'!E1649,1E+99),IF('07A_Конструктор'!$D$6="Так",'06A_Варіанти'!F1649,1E+99),IF('07A_Конструктор'!$D$7="Так",'06A_Варіанти'!G1649,1E+99),IF('07A_Конструктор'!$D$8="Так",'06A_Варіанти'!H1649,1E+99),IF('07A_Конструктор'!$D$9="Так",'06A_Варіанти'!I1649,1E+99),IF('07A_Конструктор'!$D$10="Так",'06A_Варіанти'!J1649,1E+99),IF('07A_Конструктор'!$D$11="Так",'06A_Варіанти'!K1649,1E+99),IF('07A_Конструктор'!$D$12="Так",'06A_Варіанти'!L1649,1E+99),IF('07A_Конструктор'!$D$13="Так",'06A_Варіанти'!M1649,1E+99),IF('07A_Конструктор'!$D$14="Так",'06A_Варіанти'!N1649,1E+99),IF('07A_Конструктор'!$D$15="Так",'06A_Варіанти'!O1649,1E+99),IF('07A_Конструктор'!$D$16="Так",'06A_Варіанти'!P1649,1E+99),IF('07A_Конструктор'!$D$17="Так",'06A_Варіанти'!Q1649,1E+99),IF('06A_Варіанти'!R1649="",1E+99,'06A_Варіанти'!R1649))</f>
        <v>211.4</v>
      </c>
      <c r="P1658" s="2" t="str">
        <f t="shared" si="180"/>
        <v>5 т</v>
      </c>
      <c r="Q1658" s="2">
        <f t="shared" si="181"/>
        <v>14</v>
      </c>
      <c r="R1658" s="2">
        <f>IF(OR(C1658="РЦК макси",C1658="РЦЧ SKU"),"SKU-потік",IFERROR(VLOOKUP(D1658,'02_РЦ'!$A$3:$I$7,5,FALSE),0))</f>
        <v>700</v>
      </c>
      <c r="S1658" s="2" t="str">
        <f>IF(OR(C1658="РЦК макси",C1658="РЦЧ SKU"),"Не рахується в ліміт",IFERROR(VLOOKUP(D1658,'02_РЦ'!$A$3:$I$7,9,FALSE),"Немає РЦ"))</f>
        <v>В межах</v>
      </c>
    </row>
    <row r="1659" spans="1:19">
      <c r="A1659" s="2" t="str">
        <f>'06A_Варіанти'!A1650</f>
        <v>BASE_2469</v>
      </c>
      <c r="B1659" s="2" t="str">
        <f>'06A_Варіанти'!B1650</f>
        <v>TT_2469</v>
      </c>
      <c r="C1659" s="2" t="str">
        <f>'06A_Варіанти'!D1650</f>
        <v>Основний</v>
      </c>
      <c r="D1659" s="2" t="str">
        <f>'06A_Варіанти'!C1650</f>
        <v>РЦЛ</v>
      </c>
      <c r="E1659" s="2" t="str">
        <f>'06A_Варіанти'!S1650</f>
        <v>DIRECT</v>
      </c>
      <c r="F1659" s="2" t="str">
        <f>IF(O1659='06A_Варіанти'!E1650,'06A_Варіанти'!E$1,IF(O1659='06A_Варіанти'!F1650,'06A_Варіанти'!F$1,IF(O1659='06A_Варіанти'!G1650,'06A_Варіанти'!G$1,IF(O1659='06A_Варіанти'!H1650,'06A_Варіанти'!H$1,IF(O1659='06A_Варіанти'!I1650,'06A_Варіанти'!I$1,IF(O1659='06A_Варіанти'!J1650,'06A_Варіанти'!J$1,IF(O1659='06A_Варіанти'!K1650,'06A_Варіанти'!K$1,IF(O1659='06A_Варіанти'!L1650,'06A_Варіанти'!L$1,IF(O1659='06A_Варіанти'!M1650,'06A_Варіанти'!M$1,IF(O1659='06A_Варіанти'!N1650,'06A_Варіанти'!N$1,IF(O1659='06A_Варіанти'!O1650,'06A_Варіанти'!O$1,IF(O1659='06A_Варіанти'!P1650,'06A_Варіанти'!P$1,IF(O1659='06A_Варіанти'!Q1650,'06A_Варіанти'!Q$1,IF(O1659='06A_Варіанти'!R1650,'06A_Варіанти'!R$1,"НЕМАЄ МАРШРУТУ"))))))))))))))</f>
        <v>DIRECT</v>
      </c>
      <c r="G1659" s="2" t="str">
        <f t="shared" si="175"/>
        <v>БЕЗ ЗМІН</v>
      </c>
      <c r="H1659" s="2">
        <f>IF(G1659="НЕМАЄ МАРШРУТУ",0,O1659-'06A_Варіанти'!T1650)</f>
        <v>0</v>
      </c>
      <c r="I1659" s="2">
        <f>IFERROR(INDEX('04_Потоки'!$E:$E,MATCH(A1659,'04_Потоки'!$A:$A,0)),0)</f>
        <v>1.990879478827362</v>
      </c>
      <c r="J1659" s="2">
        <f t="shared" si="176"/>
        <v>1</v>
      </c>
      <c r="K1659" s="2">
        <f>IF(C1659="РЦК макси",0,2*'06A_Варіанти'!T1650*J1659)</f>
        <v>434.2</v>
      </c>
      <c r="L1659" s="2">
        <f t="shared" si="177"/>
        <v>434.2</v>
      </c>
      <c r="M1659" s="2">
        <f t="shared" si="178"/>
        <v>0</v>
      </c>
      <c r="N1659" s="9">
        <f t="shared" si="179"/>
        <v>0</v>
      </c>
      <c r="O1659" s="2">
        <f>MIN(IF('07A_Конструктор'!$D$5="Так",'06A_Варіанти'!E1650,1E+99),IF('07A_Конструктор'!$D$6="Так",'06A_Варіанти'!F1650,1E+99),IF('07A_Конструктор'!$D$7="Так",'06A_Варіанти'!G1650,1E+99),IF('07A_Конструктор'!$D$8="Так",'06A_Варіанти'!H1650,1E+99),IF('07A_Конструктор'!$D$9="Так",'06A_Варіанти'!I1650,1E+99),IF('07A_Конструктор'!$D$10="Так",'06A_Варіанти'!J1650,1E+99),IF('07A_Конструктор'!$D$11="Так",'06A_Варіанти'!K1650,1E+99),IF('07A_Конструктор'!$D$12="Так",'06A_Варіанти'!L1650,1E+99),IF('07A_Конструктор'!$D$13="Так",'06A_Варіанти'!M1650,1E+99),IF('07A_Конструктор'!$D$14="Так",'06A_Варіанти'!N1650,1E+99),IF('07A_Конструктор'!$D$15="Так",'06A_Варіанти'!O1650,1E+99),IF('07A_Конструктор'!$D$16="Так",'06A_Варіанти'!P1650,1E+99),IF('07A_Конструктор'!$D$17="Так",'06A_Варіанти'!Q1650,1E+99),IF('06A_Варіанти'!R1650="",1E+99,'06A_Варіанти'!R1650))</f>
        <v>217.1</v>
      </c>
      <c r="P1659" s="2" t="str">
        <f t="shared" si="180"/>
        <v>5 т</v>
      </c>
      <c r="Q1659" s="2">
        <f t="shared" si="181"/>
        <v>14</v>
      </c>
      <c r="R1659" s="2">
        <f>IF(OR(C1659="РЦК макси",C1659="РЦЧ SKU"),"SKU-потік",IFERROR(VLOOKUP(D1659,'02_РЦ'!$A$3:$I$7,5,FALSE),0))</f>
        <v>700</v>
      </c>
      <c r="S1659" s="2" t="str">
        <f>IF(OR(C1659="РЦК макси",C1659="РЦЧ SKU"),"Не рахується в ліміт",IFERROR(VLOOKUP(D1659,'02_РЦ'!$A$3:$I$7,9,FALSE),"Немає РЦ"))</f>
        <v>В межах</v>
      </c>
    </row>
    <row r="1660" spans="1:19">
      <c r="A1660" s="2" t="str">
        <f>'06A_Варіанти'!A1651</f>
        <v>BASE_2470</v>
      </c>
      <c r="B1660" s="2" t="str">
        <f>'06A_Варіанти'!B1651</f>
        <v>TT_2470</v>
      </c>
      <c r="C1660" s="2" t="str">
        <f>'06A_Варіанти'!D1651</f>
        <v>Основний</v>
      </c>
      <c r="D1660" s="2" t="str">
        <f>'06A_Варіанти'!C1651</f>
        <v>РЦЛ</v>
      </c>
      <c r="E1660" s="2" t="str">
        <f>'06A_Варіанти'!S1651</f>
        <v>DIRECT</v>
      </c>
      <c r="F1660" s="2" t="str">
        <f>IF(O1660='06A_Варіанти'!E1651,'06A_Варіанти'!E$1,IF(O1660='06A_Варіанти'!F1651,'06A_Варіанти'!F$1,IF(O1660='06A_Варіанти'!G1651,'06A_Варіанти'!G$1,IF(O1660='06A_Варіанти'!H1651,'06A_Варіанти'!H$1,IF(O1660='06A_Варіанти'!I1651,'06A_Варіанти'!I$1,IF(O1660='06A_Варіанти'!J1651,'06A_Варіанти'!J$1,IF(O1660='06A_Варіанти'!K1651,'06A_Варіанти'!K$1,IF(O1660='06A_Варіанти'!L1651,'06A_Варіанти'!L$1,IF(O1660='06A_Варіанти'!M1651,'06A_Варіанти'!M$1,IF(O1660='06A_Варіанти'!N1651,'06A_Варіанти'!N$1,IF(O1660='06A_Варіанти'!O1651,'06A_Варіанти'!O$1,IF(O1660='06A_Варіанти'!P1651,'06A_Варіанти'!P$1,IF(O1660='06A_Варіанти'!Q1651,'06A_Варіанти'!Q$1,IF(O1660='06A_Варіанти'!R1651,'06A_Варіанти'!R$1,"НЕМАЄ МАРШРУТУ"))))))))))))))</f>
        <v>DIRECT</v>
      </c>
      <c r="G1660" s="2" t="str">
        <f t="shared" si="175"/>
        <v>БЕЗ ЗМІН</v>
      </c>
      <c r="H1660" s="2">
        <f>IF(G1660="НЕМАЄ МАРШРУТУ",0,O1660-'06A_Варіанти'!T1651)</f>
        <v>0</v>
      </c>
      <c r="I1660" s="2">
        <f>IFERROR(INDEX('04_Потоки'!$E:$E,MATCH(A1660,'04_Потоки'!$A:$A,0)),0)</f>
        <v>1.990879478827362</v>
      </c>
      <c r="J1660" s="2">
        <f t="shared" si="176"/>
        <v>1</v>
      </c>
      <c r="K1660" s="2">
        <f>IF(C1660="РЦК макси",0,2*'06A_Варіанти'!T1651*J1660)</f>
        <v>1100.4000000000001</v>
      </c>
      <c r="L1660" s="2">
        <f t="shared" si="177"/>
        <v>1100.4000000000001</v>
      </c>
      <c r="M1660" s="2">
        <f t="shared" si="178"/>
        <v>0</v>
      </c>
      <c r="N1660" s="9">
        <f t="shared" si="179"/>
        <v>0</v>
      </c>
      <c r="O1660" s="2">
        <f>MIN(IF('07A_Конструктор'!$D$5="Так",'06A_Варіанти'!E1651,1E+99),IF('07A_Конструктор'!$D$6="Так",'06A_Варіанти'!F1651,1E+99),IF('07A_Конструктор'!$D$7="Так",'06A_Варіанти'!G1651,1E+99),IF('07A_Конструктор'!$D$8="Так",'06A_Варіанти'!H1651,1E+99),IF('07A_Конструктор'!$D$9="Так",'06A_Варіанти'!I1651,1E+99),IF('07A_Конструктор'!$D$10="Так",'06A_Варіанти'!J1651,1E+99),IF('07A_Конструктор'!$D$11="Так",'06A_Варіанти'!K1651,1E+99),IF('07A_Конструктор'!$D$12="Так",'06A_Варіанти'!L1651,1E+99),IF('07A_Конструктор'!$D$13="Так",'06A_Варіанти'!M1651,1E+99),IF('07A_Конструктор'!$D$14="Так",'06A_Варіанти'!N1651,1E+99),IF('07A_Конструктор'!$D$15="Так",'06A_Варіанти'!O1651,1E+99),IF('07A_Конструктор'!$D$16="Так",'06A_Варіанти'!P1651,1E+99),IF('07A_Конструктор'!$D$17="Так",'06A_Варіанти'!Q1651,1E+99),IF('06A_Варіанти'!R1651="",1E+99,'06A_Варіанти'!R1651))</f>
        <v>550.20000000000005</v>
      </c>
      <c r="P1660" s="2" t="str">
        <f t="shared" si="180"/>
        <v>5 т</v>
      </c>
      <c r="Q1660" s="2">
        <f t="shared" si="181"/>
        <v>14</v>
      </c>
      <c r="R1660" s="2">
        <f>IF(OR(C1660="РЦК макси",C1660="РЦЧ SKU"),"SKU-потік",IFERROR(VLOOKUP(D1660,'02_РЦ'!$A$3:$I$7,5,FALSE),0))</f>
        <v>700</v>
      </c>
      <c r="S1660" s="2" t="str">
        <f>IF(OR(C1660="РЦК макси",C1660="РЦЧ SKU"),"Не рахується в ліміт",IFERROR(VLOOKUP(D1660,'02_РЦ'!$A$3:$I$7,9,FALSE),"Немає РЦ"))</f>
        <v>В межах</v>
      </c>
    </row>
    <row r="1661" spans="1:19">
      <c r="A1661" s="2" t="str">
        <f>'06A_Варіанти'!A1652</f>
        <v>BASE_2471</v>
      </c>
      <c r="B1661" s="2" t="str">
        <f>'06A_Варіанти'!B1652</f>
        <v>TT_2471</v>
      </c>
      <c r="C1661" s="2" t="str">
        <f>'06A_Варіанти'!D1652</f>
        <v>Основний</v>
      </c>
      <c r="D1661" s="2" t="str">
        <f>'06A_Варіанти'!C1652</f>
        <v>РЦЛ</v>
      </c>
      <c r="E1661" s="2" t="str">
        <f>'06A_Варіанти'!S1652</f>
        <v>DIRECT</v>
      </c>
      <c r="F1661" s="2" t="str">
        <f>IF(O1661='06A_Варіанти'!E1652,'06A_Варіанти'!E$1,IF(O1661='06A_Варіанти'!F1652,'06A_Варіанти'!F$1,IF(O1661='06A_Варіанти'!G1652,'06A_Варіанти'!G$1,IF(O1661='06A_Варіанти'!H1652,'06A_Варіанти'!H$1,IF(O1661='06A_Варіанти'!I1652,'06A_Варіанти'!I$1,IF(O1661='06A_Варіанти'!J1652,'06A_Варіанти'!J$1,IF(O1661='06A_Варіанти'!K1652,'06A_Варіанти'!K$1,IF(O1661='06A_Варіанти'!L1652,'06A_Варіанти'!L$1,IF(O1661='06A_Варіанти'!M1652,'06A_Варіанти'!M$1,IF(O1661='06A_Варіанти'!N1652,'06A_Варіанти'!N$1,IF(O1661='06A_Варіанти'!O1652,'06A_Варіанти'!O$1,IF(O1661='06A_Варіанти'!P1652,'06A_Варіанти'!P$1,IF(O1661='06A_Варіанти'!Q1652,'06A_Варіанти'!Q$1,IF(O1661='06A_Варіанти'!R1652,'06A_Варіанти'!R$1,"НЕМАЄ МАРШРУТУ"))))))))))))))</f>
        <v>DIRECT</v>
      </c>
      <c r="G1661" s="2" t="str">
        <f t="shared" si="175"/>
        <v>БЕЗ ЗМІН</v>
      </c>
      <c r="H1661" s="2">
        <f>IF(G1661="НЕМАЄ МАРШРУТУ",0,O1661-'06A_Варіанти'!T1652)</f>
        <v>0</v>
      </c>
      <c r="I1661" s="2">
        <f>IFERROR(INDEX('04_Потоки'!$E:$E,MATCH(A1661,'04_Потоки'!$A:$A,0)),0)</f>
        <v>1.990879478827362</v>
      </c>
      <c r="J1661" s="2">
        <f t="shared" si="176"/>
        <v>1</v>
      </c>
      <c r="K1661" s="2">
        <f>IF(C1661="РЦК макси",0,2*'06A_Варіанти'!T1652*J1661)</f>
        <v>1098.5999999999999</v>
      </c>
      <c r="L1661" s="2">
        <f t="shared" si="177"/>
        <v>1098.5999999999999</v>
      </c>
      <c r="M1661" s="2">
        <f t="shared" si="178"/>
        <v>0</v>
      </c>
      <c r="N1661" s="9">
        <f t="shared" si="179"/>
        <v>0</v>
      </c>
      <c r="O1661" s="2">
        <f>MIN(IF('07A_Конструктор'!$D$5="Так",'06A_Варіанти'!E1652,1E+99),IF('07A_Конструктор'!$D$6="Так",'06A_Варіанти'!F1652,1E+99),IF('07A_Конструктор'!$D$7="Так",'06A_Варіанти'!G1652,1E+99),IF('07A_Конструктор'!$D$8="Так",'06A_Варіанти'!H1652,1E+99),IF('07A_Конструктор'!$D$9="Так",'06A_Варіанти'!I1652,1E+99),IF('07A_Конструктор'!$D$10="Так",'06A_Варіанти'!J1652,1E+99),IF('07A_Конструктор'!$D$11="Так",'06A_Варіанти'!K1652,1E+99),IF('07A_Конструктор'!$D$12="Так",'06A_Варіанти'!L1652,1E+99),IF('07A_Конструктор'!$D$13="Так",'06A_Варіанти'!M1652,1E+99),IF('07A_Конструктор'!$D$14="Так",'06A_Варіанти'!N1652,1E+99),IF('07A_Конструктор'!$D$15="Так",'06A_Варіанти'!O1652,1E+99),IF('07A_Конструктор'!$D$16="Так",'06A_Варіанти'!P1652,1E+99),IF('07A_Конструктор'!$D$17="Так",'06A_Варіанти'!Q1652,1E+99),IF('06A_Варіанти'!R1652="",1E+99,'06A_Варіанти'!R1652))</f>
        <v>549.29999999999995</v>
      </c>
      <c r="P1661" s="2" t="str">
        <f t="shared" si="180"/>
        <v>5 т</v>
      </c>
      <c r="Q1661" s="2">
        <f t="shared" si="181"/>
        <v>14</v>
      </c>
      <c r="R1661" s="2">
        <f>IF(OR(C1661="РЦК макси",C1661="РЦЧ SKU"),"SKU-потік",IFERROR(VLOOKUP(D1661,'02_РЦ'!$A$3:$I$7,5,FALSE),0))</f>
        <v>700</v>
      </c>
      <c r="S1661" s="2" t="str">
        <f>IF(OR(C1661="РЦК макси",C1661="РЦЧ SKU"),"Не рахується в ліміт",IFERROR(VLOOKUP(D1661,'02_РЦ'!$A$3:$I$7,9,FALSE),"Немає РЦ"))</f>
        <v>В межах</v>
      </c>
    </row>
    <row r="1662" spans="1:19">
      <c r="A1662" s="2" t="str">
        <f>'06A_Варіанти'!A1653</f>
        <v>BASE_2476</v>
      </c>
      <c r="B1662" s="2" t="str">
        <f>'06A_Варіанти'!B1653</f>
        <v>TT_2476</v>
      </c>
      <c r="C1662" s="2" t="str">
        <f>'06A_Варіанти'!D1653</f>
        <v>Основний</v>
      </c>
      <c r="D1662" s="2" t="str">
        <f>'06A_Варіанти'!C1653</f>
        <v>РЦЛ</v>
      </c>
      <c r="E1662" s="2" t="str">
        <f>'06A_Варіанти'!S1653</f>
        <v>DIRECT</v>
      </c>
      <c r="F1662" s="2" t="str">
        <f>IF(O1662='06A_Варіанти'!E1653,'06A_Варіанти'!E$1,IF(O1662='06A_Варіанти'!F1653,'06A_Варіанти'!F$1,IF(O1662='06A_Варіанти'!G1653,'06A_Варіанти'!G$1,IF(O1662='06A_Варіанти'!H1653,'06A_Варіанти'!H$1,IF(O1662='06A_Варіанти'!I1653,'06A_Варіанти'!I$1,IF(O1662='06A_Варіанти'!J1653,'06A_Варіанти'!J$1,IF(O1662='06A_Варіанти'!K1653,'06A_Варіанти'!K$1,IF(O1662='06A_Варіанти'!L1653,'06A_Варіанти'!L$1,IF(O1662='06A_Варіанти'!M1653,'06A_Варіанти'!M$1,IF(O1662='06A_Варіанти'!N1653,'06A_Варіанти'!N$1,IF(O1662='06A_Варіанти'!O1653,'06A_Варіанти'!O$1,IF(O1662='06A_Варіанти'!P1653,'06A_Варіанти'!P$1,IF(O1662='06A_Варіанти'!Q1653,'06A_Варіанти'!Q$1,IF(O1662='06A_Варіанти'!R1653,'06A_Варіанти'!R$1,"НЕМАЄ МАРШРУТУ"))))))))))))))</f>
        <v>DIRECT</v>
      </c>
      <c r="G1662" s="2" t="str">
        <f t="shared" si="175"/>
        <v>БЕЗ ЗМІН</v>
      </c>
      <c r="H1662" s="2">
        <f>IF(G1662="НЕМАЄ МАРШРУТУ",0,O1662-'06A_Варіанти'!T1653)</f>
        <v>0</v>
      </c>
      <c r="I1662" s="2">
        <f>IFERROR(INDEX('04_Потоки'!$E:$E,MATCH(A1662,'04_Потоки'!$A:$A,0)),0)</f>
        <v>1.990879478827362</v>
      </c>
      <c r="J1662" s="2">
        <f t="shared" si="176"/>
        <v>1</v>
      </c>
      <c r="K1662" s="2">
        <f>IF(C1662="РЦК макси",0,2*'06A_Варіанти'!T1653*J1662)</f>
        <v>478.8</v>
      </c>
      <c r="L1662" s="2">
        <f t="shared" si="177"/>
        <v>478.8</v>
      </c>
      <c r="M1662" s="2">
        <f t="shared" si="178"/>
        <v>0</v>
      </c>
      <c r="N1662" s="9">
        <f t="shared" si="179"/>
        <v>0</v>
      </c>
      <c r="O1662" s="2">
        <f>MIN(IF('07A_Конструктор'!$D$5="Так",'06A_Варіанти'!E1653,1E+99),IF('07A_Конструктор'!$D$6="Так",'06A_Варіанти'!F1653,1E+99),IF('07A_Конструктор'!$D$7="Так",'06A_Варіанти'!G1653,1E+99),IF('07A_Конструктор'!$D$8="Так",'06A_Варіанти'!H1653,1E+99),IF('07A_Конструктор'!$D$9="Так",'06A_Варіанти'!I1653,1E+99),IF('07A_Конструктор'!$D$10="Так",'06A_Варіанти'!J1653,1E+99),IF('07A_Конструктор'!$D$11="Так",'06A_Варіанти'!K1653,1E+99),IF('07A_Конструктор'!$D$12="Так",'06A_Варіанти'!L1653,1E+99),IF('07A_Конструктор'!$D$13="Так",'06A_Варіанти'!M1653,1E+99),IF('07A_Конструктор'!$D$14="Так",'06A_Варіанти'!N1653,1E+99),IF('07A_Конструктор'!$D$15="Так",'06A_Варіанти'!O1653,1E+99),IF('07A_Конструктор'!$D$16="Так",'06A_Варіанти'!P1653,1E+99),IF('07A_Конструктор'!$D$17="Так",'06A_Варіанти'!Q1653,1E+99),IF('06A_Варіанти'!R1653="",1E+99,'06A_Варіанти'!R1653))</f>
        <v>239.4</v>
      </c>
      <c r="P1662" s="2" t="str">
        <f t="shared" si="180"/>
        <v>5 т</v>
      </c>
      <c r="Q1662" s="2">
        <f t="shared" si="181"/>
        <v>14</v>
      </c>
      <c r="R1662" s="2">
        <f>IF(OR(C1662="РЦК макси",C1662="РЦЧ SKU"),"SKU-потік",IFERROR(VLOOKUP(D1662,'02_РЦ'!$A$3:$I$7,5,FALSE),0))</f>
        <v>700</v>
      </c>
      <c r="S1662" s="2" t="str">
        <f>IF(OR(C1662="РЦК макси",C1662="РЦЧ SKU"),"Не рахується в ліміт",IFERROR(VLOOKUP(D1662,'02_РЦ'!$A$3:$I$7,9,FALSE),"Немає РЦ"))</f>
        <v>В межах</v>
      </c>
    </row>
    <row r="1663" spans="1:19">
      <c r="A1663" s="2" t="str">
        <f>'06A_Варіанти'!A1654</f>
        <v>BASE_2478</v>
      </c>
      <c r="B1663" s="2" t="str">
        <f>'06A_Варіанти'!B1654</f>
        <v>TT_2478</v>
      </c>
      <c r="C1663" s="2" t="str">
        <f>'06A_Варіанти'!D1654</f>
        <v>Основний</v>
      </c>
      <c r="D1663" s="2" t="str">
        <f>'06A_Варіанти'!C1654</f>
        <v>РЦЛ</v>
      </c>
      <c r="E1663" s="2" t="str">
        <f>'06A_Варіанти'!S1654</f>
        <v>DIRECT</v>
      </c>
      <c r="F1663" s="2" t="str">
        <f>IF(O1663='06A_Варіанти'!E1654,'06A_Варіанти'!E$1,IF(O1663='06A_Варіанти'!F1654,'06A_Варіанти'!F$1,IF(O1663='06A_Варіанти'!G1654,'06A_Варіанти'!G$1,IF(O1663='06A_Варіанти'!H1654,'06A_Варіанти'!H$1,IF(O1663='06A_Варіанти'!I1654,'06A_Варіанти'!I$1,IF(O1663='06A_Варіанти'!J1654,'06A_Варіанти'!J$1,IF(O1663='06A_Варіанти'!K1654,'06A_Варіанти'!K$1,IF(O1663='06A_Варіанти'!L1654,'06A_Варіанти'!L$1,IF(O1663='06A_Варіанти'!M1654,'06A_Варіанти'!M$1,IF(O1663='06A_Варіанти'!N1654,'06A_Варіанти'!N$1,IF(O1663='06A_Варіанти'!O1654,'06A_Варіанти'!O$1,IF(O1663='06A_Варіанти'!P1654,'06A_Варіанти'!P$1,IF(O1663='06A_Варіанти'!Q1654,'06A_Варіанти'!Q$1,IF(O1663='06A_Варіанти'!R1654,'06A_Варіанти'!R$1,"НЕМАЄ МАРШРУТУ"))))))))))))))</f>
        <v>DIRECT</v>
      </c>
      <c r="G1663" s="2" t="str">
        <f t="shared" si="175"/>
        <v>БЕЗ ЗМІН</v>
      </c>
      <c r="H1663" s="2">
        <f>IF(G1663="НЕМАЄ МАРШРУТУ",0,O1663-'06A_Варіанти'!T1654)</f>
        <v>0</v>
      </c>
      <c r="I1663" s="2">
        <f>IFERROR(INDEX('04_Потоки'!$E:$E,MATCH(A1663,'04_Потоки'!$A:$A,0)),0)</f>
        <v>1.990879478827362</v>
      </c>
      <c r="J1663" s="2">
        <f t="shared" si="176"/>
        <v>1</v>
      </c>
      <c r="K1663" s="2">
        <f>IF(C1663="РЦК макси",0,2*'06A_Варіанти'!T1654*J1663)</f>
        <v>1111.2</v>
      </c>
      <c r="L1663" s="2">
        <f t="shared" si="177"/>
        <v>1111.2</v>
      </c>
      <c r="M1663" s="2">
        <f t="shared" si="178"/>
        <v>0</v>
      </c>
      <c r="N1663" s="9">
        <f t="shared" si="179"/>
        <v>0</v>
      </c>
      <c r="O1663" s="2">
        <f>MIN(IF('07A_Конструктор'!$D$5="Так",'06A_Варіанти'!E1654,1E+99),IF('07A_Конструктор'!$D$6="Так",'06A_Варіанти'!F1654,1E+99),IF('07A_Конструктор'!$D$7="Так",'06A_Варіанти'!G1654,1E+99),IF('07A_Конструктор'!$D$8="Так",'06A_Варіанти'!H1654,1E+99),IF('07A_Конструктор'!$D$9="Так",'06A_Варіанти'!I1654,1E+99),IF('07A_Конструктор'!$D$10="Так",'06A_Варіанти'!J1654,1E+99),IF('07A_Конструктор'!$D$11="Так",'06A_Варіанти'!K1654,1E+99),IF('07A_Конструктор'!$D$12="Так",'06A_Варіанти'!L1654,1E+99),IF('07A_Конструктор'!$D$13="Так",'06A_Варіанти'!M1654,1E+99),IF('07A_Конструктор'!$D$14="Так",'06A_Варіанти'!N1654,1E+99),IF('07A_Конструктор'!$D$15="Так",'06A_Варіанти'!O1654,1E+99),IF('07A_Конструктор'!$D$16="Так",'06A_Варіанти'!P1654,1E+99),IF('07A_Конструктор'!$D$17="Так",'06A_Варіанти'!Q1654,1E+99),IF('06A_Варіанти'!R1654="",1E+99,'06A_Варіанти'!R1654))</f>
        <v>555.6</v>
      </c>
      <c r="P1663" s="2" t="str">
        <f t="shared" si="180"/>
        <v>5 т</v>
      </c>
      <c r="Q1663" s="2">
        <f t="shared" si="181"/>
        <v>14</v>
      </c>
      <c r="R1663" s="2">
        <f>IF(OR(C1663="РЦК макси",C1663="РЦЧ SKU"),"SKU-потік",IFERROR(VLOOKUP(D1663,'02_РЦ'!$A$3:$I$7,5,FALSE),0))</f>
        <v>700</v>
      </c>
      <c r="S1663" s="2" t="str">
        <f>IF(OR(C1663="РЦК макси",C1663="РЦЧ SKU"),"Не рахується в ліміт",IFERROR(VLOOKUP(D1663,'02_РЦ'!$A$3:$I$7,9,FALSE),"Немає РЦ"))</f>
        <v>В межах</v>
      </c>
    </row>
    <row r="1664" spans="1:19">
      <c r="A1664" s="2" t="str">
        <f>'06A_Варіанти'!A1655</f>
        <v>BASE_2479</v>
      </c>
      <c r="B1664" s="2" t="str">
        <f>'06A_Варіанти'!B1655</f>
        <v>TT_2479</v>
      </c>
      <c r="C1664" s="2" t="str">
        <f>'06A_Варіанти'!D1655</f>
        <v>Основний</v>
      </c>
      <c r="D1664" s="2" t="str">
        <f>'06A_Варіанти'!C1655</f>
        <v>РЦЛ</v>
      </c>
      <c r="E1664" s="2" t="str">
        <f>'06A_Варіанти'!S1655</f>
        <v>DIRECT</v>
      </c>
      <c r="F1664" s="2" t="str">
        <f>IF(O1664='06A_Варіанти'!E1655,'06A_Варіанти'!E$1,IF(O1664='06A_Варіанти'!F1655,'06A_Варіанти'!F$1,IF(O1664='06A_Варіанти'!G1655,'06A_Варіанти'!G$1,IF(O1664='06A_Варіанти'!H1655,'06A_Варіанти'!H$1,IF(O1664='06A_Варіанти'!I1655,'06A_Варіанти'!I$1,IF(O1664='06A_Варіанти'!J1655,'06A_Варіанти'!J$1,IF(O1664='06A_Варіанти'!K1655,'06A_Варіанти'!K$1,IF(O1664='06A_Варіанти'!L1655,'06A_Варіанти'!L$1,IF(O1664='06A_Варіанти'!M1655,'06A_Варіанти'!M$1,IF(O1664='06A_Варіанти'!N1655,'06A_Варіанти'!N$1,IF(O1664='06A_Варіанти'!O1655,'06A_Варіанти'!O$1,IF(O1664='06A_Варіанти'!P1655,'06A_Варіанти'!P$1,IF(O1664='06A_Варіанти'!Q1655,'06A_Варіанти'!Q$1,IF(O1664='06A_Варіанти'!R1655,'06A_Варіанти'!R$1,"НЕМАЄ МАРШРУТУ"))))))))))))))</f>
        <v>DIRECT</v>
      </c>
      <c r="G1664" s="2" t="str">
        <f t="shared" si="175"/>
        <v>БЕЗ ЗМІН</v>
      </c>
      <c r="H1664" s="2">
        <f>IF(G1664="НЕМАЄ МАРШРУТУ",0,O1664-'06A_Варіанти'!T1655)</f>
        <v>0</v>
      </c>
      <c r="I1664" s="2">
        <f>IFERROR(INDEX('04_Потоки'!$E:$E,MATCH(A1664,'04_Потоки'!$A:$A,0)),0)</f>
        <v>1.990879478827362</v>
      </c>
      <c r="J1664" s="2">
        <f t="shared" si="176"/>
        <v>1</v>
      </c>
      <c r="K1664" s="2">
        <f>IF(C1664="РЦК макси",0,2*'06A_Варіанти'!T1655*J1664)</f>
        <v>425.4</v>
      </c>
      <c r="L1664" s="2">
        <f t="shared" si="177"/>
        <v>425.4</v>
      </c>
      <c r="M1664" s="2">
        <f t="shared" si="178"/>
        <v>0</v>
      </c>
      <c r="N1664" s="9">
        <f t="shared" si="179"/>
        <v>0</v>
      </c>
      <c r="O1664" s="2">
        <f>MIN(IF('07A_Конструктор'!$D$5="Так",'06A_Варіанти'!E1655,1E+99),IF('07A_Конструктор'!$D$6="Так",'06A_Варіанти'!F1655,1E+99),IF('07A_Конструктор'!$D$7="Так",'06A_Варіанти'!G1655,1E+99),IF('07A_Конструктор'!$D$8="Так",'06A_Варіанти'!H1655,1E+99),IF('07A_Конструктор'!$D$9="Так",'06A_Варіанти'!I1655,1E+99),IF('07A_Конструктор'!$D$10="Так",'06A_Варіанти'!J1655,1E+99),IF('07A_Конструктор'!$D$11="Так",'06A_Варіанти'!K1655,1E+99),IF('07A_Конструктор'!$D$12="Так",'06A_Варіанти'!L1655,1E+99),IF('07A_Конструктор'!$D$13="Так",'06A_Варіанти'!M1655,1E+99),IF('07A_Конструктор'!$D$14="Так",'06A_Варіанти'!N1655,1E+99),IF('07A_Конструктор'!$D$15="Так",'06A_Варіанти'!O1655,1E+99),IF('07A_Конструктор'!$D$16="Так",'06A_Варіанти'!P1655,1E+99),IF('07A_Конструктор'!$D$17="Так",'06A_Варіанти'!Q1655,1E+99),IF('06A_Варіанти'!R1655="",1E+99,'06A_Варіанти'!R1655))</f>
        <v>212.7</v>
      </c>
      <c r="P1664" s="2" t="str">
        <f t="shared" si="180"/>
        <v>5 т</v>
      </c>
      <c r="Q1664" s="2">
        <f t="shared" si="181"/>
        <v>14</v>
      </c>
      <c r="R1664" s="2">
        <f>IF(OR(C1664="РЦК макси",C1664="РЦЧ SKU"),"SKU-потік",IFERROR(VLOOKUP(D1664,'02_РЦ'!$A$3:$I$7,5,FALSE),0))</f>
        <v>700</v>
      </c>
      <c r="S1664" s="2" t="str">
        <f>IF(OR(C1664="РЦК макси",C1664="РЦЧ SKU"),"Не рахується в ліміт",IFERROR(VLOOKUP(D1664,'02_РЦ'!$A$3:$I$7,9,FALSE),"Немає РЦ"))</f>
        <v>В межах</v>
      </c>
    </row>
    <row r="1665" spans="1:19">
      <c r="A1665" s="2" t="str">
        <f>'06A_Варіанти'!A1656</f>
        <v>BASE_2485</v>
      </c>
      <c r="B1665" s="2" t="str">
        <f>'06A_Варіанти'!B1656</f>
        <v>TT_2485</v>
      </c>
      <c r="C1665" s="2" t="str">
        <f>'06A_Варіанти'!D1656</f>
        <v>Основний</v>
      </c>
      <c r="D1665" s="2" t="str">
        <f>'06A_Варіанти'!C1656</f>
        <v>РЦЛ</v>
      </c>
      <c r="E1665" s="2" t="str">
        <f>'06A_Варіанти'!S1656</f>
        <v>DIRECT</v>
      </c>
      <c r="F1665" s="2" t="str">
        <f>IF(O1665='06A_Варіанти'!E1656,'06A_Варіанти'!E$1,IF(O1665='06A_Варіанти'!F1656,'06A_Варіанти'!F$1,IF(O1665='06A_Варіанти'!G1656,'06A_Варіанти'!G$1,IF(O1665='06A_Варіанти'!H1656,'06A_Варіанти'!H$1,IF(O1665='06A_Варіанти'!I1656,'06A_Варіанти'!I$1,IF(O1665='06A_Варіанти'!J1656,'06A_Варіанти'!J$1,IF(O1665='06A_Варіанти'!K1656,'06A_Варіанти'!K$1,IF(O1665='06A_Варіанти'!L1656,'06A_Варіанти'!L$1,IF(O1665='06A_Варіанти'!M1656,'06A_Варіанти'!M$1,IF(O1665='06A_Варіанти'!N1656,'06A_Варіанти'!N$1,IF(O1665='06A_Варіанти'!O1656,'06A_Варіанти'!O$1,IF(O1665='06A_Варіанти'!P1656,'06A_Варіанти'!P$1,IF(O1665='06A_Варіанти'!Q1656,'06A_Варіанти'!Q$1,IF(O1665='06A_Варіанти'!R1656,'06A_Варіанти'!R$1,"НЕМАЄ МАРШРУТУ"))))))))))))))</f>
        <v>DIRECT</v>
      </c>
      <c r="G1665" s="2" t="str">
        <f t="shared" si="175"/>
        <v>БЕЗ ЗМІН</v>
      </c>
      <c r="H1665" s="2">
        <f>IF(G1665="НЕМАЄ МАРШРУТУ",0,O1665-'06A_Варіанти'!T1656)</f>
        <v>0</v>
      </c>
      <c r="I1665" s="2">
        <f>IFERROR(INDEX('04_Потоки'!$E:$E,MATCH(A1665,'04_Потоки'!$A:$A,0)),0)</f>
        <v>1.990879478827362</v>
      </c>
      <c r="J1665" s="2">
        <f t="shared" si="176"/>
        <v>1</v>
      </c>
      <c r="K1665" s="2">
        <f>IF(C1665="РЦК макси",0,2*'06A_Варіанти'!T1656*J1665)</f>
        <v>348.2</v>
      </c>
      <c r="L1665" s="2">
        <f t="shared" si="177"/>
        <v>348.2</v>
      </c>
      <c r="M1665" s="2">
        <f t="shared" si="178"/>
        <v>0</v>
      </c>
      <c r="N1665" s="9">
        <f t="shared" si="179"/>
        <v>0</v>
      </c>
      <c r="O1665" s="2">
        <f>MIN(IF('07A_Конструктор'!$D$5="Так",'06A_Варіанти'!E1656,1E+99),IF('07A_Конструктор'!$D$6="Так",'06A_Варіанти'!F1656,1E+99),IF('07A_Конструктор'!$D$7="Так",'06A_Варіанти'!G1656,1E+99),IF('07A_Конструктор'!$D$8="Так",'06A_Варіанти'!H1656,1E+99),IF('07A_Конструктор'!$D$9="Так",'06A_Варіанти'!I1656,1E+99),IF('07A_Конструктор'!$D$10="Так",'06A_Варіанти'!J1656,1E+99),IF('07A_Конструктор'!$D$11="Так",'06A_Варіанти'!K1656,1E+99),IF('07A_Конструктор'!$D$12="Так",'06A_Варіанти'!L1656,1E+99),IF('07A_Конструктор'!$D$13="Так",'06A_Варіанти'!M1656,1E+99),IF('07A_Конструктор'!$D$14="Так",'06A_Варіанти'!N1656,1E+99),IF('07A_Конструктор'!$D$15="Так",'06A_Варіанти'!O1656,1E+99),IF('07A_Конструктор'!$D$16="Так",'06A_Варіанти'!P1656,1E+99),IF('07A_Конструктор'!$D$17="Так",'06A_Варіанти'!Q1656,1E+99),IF('06A_Варіанти'!R1656="",1E+99,'06A_Варіанти'!R1656))</f>
        <v>174.1</v>
      </c>
      <c r="P1665" s="2" t="str">
        <f t="shared" si="180"/>
        <v>5 т</v>
      </c>
      <c r="Q1665" s="2">
        <f t="shared" si="181"/>
        <v>14</v>
      </c>
      <c r="R1665" s="2">
        <f>IF(OR(C1665="РЦК макси",C1665="РЦЧ SKU"),"SKU-потік",IFERROR(VLOOKUP(D1665,'02_РЦ'!$A$3:$I$7,5,FALSE),0))</f>
        <v>700</v>
      </c>
      <c r="S1665" s="2" t="str">
        <f>IF(OR(C1665="РЦК макси",C1665="РЦЧ SKU"),"Не рахується в ліміт",IFERROR(VLOOKUP(D1665,'02_РЦ'!$A$3:$I$7,9,FALSE),"Немає РЦ"))</f>
        <v>В межах</v>
      </c>
    </row>
    <row r="1666" spans="1:19">
      <c r="A1666" s="2" t="str">
        <f>'06A_Варіанти'!A1657</f>
        <v>BASE_2497</v>
      </c>
      <c r="B1666" s="2" t="str">
        <f>'06A_Варіанти'!B1657</f>
        <v>TT_2497</v>
      </c>
      <c r="C1666" s="2" t="str">
        <f>'06A_Варіанти'!D1657</f>
        <v>Основний</v>
      </c>
      <c r="D1666" s="2" t="str">
        <f>'06A_Варіанти'!C1657</f>
        <v>РЦЛ</v>
      </c>
      <c r="E1666" s="2" t="str">
        <f>'06A_Варіанти'!S1657</f>
        <v>DIRECT</v>
      </c>
      <c r="F1666" s="2" t="str">
        <f>IF(O1666='06A_Варіанти'!E1657,'06A_Варіанти'!E$1,IF(O1666='06A_Варіанти'!F1657,'06A_Варіанти'!F$1,IF(O1666='06A_Варіанти'!G1657,'06A_Варіанти'!G$1,IF(O1666='06A_Варіанти'!H1657,'06A_Варіанти'!H$1,IF(O1666='06A_Варіанти'!I1657,'06A_Варіанти'!I$1,IF(O1666='06A_Варіанти'!J1657,'06A_Варіанти'!J$1,IF(O1666='06A_Варіанти'!K1657,'06A_Варіанти'!K$1,IF(O1666='06A_Варіанти'!L1657,'06A_Варіанти'!L$1,IF(O1666='06A_Варіанти'!M1657,'06A_Варіанти'!M$1,IF(O1666='06A_Варіанти'!N1657,'06A_Варіанти'!N$1,IF(O1666='06A_Варіанти'!O1657,'06A_Варіанти'!O$1,IF(O1666='06A_Варіанти'!P1657,'06A_Варіанти'!P$1,IF(O1666='06A_Варіанти'!Q1657,'06A_Варіанти'!Q$1,IF(O1666='06A_Варіанти'!R1657,'06A_Варіанти'!R$1,"НЕМАЄ МАРШРУТУ"))))))))))))))</f>
        <v>DIRECT</v>
      </c>
      <c r="G1666" s="2" t="str">
        <f t="shared" si="175"/>
        <v>БЕЗ ЗМІН</v>
      </c>
      <c r="H1666" s="2">
        <f>IF(G1666="НЕМАЄ МАРШРУТУ",0,O1666-'06A_Варіанти'!T1657)</f>
        <v>0</v>
      </c>
      <c r="I1666" s="2">
        <f>IFERROR(INDEX('04_Потоки'!$E:$E,MATCH(A1666,'04_Потоки'!$A:$A,0)),0)</f>
        <v>1.990879478827362</v>
      </c>
      <c r="J1666" s="2">
        <f t="shared" si="176"/>
        <v>1</v>
      </c>
      <c r="K1666" s="2">
        <f>IF(C1666="РЦК макси",0,2*'06A_Варіанти'!T1657*J1666)</f>
        <v>60</v>
      </c>
      <c r="L1666" s="2">
        <f t="shared" si="177"/>
        <v>60</v>
      </c>
      <c r="M1666" s="2">
        <f t="shared" si="178"/>
        <v>0</v>
      </c>
      <c r="N1666" s="9">
        <f t="shared" si="179"/>
        <v>0</v>
      </c>
      <c r="O1666" s="2">
        <f>MIN(IF('07A_Конструктор'!$D$5="Так",'06A_Варіанти'!E1657,1E+99),IF('07A_Конструктор'!$D$6="Так",'06A_Варіанти'!F1657,1E+99),IF('07A_Конструктор'!$D$7="Так",'06A_Варіанти'!G1657,1E+99),IF('07A_Конструктор'!$D$8="Так",'06A_Варіанти'!H1657,1E+99),IF('07A_Конструктор'!$D$9="Так",'06A_Варіанти'!I1657,1E+99),IF('07A_Конструктор'!$D$10="Так",'06A_Варіанти'!J1657,1E+99),IF('07A_Конструктор'!$D$11="Так",'06A_Варіанти'!K1657,1E+99),IF('07A_Конструктор'!$D$12="Так",'06A_Варіанти'!L1657,1E+99),IF('07A_Конструктор'!$D$13="Так",'06A_Варіанти'!M1657,1E+99),IF('07A_Конструктор'!$D$14="Так",'06A_Варіанти'!N1657,1E+99),IF('07A_Конструктор'!$D$15="Так",'06A_Варіанти'!O1657,1E+99),IF('07A_Конструктор'!$D$16="Так",'06A_Варіанти'!P1657,1E+99),IF('07A_Конструктор'!$D$17="Так",'06A_Варіанти'!Q1657,1E+99),IF('06A_Варіанти'!R1657="",1E+99,'06A_Варіанти'!R1657))</f>
        <v>30</v>
      </c>
      <c r="P1666" s="2" t="str">
        <f t="shared" si="180"/>
        <v>5 т</v>
      </c>
      <c r="Q1666" s="2">
        <f t="shared" si="181"/>
        <v>14</v>
      </c>
      <c r="R1666" s="2">
        <f>IF(OR(C1666="РЦК макси",C1666="РЦЧ SKU"),"SKU-потік",IFERROR(VLOOKUP(D1666,'02_РЦ'!$A$3:$I$7,5,FALSE),0))</f>
        <v>700</v>
      </c>
      <c r="S1666" s="2" t="str">
        <f>IF(OR(C1666="РЦК макси",C1666="РЦЧ SKU"),"Не рахується в ліміт",IFERROR(VLOOKUP(D1666,'02_РЦ'!$A$3:$I$7,9,FALSE),"Немає РЦ"))</f>
        <v>В межах</v>
      </c>
    </row>
    <row r="1667" spans="1:19">
      <c r="A1667" s="2" t="str">
        <f>'06A_Варіанти'!A1658</f>
        <v>BASE_2244</v>
      </c>
      <c r="B1667" s="2" t="str">
        <f>'06A_Варіанти'!B1658</f>
        <v>TT_2244</v>
      </c>
      <c r="C1667" s="2" t="str">
        <f>'06A_Варіанти'!D1658</f>
        <v>Основний</v>
      </c>
      <c r="D1667" s="2" t="str">
        <f>'06A_Варіанти'!C1658</f>
        <v>РЦЛ</v>
      </c>
      <c r="E1667" s="2" t="str">
        <f>'06A_Варіанти'!S1658</f>
        <v>DIRECT</v>
      </c>
      <c r="F1667" s="2" t="str">
        <f>IF(O1667='06A_Варіанти'!E1658,'06A_Варіанти'!E$1,IF(O1667='06A_Варіанти'!F1658,'06A_Варіанти'!F$1,IF(O1667='06A_Варіанти'!G1658,'06A_Варіанти'!G$1,IF(O1667='06A_Варіанти'!H1658,'06A_Варіанти'!H$1,IF(O1667='06A_Варіанти'!I1658,'06A_Варіанти'!I$1,IF(O1667='06A_Варіанти'!J1658,'06A_Варіанти'!J$1,IF(O1667='06A_Варіанти'!K1658,'06A_Варіанти'!K$1,IF(O1667='06A_Варіанти'!L1658,'06A_Варіанти'!L$1,IF(O1667='06A_Варіанти'!M1658,'06A_Варіанти'!M$1,IF(O1667='06A_Варіанти'!N1658,'06A_Варіанти'!N$1,IF(O1667='06A_Варіанти'!O1658,'06A_Варіанти'!O$1,IF(O1667='06A_Варіанти'!P1658,'06A_Варіанти'!P$1,IF(O1667='06A_Варіанти'!Q1658,'06A_Варіанти'!Q$1,IF(O1667='06A_Варіанти'!R1658,'06A_Варіанти'!R$1,"НЕМАЄ МАРШРУТУ"))))))))))))))</f>
        <v>DIRECT</v>
      </c>
      <c r="G1667" s="2" t="str">
        <f t="shared" si="175"/>
        <v>БЕЗ ЗМІН</v>
      </c>
      <c r="H1667" s="2">
        <f>IF(G1667="НЕМАЄ МАРШРУТУ",0,O1667-'06A_Варіанти'!T1658)</f>
        <v>0</v>
      </c>
      <c r="I1667" s="2">
        <f>IFERROR(INDEX('04_Потоки'!$E:$E,MATCH(A1667,'04_Потоки'!$A:$A,0)),0)</f>
        <v>1.990879478827362</v>
      </c>
      <c r="J1667" s="2">
        <f t="shared" si="176"/>
        <v>1</v>
      </c>
      <c r="K1667" s="2">
        <f>IF(C1667="РЦК макси",0,2*'06A_Варіанти'!T1658*J1667)</f>
        <v>1057</v>
      </c>
      <c r="L1667" s="2">
        <f t="shared" si="177"/>
        <v>1057</v>
      </c>
      <c r="M1667" s="2">
        <f t="shared" si="178"/>
        <v>0</v>
      </c>
      <c r="N1667" s="9">
        <f t="shared" si="179"/>
        <v>0</v>
      </c>
      <c r="O1667" s="2">
        <f>MIN(IF('07A_Конструктор'!$D$5="Так",'06A_Варіанти'!E1658,1E+99),IF('07A_Конструктор'!$D$6="Так",'06A_Варіанти'!F1658,1E+99),IF('07A_Конструктор'!$D$7="Так",'06A_Варіанти'!G1658,1E+99),IF('07A_Конструктор'!$D$8="Так",'06A_Варіанти'!H1658,1E+99),IF('07A_Конструктор'!$D$9="Так",'06A_Варіанти'!I1658,1E+99),IF('07A_Конструктор'!$D$10="Так",'06A_Варіанти'!J1658,1E+99),IF('07A_Конструктор'!$D$11="Так",'06A_Варіанти'!K1658,1E+99),IF('07A_Конструктор'!$D$12="Так",'06A_Варіанти'!L1658,1E+99),IF('07A_Конструктор'!$D$13="Так",'06A_Варіанти'!M1658,1E+99),IF('07A_Конструктор'!$D$14="Так",'06A_Варіанти'!N1658,1E+99),IF('07A_Конструктор'!$D$15="Так",'06A_Варіанти'!O1658,1E+99),IF('07A_Конструктор'!$D$16="Так",'06A_Варіанти'!P1658,1E+99),IF('07A_Конструктор'!$D$17="Так",'06A_Варіанти'!Q1658,1E+99),IF('06A_Варіанти'!R1658="",1E+99,'06A_Варіанти'!R1658))</f>
        <v>528.5</v>
      </c>
      <c r="P1667" s="2" t="str">
        <f t="shared" si="180"/>
        <v>5 т</v>
      </c>
      <c r="Q1667" s="2">
        <f t="shared" si="181"/>
        <v>14</v>
      </c>
      <c r="R1667" s="2">
        <f>IF(OR(C1667="РЦК макси",C1667="РЦЧ SKU"),"SKU-потік",IFERROR(VLOOKUP(D1667,'02_РЦ'!$A$3:$I$7,5,FALSE),0))</f>
        <v>700</v>
      </c>
      <c r="S1667" s="2" t="str">
        <f>IF(OR(C1667="РЦК макси",C1667="РЦЧ SKU"),"Не рахується в ліміт",IFERROR(VLOOKUP(D1667,'02_РЦ'!$A$3:$I$7,9,FALSE),"Немає РЦ"))</f>
        <v>В межах</v>
      </c>
    </row>
    <row r="1668" spans="1:19">
      <c r="A1668" s="2" t="str">
        <f>'06A_Варіанти'!A1659</f>
        <v>BASE_2506</v>
      </c>
      <c r="B1668" s="2" t="str">
        <f>'06A_Варіанти'!B1659</f>
        <v>TT_2506</v>
      </c>
      <c r="C1668" s="2" t="str">
        <f>'06A_Варіанти'!D1659</f>
        <v>Основний</v>
      </c>
      <c r="D1668" s="2" t="str">
        <f>'06A_Варіанти'!C1659</f>
        <v>РЦЛ</v>
      </c>
      <c r="E1668" s="2" t="str">
        <f>'06A_Варіанти'!S1659</f>
        <v>DIRECT</v>
      </c>
      <c r="F1668" s="2" t="str">
        <f>IF(O1668='06A_Варіанти'!E1659,'06A_Варіанти'!E$1,IF(O1668='06A_Варіанти'!F1659,'06A_Варіанти'!F$1,IF(O1668='06A_Варіанти'!G1659,'06A_Варіанти'!G$1,IF(O1668='06A_Варіанти'!H1659,'06A_Варіанти'!H$1,IF(O1668='06A_Варіанти'!I1659,'06A_Варіанти'!I$1,IF(O1668='06A_Варіанти'!J1659,'06A_Варіанти'!J$1,IF(O1668='06A_Варіанти'!K1659,'06A_Варіанти'!K$1,IF(O1668='06A_Варіанти'!L1659,'06A_Варіанти'!L$1,IF(O1668='06A_Варіанти'!M1659,'06A_Варіанти'!M$1,IF(O1668='06A_Варіанти'!N1659,'06A_Варіанти'!N$1,IF(O1668='06A_Варіанти'!O1659,'06A_Варіанти'!O$1,IF(O1668='06A_Варіанти'!P1659,'06A_Варіанти'!P$1,IF(O1668='06A_Варіанти'!Q1659,'06A_Варіанти'!Q$1,IF(O1668='06A_Варіанти'!R1659,'06A_Варіанти'!R$1,"НЕМАЄ МАРШРУТУ"))))))))))))))</f>
        <v>DIRECT</v>
      </c>
      <c r="G1668" s="2" t="str">
        <f t="shared" si="175"/>
        <v>БЕЗ ЗМІН</v>
      </c>
      <c r="H1668" s="2">
        <f>IF(G1668="НЕМАЄ МАРШРУТУ",0,O1668-'06A_Варіанти'!T1659)</f>
        <v>0</v>
      </c>
      <c r="I1668" s="2">
        <f>IFERROR(INDEX('04_Потоки'!$E:$E,MATCH(A1668,'04_Потоки'!$A:$A,0)),0)</f>
        <v>1.990879478827362</v>
      </c>
      <c r="J1668" s="2">
        <f t="shared" si="176"/>
        <v>1</v>
      </c>
      <c r="K1668" s="2">
        <f>IF(C1668="РЦК макси",0,2*'06A_Варіанти'!T1659*J1668)</f>
        <v>68.599999999999994</v>
      </c>
      <c r="L1668" s="2">
        <f t="shared" si="177"/>
        <v>68.599999999999994</v>
      </c>
      <c r="M1668" s="2">
        <f t="shared" si="178"/>
        <v>0</v>
      </c>
      <c r="N1668" s="9">
        <f t="shared" si="179"/>
        <v>0</v>
      </c>
      <c r="O1668" s="2">
        <f>MIN(IF('07A_Конструктор'!$D$5="Так",'06A_Варіанти'!E1659,1E+99),IF('07A_Конструктор'!$D$6="Так",'06A_Варіанти'!F1659,1E+99),IF('07A_Конструктор'!$D$7="Так",'06A_Варіанти'!G1659,1E+99),IF('07A_Конструктор'!$D$8="Так",'06A_Варіанти'!H1659,1E+99),IF('07A_Конструктор'!$D$9="Так",'06A_Варіанти'!I1659,1E+99),IF('07A_Конструктор'!$D$10="Так",'06A_Варіанти'!J1659,1E+99),IF('07A_Конструктор'!$D$11="Так",'06A_Варіанти'!K1659,1E+99),IF('07A_Конструктор'!$D$12="Так",'06A_Варіанти'!L1659,1E+99),IF('07A_Конструктор'!$D$13="Так",'06A_Варіанти'!M1659,1E+99),IF('07A_Конструктор'!$D$14="Так",'06A_Варіанти'!N1659,1E+99),IF('07A_Конструктор'!$D$15="Так",'06A_Варіанти'!O1659,1E+99),IF('07A_Конструктор'!$D$16="Так",'06A_Варіанти'!P1659,1E+99),IF('07A_Конструктор'!$D$17="Так",'06A_Варіанти'!Q1659,1E+99),IF('06A_Варіанти'!R1659="",1E+99,'06A_Варіанти'!R1659))</f>
        <v>34.299999999999997</v>
      </c>
      <c r="P1668" s="2" t="str">
        <f t="shared" si="180"/>
        <v>5 т</v>
      </c>
      <c r="Q1668" s="2">
        <f t="shared" si="181"/>
        <v>14</v>
      </c>
      <c r="R1668" s="2">
        <f>IF(OR(C1668="РЦК макси",C1668="РЦЧ SKU"),"SKU-потік",IFERROR(VLOOKUP(D1668,'02_РЦ'!$A$3:$I$7,5,FALSE),0))</f>
        <v>700</v>
      </c>
      <c r="S1668" s="2" t="str">
        <f>IF(OR(C1668="РЦК макси",C1668="РЦЧ SKU"),"Не рахується в ліміт",IFERROR(VLOOKUP(D1668,'02_РЦ'!$A$3:$I$7,9,FALSE),"Немає РЦ"))</f>
        <v>В межах</v>
      </c>
    </row>
    <row r="1669" spans="1:19">
      <c r="A1669" s="2" t="str">
        <f>'06A_Варіанти'!A1660</f>
        <v>BASE_2509</v>
      </c>
      <c r="B1669" s="2" t="str">
        <f>'06A_Варіанти'!B1660</f>
        <v>TT_2509</v>
      </c>
      <c r="C1669" s="2" t="str">
        <f>'06A_Варіанти'!D1660</f>
        <v>Основний</v>
      </c>
      <c r="D1669" s="2" t="str">
        <f>'06A_Варіанти'!C1660</f>
        <v>РЦЛ</v>
      </c>
      <c r="E1669" s="2" t="str">
        <f>'06A_Варіанти'!S1660</f>
        <v>DIRECT</v>
      </c>
      <c r="F1669" s="2" t="str">
        <f>IF(O1669='06A_Варіанти'!E1660,'06A_Варіанти'!E$1,IF(O1669='06A_Варіанти'!F1660,'06A_Варіанти'!F$1,IF(O1669='06A_Варіанти'!G1660,'06A_Варіанти'!G$1,IF(O1669='06A_Варіанти'!H1660,'06A_Варіанти'!H$1,IF(O1669='06A_Варіанти'!I1660,'06A_Варіанти'!I$1,IF(O1669='06A_Варіанти'!J1660,'06A_Варіанти'!J$1,IF(O1669='06A_Варіанти'!K1660,'06A_Варіанти'!K$1,IF(O1669='06A_Варіанти'!L1660,'06A_Варіанти'!L$1,IF(O1669='06A_Варіанти'!M1660,'06A_Варіанти'!M$1,IF(O1669='06A_Варіанти'!N1660,'06A_Варіанти'!N$1,IF(O1669='06A_Варіанти'!O1660,'06A_Варіанти'!O$1,IF(O1669='06A_Варіанти'!P1660,'06A_Варіанти'!P$1,IF(O1669='06A_Варіанти'!Q1660,'06A_Варіанти'!Q$1,IF(O1669='06A_Варіанти'!R1660,'06A_Варіанти'!R$1,"НЕМАЄ МАРШРУТУ"))))))))))))))</f>
        <v>DIRECT</v>
      </c>
      <c r="G1669" s="2" t="str">
        <f t="shared" si="175"/>
        <v>БЕЗ ЗМІН</v>
      </c>
      <c r="H1669" s="2">
        <f>IF(G1669="НЕМАЄ МАРШРУТУ",0,O1669-'06A_Варіанти'!T1660)</f>
        <v>0</v>
      </c>
      <c r="I1669" s="2">
        <f>IFERROR(INDEX('04_Потоки'!$E:$E,MATCH(A1669,'04_Потоки'!$A:$A,0)),0)</f>
        <v>1.990879478827362</v>
      </c>
      <c r="J1669" s="2">
        <f t="shared" si="176"/>
        <v>1</v>
      </c>
      <c r="K1669" s="2">
        <f>IF(C1669="РЦК макси",0,2*'06A_Варіанти'!T1660*J1669)</f>
        <v>168.6</v>
      </c>
      <c r="L1669" s="2">
        <f t="shared" si="177"/>
        <v>168.6</v>
      </c>
      <c r="M1669" s="2">
        <f t="shared" si="178"/>
        <v>0</v>
      </c>
      <c r="N1669" s="9">
        <f t="shared" si="179"/>
        <v>0</v>
      </c>
      <c r="O1669" s="2">
        <f>MIN(IF('07A_Конструктор'!$D$5="Так",'06A_Варіанти'!E1660,1E+99),IF('07A_Конструктор'!$D$6="Так",'06A_Варіанти'!F1660,1E+99),IF('07A_Конструктор'!$D$7="Так",'06A_Варіанти'!G1660,1E+99),IF('07A_Конструктор'!$D$8="Так",'06A_Варіанти'!H1660,1E+99),IF('07A_Конструктор'!$D$9="Так",'06A_Варіанти'!I1660,1E+99),IF('07A_Конструктор'!$D$10="Так",'06A_Варіанти'!J1660,1E+99),IF('07A_Конструктор'!$D$11="Так",'06A_Варіанти'!K1660,1E+99),IF('07A_Конструктор'!$D$12="Так",'06A_Варіанти'!L1660,1E+99),IF('07A_Конструктор'!$D$13="Так",'06A_Варіанти'!M1660,1E+99),IF('07A_Конструктор'!$D$14="Так",'06A_Варіанти'!N1660,1E+99),IF('07A_Конструктор'!$D$15="Так",'06A_Варіанти'!O1660,1E+99),IF('07A_Конструктор'!$D$16="Так",'06A_Варіанти'!P1660,1E+99),IF('07A_Конструктор'!$D$17="Так",'06A_Варіанти'!Q1660,1E+99),IF('06A_Варіанти'!R1660="",1E+99,'06A_Варіанти'!R1660))</f>
        <v>84.3</v>
      </c>
      <c r="P1669" s="2" t="str">
        <f t="shared" si="180"/>
        <v>5 т</v>
      </c>
      <c r="Q1669" s="2">
        <f t="shared" si="181"/>
        <v>14</v>
      </c>
      <c r="R1669" s="2">
        <f>IF(OR(C1669="РЦК макси",C1669="РЦЧ SKU"),"SKU-потік",IFERROR(VLOOKUP(D1669,'02_РЦ'!$A$3:$I$7,5,FALSE),0))</f>
        <v>700</v>
      </c>
      <c r="S1669" s="2" t="str">
        <f>IF(OR(C1669="РЦК макси",C1669="РЦЧ SKU"),"Не рахується в ліміт",IFERROR(VLOOKUP(D1669,'02_РЦ'!$A$3:$I$7,9,FALSE),"Немає РЦ"))</f>
        <v>В межах</v>
      </c>
    </row>
    <row r="1670" spans="1:19">
      <c r="A1670" s="2" t="str">
        <f>'06A_Варіанти'!A1661</f>
        <v>BASE_2510</v>
      </c>
      <c r="B1670" s="2" t="str">
        <f>'06A_Варіанти'!B1661</f>
        <v>TT_2510</v>
      </c>
      <c r="C1670" s="2" t="str">
        <f>'06A_Варіанти'!D1661</f>
        <v>Основний</v>
      </c>
      <c r="D1670" s="2" t="str">
        <f>'06A_Варіанти'!C1661</f>
        <v>РЦЛ</v>
      </c>
      <c r="E1670" s="2" t="str">
        <f>'06A_Варіанти'!S1661</f>
        <v>DIRECT</v>
      </c>
      <c r="F1670" s="2" t="str">
        <f>IF(O1670='06A_Варіанти'!E1661,'06A_Варіанти'!E$1,IF(O1670='06A_Варіанти'!F1661,'06A_Варіанти'!F$1,IF(O1670='06A_Варіанти'!G1661,'06A_Варіанти'!G$1,IF(O1670='06A_Варіанти'!H1661,'06A_Варіанти'!H$1,IF(O1670='06A_Варіанти'!I1661,'06A_Варіанти'!I$1,IF(O1670='06A_Варіанти'!J1661,'06A_Варіанти'!J$1,IF(O1670='06A_Варіанти'!K1661,'06A_Варіанти'!K$1,IF(O1670='06A_Варіанти'!L1661,'06A_Варіанти'!L$1,IF(O1670='06A_Варіанти'!M1661,'06A_Варіанти'!M$1,IF(O1670='06A_Варіанти'!N1661,'06A_Варіанти'!N$1,IF(O1670='06A_Варіанти'!O1661,'06A_Варіанти'!O$1,IF(O1670='06A_Варіанти'!P1661,'06A_Варіанти'!P$1,IF(O1670='06A_Варіанти'!Q1661,'06A_Варіанти'!Q$1,IF(O1670='06A_Варіанти'!R1661,'06A_Варіанти'!R$1,"НЕМАЄ МАРШРУТУ"))))))))))))))</f>
        <v>DIRECT</v>
      </c>
      <c r="G1670" s="2" t="str">
        <f t="shared" si="175"/>
        <v>БЕЗ ЗМІН</v>
      </c>
      <c r="H1670" s="2">
        <f>IF(G1670="НЕМАЄ МАРШРУТУ",0,O1670-'06A_Варіанти'!T1661)</f>
        <v>0</v>
      </c>
      <c r="I1670" s="2">
        <f>IFERROR(INDEX('04_Потоки'!$E:$E,MATCH(A1670,'04_Потоки'!$A:$A,0)),0)</f>
        <v>1.990879478827362</v>
      </c>
      <c r="J1670" s="2">
        <f t="shared" si="176"/>
        <v>1</v>
      </c>
      <c r="K1670" s="2">
        <f>IF(C1670="РЦК макси",0,2*'06A_Варіанти'!T1661*J1670)</f>
        <v>433.6</v>
      </c>
      <c r="L1670" s="2">
        <f t="shared" si="177"/>
        <v>433.6</v>
      </c>
      <c r="M1670" s="2">
        <f t="shared" si="178"/>
        <v>0</v>
      </c>
      <c r="N1670" s="9">
        <f t="shared" si="179"/>
        <v>0</v>
      </c>
      <c r="O1670" s="2">
        <f>MIN(IF('07A_Конструктор'!$D$5="Так",'06A_Варіанти'!E1661,1E+99),IF('07A_Конструктор'!$D$6="Так",'06A_Варіанти'!F1661,1E+99),IF('07A_Конструктор'!$D$7="Так",'06A_Варіанти'!G1661,1E+99),IF('07A_Конструктор'!$D$8="Так",'06A_Варіанти'!H1661,1E+99),IF('07A_Конструктор'!$D$9="Так",'06A_Варіанти'!I1661,1E+99),IF('07A_Конструктор'!$D$10="Так",'06A_Варіанти'!J1661,1E+99),IF('07A_Конструктор'!$D$11="Так",'06A_Варіанти'!K1661,1E+99),IF('07A_Конструктор'!$D$12="Так",'06A_Варіанти'!L1661,1E+99),IF('07A_Конструктор'!$D$13="Так",'06A_Варіанти'!M1661,1E+99),IF('07A_Конструктор'!$D$14="Так",'06A_Варіанти'!N1661,1E+99),IF('07A_Конструктор'!$D$15="Так",'06A_Варіанти'!O1661,1E+99),IF('07A_Конструктор'!$D$16="Так",'06A_Варіанти'!P1661,1E+99),IF('07A_Конструктор'!$D$17="Так",'06A_Варіанти'!Q1661,1E+99),IF('06A_Варіанти'!R1661="",1E+99,'06A_Варіанти'!R1661))</f>
        <v>216.8</v>
      </c>
      <c r="P1670" s="2" t="str">
        <f t="shared" si="180"/>
        <v>5 т</v>
      </c>
      <c r="Q1670" s="2">
        <f t="shared" si="181"/>
        <v>14</v>
      </c>
      <c r="R1670" s="2">
        <f>IF(OR(C1670="РЦК макси",C1670="РЦЧ SKU"),"SKU-потік",IFERROR(VLOOKUP(D1670,'02_РЦ'!$A$3:$I$7,5,FALSE),0))</f>
        <v>700</v>
      </c>
      <c r="S1670" s="2" t="str">
        <f>IF(OR(C1670="РЦК макси",C1670="РЦЧ SKU"),"Не рахується в ліміт",IFERROR(VLOOKUP(D1670,'02_РЦ'!$A$3:$I$7,9,FALSE),"Немає РЦ"))</f>
        <v>В межах</v>
      </c>
    </row>
    <row r="1671" spans="1:19">
      <c r="A1671" s="2" t="str">
        <f>'06A_Варіанти'!A1662</f>
        <v>BASE_2512</v>
      </c>
      <c r="B1671" s="2" t="str">
        <f>'06A_Варіанти'!B1662</f>
        <v>TT_2512</v>
      </c>
      <c r="C1671" s="2" t="str">
        <f>'06A_Варіанти'!D1662</f>
        <v>Основний</v>
      </c>
      <c r="D1671" s="2" t="str">
        <f>'06A_Варіанти'!C1662</f>
        <v>РЦЛ</v>
      </c>
      <c r="E1671" s="2" t="str">
        <f>'06A_Варіанти'!S1662</f>
        <v>DIRECT</v>
      </c>
      <c r="F1671" s="2" t="str">
        <f>IF(O1671='06A_Варіанти'!E1662,'06A_Варіанти'!E$1,IF(O1671='06A_Варіанти'!F1662,'06A_Варіанти'!F$1,IF(O1671='06A_Варіанти'!G1662,'06A_Варіанти'!G$1,IF(O1671='06A_Варіанти'!H1662,'06A_Варіанти'!H$1,IF(O1671='06A_Варіанти'!I1662,'06A_Варіанти'!I$1,IF(O1671='06A_Варіанти'!J1662,'06A_Варіанти'!J$1,IF(O1671='06A_Варіанти'!K1662,'06A_Варіанти'!K$1,IF(O1671='06A_Варіанти'!L1662,'06A_Варіанти'!L$1,IF(O1671='06A_Варіанти'!M1662,'06A_Варіанти'!M$1,IF(O1671='06A_Варіанти'!N1662,'06A_Варіанти'!N$1,IF(O1671='06A_Варіанти'!O1662,'06A_Варіанти'!O$1,IF(O1671='06A_Варіанти'!P1662,'06A_Варіанти'!P$1,IF(O1671='06A_Варіанти'!Q1662,'06A_Варіанти'!Q$1,IF(O1671='06A_Варіанти'!R1662,'06A_Варіанти'!R$1,"НЕМАЄ МАРШРУТУ"))))))))))))))</f>
        <v>DIRECT</v>
      </c>
      <c r="G1671" s="2" t="str">
        <f t="shared" si="175"/>
        <v>БЕЗ ЗМІН</v>
      </c>
      <c r="H1671" s="2">
        <f>IF(G1671="НЕМАЄ МАРШРУТУ",0,O1671-'06A_Варіанти'!T1662)</f>
        <v>0</v>
      </c>
      <c r="I1671" s="2">
        <f>IFERROR(INDEX('04_Потоки'!$E:$E,MATCH(A1671,'04_Потоки'!$A:$A,0)),0)</f>
        <v>1.990879478827362</v>
      </c>
      <c r="J1671" s="2">
        <f t="shared" si="176"/>
        <v>1</v>
      </c>
      <c r="K1671" s="2">
        <f>IF(C1671="РЦК макси",0,2*'06A_Варіанти'!T1662*J1671)</f>
        <v>1092.4000000000001</v>
      </c>
      <c r="L1671" s="2">
        <f t="shared" si="177"/>
        <v>1092.4000000000001</v>
      </c>
      <c r="M1671" s="2">
        <f t="shared" si="178"/>
        <v>0</v>
      </c>
      <c r="N1671" s="9">
        <f t="shared" si="179"/>
        <v>0</v>
      </c>
      <c r="O1671" s="2">
        <f>MIN(IF('07A_Конструктор'!$D$5="Так",'06A_Варіанти'!E1662,1E+99),IF('07A_Конструктор'!$D$6="Так",'06A_Варіанти'!F1662,1E+99),IF('07A_Конструктор'!$D$7="Так",'06A_Варіанти'!G1662,1E+99),IF('07A_Конструктор'!$D$8="Так",'06A_Варіанти'!H1662,1E+99),IF('07A_Конструктор'!$D$9="Так",'06A_Варіанти'!I1662,1E+99),IF('07A_Конструктор'!$D$10="Так",'06A_Варіанти'!J1662,1E+99),IF('07A_Конструктор'!$D$11="Так",'06A_Варіанти'!K1662,1E+99),IF('07A_Конструктор'!$D$12="Так",'06A_Варіанти'!L1662,1E+99),IF('07A_Конструктор'!$D$13="Так",'06A_Варіанти'!M1662,1E+99),IF('07A_Конструктор'!$D$14="Так",'06A_Варіанти'!N1662,1E+99),IF('07A_Конструктор'!$D$15="Так",'06A_Варіанти'!O1662,1E+99),IF('07A_Конструктор'!$D$16="Так",'06A_Варіанти'!P1662,1E+99),IF('07A_Конструктор'!$D$17="Так",'06A_Варіанти'!Q1662,1E+99),IF('06A_Варіанти'!R1662="",1E+99,'06A_Варіанти'!R1662))</f>
        <v>546.20000000000005</v>
      </c>
      <c r="P1671" s="2" t="str">
        <f t="shared" si="180"/>
        <v>5 т</v>
      </c>
      <c r="Q1671" s="2">
        <f t="shared" si="181"/>
        <v>14</v>
      </c>
      <c r="R1671" s="2">
        <f>IF(OR(C1671="РЦК макси",C1671="РЦЧ SKU"),"SKU-потік",IFERROR(VLOOKUP(D1671,'02_РЦ'!$A$3:$I$7,5,FALSE),0))</f>
        <v>700</v>
      </c>
      <c r="S1671" s="2" t="str">
        <f>IF(OR(C1671="РЦК макси",C1671="РЦЧ SKU"),"Не рахується в ліміт",IFERROR(VLOOKUP(D1671,'02_РЦ'!$A$3:$I$7,9,FALSE),"Немає РЦ"))</f>
        <v>В межах</v>
      </c>
    </row>
    <row r="1672" spans="1:19">
      <c r="A1672" s="2" t="str">
        <f>'06A_Варіанти'!A1663</f>
        <v>BASE_2515</v>
      </c>
      <c r="B1672" s="2" t="str">
        <f>'06A_Варіанти'!B1663</f>
        <v>TT_2515</v>
      </c>
      <c r="C1672" s="2" t="str">
        <f>'06A_Варіанти'!D1663</f>
        <v>Основний</v>
      </c>
      <c r="D1672" s="2" t="str">
        <f>'06A_Варіанти'!C1663</f>
        <v>РЦЛ</v>
      </c>
      <c r="E1672" s="2" t="str">
        <f>'06A_Варіанти'!S1663</f>
        <v>DIRECT</v>
      </c>
      <c r="F1672" s="2" t="str">
        <f>IF(O1672='06A_Варіанти'!E1663,'06A_Варіанти'!E$1,IF(O1672='06A_Варіанти'!F1663,'06A_Варіанти'!F$1,IF(O1672='06A_Варіанти'!G1663,'06A_Варіанти'!G$1,IF(O1672='06A_Варіанти'!H1663,'06A_Варіанти'!H$1,IF(O1672='06A_Варіанти'!I1663,'06A_Варіанти'!I$1,IF(O1672='06A_Варіанти'!J1663,'06A_Варіанти'!J$1,IF(O1672='06A_Варіанти'!K1663,'06A_Варіанти'!K$1,IF(O1672='06A_Варіанти'!L1663,'06A_Варіанти'!L$1,IF(O1672='06A_Варіанти'!M1663,'06A_Варіанти'!M$1,IF(O1672='06A_Варіанти'!N1663,'06A_Варіанти'!N$1,IF(O1672='06A_Варіанти'!O1663,'06A_Варіанти'!O$1,IF(O1672='06A_Варіанти'!P1663,'06A_Варіанти'!P$1,IF(O1672='06A_Варіанти'!Q1663,'06A_Варіанти'!Q$1,IF(O1672='06A_Варіанти'!R1663,'06A_Варіанти'!R$1,"НЕМАЄ МАРШРУТУ"))))))))))))))</f>
        <v>DIRECT</v>
      </c>
      <c r="G1672" s="2" t="str">
        <f t="shared" si="175"/>
        <v>БЕЗ ЗМІН</v>
      </c>
      <c r="H1672" s="2">
        <f>IF(G1672="НЕМАЄ МАРШРУТУ",0,O1672-'06A_Варіанти'!T1663)</f>
        <v>0</v>
      </c>
      <c r="I1672" s="2">
        <f>IFERROR(INDEX('04_Потоки'!$E:$E,MATCH(A1672,'04_Потоки'!$A:$A,0)),0)</f>
        <v>1.990879478827362</v>
      </c>
      <c r="J1672" s="2">
        <f t="shared" si="176"/>
        <v>1</v>
      </c>
      <c r="K1672" s="2">
        <f>IF(C1672="РЦК макси",0,2*'06A_Варіанти'!T1663*J1672)</f>
        <v>151</v>
      </c>
      <c r="L1672" s="2">
        <f t="shared" si="177"/>
        <v>151</v>
      </c>
      <c r="M1672" s="2">
        <f t="shared" si="178"/>
        <v>0</v>
      </c>
      <c r="N1672" s="9">
        <f t="shared" si="179"/>
        <v>0</v>
      </c>
      <c r="O1672" s="2">
        <f>MIN(IF('07A_Конструктор'!$D$5="Так",'06A_Варіанти'!E1663,1E+99),IF('07A_Конструктор'!$D$6="Так",'06A_Варіанти'!F1663,1E+99),IF('07A_Конструктор'!$D$7="Так",'06A_Варіанти'!G1663,1E+99),IF('07A_Конструктор'!$D$8="Так",'06A_Варіанти'!H1663,1E+99),IF('07A_Конструктор'!$D$9="Так",'06A_Варіанти'!I1663,1E+99),IF('07A_Конструктор'!$D$10="Так",'06A_Варіанти'!J1663,1E+99),IF('07A_Конструктор'!$D$11="Так",'06A_Варіанти'!K1663,1E+99),IF('07A_Конструктор'!$D$12="Так",'06A_Варіанти'!L1663,1E+99),IF('07A_Конструктор'!$D$13="Так",'06A_Варіанти'!M1663,1E+99),IF('07A_Конструктор'!$D$14="Так",'06A_Варіанти'!N1663,1E+99),IF('07A_Конструктор'!$D$15="Так",'06A_Варіанти'!O1663,1E+99),IF('07A_Конструктор'!$D$16="Так",'06A_Варіанти'!P1663,1E+99),IF('07A_Конструктор'!$D$17="Так",'06A_Варіанти'!Q1663,1E+99),IF('06A_Варіанти'!R1663="",1E+99,'06A_Варіанти'!R1663))</f>
        <v>75.5</v>
      </c>
      <c r="P1672" s="2" t="str">
        <f t="shared" si="180"/>
        <v>5 т</v>
      </c>
      <c r="Q1672" s="2">
        <f t="shared" si="181"/>
        <v>14</v>
      </c>
      <c r="R1672" s="2">
        <f>IF(OR(C1672="РЦК макси",C1672="РЦЧ SKU"),"SKU-потік",IFERROR(VLOOKUP(D1672,'02_РЦ'!$A$3:$I$7,5,FALSE),0))</f>
        <v>700</v>
      </c>
      <c r="S1672" s="2" t="str">
        <f>IF(OR(C1672="РЦК макси",C1672="РЦЧ SKU"),"Не рахується в ліміт",IFERROR(VLOOKUP(D1672,'02_РЦ'!$A$3:$I$7,9,FALSE),"Немає РЦ"))</f>
        <v>В межах</v>
      </c>
    </row>
    <row r="1673" spans="1:19">
      <c r="A1673" s="2" t="str">
        <f>'06A_Варіанти'!A1664</f>
        <v>BASE_2518</v>
      </c>
      <c r="B1673" s="2" t="str">
        <f>'06A_Варіанти'!B1664</f>
        <v>TT_2518</v>
      </c>
      <c r="C1673" s="2" t="str">
        <f>'06A_Варіанти'!D1664</f>
        <v>Основний</v>
      </c>
      <c r="D1673" s="2" t="str">
        <f>'06A_Варіанти'!C1664</f>
        <v>РЦЛ</v>
      </c>
      <c r="E1673" s="2" t="str">
        <f>'06A_Варіанти'!S1664</f>
        <v>DIRECT</v>
      </c>
      <c r="F1673" s="2" t="str">
        <f>IF(O1673='06A_Варіанти'!E1664,'06A_Варіанти'!E$1,IF(O1673='06A_Варіанти'!F1664,'06A_Варіанти'!F$1,IF(O1673='06A_Варіанти'!G1664,'06A_Варіанти'!G$1,IF(O1673='06A_Варіанти'!H1664,'06A_Варіанти'!H$1,IF(O1673='06A_Варіанти'!I1664,'06A_Варіанти'!I$1,IF(O1673='06A_Варіанти'!J1664,'06A_Варіанти'!J$1,IF(O1673='06A_Варіанти'!K1664,'06A_Варіанти'!K$1,IF(O1673='06A_Варіанти'!L1664,'06A_Варіанти'!L$1,IF(O1673='06A_Варіанти'!M1664,'06A_Варіанти'!M$1,IF(O1673='06A_Варіанти'!N1664,'06A_Варіанти'!N$1,IF(O1673='06A_Варіанти'!O1664,'06A_Варіанти'!O$1,IF(O1673='06A_Варіанти'!P1664,'06A_Варіанти'!P$1,IF(O1673='06A_Варіанти'!Q1664,'06A_Варіанти'!Q$1,IF(O1673='06A_Варіанти'!R1664,'06A_Варіанти'!R$1,"НЕМАЄ МАРШРУТУ"))))))))))))))</f>
        <v>DIRECT</v>
      </c>
      <c r="G1673" s="2" t="str">
        <f t="shared" si="175"/>
        <v>БЕЗ ЗМІН</v>
      </c>
      <c r="H1673" s="2">
        <f>IF(G1673="НЕМАЄ МАРШРУТУ",0,O1673-'06A_Варіанти'!T1664)</f>
        <v>0</v>
      </c>
      <c r="I1673" s="2">
        <f>IFERROR(INDEX('04_Потоки'!$E:$E,MATCH(A1673,'04_Потоки'!$A:$A,0)),0)</f>
        <v>1.990879478827362</v>
      </c>
      <c r="J1673" s="2">
        <f t="shared" si="176"/>
        <v>1</v>
      </c>
      <c r="K1673" s="2">
        <f>IF(C1673="РЦК макси",0,2*'06A_Варіанти'!T1664*J1673)</f>
        <v>169.2</v>
      </c>
      <c r="L1673" s="2">
        <f t="shared" si="177"/>
        <v>169.2</v>
      </c>
      <c r="M1673" s="2">
        <f t="shared" si="178"/>
        <v>0</v>
      </c>
      <c r="N1673" s="9">
        <f t="shared" si="179"/>
        <v>0</v>
      </c>
      <c r="O1673" s="2">
        <f>MIN(IF('07A_Конструктор'!$D$5="Так",'06A_Варіанти'!E1664,1E+99),IF('07A_Конструктор'!$D$6="Так",'06A_Варіанти'!F1664,1E+99),IF('07A_Конструктор'!$D$7="Так",'06A_Варіанти'!G1664,1E+99),IF('07A_Конструктор'!$D$8="Так",'06A_Варіанти'!H1664,1E+99),IF('07A_Конструктор'!$D$9="Так",'06A_Варіанти'!I1664,1E+99),IF('07A_Конструктор'!$D$10="Так",'06A_Варіанти'!J1664,1E+99),IF('07A_Конструктор'!$D$11="Так",'06A_Варіанти'!K1664,1E+99),IF('07A_Конструктор'!$D$12="Так",'06A_Варіанти'!L1664,1E+99),IF('07A_Конструктор'!$D$13="Так",'06A_Варіанти'!M1664,1E+99),IF('07A_Конструктор'!$D$14="Так",'06A_Варіанти'!N1664,1E+99),IF('07A_Конструктор'!$D$15="Так",'06A_Варіанти'!O1664,1E+99),IF('07A_Конструктор'!$D$16="Так",'06A_Варіанти'!P1664,1E+99),IF('07A_Конструктор'!$D$17="Так",'06A_Варіанти'!Q1664,1E+99),IF('06A_Варіанти'!R1664="",1E+99,'06A_Варіанти'!R1664))</f>
        <v>84.6</v>
      </c>
      <c r="P1673" s="2" t="str">
        <f t="shared" si="180"/>
        <v>5 т</v>
      </c>
      <c r="Q1673" s="2">
        <f t="shared" si="181"/>
        <v>14</v>
      </c>
      <c r="R1673" s="2">
        <f>IF(OR(C1673="РЦК макси",C1673="РЦЧ SKU"),"SKU-потік",IFERROR(VLOOKUP(D1673,'02_РЦ'!$A$3:$I$7,5,FALSE),0))</f>
        <v>700</v>
      </c>
      <c r="S1673" s="2" t="str">
        <f>IF(OR(C1673="РЦК макси",C1673="РЦЧ SKU"),"Не рахується в ліміт",IFERROR(VLOOKUP(D1673,'02_РЦ'!$A$3:$I$7,9,FALSE),"Немає РЦ"))</f>
        <v>В межах</v>
      </c>
    </row>
    <row r="1674" spans="1:19">
      <c r="A1674" s="2" t="str">
        <f>'06A_Варіанти'!A1665</f>
        <v>BASE_2454</v>
      </c>
      <c r="B1674" s="2" t="str">
        <f>'06A_Варіанти'!B1665</f>
        <v>TT_2454</v>
      </c>
      <c r="C1674" s="2" t="str">
        <f>'06A_Варіанти'!D1665</f>
        <v>Основний</v>
      </c>
      <c r="D1674" s="2" t="str">
        <f>'06A_Варіанти'!C1665</f>
        <v>РЦЛ</v>
      </c>
      <c r="E1674" s="2" t="str">
        <f>'06A_Варіанти'!S1665</f>
        <v>DIRECT</v>
      </c>
      <c r="F1674" s="2" t="str">
        <f>IF(O1674='06A_Варіанти'!E1665,'06A_Варіанти'!E$1,IF(O1674='06A_Варіанти'!F1665,'06A_Варіанти'!F$1,IF(O1674='06A_Варіанти'!G1665,'06A_Варіанти'!G$1,IF(O1674='06A_Варіанти'!H1665,'06A_Варіанти'!H$1,IF(O1674='06A_Варіанти'!I1665,'06A_Варіанти'!I$1,IF(O1674='06A_Варіанти'!J1665,'06A_Варіанти'!J$1,IF(O1674='06A_Варіанти'!K1665,'06A_Варіанти'!K$1,IF(O1674='06A_Варіанти'!L1665,'06A_Варіанти'!L$1,IF(O1674='06A_Варіанти'!M1665,'06A_Варіанти'!M$1,IF(O1674='06A_Варіанти'!N1665,'06A_Варіанти'!N$1,IF(O1674='06A_Варіанти'!O1665,'06A_Варіанти'!O$1,IF(O1674='06A_Варіанти'!P1665,'06A_Варіанти'!P$1,IF(O1674='06A_Варіанти'!Q1665,'06A_Варіанти'!Q$1,IF(O1674='06A_Варіанти'!R1665,'06A_Варіанти'!R$1,"НЕМАЄ МАРШРУТУ"))))))))))))))</f>
        <v>DIRECT</v>
      </c>
      <c r="G1674" s="2" t="str">
        <f t="shared" si="175"/>
        <v>БЕЗ ЗМІН</v>
      </c>
      <c r="H1674" s="2">
        <f>IF(G1674="НЕМАЄ МАРШРУТУ",0,O1674-'06A_Варіанти'!T1665)</f>
        <v>0</v>
      </c>
      <c r="I1674" s="2">
        <f>IFERROR(INDEX('04_Потоки'!$E:$E,MATCH(A1674,'04_Потоки'!$A:$A,0)),0)</f>
        <v>1.990879478827362</v>
      </c>
      <c r="J1674" s="2">
        <f t="shared" si="176"/>
        <v>1</v>
      </c>
      <c r="K1674" s="2">
        <f>IF(C1674="РЦК макси",0,2*'06A_Варіанти'!T1665*J1674)</f>
        <v>509.4</v>
      </c>
      <c r="L1674" s="2">
        <f t="shared" si="177"/>
        <v>509.4</v>
      </c>
      <c r="M1674" s="2">
        <f t="shared" si="178"/>
        <v>0</v>
      </c>
      <c r="N1674" s="9">
        <f t="shared" si="179"/>
        <v>0</v>
      </c>
      <c r="O1674" s="2">
        <f>MIN(IF('07A_Конструктор'!$D$5="Так",'06A_Варіанти'!E1665,1E+99),IF('07A_Конструктор'!$D$6="Так",'06A_Варіанти'!F1665,1E+99),IF('07A_Конструктор'!$D$7="Так",'06A_Варіанти'!G1665,1E+99),IF('07A_Конструктор'!$D$8="Так",'06A_Варіанти'!H1665,1E+99),IF('07A_Конструктор'!$D$9="Так",'06A_Варіанти'!I1665,1E+99),IF('07A_Конструктор'!$D$10="Так",'06A_Варіанти'!J1665,1E+99),IF('07A_Конструктор'!$D$11="Так",'06A_Варіанти'!K1665,1E+99),IF('07A_Конструктор'!$D$12="Так",'06A_Варіанти'!L1665,1E+99),IF('07A_Конструктор'!$D$13="Так",'06A_Варіанти'!M1665,1E+99),IF('07A_Конструктор'!$D$14="Так",'06A_Варіанти'!N1665,1E+99),IF('07A_Конструктор'!$D$15="Так",'06A_Варіанти'!O1665,1E+99),IF('07A_Конструктор'!$D$16="Так",'06A_Варіанти'!P1665,1E+99),IF('07A_Конструктор'!$D$17="Так",'06A_Варіанти'!Q1665,1E+99),IF('06A_Варіанти'!R1665="",1E+99,'06A_Варіанти'!R1665))</f>
        <v>254.7</v>
      </c>
      <c r="P1674" s="2" t="str">
        <f t="shared" si="180"/>
        <v>5 т</v>
      </c>
      <c r="Q1674" s="2">
        <f t="shared" si="181"/>
        <v>14</v>
      </c>
      <c r="R1674" s="2">
        <f>IF(OR(C1674="РЦК макси",C1674="РЦЧ SKU"),"SKU-потік",IFERROR(VLOOKUP(D1674,'02_РЦ'!$A$3:$I$7,5,FALSE),0))</f>
        <v>700</v>
      </c>
      <c r="S1674" s="2" t="str">
        <f>IF(OR(C1674="РЦК макси",C1674="РЦЧ SKU"),"Не рахується в ліміт",IFERROR(VLOOKUP(D1674,'02_РЦ'!$A$3:$I$7,9,FALSE),"Немає РЦ"))</f>
        <v>В межах</v>
      </c>
    </row>
    <row r="1675" spans="1:19">
      <c r="A1675" s="2" t="str">
        <f>'06A_Варіанти'!A1666</f>
        <v>BASE_2524</v>
      </c>
      <c r="B1675" s="2" t="str">
        <f>'06A_Варіанти'!B1666</f>
        <v>TT_2524</v>
      </c>
      <c r="C1675" s="2" t="str">
        <f>'06A_Варіанти'!D1666</f>
        <v>Основний</v>
      </c>
      <c r="D1675" s="2" t="str">
        <f>'06A_Варіанти'!C1666</f>
        <v>РЦЛ</v>
      </c>
      <c r="E1675" s="2" t="str">
        <f>'06A_Варіанти'!S1666</f>
        <v>DIRECT</v>
      </c>
      <c r="F1675" s="2" t="str">
        <f>IF(O1675='06A_Варіанти'!E1666,'06A_Варіанти'!E$1,IF(O1675='06A_Варіанти'!F1666,'06A_Варіанти'!F$1,IF(O1675='06A_Варіанти'!G1666,'06A_Варіанти'!G$1,IF(O1675='06A_Варіанти'!H1666,'06A_Варіанти'!H$1,IF(O1675='06A_Варіанти'!I1666,'06A_Варіанти'!I$1,IF(O1675='06A_Варіанти'!J1666,'06A_Варіанти'!J$1,IF(O1675='06A_Варіанти'!K1666,'06A_Варіанти'!K$1,IF(O1675='06A_Варіанти'!L1666,'06A_Варіанти'!L$1,IF(O1675='06A_Варіанти'!M1666,'06A_Варіанти'!M$1,IF(O1675='06A_Варіанти'!N1666,'06A_Варіанти'!N$1,IF(O1675='06A_Варіанти'!O1666,'06A_Варіанти'!O$1,IF(O1675='06A_Варіанти'!P1666,'06A_Варіанти'!P$1,IF(O1675='06A_Варіанти'!Q1666,'06A_Варіанти'!Q$1,IF(O1675='06A_Варіанти'!R1666,'06A_Варіанти'!R$1,"НЕМАЄ МАРШРУТУ"))))))))))))))</f>
        <v>DIRECT</v>
      </c>
      <c r="G1675" s="2" t="str">
        <f t="shared" ref="G1675:G1738" si="182">IF(O1675&gt;1E+90,"НЕМАЄ МАРШРУТУ",IF(F1675=E1675,"БЕЗ ЗМІН","ЗМІНЕНО"))</f>
        <v>БЕЗ ЗМІН</v>
      </c>
      <c r="H1675" s="2">
        <f>IF(G1675="НЕМАЄ МАРШРУТУ",0,O1675-'06A_Варіанти'!T1666)</f>
        <v>0</v>
      </c>
      <c r="I1675" s="2">
        <f>IFERROR(INDEX('04_Потоки'!$E:$E,MATCH(A1675,'04_Потоки'!$A:$A,0)),0)</f>
        <v>1.990879478827362</v>
      </c>
      <c r="J1675" s="2">
        <f t="shared" ref="J1675:J1738" si="183">ROUNDUP(I1675/20,0)</f>
        <v>1</v>
      </c>
      <c r="K1675" s="2">
        <f>IF(C1675="РЦК макси",0,2*'06A_Варіанти'!T1666*J1675)</f>
        <v>229.4</v>
      </c>
      <c r="L1675" s="2">
        <f t="shared" ref="L1675:L1738" si="184">IF(C1675="РЦК макси",0,IF(G1675="НЕМАЄ МАРШРУТУ",0,2*O1675*J1675))</f>
        <v>229.4</v>
      </c>
      <c r="M1675" s="2">
        <f t="shared" ref="M1675:M1738" si="185">L1675-K1675</f>
        <v>0</v>
      </c>
      <c r="N1675" s="9">
        <f t="shared" ref="N1675:N1738" si="186">IFERROR(M1675/K1675,0)</f>
        <v>0</v>
      </c>
      <c r="O1675" s="2">
        <f>MIN(IF('07A_Конструктор'!$D$5="Так",'06A_Варіанти'!E1666,1E+99),IF('07A_Конструктор'!$D$6="Так",'06A_Варіанти'!F1666,1E+99),IF('07A_Конструктор'!$D$7="Так",'06A_Варіанти'!G1666,1E+99),IF('07A_Конструктор'!$D$8="Так",'06A_Варіанти'!H1666,1E+99),IF('07A_Конструктор'!$D$9="Так",'06A_Варіанти'!I1666,1E+99),IF('07A_Конструктор'!$D$10="Так",'06A_Варіанти'!J1666,1E+99),IF('07A_Конструктор'!$D$11="Так",'06A_Варіанти'!K1666,1E+99),IF('07A_Конструктор'!$D$12="Так",'06A_Варіанти'!L1666,1E+99),IF('07A_Конструктор'!$D$13="Так",'06A_Варіанти'!M1666,1E+99),IF('07A_Конструктор'!$D$14="Так",'06A_Варіанти'!N1666,1E+99),IF('07A_Конструктор'!$D$15="Так",'06A_Варіанти'!O1666,1E+99),IF('07A_Конструктор'!$D$16="Так",'06A_Варіанти'!P1666,1E+99),IF('07A_Конструктор'!$D$17="Так",'06A_Варіанти'!Q1666,1E+99),IF('06A_Варіанти'!R1666="",1E+99,'06A_Варіанти'!R1666))</f>
        <v>114.7</v>
      </c>
      <c r="P1675" s="2" t="str">
        <f t="shared" ref="P1675:P1738" si="187">IF(C1675="РЦК макси","Не моделюється",IF(MOD(I1675,20)=0,"10 т",IF(MOD(I1675,20)&lt;=14,"5 т",IF(MOD(I1675,20)&lt;=16,"7 т","10 т"))))</f>
        <v>5 т</v>
      </c>
      <c r="Q1675" s="2">
        <f t="shared" ref="Q1675:Q1738" si="188">IF(P1675="Не моделюється",0,IF(P1675="5 т",14,IF(P1675="7 т",16,20)))</f>
        <v>14</v>
      </c>
      <c r="R1675" s="2">
        <f>IF(OR(C1675="РЦК макси",C1675="РЦЧ SKU"),"SKU-потік",IFERROR(VLOOKUP(D1675,'02_РЦ'!$A$3:$I$7,5,FALSE),0))</f>
        <v>700</v>
      </c>
      <c r="S1675" s="2" t="str">
        <f>IF(OR(C1675="РЦК макси",C1675="РЦЧ SKU"),"Не рахується в ліміт",IFERROR(VLOOKUP(D1675,'02_РЦ'!$A$3:$I$7,9,FALSE),"Немає РЦ"))</f>
        <v>В межах</v>
      </c>
    </row>
    <row r="1676" spans="1:19">
      <c r="A1676" s="2" t="str">
        <f>'06A_Варіанти'!A1667</f>
        <v>BASE_2523</v>
      </c>
      <c r="B1676" s="2" t="str">
        <f>'06A_Варіанти'!B1667</f>
        <v>TT_2523</v>
      </c>
      <c r="C1676" s="2" t="str">
        <f>'06A_Варіанти'!D1667</f>
        <v>Основний</v>
      </c>
      <c r="D1676" s="2" t="str">
        <f>'06A_Варіанти'!C1667</f>
        <v>РЦЛ</v>
      </c>
      <c r="E1676" s="2" t="str">
        <f>'06A_Варіанти'!S1667</f>
        <v>DIRECT</v>
      </c>
      <c r="F1676" s="2" t="str">
        <f>IF(O1676='06A_Варіанти'!E1667,'06A_Варіанти'!E$1,IF(O1676='06A_Варіанти'!F1667,'06A_Варіанти'!F$1,IF(O1676='06A_Варіанти'!G1667,'06A_Варіанти'!G$1,IF(O1676='06A_Варіанти'!H1667,'06A_Варіанти'!H$1,IF(O1676='06A_Варіанти'!I1667,'06A_Варіанти'!I$1,IF(O1676='06A_Варіанти'!J1667,'06A_Варіанти'!J$1,IF(O1676='06A_Варіанти'!K1667,'06A_Варіанти'!K$1,IF(O1676='06A_Варіанти'!L1667,'06A_Варіанти'!L$1,IF(O1676='06A_Варіанти'!M1667,'06A_Варіанти'!M$1,IF(O1676='06A_Варіанти'!N1667,'06A_Варіанти'!N$1,IF(O1676='06A_Варіанти'!O1667,'06A_Варіанти'!O$1,IF(O1676='06A_Варіанти'!P1667,'06A_Варіанти'!P$1,IF(O1676='06A_Варіанти'!Q1667,'06A_Варіанти'!Q$1,IF(O1676='06A_Варіанти'!R1667,'06A_Варіанти'!R$1,"НЕМАЄ МАРШРУТУ"))))))))))))))</f>
        <v>DIRECT</v>
      </c>
      <c r="G1676" s="2" t="str">
        <f t="shared" si="182"/>
        <v>БЕЗ ЗМІН</v>
      </c>
      <c r="H1676" s="2">
        <f>IF(G1676="НЕМАЄ МАРШРУТУ",0,O1676-'06A_Варіанти'!T1667)</f>
        <v>0</v>
      </c>
      <c r="I1676" s="2">
        <f>IFERROR(INDEX('04_Потоки'!$E:$E,MATCH(A1676,'04_Потоки'!$A:$A,0)),0)</f>
        <v>1.990879478827362</v>
      </c>
      <c r="J1676" s="2">
        <f t="shared" si="183"/>
        <v>1</v>
      </c>
      <c r="K1676" s="2">
        <f>IF(C1676="РЦК макси",0,2*'06A_Варіанти'!T1667*J1676)</f>
        <v>825.6</v>
      </c>
      <c r="L1676" s="2">
        <f t="shared" si="184"/>
        <v>825.6</v>
      </c>
      <c r="M1676" s="2">
        <f t="shared" si="185"/>
        <v>0</v>
      </c>
      <c r="N1676" s="9">
        <f t="shared" si="186"/>
        <v>0</v>
      </c>
      <c r="O1676" s="2">
        <f>MIN(IF('07A_Конструктор'!$D$5="Так",'06A_Варіанти'!E1667,1E+99),IF('07A_Конструктор'!$D$6="Так",'06A_Варіанти'!F1667,1E+99),IF('07A_Конструктор'!$D$7="Так",'06A_Варіанти'!G1667,1E+99),IF('07A_Конструктор'!$D$8="Так",'06A_Варіанти'!H1667,1E+99),IF('07A_Конструктор'!$D$9="Так",'06A_Варіанти'!I1667,1E+99),IF('07A_Конструктор'!$D$10="Так",'06A_Варіанти'!J1667,1E+99),IF('07A_Конструктор'!$D$11="Так",'06A_Варіанти'!K1667,1E+99),IF('07A_Конструктор'!$D$12="Так",'06A_Варіанти'!L1667,1E+99),IF('07A_Конструктор'!$D$13="Так",'06A_Варіанти'!M1667,1E+99),IF('07A_Конструктор'!$D$14="Так",'06A_Варіанти'!N1667,1E+99),IF('07A_Конструктор'!$D$15="Так",'06A_Варіанти'!O1667,1E+99),IF('07A_Конструктор'!$D$16="Так",'06A_Варіанти'!P1667,1E+99),IF('07A_Конструктор'!$D$17="Так",'06A_Варіанти'!Q1667,1E+99),IF('06A_Варіанти'!R1667="",1E+99,'06A_Варіанти'!R1667))</f>
        <v>412.8</v>
      </c>
      <c r="P1676" s="2" t="str">
        <f t="shared" si="187"/>
        <v>5 т</v>
      </c>
      <c r="Q1676" s="2">
        <f t="shared" si="188"/>
        <v>14</v>
      </c>
      <c r="R1676" s="2">
        <f>IF(OR(C1676="РЦК макси",C1676="РЦЧ SKU"),"SKU-потік",IFERROR(VLOOKUP(D1676,'02_РЦ'!$A$3:$I$7,5,FALSE),0))</f>
        <v>700</v>
      </c>
      <c r="S1676" s="2" t="str">
        <f>IF(OR(C1676="РЦК макси",C1676="РЦЧ SKU"),"Не рахується в ліміт",IFERROR(VLOOKUP(D1676,'02_РЦ'!$A$3:$I$7,9,FALSE),"Немає РЦ"))</f>
        <v>В межах</v>
      </c>
    </row>
    <row r="1677" spans="1:19">
      <c r="A1677" s="2" t="str">
        <f>'06A_Варіанти'!A1668</f>
        <v>BASE_2528</v>
      </c>
      <c r="B1677" s="2" t="str">
        <f>'06A_Варіанти'!B1668</f>
        <v>TT_2528</v>
      </c>
      <c r="C1677" s="2" t="str">
        <f>'06A_Варіанти'!D1668</f>
        <v>Основний</v>
      </c>
      <c r="D1677" s="2" t="str">
        <f>'06A_Варіанти'!C1668</f>
        <v>РЦЛ</v>
      </c>
      <c r="E1677" s="2" t="str">
        <f>'06A_Варіанти'!S1668</f>
        <v>DIRECT</v>
      </c>
      <c r="F1677" s="2" t="str">
        <f>IF(O1677='06A_Варіанти'!E1668,'06A_Варіанти'!E$1,IF(O1677='06A_Варіанти'!F1668,'06A_Варіанти'!F$1,IF(O1677='06A_Варіанти'!G1668,'06A_Варіанти'!G$1,IF(O1677='06A_Варіанти'!H1668,'06A_Варіанти'!H$1,IF(O1677='06A_Варіанти'!I1668,'06A_Варіанти'!I$1,IF(O1677='06A_Варіанти'!J1668,'06A_Варіанти'!J$1,IF(O1677='06A_Варіанти'!K1668,'06A_Варіанти'!K$1,IF(O1677='06A_Варіанти'!L1668,'06A_Варіанти'!L$1,IF(O1677='06A_Варіанти'!M1668,'06A_Варіанти'!M$1,IF(O1677='06A_Варіанти'!N1668,'06A_Варіанти'!N$1,IF(O1677='06A_Варіанти'!O1668,'06A_Варіанти'!O$1,IF(O1677='06A_Варіанти'!P1668,'06A_Варіанти'!P$1,IF(O1677='06A_Варіанти'!Q1668,'06A_Варіанти'!Q$1,IF(O1677='06A_Варіанти'!R1668,'06A_Варіанти'!R$1,"НЕМАЄ МАРШРУТУ"))))))))))))))</f>
        <v>DIRECT</v>
      </c>
      <c r="G1677" s="2" t="str">
        <f t="shared" si="182"/>
        <v>БЕЗ ЗМІН</v>
      </c>
      <c r="H1677" s="2">
        <f>IF(G1677="НЕМАЄ МАРШРУТУ",0,O1677-'06A_Варіанти'!T1668)</f>
        <v>0</v>
      </c>
      <c r="I1677" s="2">
        <f>IFERROR(INDEX('04_Потоки'!$E:$E,MATCH(A1677,'04_Потоки'!$A:$A,0)),0)</f>
        <v>1.990879478827362</v>
      </c>
      <c r="J1677" s="2">
        <f t="shared" si="183"/>
        <v>1</v>
      </c>
      <c r="K1677" s="2">
        <f>IF(C1677="РЦК макси",0,2*'06A_Варіанти'!T1668*J1677)</f>
        <v>940</v>
      </c>
      <c r="L1677" s="2">
        <f t="shared" si="184"/>
        <v>940</v>
      </c>
      <c r="M1677" s="2">
        <f t="shared" si="185"/>
        <v>0</v>
      </c>
      <c r="N1677" s="9">
        <f t="shared" si="186"/>
        <v>0</v>
      </c>
      <c r="O1677" s="2">
        <f>MIN(IF('07A_Конструктор'!$D$5="Так",'06A_Варіанти'!E1668,1E+99),IF('07A_Конструктор'!$D$6="Так",'06A_Варіанти'!F1668,1E+99),IF('07A_Конструктор'!$D$7="Так",'06A_Варіанти'!G1668,1E+99),IF('07A_Конструктор'!$D$8="Так",'06A_Варіанти'!H1668,1E+99),IF('07A_Конструктор'!$D$9="Так",'06A_Варіанти'!I1668,1E+99),IF('07A_Конструктор'!$D$10="Так",'06A_Варіанти'!J1668,1E+99),IF('07A_Конструктор'!$D$11="Так",'06A_Варіанти'!K1668,1E+99),IF('07A_Конструктор'!$D$12="Так",'06A_Варіанти'!L1668,1E+99),IF('07A_Конструктор'!$D$13="Так",'06A_Варіанти'!M1668,1E+99),IF('07A_Конструктор'!$D$14="Так",'06A_Варіанти'!N1668,1E+99),IF('07A_Конструктор'!$D$15="Так",'06A_Варіанти'!O1668,1E+99),IF('07A_Конструктор'!$D$16="Так",'06A_Варіанти'!P1668,1E+99),IF('07A_Конструктор'!$D$17="Так",'06A_Варіанти'!Q1668,1E+99),IF('06A_Варіанти'!R1668="",1E+99,'06A_Варіанти'!R1668))</f>
        <v>470</v>
      </c>
      <c r="P1677" s="2" t="str">
        <f t="shared" si="187"/>
        <v>5 т</v>
      </c>
      <c r="Q1677" s="2">
        <f t="shared" si="188"/>
        <v>14</v>
      </c>
      <c r="R1677" s="2">
        <f>IF(OR(C1677="РЦК макси",C1677="РЦЧ SKU"),"SKU-потік",IFERROR(VLOOKUP(D1677,'02_РЦ'!$A$3:$I$7,5,FALSE),0))</f>
        <v>700</v>
      </c>
      <c r="S1677" s="2" t="str">
        <f>IF(OR(C1677="РЦК макси",C1677="РЦЧ SKU"),"Не рахується в ліміт",IFERROR(VLOOKUP(D1677,'02_РЦ'!$A$3:$I$7,9,FALSE),"Немає РЦ"))</f>
        <v>В межах</v>
      </c>
    </row>
    <row r="1678" spans="1:19">
      <c r="A1678" s="2" t="str">
        <f>'06A_Варіанти'!A1669</f>
        <v>BASE_2533</v>
      </c>
      <c r="B1678" s="2" t="str">
        <f>'06A_Варіанти'!B1669</f>
        <v>TT_2533</v>
      </c>
      <c r="C1678" s="2" t="str">
        <f>'06A_Варіанти'!D1669</f>
        <v>Основний</v>
      </c>
      <c r="D1678" s="2" t="str">
        <f>'06A_Варіанти'!C1669</f>
        <v>РЦЛ</v>
      </c>
      <c r="E1678" s="2" t="str">
        <f>'06A_Варіанти'!S1669</f>
        <v>DIRECT</v>
      </c>
      <c r="F1678" s="2" t="str">
        <f>IF(O1678='06A_Варіанти'!E1669,'06A_Варіанти'!E$1,IF(O1678='06A_Варіанти'!F1669,'06A_Варіанти'!F$1,IF(O1678='06A_Варіанти'!G1669,'06A_Варіанти'!G$1,IF(O1678='06A_Варіанти'!H1669,'06A_Варіанти'!H$1,IF(O1678='06A_Варіанти'!I1669,'06A_Варіанти'!I$1,IF(O1678='06A_Варіанти'!J1669,'06A_Варіанти'!J$1,IF(O1678='06A_Варіанти'!K1669,'06A_Варіанти'!K$1,IF(O1678='06A_Варіанти'!L1669,'06A_Варіанти'!L$1,IF(O1678='06A_Варіанти'!M1669,'06A_Варіанти'!M$1,IF(O1678='06A_Варіанти'!N1669,'06A_Варіанти'!N$1,IF(O1678='06A_Варіанти'!O1669,'06A_Варіанти'!O$1,IF(O1678='06A_Варіанти'!P1669,'06A_Варіанти'!P$1,IF(O1678='06A_Варіанти'!Q1669,'06A_Варіанти'!Q$1,IF(O1678='06A_Варіанти'!R1669,'06A_Варіанти'!R$1,"НЕМАЄ МАРШРУТУ"))))))))))))))</f>
        <v>DIRECT</v>
      </c>
      <c r="G1678" s="2" t="str">
        <f t="shared" si="182"/>
        <v>БЕЗ ЗМІН</v>
      </c>
      <c r="H1678" s="2">
        <f>IF(G1678="НЕМАЄ МАРШРУТУ",0,O1678-'06A_Варіанти'!T1669)</f>
        <v>0</v>
      </c>
      <c r="I1678" s="2">
        <f>IFERROR(INDEX('04_Потоки'!$E:$E,MATCH(A1678,'04_Потоки'!$A:$A,0)),0)</f>
        <v>1.990879478827362</v>
      </c>
      <c r="J1678" s="2">
        <f t="shared" si="183"/>
        <v>1</v>
      </c>
      <c r="K1678" s="2">
        <f>IF(C1678="РЦК макси",0,2*'06A_Варіанти'!T1669*J1678)</f>
        <v>463.6</v>
      </c>
      <c r="L1678" s="2">
        <f t="shared" si="184"/>
        <v>463.6</v>
      </c>
      <c r="M1678" s="2">
        <f t="shared" si="185"/>
        <v>0</v>
      </c>
      <c r="N1678" s="9">
        <f t="shared" si="186"/>
        <v>0</v>
      </c>
      <c r="O1678" s="2">
        <f>MIN(IF('07A_Конструктор'!$D$5="Так",'06A_Варіанти'!E1669,1E+99),IF('07A_Конструктор'!$D$6="Так",'06A_Варіанти'!F1669,1E+99),IF('07A_Конструктор'!$D$7="Так",'06A_Варіанти'!G1669,1E+99),IF('07A_Конструктор'!$D$8="Так",'06A_Варіанти'!H1669,1E+99),IF('07A_Конструктор'!$D$9="Так",'06A_Варіанти'!I1669,1E+99),IF('07A_Конструктор'!$D$10="Так",'06A_Варіанти'!J1669,1E+99),IF('07A_Конструктор'!$D$11="Так",'06A_Варіанти'!K1669,1E+99),IF('07A_Конструктор'!$D$12="Так",'06A_Варіанти'!L1669,1E+99),IF('07A_Конструктор'!$D$13="Так",'06A_Варіанти'!M1669,1E+99),IF('07A_Конструктор'!$D$14="Так",'06A_Варіанти'!N1669,1E+99),IF('07A_Конструктор'!$D$15="Так",'06A_Варіанти'!O1669,1E+99),IF('07A_Конструктор'!$D$16="Так",'06A_Варіанти'!P1669,1E+99),IF('07A_Конструктор'!$D$17="Так",'06A_Варіанти'!Q1669,1E+99),IF('06A_Варіанти'!R1669="",1E+99,'06A_Варіанти'!R1669))</f>
        <v>231.8</v>
      </c>
      <c r="P1678" s="2" t="str">
        <f t="shared" si="187"/>
        <v>5 т</v>
      </c>
      <c r="Q1678" s="2">
        <f t="shared" si="188"/>
        <v>14</v>
      </c>
      <c r="R1678" s="2">
        <f>IF(OR(C1678="РЦК макси",C1678="РЦЧ SKU"),"SKU-потік",IFERROR(VLOOKUP(D1678,'02_РЦ'!$A$3:$I$7,5,FALSE),0))</f>
        <v>700</v>
      </c>
      <c r="S1678" s="2" t="str">
        <f>IF(OR(C1678="РЦК макси",C1678="РЦЧ SKU"),"Не рахується в ліміт",IFERROR(VLOOKUP(D1678,'02_РЦ'!$A$3:$I$7,9,FALSE),"Немає РЦ"))</f>
        <v>В межах</v>
      </c>
    </row>
    <row r="1679" spans="1:19">
      <c r="A1679" s="2" t="str">
        <f>'06A_Варіанти'!A1670</f>
        <v>BASE_2516</v>
      </c>
      <c r="B1679" s="2" t="str">
        <f>'06A_Варіанти'!B1670</f>
        <v>TT_2516</v>
      </c>
      <c r="C1679" s="2" t="str">
        <f>'06A_Варіанти'!D1670</f>
        <v>Основний</v>
      </c>
      <c r="D1679" s="2" t="str">
        <f>'06A_Варіанти'!C1670</f>
        <v>РЦЛ</v>
      </c>
      <c r="E1679" s="2" t="str">
        <f>'06A_Варіанти'!S1670</f>
        <v>DIRECT</v>
      </c>
      <c r="F1679" s="2" t="str">
        <f>IF(O1679='06A_Варіанти'!E1670,'06A_Варіанти'!E$1,IF(O1679='06A_Варіанти'!F1670,'06A_Варіанти'!F$1,IF(O1679='06A_Варіанти'!G1670,'06A_Варіанти'!G$1,IF(O1679='06A_Варіанти'!H1670,'06A_Варіанти'!H$1,IF(O1679='06A_Варіанти'!I1670,'06A_Варіанти'!I$1,IF(O1679='06A_Варіанти'!J1670,'06A_Варіанти'!J$1,IF(O1679='06A_Варіанти'!K1670,'06A_Варіанти'!K$1,IF(O1679='06A_Варіанти'!L1670,'06A_Варіанти'!L$1,IF(O1679='06A_Варіанти'!M1670,'06A_Варіанти'!M$1,IF(O1679='06A_Варіанти'!N1670,'06A_Варіанти'!N$1,IF(O1679='06A_Варіанти'!O1670,'06A_Варіанти'!O$1,IF(O1679='06A_Варіанти'!P1670,'06A_Варіанти'!P$1,IF(O1679='06A_Варіанти'!Q1670,'06A_Варіанти'!Q$1,IF(O1679='06A_Варіанти'!R1670,'06A_Варіанти'!R$1,"НЕМАЄ МАРШРУТУ"))))))))))))))</f>
        <v>DIRECT</v>
      </c>
      <c r="G1679" s="2" t="str">
        <f t="shared" si="182"/>
        <v>БЕЗ ЗМІН</v>
      </c>
      <c r="H1679" s="2">
        <f>IF(G1679="НЕМАЄ МАРШРУТУ",0,O1679-'06A_Варіанти'!T1670)</f>
        <v>0</v>
      </c>
      <c r="I1679" s="2">
        <f>IFERROR(INDEX('04_Потоки'!$E:$E,MATCH(A1679,'04_Потоки'!$A:$A,0)),0)</f>
        <v>1.990879478827362</v>
      </c>
      <c r="J1679" s="2">
        <f t="shared" si="183"/>
        <v>1</v>
      </c>
      <c r="K1679" s="2">
        <f>IF(C1679="РЦК макси",0,2*'06A_Варіанти'!T1670*J1679)</f>
        <v>372.4</v>
      </c>
      <c r="L1679" s="2">
        <f t="shared" si="184"/>
        <v>372.4</v>
      </c>
      <c r="M1679" s="2">
        <f t="shared" si="185"/>
        <v>0</v>
      </c>
      <c r="N1679" s="9">
        <f t="shared" si="186"/>
        <v>0</v>
      </c>
      <c r="O1679" s="2">
        <f>MIN(IF('07A_Конструктор'!$D$5="Так",'06A_Варіанти'!E1670,1E+99),IF('07A_Конструктор'!$D$6="Так",'06A_Варіанти'!F1670,1E+99),IF('07A_Конструктор'!$D$7="Так",'06A_Варіанти'!G1670,1E+99),IF('07A_Конструктор'!$D$8="Так",'06A_Варіанти'!H1670,1E+99),IF('07A_Конструктор'!$D$9="Так",'06A_Варіанти'!I1670,1E+99),IF('07A_Конструктор'!$D$10="Так",'06A_Варіанти'!J1670,1E+99),IF('07A_Конструктор'!$D$11="Так",'06A_Варіанти'!K1670,1E+99),IF('07A_Конструктор'!$D$12="Так",'06A_Варіанти'!L1670,1E+99),IF('07A_Конструктор'!$D$13="Так",'06A_Варіанти'!M1670,1E+99),IF('07A_Конструктор'!$D$14="Так",'06A_Варіанти'!N1670,1E+99),IF('07A_Конструктор'!$D$15="Так",'06A_Варіанти'!O1670,1E+99),IF('07A_Конструктор'!$D$16="Так",'06A_Варіанти'!P1670,1E+99),IF('07A_Конструктор'!$D$17="Так",'06A_Варіанти'!Q1670,1E+99),IF('06A_Варіанти'!R1670="",1E+99,'06A_Варіанти'!R1670))</f>
        <v>186.2</v>
      </c>
      <c r="P1679" s="2" t="str">
        <f t="shared" si="187"/>
        <v>5 т</v>
      </c>
      <c r="Q1679" s="2">
        <f t="shared" si="188"/>
        <v>14</v>
      </c>
      <c r="R1679" s="2">
        <f>IF(OR(C1679="РЦК макси",C1679="РЦЧ SKU"),"SKU-потік",IFERROR(VLOOKUP(D1679,'02_РЦ'!$A$3:$I$7,5,FALSE),0))</f>
        <v>700</v>
      </c>
      <c r="S1679" s="2" t="str">
        <f>IF(OR(C1679="РЦК макси",C1679="РЦЧ SKU"),"Не рахується в ліміт",IFERROR(VLOOKUP(D1679,'02_РЦ'!$A$3:$I$7,9,FALSE),"Немає РЦ"))</f>
        <v>В межах</v>
      </c>
    </row>
    <row r="1680" spans="1:19">
      <c r="A1680" s="2" t="str">
        <f>'06A_Варіанти'!A1671</f>
        <v>BASE_2538</v>
      </c>
      <c r="B1680" s="2" t="str">
        <f>'06A_Варіанти'!B1671</f>
        <v>TT_2538</v>
      </c>
      <c r="C1680" s="2" t="str">
        <f>'06A_Варіанти'!D1671</f>
        <v>Основний</v>
      </c>
      <c r="D1680" s="2" t="str">
        <f>'06A_Варіанти'!C1671</f>
        <v>РЦЛ</v>
      </c>
      <c r="E1680" s="2" t="str">
        <f>'06A_Варіанти'!S1671</f>
        <v>DIRECT</v>
      </c>
      <c r="F1680" s="2" t="str">
        <f>IF(O1680='06A_Варіанти'!E1671,'06A_Варіанти'!E$1,IF(O1680='06A_Варіанти'!F1671,'06A_Варіанти'!F$1,IF(O1680='06A_Варіанти'!G1671,'06A_Варіанти'!G$1,IF(O1680='06A_Варіанти'!H1671,'06A_Варіанти'!H$1,IF(O1680='06A_Варіанти'!I1671,'06A_Варіанти'!I$1,IF(O1680='06A_Варіанти'!J1671,'06A_Варіанти'!J$1,IF(O1680='06A_Варіанти'!K1671,'06A_Варіанти'!K$1,IF(O1680='06A_Варіанти'!L1671,'06A_Варіанти'!L$1,IF(O1680='06A_Варіанти'!M1671,'06A_Варіанти'!M$1,IF(O1680='06A_Варіанти'!N1671,'06A_Варіанти'!N$1,IF(O1680='06A_Варіанти'!O1671,'06A_Варіанти'!O$1,IF(O1680='06A_Варіанти'!P1671,'06A_Варіанти'!P$1,IF(O1680='06A_Варіанти'!Q1671,'06A_Варіанти'!Q$1,IF(O1680='06A_Варіанти'!R1671,'06A_Варіанти'!R$1,"НЕМАЄ МАРШРУТУ"))))))))))))))</f>
        <v>DIRECT</v>
      </c>
      <c r="G1680" s="2" t="str">
        <f t="shared" si="182"/>
        <v>БЕЗ ЗМІН</v>
      </c>
      <c r="H1680" s="2">
        <f>IF(G1680="НЕМАЄ МАРШРУТУ",0,O1680-'06A_Варіанти'!T1671)</f>
        <v>0</v>
      </c>
      <c r="I1680" s="2">
        <f>IFERROR(INDEX('04_Потоки'!$E:$E,MATCH(A1680,'04_Потоки'!$A:$A,0)),0)</f>
        <v>1.990879478827362</v>
      </c>
      <c r="J1680" s="2">
        <f t="shared" si="183"/>
        <v>1</v>
      </c>
      <c r="K1680" s="2">
        <f>IF(C1680="РЦК макси",0,2*'06A_Варіанти'!T1671*J1680)</f>
        <v>229.8</v>
      </c>
      <c r="L1680" s="2">
        <f t="shared" si="184"/>
        <v>229.8</v>
      </c>
      <c r="M1680" s="2">
        <f t="shared" si="185"/>
        <v>0</v>
      </c>
      <c r="N1680" s="9">
        <f t="shared" si="186"/>
        <v>0</v>
      </c>
      <c r="O1680" s="2">
        <f>MIN(IF('07A_Конструктор'!$D$5="Так",'06A_Варіанти'!E1671,1E+99),IF('07A_Конструктор'!$D$6="Так",'06A_Варіанти'!F1671,1E+99),IF('07A_Конструктор'!$D$7="Так",'06A_Варіанти'!G1671,1E+99),IF('07A_Конструктор'!$D$8="Так",'06A_Варіанти'!H1671,1E+99),IF('07A_Конструктор'!$D$9="Так",'06A_Варіанти'!I1671,1E+99),IF('07A_Конструктор'!$D$10="Так",'06A_Варіанти'!J1671,1E+99),IF('07A_Конструктор'!$D$11="Так",'06A_Варіанти'!K1671,1E+99),IF('07A_Конструктор'!$D$12="Так",'06A_Варіанти'!L1671,1E+99),IF('07A_Конструктор'!$D$13="Так",'06A_Варіанти'!M1671,1E+99),IF('07A_Конструктор'!$D$14="Так",'06A_Варіанти'!N1671,1E+99),IF('07A_Конструктор'!$D$15="Так",'06A_Варіанти'!O1671,1E+99),IF('07A_Конструктор'!$D$16="Так",'06A_Варіанти'!P1671,1E+99),IF('07A_Конструктор'!$D$17="Так",'06A_Варіанти'!Q1671,1E+99),IF('06A_Варіанти'!R1671="",1E+99,'06A_Варіанти'!R1671))</f>
        <v>114.9</v>
      </c>
      <c r="P1680" s="2" t="str">
        <f t="shared" si="187"/>
        <v>5 т</v>
      </c>
      <c r="Q1680" s="2">
        <f t="shared" si="188"/>
        <v>14</v>
      </c>
      <c r="R1680" s="2">
        <f>IF(OR(C1680="РЦК макси",C1680="РЦЧ SKU"),"SKU-потік",IFERROR(VLOOKUP(D1680,'02_РЦ'!$A$3:$I$7,5,FALSE),0))</f>
        <v>700</v>
      </c>
      <c r="S1680" s="2" t="str">
        <f>IF(OR(C1680="РЦК макси",C1680="РЦЧ SKU"),"Не рахується в ліміт",IFERROR(VLOOKUP(D1680,'02_РЦ'!$A$3:$I$7,9,FALSE),"Немає РЦ"))</f>
        <v>В межах</v>
      </c>
    </row>
    <row r="1681" spans="1:19">
      <c r="A1681" s="2" t="str">
        <f>'06A_Варіанти'!A1672</f>
        <v>BASE_2539</v>
      </c>
      <c r="B1681" s="2" t="str">
        <f>'06A_Варіанти'!B1672</f>
        <v>TT_2539</v>
      </c>
      <c r="C1681" s="2" t="str">
        <f>'06A_Варіанти'!D1672</f>
        <v>Основний</v>
      </c>
      <c r="D1681" s="2" t="str">
        <f>'06A_Варіанти'!C1672</f>
        <v>РЦЛ</v>
      </c>
      <c r="E1681" s="2" t="str">
        <f>'06A_Варіанти'!S1672</f>
        <v>DIRECT</v>
      </c>
      <c r="F1681" s="2" t="str">
        <f>IF(O1681='06A_Варіанти'!E1672,'06A_Варіанти'!E$1,IF(O1681='06A_Варіанти'!F1672,'06A_Варіанти'!F$1,IF(O1681='06A_Варіанти'!G1672,'06A_Варіанти'!G$1,IF(O1681='06A_Варіанти'!H1672,'06A_Варіанти'!H$1,IF(O1681='06A_Варіанти'!I1672,'06A_Варіанти'!I$1,IF(O1681='06A_Варіанти'!J1672,'06A_Варіанти'!J$1,IF(O1681='06A_Варіанти'!K1672,'06A_Варіанти'!K$1,IF(O1681='06A_Варіанти'!L1672,'06A_Варіанти'!L$1,IF(O1681='06A_Варіанти'!M1672,'06A_Варіанти'!M$1,IF(O1681='06A_Варіанти'!N1672,'06A_Варіанти'!N$1,IF(O1681='06A_Варіанти'!O1672,'06A_Варіанти'!O$1,IF(O1681='06A_Варіанти'!P1672,'06A_Варіанти'!P$1,IF(O1681='06A_Варіанти'!Q1672,'06A_Варіанти'!Q$1,IF(O1681='06A_Варіанти'!R1672,'06A_Варіанти'!R$1,"НЕМАЄ МАРШРУТУ"))))))))))))))</f>
        <v>DIRECT</v>
      </c>
      <c r="G1681" s="2" t="str">
        <f t="shared" si="182"/>
        <v>БЕЗ ЗМІН</v>
      </c>
      <c r="H1681" s="2">
        <f>IF(G1681="НЕМАЄ МАРШРУТУ",0,O1681-'06A_Варіанти'!T1672)</f>
        <v>0</v>
      </c>
      <c r="I1681" s="2">
        <f>IFERROR(INDEX('04_Потоки'!$E:$E,MATCH(A1681,'04_Потоки'!$A:$A,0)),0)</f>
        <v>1.990879478827362</v>
      </c>
      <c r="J1681" s="2">
        <f t="shared" si="183"/>
        <v>1</v>
      </c>
      <c r="K1681" s="2">
        <f>IF(C1681="РЦК макси",0,2*'06A_Варіанти'!T1672*J1681)</f>
        <v>240.4</v>
      </c>
      <c r="L1681" s="2">
        <f t="shared" si="184"/>
        <v>240.4</v>
      </c>
      <c r="M1681" s="2">
        <f t="shared" si="185"/>
        <v>0</v>
      </c>
      <c r="N1681" s="9">
        <f t="shared" si="186"/>
        <v>0</v>
      </c>
      <c r="O1681" s="2">
        <f>MIN(IF('07A_Конструктор'!$D$5="Так",'06A_Варіанти'!E1672,1E+99),IF('07A_Конструктор'!$D$6="Так",'06A_Варіанти'!F1672,1E+99),IF('07A_Конструктор'!$D$7="Так",'06A_Варіанти'!G1672,1E+99),IF('07A_Конструктор'!$D$8="Так",'06A_Варіанти'!H1672,1E+99),IF('07A_Конструктор'!$D$9="Так",'06A_Варіанти'!I1672,1E+99),IF('07A_Конструктор'!$D$10="Так",'06A_Варіанти'!J1672,1E+99),IF('07A_Конструктор'!$D$11="Так",'06A_Варіанти'!K1672,1E+99),IF('07A_Конструктор'!$D$12="Так",'06A_Варіанти'!L1672,1E+99),IF('07A_Конструктор'!$D$13="Так",'06A_Варіанти'!M1672,1E+99),IF('07A_Конструктор'!$D$14="Так",'06A_Варіанти'!N1672,1E+99),IF('07A_Конструктор'!$D$15="Так",'06A_Варіанти'!O1672,1E+99),IF('07A_Конструктор'!$D$16="Так",'06A_Варіанти'!P1672,1E+99),IF('07A_Конструктор'!$D$17="Так",'06A_Варіанти'!Q1672,1E+99),IF('06A_Варіанти'!R1672="",1E+99,'06A_Варіанти'!R1672))</f>
        <v>120.2</v>
      </c>
      <c r="P1681" s="2" t="str">
        <f t="shared" si="187"/>
        <v>5 т</v>
      </c>
      <c r="Q1681" s="2">
        <f t="shared" si="188"/>
        <v>14</v>
      </c>
      <c r="R1681" s="2">
        <f>IF(OR(C1681="РЦК макси",C1681="РЦЧ SKU"),"SKU-потік",IFERROR(VLOOKUP(D1681,'02_РЦ'!$A$3:$I$7,5,FALSE),0))</f>
        <v>700</v>
      </c>
      <c r="S1681" s="2" t="str">
        <f>IF(OR(C1681="РЦК макси",C1681="РЦЧ SKU"),"Не рахується в ліміт",IFERROR(VLOOKUP(D1681,'02_РЦ'!$A$3:$I$7,9,FALSE),"Немає РЦ"))</f>
        <v>В межах</v>
      </c>
    </row>
    <row r="1682" spans="1:19">
      <c r="A1682" s="2" t="str">
        <f>'06A_Варіанти'!A1673</f>
        <v>BASE_2541</v>
      </c>
      <c r="B1682" s="2" t="str">
        <f>'06A_Варіанти'!B1673</f>
        <v>TT_2541</v>
      </c>
      <c r="C1682" s="2" t="str">
        <f>'06A_Варіанти'!D1673</f>
        <v>Основний</v>
      </c>
      <c r="D1682" s="2" t="str">
        <f>'06A_Варіанти'!C1673</f>
        <v>РЦЛ</v>
      </c>
      <c r="E1682" s="2" t="str">
        <f>'06A_Варіанти'!S1673</f>
        <v>DIRECT</v>
      </c>
      <c r="F1682" s="2" t="str">
        <f>IF(O1682='06A_Варіанти'!E1673,'06A_Варіанти'!E$1,IF(O1682='06A_Варіанти'!F1673,'06A_Варіанти'!F$1,IF(O1682='06A_Варіанти'!G1673,'06A_Варіанти'!G$1,IF(O1682='06A_Варіанти'!H1673,'06A_Варіанти'!H$1,IF(O1682='06A_Варіанти'!I1673,'06A_Варіанти'!I$1,IF(O1682='06A_Варіанти'!J1673,'06A_Варіанти'!J$1,IF(O1682='06A_Варіанти'!K1673,'06A_Варіанти'!K$1,IF(O1682='06A_Варіанти'!L1673,'06A_Варіанти'!L$1,IF(O1682='06A_Варіанти'!M1673,'06A_Варіанти'!M$1,IF(O1682='06A_Варіанти'!N1673,'06A_Варіанти'!N$1,IF(O1682='06A_Варіанти'!O1673,'06A_Варіанти'!O$1,IF(O1682='06A_Варіанти'!P1673,'06A_Варіанти'!P$1,IF(O1682='06A_Варіанти'!Q1673,'06A_Варіанти'!Q$1,IF(O1682='06A_Варіанти'!R1673,'06A_Варіанти'!R$1,"НЕМАЄ МАРШРУТУ"))))))))))))))</f>
        <v>DIRECT</v>
      </c>
      <c r="G1682" s="2" t="str">
        <f t="shared" si="182"/>
        <v>БЕЗ ЗМІН</v>
      </c>
      <c r="H1682" s="2">
        <f>IF(G1682="НЕМАЄ МАРШРУТУ",0,O1682-'06A_Варіанти'!T1673)</f>
        <v>0</v>
      </c>
      <c r="I1682" s="2">
        <f>IFERROR(INDEX('04_Потоки'!$E:$E,MATCH(A1682,'04_Потоки'!$A:$A,0)),0)</f>
        <v>1.990879478827362</v>
      </c>
      <c r="J1682" s="2">
        <f t="shared" si="183"/>
        <v>1</v>
      </c>
      <c r="K1682" s="2">
        <f>IF(C1682="РЦК макси",0,2*'06A_Варіанти'!T1673*J1682)</f>
        <v>512.79999999999995</v>
      </c>
      <c r="L1682" s="2">
        <f t="shared" si="184"/>
        <v>512.79999999999995</v>
      </c>
      <c r="M1682" s="2">
        <f t="shared" si="185"/>
        <v>0</v>
      </c>
      <c r="N1682" s="9">
        <f t="shared" si="186"/>
        <v>0</v>
      </c>
      <c r="O1682" s="2">
        <f>MIN(IF('07A_Конструктор'!$D$5="Так",'06A_Варіанти'!E1673,1E+99),IF('07A_Конструктор'!$D$6="Так",'06A_Варіанти'!F1673,1E+99),IF('07A_Конструктор'!$D$7="Так",'06A_Варіанти'!G1673,1E+99),IF('07A_Конструктор'!$D$8="Так",'06A_Варіанти'!H1673,1E+99),IF('07A_Конструктор'!$D$9="Так",'06A_Варіанти'!I1673,1E+99),IF('07A_Конструктор'!$D$10="Так",'06A_Варіанти'!J1673,1E+99),IF('07A_Конструктор'!$D$11="Так",'06A_Варіанти'!K1673,1E+99),IF('07A_Конструктор'!$D$12="Так",'06A_Варіанти'!L1673,1E+99),IF('07A_Конструктор'!$D$13="Так",'06A_Варіанти'!M1673,1E+99),IF('07A_Конструктор'!$D$14="Так",'06A_Варіанти'!N1673,1E+99),IF('07A_Конструктор'!$D$15="Так",'06A_Варіанти'!O1673,1E+99),IF('07A_Конструктор'!$D$16="Так",'06A_Варіанти'!P1673,1E+99),IF('07A_Конструктор'!$D$17="Так",'06A_Варіанти'!Q1673,1E+99),IF('06A_Варіанти'!R1673="",1E+99,'06A_Варіанти'!R1673))</f>
        <v>256.39999999999998</v>
      </c>
      <c r="P1682" s="2" t="str">
        <f t="shared" si="187"/>
        <v>5 т</v>
      </c>
      <c r="Q1682" s="2">
        <f t="shared" si="188"/>
        <v>14</v>
      </c>
      <c r="R1682" s="2">
        <f>IF(OR(C1682="РЦК макси",C1682="РЦЧ SKU"),"SKU-потік",IFERROR(VLOOKUP(D1682,'02_РЦ'!$A$3:$I$7,5,FALSE),0))</f>
        <v>700</v>
      </c>
      <c r="S1682" s="2" t="str">
        <f>IF(OR(C1682="РЦК макси",C1682="РЦЧ SKU"),"Не рахується в ліміт",IFERROR(VLOOKUP(D1682,'02_РЦ'!$A$3:$I$7,9,FALSE),"Немає РЦ"))</f>
        <v>В межах</v>
      </c>
    </row>
    <row r="1683" spans="1:19">
      <c r="A1683" s="2" t="str">
        <f>'06A_Варіанти'!A1674</f>
        <v>BASE_2545</v>
      </c>
      <c r="B1683" s="2" t="str">
        <f>'06A_Варіанти'!B1674</f>
        <v>TT_2545</v>
      </c>
      <c r="C1683" s="2" t="str">
        <f>'06A_Варіанти'!D1674</f>
        <v>Основний</v>
      </c>
      <c r="D1683" s="2" t="str">
        <f>'06A_Варіанти'!C1674</f>
        <v>РЦЛ</v>
      </c>
      <c r="E1683" s="2" t="str">
        <f>'06A_Варіанти'!S1674</f>
        <v>DIRECT</v>
      </c>
      <c r="F1683" s="2" t="str">
        <f>IF(O1683='06A_Варіанти'!E1674,'06A_Варіанти'!E$1,IF(O1683='06A_Варіанти'!F1674,'06A_Варіанти'!F$1,IF(O1683='06A_Варіанти'!G1674,'06A_Варіанти'!G$1,IF(O1683='06A_Варіанти'!H1674,'06A_Варіанти'!H$1,IF(O1683='06A_Варіанти'!I1674,'06A_Варіанти'!I$1,IF(O1683='06A_Варіанти'!J1674,'06A_Варіанти'!J$1,IF(O1683='06A_Варіанти'!K1674,'06A_Варіанти'!K$1,IF(O1683='06A_Варіанти'!L1674,'06A_Варіанти'!L$1,IF(O1683='06A_Варіанти'!M1674,'06A_Варіанти'!M$1,IF(O1683='06A_Варіанти'!N1674,'06A_Варіанти'!N$1,IF(O1683='06A_Варіанти'!O1674,'06A_Варіанти'!O$1,IF(O1683='06A_Варіанти'!P1674,'06A_Варіанти'!P$1,IF(O1683='06A_Варіанти'!Q1674,'06A_Варіанти'!Q$1,IF(O1683='06A_Варіанти'!R1674,'06A_Варіанти'!R$1,"НЕМАЄ МАРШРУТУ"))))))))))))))</f>
        <v>DIRECT</v>
      </c>
      <c r="G1683" s="2" t="str">
        <f t="shared" si="182"/>
        <v>БЕЗ ЗМІН</v>
      </c>
      <c r="H1683" s="2">
        <f>IF(G1683="НЕМАЄ МАРШРУТУ",0,O1683-'06A_Варіанти'!T1674)</f>
        <v>0</v>
      </c>
      <c r="I1683" s="2">
        <f>IFERROR(INDEX('04_Потоки'!$E:$E,MATCH(A1683,'04_Потоки'!$A:$A,0)),0)</f>
        <v>1.990879478827362</v>
      </c>
      <c r="J1683" s="2">
        <f t="shared" si="183"/>
        <v>1</v>
      </c>
      <c r="K1683" s="2">
        <f>IF(C1683="РЦК макси",0,2*'06A_Варіанти'!T1674*J1683)</f>
        <v>350.4</v>
      </c>
      <c r="L1683" s="2">
        <f t="shared" si="184"/>
        <v>350.4</v>
      </c>
      <c r="M1683" s="2">
        <f t="shared" si="185"/>
        <v>0</v>
      </c>
      <c r="N1683" s="9">
        <f t="shared" si="186"/>
        <v>0</v>
      </c>
      <c r="O1683" s="2">
        <f>MIN(IF('07A_Конструктор'!$D$5="Так",'06A_Варіанти'!E1674,1E+99),IF('07A_Конструктор'!$D$6="Так",'06A_Варіанти'!F1674,1E+99),IF('07A_Конструктор'!$D$7="Так",'06A_Варіанти'!G1674,1E+99),IF('07A_Конструктор'!$D$8="Так",'06A_Варіанти'!H1674,1E+99),IF('07A_Конструктор'!$D$9="Так",'06A_Варіанти'!I1674,1E+99),IF('07A_Конструктор'!$D$10="Так",'06A_Варіанти'!J1674,1E+99),IF('07A_Конструктор'!$D$11="Так",'06A_Варіанти'!K1674,1E+99),IF('07A_Конструктор'!$D$12="Так",'06A_Варіанти'!L1674,1E+99),IF('07A_Конструктор'!$D$13="Так",'06A_Варіанти'!M1674,1E+99),IF('07A_Конструктор'!$D$14="Так",'06A_Варіанти'!N1674,1E+99),IF('07A_Конструктор'!$D$15="Так",'06A_Варіанти'!O1674,1E+99),IF('07A_Конструктор'!$D$16="Так",'06A_Варіанти'!P1674,1E+99),IF('07A_Конструктор'!$D$17="Так",'06A_Варіанти'!Q1674,1E+99),IF('06A_Варіанти'!R1674="",1E+99,'06A_Варіанти'!R1674))</f>
        <v>175.2</v>
      </c>
      <c r="P1683" s="2" t="str">
        <f t="shared" si="187"/>
        <v>5 т</v>
      </c>
      <c r="Q1683" s="2">
        <f t="shared" si="188"/>
        <v>14</v>
      </c>
      <c r="R1683" s="2">
        <f>IF(OR(C1683="РЦК макси",C1683="РЦЧ SKU"),"SKU-потік",IFERROR(VLOOKUP(D1683,'02_РЦ'!$A$3:$I$7,5,FALSE),0))</f>
        <v>700</v>
      </c>
      <c r="S1683" s="2" t="str">
        <f>IF(OR(C1683="РЦК макси",C1683="РЦЧ SKU"),"Не рахується в ліміт",IFERROR(VLOOKUP(D1683,'02_РЦ'!$A$3:$I$7,9,FALSE),"Немає РЦ"))</f>
        <v>В межах</v>
      </c>
    </row>
    <row r="1684" spans="1:19">
      <c r="A1684" s="2" t="str">
        <f>'06A_Варіанти'!A1675</f>
        <v>BASE_2544</v>
      </c>
      <c r="B1684" s="2" t="str">
        <f>'06A_Варіанти'!B1675</f>
        <v>TT_2544</v>
      </c>
      <c r="C1684" s="2" t="str">
        <f>'06A_Варіанти'!D1675</f>
        <v>Основний</v>
      </c>
      <c r="D1684" s="2" t="str">
        <f>'06A_Варіанти'!C1675</f>
        <v>РЦЛ</v>
      </c>
      <c r="E1684" s="2" t="str">
        <f>'06A_Варіанти'!S1675</f>
        <v>DIRECT</v>
      </c>
      <c r="F1684" s="2" t="str">
        <f>IF(O1684='06A_Варіанти'!E1675,'06A_Варіанти'!E$1,IF(O1684='06A_Варіанти'!F1675,'06A_Варіанти'!F$1,IF(O1684='06A_Варіанти'!G1675,'06A_Варіанти'!G$1,IF(O1684='06A_Варіанти'!H1675,'06A_Варіанти'!H$1,IF(O1684='06A_Варіанти'!I1675,'06A_Варіанти'!I$1,IF(O1684='06A_Варіанти'!J1675,'06A_Варіанти'!J$1,IF(O1684='06A_Варіанти'!K1675,'06A_Варіанти'!K$1,IF(O1684='06A_Варіанти'!L1675,'06A_Варіанти'!L$1,IF(O1684='06A_Варіанти'!M1675,'06A_Варіанти'!M$1,IF(O1684='06A_Варіанти'!N1675,'06A_Варіанти'!N$1,IF(O1684='06A_Варіанти'!O1675,'06A_Варіанти'!O$1,IF(O1684='06A_Варіанти'!P1675,'06A_Варіанти'!P$1,IF(O1684='06A_Варіанти'!Q1675,'06A_Варіанти'!Q$1,IF(O1684='06A_Варіанти'!R1675,'06A_Варіанти'!R$1,"НЕМАЄ МАРШРУТУ"))))))))))))))</f>
        <v>DIRECT</v>
      </c>
      <c r="G1684" s="2" t="str">
        <f t="shared" si="182"/>
        <v>БЕЗ ЗМІН</v>
      </c>
      <c r="H1684" s="2">
        <f>IF(G1684="НЕМАЄ МАРШРУТУ",0,O1684-'06A_Варіанти'!T1675)</f>
        <v>0</v>
      </c>
      <c r="I1684" s="2">
        <f>IFERROR(INDEX('04_Потоки'!$E:$E,MATCH(A1684,'04_Потоки'!$A:$A,0)),0)</f>
        <v>1.990879478827362</v>
      </c>
      <c r="J1684" s="2">
        <f t="shared" si="183"/>
        <v>1</v>
      </c>
      <c r="K1684" s="2">
        <f>IF(C1684="РЦК макси",0,2*'06A_Варіанти'!T1675*J1684)</f>
        <v>1128.8</v>
      </c>
      <c r="L1684" s="2">
        <f t="shared" si="184"/>
        <v>1128.8</v>
      </c>
      <c r="M1684" s="2">
        <f t="shared" si="185"/>
        <v>0</v>
      </c>
      <c r="N1684" s="9">
        <f t="shared" si="186"/>
        <v>0</v>
      </c>
      <c r="O1684" s="2">
        <f>MIN(IF('07A_Конструктор'!$D$5="Так",'06A_Варіанти'!E1675,1E+99),IF('07A_Конструктор'!$D$6="Так",'06A_Варіанти'!F1675,1E+99),IF('07A_Конструктор'!$D$7="Так",'06A_Варіанти'!G1675,1E+99),IF('07A_Конструктор'!$D$8="Так",'06A_Варіанти'!H1675,1E+99),IF('07A_Конструктор'!$D$9="Так",'06A_Варіанти'!I1675,1E+99),IF('07A_Конструктор'!$D$10="Так",'06A_Варіанти'!J1675,1E+99),IF('07A_Конструктор'!$D$11="Так",'06A_Варіанти'!K1675,1E+99),IF('07A_Конструктор'!$D$12="Так",'06A_Варіанти'!L1675,1E+99),IF('07A_Конструктор'!$D$13="Так",'06A_Варіанти'!M1675,1E+99),IF('07A_Конструктор'!$D$14="Так",'06A_Варіанти'!N1675,1E+99),IF('07A_Конструктор'!$D$15="Так",'06A_Варіанти'!O1675,1E+99),IF('07A_Конструктор'!$D$16="Так",'06A_Варіанти'!P1675,1E+99),IF('07A_Конструктор'!$D$17="Так",'06A_Варіанти'!Q1675,1E+99),IF('06A_Варіанти'!R1675="",1E+99,'06A_Варіанти'!R1675))</f>
        <v>564.4</v>
      </c>
      <c r="P1684" s="2" t="str">
        <f t="shared" si="187"/>
        <v>5 т</v>
      </c>
      <c r="Q1684" s="2">
        <f t="shared" si="188"/>
        <v>14</v>
      </c>
      <c r="R1684" s="2">
        <f>IF(OR(C1684="РЦК макси",C1684="РЦЧ SKU"),"SKU-потік",IFERROR(VLOOKUP(D1684,'02_РЦ'!$A$3:$I$7,5,FALSE),0))</f>
        <v>700</v>
      </c>
      <c r="S1684" s="2" t="str">
        <f>IF(OR(C1684="РЦК макси",C1684="РЦЧ SKU"),"Не рахується в ліміт",IFERROR(VLOOKUP(D1684,'02_РЦ'!$A$3:$I$7,9,FALSE),"Немає РЦ"))</f>
        <v>В межах</v>
      </c>
    </row>
    <row r="1685" spans="1:19">
      <c r="A1685" s="2" t="str">
        <f>'06A_Варіанти'!A1676</f>
        <v>BASE_2549</v>
      </c>
      <c r="B1685" s="2" t="str">
        <f>'06A_Варіанти'!B1676</f>
        <v>TT_2549</v>
      </c>
      <c r="C1685" s="2" t="str">
        <f>'06A_Варіанти'!D1676</f>
        <v>Основний</v>
      </c>
      <c r="D1685" s="2" t="str">
        <f>'06A_Варіанти'!C1676</f>
        <v>РЦЛ</v>
      </c>
      <c r="E1685" s="2" t="str">
        <f>'06A_Варіанти'!S1676</f>
        <v>DIRECT</v>
      </c>
      <c r="F1685" s="2" t="str">
        <f>IF(O1685='06A_Варіанти'!E1676,'06A_Варіанти'!E$1,IF(O1685='06A_Варіанти'!F1676,'06A_Варіанти'!F$1,IF(O1685='06A_Варіанти'!G1676,'06A_Варіанти'!G$1,IF(O1685='06A_Варіанти'!H1676,'06A_Варіанти'!H$1,IF(O1685='06A_Варіанти'!I1676,'06A_Варіанти'!I$1,IF(O1685='06A_Варіанти'!J1676,'06A_Варіанти'!J$1,IF(O1685='06A_Варіанти'!K1676,'06A_Варіанти'!K$1,IF(O1685='06A_Варіанти'!L1676,'06A_Варіанти'!L$1,IF(O1685='06A_Варіанти'!M1676,'06A_Варіанти'!M$1,IF(O1685='06A_Варіанти'!N1676,'06A_Варіанти'!N$1,IF(O1685='06A_Варіанти'!O1676,'06A_Варіанти'!O$1,IF(O1685='06A_Варіанти'!P1676,'06A_Варіанти'!P$1,IF(O1685='06A_Варіанти'!Q1676,'06A_Варіанти'!Q$1,IF(O1685='06A_Варіанти'!R1676,'06A_Варіанти'!R$1,"НЕМАЄ МАРШРУТУ"))))))))))))))</f>
        <v>DIRECT</v>
      </c>
      <c r="G1685" s="2" t="str">
        <f t="shared" si="182"/>
        <v>БЕЗ ЗМІН</v>
      </c>
      <c r="H1685" s="2">
        <f>IF(G1685="НЕМАЄ МАРШРУТУ",0,O1685-'06A_Варіанти'!T1676)</f>
        <v>0</v>
      </c>
      <c r="I1685" s="2">
        <f>IFERROR(INDEX('04_Потоки'!$E:$E,MATCH(A1685,'04_Потоки'!$A:$A,0)),0)</f>
        <v>1.990879478827362</v>
      </c>
      <c r="J1685" s="2">
        <f t="shared" si="183"/>
        <v>1</v>
      </c>
      <c r="K1685" s="2">
        <f>IF(C1685="РЦК макси",0,2*'06A_Варіанти'!T1676*J1685)</f>
        <v>1080.8</v>
      </c>
      <c r="L1685" s="2">
        <f t="shared" si="184"/>
        <v>1080.8</v>
      </c>
      <c r="M1685" s="2">
        <f t="shared" si="185"/>
        <v>0</v>
      </c>
      <c r="N1685" s="9">
        <f t="shared" si="186"/>
        <v>0</v>
      </c>
      <c r="O1685" s="2">
        <f>MIN(IF('07A_Конструктор'!$D$5="Так",'06A_Варіанти'!E1676,1E+99),IF('07A_Конструктор'!$D$6="Так",'06A_Варіанти'!F1676,1E+99),IF('07A_Конструктор'!$D$7="Так",'06A_Варіанти'!G1676,1E+99),IF('07A_Конструктор'!$D$8="Так",'06A_Варіанти'!H1676,1E+99),IF('07A_Конструктор'!$D$9="Так",'06A_Варіанти'!I1676,1E+99),IF('07A_Конструктор'!$D$10="Так",'06A_Варіанти'!J1676,1E+99),IF('07A_Конструктор'!$D$11="Так",'06A_Варіанти'!K1676,1E+99),IF('07A_Конструктор'!$D$12="Так",'06A_Варіанти'!L1676,1E+99),IF('07A_Конструктор'!$D$13="Так",'06A_Варіанти'!M1676,1E+99),IF('07A_Конструктор'!$D$14="Так",'06A_Варіанти'!N1676,1E+99),IF('07A_Конструктор'!$D$15="Так",'06A_Варіанти'!O1676,1E+99),IF('07A_Конструктор'!$D$16="Так",'06A_Варіанти'!P1676,1E+99),IF('07A_Конструктор'!$D$17="Так",'06A_Варіанти'!Q1676,1E+99),IF('06A_Варіанти'!R1676="",1E+99,'06A_Варіанти'!R1676))</f>
        <v>540.4</v>
      </c>
      <c r="P1685" s="2" t="str">
        <f t="shared" si="187"/>
        <v>5 т</v>
      </c>
      <c r="Q1685" s="2">
        <f t="shared" si="188"/>
        <v>14</v>
      </c>
      <c r="R1685" s="2">
        <f>IF(OR(C1685="РЦК макси",C1685="РЦЧ SKU"),"SKU-потік",IFERROR(VLOOKUP(D1685,'02_РЦ'!$A$3:$I$7,5,FALSE),0))</f>
        <v>700</v>
      </c>
      <c r="S1685" s="2" t="str">
        <f>IF(OR(C1685="РЦК макси",C1685="РЦЧ SKU"),"Не рахується в ліміт",IFERROR(VLOOKUP(D1685,'02_РЦ'!$A$3:$I$7,9,FALSE),"Немає РЦ"))</f>
        <v>В межах</v>
      </c>
    </row>
    <row r="1686" spans="1:19">
      <c r="A1686" s="2" t="str">
        <f>'06A_Варіанти'!A1677</f>
        <v>BASE_2566</v>
      </c>
      <c r="B1686" s="2" t="str">
        <f>'06A_Варіанти'!B1677</f>
        <v>TT_2566</v>
      </c>
      <c r="C1686" s="2" t="str">
        <f>'06A_Варіанти'!D1677</f>
        <v>Основний</v>
      </c>
      <c r="D1686" s="2" t="str">
        <f>'06A_Варіанти'!C1677</f>
        <v>РЦЛ</v>
      </c>
      <c r="E1686" s="2" t="str">
        <f>'06A_Варіанти'!S1677</f>
        <v>DIRECT</v>
      </c>
      <c r="F1686" s="2" t="str">
        <f>IF(O1686='06A_Варіанти'!E1677,'06A_Варіанти'!E$1,IF(O1686='06A_Варіанти'!F1677,'06A_Варіанти'!F$1,IF(O1686='06A_Варіанти'!G1677,'06A_Варіанти'!G$1,IF(O1686='06A_Варіанти'!H1677,'06A_Варіанти'!H$1,IF(O1686='06A_Варіанти'!I1677,'06A_Варіанти'!I$1,IF(O1686='06A_Варіанти'!J1677,'06A_Варіанти'!J$1,IF(O1686='06A_Варіанти'!K1677,'06A_Варіанти'!K$1,IF(O1686='06A_Варіанти'!L1677,'06A_Варіанти'!L$1,IF(O1686='06A_Варіанти'!M1677,'06A_Варіанти'!M$1,IF(O1686='06A_Варіанти'!N1677,'06A_Варіанти'!N$1,IF(O1686='06A_Варіанти'!O1677,'06A_Варіанти'!O$1,IF(O1686='06A_Варіанти'!P1677,'06A_Варіанти'!P$1,IF(O1686='06A_Варіанти'!Q1677,'06A_Варіанти'!Q$1,IF(O1686='06A_Варіанти'!R1677,'06A_Варіанти'!R$1,"НЕМАЄ МАРШРУТУ"))))))))))))))</f>
        <v>DIRECT</v>
      </c>
      <c r="G1686" s="2" t="str">
        <f t="shared" si="182"/>
        <v>БЕЗ ЗМІН</v>
      </c>
      <c r="H1686" s="2">
        <f>IF(G1686="НЕМАЄ МАРШРУТУ",0,O1686-'06A_Варіанти'!T1677)</f>
        <v>0</v>
      </c>
      <c r="I1686" s="2">
        <f>IFERROR(INDEX('04_Потоки'!$E:$E,MATCH(A1686,'04_Потоки'!$A:$A,0)),0)</f>
        <v>1.990879478827362</v>
      </c>
      <c r="J1686" s="2">
        <f t="shared" si="183"/>
        <v>1</v>
      </c>
      <c r="K1686" s="2">
        <f>IF(C1686="РЦК макси",0,2*'06A_Варіанти'!T1677*J1686)</f>
        <v>539</v>
      </c>
      <c r="L1686" s="2">
        <f t="shared" si="184"/>
        <v>539</v>
      </c>
      <c r="M1686" s="2">
        <f t="shared" si="185"/>
        <v>0</v>
      </c>
      <c r="N1686" s="9">
        <f t="shared" si="186"/>
        <v>0</v>
      </c>
      <c r="O1686" s="2">
        <f>MIN(IF('07A_Конструктор'!$D$5="Так",'06A_Варіанти'!E1677,1E+99),IF('07A_Конструктор'!$D$6="Так",'06A_Варіанти'!F1677,1E+99),IF('07A_Конструктор'!$D$7="Так",'06A_Варіанти'!G1677,1E+99),IF('07A_Конструктор'!$D$8="Так",'06A_Варіанти'!H1677,1E+99),IF('07A_Конструктор'!$D$9="Так",'06A_Варіанти'!I1677,1E+99),IF('07A_Конструктор'!$D$10="Так",'06A_Варіанти'!J1677,1E+99),IF('07A_Конструктор'!$D$11="Так",'06A_Варіанти'!K1677,1E+99),IF('07A_Конструктор'!$D$12="Так",'06A_Варіанти'!L1677,1E+99),IF('07A_Конструктор'!$D$13="Так",'06A_Варіанти'!M1677,1E+99),IF('07A_Конструктор'!$D$14="Так",'06A_Варіанти'!N1677,1E+99),IF('07A_Конструктор'!$D$15="Так",'06A_Варіанти'!O1677,1E+99),IF('07A_Конструктор'!$D$16="Так",'06A_Варіанти'!P1677,1E+99),IF('07A_Конструктор'!$D$17="Так",'06A_Варіанти'!Q1677,1E+99),IF('06A_Варіанти'!R1677="",1E+99,'06A_Варіанти'!R1677))</f>
        <v>269.5</v>
      </c>
      <c r="P1686" s="2" t="str">
        <f t="shared" si="187"/>
        <v>5 т</v>
      </c>
      <c r="Q1686" s="2">
        <f t="shared" si="188"/>
        <v>14</v>
      </c>
      <c r="R1686" s="2">
        <f>IF(OR(C1686="РЦК макси",C1686="РЦЧ SKU"),"SKU-потік",IFERROR(VLOOKUP(D1686,'02_РЦ'!$A$3:$I$7,5,FALSE),0))</f>
        <v>700</v>
      </c>
      <c r="S1686" s="2" t="str">
        <f>IF(OR(C1686="РЦК макси",C1686="РЦЧ SKU"),"Не рахується в ліміт",IFERROR(VLOOKUP(D1686,'02_РЦ'!$A$3:$I$7,9,FALSE),"Немає РЦ"))</f>
        <v>В межах</v>
      </c>
    </row>
    <row r="1687" spans="1:19">
      <c r="A1687" s="2" t="str">
        <f>'06A_Варіанти'!A1678</f>
        <v>BASE_2567</v>
      </c>
      <c r="B1687" s="2" t="str">
        <f>'06A_Варіанти'!B1678</f>
        <v>TT_2567</v>
      </c>
      <c r="C1687" s="2" t="str">
        <f>'06A_Варіанти'!D1678</f>
        <v>Основний</v>
      </c>
      <c r="D1687" s="2" t="str">
        <f>'06A_Варіанти'!C1678</f>
        <v>РЦЛ</v>
      </c>
      <c r="E1687" s="2" t="str">
        <f>'06A_Варіанти'!S1678</f>
        <v>DIRECT</v>
      </c>
      <c r="F1687" s="2" t="str">
        <f>IF(O1687='06A_Варіанти'!E1678,'06A_Варіанти'!E$1,IF(O1687='06A_Варіанти'!F1678,'06A_Варіанти'!F$1,IF(O1687='06A_Варіанти'!G1678,'06A_Варіанти'!G$1,IF(O1687='06A_Варіанти'!H1678,'06A_Варіанти'!H$1,IF(O1687='06A_Варіанти'!I1678,'06A_Варіанти'!I$1,IF(O1687='06A_Варіанти'!J1678,'06A_Варіанти'!J$1,IF(O1687='06A_Варіанти'!K1678,'06A_Варіанти'!K$1,IF(O1687='06A_Варіанти'!L1678,'06A_Варіанти'!L$1,IF(O1687='06A_Варіанти'!M1678,'06A_Варіанти'!M$1,IF(O1687='06A_Варіанти'!N1678,'06A_Варіанти'!N$1,IF(O1687='06A_Варіанти'!O1678,'06A_Варіанти'!O$1,IF(O1687='06A_Варіанти'!P1678,'06A_Варіанти'!P$1,IF(O1687='06A_Варіанти'!Q1678,'06A_Варіанти'!Q$1,IF(O1687='06A_Варіанти'!R1678,'06A_Варіанти'!R$1,"НЕМАЄ МАРШРУТУ"))))))))))))))</f>
        <v>DIRECT</v>
      </c>
      <c r="G1687" s="2" t="str">
        <f t="shared" si="182"/>
        <v>БЕЗ ЗМІН</v>
      </c>
      <c r="H1687" s="2">
        <f>IF(G1687="НЕМАЄ МАРШРУТУ",0,O1687-'06A_Варіанти'!T1678)</f>
        <v>0</v>
      </c>
      <c r="I1687" s="2">
        <f>IFERROR(INDEX('04_Потоки'!$E:$E,MATCH(A1687,'04_Потоки'!$A:$A,0)),0)</f>
        <v>1.990879478827362</v>
      </c>
      <c r="J1687" s="2">
        <f t="shared" si="183"/>
        <v>1</v>
      </c>
      <c r="K1687" s="2">
        <f>IF(C1687="РЦК макси",0,2*'06A_Варіанти'!T1678*J1687)</f>
        <v>619</v>
      </c>
      <c r="L1687" s="2">
        <f t="shared" si="184"/>
        <v>619</v>
      </c>
      <c r="M1687" s="2">
        <f t="shared" si="185"/>
        <v>0</v>
      </c>
      <c r="N1687" s="9">
        <f t="shared" si="186"/>
        <v>0</v>
      </c>
      <c r="O1687" s="2">
        <f>MIN(IF('07A_Конструктор'!$D$5="Так",'06A_Варіанти'!E1678,1E+99),IF('07A_Конструктор'!$D$6="Так",'06A_Варіанти'!F1678,1E+99),IF('07A_Конструктор'!$D$7="Так",'06A_Варіанти'!G1678,1E+99),IF('07A_Конструктор'!$D$8="Так",'06A_Варіанти'!H1678,1E+99),IF('07A_Конструктор'!$D$9="Так",'06A_Варіанти'!I1678,1E+99),IF('07A_Конструктор'!$D$10="Так",'06A_Варіанти'!J1678,1E+99),IF('07A_Конструктор'!$D$11="Так",'06A_Варіанти'!K1678,1E+99),IF('07A_Конструктор'!$D$12="Так",'06A_Варіанти'!L1678,1E+99),IF('07A_Конструктор'!$D$13="Так",'06A_Варіанти'!M1678,1E+99),IF('07A_Конструктор'!$D$14="Так",'06A_Варіанти'!N1678,1E+99),IF('07A_Конструктор'!$D$15="Так",'06A_Варіанти'!O1678,1E+99),IF('07A_Конструктор'!$D$16="Так",'06A_Варіанти'!P1678,1E+99),IF('07A_Конструктор'!$D$17="Так",'06A_Варіанти'!Q1678,1E+99),IF('06A_Варіанти'!R1678="",1E+99,'06A_Варіанти'!R1678))</f>
        <v>309.5</v>
      </c>
      <c r="P1687" s="2" t="str">
        <f t="shared" si="187"/>
        <v>5 т</v>
      </c>
      <c r="Q1687" s="2">
        <f t="shared" si="188"/>
        <v>14</v>
      </c>
      <c r="R1687" s="2">
        <f>IF(OR(C1687="РЦК макси",C1687="РЦЧ SKU"),"SKU-потік",IFERROR(VLOOKUP(D1687,'02_РЦ'!$A$3:$I$7,5,FALSE),0))</f>
        <v>700</v>
      </c>
      <c r="S1687" s="2" t="str">
        <f>IF(OR(C1687="РЦК макси",C1687="РЦЧ SKU"),"Не рахується в ліміт",IFERROR(VLOOKUP(D1687,'02_РЦ'!$A$3:$I$7,9,FALSE),"Немає РЦ"))</f>
        <v>В межах</v>
      </c>
    </row>
    <row r="1688" spans="1:19">
      <c r="A1688" s="2" t="str">
        <f>'06A_Варіанти'!A1679</f>
        <v>BASE_2580</v>
      </c>
      <c r="B1688" s="2" t="str">
        <f>'06A_Варіанти'!B1679</f>
        <v>TT_2580</v>
      </c>
      <c r="C1688" s="2" t="str">
        <f>'06A_Варіанти'!D1679</f>
        <v>Основний</v>
      </c>
      <c r="D1688" s="2" t="str">
        <f>'06A_Варіанти'!C1679</f>
        <v>РЦЛ</v>
      </c>
      <c r="E1688" s="2" t="str">
        <f>'06A_Варіанти'!S1679</f>
        <v>DIRECT</v>
      </c>
      <c r="F1688" s="2" t="str">
        <f>IF(O1688='06A_Варіанти'!E1679,'06A_Варіанти'!E$1,IF(O1688='06A_Варіанти'!F1679,'06A_Варіанти'!F$1,IF(O1688='06A_Варіанти'!G1679,'06A_Варіанти'!G$1,IF(O1688='06A_Варіанти'!H1679,'06A_Варіанти'!H$1,IF(O1688='06A_Варіанти'!I1679,'06A_Варіанти'!I$1,IF(O1688='06A_Варіанти'!J1679,'06A_Варіанти'!J$1,IF(O1688='06A_Варіанти'!K1679,'06A_Варіанти'!K$1,IF(O1688='06A_Варіанти'!L1679,'06A_Варіанти'!L$1,IF(O1688='06A_Варіанти'!M1679,'06A_Варіанти'!M$1,IF(O1688='06A_Варіанти'!N1679,'06A_Варіанти'!N$1,IF(O1688='06A_Варіанти'!O1679,'06A_Варіанти'!O$1,IF(O1688='06A_Варіанти'!P1679,'06A_Варіанти'!P$1,IF(O1688='06A_Варіанти'!Q1679,'06A_Варіанти'!Q$1,IF(O1688='06A_Варіанти'!R1679,'06A_Варіанти'!R$1,"НЕМАЄ МАРШРУТУ"))))))))))))))</f>
        <v>DIRECT</v>
      </c>
      <c r="G1688" s="2" t="str">
        <f t="shared" si="182"/>
        <v>БЕЗ ЗМІН</v>
      </c>
      <c r="H1688" s="2">
        <f>IF(G1688="НЕМАЄ МАРШРУТУ",0,O1688-'06A_Варіанти'!T1679)</f>
        <v>0</v>
      </c>
      <c r="I1688" s="2">
        <f>IFERROR(INDEX('04_Потоки'!$E:$E,MATCH(A1688,'04_Потоки'!$A:$A,0)),0)</f>
        <v>1.990879478827362</v>
      </c>
      <c r="J1688" s="2">
        <f t="shared" si="183"/>
        <v>1</v>
      </c>
      <c r="K1688" s="2">
        <f>IF(C1688="РЦК макси",0,2*'06A_Варіанти'!T1679*J1688)</f>
        <v>353.4</v>
      </c>
      <c r="L1688" s="2">
        <f t="shared" si="184"/>
        <v>353.4</v>
      </c>
      <c r="M1688" s="2">
        <f t="shared" si="185"/>
        <v>0</v>
      </c>
      <c r="N1688" s="9">
        <f t="shared" si="186"/>
        <v>0</v>
      </c>
      <c r="O1688" s="2">
        <f>MIN(IF('07A_Конструктор'!$D$5="Так",'06A_Варіанти'!E1679,1E+99),IF('07A_Конструктор'!$D$6="Так",'06A_Варіанти'!F1679,1E+99),IF('07A_Конструктор'!$D$7="Так",'06A_Варіанти'!G1679,1E+99),IF('07A_Конструктор'!$D$8="Так",'06A_Варіанти'!H1679,1E+99),IF('07A_Конструктор'!$D$9="Так",'06A_Варіанти'!I1679,1E+99),IF('07A_Конструктор'!$D$10="Так",'06A_Варіанти'!J1679,1E+99),IF('07A_Конструктор'!$D$11="Так",'06A_Варіанти'!K1679,1E+99),IF('07A_Конструктор'!$D$12="Так",'06A_Варіанти'!L1679,1E+99),IF('07A_Конструктор'!$D$13="Так",'06A_Варіанти'!M1679,1E+99),IF('07A_Конструктор'!$D$14="Так",'06A_Варіанти'!N1679,1E+99),IF('07A_Конструктор'!$D$15="Так",'06A_Варіанти'!O1679,1E+99),IF('07A_Конструктор'!$D$16="Так",'06A_Варіанти'!P1679,1E+99),IF('07A_Конструктор'!$D$17="Так",'06A_Варіанти'!Q1679,1E+99),IF('06A_Варіанти'!R1679="",1E+99,'06A_Варіанти'!R1679))</f>
        <v>176.7</v>
      </c>
      <c r="P1688" s="2" t="str">
        <f t="shared" si="187"/>
        <v>5 т</v>
      </c>
      <c r="Q1688" s="2">
        <f t="shared" si="188"/>
        <v>14</v>
      </c>
      <c r="R1688" s="2">
        <f>IF(OR(C1688="РЦК макси",C1688="РЦЧ SKU"),"SKU-потік",IFERROR(VLOOKUP(D1688,'02_РЦ'!$A$3:$I$7,5,FALSE),0))</f>
        <v>700</v>
      </c>
      <c r="S1688" s="2" t="str">
        <f>IF(OR(C1688="РЦК макси",C1688="РЦЧ SKU"),"Не рахується в ліміт",IFERROR(VLOOKUP(D1688,'02_РЦ'!$A$3:$I$7,9,FALSE),"Немає РЦ"))</f>
        <v>В межах</v>
      </c>
    </row>
    <row r="1689" spans="1:19">
      <c r="A1689" s="2" t="str">
        <f>'06A_Варіанти'!A1680</f>
        <v>BASE_2581</v>
      </c>
      <c r="B1689" s="2" t="str">
        <f>'06A_Варіанти'!B1680</f>
        <v>TT_2581</v>
      </c>
      <c r="C1689" s="2" t="str">
        <f>'06A_Варіанти'!D1680</f>
        <v>Основний</v>
      </c>
      <c r="D1689" s="2" t="str">
        <f>'06A_Варіанти'!C1680</f>
        <v>РЦЛ</v>
      </c>
      <c r="E1689" s="2" t="str">
        <f>'06A_Варіанти'!S1680</f>
        <v>DIRECT</v>
      </c>
      <c r="F1689" s="2" t="str">
        <f>IF(O1689='06A_Варіанти'!E1680,'06A_Варіанти'!E$1,IF(O1689='06A_Варіанти'!F1680,'06A_Варіанти'!F$1,IF(O1689='06A_Варіанти'!G1680,'06A_Варіанти'!G$1,IF(O1689='06A_Варіанти'!H1680,'06A_Варіанти'!H$1,IF(O1689='06A_Варіанти'!I1680,'06A_Варіанти'!I$1,IF(O1689='06A_Варіанти'!J1680,'06A_Варіанти'!J$1,IF(O1689='06A_Варіанти'!K1680,'06A_Варіанти'!K$1,IF(O1689='06A_Варіанти'!L1680,'06A_Варіанти'!L$1,IF(O1689='06A_Варіанти'!M1680,'06A_Варіанти'!M$1,IF(O1689='06A_Варіанти'!N1680,'06A_Варіанти'!N$1,IF(O1689='06A_Варіанти'!O1680,'06A_Варіанти'!O$1,IF(O1689='06A_Варіанти'!P1680,'06A_Варіанти'!P$1,IF(O1689='06A_Варіанти'!Q1680,'06A_Варіанти'!Q$1,IF(O1689='06A_Варіанти'!R1680,'06A_Варіанти'!R$1,"НЕМАЄ МАРШРУТУ"))))))))))))))</f>
        <v>DIRECT</v>
      </c>
      <c r="G1689" s="2" t="str">
        <f t="shared" si="182"/>
        <v>БЕЗ ЗМІН</v>
      </c>
      <c r="H1689" s="2">
        <f>IF(G1689="НЕМАЄ МАРШРУТУ",0,O1689-'06A_Варіанти'!T1680)</f>
        <v>0</v>
      </c>
      <c r="I1689" s="2">
        <f>IFERROR(INDEX('04_Потоки'!$E:$E,MATCH(A1689,'04_Потоки'!$A:$A,0)),0)</f>
        <v>1.990879478827362</v>
      </c>
      <c r="J1689" s="2">
        <f t="shared" si="183"/>
        <v>1</v>
      </c>
      <c r="K1689" s="2">
        <f>IF(C1689="РЦК макси",0,2*'06A_Варіанти'!T1680*J1689)</f>
        <v>502.8</v>
      </c>
      <c r="L1689" s="2">
        <f t="shared" si="184"/>
        <v>502.8</v>
      </c>
      <c r="M1689" s="2">
        <f t="shared" si="185"/>
        <v>0</v>
      </c>
      <c r="N1689" s="9">
        <f t="shared" si="186"/>
        <v>0</v>
      </c>
      <c r="O1689" s="2">
        <f>MIN(IF('07A_Конструктор'!$D$5="Так",'06A_Варіанти'!E1680,1E+99),IF('07A_Конструктор'!$D$6="Так",'06A_Варіанти'!F1680,1E+99),IF('07A_Конструктор'!$D$7="Так",'06A_Варіанти'!G1680,1E+99),IF('07A_Конструктор'!$D$8="Так",'06A_Варіанти'!H1680,1E+99),IF('07A_Конструктор'!$D$9="Так",'06A_Варіанти'!I1680,1E+99),IF('07A_Конструктор'!$D$10="Так",'06A_Варіанти'!J1680,1E+99),IF('07A_Конструктор'!$D$11="Так",'06A_Варіанти'!K1680,1E+99),IF('07A_Конструктор'!$D$12="Так",'06A_Варіанти'!L1680,1E+99),IF('07A_Конструктор'!$D$13="Так",'06A_Варіанти'!M1680,1E+99),IF('07A_Конструктор'!$D$14="Так",'06A_Варіанти'!N1680,1E+99),IF('07A_Конструктор'!$D$15="Так",'06A_Варіанти'!O1680,1E+99),IF('07A_Конструктор'!$D$16="Так",'06A_Варіанти'!P1680,1E+99),IF('07A_Конструктор'!$D$17="Так",'06A_Варіанти'!Q1680,1E+99),IF('06A_Варіанти'!R1680="",1E+99,'06A_Варіанти'!R1680))</f>
        <v>251.4</v>
      </c>
      <c r="P1689" s="2" t="str">
        <f t="shared" si="187"/>
        <v>5 т</v>
      </c>
      <c r="Q1689" s="2">
        <f t="shared" si="188"/>
        <v>14</v>
      </c>
      <c r="R1689" s="2">
        <f>IF(OR(C1689="РЦК макси",C1689="РЦЧ SKU"),"SKU-потік",IFERROR(VLOOKUP(D1689,'02_РЦ'!$A$3:$I$7,5,FALSE),0))</f>
        <v>700</v>
      </c>
      <c r="S1689" s="2" t="str">
        <f>IF(OR(C1689="РЦК макси",C1689="РЦЧ SKU"),"Не рахується в ліміт",IFERROR(VLOOKUP(D1689,'02_РЦ'!$A$3:$I$7,9,FALSE),"Немає РЦ"))</f>
        <v>В межах</v>
      </c>
    </row>
    <row r="1690" spans="1:19">
      <c r="A1690" s="2" t="str">
        <f>'06A_Варіанти'!A1681</f>
        <v>BASE_2582</v>
      </c>
      <c r="B1690" s="2" t="str">
        <f>'06A_Варіанти'!B1681</f>
        <v>TT_2582</v>
      </c>
      <c r="C1690" s="2" t="str">
        <f>'06A_Варіанти'!D1681</f>
        <v>Основний</v>
      </c>
      <c r="D1690" s="2" t="str">
        <f>'06A_Варіанти'!C1681</f>
        <v>РЦЛ</v>
      </c>
      <c r="E1690" s="2" t="str">
        <f>'06A_Варіанти'!S1681</f>
        <v>DIRECT</v>
      </c>
      <c r="F1690" s="2" t="str">
        <f>IF(O1690='06A_Варіанти'!E1681,'06A_Варіанти'!E$1,IF(O1690='06A_Варіанти'!F1681,'06A_Варіанти'!F$1,IF(O1690='06A_Варіанти'!G1681,'06A_Варіанти'!G$1,IF(O1690='06A_Варіанти'!H1681,'06A_Варіанти'!H$1,IF(O1690='06A_Варіанти'!I1681,'06A_Варіанти'!I$1,IF(O1690='06A_Варіанти'!J1681,'06A_Варіанти'!J$1,IF(O1690='06A_Варіанти'!K1681,'06A_Варіанти'!K$1,IF(O1690='06A_Варіанти'!L1681,'06A_Варіанти'!L$1,IF(O1690='06A_Варіанти'!M1681,'06A_Варіанти'!M$1,IF(O1690='06A_Варіанти'!N1681,'06A_Варіанти'!N$1,IF(O1690='06A_Варіанти'!O1681,'06A_Варіанти'!O$1,IF(O1690='06A_Варіанти'!P1681,'06A_Варіанти'!P$1,IF(O1690='06A_Варіанти'!Q1681,'06A_Варіанти'!Q$1,IF(O1690='06A_Варіанти'!R1681,'06A_Варіанти'!R$1,"НЕМАЄ МАРШРУТУ"))))))))))))))</f>
        <v>DIRECT</v>
      </c>
      <c r="G1690" s="2" t="str">
        <f t="shared" si="182"/>
        <v>БЕЗ ЗМІН</v>
      </c>
      <c r="H1690" s="2">
        <f>IF(G1690="НЕМАЄ МАРШРУТУ",0,O1690-'06A_Варіанти'!T1681)</f>
        <v>0</v>
      </c>
      <c r="I1690" s="2">
        <f>IFERROR(INDEX('04_Потоки'!$E:$E,MATCH(A1690,'04_Потоки'!$A:$A,0)),0)</f>
        <v>1.990879478827362</v>
      </c>
      <c r="J1690" s="2">
        <f t="shared" si="183"/>
        <v>1</v>
      </c>
      <c r="K1690" s="2">
        <f>IF(C1690="РЦК макси",0,2*'06A_Варіанти'!T1681*J1690)</f>
        <v>546</v>
      </c>
      <c r="L1690" s="2">
        <f t="shared" si="184"/>
        <v>546</v>
      </c>
      <c r="M1690" s="2">
        <f t="shared" si="185"/>
        <v>0</v>
      </c>
      <c r="N1690" s="9">
        <f t="shared" si="186"/>
        <v>0</v>
      </c>
      <c r="O1690" s="2">
        <f>MIN(IF('07A_Конструктор'!$D$5="Так",'06A_Варіанти'!E1681,1E+99),IF('07A_Конструктор'!$D$6="Так",'06A_Варіанти'!F1681,1E+99),IF('07A_Конструктор'!$D$7="Так",'06A_Варіанти'!G1681,1E+99),IF('07A_Конструктор'!$D$8="Так",'06A_Варіанти'!H1681,1E+99),IF('07A_Конструктор'!$D$9="Так",'06A_Варіанти'!I1681,1E+99),IF('07A_Конструктор'!$D$10="Так",'06A_Варіанти'!J1681,1E+99),IF('07A_Конструктор'!$D$11="Так",'06A_Варіанти'!K1681,1E+99),IF('07A_Конструктор'!$D$12="Так",'06A_Варіанти'!L1681,1E+99),IF('07A_Конструктор'!$D$13="Так",'06A_Варіанти'!M1681,1E+99),IF('07A_Конструктор'!$D$14="Так",'06A_Варіанти'!N1681,1E+99),IF('07A_Конструктор'!$D$15="Так",'06A_Варіанти'!O1681,1E+99),IF('07A_Конструктор'!$D$16="Так",'06A_Варіанти'!P1681,1E+99),IF('07A_Конструктор'!$D$17="Так",'06A_Варіанти'!Q1681,1E+99),IF('06A_Варіанти'!R1681="",1E+99,'06A_Варіанти'!R1681))</f>
        <v>273</v>
      </c>
      <c r="P1690" s="2" t="str">
        <f t="shared" si="187"/>
        <v>5 т</v>
      </c>
      <c r="Q1690" s="2">
        <f t="shared" si="188"/>
        <v>14</v>
      </c>
      <c r="R1690" s="2">
        <f>IF(OR(C1690="РЦК макси",C1690="РЦЧ SKU"),"SKU-потік",IFERROR(VLOOKUP(D1690,'02_РЦ'!$A$3:$I$7,5,FALSE),0))</f>
        <v>700</v>
      </c>
      <c r="S1690" s="2" t="str">
        <f>IF(OR(C1690="РЦК макси",C1690="РЦЧ SKU"),"Не рахується в ліміт",IFERROR(VLOOKUP(D1690,'02_РЦ'!$A$3:$I$7,9,FALSE),"Немає РЦ"))</f>
        <v>В межах</v>
      </c>
    </row>
    <row r="1691" spans="1:19">
      <c r="A1691" s="2" t="str">
        <f>'06A_Варіанти'!A1682</f>
        <v>BASE_2568</v>
      </c>
      <c r="B1691" s="2" t="str">
        <f>'06A_Варіанти'!B1682</f>
        <v>TT_2568</v>
      </c>
      <c r="C1691" s="2" t="str">
        <f>'06A_Варіанти'!D1682</f>
        <v>Основний</v>
      </c>
      <c r="D1691" s="2" t="str">
        <f>'06A_Варіанти'!C1682</f>
        <v>РЦЛ</v>
      </c>
      <c r="E1691" s="2" t="str">
        <f>'06A_Варіанти'!S1682</f>
        <v>DIRECT</v>
      </c>
      <c r="F1691" s="2" t="str">
        <f>IF(O1691='06A_Варіанти'!E1682,'06A_Варіанти'!E$1,IF(O1691='06A_Варіанти'!F1682,'06A_Варіанти'!F$1,IF(O1691='06A_Варіанти'!G1682,'06A_Варіанти'!G$1,IF(O1691='06A_Варіанти'!H1682,'06A_Варіанти'!H$1,IF(O1691='06A_Варіанти'!I1682,'06A_Варіанти'!I$1,IF(O1691='06A_Варіанти'!J1682,'06A_Варіанти'!J$1,IF(O1691='06A_Варіанти'!K1682,'06A_Варіанти'!K$1,IF(O1691='06A_Варіанти'!L1682,'06A_Варіанти'!L$1,IF(O1691='06A_Варіанти'!M1682,'06A_Варіанти'!M$1,IF(O1691='06A_Варіанти'!N1682,'06A_Варіанти'!N$1,IF(O1691='06A_Варіанти'!O1682,'06A_Варіанти'!O$1,IF(O1691='06A_Варіанти'!P1682,'06A_Варіанти'!P$1,IF(O1691='06A_Варіанти'!Q1682,'06A_Варіанти'!Q$1,IF(O1691='06A_Варіанти'!R1682,'06A_Варіанти'!R$1,"НЕМАЄ МАРШРУТУ"))))))))))))))</f>
        <v>DIRECT</v>
      </c>
      <c r="G1691" s="2" t="str">
        <f t="shared" si="182"/>
        <v>БЕЗ ЗМІН</v>
      </c>
      <c r="H1691" s="2">
        <f>IF(G1691="НЕМАЄ МАРШРУТУ",0,O1691-'06A_Варіанти'!T1682)</f>
        <v>0</v>
      </c>
      <c r="I1691" s="2">
        <f>IFERROR(INDEX('04_Потоки'!$E:$E,MATCH(A1691,'04_Потоки'!$A:$A,0)),0)</f>
        <v>1.990879478827362</v>
      </c>
      <c r="J1691" s="2">
        <f t="shared" si="183"/>
        <v>1</v>
      </c>
      <c r="K1691" s="2">
        <f>IF(C1691="РЦК макси",0,2*'06A_Варіанти'!T1682*J1691)</f>
        <v>477.8</v>
      </c>
      <c r="L1691" s="2">
        <f t="shared" si="184"/>
        <v>477.8</v>
      </c>
      <c r="M1691" s="2">
        <f t="shared" si="185"/>
        <v>0</v>
      </c>
      <c r="N1691" s="9">
        <f t="shared" si="186"/>
        <v>0</v>
      </c>
      <c r="O1691" s="2">
        <f>MIN(IF('07A_Конструктор'!$D$5="Так",'06A_Варіанти'!E1682,1E+99),IF('07A_Конструктор'!$D$6="Так",'06A_Варіанти'!F1682,1E+99),IF('07A_Конструктор'!$D$7="Так",'06A_Варіанти'!G1682,1E+99),IF('07A_Конструктор'!$D$8="Так",'06A_Варіанти'!H1682,1E+99),IF('07A_Конструктор'!$D$9="Так",'06A_Варіанти'!I1682,1E+99),IF('07A_Конструктор'!$D$10="Так",'06A_Варіанти'!J1682,1E+99),IF('07A_Конструктор'!$D$11="Так",'06A_Варіанти'!K1682,1E+99),IF('07A_Конструктор'!$D$12="Так",'06A_Варіанти'!L1682,1E+99),IF('07A_Конструктор'!$D$13="Так",'06A_Варіанти'!M1682,1E+99),IF('07A_Конструктор'!$D$14="Так",'06A_Варіанти'!N1682,1E+99),IF('07A_Конструктор'!$D$15="Так",'06A_Варіанти'!O1682,1E+99),IF('07A_Конструктор'!$D$16="Так",'06A_Варіанти'!P1682,1E+99),IF('07A_Конструктор'!$D$17="Так",'06A_Варіанти'!Q1682,1E+99),IF('06A_Варіанти'!R1682="",1E+99,'06A_Варіанти'!R1682))</f>
        <v>238.9</v>
      </c>
      <c r="P1691" s="2" t="str">
        <f t="shared" si="187"/>
        <v>5 т</v>
      </c>
      <c r="Q1691" s="2">
        <f t="shared" si="188"/>
        <v>14</v>
      </c>
      <c r="R1691" s="2">
        <f>IF(OR(C1691="РЦК макси",C1691="РЦЧ SKU"),"SKU-потік",IFERROR(VLOOKUP(D1691,'02_РЦ'!$A$3:$I$7,5,FALSE),0))</f>
        <v>700</v>
      </c>
      <c r="S1691" s="2" t="str">
        <f>IF(OR(C1691="РЦК макси",C1691="РЦЧ SKU"),"Не рахується в ліміт",IFERROR(VLOOKUP(D1691,'02_РЦ'!$A$3:$I$7,9,FALSE),"Немає РЦ"))</f>
        <v>В межах</v>
      </c>
    </row>
    <row r="1692" spans="1:19">
      <c r="A1692" s="2" t="str">
        <f>'06A_Варіанти'!A1683</f>
        <v>BASE_2590</v>
      </c>
      <c r="B1692" s="2" t="str">
        <f>'06A_Варіанти'!B1683</f>
        <v>TT_2590</v>
      </c>
      <c r="C1692" s="2" t="str">
        <f>'06A_Варіанти'!D1683</f>
        <v>Основний</v>
      </c>
      <c r="D1692" s="2" t="str">
        <f>'06A_Варіанти'!C1683</f>
        <v>РЦЛ</v>
      </c>
      <c r="E1692" s="2" t="str">
        <f>'06A_Варіанти'!S1683</f>
        <v>DIRECT</v>
      </c>
      <c r="F1692" s="2" t="str">
        <f>IF(O1692='06A_Варіанти'!E1683,'06A_Варіанти'!E$1,IF(O1692='06A_Варіанти'!F1683,'06A_Варіанти'!F$1,IF(O1692='06A_Варіанти'!G1683,'06A_Варіанти'!G$1,IF(O1692='06A_Варіанти'!H1683,'06A_Варіанти'!H$1,IF(O1692='06A_Варіанти'!I1683,'06A_Варіанти'!I$1,IF(O1692='06A_Варіанти'!J1683,'06A_Варіанти'!J$1,IF(O1692='06A_Варіанти'!K1683,'06A_Варіанти'!K$1,IF(O1692='06A_Варіанти'!L1683,'06A_Варіанти'!L$1,IF(O1692='06A_Варіанти'!M1683,'06A_Варіанти'!M$1,IF(O1692='06A_Варіанти'!N1683,'06A_Варіанти'!N$1,IF(O1692='06A_Варіанти'!O1683,'06A_Варіанти'!O$1,IF(O1692='06A_Варіанти'!P1683,'06A_Варіанти'!P$1,IF(O1692='06A_Варіанти'!Q1683,'06A_Варіанти'!Q$1,IF(O1692='06A_Варіанти'!R1683,'06A_Варіанти'!R$1,"НЕМАЄ МАРШРУТУ"))))))))))))))</f>
        <v>DIRECT</v>
      </c>
      <c r="G1692" s="2" t="str">
        <f t="shared" si="182"/>
        <v>БЕЗ ЗМІН</v>
      </c>
      <c r="H1692" s="2">
        <f>IF(G1692="НЕМАЄ МАРШРУТУ",0,O1692-'06A_Варіанти'!T1683)</f>
        <v>0</v>
      </c>
      <c r="I1692" s="2">
        <f>IFERROR(INDEX('04_Потоки'!$E:$E,MATCH(A1692,'04_Потоки'!$A:$A,0)),0)</f>
        <v>1.990879478827362</v>
      </c>
      <c r="J1692" s="2">
        <f t="shared" si="183"/>
        <v>1</v>
      </c>
      <c r="K1692" s="2">
        <f>IF(C1692="РЦК макси",0,2*'06A_Варіанти'!T1683*J1692)</f>
        <v>466.6</v>
      </c>
      <c r="L1692" s="2">
        <f t="shared" si="184"/>
        <v>466.6</v>
      </c>
      <c r="M1692" s="2">
        <f t="shared" si="185"/>
        <v>0</v>
      </c>
      <c r="N1692" s="9">
        <f t="shared" si="186"/>
        <v>0</v>
      </c>
      <c r="O1692" s="2">
        <f>MIN(IF('07A_Конструктор'!$D$5="Так",'06A_Варіанти'!E1683,1E+99),IF('07A_Конструктор'!$D$6="Так",'06A_Варіанти'!F1683,1E+99),IF('07A_Конструктор'!$D$7="Так",'06A_Варіанти'!G1683,1E+99),IF('07A_Конструктор'!$D$8="Так",'06A_Варіанти'!H1683,1E+99),IF('07A_Конструктор'!$D$9="Так",'06A_Варіанти'!I1683,1E+99),IF('07A_Конструктор'!$D$10="Так",'06A_Варіанти'!J1683,1E+99),IF('07A_Конструктор'!$D$11="Так",'06A_Варіанти'!K1683,1E+99),IF('07A_Конструктор'!$D$12="Так",'06A_Варіанти'!L1683,1E+99),IF('07A_Конструктор'!$D$13="Так",'06A_Варіанти'!M1683,1E+99),IF('07A_Конструктор'!$D$14="Так",'06A_Варіанти'!N1683,1E+99),IF('07A_Конструктор'!$D$15="Так",'06A_Варіанти'!O1683,1E+99),IF('07A_Конструктор'!$D$16="Так",'06A_Варіанти'!P1683,1E+99),IF('07A_Конструктор'!$D$17="Так",'06A_Варіанти'!Q1683,1E+99),IF('06A_Варіанти'!R1683="",1E+99,'06A_Варіанти'!R1683))</f>
        <v>233.3</v>
      </c>
      <c r="P1692" s="2" t="str">
        <f t="shared" si="187"/>
        <v>5 т</v>
      </c>
      <c r="Q1692" s="2">
        <f t="shared" si="188"/>
        <v>14</v>
      </c>
      <c r="R1692" s="2">
        <f>IF(OR(C1692="РЦК макси",C1692="РЦЧ SKU"),"SKU-потік",IFERROR(VLOOKUP(D1692,'02_РЦ'!$A$3:$I$7,5,FALSE),0))</f>
        <v>700</v>
      </c>
      <c r="S1692" s="2" t="str">
        <f>IF(OR(C1692="РЦК макси",C1692="РЦЧ SKU"),"Не рахується в ліміт",IFERROR(VLOOKUP(D1692,'02_РЦ'!$A$3:$I$7,9,FALSE),"Немає РЦ"))</f>
        <v>В межах</v>
      </c>
    </row>
    <row r="1693" spans="1:19">
      <c r="A1693" s="2" t="str">
        <f>'06A_Варіанти'!A1684</f>
        <v>BASE_2490</v>
      </c>
      <c r="B1693" s="2" t="str">
        <f>'06A_Варіанти'!B1684</f>
        <v>TT_2490</v>
      </c>
      <c r="C1693" s="2" t="str">
        <f>'06A_Варіанти'!D1684</f>
        <v>Основний</v>
      </c>
      <c r="D1693" s="2" t="str">
        <f>'06A_Варіанти'!C1684</f>
        <v>РЦЛ</v>
      </c>
      <c r="E1693" s="2" t="str">
        <f>'06A_Варіанти'!S1684</f>
        <v>DIRECT</v>
      </c>
      <c r="F1693" s="2" t="str">
        <f>IF(O1693='06A_Варіанти'!E1684,'06A_Варіанти'!E$1,IF(O1693='06A_Варіанти'!F1684,'06A_Варіанти'!F$1,IF(O1693='06A_Варіанти'!G1684,'06A_Варіанти'!G$1,IF(O1693='06A_Варіанти'!H1684,'06A_Варіанти'!H$1,IF(O1693='06A_Варіанти'!I1684,'06A_Варіанти'!I$1,IF(O1693='06A_Варіанти'!J1684,'06A_Варіанти'!J$1,IF(O1693='06A_Варіанти'!K1684,'06A_Варіанти'!K$1,IF(O1693='06A_Варіанти'!L1684,'06A_Варіанти'!L$1,IF(O1693='06A_Варіанти'!M1684,'06A_Варіанти'!M$1,IF(O1693='06A_Варіанти'!N1684,'06A_Варіанти'!N$1,IF(O1693='06A_Варіанти'!O1684,'06A_Варіанти'!O$1,IF(O1693='06A_Варіанти'!P1684,'06A_Варіанти'!P$1,IF(O1693='06A_Варіанти'!Q1684,'06A_Варіанти'!Q$1,IF(O1693='06A_Варіанти'!R1684,'06A_Варіанти'!R$1,"НЕМАЄ МАРШРУТУ"))))))))))))))</f>
        <v>DIRECT</v>
      </c>
      <c r="G1693" s="2" t="str">
        <f t="shared" si="182"/>
        <v>БЕЗ ЗМІН</v>
      </c>
      <c r="H1693" s="2">
        <f>IF(G1693="НЕМАЄ МАРШРУТУ",0,O1693-'06A_Варіанти'!T1684)</f>
        <v>0</v>
      </c>
      <c r="I1693" s="2">
        <f>IFERROR(INDEX('04_Потоки'!$E:$E,MATCH(A1693,'04_Потоки'!$A:$A,0)),0)</f>
        <v>1.990879478827362</v>
      </c>
      <c r="J1693" s="2">
        <f t="shared" si="183"/>
        <v>1</v>
      </c>
      <c r="K1693" s="2">
        <f>IF(C1693="РЦК макси",0,2*'06A_Варіанти'!T1684*J1693)</f>
        <v>414.4</v>
      </c>
      <c r="L1693" s="2">
        <f t="shared" si="184"/>
        <v>414.4</v>
      </c>
      <c r="M1693" s="2">
        <f t="shared" si="185"/>
        <v>0</v>
      </c>
      <c r="N1693" s="9">
        <f t="shared" si="186"/>
        <v>0</v>
      </c>
      <c r="O1693" s="2">
        <f>MIN(IF('07A_Конструктор'!$D$5="Так",'06A_Варіанти'!E1684,1E+99),IF('07A_Конструктор'!$D$6="Так",'06A_Варіанти'!F1684,1E+99),IF('07A_Конструктор'!$D$7="Так",'06A_Варіанти'!G1684,1E+99),IF('07A_Конструктор'!$D$8="Так",'06A_Варіанти'!H1684,1E+99),IF('07A_Конструктор'!$D$9="Так",'06A_Варіанти'!I1684,1E+99),IF('07A_Конструктор'!$D$10="Так",'06A_Варіанти'!J1684,1E+99),IF('07A_Конструктор'!$D$11="Так",'06A_Варіанти'!K1684,1E+99),IF('07A_Конструктор'!$D$12="Так",'06A_Варіанти'!L1684,1E+99),IF('07A_Конструктор'!$D$13="Так",'06A_Варіанти'!M1684,1E+99),IF('07A_Конструктор'!$D$14="Так",'06A_Варіанти'!N1684,1E+99),IF('07A_Конструктор'!$D$15="Так",'06A_Варіанти'!O1684,1E+99),IF('07A_Конструктор'!$D$16="Так",'06A_Варіанти'!P1684,1E+99),IF('07A_Конструктор'!$D$17="Так",'06A_Варіанти'!Q1684,1E+99),IF('06A_Варіанти'!R1684="",1E+99,'06A_Варіанти'!R1684))</f>
        <v>207.2</v>
      </c>
      <c r="P1693" s="2" t="str">
        <f t="shared" si="187"/>
        <v>5 т</v>
      </c>
      <c r="Q1693" s="2">
        <f t="shared" si="188"/>
        <v>14</v>
      </c>
      <c r="R1693" s="2">
        <f>IF(OR(C1693="РЦК макси",C1693="РЦЧ SKU"),"SKU-потік",IFERROR(VLOOKUP(D1693,'02_РЦ'!$A$3:$I$7,5,FALSE),0))</f>
        <v>700</v>
      </c>
      <c r="S1693" s="2" t="str">
        <f>IF(OR(C1693="РЦК макси",C1693="РЦЧ SKU"),"Не рахується в ліміт",IFERROR(VLOOKUP(D1693,'02_РЦ'!$A$3:$I$7,9,FALSE),"Немає РЦ"))</f>
        <v>В межах</v>
      </c>
    </row>
    <row r="1694" spans="1:19">
      <c r="A1694" s="2" t="str">
        <f>'06A_Варіанти'!A1685</f>
        <v>BASE_2591</v>
      </c>
      <c r="B1694" s="2" t="str">
        <f>'06A_Варіанти'!B1685</f>
        <v>TT_2591</v>
      </c>
      <c r="C1694" s="2" t="str">
        <f>'06A_Варіанти'!D1685</f>
        <v>Основний</v>
      </c>
      <c r="D1694" s="2" t="str">
        <f>'06A_Варіанти'!C1685</f>
        <v>РЦЛ</v>
      </c>
      <c r="E1694" s="2" t="str">
        <f>'06A_Варіанти'!S1685</f>
        <v>DIRECT</v>
      </c>
      <c r="F1694" s="2" t="str">
        <f>IF(O1694='06A_Варіанти'!E1685,'06A_Варіанти'!E$1,IF(O1694='06A_Варіанти'!F1685,'06A_Варіанти'!F$1,IF(O1694='06A_Варіанти'!G1685,'06A_Варіанти'!G$1,IF(O1694='06A_Варіанти'!H1685,'06A_Варіанти'!H$1,IF(O1694='06A_Варіанти'!I1685,'06A_Варіанти'!I$1,IF(O1694='06A_Варіанти'!J1685,'06A_Варіанти'!J$1,IF(O1694='06A_Варіанти'!K1685,'06A_Варіанти'!K$1,IF(O1694='06A_Варіанти'!L1685,'06A_Варіанти'!L$1,IF(O1694='06A_Варіанти'!M1685,'06A_Варіанти'!M$1,IF(O1694='06A_Варіанти'!N1685,'06A_Варіанти'!N$1,IF(O1694='06A_Варіанти'!O1685,'06A_Варіанти'!O$1,IF(O1694='06A_Варіанти'!P1685,'06A_Варіанти'!P$1,IF(O1694='06A_Варіанти'!Q1685,'06A_Варіанти'!Q$1,IF(O1694='06A_Варіанти'!R1685,'06A_Варіанти'!R$1,"НЕМАЄ МАРШРУТУ"))))))))))))))</f>
        <v>DIRECT</v>
      </c>
      <c r="G1694" s="2" t="str">
        <f t="shared" si="182"/>
        <v>БЕЗ ЗМІН</v>
      </c>
      <c r="H1694" s="2">
        <f>IF(G1694="НЕМАЄ МАРШРУТУ",0,O1694-'06A_Варіанти'!T1685)</f>
        <v>0</v>
      </c>
      <c r="I1694" s="2">
        <f>IFERROR(INDEX('04_Потоки'!$E:$E,MATCH(A1694,'04_Потоки'!$A:$A,0)),0)</f>
        <v>1.990879478827362</v>
      </c>
      <c r="J1694" s="2">
        <f t="shared" si="183"/>
        <v>1</v>
      </c>
      <c r="K1694" s="2">
        <f>IF(C1694="РЦК макси",0,2*'06A_Варіанти'!T1685*J1694)</f>
        <v>278.2</v>
      </c>
      <c r="L1694" s="2">
        <f t="shared" si="184"/>
        <v>278.2</v>
      </c>
      <c r="M1694" s="2">
        <f t="shared" si="185"/>
        <v>0</v>
      </c>
      <c r="N1694" s="9">
        <f t="shared" si="186"/>
        <v>0</v>
      </c>
      <c r="O1694" s="2">
        <f>MIN(IF('07A_Конструктор'!$D$5="Так",'06A_Варіанти'!E1685,1E+99),IF('07A_Конструктор'!$D$6="Так",'06A_Варіанти'!F1685,1E+99),IF('07A_Конструктор'!$D$7="Так",'06A_Варіанти'!G1685,1E+99),IF('07A_Конструктор'!$D$8="Так",'06A_Варіанти'!H1685,1E+99),IF('07A_Конструктор'!$D$9="Так",'06A_Варіанти'!I1685,1E+99),IF('07A_Конструктор'!$D$10="Так",'06A_Варіанти'!J1685,1E+99),IF('07A_Конструктор'!$D$11="Так",'06A_Варіанти'!K1685,1E+99),IF('07A_Конструктор'!$D$12="Так",'06A_Варіанти'!L1685,1E+99),IF('07A_Конструктор'!$D$13="Так",'06A_Варіанти'!M1685,1E+99),IF('07A_Конструктор'!$D$14="Так",'06A_Варіанти'!N1685,1E+99),IF('07A_Конструктор'!$D$15="Так",'06A_Варіанти'!O1685,1E+99),IF('07A_Конструктор'!$D$16="Так",'06A_Варіанти'!P1685,1E+99),IF('07A_Конструктор'!$D$17="Так",'06A_Варіанти'!Q1685,1E+99),IF('06A_Варіанти'!R1685="",1E+99,'06A_Варіанти'!R1685))</f>
        <v>139.1</v>
      </c>
      <c r="P1694" s="2" t="str">
        <f t="shared" si="187"/>
        <v>5 т</v>
      </c>
      <c r="Q1694" s="2">
        <f t="shared" si="188"/>
        <v>14</v>
      </c>
      <c r="R1694" s="2">
        <f>IF(OR(C1694="РЦК макси",C1694="РЦЧ SKU"),"SKU-потік",IFERROR(VLOOKUP(D1694,'02_РЦ'!$A$3:$I$7,5,FALSE),0))</f>
        <v>700</v>
      </c>
      <c r="S1694" s="2" t="str">
        <f>IF(OR(C1694="РЦК макси",C1694="РЦЧ SKU"),"Не рахується в ліміт",IFERROR(VLOOKUP(D1694,'02_РЦ'!$A$3:$I$7,9,FALSE),"Немає РЦ"))</f>
        <v>В межах</v>
      </c>
    </row>
    <row r="1695" spans="1:19">
      <c r="A1695" s="2" t="str">
        <f>'06A_Варіанти'!A1686</f>
        <v>BASE_2593</v>
      </c>
      <c r="B1695" s="2" t="str">
        <f>'06A_Варіанти'!B1686</f>
        <v>TT_2593</v>
      </c>
      <c r="C1695" s="2" t="str">
        <f>'06A_Варіанти'!D1686</f>
        <v>Основний</v>
      </c>
      <c r="D1695" s="2" t="str">
        <f>'06A_Варіанти'!C1686</f>
        <v>РЦЛ</v>
      </c>
      <c r="E1695" s="2" t="str">
        <f>'06A_Варіанти'!S1686</f>
        <v>DIRECT</v>
      </c>
      <c r="F1695" s="2" t="str">
        <f>IF(O1695='06A_Варіанти'!E1686,'06A_Варіанти'!E$1,IF(O1695='06A_Варіанти'!F1686,'06A_Варіанти'!F$1,IF(O1695='06A_Варіанти'!G1686,'06A_Варіанти'!G$1,IF(O1695='06A_Варіанти'!H1686,'06A_Варіанти'!H$1,IF(O1695='06A_Варіанти'!I1686,'06A_Варіанти'!I$1,IF(O1695='06A_Варіанти'!J1686,'06A_Варіанти'!J$1,IF(O1695='06A_Варіанти'!K1686,'06A_Варіанти'!K$1,IF(O1695='06A_Варіанти'!L1686,'06A_Варіанти'!L$1,IF(O1695='06A_Варіанти'!M1686,'06A_Варіанти'!M$1,IF(O1695='06A_Варіанти'!N1686,'06A_Варіанти'!N$1,IF(O1695='06A_Варіанти'!O1686,'06A_Варіанти'!O$1,IF(O1695='06A_Варіанти'!P1686,'06A_Варіанти'!P$1,IF(O1695='06A_Варіанти'!Q1686,'06A_Варіанти'!Q$1,IF(O1695='06A_Варіанти'!R1686,'06A_Варіанти'!R$1,"НЕМАЄ МАРШРУТУ"))))))))))))))</f>
        <v>DIRECT</v>
      </c>
      <c r="G1695" s="2" t="str">
        <f t="shared" si="182"/>
        <v>БЕЗ ЗМІН</v>
      </c>
      <c r="H1695" s="2">
        <f>IF(G1695="НЕМАЄ МАРШРУТУ",0,O1695-'06A_Варіанти'!T1686)</f>
        <v>0</v>
      </c>
      <c r="I1695" s="2">
        <f>IFERROR(INDEX('04_Потоки'!$E:$E,MATCH(A1695,'04_Потоки'!$A:$A,0)),0)</f>
        <v>1.990879478827362</v>
      </c>
      <c r="J1695" s="2">
        <f t="shared" si="183"/>
        <v>1</v>
      </c>
      <c r="K1695" s="2">
        <f>IF(C1695="РЦК макси",0,2*'06A_Варіанти'!T1686*J1695)</f>
        <v>383.4</v>
      </c>
      <c r="L1695" s="2">
        <f t="shared" si="184"/>
        <v>383.4</v>
      </c>
      <c r="M1695" s="2">
        <f t="shared" si="185"/>
        <v>0</v>
      </c>
      <c r="N1695" s="9">
        <f t="shared" si="186"/>
        <v>0</v>
      </c>
      <c r="O1695" s="2">
        <f>MIN(IF('07A_Конструктор'!$D$5="Так",'06A_Варіанти'!E1686,1E+99),IF('07A_Конструктор'!$D$6="Так",'06A_Варіанти'!F1686,1E+99),IF('07A_Конструктор'!$D$7="Так",'06A_Варіанти'!G1686,1E+99),IF('07A_Конструктор'!$D$8="Так",'06A_Варіанти'!H1686,1E+99),IF('07A_Конструктор'!$D$9="Так",'06A_Варіанти'!I1686,1E+99),IF('07A_Конструктор'!$D$10="Так",'06A_Варіанти'!J1686,1E+99),IF('07A_Конструктор'!$D$11="Так",'06A_Варіанти'!K1686,1E+99),IF('07A_Конструктор'!$D$12="Так",'06A_Варіанти'!L1686,1E+99),IF('07A_Конструктор'!$D$13="Так",'06A_Варіанти'!M1686,1E+99),IF('07A_Конструктор'!$D$14="Так",'06A_Варіанти'!N1686,1E+99),IF('07A_Конструктор'!$D$15="Так",'06A_Варіанти'!O1686,1E+99),IF('07A_Конструктор'!$D$16="Так",'06A_Варіанти'!P1686,1E+99),IF('07A_Конструктор'!$D$17="Так",'06A_Варіанти'!Q1686,1E+99),IF('06A_Варіанти'!R1686="",1E+99,'06A_Варіанти'!R1686))</f>
        <v>191.7</v>
      </c>
      <c r="P1695" s="2" t="str">
        <f t="shared" si="187"/>
        <v>5 т</v>
      </c>
      <c r="Q1695" s="2">
        <f t="shared" si="188"/>
        <v>14</v>
      </c>
      <c r="R1695" s="2">
        <f>IF(OR(C1695="РЦК макси",C1695="РЦЧ SKU"),"SKU-потік",IFERROR(VLOOKUP(D1695,'02_РЦ'!$A$3:$I$7,5,FALSE),0))</f>
        <v>700</v>
      </c>
      <c r="S1695" s="2" t="str">
        <f>IF(OR(C1695="РЦК макси",C1695="РЦЧ SKU"),"Не рахується в ліміт",IFERROR(VLOOKUP(D1695,'02_РЦ'!$A$3:$I$7,9,FALSE),"Немає РЦ"))</f>
        <v>В межах</v>
      </c>
    </row>
    <row r="1696" spans="1:19">
      <c r="A1696" s="2" t="str">
        <f>'06A_Варіанти'!A1687</f>
        <v>BASE_2595</v>
      </c>
      <c r="B1696" s="2" t="str">
        <f>'06A_Варіанти'!B1687</f>
        <v>TT_2595</v>
      </c>
      <c r="C1696" s="2" t="str">
        <f>'06A_Варіанти'!D1687</f>
        <v>Основний</v>
      </c>
      <c r="D1696" s="2" t="str">
        <f>'06A_Варіанти'!C1687</f>
        <v>РЦЛ</v>
      </c>
      <c r="E1696" s="2" t="str">
        <f>'06A_Варіанти'!S1687</f>
        <v>DIRECT</v>
      </c>
      <c r="F1696" s="2" t="str">
        <f>IF(O1696='06A_Варіанти'!E1687,'06A_Варіанти'!E$1,IF(O1696='06A_Варіанти'!F1687,'06A_Варіанти'!F$1,IF(O1696='06A_Варіанти'!G1687,'06A_Варіанти'!G$1,IF(O1696='06A_Варіанти'!H1687,'06A_Варіанти'!H$1,IF(O1696='06A_Варіанти'!I1687,'06A_Варіанти'!I$1,IF(O1696='06A_Варіанти'!J1687,'06A_Варіанти'!J$1,IF(O1696='06A_Варіанти'!K1687,'06A_Варіанти'!K$1,IF(O1696='06A_Варіанти'!L1687,'06A_Варіанти'!L$1,IF(O1696='06A_Варіанти'!M1687,'06A_Варіанти'!M$1,IF(O1696='06A_Варіанти'!N1687,'06A_Варіанти'!N$1,IF(O1696='06A_Варіанти'!O1687,'06A_Варіанти'!O$1,IF(O1696='06A_Варіанти'!P1687,'06A_Варіанти'!P$1,IF(O1696='06A_Варіанти'!Q1687,'06A_Варіанти'!Q$1,IF(O1696='06A_Варіанти'!R1687,'06A_Варіанти'!R$1,"НЕМАЄ МАРШРУТУ"))))))))))))))</f>
        <v>DIRECT</v>
      </c>
      <c r="G1696" s="2" t="str">
        <f t="shared" si="182"/>
        <v>БЕЗ ЗМІН</v>
      </c>
      <c r="H1696" s="2">
        <f>IF(G1696="НЕМАЄ МАРШРУТУ",0,O1696-'06A_Варіанти'!T1687)</f>
        <v>0</v>
      </c>
      <c r="I1696" s="2">
        <f>IFERROR(INDEX('04_Потоки'!$E:$E,MATCH(A1696,'04_Потоки'!$A:$A,0)),0)</f>
        <v>1.990879478827362</v>
      </c>
      <c r="J1696" s="2">
        <f t="shared" si="183"/>
        <v>1</v>
      </c>
      <c r="K1696" s="2">
        <f>IF(C1696="РЦК макси",0,2*'06A_Варіанти'!T1687*J1696)</f>
        <v>469.2</v>
      </c>
      <c r="L1696" s="2">
        <f t="shared" si="184"/>
        <v>469.2</v>
      </c>
      <c r="M1696" s="2">
        <f t="shared" si="185"/>
        <v>0</v>
      </c>
      <c r="N1696" s="9">
        <f t="shared" si="186"/>
        <v>0</v>
      </c>
      <c r="O1696" s="2">
        <f>MIN(IF('07A_Конструктор'!$D$5="Так",'06A_Варіанти'!E1687,1E+99),IF('07A_Конструктор'!$D$6="Так",'06A_Варіанти'!F1687,1E+99),IF('07A_Конструктор'!$D$7="Так",'06A_Варіанти'!G1687,1E+99),IF('07A_Конструктор'!$D$8="Так",'06A_Варіанти'!H1687,1E+99),IF('07A_Конструктор'!$D$9="Так",'06A_Варіанти'!I1687,1E+99),IF('07A_Конструктор'!$D$10="Так",'06A_Варіанти'!J1687,1E+99),IF('07A_Конструктор'!$D$11="Так",'06A_Варіанти'!K1687,1E+99),IF('07A_Конструктор'!$D$12="Так",'06A_Варіанти'!L1687,1E+99),IF('07A_Конструктор'!$D$13="Так",'06A_Варіанти'!M1687,1E+99),IF('07A_Конструктор'!$D$14="Так",'06A_Варіанти'!N1687,1E+99),IF('07A_Конструктор'!$D$15="Так",'06A_Варіанти'!O1687,1E+99),IF('07A_Конструктор'!$D$16="Так",'06A_Варіанти'!P1687,1E+99),IF('07A_Конструктор'!$D$17="Так",'06A_Варіанти'!Q1687,1E+99),IF('06A_Варіанти'!R1687="",1E+99,'06A_Варіанти'!R1687))</f>
        <v>234.6</v>
      </c>
      <c r="P1696" s="2" t="str">
        <f t="shared" si="187"/>
        <v>5 т</v>
      </c>
      <c r="Q1696" s="2">
        <f t="shared" si="188"/>
        <v>14</v>
      </c>
      <c r="R1696" s="2">
        <f>IF(OR(C1696="РЦК макси",C1696="РЦЧ SKU"),"SKU-потік",IFERROR(VLOOKUP(D1696,'02_РЦ'!$A$3:$I$7,5,FALSE),0))</f>
        <v>700</v>
      </c>
      <c r="S1696" s="2" t="str">
        <f>IF(OR(C1696="РЦК макси",C1696="РЦЧ SKU"),"Не рахується в ліміт",IFERROR(VLOOKUP(D1696,'02_РЦ'!$A$3:$I$7,9,FALSE),"Немає РЦ"))</f>
        <v>В межах</v>
      </c>
    </row>
    <row r="1697" spans="1:19">
      <c r="A1697" s="2" t="str">
        <f>'06A_Варіанти'!A1688</f>
        <v>BASE_2596</v>
      </c>
      <c r="B1697" s="2" t="str">
        <f>'06A_Варіанти'!B1688</f>
        <v>TT_2596</v>
      </c>
      <c r="C1697" s="2" t="str">
        <f>'06A_Варіанти'!D1688</f>
        <v>Основний</v>
      </c>
      <c r="D1697" s="2" t="str">
        <f>'06A_Варіанти'!C1688</f>
        <v>РЦЛ</v>
      </c>
      <c r="E1697" s="2" t="str">
        <f>'06A_Варіанти'!S1688</f>
        <v>DIRECT</v>
      </c>
      <c r="F1697" s="2" t="str">
        <f>IF(O1697='06A_Варіанти'!E1688,'06A_Варіанти'!E$1,IF(O1697='06A_Варіанти'!F1688,'06A_Варіанти'!F$1,IF(O1697='06A_Варіанти'!G1688,'06A_Варіанти'!G$1,IF(O1697='06A_Варіанти'!H1688,'06A_Варіанти'!H$1,IF(O1697='06A_Варіанти'!I1688,'06A_Варіанти'!I$1,IF(O1697='06A_Варіанти'!J1688,'06A_Варіанти'!J$1,IF(O1697='06A_Варіанти'!K1688,'06A_Варіанти'!K$1,IF(O1697='06A_Варіанти'!L1688,'06A_Варіанти'!L$1,IF(O1697='06A_Варіанти'!M1688,'06A_Варіанти'!M$1,IF(O1697='06A_Варіанти'!N1688,'06A_Варіанти'!N$1,IF(O1697='06A_Варіанти'!O1688,'06A_Варіанти'!O$1,IF(O1697='06A_Варіанти'!P1688,'06A_Варіанти'!P$1,IF(O1697='06A_Варіанти'!Q1688,'06A_Варіанти'!Q$1,IF(O1697='06A_Варіанти'!R1688,'06A_Варіанти'!R$1,"НЕМАЄ МАРШРУТУ"))))))))))))))</f>
        <v>DIRECT</v>
      </c>
      <c r="G1697" s="2" t="str">
        <f t="shared" si="182"/>
        <v>БЕЗ ЗМІН</v>
      </c>
      <c r="H1697" s="2">
        <f>IF(G1697="НЕМАЄ МАРШРУТУ",0,O1697-'06A_Варіанти'!T1688)</f>
        <v>0</v>
      </c>
      <c r="I1697" s="2">
        <f>IFERROR(INDEX('04_Потоки'!$E:$E,MATCH(A1697,'04_Потоки'!$A:$A,0)),0)</f>
        <v>1.990879478827362</v>
      </c>
      <c r="J1697" s="2">
        <f t="shared" si="183"/>
        <v>1</v>
      </c>
      <c r="K1697" s="2">
        <f>IF(C1697="РЦК макси",0,2*'06A_Варіанти'!T1688*J1697)</f>
        <v>17.399999999999999</v>
      </c>
      <c r="L1697" s="2">
        <f t="shared" si="184"/>
        <v>17.399999999999999</v>
      </c>
      <c r="M1697" s="2">
        <f t="shared" si="185"/>
        <v>0</v>
      </c>
      <c r="N1697" s="9">
        <f t="shared" si="186"/>
        <v>0</v>
      </c>
      <c r="O1697" s="2">
        <f>MIN(IF('07A_Конструктор'!$D$5="Так",'06A_Варіанти'!E1688,1E+99),IF('07A_Конструктор'!$D$6="Так",'06A_Варіанти'!F1688,1E+99),IF('07A_Конструктор'!$D$7="Так",'06A_Варіанти'!G1688,1E+99),IF('07A_Конструктор'!$D$8="Так",'06A_Варіанти'!H1688,1E+99),IF('07A_Конструктор'!$D$9="Так",'06A_Варіанти'!I1688,1E+99),IF('07A_Конструктор'!$D$10="Так",'06A_Варіанти'!J1688,1E+99),IF('07A_Конструктор'!$D$11="Так",'06A_Варіанти'!K1688,1E+99),IF('07A_Конструктор'!$D$12="Так",'06A_Варіанти'!L1688,1E+99),IF('07A_Конструктор'!$D$13="Так",'06A_Варіанти'!M1688,1E+99),IF('07A_Конструктор'!$D$14="Так",'06A_Варіанти'!N1688,1E+99),IF('07A_Конструктор'!$D$15="Так",'06A_Варіанти'!O1688,1E+99),IF('07A_Конструктор'!$D$16="Так",'06A_Варіанти'!P1688,1E+99),IF('07A_Конструктор'!$D$17="Так",'06A_Варіанти'!Q1688,1E+99),IF('06A_Варіанти'!R1688="",1E+99,'06A_Варіанти'!R1688))</f>
        <v>8.6999999999999993</v>
      </c>
      <c r="P1697" s="2" t="str">
        <f t="shared" si="187"/>
        <v>5 т</v>
      </c>
      <c r="Q1697" s="2">
        <f t="shared" si="188"/>
        <v>14</v>
      </c>
      <c r="R1697" s="2">
        <f>IF(OR(C1697="РЦК макси",C1697="РЦЧ SKU"),"SKU-потік",IFERROR(VLOOKUP(D1697,'02_РЦ'!$A$3:$I$7,5,FALSE),0))</f>
        <v>700</v>
      </c>
      <c r="S1697" s="2" t="str">
        <f>IF(OR(C1697="РЦК макси",C1697="РЦЧ SKU"),"Не рахується в ліміт",IFERROR(VLOOKUP(D1697,'02_РЦ'!$A$3:$I$7,9,FALSE),"Немає РЦ"))</f>
        <v>В межах</v>
      </c>
    </row>
    <row r="1698" spans="1:19">
      <c r="A1698" s="2" t="str">
        <f>'06A_Варіанти'!A1689</f>
        <v>BASE_2587</v>
      </c>
      <c r="B1698" s="2" t="str">
        <f>'06A_Варіанти'!B1689</f>
        <v>TT_2587</v>
      </c>
      <c r="C1698" s="2" t="str">
        <f>'06A_Варіанти'!D1689</f>
        <v>Основний</v>
      </c>
      <c r="D1698" s="2" t="str">
        <f>'06A_Варіанти'!C1689</f>
        <v>РЦЛ</v>
      </c>
      <c r="E1698" s="2" t="str">
        <f>'06A_Варіанти'!S1689</f>
        <v>DIRECT</v>
      </c>
      <c r="F1698" s="2" t="str">
        <f>IF(O1698='06A_Варіанти'!E1689,'06A_Варіанти'!E$1,IF(O1698='06A_Варіанти'!F1689,'06A_Варіанти'!F$1,IF(O1698='06A_Варіанти'!G1689,'06A_Варіанти'!G$1,IF(O1698='06A_Варіанти'!H1689,'06A_Варіанти'!H$1,IF(O1698='06A_Варіанти'!I1689,'06A_Варіанти'!I$1,IF(O1698='06A_Варіанти'!J1689,'06A_Варіанти'!J$1,IF(O1698='06A_Варіанти'!K1689,'06A_Варіанти'!K$1,IF(O1698='06A_Варіанти'!L1689,'06A_Варіанти'!L$1,IF(O1698='06A_Варіанти'!M1689,'06A_Варіанти'!M$1,IF(O1698='06A_Варіанти'!N1689,'06A_Варіанти'!N$1,IF(O1698='06A_Варіанти'!O1689,'06A_Варіанти'!O$1,IF(O1698='06A_Варіанти'!P1689,'06A_Варіанти'!P$1,IF(O1698='06A_Варіанти'!Q1689,'06A_Варіанти'!Q$1,IF(O1698='06A_Варіанти'!R1689,'06A_Варіанти'!R$1,"НЕМАЄ МАРШРУТУ"))))))))))))))</f>
        <v>DIRECT</v>
      </c>
      <c r="G1698" s="2" t="str">
        <f t="shared" si="182"/>
        <v>БЕЗ ЗМІН</v>
      </c>
      <c r="H1698" s="2">
        <f>IF(G1698="НЕМАЄ МАРШРУТУ",0,O1698-'06A_Варіанти'!T1689)</f>
        <v>0</v>
      </c>
      <c r="I1698" s="2">
        <f>IFERROR(INDEX('04_Потоки'!$E:$E,MATCH(A1698,'04_Потоки'!$A:$A,0)),0)</f>
        <v>1.990879478827362</v>
      </c>
      <c r="J1698" s="2">
        <f t="shared" si="183"/>
        <v>1</v>
      </c>
      <c r="K1698" s="2">
        <f>IF(C1698="РЦК макси",0,2*'06A_Варіанти'!T1689*J1698)</f>
        <v>429</v>
      </c>
      <c r="L1698" s="2">
        <f t="shared" si="184"/>
        <v>429</v>
      </c>
      <c r="M1698" s="2">
        <f t="shared" si="185"/>
        <v>0</v>
      </c>
      <c r="N1698" s="9">
        <f t="shared" si="186"/>
        <v>0</v>
      </c>
      <c r="O1698" s="2">
        <f>MIN(IF('07A_Конструктор'!$D$5="Так",'06A_Варіанти'!E1689,1E+99),IF('07A_Конструктор'!$D$6="Так",'06A_Варіанти'!F1689,1E+99),IF('07A_Конструктор'!$D$7="Так",'06A_Варіанти'!G1689,1E+99),IF('07A_Конструктор'!$D$8="Так",'06A_Варіанти'!H1689,1E+99),IF('07A_Конструктор'!$D$9="Так",'06A_Варіанти'!I1689,1E+99),IF('07A_Конструктор'!$D$10="Так",'06A_Варіанти'!J1689,1E+99),IF('07A_Конструктор'!$D$11="Так",'06A_Варіанти'!K1689,1E+99),IF('07A_Конструктор'!$D$12="Так",'06A_Варіанти'!L1689,1E+99),IF('07A_Конструктор'!$D$13="Так",'06A_Варіанти'!M1689,1E+99),IF('07A_Конструктор'!$D$14="Так",'06A_Варіанти'!N1689,1E+99),IF('07A_Конструктор'!$D$15="Так",'06A_Варіанти'!O1689,1E+99),IF('07A_Конструктор'!$D$16="Так",'06A_Варіанти'!P1689,1E+99),IF('07A_Конструктор'!$D$17="Так",'06A_Варіанти'!Q1689,1E+99),IF('06A_Варіанти'!R1689="",1E+99,'06A_Варіанти'!R1689))</f>
        <v>214.5</v>
      </c>
      <c r="P1698" s="2" t="str">
        <f t="shared" si="187"/>
        <v>5 т</v>
      </c>
      <c r="Q1698" s="2">
        <f t="shared" si="188"/>
        <v>14</v>
      </c>
      <c r="R1698" s="2">
        <f>IF(OR(C1698="РЦК макси",C1698="РЦЧ SKU"),"SKU-потік",IFERROR(VLOOKUP(D1698,'02_РЦ'!$A$3:$I$7,5,FALSE),0))</f>
        <v>700</v>
      </c>
      <c r="S1698" s="2" t="str">
        <f>IF(OR(C1698="РЦК макси",C1698="РЦЧ SKU"),"Не рахується в ліміт",IFERROR(VLOOKUP(D1698,'02_РЦ'!$A$3:$I$7,9,FALSE),"Немає РЦ"))</f>
        <v>В межах</v>
      </c>
    </row>
    <row r="1699" spans="1:19">
      <c r="A1699" s="2" t="str">
        <f>'06A_Варіанти'!A1690</f>
        <v>BASE_2599</v>
      </c>
      <c r="B1699" s="2" t="str">
        <f>'06A_Варіанти'!B1690</f>
        <v>TT_2599</v>
      </c>
      <c r="C1699" s="2" t="str">
        <f>'06A_Варіанти'!D1690</f>
        <v>Основний</v>
      </c>
      <c r="D1699" s="2" t="str">
        <f>'06A_Варіанти'!C1690</f>
        <v>РЦЛ</v>
      </c>
      <c r="E1699" s="2" t="str">
        <f>'06A_Варіанти'!S1690</f>
        <v>DIRECT</v>
      </c>
      <c r="F1699" s="2" t="str">
        <f>IF(O1699='06A_Варіанти'!E1690,'06A_Варіанти'!E$1,IF(O1699='06A_Варіанти'!F1690,'06A_Варіанти'!F$1,IF(O1699='06A_Варіанти'!G1690,'06A_Варіанти'!G$1,IF(O1699='06A_Варіанти'!H1690,'06A_Варіанти'!H$1,IF(O1699='06A_Варіанти'!I1690,'06A_Варіанти'!I$1,IF(O1699='06A_Варіанти'!J1690,'06A_Варіанти'!J$1,IF(O1699='06A_Варіанти'!K1690,'06A_Варіанти'!K$1,IF(O1699='06A_Варіанти'!L1690,'06A_Варіанти'!L$1,IF(O1699='06A_Варіанти'!M1690,'06A_Варіанти'!M$1,IF(O1699='06A_Варіанти'!N1690,'06A_Варіанти'!N$1,IF(O1699='06A_Варіанти'!O1690,'06A_Варіанти'!O$1,IF(O1699='06A_Варіанти'!P1690,'06A_Варіанти'!P$1,IF(O1699='06A_Варіанти'!Q1690,'06A_Варіанти'!Q$1,IF(O1699='06A_Варіанти'!R1690,'06A_Варіанти'!R$1,"НЕМАЄ МАРШРУТУ"))))))))))))))</f>
        <v>DIRECT</v>
      </c>
      <c r="G1699" s="2" t="str">
        <f t="shared" si="182"/>
        <v>БЕЗ ЗМІН</v>
      </c>
      <c r="H1699" s="2">
        <f>IF(G1699="НЕМАЄ МАРШРУТУ",0,O1699-'06A_Варіанти'!T1690)</f>
        <v>0</v>
      </c>
      <c r="I1699" s="2">
        <f>IFERROR(INDEX('04_Потоки'!$E:$E,MATCH(A1699,'04_Потоки'!$A:$A,0)),0)</f>
        <v>1.990879478827362</v>
      </c>
      <c r="J1699" s="2">
        <f t="shared" si="183"/>
        <v>1</v>
      </c>
      <c r="K1699" s="2">
        <f>IF(C1699="РЦК макси",0,2*'06A_Варіанти'!T1690*J1699)</f>
        <v>662.4</v>
      </c>
      <c r="L1699" s="2">
        <f t="shared" si="184"/>
        <v>662.4</v>
      </c>
      <c r="M1699" s="2">
        <f t="shared" si="185"/>
        <v>0</v>
      </c>
      <c r="N1699" s="9">
        <f t="shared" si="186"/>
        <v>0</v>
      </c>
      <c r="O1699" s="2">
        <f>MIN(IF('07A_Конструктор'!$D$5="Так",'06A_Варіанти'!E1690,1E+99),IF('07A_Конструктор'!$D$6="Так",'06A_Варіанти'!F1690,1E+99),IF('07A_Конструктор'!$D$7="Так",'06A_Варіанти'!G1690,1E+99),IF('07A_Конструктор'!$D$8="Так",'06A_Варіанти'!H1690,1E+99),IF('07A_Конструктор'!$D$9="Так",'06A_Варіанти'!I1690,1E+99),IF('07A_Конструктор'!$D$10="Так",'06A_Варіанти'!J1690,1E+99),IF('07A_Конструктор'!$D$11="Так",'06A_Варіанти'!K1690,1E+99),IF('07A_Конструктор'!$D$12="Так",'06A_Варіанти'!L1690,1E+99),IF('07A_Конструктор'!$D$13="Так",'06A_Варіанти'!M1690,1E+99),IF('07A_Конструктор'!$D$14="Так",'06A_Варіанти'!N1690,1E+99),IF('07A_Конструктор'!$D$15="Так",'06A_Варіанти'!O1690,1E+99),IF('07A_Конструктор'!$D$16="Так",'06A_Варіанти'!P1690,1E+99),IF('07A_Конструктор'!$D$17="Так",'06A_Варіанти'!Q1690,1E+99),IF('06A_Варіанти'!R1690="",1E+99,'06A_Варіанти'!R1690))</f>
        <v>331.2</v>
      </c>
      <c r="P1699" s="2" t="str">
        <f t="shared" si="187"/>
        <v>5 т</v>
      </c>
      <c r="Q1699" s="2">
        <f t="shared" si="188"/>
        <v>14</v>
      </c>
      <c r="R1699" s="2">
        <f>IF(OR(C1699="РЦК макси",C1699="РЦЧ SKU"),"SKU-потік",IFERROR(VLOOKUP(D1699,'02_РЦ'!$A$3:$I$7,5,FALSE),0))</f>
        <v>700</v>
      </c>
      <c r="S1699" s="2" t="str">
        <f>IF(OR(C1699="РЦК макси",C1699="РЦЧ SKU"),"Не рахується в ліміт",IFERROR(VLOOKUP(D1699,'02_РЦ'!$A$3:$I$7,9,FALSE),"Немає РЦ"))</f>
        <v>В межах</v>
      </c>
    </row>
    <row r="1700" spans="1:19">
      <c r="A1700" s="2" t="str">
        <f>'06A_Варіанти'!A1691</f>
        <v>BASE_2592</v>
      </c>
      <c r="B1700" s="2" t="str">
        <f>'06A_Варіанти'!B1691</f>
        <v>TT_2592</v>
      </c>
      <c r="C1700" s="2" t="str">
        <f>'06A_Варіанти'!D1691</f>
        <v>Основний</v>
      </c>
      <c r="D1700" s="2" t="str">
        <f>'06A_Варіанти'!C1691</f>
        <v>РЦЛ</v>
      </c>
      <c r="E1700" s="2" t="str">
        <f>'06A_Варіанти'!S1691</f>
        <v>DIRECT</v>
      </c>
      <c r="F1700" s="2" t="str">
        <f>IF(O1700='06A_Варіанти'!E1691,'06A_Варіанти'!E$1,IF(O1700='06A_Варіанти'!F1691,'06A_Варіанти'!F$1,IF(O1700='06A_Варіанти'!G1691,'06A_Варіанти'!G$1,IF(O1700='06A_Варіанти'!H1691,'06A_Варіанти'!H$1,IF(O1700='06A_Варіанти'!I1691,'06A_Варіанти'!I$1,IF(O1700='06A_Варіанти'!J1691,'06A_Варіанти'!J$1,IF(O1700='06A_Варіанти'!K1691,'06A_Варіанти'!K$1,IF(O1700='06A_Варіанти'!L1691,'06A_Варіанти'!L$1,IF(O1700='06A_Варіанти'!M1691,'06A_Варіанти'!M$1,IF(O1700='06A_Варіанти'!N1691,'06A_Варіанти'!N$1,IF(O1700='06A_Варіанти'!O1691,'06A_Варіанти'!O$1,IF(O1700='06A_Варіанти'!P1691,'06A_Варіанти'!P$1,IF(O1700='06A_Варіанти'!Q1691,'06A_Варіанти'!Q$1,IF(O1700='06A_Варіанти'!R1691,'06A_Варіанти'!R$1,"НЕМАЄ МАРШРУТУ"))))))))))))))</f>
        <v>DIRECT</v>
      </c>
      <c r="G1700" s="2" t="str">
        <f t="shared" si="182"/>
        <v>БЕЗ ЗМІН</v>
      </c>
      <c r="H1700" s="2">
        <f>IF(G1700="НЕМАЄ МАРШРУТУ",0,O1700-'06A_Варіанти'!T1691)</f>
        <v>0</v>
      </c>
      <c r="I1700" s="2">
        <f>IFERROR(INDEX('04_Потоки'!$E:$E,MATCH(A1700,'04_Потоки'!$A:$A,0)),0)</f>
        <v>1.990879478827362</v>
      </c>
      <c r="J1700" s="2">
        <f t="shared" si="183"/>
        <v>1</v>
      </c>
      <c r="K1700" s="2">
        <f>IF(C1700="РЦК макси",0,2*'06A_Варіанти'!T1691*J1700)</f>
        <v>516.79999999999995</v>
      </c>
      <c r="L1700" s="2">
        <f t="shared" si="184"/>
        <v>516.79999999999995</v>
      </c>
      <c r="M1700" s="2">
        <f t="shared" si="185"/>
        <v>0</v>
      </c>
      <c r="N1700" s="9">
        <f t="shared" si="186"/>
        <v>0</v>
      </c>
      <c r="O1700" s="2">
        <f>MIN(IF('07A_Конструктор'!$D$5="Так",'06A_Варіанти'!E1691,1E+99),IF('07A_Конструктор'!$D$6="Так",'06A_Варіанти'!F1691,1E+99),IF('07A_Конструктор'!$D$7="Так",'06A_Варіанти'!G1691,1E+99),IF('07A_Конструктор'!$D$8="Так",'06A_Варіанти'!H1691,1E+99),IF('07A_Конструктор'!$D$9="Так",'06A_Варіанти'!I1691,1E+99),IF('07A_Конструктор'!$D$10="Так",'06A_Варіанти'!J1691,1E+99),IF('07A_Конструктор'!$D$11="Так",'06A_Варіанти'!K1691,1E+99),IF('07A_Конструктор'!$D$12="Так",'06A_Варіанти'!L1691,1E+99),IF('07A_Конструктор'!$D$13="Так",'06A_Варіанти'!M1691,1E+99),IF('07A_Конструктор'!$D$14="Так",'06A_Варіанти'!N1691,1E+99),IF('07A_Конструктор'!$D$15="Так",'06A_Варіанти'!O1691,1E+99),IF('07A_Конструктор'!$D$16="Так",'06A_Варіанти'!P1691,1E+99),IF('07A_Конструктор'!$D$17="Так",'06A_Варіанти'!Q1691,1E+99),IF('06A_Варіанти'!R1691="",1E+99,'06A_Варіанти'!R1691))</f>
        <v>258.39999999999998</v>
      </c>
      <c r="P1700" s="2" t="str">
        <f t="shared" si="187"/>
        <v>5 т</v>
      </c>
      <c r="Q1700" s="2">
        <f t="shared" si="188"/>
        <v>14</v>
      </c>
      <c r="R1700" s="2">
        <f>IF(OR(C1700="РЦК макси",C1700="РЦЧ SKU"),"SKU-потік",IFERROR(VLOOKUP(D1700,'02_РЦ'!$A$3:$I$7,5,FALSE),0))</f>
        <v>700</v>
      </c>
      <c r="S1700" s="2" t="str">
        <f>IF(OR(C1700="РЦК макси",C1700="РЦЧ SKU"),"Не рахується в ліміт",IFERROR(VLOOKUP(D1700,'02_РЦ'!$A$3:$I$7,9,FALSE),"Немає РЦ"))</f>
        <v>В межах</v>
      </c>
    </row>
    <row r="1701" spans="1:19">
      <c r="A1701" s="2" t="str">
        <f>'06A_Варіанти'!A1692</f>
        <v>BASE_2332</v>
      </c>
      <c r="B1701" s="2" t="str">
        <f>'06A_Варіанти'!B1692</f>
        <v>TT_2332</v>
      </c>
      <c r="C1701" s="2" t="str">
        <f>'06A_Варіанти'!D1692</f>
        <v>Основний</v>
      </c>
      <c r="D1701" s="2" t="str">
        <f>'06A_Варіанти'!C1692</f>
        <v>РЦЛ</v>
      </c>
      <c r="E1701" s="2" t="str">
        <f>'06A_Варіанти'!S1692</f>
        <v>DIRECT</v>
      </c>
      <c r="F1701" s="2" t="str">
        <f>IF(O1701='06A_Варіанти'!E1692,'06A_Варіанти'!E$1,IF(O1701='06A_Варіанти'!F1692,'06A_Варіанти'!F$1,IF(O1701='06A_Варіанти'!G1692,'06A_Варіанти'!G$1,IF(O1701='06A_Варіанти'!H1692,'06A_Варіанти'!H$1,IF(O1701='06A_Варіанти'!I1692,'06A_Варіанти'!I$1,IF(O1701='06A_Варіанти'!J1692,'06A_Варіанти'!J$1,IF(O1701='06A_Варіанти'!K1692,'06A_Варіанти'!K$1,IF(O1701='06A_Варіанти'!L1692,'06A_Варіанти'!L$1,IF(O1701='06A_Варіанти'!M1692,'06A_Варіанти'!M$1,IF(O1701='06A_Варіанти'!N1692,'06A_Варіанти'!N$1,IF(O1701='06A_Варіанти'!O1692,'06A_Варіанти'!O$1,IF(O1701='06A_Варіанти'!P1692,'06A_Варіанти'!P$1,IF(O1701='06A_Варіанти'!Q1692,'06A_Варіанти'!Q$1,IF(O1701='06A_Варіанти'!R1692,'06A_Варіанти'!R$1,"НЕМАЄ МАРШРУТУ"))))))))))))))</f>
        <v>DIRECT</v>
      </c>
      <c r="G1701" s="2" t="str">
        <f t="shared" si="182"/>
        <v>БЕЗ ЗМІН</v>
      </c>
      <c r="H1701" s="2">
        <f>IF(G1701="НЕМАЄ МАРШРУТУ",0,O1701-'06A_Варіанти'!T1692)</f>
        <v>0</v>
      </c>
      <c r="I1701" s="2">
        <f>IFERROR(INDEX('04_Потоки'!$E:$E,MATCH(A1701,'04_Потоки'!$A:$A,0)),0)</f>
        <v>1.990879478827362</v>
      </c>
      <c r="J1701" s="2">
        <f t="shared" si="183"/>
        <v>1</v>
      </c>
      <c r="K1701" s="2">
        <f>IF(C1701="РЦК макси",0,2*'06A_Варіанти'!T1692*J1701)</f>
        <v>537.4</v>
      </c>
      <c r="L1701" s="2">
        <f t="shared" si="184"/>
        <v>537.4</v>
      </c>
      <c r="M1701" s="2">
        <f t="shared" si="185"/>
        <v>0</v>
      </c>
      <c r="N1701" s="9">
        <f t="shared" si="186"/>
        <v>0</v>
      </c>
      <c r="O1701" s="2">
        <f>MIN(IF('07A_Конструктор'!$D$5="Так",'06A_Варіанти'!E1692,1E+99),IF('07A_Конструктор'!$D$6="Так",'06A_Варіанти'!F1692,1E+99),IF('07A_Конструктор'!$D$7="Так",'06A_Варіанти'!G1692,1E+99),IF('07A_Конструктор'!$D$8="Так",'06A_Варіанти'!H1692,1E+99),IF('07A_Конструктор'!$D$9="Так",'06A_Варіанти'!I1692,1E+99),IF('07A_Конструктор'!$D$10="Так",'06A_Варіанти'!J1692,1E+99),IF('07A_Конструктор'!$D$11="Так",'06A_Варіанти'!K1692,1E+99),IF('07A_Конструктор'!$D$12="Так",'06A_Варіанти'!L1692,1E+99),IF('07A_Конструктор'!$D$13="Так",'06A_Варіанти'!M1692,1E+99),IF('07A_Конструктор'!$D$14="Так",'06A_Варіанти'!N1692,1E+99),IF('07A_Конструктор'!$D$15="Так",'06A_Варіанти'!O1692,1E+99),IF('07A_Конструктор'!$D$16="Так",'06A_Варіанти'!P1692,1E+99),IF('07A_Конструктор'!$D$17="Так",'06A_Варіанти'!Q1692,1E+99),IF('06A_Варіанти'!R1692="",1E+99,'06A_Варіанти'!R1692))</f>
        <v>268.7</v>
      </c>
      <c r="P1701" s="2" t="str">
        <f t="shared" si="187"/>
        <v>5 т</v>
      </c>
      <c r="Q1701" s="2">
        <f t="shared" si="188"/>
        <v>14</v>
      </c>
      <c r="R1701" s="2">
        <f>IF(OR(C1701="РЦК макси",C1701="РЦЧ SKU"),"SKU-потік",IFERROR(VLOOKUP(D1701,'02_РЦ'!$A$3:$I$7,5,FALSE),0))</f>
        <v>700</v>
      </c>
      <c r="S1701" s="2" t="str">
        <f>IF(OR(C1701="РЦК макси",C1701="РЦЧ SKU"),"Не рахується в ліміт",IFERROR(VLOOKUP(D1701,'02_РЦ'!$A$3:$I$7,9,FALSE),"Немає РЦ"))</f>
        <v>В межах</v>
      </c>
    </row>
    <row r="1702" spans="1:19">
      <c r="A1702" s="2" t="str">
        <f>'06A_Варіанти'!A1693</f>
        <v>BASE_2608</v>
      </c>
      <c r="B1702" s="2" t="str">
        <f>'06A_Варіанти'!B1693</f>
        <v>TT_2608</v>
      </c>
      <c r="C1702" s="2" t="str">
        <f>'06A_Варіанти'!D1693</f>
        <v>Основний</v>
      </c>
      <c r="D1702" s="2" t="str">
        <f>'06A_Варіанти'!C1693</f>
        <v>РЦЛ</v>
      </c>
      <c r="E1702" s="2" t="str">
        <f>'06A_Варіанти'!S1693</f>
        <v>DIRECT</v>
      </c>
      <c r="F1702" s="2" t="str">
        <f>IF(O1702='06A_Варіанти'!E1693,'06A_Варіанти'!E$1,IF(O1702='06A_Варіанти'!F1693,'06A_Варіанти'!F$1,IF(O1702='06A_Варіанти'!G1693,'06A_Варіанти'!G$1,IF(O1702='06A_Варіанти'!H1693,'06A_Варіанти'!H$1,IF(O1702='06A_Варіанти'!I1693,'06A_Варіанти'!I$1,IF(O1702='06A_Варіанти'!J1693,'06A_Варіанти'!J$1,IF(O1702='06A_Варіанти'!K1693,'06A_Варіанти'!K$1,IF(O1702='06A_Варіанти'!L1693,'06A_Варіанти'!L$1,IF(O1702='06A_Варіанти'!M1693,'06A_Варіанти'!M$1,IF(O1702='06A_Варіанти'!N1693,'06A_Варіанти'!N$1,IF(O1702='06A_Варіанти'!O1693,'06A_Варіанти'!O$1,IF(O1702='06A_Варіанти'!P1693,'06A_Варіанти'!P$1,IF(O1702='06A_Варіанти'!Q1693,'06A_Варіанти'!Q$1,IF(O1702='06A_Варіанти'!R1693,'06A_Варіанти'!R$1,"НЕМАЄ МАРШРУТУ"))))))))))))))</f>
        <v>DIRECT</v>
      </c>
      <c r="G1702" s="2" t="str">
        <f t="shared" si="182"/>
        <v>БЕЗ ЗМІН</v>
      </c>
      <c r="H1702" s="2">
        <f>IF(G1702="НЕМАЄ МАРШРУТУ",0,O1702-'06A_Варіанти'!T1693)</f>
        <v>0</v>
      </c>
      <c r="I1702" s="2">
        <f>IFERROR(INDEX('04_Потоки'!$E:$E,MATCH(A1702,'04_Потоки'!$A:$A,0)),0)</f>
        <v>1.990879478827362</v>
      </c>
      <c r="J1702" s="2">
        <f t="shared" si="183"/>
        <v>1</v>
      </c>
      <c r="K1702" s="2">
        <f>IF(C1702="РЦК макси",0,2*'06A_Варіанти'!T1693*J1702)</f>
        <v>334.2</v>
      </c>
      <c r="L1702" s="2">
        <f t="shared" si="184"/>
        <v>334.2</v>
      </c>
      <c r="M1702" s="2">
        <f t="shared" si="185"/>
        <v>0</v>
      </c>
      <c r="N1702" s="9">
        <f t="shared" si="186"/>
        <v>0</v>
      </c>
      <c r="O1702" s="2">
        <f>MIN(IF('07A_Конструктор'!$D$5="Так",'06A_Варіанти'!E1693,1E+99),IF('07A_Конструктор'!$D$6="Так",'06A_Варіанти'!F1693,1E+99),IF('07A_Конструктор'!$D$7="Так",'06A_Варіанти'!G1693,1E+99),IF('07A_Конструктор'!$D$8="Так",'06A_Варіанти'!H1693,1E+99),IF('07A_Конструктор'!$D$9="Так",'06A_Варіанти'!I1693,1E+99),IF('07A_Конструктор'!$D$10="Так",'06A_Варіанти'!J1693,1E+99),IF('07A_Конструктор'!$D$11="Так",'06A_Варіанти'!K1693,1E+99),IF('07A_Конструктор'!$D$12="Так",'06A_Варіанти'!L1693,1E+99),IF('07A_Конструктор'!$D$13="Так",'06A_Варіанти'!M1693,1E+99),IF('07A_Конструктор'!$D$14="Так",'06A_Варіанти'!N1693,1E+99),IF('07A_Конструктор'!$D$15="Так",'06A_Варіанти'!O1693,1E+99),IF('07A_Конструктор'!$D$16="Так",'06A_Варіанти'!P1693,1E+99),IF('07A_Конструктор'!$D$17="Так",'06A_Варіанти'!Q1693,1E+99),IF('06A_Варіанти'!R1693="",1E+99,'06A_Варіанти'!R1693))</f>
        <v>167.1</v>
      </c>
      <c r="P1702" s="2" t="str">
        <f t="shared" si="187"/>
        <v>5 т</v>
      </c>
      <c r="Q1702" s="2">
        <f t="shared" si="188"/>
        <v>14</v>
      </c>
      <c r="R1702" s="2">
        <f>IF(OR(C1702="РЦК макси",C1702="РЦЧ SKU"),"SKU-потік",IFERROR(VLOOKUP(D1702,'02_РЦ'!$A$3:$I$7,5,FALSE),0))</f>
        <v>700</v>
      </c>
      <c r="S1702" s="2" t="str">
        <f>IF(OR(C1702="РЦК макси",C1702="РЦЧ SKU"),"Не рахується в ліміт",IFERROR(VLOOKUP(D1702,'02_РЦ'!$A$3:$I$7,9,FALSE),"Немає РЦ"))</f>
        <v>В межах</v>
      </c>
    </row>
    <row r="1703" spans="1:19">
      <c r="A1703" s="2" t="str">
        <f>'06A_Варіанти'!A1694</f>
        <v>BASE_2384</v>
      </c>
      <c r="B1703" s="2" t="str">
        <f>'06A_Варіанти'!B1694</f>
        <v>TT_2384</v>
      </c>
      <c r="C1703" s="2" t="str">
        <f>'06A_Варіанти'!D1694</f>
        <v>Основний</v>
      </c>
      <c r="D1703" s="2" t="str">
        <f>'06A_Варіанти'!C1694</f>
        <v>РЦЛ</v>
      </c>
      <c r="E1703" s="2" t="str">
        <f>'06A_Варіанти'!S1694</f>
        <v>DIRECT</v>
      </c>
      <c r="F1703" s="2" t="str">
        <f>IF(O1703='06A_Варіанти'!E1694,'06A_Варіанти'!E$1,IF(O1703='06A_Варіанти'!F1694,'06A_Варіанти'!F$1,IF(O1703='06A_Варіанти'!G1694,'06A_Варіанти'!G$1,IF(O1703='06A_Варіанти'!H1694,'06A_Варіанти'!H$1,IF(O1703='06A_Варіанти'!I1694,'06A_Варіанти'!I$1,IF(O1703='06A_Варіанти'!J1694,'06A_Варіанти'!J$1,IF(O1703='06A_Варіанти'!K1694,'06A_Варіанти'!K$1,IF(O1703='06A_Варіанти'!L1694,'06A_Варіанти'!L$1,IF(O1703='06A_Варіанти'!M1694,'06A_Варіанти'!M$1,IF(O1703='06A_Варіанти'!N1694,'06A_Варіанти'!N$1,IF(O1703='06A_Варіанти'!O1694,'06A_Варіанти'!O$1,IF(O1703='06A_Варіанти'!P1694,'06A_Варіанти'!P$1,IF(O1703='06A_Варіанти'!Q1694,'06A_Варіанти'!Q$1,IF(O1703='06A_Варіанти'!R1694,'06A_Варіанти'!R$1,"НЕМАЄ МАРШРУТУ"))))))))))))))</f>
        <v>DIRECT</v>
      </c>
      <c r="G1703" s="2" t="str">
        <f t="shared" si="182"/>
        <v>БЕЗ ЗМІН</v>
      </c>
      <c r="H1703" s="2">
        <f>IF(G1703="НЕМАЄ МАРШРУТУ",0,O1703-'06A_Варіанти'!T1694)</f>
        <v>0</v>
      </c>
      <c r="I1703" s="2">
        <f>IFERROR(INDEX('04_Потоки'!$E:$E,MATCH(A1703,'04_Потоки'!$A:$A,0)),0)</f>
        <v>1.990879478827362</v>
      </c>
      <c r="J1703" s="2">
        <f t="shared" si="183"/>
        <v>1</v>
      </c>
      <c r="K1703" s="2">
        <f>IF(C1703="РЦК макси",0,2*'06A_Варіанти'!T1694*J1703)</f>
        <v>305</v>
      </c>
      <c r="L1703" s="2">
        <f t="shared" si="184"/>
        <v>305</v>
      </c>
      <c r="M1703" s="2">
        <f t="shared" si="185"/>
        <v>0</v>
      </c>
      <c r="N1703" s="9">
        <f t="shared" si="186"/>
        <v>0</v>
      </c>
      <c r="O1703" s="2">
        <f>MIN(IF('07A_Конструктор'!$D$5="Так",'06A_Варіанти'!E1694,1E+99),IF('07A_Конструктор'!$D$6="Так",'06A_Варіанти'!F1694,1E+99),IF('07A_Конструктор'!$D$7="Так",'06A_Варіанти'!G1694,1E+99),IF('07A_Конструктор'!$D$8="Так",'06A_Варіанти'!H1694,1E+99),IF('07A_Конструктор'!$D$9="Так",'06A_Варіанти'!I1694,1E+99),IF('07A_Конструктор'!$D$10="Так",'06A_Варіанти'!J1694,1E+99),IF('07A_Конструктор'!$D$11="Так",'06A_Варіанти'!K1694,1E+99),IF('07A_Конструктор'!$D$12="Так",'06A_Варіанти'!L1694,1E+99),IF('07A_Конструктор'!$D$13="Так",'06A_Варіанти'!M1694,1E+99),IF('07A_Конструктор'!$D$14="Так",'06A_Варіанти'!N1694,1E+99),IF('07A_Конструктор'!$D$15="Так",'06A_Варіанти'!O1694,1E+99),IF('07A_Конструктор'!$D$16="Так",'06A_Варіанти'!P1694,1E+99),IF('07A_Конструктор'!$D$17="Так",'06A_Варіанти'!Q1694,1E+99),IF('06A_Варіанти'!R1694="",1E+99,'06A_Варіанти'!R1694))</f>
        <v>152.5</v>
      </c>
      <c r="P1703" s="2" t="str">
        <f t="shared" si="187"/>
        <v>5 т</v>
      </c>
      <c r="Q1703" s="2">
        <f t="shared" si="188"/>
        <v>14</v>
      </c>
      <c r="R1703" s="2">
        <f>IF(OR(C1703="РЦК макси",C1703="РЦЧ SKU"),"SKU-потік",IFERROR(VLOOKUP(D1703,'02_РЦ'!$A$3:$I$7,5,FALSE),0))</f>
        <v>700</v>
      </c>
      <c r="S1703" s="2" t="str">
        <f>IF(OR(C1703="РЦК макси",C1703="РЦЧ SKU"),"Не рахується в ліміт",IFERROR(VLOOKUP(D1703,'02_РЦ'!$A$3:$I$7,9,FALSE),"Немає РЦ"))</f>
        <v>В межах</v>
      </c>
    </row>
    <row r="1704" spans="1:19">
      <c r="A1704" s="2" t="str">
        <f>'06A_Варіанти'!A1695</f>
        <v>BASE_2609</v>
      </c>
      <c r="B1704" s="2" t="str">
        <f>'06A_Варіанти'!B1695</f>
        <v>TT_2609</v>
      </c>
      <c r="C1704" s="2" t="str">
        <f>'06A_Варіанти'!D1695</f>
        <v>Основний</v>
      </c>
      <c r="D1704" s="2" t="str">
        <f>'06A_Варіанти'!C1695</f>
        <v>РЦЛ</v>
      </c>
      <c r="E1704" s="2" t="str">
        <f>'06A_Варіанти'!S1695</f>
        <v>DIRECT</v>
      </c>
      <c r="F1704" s="2" t="str">
        <f>IF(O1704='06A_Варіанти'!E1695,'06A_Варіанти'!E$1,IF(O1704='06A_Варіанти'!F1695,'06A_Варіанти'!F$1,IF(O1704='06A_Варіанти'!G1695,'06A_Варіанти'!G$1,IF(O1704='06A_Варіанти'!H1695,'06A_Варіанти'!H$1,IF(O1704='06A_Варіанти'!I1695,'06A_Варіанти'!I$1,IF(O1704='06A_Варіанти'!J1695,'06A_Варіанти'!J$1,IF(O1704='06A_Варіанти'!K1695,'06A_Варіанти'!K$1,IF(O1704='06A_Варіанти'!L1695,'06A_Варіанти'!L$1,IF(O1704='06A_Варіанти'!M1695,'06A_Варіанти'!M$1,IF(O1704='06A_Варіанти'!N1695,'06A_Варіанти'!N$1,IF(O1704='06A_Варіанти'!O1695,'06A_Варіанти'!O$1,IF(O1704='06A_Варіанти'!P1695,'06A_Варіанти'!P$1,IF(O1704='06A_Варіанти'!Q1695,'06A_Варіанти'!Q$1,IF(O1704='06A_Варіанти'!R1695,'06A_Варіанти'!R$1,"НЕМАЄ МАРШРУТУ"))))))))))))))</f>
        <v>DIRECT</v>
      </c>
      <c r="G1704" s="2" t="str">
        <f t="shared" si="182"/>
        <v>БЕЗ ЗМІН</v>
      </c>
      <c r="H1704" s="2">
        <f>IF(G1704="НЕМАЄ МАРШРУТУ",0,O1704-'06A_Варіанти'!T1695)</f>
        <v>0</v>
      </c>
      <c r="I1704" s="2">
        <f>IFERROR(INDEX('04_Потоки'!$E:$E,MATCH(A1704,'04_Потоки'!$A:$A,0)),0)</f>
        <v>1.990879478827362</v>
      </c>
      <c r="J1704" s="2">
        <f t="shared" si="183"/>
        <v>1</v>
      </c>
      <c r="K1704" s="2">
        <f>IF(C1704="РЦК макси",0,2*'06A_Варіанти'!T1695*J1704)</f>
        <v>9.4</v>
      </c>
      <c r="L1704" s="2">
        <f t="shared" si="184"/>
        <v>9.4</v>
      </c>
      <c r="M1704" s="2">
        <f t="shared" si="185"/>
        <v>0</v>
      </c>
      <c r="N1704" s="9">
        <f t="shared" si="186"/>
        <v>0</v>
      </c>
      <c r="O1704" s="2">
        <f>MIN(IF('07A_Конструктор'!$D$5="Так",'06A_Варіанти'!E1695,1E+99),IF('07A_Конструктор'!$D$6="Так",'06A_Варіанти'!F1695,1E+99),IF('07A_Конструктор'!$D$7="Так",'06A_Варіанти'!G1695,1E+99),IF('07A_Конструктор'!$D$8="Так",'06A_Варіанти'!H1695,1E+99),IF('07A_Конструктор'!$D$9="Так",'06A_Варіанти'!I1695,1E+99),IF('07A_Конструктор'!$D$10="Так",'06A_Варіанти'!J1695,1E+99),IF('07A_Конструктор'!$D$11="Так",'06A_Варіанти'!K1695,1E+99),IF('07A_Конструктор'!$D$12="Так",'06A_Варіанти'!L1695,1E+99),IF('07A_Конструктор'!$D$13="Так",'06A_Варіанти'!M1695,1E+99),IF('07A_Конструктор'!$D$14="Так",'06A_Варіанти'!N1695,1E+99),IF('07A_Конструктор'!$D$15="Так",'06A_Варіанти'!O1695,1E+99),IF('07A_Конструктор'!$D$16="Так",'06A_Варіанти'!P1695,1E+99),IF('07A_Конструктор'!$D$17="Так",'06A_Варіанти'!Q1695,1E+99),IF('06A_Варіанти'!R1695="",1E+99,'06A_Варіанти'!R1695))</f>
        <v>4.7</v>
      </c>
      <c r="P1704" s="2" t="str">
        <f t="shared" si="187"/>
        <v>5 т</v>
      </c>
      <c r="Q1704" s="2">
        <f t="shared" si="188"/>
        <v>14</v>
      </c>
      <c r="R1704" s="2">
        <f>IF(OR(C1704="РЦК макси",C1704="РЦЧ SKU"),"SKU-потік",IFERROR(VLOOKUP(D1704,'02_РЦ'!$A$3:$I$7,5,FALSE),0))</f>
        <v>700</v>
      </c>
      <c r="S1704" s="2" t="str">
        <f>IF(OR(C1704="РЦК макси",C1704="РЦЧ SKU"),"Не рахується в ліміт",IFERROR(VLOOKUP(D1704,'02_РЦ'!$A$3:$I$7,9,FALSE),"Немає РЦ"))</f>
        <v>В межах</v>
      </c>
    </row>
    <row r="1705" spans="1:19">
      <c r="A1705" s="2" t="str">
        <f>'06A_Варіанти'!A1696</f>
        <v>BASE_2611</v>
      </c>
      <c r="B1705" s="2" t="str">
        <f>'06A_Варіанти'!B1696</f>
        <v>TT_2611</v>
      </c>
      <c r="C1705" s="2" t="str">
        <f>'06A_Варіанти'!D1696</f>
        <v>Основний</v>
      </c>
      <c r="D1705" s="2" t="str">
        <f>'06A_Варіанти'!C1696</f>
        <v>РЦЛ</v>
      </c>
      <c r="E1705" s="2" t="str">
        <f>'06A_Варіанти'!S1696</f>
        <v>DIRECT</v>
      </c>
      <c r="F1705" s="2" t="str">
        <f>IF(O1705='06A_Варіанти'!E1696,'06A_Варіанти'!E$1,IF(O1705='06A_Варіанти'!F1696,'06A_Варіанти'!F$1,IF(O1705='06A_Варіанти'!G1696,'06A_Варіанти'!G$1,IF(O1705='06A_Варіанти'!H1696,'06A_Варіанти'!H$1,IF(O1705='06A_Варіанти'!I1696,'06A_Варіанти'!I$1,IF(O1705='06A_Варіанти'!J1696,'06A_Варіанти'!J$1,IF(O1705='06A_Варіанти'!K1696,'06A_Варіанти'!K$1,IF(O1705='06A_Варіанти'!L1696,'06A_Варіанти'!L$1,IF(O1705='06A_Варіанти'!M1696,'06A_Варіанти'!M$1,IF(O1705='06A_Варіанти'!N1696,'06A_Варіанти'!N$1,IF(O1705='06A_Варіанти'!O1696,'06A_Варіанти'!O$1,IF(O1705='06A_Варіанти'!P1696,'06A_Варіанти'!P$1,IF(O1705='06A_Варіанти'!Q1696,'06A_Варіанти'!Q$1,IF(O1705='06A_Варіанти'!R1696,'06A_Варіанти'!R$1,"НЕМАЄ МАРШРУТУ"))))))))))))))</f>
        <v>DIRECT</v>
      </c>
      <c r="G1705" s="2" t="str">
        <f t="shared" si="182"/>
        <v>БЕЗ ЗМІН</v>
      </c>
      <c r="H1705" s="2">
        <f>IF(G1705="НЕМАЄ МАРШРУТУ",0,O1705-'06A_Варіанти'!T1696)</f>
        <v>0</v>
      </c>
      <c r="I1705" s="2">
        <f>IFERROR(INDEX('04_Потоки'!$E:$E,MATCH(A1705,'04_Потоки'!$A:$A,0)),0)</f>
        <v>1.990879478827362</v>
      </c>
      <c r="J1705" s="2">
        <f t="shared" si="183"/>
        <v>1</v>
      </c>
      <c r="K1705" s="2">
        <f>IF(C1705="РЦК макси",0,2*'06A_Варіанти'!T1696*J1705)</f>
        <v>223.4</v>
      </c>
      <c r="L1705" s="2">
        <f t="shared" si="184"/>
        <v>223.4</v>
      </c>
      <c r="M1705" s="2">
        <f t="shared" si="185"/>
        <v>0</v>
      </c>
      <c r="N1705" s="9">
        <f t="shared" si="186"/>
        <v>0</v>
      </c>
      <c r="O1705" s="2">
        <f>MIN(IF('07A_Конструктор'!$D$5="Так",'06A_Варіанти'!E1696,1E+99),IF('07A_Конструктор'!$D$6="Так",'06A_Варіанти'!F1696,1E+99),IF('07A_Конструктор'!$D$7="Так",'06A_Варіанти'!G1696,1E+99),IF('07A_Конструктор'!$D$8="Так",'06A_Варіанти'!H1696,1E+99),IF('07A_Конструктор'!$D$9="Так",'06A_Варіанти'!I1696,1E+99),IF('07A_Конструктор'!$D$10="Так",'06A_Варіанти'!J1696,1E+99),IF('07A_Конструктор'!$D$11="Так",'06A_Варіанти'!K1696,1E+99),IF('07A_Конструктор'!$D$12="Так",'06A_Варіанти'!L1696,1E+99),IF('07A_Конструктор'!$D$13="Так",'06A_Варіанти'!M1696,1E+99),IF('07A_Конструктор'!$D$14="Так",'06A_Варіанти'!N1696,1E+99),IF('07A_Конструктор'!$D$15="Так",'06A_Варіанти'!O1696,1E+99),IF('07A_Конструктор'!$D$16="Так",'06A_Варіанти'!P1696,1E+99),IF('07A_Конструктор'!$D$17="Так",'06A_Варіанти'!Q1696,1E+99),IF('06A_Варіанти'!R1696="",1E+99,'06A_Варіанти'!R1696))</f>
        <v>111.7</v>
      </c>
      <c r="P1705" s="2" t="str">
        <f t="shared" si="187"/>
        <v>5 т</v>
      </c>
      <c r="Q1705" s="2">
        <f t="shared" si="188"/>
        <v>14</v>
      </c>
      <c r="R1705" s="2">
        <f>IF(OR(C1705="РЦК макси",C1705="РЦЧ SKU"),"SKU-потік",IFERROR(VLOOKUP(D1705,'02_РЦ'!$A$3:$I$7,5,FALSE),0))</f>
        <v>700</v>
      </c>
      <c r="S1705" s="2" t="str">
        <f>IF(OR(C1705="РЦК макси",C1705="РЦЧ SKU"),"Не рахується в ліміт",IFERROR(VLOOKUP(D1705,'02_РЦ'!$A$3:$I$7,9,FALSE),"Немає РЦ"))</f>
        <v>В межах</v>
      </c>
    </row>
    <row r="1706" spans="1:19">
      <c r="A1706" s="2" t="str">
        <f>'06A_Варіанти'!A1697</f>
        <v>BASE_2615</v>
      </c>
      <c r="B1706" s="2" t="str">
        <f>'06A_Варіанти'!B1697</f>
        <v>TT_2615</v>
      </c>
      <c r="C1706" s="2" t="str">
        <f>'06A_Варіанти'!D1697</f>
        <v>Основний</v>
      </c>
      <c r="D1706" s="2" t="str">
        <f>'06A_Варіанти'!C1697</f>
        <v>РЦЛ</v>
      </c>
      <c r="E1706" s="2" t="str">
        <f>'06A_Варіанти'!S1697</f>
        <v>DIRECT</v>
      </c>
      <c r="F1706" s="2" t="str">
        <f>IF(O1706='06A_Варіанти'!E1697,'06A_Варіанти'!E$1,IF(O1706='06A_Варіанти'!F1697,'06A_Варіанти'!F$1,IF(O1706='06A_Варіанти'!G1697,'06A_Варіанти'!G$1,IF(O1706='06A_Варіанти'!H1697,'06A_Варіанти'!H$1,IF(O1706='06A_Варіанти'!I1697,'06A_Варіанти'!I$1,IF(O1706='06A_Варіанти'!J1697,'06A_Варіанти'!J$1,IF(O1706='06A_Варіанти'!K1697,'06A_Варіанти'!K$1,IF(O1706='06A_Варіанти'!L1697,'06A_Варіанти'!L$1,IF(O1706='06A_Варіанти'!M1697,'06A_Варіанти'!M$1,IF(O1706='06A_Варіанти'!N1697,'06A_Варіанти'!N$1,IF(O1706='06A_Варіанти'!O1697,'06A_Варіанти'!O$1,IF(O1706='06A_Варіанти'!P1697,'06A_Варіанти'!P$1,IF(O1706='06A_Варіанти'!Q1697,'06A_Варіанти'!Q$1,IF(O1706='06A_Варіанти'!R1697,'06A_Варіанти'!R$1,"НЕМАЄ МАРШРУТУ"))))))))))))))</f>
        <v>DIRECT</v>
      </c>
      <c r="G1706" s="2" t="str">
        <f t="shared" si="182"/>
        <v>БЕЗ ЗМІН</v>
      </c>
      <c r="H1706" s="2">
        <f>IF(G1706="НЕМАЄ МАРШРУТУ",0,O1706-'06A_Варіанти'!T1697)</f>
        <v>0</v>
      </c>
      <c r="I1706" s="2">
        <f>IFERROR(INDEX('04_Потоки'!$E:$E,MATCH(A1706,'04_Потоки'!$A:$A,0)),0)</f>
        <v>1.990879478827362</v>
      </c>
      <c r="J1706" s="2">
        <f t="shared" si="183"/>
        <v>1</v>
      </c>
      <c r="K1706" s="2">
        <f>IF(C1706="РЦК макси",0,2*'06A_Варіанти'!T1697*J1706)</f>
        <v>304.39999999999998</v>
      </c>
      <c r="L1706" s="2">
        <f t="shared" si="184"/>
        <v>304.39999999999998</v>
      </c>
      <c r="M1706" s="2">
        <f t="shared" si="185"/>
        <v>0</v>
      </c>
      <c r="N1706" s="9">
        <f t="shared" si="186"/>
        <v>0</v>
      </c>
      <c r="O1706" s="2">
        <f>MIN(IF('07A_Конструктор'!$D$5="Так",'06A_Варіанти'!E1697,1E+99),IF('07A_Конструктор'!$D$6="Так",'06A_Варіанти'!F1697,1E+99),IF('07A_Конструктор'!$D$7="Так",'06A_Варіанти'!G1697,1E+99),IF('07A_Конструктор'!$D$8="Так",'06A_Варіанти'!H1697,1E+99),IF('07A_Конструктор'!$D$9="Так",'06A_Варіанти'!I1697,1E+99),IF('07A_Конструктор'!$D$10="Так",'06A_Варіанти'!J1697,1E+99),IF('07A_Конструктор'!$D$11="Так",'06A_Варіанти'!K1697,1E+99),IF('07A_Конструктор'!$D$12="Так",'06A_Варіанти'!L1697,1E+99),IF('07A_Конструктор'!$D$13="Так",'06A_Варіанти'!M1697,1E+99),IF('07A_Конструктор'!$D$14="Так",'06A_Варіанти'!N1697,1E+99),IF('07A_Конструктор'!$D$15="Так",'06A_Варіанти'!O1697,1E+99),IF('07A_Конструктор'!$D$16="Так",'06A_Варіанти'!P1697,1E+99),IF('07A_Конструктор'!$D$17="Так",'06A_Варіанти'!Q1697,1E+99),IF('06A_Варіанти'!R1697="",1E+99,'06A_Варіанти'!R1697))</f>
        <v>152.19999999999999</v>
      </c>
      <c r="P1706" s="2" t="str">
        <f t="shared" si="187"/>
        <v>5 т</v>
      </c>
      <c r="Q1706" s="2">
        <f t="shared" si="188"/>
        <v>14</v>
      </c>
      <c r="R1706" s="2">
        <f>IF(OR(C1706="РЦК макси",C1706="РЦЧ SKU"),"SKU-потік",IFERROR(VLOOKUP(D1706,'02_РЦ'!$A$3:$I$7,5,FALSE),0))</f>
        <v>700</v>
      </c>
      <c r="S1706" s="2" t="str">
        <f>IF(OR(C1706="РЦК макси",C1706="РЦЧ SKU"),"Не рахується в ліміт",IFERROR(VLOOKUP(D1706,'02_РЦ'!$A$3:$I$7,9,FALSE),"Немає РЦ"))</f>
        <v>В межах</v>
      </c>
    </row>
    <row r="1707" spans="1:19">
      <c r="A1707" s="2" t="str">
        <f>'06A_Варіанти'!A1698</f>
        <v>BASE_2616</v>
      </c>
      <c r="B1707" s="2" t="str">
        <f>'06A_Варіанти'!B1698</f>
        <v>TT_2616</v>
      </c>
      <c r="C1707" s="2" t="str">
        <f>'06A_Варіанти'!D1698</f>
        <v>Основний</v>
      </c>
      <c r="D1707" s="2" t="str">
        <f>'06A_Варіанти'!C1698</f>
        <v>РЦЛ</v>
      </c>
      <c r="E1707" s="2" t="str">
        <f>'06A_Варіанти'!S1698</f>
        <v>DIRECT</v>
      </c>
      <c r="F1707" s="2" t="str">
        <f>IF(O1707='06A_Варіанти'!E1698,'06A_Варіанти'!E$1,IF(O1707='06A_Варіанти'!F1698,'06A_Варіанти'!F$1,IF(O1707='06A_Варіанти'!G1698,'06A_Варіанти'!G$1,IF(O1707='06A_Варіанти'!H1698,'06A_Варіанти'!H$1,IF(O1707='06A_Варіанти'!I1698,'06A_Варіанти'!I$1,IF(O1707='06A_Варіанти'!J1698,'06A_Варіанти'!J$1,IF(O1707='06A_Варіанти'!K1698,'06A_Варіанти'!K$1,IF(O1707='06A_Варіанти'!L1698,'06A_Варіанти'!L$1,IF(O1707='06A_Варіанти'!M1698,'06A_Варіанти'!M$1,IF(O1707='06A_Варіанти'!N1698,'06A_Варіанти'!N$1,IF(O1707='06A_Варіанти'!O1698,'06A_Варіанти'!O$1,IF(O1707='06A_Варіанти'!P1698,'06A_Варіанти'!P$1,IF(O1707='06A_Варіанти'!Q1698,'06A_Варіанти'!Q$1,IF(O1707='06A_Варіанти'!R1698,'06A_Варіанти'!R$1,"НЕМАЄ МАРШРУТУ"))))))))))))))</f>
        <v>DIRECT</v>
      </c>
      <c r="G1707" s="2" t="str">
        <f t="shared" si="182"/>
        <v>БЕЗ ЗМІН</v>
      </c>
      <c r="H1707" s="2">
        <f>IF(G1707="НЕМАЄ МАРШРУТУ",0,O1707-'06A_Варіанти'!T1698)</f>
        <v>0</v>
      </c>
      <c r="I1707" s="2">
        <f>IFERROR(INDEX('04_Потоки'!$E:$E,MATCH(A1707,'04_Потоки'!$A:$A,0)),0)</f>
        <v>1.990879478827362</v>
      </c>
      <c r="J1707" s="2">
        <f t="shared" si="183"/>
        <v>1</v>
      </c>
      <c r="K1707" s="2">
        <f>IF(C1707="РЦК макси",0,2*'06A_Варіанти'!T1698*J1707)</f>
        <v>82.2</v>
      </c>
      <c r="L1707" s="2">
        <f t="shared" si="184"/>
        <v>82.2</v>
      </c>
      <c r="M1707" s="2">
        <f t="shared" si="185"/>
        <v>0</v>
      </c>
      <c r="N1707" s="9">
        <f t="shared" si="186"/>
        <v>0</v>
      </c>
      <c r="O1707" s="2">
        <f>MIN(IF('07A_Конструктор'!$D$5="Так",'06A_Варіанти'!E1698,1E+99),IF('07A_Конструктор'!$D$6="Так",'06A_Варіанти'!F1698,1E+99),IF('07A_Конструктор'!$D$7="Так",'06A_Варіанти'!G1698,1E+99),IF('07A_Конструктор'!$D$8="Так",'06A_Варіанти'!H1698,1E+99),IF('07A_Конструктор'!$D$9="Так",'06A_Варіанти'!I1698,1E+99),IF('07A_Конструктор'!$D$10="Так",'06A_Варіанти'!J1698,1E+99),IF('07A_Конструктор'!$D$11="Так",'06A_Варіанти'!K1698,1E+99),IF('07A_Конструктор'!$D$12="Так",'06A_Варіанти'!L1698,1E+99),IF('07A_Конструктор'!$D$13="Так",'06A_Варіанти'!M1698,1E+99),IF('07A_Конструктор'!$D$14="Так",'06A_Варіанти'!N1698,1E+99),IF('07A_Конструктор'!$D$15="Так",'06A_Варіанти'!O1698,1E+99),IF('07A_Конструктор'!$D$16="Так",'06A_Варіанти'!P1698,1E+99),IF('07A_Конструктор'!$D$17="Так",'06A_Варіанти'!Q1698,1E+99),IF('06A_Варіанти'!R1698="",1E+99,'06A_Варіанти'!R1698))</f>
        <v>41.1</v>
      </c>
      <c r="P1707" s="2" t="str">
        <f t="shared" si="187"/>
        <v>5 т</v>
      </c>
      <c r="Q1707" s="2">
        <f t="shared" si="188"/>
        <v>14</v>
      </c>
      <c r="R1707" s="2">
        <f>IF(OR(C1707="РЦК макси",C1707="РЦЧ SKU"),"SKU-потік",IFERROR(VLOOKUP(D1707,'02_РЦ'!$A$3:$I$7,5,FALSE),0))</f>
        <v>700</v>
      </c>
      <c r="S1707" s="2" t="str">
        <f>IF(OR(C1707="РЦК макси",C1707="РЦЧ SKU"),"Не рахується в ліміт",IFERROR(VLOOKUP(D1707,'02_РЦ'!$A$3:$I$7,9,FALSE),"Немає РЦ"))</f>
        <v>В межах</v>
      </c>
    </row>
    <row r="1708" spans="1:19">
      <c r="A1708" s="2" t="str">
        <f>'06A_Варіанти'!A1699</f>
        <v>BASE_2617</v>
      </c>
      <c r="B1708" s="2" t="str">
        <f>'06A_Варіанти'!B1699</f>
        <v>TT_2617</v>
      </c>
      <c r="C1708" s="2" t="str">
        <f>'06A_Варіанти'!D1699</f>
        <v>Основний</v>
      </c>
      <c r="D1708" s="2" t="str">
        <f>'06A_Варіанти'!C1699</f>
        <v>РЦЛ</v>
      </c>
      <c r="E1708" s="2" t="str">
        <f>'06A_Варіанти'!S1699</f>
        <v>DIRECT</v>
      </c>
      <c r="F1708" s="2" t="str">
        <f>IF(O1708='06A_Варіанти'!E1699,'06A_Варіанти'!E$1,IF(O1708='06A_Варіанти'!F1699,'06A_Варіанти'!F$1,IF(O1708='06A_Варіанти'!G1699,'06A_Варіанти'!G$1,IF(O1708='06A_Варіанти'!H1699,'06A_Варіанти'!H$1,IF(O1708='06A_Варіанти'!I1699,'06A_Варіанти'!I$1,IF(O1708='06A_Варіанти'!J1699,'06A_Варіанти'!J$1,IF(O1708='06A_Варіанти'!K1699,'06A_Варіанти'!K$1,IF(O1708='06A_Варіанти'!L1699,'06A_Варіанти'!L$1,IF(O1708='06A_Варіанти'!M1699,'06A_Варіанти'!M$1,IF(O1708='06A_Варіанти'!N1699,'06A_Варіанти'!N$1,IF(O1708='06A_Варіанти'!O1699,'06A_Варіанти'!O$1,IF(O1708='06A_Варіанти'!P1699,'06A_Варіанти'!P$1,IF(O1708='06A_Варіанти'!Q1699,'06A_Варіанти'!Q$1,IF(O1708='06A_Варіанти'!R1699,'06A_Варіанти'!R$1,"НЕМАЄ МАРШРУТУ"))))))))))))))</f>
        <v>DIRECT</v>
      </c>
      <c r="G1708" s="2" t="str">
        <f t="shared" si="182"/>
        <v>БЕЗ ЗМІН</v>
      </c>
      <c r="H1708" s="2">
        <f>IF(G1708="НЕМАЄ МАРШРУТУ",0,O1708-'06A_Варіанти'!T1699)</f>
        <v>0</v>
      </c>
      <c r="I1708" s="2">
        <f>IFERROR(INDEX('04_Потоки'!$E:$E,MATCH(A1708,'04_Потоки'!$A:$A,0)),0)</f>
        <v>1.990879478827362</v>
      </c>
      <c r="J1708" s="2">
        <f t="shared" si="183"/>
        <v>1</v>
      </c>
      <c r="K1708" s="2">
        <f>IF(C1708="РЦК макси",0,2*'06A_Варіанти'!T1699*J1708)</f>
        <v>349</v>
      </c>
      <c r="L1708" s="2">
        <f t="shared" si="184"/>
        <v>349</v>
      </c>
      <c r="M1708" s="2">
        <f t="shared" si="185"/>
        <v>0</v>
      </c>
      <c r="N1708" s="9">
        <f t="shared" si="186"/>
        <v>0</v>
      </c>
      <c r="O1708" s="2">
        <f>MIN(IF('07A_Конструктор'!$D$5="Так",'06A_Варіанти'!E1699,1E+99),IF('07A_Конструктор'!$D$6="Так",'06A_Варіанти'!F1699,1E+99),IF('07A_Конструктор'!$D$7="Так",'06A_Варіанти'!G1699,1E+99),IF('07A_Конструктор'!$D$8="Так",'06A_Варіанти'!H1699,1E+99),IF('07A_Конструктор'!$D$9="Так",'06A_Варіанти'!I1699,1E+99),IF('07A_Конструктор'!$D$10="Так",'06A_Варіанти'!J1699,1E+99),IF('07A_Конструктор'!$D$11="Так",'06A_Варіанти'!K1699,1E+99),IF('07A_Конструктор'!$D$12="Так",'06A_Варіанти'!L1699,1E+99),IF('07A_Конструктор'!$D$13="Так",'06A_Варіанти'!M1699,1E+99),IF('07A_Конструктор'!$D$14="Так",'06A_Варіанти'!N1699,1E+99),IF('07A_Конструктор'!$D$15="Так",'06A_Варіанти'!O1699,1E+99),IF('07A_Конструктор'!$D$16="Так",'06A_Варіанти'!P1699,1E+99),IF('07A_Конструктор'!$D$17="Так",'06A_Варіанти'!Q1699,1E+99),IF('06A_Варіанти'!R1699="",1E+99,'06A_Варіанти'!R1699))</f>
        <v>174.5</v>
      </c>
      <c r="P1708" s="2" t="str">
        <f t="shared" si="187"/>
        <v>5 т</v>
      </c>
      <c r="Q1708" s="2">
        <f t="shared" si="188"/>
        <v>14</v>
      </c>
      <c r="R1708" s="2">
        <f>IF(OR(C1708="РЦК макси",C1708="РЦЧ SKU"),"SKU-потік",IFERROR(VLOOKUP(D1708,'02_РЦ'!$A$3:$I$7,5,FALSE),0))</f>
        <v>700</v>
      </c>
      <c r="S1708" s="2" t="str">
        <f>IF(OR(C1708="РЦК макси",C1708="РЦЧ SKU"),"Не рахується в ліміт",IFERROR(VLOOKUP(D1708,'02_РЦ'!$A$3:$I$7,9,FALSE),"Немає РЦ"))</f>
        <v>В межах</v>
      </c>
    </row>
    <row r="1709" spans="1:19">
      <c r="A1709" s="2" t="str">
        <f>'06A_Варіанти'!A1700</f>
        <v>BASE_2625</v>
      </c>
      <c r="B1709" s="2" t="str">
        <f>'06A_Варіанти'!B1700</f>
        <v>TT_2625</v>
      </c>
      <c r="C1709" s="2" t="str">
        <f>'06A_Варіанти'!D1700</f>
        <v>Основний</v>
      </c>
      <c r="D1709" s="2" t="str">
        <f>'06A_Варіанти'!C1700</f>
        <v>РЦЛ</v>
      </c>
      <c r="E1709" s="2" t="str">
        <f>'06A_Варіанти'!S1700</f>
        <v>DIRECT</v>
      </c>
      <c r="F1709" s="2" t="str">
        <f>IF(O1709='06A_Варіанти'!E1700,'06A_Варіанти'!E$1,IF(O1709='06A_Варіанти'!F1700,'06A_Варіанти'!F$1,IF(O1709='06A_Варіанти'!G1700,'06A_Варіанти'!G$1,IF(O1709='06A_Варіанти'!H1700,'06A_Варіанти'!H$1,IF(O1709='06A_Варіанти'!I1700,'06A_Варіанти'!I$1,IF(O1709='06A_Варіанти'!J1700,'06A_Варіанти'!J$1,IF(O1709='06A_Варіанти'!K1700,'06A_Варіанти'!K$1,IF(O1709='06A_Варіанти'!L1700,'06A_Варіанти'!L$1,IF(O1709='06A_Варіанти'!M1700,'06A_Варіанти'!M$1,IF(O1709='06A_Варіанти'!N1700,'06A_Варіанти'!N$1,IF(O1709='06A_Варіанти'!O1700,'06A_Варіанти'!O$1,IF(O1709='06A_Варіанти'!P1700,'06A_Варіанти'!P$1,IF(O1709='06A_Варіанти'!Q1700,'06A_Варіанти'!Q$1,IF(O1709='06A_Варіанти'!R1700,'06A_Варіанти'!R$1,"НЕМАЄ МАРШРУТУ"))))))))))))))</f>
        <v>DIRECT</v>
      </c>
      <c r="G1709" s="2" t="str">
        <f t="shared" si="182"/>
        <v>БЕЗ ЗМІН</v>
      </c>
      <c r="H1709" s="2">
        <f>IF(G1709="НЕМАЄ МАРШРУТУ",0,O1709-'06A_Варіанти'!T1700)</f>
        <v>0</v>
      </c>
      <c r="I1709" s="2">
        <f>IFERROR(INDEX('04_Потоки'!$E:$E,MATCH(A1709,'04_Потоки'!$A:$A,0)),0)</f>
        <v>1.990879478827362</v>
      </c>
      <c r="J1709" s="2">
        <f t="shared" si="183"/>
        <v>1</v>
      </c>
      <c r="K1709" s="2">
        <f>IF(C1709="РЦК макси",0,2*'06A_Варіанти'!T1700*J1709)</f>
        <v>508.6</v>
      </c>
      <c r="L1709" s="2">
        <f t="shared" si="184"/>
        <v>508.6</v>
      </c>
      <c r="M1709" s="2">
        <f t="shared" si="185"/>
        <v>0</v>
      </c>
      <c r="N1709" s="9">
        <f t="shared" si="186"/>
        <v>0</v>
      </c>
      <c r="O1709" s="2">
        <f>MIN(IF('07A_Конструктор'!$D$5="Так",'06A_Варіанти'!E1700,1E+99),IF('07A_Конструктор'!$D$6="Так",'06A_Варіанти'!F1700,1E+99),IF('07A_Конструктор'!$D$7="Так",'06A_Варіанти'!G1700,1E+99),IF('07A_Конструктор'!$D$8="Так",'06A_Варіанти'!H1700,1E+99),IF('07A_Конструктор'!$D$9="Так",'06A_Варіанти'!I1700,1E+99),IF('07A_Конструктор'!$D$10="Так",'06A_Варіанти'!J1700,1E+99),IF('07A_Конструктор'!$D$11="Так",'06A_Варіанти'!K1700,1E+99),IF('07A_Конструктор'!$D$12="Так",'06A_Варіанти'!L1700,1E+99),IF('07A_Конструктор'!$D$13="Так",'06A_Варіанти'!M1700,1E+99),IF('07A_Конструктор'!$D$14="Так",'06A_Варіанти'!N1700,1E+99),IF('07A_Конструктор'!$D$15="Так",'06A_Варіанти'!O1700,1E+99),IF('07A_Конструктор'!$D$16="Так",'06A_Варіанти'!P1700,1E+99),IF('07A_Конструктор'!$D$17="Так",'06A_Варіанти'!Q1700,1E+99),IF('06A_Варіанти'!R1700="",1E+99,'06A_Варіанти'!R1700))</f>
        <v>254.3</v>
      </c>
      <c r="P1709" s="2" t="str">
        <f t="shared" si="187"/>
        <v>5 т</v>
      </c>
      <c r="Q1709" s="2">
        <f t="shared" si="188"/>
        <v>14</v>
      </c>
      <c r="R1709" s="2">
        <f>IF(OR(C1709="РЦК макси",C1709="РЦЧ SKU"),"SKU-потік",IFERROR(VLOOKUP(D1709,'02_РЦ'!$A$3:$I$7,5,FALSE),0))</f>
        <v>700</v>
      </c>
      <c r="S1709" s="2" t="str">
        <f>IF(OR(C1709="РЦК макси",C1709="РЦЧ SKU"),"Не рахується в ліміт",IFERROR(VLOOKUP(D1709,'02_РЦ'!$A$3:$I$7,9,FALSE),"Немає РЦ"))</f>
        <v>В межах</v>
      </c>
    </row>
    <row r="1710" spans="1:19">
      <c r="A1710" s="2" t="str">
        <f>'06A_Варіанти'!A1701</f>
        <v>BASE_2493</v>
      </c>
      <c r="B1710" s="2" t="str">
        <f>'06A_Варіанти'!B1701</f>
        <v>TT_2493</v>
      </c>
      <c r="C1710" s="2" t="str">
        <f>'06A_Варіанти'!D1701</f>
        <v>Основний</v>
      </c>
      <c r="D1710" s="2" t="str">
        <f>'06A_Варіанти'!C1701</f>
        <v>РЦЛ</v>
      </c>
      <c r="E1710" s="2" t="str">
        <f>'06A_Варіанти'!S1701</f>
        <v>DIRECT</v>
      </c>
      <c r="F1710" s="2" t="str">
        <f>IF(O1710='06A_Варіанти'!E1701,'06A_Варіанти'!E$1,IF(O1710='06A_Варіанти'!F1701,'06A_Варіанти'!F$1,IF(O1710='06A_Варіанти'!G1701,'06A_Варіанти'!G$1,IF(O1710='06A_Варіанти'!H1701,'06A_Варіанти'!H$1,IF(O1710='06A_Варіанти'!I1701,'06A_Варіанти'!I$1,IF(O1710='06A_Варіанти'!J1701,'06A_Варіанти'!J$1,IF(O1710='06A_Варіанти'!K1701,'06A_Варіанти'!K$1,IF(O1710='06A_Варіанти'!L1701,'06A_Варіанти'!L$1,IF(O1710='06A_Варіанти'!M1701,'06A_Варіанти'!M$1,IF(O1710='06A_Варіанти'!N1701,'06A_Варіанти'!N$1,IF(O1710='06A_Варіанти'!O1701,'06A_Варіанти'!O$1,IF(O1710='06A_Варіанти'!P1701,'06A_Варіанти'!P$1,IF(O1710='06A_Варіанти'!Q1701,'06A_Варіанти'!Q$1,IF(O1710='06A_Варіанти'!R1701,'06A_Варіанти'!R$1,"НЕМАЄ МАРШРУТУ"))))))))))))))</f>
        <v>DIRECT</v>
      </c>
      <c r="G1710" s="2" t="str">
        <f t="shared" si="182"/>
        <v>БЕЗ ЗМІН</v>
      </c>
      <c r="H1710" s="2">
        <f>IF(G1710="НЕМАЄ МАРШРУТУ",0,O1710-'06A_Варіанти'!T1701)</f>
        <v>0</v>
      </c>
      <c r="I1710" s="2">
        <f>IFERROR(INDEX('04_Потоки'!$E:$E,MATCH(A1710,'04_Потоки'!$A:$A,0)),0)</f>
        <v>1.990879478827362</v>
      </c>
      <c r="J1710" s="2">
        <f t="shared" si="183"/>
        <v>1</v>
      </c>
      <c r="K1710" s="2">
        <f>IF(C1710="РЦК макси",0,2*'06A_Варіанти'!T1701*J1710)</f>
        <v>398.4</v>
      </c>
      <c r="L1710" s="2">
        <f t="shared" si="184"/>
        <v>398.4</v>
      </c>
      <c r="M1710" s="2">
        <f t="shared" si="185"/>
        <v>0</v>
      </c>
      <c r="N1710" s="9">
        <f t="shared" si="186"/>
        <v>0</v>
      </c>
      <c r="O1710" s="2">
        <f>MIN(IF('07A_Конструктор'!$D$5="Так",'06A_Варіанти'!E1701,1E+99),IF('07A_Конструктор'!$D$6="Так",'06A_Варіанти'!F1701,1E+99),IF('07A_Конструктор'!$D$7="Так",'06A_Варіанти'!G1701,1E+99),IF('07A_Конструктор'!$D$8="Так",'06A_Варіанти'!H1701,1E+99),IF('07A_Конструктор'!$D$9="Так",'06A_Варіанти'!I1701,1E+99),IF('07A_Конструктор'!$D$10="Так",'06A_Варіанти'!J1701,1E+99),IF('07A_Конструктор'!$D$11="Так",'06A_Варіанти'!K1701,1E+99),IF('07A_Конструктор'!$D$12="Так",'06A_Варіанти'!L1701,1E+99),IF('07A_Конструктор'!$D$13="Так",'06A_Варіанти'!M1701,1E+99),IF('07A_Конструктор'!$D$14="Так",'06A_Варіанти'!N1701,1E+99),IF('07A_Конструктор'!$D$15="Так",'06A_Варіанти'!O1701,1E+99),IF('07A_Конструктор'!$D$16="Так",'06A_Варіанти'!P1701,1E+99),IF('07A_Конструктор'!$D$17="Так",'06A_Варіанти'!Q1701,1E+99),IF('06A_Варіанти'!R1701="",1E+99,'06A_Варіанти'!R1701))</f>
        <v>199.2</v>
      </c>
      <c r="P1710" s="2" t="str">
        <f t="shared" si="187"/>
        <v>5 т</v>
      </c>
      <c r="Q1710" s="2">
        <f t="shared" si="188"/>
        <v>14</v>
      </c>
      <c r="R1710" s="2">
        <f>IF(OR(C1710="РЦК макси",C1710="РЦЧ SKU"),"SKU-потік",IFERROR(VLOOKUP(D1710,'02_РЦ'!$A$3:$I$7,5,FALSE),0))</f>
        <v>700</v>
      </c>
      <c r="S1710" s="2" t="str">
        <f>IF(OR(C1710="РЦК макси",C1710="РЦЧ SKU"),"Не рахується в ліміт",IFERROR(VLOOKUP(D1710,'02_РЦ'!$A$3:$I$7,9,FALSE),"Немає РЦ"))</f>
        <v>В межах</v>
      </c>
    </row>
    <row r="1711" spans="1:19">
      <c r="A1711" s="2" t="str">
        <f>'06A_Варіанти'!A1702</f>
        <v>BASE_2630</v>
      </c>
      <c r="B1711" s="2" t="str">
        <f>'06A_Варіанти'!B1702</f>
        <v>TT_2630</v>
      </c>
      <c r="C1711" s="2" t="str">
        <f>'06A_Варіанти'!D1702</f>
        <v>Основний</v>
      </c>
      <c r="D1711" s="2" t="str">
        <f>'06A_Варіанти'!C1702</f>
        <v>РЦЛ</v>
      </c>
      <c r="E1711" s="2" t="str">
        <f>'06A_Варіанти'!S1702</f>
        <v>DIRECT</v>
      </c>
      <c r="F1711" s="2" t="str">
        <f>IF(O1711='06A_Варіанти'!E1702,'06A_Варіанти'!E$1,IF(O1711='06A_Варіанти'!F1702,'06A_Варіанти'!F$1,IF(O1711='06A_Варіанти'!G1702,'06A_Варіанти'!G$1,IF(O1711='06A_Варіанти'!H1702,'06A_Варіанти'!H$1,IF(O1711='06A_Варіанти'!I1702,'06A_Варіанти'!I$1,IF(O1711='06A_Варіанти'!J1702,'06A_Варіанти'!J$1,IF(O1711='06A_Варіанти'!K1702,'06A_Варіанти'!K$1,IF(O1711='06A_Варіанти'!L1702,'06A_Варіанти'!L$1,IF(O1711='06A_Варіанти'!M1702,'06A_Варіанти'!M$1,IF(O1711='06A_Варіанти'!N1702,'06A_Варіанти'!N$1,IF(O1711='06A_Варіанти'!O1702,'06A_Варіанти'!O$1,IF(O1711='06A_Варіанти'!P1702,'06A_Варіанти'!P$1,IF(O1711='06A_Варіанти'!Q1702,'06A_Варіанти'!Q$1,IF(O1711='06A_Варіанти'!R1702,'06A_Варіанти'!R$1,"НЕМАЄ МАРШРУТУ"))))))))))))))</f>
        <v>DIRECT</v>
      </c>
      <c r="G1711" s="2" t="str">
        <f t="shared" si="182"/>
        <v>БЕЗ ЗМІН</v>
      </c>
      <c r="H1711" s="2">
        <f>IF(G1711="НЕМАЄ МАРШРУТУ",0,O1711-'06A_Варіанти'!T1702)</f>
        <v>0</v>
      </c>
      <c r="I1711" s="2">
        <f>IFERROR(INDEX('04_Потоки'!$E:$E,MATCH(A1711,'04_Потоки'!$A:$A,0)),0)</f>
        <v>1.990879478827362</v>
      </c>
      <c r="J1711" s="2">
        <f t="shared" si="183"/>
        <v>1</v>
      </c>
      <c r="K1711" s="2">
        <f>IF(C1711="РЦК макси",0,2*'06A_Варіанти'!T1702*J1711)</f>
        <v>834</v>
      </c>
      <c r="L1711" s="2">
        <f t="shared" si="184"/>
        <v>834</v>
      </c>
      <c r="M1711" s="2">
        <f t="shared" si="185"/>
        <v>0</v>
      </c>
      <c r="N1711" s="9">
        <f t="shared" si="186"/>
        <v>0</v>
      </c>
      <c r="O1711" s="2">
        <f>MIN(IF('07A_Конструктор'!$D$5="Так",'06A_Варіанти'!E1702,1E+99),IF('07A_Конструктор'!$D$6="Так",'06A_Варіанти'!F1702,1E+99),IF('07A_Конструктор'!$D$7="Так",'06A_Варіанти'!G1702,1E+99),IF('07A_Конструктор'!$D$8="Так",'06A_Варіанти'!H1702,1E+99),IF('07A_Конструктор'!$D$9="Так",'06A_Варіанти'!I1702,1E+99),IF('07A_Конструктор'!$D$10="Так",'06A_Варіанти'!J1702,1E+99),IF('07A_Конструктор'!$D$11="Так",'06A_Варіанти'!K1702,1E+99),IF('07A_Конструктор'!$D$12="Так",'06A_Варіанти'!L1702,1E+99),IF('07A_Конструктор'!$D$13="Так",'06A_Варіанти'!M1702,1E+99),IF('07A_Конструктор'!$D$14="Так",'06A_Варіанти'!N1702,1E+99),IF('07A_Конструктор'!$D$15="Так",'06A_Варіанти'!O1702,1E+99),IF('07A_Конструктор'!$D$16="Так",'06A_Варіанти'!P1702,1E+99),IF('07A_Конструктор'!$D$17="Так",'06A_Варіанти'!Q1702,1E+99),IF('06A_Варіанти'!R1702="",1E+99,'06A_Варіанти'!R1702))</f>
        <v>417</v>
      </c>
      <c r="P1711" s="2" t="str">
        <f t="shared" si="187"/>
        <v>5 т</v>
      </c>
      <c r="Q1711" s="2">
        <f t="shared" si="188"/>
        <v>14</v>
      </c>
      <c r="R1711" s="2">
        <f>IF(OR(C1711="РЦК макси",C1711="РЦЧ SKU"),"SKU-потік",IFERROR(VLOOKUP(D1711,'02_РЦ'!$A$3:$I$7,5,FALSE),0))</f>
        <v>700</v>
      </c>
      <c r="S1711" s="2" t="str">
        <f>IF(OR(C1711="РЦК макси",C1711="РЦЧ SKU"),"Не рахується в ліміт",IFERROR(VLOOKUP(D1711,'02_РЦ'!$A$3:$I$7,9,FALSE),"Немає РЦ"))</f>
        <v>В межах</v>
      </c>
    </row>
    <row r="1712" spans="1:19">
      <c r="A1712" s="2" t="str">
        <f>'06A_Варіанти'!A1703</f>
        <v>BASE_2633</v>
      </c>
      <c r="B1712" s="2" t="str">
        <f>'06A_Варіанти'!B1703</f>
        <v>TT_2633</v>
      </c>
      <c r="C1712" s="2" t="str">
        <f>'06A_Варіанти'!D1703</f>
        <v>Основний</v>
      </c>
      <c r="D1712" s="2" t="str">
        <f>'06A_Варіанти'!C1703</f>
        <v>РЦЛ</v>
      </c>
      <c r="E1712" s="2" t="str">
        <f>'06A_Варіанти'!S1703</f>
        <v>DIRECT</v>
      </c>
      <c r="F1712" s="2" t="str">
        <f>IF(O1712='06A_Варіанти'!E1703,'06A_Варіанти'!E$1,IF(O1712='06A_Варіанти'!F1703,'06A_Варіанти'!F$1,IF(O1712='06A_Варіанти'!G1703,'06A_Варіанти'!G$1,IF(O1712='06A_Варіанти'!H1703,'06A_Варіанти'!H$1,IF(O1712='06A_Варіанти'!I1703,'06A_Варіанти'!I$1,IF(O1712='06A_Варіанти'!J1703,'06A_Варіанти'!J$1,IF(O1712='06A_Варіанти'!K1703,'06A_Варіанти'!K$1,IF(O1712='06A_Варіанти'!L1703,'06A_Варіанти'!L$1,IF(O1712='06A_Варіанти'!M1703,'06A_Варіанти'!M$1,IF(O1712='06A_Варіанти'!N1703,'06A_Варіанти'!N$1,IF(O1712='06A_Варіанти'!O1703,'06A_Варіанти'!O$1,IF(O1712='06A_Варіанти'!P1703,'06A_Варіанти'!P$1,IF(O1712='06A_Варіанти'!Q1703,'06A_Варіанти'!Q$1,IF(O1712='06A_Варіанти'!R1703,'06A_Варіанти'!R$1,"НЕМАЄ МАРШРУТУ"))))))))))))))</f>
        <v>DIRECT</v>
      </c>
      <c r="G1712" s="2" t="str">
        <f t="shared" si="182"/>
        <v>БЕЗ ЗМІН</v>
      </c>
      <c r="H1712" s="2">
        <f>IF(G1712="НЕМАЄ МАРШРУТУ",0,O1712-'06A_Варіанти'!T1703)</f>
        <v>0</v>
      </c>
      <c r="I1712" s="2">
        <f>IFERROR(INDEX('04_Потоки'!$E:$E,MATCH(A1712,'04_Потоки'!$A:$A,0)),0)</f>
        <v>1.990879478827362</v>
      </c>
      <c r="J1712" s="2">
        <f t="shared" si="183"/>
        <v>1</v>
      </c>
      <c r="K1712" s="2">
        <f>IF(C1712="РЦК макси",0,2*'06A_Варіанти'!T1703*J1712)</f>
        <v>312.60000000000002</v>
      </c>
      <c r="L1712" s="2">
        <f t="shared" si="184"/>
        <v>312.60000000000002</v>
      </c>
      <c r="M1712" s="2">
        <f t="shared" si="185"/>
        <v>0</v>
      </c>
      <c r="N1712" s="9">
        <f t="shared" si="186"/>
        <v>0</v>
      </c>
      <c r="O1712" s="2">
        <f>MIN(IF('07A_Конструктор'!$D$5="Так",'06A_Варіанти'!E1703,1E+99),IF('07A_Конструктор'!$D$6="Так",'06A_Варіанти'!F1703,1E+99),IF('07A_Конструктор'!$D$7="Так",'06A_Варіанти'!G1703,1E+99),IF('07A_Конструктор'!$D$8="Так",'06A_Варіанти'!H1703,1E+99),IF('07A_Конструктор'!$D$9="Так",'06A_Варіанти'!I1703,1E+99),IF('07A_Конструктор'!$D$10="Так",'06A_Варіанти'!J1703,1E+99),IF('07A_Конструктор'!$D$11="Так",'06A_Варіанти'!K1703,1E+99),IF('07A_Конструктор'!$D$12="Так",'06A_Варіанти'!L1703,1E+99),IF('07A_Конструктор'!$D$13="Так",'06A_Варіанти'!M1703,1E+99),IF('07A_Конструктор'!$D$14="Так",'06A_Варіанти'!N1703,1E+99),IF('07A_Конструктор'!$D$15="Так",'06A_Варіанти'!O1703,1E+99),IF('07A_Конструктор'!$D$16="Так",'06A_Варіанти'!P1703,1E+99),IF('07A_Конструктор'!$D$17="Так",'06A_Варіанти'!Q1703,1E+99),IF('06A_Варіанти'!R1703="",1E+99,'06A_Варіанти'!R1703))</f>
        <v>156.30000000000001</v>
      </c>
      <c r="P1712" s="2" t="str">
        <f t="shared" si="187"/>
        <v>5 т</v>
      </c>
      <c r="Q1712" s="2">
        <f t="shared" si="188"/>
        <v>14</v>
      </c>
      <c r="R1712" s="2">
        <f>IF(OR(C1712="РЦК макси",C1712="РЦЧ SKU"),"SKU-потік",IFERROR(VLOOKUP(D1712,'02_РЦ'!$A$3:$I$7,5,FALSE),0))</f>
        <v>700</v>
      </c>
      <c r="S1712" s="2" t="str">
        <f>IF(OR(C1712="РЦК макси",C1712="РЦЧ SKU"),"Не рахується в ліміт",IFERROR(VLOOKUP(D1712,'02_РЦ'!$A$3:$I$7,9,FALSE),"Немає РЦ"))</f>
        <v>В межах</v>
      </c>
    </row>
    <row r="1713" spans="1:19">
      <c r="A1713" s="2" t="str">
        <f>'06A_Варіанти'!A1704</f>
        <v>BASE_2586</v>
      </c>
      <c r="B1713" s="2" t="str">
        <f>'06A_Варіанти'!B1704</f>
        <v>TT_2586</v>
      </c>
      <c r="C1713" s="2" t="str">
        <f>'06A_Варіанти'!D1704</f>
        <v>Основний</v>
      </c>
      <c r="D1713" s="2" t="str">
        <f>'06A_Варіанти'!C1704</f>
        <v>РЦЛ</v>
      </c>
      <c r="E1713" s="2" t="str">
        <f>'06A_Варіанти'!S1704</f>
        <v>DIRECT</v>
      </c>
      <c r="F1713" s="2" t="str">
        <f>IF(O1713='06A_Варіанти'!E1704,'06A_Варіанти'!E$1,IF(O1713='06A_Варіанти'!F1704,'06A_Варіанти'!F$1,IF(O1713='06A_Варіанти'!G1704,'06A_Варіанти'!G$1,IF(O1713='06A_Варіанти'!H1704,'06A_Варіанти'!H$1,IF(O1713='06A_Варіанти'!I1704,'06A_Варіанти'!I$1,IF(O1713='06A_Варіанти'!J1704,'06A_Варіанти'!J$1,IF(O1713='06A_Варіанти'!K1704,'06A_Варіанти'!K$1,IF(O1713='06A_Варіанти'!L1704,'06A_Варіанти'!L$1,IF(O1713='06A_Варіанти'!M1704,'06A_Варіанти'!M$1,IF(O1713='06A_Варіанти'!N1704,'06A_Варіанти'!N$1,IF(O1713='06A_Варіанти'!O1704,'06A_Варіанти'!O$1,IF(O1713='06A_Варіанти'!P1704,'06A_Варіанти'!P$1,IF(O1713='06A_Варіанти'!Q1704,'06A_Варіанти'!Q$1,IF(O1713='06A_Варіанти'!R1704,'06A_Варіанти'!R$1,"НЕМАЄ МАРШРУТУ"))))))))))))))</f>
        <v>DIRECT</v>
      </c>
      <c r="G1713" s="2" t="str">
        <f t="shared" si="182"/>
        <v>БЕЗ ЗМІН</v>
      </c>
      <c r="H1713" s="2">
        <f>IF(G1713="НЕМАЄ МАРШРУТУ",0,O1713-'06A_Варіанти'!T1704)</f>
        <v>0</v>
      </c>
      <c r="I1713" s="2">
        <f>IFERROR(INDEX('04_Потоки'!$E:$E,MATCH(A1713,'04_Потоки'!$A:$A,0)),0)</f>
        <v>1.990879478827362</v>
      </c>
      <c r="J1713" s="2">
        <f t="shared" si="183"/>
        <v>1</v>
      </c>
      <c r="K1713" s="2">
        <f>IF(C1713="РЦК макси",0,2*'06A_Варіанти'!T1704*J1713)</f>
        <v>1110.4000000000001</v>
      </c>
      <c r="L1713" s="2">
        <f t="shared" si="184"/>
        <v>1110.4000000000001</v>
      </c>
      <c r="M1713" s="2">
        <f t="shared" si="185"/>
        <v>0</v>
      </c>
      <c r="N1713" s="9">
        <f t="shared" si="186"/>
        <v>0</v>
      </c>
      <c r="O1713" s="2">
        <f>MIN(IF('07A_Конструктор'!$D$5="Так",'06A_Варіанти'!E1704,1E+99),IF('07A_Конструктор'!$D$6="Так",'06A_Варіанти'!F1704,1E+99),IF('07A_Конструктор'!$D$7="Так",'06A_Варіанти'!G1704,1E+99),IF('07A_Конструктор'!$D$8="Так",'06A_Варіанти'!H1704,1E+99),IF('07A_Конструктор'!$D$9="Так",'06A_Варіанти'!I1704,1E+99),IF('07A_Конструктор'!$D$10="Так",'06A_Варіанти'!J1704,1E+99),IF('07A_Конструктор'!$D$11="Так",'06A_Варіанти'!K1704,1E+99),IF('07A_Конструктор'!$D$12="Так",'06A_Варіанти'!L1704,1E+99),IF('07A_Конструктор'!$D$13="Так",'06A_Варіанти'!M1704,1E+99),IF('07A_Конструктор'!$D$14="Так",'06A_Варіанти'!N1704,1E+99),IF('07A_Конструктор'!$D$15="Так",'06A_Варіанти'!O1704,1E+99),IF('07A_Конструктор'!$D$16="Так",'06A_Варіанти'!P1704,1E+99),IF('07A_Конструктор'!$D$17="Так",'06A_Варіанти'!Q1704,1E+99),IF('06A_Варіанти'!R1704="",1E+99,'06A_Варіанти'!R1704))</f>
        <v>555.20000000000005</v>
      </c>
      <c r="P1713" s="2" t="str">
        <f t="shared" si="187"/>
        <v>5 т</v>
      </c>
      <c r="Q1713" s="2">
        <f t="shared" si="188"/>
        <v>14</v>
      </c>
      <c r="R1713" s="2">
        <f>IF(OR(C1713="РЦК макси",C1713="РЦЧ SKU"),"SKU-потік",IFERROR(VLOOKUP(D1713,'02_РЦ'!$A$3:$I$7,5,FALSE),0))</f>
        <v>700</v>
      </c>
      <c r="S1713" s="2" t="str">
        <f>IF(OR(C1713="РЦК макси",C1713="РЦЧ SKU"),"Не рахується в ліміт",IFERROR(VLOOKUP(D1713,'02_РЦ'!$A$3:$I$7,9,FALSE),"Немає РЦ"))</f>
        <v>В межах</v>
      </c>
    </row>
    <row r="1714" spans="1:19">
      <c r="A1714" s="2" t="str">
        <f>'06A_Варіанти'!A1705</f>
        <v>BASE_2638</v>
      </c>
      <c r="B1714" s="2" t="str">
        <f>'06A_Варіанти'!B1705</f>
        <v>TT_2638</v>
      </c>
      <c r="C1714" s="2" t="str">
        <f>'06A_Варіанти'!D1705</f>
        <v>Основний</v>
      </c>
      <c r="D1714" s="2" t="str">
        <f>'06A_Варіанти'!C1705</f>
        <v>РЦЛ</v>
      </c>
      <c r="E1714" s="2" t="str">
        <f>'06A_Варіанти'!S1705</f>
        <v>DIRECT</v>
      </c>
      <c r="F1714" s="2" t="str">
        <f>IF(O1714='06A_Варіанти'!E1705,'06A_Варіанти'!E$1,IF(O1714='06A_Варіанти'!F1705,'06A_Варіанти'!F$1,IF(O1714='06A_Варіанти'!G1705,'06A_Варіанти'!G$1,IF(O1714='06A_Варіанти'!H1705,'06A_Варіанти'!H$1,IF(O1714='06A_Варіанти'!I1705,'06A_Варіанти'!I$1,IF(O1714='06A_Варіанти'!J1705,'06A_Варіанти'!J$1,IF(O1714='06A_Варіанти'!K1705,'06A_Варіанти'!K$1,IF(O1714='06A_Варіанти'!L1705,'06A_Варіанти'!L$1,IF(O1714='06A_Варіанти'!M1705,'06A_Варіанти'!M$1,IF(O1714='06A_Варіанти'!N1705,'06A_Варіанти'!N$1,IF(O1714='06A_Варіанти'!O1705,'06A_Варіанти'!O$1,IF(O1714='06A_Варіанти'!P1705,'06A_Варіанти'!P$1,IF(O1714='06A_Варіанти'!Q1705,'06A_Варіанти'!Q$1,IF(O1714='06A_Варіанти'!R1705,'06A_Варіанти'!R$1,"НЕМАЄ МАРШРУТУ"))))))))))))))</f>
        <v>DIRECT</v>
      </c>
      <c r="G1714" s="2" t="str">
        <f t="shared" si="182"/>
        <v>БЕЗ ЗМІН</v>
      </c>
      <c r="H1714" s="2">
        <f>IF(G1714="НЕМАЄ МАРШРУТУ",0,O1714-'06A_Варіанти'!T1705)</f>
        <v>0</v>
      </c>
      <c r="I1714" s="2">
        <f>IFERROR(INDEX('04_Потоки'!$E:$E,MATCH(A1714,'04_Потоки'!$A:$A,0)),0)</f>
        <v>1.990879478827362</v>
      </c>
      <c r="J1714" s="2">
        <f t="shared" si="183"/>
        <v>1</v>
      </c>
      <c r="K1714" s="2">
        <f>IF(C1714="РЦК макси",0,2*'06A_Варіанти'!T1705*J1714)</f>
        <v>643.20000000000005</v>
      </c>
      <c r="L1714" s="2">
        <f t="shared" si="184"/>
        <v>643.20000000000005</v>
      </c>
      <c r="M1714" s="2">
        <f t="shared" si="185"/>
        <v>0</v>
      </c>
      <c r="N1714" s="9">
        <f t="shared" si="186"/>
        <v>0</v>
      </c>
      <c r="O1714" s="2">
        <f>MIN(IF('07A_Конструктор'!$D$5="Так",'06A_Варіанти'!E1705,1E+99),IF('07A_Конструктор'!$D$6="Так",'06A_Варіанти'!F1705,1E+99),IF('07A_Конструктор'!$D$7="Так",'06A_Варіанти'!G1705,1E+99),IF('07A_Конструктор'!$D$8="Так",'06A_Варіанти'!H1705,1E+99),IF('07A_Конструктор'!$D$9="Так",'06A_Варіанти'!I1705,1E+99),IF('07A_Конструктор'!$D$10="Так",'06A_Варіанти'!J1705,1E+99),IF('07A_Конструктор'!$D$11="Так",'06A_Варіанти'!K1705,1E+99),IF('07A_Конструктор'!$D$12="Так",'06A_Варіанти'!L1705,1E+99),IF('07A_Конструктор'!$D$13="Так",'06A_Варіанти'!M1705,1E+99),IF('07A_Конструктор'!$D$14="Так",'06A_Варіанти'!N1705,1E+99),IF('07A_Конструктор'!$D$15="Так",'06A_Варіанти'!O1705,1E+99),IF('07A_Конструктор'!$D$16="Так",'06A_Варіанти'!P1705,1E+99),IF('07A_Конструктор'!$D$17="Так",'06A_Варіанти'!Q1705,1E+99),IF('06A_Варіанти'!R1705="",1E+99,'06A_Варіанти'!R1705))</f>
        <v>321.60000000000002</v>
      </c>
      <c r="P1714" s="2" t="str">
        <f t="shared" si="187"/>
        <v>5 т</v>
      </c>
      <c r="Q1714" s="2">
        <f t="shared" si="188"/>
        <v>14</v>
      </c>
      <c r="R1714" s="2">
        <f>IF(OR(C1714="РЦК макси",C1714="РЦЧ SKU"),"SKU-потік",IFERROR(VLOOKUP(D1714,'02_РЦ'!$A$3:$I$7,5,FALSE),0))</f>
        <v>700</v>
      </c>
      <c r="S1714" s="2" t="str">
        <f>IF(OR(C1714="РЦК макси",C1714="РЦЧ SKU"),"Не рахується в ліміт",IFERROR(VLOOKUP(D1714,'02_РЦ'!$A$3:$I$7,9,FALSE),"Немає РЦ"))</f>
        <v>В межах</v>
      </c>
    </row>
    <row r="1715" spans="1:19">
      <c r="A1715" s="2" t="str">
        <f>'06A_Варіанти'!A1706</f>
        <v>BASE_2648</v>
      </c>
      <c r="B1715" s="2" t="str">
        <f>'06A_Варіанти'!B1706</f>
        <v>TT_2648</v>
      </c>
      <c r="C1715" s="2" t="str">
        <f>'06A_Варіанти'!D1706</f>
        <v>Основний</v>
      </c>
      <c r="D1715" s="2" t="str">
        <f>'06A_Варіанти'!C1706</f>
        <v>РЦЛ</v>
      </c>
      <c r="E1715" s="2" t="str">
        <f>'06A_Варіанти'!S1706</f>
        <v>DIRECT</v>
      </c>
      <c r="F1715" s="2" t="str">
        <f>IF(O1715='06A_Варіанти'!E1706,'06A_Варіанти'!E$1,IF(O1715='06A_Варіанти'!F1706,'06A_Варіанти'!F$1,IF(O1715='06A_Варіанти'!G1706,'06A_Варіанти'!G$1,IF(O1715='06A_Варіанти'!H1706,'06A_Варіанти'!H$1,IF(O1715='06A_Варіанти'!I1706,'06A_Варіанти'!I$1,IF(O1715='06A_Варіанти'!J1706,'06A_Варіанти'!J$1,IF(O1715='06A_Варіанти'!K1706,'06A_Варіанти'!K$1,IF(O1715='06A_Варіанти'!L1706,'06A_Варіанти'!L$1,IF(O1715='06A_Варіанти'!M1706,'06A_Варіанти'!M$1,IF(O1715='06A_Варіанти'!N1706,'06A_Варіанти'!N$1,IF(O1715='06A_Варіанти'!O1706,'06A_Варіанти'!O$1,IF(O1715='06A_Варіанти'!P1706,'06A_Варіанти'!P$1,IF(O1715='06A_Варіанти'!Q1706,'06A_Варіанти'!Q$1,IF(O1715='06A_Варіанти'!R1706,'06A_Варіанти'!R$1,"НЕМАЄ МАРШРУТУ"))))))))))))))</f>
        <v>DIRECT</v>
      </c>
      <c r="G1715" s="2" t="str">
        <f t="shared" si="182"/>
        <v>БЕЗ ЗМІН</v>
      </c>
      <c r="H1715" s="2">
        <f>IF(G1715="НЕМАЄ МАРШРУТУ",0,O1715-'06A_Варіанти'!T1706)</f>
        <v>0</v>
      </c>
      <c r="I1715" s="2">
        <f>IFERROR(INDEX('04_Потоки'!$E:$E,MATCH(A1715,'04_Потоки'!$A:$A,0)),0)</f>
        <v>1.990879478827362</v>
      </c>
      <c r="J1715" s="2">
        <f t="shared" si="183"/>
        <v>1</v>
      </c>
      <c r="K1715" s="2">
        <f>IF(C1715="РЦК макси",0,2*'06A_Варіанти'!T1706*J1715)</f>
        <v>888</v>
      </c>
      <c r="L1715" s="2">
        <f t="shared" si="184"/>
        <v>888</v>
      </c>
      <c r="M1715" s="2">
        <f t="shared" si="185"/>
        <v>0</v>
      </c>
      <c r="N1715" s="9">
        <f t="shared" si="186"/>
        <v>0</v>
      </c>
      <c r="O1715" s="2">
        <f>MIN(IF('07A_Конструктор'!$D$5="Так",'06A_Варіанти'!E1706,1E+99),IF('07A_Конструктор'!$D$6="Так",'06A_Варіанти'!F1706,1E+99),IF('07A_Конструктор'!$D$7="Так",'06A_Варіанти'!G1706,1E+99),IF('07A_Конструктор'!$D$8="Так",'06A_Варіанти'!H1706,1E+99),IF('07A_Конструктор'!$D$9="Так",'06A_Варіанти'!I1706,1E+99),IF('07A_Конструктор'!$D$10="Так",'06A_Варіанти'!J1706,1E+99),IF('07A_Конструктор'!$D$11="Так",'06A_Варіанти'!K1706,1E+99),IF('07A_Конструктор'!$D$12="Так",'06A_Варіанти'!L1706,1E+99),IF('07A_Конструктор'!$D$13="Так",'06A_Варіанти'!M1706,1E+99),IF('07A_Конструктор'!$D$14="Так",'06A_Варіанти'!N1706,1E+99),IF('07A_Конструктор'!$D$15="Так",'06A_Варіанти'!O1706,1E+99),IF('07A_Конструктор'!$D$16="Так",'06A_Варіанти'!P1706,1E+99),IF('07A_Конструктор'!$D$17="Так",'06A_Варіанти'!Q1706,1E+99),IF('06A_Варіанти'!R1706="",1E+99,'06A_Варіанти'!R1706))</f>
        <v>444</v>
      </c>
      <c r="P1715" s="2" t="str">
        <f t="shared" si="187"/>
        <v>5 т</v>
      </c>
      <c r="Q1715" s="2">
        <f t="shared" si="188"/>
        <v>14</v>
      </c>
      <c r="R1715" s="2">
        <f>IF(OR(C1715="РЦК макси",C1715="РЦЧ SKU"),"SKU-потік",IFERROR(VLOOKUP(D1715,'02_РЦ'!$A$3:$I$7,5,FALSE),0))</f>
        <v>700</v>
      </c>
      <c r="S1715" s="2" t="str">
        <f>IF(OR(C1715="РЦК макси",C1715="РЦЧ SKU"),"Не рахується в ліміт",IFERROR(VLOOKUP(D1715,'02_РЦ'!$A$3:$I$7,9,FALSE),"Немає РЦ"))</f>
        <v>В межах</v>
      </c>
    </row>
    <row r="1716" spans="1:19">
      <c r="A1716" s="2" t="str">
        <f>'06A_Варіанти'!A1707</f>
        <v>BASE_2655</v>
      </c>
      <c r="B1716" s="2" t="str">
        <f>'06A_Варіанти'!B1707</f>
        <v>TT_2655</v>
      </c>
      <c r="C1716" s="2" t="str">
        <f>'06A_Варіанти'!D1707</f>
        <v>Основний</v>
      </c>
      <c r="D1716" s="2" t="str">
        <f>'06A_Варіанти'!C1707</f>
        <v>РЦЛ</v>
      </c>
      <c r="E1716" s="2" t="str">
        <f>'06A_Варіанти'!S1707</f>
        <v>DIRECT</v>
      </c>
      <c r="F1716" s="2" t="str">
        <f>IF(O1716='06A_Варіанти'!E1707,'06A_Варіанти'!E$1,IF(O1716='06A_Варіанти'!F1707,'06A_Варіанти'!F$1,IF(O1716='06A_Варіанти'!G1707,'06A_Варіанти'!G$1,IF(O1716='06A_Варіанти'!H1707,'06A_Варіанти'!H$1,IF(O1716='06A_Варіанти'!I1707,'06A_Варіанти'!I$1,IF(O1716='06A_Варіанти'!J1707,'06A_Варіанти'!J$1,IF(O1716='06A_Варіанти'!K1707,'06A_Варіанти'!K$1,IF(O1716='06A_Варіанти'!L1707,'06A_Варіанти'!L$1,IF(O1716='06A_Варіанти'!M1707,'06A_Варіанти'!M$1,IF(O1716='06A_Варіанти'!N1707,'06A_Варіанти'!N$1,IF(O1716='06A_Варіанти'!O1707,'06A_Варіанти'!O$1,IF(O1716='06A_Варіанти'!P1707,'06A_Варіанти'!P$1,IF(O1716='06A_Варіанти'!Q1707,'06A_Варіанти'!Q$1,IF(O1716='06A_Варіанти'!R1707,'06A_Варіанти'!R$1,"НЕМАЄ МАРШРУТУ"))))))))))))))</f>
        <v>DIRECT</v>
      </c>
      <c r="G1716" s="2" t="str">
        <f t="shared" si="182"/>
        <v>БЕЗ ЗМІН</v>
      </c>
      <c r="H1716" s="2">
        <f>IF(G1716="НЕМАЄ МАРШРУТУ",0,O1716-'06A_Варіанти'!T1707)</f>
        <v>0</v>
      </c>
      <c r="I1716" s="2">
        <f>IFERROR(INDEX('04_Потоки'!$E:$E,MATCH(A1716,'04_Потоки'!$A:$A,0)),0)</f>
        <v>1.990879478827362</v>
      </c>
      <c r="J1716" s="2">
        <f t="shared" si="183"/>
        <v>1</v>
      </c>
      <c r="K1716" s="2">
        <f>IF(C1716="РЦК макси",0,2*'06A_Варіанти'!T1707*J1716)</f>
        <v>822.4</v>
      </c>
      <c r="L1716" s="2">
        <f t="shared" si="184"/>
        <v>822.4</v>
      </c>
      <c r="M1716" s="2">
        <f t="shared" si="185"/>
        <v>0</v>
      </c>
      <c r="N1716" s="9">
        <f t="shared" si="186"/>
        <v>0</v>
      </c>
      <c r="O1716" s="2">
        <f>MIN(IF('07A_Конструктор'!$D$5="Так",'06A_Варіанти'!E1707,1E+99),IF('07A_Конструктор'!$D$6="Так",'06A_Варіанти'!F1707,1E+99),IF('07A_Конструктор'!$D$7="Так",'06A_Варіанти'!G1707,1E+99),IF('07A_Конструктор'!$D$8="Так",'06A_Варіанти'!H1707,1E+99),IF('07A_Конструктор'!$D$9="Так",'06A_Варіанти'!I1707,1E+99),IF('07A_Конструктор'!$D$10="Так",'06A_Варіанти'!J1707,1E+99),IF('07A_Конструктор'!$D$11="Так",'06A_Варіанти'!K1707,1E+99),IF('07A_Конструктор'!$D$12="Так",'06A_Варіанти'!L1707,1E+99),IF('07A_Конструктор'!$D$13="Так",'06A_Варіанти'!M1707,1E+99),IF('07A_Конструктор'!$D$14="Так",'06A_Варіанти'!N1707,1E+99),IF('07A_Конструктор'!$D$15="Так",'06A_Варіанти'!O1707,1E+99),IF('07A_Конструктор'!$D$16="Так",'06A_Варіанти'!P1707,1E+99),IF('07A_Конструктор'!$D$17="Так",'06A_Варіанти'!Q1707,1E+99),IF('06A_Варіанти'!R1707="",1E+99,'06A_Варіанти'!R1707))</f>
        <v>411.2</v>
      </c>
      <c r="P1716" s="2" t="str">
        <f t="shared" si="187"/>
        <v>5 т</v>
      </c>
      <c r="Q1716" s="2">
        <f t="shared" si="188"/>
        <v>14</v>
      </c>
      <c r="R1716" s="2">
        <f>IF(OR(C1716="РЦК макси",C1716="РЦЧ SKU"),"SKU-потік",IFERROR(VLOOKUP(D1716,'02_РЦ'!$A$3:$I$7,5,FALSE),0))</f>
        <v>700</v>
      </c>
      <c r="S1716" s="2" t="str">
        <f>IF(OR(C1716="РЦК макси",C1716="РЦЧ SKU"),"Не рахується в ліміт",IFERROR(VLOOKUP(D1716,'02_РЦ'!$A$3:$I$7,9,FALSE),"Немає РЦ"))</f>
        <v>В межах</v>
      </c>
    </row>
    <row r="1717" spans="1:19">
      <c r="A1717" s="2" t="str">
        <f>'06A_Варіанти'!A1708</f>
        <v>BASE_2658</v>
      </c>
      <c r="B1717" s="2" t="str">
        <f>'06A_Варіанти'!B1708</f>
        <v>TT_2658</v>
      </c>
      <c r="C1717" s="2" t="str">
        <f>'06A_Варіанти'!D1708</f>
        <v>Основний</v>
      </c>
      <c r="D1717" s="2" t="str">
        <f>'06A_Варіанти'!C1708</f>
        <v>РЦЛ</v>
      </c>
      <c r="E1717" s="2" t="str">
        <f>'06A_Варіанти'!S1708</f>
        <v>DIRECT</v>
      </c>
      <c r="F1717" s="2" t="str">
        <f>IF(O1717='06A_Варіанти'!E1708,'06A_Варіанти'!E$1,IF(O1717='06A_Варіанти'!F1708,'06A_Варіанти'!F$1,IF(O1717='06A_Варіанти'!G1708,'06A_Варіанти'!G$1,IF(O1717='06A_Варіанти'!H1708,'06A_Варіанти'!H$1,IF(O1717='06A_Варіанти'!I1708,'06A_Варіанти'!I$1,IF(O1717='06A_Варіанти'!J1708,'06A_Варіанти'!J$1,IF(O1717='06A_Варіанти'!K1708,'06A_Варіанти'!K$1,IF(O1717='06A_Варіанти'!L1708,'06A_Варіанти'!L$1,IF(O1717='06A_Варіанти'!M1708,'06A_Варіанти'!M$1,IF(O1717='06A_Варіанти'!N1708,'06A_Варіанти'!N$1,IF(O1717='06A_Варіанти'!O1708,'06A_Варіанти'!O$1,IF(O1717='06A_Варіанти'!P1708,'06A_Варіанти'!P$1,IF(O1717='06A_Варіанти'!Q1708,'06A_Варіанти'!Q$1,IF(O1717='06A_Варіанти'!R1708,'06A_Варіанти'!R$1,"НЕМАЄ МАРШРУТУ"))))))))))))))</f>
        <v>DIRECT</v>
      </c>
      <c r="G1717" s="2" t="str">
        <f t="shared" si="182"/>
        <v>БЕЗ ЗМІН</v>
      </c>
      <c r="H1717" s="2">
        <f>IF(G1717="НЕМАЄ МАРШРУТУ",0,O1717-'06A_Варіанти'!T1708)</f>
        <v>0</v>
      </c>
      <c r="I1717" s="2">
        <f>IFERROR(INDEX('04_Потоки'!$E:$E,MATCH(A1717,'04_Потоки'!$A:$A,0)),0)</f>
        <v>1.990879478827362</v>
      </c>
      <c r="J1717" s="2">
        <f t="shared" si="183"/>
        <v>1</v>
      </c>
      <c r="K1717" s="2">
        <f>IF(C1717="РЦК макси",0,2*'06A_Варіанти'!T1708*J1717)</f>
        <v>483.8</v>
      </c>
      <c r="L1717" s="2">
        <f t="shared" si="184"/>
        <v>483.8</v>
      </c>
      <c r="M1717" s="2">
        <f t="shared" si="185"/>
        <v>0</v>
      </c>
      <c r="N1717" s="9">
        <f t="shared" si="186"/>
        <v>0</v>
      </c>
      <c r="O1717" s="2">
        <f>MIN(IF('07A_Конструктор'!$D$5="Так",'06A_Варіанти'!E1708,1E+99),IF('07A_Конструктор'!$D$6="Так",'06A_Варіанти'!F1708,1E+99),IF('07A_Конструктор'!$D$7="Так",'06A_Варіанти'!G1708,1E+99),IF('07A_Конструктор'!$D$8="Так",'06A_Варіанти'!H1708,1E+99),IF('07A_Конструктор'!$D$9="Так",'06A_Варіанти'!I1708,1E+99),IF('07A_Конструктор'!$D$10="Так",'06A_Варіанти'!J1708,1E+99),IF('07A_Конструктор'!$D$11="Так",'06A_Варіанти'!K1708,1E+99),IF('07A_Конструктор'!$D$12="Так",'06A_Варіанти'!L1708,1E+99),IF('07A_Конструктор'!$D$13="Так",'06A_Варіанти'!M1708,1E+99),IF('07A_Конструктор'!$D$14="Так",'06A_Варіанти'!N1708,1E+99),IF('07A_Конструктор'!$D$15="Так",'06A_Варіанти'!O1708,1E+99),IF('07A_Конструктор'!$D$16="Так",'06A_Варіанти'!P1708,1E+99),IF('07A_Конструктор'!$D$17="Так",'06A_Варіанти'!Q1708,1E+99),IF('06A_Варіанти'!R1708="",1E+99,'06A_Варіанти'!R1708))</f>
        <v>241.9</v>
      </c>
      <c r="P1717" s="2" t="str">
        <f t="shared" si="187"/>
        <v>5 т</v>
      </c>
      <c r="Q1717" s="2">
        <f t="shared" si="188"/>
        <v>14</v>
      </c>
      <c r="R1717" s="2">
        <f>IF(OR(C1717="РЦК макси",C1717="РЦЧ SKU"),"SKU-потік",IFERROR(VLOOKUP(D1717,'02_РЦ'!$A$3:$I$7,5,FALSE),0))</f>
        <v>700</v>
      </c>
      <c r="S1717" s="2" t="str">
        <f>IF(OR(C1717="РЦК макси",C1717="РЦЧ SKU"),"Не рахується в ліміт",IFERROR(VLOOKUP(D1717,'02_РЦ'!$A$3:$I$7,9,FALSE),"Немає РЦ"))</f>
        <v>В межах</v>
      </c>
    </row>
    <row r="1718" spans="1:19">
      <c r="A1718" s="2" t="str">
        <f>'06A_Варіанти'!A1709</f>
        <v>BASE_2661</v>
      </c>
      <c r="B1718" s="2" t="str">
        <f>'06A_Варіанти'!B1709</f>
        <v>TT_2661</v>
      </c>
      <c r="C1718" s="2" t="str">
        <f>'06A_Варіанти'!D1709</f>
        <v>Основний</v>
      </c>
      <c r="D1718" s="2" t="str">
        <f>'06A_Варіанти'!C1709</f>
        <v>РЦЛ</v>
      </c>
      <c r="E1718" s="2" t="str">
        <f>'06A_Варіанти'!S1709</f>
        <v>DIRECT</v>
      </c>
      <c r="F1718" s="2" t="str">
        <f>IF(O1718='06A_Варіанти'!E1709,'06A_Варіанти'!E$1,IF(O1718='06A_Варіанти'!F1709,'06A_Варіанти'!F$1,IF(O1718='06A_Варіанти'!G1709,'06A_Варіанти'!G$1,IF(O1718='06A_Варіанти'!H1709,'06A_Варіанти'!H$1,IF(O1718='06A_Варіанти'!I1709,'06A_Варіанти'!I$1,IF(O1718='06A_Варіанти'!J1709,'06A_Варіанти'!J$1,IF(O1718='06A_Варіанти'!K1709,'06A_Варіанти'!K$1,IF(O1718='06A_Варіанти'!L1709,'06A_Варіанти'!L$1,IF(O1718='06A_Варіанти'!M1709,'06A_Варіанти'!M$1,IF(O1718='06A_Варіанти'!N1709,'06A_Варіанти'!N$1,IF(O1718='06A_Варіанти'!O1709,'06A_Варіанти'!O$1,IF(O1718='06A_Варіанти'!P1709,'06A_Варіанти'!P$1,IF(O1718='06A_Варіанти'!Q1709,'06A_Варіанти'!Q$1,IF(O1718='06A_Варіанти'!R1709,'06A_Варіанти'!R$1,"НЕМАЄ МАРШРУТУ"))))))))))))))</f>
        <v>DIRECT</v>
      </c>
      <c r="G1718" s="2" t="str">
        <f t="shared" si="182"/>
        <v>БЕЗ ЗМІН</v>
      </c>
      <c r="H1718" s="2">
        <f>IF(G1718="НЕМАЄ МАРШРУТУ",0,O1718-'06A_Варіанти'!T1709)</f>
        <v>0</v>
      </c>
      <c r="I1718" s="2">
        <f>IFERROR(INDEX('04_Потоки'!$E:$E,MATCH(A1718,'04_Потоки'!$A:$A,0)),0)</f>
        <v>1.990879478827362</v>
      </c>
      <c r="J1718" s="2">
        <f t="shared" si="183"/>
        <v>1</v>
      </c>
      <c r="K1718" s="2">
        <f>IF(C1718="РЦК макси",0,2*'06A_Варіанти'!T1709*J1718)</f>
        <v>368.6</v>
      </c>
      <c r="L1718" s="2">
        <f t="shared" si="184"/>
        <v>368.6</v>
      </c>
      <c r="M1718" s="2">
        <f t="shared" si="185"/>
        <v>0</v>
      </c>
      <c r="N1718" s="9">
        <f t="shared" si="186"/>
        <v>0</v>
      </c>
      <c r="O1718" s="2">
        <f>MIN(IF('07A_Конструктор'!$D$5="Так",'06A_Варіанти'!E1709,1E+99),IF('07A_Конструктор'!$D$6="Так",'06A_Варіанти'!F1709,1E+99),IF('07A_Конструктор'!$D$7="Так",'06A_Варіанти'!G1709,1E+99),IF('07A_Конструктор'!$D$8="Так",'06A_Варіанти'!H1709,1E+99),IF('07A_Конструктор'!$D$9="Так",'06A_Варіанти'!I1709,1E+99),IF('07A_Конструктор'!$D$10="Так",'06A_Варіанти'!J1709,1E+99),IF('07A_Конструктор'!$D$11="Так",'06A_Варіанти'!K1709,1E+99),IF('07A_Конструктор'!$D$12="Так",'06A_Варіанти'!L1709,1E+99),IF('07A_Конструктор'!$D$13="Так",'06A_Варіанти'!M1709,1E+99),IF('07A_Конструктор'!$D$14="Так",'06A_Варіанти'!N1709,1E+99),IF('07A_Конструктор'!$D$15="Так",'06A_Варіанти'!O1709,1E+99),IF('07A_Конструктор'!$D$16="Так",'06A_Варіанти'!P1709,1E+99),IF('07A_Конструктор'!$D$17="Так",'06A_Варіанти'!Q1709,1E+99),IF('06A_Варіанти'!R1709="",1E+99,'06A_Варіанти'!R1709))</f>
        <v>184.3</v>
      </c>
      <c r="P1718" s="2" t="str">
        <f t="shared" si="187"/>
        <v>5 т</v>
      </c>
      <c r="Q1718" s="2">
        <f t="shared" si="188"/>
        <v>14</v>
      </c>
      <c r="R1718" s="2">
        <f>IF(OR(C1718="РЦК макси",C1718="РЦЧ SKU"),"SKU-потік",IFERROR(VLOOKUP(D1718,'02_РЦ'!$A$3:$I$7,5,FALSE),0))</f>
        <v>700</v>
      </c>
      <c r="S1718" s="2" t="str">
        <f>IF(OR(C1718="РЦК макси",C1718="РЦЧ SKU"),"Не рахується в ліміт",IFERROR(VLOOKUP(D1718,'02_РЦ'!$A$3:$I$7,9,FALSE),"Немає РЦ"))</f>
        <v>В межах</v>
      </c>
    </row>
    <row r="1719" spans="1:19">
      <c r="A1719" s="2" t="str">
        <f>'06A_Варіанти'!A1710</f>
        <v>BASE_2662</v>
      </c>
      <c r="B1719" s="2" t="str">
        <f>'06A_Варіанти'!B1710</f>
        <v>TT_2662</v>
      </c>
      <c r="C1719" s="2" t="str">
        <f>'06A_Варіанти'!D1710</f>
        <v>Основний</v>
      </c>
      <c r="D1719" s="2" t="str">
        <f>'06A_Варіанти'!C1710</f>
        <v>РЦЛ</v>
      </c>
      <c r="E1719" s="2" t="str">
        <f>'06A_Варіанти'!S1710</f>
        <v>DIRECT</v>
      </c>
      <c r="F1719" s="2" t="str">
        <f>IF(O1719='06A_Варіанти'!E1710,'06A_Варіанти'!E$1,IF(O1719='06A_Варіанти'!F1710,'06A_Варіанти'!F$1,IF(O1719='06A_Варіанти'!G1710,'06A_Варіанти'!G$1,IF(O1719='06A_Варіанти'!H1710,'06A_Варіанти'!H$1,IF(O1719='06A_Варіанти'!I1710,'06A_Варіанти'!I$1,IF(O1719='06A_Варіанти'!J1710,'06A_Варіанти'!J$1,IF(O1719='06A_Варіанти'!K1710,'06A_Варіанти'!K$1,IF(O1719='06A_Варіанти'!L1710,'06A_Варіанти'!L$1,IF(O1719='06A_Варіанти'!M1710,'06A_Варіанти'!M$1,IF(O1719='06A_Варіанти'!N1710,'06A_Варіанти'!N$1,IF(O1719='06A_Варіанти'!O1710,'06A_Варіанти'!O$1,IF(O1719='06A_Варіанти'!P1710,'06A_Варіанти'!P$1,IF(O1719='06A_Варіанти'!Q1710,'06A_Варіанти'!Q$1,IF(O1719='06A_Варіанти'!R1710,'06A_Варіанти'!R$1,"НЕМАЄ МАРШРУТУ"))))))))))))))</f>
        <v>DIRECT</v>
      </c>
      <c r="G1719" s="2" t="str">
        <f t="shared" si="182"/>
        <v>БЕЗ ЗМІН</v>
      </c>
      <c r="H1719" s="2">
        <f>IF(G1719="НЕМАЄ МАРШРУТУ",0,O1719-'06A_Варіанти'!T1710)</f>
        <v>0</v>
      </c>
      <c r="I1719" s="2">
        <f>IFERROR(INDEX('04_Потоки'!$E:$E,MATCH(A1719,'04_Потоки'!$A:$A,0)),0)</f>
        <v>1.990879478827362</v>
      </c>
      <c r="J1719" s="2">
        <f t="shared" si="183"/>
        <v>1</v>
      </c>
      <c r="K1719" s="2">
        <f>IF(C1719="РЦК макси",0,2*'06A_Варіанти'!T1710*J1719)</f>
        <v>1138</v>
      </c>
      <c r="L1719" s="2">
        <f t="shared" si="184"/>
        <v>1138</v>
      </c>
      <c r="M1719" s="2">
        <f t="shared" si="185"/>
        <v>0</v>
      </c>
      <c r="N1719" s="9">
        <f t="shared" si="186"/>
        <v>0</v>
      </c>
      <c r="O1719" s="2">
        <f>MIN(IF('07A_Конструктор'!$D$5="Так",'06A_Варіанти'!E1710,1E+99),IF('07A_Конструктор'!$D$6="Так",'06A_Варіанти'!F1710,1E+99),IF('07A_Конструктор'!$D$7="Так",'06A_Варіанти'!G1710,1E+99),IF('07A_Конструктор'!$D$8="Так",'06A_Варіанти'!H1710,1E+99),IF('07A_Конструктор'!$D$9="Так",'06A_Варіанти'!I1710,1E+99),IF('07A_Конструктор'!$D$10="Так",'06A_Варіанти'!J1710,1E+99),IF('07A_Конструктор'!$D$11="Так",'06A_Варіанти'!K1710,1E+99),IF('07A_Конструктор'!$D$12="Так",'06A_Варіанти'!L1710,1E+99),IF('07A_Конструктор'!$D$13="Так",'06A_Варіанти'!M1710,1E+99),IF('07A_Конструктор'!$D$14="Так",'06A_Варіанти'!N1710,1E+99),IF('07A_Конструктор'!$D$15="Так",'06A_Варіанти'!O1710,1E+99),IF('07A_Конструктор'!$D$16="Так",'06A_Варіанти'!P1710,1E+99),IF('07A_Конструктор'!$D$17="Так",'06A_Варіанти'!Q1710,1E+99),IF('06A_Варіанти'!R1710="",1E+99,'06A_Варіанти'!R1710))</f>
        <v>569</v>
      </c>
      <c r="P1719" s="2" t="str">
        <f t="shared" si="187"/>
        <v>5 т</v>
      </c>
      <c r="Q1719" s="2">
        <f t="shared" si="188"/>
        <v>14</v>
      </c>
      <c r="R1719" s="2">
        <f>IF(OR(C1719="РЦК макси",C1719="РЦЧ SKU"),"SKU-потік",IFERROR(VLOOKUP(D1719,'02_РЦ'!$A$3:$I$7,5,FALSE),0))</f>
        <v>700</v>
      </c>
      <c r="S1719" s="2" t="str">
        <f>IF(OR(C1719="РЦК макси",C1719="РЦЧ SKU"),"Не рахується в ліміт",IFERROR(VLOOKUP(D1719,'02_РЦ'!$A$3:$I$7,9,FALSE),"Немає РЦ"))</f>
        <v>В межах</v>
      </c>
    </row>
    <row r="1720" spans="1:19">
      <c r="A1720" s="2" t="str">
        <f>'06A_Варіанти'!A1711</f>
        <v>BASE_2663</v>
      </c>
      <c r="B1720" s="2" t="str">
        <f>'06A_Варіанти'!B1711</f>
        <v>TT_2663</v>
      </c>
      <c r="C1720" s="2" t="str">
        <f>'06A_Варіанти'!D1711</f>
        <v>Основний</v>
      </c>
      <c r="D1720" s="2" t="str">
        <f>'06A_Варіанти'!C1711</f>
        <v>РЦЛ</v>
      </c>
      <c r="E1720" s="2" t="str">
        <f>'06A_Варіанти'!S1711</f>
        <v>DIRECT</v>
      </c>
      <c r="F1720" s="2" t="str">
        <f>IF(O1720='06A_Варіанти'!E1711,'06A_Варіанти'!E$1,IF(O1720='06A_Варіанти'!F1711,'06A_Варіанти'!F$1,IF(O1720='06A_Варіанти'!G1711,'06A_Варіанти'!G$1,IF(O1720='06A_Варіанти'!H1711,'06A_Варіанти'!H$1,IF(O1720='06A_Варіанти'!I1711,'06A_Варіанти'!I$1,IF(O1720='06A_Варіанти'!J1711,'06A_Варіанти'!J$1,IF(O1720='06A_Варіанти'!K1711,'06A_Варіанти'!K$1,IF(O1720='06A_Варіанти'!L1711,'06A_Варіанти'!L$1,IF(O1720='06A_Варіанти'!M1711,'06A_Варіанти'!M$1,IF(O1720='06A_Варіанти'!N1711,'06A_Варіанти'!N$1,IF(O1720='06A_Варіанти'!O1711,'06A_Варіанти'!O$1,IF(O1720='06A_Варіанти'!P1711,'06A_Варіанти'!P$1,IF(O1720='06A_Варіанти'!Q1711,'06A_Варіанти'!Q$1,IF(O1720='06A_Варіанти'!R1711,'06A_Варіанти'!R$1,"НЕМАЄ МАРШРУТУ"))))))))))))))</f>
        <v>DIRECT</v>
      </c>
      <c r="G1720" s="2" t="str">
        <f t="shared" si="182"/>
        <v>БЕЗ ЗМІН</v>
      </c>
      <c r="H1720" s="2">
        <f>IF(G1720="НЕМАЄ МАРШРУТУ",0,O1720-'06A_Варіанти'!T1711)</f>
        <v>0</v>
      </c>
      <c r="I1720" s="2">
        <f>IFERROR(INDEX('04_Потоки'!$E:$E,MATCH(A1720,'04_Потоки'!$A:$A,0)),0)</f>
        <v>1.990879478827362</v>
      </c>
      <c r="J1720" s="2">
        <f t="shared" si="183"/>
        <v>1</v>
      </c>
      <c r="K1720" s="2">
        <f>IF(C1720="РЦК макси",0,2*'06A_Варіанти'!T1711*J1720)</f>
        <v>1122</v>
      </c>
      <c r="L1720" s="2">
        <f t="shared" si="184"/>
        <v>1122</v>
      </c>
      <c r="M1720" s="2">
        <f t="shared" si="185"/>
        <v>0</v>
      </c>
      <c r="N1720" s="9">
        <f t="shared" si="186"/>
        <v>0</v>
      </c>
      <c r="O1720" s="2">
        <f>MIN(IF('07A_Конструктор'!$D$5="Так",'06A_Варіанти'!E1711,1E+99),IF('07A_Конструктор'!$D$6="Так",'06A_Варіанти'!F1711,1E+99),IF('07A_Конструктор'!$D$7="Так",'06A_Варіанти'!G1711,1E+99),IF('07A_Конструктор'!$D$8="Так",'06A_Варіанти'!H1711,1E+99),IF('07A_Конструктор'!$D$9="Так",'06A_Варіанти'!I1711,1E+99),IF('07A_Конструктор'!$D$10="Так",'06A_Варіанти'!J1711,1E+99),IF('07A_Конструктор'!$D$11="Так",'06A_Варіанти'!K1711,1E+99),IF('07A_Конструктор'!$D$12="Так",'06A_Варіанти'!L1711,1E+99),IF('07A_Конструктор'!$D$13="Так",'06A_Варіанти'!M1711,1E+99),IF('07A_Конструктор'!$D$14="Так",'06A_Варіанти'!N1711,1E+99),IF('07A_Конструктор'!$D$15="Так",'06A_Варіанти'!O1711,1E+99),IF('07A_Конструктор'!$D$16="Так",'06A_Варіанти'!P1711,1E+99),IF('07A_Конструктор'!$D$17="Так",'06A_Варіанти'!Q1711,1E+99),IF('06A_Варіанти'!R1711="",1E+99,'06A_Варіанти'!R1711))</f>
        <v>561</v>
      </c>
      <c r="P1720" s="2" t="str">
        <f t="shared" si="187"/>
        <v>5 т</v>
      </c>
      <c r="Q1720" s="2">
        <f t="shared" si="188"/>
        <v>14</v>
      </c>
      <c r="R1720" s="2">
        <f>IF(OR(C1720="РЦК макси",C1720="РЦЧ SKU"),"SKU-потік",IFERROR(VLOOKUP(D1720,'02_РЦ'!$A$3:$I$7,5,FALSE),0))</f>
        <v>700</v>
      </c>
      <c r="S1720" s="2" t="str">
        <f>IF(OR(C1720="РЦК макси",C1720="РЦЧ SKU"),"Не рахується в ліміт",IFERROR(VLOOKUP(D1720,'02_РЦ'!$A$3:$I$7,9,FALSE),"Немає РЦ"))</f>
        <v>В межах</v>
      </c>
    </row>
    <row r="1721" spans="1:19">
      <c r="A1721" s="2" t="str">
        <f>'06A_Варіанти'!A1712</f>
        <v>BASE_2668</v>
      </c>
      <c r="B1721" s="2" t="str">
        <f>'06A_Варіанти'!B1712</f>
        <v>TT_2668</v>
      </c>
      <c r="C1721" s="2" t="str">
        <f>'06A_Варіанти'!D1712</f>
        <v>Основний</v>
      </c>
      <c r="D1721" s="2" t="str">
        <f>'06A_Варіанти'!C1712</f>
        <v>РЦЛ</v>
      </c>
      <c r="E1721" s="2" t="str">
        <f>'06A_Варіанти'!S1712</f>
        <v>DIRECT</v>
      </c>
      <c r="F1721" s="2" t="str">
        <f>IF(O1721='06A_Варіанти'!E1712,'06A_Варіанти'!E$1,IF(O1721='06A_Варіанти'!F1712,'06A_Варіанти'!F$1,IF(O1721='06A_Варіанти'!G1712,'06A_Варіанти'!G$1,IF(O1721='06A_Варіанти'!H1712,'06A_Варіанти'!H$1,IF(O1721='06A_Варіанти'!I1712,'06A_Варіанти'!I$1,IF(O1721='06A_Варіанти'!J1712,'06A_Варіанти'!J$1,IF(O1721='06A_Варіанти'!K1712,'06A_Варіанти'!K$1,IF(O1721='06A_Варіанти'!L1712,'06A_Варіанти'!L$1,IF(O1721='06A_Варіанти'!M1712,'06A_Варіанти'!M$1,IF(O1721='06A_Варіанти'!N1712,'06A_Варіанти'!N$1,IF(O1721='06A_Варіанти'!O1712,'06A_Варіанти'!O$1,IF(O1721='06A_Варіанти'!P1712,'06A_Варіанти'!P$1,IF(O1721='06A_Варіанти'!Q1712,'06A_Варіанти'!Q$1,IF(O1721='06A_Варіанти'!R1712,'06A_Варіанти'!R$1,"НЕМАЄ МАРШРУТУ"))))))))))))))</f>
        <v>DIRECT</v>
      </c>
      <c r="G1721" s="2" t="str">
        <f t="shared" si="182"/>
        <v>БЕЗ ЗМІН</v>
      </c>
      <c r="H1721" s="2">
        <f>IF(G1721="НЕМАЄ МАРШРУТУ",0,O1721-'06A_Варіанти'!T1712)</f>
        <v>0</v>
      </c>
      <c r="I1721" s="2">
        <f>IFERROR(INDEX('04_Потоки'!$E:$E,MATCH(A1721,'04_Потоки'!$A:$A,0)),0)</f>
        <v>1.990879478827362</v>
      </c>
      <c r="J1721" s="2">
        <f t="shared" si="183"/>
        <v>1</v>
      </c>
      <c r="K1721" s="2">
        <f>IF(C1721="РЦК макси",0,2*'06A_Варіанти'!T1712*J1721)</f>
        <v>677.2</v>
      </c>
      <c r="L1721" s="2">
        <f t="shared" si="184"/>
        <v>677.2</v>
      </c>
      <c r="M1721" s="2">
        <f t="shared" si="185"/>
        <v>0</v>
      </c>
      <c r="N1721" s="9">
        <f t="shared" si="186"/>
        <v>0</v>
      </c>
      <c r="O1721" s="2">
        <f>MIN(IF('07A_Конструктор'!$D$5="Так",'06A_Варіанти'!E1712,1E+99),IF('07A_Конструктор'!$D$6="Так",'06A_Варіанти'!F1712,1E+99),IF('07A_Конструктор'!$D$7="Так",'06A_Варіанти'!G1712,1E+99),IF('07A_Конструктор'!$D$8="Так",'06A_Варіанти'!H1712,1E+99),IF('07A_Конструктор'!$D$9="Так",'06A_Варіанти'!I1712,1E+99),IF('07A_Конструктор'!$D$10="Так",'06A_Варіанти'!J1712,1E+99),IF('07A_Конструктор'!$D$11="Так",'06A_Варіанти'!K1712,1E+99),IF('07A_Конструктор'!$D$12="Так",'06A_Варіанти'!L1712,1E+99),IF('07A_Конструктор'!$D$13="Так",'06A_Варіанти'!M1712,1E+99),IF('07A_Конструктор'!$D$14="Так",'06A_Варіанти'!N1712,1E+99),IF('07A_Конструктор'!$D$15="Так",'06A_Варіанти'!O1712,1E+99),IF('07A_Конструктор'!$D$16="Так",'06A_Варіанти'!P1712,1E+99),IF('07A_Конструктор'!$D$17="Так",'06A_Варіанти'!Q1712,1E+99),IF('06A_Варіанти'!R1712="",1E+99,'06A_Варіанти'!R1712))</f>
        <v>338.6</v>
      </c>
      <c r="P1721" s="2" t="str">
        <f t="shared" si="187"/>
        <v>5 т</v>
      </c>
      <c r="Q1721" s="2">
        <f t="shared" si="188"/>
        <v>14</v>
      </c>
      <c r="R1721" s="2">
        <f>IF(OR(C1721="РЦК макси",C1721="РЦЧ SKU"),"SKU-потік",IFERROR(VLOOKUP(D1721,'02_РЦ'!$A$3:$I$7,5,FALSE),0))</f>
        <v>700</v>
      </c>
      <c r="S1721" s="2" t="str">
        <f>IF(OR(C1721="РЦК макси",C1721="РЦЧ SKU"),"Не рахується в ліміт",IFERROR(VLOOKUP(D1721,'02_РЦ'!$A$3:$I$7,9,FALSE),"Немає РЦ"))</f>
        <v>В межах</v>
      </c>
    </row>
    <row r="1722" spans="1:19">
      <c r="A1722" s="2" t="str">
        <f>'06A_Варіанти'!A1713</f>
        <v>BASE_2669</v>
      </c>
      <c r="B1722" s="2" t="str">
        <f>'06A_Варіанти'!B1713</f>
        <v>TT_2669</v>
      </c>
      <c r="C1722" s="2" t="str">
        <f>'06A_Варіанти'!D1713</f>
        <v>Основний</v>
      </c>
      <c r="D1722" s="2" t="str">
        <f>'06A_Варіанти'!C1713</f>
        <v>РЦЛ</v>
      </c>
      <c r="E1722" s="2" t="str">
        <f>'06A_Варіанти'!S1713</f>
        <v>DIRECT</v>
      </c>
      <c r="F1722" s="2" t="str">
        <f>IF(O1722='06A_Варіанти'!E1713,'06A_Варіанти'!E$1,IF(O1722='06A_Варіанти'!F1713,'06A_Варіанти'!F$1,IF(O1722='06A_Варіанти'!G1713,'06A_Варіанти'!G$1,IF(O1722='06A_Варіанти'!H1713,'06A_Варіанти'!H$1,IF(O1722='06A_Варіанти'!I1713,'06A_Варіанти'!I$1,IF(O1722='06A_Варіанти'!J1713,'06A_Варіанти'!J$1,IF(O1722='06A_Варіанти'!K1713,'06A_Варіанти'!K$1,IF(O1722='06A_Варіанти'!L1713,'06A_Варіанти'!L$1,IF(O1722='06A_Варіанти'!M1713,'06A_Варіанти'!M$1,IF(O1722='06A_Варіанти'!N1713,'06A_Варіанти'!N$1,IF(O1722='06A_Варіанти'!O1713,'06A_Варіанти'!O$1,IF(O1722='06A_Варіанти'!P1713,'06A_Варіанти'!P$1,IF(O1722='06A_Варіанти'!Q1713,'06A_Варіанти'!Q$1,IF(O1722='06A_Варіанти'!R1713,'06A_Варіанти'!R$1,"НЕМАЄ МАРШРУТУ"))))))))))))))</f>
        <v>DIRECT</v>
      </c>
      <c r="G1722" s="2" t="str">
        <f t="shared" si="182"/>
        <v>БЕЗ ЗМІН</v>
      </c>
      <c r="H1722" s="2">
        <f>IF(G1722="НЕМАЄ МАРШРУТУ",0,O1722-'06A_Варіанти'!T1713)</f>
        <v>0</v>
      </c>
      <c r="I1722" s="2">
        <f>IFERROR(INDEX('04_Потоки'!$E:$E,MATCH(A1722,'04_Потоки'!$A:$A,0)),0)</f>
        <v>1.990879478827362</v>
      </c>
      <c r="J1722" s="2">
        <f t="shared" si="183"/>
        <v>1</v>
      </c>
      <c r="K1722" s="2">
        <f>IF(C1722="РЦК макси",0,2*'06A_Варіанти'!T1713*J1722)</f>
        <v>164</v>
      </c>
      <c r="L1722" s="2">
        <f t="shared" si="184"/>
        <v>164</v>
      </c>
      <c r="M1722" s="2">
        <f t="shared" si="185"/>
        <v>0</v>
      </c>
      <c r="N1722" s="9">
        <f t="shared" si="186"/>
        <v>0</v>
      </c>
      <c r="O1722" s="2">
        <f>MIN(IF('07A_Конструктор'!$D$5="Так",'06A_Варіанти'!E1713,1E+99),IF('07A_Конструктор'!$D$6="Так",'06A_Варіанти'!F1713,1E+99),IF('07A_Конструктор'!$D$7="Так",'06A_Варіанти'!G1713,1E+99),IF('07A_Конструктор'!$D$8="Так",'06A_Варіанти'!H1713,1E+99),IF('07A_Конструктор'!$D$9="Так",'06A_Варіанти'!I1713,1E+99),IF('07A_Конструктор'!$D$10="Так",'06A_Варіанти'!J1713,1E+99),IF('07A_Конструктор'!$D$11="Так",'06A_Варіанти'!K1713,1E+99),IF('07A_Конструктор'!$D$12="Так",'06A_Варіанти'!L1713,1E+99),IF('07A_Конструктор'!$D$13="Так",'06A_Варіанти'!M1713,1E+99),IF('07A_Конструктор'!$D$14="Так",'06A_Варіанти'!N1713,1E+99),IF('07A_Конструктор'!$D$15="Так",'06A_Варіанти'!O1713,1E+99),IF('07A_Конструктор'!$D$16="Так",'06A_Варіанти'!P1713,1E+99),IF('07A_Конструктор'!$D$17="Так",'06A_Варіанти'!Q1713,1E+99),IF('06A_Варіанти'!R1713="",1E+99,'06A_Варіанти'!R1713))</f>
        <v>82</v>
      </c>
      <c r="P1722" s="2" t="str">
        <f t="shared" si="187"/>
        <v>5 т</v>
      </c>
      <c r="Q1722" s="2">
        <f t="shared" si="188"/>
        <v>14</v>
      </c>
      <c r="R1722" s="2">
        <f>IF(OR(C1722="РЦК макси",C1722="РЦЧ SKU"),"SKU-потік",IFERROR(VLOOKUP(D1722,'02_РЦ'!$A$3:$I$7,5,FALSE),0))</f>
        <v>700</v>
      </c>
      <c r="S1722" s="2" t="str">
        <f>IF(OR(C1722="РЦК макси",C1722="РЦЧ SKU"),"Не рахується в ліміт",IFERROR(VLOOKUP(D1722,'02_РЦ'!$A$3:$I$7,9,FALSE),"Немає РЦ"))</f>
        <v>В межах</v>
      </c>
    </row>
    <row r="1723" spans="1:19">
      <c r="A1723" s="2" t="str">
        <f>'06A_Варіанти'!A1714</f>
        <v>BASE_2671</v>
      </c>
      <c r="B1723" s="2" t="str">
        <f>'06A_Варіанти'!B1714</f>
        <v>TT_2671</v>
      </c>
      <c r="C1723" s="2" t="str">
        <f>'06A_Варіанти'!D1714</f>
        <v>Основний</v>
      </c>
      <c r="D1723" s="2" t="str">
        <f>'06A_Варіанти'!C1714</f>
        <v>РЦЛ</v>
      </c>
      <c r="E1723" s="2" t="str">
        <f>'06A_Варіанти'!S1714</f>
        <v>DIRECT</v>
      </c>
      <c r="F1723" s="2" t="str">
        <f>IF(O1723='06A_Варіанти'!E1714,'06A_Варіанти'!E$1,IF(O1723='06A_Варіанти'!F1714,'06A_Варіанти'!F$1,IF(O1723='06A_Варіанти'!G1714,'06A_Варіанти'!G$1,IF(O1723='06A_Варіанти'!H1714,'06A_Варіанти'!H$1,IF(O1723='06A_Варіанти'!I1714,'06A_Варіанти'!I$1,IF(O1723='06A_Варіанти'!J1714,'06A_Варіанти'!J$1,IF(O1723='06A_Варіанти'!K1714,'06A_Варіанти'!K$1,IF(O1723='06A_Варіанти'!L1714,'06A_Варіанти'!L$1,IF(O1723='06A_Варіанти'!M1714,'06A_Варіанти'!M$1,IF(O1723='06A_Варіанти'!N1714,'06A_Варіанти'!N$1,IF(O1723='06A_Варіанти'!O1714,'06A_Варіанти'!O$1,IF(O1723='06A_Варіанти'!P1714,'06A_Варіанти'!P$1,IF(O1723='06A_Варіанти'!Q1714,'06A_Варіанти'!Q$1,IF(O1723='06A_Варіанти'!R1714,'06A_Варіанти'!R$1,"НЕМАЄ МАРШРУТУ"))))))))))))))</f>
        <v>DIRECT</v>
      </c>
      <c r="G1723" s="2" t="str">
        <f t="shared" si="182"/>
        <v>БЕЗ ЗМІН</v>
      </c>
      <c r="H1723" s="2">
        <f>IF(G1723="НЕМАЄ МАРШРУТУ",0,O1723-'06A_Варіанти'!T1714)</f>
        <v>0</v>
      </c>
      <c r="I1723" s="2">
        <f>IFERROR(INDEX('04_Потоки'!$E:$E,MATCH(A1723,'04_Потоки'!$A:$A,0)),0)</f>
        <v>1.990879478827362</v>
      </c>
      <c r="J1723" s="2">
        <f t="shared" si="183"/>
        <v>1</v>
      </c>
      <c r="K1723" s="2">
        <f>IF(C1723="РЦК макси",0,2*'06A_Варіанти'!T1714*J1723)</f>
        <v>819.8</v>
      </c>
      <c r="L1723" s="2">
        <f t="shared" si="184"/>
        <v>819.8</v>
      </c>
      <c r="M1723" s="2">
        <f t="shared" si="185"/>
        <v>0</v>
      </c>
      <c r="N1723" s="9">
        <f t="shared" si="186"/>
        <v>0</v>
      </c>
      <c r="O1723" s="2">
        <f>MIN(IF('07A_Конструктор'!$D$5="Так",'06A_Варіанти'!E1714,1E+99),IF('07A_Конструктор'!$D$6="Так",'06A_Варіанти'!F1714,1E+99),IF('07A_Конструктор'!$D$7="Так",'06A_Варіанти'!G1714,1E+99),IF('07A_Конструктор'!$D$8="Так",'06A_Варіанти'!H1714,1E+99),IF('07A_Конструктор'!$D$9="Так",'06A_Варіанти'!I1714,1E+99),IF('07A_Конструктор'!$D$10="Так",'06A_Варіанти'!J1714,1E+99),IF('07A_Конструктор'!$D$11="Так",'06A_Варіанти'!K1714,1E+99),IF('07A_Конструктор'!$D$12="Так",'06A_Варіанти'!L1714,1E+99),IF('07A_Конструктор'!$D$13="Так",'06A_Варіанти'!M1714,1E+99),IF('07A_Конструктор'!$D$14="Так",'06A_Варіанти'!N1714,1E+99),IF('07A_Конструктор'!$D$15="Так",'06A_Варіанти'!O1714,1E+99),IF('07A_Конструктор'!$D$16="Так",'06A_Варіанти'!P1714,1E+99),IF('07A_Конструктор'!$D$17="Так",'06A_Варіанти'!Q1714,1E+99),IF('06A_Варіанти'!R1714="",1E+99,'06A_Варіанти'!R1714))</f>
        <v>409.9</v>
      </c>
      <c r="P1723" s="2" t="str">
        <f t="shared" si="187"/>
        <v>5 т</v>
      </c>
      <c r="Q1723" s="2">
        <f t="shared" si="188"/>
        <v>14</v>
      </c>
      <c r="R1723" s="2">
        <f>IF(OR(C1723="РЦК макси",C1723="РЦЧ SKU"),"SKU-потік",IFERROR(VLOOKUP(D1723,'02_РЦ'!$A$3:$I$7,5,FALSE),0))</f>
        <v>700</v>
      </c>
      <c r="S1723" s="2" t="str">
        <f>IF(OR(C1723="РЦК макси",C1723="РЦЧ SKU"),"Не рахується в ліміт",IFERROR(VLOOKUP(D1723,'02_РЦ'!$A$3:$I$7,9,FALSE),"Немає РЦ"))</f>
        <v>В межах</v>
      </c>
    </row>
    <row r="1724" spans="1:19">
      <c r="A1724" s="2" t="str">
        <f>'06A_Варіанти'!A1715</f>
        <v>BASE_2672</v>
      </c>
      <c r="B1724" s="2" t="str">
        <f>'06A_Варіанти'!B1715</f>
        <v>TT_2672</v>
      </c>
      <c r="C1724" s="2" t="str">
        <f>'06A_Варіанти'!D1715</f>
        <v>Основний</v>
      </c>
      <c r="D1724" s="2" t="str">
        <f>'06A_Варіанти'!C1715</f>
        <v>РЦЛ</v>
      </c>
      <c r="E1724" s="2" t="str">
        <f>'06A_Варіанти'!S1715</f>
        <v>DIRECT</v>
      </c>
      <c r="F1724" s="2" t="str">
        <f>IF(O1724='06A_Варіанти'!E1715,'06A_Варіанти'!E$1,IF(O1724='06A_Варіанти'!F1715,'06A_Варіанти'!F$1,IF(O1724='06A_Варіанти'!G1715,'06A_Варіанти'!G$1,IF(O1724='06A_Варіанти'!H1715,'06A_Варіанти'!H$1,IF(O1724='06A_Варіанти'!I1715,'06A_Варіанти'!I$1,IF(O1724='06A_Варіанти'!J1715,'06A_Варіанти'!J$1,IF(O1724='06A_Варіанти'!K1715,'06A_Варіанти'!K$1,IF(O1724='06A_Варіанти'!L1715,'06A_Варіанти'!L$1,IF(O1724='06A_Варіанти'!M1715,'06A_Варіанти'!M$1,IF(O1724='06A_Варіанти'!N1715,'06A_Варіанти'!N$1,IF(O1724='06A_Варіанти'!O1715,'06A_Варіанти'!O$1,IF(O1724='06A_Варіанти'!P1715,'06A_Варіанти'!P$1,IF(O1724='06A_Варіанти'!Q1715,'06A_Варіанти'!Q$1,IF(O1724='06A_Варіанти'!R1715,'06A_Варіанти'!R$1,"НЕМАЄ МАРШРУТУ"))))))))))))))</f>
        <v>DIRECT</v>
      </c>
      <c r="G1724" s="2" t="str">
        <f t="shared" si="182"/>
        <v>БЕЗ ЗМІН</v>
      </c>
      <c r="H1724" s="2">
        <f>IF(G1724="НЕМАЄ МАРШРУТУ",0,O1724-'06A_Варіанти'!T1715)</f>
        <v>0</v>
      </c>
      <c r="I1724" s="2">
        <f>IFERROR(INDEX('04_Потоки'!$E:$E,MATCH(A1724,'04_Потоки'!$A:$A,0)),0)</f>
        <v>1.990879478827362</v>
      </c>
      <c r="J1724" s="2">
        <f t="shared" si="183"/>
        <v>1</v>
      </c>
      <c r="K1724" s="2">
        <f>IF(C1724="РЦК макси",0,2*'06A_Варіанти'!T1715*J1724)</f>
        <v>538.6</v>
      </c>
      <c r="L1724" s="2">
        <f t="shared" si="184"/>
        <v>538.6</v>
      </c>
      <c r="M1724" s="2">
        <f t="shared" si="185"/>
        <v>0</v>
      </c>
      <c r="N1724" s="9">
        <f t="shared" si="186"/>
        <v>0</v>
      </c>
      <c r="O1724" s="2">
        <f>MIN(IF('07A_Конструктор'!$D$5="Так",'06A_Варіанти'!E1715,1E+99),IF('07A_Конструктор'!$D$6="Так",'06A_Варіанти'!F1715,1E+99),IF('07A_Конструктор'!$D$7="Так",'06A_Варіанти'!G1715,1E+99),IF('07A_Конструктор'!$D$8="Так",'06A_Варіанти'!H1715,1E+99),IF('07A_Конструктор'!$D$9="Так",'06A_Варіанти'!I1715,1E+99),IF('07A_Конструктор'!$D$10="Так",'06A_Варіанти'!J1715,1E+99),IF('07A_Конструктор'!$D$11="Так",'06A_Варіанти'!K1715,1E+99),IF('07A_Конструктор'!$D$12="Так",'06A_Варіанти'!L1715,1E+99),IF('07A_Конструктор'!$D$13="Так",'06A_Варіанти'!M1715,1E+99),IF('07A_Конструктор'!$D$14="Так",'06A_Варіанти'!N1715,1E+99),IF('07A_Конструктор'!$D$15="Так",'06A_Варіанти'!O1715,1E+99),IF('07A_Конструктор'!$D$16="Так",'06A_Варіанти'!P1715,1E+99),IF('07A_Конструктор'!$D$17="Так",'06A_Варіанти'!Q1715,1E+99),IF('06A_Варіанти'!R1715="",1E+99,'06A_Варіанти'!R1715))</f>
        <v>269.3</v>
      </c>
      <c r="P1724" s="2" t="str">
        <f t="shared" si="187"/>
        <v>5 т</v>
      </c>
      <c r="Q1724" s="2">
        <f t="shared" si="188"/>
        <v>14</v>
      </c>
      <c r="R1724" s="2">
        <f>IF(OR(C1724="РЦК макси",C1724="РЦЧ SKU"),"SKU-потік",IFERROR(VLOOKUP(D1724,'02_РЦ'!$A$3:$I$7,5,FALSE),0))</f>
        <v>700</v>
      </c>
      <c r="S1724" s="2" t="str">
        <f>IF(OR(C1724="РЦК макси",C1724="РЦЧ SKU"),"Не рахується в ліміт",IFERROR(VLOOKUP(D1724,'02_РЦ'!$A$3:$I$7,9,FALSE),"Немає РЦ"))</f>
        <v>В межах</v>
      </c>
    </row>
    <row r="1725" spans="1:19">
      <c r="A1725" s="2" t="str">
        <f>'06A_Варіанти'!A1716</f>
        <v>BASE_2677</v>
      </c>
      <c r="B1725" s="2" t="str">
        <f>'06A_Варіанти'!B1716</f>
        <v>TT_2677</v>
      </c>
      <c r="C1725" s="2" t="str">
        <f>'06A_Варіанти'!D1716</f>
        <v>Основний</v>
      </c>
      <c r="D1725" s="2" t="str">
        <f>'06A_Варіанти'!C1716</f>
        <v>РЦЛ</v>
      </c>
      <c r="E1725" s="2" t="str">
        <f>'06A_Варіанти'!S1716</f>
        <v>DIRECT</v>
      </c>
      <c r="F1725" s="2" t="str">
        <f>IF(O1725='06A_Варіанти'!E1716,'06A_Варіанти'!E$1,IF(O1725='06A_Варіанти'!F1716,'06A_Варіанти'!F$1,IF(O1725='06A_Варіанти'!G1716,'06A_Варіанти'!G$1,IF(O1725='06A_Варіанти'!H1716,'06A_Варіанти'!H$1,IF(O1725='06A_Варіанти'!I1716,'06A_Варіанти'!I$1,IF(O1725='06A_Варіанти'!J1716,'06A_Варіанти'!J$1,IF(O1725='06A_Варіанти'!K1716,'06A_Варіанти'!K$1,IF(O1725='06A_Варіанти'!L1716,'06A_Варіанти'!L$1,IF(O1725='06A_Варіанти'!M1716,'06A_Варіанти'!M$1,IF(O1725='06A_Варіанти'!N1716,'06A_Варіанти'!N$1,IF(O1725='06A_Варіанти'!O1716,'06A_Варіанти'!O$1,IF(O1725='06A_Варіанти'!P1716,'06A_Варіанти'!P$1,IF(O1725='06A_Варіанти'!Q1716,'06A_Варіанти'!Q$1,IF(O1725='06A_Варіанти'!R1716,'06A_Варіанти'!R$1,"НЕМАЄ МАРШРУТУ"))))))))))))))</f>
        <v>DIRECT</v>
      </c>
      <c r="G1725" s="2" t="str">
        <f t="shared" si="182"/>
        <v>БЕЗ ЗМІН</v>
      </c>
      <c r="H1725" s="2">
        <f>IF(G1725="НЕМАЄ МАРШРУТУ",0,O1725-'06A_Варіанти'!T1716)</f>
        <v>0</v>
      </c>
      <c r="I1725" s="2">
        <f>IFERROR(INDEX('04_Потоки'!$E:$E,MATCH(A1725,'04_Потоки'!$A:$A,0)),0)</f>
        <v>1.990879478827362</v>
      </c>
      <c r="J1725" s="2">
        <f t="shared" si="183"/>
        <v>1</v>
      </c>
      <c r="K1725" s="2">
        <f>IF(C1725="РЦК макси",0,2*'06A_Варіанти'!T1716*J1725)</f>
        <v>1087.4000000000001</v>
      </c>
      <c r="L1725" s="2">
        <f t="shared" si="184"/>
        <v>1087.4000000000001</v>
      </c>
      <c r="M1725" s="2">
        <f t="shared" si="185"/>
        <v>0</v>
      </c>
      <c r="N1725" s="9">
        <f t="shared" si="186"/>
        <v>0</v>
      </c>
      <c r="O1725" s="2">
        <f>MIN(IF('07A_Конструктор'!$D$5="Так",'06A_Варіанти'!E1716,1E+99),IF('07A_Конструктор'!$D$6="Так",'06A_Варіанти'!F1716,1E+99),IF('07A_Конструктор'!$D$7="Так",'06A_Варіанти'!G1716,1E+99),IF('07A_Конструктор'!$D$8="Так",'06A_Варіанти'!H1716,1E+99),IF('07A_Конструктор'!$D$9="Так",'06A_Варіанти'!I1716,1E+99),IF('07A_Конструктор'!$D$10="Так",'06A_Варіанти'!J1716,1E+99),IF('07A_Конструктор'!$D$11="Так",'06A_Варіанти'!K1716,1E+99),IF('07A_Конструктор'!$D$12="Так",'06A_Варіанти'!L1716,1E+99),IF('07A_Конструктор'!$D$13="Так",'06A_Варіанти'!M1716,1E+99),IF('07A_Конструктор'!$D$14="Так",'06A_Варіанти'!N1716,1E+99),IF('07A_Конструктор'!$D$15="Так",'06A_Варіанти'!O1716,1E+99),IF('07A_Конструктор'!$D$16="Так",'06A_Варіанти'!P1716,1E+99),IF('07A_Конструктор'!$D$17="Так",'06A_Варіанти'!Q1716,1E+99),IF('06A_Варіанти'!R1716="",1E+99,'06A_Варіанти'!R1716))</f>
        <v>543.70000000000005</v>
      </c>
      <c r="P1725" s="2" t="str">
        <f t="shared" si="187"/>
        <v>5 т</v>
      </c>
      <c r="Q1725" s="2">
        <f t="shared" si="188"/>
        <v>14</v>
      </c>
      <c r="R1725" s="2">
        <f>IF(OR(C1725="РЦК макси",C1725="РЦЧ SKU"),"SKU-потік",IFERROR(VLOOKUP(D1725,'02_РЦ'!$A$3:$I$7,5,FALSE),0))</f>
        <v>700</v>
      </c>
      <c r="S1725" s="2" t="str">
        <f>IF(OR(C1725="РЦК макси",C1725="РЦЧ SKU"),"Не рахується в ліміт",IFERROR(VLOOKUP(D1725,'02_РЦ'!$A$3:$I$7,9,FALSE),"Немає РЦ"))</f>
        <v>В межах</v>
      </c>
    </row>
    <row r="1726" spans="1:19">
      <c r="A1726" s="2" t="str">
        <f>'06A_Варіанти'!A1717</f>
        <v>BASE_2687</v>
      </c>
      <c r="B1726" s="2" t="str">
        <f>'06A_Варіанти'!B1717</f>
        <v>TT_2687</v>
      </c>
      <c r="C1726" s="2" t="str">
        <f>'06A_Варіанти'!D1717</f>
        <v>Основний</v>
      </c>
      <c r="D1726" s="2" t="str">
        <f>'06A_Варіанти'!C1717</f>
        <v>РЦЛ</v>
      </c>
      <c r="E1726" s="2" t="str">
        <f>'06A_Варіанти'!S1717</f>
        <v>DIRECT</v>
      </c>
      <c r="F1726" s="2" t="str">
        <f>IF(O1726='06A_Варіанти'!E1717,'06A_Варіанти'!E$1,IF(O1726='06A_Варіанти'!F1717,'06A_Варіанти'!F$1,IF(O1726='06A_Варіанти'!G1717,'06A_Варіанти'!G$1,IF(O1726='06A_Варіанти'!H1717,'06A_Варіанти'!H$1,IF(O1726='06A_Варіанти'!I1717,'06A_Варіанти'!I$1,IF(O1726='06A_Варіанти'!J1717,'06A_Варіанти'!J$1,IF(O1726='06A_Варіанти'!K1717,'06A_Варіанти'!K$1,IF(O1726='06A_Варіанти'!L1717,'06A_Варіанти'!L$1,IF(O1726='06A_Варіанти'!M1717,'06A_Варіанти'!M$1,IF(O1726='06A_Варіанти'!N1717,'06A_Варіанти'!N$1,IF(O1726='06A_Варіанти'!O1717,'06A_Варіанти'!O$1,IF(O1726='06A_Варіанти'!P1717,'06A_Варіанти'!P$1,IF(O1726='06A_Варіанти'!Q1717,'06A_Варіанти'!Q$1,IF(O1726='06A_Варіанти'!R1717,'06A_Варіанти'!R$1,"НЕМАЄ МАРШРУТУ"))))))))))))))</f>
        <v>DIRECT</v>
      </c>
      <c r="G1726" s="2" t="str">
        <f t="shared" si="182"/>
        <v>БЕЗ ЗМІН</v>
      </c>
      <c r="H1726" s="2">
        <f>IF(G1726="НЕМАЄ МАРШРУТУ",0,O1726-'06A_Варіанти'!T1717)</f>
        <v>0</v>
      </c>
      <c r="I1726" s="2">
        <f>IFERROR(INDEX('04_Потоки'!$E:$E,MATCH(A1726,'04_Потоки'!$A:$A,0)),0)</f>
        <v>1.990879478827362</v>
      </c>
      <c r="J1726" s="2">
        <f t="shared" si="183"/>
        <v>1</v>
      </c>
      <c r="K1726" s="2">
        <f>IF(C1726="РЦК макси",0,2*'06A_Варіанти'!T1717*J1726)</f>
        <v>730.8</v>
      </c>
      <c r="L1726" s="2">
        <f t="shared" si="184"/>
        <v>730.8</v>
      </c>
      <c r="M1726" s="2">
        <f t="shared" si="185"/>
        <v>0</v>
      </c>
      <c r="N1726" s="9">
        <f t="shared" si="186"/>
        <v>0</v>
      </c>
      <c r="O1726" s="2">
        <f>MIN(IF('07A_Конструктор'!$D$5="Так",'06A_Варіанти'!E1717,1E+99),IF('07A_Конструктор'!$D$6="Так",'06A_Варіанти'!F1717,1E+99),IF('07A_Конструктор'!$D$7="Так",'06A_Варіанти'!G1717,1E+99),IF('07A_Конструктор'!$D$8="Так",'06A_Варіанти'!H1717,1E+99),IF('07A_Конструктор'!$D$9="Так",'06A_Варіанти'!I1717,1E+99),IF('07A_Конструктор'!$D$10="Так",'06A_Варіанти'!J1717,1E+99),IF('07A_Конструктор'!$D$11="Так",'06A_Варіанти'!K1717,1E+99),IF('07A_Конструктор'!$D$12="Так",'06A_Варіанти'!L1717,1E+99),IF('07A_Конструктор'!$D$13="Так",'06A_Варіанти'!M1717,1E+99),IF('07A_Конструктор'!$D$14="Так",'06A_Варіанти'!N1717,1E+99),IF('07A_Конструктор'!$D$15="Так",'06A_Варіанти'!O1717,1E+99),IF('07A_Конструктор'!$D$16="Так",'06A_Варіанти'!P1717,1E+99),IF('07A_Конструктор'!$D$17="Так",'06A_Варіанти'!Q1717,1E+99),IF('06A_Варіанти'!R1717="",1E+99,'06A_Варіанти'!R1717))</f>
        <v>365.4</v>
      </c>
      <c r="P1726" s="2" t="str">
        <f t="shared" si="187"/>
        <v>5 т</v>
      </c>
      <c r="Q1726" s="2">
        <f t="shared" si="188"/>
        <v>14</v>
      </c>
      <c r="R1726" s="2">
        <f>IF(OR(C1726="РЦК макси",C1726="РЦЧ SKU"),"SKU-потік",IFERROR(VLOOKUP(D1726,'02_РЦ'!$A$3:$I$7,5,FALSE),0))</f>
        <v>700</v>
      </c>
      <c r="S1726" s="2" t="str">
        <f>IF(OR(C1726="РЦК макси",C1726="РЦЧ SKU"),"Не рахується в ліміт",IFERROR(VLOOKUP(D1726,'02_РЦ'!$A$3:$I$7,9,FALSE),"Немає РЦ"))</f>
        <v>В межах</v>
      </c>
    </row>
    <row r="1727" spans="1:19">
      <c r="A1727" s="2" t="str">
        <f>'06A_Варіанти'!A1718</f>
        <v>BASE_2689</v>
      </c>
      <c r="B1727" s="2" t="str">
        <f>'06A_Варіанти'!B1718</f>
        <v>TT_2689</v>
      </c>
      <c r="C1727" s="2" t="str">
        <f>'06A_Варіанти'!D1718</f>
        <v>Основний</v>
      </c>
      <c r="D1727" s="2" t="str">
        <f>'06A_Варіанти'!C1718</f>
        <v>РЦЛ</v>
      </c>
      <c r="E1727" s="2" t="str">
        <f>'06A_Варіанти'!S1718</f>
        <v>DIRECT</v>
      </c>
      <c r="F1727" s="2" t="str">
        <f>IF(O1727='06A_Варіанти'!E1718,'06A_Варіанти'!E$1,IF(O1727='06A_Варіанти'!F1718,'06A_Варіанти'!F$1,IF(O1727='06A_Варіанти'!G1718,'06A_Варіанти'!G$1,IF(O1727='06A_Варіанти'!H1718,'06A_Варіанти'!H$1,IF(O1727='06A_Варіанти'!I1718,'06A_Варіанти'!I$1,IF(O1727='06A_Варіанти'!J1718,'06A_Варіанти'!J$1,IF(O1727='06A_Варіанти'!K1718,'06A_Варіанти'!K$1,IF(O1727='06A_Варіанти'!L1718,'06A_Варіанти'!L$1,IF(O1727='06A_Варіанти'!M1718,'06A_Варіанти'!M$1,IF(O1727='06A_Варіанти'!N1718,'06A_Варіанти'!N$1,IF(O1727='06A_Варіанти'!O1718,'06A_Варіанти'!O$1,IF(O1727='06A_Варіанти'!P1718,'06A_Варіанти'!P$1,IF(O1727='06A_Варіанти'!Q1718,'06A_Варіанти'!Q$1,IF(O1727='06A_Варіанти'!R1718,'06A_Варіанти'!R$1,"НЕМАЄ МАРШРУТУ"))))))))))))))</f>
        <v>DIRECT</v>
      </c>
      <c r="G1727" s="2" t="str">
        <f t="shared" si="182"/>
        <v>БЕЗ ЗМІН</v>
      </c>
      <c r="H1727" s="2">
        <f>IF(G1727="НЕМАЄ МАРШРУТУ",0,O1727-'06A_Варіанти'!T1718)</f>
        <v>0</v>
      </c>
      <c r="I1727" s="2">
        <f>IFERROR(INDEX('04_Потоки'!$E:$E,MATCH(A1727,'04_Потоки'!$A:$A,0)),0)</f>
        <v>1.990879478827362</v>
      </c>
      <c r="J1727" s="2">
        <f t="shared" si="183"/>
        <v>1</v>
      </c>
      <c r="K1727" s="2">
        <f>IF(C1727="РЦК макси",0,2*'06A_Варіанти'!T1718*J1727)</f>
        <v>448.8</v>
      </c>
      <c r="L1727" s="2">
        <f t="shared" si="184"/>
        <v>448.8</v>
      </c>
      <c r="M1727" s="2">
        <f t="shared" si="185"/>
        <v>0</v>
      </c>
      <c r="N1727" s="9">
        <f t="shared" si="186"/>
        <v>0</v>
      </c>
      <c r="O1727" s="2">
        <f>MIN(IF('07A_Конструктор'!$D$5="Так",'06A_Варіанти'!E1718,1E+99),IF('07A_Конструктор'!$D$6="Так",'06A_Варіанти'!F1718,1E+99),IF('07A_Конструктор'!$D$7="Так",'06A_Варіанти'!G1718,1E+99),IF('07A_Конструктор'!$D$8="Так",'06A_Варіанти'!H1718,1E+99),IF('07A_Конструктор'!$D$9="Так",'06A_Варіанти'!I1718,1E+99),IF('07A_Конструктор'!$D$10="Так",'06A_Варіанти'!J1718,1E+99),IF('07A_Конструктор'!$D$11="Так",'06A_Варіанти'!K1718,1E+99),IF('07A_Конструктор'!$D$12="Так",'06A_Варіанти'!L1718,1E+99),IF('07A_Конструктор'!$D$13="Так",'06A_Варіанти'!M1718,1E+99),IF('07A_Конструктор'!$D$14="Так",'06A_Варіанти'!N1718,1E+99),IF('07A_Конструктор'!$D$15="Так",'06A_Варіанти'!O1718,1E+99),IF('07A_Конструктор'!$D$16="Так",'06A_Варіанти'!P1718,1E+99),IF('07A_Конструктор'!$D$17="Так",'06A_Варіанти'!Q1718,1E+99),IF('06A_Варіанти'!R1718="",1E+99,'06A_Варіанти'!R1718))</f>
        <v>224.4</v>
      </c>
      <c r="P1727" s="2" t="str">
        <f t="shared" si="187"/>
        <v>5 т</v>
      </c>
      <c r="Q1727" s="2">
        <f t="shared" si="188"/>
        <v>14</v>
      </c>
      <c r="R1727" s="2">
        <f>IF(OR(C1727="РЦК макси",C1727="РЦЧ SKU"),"SKU-потік",IFERROR(VLOOKUP(D1727,'02_РЦ'!$A$3:$I$7,5,FALSE),0))</f>
        <v>700</v>
      </c>
      <c r="S1727" s="2" t="str">
        <f>IF(OR(C1727="РЦК макси",C1727="РЦЧ SKU"),"Не рахується в ліміт",IFERROR(VLOOKUP(D1727,'02_РЦ'!$A$3:$I$7,9,FALSE),"Немає РЦ"))</f>
        <v>В межах</v>
      </c>
    </row>
    <row r="1728" spans="1:19">
      <c r="A1728" s="2" t="str">
        <f>'06A_Варіанти'!A1719</f>
        <v>BASE_2691</v>
      </c>
      <c r="B1728" s="2" t="str">
        <f>'06A_Варіанти'!B1719</f>
        <v>TT_2691</v>
      </c>
      <c r="C1728" s="2" t="str">
        <f>'06A_Варіанти'!D1719</f>
        <v>Основний</v>
      </c>
      <c r="D1728" s="2" t="str">
        <f>'06A_Варіанти'!C1719</f>
        <v>РЦЛ</v>
      </c>
      <c r="E1728" s="2" t="str">
        <f>'06A_Варіанти'!S1719</f>
        <v>DIRECT</v>
      </c>
      <c r="F1728" s="2" t="str">
        <f>IF(O1728='06A_Варіанти'!E1719,'06A_Варіанти'!E$1,IF(O1728='06A_Варіанти'!F1719,'06A_Варіанти'!F$1,IF(O1728='06A_Варіанти'!G1719,'06A_Варіанти'!G$1,IF(O1728='06A_Варіанти'!H1719,'06A_Варіанти'!H$1,IF(O1728='06A_Варіанти'!I1719,'06A_Варіанти'!I$1,IF(O1728='06A_Варіанти'!J1719,'06A_Варіанти'!J$1,IF(O1728='06A_Варіанти'!K1719,'06A_Варіанти'!K$1,IF(O1728='06A_Варіанти'!L1719,'06A_Варіанти'!L$1,IF(O1728='06A_Варіанти'!M1719,'06A_Варіанти'!M$1,IF(O1728='06A_Варіанти'!N1719,'06A_Варіанти'!N$1,IF(O1728='06A_Варіанти'!O1719,'06A_Варіанти'!O$1,IF(O1728='06A_Варіанти'!P1719,'06A_Варіанти'!P$1,IF(O1728='06A_Варіанти'!Q1719,'06A_Варіанти'!Q$1,IF(O1728='06A_Варіанти'!R1719,'06A_Варіанти'!R$1,"НЕМАЄ МАРШРУТУ"))))))))))))))</f>
        <v>DIRECT</v>
      </c>
      <c r="G1728" s="2" t="str">
        <f t="shared" si="182"/>
        <v>БЕЗ ЗМІН</v>
      </c>
      <c r="H1728" s="2">
        <f>IF(G1728="НЕМАЄ МАРШРУТУ",0,O1728-'06A_Варіанти'!T1719)</f>
        <v>0</v>
      </c>
      <c r="I1728" s="2">
        <f>IFERROR(INDEX('04_Потоки'!$E:$E,MATCH(A1728,'04_Потоки'!$A:$A,0)),0)</f>
        <v>1.990879478827362</v>
      </c>
      <c r="J1728" s="2">
        <f t="shared" si="183"/>
        <v>1</v>
      </c>
      <c r="K1728" s="2">
        <f>IF(C1728="РЦК макси",0,2*'06A_Варіанти'!T1719*J1728)</f>
        <v>13.8</v>
      </c>
      <c r="L1728" s="2">
        <f t="shared" si="184"/>
        <v>13.8</v>
      </c>
      <c r="M1728" s="2">
        <f t="shared" si="185"/>
        <v>0</v>
      </c>
      <c r="N1728" s="9">
        <f t="shared" si="186"/>
        <v>0</v>
      </c>
      <c r="O1728" s="2">
        <f>MIN(IF('07A_Конструктор'!$D$5="Так",'06A_Варіанти'!E1719,1E+99),IF('07A_Конструктор'!$D$6="Так",'06A_Варіанти'!F1719,1E+99),IF('07A_Конструктор'!$D$7="Так",'06A_Варіанти'!G1719,1E+99),IF('07A_Конструктор'!$D$8="Так",'06A_Варіанти'!H1719,1E+99),IF('07A_Конструктор'!$D$9="Так",'06A_Варіанти'!I1719,1E+99),IF('07A_Конструктор'!$D$10="Так",'06A_Варіанти'!J1719,1E+99),IF('07A_Конструктор'!$D$11="Так",'06A_Варіанти'!K1719,1E+99),IF('07A_Конструктор'!$D$12="Так",'06A_Варіанти'!L1719,1E+99),IF('07A_Конструктор'!$D$13="Так",'06A_Варіанти'!M1719,1E+99),IF('07A_Конструктор'!$D$14="Так",'06A_Варіанти'!N1719,1E+99),IF('07A_Конструктор'!$D$15="Так",'06A_Варіанти'!O1719,1E+99),IF('07A_Конструктор'!$D$16="Так",'06A_Варіанти'!P1719,1E+99),IF('07A_Конструктор'!$D$17="Так",'06A_Варіанти'!Q1719,1E+99),IF('06A_Варіанти'!R1719="",1E+99,'06A_Варіанти'!R1719))</f>
        <v>6.9</v>
      </c>
      <c r="P1728" s="2" t="str">
        <f t="shared" si="187"/>
        <v>5 т</v>
      </c>
      <c r="Q1728" s="2">
        <f t="shared" si="188"/>
        <v>14</v>
      </c>
      <c r="R1728" s="2">
        <f>IF(OR(C1728="РЦК макси",C1728="РЦЧ SKU"),"SKU-потік",IFERROR(VLOOKUP(D1728,'02_РЦ'!$A$3:$I$7,5,FALSE),0))</f>
        <v>700</v>
      </c>
      <c r="S1728" s="2" t="str">
        <f>IF(OR(C1728="РЦК макси",C1728="РЦЧ SKU"),"Не рахується в ліміт",IFERROR(VLOOKUP(D1728,'02_РЦ'!$A$3:$I$7,9,FALSE),"Немає РЦ"))</f>
        <v>В межах</v>
      </c>
    </row>
    <row r="1729" spans="1:19">
      <c r="A1729" s="2" t="str">
        <f>'06A_Варіанти'!A1720</f>
        <v>BASE_2693</v>
      </c>
      <c r="B1729" s="2" t="str">
        <f>'06A_Варіанти'!B1720</f>
        <v>TT_2693</v>
      </c>
      <c r="C1729" s="2" t="str">
        <f>'06A_Варіанти'!D1720</f>
        <v>Основний</v>
      </c>
      <c r="D1729" s="2" t="str">
        <f>'06A_Варіанти'!C1720</f>
        <v>РЦЛ</v>
      </c>
      <c r="E1729" s="2" t="str">
        <f>'06A_Варіанти'!S1720</f>
        <v>DIRECT</v>
      </c>
      <c r="F1729" s="2" t="str">
        <f>IF(O1729='06A_Варіанти'!E1720,'06A_Варіанти'!E$1,IF(O1729='06A_Варіанти'!F1720,'06A_Варіанти'!F$1,IF(O1729='06A_Варіанти'!G1720,'06A_Варіанти'!G$1,IF(O1729='06A_Варіанти'!H1720,'06A_Варіанти'!H$1,IF(O1729='06A_Варіанти'!I1720,'06A_Варіанти'!I$1,IF(O1729='06A_Варіанти'!J1720,'06A_Варіанти'!J$1,IF(O1729='06A_Варіанти'!K1720,'06A_Варіанти'!K$1,IF(O1729='06A_Варіанти'!L1720,'06A_Варіанти'!L$1,IF(O1729='06A_Варіанти'!M1720,'06A_Варіанти'!M$1,IF(O1729='06A_Варіанти'!N1720,'06A_Варіанти'!N$1,IF(O1729='06A_Варіанти'!O1720,'06A_Варіанти'!O$1,IF(O1729='06A_Варіанти'!P1720,'06A_Варіанти'!P$1,IF(O1729='06A_Варіанти'!Q1720,'06A_Варіанти'!Q$1,IF(O1729='06A_Варіанти'!R1720,'06A_Варіанти'!R$1,"НЕМАЄ МАРШРУТУ"))))))))))))))</f>
        <v>DIRECT</v>
      </c>
      <c r="G1729" s="2" t="str">
        <f t="shared" si="182"/>
        <v>БЕЗ ЗМІН</v>
      </c>
      <c r="H1729" s="2">
        <f>IF(G1729="НЕМАЄ МАРШРУТУ",0,O1729-'06A_Варіанти'!T1720)</f>
        <v>0</v>
      </c>
      <c r="I1729" s="2">
        <f>IFERROR(INDEX('04_Потоки'!$E:$E,MATCH(A1729,'04_Потоки'!$A:$A,0)),0)</f>
        <v>1.990879478827362</v>
      </c>
      <c r="J1729" s="2">
        <f t="shared" si="183"/>
        <v>1</v>
      </c>
      <c r="K1729" s="2">
        <f>IF(C1729="РЦК макси",0,2*'06A_Варіанти'!T1720*J1729)</f>
        <v>303.2</v>
      </c>
      <c r="L1729" s="2">
        <f t="shared" si="184"/>
        <v>303.2</v>
      </c>
      <c r="M1729" s="2">
        <f t="shared" si="185"/>
        <v>0</v>
      </c>
      <c r="N1729" s="9">
        <f t="shared" si="186"/>
        <v>0</v>
      </c>
      <c r="O1729" s="2">
        <f>MIN(IF('07A_Конструктор'!$D$5="Так",'06A_Варіанти'!E1720,1E+99),IF('07A_Конструктор'!$D$6="Так",'06A_Варіанти'!F1720,1E+99),IF('07A_Конструктор'!$D$7="Так",'06A_Варіанти'!G1720,1E+99),IF('07A_Конструктор'!$D$8="Так",'06A_Варіанти'!H1720,1E+99),IF('07A_Конструктор'!$D$9="Так",'06A_Варіанти'!I1720,1E+99),IF('07A_Конструктор'!$D$10="Так",'06A_Варіанти'!J1720,1E+99),IF('07A_Конструктор'!$D$11="Так",'06A_Варіанти'!K1720,1E+99),IF('07A_Конструктор'!$D$12="Так",'06A_Варіанти'!L1720,1E+99),IF('07A_Конструктор'!$D$13="Так",'06A_Варіанти'!M1720,1E+99),IF('07A_Конструктор'!$D$14="Так",'06A_Варіанти'!N1720,1E+99),IF('07A_Конструктор'!$D$15="Так",'06A_Варіанти'!O1720,1E+99),IF('07A_Конструктор'!$D$16="Так",'06A_Варіанти'!P1720,1E+99),IF('07A_Конструктор'!$D$17="Так",'06A_Варіанти'!Q1720,1E+99),IF('06A_Варіанти'!R1720="",1E+99,'06A_Варіанти'!R1720))</f>
        <v>151.6</v>
      </c>
      <c r="P1729" s="2" t="str">
        <f t="shared" si="187"/>
        <v>5 т</v>
      </c>
      <c r="Q1729" s="2">
        <f t="shared" si="188"/>
        <v>14</v>
      </c>
      <c r="R1729" s="2">
        <f>IF(OR(C1729="РЦК макси",C1729="РЦЧ SKU"),"SKU-потік",IFERROR(VLOOKUP(D1729,'02_РЦ'!$A$3:$I$7,5,FALSE),0))</f>
        <v>700</v>
      </c>
      <c r="S1729" s="2" t="str">
        <f>IF(OR(C1729="РЦК макси",C1729="РЦЧ SKU"),"Не рахується в ліміт",IFERROR(VLOOKUP(D1729,'02_РЦ'!$A$3:$I$7,9,FALSE),"Немає РЦ"))</f>
        <v>В межах</v>
      </c>
    </row>
    <row r="1730" spans="1:19">
      <c r="A1730" s="2" t="str">
        <f>'06A_Варіанти'!A1721</f>
        <v>BASE_2695</v>
      </c>
      <c r="B1730" s="2" t="str">
        <f>'06A_Варіанти'!B1721</f>
        <v>TT_2695</v>
      </c>
      <c r="C1730" s="2" t="str">
        <f>'06A_Варіанти'!D1721</f>
        <v>Основний</v>
      </c>
      <c r="D1730" s="2" t="str">
        <f>'06A_Варіанти'!C1721</f>
        <v>РЦЛ</v>
      </c>
      <c r="E1730" s="2" t="str">
        <f>'06A_Варіанти'!S1721</f>
        <v>DIRECT</v>
      </c>
      <c r="F1730" s="2" t="str">
        <f>IF(O1730='06A_Варіанти'!E1721,'06A_Варіанти'!E$1,IF(O1730='06A_Варіанти'!F1721,'06A_Варіанти'!F$1,IF(O1730='06A_Варіанти'!G1721,'06A_Варіанти'!G$1,IF(O1730='06A_Варіанти'!H1721,'06A_Варіанти'!H$1,IF(O1730='06A_Варіанти'!I1721,'06A_Варіанти'!I$1,IF(O1730='06A_Варіанти'!J1721,'06A_Варіанти'!J$1,IF(O1730='06A_Варіанти'!K1721,'06A_Варіанти'!K$1,IF(O1730='06A_Варіанти'!L1721,'06A_Варіанти'!L$1,IF(O1730='06A_Варіанти'!M1721,'06A_Варіанти'!M$1,IF(O1730='06A_Варіанти'!N1721,'06A_Варіанти'!N$1,IF(O1730='06A_Варіанти'!O1721,'06A_Варіанти'!O$1,IF(O1730='06A_Варіанти'!P1721,'06A_Варіанти'!P$1,IF(O1730='06A_Варіанти'!Q1721,'06A_Варіанти'!Q$1,IF(O1730='06A_Варіанти'!R1721,'06A_Варіанти'!R$1,"НЕМАЄ МАРШРУТУ"))))))))))))))</f>
        <v>DIRECT</v>
      </c>
      <c r="G1730" s="2" t="str">
        <f t="shared" si="182"/>
        <v>БЕЗ ЗМІН</v>
      </c>
      <c r="H1730" s="2">
        <f>IF(G1730="НЕМАЄ МАРШРУТУ",0,O1730-'06A_Варіанти'!T1721)</f>
        <v>0</v>
      </c>
      <c r="I1730" s="2">
        <f>IFERROR(INDEX('04_Потоки'!$E:$E,MATCH(A1730,'04_Потоки'!$A:$A,0)),0)</f>
        <v>1.990879478827362</v>
      </c>
      <c r="J1730" s="2">
        <f t="shared" si="183"/>
        <v>1</v>
      </c>
      <c r="K1730" s="2">
        <f>IF(C1730="РЦК макси",0,2*'06A_Варіанти'!T1721*J1730)</f>
        <v>652</v>
      </c>
      <c r="L1730" s="2">
        <f t="shared" si="184"/>
        <v>652</v>
      </c>
      <c r="M1730" s="2">
        <f t="shared" si="185"/>
        <v>0</v>
      </c>
      <c r="N1730" s="9">
        <f t="shared" si="186"/>
        <v>0</v>
      </c>
      <c r="O1730" s="2">
        <f>MIN(IF('07A_Конструктор'!$D$5="Так",'06A_Варіанти'!E1721,1E+99),IF('07A_Конструктор'!$D$6="Так",'06A_Варіанти'!F1721,1E+99),IF('07A_Конструктор'!$D$7="Так",'06A_Варіанти'!G1721,1E+99),IF('07A_Конструктор'!$D$8="Так",'06A_Варіанти'!H1721,1E+99),IF('07A_Конструктор'!$D$9="Так",'06A_Варіанти'!I1721,1E+99),IF('07A_Конструктор'!$D$10="Так",'06A_Варіанти'!J1721,1E+99),IF('07A_Конструктор'!$D$11="Так",'06A_Варіанти'!K1721,1E+99),IF('07A_Конструктор'!$D$12="Так",'06A_Варіанти'!L1721,1E+99),IF('07A_Конструктор'!$D$13="Так",'06A_Варіанти'!M1721,1E+99),IF('07A_Конструктор'!$D$14="Так",'06A_Варіанти'!N1721,1E+99),IF('07A_Конструктор'!$D$15="Так",'06A_Варіанти'!O1721,1E+99),IF('07A_Конструктор'!$D$16="Так",'06A_Варіанти'!P1721,1E+99),IF('07A_Конструктор'!$D$17="Так",'06A_Варіанти'!Q1721,1E+99),IF('06A_Варіанти'!R1721="",1E+99,'06A_Варіанти'!R1721))</f>
        <v>326</v>
      </c>
      <c r="P1730" s="2" t="str">
        <f t="shared" si="187"/>
        <v>5 т</v>
      </c>
      <c r="Q1730" s="2">
        <f t="shared" si="188"/>
        <v>14</v>
      </c>
      <c r="R1730" s="2">
        <f>IF(OR(C1730="РЦК макси",C1730="РЦЧ SKU"),"SKU-потік",IFERROR(VLOOKUP(D1730,'02_РЦ'!$A$3:$I$7,5,FALSE),0))</f>
        <v>700</v>
      </c>
      <c r="S1730" s="2" t="str">
        <f>IF(OR(C1730="РЦК макси",C1730="РЦЧ SKU"),"Не рахується в ліміт",IFERROR(VLOOKUP(D1730,'02_РЦ'!$A$3:$I$7,9,FALSE),"Немає РЦ"))</f>
        <v>В межах</v>
      </c>
    </row>
    <row r="1731" spans="1:19">
      <c r="A1731" s="2" t="str">
        <f>'06A_Варіанти'!A1722</f>
        <v>BASE_2696</v>
      </c>
      <c r="B1731" s="2" t="str">
        <f>'06A_Варіанти'!B1722</f>
        <v>TT_2696</v>
      </c>
      <c r="C1731" s="2" t="str">
        <f>'06A_Варіанти'!D1722</f>
        <v>Основний</v>
      </c>
      <c r="D1731" s="2" t="str">
        <f>'06A_Варіанти'!C1722</f>
        <v>РЦЛ</v>
      </c>
      <c r="E1731" s="2" t="str">
        <f>'06A_Варіанти'!S1722</f>
        <v>DIRECT</v>
      </c>
      <c r="F1731" s="2" t="str">
        <f>IF(O1731='06A_Варіанти'!E1722,'06A_Варіанти'!E$1,IF(O1731='06A_Варіанти'!F1722,'06A_Варіанти'!F$1,IF(O1731='06A_Варіанти'!G1722,'06A_Варіанти'!G$1,IF(O1731='06A_Варіанти'!H1722,'06A_Варіанти'!H$1,IF(O1731='06A_Варіанти'!I1722,'06A_Варіанти'!I$1,IF(O1731='06A_Варіанти'!J1722,'06A_Варіанти'!J$1,IF(O1731='06A_Варіанти'!K1722,'06A_Варіанти'!K$1,IF(O1731='06A_Варіанти'!L1722,'06A_Варіанти'!L$1,IF(O1731='06A_Варіанти'!M1722,'06A_Варіанти'!M$1,IF(O1731='06A_Варіанти'!N1722,'06A_Варіанти'!N$1,IF(O1731='06A_Варіанти'!O1722,'06A_Варіанти'!O$1,IF(O1731='06A_Варіанти'!P1722,'06A_Варіанти'!P$1,IF(O1731='06A_Варіанти'!Q1722,'06A_Варіанти'!Q$1,IF(O1731='06A_Варіанти'!R1722,'06A_Варіанти'!R$1,"НЕМАЄ МАРШРУТУ"))))))))))))))</f>
        <v>DIRECT</v>
      </c>
      <c r="G1731" s="2" t="str">
        <f t="shared" si="182"/>
        <v>БЕЗ ЗМІН</v>
      </c>
      <c r="H1731" s="2">
        <f>IF(G1731="НЕМАЄ МАРШРУТУ",0,O1731-'06A_Варіанти'!T1722)</f>
        <v>0</v>
      </c>
      <c r="I1731" s="2">
        <f>IFERROR(INDEX('04_Потоки'!$E:$E,MATCH(A1731,'04_Потоки'!$A:$A,0)),0)</f>
        <v>1.990879478827362</v>
      </c>
      <c r="J1731" s="2">
        <f t="shared" si="183"/>
        <v>1</v>
      </c>
      <c r="K1731" s="2">
        <f>IF(C1731="РЦК макси",0,2*'06A_Варіанти'!T1722*J1731)</f>
        <v>1089.4000000000001</v>
      </c>
      <c r="L1731" s="2">
        <f t="shared" si="184"/>
        <v>1089.4000000000001</v>
      </c>
      <c r="M1731" s="2">
        <f t="shared" si="185"/>
        <v>0</v>
      </c>
      <c r="N1731" s="9">
        <f t="shared" si="186"/>
        <v>0</v>
      </c>
      <c r="O1731" s="2">
        <f>MIN(IF('07A_Конструктор'!$D$5="Так",'06A_Варіанти'!E1722,1E+99),IF('07A_Конструктор'!$D$6="Так",'06A_Варіанти'!F1722,1E+99),IF('07A_Конструктор'!$D$7="Так",'06A_Варіанти'!G1722,1E+99),IF('07A_Конструктор'!$D$8="Так",'06A_Варіанти'!H1722,1E+99),IF('07A_Конструктор'!$D$9="Так",'06A_Варіанти'!I1722,1E+99),IF('07A_Конструктор'!$D$10="Так",'06A_Варіанти'!J1722,1E+99),IF('07A_Конструктор'!$D$11="Так",'06A_Варіанти'!K1722,1E+99),IF('07A_Конструктор'!$D$12="Так",'06A_Варіанти'!L1722,1E+99),IF('07A_Конструктор'!$D$13="Так",'06A_Варіанти'!M1722,1E+99),IF('07A_Конструктор'!$D$14="Так",'06A_Варіанти'!N1722,1E+99),IF('07A_Конструктор'!$D$15="Так",'06A_Варіанти'!O1722,1E+99),IF('07A_Конструктор'!$D$16="Так",'06A_Варіанти'!P1722,1E+99),IF('07A_Конструктор'!$D$17="Так",'06A_Варіанти'!Q1722,1E+99),IF('06A_Варіанти'!R1722="",1E+99,'06A_Варіанти'!R1722))</f>
        <v>544.70000000000005</v>
      </c>
      <c r="P1731" s="2" t="str">
        <f t="shared" si="187"/>
        <v>5 т</v>
      </c>
      <c r="Q1731" s="2">
        <f t="shared" si="188"/>
        <v>14</v>
      </c>
      <c r="R1731" s="2">
        <f>IF(OR(C1731="РЦК макси",C1731="РЦЧ SKU"),"SKU-потік",IFERROR(VLOOKUP(D1731,'02_РЦ'!$A$3:$I$7,5,FALSE),0))</f>
        <v>700</v>
      </c>
      <c r="S1731" s="2" t="str">
        <f>IF(OR(C1731="РЦК макси",C1731="РЦЧ SKU"),"Не рахується в ліміт",IFERROR(VLOOKUP(D1731,'02_РЦ'!$A$3:$I$7,9,FALSE),"Немає РЦ"))</f>
        <v>В межах</v>
      </c>
    </row>
    <row r="1732" spans="1:19">
      <c r="A1732" s="2" t="str">
        <f>'06A_Варіанти'!A1723</f>
        <v>BASE_2700</v>
      </c>
      <c r="B1732" s="2" t="str">
        <f>'06A_Варіанти'!B1723</f>
        <v>TT_2700</v>
      </c>
      <c r="C1732" s="2" t="str">
        <f>'06A_Варіанти'!D1723</f>
        <v>Основний</v>
      </c>
      <c r="D1732" s="2" t="str">
        <f>'06A_Варіанти'!C1723</f>
        <v>РЦЛ</v>
      </c>
      <c r="E1732" s="2" t="str">
        <f>'06A_Варіанти'!S1723</f>
        <v>DIRECT</v>
      </c>
      <c r="F1732" s="2" t="str">
        <f>IF(O1732='06A_Варіанти'!E1723,'06A_Варіанти'!E$1,IF(O1732='06A_Варіанти'!F1723,'06A_Варіанти'!F$1,IF(O1732='06A_Варіанти'!G1723,'06A_Варіанти'!G$1,IF(O1732='06A_Варіанти'!H1723,'06A_Варіанти'!H$1,IF(O1732='06A_Варіанти'!I1723,'06A_Варіанти'!I$1,IF(O1732='06A_Варіанти'!J1723,'06A_Варіанти'!J$1,IF(O1732='06A_Варіанти'!K1723,'06A_Варіанти'!K$1,IF(O1732='06A_Варіанти'!L1723,'06A_Варіанти'!L$1,IF(O1732='06A_Варіанти'!M1723,'06A_Варіанти'!M$1,IF(O1732='06A_Варіанти'!N1723,'06A_Варіанти'!N$1,IF(O1732='06A_Варіанти'!O1723,'06A_Варіанти'!O$1,IF(O1732='06A_Варіанти'!P1723,'06A_Варіанти'!P$1,IF(O1732='06A_Варіанти'!Q1723,'06A_Варіанти'!Q$1,IF(O1732='06A_Варіанти'!R1723,'06A_Варіанти'!R$1,"НЕМАЄ МАРШРУТУ"))))))))))))))</f>
        <v>DIRECT</v>
      </c>
      <c r="G1732" s="2" t="str">
        <f t="shared" si="182"/>
        <v>БЕЗ ЗМІН</v>
      </c>
      <c r="H1732" s="2">
        <f>IF(G1732="НЕМАЄ МАРШРУТУ",0,O1732-'06A_Варіанти'!T1723)</f>
        <v>0</v>
      </c>
      <c r="I1732" s="2">
        <f>IFERROR(INDEX('04_Потоки'!$E:$E,MATCH(A1732,'04_Потоки'!$A:$A,0)),0)</f>
        <v>1.990879478827362</v>
      </c>
      <c r="J1732" s="2">
        <f t="shared" si="183"/>
        <v>1</v>
      </c>
      <c r="K1732" s="2">
        <f>IF(C1732="РЦК макси",0,2*'06A_Варіанти'!T1723*J1732)</f>
        <v>297.60000000000002</v>
      </c>
      <c r="L1732" s="2">
        <f t="shared" si="184"/>
        <v>297.60000000000002</v>
      </c>
      <c r="M1732" s="2">
        <f t="shared" si="185"/>
        <v>0</v>
      </c>
      <c r="N1732" s="9">
        <f t="shared" si="186"/>
        <v>0</v>
      </c>
      <c r="O1732" s="2">
        <f>MIN(IF('07A_Конструктор'!$D$5="Так",'06A_Варіанти'!E1723,1E+99),IF('07A_Конструктор'!$D$6="Так",'06A_Варіанти'!F1723,1E+99),IF('07A_Конструктор'!$D$7="Так",'06A_Варіанти'!G1723,1E+99),IF('07A_Конструктор'!$D$8="Так",'06A_Варіанти'!H1723,1E+99),IF('07A_Конструктор'!$D$9="Так",'06A_Варіанти'!I1723,1E+99),IF('07A_Конструктор'!$D$10="Так",'06A_Варіанти'!J1723,1E+99),IF('07A_Конструктор'!$D$11="Так",'06A_Варіанти'!K1723,1E+99),IF('07A_Конструктор'!$D$12="Так",'06A_Варіанти'!L1723,1E+99),IF('07A_Конструктор'!$D$13="Так",'06A_Варіанти'!M1723,1E+99),IF('07A_Конструктор'!$D$14="Так",'06A_Варіанти'!N1723,1E+99),IF('07A_Конструктор'!$D$15="Так",'06A_Варіанти'!O1723,1E+99),IF('07A_Конструктор'!$D$16="Так",'06A_Варіанти'!P1723,1E+99),IF('07A_Конструктор'!$D$17="Так",'06A_Варіанти'!Q1723,1E+99),IF('06A_Варіанти'!R1723="",1E+99,'06A_Варіанти'!R1723))</f>
        <v>148.80000000000001</v>
      </c>
      <c r="P1732" s="2" t="str">
        <f t="shared" si="187"/>
        <v>5 т</v>
      </c>
      <c r="Q1732" s="2">
        <f t="shared" si="188"/>
        <v>14</v>
      </c>
      <c r="R1732" s="2">
        <f>IF(OR(C1732="РЦК макси",C1732="РЦЧ SKU"),"SKU-потік",IFERROR(VLOOKUP(D1732,'02_РЦ'!$A$3:$I$7,5,FALSE),0))</f>
        <v>700</v>
      </c>
      <c r="S1732" s="2" t="str">
        <f>IF(OR(C1732="РЦК макси",C1732="РЦЧ SKU"),"Не рахується в ліміт",IFERROR(VLOOKUP(D1732,'02_РЦ'!$A$3:$I$7,9,FALSE),"Немає РЦ"))</f>
        <v>В межах</v>
      </c>
    </row>
    <row r="1733" spans="1:19">
      <c r="A1733" s="2" t="str">
        <f>'06A_Варіанти'!A1724</f>
        <v>BASE_2702</v>
      </c>
      <c r="B1733" s="2" t="str">
        <f>'06A_Варіанти'!B1724</f>
        <v>TT_2702</v>
      </c>
      <c r="C1733" s="2" t="str">
        <f>'06A_Варіанти'!D1724</f>
        <v>Основний</v>
      </c>
      <c r="D1733" s="2" t="str">
        <f>'06A_Варіанти'!C1724</f>
        <v>РЦЛ</v>
      </c>
      <c r="E1733" s="2" t="str">
        <f>'06A_Варіанти'!S1724</f>
        <v>DIRECT</v>
      </c>
      <c r="F1733" s="2" t="str">
        <f>IF(O1733='06A_Варіанти'!E1724,'06A_Варіанти'!E$1,IF(O1733='06A_Варіанти'!F1724,'06A_Варіанти'!F$1,IF(O1733='06A_Варіанти'!G1724,'06A_Варіанти'!G$1,IF(O1733='06A_Варіанти'!H1724,'06A_Варіанти'!H$1,IF(O1733='06A_Варіанти'!I1724,'06A_Варіанти'!I$1,IF(O1733='06A_Варіанти'!J1724,'06A_Варіанти'!J$1,IF(O1733='06A_Варіанти'!K1724,'06A_Варіанти'!K$1,IF(O1733='06A_Варіанти'!L1724,'06A_Варіанти'!L$1,IF(O1733='06A_Варіанти'!M1724,'06A_Варіанти'!M$1,IF(O1733='06A_Варіанти'!N1724,'06A_Варіанти'!N$1,IF(O1733='06A_Варіанти'!O1724,'06A_Варіанти'!O$1,IF(O1733='06A_Варіанти'!P1724,'06A_Варіанти'!P$1,IF(O1733='06A_Варіанти'!Q1724,'06A_Варіанти'!Q$1,IF(O1733='06A_Варіанти'!R1724,'06A_Варіанти'!R$1,"НЕМАЄ МАРШРУТУ"))))))))))))))</f>
        <v>DIRECT</v>
      </c>
      <c r="G1733" s="2" t="str">
        <f t="shared" si="182"/>
        <v>БЕЗ ЗМІН</v>
      </c>
      <c r="H1733" s="2">
        <f>IF(G1733="НЕМАЄ МАРШРУТУ",0,O1733-'06A_Варіанти'!T1724)</f>
        <v>0</v>
      </c>
      <c r="I1733" s="2">
        <f>IFERROR(INDEX('04_Потоки'!$E:$E,MATCH(A1733,'04_Потоки'!$A:$A,0)),0)</f>
        <v>1.990879478827362</v>
      </c>
      <c r="J1733" s="2">
        <f t="shared" si="183"/>
        <v>1</v>
      </c>
      <c r="K1733" s="2">
        <f>IF(C1733="РЦК макси",0,2*'06A_Варіанти'!T1724*J1733)</f>
        <v>25.4</v>
      </c>
      <c r="L1733" s="2">
        <f t="shared" si="184"/>
        <v>25.4</v>
      </c>
      <c r="M1733" s="2">
        <f t="shared" si="185"/>
        <v>0</v>
      </c>
      <c r="N1733" s="9">
        <f t="shared" si="186"/>
        <v>0</v>
      </c>
      <c r="O1733" s="2">
        <f>MIN(IF('07A_Конструктор'!$D$5="Так",'06A_Варіанти'!E1724,1E+99),IF('07A_Конструктор'!$D$6="Так",'06A_Варіанти'!F1724,1E+99),IF('07A_Конструктор'!$D$7="Так",'06A_Варіанти'!G1724,1E+99),IF('07A_Конструктор'!$D$8="Так",'06A_Варіанти'!H1724,1E+99),IF('07A_Конструктор'!$D$9="Так",'06A_Варіанти'!I1724,1E+99),IF('07A_Конструктор'!$D$10="Так",'06A_Варіанти'!J1724,1E+99),IF('07A_Конструктор'!$D$11="Так",'06A_Варіанти'!K1724,1E+99),IF('07A_Конструктор'!$D$12="Так",'06A_Варіанти'!L1724,1E+99),IF('07A_Конструктор'!$D$13="Так",'06A_Варіанти'!M1724,1E+99),IF('07A_Конструктор'!$D$14="Так",'06A_Варіанти'!N1724,1E+99),IF('07A_Конструктор'!$D$15="Так",'06A_Варіанти'!O1724,1E+99),IF('07A_Конструктор'!$D$16="Так",'06A_Варіанти'!P1724,1E+99),IF('07A_Конструктор'!$D$17="Так",'06A_Варіанти'!Q1724,1E+99),IF('06A_Варіанти'!R1724="",1E+99,'06A_Варіанти'!R1724))</f>
        <v>12.7</v>
      </c>
      <c r="P1733" s="2" t="str">
        <f t="shared" si="187"/>
        <v>5 т</v>
      </c>
      <c r="Q1733" s="2">
        <f t="shared" si="188"/>
        <v>14</v>
      </c>
      <c r="R1733" s="2">
        <f>IF(OR(C1733="РЦК макси",C1733="РЦЧ SKU"),"SKU-потік",IFERROR(VLOOKUP(D1733,'02_РЦ'!$A$3:$I$7,5,FALSE),0))</f>
        <v>700</v>
      </c>
      <c r="S1733" s="2" t="str">
        <f>IF(OR(C1733="РЦК макси",C1733="РЦЧ SKU"),"Не рахується в ліміт",IFERROR(VLOOKUP(D1733,'02_РЦ'!$A$3:$I$7,9,FALSE),"Немає РЦ"))</f>
        <v>В межах</v>
      </c>
    </row>
    <row r="1734" spans="1:19">
      <c r="A1734" s="2" t="str">
        <f>'06A_Варіанти'!A1725</f>
        <v>BASE_2705</v>
      </c>
      <c r="B1734" s="2" t="str">
        <f>'06A_Варіанти'!B1725</f>
        <v>TT_2705</v>
      </c>
      <c r="C1734" s="2" t="str">
        <f>'06A_Варіанти'!D1725</f>
        <v>Основний</v>
      </c>
      <c r="D1734" s="2" t="str">
        <f>'06A_Варіанти'!C1725</f>
        <v>РЦЛ</v>
      </c>
      <c r="E1734" s="2" t="str">
        <f>'06A_Варіанти'!S1725</f>
        <v>DIRECT</v>
      </c>
      <c r="F1734" s="2" t="str">
        <f>IF(O1734='06A_Варіанти'!E1725,'06A_Варіанти'!E$1,IF(O1734='06A_Варіанти'!F1725,'06A_Варіанти'!F$1,IF(O1734='06A_Варіанти'!G1725,'06A_Варіанти'!G$1,IF(O1734='06A_Варіанти'!H1725,'06A_Варіанти'!H$1,IF(O1734='06A_Варіанти'!I1725,'06A_Варіанти'!I$1,IF(O1734='06A_Варіанти'!J1725,'06A_Варіанти'!J$1,IF(O1734='06A_Варіанти'!K1725,'06A_Варіанти'!K$1,IF(O1734='06A_Варіанти'!L1725,'06A_Варіанти'!L$1,IF(O1734='06A_Варіанти'!M1725,'06A_Варіанти'!M$1,IF(O1734='06A_Варіанти'!N1725,'06A_Варіанти'!N$1,IF(O1734='06A_Варіанти'!O1725,'06A_Варіанти'!O$1,IF(O1734='06A_Варіанти'!P1725,'06A_Варіанти'!P$1,IF(O1734='06A_Варіанти'!Q1725,'06A_Варіанти'!Q$1,IF(O1734='06A_Варіанти'!R1725,'06A_Варіанти'!R$1,"НЕМАЄ МАРШРУТУ"))))))))))))))</f>
        <v>DIRECT</v>
      </c>
      <c r="G1734" s="2" t="str">
        <f t="shared" si="182"/>
        <v>БЕЗ ЗМІН</v>
      </c>
      <c r="H1734" s="2">
        <f>IF(G1734="НЕМАЄ МАРШРУТУ",0,O1734-'06A_Варіанти'!T1725)</f>
        <v>0</v>
      </c>
      <c r="I1734" s="2">
        <f>IFERROR(INDEX('04_Потоки'!$E:$E,MATCH(A1734,'04_Потоки'!$A:$A,0)),0)</f>
        <v>1.990879478827362</v>
      </c>
      <c r="J1734" s="2">
        <f t="shared" si="183"/>
        <v>1</v>
      </c>
      <c r="K1734" s="2">
        <f>IF(C1734="РЦК макси",0,2*'06A_Варіанти'!T1725*J1734)</f>
        <v>19.399999999999999</v>
      </c>
      <c r="L1734" s="2">
        <f t="shared" si="184"/>
        <v>19.399999999999999</v>
      </c>
      <c r="M1734" s="2">
        <f t="shared" si="185"/>
        <v>0</v>
      </c>
      <c r="N1734" s="9">
        <f t="shared" si="186"/>
        <v>0</v>
      </c>
      <c r="O1734" s="2">
        <f>MIN(IF('07A_Конструктор'!$D$5="Так",'06A_Варіанти'!E1725,1E+99),IF('07A_Конструктор'!$D$6="Так",'06A_Варіанти'!F1725,1E+99),IF('07A_Конструктор'!$D$7="Так",'06A_Варіанти'!G1725,1E+99),IF('07A_Конструктор'!$D$8="Так",'06A_Варіанти'!H1725,1E+99),IF('07A_Конструктор'!$D$9="Так",'06A_Варіанти'!I1725,1E+99),IF('07A_Конструктор'!$D$10="Так",'06A_Варіанти'!J1725,1E+99),IF('07A_Конструктор'!$D$11="Так",'06A_Варіанти'!K1725,1E+99),IF('07A_Конструктор'!$D$12="Так",'06A_Варіанти'!L1725,1E+99),IF('07A_Конструктор'!$D$13="Так",'06A_Варіанти'!M1725,1E+99),IF('07A_Конструктор'!$D$14="Так",'06A_Варіанти'!N1725,1E+99),IF('07A_Конструктор'!$D$15="Так",'06A_Варіанти'!O1725,1E+99),IF('07A_Конструктор'!$D$16="Так",'06A_Варіанти'!P1725,1E+99),IF('07A_Конструктор'!$D$17="Так",'06A_Варіанти'!Q1725,1E+99),IF('06A_Варіанти'!R1725="",1E+99,'06A_Варіанти'!R1725))</f>
        <v>9.6999999999999993</v>
      </c>
      <c r="P1734" s="2" t="str">
        <f t="shared" si="187"/>
        <v>5 т</v>
      </c>
      <c r="Q1734" s="2">
        <f t="shared" si="188"/>
        <v>14</v>
      </c>
      <c r="R1734" s="2">
        <f>IF(OR(C1734="РЦК макси",C1734="РЦЧ SKU"),"SKU-потік",IFERROR(VLOOKUP(D1734,'02_РЦ'!$A$3:$I$7,5,FALSE),0))</f>
        <v>700</v>
      </c>
      <c r="S1734" s="2" t="str">
        <f>IF(OR(C1734="РЦК макси",C1734="РЦЧ SKU"),"Не рахується в ліміт",IFERROR(VLOOKUP(D1734,'02_РЦ'!$A$3:$I$7,9,FALSE),"Немає РЦ"))</f>
        <v>В межах</v>
      </c>
    </row>
    <row r="1735" spans="1:19">
      <c r="A1735" s="2" t="str">
        <f>'06A_Варіанти'!A1726</f>
        <v>BASE_2710</v>
      </c>
      <c r="B1735" s="2" t="str">
        <f>'06A_Варіанти'!B1726</f>
        <v>TT_2710</v>
      </c>
      <c r="C1735" s="2" t="str">
        <f>'06A_Варіанти'!D1726</f>
        <v>Основний</v>
      </c>
      <c r="D1735" s="2" t="str">
        <f>'06A_Варіанти'!C1726</f>
        <v>РЦЛ</v>
      </c>
      <c r="E1735" s="2" t="str">
        <f>'06A_Варіанти'!S1726</f>
        <v>DIRECT</v>
      </c>
      <c r="F1735" s="2" t="str">
        <f>IF(O1735='06A_Варіанти'!E1726,'06A_Варіанти'!E$1,IF(O1735='06A_Варіанти'!F1726,'06A_Варіанти'!F$1,IF(O1735='06A_Варіанти'!G1726,'06A_Варіанти'!G$1,IF(O1735='06A_Варіанти'!H1726,'06A_Варіанти'!H$1,IF(O1735='06A_Варіанти'!I1726,'06A_Варіанти'!I$1,IF(O1735='06A_Варіанти'!J1726,'06A_Варіанти'!J$1,IF(O1735='06A_Варіанти'!K1726,'06A_Варіанти'!K$1,IF(O1735='06A_Варіанти'!L1726,'06A_Варіанти'!L$1,IF(O1735='06A_Варіанти'!M1726,'06A_Варіанти'!M$1,IF(O1735='06A_Варіанти'!N1726,'06A_Варіанти'!N$1,IF(O1735='06A_Варіанти'!O1726,'06A_Варіанти'!O$1,IF(O1735='06A_Варіанти'!P1726,'06A_Варіанти'!P$1,IF(O1735='06A_Варіанти'!Q1726,'06A_Варіанти'!Q$1,IF(O1735='06A_Варіанти'!R1726,'06A_Варіанти'!R$1,"НЕМАЄ МАРШРУТУ"))))))))))))))</f>
        <v>DIRECT</v>
      </c>
      <c r="G1735" s="2" t="str">
        <f t="shared" si="182"/>
        <v>БЕЗ ЗМІН</v>
      </c>
      <c r="H1735" s="2">
        <f>IF(G1735="НЕМАЄ МАРШРУТУ",0,O1735-'06A_Варіанти'!T1726)</f>
        <v>0</v>
      </c>
      <c r="I1735" s="2">
        <f>IFERROR(INDEX('04_Потоки'!$E:$E,MATCH(A1735,'04_Потоки'!$A:$A,0)),0)</f>
        <v>1.990879478827362</v>
      </c>
      <c r="J1735" s="2">
        <f t="shared" si="183"/>
        <v>1</v>
      </c>
      <c r="K1735" s="2">
        <f>IF(C1735="РЦК макси",0,2*'06A_Варіанти'!T1726*J1735)</f>
        <v>715.8</v>
      </c>
      <c r="L1735" s="2">
        <f t="shared" si="184"/>
        <v>715.8</v>
      </c>
      <c r="M1735" s="2">
        <f t="shared" si="185"/>
        <v>0</v>
      </c>
      <c r="N1735" s="9">
        <f t="shared" si="186"/>
        <v>0</v>
      </c>
      <c r="O1735" s="2">
        <f>MIN(IF('07A_Конструктор'!$D$5="Так",'06A_Варіанти'!E1726,1E+99),IF('07A_Конструктор'!$D$6="Так",'06A_Варіанти'!F1726,1E+99),IF('07A_Конструктор'!$D$7="Так",'06A_Варіанти'!G1726,1E+99),IF('07A_Конструктор'!$D$8="Так",'06A_Варіанти'!H1726,1E+99),IF('07A_Конструктор'!$D$9="Так",'06A_Варіанти'!I1726,1E+99),IF('07A_Конструктор'!$D$10="Так",'06A_Варіанти'!J1726,1E+99),IF('07A_Конструктор'!$D$11="Так",'06A_Варіанти'!K1726,1E+99),IF('07A_Конструктор'!$D$12="Так",'06A_Варіанти'!L1726,1E+99),IF('07A_Конструктор'!$D$13="Так",'06A_Варіанти'!M1726,1E+99),IF('07A_Конструктор'!$D$14="Так",'06A_Варіанти'!N1726,1E+99),IF('07A_Конструктор'!$D$15="Так",'06A_Варіанти'!O1726,1E+99),IF('07A_Конструктор'!$D$16="Так",'06A_Варіанти'!P1726,1E+99),IF('07A_Конструктор'!$D$17="Так",'06A_Варіанти'!Q1726,1E+99),IF('06A_Варіанти'!R1726="",1E+99,'06A_Варіанти'!R1726))</f>
        <v>357.9</v>
      </c>
      <c r="P1735" s="2" t="str">
        <f t="shared" si="187"/>
        <v>5 т</v>
      </c>
      <c r="Q1735" s="2">
        <f t="shared" si="188"/>
        <v>14</v>
      </c>
      <c r="R1735" s="2">
        <f>IF(OR(C1735="РЦК макси",C1735="РЦЧ SKU"),"SKU-потік",IFERROR(VLOOKUP(D1735,'02_РЦ'!$A$3:$I$7,5,FALSE),0))</f>
        <v>700</v>
      </c>
      <c r="S1735" s="2" t="str">
        <f>IF(OR(C1735="РЦК макси",C1735="РЦЧ SKU"),"Не рахується в ліміт",IFERROR(VLOOKUP(D1735,'02_РЦ'!$A$3:$I$7,9,FALSE),"Немає РЦ"))</f>
        <v>В межах</v>
      </c>
    </row>
    <row r="1736" spans="1:19">
      <c r="A1736" s="2" t="str">
        <f>'06A_Варіанти'!A1727</f>
        <v>BASE_2711</v>
      </c>
      <c r="B1736" s="2" t="str">
        <f>'06A_Варіанти'!B1727</f>
        <v>TT_2711</v>
      </c>
      <c r="C1736" s="2" t="str">
        <f>'06A_Варіанти'!D1727</f>
        <v>Основний</v>
      </c>
      <c r="D1736" s="2" t="str">
        <f>'06A_Варіанти'!C1727</f>
        <v>РЦЛ</v>
      </c>
      <c r="E1736" s="2" t="str">
        <f>'06A_Варіанти'!S1727</f>
        <v>DIRECT</v>
      </c>
      <c r="F1736" s="2" t="str">
        <f>IF(O1736='06A_Варіанти'!E1727,'06A_Варіанти'!E$1,IF(O1736='06A_Варіанти'!F1727,'06A_Варіанти'!F$1,IF(O1736='06A_Варіанти'!G1727,'06A_Варіанти'!G$1,IF(O1736='06A_Варіанти'!H1727,'06A_Варіанти'!H$1,IF(O1736='06A_Варіанти'!I1727,'06A_Варіанти'!I$1,IF(O1736='06A_Варіанти'!J1727,'06A_Варіанти'!J$1,IF(O1736='06A_Варіанти'!K1727,'06A_Варіанти'!K$1,IF(O1736='06A_Варіанти'!L1727,'06A_Варіанти'!L$1,IF(O1736='06A_Варіанти'!M1727,'06A_Варіанти'!M$1,IF(O1736='06A_Варіанти'!N1727,'06A_Варіанти'!N$1,IF(O1736='06A_Варіанти'!O1727,'06A_Варіанти'!O$1,IF(O1736='06A_Варіанти'!P1727,'06A_Варіанти'!P$1,IF(O1736='06A_Варіанти'!Q1727,'06A_Варіанти'!Q$1,IF(O1736='06A_Варіанти'!R1727,'06A_Варіанти'!R$1,"НЕМАЄ МАРШРУТУ"))))))))))))))</f>
        <v>DIRECT</v>
      </c>
      <c r="G1736" s="2" t="str">
        <f t="shared" si="182"/>
        <v>БЕЗ ЗМІН</v>
      </c>
      <c r="H1736" s="2">
        <f>IF(G1736="НЕМАЄ МАРШРУТУ",0,O1736-'06A_Варіанти'!T1727)</f>
        <v>0</v>
      </c>
      <c r="I1736" s="2">
        <f>IFERROR(INDEX('04_Потоки'!$E:$E,MATCH(A1736,'04_Потоки'!$A:$A,0)),0)</f>
        <v>1.990879478827362</v>
      </c>
      <c r="J1736" s="2">
        <f t="shared" si="183"/>
        <v>1</v>
      </c>
      <c r="K1736" s="2">
        <f>IF(C1736="РЦК макси",0,2*'06A_Варіанти'!T1727*J1736)</f>
        <v>346</v>
      </c>
      <c r="L1736" s="2">
        <f t="shared" si="184"/>
        <v>346</v>
      </c>
      <c r="M1736" s="2">
        <f t="shared" si="185"/>
        <v>0</v>
      </c>
      <c r="N1736" s="9">
        <f t="shared" si="186"/>
        <v>0</v>
      </c>
      <c r="O1736" s="2">
        <f>MIN(IF('07A_Конструктор'!$D$5="Так",'06A_Варіанти'!E1727,1E+99),IF('07A_Конструктор'!$D$6="Так",'06A_Варіанти'!F1727,1E+99),IF('07A_Конструктор'!$D$7="Так",'06A_Варіанти'!G1727,1E+99),IF('07A_Конструктор'!$D$8="Так",'06A_Варіанти'!H1727,1E+99),IF('07A_Конструктор'!$D$9="Так",'06A_Варіанти'!I1727,1E+99),IF('07A_Конструктор'!$D$10="Так",'06A_Варіанти'!J1727,1E+99),IF('07A_Конструктор'!$D$11="Так",'06A_Варіанти'!K1727,1E+99),IF('07A_Конструктор'!$D$12="Так",'06A_Варіанти'!L1727,1E+99),IF('07A_Конструктор'!$D$13="Так",'06A_Варіанти'!M1727,1E+99),IF('07A_Конструктор'!$D$14="Так",'06A_Варіанти'!N1727,1E+99),IF('07A_Конструктор'!$D$15="Так",'06A_Варіанти'!O1727,1E+99),IF('07A_Конструктор'!$D$16="Так",'06A_Варіанти'!P1727,1E+99),IF('07A_Конструктор'!$D$17="Так",'06A_Варіанти'!Q1727,1E+99),IF('06A_Варіанти'!R1727="",1E+99,'06A_Варіанти'!R1727))</f>
        <v>173</v>
      </c>
      <c r="P1736" s="2" t="str">
        <f t="shared" si="187"/>
        <v>5 т</v>
      </c>
      <c r="Q1736" s="2">
        <f t="shared" si="188"/>
        <v>14</v>
      </c>
      <c r="R1736" s="2">
        <f>IF(OR(C1736="РЦК макси",C1736="РЦЧ SKU"),"SKU-потік",IFERROR(VLOOKUP(D1736,'02_РЦ'!$A$3:$I$7,5,FALSE),0))</f>
        <v>700</v>
      </c>
      <c r="S1736" s="2" t="str">
        <f>IF(OR(C1736="РЦК макси",C1736="РЦЧ SKU"),"Не рахується в ліміт",IFERROR(VLOOKUP(D1736,'02_РЦ'!$A$3:$I$7,9,FALSE),"Немає РЦ"))</f>
        <v>В межах</v>
      </c>
    </row>
    <row r="1737" spans="1:19">
      <c r="A1737" s="2" t="str">
        <f>'06A_Варіанти'!A1728</f>
        <v>BASE_2714</v>
      </c>
      <c r="B1737" s="2" t="str">
        <f>'06A_Варіанти'!B1728</f>
        <v>TT_2714</v>
      </c>
      <c r="C1737" s="2" t="str">
        <f>'06A_Варіанти'!D1728</f>
        <v>Основний</v>
      </c>
      <c r="D1737" s="2" t="str">
        <f>'06A_Варіанти'!C1728</f>
        <v>РЦЛ</v>
      </c>
      <c r="E1737" s="2" t="str">
        <f>'06A_Варіанти'!S1728</f>
        <v>DIRECT</v>
      </c>
      <c r="F1737" s="2" t="str">
        <f>IF(O1737='06A_Варіанти'!E1728,'06A_Варіанти'!E$1,IF(O1737='06A_Варіанти'!F1728,'06A_Варіанти'!F$1,IF(O1737='06A_Варіанти'!G1728,'06A_Варіанти'!G$1,IF(O1737='06A_Варіанти'!H1728,'06A_Варіанти'!H$1,IF(O1737='06A_Варіанти'!I1728,'06A_Варіанти'!I$1,IF(O1737='06A_Варіанти'!J1728,'06A_Варіанти'!J$1,IF(O1737='06A_Варіанти'!K1728,'06A_Варіанти'!K$1,IF(O1737='06A_Варіанти'!L1728,'06A_Варіанти'!L$1,IF(O1737='06A_Варіанти'!M1728,'06A_Варіанти'!M$1,IF(O1737='06A_Варіанти'!N1728,'06A_Варіанти'!N$1,IF(O1737='06A_Варіанти'!O1728,'06A_Варіанти'!O$1,IF(O1737='06A_Варіанти'!P1728,'06A_Варіанти'!P$1,IF(O1737='06A_Варіанти'!Q1728,'06A_Варіанти'!Q$1,IF(O1737='06A_Варіанти'!R1728,'06A_Варіанти'!R$1,"НЕМАЄ МАРШРУТУ"))))))))))))))</f>
        <v>DIRECT</v>
      </c>
      <c r="G1737" s="2" t="str">
        <f t="shared" si="182"/>
        <v>БЕЗ ЗМІН</v>
      </c>
      <c r="H1737" s="2">
        <f>IF(G1737="НЕМАЄ МАРШРУТУ",0,O1737-'06A_Варіанти'!T1728)</f>
        <v>0</v>
      </c>
      <c r="I1737" s="2">
        <f>IFERROR(INDEX('04_Потоки'!$E:$E,MATCH(A1737,'04_Потоки'!$A:$A,0)),0)</f>
        <v>1.990879478827362</v>
      </c>
      <c r="J1737" s="2">
        <f t="shared" si="183"/>
        <v>1</v>
      </c>
      <c r="K1737" s="2">
        <f>IF(C1737="РЦК макси",0,2*'06A_Варіанти'!T1728*J1737)</f>
        <v>821.2</v>
      </c>
      <c r="L1737" s="2">
        <f t="shared" si="184"/>
        <v>821.2</v>
      </c>
      <c r="M1737" s="2">
        <f t="shared" si="185"/>
        <v>0</v>
      </c>
      <c r="N1737" s="9">
        <f t="shared" si="186"/>
        <v>0</v>
      </c>
      <c r="O1737" s="2">
        <f>MIN(IF('07A_Конструктор'!$D$5="Так",'06A_Варіанти'!E1728,1E+99),IF('07A_Конструктор'!$D$6="Так",'06A_Варіанти'!F1728,1E+99),IF('07A_Конструктор'!$D$7="Так",'06A_Варіанти'!G1728,1E+99),IF('07A_Конструктор'!$D$8="Так",'06A_Варіанти'!H1728,1E+99),IF('07A_Конструктор'!$D$9="Так",'06A_Варіанти'!I1728,1E+99),IF('07A_Конструктор'!$D$10="Так",'06A_Варіанти'!J1728,1E+99),IF('07A_Конструктор'!$D$11="Так",'06A_Варіанти'!K1728,1E+99),IF('07A_Конструктор'!$D$12="Так",'06A_Варіанти'!L1728,1E+99),IF('07A_Конструктор'!$D$13="Так",'06A_Варіанти'!M1728,1E+99),IF('07A_Конструктор'!$D$14="Так",'06A_Варіанти'!N1728,1E+99),IF('07A_Конструктор'!$D$15="Так",'06A_Варіанти'!O1728,1E+99),IF('07A_Конструктор'!$D$16="Так",'06A_Варіанти'!P1728,1E+99),IF('07A_Конструктор'!$D$17="Так",'06A_Варіанти'!Q1728,1E+99),IF('06A_Варіанти'!R1728="",1E+99,'06A_Варіанти'!R1728))</f>
        <v>410.6</v>
      </c>
      <c r="P1737" s="2" t="str">
        <f t="shared" si="187"/>
        <v>5 т</v>
      </c>
      <c r="Q1737" s="2">
        <f t="shared" si="188"/>
        <v>14</v>
      </c>
      <c r="R1737" s="2">
        <f>IF(OR(C1737="РЦК макси",C1737="РЦЧ SKU"),"SKU-потік",IFERROR(VLOOKUP(D1737,'02_РЦ'!$A$3:$I$7,5,FALSE),0))</f>
        <v>700</v>
      </c>
      <c r="S1737" s="2" t="str">
        <f>IF(OR(C1737="РЦК макси",C1737="РЦЧ SKU"),"Не рахується в ліміт",IFERROR(VLOOKUP(D1737,'02_РЦ'!$A$3:$I$7,9,FALSE),"Немає РЦ"))</f>
        <v>В межах</v>
      </c>
    </row>
    <row r="1738" spans="1:19">
      <c r="A1738" s="2" t="str">
        <f>'06A_Варіанти'!A1729</f>
        <v>BASE_2715</v>
      </c>
      <c r="B1738" s="2" t="str">
        <f>'06A_Варіанти'!B1729</f>
        <v>TT_2715</v>
      </c>
      <c r="C1738" s="2" t="str">
        <f>'06A_Варіанти'!D1729</f>
        <v>Основний</v>
      </c>
      <c r="D1738" s="2" t="str">
        <f>'06A_Варіанти'!C1729</f>
        <v>РЦЛ</v>
      </c>
      <c r="E1738" s="2" t="str">
        <f>'06A_Варіанти'!S1729</f>
        <v>DIRECT</v>
      </c>
      <c r="F1738" s="2" t="str">
        <f>IF(O1738='06A_Варіанти'!E1729,'06A_Варіанти'!E$1,IF(O1738='06A_Варіанти'!F1729,'06A_Варіанти'!F$1,IF(O1738='06A_Варіанти'!G1729,'06A_Варіанти'!G$1,IF(O1738='06A_Варіанти'!H1729,'06A_Варіанти'!H$1,IF(O1738='06A_Варіанти'!I1729,'06A_Варіанти'!I$1,IF(O1738='06A_Варіанти'!J1729,'06A_Варіанти'!J$1,IF(O1738='06A_Варіанти'!K1729,'06A_Варіанти'!K$1,IF(O1738='06A_Варіанти'!L1729,'06A_Варіанти'!L$1,IF(O1738='06A_Варіанти'!M1729,'06A_Варіанти'!M$1,IF(O1738='06A_Варіанти'!N1729,'06A_Варіанти'!N$1,IF(O1738='06A_Варіанти'!O1729,'06A_Варіанти'!O$1,IF(O1738='06A_Варіанти'!P1729,'06A_Варіанти'!P$1,IF(O1738='06A_Варіанти'!Q1729,'06A_Варіанти'!Q$1,IF(O1738='06A_Варіанти'!R1729,'06A_Варіанти'!R$1,"НЕМАЄ МАРШРУТУ"))))))))))))))</f>
        <v>DIRECT</v>
      </c>
      <c r="G1738" s="2" t="str">
        <f t="shared" si="182"/>
        <v>БЕЗ ЗМІН</v>
      </c>
      <c r="H1738" s="2">
        <f>IF(G1738="НЕМАЄ МАРШРУТУ",0,O1738-'06A_Варіанти'!T1729)</f>
        <v>0</v>
      </c>
      <c r="I1738" s="2">
        <f>IFERROR(INDEX('04_Потоки'!$E:$E,MATCH(A1738,'04_Потоки'!$A:$A,0)),0)</f>
        <v>1.990879478827362</v>
      </c>
      <c r="J1738" s="2">
        <f t="shared" si="183"/>
        <v>1</v>
      </c>
      <c r="K1738" s="2">
        <f>IF(C1738="РЦК макси",0,2*'06A_Варіанти'!T1729*J1738)</f>
        <v>421.4</v>
      </c>
      <c r="L1738" s="2">
        <f t="shared" si="184"/>
        <v>421.4</v>
      </c>
      <c r="M1738" s="2">
        <f t="shared" si="185"/>
        <v>0</v>
      </c>
      <c r="N1738" s="9">
        <f t="shared" si="186"/>
        <v>0</v>
      </c>
      <c r="O1738" s="2">
        <f>MIN(IF('07A_Конструктор'!$D$5="Так",'06A_Варіанти'!E1729,1E+99),IF('07A_Конструктор'!$D$6="Так",'06A_Варіанти'!F1729,1E+99),IF('07A_Конструктор'!$D$7="Так",'06A_Варіанти'!G1729,1E+99),IF('07A_Конструктор'!$D$8="Так",'06A_Варіанти'!H1729,1E+99),IF('07A_Конструктор'!$D$9="Так",'06A_Варіанти'!I1729,1E+99),IF('07A_Конструктор'!$D$10="Так",'06A_Варіанти'!J1729,1E+99),IF('07A_Конструктор'!$D$11="Так",'06A_Варіанти'!K1729,1E+99),IF('07A_Конструктор'!$D$12="Так",'06A_Варіанти'!L1729,1E+99),IF('07A_Конструктор'!$D$13="Так",'06A_Варіанти'!M1729,1E+99),IF('07A_Конструктор'!$D$14="Так",'06A_Варіанти'!N1729,1E+99),IF('07A_Конструктор'!$D$15="Так",'06A_Варіанти'!O1729,1E+99),IF('07A_Конструктор'!$D$16="Так",'06A_Варіанти'!P1729,1E+99),IF('07A_Конструктор'!$D$17="Так",'06A_Варіанти'!Q1729,1E+99),IF('06A_Варіанти'!R1729="",1E+99,'06A_Варіанти'!R1729))</f>
        <v>210.7</v>
      </c>
      <c r="P1738" s="2" t="str">
        <f t="shared" si="187"/>
        <v>5 т</v>
      </c>
      <c r="Q1738" s="2">
        <f t="shared" si="188"/>
        <v>14</v>
      </c>
      <c r="R1738" s="2">
        <f>IF(OR(C1738="РЦК макси",C1738="РЦЧ SKU"),"SKU-потік",IFERROR(VLOOKUP(D1738,'02_РЦ'!$A$3:$I$7,5,FALSE),0))</f>
        <v>700</v>
      </c>
      <c r="S1738" s="2" t="str">
        <f>IF(OR(C1738="РЦК макси",C1738="РЦЧ SKU"),"Не рахується в ліміт",IFERROR(VLOOKUP(D1738,'02_РЦ'!$A$3:$I$7,9,FALSE),"Немає РЦ"))</f>
        <v>В межах</v>
      </c>
    </row>
    <row r="1739" spans="1:19">
      <c r="A1739" s="2" t="str">
        <f>'06A_Варіанти'!A1730</f>
        <v>BASE_2717</v>
      </c>
      <c r="B1739" s="2" t="str">
        <f>'06A_Варіанти'!B1730</f>
        <v>TT_2717</v>
      </c>
      <c r="C1739" s="2" t="str">
        <f>'06A_Варіанти'!D1730</f>
        <v>Основний</v>
      </c>
      <c r="D1739" s="2" t="str">
        <f>'06A_Варіанти'!C1730</f>
        <v>РЦЛ</v>
      </c>
      <c r="E1739" s="2" t="str">
        <f>'06A_Варіанти'!S1730</f>
        <v>DIRECT</v>
      </c>
      <c r="F1739" s="2" t="str">
        <f>IF(O1739='06A_Варіанти'!E1730,'06A_Варіанти'!E$1,IF(O1739='06A_Варіанти'!F1730,'06A_Варіанти'!F$1,IF(O1739='06A_Варіанти'!G1730,'06A_Варіанти'!G$1,IF(O1739='06A_Варіанти'!H1730,'06A_Варіанти'!H$1,IF(O1739='06A_Варіанти'!I1730,'06A_Варіанти'!I$1,IF(O1739='06A_Варіанти'!J1730,'06A_Варіанти'!J$1,IF(O1739='06A_Варіанти'!K1730,'06A_Варіанти'!K$1,IF(O1739='06A_Варіанти'!L1730,'06A_Варіанти'!L$1,IF(O1739='06A_Варіанти'!M1730,'06A_Варіанти'!M$1,IF(O1739='06A_Варіанти'!N1730,'06A_Варіанти'!N$1,IF(O1739='06A_Варіанти'!O1730,'06A_Варіанти'!O$1,IF(O1739='06A_Варіанти'!P1730,'06A_Варіанти'!P$1,IF(O1739='06A_Варіанти'!Q1730,'06A_Варіанти'!Q$1,IF(O1739='06A_Варіанти'!R1730,'06A_Варіанти'!R$1,"НЕМАЄ МАРШРУТУ"))))))))))))))</f>
        <v>DIRECT</v>
      </c>
      <c r="G1739" s="2" t="str">
        <f t="shared" ref="G1739:G1802" si="189">IF(O1739&gt;1E+90,"НЕМАЄ МАРШРУТУ",IF(F1739=E1739,"БЕЗ ЗМІН","ЗМІНЕНО"))</f>
        <v>БЕЗ ЗМІН</v>
      </c>
      <c r="H1739" s="2">
        <f>IF(G1739="НЕМАЄ МАРШРУТУ",0,O1739-'06A_Варіанти'!T1730)</f>
        <v>0</v>
      </c>
      <c r="I1739" s="2">
        <f>IFERROR(INDEX('04_Потоки'!$E:$E,MATCH(A1739,'04_Потоки'!$A:$A,0)),0)</f>
        <v>1.990879478827362</v>
      </c>
      <c r="J1739" s="2">
        <f t="shared" ref="J1739:J1802" si="190">ROUNDUP(I1739/20,0)</f>
        <v>1</v>
      </c>
      <c r="K1739" s="2">
        <f>IF(C1739="РЦК макси",0,2*'06A_Варіанти'!T1730*J1739)</f>
        <v>475.2</v>
      </c>
      <c r="L1739" s="2">
        <f t="shared" ref="L1739:L1802" si="191">IF(C1739="РЦК макси",0,IF(G1739="НЕМАЄ МАРШРУТУ",0,2*O1739*J1739))</f>
        <v>475.2</v>
      </c>
      <c r="M1739" s="2">
        <f t="shared" ref="M1739:M1802" si="192">L1739-K1739</f>
        <v>0</v>
      </c>
      <c r="N1739" s="9">
        <f t="shared" ref="N1739:N1802" si="193">IFERROR(M1739/K1739,0)</f>
        <v>0</v>
      </c>
      <c r="O1739" s="2">
        <f>MIN(IF('07A_Конструктор'!$D$5="Так",'06A_Варіанти'!E1730,1E+99),IF('07A_Конструктор'!$D$6="Так",'06A_Варіанти'!F1730,1E+99),IF('07A_Конструктор'!$D$7="Так",'06A_Варіанти'!G1730,1E+99),IF('07A_Конструктор'!$D$8="Так",'06A_Варіанти'!H1730,1E+99),IF('07A_Конструктор'!$D$9="Так",'06A_Варіанти'!I1730,1E+99),IF('07A_Конструктор'!$D$10="Так",'06A_Варіанти'!J1730,1E+99),IF('07A_Конструктор'!$D$11="Так",'06A_Варіанти'!K1730,1E+99),IF('07A_Конструктор'!$D$12="Так",'06A_Варіанти'!L1730,1E+99),IF('07A_Конструктор'!$D$13="Так",'06A_Варіанти'!M1730,1E+99),IF('07A_Конструктор'!$D$14="Так",'06A_Варіанти'!N1730,1E+99),IF('07A_Конструктор'!$D$15="Так",'06A_Варіанти'!O1730,1E+99),IF('07A_Конструктор'!$D$16="Так",'06A_Варіанти'!P1730,1E+99),IF('07A_Конструктор'!$D$17="Так",'06A_Варіанти'!Q1730,1E+99),IF('06A_Варіанти'!R1730="",1E+99,'06A_Варіанти'!R1730))</f>
        <v>237.6</v>
      </c>
      <c r="P1739" s="2" t="str">
        <f t="shared" ref="P1739:P1802" si="194">IF(C1739="РЦК макси","Не моделюється",IF(MOD(I1739,20)=0,"10 т",IF(MOD(I1739,20)&lt;=14,"5 т",IF(MOD(I1739,20)&lt;=16,"7 т","10 т"))))</f>
        <v>5 т</v>
      </c>
      <c r="Q1739" s="2">
        <f t="shared" ref="Q1739:Q1802" si="195">IF(P1739="Не моделюється",0,IF(P1739="5 т",14,IF(P1739="7 т",16,20)))</f>
        <v>14</v>
      </c>
      <c r="R1739" s="2">
        <f>IF(OR(C1739="РЦК макси",C1739="РЦЧ SKU"),"SKU-потік",IFERROR(VLOOKUP(D1739,'02_РЦ'!$A$3:$I$7,5,FALSE),0))</f>
        <v>700</v>
      </c>
      <c r="S1739" s="2" t="str">
        <f>IF(OR(C1739="РЦК макси",C1739="РЦЧ SKU"),"Не рахується в ліміт",IFERROR(VLOOKUP(D1739,'02_РЦ'!$A$3:$I$7,9,FALSE),"Немає РЦ"))</f>
        <v>В межах</v>
      </c>
    </row>
    <row r="1740" spans="1:19">
      <c r="A1740" s="2" t="str">
        <f>'06A_Варіанти'!A1731</f>
        <v>BASE_2724</v>
      </c>
      <c r="B1740" s="2" t="str">
        <f>'06A_Варіанти'!B1731</f>
        <v>TT_2724</v>
      </c>
      <c r="C1740" s="2" t="str">
        <f>'06A_Варіанти'!D1731</f>
        <v>Основний</v>
      </c>
      <c r="D1740" s="2" t="str">
        <f>'06A_Варіанти'!C1731</f>
        <v>РЦЛ</v>
      </c>
      <c r="E1740" s="2" t="str">
        <f>'06A_Варіанти'!S1731</f>
        <v>DIRECT</v>
      </c>
      <c r="F1740" s="2" t="str">
        <f>IF(O1740='06A_Варіанти'!E1731,'06A_Варіанти'!E$1,IF(O1740='06A_Варіанти'!F1731,'06A_Варіанти'!F$1,IF(O1740='06A_Варіанти'!G1731,'06A_Варіанти'!G$1,IF(O1740='06A_Варіанти'!H1731,'06A_Варіанти'!H$1,IF(O1740='06A_Варіанти'!I1731,'06A_Варіанти'!I$1,IF(O1740='06A_Варіанти'!J1731,'06A_Варіанти'!J$1,IF(O1740='06A_Варіанти'!K1731,'06A_Варіанти'!K$1,IF(O1740='06A_Варіанти'!L1731,'06A_Варіанти'!L$1,IF(O1740='06A_Варіанти'!M1731,'06A_Варіанти'!M$1,IF(O1740='06A_Варіанти'!N1731,'06A_Варіанти'!N$1,IF(O1740='06A_Варіанти'!O1731,'06A_Варіанти'!O$1,IF(O1740='06A_Варіанти'!P1731,'06A_Варіанти'!P$1,IF(O1740='06A_Варіанти'!Q1731,'06A_Варіанти'!Q$1,IF(O1740='06A_Варіанти'!R1731,'06A_Варіанти'!R$1,"НЕМАЄ МАРШРУТУ"))))))))))))))</f>
        <v>DIRECT</v>
      </c>
      <c r="G1740" s="2" t="str">
        <f t="shared" si="189"/>
        <v>БЕЗ ЗМІН</v>
      </c>
      <c r="H1740" s="2">
        <f>IF(G1740="НЕМАЄ МАРШРУТУ",0,O1740-'06A_Варіанти'!T1731)</f>
        <v>0</v>
      </c>
      <c r="I1740" s="2">
        <f>IFERROR(INDEX('04_Потоки'!$E:$E,MATCH(A1740,'04_Потоки'!$A:$A,0)),0)</f>
        <v>1.990879478827362</v>
      </c>
      <c r="J1740" s="2">
        <f t="shared" si="190"/>
        <v>1</v>
      </c>
      <c r="K1740" s="2">
        <f>IF(C1740="РЦК макси",0,2*'06A_Варіанти'!T1731*J1740)</f>
        <v>11.2</v>
      </c>
      <c r="L1740" s="2">
        <f t="shared" si="191"/>
        <v>11.2</v>
      </c>
      <c r="M1740" s="2">
        <f t="shared" si="192"/>
        <v>0</v>
      </c>
      <c r="N1740" s="9">
        <f t="shared" si="193"/>
        <v>0</v>
      </c>
      <c r="O1740" s="2">
        <f>MIN(IF('07A_Конструктор'!$D$5="Так",'06A_Варіанти'!E1731,1E+99),IF('07A_Конструктор'!$D$6="Так",'06A_Варіанти'!F1731,1E+99),IF('07A_Конструктор'!$D$7="Так",'06A_Варіанти'!G1731,1E+99),IF('07A_Конструктор'!$D$8="Так",'06A_Варіанти'!H1731,1E+99),IF('07A_Конструктор'!$D$9="Так",'06A_Варіанти'!I1731,1E+99),IF('07A_Конструктор'!$D$10="Так",'06A_Варіанти'!J1731,1E+99),IF('07A_Конструктор'!$D$11="Так",'06A_Варіанти'!K1731,1E+99),IF('07A_Конструктор'!$D$12="Так",'06A_Варіанти'!L1731,1E+99),IF('07A_Конструктор'!$D$13="Так",'06A_Варіанти'!M1731,1E+99),IF('07A_Конструктор'!$D$14="Так",'06A_Варіанти'!N1731,1E+99),IF('07A_Конструктор'!$D$15="Так",'06A_Варіанти'!O1731,1E+99),IF('07A_Конструктор'!$D$16="Так",'06A_Варіанти'!P1731,1E+99),IF('07A_Конструктор'!$D$17="Так",'06A_Варіанти'!Q1731,1E+99),IF('06A_Варіанти'!R1731="",1E+99,'06A_Варіанти'!R1731))</f>
        <v>5.6</v>
      </c>
      <c r="P1740" s="2" t="str">
        <f t="shared" si="194"/>
        <v>5 т</v>
      </c>
      <c r="Q1740" s="2">
        <f t="shared" si="195"/>
        <v>14</v>
      </c>
      <c r="R1740" s="2">
        <f>IF(OR(C1740="РЦК макси",C1740="РЦЧ SKU"),"SKU-потік",IFERROR(VLOOKUP(D1740,'02_РЦ'!$A$3:$I$7,5,FALSE),0))</f>
        <v>700</v>
      </c>
      <c r="S1740" s="2" t="str">
        <f>IF(OR(C1740="РЦК макси",C1740="РЦЧ SKU"),"Не рахується в ліміт",IFERROR(VLOOKUP(D1740,'02_РЦ'!$A$3:$I$7,9,FALSE),"Немає РЦ"))</f>
        <v>В межах</v>
      </c>
    </row>
    <row r="1741" spans="1:19">
      <c r="A1741" s="2" t="str">
        <f>'06A_Варіанти'!A1732</f>
        <v>BASE_2690</v>
      </c>
      <c r="B1741" s="2" t="str">
        <f>'06A_Варіанти'!B1732</f>
        <v>TT_2690</v>
      </c>
      <c r="C1741" s="2" t="str">
        <f>'06A_Варіанти'!D1732</f>
        <v>Основний</v>
      </c>
      <c r="D1741" s="2" t="str">
        <f>'06A_Варіанти'!C1732</f>
        <v>РЦЛ</v>
      </c>
      <c r="E1741" s="2" t="str">
        <f>'06A_Варіанти'!S1732</f>
        <v>DIRECT</v>
      </c>
      <c r="F1741" s="2" t="str">
        <f>IF(O1741='06A_Варіанти'!E1732,'06A_Варіанти'!E$1,IF(O1741='06A_Варіанти'!F1732,'06A_Варіанти'!F$1,IF(O1741='06A_Варіанти'!G1732,'06A_Варіанти'!G$1,IF(O1741='06A_Варіанти'!H1732,'06A_Варіанти'!H$1,IF(O1741='06A_Варіанти'!I1732,'06A_Варіанти'!I$1,IF(O1741='06A_Варіанти'!J1732,'06A_Варіанти'!J$1,IF(O1741='06A_Варіанти'!K1732,'06A_Варіанти'!K$1,IF(O1741='06A_Варіанти'!L1732,'06A_Варіанти'!L$1,IF(O1741='06A_Варіанти'!M1732,'06A_Варіанти'!M$1,IF(O1741='06A_Варіанти'!N1732,'06A_Варіанти'!N$1,IF(O1741='06A_Варіанти'!O1732,'06A_Варіанти'!O$1,IF(O1741='06A_Варіанти'!P1732,'06A_Варіанти'!P$1,IF(O1741='06A_Варіанти'!Q1732,'06A_Варіанти'!Q$1,IF(O1741='06A_Варіанти'!R1732,'06A_Варіанти'!R$1,"НЕМАЄ МАРШРУТУ"))))))))))))))</f>
        <v>DIRECT</v>
      </c>
      <c r="G1741" s="2" t="str">
        <f t="shared" si="189"/>
        <v>БЕЗ ЗМІН</v>
      </c>
      <c r="H1741" s="2">
        <f>IF(G1741="НЕМАЄ МАРШРУТУ",0,O1741-'06A_Варіанти'!T1732)</f>
        <v>0</v>
      </c>
      <c r="I1741" s="2">
        <f>IFERROR(INDEX('04_Потоки'!$E:$E,MATCH(A1741,'04_Потоки'!$A:$A,0)),0)</f>
        <v>1.990879478827362</v>
      </c>
      <c r="J1741" s="2">
        <f t="shared" si="190"/>
        <v>1</v>
      </c>
      <c r="K1741" s="2">
        <f>IF(C1741="РЦК макси",0,2*'06A_Варіанти'!T1732*J1741)</f>
        <v>152.4</v>
      </c>
      <c r="L1741" s="2">
        <f t="shared" si="191"/>
        <v>152.4</v>
      </c>
      <c r="M1741" s="2">
        <f t="shared" si="192"/>
        <v>0</v>
      </c>
      <c r="N1741" s="9">
        <f t="shared" si="193"/>
        <v>0</v>
      </c>
      <c r="O1741" s="2">
        <f>MIN(IF('07A_Конструктор'!$D$5="Так",'06A_Варіанти'!E1732,1E+99),IF('07A_Конструктор'!$D$6="Так",'06A_Варіанти'!F1732,1E+99),IF('07A_Конструктор'!$D$7="Так",'06A_Варіанти'!G1732,1E+99),IF('07A_Конструктор'!$D$8="Так",'06A_Варіанти'!H1732,1E+99),IF('07A_Конструктор'!$D$9="Так",'06A_Варіанти'!I1732,1E+99),IF('07A_Конструктор'!$D$10="Так",'06A_Варіанти'!J1732,1E+99),IF('07A_Конструктор'!$D$11="Так",'06A_Варіанти'!K1732,1E+99),IF('07A_Конструктор'!$D$12="Так",'06A_Варіанти'!L1732,1E+99),IF('07A_Конструктор'!$D$13="Так",'06A_Варіанти'!M1732,1E+99),IF('07A_Конструктор'!$D$14="Так",'06A_Варіанти'!N1732,1E+99),IF('07A_Конструктор'!$D$15="Так",'06A_Варіанти'!O1732,1E+99),IF('07A_Конструктор'!$D$16="Так",'06A_Варіанти'!P1732,1E+99),IF('07A_Конструктор'!$D$17="Так",'06A_Варіанти'!Q1732,1E+99),IF('06A_Варіанти'!R1732="",1E+99,'06A_Варіанти'!R1732))</f>
        <v>76.2</v>
      </c>
      <c r="P1741" s="2" t="str">
        <f t="shared" si="194"/>
        <v>5 т</v>
      </c>
      <c r="Q1741" s="2">
        <f t="shared" si="195"/>
        <v>14</v>
      </c>
      <c r="R1741" s="2">
        <f>IF(OR(C1741="РЦК макси",C1741="РЦЧ SKU"),"SKU-потік",IFERROR(VLOOKUP(D1741,'02_РЦ'!$A$3:$I$7,5,FALSE),0))</f>
        <v>700</v>
      </c>
      <c r="S1741" s="2" t="str">
        <f>IF(OR(C1741="РЦК макси",C1741="РЦЧ SKU"),"Не рахується в ліміт",IFERROR(VLOOKUP(D1741,'02_РЦ'!$A$3:$I$7,9,FALSE),"Немає РЦ"))</f>
        <v>В межах</v>
      </c>
    </row>
    <row r="1742" spans="1:19">
      <c r="A1742" s="2" t="str">
        <f>'06A_Варіанти'!A1733</f>
        <v>BASE_2734</v>
      </c>
      <c r="B1742" s="2" t="str">
        <f>'06A_Варіанти'!B1733</f>
        <v>TT_2734</v>
      </c>
      <c r="C1742" s="2" t="str">
        <f>'06A_Варіанти'!D1733</f>
        <v>Основний</v>
      </c>
      <c r="D1742" s="2" t="str">
        <f>'06A_Варіанти'!C1733</f>
        <v>РЦЛ</v>
      </c>
      <c r="E1742" s="2" t="str">
        <f>'06A_Варіанти'!S1733</f>
        <v>DIRECT</v>
      </c>
      <c r="F1742" s="2" t="str">
        <f>IF(O1742='06A_Варіанти'!E1733,'06A_Варіанти'!E$1,IF(O1742='06A_Варіанти'!F1733,'06A_Варіанти'!F$1,IF(O1742='06A_Варіанти'!G1733,'06A_Варіанти'!G$1,IF(O1742='06A_Варіанти'!H1733,'06A_Варіанти'!H$1,IF(O1742='06A_Варіанти'!I1733,'06A_Варіанти'!I$1,IF(O1742='06A_Варіанти'!J1733,'06A_Варіанти'!J$1,IF(O1742='06A_Варіанти'!K1733,'06A_Варіанти'!K$1,IF(O1742='06A_Варіанти'!L1733,'06A_Варіанти'!L$1,IF(O1742='06A_Варіанти'!M1733,'06A_Варіанти'!M$1,IF(O1742='06A_Варіанти'!N1733,'06A_Варіанти'!N$1,IF(O1742='06A_Варіанти'!O1733,'06A_Варіанти'!O$1,IF(O1742='06A_Варіанти'!P1733,'06A_Варіанти'!P$1,IF(O1742='06A_Варіанти'!Q1733,'06A_Варіанти'!Q$1,IF(O1742='06A_Варіанти'!R1733,'06A_Варіанти'!R$1,"НЕМАЄ МАРШРУТУ"))))))))))))))</f>
        <v>DIRECT</v>
      </c>
      <c r="G1742" s="2" t="str">
        <f t="shared" si="189"/>
        <v>БЕЗ ЗМІН</v>
      </c>
      <c r="H1742" s="2">
        <f>IF(G1742="НЕМАЄ МАРШРУТУ",0,O1742-'06A_Варіанти'!T1733)</f>
        <v>0</v>
      </c>
      <c r="I1742" s="2">
        <f>IFERROR(INDEX('04_Потоки'!$E:$E,MATCH(A1742,'04_Потоки'!$A:$A,0)),0)</f>
        <v>1.990879478827362</v>
      </c>
      <c r="J1742" s="2">
        <f t="shared" si="190"/>
        <v>1</v>
      </c>
      <c r="K1742" s="2">
        <f>IF(C1742="РЦК макси",0,2*'06A_Варіанти'!T1733*J1742)</f>
        <v>454.2</v>
      </c>
      <c r="L1742" s="2">
        <f t="shared" si="191"/>
        <v>454.2</v>
      </c>
      <c r="M1742" s="2">
        <f t="shared" si="192"/>
        <v>0</v>
      </c>
      <c r="N1742" s="9">
        <f t="shared" si="193"/>
        <v>0</v>
      </c>
      <c r="O1742" s="2">
        <f>MIN(IF('07A_Конструктор'!$D$5="Так",'06A_Варіанти'!E1733,1E+99),IF('07A_Конструктор'!$D$6="Так",'06A_Варіанти'!F1733,1E+99),IF('07A_Конструктор'!$D$7="Так",'06A_Варіанти'!G1733,1E+99),IF('07A_Конструктор'!$D$8="Так",'06A_Варіанти'!H1733,1E+99),IF('07A_Конструктор'!$D$9="Так",'06A_Варіанти'!I1733,1E+99),IF('07A_Конструктор'!$D$10="Так",'06A_Варіанти'!J1733,1E+99),IF('07A_Конструктор'!$D$11="Так",'06A_Варіанти'!K1733,1E+99),IF('07A_Конструктор'!$D$12="Так",'06A_Варіанти'!L1733,1E+99),IF('07A_Конструктор'!$D$13="Так",'06A_Варіанти'!M1733,1E+99),IF('07A_Конструктор'!$D$14="Так",'06A_Варіанти'!N1733,1E+99),IF('07A_Конструктор'!$D$15="Так",'06A_Варіанти'!O1733,1E+99),IF('07A_Конструктор'!$D$16="Так",'06A_Варіанти'!P1733,1E+99),IF('07A_Конструктор'!$D$17="Так",'06A_Варіанти'!Q1733,1E+99),IF('06A_Варіанти'!R1733="",1E+99,'06A_Варіанти'!R1733))</f>
        <v>227.1</v>
      </c>
      <c r="P1742" s="2" t="str">
        <f t="shared" si="194"/>
        <v>5 т</v>
      </c>
      <c r="Q1742" s="2">
        <f t="shared" si="195"/>
        <v>14</v>
      </c>
      <c r="R1742" s="2">
        <f>IF(OR(C1742="РЦК макси",C1742="РЦЧ SKU"),"SKU-потік",IFERROR(VLOOKUP(D1742,'02_РЦ'!$A$3:$I$7,5,FALSE),0))</f>
        <v>700</v>
      </c>
      <c r="S1742" s="2" t="str">
        <f>IF(OR(C1742="РЦК макси",C1742="РЦЧ SKU"),"Не рахується в ліміт",IFERROR(VLOOKUP(D1742,'02_РЦ'!$A$3:$I$7,9,FALSE),"Немає РЦ"))</f>
        <v>В межах</v>
      </c>
    </row>
    <row r="1743" spans="1:19">
      <c r="A1743" s="2" t="str">
        <f>'06A_Варіанти'!A1734</f>
        <v>BASE_2577</v>
      </c>
      <c r="B1743" s="2" t="str">
        <f>'06A_Варіанти'!B1734</f>
        <v>TT_2577</v>
      </c>
      <c r="C1743" s="2" t="str">
        <f>'06A_Варіанти'!D1734</f>
        <v>Основний</v>
      </c>
      <c r="D1743" s="2" t="str">
        <f>'06A_Варіанти'!C1734</f>
        <v>РЦЛ</v>
      </c>
      <c r="E1743" s="2" t="str">
        <f>'06A_Варіанти'!S1734</f>
        <v>DIRECT</v>
      </c>
      <c r="F1743" s="2" t="str">
        <f>IF(O1743='06A_Варіанти'!E1734,'06A_Варіанти'!E$1,IF(O1743='06A_Варіанти'!F1734,'06A_Варіанти'!F$1,IF(O1743='06A_Варіанти'!G1734,'06A_Варіанти'!G$1,IF(O1743='06A_Варіанти'!H1734,'06A_Варіанти'!H$1,IF(O1743='06A_Варіанти'!I1734,'06A_Варіанти'!I$1,IF(O1743='06A_Варіанти'!J1734,'06A_Варіанти'!J$1,IF(O1743='06A_Варіанти'!K1734,'06A_Варіанти'!K$1,IF(O1743='06A_Варіанти'!L1734,'06A_Варіанти'!L$1,IF(O1743='06A_Варіанти'!M1734,'06A_Варіанти'!M$1,IF(O1743='06A_Варіанти'!N1734,'06A_Варіанти'!N$1,IF(O1743='06A_Варіанти'!O1734,'06A_Варіанти'!O$1,IF(O1743='06A_Варіанти'!P1734,'06A_Варіанти'!P$1,IF(O1743='06A_Варіанти'!Q1734,'06A_Варіанти'!Q$1,IF(O1743='06A_Варіанти'!R1734,'06A_Варіанти'!R$1,"НЕМАЄ МАРШРУТУ"))))))))))))))</f>
        <v>DIRECT</v>
      </c>
      <c r="G1743" s="2" t="str">
        <f t="shared" si="189"/>
        <v>БЕЗ ЗМІН</v>
      </c>
      <c r="H1743" s="2">
        <f>IF(G1743="НЕМАЄ МАРШРУТУ",0,O1743-'06A_Варіанти'!T1734)</f>
        <v>0</v>
      </c>
      <c r="I1743" s="2">
        <f>IFERROR(INDEX('04_Потоки'!$E:$E,MATCH(A1743,'04_Потоки'!$A:$A,0)),0)</f>
        <v>1.990879478827362</v>
      </c>
      <c r="J1743" s="2">
        <f t="shared" si="190"/>
        <v>1</v>
      </c>
      <c r="K1743" s="2">
        <f>IF(C1743="РЦК макси",0,2*'06A_Варіанти'!T1734*J1743)</f>
        <v>392.2</v>
      </c>
      <c r="L1743" s="2">
        <f t="shared" si="191"/>
        <v>392.2</v>
      </c>
      <c r="M1743" s="2">
        <f t="shared" si="192"/>
        <v>0</v>
      </c>
      <c r="N1743" s="9">
        <f t="shared" si="193"/>
        <v>0</v>
      </c>
      <c r="O1743" s="2">
        <f>MIN(IF('07A_Конструктор'!$D$5="Так",'06A_Варіанти'!E1734,1E+99),IF('07A_Конструктор'!$D$6="Так",'06A_Варіанти'!F1734,1E+99),IF('07A_Конструктор'!$D$7="Так",'06A_Варіанти'!G1734,1E+99),IF('07A_Конструктор'!$D$8="Так",'06A_Варіанти'!H1734,1E+99),IF('07A_Конструктор'!$D$9="Так",'06A_Варіанти'!I1734,1E+99),IF('07A_Конструктор'!$D$10="Так",'06A_Варіанти'!J1734,1E+99),IF('07A_Конструктор'!$D$11="Так",'06A_Варіанти'!K1734,1E+99),IF('07A_Конструктор'!$D$12="Так",'06A_Варіанти'!L1734,1E+99),IF('07A_Конструктор'!$D$13="Так",'06A_Варіанти'!M1734,1E+99),IF('07A_Конструктор'!$D$14="Так",'06A_Варіанти'!N1734,1E+99),IF('07A_Конструктор'!$D$15="Так",'06A_Варіанти'!O1734,1E+99),IF('07A_Конструктор'!$D$16="Так",'06A_Варіанти'!P1734,1E+99),IF('07A_Конструктор'!$D$17="Так",'06A_Варіанти'!Q1734,1E+99),IF('06A_Варіанти'!R1734="",1E+99,'06A_Варіанти'!R1734))</f>
        <v>196.1</v>
      </c>
      <c r="P1743" s="2" t="str">
        <f t="shared" si="194"/>
        <v>5 т</v>
      </c>
      <c r="Q1743" s="2">
        <f t="shared" si="195"/>
        <v>14</v>
      </c>
      <c r="R1743" s="2">
        <f>IF(OR(C1743="РЦК макси",C1743="РЦЧ SKU"),"SKU-потік",IFERROR(VLOOKUP(D1743,'02_РЦ'!$A$3:$I$7,5,FALSE),0))</f>
        <v>700</v>
      </c>
      <c r="S1743" s="2" t="str">
        <f>IF(OR(C1743="РЦК макси",C1743="РЦЧ SKU"),"Не рахується в ліміт",IFERROR(VLOOKUP(D1743,'02_РЦ'!$A$3:$I$7,9,FALSE),"Немає РЦ"))</f>
        <v>В межах</v>
      </c>
    </row>
    <row r="1744" spans="1:19">
      <c r="A1744" s="2" t="str">
        <f>'06A_Варіанти'!A1735</f>
        <v>BASE_2736</v>
      </c>
      <c r="B1744" s="2" t="str">
        <f>'06A_Варіанти'!B1735</f>
        <v>TT_2736</v>
      </c>
      <c r="C1744" s="2" t="str">
        <f>'06A_Варіанти'!D1735</f>
        <v>Основний</v>
      </c>
      <c r="D1744" s="2" t="str">
        <f>'06A_Варіанти'!C1735</f>
        <v>РЦЛ</v>
      </c>
      <c r="E1744" s="2" t="str">
        <f>'06A_Варіанти'!S1735</f>
        <v>DIRECT</v>
      </c>
      <c r="F1744" s="2" t="str">
        <f>IF(O1744='06A_Варіанти'!E1735,'06A_Варіанти'!E$1,IF(O1744='06A_Варіанти'!F1735,'06A_Варіанти'!F$1,IF(O1744='06A_Варіанти'!G1735,'06A_Варіанти'!G$1,IF(O1744='06A_Варіанти'!H1735,'06A_Варіанти'!H$1,IF(O1744='06A_Варіанти'!I1735,'06A_Варіанти'!I$1,IF(O1744='06A_Варіанти'!J1735,'06A_Варіанти'!J$1,IF(O1744='06A_Варіанти'!K1735,'06A_Варіанти'!K$1,IF(O1744='06A_Варіанти'!L1735,'06A_Варіанти'!L$1,IF(O1744='06A_Варіанти'!M1735,'06A_Варіанти'!M$1,IF(O1744='06A_Варіанти'!N1735,'06A_Варіанти'!N$1,IF(O1744='06A_Варіанти'!O1735,'06A_Варіанти'!O$1,IF(O1744='06A_Варіанти'!P1735,'06A_Варіанти'!P$1,IF(O1744='06A_Варіанти'!Q1735,'06A_Варіанти'!Q$1,IF(O1744='06A_Варіанти'!R1735,'06A_Варіанти'!R$1,"НЕМАЄ МАРШРУТУ"))))))))))))))</f>
        <v>DIRECT</v>
      </c>
      <c r="G1744" s="2" t="str">
        <f t="shared" si="189"/>
        <v>БЕЗ ЗМІН</v>
      </c>
      <c r="H1744" s="2">
        <f>IF(G1744="НЕМАЄ МАРШРУТУ",0,O1744-'06A_Варіанти'!T1735)</f>
        <v>0</v>
      </c>
      <c r="I1744" s="2">
        <f>IFERROR(INDEX('04_Потоки'!$E:$E,MATCH(A1744,'04_Потоки'!$A:$A,0)),0)</f>
        <v>1.990879478827362</v>
      </c>
      <c r="J1744" s="2">
        <f t="shared" si="190"/>
        <v>1</v>
      </c>
      <c r="K1744" s="2">
        <f>IF(C1744="РЦК макси",0,2*'06A_Варіанти'!T1735*J1744)</f>
        <v>452.6</v>
      </c>
      <c r="L1744" s="2">
        <f t="shared" si="191"/>
        <v>452.6</v>
      </c>
      <c r="M1744" s="2">
        <f t="shared" si="192"/>
        <v>0</v>
      </c>
      <c r="N1744" s="9">
        <f t="shared" si="193"/>
        <v>0</v>
      </c>
      <c r="O1744" s="2">
        <f>MIN(IF('07A_Конструктор'!$D$5="Так",'06A_Варіанти'!E1735,1E+99),IF('07A_Конструктор'!$D$6="Так",'06A_Варіанти'!F1735,1E+99),IF('07A_Конструктор'!$D$7="Так",'06A_Варіанти'!G1735,1E+99),IF('07A_Конструктор'!$D$8="Так",'06A_Варіанти'!H1735,1E+99),IF('07A_Конструктор'!$D$9="Так",'06A_Варіанти'!I1735,1E+99),IF('07A_Конструктор'!$D$10="Так",'06A_Варіанти'!J1735,1E+99),IF('07A_Конструктор'!$D$11="Так",'06A_Варіанти'!K1735,1E+99),IF('07A_Конструктор'!$D$12="Так",'06A_Варіанти'!L1735,1E+99),IF('07A_Конструктор'!$D$13="Так",'06A_Варіанти'!M1735,1E+99),IF('07A_Конструктор'!$D$14="Так",'06A_Варіанти'!N1735,1E+99),IF('07A_Конструктор'!$D$15="Так",'06A_Варіанти'!O1735,1E+99),IF('07A_Конструктор'!$D$16="Так",'06A_Варіанти'!P1735,1E+99),IF('07A_Конструктор'!$D$17="Так",'06A_Варіанти'!Q1735,1E+99),IF('06A_Варіанти'!R1735="",1E+99,'06A_Варіанти'!R1735))</f>
        <v>226.3</v>
      </c>
      <c r="P1744" s="2" t="str">
        <f t="shared" si="194"/>
        <v>5 т</v>
      </c>
      <c r="Q1744" s="2">
        <f t="shared" si="195"/>
        <v>14</v>
      </c>
      <c r="R1744" s="2">
        <f>IF(OR(C1744="РЦК макси",C1744="РЦЧ SKU"),"SKU-потік",IFERROR(VLOOKUP(D1744,'02_РЦ'!$A$3:$I$7,5,FALSE),0))</f>
        <v>700</v>
      </c>
      <c r="S1744" s="2" t="str">
        <f>IF(OR(C1744="РЦК макси",C1744="РЦЧ SKU"),"Не рахується в ліміт",IFERROR(VLOOKUP(D1744,'02_РЦ'!$A$3:$I$7,9,FALSE),"Немає РЦ"))</f>
        <v>В межах</v>
      </c>
    </row>
    <row r="1745" spans="1:19">
      <c r="A1745" s="2" t="str">
        <f>'06A_Варіанти'!A1736</f>
        <v>BASE_2739</v>
      </c>
      <c r="B1745" s="2" t="str">
        <f>'06A_Варіанти'!B1736</f>
        <v>TT_2739</v>
      </c>
      <c r="C1745" s="2" t="str">
        <f>'06A_Варіанти'!D1736</f>
        <v>Основний</v>
      </c>
      <c r="D1745" s="2" t="str">
        <f>'06A_Варіанти'!C1736</f>
        <v>РЦЛ</v>
      </c>
      <c r="E1745" s="2" t="str">
        <f>'06A_Варіанти'!S1736</f>
        <v>DIRECT</v>
      </c>
      <c r="F1745" s="2" t="str">
        <f>IF(O1745='06A_Варіанти'!E1736,'06A_Варіанти'!E$1,IF(O1745='06A_Варіанти'!F1736,'06A_Варіанти'!F$1,IF(O1745='06A_Варіанти'!G1736,'06A_Варіанти'!G$1,IF(O1745='06A_Варіанти'!H1736,'06A_Варіанти'!H$1,IF(O1745='06A_Варіанти'!I1736,'06A_Варіанти'!I$1,IF(O1745='06A_Варіанти'!J1736,'06A_Варіанти'!J$1,IF(O1745='06A_Варіанти'!K1736,'06A_Варіанти'!K$1,IF(O1745='06A_Варіанти'!L1736,'06A_Варіанти'!L$1,IF(O1745='06A_Варіанти'!M1736,'06A_Варіанти'!M$1,IF(O1745='06A_Варіанти'!N1736,'06A_Варіанти'!N$1,IF(O1745='06A_Варіанти'!O1736,'06A_Варіанти'!O$1,IF(O1745='06A_Варіанти'!P1736,'06A_Варіанти'!P$1,IF(O1745='06A_Варіанти'!Q1736,'06A_Варіанти'!Q$1,IF(O1745='06A_Варіанти'!R1736,'06A_Варіанти'!R$1,"НЕМАЄ МАРШРУТУ"))))))))))))))</f>
        <v>DIRECT</v>
      </c>
      <c r="G1745" s="2" t="str">
        <f t="shared" si="189"/>
        <v>БЕЗ ЗМІН</v>
      </c>
      <c r="H1745" s="2">
        <f>IF(G1745="НЕМАЄ МАРШРУТУ",0,O1745-'06A_Варіанти'!T1736)</f>
        <v>0</v>
      </c>
      <c r="I1745" s="2">
        <f>IFERROR(INDEX('04_Потоки'!$E:$E,MATCH(A1745,'04_Потоки'!$A:$A,0)),0)</f>
        <v>1.990879478827362</v>
      </c>
      <c r="J1745" s="2">
        <f t="shared" si="190"/>
        <v>1</v>
      </c>
      <c r="K1745" s="2">
        <f>IF(C1745="РЦК макси",0,2*'06A_Варіанти'!T1736*J1745)</f>
        <v>815</v>
      </c>
      <c r="L1745" s="2">
        <f t="shared" si="191"/>
        <v>815</v>
      </c>
      <c r="M1745" s="2">
        <f t="shared" si="192"/>
        <v>0</v>
      </c>
      <c r="N1745" s="9">
        <f t="shared" si="193"/>
        <v>0</v>
      </c>
      <c r="O1745" s="2">
        <f>MIN(IF('07A_Конструктор'!$D$5="Так",'06A_Варіанти'!E1736,1E+99),IF('07A_Конструктор'!$D$6="Так",'06A_Варіанти'!F1736,1E+99),IF('07A_Конструктор'!$D$7="Так",'06A_Варіанти'!G1736,1E+99),IF('07A_Конструктор'!$D$8="Так",'06A_Варіанти'!H1736,1E+99),IF('07A_Конструктор'!$D$9="Так",'06A_Варіанти'!I1736,1E+99),IF('07A_Конструктор'!$D$10="Так",'06A_Варіанти'!J1736,1E+99),IF('07A_Конструктор'!$D$11="Так",'06A_Варіанти'!K1736,1E+99),IF('07A_Конструктор'!$D$12="Так",'06A_Варіанти'!L1736,1E+99),IF('07A_Конструктор'!$D$13="Так",'06A_Варіанти'!M1736,1E+99),IF('07A_Конструктор'!$D$14="Так",'06A_Варіанти'!N1736,1E+99),IF('07A_Конструктор'!$D$15="Так",'06A_Варіанти'!O1736,1E+99),IF('07A_Конструктор'!$D$16="Так",'06A_Варіанти'!P1736,1E+99),IF('07A_Конструктор'!$D$17="Так",'06A_Варіанти'!Q1736,1E+99),IF('06A_Варіанти'!R1736="",1E+99,'06A_Варіанти'!R1736))</f>
        <v>407.5</v>
      </c>
      <c r="P1745" s="2" t="str">
        <f t="shared" si="194"/>
        <v>5 т</v>
      </c>
      <c r="Q1745" s="2">
        <f t="shared" si="195"/>
        <v>14</v>
      </c>
      <c r="R1745" s="2">
        <f>IF(OR(C1745="РЦК макси",C1745="РЦЧ SKU"),"SKU-потік",IFERROR(VLOOKUP(D1745,'02_РЦ'!$A$3:$I$7,5,FALSE),0))</f>
        <v>700</v>
      </c>
      <c r="S1745" s="2" t="str">
        <f>IF(OR(C1745="РЦК макси",C1745="РЦЧ SKU"),"Не рахується в ліміт",IFERROR(VLOOKUP(D1745,'02_РЦ'!$A$3:$I$7,9,FALSE),"Немає РЦ"))</f>
        <v>В межах</v>
      </c>
    </row>
    <row r="1746" spans="1:19">
      <c r="A1746" s="2" t="str">
        <f>'06A_Варіанти'!A1737</f>
        <v>BASE_2741</v>
      </c>
      <c r="B1746" s="2" t="str">
        <f>'06A_Варіанти'!B1737</f>
        <v>TT_2741</v>
      </c>
      <c r="C1746" s="2" t="str">
        <f>'06A_Варіанти'!D1737</f>
        <v>Основний</v>
      </c>
      <c r="D1746" s="2" t="str">
        <f>'06A_Варіанти'!C1737</f>
        <v>РЦЛ</v>
      </c>
      <c r="E1746" s="2" t="str">
        <f>'06A_Варіанти'!S1737</f>
        <v>DIRECT</v>
      </c>
      <c r="F1746" s="2" t="str">
        <f>IF(O1746='06A_Варіанти'!E1737,'06A_Варіанти'!E$1,IF(O1746='06A_Варіанти'!F1737,'06A_Варіанти'!F$1,IF(O1746='06A_Варіанти'!G1737,'06A_Варіанти'!G$1,IF(O1746='06A_Варіанти'!H1737,'06A_Варіанти'!H$1,IF(O1746='06A_Варіанти'!I1737,'06A_Варіанти'!I$1,IF(O1746='06A_Варіанти'!J1737,'06A_Варіанти'!J$1,IF(O1746='06A_Варіанти'!K1737,'06A_Варіанти'!K$1,IF(O1746='06A_Варіанти'!L1737,'06A_Варіанти'!L$1,IF(O1746='06A_Варіанти'!M1737,'06A_Варіанти'!M$1,IF(O1746='06A_Варіанти'!N1737,'06A_Варіанти'!N$1,IF(O1746='06A_Варіанти'!O1737,'06A_Варіанти'!O$1,IF(O1746='06A_Варіанти'!P1737,'06A_Варіанти'!P$1,IF(O1746='06A_Варіанти'!Q1737,'06A_Варіанти'!Q$1,IF(O1746='06A_Варіанти'!R1737,'06A_Варіанти'!R$1,"НЕМАЄ МАРШРУТУ"))))))))))))))</f>
        <v>DIRECT</v>
      </c>
      <c r="G1746" s="2" t="str">
        <f t="shared" si="189"/>
        <v>БЕЗ ЗМІН</v>
      </c>
      <c r="H1746" s="2">
        <f>IF(G1746="НЕМАЄ МАРШРУТУ",0,O1746-'06A_Варіанти'!T1737)</f>
        <v>0</v>
      </c>
      <c r="I1746" s="2">
        <f>IFERROR(INDEX('04_Потоки'!$E:$E,MATCH(A1746,'04_Потоки'!$A:$A,0)),0)</f>
        <v>1.990879478827362</v>
      </c>
      <c r="J1746" s="2">
        <f t="shared" si="190"/>
        <v>1</v>
      </c>
      <c r="K1746" s="2">
        <f>IF(C1746="РЦК макси",0,2*'06A_Варіанти'!T1737*J1746)</f>
        <v>282.60000000000002</v>
      </c>
      <c r="L1746" s="2">
        <f t="shared" si="191"/>
        <v>282.60000000000002</v>
      </c>
      <c r="M1746" s="2">
        <f t="shared" si="192"/>
        <v>0</v>
      </c>
      <c r="N1746" s="9">
        <f t="shared" si="193"/>
        <v>0</v>
      </c>
      <c r="O1746" s="2">
        <f>MIN(IF('07A_Конструктор'!$D$5="Так",'06A_Варіанти'!E1737,1E+99),IF('07A_Конструктор'!$D$6="Так",'06A_Варіанти'!F1737,1E+99),IF('07A_Конструктор'!$D$7="Так",'06A_Варіанти'!G1737,1E+99),IF('07A_Конструктор'!$D$8="Так",'06A_Варіанти'!H1737,1E+99),IF('07A_Конструктор'!$D$9="Так",'06A_Варіанти'!I1737,1E+99),IF('07A_Конструктор'!$D$10="Так",'06A_Варіанти'!J1737,1E+99),IF('07A_Конструктор'!$D$11="Так",'06A_Варіанти'!K1737,1E+99),IF('07A_Конструктор'!$D$12="Так",'06A_Варіанти'!L1737,1E+99),IF('07A_Конструктор'!$D$13="Так",'06A_Варіанти'!M1737,1E+99),IF('07A_Конструктор'!$D$14="Так",'06A_Варіанти'!N1737,1E+99),IF('07A_Конструктор'!$D$15="Так",'06A_Варіанти'!O1737,1E+99),IF('07A_Конструктор'!$D$16="Так",'06A_Варіанти'!P1737,1E+99),IF('07A_Конструктор'!$D$17="Так",'06A_Варіанти'!Q1737,1E+99),IF('06A_Варіанти'!R1737="",1E+99,'06A_Варіанти'!R1737))</f>
        <v>141.30000000000001</v>
      </c>
      <c r="P1746" s="2" t="str">
        <f t="shared" si="194"/>
        <v>5 т</v>
      </c>
      <c r="Q1746" s="2">
        <f t="shared" si="195"/>
        <v>14</v>
      </c>
      <c r="R1746" s="2">
        <f>IF(OR(C1746="РЦК макси",C1746="РЦЧ SKU"),"SKU-потік",IFERROR(VLOOKUP(D1746,'02_РЦ'!$A$3:$I$7,5,FALSE),0))</f>
        <v>700</v>
      </c>
      <c r="S1746" s="2" t="str">
        <f>IF(OR(C1746="РЦК макси",C1746="РЦЧ SKU"),"Не рахується в ліміт",IFERROR(VLOOKUP(D1746,'02_РЦ'!$A$3:$I$7,9,FALSE),"Немає РЦ"))</f>
        <v>В межах</v>
      </c>
    </row>
    <row r="1747" spans="1:19">
      <c r="A1747" s="2" t="str">
        <f>'06A_Варіанти'!A1738</f>
        <v>BASE_2744</v>
      </c>
      <c r="B1747" s="2" t="str">
        <f>'06A_Варіанти'!B1738</f>
        <v>TT_2744</v>
      </c>
      <c r="C1747" s="2" t="str">
        <f>'06A_Варіанти'!D1738</f>
        <v>Основний</v>
      </c>
      <c r="D1747" s="2" t="str">
        <f>'06A_Варіанти'!C1738</f>
        <v>РЦЛ</v>
      </c>
      <c r="E1747" s="2" t="str">
        <f>'06A_Варіанти'!S1738</f>
        <v>DIRECT</v>
      </c>
      <c r="F1747" s="2" t="str">
        <f>IF(O1747='06A_Варіанти'!E1738,'06A_Варіанти'!E$1,IF(O1747='06A_Варіанти'!F1738,'06A_Варіанти'!F$1,IF(O1747='06A_Варіанти'!G1738,'06A_Варіанти'!G$1,IF(O1747='06A_Варіанти'!H1738,'06A_Варіанти'!H$1,IF(O1747='06A_Варіанти'!I1738,'06A_Варіанти'!I$1,IF(O1747='06A_Варіанти'!J1738,'06A_Варіанти'!J$1,IF(O1747='06A_Варіанти'!K1738,'06A_Варіанти'!K$1,IF(O1747='06A_Варіанти'!L1738,'06A_Варіанти'!L$1,IF(O1747='06A_Варіанти'!M1738,'06A_Варіанти'!M$1,IF(O1747='06A_Варіанти'!N1738,'06A_Варіанти'!N$1,IF(O1747='06A_Варіанти'!O1738,'06A_Варіанти'!O$1,IF(O1747='06A_Варіанти'!P1738,'06A_Варіанти'!P$1,IF(O1747='06A_Варіанти'!Q1738,'06A_Варіанти'!Q$1,IF(O1747='06A_Варіанти'!R1738,'06A_Варіанти'!R$1,"НЕМАЄ МАРШРУТУ"))))))))))))))</f>
        <v>DIRECT</v>
      </c>
      <c r="G1747" s="2" t="str">
        <f t="shared" si="189"/>
        <v>БЕЗ ЗМІН</v>
      </c>
      <c r="H1747" s="2">
        <f>IF(G1747="НЕМАЄ МАРШРУТУ",0,O1747-'06A_Варіанти'!T1738)</f>
        <v>0</v>
      </c>
      <c r="I1747" s="2">
        <f>IFERROR(INDEX('04_Потоки'!$E:$E,MATCH(A1747,'04_Потоки'!$A:$A,0)),0)</f>
        <v>1.990879478827362</v>
      </c>
      <c r="J1747" s="2">
        <f t="shared" si="190"/>
        <v>1</v>
      </c>
      <c r="K1747" s="2">
        <f>IF(C1747="РЦК макси",0,2*'06A_Варіанти'!T1738*J1747)</f>
        <v>1087.4000000000001</v>
      </c>
      <c r="L1747" s="2">
        <f t="shared" si="191"/>
        <v>1087.4000000000001</v>
      </c>
      <c r="M1747" s="2">
        <f t="shared" si="192"/>
        <v>0</v>
      </c>
      <c r="N1747" s="9">
        <f t="shared" si="193"/>
        <v>0</v>
      </c>
      <c r="O1747" s="2">
        <f>MIN(IF('07A_Конструктор'!$D$5="Так",'06A_Варіанти'!E1738,1E+99),IF('07A_Конструктор'!$D$6="Так",'06A_Варіанти'!F1738,1E+99),IF('07A_Конструктор'!$D$7="Так",'06A_Варіанти'!G1738,1E+99),IF('07A_Конструктор'!$D$8="Так",'06A_Варіанти'!H1738,1E+99),IF('07A_Конструктор'!$D$9="Так",'06A_Варіанти'!I1738,1E+99),IF('07A_Конструктор'!$D$10="Так",'06A_Варіанти'!J1738,1E+99),IF('07A_Конструктор'!$D$11="Так",'06A_Варіанти'!K1738,1E+99),IF('07A_Конструктор'!$D$12="Так",'06A_Варіанти'!L1738,1E+99),IF('07A_Конструктор'!$D$13="Так",'06A_Варіанти'!M1738,1E+99),IF('07A_Конструктор'!$D$14="Так",'06A_Варіанти'!N1738,1E+99),IF('07A_Конструктор'!$D$15="Так",'06A_Варіанти'!O1738,1E+99),IF('07A_Конструктор'!$D$16="Так",'06A_Варіанти'!P1738,1E+99),IF('07A_Конструктор'!$D$17="Так",'06A_Варіанти'!Q1738,1E+99),IF('06A_Варіанти'!R1738="",1E+99,'06A_Варіанти'!R1738))</f>
        <v>543.70000000000005</v>
      </c>
      <c r="P1747" s="2" t="str">
        <f t="shared" si="194"/>
        <v>5 т</v>
      </c>
      <c r="Q1747" s="2">
        <f t="shared" si="195"/>
        <v>14</v>
      </c>
      <c r="R1747" s="2">
        <f>IF(OR(C1747="РЦК макси",C1747="РЦЧ SKU"),"SKU-потік",IFERROR(VLOOKUP(D1747,'02_РЦ'!$A$3:$I$7,5,FALSE),0))</f>
        <v>700</v>
      </c>
      <c r="S1747" s="2" t="str">
        <f>IF(OR(C1747="РЦК макси",C1747="РЦЧ SKU"),"Не рахується в ліміт",IFERROR(VLOOKUP(D1747,'02_РЦ'!$A$3:$I$7,9,FALSE),"Немає РЦ"))</f>
        <v>В межах</v>
      </c>
    </row>
    <row r="1748" spans="1:19">
      <c r="A1748" s="2" t="str">
        <f>'06A_Варіанти'!A1739</f>
        <v>BASE_2773</v>
      </c>
      <c r="B1748" s="2" t="str">
        <f>'06A_Варіанти'!B1739</f>
        <v>TT_2773</v>
      </c>
      <c r="C1748" s="2" t="str">
        <f>'06A_Варіанти'!D1739</f>
        <v>Основний</v>
      </c>
      <c r="D1748" s="2" t="str">
        <f>'06A_Варіанти'!C1739</f>
        <v>РЦЛ</v>
      </c>
      <c r="E1748" s="2" t="str">
        <f>'06A_Варіанти'!S1739</f>
        <v>DIRECT</v>
      </c>
      <c r="F1748" s="2" t="str">
        <f>IF(O1748='06A_Варіанти'!E1739,'06A_Варіанти'!E$1,IF(O1748='06A_Варіанти'!F1739,'06A_Варіанти'!F$1,IF(O1748='06A_Варіанти'!G1739,'06A_Варіанти'!G$1,IF(O1748='06A_Варіанти'!H1739,'06A_Варіанти'!H$1,IF(O1748='06A_Варіанти'!I1739,'06A_Варіанти'!I$1,IF(O1748='06A_Варіанти'!J1739,'06A_Варіанти'!J$1,IF(O1748='06A_Варіанти'!K1739,'06A_Варіанти'!K$1,IF(O1748='06A_Варіанти'!L1739,'06A_Варіанти'!L$1,IF(O1748='06A_Варіанти'!M1739,'06A_Варіанти'!M$1,IF(O1748='06A_Варіанти'!N1739,'06A_Варіанти'!N$1,IF(O1748='06A_Варіанти'!O1739,'06A_Варіанти'!O$1,IF(O1748='06A_Варіанти'!P1739,'06A_Варіанти'!P$1,IF(O1748='06A_Варіанти'!Q1739,'06A_Варіанти'!Q$1,IF(O1748='06A_Варіанти'!R1739,'06A_Варіанти'!R$1,"НЕМАЄ МАРШРУТУ"))))))))))))))</f>
        <v>DIRECT</v>
      </c>
      <c r="G1748" s="2" t="str">
        <f t="shared" si="189"/>
        <v>БЕЗ ЗМІН</v>
      </c>
      <c r="H1748" s="2">
        <f>IF(G1748="НЕМАЄ МАРШРУТУ",0,O1748-'06A_Варіанти'!T1739)</f>
        <v>0</v>
      </c>
      <c r="I1748" s="2">
        <f>IFERROR(INDEX('04_Потоки'!$E:$E,MATCH(A1748,'04_Потоки'!$A:$A,0)),0)</f>
        <v>1.990879478827362</v>
      </c>
      <c r="J1748" s="2">
        <f t="shared" si="190"/>
        <v>1</v>
      </c>
      <c r="K1748" s="2">
        <f>IF(C1748="РЦК макси",0,2*'06A_Варіанти'!T1739*J1748)</f>
        <v>545.4</v>
      </c>
      <c r="L1748" s="2">
        <f t="shared" si="191"/>
        <v>545.4</v>
      </c>
      <c r="M1748" s="2">
        <f t="shared" si="192"/>
        <v>0</v>
      </c>
      <c r="N1748" s="9">
        <f t="shared" si="193"/>
        <v>0</v>
      </c>
      <c r="O1748" s="2">
        <f>MIN(IF('07A_Конструктор'!$D$5="Так",'06A_Варіанти'!E1739,1E+99),IF('07A_Конструктор'!$D$6="Так",'06A_Варіанти'!F1739,1E+99),IF('07A_Конструктор'!$D$7="Так",'06A_Варіанти'!G1739,1E+99),IF('07A_Конструктор'!$D$8="Так",'06A_Варіанти'!H1739,1E+99),IF('07A_Конструктор'!$D$9="Так",'06A_Варіанти'!I1739,1E+99),IF('07A_Конструктор'!$D$10="Так",'06A_Варіанти'!J1739,1E+99),IF('07A_Конструктор'!$D$11="Так",'06A_Варіанти'!K1739,1E+99),IF('07A_Конструктор'!$D$12="Так",'06A_Варіанти'!L1739,1E+99),IF('07A_Конструктор'!$D$13="Так",'06A_Варіанти'!M1739,1E+99),IF('07A_Конструктор'!$D$14="Так",'06A_Варіанти'!N1739,1E+99),IF('07A_Конструктор'!$D$15="Так",'06A_Варіанти'!O1739,1E+99),IF('07A_Конструктор'!$D$16="Так",'06A_Варіанти'!P1739,1E+99),IF('07A_Конструктор'!$D$17="Так",'06A_Варіанти'!Q1739,1E+99),IF('06A_Варіанти'!R1739="",1E+99,'06A_Варіанти'!R1739))</f>
        <v>272.7</v>
      </c>
      <c r="P1748" s="2" t="str">
        <f t="shared" si="194"/>
        <v>5 т</v>
      </c>
      <c r="Q1748" s="2">
        <f t="shared" si="195"/>
        <v>14</v>
      </c>
      <c r="R1748" s="2">
        <f>IF(OR(C1748="РЦК макси",C1748="РЦЧ SKU"),"SKU-потік",IFERROR(VLOOKUP(D1748,'02_РЦ'!$A$3:$I$7,5,FALSE),0))</f>
        <v>700</v>
      </c>
      <c r="S1748" s="2" t="str">
        <f>IF(OR(C1748="РЦК макси",C1748="РЦЧ SKU"),"Не рахується в ліміт",IFERROR(VLOOKUP(D1748,'02_РЦ'!$A$3:$I$7,9,FALSE),"Немає РЦ"))</f>
        <v>В межах</v>
      </c>
    </row>
    <row r="1749" spans="1:19">
      <c r="A1749" s="2" t="str">
        <f>'06A_Варіанти'!A1740</f>
        <v>BASE_2774</v>
      </c>
      <c r="B1749" s="2" t="str">
        <f>'06A_Варіанти'!B1740</f>
        <v>TT_2774</v>
      </c>
      <c r="C1749" s="2" t="str">
        <f>'06A_Варіанти'!D1740</f>
        <v>Основний</v>
      </c>
      <c r="D1749" s="2" t="str">
        <f>'06A_Варіанти'!C1740</f>
        <v>РЦЛ</v>
      </c>
      <c r="E1749" s="2" t="str">
        <f>'06A_Варіанти'!S1740</f>
        <v>DIRECT</v>
      </c>
      <c r="F1749" s="2" t="str">
        <f>IF(O1749='06A_Варіанти'!E1740,'06A_Варіанти'!E$1,IF(O1749='06A_Варіанти'!F1740,'06A_Варіанти'!F$1,IF(O1749='06A_Варіанти'!G1740,'06A_Варіанти'!G$1,IF(O1749='06A_Варіанти'!H1740,'06A_Варіанти'!H$1,IF(O1749='06A_Варіанти'!I1740,'06A_Варіанти'!I$1,IF(O1749='06A_Варіанти'!J1740,'06A_Варіанти'!J$1,IF(O1749='06A_Варіанти'!K1740,'06A_Варіанти'!K$1,IF(O1749='06A_Варіанти'!L1740,'06A_Варіанти'!L$1,IF(O1749='06A_Варіанти'!M1740,'06A_Варіанти'!M$1,IF(O1749='06A_Варіанти'!N1740,'06A_Варіанти'!N$1,IF(O1749='06A_Варіанти'!O1740,'06A_Варіанти'!O$1,IF(O1749='06A_Варіанти'!P1740,'06A_Варіанти'!P$1,IF(O1749='06A_Варіанти'!Q1740,'06A_Варіанти'!Q$1,IF(O1749='06A_Варіанти'!R1740,'06A_Варіанти'!R$1,"НЕМАЄ МАРШРУТУ"))))))))))))))</f>
        <v>DIRECT</v>
      </c>
      <c r="G1749" s="2" t="str">
        <f t="shared" si="189"/>
        <v>БЕЗ ЗМІН</v>
      </c>
      <c r="H1749" s="2">
        <f>IF(G1749="НЕМАЄ МАРШРУТУ",0,O1749-'06A_Варіанти'!T1740)</f>
        <v>0</v>
      </c>
      <c r="I1749" s="2">
        <f>IFERROR(INDEX('04_Потоки'!$E:$E,MATCH(A1749,'04_Потоки'!$A:$A,0)),0)</f>
        <v>1.990879478827362</v>
      </c>
      <c r="J1749" s="2">
        <f t="shared" si="190"/>
        <v>1</v>
      </c>
      <c r="K1749" s="2">
        <f>IF(C1749="РЦК макси",0,2*'06A_Варіанти'!T1740*J1749)</f>
        <v>534.79999999999995</v>
      </c>
      <c r="L1749" s="2">
        <f t="shared" si="191"/>
        <v>534.79999999999995</v>
      </c>
      <c r="M1749" s="2">
        <f t="shared" si="192"/>
        <v>0</v>
      </c>
      <c r="N1749" s="9">
        <f t="shared" si="193"/>
        <v>0</v>
      </c>
      <c r="O1749" s="2">
        <f>MIN(IF('07A_Конструктор'!$D$5="Так",'06A_Варіанти'!E1740,1E+99),IF('07A_Конструктор'!$D$6="Так",'06A_Варіанти'!F1740,1E+99),IF('07A_Конструктор'!$D$7="Так",'06A_Варіанти'!G1740,1E+99),IF('07A_Конструктор'!$D$8="Так",'06A_Варіанти'!H1740,1E+99),IF('07A_Конструктор'!$D$9="Так",'06A_Варіанти'!I1740,1E+99),IF('07A_Конструктор'!$D$10="Так",'06A_Варіанти'!J1740,1E+99),IF('07A_Конструктор'!$D$11="Так",'06A_Варіанти'!K1740,1E+99),IF('07A_Конструктор'!$D$12="Так",'06A_Варіанти'!L1740,1E+99),IF('07A_Конструктор'!$D$13="Так",'06A_Варіанти'!M1740,1E+99),IF('07A_Конструктор'!$D$14="Так",'06A_Варіанти'!N1740,1E+99),IF('07A_Конструктор'!$D$15="Так",'06A_Варіанти'!O1740,1E+99),IF('07A_Конструктор'!$D$16="Так",'06A_Варіанти'!P1740,1E+99),IF('07A_Конструктор'!$D$17="Так",'06A_Варіанти'!Q1740,1E+99),IF('06A_Варіанти'!R1740="",1E+99,'06A_Варіанти'!R1740))</f>
        <v>267.39999999999998</v>
      </c>
      <c r="P1749" s="2" t="str">
        <f t="shared" si="194"/>
        <v>5 т</v>
      </c>
      <c r="Q1749" s="2">
        <f t="shared" si="195"/>
        <v>14</v>
      </c>
      <c r="R1749" s="2">
        <f>IF(OR(C1749="РЦК макси",C1749="РЦЧ SKU"),"SKU-потік",IFERROR(VLOOKUP(D1749,'02_РЦ'!$A$3:$I$7,5,FALSE),0))</f>
        <v>700</v>
      </c>
      <c r="S1749" s="2" t="str">
        <f>IF(OR(C1749="РЦК макси",C1749="РЦЧ SKU"),"Не рахується в ліміт",IFERROR(VLOOKUP(D1749,'02_РЦ'!$A$3:$I$7,9,FALSE),"Немає РЦ"))</f>
        <v>В межах</v>
      </c>
    </row>
    <row r="1750" spans="1:19">
      <c r="A1750" s="2" t="str">
        <f>'06A_Варіанти'!A1741</f>
        <v>BASE_2776</v>
      </c>
      <c r="B1750" s="2" t="str">
        <f>'06A_Варіанти'!B1741</f>
        <v>TT_2776</v>
      </c>
      <c r="C1750" s="2" t="str">
        <f>'06A_Варіанти'!D1741</f>
        <v>Основний</v>
      </c>
      <c r="D1750" s="2" t="str">
        <f>'06A_Варіанти'!C1741</f>
        <v>РЦЛ</v>
      </c>
      <c r="E1750" s="2" t="str">
        <f>'06A_Варіанти'!S1741</f>
        <v>DIRECT</v>
      </c>
      <c r="F1750" s="2" t="str">
        <f>IF(O1750='06A_Варіанти'!E1741,'06A_Варіанти'!E$1,IF(O1750='06A_Варіанти'!F1741,'06A_Варіанти'!F$1,IF(O1750='06A_Варіанти'!G1741,'06A_Варіанти'!G$1,IF(O1750='06A_Варіанти'!H1741,'06A_Варіанти'!H$1,IF(O1750='06A_Варіанти'!I1741,'06A_Варіанти'!I$1,IF(O1750='06A_Варіанти'!J1741,'06A_Варіанти'!J$1,IF(O1750='06A_Варіанти'!K1741,'06A_Варіанти'!K$1,IF(O1750='06A_Варіанти'!L1741,'06A_Варіанти'!L$1,IF(O1750='06A_Варіанти'!M1741,'06A_Варіанти'!M$1,IF(O1750='06A_Варіанти'!N1741,'06A_Варіанти'!N$1,IF(O1750='06A_Варіанти'!O1741,'06A_Варіанти'!O$1,IF(O1750='06A_Варіанти'!P1741,'06A_Варіанти'!P$1,IF(O1750='06A_Варіанти'!Q1741,'06A_Варіанти'!Q$1,IF(O1750='06A_Варіанти'!R1741,'06A_Варіанти'!R$1,"НЕМАЄ МАРШРУТУ"))))))))))))))</f>
        <v>DIRECT</v>
      </c>
      <c r="G1750" s="2" t="str">
        <f t="shared" si="189"/>
        <v>БЕЗ ЗМІН</v>
      </c>
      <c r="H1750" s="2">
        <f>IF(G1750="НЕМАЄ МАРШРУТУ",0,O1750-'06A_Варіанти'!T1741)</f>
        <v>0</v>
      </c>
      <c r="I1750" s="2">
        <f>IFERROR(INDEX('04_Потоки'!$E:$E,MATCH(A1750,'04_Потоки'!$A:$A,0)),0)</f>
        <v>1.990879478827362</v>
      </c>
      <c r="J1750" s="2">
        <f t="shared" si="190"/>
        <v>1</v>
      </c>
      <c r="K1750" s="2">
        <f>IF(C1750="РЦК макси",0,2*'06A_Варіанти'!T1741*J1750)</f>
        <v>480.4</v>
      </c>
      <c r="L1750" s="2">
        <f t="shared" si="191"/>
        <v>480.4</v>
      </c>
      <c r="M1750" s="2">
        <f t="shared" si="192"/>
        <v>0</v>
      </c>
      <c r="N1750" s="9">
        <f t="shared" si="193"/>
        <v>0</v>
      </c>
      <c r="O1750" s="2">
        <f>MIN(IF('07A_Конструктор'!$D$5="Так",'06A_Варіанти'!E1741,1E+99),IF('07A_Конструктор'!$D$6="Так",'06A_Варіанти'!F1741,1E+99),IF('07A_Конструктор'!$D$7="Так",'06A_Варіанти'!G1741,1E+99),IF('07A_Конструктор'!$D$8="Так",'06A_Варіанти'!H1741,1E+99),IF('07A_Конструктор'!$D$9="Так",'06A_Варіанти'!I1741,1E+99),IF('07A_Конструктор'!$D$10="Так",'06A_Варіанти'!J1741,1E+99),IF('07A_Конструктор'!$D$11="Так",'06A_Варіанти'!K1741,1E+99),IF('07A_Конструктор'!$D$12="Так",'06A_Варіанти'!L1741,1E+99),IF('07A_Конструктор'!$D$13="Так",'06A_Варіанти'!M1741,1E+99),IF('07A_Конструктор'!$D$14="Так",'06A_Варіанти'!N1741,1E+99),IF('07A_Конструктор'!$D$15="Так",'06A_Варіанти'!O1741,1E+99),IF('07A_Конструктор'!$D$16="Так",'06A_Варіанти'!P1741,1E+99),IF('07A_Конструктор'!$D$17="Так",'06A_Варіанти'!Q1741,1E+99),IF('06A_Варіанти'!R1741="",1E+99,'06A_Варіанти'!R1741))</f>
        <v>240.2</v>
      </c>
      <c r="P1750" s="2" t="str">
        <f t="shared" si="194"/>
        <v>5 т</v>
      </c>
      <c r="Q1750" s="2">
        <f t="shared" si="195"/>
        <v>14</v>
      </c>
      <c r="R1750" s="2">
        <f>IF(OR(C1750="РЦК макси",C1750="РЦЧ SKU"),"SKU-потік",IFERROR(VLOOKUP(D1750,'02_РЦ'!$A$3:$I$7,5,FALSE),0))</f>
        <v>700</v>
      </c>
      <c r="S1750" s="2" t="str">
        <f>IF(OR(C1750="РЦК макси",C1750="РЦЧ SKU"),"Не рахується в ліміт",IFERROR(VLOOKUP(D1750,'02_РЦ'!$A$3:$I$7,9,FALSE),"Немає РЦ"))</f>
        <v>В межах</v>
      </c>
    </row>
    <row r="1751" spans="1:19">
      <c r="A1751" s="2" t="str">
        <f>'06A_Варіанти'!A1742</f>
        <v>BASE_2780</v>
      </c>
      <c r="B1751" s="2" t="str">
        <f>'06A_Варіанти'!B1742</f>
        <v>TT_2780</v>
      </c>
      <c r="C1751" s="2" t="str">
        <f>'06A_Варіанти'!D1742</f>
        <v>Основний</v>
      </c>
      <c r="D1751" s="2" t="str">
        <f>'06A_Варіанти'!C1742</f>
        <v>РЦЛ</v>
      </c>
      <c r="E1751" s="2" t="str">
        <f>'06A_Варіанти'!S1742</f>
        <v>DIRECT</v>
      </c>
      <c r="F1751" s="2" t="str">
        <f>IF(O1751='06A_Варіанти'!E1742,'06A_Варіанти'!E$1,IF(O1751='06A_Варіанти'!F1742,'06A_Варіанти'!F$1,IF(O1751='06A_Варіанти'!G1742,'06A_Варіанти'!G$1,IF(O1751='06A_Варіанти'!H1742,'06A_Варіанти'!H$1,IF(O1751='06A_Варіанти'!I1742,'06A_Варіанти'!I$1,IF(O1751='06A_Варіанти'!J1742,'06A_Варіанти'!J$1,IF(O1751='06A_Варіанти'!K1742,'06A_Варіанти'!K$1,IF(O1751='06A_Варіанти'!L1742,'06A_Варіанти'!L$1,IF(O1751='06A_Варіанти'!M1742,'06A_Варіанти'!M$1,IF(O1751='06A_Варіанти'!N1742,'06A_Варіанти'!N$1,IF(O1751='06A_Варіанти'!O1742,'06A_Варіанти'!O$1,IF(O1751='06A_Варіанти'!P1742,'06A_Варіанти'!P$1,IF(O1751='06A_Варіанти'!Q1742,'06A_Варіанти'!Q$1,IF(O1751='06A_Варіанти'!R1742,'06A_Варіанти'!R$1,"НЕМАЄ МАРШРУТУ"))))))))))))))</f>
        <v>DIRECT</v>
      </c>
      <c r="G1751" s="2" t="str">
        <f t="shared" si="189"/>
        <v>БЕЗ ЗМІН</v>
      </c>
      <c r="H1751" s="2">
        <f>IF(G1751="НЕМАЄ МАРШРУТУ",0,O1751-'06A_Варіанти'!T1742)</f>
        <v>0</v>
      </c>
      <c r="I1751" s="2">
        <f>IFERROR(INDEX('04_Потоки'!$E:$E,MATCH(A1751,'04_Потоки'!$A:$A,0)),0)</f>
        <v>1.990879478827362</v>
      </c>
      <c r="J1751" s="2">
        <f t="shared" si="190"/>
        <v>1</v>
      </c>
      <c r="K1751" s="2">
        <f>IF(C1751="РЦК макси",0,2*'06A_Варіанти'!T1742*J1751)</f>
        <v>1095.5999999999999</v>
      </c>
      <c r="L1751" s="2">
        <f t="shared" si="191"/>
        <v>1095.5999999999999</v>
      </c>
      <c r="M1751" s="2">
        <f t="shared" si="192"/>
        <v>0</v>
      </c>
      <c r="N1751" s="9">
        <f t="shared" si="193"/>
        <v>0</v>
      </c>
      <c r="O1751" s="2">
        <f>MIN(IF('07A_Конструктор'!$D$5="Так",'06A_Варіанти'!E1742,1E+99),IF('07A_Конструктор'!$D$6="Так",'06A_Варіанти'!F1742,1E+99),IF('07A_Конструктор'!$D$7="Так",'06A_Варіанти'!G1742,1E+99),IF('07A_Конструктор'!$D$8="Так",'06A_Варіанти'!H1742,1E+99),IF('07A_Конструктор'!$D$9="Так",'06A_Варіанти'!I1742,1E+99),IF('07A_Конструктор'!$D$10="Так",'06A_Варіанти'!J1742,1E+99),IF('07A_Конструктор'!$D$11="Так",'06A_Варіанти'!K1742,1E+99),IF('07A_Конструктор'!$D$12="Так",'06A_Варіанти'!L1742,1E+99),IF('07A_Конструктор'!$D$13="Так",'06A_Варіанти'!M1742,1E+99),IF('07A_Конструктор'!$D$14="Так",'06A_Варіанти'!N1742,1E+99),IF('07A_Конструктор'!$D$15="Так",'06A_Варіанти'!O1742,1E+99),IF('07A_Конструктор'!$D$16="Так",'06A_Варіанти'!P1742,1E+99),IF('07A_Конструктор'!$D$17="Так",'06A_Варіанти'!Q1742,1E+99),IF('06A_Варіанти'!R1742="",1E+99,'06A_Варіанти'!R1742))</f>
        <v>547.79999999999995</v>
      </c>
      <c r="P1751" s="2" t="str">
        <f t="shared" si="194"/>
        <v>5 т</v>
      </c>
      <c r="Q1751" s="2">
        <f t="shared" si="195"/>
        <v>14</v>
      </c>
      <c r="R1751" s="2">
        <f>IF(OR(C1751="РЦК макси",C1751="РЦЧ SKU"),"SKU-потік",IFERROR(VLOOKUP(D1751,'02_РЦ'!$A$3:$I$7,5,FALSE),0))</f>
        <v>700</v>
      </c>
      <c r="S1751" s="2" t="str">
        <f>IF(OR(C1751="РЦК макси",C1751="РЦЧ SKU"),"Не рахується в ліміт",IFERROR(VLOOKUP(D1751,'02_РЦ'!$A$3:$I$7,9,FALSE),"Немає РЦ"))</f>
        <v>В межах</v>
      </c>
    </row>
    <row r="1752" spans="1:19">
      <c r="A1752" s="2" t="str">
        <f>'06A_Варіанти'!A1743</f>
        <v>BASE_2785</v>
      </c>
      <c r="B1752" s="2" t="str">
        <f>'06A_Варіанти'!B1743</f>
        <v>TT_2785</v>
      </c>
      <c r="C1752" s="2" t="str">
        <f>'06A_Варіанти'!D1743</f>
        <v>Основний</v>
      </c>
      <c r="D1752" s="2" t="str">
        <f>'06A_Варіанти'!C1743</f>
        <v>РЦЛ</v>
      </c>
      <c r="E1752" s="2" t="str">
        <f>'06A_Варіанти'!S1743</f>
        <v>DIRECT</v>
      </c>
      <c r="F1752" s="2" t="str">
        <f>IF(O1752='06A_Варіанти'!E1743,'06A_Варіанти'!E$1,IF(O1752='06A_Варіанти'!F1743,'06A_Варіанти'!F$1,IF(O1752='06A_Варіанти'!G1743,'06A_Варіанти'!G$1,IF(O1752='06A_Варіанти'!H1743,'06A_Варіанти'!H$1,IF(O1752='06A_Варіанти'!I1743,'06A_Варіанти'!I$1,IF(O1752='06A_Варіанти'!J1743,'06A_Варіанти'!J$1,IF(O1752='06A_Варіанти'!K1743,'06A_Варіанти'!K$1,IF(O1752='06A_Варіанти'!L1743,'06A_Варіанти'!L$1,IF(O1752='06A_Варіанти'!M1743,'06A_Варіанти'!M$1,IF(O1752='06A_Варіанти'!N1743,'06A_Варіанти'!N$1,IF(O1752='06A_Варіанти'!O1743,'06A_Варіанти'!O$1,IF(O1752='06A_Варіанти'!P1743,'06A_Варіанти'!P$1,IF(O1752='06A_Варіанти'!Q1743,'06A_Варіанти'!Q$1,IF(O1752='06A_Варіанти'!R1743,'06A_Варіанти'!R$1,"НЕМАЄ МАРШРУТУ"))))))))))))))</f>
        <v>DIRECT</v>
      </c>
      <c r="G1752" s="2" t="str">
        <f t="shared" si="189"/>
        <v>БЕЗ ЗМІН</v>
      </c>
      <c r="H1752" s="2">
        <f>IF(G1752="НЕМАЄ МАРШРУТУ",0,O1752-'06A_Варіанти'!T1743)</f>
        <v>0</v>
      </c>
      <c r="I1752" s="2">
        <f>IFERROR(INDEX('04_Потоки'!$E:$E,MATCH(A1752,'04_Потоки'!$A:$A,0)),0)</f>
        <v>1.990879478827362</v>
      </c>
      <c r="J1752" s="2">
        <f t="shared" si="190"/>
        <v>1</v>
      </c>
      <c r="K1752" s="2">
        <f>IF(C1752="РЦК макси",0,2*'06A_Варіанти'!T1743*J1752)</f>
        <v>1090.4000000000001</v>
      </c>
      <c r="L1752" s="2">
        <f t="shared" si="191"/>
        <v>1090.4000000000001</v>
      </c>
      <c r="M1752" s="2">
        <f t="shared" si="192"/>
        <v>0</v>
      </c>
      <c r="N1752" s="9">
        <f t="shared" si="193"/>
        <v>0</v>
      </c>
      <c r="O1752" s="2">
        <f>MIN(IF('07A_Конструктор'!$D$5="Так",'06A_Варіанти'!E1743,1E+99),IF('07A_Конструктор'!$D$6="Так",'06A_Варіанти'!F1743,1E+99),IF('07A_Конструктор'!$D$7="Так",'06A_Варіанти'!G1743,1E+99),IF('07A_Конструктор'!$D$8="Так",'06A_Варіанти'!H1743,1E+99),IF('07A_Конструктор'!$D$9="Так",'06A_Варіанти'!I1743,1E+99),IF('07A_Конструктор'!$D$10="Так",'06A_Варіанти'!J1743,1E+99),IF('07A_Конструктор'!$D$11="Так",'06A_Варіанти'!K1743,1E+99),IF('07A_Конструктор'!$D$12="Так",'06A_Варіанти'!L1743,1E+99),IF('07A_Конструктор'!$D$13="Так",'06A_Варіанти'!M1743,1E+99),IF('07A_Конструктор'!$D$14="Так",'06A_Варіанти'!N1743,1E+99),IF('07A_Конструктор'!$D$15="Так",'06A_Варіанти'!O1743,1E+99),IF('07A_Конструктор'!$D$16="Так",'06A_Варіанти'!P1743,1E+99),IF('07A_Конструктор'!$D$17="Так",'06A_Варіанти'!Q1743,1E+99),IF('06A_Варіанти'!R1743="",1E+99,'06A_Варіанти'!R1743))</f>
        <v>545.20000000000005</v>
      </c>
      <c r="P1752" s="2" t="str">
        <f t="shared" si="194"/>
        <v>5 т</v>
      </c>
      <c r="Q1752" s="2">
        <f t="shared" si="195"/>
        <v>14</v>
      </c>
      <c r="R1752" s="2">
        <f>IF(OR(C1752="РЦК макси",C1752="РЦЧ SKU"),"SKU-потік",IFERROR(VLOOKUP(D1752,'02_РЦ'!$A$3:$I$7,5,FALSE),0))</f>
        <v>700</v>
      </c>
      <c r="S1752" s="2" t="str">
        <f>IF(OR(C1752="РЦК макси",C1752="РЦЧ SKU"),"Не рахується в ліміт",IFERROR(VLOOKUP(D1752,'02_РЦ'!$A$3:$I$7,9,FALSE),"Немає РЦ"))</f>
        <v>В межах</v>
      </c>
    </row>
    <row r="1753" spans="1:19">
      <c r="A1753" s="2" t="str">
        <f>'06A_Варіанти'!A1744</f>
        <v>BASE_2789</v>
      </c>
      <c r="B1753" s="2" t="str">
        <f>'06A_Варіанти'!B1744</f>
        <v>TT_2789</v>
      </c>
      <c r="C1753" s="2" t="str">
        <f>'06A_Варіанти'!D1744</f>
        <v>Основний</v>
      </c>
      <c r="D1753" s="2" t="str">
        <f>'06A_Варіанти'!C1744</f>
        <v>РЦЛ</v>
      </c>
      <c r="E1753" s="2" t="str">
        <f>'06A_Варіанти'!S1744</f>
        <v>DIRECT</v>
      </c>
      <c r="F1753" s="2" t="str">
        <f>IF(O1753='06A_Варіанти'!E1744,'06A_Варіанти'!E$1,IF(O1753='06A_Варіанти'!F1744,'06A_Варіанти'!F$1,IF(O1753='06A_Варіанти'!G1744,'06A_Варіанти'!G$1,IF(O1753='06A_Варіанти'!H1744,'06A_Варіанти'!H$1,IF(O1753='06A_Варіанти'!I1744,'06A_Варіанти'!I$1,IF(O1753='06A_Варіанти'!J1744,'06A_Варіанти'!J$1,IF(O1753='06A_Варіанти'!K1744,'06A_Варіанти'!K$1,IF(O1753='06A_Варіанти'!L1744,'06A_Варіанти'!L$1,IF(O1753='06A_Варіанти'!M1744,'06A_Варіанти'!M$1,IF(O1753='06A_Варіанти'!N1744,'06A_Варіанти'!N$1,IF(O1753='06A_Варіанти'!O1744,'06A_Варіанти'!O$1,IF(O1753='06A_Варіанти'!P1744,'06A_Варіанти'!P$1,IF(O1753='06A_Варіанти'!Q1744,'06A_Варіанти'!Q$1,IF(O1753='06A_Варіанти'!R1744,'06A_Варіанти'!R$1,"НЕМАЄ МАРШРУТУ"))))))))))))))</f>
        <v>DIRECT</v>
      </c>
      <c r="G1753" s="2" t="str">
        <f t="shared" si="189"/>
        <v>БЕЗ ЗМІН</v>
      </c>
      <c r="H1753" s="2">
        <f>IF(G1753="НЕМАЄ МАРШРУТУ",0,O1753-'06A_Варіанти'!T1744)</f>
        <v>0</v>
      </c>
      <c r="I1753" s="2">
        <f>IFERROR(INDEX('04_Потоки'!$E:$E,MATCH(A1753,'04_Потоки'!$A:$A,0)),0)</f>
        <v>1.990879478827362</v>
      </c>
      <c r="J1753" s="2">
        <f t="shared" si="190"/>
        <v>1</v>
      </c>
      <c r="K1753" s="2">
        <f>IF(C1753="РЦК макси",0,2*'06A_Варіанти'!T1744*J1753)</f>
        <v>1138.5999999999999</v>
      </c>
      <c r="L1753" s="2">
        <f t="shared" si="191"/>
        <v>1138.5999999999999</v>
      </c>
      <c r="M1753" s="2">
        <f t="shared" si="192"/>
        <v>0</v>
      </c>
      <c r="N1753" s="9">
        <f t="shared" si="193"/>
        <v>0</v>
      </c>
      <c r="O1753" s="2">
        <f>MIN(IF('07A_Конструктор'!$D$5="Так",'06A_Варіанти'!E1744,1E+99),IF('07A_Конструктор'!$D$6="Так",'06A_Варіанти'!F1744,1E+99),IF('07A_Конструктор'!$D$7="Так",'06A_Варіанти'!G1744,1E+99),IF('07A_Конструктор'!$D$8="Так",'06A_Варіанти'!H1744,1E+99),IF('07A_Конструктор'!$D$9="Так",'06A_Варіанти'!I1744,1E+99),IF('07A_Конструктор'!$D$10="Так",'06A_Варіанти'!J1744,1E+99),IF('07A_Конструктор'!$D$11="Так",'06A_Варіанти'!K1744,1E+99),IF('07A_Конструктор'!$D$12="Так",'06A_Варіанти'!L1744,1E+99),IF('07A_Конструктор'!$D$13="Так",'06A_Варіанти'!M1744,1E+99),IF('07A_Конструктор'!$D$14="Так",'06A_Варіанти'!N1744,1E+99),IF('07A_Конструктор'!$D$15="Так",'06A_Варіанти'!O1744,1E+99),IF('07A_Конструктор'!$D$16="Так",'06A_Варіанти'!P1744,1E+99),IF('07A_Конструктор'!$D$17="Так",'06A_Варіанти'!Q1744,1E+99),IF('06A_Варіанти'!R1744="",1E+99,'06A_Варіанти'!R1744))</f>
        <v>569.29999999999995</v>
      </c>
      <c r="P1753" s="2" t="str">
        <f t="shared" si="194"/>
        <v>5 т</v>
      </c>
      <c r="Q1753" s="2">
        <f t="shared" si="195"/>
        <v>14</v>
      </c>
      <c r="R1753" s="2">
        <f>IF(OR(C1753="РЦК макси",C1753="РЦЧ SKU"),"SKU-потік",IFERROR(VLOOKUP(D1753,'02_РЦ'!$A$3:$I$7,5,FALSE),0))</f>
        <v>700</v>
      </c>
      <c r="S1753" s="2" t="str">
        <f>IF(OR(C1753="РЦК макси",C1753="РЦЧ SKU"),"Не рахується в ліміт",IFERROR(VLOOKUP(D1753,'02_РЦ'!$A$3:$I$7,9,FALSE),"Немає РЦ"))</f>
        <v>В межах</v>
      </c>
    </row>
    <row r="1754" spans="1:19">
      <c r="A1754" s="2" t="str">
        <f>'06A_Варіанти'!A1745</f>
        <v>BASE_2794</v>
      </c>
      <c r="B1754" s="2" t="str">
        <f>'06A_Варіанти'!B1745</f>
        <v>TT_2794</v>
      </c>
      <c r="C1754" s="2" t="str">
        <f>'06A_Варіанти'!D1745</f>
        <v>Основний</v>
      </c>
      <c r="D1754" s="2" t="str">
        <f>'06A_Варіанти'!C1745</f>
        <v>РЦЛ</v>
      </c>
      <c r="E1754" s="2" t="str">
        <f>'06A_Варіанти'!S1745</f>
        <v>DIRECT</v>
      </c>
      <c r="F1754" s="2" t="str">
        <f>IF(O1754='06A_Варіанти'!E1745,'06A_Варіанти'!E$1,IF(O1754='06A_Варіанти'!F1745,'06A_Варіанти'!F$1,IF(O1754='06A_Варіанти'!G1745,'06A_Варіанти'!G$1,IF(O1754='06A_Варіанти'!H1745,'06A_Варіанти'!H$1,IF(O1754='06A_Варіанти'!I1745,'06A_Варіанти'!I$1,IF(O1754='06A_Варіанти'!J1745,'06A_Варіанти'!J$1,IF(O1754='06A_Варіанти'!K1745,'06A_Варіанти'!K$1,IF(O1754='06A_Варіанти'!L1745,'06A_Варіанти'!L$1,IF(O1754='06A_Варіанти'!M1745,'06A_Варіанти'!M$1,IF(O1754='06A_Варіанти'!N1745,'06A_Варіанти'!N$1,IF(O1754='06A_Варіанти'!O1745,'06A_Варіанти'!O$1,IF(O1754='06A_Варіанти'!P1745,'06A_Варіанти'!P$1,IF(O1754='06A_Варіанти'!Q1745,'06A_Варіанти'!Q$1,IF(O1754='06A_Варіанти'!R1745,'06A_Варіанти'!R$1,"НЕМАЄ МАРШРУТУ"))))))))))))))</f>
        <v>DIRECT</v>
      </c>
      <c r="G1754" s="2" t="str">
        <f t="shared" si="189"/>
        <v>БЕЗ ЗМІН</v>
      </c>
      <c r="H1754" s="2">
        <f>IF(G1754="НЕМАЄ МАРШРУТУ",0,O1754-'06A_Варіанти'!T1745)</f>
        <v>0</v>
      </c>
      <c r="I1754" s="2">
        <f>IFERROR(INDEX('04_Потоки'!$E:$E,MATCH(A1754,'04_Потоки'!$A:$A,0)),0)</f>
        <v>1.990879478827362</v>
      </c>
      <c r="J1754" s="2">
        <f t="shared" si="190"/>
        <v>1</v>
      </c>
      <c r="K1754" s="2">
        <f>IF(C1754="РЦК макси",0,2*'06A_Варіанти'!T1745*J1754)</f>
        <v>502.2</v>
      </c>
      <c r="L1754" s="2">
        <f t="shared" si="191"/>
        <v>502.2</v>
      </c>
      <c r="M1754" s="2">
        <f t="shared" si="192"/>
        <v>0</v>
      </c>
      <c r="N1754" s="9">
        <f t="shared" si="193"/>
        <v>0</v>
      </c>
      <c r="O1754" s="2">
        <f>MIN(IF('07A_Конструктор'!$D$5="Так",'06A_Варіанти'!E1745,1E+99),IF('07A_Конструктор'!$D$6="Так",'06A_Варіанти'!F1745,1E+99),IF('07A_Конструктор'!$D$7="Так",'06A_Варіанти'!G1745,1E+99),IF('07A_Конструктор'!$D$8="Так",'06A_Варіанти'!H1745,1E+99),IF('07A_Конструктор'!$D$9="Так",'06A_Варіанти'!I1745,1E+99),IF('07A_Конструктор'!$D$10="Так",'06A_Варіанти'!J1745,1E+99),IF('07A_Конструктор'!$D$11="Так",'06A_Варіанти'!K1745,1E+99),IF('07A_Конструктор'!$D$12="Так",'06A_Варіанти'!L1745,1E+99),IF('07A_Конструктор'!$D$13="Так",'06A_Варіанти'!M1745,1E+99),IF('07A_Конструктор'!$D$14="Так",'06A_Варіанти'!N1745,1E+99),IF('07A_Конструктор'!$D$15="Так",'06A_Варіанти'!O1745,1E+99),IF('07A_Конструктор'!$D$16="Так",'06A_Варіанти'!P1745,1E+99),IF('07A_Конструктор'!$D$17="Так",'06A_Варіанти'!Q1745,1E+99),IF('06A_Варіанти'!R1745="",1E+99,'06A_Варіанти'!R1745))</f>
        <v>251.1</v>
      </c>
      <c r="P1754" s="2" t="str">
        <f t="shared" si="194"/>
        <v>5 т</v>
      </c>
      <c r="Q1754" s="2">
        <f t="shared" si="195"/>
        <v>14</v>
      </c>
      <c r="R1754" s="2">
        <f>IF(OR(C1754="РЦК макси",C1754="РЦЧ SKU"),"SKU-потік",IFERROR(VLOOKUP(D1754,'02_РЦ'!$A$3:$I$7,5,FALSE),0))</f>
        <v>700</v>
      </c>
      <c r="S1754" s="2" t="str">
        <f>IF(OR(C1754="РЦК макси",C1754="РЦЧ SKU"),"Не рахується в ліміт",IFERROR(VLOOKUP(D1754,'02_РЦ'!$A$3:$I$7,9,FALSE),"Немає РЦ"))</f>
        <v>В межах</v>
      </c>
    </row>
    <row r="1755" spans="1:19">
      <c r="A1755" s="2" t="str">
        <f>'06A_Варіанти'!A1746</f>
        <v>BASE_2796</v>
      </c>
      <c r="B1755" s="2" t="str">
        <f>'06A_Варіанти'!B1746</f>
        <v>TT_2796</v>
      </c>
      <c r="C1755" s="2" t="str">
        <f>'06A_Варіанти'!D1746</f>
        <v>Основний</v>
      </c>
      <c r="D1755" s="2" t="str">
        <f>'06A_Варіанти'!C1746</f>
        <v>РЦЛ</v>
      </c>
      <c r="E1755" s="2" t="str">
        <f>'06A_Варіанти'!S1746</f>
        <v>DIRECT</v>
      </c>
      <c r="F1755" s="2" t="str">
        <f>IF(O1755='06A_Варіанти'!E1746,'06A_Варіанти'!E$1,IF(O1755='06A_Варіанти'!F1746,'06A_Варіанти'!F$1,IF(O1755='06A_Варіанти'!G1746,'06A_Варіанти'!G$1,IF(O1755='06A_Варіанти'!H1746,'06A_Варіанти'!H$1,IF(O1755='06A_Варіанти'!I1746,'06A_Варіанти'!I$1,IF(O1755='06A_Варіанти'!J1746,'06A_Варіанти'!J$1,IF(O1755='06A_Варіанти'!K1746,'06A_Варіанти'!K$1,IF(O1755='06A_Варіанти'!L1746,'06A_Варіанти'!L$1,IF(O1755='06A_Варіанти'!M1746,'06A_Варіанти'!M$1,IF(O1755='06A_Варіанти'!N1746,'06A_Варіанти'!N$1,IF(O1755='06A_Варіанти'!O1746,'06A_Варіанти'!O$1,IF(O1755='06A_Варіанти'!P1746,'06A_Варіанти'!P$1,IF(O1755='06A_Варіанти'!Q1746,'06A_Варіанти'!Q$1,IF(O1755='06A_Варіанти'!R1746,'06A_Варіанти'!R$1,"НЕМАЄ МАРШРУТУ"))))))))))))))</f>
        <v>DIRECT</v>
      </c>
      <c r="G1755" s="2" t="str">
        <f t="shared" si="189"/>
        <v>БЕЗ ЗМІН</v>
      </c>
      <c r="H1755" s="2">
        <f>IF(G1755="НЕМАЄ МАРШРУТУ",0,O1755-'06A_Варіанти'!T1746)</f>
        <v>0</v>
      </c>
      <c r="I1755" s="2">
        <f>IFERROR(INDEX('04_Потоки'!$E:$E,MATCH(A1755,'04_Потоки'!$A:$A,0)),0)</f>
        <v>1.990879478827362</v>
      </c>
      <c r="J1755" s="2">
        <f t="shared" si="190"/>
        <v>1</v>
      </c>
      <c r="K1755" s="2">
        <f>IF(C1755="РЦК макси",0,2*'06A_Варіанти'!T1746*J1755)</f>
        <v>603.79999999999995</v>
      </c>
      <c r="L1755" s="2">
        <f t="shared" si="191"/>
        <v>603.79999999999995</v>
      </c>
      <c r="M1755" s="2">
        <f t="shared" si="192"/>
        <v>0</v>
      </c>
      <c r="N1755" s="9">
        <f t="shared" si="193"/>
        <v>0</v>
      </c>
      <c r="O1755" s="2">
        <f>MIN(IF('07A_Конструктор'!$D$5="Так",'06A_Варіанти'!E1746,1E+99),IF('07A_Конструктор'!$D$6="Так",'06A_Варіанти'!F1746,1E+99),IF('07A_Конструктор'!$D$7="Так",'06A_Варіанти'!G1746,1E+99),IF('07A_Конструктор'!$D$8="Так",'06A_Варіанти'!H1746,1E+99),IF('07A_Конструктор'!$D$9="Так",'06A_Варіанти'!I1746,1E+99),IF('07A_Конструктор'!$D$10="Так",'06A_Варіанти'!J1746,1E+99),IF('07A_Конструктор'!$D$11="Так",'06A_Варіанти'!K1746,1E+99),IF('07A_Конструктор'!$D$12="Так",'06A_Варіанти'!L1746,1E+99),IF('07A_Конструктор'!$D$13="Так",'06A_Варіанти'!M1746,1E+99),IF('07A_Конструктор'!$D$14="Так",'06A_Варіанти'!N1746,1E+99),IF('07A_Конструктор'!$D$15="Так",'06A_Варіанти'!O1746,1E+99),IF('07A_Конструктор'!$D$16="Так",'06A_Варіанти'!P1746,1E+99),IF('07A_Конструктор'!$D$17="Так",'06A_Варіанти'!Q1746,1E+99),IF('06A_Варіанти'!R1746="",1E+99,'06A_Варіанти'!R1746))</f>
        <v>301.89999999999998</v>
      </c>
      <c r="P1755" s="2" t="str">
        <f t="shared" si="194"/>
        <v>5 т</v>
      </c>
      <c r="Q1755" s="2">
        <f t="shared" si="195"/>
        <v>14</v>
      </c>
      <c r="R1755" s="2">
        <f>IF(OR(C1755="РЦК макси",C1755="РЦЧ SKU"),"SKU-потік",IFERROR(VLOOKUP(D1755,'02_РЦ'!$A$3:$I$7,5,FALSE),0))</f>
        <v>700</v>
      </c>
      <c r="S1755" s="2" t="str">
        <f>IF(OR(C1755="РЦК макси",C1755="РЦЧ SKU"),"Не рахується в ліміт",IFERROR(VLOOKUP(D1755,'02_РЦ'!$A$3:$I$7,9,FALSE),"Немає РЦ"))</f>
        <v>В межах</v>
      </c>
    </row>
    <row r="1756" spans="1:19">
      <c r="A1756" s="2" t="str">
        <f>'06A_Варіанти'!A1747</f>
        <v>BASE_2799</v>
      </c>
      <c r="B1756" s="2" t="str">
        <f>'06A_Варіанти'!B1747</f>
        <v>TT_2799</v>
      </c>
      <c r="C1756" s="2" t="str">
        <f>'06A_Варіанти'!D1747</f>
        <v>Основний</v>
      </c>
      <c r="D1756" s="2" t="str">
        <f>'06A_Варіанти'!C1747</f>
        <v>РЦЛ</v>
      </c>
      <c r="E1756" s="2" t="str">
        <f>'06A_Варіанти'!S1747</f>
        <v>DIRECT</v>
      </c>
      <c r="F1756" s="2" t="str">
        <f>IF(O1756='06A_Варіанти'!E1747,'06A_Варіанти'!E$1,IF(O1756='06A_Варіанти'!F1747,'06A_Варіанти'!F$1,IF(O1756='06A_Варіанти'!G1747,'06A_Варіанти'!G$1,IF(O1756='06A_Варіанти'!H1747,'06A_Варіанти'!H$1,IF(O1756='06A_Варіанти'!I1747,'06A_Варіанти'!I$1,IF(O1756='06A_Варіанти'!J1747,'06A_Варіанти'!J$1,IF(O1756='06A_Варіанти'!K1747,'06A_Варіанти'!K$1,IF(O1756='06A_Варіанти'!L1747,'06A_Варіанти'!L$1,IF(O1756='06A_Варіанти'!M1747,'06A_Варіанти'!M$1,IF(O1756='06A_Варіанти'!N1747,'06A_Варіанти'!N$1,IF(O1756='06A_Варіанти'!O1747,'06A_Варіанти'!O$1,IF(O1756='06A_Варіанти'!P1747,'06A_Варіанти'!P$1,IF(O1756='06A_Варіанти'!Q1747,'06A_Варіанти'!Q$1,IF(O1756='06A_Варіанти'!R1747,'06A_Варіанти'!R$1,"НЕМАЄ МАРШРУТУ"))))))))))))))</f>
        <v>DIRECT</v>
      </c>
      <c r="G1756" s="2" t="str">
        <f t="shared" si="189"/>
        <v>БЕЗ ЗМІН</v>
      </c>
      <c r="H1756" s="2">
        <f>IF(G1756="НЕМАЄ МАРШРУТУ",0,O1756-'06A_Варіанти'!T1747)</f>
        <v>0</v>
      </c>
      <c r="I1756" s="2">
        <f>IFERROR(INDEX('04_Потоки'!$E:$E,MATCH(A1756,'04_Потоки'!$A:$A,0)),0)</f>
        <v>1.990879478827362</v>
      </c>
      <c r="J1756" s="2">
        <f t="shared" si="190"/>
        <v>1</v>
      </c>
      <c r="K1756" s="2">
        <f>IF(C1756="РЦК макси",0,2*'06A_Варіанти'!T1747*J1756)</f>
        <v>566.4</v>
      </c>
      <c r="L1756" s="2">
        <f t="shared" si="191"/>
        <v>566.4</v>
      </c>
      <c r="M1756" s="2">
        <f t="shared" si="192"/>
        <v>0</v>
      </c>
      <c r="N1756" s="9">
        <f t="shared" si="193"/>
        <v>0</v>
      </c>
      <c r="O1756" s="2">
        <f>MIN(IF('07A_Конструктор'!$D$5="Так",'06A_Варіанти'!E1747,1E+99),IF('07A_Конструктор'!$D$6="Так",'06A_Варіанти'!F1747,1E+99),IF('07A_Конструктор'!$D$7="Так",'06A_Варіанти'!G1747,1E+99),IF('07A_Конструктор'!$D$8="Так",'06A_Варіанти'!H1747,1E+99),IF('07A_Конструктор'!$D$9="Так",'06A_Варіанти'!I1747,1E+99),IF('07A_Конструктор'!$D$10="Так",'06A_Варіанти'!J1747,1E+99),IF('07A_Конструктор'!$D$11="Так",'06A_Варіанти'!K1747,1E+99),IF('07A_Конструктор'!$D$12="Так",'06A_Варіанти'!L1747,1E+99),IF('07A_Конструктор'!$D$13="Так",'06A_Варіанти'!M1747,1E+99),IF('07A_Конструктор'!$D$14="Так",'06A_Варіанти'!N1747,1E+99),IF('07A_Конструктор'!$D$15="Так",'06A_Варіанти'!O1747,1E+99),IF('07A_Конструктор'!$D$16="Так",'06A_Варіанти'!P1747,1E+99),IF('07A_Конструктор'!$D$17="Так",'06A_Варіанти'!Q1747,1E+99),IF('06A_Варіанти'!R1747="",1E+99,'06A_Варіанти'!R1747))</f>
        <v>283.2</v>
      </c>
      <c r="P1756" s="2" t="str">
        <f t="shared" si="194"/>
        <v>5 т</v>
      </c>
      <c r="Q1756" s="2">
        <f t="shared" si="195"/>
        <v>14</v>
      </c>
      <c r="R1756" s="2">
        <f>IF(OR(C1756="РЦК макси",C1756="РЦЧ SKU"),"SKU-потік",IFERROR(VLOOKUP(D1756,'02_РЦ'!$A$3:$I$7,5,FALSE),0))</f>
        <v>700</v>
      </c>
      <c r="S1756" s="2" t="str">
        <f>IF(OR(C1756="РЦК макси",C1756="РЦЧ SKU"),"Не рахується в ліміт",IFERROR(VLOOKUP(D1756,'02_РЦ'!$A$3:$I$7,9,FALSE),"Немає РЦ"))</f>
        <v>В межах</v>
      </c>
    </row>
    <row r="1757" spans="1:19">
      <c r="A1757" s="2" t="str">
        <f>'06A_Варіанти'!A1748</f>
        <v>BASE_2803</v>
      </c>
      <c r="B1757" s="2" t="str">
        <f>'06A_Варіанти'!B1748</f>
        <v>TT_2803</v>
      </c>
      <c r="C1757" s="2" t="str">
        <f>'06A_Варіанти'!D1748</f>
        <v>Основний</v>
      </c>
      <c r="D1757" s="2" t="str">
        <f>'06A_Варіанти'!C1748</f>
        <v>РЦЛ</v>
      </c>
      <c r="E1757" s="2" t="str">
        <f>'06A_Варіанти'!S1748</f>
        <v>DIRECT</v>
      </c>
      <c r="F1757" s="2" t="str">
        <f>IF(O1757='06A_Варіанти'!E1748,'06A_Варіанти'!E$1,IF(O1757='06A_Варіанти'!F1748,'06A_Варіанти'!F$1,IF(O1757='06A_Варіанти'!G1748,'06A_Варіанти'!G$1,IF(O1757='06A_Варіанти'!H1748,'06A_Варіанти'!H$1,IF(O1757='06A_Варіанти'!I1748,'06A_Варіанти'!I$1,IF(O1757='06A_Варіанти'!J1748,'06A_Варіанти'!J$1,IF(O1757='06A_Варіанти'!K1748,'06A_Варіанти'!K$1,IF(O1757='06A_Варіанти'!L1748,'06A_Варіанти'!L$1,IF(O1757='06A_Варіанти'!M1748,'06A_Варіанти'!M$1,IF(O1757='06A_Варіанти'!N1748,'06A_Варіанти'!N$1,IF(O1757='06A_Варіанти'!O1748,'06A_Варіанти'!O$1,IF(O1757='06A_Варіанти'!P1748,'06A_Варіанти'!P$1,IF(O1757='06A_Варіанти'!Q1748,'06A_Варіанти'!Q$1,IF(O1757='06A_Варіанти'!R1748,'06A_Варіанти'!R$1,"НЕМАЄ МАРШРУТУ"))))))))))))))</f>
        <v>DIRECT</v>
      </c>
      <c r="G1757" s="2" t="str">
        <f t="shared" si="189"/>
        <v>БЕЗ ЗМІН</v>
      </c>
      <c r="H1757" s="2">
        <f>IF(G1757="НЕМАЄ МАРШРУТУ",0,O1757-'06A_Варіанти'!T1748)</f>
        <v>0</v>
      </c>
      <c r="I1757" s="2">
        <f>IFERROR(INDEX('04_Потоки'!$E:$E,MATCH(A1757,'04_Потоки'!$A:$A,0)),0)</f>
        <v>1.990879478827362</v>
      </c>
      <c r="J1757" s="2">
        <f t="shared" si="190"/>
        <v>1</v>
      </c>
      <c r="K1757" s="2">
        <f>IF(C1757="РЦК макси",0,2*'06A_Варіанти'!T1748*J1757)</f>
        <v>519</v>
      </c>
      <c r="L1757" s="2">
        <f t="shared" si="191"/>
        <v>519</v>
      </c>
      <c r="M1757" s="2">
        <f t="shared" si="192"/>
        <v>0</v>
      </c>
      <c r="N1757" s="9">
        <f t="shared" si="193"/>
        <v>0</v>
      </c>
      <c r="O1757" s="2">
        <f>MIN(IF('07A_Конструктор'!$D$5="Так",'06A_Варіанти'!E1748,1E+99),IF('07A_Конструктор'!$D$6="Так",'06A_Варіанти'!F1748,1E+99),IF('07A_Конструктор'!$D$7="Так",'06A_Варіанти'!G1748,1E+99),IF('07A_Конструктор'!$D$8="Так",'06A_Варіанти'!H1748,1E+99),IF('07A_Конструктор'!$D$9="Так",'06A_Варіанти'!I1748,1E+99),IF('07A_Конструктор'!$D$10="Так",'06A_Варіанти'!J1748,1E+99),IF('07A_Конструктор'!$D$11="Так",'06A_Варіанти'!K1748,1E+99),IF('07A_Конструктор'!$D$12="Так",'06A_Варіанти'!L1748,1E+99),IF('07A_Конструктор'!$D$13="Так",'06A_Варіанти'!M1748,1E+99),IF('07A_Конструктор'!$D$14="Так",'06A_Варіанти'!N1748,1E+99),IF('07A_Конструктор'!$D$15="Так",'06A_Варіанти'!O1748,1E+99),IF('07A_Конструктор'!$D$16="Так",'06A_Варіанти'!P1748,1E+99),IF('07A_Конструктор'!$D$17="Так",'06A_Варіанти'!Q1748,1E+99),IF('06A_Варіанти'!R1748="",1E+99,'06A_Варіанти'!R1748))</f>
        <v>259.5</v>
      </c>
      <c r="P1757" s="2" t="str">
        <f t="shared" si="194"/>
        <v>5 т</v>
      </c>
      <c r="Q1757" s="2">
        <f t="shared" si="195"/>
        <v>14</v>
      </c>
      <c r="R1757" s="2">
        <f>IF(OR(C1757="РЦК макси",C1757="РЦЧ SKU"),"SKU-потік",IFERROR(VLOOKUP(D1757,'02_РЦ'!$A$3:$I$7,5,FALSE),0))</f>
        <v>700</v>
      </c>
      <c r="S1757" s="2" t="str">
        <f>IF(OR(C1757="РЦК макси",C1757="РЦЧ SKU"),"Не рахується в ліміт",IFERROR(VLOOKUP(D1757,'02_РЦ'!$A$3:$I$7,9,FALSE),"Немає РЦ"))</f>
        <v>В межах</v>
      </c>
    </row>
    <row r="1758" spans="1:19">
      <c r="A1758" s="2" t="str">
        <f>'06A_Варіанти'!A1749</f>
        <v>BASE_2804</v>
      </c>
      <c r="B1758" s="2" t="str">
        <f>'06A_Варіанти'!B1749</f>
        <v>TT_2804</v>
      </c>
      <c r="C1758" s="2" t="str">
        <f>'06A_Варіанти'!D1749</f>
        <v>Основний</v>
      </c>
      <c r="D1758" s="2" t="str">
        <f>'06A_Варіанти'!C1749</f>
        <v>РЦЛ</v>
      </c>
      <c r="E1758" s="2" t="str">
        <f>'06A_Варіанти'!S1749</f>
        <v>DIRECT</v>
      </c>
      <c r="F1758" s="2" t="str">
        <f>IF(O1758='06A_Варіанти'!E1749,'06A_Варіанти'!E$1,IF(O1758='06A_Варіанти'!F1749,'06A_Варіанти'!F$1,IF(O1758='06A_Варіанти'!G1749,'06A_Варіанти'!G$1,IF(O1758='06A_Варіанти'!H1749,'06A_Варіанти'!H$1,IF(O1758='06A_Варіанти'!I1749,'06A_Варіанти'!I$1,IF(O1758='06A_Варіанти'!J1749,'06A_Варіанти'!J$1,IF(O1758='06A_Варіанти'!K1749,'06A_Варіанти'!K$1,IF(O1758='06A_Варіанти'!L1749,'06A_Варіанти'!L$1,IF(O1758='06A_Варіанти'!M1749,'06A_Варіанти'!M$1,IF(O1758='06A_Варіанти'!N1749,'06A_Варіанти'!N$1,IF(O1758='06A_Варіанти'!O1749,'06A_Варіанти'!O$1,IF(O1758='06A_Варіанти'!P1749,'06A_Варіанти'!P$1,IF(O1758='06A_Варіанти'!Q1749,'06A_Варіанти'!Q$1,IF(O1758='06A_Варіанти'!R1749,'06A_Варіанти'!R$1,"НЕМАЄ МАРШРУТУ"))))))))))))))</f>
        <v>DIRECT</v>
      </c>
      <c r="G1758" s="2" t="str">
        <f t="shared" si="189"/>
        <v>БЕЗ ЗМІН</v>
      </c>
      <c r="H1758" s="2">
        <f>IF(G1758="НЕМАЄ МАРШРУТУ",0,O1758-'06A_Варіанти'!T1749)</f>
        <v>0</v>
      </c>
      <c r="I1758" s="2">
        <f>IFERROR(INDEX('04_Потоки'!$E:$E,MATCH(A1758,'04_Потоки'!$A:$A,0)),0)</f>
        <v>1.990879478827362</v>
      </c>
      <c r="J1758" s="2">
        <f t="shared" si="190"/>
        <v>1</v>
      </c>
      <c r="K1758" s="2">
        <f>IF(C1758="РЦК макси",0,2*'06A_Варіанти'!T1749*J1758)</f>
        <v>1137</v>
      </c>
      <c r="L1758" s="2">
        <f t="shared" si="191"/>
        <v>1137</v>
      </c>
      <c r="M1758" s="2">
        <f t="shared" si="192"/>
        <v>0</v>
      </c>
      <c r="N1758" s="9">
        <f t="shared" si="193"/>
        <v>0</v>
      </c>
      <c r="O1758" s="2">
        <f>MIN(IF('07A_Конструктор'!$D$5="Так",'06A_Варіанти'!E1749,1E+99),IF('07A_Конструктор'!$D$6="Так",'06A_Варіанти'!F1749,1E+99),IF('07A_Конструктор'!$D$7="Так",'06A_Варіанти'!G1749,1E+99),IF('07A_Конструктор'!$D$8="Так",'06A_Варіанти'!H1749,1E+99),IF('07A_Конструктор'!$D$9="Так",'06A_Варіанти'!I1749,1E+99),IF('07A_Конструктор'!$D$10="Так",'06A_Варіанти'!J1749,1E+99),IF('07A_Конструктор'!$D$11="Так",'06A_Варіанти'!K1749,1E+99),IF('07A_Конструктор'!$D$12="Так",'06A_Варіанти'!L1749,1E+99),IF('07A_Конструктор'!$D$13="Так",'06A_Варіанти'!M1749,1E+99),IF('07A_Конструктор'!$D$14="Так",'06A_Варіанти'!N1749,1E+99),IF('07A_Конструктор'!$D$15="Так",'06A_Варіанти'!O1749,1E+99),IF('07A_Конструктор'!$D$16="Так",'06A_Варіанти'!P1749,1E+99),IF('07A_Конструктор'!$D$17="Так",'06A_Варіанти'!Q1749,1E+99),IF('06A_Варіанти'!R1749="",1E+99,'06A_Варіанти'!R1749))</f>
        <v>568.5</v>
      </c>
      <c r="P1758" s="2" t="str">
        <f t="shared" si="194"/>
        <v>5 т</v>
      </c>
      <c r="Q1758" s="2">
        <f t="shared" si="195"/>
        <v>14</v>
      </c>
      <c r="R1758" s="2">
        <f>IF(OR(C1758="РЦК макси",C1758="РЦЧ SKU"),"SKU-потік",IFERROR(VLOOKUP(D1758,'02_РЦ'!$A$3:$I$7,5,FALSE),0))</f>
        <v>700</v>
      </c>
      <c r="S1758" s="2" t="str">
        <f>IF(OR(C1758="РЦК макси",C1758="РЦЧ SKU"),"Не рахується в ліміт",IFERROR(VLOOKUP(D1758,'02_РЦ'!$A$3:$I$7,9,FALSE),"Немає РЦ"))</f>
        <v>В межах</v>
      </c>
    </row>
    <row r="1759" spans="1:19">
      <c r="A1759" s="2" t="str">
        <f>'06A_Варіанти'!A1750</f>
        <v>BASE_2806</v>
      </c>
      <c r="B1759" s="2" t="str">
        <f>'06A_Варіанти'!B1750</f>
        <v>TT_2806</v>
      </c>
      <c r="C1759" s="2" t="str">
        <f>'06A_Варіанти'!D1750</f>
        <v>Основний</v>
      </c>
      <c r="D1759" s="2" t="str">
        <f>'06A_Варіанти'!C1750</f>
        <v>РЦЛ</v>
      </c>
      <c r="E1759" s="2" t="str">
        <f>'06A_Варіанти'!S1750</f>
        <v>DIRECT</v>
      </c>
      <c r="F1759" s="2" t="str">
        <f>IF(O1759='06A_Варіанти'!E1750,'06A_Варіанти'!E$1,IF(O1759='06A_Варіанти'!F1750,'06A_Варіанти'!F$1,IF(O1759='06A_Варіанти'!G1750,'06A_Варіанти'!G$1,IF(O1759='06A_Варіанти'!H1750,'06A_Варіанти'!H$1,IF(O1759='06A_Варіанти'!I1750,'06A_Варіанти'!I$1,IF(O1759='06A_Варіанти'!J1750,'06A_Варіанти'!J$1,IF(O1759='06A_Варіанти'!K1750,'06A_Варіанти'!K$1,IF(O1759='06A_Варіанти'!L1750,'06A_Варіанти'!L$1,IF(O1759='06A_Варіанти'!M1750,'06A_Варіанти'!M$1,IF(O1759='06A_Варіанти'!N1750,'06A_Варіанти'!N$1,IF(O1759='06A_Варіанти'!O1750,'06A_Варіанти'!O$1,IF(O1759='06A_Варіанти'!P1750,'06A_Варіанти'!P$1,IF(O1759='06A_Варіанти'!Q1750,'06A_Варіанти'!Q$1,IF(O1759='06A_Варіанти'!R1750,'06A_Варіанти'!R$1,"НЕМАЄ МАРШРУТУ"))))))))))))))</f>
        <v>DIRECT</v>
      </c>
      <c r="G1759" s="2" t="str">
        <f t="shared" si="189"/>
        <v>БЕЗ ЗМІН</v>
      </c>
      <c r="H1759" s="2">
        <f>IF(G1759="НЕМАЄ МАРШРУТУ",0,O1759-'06A_Варіанти'!T1750)</f>
        <v>0</v>
      </c>
      <c r="I1759" s="2">
        <f>IFERROR(INDEX('04_Потоки'!$E:$E,MATCH(A1759,'04_Потоки'!$A:$A,0)),0)</f>
        <v>1.990879478827362</v>
      </c>
      <c r="J1759" s="2">
        <f t="shared" si="190"/>
        <v>1</v>
      </c>
      <c r="K1759" s="2">
        <f>IF(C1759="РЦК макси",0,2*'06A_Варіанти'!T1750*J1759)</f>
        <v>334.8</v>
      </c>
      <c r="L1759" s="2">
        <f t="shared" si="191"/>
        <v>334.8</v>
      </c>
      <c r="M1759" s="2">
        <f t="shared" si="192"/>
        <v>0</v>
      </c>
      <c r="N1759" s="9">
        <f t="shared" si="193"/>
        <v>0</v>
      </c>
      <c r="O1759" s="2">
        <f>MIN(IF('07A_Конструктор'!$D$5="Так",'06A_Варіанти'!E1750,1E+99),IF('07A_Конструктор'!$D$6="Так",'06A_Варіанти'!F1750,1E+99),IF('07A_Конструктор'!$D$7="Так",'06A_Варіанти'!G1750,1E+99),IF('07A_Конструктор'!$D$8="Так",'06A_Варіанти'!H1750,1E+99),IF('07A_Конструктор'!$D$9="Так",'06A_Варіанти'!I1750,1E+99),IF('07A_Конструктор'!$D$10="Так",'06A_Варіанти'!J1750,1E+99),IF('07A_Конструктор'!$D$11="Так",'06A_Варіанти'!K1750,1E+99),IF('07A_Конструктор'!$D$12="Так",'06A_Варіанти'!L1750,1E+99),IF('07A_Конструктор'!$D$13="Так",'06A_Варіанти'!M1750,1E+99),IF('07A_Конструктор'!$D$14="Так",'06A_Варіанти'!N1750,1E+99),IF('07A_Конструктор'!$D$15="Так",'06A_Варіанти'!O1750,1E+99),IF('07A_Конструктор'!$D$16="Так",'06A_Варіанти'!P1750,1E+99),IF('07A_Конструктор'!$D$17="Так",'06A_Варіанти'!Q1750,1E+99),IF('06A_Варіанти'!R1750="",1E+99,'06A_Варіанти'!R1750))</f>
        <v>167.4</v>
      </c>
      <c r="P1759" s="2" t="str">
        <f t="shared" si="194"/>
        <v>5 т</v>
      </c>
      <c r="Q1759" s="2">
        <f t="shared" si="195"/>
        <v>14</v>
      </c>
      <c r="R1759" s="2">
        <f>IF(OR(C1759="РЦК макси",C1759="РЦЧ SKU"),"SKU-потік",IFERROR(VLOOKUP(D1759,'02_РЦ'!$A$3:$I$7,5,FALSE),0))</f>
        <v>700</v>
      </c>
      <c r="S1759" s="2" t="str">
        <f>IF(OR(C1759="РЦК макси",C1759="РЦЧ SKU"),"Не рахується в ліміт",IFERROR(VLOOKUP(D1759,'02_РЦ'!$A$3:$I$7,9,FALSE),"Немає РЦ"))</f>
        <v>В межах</v>
      </c>
    </row>
    <row r="1760" spans="1:19">
      <c r="A1760" s="2" t="str">
        <f>'06A_Варіанти'!A1751</f>
        <v>BASE_2807</v>
      </c>
      <c r="B1760" s="2" t="str">
        <f>'06A_Варіанти'!B1751</f>
        <v>TT_2807</v>
      </c>
      <c r="C1760" s="2" t="str">
        <f>'06A_Варіанти'!D1751</f>
        <v>Основний</v>
      </c>
      <c r="D1760" s="2" t="str">
        <f>'06A_Варіанти'!C1751</f>
        <v>РЦЛ</v>
      </c>
      <c r="E1760" s="2" t="str">
        <f>'06A_Варіанти'!S1751</f>
        <v>DIRECT</v>
      </c>
      <c r="F1760" s="2" t="str">
        <f>IF(O1760='06A_Варіанти'!E1751,'06A_Варіанти'!E$1,IF(O1760='06A_Варіанти'!F1751,'06A_Варіанти'!F$1,IF(O1760='06A_Варіанти'!G1751,'06A_Варіанти'!G$1,IF(O1760='06A_Варіанти'!H1751,'06A_Варіанти'!H$1,IF(O1760='06A_Варіанти'!I1751,'06A_Варіанти'!I$1,IF(O1760='06A_Варіанти'!J1751,'06A_Варіанти'!J$1,IF(O1760='06A_Варіанти'!K1751,'06A_Варіанти'!K$1,IF(O1760='06A_Варіанти'!L1751,'06A_Варіанти'!L$1,IF(O1760='06A_Варіанти'!M1751,'06A_Варіанти'!M$1,IF(O1760='06A_Варіанти'!N1751,'06A_Варіанти'!N$1,IF(O1760='06A_Варіанти'!O1751,'06A_Варіанти'!O$1,IF(O1760='06A_Варіанти'!P1751,'06A_Варіанти'!P$1,IF(O1760='06A_Варіанти'!Q1751,'06A_Варіанти'!Q$1,IF(O1760='06A_Варіанти'!R1751,'06A_Варіанти'!R$1,"НЕМАЄ МАРШРУТУ"))))))))))))))</f>
        <v>DIRECT</v>
      </c>
      <c r="G1760" s="2" t="str">
        <f t="shared" si="189"/>
        <v>БЕЗ ЗМІН</v>
      </c>
      <c r="H1760" s="2">
        <f>IF(G1760="НЕМАЄ МАРШРУТУ",0,O1760-'06A_Варіанти'!T1751)</f>
        <v>0</v>
      </c>
      <c r="I1760" s="2">
        <f>IFERROR(INDEX('04_Потоки'!$E:$E,MATCH(A1760,'04_Потоки'!$A:$A,0)),0)</f>
        <v>1.990879478827362</v>
      </c>
      <c r="J1760" s="2">
        <f t="shared" si="190"/>
        <v>1</v>
      </c>
      <c r="K1760" s="2">
        <f>IF(C1760="РЦК макси",0,2*'06A_Варіанти'!T1751*J1760)</f>
        <v>11.4</v>
      </c>
      <c r="L1760" s="2">
        <f t="shared" si="191"/>
        <v>11.4</v>
      </c>
      <c r="M1760" s="2">
        <f t="shared" si="192"/>
        <v>0</v>
      </c>
      <c r="N1760" s="9">
        <f t="shared" si="193"/>
        <v>0</v>
      </c>
      <c r="O1760" s="2">
        <f>MIN(IF('07A_Конструктор'!$D$5="Так",'06A_Варіанти'!E1751,1E+99),IF('07A_Конструктор'!$D$6="Так",'06A_Варіанти'!F1751,1E+99),IF('07A_Конструктор'!$D$7="Так",'06A_Варіанти'!G1751,1E+99),IF('07A_Конструктор'!$D$8="Так",'06A_Варіанти'!H1751,1E+99),IF('07A_Конструктор'!$D$9="Так",'06A_Варіанти'!I1751,1E+99),IF('07A_Конструктор'!$D$10="Так",'06A_Варіанти'!J1751,1E+99),IF('07A_Конструктор'!$D$11="Так",'06A_Варіанти'!K1751,1E+99),IF('07A_Конструктор'!$D$12="Так",'06A_Варіанти'!L1751,1E+99),IF('07A_Конструктор'!$D$13="Так",'06A_Варіанти'!M1751,1E+99),IF('07A_Конструктор'!$D$14="Так",'06A_Варіанти'!N1751,1E+99),IF('07A_Конструктор'!$D$15="Так",'06A_Варіанти'!O1751,1E+99),IF('07A_Конструктор'!$D$16="Так",'06A_Варіанти'!P1751,1E+99),IF('07A_Конструктор'!$D$17="Так",'06A_Варіанти'!Q1751,1E+99),IF('06A_Варіанти'!R1751="",1E+99,'06A_Варіанти'!R1751))</f>
        <v>5.7</v>
      </c>
      <c r="P1760" s="2" t="str">
        <f t="shared" si="194"/>
        <v>5 т</v>
      </c>
      <c r="Q1760" s="2">
        <f t="shared" si="195"/>
        <v>14</v>
      </c>
      <c r="R1760" s="2">
        <f>IF(OR(C1760="РЦК макси",C1760="РЦЧ SKU"),"SKU-потік",IFERROR(VLOOKUP(D1760,'02_РЦ'!$A$3:$I$7,5,FALSE),0))</f>
        <v>700</v>
      </c>
      <c r="S1760" s="2" t="str">
        <f>IF(OR(C1760="РЦК макси",C1760="РЦЧ SKU"),"Не рахується в ліміт",IFERROR(VLOOKUP(D1760,'02_РЦ'!$A$3:$I$7,9,FALSE),"Немає РЦ"))</f>
        <v>В межах</v>
      </c>
    </row>
    <row r="1761" spans="1:19">
      <c r="A1761" s="2" t="str">
        <f>'06A_Варіанти'!A1752</f>
        <v>BASE_2809</v>
      </c>
      <c r="B1761" s="2" t="str">
        <f>'06A_Варіанти'!B1752</f>
        <v>TT_2809</v>
      </c>
      <c r="C1761" s="2" t="str">
        <f>'06A_Варіанти'!D1752</f>
        <v>Основний</v>
      </c>
      <c r="D1761" s="2" t="str">
        <f>'06A_Варіанти'!C1752</f>
        <v>РЦЛ</v>
      </c>
      <c r="E1761" s="2" t="str">
        <f>'06A_Варіанти'!S1752</f>
        <v>DIRECT</v>
      </c>
      <c r="F1761" s="2" t="str">
        <f>IF(O1761='06A_Варіанти'!E1752,'06A_Варіанти'!E$1,IF(O1761='06A_Варіанти'!F1752,'06A_Варіанти'!F$1,IF(O1761='06A_Варіанти'!G1752,'06A_Варіанти'!G$1,IF(O1761='06A_Варіанти'!H1752,'06A_Варіанти'!H$1,IF(O1761='06A_Варіанти'!I1752,'06A_Варіанти'!I$1,IF(O1761='06A_Варіанти'!J1752,'06A_Варіанти'!J$1,IF(O1761='06A_Варіанти'!K1752,'06A_Варіанти'!K$1,IF(O1761='06A_Варіанти'!L1752,'06A_Варіанти'!L$1,IF(O1761='06A_Варіанти'!M1752,'06A_Варіанти'!M$1,IF(O1761='06A_Варіанти'!N1752,'06A_Варіанти'!N$1,IF(O1761='06A_Варіанти'!O1752,'06A_Варіанти'!O$1,IF(O1761='06A_Варіанти'!P1752,'06A_Варіанти'!P$1,IF(O1761='06A_Варіанти'!Q1752,'06A_Варіанти'!Q$1,IF(O1761='06A_Варіанти'!R1752,'06A_Варіанти'!R$1,"НЕМАЄ МАРШРУТУ"))))))))))))))</f>
        <v>DIRECT</v>
      </c>
      <c r="G1761" s="2" t="str">
        <f t="shared" si="189"/>
        <v>БЕЗ ЗМІН</v>
      </c>
      <c r="H1761" s="2">
        <f>IF(G1761="НЕМАЄ МАРШРУТУ",0,O1761-'06A_Варіанти'!T1752)</f>
        <v>0</v>
      </c>
      <c r="I1761" s="2">
        <f>IFERROR(INDEX('04_Потоки'!$E:$E,MATCH(A1761,'04_Потоки'!$A:$A,0)),0)</f>
        <v>1.990879478827362</v>
      </c>
      <c r="J1761" s="2">
        <f t="shared" si="190"/>
        <v>1</v>
      </c>
      <c r="K1761" s="2">
        <f>IF(C1761="РЦК макси",0,2*'06A_Варіанти'!T1752*J1761)</f>
        <v>155.4</v>
      </c>
      <c r="L1761" s="2">
        <f t="shared" si="191"/>
        <v>155.4</v>
      </c>
      <c r="M1761" s="2">
        <f t="shared" si="192"/>
        <v>0</v>
      </c>
      <c r="N1761" s="9">
        <f t="shared" si="193"/>
        <v>0</v>
      </c>
      <c r="O1761" s="2">
        <f>MIN(IF('07A_Конструктор'!$D$5="Так",'06A_Варіанти'!E1752,1E+99),IF('07A_Конструктор'!$D$6="Так",'06A_Варіанти'!F1752,1E+99),IF('07A_Конструктор'!$D$7="Так",'06A_Варіанти'!G1752,1E+99),IF('07A_Конструктор'!$D$8="Так",'06A_Варіанти'!H1752,1E+99),IF('07A_Конструктор'!$D$9="Так",'06A_Варіанти'!I1752,1E+99),IF('07A_Конструктор'!$D$10="Так",'06A_Варіанти'!J1752,1E+99),IF('07A_Конструктор'!$D$11="Так",'06A_Варіанти'!K1752,1E+99),IF('07A_Конструктор'!$D$12="Так",'06A_Варіанти'!L1752,1E+99),IF('07A_Конструктор'!$D$13="Так",'06A_Варіанти'!M1752,1E+99),IF('07A_Конструктор'!$D$14="Так",'06A_Варіанти'!N1752,1E+99),IF('07A_Конструктор'!$D$15="Так",'06A_Варіанти'!O1752,1E+99),IF('07A_Конструктор'!$D$16="Так",'06A_Варіанти'!P1752,1E+99),IF('07A_Конструктор'!$D$17="Так",'06A_Варіанти'!Q1752,1E+99),IF('06A_Варіанти'!R1752="",1E+99,'06A_Варіанти'!R1752))</f>
        <v>77.7</v>
      </c>
      <c r="P1761" s="2" t="str">
        <f t="shared" si="194"/>
        <v>5 т</v>
      </c>
      <c r="Q1761" s="2">
        <f t="shared" si="195"/>
        <v>14</v>
      </c>
      <c r="R1761" s="2">
        <f>IF(OR(C1761="РЦК макси",C1761="РЦЧ SKU"),"SKU-потік",IFERROR(VLOOKUP(D1761,'02_РЦ'!$A$3:$I$7,5,FALSE),0))</f>
        <v>700</v>
      </c>
      <c r="S1761" s="2" t="str">
        <f>IF(OR(C1761="РЦК макси",C1761="РЦЧ SKU"),"Не рахується в ліміт",IFERROR(VLOOKUP(D1761,'02_РЦ'!$A$3:$I$7,9,FALSE),"Немає РЦ"))</f>
        <v>В межах</v>
      </c>
    </row>
    <row r="1762" spans="1:19">
      <c r="A1762" s="2" t="str">
        <f>'06A_Варіанти'!A1753</f>
        <v>BASE_2810</v>
      </c>
      <c r="B1762" s="2" t="str">
        <f>'06A_Варіанти'!B1753</f>
        <v>TT_2810</v>
      </c>
      <c r="C1762" s="2" t="str">
        <f>'06A_Варіанти'!D1753</f>
        <v>Основний</v>
      </c>
      <c r="D1762" s="2" t="str">
        <f>'06A_Варіанти'!C1753</f>
        <v>РЦЛ</v>
      </c>
      <c r="E1762" s="2" t="str">
        <f>'06A_Варіанти'!S1753</f>
        <v>DIRECT</v>
      </c>
      <c r="F1762" s="2" t="str">
        <f>IF(O1762='06A_Варіанти'!E1753,'06A_Варіанти'!E$1,IF(O1762='06A_Варіанти'!F1753,'06A_Варіанти'!F$1,IF(O1762='06A_Варіанти'!G1753,'06A_Варіанти'!G$1,IF(O1762='06A_Варіанти'!H1753,'06A_Варіанти'!H$1,IF(O1762='06A_Варіанти'!I1753,'06A_Варіанти'!I$1,IF(O1762='06A_Варіанти'!J1753,'06A_Варіанти'!J$1,IF(O1762='06A_Варіанти'!K1753,'06A_Варіанти'!K$1,IF(O1762='06A_Варіанти'!L1753,'06A_Варіанти'!L$1,IF(O1762='06A_Варіанти'!M1753,'06A_Варіанти'!M$1,IF(O1762='06A_Варіанти'!N1753,'06A_Варіанти'!N$1,IF(O1762='06A_Варіанти'!O1753,'06A_Варіанти'!O$1,IF(O1762='06A_Варіанти'!P1753,'06A_Варіанти'!P$1,IF(O1762='06A_Варіанти'!Q1753,'06A_Варіанти'!Q$1,IF(O1762='06A_Варіанти'!R1753,'06A_Варіанти'!R$1,"НЕМАЄ МАРШРУТУ"))))))))))))))</f>
        <v>DIRECT</v>
      </c>
      <c r="G1762" s="2" t="str">
        <f t="shared" si="189"/>
        <v>БЕЗ ЗМІН</v>
      </c>
      <c r="H1762" s="2">
        <f>IF(G1762="НЕМАЄ МАРШРУТУ",0,O1762-'06A_Варіанти'!T1753)</f>
        <v>0</v>
      </c>
      <c r="I1762" s="2">
        <f>IFERROR(INDEX('04_Потоки'!$E:$E,MATCH(A1762,'04_Потоки'!$A:$A,0)),0)</f>
        <v>1.990879478827362</v>
      </c>
      <c r="J1762" s="2">
        <f t="shared" si="190"/>
        <v>1</v>
      </c>
      <c r="K1762" s="2">
        <f>IF(C1762="РЦК макси",0,2*'06A_Варіанти'!T1753*J1762)</f>
        <v>183.2</v>
      </c>
      <c r="L1762" s="2">
        <f t="shared" si="191"/>
        <v>183.2</v>
      </c>
      <c r="M1762" s="2">
        <f t="shared" si="192"/>
        <v>0</v>
      </c>
      <c r="N1762" s="9">
        <f t="shared" si="193"/>
        <v>0</v>
      </c>
      <c r="O1762" s="2">
        <f>MIN(IF('07A_Конструктор'!$D$5="Так",'06A_Варіанти'!E1753,1E+99),IF('07A_Конструктор'!$D$6="Так",'06A_Варіанти'!F1753,1E+99),IF('07A_Конструктор'!$D$7="Так",'06A_Варіанти'!G1753,1E+99),IF('07A_Конструктор'!$D$8="Так",'06A_Варіанти'!H1753,1E+99),IF('07A_Конструктор'!$D$9="Так",'06A_Варіанти'!I1753,1E+99),IF('07A_Конструктор'!$D$10="Так",'06A_Варіанти'!J1753,1E+99),IF('07A_Конструктор'!$D$11="Так",'06A_Варіанти'!K1753,1E+99),IF('07A_Конструктор'!$D$12="Так",'06A_Варіанти'!L1753,1E+99),IF('07A_Конструктор'!$D$13="Так",'06A_Варіанти'!M1753,1E+99),IF('07A_Конструктор'!$D$14="Так",'06A_Варіанти'!N1753,1E+99),IF('07A_Конструктор'!$D$15="Так",'06A_Варіанти'!O1753,1E+99),IF('07A_Конструктор'!$D$16="Так",'06A_Варіанти'!P1753,1E+99),IF('07A_Конструктор'!$D$17="Так",'06A_Варіанти'!Q1753,1E+99),IF('06A_Варіанти'!R1753="",1E+99,'06A_Варіанти'!R1753))</f>
        <v>91.6</v>
      </c>
      <c r="P1762" s="2" t="str">
        <f t="shared" si="194"/>
        <v>5 т</v>
      </c>
      <c r="Q1762" s="2">
        <f t="shared" si="195"/>
        <v>14</v>
      </c>
      <c r="R1762" s="2">
        <f>IF(OR(C1762="РЦК макси",C1762="РЦЧ SKU"),"SKU-потік",IFERROR(VLOOKUP(D1762,'02_РЦ'!$A$3:$I$7,5,FALSE),0))</f>
        <v>700</v>
      </c>
      <c r="S1762" s="2" t="str">
        <f>IF(OR(C1762="РЦК макси",C1762="РЦЧ SKU"),"Не рахується в ліміт",IFERROR(VLOOKUP(D1762,'02_РЦ'!$A$3:$I$7,9,FALSE),"Немає РЦ"))</f>
        <v>В межах</v>
      </c>
    </row>
    <row r="1763" spans="1:19">
      <c r="A1763" s="2" t="str">
        <f>'06A_Варіанти'!A1754</f>
        <v>BASE_2822</v>
      </c>
      <c r="B1763" s="2" t="str">
        <f>'06A_Варіанти'!B1754</f>
        <v>TT_2822</v>
      </c>
      <c r="C1763" s="2" t="str">
        <f>'06A_Варіанти'!D1754</f>
        <v>Основний</v>
      </c>
      <c r="D1763" s="2" t="str">
        <f>'06A_Варіанти'!C1754</f>
        <v>РЦЛ</v>
      </c>
      <c r="E1763" s="2" t="str">
        <f>'06A_Варіанти'!S1754</f>
        <v>DIRECT</v>
      </c>
      <c r="F1763" s="2" t="str">
        <f>IF(O1763='06A_Варіанти'!E1754,'06A_Варіанти'!E$1,IF(O1763='06A_Варіанти'!F1754,'06A_Варіанти'!F$1,IF(O1763='06A_Варіанти'!G1754,'06A_Варіанти'!G$1,IF(O1763='06A_Варіанти'!H1754,'06A_Варіанти'!H$1,IF(O1763='06A_Варіанти'!I1754,'06A_Варіанти'!I$1,IF(O1763='06A_Варіанти'!J1754,'06A_Варіанти'!J$1,IF(O1763='06A_Варіанти'!K1754,'06A_Варіанти'!K$1,IF(O1763='06A_Варіанти'!L1754,'06A_Варіанти'!L$1,IF(O1763='06A_Варіанти'!M1754,'06A_Варіанти'!M$1,IF(O1763='06A_Варіанти'!N1754,'06A_Варіанти'!N$1,IF(O1763='06A_Варіанти'!O1754,'06A_Варіанти'!O$1,IF(O1763='06A_Варіанти'!P1754,'06A_Варіанти'!P$1,IF(O1763='06A_Варіанти'!Q1754,'06A_Варіанти'!Q$1,IF(O1763='06A_Варіанти'!R1754,'06A_Варіанти'!R$1,"НЕМАЄ МАРШРУТУ"))))))))))))))</f>
        <v>DIRECT</v>
      </c>
      <c r="G1763" s="2" t="str">
        <f t="shared" si="189"/>
        <v>БЕЗ ЗМІН</v>
      </c>
      <c r="H1763" s="2">
        <f>IF(G1763="НЕМАЄ МАРШРУТУ",0,O1763-'06A_Варіанти'!T1754)</f>
        <v>0</v>
      </c>
      <c r="I1763" s="2">
        <f>IFERROR(INDEX('04_Потоки'!$E:$E,MATCH(A1763,'04_Потоки'!$A:$A,0)),0)</f>
        <v>1.990879478827362</v>
      </c>
      <c r="J1763" s="2">
        <f t="shared" si="190"/>
        <v>1</v>
      </c>
      <c r="K1763" s="2">
        <f>IF(C1763="РЦК макси",0,2*'06A_Варіанти'!T1754*J1763)</f>
        <v>154.4</v>
      </c>
      <c r="L1763" s="2">
        <f t="shared" si="191"/>
        <v>154.4</v>
      </c>
      <c r="M1763" s="2">
        <f t="shared" si="192"/>
        <v>0</v>
      </c>
      <c r="N1763" s="9">
        <f t="shared" si="193"/>
        <v>0</v>
      </c>
      <c r="O1763" s="2">
        <f>MIN(IF('07A_Конструктор'!$D$5="Так",'06A_Варіанти'!E1754,1E+99),IF('07A_Конструктор'!$D$6="Так",'06A_Варіанти'!F1754,1E+99),IF('07A_Конструктор'!$D$7="Так",'06A_Варіанти'!G1754,1E+99),IF('07A_Конструктор'!$D$8="Так",'06A_Варіанти'!H1754,1E+99),IF('07A_Конструктор'!$D$9="Так",'06A_Варіанти'!I1754,1E+99),IF('07A_Конструктор'!$D$10="Так",'06A_Варіанти'!J1754,1E+99),IF('07A_Конструктор'!$D$11="Так",'06A_Варіанти'!K1754,1E+99),IF('07A_Конструктор'!$D$12="Так",'06A_Варіанти'!L1754,1E+99),IF('07A_Конструктор'!$D$13="Так",'06A_Варіанти'!M1754,1E+99),IF('07A_Конструктор'!$D$14="Так",'06A_Варіанти'!N1754,1E+99),IF('07A_Конструктор'!$D$15="Так",'06A_Варіанти'!O1754,1E+99),IF('07A_Конструктор'!$D$16="Так",'06A_Варіанти'!P1754,1E+99),IF('07A_Конструктор'!$D$17="Так",'06A_Варіанти'!Q1754,1E+99),IF('06A_Варіанти'!R1754="",1E+99,'06A_Варіанти'!R1754))</f>
        <v>77.2</v>
      </c>
      <c r="P1763" s="2" t="str">
        <f t="shared" si="194"/>
        <v>5 т</v>
      </c>
      <c r="Q1763" s="2">
        <f t="shared" si="195"/>
        <v>14</v>
      </c>
      <c r="R1763" s="2">
        <f>IF(OR(C1763="РЦК макси",C1763="РЦЧ SKU"),"SKU-потік",IFERROR(VLOOKUP(D1763,'02_РЦ'!$A$3:$I$7,5,FALSE),0))</f>
        <v>700</v>
      </c>
      <c r="S1763" s="2" t="str">
        <f>IF(OR(C1763="РЦК макси",C1763="РЦЧ SKU"),"Не рахується в ліміт",IFERROR(VLOOKUP(D1763,'02_РЦ'!$A$3:$I$7,9,FALSE),"Немає РЦ"))</f>
        <v>В межах</v>
      </c>
    </row>
    <row r="1764" spans="1:19">
      <c r="A1764" s="2" t="str">
        <f>'06A_Варіанти'!A1755</f>
        <v>BASE_2823</v>
      </c>
      <c r="B1764" s="2" t="str">
        <f>'06A_Варіанти'!B1755</f>
        <v>TT_2823</v>
      </c>
      <c r="C1764" s="2" t="str">
        <f>'06A_Варіанти'!D1755</f>
        <v>Основний</v>
      </c>
      <c r="D1764" s="2" t="str">
        <f>'06A_Варіанти'!C1755</f>
        <v>РЦЛ</v>
      </c>
      <c r="E1764" s="2" t="str">
        <f>'06A_Варіанти'!S1755</f>
        <v>DIRECT</v>
      </c>
      <c r="F1764" s="2" t="str">
        <f>IF(O1764='06A_Варіанти'!E1755,'06A_Варіанти'!E$1,IF(O1764='06A_Варіанти'!F1755,'06A_Варіанти'!F$1,IF(O1764='06A_Варіанти'!G1755,'06A_Варіанти'!G$1,IF(O1764='06A_Варіанти'!H1755,'06A_Варіанти'!H$1,IF(O1764='06A_Варіанти'!I1755,'06A_Варіанти'!I$1,IF(O1764='06A_Варіанти'!J1755,'06A_Варіанти'!J$1,IF(O1764='06A_Варіанти'!K1755,'06A_Варіанти'!K$1,IF(O1764='06A_Варіанти'!L1755,'06A_Варіанти'!L$1,IF(O1764='06A_Варіанти'!M1755,'06A_Варіанти'!M$1,IF(O1764='06A_Варіанти'!N1755,'06A_Варіанти'!N$1,IF(O1764='06A_Варіанти'!O1755,'06A_Варіанти'!O$1,IF(O1764='06A_Варіанти'!P1755,'06A_Варіанти'!P$1,IF(O1764='06A_Варіанти'!Q1755,'06A_Варіанти'!Q$1,IF(O1764='06A_Варіанти'!R1755,'06A_Варіанти'!R$1,"НЕМАЄ МАРШРУТУ"))))))))))))))</f>
        <v>DIRECT</v>
      </c>
      <c r="G1764" s="2" t="str">
        <f t="shared" si="189"/>
        <v>БЕЗ ЗМІН</v>
      </c>
      <c r="H1764" s="2">
        <f>IF(G1764="НЕМАЄ МАРШРУТУ",0,O1764-'06A_Варіанти'!T1755)</f>
        <v>0</v>
      </c>
      <c r="I1764" s="2">
        <f>IFERROR(INDEX('04_Потоки'!$E:$E,MATCH(A1764,'04_Потоки'!$A:$A,0)),0)</f>
        <v>1.990879478827362</v>
      </c>
      <c r="J1764" s="2">
        <f t="shared" si="190"/>
        <v>1</v>
      </c>
      <c r="K1764" s="2">
        <f>IF(C1764="РЦК макси",0,2*'06A_Варіанти'!T1755*J1764)</f>
        <v>666</v>
      </c>
      <c r="L1764" s="2">
        <f t="shared" si="191"/>
        <v>666</v>
      </c>
      <c r="M1764" s="2">
        <f t="shared" si="192"/>
        <v>0</v>
      </c>
      <c r="N1764" s="9">
        <f t="shared" si="193"/>
        <v>0</v>
      </c>
      <c r="O1764" s="2">
        <f>MIN(IF('07A_Конструктор'!$D$5="Так",'06A_Варіанти'!E1755,1E+99),IF('07A_Конструктор'!$D$6="Так",'06A_Варіанти'!F1755,1E+99),IF('07A_Конструктор'!$D$7="Так",'06A_Варіанти'!G1755,1E+99),IF('07A_Конструктор'!$D$8="Так",'06A_Варіанти'!H1755,1E+99),IF('07A_Конструктор'!$D$9="Так",'06A_Варіанти'!I1755,1E+99),IF('07A_Конструктор'!$D$10="Так",'06A_Варіанти'!J1755,1E+99),IF('07A_Конструктор'!$D$11="Так",'06A_Варіанти'!K1755,1E+99),IF('07A_Конструктор'!$D$12="Так",'06A_Варіанти'!L1755,1E+99),IF('07A_Конструктор'!$D$13="Так",'06A_Варіанти'!M1755,1E+99),IF('07A_Конструктор'!$D$14="Так",'06A_Варіанти'!N1755,1E+99),IF('07A_Конструктор'!$D$15="Так",'06A_Варіанти'!O1755,1E+99),IF('07A_Конструктор'!$D$16="Так",'06A_Варіанти'!P1755,1E+99),IF('07A_Конструктор'!$D$17="Так",'06A_Варіанти'!Q1755,1E+99),IF('06A_Варіанти'!R1755="",1E+99,'06A_Варіанти'!R1755))</f>
        <v>333</v>
      </c>
      <c r="P1764" s="2" t="str">
        <f t="shared" si="194"/>
        <v>5 т</v>
      </c>
      <c r="Q1764" s="2">
        <f t="shared" si="195"/>
        <v>14</v>
      </c>
      <c r="R1764" s="2">
        <f>IF(OR(C1764="РЦК макси",C1764="РЦЧ SKU"),"SKU-потік",IFERROR(VLOOKUP(D1764,'02_РЦ'!$A$3:$I$7,5,FALSE),0))</f>
        <v>700</v>
      </c>
      <c r="S1764" s="2" t="str">
        <f>IF(OR(C1764="РЦК макси",C1764="РЦЧ SKU"),"Не рахується в ліміт",IFERROR(VLOOKUP(D1764,'02_РЦ'!$A$3:$I$7,9,FALSE),"Немає РЦ"))</f>
        <v>В межах</v>
      </c>
    </row>
    <row r="1765" spans="1:19">
      <c r="A1765" s="2" t="str">
        <f>'06A_Варіанти'!A1756</f>
        <v>BASE_2826</v>
      </c>
      <c r="B1765" s="2" t="str">
        <f>'06A_Варіанти'!B1756</f>
        <v>TT_2826</v>
      </c>
      <c r="C1765" s="2" t="str">
        <f>'06A_Варіанти'!D1756</f>
        <v>Основний</v>
      </c>
      <c r="D1765" s="2" t="str">
        <f>'06A_Варіанти'!C1756</f>
        <v>РЦЛ</v>
      </c>
      <c r="E1765" s="2" t="str">
        <f>'06A_Варіанти'!S1756</f>
        <v>DIRECT</v>
      </c>
      <c r="F1765" s="2" t="str">
        <f>IF(O1765='06A_Варіанти'!E1756,'06A_Варіанти'!E$1,IF(O1765='06A_Варіанти'!F1756,'06A_Варіанти'!F$1,IF(O1765='06A_Варіанти'!G1756,'06A_Варіанти'!G$1,IF(O1765='06A_Варіанти'!H1756,'06A_Варіанти'!H$1,IF(O1765='06A_Варіанти'!I1756,'06A_Варіанти'!I$1,IF(O1765='06A_Варіанти'!J1756,'06A_Варіанти'!J$1,IF(O1765='06A_Варіанти'!K1756,'06A_Варіанти'!K$1,IF(O1765='06A_Варіанти'!L1756,'06A_Варіанти'!L$1,IF(O1765='06A_Варіанти'!M1756,'06A_Варіанти'!M$1,IF(O1765='06A_Варіанти'!N1756,'06A_Варіанти'!N$1,IF(O1765='06A_Варіанти'!O1756,'06A_Варіанти'!O$1,IF(O1765='06A_Варіанти'!P1756,'06A_Варіанти'!P$1,IF(O1765='06A_Варіанти'!Q1756,'06A_Варіанти'!Q$1,IF(O1765='06A_Варіанти'!R1756,'06A_Варіанти'!R$1,"НЕМАЄ МАРШРУТУ"))))))))))))))</f>
        <v>DIRECT</v>
      </c>
      <c r="G1765" s="2" t="str">
        <f t="shared" si="189"/>
        <v>БЕЗ ЗМІН</v>
      </c>
      <c r="H1765" s="2">
        <f>IF(G1765="НЕМАЄ МАРШРУТУ",0,O1765-'06A_Варіанти'!T1756)</f>
        <v>0</v>
      </c>
      <c r="I1765" s="2">
        <f>IFERROR(INDEX('04_Потоки'!$E:$E,MATCH(A1765,'04_Потоки'!$A:$A,0)),0)</f>
        <v>1.990879478827362</v>
      </c>
      <c r="J1765" s="2">
        <f t="shared" si="190"/>
        <v>1</v>
      </c>
      <c r="K1765" s="2">
        <f>IF(C1765="РЦК макси",0,2*'06A_Варіанти'!T1756*J1765)</f>
        <v>461</v>
      </c>
      <c r="L1765" s="2">
        <f t="shared" si="191"/>
        <v>461</v>
      </c>
      <c r="M1765" s="2">
        <f t="shared" si="192"/>
        <v>0</v>
      </c>
      <c r="N1765" s="9">
        <f t="shared" si="193"/>
        <v>0</v>
      </c>
      <c r="O1765" s="2">
        <f>MIN(IF('07A_Конструктор'!$D$5="Так",'06A_Варіанти'!E1756,1E+99),IF('07A_Конструктор'!$D$6="Так",'06A_Варіанти'!F1756,1E+99),IF('07A_Конструктор'!$D$7="Так",'06A_Варіанти'!G1756,1E+99),IF('07A_Конструктор'!$D$8="Так",'06A_Варіанти'!H1756,1E+99),IF('07A_Конструктор'!$D$9="Так",'06A_Варіанти'!I1756,1E+99),IF('07A_Конструктор'!$D$10="Так",'06A_Варіанти'!J1756,1E+99),IF('07A_Конструктор'!$D$11="Так",'06A_Варіанти'!K1756,1E+99),IF('07A_Конструктор'!$D$12="Так",'06A_Варіанти'!L1756,1E+99),IF('07A_Конструктор'!$D$13="Так",'06A_Варіанти'!M1756,1E+99),IF('07A_Конструктор'!$D$14="Так",'06A_Варіанти'!N1756,1E+99),IF('07A_Конструктор'!$D$15="Так",'06A_Варіанти'!O1756,1E+99),IF('07A_Конструктор'!$D$16="Так",'06A_Варіанти'!P1756,1E+99),IF('07A_Конструктор'!$D$17="Так",'06A_Варіанти'!Q1756,1E+99),IF('06A_Варіанти'!R1756="",1E+99,'06A_Варіанти'!R1756))</f>
        <v>230.5</v>
      </c>
      <c r="P1765" s="2" t="str">
        <f t="shared" si="194"/>
        <v>5 т</v>
      </c>
      <c r="Q1765" s="2">
        <f t="shared" si="195"/>
        <v>14</v>
      </c>
      <c r="R1765" s="2">
        <f>IF(OR(C1765="РЦК макси",C1765="РЦЧ SKU"),"SKU-потік",IFERROR(VLOOKUP(D1765,'02_РЦ'!$A$3:$I$7,5,FALSE),0))</f>
        <v>700</v>
      </c>
      <c r="S1765" s="2" t="str">
        <f>IF(OR(C1765="РЦК макси",C1765="РЦЧ SKU"),"Не рахується в ліміт",IFERROR(VLOOKUP(D1765,'02_РЦ'!$A$3:$I$7,9,FALSE),"Немає РЦ"))</f>
        <v>В межах</v>
      </c>
    </row>
    <row r="1766" spans="1:19">
      <c r="A1766" s="2" t="str">
        <f>'06A_Варіанти'!A1757</f>
        <v>BASE_2833</v>
      </c>
      <c r="B1766" s="2" t="str">
        <f>'06A_Варіанти'!B1757</f>
        <v>TT_2833</v>
      </c>
      <c r="C1766" s="2" t="str">
        <f>'06A_Варіанти'!D1757</f>
        <v>Основний</v>
      </c>
      <c r="D1766" s="2" t="str">
        <f>'06A_Варіанти'!C1757</f>
        <v>РЦЛ</v>
      </c>
      <c r="E1766" s="2" t="str">
        <f>'06A_Варіанти'!S1757</f>
        <v>DIRECT</v>
      </c>
      <c r="F1766" s="2" t="str">
        <f>IF(O1766='06A_Варіанти'!E1757,'06A_Варіанти'!E$1,IF(O1766='06A_Варіанти'!F1757,'06A_Варіанти'!F$1,IF(O1766='06A_Варіанти'!G1757,'06A_Варіанти'!G$1,IF(O1766='06A_Варіанти'!H1757,'06A_Варіанти'!H$1,IF(O1766='06A_Варіанти'!I1757,'06A_Варіанти'!I$1,IF(O1766='06A_Варіанти'!J1757,'06A_Варіанти'!J$1,IF(O1766='06A_Варіанти'!K1757,'06A_Варіанти'!K$1,IF(O1766='06A_Варіанти'!L1757,'06A_Варіанти'!L$1,IF(O1766='06A_Варіанти'!M1757,'06A_Варіанти'!M$1,IF(O1766='06A_Варіанти'!N1757,'06A_Варіанти'!N$1,IF(O1766='06A_Варіанти'!O1757,'06A_Варіанти'!O$1,IF(O1766='06A_Варіанти'!P1757,'06A_Варіанти'!P$1,IF(O1766='06A_Варіанти'!Q1757,'06A_Варіанти'!Q$1,IF(O1766='06A_Варіанти'!R1757,'06A_Варіанти'!R$1,"НЕМАЄ МАРШРУТУ"))))))))))))))</f>
        <v>DIRECT</v>
      </c>
      <c r="G1766" s="2" t="str">
        <f t="shared" si="189"/>
        <v>БЕЗ ЗМІН</v>
      </c>
      <c r="H1766" s="2">
        <f>IF(G1766="НЕМАЄ МАРШРУТУ",0,O1766-'06A_Варіанти'!T1757)</f>
        <v>0</v>
      </c>
      <c r="I1766" s="2">
        <f>IFERROR(INDEX('04_Потоки'!$E:$E,MATCH(A1766,'04_Потоки'!$A:$A,0)),0)</f>
        <v>1.990879478827362</v>
      </c>
      <c r="J1766" s="2">
        <f t="shared" si="190"/>
        <v>1</v>
      </c>
      <c r="K1766" s="2">
        <f>IF(C1766="РЦК макси",0,2*'06A_Варіанти'!T1757*J1766)</f>
        <v>159.80000000000001</v>
      </c>
      <c r="L1766" s="2">
        <f t="shared" si="191"/>
        <v>159.80000000000001</v>
      </c>
      <c r="M1766" s="2">
        <f t="shared" si="192"/>
        <v>0</v>
      </c>
      <c r="N1766" s="9">
        <f t="shared" si="193"/>
        <v>0</v>
      </c>
      <c r="O1766" s="2">
        <f>MIN(IF('07A_Конструктор'!$D$5="Так",'06A_Варіанти'!E1757,1E+99),IF('07A_Конструктор'!$D$6="Так",'06A_Варіанти'!F1757,1E+99),IF('07A_Конструктор'!$D$7="Так",'06A_Варіанти'!G1757,1E+99),IF('07A_Конструктор'!$D$8="Так",'06A_Варіанти'!H1757,1E+99),IF('07A_Конструктор'!$D$9="Так",'06A_Варіанти'!I1757,1E+99),IF('07A_Конструктор'!$D$10="Так",'06A_Варіанти'!J1757,1E+99),IF('07A_Конструктор'!$D$11="Так",'06A_Варіанти'!K1757,1E+99),IF('07A_Конструктор'!$D$12="Так",'06A_Варіанти'!L1757,1E+99),IF('07A_Конструктор'!$D$13="Так",'06A_Варіанти'!M1757,1E+99),IF('07A_Конструктор'!$D$14="Так",'06A_Варіанти'!N1757,1E+99),IF('07A_Конструктор'!$D$15="Так",'06A_Варіанти'!O1757,1E+99),IF('07A_Конструктор'!$D$16="Так",'06A_Варіанти'!P1757,1E+99),IF('07A_Конструктор'!$D$17="Так",'06A_Варіанти'!Q1757,1E+99),IF('06A_Варіанти'!R1757="",1E+99,'06A_Варіанти'!R1757))</f>
        <v>79.900000000000006</v>
      </c>
      <c r="P1766" s="2" t="str">
        <f t="shared" si="194"/>
        <v>5 т</v>
      </c>
      <c r="Q1766" s="2">
        <f t="shared" si="195"/>
        <v>14</v>
      </c>
      <c r="R1766" s="2">
        <f>IF(OR(C1766="РЦК макси",C1766="РЦЧ SKU"),"SKU-потік",IFERROR(VLOOKUP(D1766,'02_РЦ'!$A$3:$I$7,5,FALSE),0))</f>
        <v>700</v>
      </c>
      <c r="S1766" s="2" t="str">
        <f>IF(OR(C1766="РЦК макси",C1766="РЦЧ SKU"),"Не рахується в ліміт",IFERROR(VLOOKUP(D1766,'02_РЦ'!$A$3:$I$7,9,FALSE),"Немає РЦ"))</f>
        <v>В межах</v>
      </c>
    </row>
    <row r="1767" spans="1:19">
      <c r="A1767" s="2" t="str">
        <f>'06A_Варіанти'!A1758</f>
        <v>BASE_2834</v>
      </c>
      <c r="B1767" s="2" t="str">
        <f>'06A_Варіанти'!B1758</f>
        <v>TT_2834</v>
      </c>
      <c r="C1767" s="2" t="str">
        <f>'06A_Варіанти'!D1758</f>
        <v>Основний</v>
      </c>
      <c r="D1767" s="2" t="str">
        <f>'06A_Варіанти'!C1758</f>
        <v>РЦЛ</v>
      </c>
      <c r="E1767" s="2" t="str">
        <f>'06A_Варіанти'!S1758</f>
        <v>DIRECT</v>
      </c>
      <c r="F1767" s="2" t="str">
        <f>IF(O1767='06A_Варіанти'!E1758,'06A_Варіанти'!E$1,IF(O1767='06A_Варіанти'!F1758,'06A_Варіанти'!F$1,IF(O1767='06A_Варіанти'!G1758,'06A_Варіанти'!G$1,IF(O1767='06A_Варіанти'!H1758,'06A_Варіанти'!H$1,IF(O1767='06A_Варіанти'!I1758,'06A_Варіанти'!I$1,IF(O1767='06A_Варіанти'!J1758,'06A_Варіанти'!J$1,IF(O1767='06A_Варіанти'!K1758,'06A_Варіанти'!K$1,IF(O1767='06A_Варіанти'!L1758,'06A_Варіанти'!L$1,IF(O1767='06A_Варіанти'!M1758,'06A_Варіанти'!M$1,IF(O1767='06A_Варіанти'!N1758,'06A_Варіанти'!N$1,IF(O1767='06A_Варіанти'!O1758,'06A_Варіанти'!O$1,IF(O1767='06A_Варіанти'!P1758,'06A_Варіанти'!P$1,IF(O1767='06A_Варіанти'!Q1758,'06A_Варіанти'!Q$1,IF(O1767='06A_Варіанти'!R1758,'06A_Варіанти'!R$1,"НЕМАЄ МАРШРУТУ"))))))))))))))</f>
        <v>DIRECT</v>
      </c>
      <c r="G1767" s="2" t="str">
        <f t="shared" si="189"/>
        <v>БЕЗ ЗМІН</v>
      </c>
      <c r="H1767" s="2">
        <f>IF(G1767="НЕМАЄ МАРШРУТУ",0,O1767-'06A_Варіанти'!T1758)</f>
        <v>0</v>
      </c>
      <c r="I1767" s="2">
        <f>IFERROR(INDEX('04_Потоки'!$E:$E,MATCH(A1767,'04_Потоки'!$A:$A,0)),0)</f>
        <v>1.990879478827362</v>
      </c>
      <c r="J1767" s="2">
        <f t="shared" si="190"/>
        <v>1</v>
      </c>
      <c r="K1767" s="2">
        <f>IF(C1767="РЦК макси",0,2*'06A_Варіанти'!T1758*J1767)</f>
        <v>25.8</v>
      </c>
      <c r="L1767" s="2">
        <f t="shared" si="191"/>
        <v>25.8</v>
      </c>
      <c r="M1767" s="2">
        <f t="shared" si="192"/>
        <v>0</v>
      </c>
      <c r="N1767" s="9">
        <f t="shared" si="193"/>
        <v>0</v>
      </c>
      <c r="O1767" s="2">
        <f>MIN(IF('07A_Конструктор'!$D$5="Так",'06A_Варіанти'!E1758,1E+99),IF('07A_Конструктор'!$D$6="Так",'06A_Варіанти'!F1758,1E+99),IF('07A_Конструктор'!$D$7="Так",'06A_Варіанти'!G1758,1E+99),IF('07A_Конструктор'!$D$8="Так",'06A_Варіанти'!H1758,1E+99),IF('07A_Конструктор'!$D$9="Так",'06A_Варіанти'!I1758,1E+99),IF('07A_Конструктор'!$D$10="Так",'06A_Варіанти'!J1758,1E+99),IF('07A_Конструктор'!$D$11="Так",'06A_Варіанти'!K1758,1E+99),IF('07A_Конструктор'!$D$12="Так",'06A_Варіанти'!L1758,1E+99),IF('07A_Конструктор'!$D$13="Так",'06A_Варіанти'!M1758,1E+99),IF('07A_Конструктор'!$D$14="Так",'06A_Варіанти'!N1758,1E+99),IF('07A_Конструктор'!$D$15="Так",'06A_Варіанти'!O1758,1E+99),IF('07A_Конструктор'!$D$16="Так",'06A_Варіанти'!P1758,1E+99),IF('07A_Конструктор'!$D$17="Так",'06A_Варіанти'!Q1758,1E+99),IF('06A_Варіанти'!R1758="",1E+99,'06A_Варіанти'!R1758))</f>
        <v>12.9</v>
      </c>
      <c r="P1767" s="2" t="str">
        <f t="shared" si="194"/>
        <v>5 т</v>
      </c>
      <c r="Q1767" s="2">
        <f t="shared" si="195"/>
        <v>14</v>
      </c>
      <c r="R1767" s="2">
        <f>IF(OR(C1767="РЦК макси",C1767="РЦЧ SKU"),"SKU-потік",IFERROR(VLOOKUP(D1767,'02_РЦ'!$A$3:$I$7,5,FALSE),0))</f>
        <v>700</v>
      </c>
      <c r="S1767" s="2" t="str">
        <f>IF(OR(C1767="РЦК макси",C1767="РЦЧ SKU"),"Не рахується в ліміт",IFERROR(VLOOKUP(D1767,'02_РЦ'!$A$3:$I$7,9,FALSE),"Немає РЦ"))</f>
        <v>В межах</v>
      </c>
    </row>
    <row r="1768" spans="1:19">
      <c r="A1768" s="2" t="str">
        <f>'06A_Варіанти'!A1759</f>
        <v>BASE_2838</v>
      </c>
      <c r="B1768" s="2" t="str">
        <f>'06A_Варіанти'!B1759</f>
        <v>TT_2838</v>
      </c>
      <c r="C1768" s="2" t="str">
        <f>'06A_Варіанти'!D1759</f>
        <v>Основний</v>
      </c>
      <c r="D1768" s="2" t="str">
        <f>'06A_Варіанти'!C1759</f>
        <v>РЦЛ</v>
      </c>
      <c r="E1768" s="2" t="str">
        <f>'06A_Варіанти'!S1759</f>
        <v>DIRECT</v>
      </c>
      <c r="F1768" s="2" t="str">
        <f>IF(O1768='06A_Варіанти'!E1759,'06A_Варіанти'!E$1,IF(O1768='06A_Варіанти'!F1759,'06A_Варіанти'!F$1,IF(O1768='06A_Варіанти'!G1759,'06A_Варіанти'!G$1,IF(O1768='06A_Варіанти'!H1759,'06A_Варіанти'!H$1,IF(O1768='06A_Варіанти'!I1759,'06A_Варіанти'!I$1,IF(O1768='06A_Варіанти'!J1759,'06A_Варіанти'!J$1,IF(O1768='06A_Варіанти'!K1759,'06A_Варіанти'!K$1,IF(O1768='06A_Варіанти'!L1759,'06A_Варіанти'!L$1,IF(O1768='06A_Варіанти'!M1759,'06A_Варіанти'!M$1,IF(O1768='06A_Варіанти'!N1759,'06A_Варіанти'!N$1,IF(O1768='06A_Варіанти'!O1759,'06A_Варіанти'!O$1,IF(O1768='06A_Варіанти'!P1759,'06A_Варіанти'!P$1,IF(O1768='06A_Варіанти'!Q1759,'06A_Варіанти'!Q$1,IF(O1768='06A_Варіанти'!R1759,'06A_Варіанти'!R$1,"НЕМАЄ МАРШРУТУ"))))))))))))))</f>
        <v>DIRECT</v>
      </c>
      <c r="G1768" s="2" t="str">
        <f t="shared" si="189"/>
        <v>БЕЗ ЗМІН</v>
      </c>
      <c r="H1768" s="2">
        <f>IF(G1768="НЕМАЄ МАРШРУТУ",0,O1768-'06A_Варіанти'!T1759)</f>
        <v>0</v>
      </c>
      <c r="I1768" s="2">
        <f>IFERROR(INDEX('04_Потоки'!$E:$E,MATCH(A1768,'04_Потоки'!$A:$A,0)),0)</f>
        <v>1.990879478827362</v>
      </c>
      <c r="J1768" s="2">
        <f t="shared" si="190"/>
        <v>1</v>
      </c>
      <c r="K1768" s="2">
        <f>IF(C1768="РЦК макси",0,2*'06A_Варіанти'!T1759*J1768)</f>
        <v>639.4</v>
      </c>
      <c r="L1768" s="2">
        <f t="shared" si="191"/>
        <v>639.4</v>
      </c>
      <c r="M1768" s="2">
        <f t="shared" si="192"/>
        <v>0</v>
      </c>
      <c r="N1768" s="9">
        <f t="shared" si="193"/>
        <v>0</v>
      </c>
      <c r="O1768" s="2">
        <f>MIN(IF('07A_Конструктор'!$D$5="Так",'06A_Варіанти'!E1759,1E+99),IF('07A_Конструктор'!$D$6="Так",'06A_Варіанти'!F1759,1E+99),IF('07A_Конструктор'!$D$7="Так",'06A_Варіанти'!G1759,1E+99),IF('07A_Конструктор'!$D$8="Так",'06A_Варіанти'!H1759,1E+99),IF('07A_Конструктор'!$D$9="Так",'06A_Варіанти'!I1759,1E+99),IF('07A_Конструктор'!$D$10="Так",'06A_Варіанти'!J1759,1E+99),IF('07A_Конструктор'!$D$11="Так",'06A_Варіанти'!K1759,1E+99),IF('07A_Конструктор'!$D$12="Так",'06A_Варіанти'!L1759,1E+99),IF('07A_Конструктор'!$D$13="Так",'06A_Варіанти'!M1759,1E+99),IF('07A_Конструктор'!$D$14="Так",'06A_Варіанти'!N1759,1E+99),IF('07A_Конструктор'!$D$15="Так",'06A_Варіанти'!O1759,1E+99),IF('07A_Конструктор'!$D$16="Так",'06A_Варіанти'!P1759,1E+99),IF('07A_Конструктор'!$D$17="Так",'06A_Варіанти'!Q1759,1E+99),IF('06A_Варіанти'!R1759="",1E+99,'06A_Варіанти'!R1759))</f>
        <v>319.7</v>
      </c>
      <c r="P1768" s="2" t="str">
        <f t="shared" si="194"/>
        <v>5 т</v>
      </c>
      <c r="Q1768" s="2">
        <f t="shared" si="195"/>
        <v>14</v>
      </c>
      <c r="R1768" s="2">
        <f>IF(OR(C1768="РЦК макси",C1768="РЦЧ SKU"),"SKU-потік",IFERROR(VLOOKUP(D1768,'02_РЦ'!$A$3:$I$7,5,FALSE),0))</f>
        <v>700</v>
      </c>
      <c r="S1768" s="2" t="str">
        <f>IF(OR(C1768="РЦК макси",C1768="РЦЧ SKU"),"Не рахується в ліміт",IFERROR(VLOOKUP(D1768,'02_РЦ'!$A$3:$I$7,9,FALSE),"Немає РЦ"))</f>
        <v>В межах</v>
      </c>
    </row>
    <row r="1769" spans="1:19">
      <c r="A1769" s="2" t="str">
        <f>'06A_Варіанти'!A1760</f>
        <v>BASE_2844</v>
      </c>
      <c r="B1769" s="2" t="str">
        <f>'06A_Варіанти'!B1760</f>
        <v>TT_2844</v>
      </c>
      <c r="C1769" s="2" t="str">
        <f>'06A_Варіанти'!D1760</f>
        <v>Основний</v>
      </c>
      <c r="D1769" s="2" t="str">
        <f>'06A_Варіанти'!C1760</f>
        <v>РЦЛ</v>
      </c>
      <c r="E1769" s="2" t="str">
        <f>'06A_Варіанти'!S1760</f>
        <v>DIRECT</v>
      </c>
      <c r="F1769" s="2" t="str">
        <f>IF(O1769='06A_Варіанти'!E1760,'06A_Варіанти'!E$1,IF(O1769='06A_Варіанти'!F1760,'06A_Варіанти'!F$1,IF(O1769='06A_Варіанти'!G1760,'06A_Варіанти'!G$1,IF(O1769='06A_Варіанти'!H1760,'06A_Варіанти'!H$1,IF(O1769='06A_Варіанти'!I1760,'06A_Варіанти'!I$1,IF(O1769='06A_Варіанти'!J1760,'06A_Варіанти'!J$1,IF(O1769='06A_Варіанти'!K1760,'06A_Варіанти'!K$1,IF(O1769='06A_Варіанти'!L1760,'06A_Варіанти'!L$1,IF(O1769='06A_Варіанти'!M1760,'06A_Варіанти'!M$1,IF(O1769='06A_Варіанти'!N1760,'06A_Варіанти'!N$1,IF(O1769='06A_Варіанти'!O1760,'06A_Варіанти'!O$1,IF(O1769='06A_Варіанти'!P1760,'06A_Варіанти'!P$1,IF(O1769='06A_Варіанти'!Q1760,'06A_Варіанти'!Q$1,IF(O1769='06A_Варіанти'!R1760,'06A_Варіанти'!R$1,"НЕМАЄ МАРШРУТУ"))))))))))))))</f>
        <v>DIRECT</v>
      </c>
      <c r="G1769" s="2" t="str">
        <f t="shared" si="189"/>
        <v>БЕЗ ЗМІН</v>
      </c>
      <c r="H1769" s="2">
        <f>IF(G1769="НЕМАЄ МАРШРУТУ",0,O1769-'06A_Варіанти'!T1760)</f>
        <v>0</v>
      </c>
      <c r="I1769" s="2">
        <f>IFERROR(INDEX('04_Потоки'!$E:$E,MATCH(A1769,'04_Потоки'!$A:$A,0)),0)</f>
        <v>1.990879478827362</v>
      </c>
      <c r="J1769" s="2">
        <f t="shared" si="190"/>
        <v>1</v>
      </c>
      <c r="K1769" s="2">
        <f>IF(C1769="РЦК макси",0,2*'06A_Варіанти'!T1760*J1769)</f>
        <v>549.20000000000005</v>
      </c>
      <c r="L1769" s="2">
        <f t="shared" si="191"/>
        <v>549.20000000000005</v>
      </c>
      <c r="M1769" s="2">
        <f t="shared" si="192"/>
        <v>0</v>
      </c>
      <c r="N1769" s="9">
        <f t="shared" si="193"/>
        <v>0</v>
      </c>
      <c r="O1769" s="2">
        <f>MIN(IF('07A_Конструктор'!$D$5="Так",'06A_Варіанти'!E1760,1E+99),IF('07A_Конструктор'!$D$6="Так",'06A_Варіанти'!F1760,1E+99),IF('07A_Конструктор'!$D$7="Так",'06A_Варіанти'!G1760,1E+99),IF('07A_Конструктор'!$D$8="Так",'06A_Варіанти'!H1760,1E+99),IF('07A_Конструктор'!$D$9="Так",'06A_Варіанти'!I1760,1E+99),IF('07A_Конструктор'!$D$10="Так",'06A_Варіанти'!J1760,1E+99),IF('07A_Конструктор'!$D$11="Так",'06A_Варіанти'!K1760,1E+99),IF('07A_Конструктор'!$D$12="Так",'06A_Варіанти'!L1760,1E+99),IF('07A_Конструктор'!$D$13="Так",'06A_Варіанти'!M1760,1E+99),IF('07A_Конструктор'!$D$14="Так",'06A_Варіанти'!N1760,1E+99),IF('07A_Конструктор'!$D$15="Так",'06A_Варіанти'!O1760,1E+99),IF('07A_Конструктор'!$D$16="Так",'06A_Варіанти'!P1760,1E+99),IF('07A_Конструктор'!$D$17="Так",'06A_Варіанти'!Q1760,1E+99),IF('06A_Варіанти'!R1760="",1E+99,'06A_Варіанти'!R1760))</f>
        <v>274.60000000000002</v>
      </c>
      <c r="P1769" s="2" t="str">
        <f t="shared" si="194"/>
        <v>5 т</v>
      </c>
      <c r="Q1769" s="2">
        <f t="shared" si="195"/>
        <v>14</v>
      </c>
      <c r="R1769" s="2">
        <f>IF(OR(C1769="РЦК макси",C1769="РЦЧ SKU"),"SKU-потік",IFERROR(VLOOKUP(D1769,'02_РЦ'!$A$3:$I$7,5,FALSE),0))</f>
        <v>700</v>
      </c>
      <c r="S1769" s="2" t="str">
        <f>IF(OR(C1769="РЦК макси",C1769="РЦЧ SKU"),"Не рахується в ліміт",IFERROR(VLOOKUP(D1769,'02_РЦ'!$A$3:$I$7,9,FALSE),"Немає РЦ"))</f>
        <v>В межах</v>
      </c>
    </row>
    <row r="1770" spans="1:19">
      <c r="A1770" s="2" t="str">
        <f>'06A_Варіанти'!A1761</f>
        <v>BASE_2849</v>
      </c>
      <c r="B1770" s="2" t="str">
        <f>'06A_Варіанти'!B1761</f>
        <v>TT_2849</v>
      </c>
      <c r="C1770" s="2" t="str">
        <f>'06A_Варіанти'!D1761</f>
        <v>Основний</v>
      </c>
      <c r="D1770" s="2" t="str">
        <f>'06A_Варіанти'!C1761</f>
        <v>РЦЛ</v>
      </c>
      <c r="E1770" s="2" t="str">
        <f>'06A_Варіанти'!S1761</f>
        <v>DIRECT</v>
      </c>
      <c r="F1770" s="2" t="str">
        <f>IF(O1770='06A_Варіанти'!E1761,'06A_Варіанти'!E$1,IF(O1770='06A_Варіанти'!F1761,'06A_Варіанти'!F$1,IF(O1770='06A_Варіанти'!G1761,'06A_Варіанти'!G$1,IF(O1770='06A_Варіанти'!H1761,'06A_Варіанти'!H$1,IF(O1770='06A_Варіанти'!I1761,'06A_Варіанти'!I$1,IF(O1770='06A_Варіанти'!J1761,'06A_Варіанти'!J$1,IF(O1770='06A_Варіанти'!K1761,'06A_Варіанти'!K$1,IF(O1770='06A_Варіанти'!L1761,'06A_Варіанти'!L$1,IF(O1770='06A_Варіанти'!M1761,'06A_Варіанти'!M$1,IF(O1770='06A_Варіанти'!N1761,'06A_Варіанти'!N$1,IF(O1770='06A_Варіанти'!O1761,'06A_Варіанти'!O$1,IF(O1770='06A_Варіанти'!P1761,'06A_Варіанти'!P$1,IF(O1770='06A_Варіанти'!Q1761,'06A_Варіанти'!Q$1,IF(O1770='06A_Варіанти'!R1761,'06A_Варіанти'!R$1,"НЕМАЄ МАРШРУТУ"))))))))))))))</f>
        <v>DIRECT</v>
      </c>
      <c r="G1770" s="2" t="str">
        <f t="shared" si="189"/>
        <v>БЕЗ ЗМІН</v>
      </c>
      <c r="H1770" s="2">
        <f>IF(G1770="НЕМАЄ МАРШРУТУ",0,O1770-'06A_Варіанти'!T1761)</f>
        <v>0</v>
      </c>
      <c r="I1770" s="2">
        <f>IFERROR(INDEX('04_Потоки'!$E:$E,MATCH(A1770,'04_Потоки'!$A:$A,0)),0)</f>
        <v>1.990879478827362</v>
      </c>
      <c r="J1770" s="2">
        <f t="shared" si="190"/>
        <v>1</v>
      </c>
      <c r="K1770" s="2">
        <f>IF(C1770="РЦК макси",0,2*'06A_Варіанти'!T1761*J1770)</f>
        <v>1137</v>
      </c>
      <c r="L1770" s="2">
        <f t="shared" si="191"/>
        <v>1137</v>
      </c>
      <c r="M1770" s="2">
        <f t="shared" si="192"/>
        <v>0</v>
      </c>
      <c r="N1770" s="9">
        <f t="shared" si="193"/>
        <v>0</v>
      </c>
      <c r="O1770" s="2">
        <f>MIN(IF('07A_Конструктор'!$D$5="Так",'06A_Варіанти'!E1761,1E+99),IF('07A_Конструктор'!$D$6="Так",'06A_Варіанти'!F1761,1E+99),IF('07A_Конструктор'!$D$7="Так",'06A_Варіанти'!G1761,1E+99),IF('07A_Конструктор'!$D$8="Так",'06A_Варіанти'!H1761,1E+99),IF('07A_Конструктор'!$D$9="Так",'06A_Варіанти'!I1761,1E+99),IF('07A_Конструктор'!$D$10="Так",'06A_Варіанти'!J1761,1E+99),IF('07A_Конструктор'!$D$11="Так",'06A_Варіанти'!K1761,1E+99),IF('07A_Конструктор'!$D$12="Так",'06A_Варіанти'!L1761,1E+99),IF('07A_Конструктор'!$D$13="Так",'06A_Варіанти'!M1761,1E+99),IF('07A_Конструктор'!$D$14="Так",'06A_Варіанти'!N1761,1E+99),IF('07A_Конструктор'!$D$15="Так",'06A_Варіанти'!O1761,1E+99),IF('07A_Конструктор'!$D$16="Так",'06A_Варіанти'!P1761,1E+99),IF('07A_Конструктор'!$D$17="Так",'06A_Варіанти'!Q1761,1E+99),IF('06A_Варіанти'!R1761="",1E+99,'06A_Варіанти'!R1761))</f>
        <v>568.5</v>
      </c>
      <c r="P1770" s="2" t="str">
        <f t="shared" si="194"/>
        <v>5 т</v>
      </c>
      <c r="Q1770" s="2">
        <f t="shared" si="195"/>
        <v>14</v>
      </c>
      <c r="R1770" s="2">
        <f>IF(OR(C1770="РЦК макси",C1770="РЦЧ SKU"),"SKU-потік",IFERROR(VLOOKUP(D1770,'02_РЦ'!$A$3:$I$7,5,FALSE),0))</f>
        <v>700</v>
      </c>
      <c r="S1770" s="2" t="str">
        <f>IF(OR(C1770="РЦК макси",C1770="РЦЧ SKU"),"Не рахується в ліміт",IFERROR(VLOOKUP(D1770,'02_РЦ'!$A$3:$I$7,9,FALSE),"Немає РЦ"))</f>
        <v>В межах</v>
      </c>
    </row>
    <row r="1771" spans="1:19">
      <c r="A1771" s="2" t="str">
        <f>'06A_Варіанти'!A1762</f>
        <v>BASE_2863</v>
      </c>
      <c r="B1771" s="2" t="str">
        <f>'06A_Варіанти'!B1762</f>
        <v>TT_2863</v>
      </c>
      <c r="C1771" s="2" t="str">
        <f>'06A_Варіанти'!D1762</f>
        <v>Основний</v>
      </c>
      <c r="D1771" s="2" t="str">
        <f>'06A_Варіанти'!C1762</f>
        <v>РЦЛ</v>
      </c>
      <c r="E1771" s="2" t="str">
        <f>'06A_Варіанти'!S1762</f>
        <v>DIRECT</v>
      </c>
      <c r="F1771" s="2" t="str">
        <f>IF(O1771='06A_Варіанти'!E1762,'06A_Варіанти'!E$1,IF(O1771='06A_Варіанти'!F1762,'06A_Варіанти'!F$1,IF(O1771='06A_Варіанти'!G1762,'06A_Варіанти'!G$1,IF(O1771='06A_Варіанти'!H1762,'06A_Варіанти'!H$1,IF(O1771='06A_Варіанти'!I1762,'06A_Варіанти'!I$1,IF(O1771='06A_Варіанти'!J1762,'06A_Варіанти'!J$1,IF(O1771='06A_Варіанти'!K1762,'06A_Варіанти'!K$1,IF(O1771='06A_Варіанти'!L1762,'06A_Варіанти'!L$1,IF(O1771='06A_Варіанти'!M1762,'06A_Варіанти'!M$1,IF(O1771='06A_Варіанти'!N1762,'06A_Варіанти'!N$1,IF(O1771='06A_Варіанти'!O1762,'06A_Варіанти'!O$1,IF(O1771='06A_Варіанти'!P1762,'06A_Варіанти'!P$1,IF(O1771='06A_Варіанти'!Q1762,'06A_Варіанти'!Q$1,IF(O1771='06A_Варіанти'!R1762,'06A_Варіанти'!R$1,"НЕМАЄ МАРШРУТУ"))))))))))))))</f>
        <v>DIRECT</v>
      </c>
      <c r="G1771" s="2" t="str">
        <f t="shared" si="189"/>
        <v>БЕЗ ЗМІН</v>
      </c>
      <c r="H1771" s="2">
        <f>IF(G1771="НЕМАЄ МАРШРУТУ",0,O1771-'06A_Варіанти'!T1762)</f>
        <v>0</v>
      </c>
      <c r="I1771" s="2">
        <f>IFERROR(INDEX('04_Потоки'!$E:$E,MATCH(A1771,'04_Потоки'!$A:$A,0)),0)</f>
        <v>1.990879478827362</v>
      </c>
      <c r="J1771" s="2">
        <f t="shared" si="190"/>
        <v>1</v>
      </c>
      <c r="K1771" s="2">
        <f>IF(C1771="РЦК макси",0,2*'06A_Варіанти'!T1762*J1771)</f>
        <v>490.2</v>
      </c>
      <c r="L1771" s="2">
        <f t="shared" si="191"/>
        <v>490.2</v>
      </c>
      <c r="M1771" s="2">
        <f t="shared" si="192"/>
        <v>0</v>
      </c>
      <c r="N1771" s="9">
        <f t="shared" si="193"/>
        <v>0</v>
      </c>
      <c r="O1771" s="2">
        <f>MIN(IF('07A_Конструктор'!$D$5="Так",'06A_Варіанти'!E1762,1E+99),IF('07A_Конструктор'!$D$6="Так",'06A_Варіанти'!F1762,1E+99),IF('07A_Конструктор'!$D$7="Так",'06A_Варіанти'!G1762,1E+99),IF('07A_Конструктор'!$D$8="Так",'06A_Варіанти'!H1762,1E+99),IF('07A_Конструктор'!$D$9="Так",'06A_Варіанти'!I1762,1E+99),IF('07A_Конструктор'!$D$10="Так",'06A_Варіанти'!J1762,1E+99),IF('07A_Конструктор'!$D$11="Так",'06A_Варіанти'!K1762,1E+99),IF('07A_Конструктор'!$D$12="Так",'06A_Варіанти'!L1762,1E+99),IF('07A_Конструктор'!$D$13="Так",'06A_Варіанти'!M1762,1E+99),IF('07A_Конструктор'!$D$14="Так",'06A_Варіанти'!N1762,1E+99),IF('07A_Конструктор'!$D$15="Так",'06A_Варіанти'!O1762,1E+99),IF('07A_Конструктор'!$D$16="Так",'06A_Варіанти'!P1762,1E+99),IF('07A_Конструктор'!$D$17="Так",'06A_Варіанти'!Q1762,1E+99),IF('06A_Варіанти'!R1762="",1E+99,'06A_Варіанти'!R1762))</f>
        <v>245.1</v>
      </c>
      <c r="P1771" s="2" t="str">
        <f t="shared" si="194"/>
        <v>5 т</v>
      </c>
      <c r="Q1771" s="2">
        <f t="shared" si="195"/>
        <v>14</v>
      </c>
      <c r="R1771" s="2">
        <f>IF(OR(C1771="РЦК макси",C1771="РЦЧ SKU"),"SKU-потік",IFERROR(VLOOKUP(D1771,'02_РЦ'!$A$3:$I$7,5,FALSE),0))</f>
        <v>700</v>
      </c>
      <c r="S1771" s="2" t="str">
        <f>IF(OR(C1771="РЦК макси",C1771="РЦЧ SKU"),"Не рахується в ліміт",IFERROR(VLOOKUP(D1771,'02_РЦ'!$A$3:$I$7,9,FALSE),"Немає РЦ"))</f>
        <v>В межах</v>
      </c>
    </row>
    <row r="1772" spans="1:19">
      <c r="A1772" s="2" t="str">
        <f>'06A_Варіанти'!A1763</f>
        <v>BASE_2864</v>
      </c>
      <c r="B1772" s="2" t="str">
        <f>'06A_Варіанти'!B1763</f>
        <v>TT_2864</v>
      </c>
      <c r="C1772" s="2" t="str">
        <f>'06A_Варіанти'!D1763</f>
        <v>Основний</v>
      </c>
      <c r="D1772" s="2" t="str">
        <f>'06A_Варіанти'!C1763</f>
        <v>РЦЛ</v>
      </c>
      <c r="E1772" s="2" t="str">
        <f>'06A_Варіанти'!S1763</f>
        <v>DIRECT</v>
      </c>
      <c r="F1772" s="2" t="str">
        <f>IF(O1772='06A_Варіанти'!E1763,'06A_Варіанти'!E$1,IF(O1772='06A_Варіанти'!F1763,'06A_Варіанти'!F$1,IF(O1772='06A_Варіанти'!G1763,'06A_Варіанти'!G$1,IF(O1772='06A_Варіанти'!H1763,'06A_Варіанти'!H$1,IF(O1772='06A_Варіанти'!I1763,'06A_Варіанти'!I$1,IF(O1772='06A_Варіанти'!J1763,'06A_Варіанти'!J$1,IF(O1772='06A_Варіанти'!K1763,'06A_Варіанти'!K$1,IF(O1772='06A_Варіанти'!L1763,'06A_Варіанти'!L$1,IF(O1772='06A_Варіанти'!M1763,'06A_Варіанти'!M$1,IF(O1772='06A_Варіанти'!N1763,'06A_Варіанти'!N$1,IF(O1772='06A_Варіанти'!O1763,'06A_Варіанти'!O$1,IF(O1772='06A_Варіанти'!P1763,'06A_Варіанти'!P$1,IF(O1772='06A_Варіанти'!Q1763,'06A_Варіанти'!Q$1,IF(O1772='06A_Варіанти'!R1763,'06A_Варіанти'!R$1,"НЕМАЄ МАРШРУТУ"))))))))))))))</f>
        <v>DIRECT</v>
      </c>
      <c r="G1772" s="2" t="str">
        <f t="shared" si="189"/>
        <v>БЕЗ ЗМІН</v>
      </c>
      <c r="H1772" s="2">
        <f>IF(G1772="НЕМАЄ МАРШРУТУ",0,O1772-'06A_Варіанти'!T1763)</f>
        <v>0</v>
      </c>
      <c r="I1772" s="2">
        <f>IFERROR(INDEX('04_Потоки'!$E:$E,MATCH(A1772,'04_Потоки'!$A:$A,0)),0)</f>
        <v>1.990879478827362</v>
      </c>
      <c r="J1772" s="2">
        <f t="shared" si="190"/>
        <v>1</v>
      </c>
      <c r="K1772" s="2">
        <f>IF(C1772="РЦК макси",0,2*'06A_Варіанти'!T1763*J1772)</f>
        <v>348.6</v>
      </c>
      <c r="L1772" s="2">
        <f t="shared" si="191"/>
        <v>348.6</v>
      </c>
      <c r="M1772" s="2">
        <f t="shared" si="192"/>
        <v>0</v>
      </c>
      <c r="N1772" s="9">
        <f t="shared" si="193"/>
        <v>0</v>
      </c>
      <c r="O1772" s="2">
        <f>MIN(IF('07A_Конструктор'!$D$5="Так",'06A_Варіанти'!E1763,1E+99),IF('07A_Конструктор'!$D$6="Так",'06A_Варіанти'!F1763,1E+99),IF('07A_Конструктор'!$D$7="Так",'06A_Варіанти'!G1763,1E+99),IF('07A_Конструктор'!$D$8="Так",'06A_Варіанти'!H1763,1E+99),IF('07A_Конструктор'!$D$9="Так",'06A_Варіанти'!I1763,1E+99),IF('07A_Конструктор'!$D$10="Так",'06A_Варіанти'!J1763,1E+99),IF('07A_Конструктор'!$D$11="Так",'06A_Варіанти'!K1763,1E+99),IF('07A_Конструктор'!$D$12="Так",'06A_Варіанти'!L1763,1E+99),IF('07A_Конструктор'!$D$13="Так",'06A_Варіанти'!M1763,1E+99),IF('07A_Конструктор'!$D$14="Так",'06A_Варіанти'!N1763,1E+99),IF('07A_Конструктор'!$D$15="Так",'06A_Варіанти'!O1763,1E+99),IF('07A_Конструктор'!$D$16="Так",'06A_Варіанти'!P1763,1E+99),IF('07A_Конструктор'!$D$17="Так",'06A_Варіанти'!Q1763,1E+99),IF('06A_Варіанти'!R1763="",1E+99,'06A_Варіанти'!R1763))</f>
        <v>174.3</v>
      </c>
      <c r="P1772" s="2" t="str">
        <f t="shared" si="194"/>
        <v>5 т</v>
      </c>
      <c r="Q1772" s="2">
        <f t="shared" si="195"/>
        <v>14</v>
      </c>
      <c r="R1772" s="2">
        <f>IF(OR(C1772="РЦК макси",C1772="РЦЧ SKU"),"SKU-потік",IFERROR(VLOOKUP(D1772,'02_РЦ'!$A$3:$I$7,5,FALSE),0))</f>
        <v>700</v>
      </c>
      <c r="S1772" s="2" t="str">
        <f>IF(OR(C1772="РЦК макси",C1772="РЦЧ SKU"),"Не рахується в ліміт",IFERROR(VLOOKUP(D1772,'02_РЦ'!$A$3:$I$7,9,FALSE),"Немає РЦ"))</f>
        <v>В межах</v>
      </c>
    </row>
    <row r="1773" spans="1:19">
      <c r="A1773" s="2" t="str">
        <f>'06A_Варіанти'!A1764</f>
        <v>BASE_2869</v>
      </c>
      <c r="B1773" s="2" t="str">
        <f>'06A_Варіанти'!B1764</f>
        <v>TT_2869</v>
      </c>
      <c r="C1773" s="2" t="str">
        <f>'06A_Варіанти'!D1764</f>
        <v>Основний</v>
      </c>
      <c r="D1773" s="2" t="str">
        <f>'06A_Варіанти'!C1764</f>
        <v>РЦЛ</v>
      </c>
      <c r="E1773" s="2" t="str">
        <f>'06A_Варіанти'!S1764</f>
        <v>DIRECT</v>
      </c>
      <c r="F1773" s="2" t="str">
        <f>IF(O1773='06A_Варіанти'!E1764,'06A_Варіанти'!E$1,IF(O1773='06A_Варіанти'!F1764,'06A_Варіанти'!F$1,IF(O1773='06A_Варіанти'!G1764,'06A_Варіанти'!G$1,IF(O1773='06A_Варіанти'!H1764,'06A_Варіанти'!H$1,IF(O1773='06A_Варіанти'!I1764,'06A_Варіанти'!I$1,IF(O1773='06A_Варіанти'!J1764,'06A_Варіанти'!J$1,IF(O1773='06A_Варіанти'!K1764,'06A_Варіанти'!K$1,IF(O1773='06A_Варіанти'!L1764,'06A_Варіанти'!L$1,IF(O1773='06A_Варіанти'!M1764,'06A_Варіанти'!M$1,IF(O1773='06A_Варіанти'!N1764,'06A_Варіанти'!N$1,IF(O1773='06A_Варіанти'!O1764,'06A_Варіанти'!O$1,IF(O1773='06A_Варіанти'!P1764,'06A_Варіанти'!P$1,IF(O1773='06A_Варіанти'!Q1764,'06A_Варіанти'!Q$1,IF(O1773='06A_Варіанти'!R1764,'06A_Варіанти'!R$1,"НЕМАЄ МАРШРУТУ"))))))))))))))</f>
        <v>DIRECT</v>
      </c>
      <c r="G1773" s="2" t="str">
        <f t="shared" si="189"/>
        <v>БЕЗ ЗМІН</v>
      </c>
      <c r="H1773" s="2">
        <f>IF(G1773="НЕМАЄ МАРШРУТУ",0,O1773-'06A_Варіанти'!T1764)</f>
        <v>0</v>
      </c>
      <c r="I1773" s="2">
        <f>IFERROR(INDEX('04_Потоки'!$E:$E,MATCH(A1773,'04_Потоки'!$A:$A,0)),0)</f>
        <v>1.990879478827362</v>
      </c>
      <c r="J1773" s="2">
        <f t="shared" si="190"/>
        <v>1</v>
      </c>
      <c r="K1773" s="2">
        <f>IF(C1773="РЦК макси",0,2*'06A_Варіанти'!T1764*J1773)</f>
        <v>818.6</v>
      </c>
      <c r="L1773" s="2">
        <f t="shared" si="191"/>
        <v>818.6</v>
      </c>
      <c r="M1773" s="2">
        <f t="shared" si="192"/>
        <v>0</v>
      </c>
      <c r="N1773" s="9">
        <f t="shared" si="193"/>
        <v>0</v>
      </c>
      <c r="O1773" s="2">
        <f>MIN(IF('07A_Конструктор'!$D$5="Так",'06A_Варіанти'!E1764,1E+99),IF('07A_Конструктор'!$D$6="Так",'06A_Варіанти'!F1764,1E+99),IF('07A_Конструктор'!$D$7="Так",'06A_Варіанти'!G1764,1E+99),IF('07A_Конструктор'!$D$8="Так",'06A_Варіанти'!H1764,1E+99),IF('07A_Конструктор'!$D$9="Так",'06A_Варіанти'!I1764,1E+99),IF('07A_Конструктор'!$D$10="Так",'06A_Варіанти'!J1764,1E+99),IF('07A_Конструктор'!$D$11="Так",'06A_Варіанти'!K1764,1E+99),IF('07A_Конструктор'!$D$12="Так",'06A_Варіанти'!L1764,1E+99),IF('07A_Конструктор'!$D$13="Так",'06A_Варіанти'!M1764,1E+99),IF('07A_Конструктор'!$D$14="Так",'06A_Варіанти'!N1764,1E+99),IF('07A_Конструктор'!$D$15="Так",'06A_Варіанти'!O1764,1E+99),IF('07A_Конструктор'!$D$16="Так",'06A_Варіанти'!P1764,1E+99),IF('07A_Конструктор'!$D$17="Так",'06A_Варіанти'!Q1764,1E+99),IF('06A_Варіанти'!R1764="",1E+99,'06A_Варіанти'!R1764))</f>
        <v>409.3</v>
      </c>
      <c r="P1773" s="2" t="str">
        <f t="shared" si="194"/>
        <v>5 т</v>
      </c>
      <c r="Q1773" s="2">
        <f t="shared" si="195"/>
        <v>14</v>
      </c>
      <c r="R1773" s="2">
        <f>IF(OR(C1773="РЦК макси",C1773="РЦЧ SKU"),"SKU-потік",IFERROR(VLOOKUP(D1773,'02_РЦ'!$A$3:$I$7,5,FALSE),0))</f>
        <v>700</v>
      </c>
      <c r="S1773" s="2" t="str">
        <f>IF(OR(C1773="РЦК макси",C1773="РЦЧ SKU"),"Не рахується в ліміт",IFERROR(VLOOKUP(D1773,'02_РЦ'!$A$3:$I$7,9,FALSE),"Немає РЦ"))</f>
        <v>В межах</v>
      </c>
    </row>
    <row r="1774" spans="1:19">
      <c r="A1774" s="2" t="str">
        <f>'06A_Варіанти'!A1765</f>
        <v>BASE_2870</v>
      </c>
      <c r="B1774" s="2" t="str">
        <f>'06A_Варіанти'!B1765</f>
        <v>TT_2870</v>
      </c>
      <c r="C1774" s="2" t="str">
        <f>'06A_Варіанти'!D1765</f>
        <v>Основний</v>
      </c>
      <c r="D1774" s="2" t="str">
        <f>'06A_Варіанти'!C1765</f>
        <v>РЦЛ</v>
      </c>
      <c r="E1774" s="2" t="str">
        <f>'06A_Варіанти'!S1765</f>
        <v>DIRECT</v>
      </c>
      <c r="F1774" s="2" t="str">
        <f>IF(O1774='06A_Варіанти'!E1765,'06A_Варіанти'!E$1,IF(O1774='06A_Варіанти'!F1765,'06A_Варіанти'!F$1,IF(O1774='06A_Варіанти'!G1765,'06A_Варіанти'!G$1,IF(O1774='06A_Варіанти'!H1765,'06A_Варіанти'!H$1,IF(O1774='06A_Варіанти'!I1765,'06A_Варіанти'!I$1,IF(O1774='06A_Варіанти'!J1765,'06A_Варіанти'!J$1,IF(O1774='06A_Варіанти'!K1765,'06A_Варіанти'!K$1,IF(O1774='06A_Варіанти'!L1765,'06A_Варіанти'!L$1,IF(O1774='06A_Варіанти'!M1765,'06A_Варіанти'!M$1,IF(O1774='06A_Варіанти'!N1765,'06A_Варіанти'!N$1,IF(O1774='06A_Варіанти'!O1765,'06A_Варіанти'!O$1,IF(O1774='06A_Варіанти'!P1765,'06A_Варіанти'!P$1,IF(O1774='06A_Варіанти'!Q1765,'06A_Варіанти'!Q$1,IF(O1774='06A_Варіанти'!R1765,'06A_Варіанти'!R$1,"НЕМАЄ МАРШРУТУ"))))))))))))))</f>
        <v>DIRECT</v>
      </c>
      <c r="G1774" s="2" t="str">
        <f t="shared" si="189"/>
        <v>БЕЗ ЗМІН</v>
      </c>
      <c r="H1774" s="2">
        <f>IF(G1774="НЕМАЄ МАРШРУТУ",0,O1774-'06A_Варіанти'!T1765)</f>
        <v>0</v>
      </c>
      <c r="I1774" s="2">
        <f>IFERROR(INDEX('04_Потоки'!$E:$E,MATCH(A1774,'04_Потоки'!$A:$A,0)),0)</f>
        <v>1.990879478827362</v>
      </c>
      <c r="J1774" s="2">
        <f t="shared" si="190"/>
        <v>1</v>
      </c>
      <c r="K1774" s="2">
        <f>IF(C1774="РЦК макси",0,2*'06A_Варіанти'!T1765*J1774)</f>
        <v>854.6</v>
      </c>
      <c r="L1774" s="2">
        <f t="shared" si="191"/>
        <v>854.6</v>
      </c>
      <c r="M1774" s="2">
        <f t="shared" si="192"/>
        <v>0</v>
      </c>
      <c r="N1774" s="9">
        <f t="shared" si="193"/>
        <v>0</v>
      </c>
      <c r="O1774" s="2">
        <f>MIN(IF('07A_Конструктор'!$D$5="Так",'06A_Варіанти'!E1765,1E+99),IF('07A_Конструктор'!$D$6="Так",'06A_Варіанти'!F1765,1E+99),IF('07A_Конструктор'!$D$7="Так",'06A_Варіанти'!G1765,1E+99),IF('07A_Конструктор'!$D$8="Так",'06A_Варіанти'!H1765,1E+99),IF('07A_Конструктор'!$D$9="Так",'06A_Варіанти'!I1765,1E+99),IF('07A_Конструктор'!$D$10="Так",'06A_Варіанти'!J1765,1E+99),IF('07A_Конструктор'!$D$11="Так",'06A_Варіанти'!K1765,1E+99),IF('07A_Конструктор'!$D$12="Так",'06A_Варіанти'!L1765,1E+99),IF('07A_Конструктор'!$D$13="Так",'06A_Варіанти'!M1765,1E+99),IF('07A_Конструктор'!$D$14="Так",'06A_Варіанти'!N1765,1E+99),IF('07A_Конструктор'!$D$15="Так",'06A_Варіанти'!O1765,1E+99),IF('07A_Конструктор'!$D$16="Так",'06A_Варіанти'!P1765,1E+99),IF('07A_Конструктор'!$D$17="Так",'06A_Варіанти'!Q1765,1E+99),IF('06A_Варіанти'!R1765="",1E+99,'06A_Варіанти'!R1765))</f>
        <v>427.3</v>
      </c>
      <c r="P1774" s="2" t="str">
        <f t="shared" si="194"/>
        <v>5 т</v>
      </c>
      <c r="Q1774" s="2">
        <f t="shared" si="195"/>
        <v>14</v>
      </c>
      <c r="R1774" s="2">
        <f>IF(OR(C1774="РЦК макси",C1774="РЦЧ SKU"),"SKU-потік",IFERROR(VLOOKUP(D1774,'02_РЦ'!$A$3:$I$7,5,FALSE),0))</f>
        <v>700</v>
      </c>
      <c r="S1774" s="2" t="str">
        <f>IF(OR(C1774="РЦК макси",C1774="РЦЧ SKU"),"Не рахується в ліміт",IFERROR(VLOOKUP(D1774,'02_РЦ'!$A$3:$I$7,9,FALSE),"Немає РЦ"))</f>
        <v>В межах</v>
      </c>
    </row>
    <row r="1775" spans="1:19">
      <c r="A1775" s="2" t="str">
        <f>'06A_Варіанти'!A1766</f>
        <v>BASE_2871</v>
      </c>
      <c r="B1775" s="2" t="str">
        <f>'06A_Варіанти'!B1766</f>
        <v>TT_2871</v>
      </c>
      <c r="C1775" s="2" t="str">
        <f>'06A_Варіанти'!D1766</f>
        <v>Основний</v>
      </c>
      <c r="D1775" s="2" t="str">
        <f>'06A_Варіанти'!C1766</f>
        <v>РЦЛ</v>
      </c>
      <c r="E1775" s="2" t="str">
        <f>'06A_Варіанти'!S1766</f>
        <v>DIRECT</v>
      </c>
      <c r="F1775" s="2" t="str">
        <f>IF(O1775='06A_Варіанти'!E1766,'06A_Варіанти'!E$1,IF(O1775='06A_Варіанти'!F1766,'06A_Варіанти'!F$1,IF(O1775='06A_Варіанти'!G1766,'06A_Варіанти'!G$1,IF(O1775='06A_Варіанти'!H1766,'06A_Варіанти'!H$1,IF(O1775='06A_Варіанти'!I1766,'06A_Варіанти'!I$1,IF(O1775='06A_Варіанти'!J1766,'06A_Варіанти'!J$1,IF(O1775='06A_Варіанти'!K1766,'06A_Варіанти'!K$1,IF(O1775='06A_Варіанти'!L1766,'06A_Варіанти'!L$1,IF(O1775='06A_Варіанти'!M1766,'06A_Варіанти'!M$1,IF(O1775='06A_Варіанти'!N1766,'06A_Варіанти'!N$1,IF(O1775='06A_Варіанти'!O1766,'06A_Варіанти'!O$1,IF(O1775='06A_Варіанти'!P1766,'06A_Варіанти'!P$1,IF(O1775='06A_Варіанти'!Q1766,'06A_Варіанти'!Q$1,IF(O1775='06A_Варіанти'!R1766,'06A_Варіанти'!R$1,"НЕМАЄ МАРШРУТУ"))))))))))))))</f>
        <v>DIRECT</v>
      </c>
      <c r="G1775" s="2" t="str">
        <f t="shared" si="189"/>
        <v>БЕЗ ЗМІН</v>
      </c>
      <c r="H1775" s="2">
        <f>IF(G1775="НЕМАЄ МАРШРУТУ",0,O1775-'06A_Варіанти'!T1766)</f>
        <v>0</v>
      </c>
      <c r="I1775" s="2">
        <f>IFERROR(INDEX('04_Потоки'!$E:$E,MATCH(A1775,'04_Потоки'!$A:$A,0)),0)</f>
        <v>1.990879478827362</v>
      </c>
      <c r="J1775" s="2">
        <f t="shared" si="190"/>
        <v>1</v>
      </c>
      <c r="K1775" s="2">
        <f>IF(C1775="РЦК макси",0,2*'06A_Варіанти'!T1766*J1775)</f>
        <v>338.8</v>
      </c>
      <c r="L1775" s="2">
        <f t="shared" si="191"/>
        <v>338.8</v>
      </c>
      <c r="M1775" s="2">
        <f t="shared" si="192"/>
        <v>0</v>
      </c>
      <c r="N1775" s="9">
        <f t="shared" si="193"/>
        <v>0</v>
      </c>
      <c r="O1775" s="2">
        <f>MIN(IF('07A_Конструктор'!$D$5="Так",'06A_Варіанти'!E1766,1E+99),IF('07A_Конструктор'!$D$6="Так",'06A_Варіанти'!F1766,1E+99),IF('07A_Конструктор'!$D$7="Так",'06A_Варіанти'!G1766,1E+99),IF('07A_Конструктор'!$D$8="Так",'06A_Варіанти'!H1766,1E+99),IF('07A_Конструктор'!$D$9="Так",'06A_Варіанти'!I1766,1E+99),IF('07A_Конструктор'!$D$10="Так",'06A_Варіанти'!J1766,1E+99),IF('07A_Конструктор'!$D$11="Так",'06A_Варіанти'!K1766,1E+99),IF('07A_Конструктор'!$D$12="Так",'06A_Варіанти'!L1766,1E+99),IF('07A_Конструктор'!$D$13="Так",'06A_Варіанти'!M1766,1E+99),IF('07A_Конструктор'!$D$14="Так",'06A_Варіанти'!N1766,1E+99),IF('07A_Конструктор'!$D$15="Так",'06A_Варіанти'!O1766,1E+99),IF('07A_Конструктор'!$D$16="Так",'06A_Варіанти'!P1766,1E+99),IF('07A_Конструктор'!$D$17="Так",'06A_Варіанти'!Q1766,1E+99),IF('06A_Варіанти'!R1766="",1E+99,'06A_Варіанти'!R1766))</f>
        <v>169.4</v>
      </c>
      <c r="P1775" s="2" t="str">
        <f t="shared" si="194"/>
        <v>5 т</v>
      </c>
      <c r="Q1775" s="2">
        <f t="shared" si="195"/>
        <v>14</v>
      </c>
      <c r="R1775" s="2">
        <f>IF(OR(C1775="РЦК макси",C1775="РЦЧ SKU"),"SKU-потік",IFERROR(VLOOKUP(D1775,'02_РЦ'!$A$3:$I$7,5,FALSE),0))</f>
        <v>700</v>
      </c>
      <c r="S1775" s="2" t="str">
        <f>IF(OR(C1775="РЦК макси",C1775="РЦЧ SKU"),"Не рахується в ліміт",IFERROR(VLOOKUP(D1775,'02_РЦ'!$A$3:$I$7,9,FALSE),"Немає РЦ"))</f>
        <v>В межах</v>
      </c>
    </row>
    <row r="1776" spans="1:19">
      <c r="A1776" s="2" t="str">
        <f>'06A_Варіанти'!A1767</f>
        <v>BASE_2622</v>
      </c>
      <c r="B1776" s="2" t="str">
        <f>'06A_Варіанти'!B1767</f>
        <v>TT_2622</v>
      </c>
      <c r="C1776" s="2" t="str">
        <f>'06A_Варіанти'!D1767</f>
        <v>Основний</v>
      </c>
      <c r="D1776" s="2" t="str">
        <f>'06A_Варіанти'!C1767</f>
        <v>РЦЛ</v>
      </c>
      <c r="E1776" s="2" t="str">
        <f>'06A_Варіанти'!S1767</f>
        <v>DIRECT</v>
      </c>
      <c r="F1776" s="2" t="str">
        <f>IF(O1776='06A_Варіанти'!E1767,'06A_Варіанти'!E$1,IF(O1776='06A_Варіанти'!F1767,'06A_Варіанти'!F$1,IF(O1776='06A_Варіанти'!G1767,'06A_Варіанти'!G$1,IF(O1776='06A_Варіанти'!H1767,'06A_Варіанти'!H$1,IF(O1776='06A_Варіанти'!I1767,'06A_Варіанти'!I$1,IF(O1776='06A_Варіанти'!J1767,'06A_Варіанти'!J$1,IF(O1776='06A_Варіанти'!K1767,'06A_Варіанти'!K$1,IF(O1776='06A_Варіанти'!L1767,'06A_Варіанти'!L$1,IF(O1776='06A_Варіанти'!M1767,'06A_Варіанти'!M$1,IF(O1776='06A_Варіанти'!N1767,'06A_Варіанти'!N$1,IF(O1776='06A_Варіанти'!O1767,'06A_Варіанти'!O$1,IF(O1776='06A_Варіанти'!P1767,'06A_Варіанти'!P$1,IF(O1776='06A_Варіанти'!Q1767,'06A_Варіанти'!Q$1,IF(O1776='06A_Варіанти'!R1767,'06A_Варіанти'!R$1,"НЕМАЄ МАРШРУТУ"))))))))))))))</f>
        <v>DIRECT</v>
      </c>
      <c r="G1776" s="2" t="str">
        <f t="shared" si="189"/>
        <v>БЕЗ ЗМІН</v>
      </c>
      <c r="H1776" s="2">
        <f>IF(G1776="НЕМАЄ МАРШРУТУ",0,O1776-'06A_Варіанти'!T1767)</f>
        <v>0</v>
      </c>
      <c r="I1776" s="2">
        <f>IFERROR(INDEX('04_Потоки'!$E:$E,MATCH(A1776,'04_Потоки'!$A:$A,0)),0)</f>
        <v>1.990879478827362</v>
      </c>
      <c r="J1776" s="2">
        <f t="shared" si="190"/>
        <v>1</v>
      </c>
      <c r="K1776" s="2">
        <f>IF(C1776="РЦК макси",0,2*'06A_Варіанти'!T1767*J1776)</f>
        <v>1047.5999999999999</v>
      </c>
      <c r="L1776" s="2">
        <f t="shared" si="191"/>
        <v>1047.5999999999999</v>
      </c>
      <c r="M1776" s="2">
        <f t="shared" si="192"/>
        <v>0</v>
      </c>
      <c r="N1776" s="9">
        <f t="shared" si="193"/>
        <v>0</v>
      </c>
      <c r="O1776" s="2">
        <f>MIN(IF('07A_Конструктор'!$D$5="Так",'06A_Варіанти'!E1767,1E+99),IF('07A_Конструктор'!$D$6="Так",'06A_Варіанти'!F1767,1E+99),IF('07A_Конструктор'!$D$7="Так",'06A_Варіанти'!G1767,1E+99),IF('07A_Конструктор'!$D$8="Так",'06A_Варіанти'!H1767,1E+99),IF('07A_Конструктор'!$D$9="Так",'06A_Варіанти'!I1767,1E+99),IF('07A_Конструктор'!$D$10="Так",'06A_Варіанти'!J1767,1E+99),IF('07A_Конструктор'!$D$11="Так",'06A_Варіанти'!K1767,1E+99),IF('07A_Конструктор'!$D$12="Так",'06A_Варіанти'!L1767,1E+99),IF('07A_Конструктор'!$D$13="Так",'06A_Варіанти'!M1767,1E+99),IF('07A_Конструктор'!$D$14="Так",'06A_Варіанти'!N1767,1E+99),IF('07A_Конструктор'!$D$15="Так",'06A_Варіанти'!O1767,1E+99),IF('07A_Конструктор'!$D$16="Так",'06A_Варіанти'!P1767,1E+99),IF('07A_Конструктор'!$D$17="Так",'06A_Варіанти'!Q1767,1E+99),IF('06A_Варіанти'!R1767="",1E+99,'06A_Варіанти'!R1767))</f>
        <v>523.79999999999995</v>
      </c>
      <c r="P1776" s="2" t="str">
        <f t="shared" si="194"/>
        <v>5 т</v>
      </c>
      <c r="Q1776" s="2">
        <f t="shared" si="195"/>
        <v>14</v>
      </c>
      <c r="R1776" s="2">
        <f>IF(OR(C1776="РЦК макси",C1776="РЦЧ SKU"),"SKU-потік",IFERROR(VLOOKUP(D1776,'02_РЦ'!$A$3:$I$7,5,FALSE),0))</f>
        <v>700</v>
      </c>
      <c r="S1776" s="2" t="str">
        <f>IF(OR(C1776="РЦК макси",C1776="РЦЧ SKU"),"Не рахується в ліміт",IFERROR(VLOOKUP(D1776,'02_РЦ'!$A$3:$I$7,9,FALSE),"Немає РЦ"))</f>
        <v>В межах</v>
      </c>
    </row>
    <row r="1777" spans="1:19">
      <c r="A1777" s="2" t="str">
        <f>'06A_Варіанти'!A1768</f>
        <v>BASE_2875</v>
      </c>
      <c r="B1777" s="2" t="str">
        <f>'06A_Варіанти'!B1768</f>
        <v>TT_2875</v>
      </c>
      <c r="C1777" s="2" t="str">
        <f>'06A_Варіанти'!D1768</f>
        <v>Основний</v>
      </c>
      <c r="D1777" s="2" t="str">
        <f>'06A_Варіанти'!C1768</f>
        <v>РЦЛ</v>
      </c>
      <c r="E1777" s="2" t="str">
        <f>'06A_Варіанти'!S1768</f>
        <v>DIRECT</v>
      </c>
      <c r="F1777" s="2" t="str">
        <f>IF(O1777='06A_Варіанти'!E1768,'06A_Варіанти'!E$1,IF(O1777='06A_Варіанти'!F1768,'06A_Варіанти'!F$1,IF(O1777='06A_Варіанти'!G1768,'06A_Варіанти'!G$1,IF(O1777='06A_Варіанти'!H1768,'06A_Варіанти'!H$1,IF(O1777='06A_Варіанти'!I1768,'06A_Варіанти'!I$1,IF(O1777='06A_Варіанти'!J1768,'06A_Варіанти'!J$1,IF(O1777='06A_Варіанти'!K1768,'06A_Варіанти'!K$1,IF(O1777='06A_Варіанти'!L1768,'06A_Варіанти'!L$1,IF(O1777='06A_Варіанти'!M1768,'06A_Варіанти'!M$1,IF(O1777='06A_Варіанти'!N1768,'06A_Варіанти'!N$1,IF(O1777='06A_Варіанти'!O1768,'06A_Варіанти'!O$1,IF(O1777='06A_Варіанти'!P1768,'06A_Варіанти'!P$1,IF(O1777='06A_Варіанти'!Q1768,'06A_Варіанти'!Q$1,IF(O1777='06A_Варіанти'!R1768,'06A_Варіанти'!R$1,"НЕМАЄ МАРШРУТУ"))))))))))))))</f>
        <v>DIRECT</v>
      </c>
      <c r="G1777" s="2" t="str">
        <f t="shared" si="189"/>
        <v>БЕЗ ЗМІН</v>
      </c>
      <c r="H1777" s="2">
        <f>IF(G1777="НЕМАЄ МАРШРУТУ",0,O1777-'06A_Варіанти'!T1768)</f>
        <v>0</v>
      </c>
      <c r="I1777" s="2">
        <f>IFERROR(INDEX('04_Потоки'!$E:$E,MATCH(A1777,'04_Потоки'!$A:$A,0)),0)</f>
        <v>1.990879478827362</v>
      </c>
      <c r="J1777" s="2">
        <f t="shared" si="190"/>
        <v>1</v>
      </c>
      <c r="K1777" s="2">
        <f>IF(C1777="РЦК макси",0,2*'06A_Варіанти'!T1768*J1777)</f>
        <v>25.4</v>
      </c>
      <c r="L1777" s="2">
        <f t="shared" si="191"/>
        <v>25.4</v>
      </c>
      <c r="M1777" s="2">
        <f t="shared" si="192"/>
        <v>0</v>
      </c>
      <c r="N1777" s="9">
        <f t="shared" si="193"/>
        <v>0</v>
      </c>
      <c r="O1777" s="2">
        <f>MIN(IF('07A_Конструктор'!$D$5="Так",'06A_Варіанти'!E1768,1E+99),IF('07A_Конструктор'!$D$6="Так",'06A_Варіанти'!F1768,1E+99),IF('07A_Конструктор'!$D$7="Так",'06A_Варіанти'!G1768,1E+99),IF('07A_Конструктор'!$D$8="Так",'06A_Варіанти'!H1768,1E+99),IF('07A_Конструктор'!$D$9="Так",'06A_Варіанти'!I1768,1E+99),IF('07A_Конструктор'!$D$10="Так",'06A_Варіанти'!J1768,1E+99),IF('07A_Конструктор'!$D$11="Так",'06A_Варіанти'!K1768,1E+99),IF('07A_Конструктор'!$D$12="Так",'06A_Варіанти'!L1768,1E+99),IF('07A_Конструктор'!$D$13="Так",'06A_Варіанти'!M1768,1E+99),IF('07A_Конструктор'!$D$14="Так",'06A_Варіанти'!N1768,1E+99),IF('07A_Конструктор'!$D$15="Так",'06A_Варіанти'!O1768,1E+99),IF('07A_Конструктор'!$D$16="Так",'06A_Варіанти'!P1768,1E+99),IF('07A_Конструктор'!$D$17="Так",'06A_Варіанти'!Q1768,1E+99),IF('06A_Варіанти'!R1768="",1E+99,'06A_Варіанти'!R1768))</f>
        <v>12.7</v>
      </c>
      <c r="P1777" s="2" t="str">
        <f t="shared" si="194"/>
        <v>5 т</v>
      </c>
      <c r="Q1777" s="2">
        <f t="shared" si="195"/>
        <v>14</v>
      </c>
      <c r="R1777" s="2">
        <f>IF(OR(C1777="РЦК макси",C1777="РЦЧ SKU"),"SKU-потік",IFERROR(VLOOKUP(D1777,'02_РЦ'!$A$3:$I$7,5,FALSE),0))</f>
        <v>700</v>
      </c>
      <c r="S1777" s="2" t="str">
        <f>IF(OR(C1777="РЦК макси",C1777="РЦЧ SKU"),"Не рахується в ліміт",IFERROR(VLOOKUP(D1777,'02_РЦ'!$A$3:$I$7,9,FALSE),"Немає РЦ"))</f>
        <v>В межах</v>
      </c>
    </row>
    <row r="1778" spans="1:19">
      <c r="A1778" s="2" t="str">
        <f>'06A_Варіанти'!A1769</f>
        <v>BASE_2880</v>
      </c>
      <c r="B1778" s="2" t="str">
        <f>'06A_Варіанти'!B1769</f>
        <v>TT_2880</v>
      </c>
      <c r="C1778" s="2" t="str">
        <f>'06A_Варіанти'!D1769</f>
        <v>Основний</v>
      </c>
      <c r="D1778" s="2" t="str">
        <f>'06A_Варіанти'!C1769</f>
        <v>РЦЛ</v>
      </c>
      <c r="E1778" s="2" t="str">
        <f>'06A_Варіанти'!S1769</f>
        <v>DIRECT</v>
      </c>
      <c r="F1778" s="2" t="str">
        <f>IF(O1778='06A_Варіанти'!E1769,'06A_Варіанти'!E$1,IF(O1778='06A_Варіанти'!F1769,'06A_Варіанти'!F$1,IF(O1778='06A_Варіанти'!G1769,'06A_Варіанти'!G$1,IF(O1778='06A_Варіанти'!H1769,'06A_Варіанти'!H$1,IF(O1778='06A_Варіанти'!I1769,'06A_Варіанти'!I$1,IF(O1778='06A_Варіанти'!J1769,'06A_Варіанти'!J$1,IF(O1778='06A_Варіанти'!K1769,'06A_Варіанти'!K$1,IF(O1778='06A_Варіанти'!L1769,'06A_Варіанти'!L$1,IF(O1778='06A_Варіанти'!M1769,'06A_Варіанти'!M$1,IF(O1778='06A_Варіанти'!N1769,'06A_Варіанти'!N$1,IF(O1778='06A_Варіанти'!O1769,'06A_Варіанти'!O$1,IF(O1778='06A_Варіанти'!P1769,'06A_Варіанти'!P$1,IF(O1778='06A_Варіанти'!Q1769,'06A_Варіанти'!Q$1,IF(O1778='06A_Варіанти'!R1769,'06A_Варіанти'!R$1,"НЕМАЄ МАРШРУТУ"))))))))))))))</f>
        <v>DIRECT</v>
      </c>
      <c r="G1778" s="2" t="str">
        <f t="shared" si="189"/>
        <v>БЕЗ ЗМІН</v>
      </c>
      <c r="H1778" s="2">
        <f>IF(G1778="НЕМАЄ МАРШРУТУ",0,O1778-'06A_Варіанти'!T1769)</f>
        <v>0</v>
      </c>
      <c r="I1778" s="2">
        <f>IFERROR(INDEX('04_Потоки'!$E:$E,MATCH(A1778,'04_Потоки'!$A:$A,0)),0)</f>
        <v>1.990879478827362</v>
      </c>
      <c r="J1778" s="2">
        <f t="shared" si="190"/>
        <v>1</v>
      </c>
      <c r="K1778" s="2">
        <f>IF(C1778="РЦК макси",0,2*'06A_Варіанти'!T1769*J1778)</f>
        <v>557.79999999999995</v>
      </c>
      <c r="L1778" s="2">
        <f t="shared" si="191"/>
        <v>557.79999999999995</v>
      </c>
      <c r="M1778" s="2">
        <f t="shared" si="192"/>
        <v>0</v>
      </c>
      <c r="N1778" s="9">
        <f t="shared" si="193"/>
        <v>0</v>
      </c>
      <c r="O1778" s="2">
        <f>MIN(IF('07A_Конструктор'!$D$5="Так",'06A_Варіанти'!E1769,1E+99),IF('07A_Конструктор'!$D$6="Так",'06A_Варіанти'!F1769,1E+99),IF('07A_Конструктор'!$D$7="Так",'06A_Варіанти'!G1769,1E+99),IF('07A_Конструктор'!$D$8="Так",'06A_Варіанти'!H1769,1E+99),IF('07A_Конструктор'!$D$9="Так",'06A_Варіанти'!I1769,1E+99),IF('07A_Конструктор'!$D$10="Так",'06A_Варіанти'!J1769,1E+99),IF('07A_Конструктор'!$D$11="Так",'06A_Варіанти'!K1769,1E+99),IF('07A_Конструктор'!$D$12="Так",'06A_Варіанти'!L1769,1E+99),IF('07A_Конструктор'!$D$13="Так",'06A_Варіанти'!M1769,1E+99),IF('07A_Конструктор'!$D$14="Так",'06A_Варіанти'!N1769,1E+99),IF('07A_Конструктор'!$D$15="Так",'06A_Варіанти'!O1769,1E+99),IF('07A_Конструктор'!$D$16="Так",'06A_Варіанти'!P1769,1E+99),IF('07A_Конструктор'!$D$17="Так",'06A_Варіанти'!Q1769,1E+99),IF('06A_Варіанти'!R1769="",1E+99,'06A_Варіанти'!R1769))</f>
        <v>278.89999999999998</v>
      </c>
      <c r="P1778" s="2" t="str">
        <f t="shared" si="194"/>
        <v>5 т</v>
      </c>
      <c r="Q1778" s="2">
        <f t="shared" si="195"/>
        <v>14</v>
      </c>
      <c r="R1778" s="2">
        <f>IF(OR(C1778="РЦК макси",C1778="РЦЧ SKU"),"SKU-потік",IFERROR(VLOOKUP(D1778,'02_РЦ'!$A$3:$I$7,5,FALSE),0))</f>
        <v>700</v>
      </c>
      <c r="S1778" s="2" t="str">
        <f>IF(OR(C1778="РЦК макси",C1778="РЦЧ SKU"),"Не рахується в ліміт",IFERROR(VLOOKUP(D1778,'02_РЦ'!$A$3:$I$7,9,FALSE),"Немає РЦ"))</f>
        <v>В межах</v>
      </c>
    </row>
    <row r="1779" spans="1:19">
      <c r="A1779" s="2" t="str">
        <f>'06A_Варіанти'!A1770</f>
        <v>BASE_2786</v>
      </c>
      <c r="B1779" s="2" t="str">
        <f>'06A_Варіанти'!B1770</f>
        <v>TT_2786</v>
      </c>
      <c r="C1779" s="2" t="str">
        <f>'06A_Варіанти'!D1770</f>
        <v>Основний</v>
      </c>
      <c r="D1779" s="2" t="str">
        <f>'06A_Варіанти'!C1770</f>
        <v>РЦЛ</v>
      </c>
      <c r="E1779" s="2" t="str">
        <f>'06A_Варіанти'!S1770</f>
        <v>DIRECT</v>
      </c>
      <c r="F1779" s="2" t="str">
        <f>IF(O1779='06A_Варіанти'!E1770,'06A_Варіанти'!E$1,IF(O1779='06A_Варіанти'!F1770,'06A_Варіанти'!F$1,IF(O1779='06A_Варіанти'!G1770,'06A_Варіанти'!G$1,IF(O1779='06A_Варіанти'!H1770,'06A_Варіанти'!H$1,IF(O1779='06A_Варіанти'!I1770,'06A_Варіанти'!I$1,IF(O1779='06A_Варіанти'!J1770,'06A_Варіанти'!J$1,IF(O1779='06A_Варіанти'!K1770,'06A_Варіанти'!K$1,IF(O1779='06A_Варіанти'!L1770,'06A_Варіанти'!L$1,IF(O1779='06A_Варіанти'!M1770,'06A_Варіанти'!M$1,IF(O1779='06A_Варіанти'!N1770,'06A_Варіанти'!N$1,IF(O1779='06A_Варіанти'!O1770,'06A_Варіанти'!O$1,IF(O1779='06A_Варіанти'!P1770,'06A_Варіанти'!P$1,IF(O1779='06A_Варіанти'!Q1770,'06A_Варіанти'!Q$1,IF(O1779='06A_Варіанти'!R1770,'06A_Варіанти'!R$1,"НЕМАЄ МАРШРУТУ"))))))))))))))</f>
        <v>DIRECT</v>
      </c>
      <c r="G1779" s="2" t="str">
        <f t="shared" si="189"/>
        <v>БЕЗ ЗМІН</v>
      </c>
      <c r="H1779" s="2">
        <f>IF(G1779="НЕМАЄ МАРШРУТУ",0,O1779-'06A_Варіанти'!T1770)</f>
        <v>0</v>
      </c>
      <c r="I1779" s="2">
        <f>IFERROR(INDEX('04_Потоки'!$E:$E,MATCH(A1779,'04_Потоки'!$A:$A,0)),0)</f>
        <v>1.990879478827362</v>
      </c>
      <c r="J1779" s="2">
        <f t="shared" si="190"/>
        <v>1</v>
      </c>
      <c r="K1779" s="2">
        <f>IF(C1779="РЦК макси",0,2*'06A_Варіанти'!T1770*J1779)</f>
        <v>153.4</v>
      </c>
      <c r="L1779" s="2">
        <f t="shared" si="191"/>
        <v>153.4</v>
      </c>
      <c r="M1779" s="2">
        <f t="shared" si="192"/>
        <v>0</v>
      </c>
      <c r="N1779" s="9">
        <f t="shared" si="193"/>
        <v>0</v>
      </c>
      <c r="O1779" s="2">
        <f>MIN(IF('07A_Конструктор'!$D$5="Так",'06A_Варіанти'!E1770,1E+99),IF('07A_Конструктор'!$D$6="Так",'06A_Варіанти'!F1770,1E+99),IF('07A_Конструктор'!$D$7="Так",'06A_Варіанти'!G1770,1E+99),IF('07A_Конструктор'!$D$8="Так",'06A_Варіанти'!H1770,1E+99),IF('07A_Конструктор'!$D$9="Так",'06A_Варіанти'!I1770,1E+99),IF('07A_Конструктор'!$D$10="Так",'06A_Варіанти'!J1770,1E+99),IF('07A_Конструктор'!$D$11="Так",'06A_Варіанти'!K1770,1E+99),IF('07A_Конструктор'!$D$12="Так",'06A_Варіанти'!L1770,1E+99),IF('07A_Конструктор'!$D$13="Так",'06A_Варіанти'!M1770,1E+99),IF('07A_Конструктор'!$D$14="Так",'06A_Варіанти'!N1770,1E+99),IF('07A_Конструктор'!$D$15="Так",'06A_Варіанти'!O1770,1E+99),IF('07A_Конструктор'!$D$16="Так",'06A_Варіанти'!P1770,1E+99),IF('07A_Конструктор'!$D$17="Так",'06A_Варіанти'!Q1770,1E+99),IF('06A_Варіанти'!R1770="",1E+99,'06A_Варіанти'!R1770))</f>
        <v>76.7</v>
      </c>
      <c r="P1779" s="2" t="str">
        <f t="shared" si="194"/>
        <v>5 т</v>
      </c>
      <c r="Q1779" s="2">
        <f t="shared" si="195"/>
        <v>14</v>
      </c>
      <c r="R1779" s="2">
        <f>IF(OR(C1779="РЦК макси",C1779="РЦЧ SKU"),"SKU-потік",IFERROR(VLOOKUP(D1779,'02_РЦ'!$A$3:$I$7,5,FALSE),0))</f>
        <v>700</v>
      </c>
      <c r="S1779" s="2" t="str">
        <f>IF(OR(C1779="РЦК макси",C1779="РЦЧ SKU"),"Не рахується в ліміт",IFERROR(VLOOKUP(D1779,'02_РЦ'!$A$3:$I$7,9,FALSE),"Немає РЦ"))</f>
        <v>В межах</v>
      </c>
    </row>
    <row r="1780" spans="1:19">
      <c r="A1780" s="2" t="str">
        <f>'06A_Варіанти'!A1771</f>
        <v>BASE_2892</v>
      </c>
      <c r="B1780" s="2" t="str">
        <f>'06A_Варіанти'!B1771</f>
        <v>TT_2892</v>
      </c>
      <c r="C1780" s="2" t="str">
        <f>'06A_Варіанти'!D1771</f>
        <v>Основний</v>
      </c>
      <c r="D1780" s="2" t="str">
        <f>'06A_Варіанти'!C1771</f>
        <v>РЦЛ</v>
      </c>
      <c r="E1780" s="2" t="str">
        <f>'06A_Варіанти'!S1771</f>
        <v>DIRECT</v>
      </c>
      <c r="F1780" s="2" t="str">
        <f>IF(O1780='06A_Варіанти'!E1771,'06A_Варіанти'!E$1,IF(O1780='06A_Варіанти'!F1771,'06A_Варіанти'!F$1,IF(O1780='06A_Варіанти'!G1771,'06A_Варіанти'!G$1,IF(O1780='06A_Варіанти'!H1771,'06A_Варіанти'!H$1,IF(O1780='06A_Варіанти'!I1771,'06A_Варіанти'!I$1,IF(O1780='06A_Варіанти'!J1771,'06A_Варіанти'!J$1,IF(O1780='06A_Варіанти'!K1771,'06A_Варіанти'!K$1,IF(O1780='06A_Варіанти'!L1771,'06A_Варіанти'!L$1,IF(O1780='06A_Варіанти'!M1771,'06A_Варіанти'!M$1,IF(O1780='06A_Варіанти'!N1771,'06A_Варіанти'!N$1,IF(O1780='06A_Варіанти'!O1771,'06A_Варіанти'!O$1,IF(O1780='06A_Варіанти'!P1771,'06A_Варіанти'!P$1,IF(O1780='06A_Варіанти'!Q1771,'06A_Варіанти'!Q$1,IF(O1780='06A_Варіанти'!R1771,'06A_Варіанти'!R$1,"НЕМАЄ МАРШРУТУ"))))))))))))))</f>
        <v>DIRECT</v>
      </c>
      <c r="G1780" s="2" t="str">
        <f t="shared" si="189"/>
        <v>БЕЗ ЗМІН</v>
      </c>
      <c r="H1780" s="2">
        <f>IF(G1780="НЕМАЄ МАРШРУТУ",0,O1780-'06A_Варіанти'!T1771)</f>
        <v>0</v>
      </c>
      <c r="I1780" s="2">
        <f>IFERROR(INDEX('04_Потоки'!$E:$E,MATCH(A1780,'04_Потоки'!$A:$A,0)),0)</f>
        <v>1.990879478827362</v>
      </c>
      <c r="J1780" s="2">
        <f t="shared" si="190"/>
        <v>1</v>
      </c>
      <c r="K1780" s="2">
        <f>IF(C1780="РЦК макси",0,2*'06A_Варіанти'!T1771*J1780)</f>
        <v>566.6</v>
      </c>
      <c r="L1780" s="2">
        <f t="shared" si="191"/>
        <v>566.6</v>
      </c>
      <c r="M1780" s="2">
        <f t="shared" si="192"/>
        <v>0</v>
      </c>
      <c r="N1780" s="9">
        <f t="shared" si="193"/>
        <v>0</v>
      </c>
      <c r="O1780" s="2">
        <f>MIN(IF('07A_Конструктор'!$D$5="Так",'06A_Варіанти'!E1771,1E+99),IF('07A_Конструктор'!$D$6="Так",'06A_Варіанти'!F1771,1E+99),IF('07A_Конструктор'!$D$7="Так",'06A_Варіанти'!G1771,1E+99),IF('07A_Конструктор'!$D$8="Так",'06A_Варіанти'!H1771,1E+99),IF('07A_Конструктор'!$D$9="Так",'06A_Варіанти'!I1771,1E+99),IF('07A_Конструктор'!$D$10="Так",'06A_Варіанти'!J1771,1E+99),IF('07A_Конструктор'!$D$11="Так",'06A_Варіанти'!K1771,1E+99),IF('07A_Конструктор'!$D$12="Так",'06A_Варіанти'!L1771,1E+99),IF('07A_Конструктор'!$D$13="Так",'06A_Варіанти'!M1771,1E+99),IF('07A_Конструктор'!$D$14="Так",'06A_Варіанти'!N1771,1E+99),IF('07A_Конструктор'!$D$15="Так",'06A_Варіанти'!O1771,1E+99),IF('07A_Конструктор'!$D$16="Так",'06A_Варіанти'!P1771,1E+99),IF('07A_Конструктор'!$D$17="Так",'06A_Варіанти'!Q1771,1E+99),IF('06A_Варіанти'!R1771="",1E+99,'06A_Варіанти'!R1771))</f>
        <v>283.3</v>
      </c>
      <c r="P1780" s="2" t="str">
        <f t="shared" si="194"/>
        <v>5 т</v>
      </c>
      <c r="Q1780" s="2">
        <f t="shared" si="195"/>
        <v>14</v>
      </c>
      <c r="R1780" s="2">
        <f>IF(OR(C1780="РЦК макси",C1780="РЦЧ SKU"),"SKU-потік",IFERROR(VLOOKUP(D1780,'02_РЦ'!$A$3:$I$7,5,FALSE),0))</f>
        <v>700</v>
      </c>
      <c r="S1780" s="2" t="str">
        <f>IF(OR(C1780="РЦК макси",C1780="РЦЧ SKU"),"Не рахується в ліміт",IFERROR(VLOOKUP(D1780,'02_РЦ'!$A$3:$I$7,9,FALSE),"Немає РЦ"))</f>
        <v>В межах</v>
      </c>
    </row>
    <row r="1781" spans="1:19">
      <c r="A1781" s="2" t="str">
        <f>'06A_Варіанти'!A1772</f>
        <v>BASE_2893</v>
      </c>
      <c r="B1781" s="2" t="str">
        <f>'06A_Варіанти'!B1772</f>
        <v>TT_2893</v>
      </c>
      <c r="C1781" s="2" t="str">
        <f>'06A_Варіанти'!D1772</f>
        <v>Основний</v>
      </c>
      <c r="D1781" s="2" t="str">
        <f>'06A_Варіанти'!C1772</f>
        <v>РЦЛ</v>
      </c>
      <c r="E1781" s="2" t="str">
        <f>'06A_Варіанти'!S1772</f>
        <v>DIRECT</v>
      </c>
      <c r="F1781" s="2" t="str">
        <f>IF(O1781='06A_Варіанти'!E1772,'06A_Варіанти'!E$1,IF(O1781='06A_Варіанти'!F1772,'06A_Варіанти'!F$1,IF(O1781='06A_Варіанти'!G1772,'06A_Варіанти'!G$1,IF(O1781='06A_Варіанти'!H1772,'06A_Варіанти'!H$1,IF(O1781='06A_Варіанти'!I1772,'06A_Варіанти'!I$1,IF(O1781='06A_Варіанти'!J1772,'06A_Варіанти'!J$1,IF(O1781='06A_Варіанти'!K1772,'06A_Варіанти'!K$1,IF(O1781='06A_Варіанти'!L1772,'06A_Варіанти'!L$1,IF(O1781='06A_Варіанти'!M1772,'06A_Варіанти'!M$1,IF(O1781='06A_Варіанти'!N1772,'06A_Варіанти'!N$1,IF(O1781='06A_Варіанти'!O1772,'06A_Варіанти'!O$1,IF(O1781='06A_Варіанти'!P1772,'06A_Варіанти'!P$1,IF(O1781='06A_Варіанти'!Q1772,'06A_Варіанти'!Q$1,IF(O1781='06A_Варіанти'!R1772,'06A_Варіанти'!R$1,"НЕМАЄ МАРШРУТУ"))))))))))))))</f>
        <v>DIRECT</v>
      </c>
      <c r="G1781" s="2" t="str">
        <f t="shared" si="189"/>
        <v>БЕЗ ЗМІН</v>
      </c>
      <c r="H1781" s="2">
        <f>IF(G1781="НЕМАЄ МАРШРУТУ",0,O1781-'06A_Варіанти'!T1772)</f>
        <v>0</v>
      </c>
      <c r="I1781" s="2">
        <f>IFERROR(INDEX('04_Потоки'!$E:$E,MATCH(A1781,'04_Потоки'!$A:$A,0)),0)</f>
        <v>1.990879478827362</v>
      </c>
      <c r="J1781" s="2">
        <f t="shared" si="190"/>
        <v>1</v>
      </c>
      <c r="K1781" s="2">
        <f>IF(C1781="РЦК макси",0,2*'06A_Варіанти'!T1772*J1781)</f>
        <v>501.8</v>
      </c>
      <c r="L1781" s="2">
        <f t="shared" si="191"/>
        <v>501.8</v>
      </c>
      <c r="M1781" s="2">
        <f t="shared" si="192"/>
        <v>0</v>
      </c>
      <c r="N1781" s="9">
        <f t="shared" si="193"/>
        <v>0</v>
      </c>
      <c r="O1781" s="2">
        <f>MIN(IF('07A_Конструктор'!$D$5="Так",'06A_Варіанти'!E1772,1E+99),IF('07A_Конструктор'!$D$6="Так",'06A_Варіанти'!F1772,1E+99),IF('07A_Конструктор'!$D$7="Так",'06A_Варіанти'!G1772,1E+99),IF('07A_Конструктор'!$D$8="Так",'06A_Варіанти'!H1772,1E+99),IF('07A_Конструктор'!$D$9="Так",'06A_Варіанти'!I1772,1E+99),IF('07A_Конструктор'!$D$10="Так",'06A_Варіанти'!J1772,1E+99),IF('07A_Конструктор'!$D$11="Так",'06A_Варіанти'!K1772,1E+99),IF('07A_Конструктор'!$D$12="Так",'06A_Варіанти'!L1772,1E+99),IF('07A_Конструктор'!$D$13="Так",'06A_Варіанти'!M1772,1E+99),IF('07A_Конструктор'!$D$14="Так",'06A_Варіанти'!N1772,1E+99),IF('07A_Конструктор'!$D$15="Так",'06A_Варіанти'!O1772,1E+99),IF('07A_Конструктор'!$D$16="Так",'06A_Варіанти'!P1772,1E+99),IF('07A_Конструктор'!$D$17="Так",'06A_Варіанти'!Q1772,1E+99),IF('06A_Варіанти'!R1772="",1E+99,'06A_Варіанти'!R1772))</f>
        <v>250.9</v>
      </c>
      <c r="P1781" s="2" t="str">
        <f t="shared" si="194"/>
        <v>5 т</v>
      </c>
      <c r="Q1781" s="2">
        <f t="shared" si="195"/>
        <v>14</v>
      </c>
      <c r="R1781" s="2">
        <f>IF(OR(C1781="РЦК макси",C1781="РЦЧ SKU"),"SKU-потік",IFERROR(VLOOKUP(D1781,'02_РЦ'!$A$3:$I$7,5,FALSE),0))</f>
        <v>700</v>
      </c>
      <c r="S1781" s="2" t="str">
        <f>IF(OR(C1781="РЦК макси",C1781="РЦЧ SKU"),"Не рахується в ліміт",IFERROR(VLOOKUP(D1781,'02_РЦ'!$A$3:$I$7,9,FALSE),"Немає РЦ"))</f>
        <v>В межах</v>
      </c>
    </row>
    <row r="1782" spans="1:19">
      <c r="A1782" s="2" t="str">
        <f>'06A_Варіанти'!A1773</f>
        <v>BASE_2678</v>
      </c>
      <c r="B1782" s="2" t="str">
        <f>'06A_Варіанти'!B1773</f>
        <v>TT_2678</v>
      </c>
      <c r="C1782" s="2" t="str">
        <f>'06A_Варіанти'!D1773</f>
        <v>Основний</v>
      </c>
      <c r="D1782" s="2" t="str">
        <f>'06A_Варіанти'!C1773</f>
        <v>РЦЛ</v>
      </c>
      <c r="E1782" s="2" t="str">
        <f>'06A_Варіанти'!S1773</f>
        <v>DIRECT</v>
      </c>
      <c r="F1782" s="2" t="str">
        <f>IF(O1782='06A_Варіанти'!E1773,'06A_Варіанти'!E$1,IF(O1782='06A_Варіанти'!F1773,'06A_Варіанти'!F$1,IF(O1782='06A_Варіанти'!G1773,'06A_Варіанти'!G$1,IF(O1782='06A_Варіанти'!H1773,'06A_Варіанти'!H$1,IF(O1782='06A_Варіанти'!I1773,'06A_Варіанти'!I$1,IF(O1782='06A_Варіанти'!J1773,'06A_Варіанти'!J$1,IF(O1782='06A_Варіанти'!K1773,'06A_Варіанти'!K$1,IF(O1782='06A_Варіанти'!L1773,'06A_Варіанти'!L$1,IF(O1782='06A_Варіанти'!M1773,'06A_Варіанти'!M$1,IF(O1782='06A_Варіанти'!N1773,'06A_Варіанти'!N$1,IF(O1782='06A_Варіанти'!O1773,'06A_Варіанти'!O$1,IF(O1782='06A_Варіанти'!P1773,'06A_Варіанти'!P$1,IF(O1782='06A_Варіанти'!Q1773,'06A_Варіанти'!Q$1,IF(O1782='06A_Варіанти'!R1773,'06A_Варіанти'!R$1,"НЕМАЄ МАРШРУТУ"))))))))))))))</f>
        <v>DIRECT</v>
      </c>
      <c r="G1782" s="2" t="str">
        <f t="shared" si="189"/>
        <v>БЕЗ ЗМІН</v>
      </c>
      <c r="H1782" s="2">
        <f>IF(G1782="НЕМАЄ МАРШРУТУ",0,O1782-'06A_Варіанти'!T1773)</f>
        <v>0</v>
      </c>
      <c r="I1782" s="2">
        <f>IFERROR(INDEX('04_Потоки'!$E:$E,MATCH(A1782,'04_Потоки'!$A:$A,0)),0)</f>
        <v>1.990879478827362</v>
      </c>
      <c r="J1782" s="2">
        <f t="shared" si="190"/>
        <v>1</v>
      </c>
      <c r="K1782" s="2">
        <f>IF(C1782="РЦК макси",0,2*'06A_Варіанти'!T1773*J1782)</f>
        <v>446.2</v>
      </c>
      <c r="L1782" s="2">
        <f t="shared" si="191"/>
        <v>446.2</v>
      </c>
      <c r="M1782" s="2">
        <f t="shared" si="192"/>
        <v>0</v>
      </c>
      <c r="N1782" s="9">
        <f t="shared" si="193"/>
        <v>0</v>
      </c>
      <c r="O1782" s="2">
        <f>MIN(IF('07A_Конструктор'!$D$5="Так",'06A_Варіанти'!E1773,1E+99),IF('07A_Конструктор'!$D$6="Так",'06A_Варіанти'!F1773,1E+99),IF('07A_Конструктор'!$D$7="Так",'06A_Варіанти'!G1773,1E+99),IF('07A_Конструктор'!$D$8="Так",'06A_Варіанти'!H1773,1E+99),IF('07A_Конструктор'!$D$9="Так",'06A_Варіанти'!I1773,1E+99),IF('07A_Конструктор'!$D$10="Так",'06A_Варіанти'!J1773,1E+99),IF('07A_Конструктор'!$D$11="Так",'06A_Варіанти'!K1773,1E+99),IF('07A_Конструктор'!$D$12="Так",'06A_Варіанти'!L1773,1E+99),IF('07A_Конструктор'!$D$13="Так",'06A_Варіанти'!M1773,1E+99),IF('07A_Конструктор'!$D$14="Так",'06A_Варіанти'!N1773,1E+99),IF('07A_Конструктор'!$D$15="Так",'06A_Варіанти'!O1773,1E+99),IF('07A_Конструктор'!$D$16="Так",'06A_Варіанти'!P1773,1E+99),IF('07A_Конструктор'!$D$17="Так",'06A_Варіанти'!Q1773,1E+99),IF('06A_Варіанти'!R1773="",1E+99,'06A_Варіанти'!R1773))</f>
        <v>223.1</v>
      </c>
      <c r="P1782" s="2" t="str">
        <f t="shared" si="194"/>
        <v>5 т</v>
      </c>
      <c r="Q1782" s="2">
        <f t="shared" si="195"/>
        <v>14</v>
      </c>
      <c r="R1782" s="2">
        <f>IF(OR(C1782="РЦК макси",C1782="РЦЧ SKU"),"SKU-потік",IFERROR(VLOOKUP(D1782,'02_РЦ'!$A$3:$I$7,5,FALSE),0))</f>
        <v>700</v>
      </c>
      <c r="S1782" s="2" t="str">
        <f>IF(OR(C1782="РЦК макси",C1782="РЦЧ SKU"),"Не рахується в ліміт",IFERROR(VLOOKUP(D1782,'02_РЦ'!$A$3:$I$7,9,FALSE),"Немає РЦ"))</f>
        <v>В межах</v>
      </c>
    </row>
    <row r="1783" spans="1:19">
      <c r="A1783" s="2" t="str">
        <f>'06A_Варіанти'!A1774</f>
        <v>BASE_2900</v>
      </c>
      <c r="B1783" s="2" t="str">
        <f>'06A_Варіанти'!B1774</f>
        <v>TT_2900</v>
      </c>
      <c r="C1783" s="2" t="str">
        <f>'06A_Варіанти'!D1774</f>
        <v>Основний</v>
      </c>
      <c r="D1783" s="2" t="str">
        <f>'06A_Варіанти'!C1774</f>
        <v>РЦЛ</v>
      </c>
      <c r="E1783" s="2" t="str">
        <f>'06A_Варіанти'!S1774</f>
        <v>DIRECT</v>
      </c>
      <c r="F1783" s="2" t="str">
        <f>IF(O1783='06A_Варіанти'!E1774,'06A_Варіанти'!E$1,IF(O1783='06A_Варіанти'!F1774,'06A_Варіанти'!F$1,IF(O1783='06A_Варіанти'!G1774,'06A_Варіанти'!G$1,IF(O1783='06A_Варіанти'!H1774,'06A_Варіанти'!H$1,IF(O1783='06A_Варіанти'!I1774,'06A_Варіанти'!I$1,IF(O1783='06A_Варіанти'!J1774,'06A_Варіанти'!J$1,IF(O1783='06A_Варіанти'!K1774,'06A_Варіанти'!K$1,IF(O1783='06A_Варіанти'!L1774,'06A_Варіанти'!L$1,IF(O1783='06A_Варіанти'!M1774,'06A_Варіанти'!M$1,IF(O1783='06A_Варіанти'!N1774,'06A_Варіанти'!N$1,IF(O1783='06A_Варіанти'!O1774,'06A_Варіанти'!O$1,IF(O1783='06A_Варіанти'!P1774,'06A_Варіанти'!P$1,IF(O1783='06A_Варіанти'!Q1774,'06A_Варіанти'!Q$1,IF(O1783='06A_Варіанти'!R1774,'06A_Варіанти'!R$1,"НЕМАЄ МАРШРУТУ"))))))))))))))</f>
        <v>DIRECT</v>
      </c>
      <c r="G1783" s="2" t="str">
        <f t="shared" si="189"/>
        <v>БЕЗ ЗМІН</v>
      </c>
      <c r="H1783" s="2">
        <f>IF(G1783="НЕМАЄ МАРШРУТУ",0,O1783-'06A_Варіанти'!T1774)</f>
        <v>0</v>
      </c>
      <c r="I1783" s="2">
        <f>IFERROR(INDEX('04_Потоки'!$E:$E,MATCH(A1783,'04_Потоки'!$A:$A,0)),0)</f>
        <v>1.990879478827362</v>
      </c>
      <c r="J1783" s="2">
        <f t="shared" si="190"/>
        <v>1</v>
      </c>
      <c r="K1783" s="2">
        <f>IF(C1783="РЦК макси",0,2*'06A_Варіанти'!T1774*J1783)</f>
        <v>229</v>
      </c>
      <c r="L1783" s="2">
        <f t="shared" si="191"/>
        <v>229</v>
      </c>
      <c r="M1783" s="2">
        <f t="shared" si="192"/>
        <v>0</v>
      </c>
      <c r="N1783" s="9">
        <f t="shared" si="193"/>
        <v>0</v>
      </c>
      <c r="O1783" s="2">
        <f>MIN(IF('07A_Конструктор'!$D$5="Так",'06A_Варіанти'!E1774,1E+99),IF('07A_Конструктор'!$D$6="Так",'06A_Варіанти'!F1774,1E+99),IF('07A_Конструктор'!$D$7="Так",'06A_Варіанти'!G1774,1E+99),IF('07A_Конструктор'!$D$8="Так",'06A_Варіанти'!H1774,1E+99),IF('07A_Конструктор'!$D$9="Так",'06A_Варіанти'!I1774,1E+99),IF('07A_Конструктор'!$D$10="Так",'06A_Варіанти'!J1774,1E+99),IF('07A_Конструктор'!$D$11="Так",'06A_Варіанти'!K1774,1E+99),IF('07A_Конструктор'!$D$12="Так",'06A_Варіанти'!L1774,1E+99),IF('07A_Конструктор'!$D$13="Так",'06A_Варіанти'!M1774,1E+99),IF('07A_Конструктор'!$D$14="Так",'06A_Варіанти'!N1774,1E+99),IF('07A_Конструктор'!$D$15="Так",'06A_Варіанти'!O1774,1E+99),IF('07A_Конструктор'!$D$16="Так",'06A_Варіанти'!P1774,1E+99),IF('07A_Конструктор'!$D$17="Так",'06A_Варіанти'!Q1774,1E+99),IF('06A_Варіанти'!R1774="",1E+99,'06A_Варіанти'!R1774))</f>
        <v>114.5</v>
      </c>
      <c r="P1783" s="2" t="str">
        <f t="shared" si="194"/>
        <v>5 т</v>
      </c>
      <c r="Q1783" s="2">
        <f t="shared" si="195"/>
        <v>14</v>
      </c>
      <c r="R1783" s="2">
        <f>IF(OR(C1783="РЦК макси",C1783="РЦЧ SKU"),"SKU-потік",IFERROR(VLOOKUP(D1783,'02_РЦ'!$A$3:$I$7,5,FALSE),0))</f>
        <v>700</v>
      </c>
      <c r="S1783" s="2" t="str">
        <f>IF(OR(C1783="РЦК макси",C1783="РЦЧ SKU"),"Не рахується в ліміт",IFERROR(VLOOKUP(D1783,'02_РЦ'!$A$3:$I$7,9,FALSE),"Немає РЦ"))</f>
        <v>В межах</v>
      </c>
    </row>
    <row r="1784" spans="1:19">
      <c r="A1784" s="2" t="str">
        <f>'06A_Варіанти'!A1775</f>
        <v>BASE_2901</v>
      </c>
      <c r="B1784" s="2" t="str">
        <f>'06A_Варіанти'!B1775</f>
        <v>TT_2901</v>
      </c>
      <c r="C1784" s="2" t="str">
        <f>'06A_Варіанти'!D1775</f>
        <v>Основний</v>
      </c>
      <c r="D1784" s="2" t="str">
        <f>'06A_Варіанти'!C1775</f>
        <v>РЦЛ</v>
      </c>
      <c r="E1784" s="2" t="str">
        <f>'06A_Варіанти'!S1775</f>
        <v>DIRECT</v>
      </c>
      <c r="F1784" s="2" t="str">
        <f>IF(O1784='06A_Варіанти'!E1775,'06A_Варіанти'!E$1,IF(O1784='06A_Варіанти'!F1775,'06A_Варіанти'!F$1,IF(O1784='06A_Варіанти'!G1775,'06A_Варіанти'!G$1,IF(O1784='06A_Варіанти'!H1775,'06A_Варіанти'!H$1,IF(O1784='06A_Варіанти'!I1775,'06A_Варіанти'!I$1,IF(O1784='06A_Варіанти'!J1775,'06A_Варіанти'!J$1,IF(O1784='06A_Варіанти'!K1775,'06A_Варіанти'!K$1,IF(O1784='06A_Варіанти'!L1775,'06A_Варіанти'!L$1,IF(O1784='06A_Варіанти'!M1775,'06A_Варіанти'!M$1,IF(O1784='06A_Варіанти'!N1775,'06A_Варіанти'!N$1,IF(O1784='06A_Варіанти'!O1775,'06A_Варіанти'!O$1,IF(O1784='06A_Варіанти'!P1775,'06A_Варіанти'!P$1,IF(O1784='06A_Варіанти'!Q1775,'06A_Варіанти'!Q$1,IF(O1784='06A_Варіанти'!R1775,'06A_Варіанти'!R$1,"НЕМАЄ МАРШРУТУ"))))))))))))))</f>
        <v>DIRECT</v>
      </c>
      <c r="G1784" s="2" t="str">
        <f t="shared" si="189"/>
        <v>БЕЗ ЗМІН</v>
      </c>
      <c r="H1784" s="2">
        <f>IF(G1784="НЕМАЄ МАРШРУТУ",0,O1784-'06A_Варіанти'!T1775)</f>
        <v>0</v>
      </c>
      <c r="I1784" s="2">
        <f>IFERROR(INDEX('04_Потоки'!$E:$E,MATCH(A1784,'04_Потоки'!$A:$A,0)),0)</f>
        <v>1.990879478827362</v>
      </c>
      <c r="J1784" s="2">
        <f t="shared" si="190"/>
        <v>1</v>
      </c>
      <c r="K1784" s="2">
        <f>IF(C1784="РЦК макси",0,2*'06A_Варіанти'!T1775*J1784)</f>
        <v>8.1999999999999993</v>
      </c>
      <c r="L1784" s="2">
        <f t="shared" si="191"/>
        <v>8.1999999999999993</v>
      </c>
      <c r="M1784" s="2">
        <f t="shared" si="192"/>
        <v>0</v>
      </c>
      <c r="N1784" s="9">
        <f t="shared" si="193"/>
        <v>0</v>
      </c>
      <c r="O1784" s="2">
        <f>MIN(IF('07A_Конструктор'!$D$5="Так",'06A_Варіанти'!E1775,1E+99),IF('07A_Конструктор'!$D$6="Так",'06A_Варіанти'!F1775,1E+99),IF('07A_Конструктор'!$D$7="Так",'06A_Варіанти'!G1775,1E+99),IF('07A_Конструктор'!$D$8="Так",'06A_Варіанти'!H1775,1E+99),IF('07A_Конструктор'!$D$9="Так",'06A_Варіанти'!I1775,1E+99),IF('07A_Конструктор'!$D$10="Так",'06A_Варіанти'!J1775,1E+99),IF('07A_Конструктор'!$D$11="Так",'06A_Варіанти'!K1775,1E+99),IF('07A_Конструктор'!$D$12="Так",'06A_Варіанти'!L1775,1E+99),IF('07A_Конструктор'!$D$13="Так",'06A_Варіанти'!M1775,1E+99),IF('07A_Конструктор'!$D$14="Так",'06A_Варіанти'!N1775,1E+99),IF('07A_Конструктор'!$D$15="Так",'06A_Варіанти'!O1775,1E+99),IF('07A_Конструктор'!$D$16="Так",'06A_Варіанти'!P1775,1E+99),IF('07A_Конструктор'!$D$17="Так",'06A_Варіанти'!Q1775,1E+99),IF('06A_Варіанти'!R1775="",1E+99,'06A_Варіанти'!R1775))</f>
        <v>4.0999999999999996</v>
      </c>
      <c r="P1784" s="2" t="str">
        <f t="shared" si="194"/>
        <v>5 т</v>
      </c>
      <c r="Q1784" s="2">
        <f t="shared" si="195"/>
        <v>14</v>
      </c>
      <c r="R1784" s="2">
        <f>IF(OR(C1784="РЦК макси",C1784="РЦЧ SKU"),"SKU-потік",IFERROR(VLOOKUP(D1784,'02_РЦ'!$A$3:$I$7,5,FALSE),0))</f>
        <v>700</v>
      </c>
      <c r="S1784" s="2" t="str">
        <f>IF(OR(C1784="РЦК макси",C1784="РЦЧ SKU"),"Не рахується в ліміт",IFERROR(VLOOKUP(D1784,'02_РЦ'!$A$3:$I$7,9,FALSE),"Немає РЦ"))</f>
        <v>В межах</v>
      </c>
    </row>
    <row r="1785" spans="1:19">
      <c r="A1785" s="2" t="str">
        <f>'06A_Варіанти'!A1776</f>
        <v>BASE_2906</v>
      </c>
      <c r="B1785" s="2" t="str">
        <f>'06A_Варіанти'!B1776</f>
        <v>TT_2906</v>
      </c>
      <c r="C1785" s="2" t="str">
        <f>'06A_Варіанти'!D1776</f>
        <v>Основний</v>
      </c>
      <c r="D1785" s="2" t="str">
        <f>'06A_Варіанти'!C1776</f>
        <v>РЦЛ</v>
      </c>
      <c r="E1785" s="2" t="str">
        <f>'06A_Варіанти'!S1776</f>
        <v>DIRECT</v>
      </c>
      <c r="F1785" s="2" t="str">
        <f>IF(O1785='06A_Варіанти'!E1776,'06A_Варіанти'!E$1,IF(O1785='06A_Варіанти'!F1776,'06A_Варіанти'!F$1,IF(O1785='06A_Варіанти'!G1776,'06A_Варіанти'!G$1,IF(O1785='06A_Варіанти'!H1776,'06A_Варіанти'!H$1,IF(O1785='06A_Варіанти'!I1776,'06A_Варіанти'!I$1,IF(O1785='06A_Варіанти'!J1776,'06A_Варіанти'!J$1,IF(O1785='06A_Варіанти'!K1776,'06A_Варіанти'!K$1,IF(O1785='06A_Варіанти'!L1776,'06A_Варіанти'!L$1,IF(O1785='06A_Варіанти'!M1776,'06A_Варіанти'!M$1,IF(O1785='06A_Варіанти'!N1776,'06A_Варіанти'!N$1,IF(O1785='06A_Варіанти'!O1776,'06A_Варіанти'!O$1,IF(O1785='06A_Варіанти'!P1776,'06A_Варіанти'!P$1,IF(O1785='06A_Варіанти'!Q1776,'06A_Варіанти'!Q$1,IF(O1785='06A_Варіанти'!R1776,'06A_Варіанти'!R$1,"НЕМАЄ МАРШРУТУ"))))))))))))))</f>
        <v>DIRECT</v>
      </c>
      <c r="G1785" s="2" t="str">
        <f t="shared" si="189"/>
        <v>БЕЗ ЗМІН</v>
      </c>
      <c r="H1785" s="2">
        <f>IF(G1785="НЕМАЄ МАРШРУТУ",0,O1785-'06A_Варіанти'!T1776)</f>
        <v>0</v>
      </c>
      <c r="I1785" s="2">
        <f>IFERROR(INDEX('04_Потоки'!$E:$E,MATCH(A1785,'04_Потоки'!$A:$A,0)),0)</f>
        <v>1.990879478827362</v>
      </c>
      <c r="J1785" s="2">
        <f t="shared" si="190"/>
        <v>1</v>
      </c>
      <c r="K1785" s="2">
        <f>IF(C1785="РЦК макси",0,2*'06A_Варіанти'!T1776*J1785)</f>
        <v>829</v>
      </c>
      <c r="L1785" s="2">
        <f t="shared" si="191"/>
        <v>829</v>
      </c>
      <c r="M1785" s="2">
        <f t="shared" si="192"/>
        <v>0</v>
      </c>
      <c r="N1785" s="9">
        <f t="shared" si="193"/>
        <v>0</v>
      </c>
      <c r="O1785" s="2">
        <f>MIN(IF('07A_Конструктор'!$D$5="Так",'06A_Варіанти'!E1776,1E+99),IF('07A_Конструктор'!$D$6="Так",'06A_Варіанти'!F1776,1E+99),IF('07A_Конструктор'!$D$7="Так",'06A_Варіанти'!G1776,1E+99),IF('07A_Конструктор'!$D$8="Так",'06A_Варіанти'!H1776,1E+99),IF('07A_Конструктор'!$D$9="Так",'06A_Варіанти'!I1776,1E+99),IF('07A_Конструктор'!$D$10="Так",'06A_Варіанти'!J1776,1E+99),IF('07A_Конструктор'!$D$11="Так",'06A_Варіанти'!K1776,1E+99),IF('07A_Конструктор'!$D$12="Так",'06A_Варіанти'!L1776,1E+99),IF('07A_Конструктор'!$D$13="Так",'06A_Варіанти'!M1776,1E+99),IF('07A_Конструктор'!$D$14="Так",'06A_Варіанти'!N1776,1E+99),IF('07A_Конструктор'!$D$15="Так",'06A_Варіанти'!O1776,1E+99),IF('07A_Конструктор'!$D$16="Так",'06A_Варіанти'!P1776,1E+99),IF('07A_Конструктор'!$D$17="Так",'06A_Варіанти'!Q1776,1E+99),IF('06A_Варіанти'!R1776="",1E+99,'06A_Варіанти'!R1776))</f>
        <v>414.5</v>
      </c>
      <c r="P1785" s="2" t="str">
        <f t="shared" si="194"/>
        <v>5 т</v>
      </c>
      <c r="Q1785" s="2">
        <f t="shared" si="195"/>
        <v>14</v>
      </c>
      <c r="R1785" s="2">
        <f>IF(OR(C1785="РЦК макси",C1785="РЦЧ SKU"),"SKU-потік",IFERROR(VLOOKUP(D1785,'02_РЦ'!$A$3:$I$7,5,FALSE),0))</f>
        <v>700</v>
      </c>
      <c r="S1785" s="2" t="str">
        <f>IF(OR(C1785="РЦК макси",C1785="РЦЧ SKU"),"Не рахується в ліміт",IFERROR(VLOOKUP(D1785,'02_РЦ'!$A$3:$I$7,9,FALSE),"Немає РЦ"))</f>
        <v>В межах</v>
      </c>
    </row>
    <row r="1786" spans="1:19">
      <c r="A1786" s="2" t="str">
        <f>'06A_Варіанти'!A1777</f>
        <v>BASE_2907</v>
      </c>
      <c r="B1786" s="2" t="str">
        <f>'06A_Варіанти'!B1777</f>
        <v>TT_2907</v>
      </c>
      <c r="C1786" s="2" t="str">
        <f>'06A_Варіанти'!D1777</f>
        <v>Основний</v>
      </c>
      <c r="D1786" s="2" t="str">
        <f>'06A_Варіанти'!C1777</f>
        <v>РЦЛ</v>
      </c>
      <c r="E1786" s="2" t="str">
        <f>'06A_Варіанти'!S1777</f>
        <v>DIRECT</v>
      </c>
      <c r="F1786" s="2" t="str">
        <f>IF(O1786='06A_Варіанти'!E1777,'06A_Варіанти'!E$1,IF(O1786='06A_Варіанти'!F1777,'06A_Варіанти'!F$1,IF(O1786='06A_Варіанти'!G1777,'06A_Варіанти'!G$1,IF(O1786='06A_Варіанти'!H1777,'06A_Варіанти'!H$1,IF(O1786='06A_Варіанти'!I1777,'06A_Варіанти'!I$1,IF(O1786='06A_Варіанти'!J1777,'06A_Варіанти'!J$1,IF(O1786='06A_Варіанти'!K1777,'06A_Варіанти'!K$1,IF(O1786='06A_Варіанти'!L1777,'06A_Варіанти'!L$1,IF(O1786='06A_Варіанти'!M1777,'06A_Варіанти'!M$1,IF(O1786='06A_Варіанти'!N1777,'06A_Варіанти'!N$1,IF(O1786='06A_Варіанти'!O1777,'06A_Варіанти'!O$1,IF(O1786='06A_Варіанти'!P1777,'06A_Варіанти'!P$1,IF(O1786='06A_Варіанти'!Q1777,'06A_Варіанти'!Q$1,IF(O1786='06A_Варіанти'!R1777,'06A_Варіанти'!R$1,"НЕМАЄ МАРШРУТУ"))))))))))))))</f>
        <v>DIRECT</v>
      </c>
      <c r="G1786" s="2" t="str">
        <f t="shared" si="189"/>
        <v>БЕЗ ЗМІН</v>
      </c>
      <c r="H1786" s="2">
        <f>IF(G1786="НЕМАЄ МАРШРУТУ",0,O1786-'06A_Варіанти'!T1777)</f>
        <v>0</v>
      </c>
      <c r="I1786" s="2">
        <f>IFERROR(INDEX('04_Потоки'!$E:$E,MATCH(A1786,'04_Потоки'!$A:$A,0)),0)</f>
        <v>1.990879478827362</v>
      </c>
      <c r="J1786" s="2">
        <f t="shared" si="190"/>
        <v>1</v>
      </c>
      <c r="K1786" s="2">
        <f>IF(C1786="РЦК макси",0,2*'06A_Варіанти'!T1777*J1786)</f>
        <v>51.6</v>
      </c>
      <c r="L1786" s="2">
        <f t="shared" si="191"/>
        <v>51.6</v>
      </c>
      <c r="M1786" s="2">
        <f t="shared" si="192"/>
        <v>0</v>
      </c>
      <c r="N1786" s="9">
        <f t="shared" si="193"/>
        <v>0</v>
      </c>
      <c r="O1786" s="2">
        <f>MIN(IF('07A_Конструктор'!$D$5="Так",'06A_Варіанти'!E1777,1E+99),IF('07A_Конструктор'!$D$6="Так",'06A_Варіанти'!F1777,1E+99),IF('07A_Конструктор'!$D$7="Так",'06A_Варіанти'!G1777,1E+99),IF('07A_Конструктор'!$D$8="Так",'06A_Варіанти'!H1777,1E+99),IF('07A_Конструктор'!$D$9="Так",'06A_Варіанти'!I1777,1E+99),IF('07A_Конструктор'!$D$10="Так",'06A_Варіанти'!J1777,1E+99),IF('07A_Конструктор'!$D$11="Так",'06A_Варіанти'!K1777,1E+99),IF('07A_Конструктор'!$D$12="Так",'06A_Варіанти'!L1777,1E+99),IF('07A_Конструктор'!$D$13="Так",'06A_Варіанти'!M1777,1E+99),IF('07A_Конструктор'!$D$14="Так",'06A_Варіанти'!N1777,1E+99),IF('07A_Конструктор'!$D$15="Так",'06A_Варіанти'!O1777,1E+99),IF('07A_Конструктор'!$D$16="Так",'06A_Варіанти'!P1777,1E+99),IF('07A_Конструктор'!$D$17="Так",'06A_Варіанти'!Q1777,1E+99),IF('06A_Варіанти'!R1777="",1E+99,'06A_Варіанти'!R1777))</f>
        <v>25.8</v>
      </c>
      <c r="P1786" s="2" t="str">
        <f t="shared" si="194"/>
        <v>5 т</v>
      </c>
      <c r="Q1786" s="2">
        <f t="shared" si="195"/>
        <v>14</v>
      </c>
      <c r="R1786" s="2">
        <f>IF(OR(C1786="РЦК макси",C1786="РЦЧ SKU"),"SKU-потік",IFERROR(VLOOKUP(D1786,'02_РЦ'!$A$3:$I$7,5,FALSE),0))</f>
        <v>700</v>
      </c>
      <c r="S1786" s="2" t="str">
        <f>IF(OR(C1786="РЦК макси",C1786="РЦЧ SKU"),"Не рахується в ліміт",IFERROR(VLOOKUP(D1786,'02_РЦ'!$A$3:$I$7,9,FALSE),"Немає РЦ"))</f>
        <v>В межах</v>
      </c>
    </row>
    <row r="1787" spans="1:19">
      <c r="A1787" s="2" t="str">
        <f>'06A_Варіанти'!A1778</f>
        <v>BASE_2912</v>
      </c>
      <c r="B1787" s="2" t="str">
        <f>'06A_Варіанти'!B1778</f>
        <v>TT_2912</v>
      </c>
      <c r="C1787" s="2" t="str">
        <f>'06A_Варіанти'!D1778</f>
        <v>Основний</v>
      </c>
      <c r="D1787" s="2" t="str">
        <f>'06A_Варіанти'!C1778</f>
        <v>РЦЛ</v>
      </c>
      <c r="E1787" s="2" t="str">
        <f>'06A_Варіанти'!S1778</f>
        <v>DIRECT</v>
      </c>
      <c r="F1787" s="2" t="str">
        <f>IF(O1787='06A_Варіанти'!E1778,'06A_Варіанти'!E$1,IF(O1787='06A_Варіанти'!F1778,'06A_Варіанти'!F$1,IF(O1787='06A_Варіанти'!G1778,'06A_Варіанти'!G$1,IF(O1787='06A_Варіанти'!H1778,'06A_Варіанти'!H$1,IF(O1787='06A_Варіанти'!I1778,'06A_Варіанти'!I$1,IF(O1787='06A_Варіанти'!J1778,'06A_Варіанти'!J$1,IF(O1787='06A_Варіанти'!K1778,'06A_Варіанти'!K$1,IF(O1787='06A_Варіанти'!L1778,'06A_Варіанти'!L$1,IF(O1787='06A_Варіанти'!M1778,'06A_Варіанти'!M$1,IF(O1787='06A_Варіанти'!N1778,'06A_Варіанти'!N$1,IF(O1787='06A_Варіанти'!O1778,'06A_Варіанти'!O$1,IF(O1787='06A_Варіанти'!P1778,'06A_Варіанти'!P$1,IF(O1787='06A_Варіанти'!Q1778,'06A_Варіанти'!Q$1,IF(O1787='06A_Варіанти'!R1778,'06A_Варіанти'!R$1,"НЕМАЄ МАРШРУТУ"))))))))))))))</f>
        <v>DIRECT</v>
      </c>
      <c r="G1787" s="2" t="str">
        <f t="shared" si="189"/>
        <v>БЕЗ ЗМІН</v>
      </c>
      <c r="H1787" s="2">
        <f>IF(G1787="НЕМАЄ МАРШРУТУ",0,O1787-'06A_Варіанти'!T1778)</f>
        <v>0</v>
      </c>
      <c r="I1787" s="2">
        <f>IFERROR(INDEX('04_Потоки'!$E:$E,MATCH(A1787,'04_Потоки'!$A:$A,0)),0)</f>
        <v>1.990879478827362</v>
      </c>
      <c r="J1787" s="2">
        <f t="shared" si="190"/>
        <v>1</v>
      </c>
      <c r="K1787" s="2">
        <f>IF(C1787="РЦК макси",0,2*'06A_Варіанти'!T1778*J1787)</f>
        <v>680.8</v>
      </c>
      <c r="L1787" s="2">
        <f t="shared" si="191"/>
        <v>680.8</v>
      </c>
      <c r="M1787" s="2">
        <f t="shared" si="192"/>
        <v>0</v>
      </c>
      <c r="N1787" s="9">
        <f t="shared" si="193"/>
        <v>0</v>
      </c>
      <c r="O1787" s="2">
        <f>MIN(IF('07A_Конструктор'!$D$5="Так",'06A_Варіанти'!E1778,1E+99),IF('07A_Конструктор'!$D$6="Так",'06A_Варіанти'!F1778,1E+99),IF('07A_Конструктор'!$D$7="Так",'06A_Варіанти'!G1778,1E+99),IF('07A_Конструктор'!$D$8="Так",'06A_Варіанти'!H1778,1E+99),IF('07A_Конструктор'!$D$9="Так",'06A_Варіанти'!I1778,1E+99),IF('07A_Конструктор'!$D$10="Так",'06A_Варіанти'!J1778,1E+99),IF('07A_Конструктор'!$D$11="Так",'06A_Варіанти'!K1778,1E+99),IF('07A_Конструктор'!$D$12="Так",'06A_Варіанти'!L1778,1E+99),IF('07A_Конструктор'!$D$13="Так",'06A_Варіанти'!M1778,1E+99),IF('07A_Конструктор'!$D$14="Так",'06A_Варіанти'!N1778,1E+99),IF('07A_Конструктор'!$D$15="Так",'06A_Варіанти'!O1778,1E+99),IF('07A_Конструктор'!$D$16="Так",'06A_Варіанти'!P1778,1E+99),IF('07A_Конструктор'!$D$17="Так",'06A_Варіанти'!Q1778,1E+99),IF('06A_Варіанти'!R1778="",1E+99,'06A_Варіанти'!R1778))</f>
        <v>340.4</v>
      </c>
      <c r="P1787" s="2" t="str">
        <f t="shared" si="194"/>
        <v>5 т</v>
      </c>
      <c r="Q1787" s="2">
        <f t="shared" si="195"/>
        <v>14</v>
      </c>
      <c r="R1787" s="2">
        <f>IF(OR(C1787="РЦК макси",C1787="РЦЧ SKU"),"SKU-потік",IFERROR(VLOOKUP(D1787,'02_РЦ'!$A$3:$I$7,5,FALSE),0))</f>
        <v>700</v>
      </c>
      <c r="S1787" s="2" t="str">
        <f>IF(OR(C1787="РЦК макси",C1787="РЦЧ SKU"),"Не рахується в ліміт",IFERROR(VLOOKUP(D1787,'02_РЦ'!$A$3:$I$7,9,FALSE),"Немає РЦ"))</f>
        <v>В межах</v>
      </c>
    </row>
    <row r="1788" spans="1:19">
      <c r="A1788" s="2" t="str">
        <f>'06A_Варіанти'!A1779</f>
        <v>BASE_2914</v>
      </c>
      <c r="B1788" s="2" t="str">
        <f>'06A_Варіанти'!B1779</f>
        <v>TT_2914</v>
      </c>
      <c r="C1788" s="2" t="str">
        <f>'06A_Варіанти'!D1779</f>
        <v>Основний</v>
      </c>
      <c r="D1788" s="2" t="str">
        <f>'06A_Варіанти'!C1779</f>
        <v>РЦЛ</v>
      </c>
      <c r="E1788" s="2" t="str">
        <f>'06A_Варіанти'!S1779</f>
        <v>DIRECT</v>
      </c>
      <c r="F1788" s="2" t="str">
        <f>IF(O1788='06A_Варіанти'!E1779,'06A_Варіанти'!E$1,IF(O1788='06A_Варіанти'!F1779,'06A_Варіанти'!F$1,IF(O1788='06A_Варіанти'!G1779,'06A_Варіанти'!G$1,IF(O1788='06A_Варіанти'!H1779,'06A_Варіанти'!H$1,IF(O1788='06A_Варіанти'!I1779,'06A_Варіанти'!I$1,IF(O1788='06A_Варіанти'!J1779,'06A_Варіанти'!J$1,IF(O1788='06A_Варіанти'!K1779,'06A_Варіанти'!K$1,IF(O1788='06A_Варіанти'!L1779,'06A_Варіанти'!L$1,IF(O1788='06A_Варіанти'!M1779,'06A_Варіанти'!M$1,IF(O1788='06A_Варіанти'!N1779,'06A_Варіанти'!N$1,IF(O1788='06A_Варіанти'!O1779,'06A_Варіанти'!O$1,IF(O1788='06A_Варіанти'!P1779,'06A_Варіанти'!P$1,IF(O1788='06A_Варіанти'!Q1779,'06A_Варіанти'!Q$1,IF(O1788='06A_Варіанти'!R1779,'06A_Варіанти'!R$1,"НЕМАЄ МАРШРУТУ"))))))))))))))</f>
        <v>DIRECT</v>
      </c>
      <c r="G1788" s="2" t="str">
        <f t="shared" si="189"/>
        <v>БЕЗ ЗМІН</v>
      </c>
      <c r="H1788" s="2">
        <f>IF(G1788="НЕМАЄ МАРШРУТУ",0,O1788-'06A_Варіанти'!T1779)</f>
        <v>0</v>
      </c>
      <c r="I1788" s="2">
        <f>IFERROR(INDEX('04_Потоки'!$E:$E,MATCH(A1788,'04_Потоки'!$A:$A,0)),0)</f>
        <v>1.990879478827362</v>
      </c>
      <c r="J1788" s="2">
        <f t="shared" si="190"/>
        <v>1</v>
      </c>
      <c r="K1788" s="2">
        <f>IF(C1788="РЦК макси",0,2*'06A_Варіанти'!T1779*J1788)</f>
        <v>639.4</v>
      </c>
      <c r="L1788" s="2">
        <f t="shared" si="191"/>
        <v>639.4</v>
      </c>
      <c r="M1788" s="2">
        <f t="shared" si="192"/>
        <v>0</v>
      </c>
      <c r="N1788" s="9">
        <f t="shared" si="193"/>
        <v>0</v>
      </c>
      <c r="O1788" s="2">
        <f>MIN(IF('07A_Конструктор'!$D$5="Так",'06A_Варіанти'!E1779,1E+99),IF('07A_Конструктор'!$D$6="Так",'06A_Варіанти'!F1779,1E+99),IF('07A_Конструктор'!$D$7="Так",'06A_Варіанти'!G1779,1E+99),IF('07A_Конструктор'!$D$8="Так",'06A_Варіанти'!H1779,1E+99),IF('07A_Конструктор'!$D$9="Так",'06A_Варіанти'!I1779,1E+99),IF('07A_Конструктор'!$D$10="Так",'06A_Варіанти'!J1779,1E+99),IF('07A_Конструктор'!$D$11="Так",'06A_Варіанти'!K1779,1E+99),IF('07A_Конструктор'!$D$12="Так",'06A_Варіанти'!L1779,1E+99),IF('07A_Конструктор'!$D$13="Так",'06A_Варіанти'!M1779,1E+99),IF('07A_Конструктор'!$D$14="Так",'06A_Варіанти'!N1779,1E+99),IF('07A_Конструктор'!$D$15="Так",'06A_Варіанти'!O1779,1E+99),IF('07A_Конструктор'!$D$16="Так",'06A_Варіанти'!P1779,1E+99),IF('07A_Конструктор'!$D$17="Так",'06A_Варіанти'!Q1779,1E+99),IF('06A_Варіанти'!R1779="",1E+99,'06A_Варіанти'!R1779))</f>
        <v>319.7</v>
      </c>
      <c r="P1788" s="2" t="str">
        <f t="shared" si="194"/>
        <v>5 т</v>
      </c>
      <c r="Q1788" s="2">
        <f t="shared" si="195"/>
        <v>14</v>
      </c>
      <c r="R1788" s="2">
        <f>IF(OR(C1788="РЦК макси",C1788="РЦЧ SKU"),"SKU-потік",IFERROR(VLOOKUP(D1788,'02_РЦ'!$A$3:$I$7,5,FALSE),0))</f>
        <v>700</v>
      </c>
      <c r="S1788" s="2" t="str">
        <f>IF(OR(C1788="РЦК макси",C1788="РЦЧ SKU"),"Не рахується в ліміт",IFERROR(VLOOKUP(D1788,'02_РЦ'!$A$3:$I$7,9,FALSE),"Немає РЦ"))</f>
        <v>В межах</v>
      </c>
    </row>
    <row r="1789" spans="1:19">
      <c r="A1789" s="2" t="str">
        <f>'06A_Варіанти'!A1780</f>
        <v>BASE_2916</v>
      </c>
      <c r="B1789" s="2" t="str">
        <f>'06A_Варіанти'!B1780</f>
        <v>TT_2916</v>
      </c>
      <c r="C1789" s="2" t="str">
        <f>'06A_Варіанти'!D1780</f>
        <v>Основний</v>
      </c>
      <c r="D1789" s="2" t="str">
        <f>'06A_Варіанти'!C1780</f>
        <v>РЦЛ</v>
      </c>
      <c r="E1789" s="2" t="str">
        <f>'06A_Варіанти'!S1780</f>
        <v>DIRECT</v>
      </c>
      <c r="F1789" s="2" t="str">
        <f>IF(O1789='06A_Варіанти'!E1780,'06A_Варіанти'!E$1,IF(O1789='06A_Варіанти'!F1780,'06A_Варіанти'!F$1,IF(O1789='06A_Варіанти'!G1780,'06A_Варіанти'!G$1,IF(O1789='06A_Варіанти'!H1780,'06A_Варіанти'!H$1,IF(O1789='06A_Варіанти'!I1780,'06A_Варіанти'!I$1,IF(O1789='06A_Варіанти'!J1780,'06A_Варіанти'!J$1,IF(O1789='06A_Варіанти'!K1780,'06A_Варіанти'!K$1,IF(O1789='06A_Варіанти'!L1780,'06A_Варіанти'!L$1,IF(O1789='06A_Варіанти'!M1780,'06A_Варіанти'!M$1,IF(O1789='06A_Варіанти'!N1780,'06A_Варіанти'!N$1,IF(O1789='06A_Варіанти'!O1780,'06A_Варіанти'!O$1,IF(O1789='06A_Варіанти'!P1780,'06A_Варіанти'!P$1,IF(O1789='06A_Варіанти'!Q1780,'06A_Варіанти'!Q$1,IF(O1789='06A_Варіанти'!R1780,'06A_Варіанти'!R$1,"НЕМАЄ МАРШРУТУ"))))))))))))))</f>
        <v>DIRECT</v>
      </c>
      <c r="G1789" s="2" t="str">
        <f t="shared" si="189"/>
        <v>БЕЗ ЗМІН</v>
      </c>
      <c r="H1789" s="2">
        <f>IF(G1789="НЕМАЄ МАРШРУТУ",0,O1789-'06A_Варіанти'!T1780)</f>
        <v>0</v>
      </c>
      <c r="I1789" s="2">
        <f>IFERROR(INDEX('04_Потоки'!$E:$E,MATCH(A1789,'04_Потоки'!$A:$A,0)),0)</f>
        <v>1.990879478827362</v>
      </c>
      <c r="J1789" s="2">
        <f t="shared" si="190"/>
        <v>1</v>
      </c>
      <c r="K1789" s="2">
        <f>IF(C1789="РЦК макси",0,2*'06A_Варіанти'!T1780*J1789)</f>
        <v>12.8</v>
      </c>
      <c r="L1789" s="2">
        <f t="shared" si="191"/>
        <v>12.8</v>
      </c>
      <c r="M1789" s="2">
        <f t="shared" si="192"/>
        <v>0</v>
      </c>
      <c r="N1789" s="9">
        <f t="shared" si="193"/>
        <v>0</v>
      </c>
      <c r="O1789" s="2">
        <f>MIN(IF('07A_Конструктор'!$D$5="Так",'06A_Варіанти'!E1780,1E+99),IF('07A_Конструктор'!$D$6="Так",'06A_Варіанти'!F1780,1E+99),IF('07A_Конструктор'!$D$7="Так",'06A_Варіанти'!G1780,1E+99),IF('07A_Конструктор'!$D$8="Так",'06A_Варіанти'!H1780,1E+99),IF('07A_Конструктор'!$D$9="Так",'06A_Варіанти'!I1780,1E+99),IF('07A_Конструктор'!$D$10="Так",'06A_Варіанти'!J1780,1E+99),IF('07A_Конструктор'!$D$11="Так",'06A_Варіанти'!K1780,1E+99),IF('07A_Конструктор'!$D$12="Так",'06A_Варіанти'!L1780,1E+99),IF('07A_Конструктор'!$D$13="Так",'06A_Варіанти'!M1780,1E+99),IF('07A_Конструктор'!$D$14="Так",'06A_Варіанти'!N1780,1E+99),IF('07A_Конструктор'!$D$15="Так",'06A_Варіанти'!O1780,1E+99),IF('07A_Конструктор'!$D$16="Так",'06A_Варіанти'!P1780,1E+99),IF('07A_Конструктор'!$D$17="Так",'06A_Варіанти'!Q1780,1E+99),IF('06A_Варіанти'!R1780="",1E+99,'06A_Варіанти'!R1780))</f>
        <v>6.4</v>
      </c>
      <c r="P1789" s="2" t="str">
        <f t="shared" si="194"/>
        <v>5 т</v>
      </c>
      <c r="Q1789" s="2">
        <f t="shared" si="195"/>
        <v>14</v>
      </c>
      <c r="R1789" s="2">
        <f>IF(OR(C1789="РЦК макси",C1789="РЦЧ SKU"),"SKU-потік",IFERROR(VLOOKUP(D1789,'02_РЦ'!$A$3:$I$7,5,FALSE),0))</f>
        <v>700</v>
      </c>
      <c r="S1789" s="2" t="str">
        <f>IF(OR(C1789="РЦК макси",C1789="РЦЧ SKU"),"Не рахується в ліміт",IFERROR(VLOOKUP(D1789,'02_РЦ'!$A$3:$I$7,9,FALSE),"Немає РЦ"))</f>
        <v>В межах</v>
      </c>
    </row>
    <row r="1790" spans="1:19">
      <c r="A1790" s="2" t="str">
        <f>'06A_Варіанти'!A1781</f>
        <v>BASE_2746</v>
      </c>
      <c r="B1790" s="2" t="str">
        <f>'06A_Варіанти'!B1781</f>
        <v>TT_2746</v>
      </c>
      <c r="C1790" s="2" t="str">
        <f>'06A_Варіанти'!D1781</f>
        <v>Основний</v>
      </c>
      <c r="D1790" s="2" t="str">
        <f>'06A_Варіанти'!C1781</f>
        <v>РЦЛ</v>
      </c>
      <c r="E1790" s="2" t="str">
        <f>'06A_Варіанти'!S1781</f>
        <v>DIRECT</v>
      </c>
      <c r="F1790" s="2" t="str">
        <f>IF(O1790='06A_Варіанти'!E1781,'06A_Варіанти'!E$1,IF(O1790='06A_Варіанти'!F1781,'06A_Варіанти'!F$1,IF(O1790='06A_Варіанти'!G1781,'06A_Варіанти'!G$1,IF(O1790='06A_Варіанти'!H1781,'06A_Варіанти'!H$1,IF(O1790='06A_Варіанти'!I1781,'06A_Варіанти'!I$1,IF(O1790='06A_Варіанти'!J1781,'06A_Варіанти'!J$1,IF(O1790='06A_Варіанти'!K1781,'06A_Варіанти'!K$1,IF(O1790='06A_Варіанти'!L1781,'06A_Варіанти'!L$1,IF(O1790='06A_Варіанти'!M1781,'06A_Варіанти'!M$1,IF(O1790='06A_Варіанти'!N1781,'06A_Варіанти'!N$1,IF(O1790='06A_Варіанти'!O1781,'06A_Варіанти'!O$1,IF(O1790='06A_Варіанти'!P1781,'06A_Варіанти'!P$1,IF(O1790='06A_Варіанти'!Q1781,'06A_Варіанти'!Q$1,IF(O1790='06A_Варіанти'!R1781,'06A_Варіанти'!R$1,"НЕМАЄ МАРШРУТУ"))))))))))))))</f>
        <v>DIRECT</v>
      </c>
      <c r="G1790" s="2" t="str">
        <f t="shared" si="189"/>
        <v>БЕЗ ЗМІН</v>
      </c>
      <c r="H1790" s="2">
        <f>IF(G1790="НЕМАЄ МАРШРУТУ",0,O1790-'06A_Варіанти'!T1781)</f>
        <v>0</v>
      </c>
      <c r="I1790" s="2">
        <f>IFERROR(INDEX('04_Потоки'!$E:$E,MATCH(A1790,'04_Потоки'!$A:$A,0)),0)</f>
        <v>1.990879478827362</v>
      </c>
      <c r="J1790" s="2">
        <f t="shared" si="190"/>
        <v>1</v>
      </c>
      <c r="K1790" s="2">
        <f>IF(C1790="РЦК макси",0,2*'06A_Варіанти'!T1781*J1790)</f>
        <v>155.80000000000001</v>
      </c>
      <c r="L1790" s="2">
        <f t="shared" si="191"/>
        <v>155.80000000000001</v>
      </c>
      <c r="M1790" s="2">
        <f t="shared" si="192"/>
        <v>0</v>
      </c>
      <c r="N1790" s="9">
        <f t="shared" si="193"/>
        <v>0</v>
      </c>
      <c r="O1790" s="2">
        <f>MIN(IF('07A_Конструктор'!$D$5="Так",'06A_Варіанти'!E1781,1E+99),IF('07A_Конструктор'!$D$6="Так",'06A_Варіанти'!F1781,1E+99),IF('07A_Конструктор'!$D$7="Так",'06A_Варіанти'!G1781,1E+99),IF('07A_Конструктор'!$D$8="Так",'06A_Варіанти'!H1781,1E+99),IF('07A_Конструктор'!$D$9="Так",'06A_Варіанти'!I1781,1E+99),IF('07A_Конструктор'!$D$10="Так",'06A_Варіанти'!J1781,1E+99),IF('07A_Конструктор'!$D$11="Так",'06A_Варіанти'!K1781,1E+99),IF('07A_Конструктор'!$D$12="Так",'06A_Варіанти'!L1781,1E+99),IF('07A_Конструктор'!$D$13="Так",'06A_Варіанти'!M1781,1E+99),IF('07A_Конструктор'!$D$14="Так",'06A_Варіанти'!N1781,1E+99),IF('07A_Конструктор'!$D$15="Так",'06A_Варіанти'!O1781,1E+99),IF('07A_Конструктор'!$D$16="Так",'06A_Варіанти'!P1781,1E+99),IF('07A_Конструктор'!$D$17="Так",'06A_Варіанти'!Q1781,1E+99),IF('06A_Варіанти'!R1781="",1E+99,'06A_Варіанти'!R1781))</f>
        <v>77.900000000000006</v>
      </c>
      <c r="P1790" s="2" t="str">
        <f t="shared" si="194"/>
        <v>5 т</v>
      </c>
      <c r="Q1790" s="2">
        <f t="shared" si="195"/>
        <v>14</v>
      </c>
      <c r="R1790" s="2">
        <f>IF(OR(C1790="РЦК макси",C1790="РЦЧ SKU"),"SKU-потік",IFERROR(VLOOKUP(D1790,'02_РЦ'!$A$3:$I$7,5,FALSE),0))</f>
        <v>700</v>
      </c>
      <c r="S1790" s="2" t="str">
        <f>IF(OR(C1790="РЦК макси",C1790="РЦЧ SKU"),"Не рахується в ліміт",IFERROR(VLOOKUP(D1790,'02_РЦ'!$A$3:$I$7,9,FALSE),"Немає РЦ"))</f>
        <v>В межах</v>
      </c>
    </row>
    <row r="1791" spans="1:19">
      <c r="A1791" s="2" t="str">
        <f>'06A_Варіанти'!A1782</f>
        <v>BASE_2918</v>
      </c>
      <c r="B1791" s="2" t="str">
        <f>'06A_Варіанти'!B1782</f>
        <v>TT_2918</v>
      </c>
      <c r="C1791" s="2" t="str">
        <f>'06A_Варіанти'!D1782</f>
        <v>Основний</v>
      </c>
      <c r="D1791" s="2" t="str">
        <f>'06A_Варіанти'!C1782</f>
        <v>РЦЛ</v>
      </c>
      <c r="E1791" s="2" t="str">
        <f>'06A_Варіанти'!S1782</f>
        <v>DIRECT</v>
      </c>
      <c r="F1791" s="2" t="str">
        <f>IF(O1791='06A_Варіанти'!E1782,'06A_Варіанти'!E$1,IF(O1791='06A_Варіанти'!F1782,'06A_Варіанти'!F$1,IF(O1791='06A_Варіанти'!G1782,'06A_Варіанти'!G$1,IF(O1791='06A_Варіанти'!H1782,'06A_Варіанти'!H$1,IF(O1791='06A_Варіанти'!I1782,'06A_Варіанти'!I$1,IF(O1791='06A_Варіанти'!J1782,'06A_Варіанти'!J$1,IF(O1791='06A_Варіанти'!K1782,'06A_Варіанти'!K$1,IF(O1791='06A_Варіанти'!L1782,'06A_Варіанти'!L$1,IF(O1791='06A_Варіанти'!M1782,'06A_Варіанти'!M$1,IF(O1791='06A_Варіанти'!N1782,'06A_Варіанти'!N$1,IF(O1791='06A_Варіанти'!O1782,'06A_Варіанти'!O$1,IF(O1791='06A_Варіанти'!P1782,'06A_Варіанти'!P$1,IF(O1791='06A_Варіанти'!Q1782,'06A_Варіанти'!Q$1,IF(O1791='06A_Варіанти'!R1782,'06A_Варіанти'!R$1,"НЕМАЄ МАРШРУТУ"))))))))))))))</f>
        <v>DIRECT</v>
      </c>
      <c r="G1791" s="2" t="str">
        <f t="shared" si="189"/>
        <v>БЕЗ ЗМІН</v>
      </c>
      <c r="H1791" s="2">
        <f>IF(G1791="НЕМАЄ МАРШРУТУ",0,O1791-'06A_Варіанти'!T1782)</f>
        <v>0</v>
      </c>
      <c r="I1791" s="2">
        <f>IFERROR(INDEX('04_Потоки'!$E:$E,MATCH(A1791,'04_Потоки'!$A:$A,0)),0)</f>
        <v>1.990879478827362</v>
      </c>
      <c r="J1791" s="2">
        <f t="shared" si="190"/>
        <v>1</v>
      </c>
      <c r="K1791" s="2">
        <f>IF(C1791="РЦК макси",0,2*'06A_Варіанти'!T1782*J1791)</f>
        <v>820.2</v>
      </c>
      <c r="L1791" s="2">
        <f t="shared" si="191"/>
        <v>820.2</v>
      </c>
      <c r="M1791" s="2">
        <f t="shared" si="192"/>
        <v>0</v>
      </c>
      <c r="N1791" s="9">
        <f t="shared" si="193"/>
        <v>0</v>
      </c>
      <c r="O1791" s="2">
        <f>MIN(IF('07A_Конструктор'!$D$5="Так",'06A_Варіанти'!E1782,1E+99),IF('07A_Конструктор'!$D$6="Так",'06A_Варіанти'!F1782,1E+99),IF('07A_Конструктор'!$D$7="Так",'06A_Варіанти'!G1782,1E+99),IF('07A_Конструктор'!$D$8="Так",'06A_Варіанти'!H1782,1E+99),IF('07A_Конструктор'!$D$9="Так",'06A_Варіанти'!I1782,1E+99),IF('07A_Конструктор'!$D$10="Так",'06A_Варіанти'!J1782,1E+99),IF('07A_Конструктор'!$D$11="Так",'06A_Варіанти'!K1782,1E+99),IF('07A_Конструктор'!$D$12="Так",'06A_Варіанти'!L1782,1E+99),IF('07A_Конструктор'!$D$13="Так",'06A_Варіанти'!M1782,1E+99),IF('07A_Конструктор'!$D$14="Так",'06A_Варіанти'!N1782,1E+99),IF('07A_Конструктор'!$D$15="Так",'06A_Варіанти'!O1782,1E+99),IF('07A_Конструктор'!$D$16="Так",'06A_Варіанти'!P1782,1E+99),IF('07A_Конструктор'!$D$17="Так",'06A_Варіанти'!Q1782,1E+99),IF('06A_Варіанти'!R1782="",1E+99,'06A_Варіанти'!R1782))</f>
        <v>410.1</v>
      </c>
      <c r="P1791" s="2" t="str">
        <f t="shared" si="194"/>
        <v>5 т</v>
      </c>
      <c r="Q1791" s="2">
        <f t="shared" si="195"/>
        <v>14</v>
      </c>
      <c r="R1791" s="2">
        <f>IF(OR(C1791="РЦК макси",C1791="РЦЧ SKU"),"SKU-потік",IFERROR(VLOOKUP(D1791,'02_РЦ'!$A$3:$I$7,5,FALSE),0))</f>
        <v>700</v>
      </c>
      <c r="S1791" s="2" t="str">
        <f>IF(OR(C1791="РЦК макси",C1791="РЦЧ SKU"),"Не рахується в ліміт",IFERROR(VLOOKUP(D1791,'02_РЦ'!$A$3:$I$7,9,FALSE),"Немає РЦ"))</f>
        <v>В межах</v>
      </c>
    </row>
    <row r="1792" spans="1:19">
      <c r="A1792" s="2" t="str">
        <f>'06A_Варіанти'!A1783</f>
        <v>BASE_2919</v>
      </c>
      <c r="B1792" s="2" t="str">
        <f>'06A_Варіанти'!B1783</f>
        <v>TT_2919</v>
      </c>
      <c r="C1792" s="2" t="str">
        <f>'06A_Варіанти'!D1783</f>
        <v>Основний</v>
      </c>
      <c r="D1792" s="2" t="str">
        <f>'06A_Варіанти'!C1783</f>
        <v>РЦЛ</v>
      </c>
      <c r="E1792" s="2" t="str">
        <f>'06A_Варіанти'!S1783</f>
        <v>DIRECT</v>
      </c>
      <c r="F1792" s="2" t="str">
        <f>IF(O1792='06A_Варіанти'!E1783,'06A_Варіанти'!E$1,IF(O1792='06A_Варіанти'!F1783,'06A_Варіанти'!F$1,IF(O1792='06A_Варіанти'!G1783,'06A_Варіанти'!G$1,IF(O1792='06A_Варіанти'!H1783,'06A_Варіанти'!H$1,IF(O1792='06A_Варіанти'!I1783,'06A_Варіанти'!I$1,IF(O1792='06A_Варіанти'!J1783,'06A_Варіанти'!J$1,IF(O1792='06A_Варіанти'!K1783,'06A_Варіанти'!K$1,IF(O1792='06A_Варіанти'!L1783,'06A_Варіанти'!L$1,IF(O1792='06A_Варіанти'!M1783,'06A_Варіанти'!M$1,IF(O1792='06A_Варіанти'!N1783,'06A_Варіанти'!N$1,IF(O1792='06A_Варіанти'!O1783,'06A_Варіанти'!O$1,IF(O1792='06A_Варіанти'!P1783,'06A_Варіанти'!P$1,IF(O1792='06A_Варіанти'!Q1783,'06A_Варіанти'!Q$1,IF(O1792='06A_Варіанти'!R1783,'06A_Варіанти'!R$1,"НЕМАЄ МАРШРУТУ"))))))))))))))</f>
        <v>DIRECT</v>
      </c>
      <c r="G1792" s="2" t="str">
        <f t="shared" si="189"/>
        <v>БЕЗ ЗМІН</v>
      </c>
      <c r="H1792" s="2">
        <f>IF(G1792="НЕМАЄ МАРШРУТУ",0,O1792-'06A_Варіанти'!T1783)</f>
        <v>0</v>
      </c>
      <c r="I1792" s="2">
        <f>IFERROR(INDEX('04_Потоки'!$E:$E,MATCH(A1792,'04_Потоки'!$A:$A,0)),0)</f>
        <v>1.990879478827362</v>
      </c>
      <c r="J1792" s="2">
        <f t="shared" si="190"/>
        <v>1</v>
      </c>
      <c r="K1792" s="2">
        <f>IF(C1792="РЦК макси",0,2*'06A_Варіанти'!T1783*J1792)</f>
        <v>390.8</v>
      </c>
      <c r="L1792" s="2">
        <f t="shared" si="191"/>
        <v>390.8</v>
      </c>
      <c r="M1792" s="2">
        <f t="shared" si="192"/>
        <v>0</v>
      </c>
      <c r="N1792" s="9">
        <f t="shared" si="193"/>
        <v>0</v>
      </c>
      <c r="O1792" s="2">
        <f>MIN(IF('07A_Конструктор'!$D$5="Так",'06A_Варіанти'!E1783,1E+99),IF('07A_Конструктор'!$D$6="Так",'06A_Варіанти'!F1783,1E+99),IF('07A_Конструктор'!$D$7="Так",'06A_Варіанти'!G1783,1E+99),IF('07A_Конструктор'!$D$8="Так",'06A_Варіанти'!H1783,1E+99),IF('07A_Конструктор'!$D$9="Так",'06A_Варіанти'!I1783,1E+99),IF('07A_Конструктор'!$D$10="Так",'06A_Варіанти'!J1783,1E+99),IF('07A_Конструктор'!$D$11="Так",'06A_Варіанти'!K1783,1E+99),IF('07A_Конструктор'!$D$12="Так",'06A_Варіанти'!L1783,1E+99),IF('07A_Конструктор'!$D$13="Так",'06A_Варіанти'!M1783,1E+99),IF('07A_Конструктор'!$D$14="Так",'06A_Варіанти'!N1783,1E+99),IF('07A_Конструктор'!$D$15="Так",'06A_Варіанти'!O1783,1E+99),IF('07A_Конструктор'!$D$16="Так",'06A_Варіанти'!P1783,1E+99),IF('07A_Конструктор'!$D$17="Так",'06A_Варіанти'!Q1783,1E+99),IF('06A_Варіанти'!R1783="",1E+99,'06A_Варіанти'!R1783))</f>
        <v>195.4</v>
      </c>
      <c r="P1792" s="2" t="str">
        <f t="shared" si="194"/>
        <v>5 т</v>
      </c>
      <c r="Q1792" s="2">
        <f t="shared" si="195"/>
        <v>14</v>
      </c>
      <c r="R1792" s="2">
        <f>IF(OR(C1792="РЦК макси",C1792="РЦЧ SKU"),"SKU-потік",IFERROR(VLOOKUP(D1792,'02_РЦ'!$A$3:$I$7,5,FALSE),0))</f>
        <v>700</v>
      </c>
      <c r="S1792" s="2" t="str">
        <f>IF(OR(C1792="РЦК макси",C1792="РЦЧ SKU"),"Не рахується в ліміт",IFERROR(VLOOKUP(D1792,'02_РЦ'!$A$3:$I$7,9,FALSE),"Немає РЦ"))</f>
        <v>В межах</v>
      </c>
    </row>
    <row r="1793" spans="1:19">
      <c r="A1793" s="2" t="str">
        <f>'06A_Варіанти'!A1784</f>
        <v>BASE_2933</v>
      </c>
      <c r="B1793" s="2" t="str">
        <f>'06A_Варіанти'!B1784</f>
        <v>TT_2933</v>
      </c>
      <c r="C1793" s="2" t="str">
        <f>'06A_Варіанти'!D1784</f>
        <v>Основний</v>
      </c>
      <c r="D1793" s="2" t="str">
        <f>'06A_Варіанти'!C1784</f>
        <v>РЦЛ</v>
      </c>
      <c r="E1793" s="2" t="str">
        <f>'06A_Варіанти'!S1784</f>
        <v>DIRECT</v>
      </c>
      <c r="F1793" s="2" t="str">
        <f>IF(O1793='06A_Варіанти'!E1784,'06A_Варіанти'!E$1,IF(O1793='06A_Варіанти'!F1784,'06A_Варіанти'!F$1,IF(O1793='06A_Варіанти'!G1784,'06A_Варіанти'!G$1,IF(O1793='06A_Варіанти'!H1784,'06A_Варіанти'!H$1,IF(O1793='06A_Варіанти'!I1784,'06A_Варіанти'!I$1,IF(O1793='06A_Варіанти'!J1784,'06A_Варіанти'!J$1,IF(O1793='06A_Варіанти'!K1784,'06A_Варіанти'!K$1,IF(O1793='06A_Варіанти'!L1784,'06A_Варіанти'!L$1,IF(O1793='06A_Варіанти'!M1784,'06A_Варіанти'!M$1,IF(O1793='06A_Варіанти'!N1784,'06A_Варіанти'!N$1,IF(O1793='06A_Варіанти'!O1784,'06A_Варіанти'!O$1,IF(O1793='06A_Варіанти'!P1784,'06A_Варіанти'!P$1,IF(O1793='06A_Варіанти'!Q1784,'06A_Варіанти'!Q$1,IF(O1793='06A_Варіанти'!R1784,'06A_Варіанти'!R$1,"НЕМАЄ МАРШРУТУ"))))))))))))))</f>
        <v>DIRECT</v>
      </c>
      <c r="G1793" s="2" t="str">
        <f t="shared" si="189"/>
        <v>БЕЗ ЗМІН</v>
      </c>
      <c r="H1793" s="2">
        <f>IF(G1793="НЕМАЄ МАРШРУТУ",0,O1793-'06A_Варіанти'!T1784)</f>
        <v>0</v>
      </c>
      <c r="I1793" s="2">
        <f>IFERROR(INDEX('04_Потоки'!$E:$E,MATCH(A1793,'04_Потоки'!$A:$A,0)),0)</f>
        <v>1.990879478827362</v>
      </c>
      <c r="J1793" s="2">
        <f t="shared" si="190"/>
        <v>1</v>
      </c>
      <c r="K1793" s="2">
        <f>IF(C1793="РЦК макси",0,2*'06A_Варіанти'!T1784*J1793)</f>
        <v>298.60000000000002</v>
      </c>
      <c r="L1793" s="2">
        <f t="shared" si="191"/>
        <v>298.60000000000002</v>
      </c>
      <c r="M1793" s="2">
        <f t="shared" si="192"/>
        <v>0</v>
      </c>
      <c r="N1793" s="9">
        <f t="shared" si="193"/>
        <v>0</v>
      </c>
      <c r="O1793" s="2">
        <f>MIN(IF('07A_Конструктор'!$D$5="Так",'06A_Варіанти'!E1784,1E+99),IF('07A_Конструктор'!$D$6="Так",'06A_Варіанти'!F1784,1E+99),IF('07A_Конструктор'!$D$7="Так",'06A_Варіанти'!G1784,1E+99),IF('07A_Конструктор'!$D$8="Так",'06A_Варіанти'!H1784,1E+99),IF('07A_Конструктор'!$D$9="Так",'06A_Варіанти'!I1784,1E+99),IF('07A_Конструктор'!$D$10="Так",'06A_Варіанти'!J1784,1E+99),IF('07A_Конструктор'!$D$11="Так",'06A_Варіанти'!K1784,1E+99),IF('07A_Конструктор'!$D$12="Так",'06A_Варіанти'!L1784,1E+99),IF('07A_Конструктор'!$D$13="Так",'06A_Варіанти'!M1784,1E+99),IF('07A_Конструктор'!$D$14="Так",'06A_Варіанти'!N1784,1E+99),IF('07A_Конструктор'!$D$15="Так",'06A_Варіанти'!O1784,1E+99),IF('07A_Конструктор'!$D$16="Так",'06A_Варіанти'!P1784,1E+99),IF('07A_Конструктор'!$D$17="Так",'06A_Варіанти'!Q1784,1E+99),IF('06A_Варіанти'!R1784="",1E+99,'06A_Варіанти'!R1784))</f>
        <v>149.30000000000001</v>
      </c>
      <c r="P1793" s="2" t="str">
        <f t="shared" si="194"/>
        <v>5 т</v>
      </c>
      <c r="Q1793" s="2">
        <f t="shared" si="195"/>
        <v>14</v>
      </c>
      <c r="R1793" s="2">
        <f>IF(OR(C1793="РЦК макси",C1793="РЦЧ SKU"),"SKU-потік",IFERROR(VLOOKUP(D1793,'02_РЦ'!$A$3:$I$7,5,FALSE),0))</f>
        <v>700</v>
      </c>
      <c r="S1793" s="2" t="str">
        <f>IF(OR(C1793="РЦК макси",C1793="РЦЧ SKU"),"Не рахується в ліміт",IFERROR(VLOOKUP(D1793,'02_РЦ'!$A$3:$I$7,9,FALSE),"Немає РЦ"))</f>
        <v>В межах</v>
      </c>
    </row>
    <row r="1794" spans="1:19">
      <c r="A1794" s="2" t="str">
        <f>'06A_Варіанти'!A1785</f>
        <v>BASE_2934</v>
      </c>
      <c r="B1794" s="2" t="str">
        <f>'06A_Варіанти'!B1785</f>
        <v>TT_2934</v>
      </c>
      <c r="C1794" s="2" t="str">
        <f>'06A_Варіанти'!D1785</f>
        <v>Основний</v>
      </c>
      <c r="D1794" s="2" t="str">
        <f>'06A_Варіанти'!C1785</f>
        <v>РЦЛ</v>
      </c>
      <c r="E1794" s="2" t="str">
        <f>'06A_Варіанти'!S1785</f>
        <v>DIRECT</v>
      </c>
      <c r="F1794" s="2" t="str">
        <f>IF(O1794='06A_Варіанти'!E1785,'06A_Варіанти'!E$1,IF(O1794='06A_Варіанти'!F1785,'06A_Варіанти'!F$1,IF(O1794='06A_Варіанти'!G1785,'06A_Варіанти'!G$1,IF(O1794='06A_Варіанти'!H1785,'06A_Варіанти'!H$1,IF(O1794='06A_Варіанти'!I1785,'06A_Варіанти'!I$1,IF(O1794='06A_Варіанти'!J1785,'06A_Варіанти'!J$1,IF(O1794='06A_Варіанти'!K1785,'06A_Варіанти'!K$1,IF(O1794='06A_Варіанти'!L1785,'06A_Варіанти'!L$1,IF(O1794='06A_Варіанти'!M1785,'06A_Варіанти'!M$1,IF(O1794='06A_Варіанти'!N1785,'06A_Варіанти'!N$1,IF(O1794='06A_Варіанти'!O1785,'06A_Варіанти'!O$1,IF(O1794='06A_Варіанти'!P1785,'06A_Варіанти'!P$1,IF(O1794='06A_Варіанти'!Q1785,'06A_Варіанти'!Q$1,IF(O1794='06A_Варіанти'!R1785,'06A_Варіанти'!R$1,"НЕМАЄ МАРШРУТУ"))))))))))))))</f>
        <v>DIRECT</v>
      </c>
      <c r="G1794" s="2" t="str">
        <f t="shared" si="189"/>
        <v>БЕЗ ЗМІН</v>
      </c>
      <c r="H1794" s="2">
        <f>IF(G1794="НЕМАЄ МАРШРУТУ",0,O1794-'06A_Варіанти'!T1785)</f>
        <v>0</v>
      </c>
      <c r="I1794" s="2">
        <f>IFERROR(INDEX('04_Потоки'!$E:$E,MATCH(A1794,'04_Потоки'!$A:$A,0)),0)</f>
        <v>1.990879478827362</v>
      </c>
      <c r="J1794" s="2">
        <f t="shared" si="190"/>
        <v>1</v>
      </c>
      <c r="K1794" s="2">
        <f>IF(C1794="РЦК макси",0,2*'06A_Варіанти'!T1785*J1794)</f>
        <v>240.6</v>
      </c>
      <c r="L1794" s="2">
        <f t="shared" si="191"/>
        <v>240.6</v>
      </c>
      <c r="M1794" s="2">
        <f t="shared" si="192"/>
        <v>0</v>
      </c>
      <c r="N1794" s="9">
        <f t="shared" si="193"/>
        <v>0</v>
      </c>
      <c r="O1794" s="2">
        <f>MIN(IF('07A_Конструктор'!$D$5="Так",'06A_Варіанти'!E1785,1E+99),IF('07A_Конструктор'!$D$6="Так",'06A_Варіанти'!F1785,1E+99),IF('07A_Конструктор'!$D$7="Так",'06A_Варіанти'!G1785,1E+99),IF('07A_Конструктор'!$D$8="Так",'06A_Варіанти'!H1785,1E+99),IF('07A_Конструктор'!$D$9="Так",'06A_Варіанти'!I1785,1E+99),IF('07A_Конструктор'!$D$10="Так",'06A_Варіанти'!J1785,1E+99),IF('07A_Конструктор'!$D$11="Так",'06A_Варіанти'!K1785,1E+99),IF('07A_Конструктор'!$D$12="Так",'06A_Варіанти'!L1785,1E+99),IF('07A_Конструктор'!$D$13="Так",'06A_Варіанти'!M1785,1E+99),IF('07A_Конструктор'!$D$14="Так",'06A_Варіанти'!N1785,1E+99),IF('07A_Конструктор'!$D$15="Так",'06A_Варіанти'!O1785,1E+99),IF('07A_Конструктор'!$D$16="Так",'06A_Варіанти'!P1785,1E+99),IF('07A_Конструктор'!$D$17="Так",'06A_Варіанти'!Q1785,1E+99),IF('06A_Варіанти'!R1785="",1E+99,'06A_Варіанти'!R1785))</f>
        <v>120.3</v>
      </c>
      <c r="P1794" s="2" t="str">
        <f t="shared" si="194"/>
        <v>5 т</v>
      </c>
      <c r="Q1794" s="2">
        <f t="shared" si="195"/>
        <v>14</v>
      </c>
      <c r="R1794" s="2">
        <f>IF(OR(C1794="РЦК макси",C1794="РЦЧ SKU"),"SKU-потік",IFERROR(VLOOKUP(D1794,'02_РЦ'!$A$3:$I$7,5,FALSE),0))</f>
        <v>700</v>
      </c>
      <c r="S1794" s="2" t="str">
        <f>IF(OR(C1794="РЦК макси",C1794="РЦЧ SKU"),"Не рахується в ліміт",IFERROR(VLOOKUP(D1794,'02_РЦ'!$A$3:$I$7,9,FALSE),"Немає РЦ"))</f>
        <v>В межах</v>
      </c>
    </row>
    <row r="1795" spans="1:19">
      <c r="A1795" s="2" t="str">
        <f>'06A_Варіанти'!A1786</f>
        <v>BASE_2935</v>
      </c>
      <c r="B1795" s="2" t="str">
        <f>'06A_Варіанти'!B1786</f>
        <v>TT_2935</v>
      </c>
      <c r="C1795" s="2" t="str">
        <f>'06A_Варіанти'!D1786</f>
        <v>Основний</v>
      </c>
      <c r="D1795" s="2" t="str">
        <f>'06A_Варіанти'!C1786</f>
        <v>РЦЛ</v>
      </c>
      <c r="E1795" s="2" t="str">
        <f>'06A_Варіанти'!S1786</f>
        <v>DIRECT</v>
      </c>
      <c r="F1795" s="2" t="str">
        <f>IF(O1795='06A_Варіанти'!E1786,'06A_Варіанти'!E$1,IF(O1795='06A_Варіанти'!F1786,'06A_Варіанти'!F$1,IF(O1795='06A_Варіанти'!G1786,'06A_Варіанти'!G$1,IF(O1795='06A_Варіанти'!H1786,'06A_Варіанти'!H$1,IF(O1795='06A_Варіанти'!I1786,'06A_Варіанти'!I$1,IF(O1795='06A_Варіанти'!J1786,'06A_Варіанти'!J$1,IF(O1795='06A_Варіанти'!K1786,'06A_Варіанти'!K$1,IF(O1795='06A_Варіанти'!L1786,'06A_Варіанти'!L$1,IF(O1795='06A_Варіанти'!M1786,'06A_Варіанти'!M$1,IF(O1795='06A_Варіанти'!N1786,'06A_Варіанти'!N$1,IF(O1795='06A_Варіанти'!O1786,'06A_Варіанти'!O$1,IF(O1795='06A_Варіанти'!P1786,'06A_Варіанти'!P$1,IF(O1795='06A_Варіанти'!Q1786,'06A_Варіанти'!Q$1,IF(O1795='06A_Варіанти'!R1786,'06A_Варіанти'!R$1,"НЕМАЄ МАРШРУТУ"))))))))))))))</f>
        <v>DIRECT</v>
      </c>
      <c r="G1795" s="2" t="str">
        <f t="shared" si="189"/>
        <v>БЕЗ ЗМІН</v>
      </c>
      <c r="H1795" s="2">
        <f>IF(G1795="НЕМАЄ МАРШРУТУ",0,O1795-'06A_Варіанти'!T1786)</f>
        <v>0</v>
      </c>
      <c r="I1795" s="2">
        <f>IFERROR(INDEX('04_Потоки'!$E:$E,MATCH(A1795,'04_Потоки'!$A:$A,0)),0)</f>
        <v>1.990879478827362</v>
      </c>
      <c r="J1795" s="2">
        <f t="shared" si="190"/>
        <v>1</v>
      </c>
      <c r="K1795" s="2">
        <f>IF(C1795="РЦК макси",0,2*'06A_Варіанти'!T1786*J1795)</f>
        <v>1100.8</v>
      </c>
      <c r="L1795" s="2">
        <f t="shared" si="191"/>
        <v>1100.8</v>
      </c>
      <c r="M1795" s="2">
        <f t="shared" si="192"/>
        <v>0</v>
      </c>
      <c r="N1795" s="9">
        <f t="shared" si="193"/>
        <v>0</v>
      </c>
      <c r="O1795" s="2">
        <f>MIN(IF('07A_Конструктор'!$D$5="Так",'06A_Варіанти'!E1786,1E+99),IF('07A_Конструктор'!$D$6="Так",'06A_Варіанти'!F1786,1E+99),IF('07A_Конструктор'!$D$7="Так",'06A_Варіанти'!G1786,1E+99),IF('07A_Конструктор'!$D$8="Так",'06A_Варіанти'!H1786,1E+99),IF('07A_Конструктор'!$D$9="Так",'06A_Варіанти'!I1786,1E+99),IF('07A_Конструктор'!$D$10="Так",'06A_Варіанти'!J1786,1E+99),IF('07A_Конструктор'!$D$11="Так",'06A_Варіанти'!K1786,1E+99),IF('07A_Конструктор'!$D$12="Так",'06A_Варіанти'!L1786,1E+99),IF('07A_Конструктор'!$D$13="Так",'06A_Варіанти'!M1786,1E+99),IF('07A_Конструктор'!$D$14="Так",'06A_Варіанти'!N1786,1E+99),IF('07A_Конструктор'!$D$15="Так",'06A_Варіанти'!O1786,1E+99),IF('07A_Конструктор'!$D$16="Так",'06A_Варіанти'!P1786,1E+99),IF('07A_Конструктор'!$D$17="Так",'06A_Варіанти'!Q1786,1E+99),IF('06A_Варіанти'!R1786="",1E+99,'06A_Варіанти'!R1786))</f>
        <v>550.4</v>
      </c>
      <c r="P1795" s="2" t="str">
        <f t="shared" si="194"/>
        <v>5 т</v>
      </c>
      <c r="Q1795" s="2">
        <f t="shared" si="195"/>
        <v>14</v>
      </c>
      <c r="R1795" s="2">
        <f>IF(OR(C1795="РЦК макси",C1795="РЦЧ SKU"),"SKU-потік",IFERROR(VLOOKUP(D1795,'02_РЦ'!$A$3:$I$7,5,FALSE),0))</f>
        <v>700</v>
      </c>
      <c r="S1795" s="2" t="str">
        <f>IF(OR(C1795="РЦК макси",C1795="РЦЧ SKU"),"Не рахується в ліміт",IFERROR(VLOOKUP(D1795,'02_РЦ'!$A$3:$I$7,9,FALSE),"Немає РЦ"))</f>
        <v>В межах</v>
      </c>
    </row>
    <row r="1796" spans="1:19">
      <c r="A1796" s="2" t="str">
        <f>'06A_Варіанти'!A1787</f>
        <v>BASE_2938</v>
      </c>
      <c r="B1796" s="2" t="str">
        <f>'06A_Варіанти'!B1787</f>
        <v>TT_2938</v>
      </c>
      <c r="C1796" s="2" t="str">
        <f>'06A_Варіанти'!D1787</f>
        <v>Основний</v>
      </c>
      <c r="D1796" s="2" t="str">
        <f>'06A_Варіанти'!C1787</f>
        <v>РЦЛ</v>
      </c>
      <c r="E1796" s="2" t="str">
        <f>'06A_Варіанти'!S1787</f>
        <v>DIRECT</v>
      </c>
      <c r="F1796" s="2" t="str">
        <f>IF(O1796='06A_Варіанти'!E1787,'06A_Варіанти'!E$1,IF(O1796='06A_Варіанти'!F1787,'06A_Варіанти'!F$1,IF(O1796='06A_Варіанти'!G1787,'06A_Варіанти'!G$1,IF(O1796='06A_Варіанти'!H1787,'06A_Варіанти'!H$1,IF(O1796='06A_Варіанти'!I1787,'06A_Варіанти'!I$1,IF(O1796='06A_Варіанти'!J1787,'06A_Варіанти'!J$1,IF(O1796='06A_Варіанти'!K1787,'06A_Варіанти'!K$1,IF(O1796='06A_Варіанти'!L1787,'06A_Варіанти'!L$1,IF(O1796='06A_Варіанти'!M1787,'06A_Варіанти'!M$1,IF(O1796='06A_Варіанти'!N1787,'06A_Варіанти'!N$1,IF(O1796='06A_Варіанти'!O1787,'06A_Варіанти'!O$1,IF(O1796='06A_Варіанти'!P1787,'06A_Варіанти'!P$1,IF(O1796='06A_Варіанти'!Q1787,'06A_Варіанти'!Q$1,IF(O1796='06A_Варіанти'!R1787,'06A_Варіанти'!R$1,"НЕМАЄ МАРШРУТУ"))))))))))))))</f>
        <v>DIRECT</v>
      </c>
      <c r="G1796" s="2" t="str">
        <f t="shared" si="189"/>
        <v>БЕЗ ЗМІН</v>
      </c>
      <c r="H1796" s="2">
        <f>IF(G1796="НЕМАЄ МАРШРУТУ",0,O1796-'06A_Варіанти'!T1787)</f>
        <v>0</v>
      </c>
      <c r="I1796" s="2">
        <f>IFERROR(INDEX('04_Потоки'!$E:$E,MATCH(A1796,'04_Потоки'!$A:$A,0)),0)</f>
        <v>1.990879478827362</v>
      </c>
      <c r="J1796" s="2">
        <f t="shared" si="190"/>
        <v>1</v>
      </c>
      <c r="K1796" s="2">
        <f>IF(C1796="РЦК макси",0,2*'06A_Варіанти'!T1787*J1796)</f>
        <v>308.39999999999998</v>
      </c>
      <c r="L1796" s="2">
        <f t="shared" si="191"/>
        <v>308.39999999999998</v>
      </c>
      <c r="M1796" s="2">
        <f t="shared" si="192"/>
        <v>0</v>
      </c>
      <c r="N1796" s="9">
        <f t="shared" si="193"/>
        <v>0</v>
      </c>
      <c r="O1796" s="2">
        <f>MIN(IF('07A_Конструктор'!$D$5="Так",'06A_Варіанти'!E1787,1E+99),IF('07A_Конструктор'!$D$6="Так",'06A_Варіанти'!F1787,1E+99),IF('07A_Конструктор'!$D$7="Так",'06A_Варіанти'!G1787,1E+99),IF('07A_Конструктор'!$D$8="Так",'06A_Варіанти'!H1787,1E+99),IF('07A_Конструктор'!$D$9="Так",'06A_Варіанти'!I1787,1E+99),IF('07A_Конструктор'!$D$10="Так",'06A_Варіанти'!J1787,1E+99),IF('07A_Конструктор'!$D$11="Так",'06A_Варіанти'!K1787,1E+99),IF('07A_Конструктор'!$D$12="Так",'06A_Варіанти'!L1787,1E+99),IF('07A_Конструктор'!$D$13="Так",'06A_Варіанти'!M1787,1E+99),IF('07A_Конструктор'!$D$14="Так",'06A_Варіанти'!N1787,1E+99),IF('07A_Конструктор'!$D$15="Так",'06A_Варіанти'!O1787,1E+99),IF('07A_Конструктор'!$D$16="Так",'06A_Варіанти'!P1787,1E+99),IF('07A_Конструктор'!$D$17="Так",'06A_Варіанти'!Q1787,1E+99),IF('06A_Варіанти'!R1787="",1E+99,'06A_Варіанти'!R1787))</f>
        <v>154.19999999999999</v>
      </c>
      <c r="P1796" s="2" t="str">
        <f t="shared" si="194"/>
        <v>5 т</v>
      </c>
      <c r="Q1796" s="2">
        <f t="shared" si="195"/>
        <v>14</v>
      </c>
      <c r="R1796" s="2">
        <f>IF(OR(C1796="РЦК макси",C1796="РЦЧ SKU"),"SKU-потік",IFERROR(VLOOKUP(D1796,'02_РЦ'!$A$3:$I$7,5,FALSE),0))</f>
        <v>700</v>
      </c>
      <c r="S1796" s="2" t="str">
        <f>IF(OR(C1796="РЦК макси",C1796="РЦЧ SKU"),"Не рахується в ліміт",IFERROR(VLOOKUP(D1796,'02_РЦ'!$A$3:$I$7,9,FALSE),"Немає РЦ"))</f>
        <v>В межах</v>
      </c>
    </row>
    <row r="1797" spans="1:19">
      <c r="A1797" s="2" t="str">
        <f>'06A_Варіанти'!A1788</f>
        <v>BASE_2939</v>
      </c>
      <c r="B1797" s="2" t="str">
        <f>'06A_Варіанти'!B1788</f>
        <v>TT_2939</v>
      </c>
      <c r="C1797" s="2" t="str">
        <f>'06A_Варіанти'!D1788</f>
        <v>Основний</v>
      </c>
      <c r="D1797" s="2" t="str">
        <f>'06A_Варіанти'!C1788</f>
        <v>РЦЛ</v>
      </c>
      <c r="E1797" s="2" t="str">
        <f>'06A_Варіанти'!S1788</f>
        <v>DIRECT</v>
      </c>
      <c r="F1797" s="2" t="str">
        <f>IF(O1797='06A_Варіанти'!E1788,'06A_Варіанти'!E$1,IF(O1797='06A_Варіанти'!F1788,'06A_Варіанти'!F$1,IF(O1797='06A_Варіанти'!G1788,'06A_Варіанти'!G$1,IF(O1797='06A_Варіанти'!H1788,'06A_Варіанти'!H$1,IF(O1797='06A_Варіанти'!I1788,'06A_Варіанти'!I$1,IF(O1797='06A_Варіанти'!J1788,'06A_Варіанти'!J$1,IF(O1797='06A_Варіанти'!K1788,'06A_Варіанти'!K$1,IF(O1797='06A_Варіанти'!L1788,'06A_Варіанти'!L$1,IF(O1797='06A_Варіанти'!M1788,'06A_Варіанти'!M$1,IF(O1797='06A_Варіанти'!N1788,'06A_Варіанти'!N$1,IF(O1797='06A_Варіанти'!O1788,'06A_Варіанти'!O$1,IF(O1797='06A_Варіанти'!P1788,'06A_Варіанти'!P$1,IF(O1797='06A_Варіанти'!Q1788,'06A_Варіанти'!Q$1,IF(O1797='06A_Варіанти'!R1788,'06A_Варіанти'!R$1,"НЕМАЄ МАРШРУТУ"))))))))))))))</f>
        <v>DIRECT</v>
      </c>
      <c r="G1797" s="2" t="str">
        <f t="shared" si="189"/>
        <v>БЕЗ ЗМІН</v>
      </c>
      <c r="H1797" s="2">
        <f>IF(G1797="НЕМАЄ МАРШРУТУ",0,O1797-'06A_Варіанти'!T1788)</f>
        <v>0</v>
      </c>
      <c r="I1797" s="2">
        <f>IFERROR(INDEX('04_Потоки'!$E:$E,MATCH(A1797,'04_Потоки'!$A:$A,0)),0)</f>
        <v>1.990879478827362</v>
      </c>
      <c r="J1797" s="2">
        <f t="shared" si="190"/>
        <v>1</v>
      </c>
      <c r="K1797" s="2">
        <f>IF(C1797="РЦК макси",0,2*'06A_Варіанти'!T1788*J1797)</f>
        <v>699.2</v>
      </c>
      <c r="L1797" s="2">
        <f t="shared" si="191"/>
        <v>699.2</v>
      </c>
      <c r="M1797" s="2">
        <f t="shared" si="192"/>
        <v>0</v>
      </c>
      <c r="N1797" s="9">
        <f t="shared" si="193"/>
        <v>0</v>
      </c>
      <c r="O1797" s="2">
        <f>MIN(IF('07A_Конструктор'!$D$5="Так",'06A_Варіанти'!E1788,1E+99),IF('07A_Конструктор'!$D$6="Так",'06A_Варіанти'!F1788,1E+99),IF('07A_Конструктор'!$D$7="Так",'06A_Варіанти'!G1788,1E+99),IF('07A_Конструктор'!$D$8="Так",'06A_Варіанти'!H1788,1E+99),IF('07A_Конструктор'!$D$9="Так",'06A_Варіанти'!I1788,1E+99),IF('07A_Конструктор'!$D$10="Так",'06A_Варіанти'!J1788,1E+99),IF('07A_Конструктор'!$D$11="Так",'06A_Варіанти'!K1788,1E+99),IF('07A_Конструктор'!$D$12="Так",'06A_Варіанти'!L1788,1E+99),IF('07A_Конструктор'!$D$13="Так",'06A_Варіанти'!M1788,1E+99),IF('07A_Конструктор'!$D$14="Так",'06A_Варіанти'!N1788,1E+99),IF('07A_Конструктор'!$D$15="Так",'06A_Варіанти'!O1788,1E+99),IF('07A_Конструктор'!$D$16="Так",'06A_Варіанти'!P1788,1E+99),IF('07A_Конструктор'!$D$17="Так",'06A_Варіанти'!Q1788,1E+99),IF('06A_Варіанти'!R1788="",1E+99,'06A_Варіанти'!R1788))</f>
        <v>349.6</v>
      </c>
      <c r="P1797" s="2" t="str">
        <f t="shared" si="194"/>
        <v>5 т</v>
      </c>
      <c r="Q1797" s="2">
        <f t="shared" si="195"/>
        <v>14</v>
      </c>
      <c r="R1797" s="2">
        <f>IF(OR(C1797="РЦК макси",C1797="РЦЧ SKU"),"SKU-потік",IFERROR(VLOOKUP(D1797,'02_РЦ'!$A$3:$I$7,5,FALSE),0))</f>
        <v>700</v>
      </c>
      <c r="S1797" s="2" t="str">
        <f>IF(OR(C1797="РЦК макси",C1797="РЦЧ SKU"),"Не рахується в ліміт",IFERROR(VLOOKUP(D1797,'02_РЦ'!$A$3:$I$7,9,FALSE),"Немає РЦ"))</f>
        <v>В межах</v>
      </c>
    </row>
    <row r="1798" spans="1:19">
      <c r="A1798" s="2" t="str">
        <f>'06A_Варіанти'!A1789</f>
        <v>BASE_2946</v>
      </c>
      <c r="B1798" s="2" t="str">
        <f>'06A_Варіанти'!B1789</f>
        <v>TT_2946</v>
      </c>
      <c r="C1798" s="2" t="str">
        <f>'06A_Варіанти'!D1789</f>
        <v>Основний</v>
      </c>
      <c r="D1798" s="2" t="str">
        <f>'06A_Варіанти'!C1789</f>
        <v>РЦЛ</v>
      </c>
      <c r="E1798" s="2" t="str">
        <f>'06A_Варіанти'!S1789</f>
        <v>DIRECT</v>
      </c>
      <c r="F1798" s="2" t="str">
        <f>IF(O1798='06A_Варіанти'!E1789,'06A_Варіанти'!E$1,IF(O1798='06A_Варіанти'!F1789,'06A_Варіанти'!F$1,IF(O1798='06A_Варіанти'!G1789,'06A_Варіанти'!G$1,IF(O1798='06A_Варіанти'!H1789,'06A_Варіанти'!H$1,IF(O1798='06A_Варіанти'!I1789,'06A_Варіанти'!I$1,IF(O1798='06A_Варіанти'!J1789,'06A_Варіанти'!J$1,IF(O1798='06A_Варіанти'!K1789,'06A_Варіанти'!K$1,IF(O1798='06A_Варіанти'!L1789,'06A_Варіанти'!L$1,IF(O1798='06A_Варіанти'!M1789,'06A_Варіанти'!M$1,IF(O1798='06A_Варіанти'!N1789,'06A_Варіанти'!N$1,IF(O1798='06A_Варіанти'!O1789,'06A_Варіанти'!O$1,IF(O1798='06A_Варіанти'!P1789,'06A_Варіанти'!P$1,IF(O1798='06A_Варіанти'!Q1789,'06A_Варіанти'!Q$1,IF(O1798='06A_Варіанти'!R1789,'06A_Варіанти'!R$1,"НЕМАЄ МАРШРУТУ"))))))))))))))</f>
        <v>DIRECT</v>
      </c>
      <c r="G1798" s="2" t="str">
        <f t="shared" si="189"/>
        <v>БЕЗ ЗМІН</v>
      </c>
      <c r="H1798" s="2">
        <f>IF(G1798="НЕМАЄ МАРШРУТУ",0,O1798-'06A_Варіанти'!T1789)</f>
        <v>0</v>
      </c>
      <c r="I1798" s="2">
        <f>IFERROR(INDEX('04_Потоки'!$E:$E,MATCH(A1798,'04_Потоки'!$A:$A,0)),0)</f>
        <v>1.990879478827362</v>
      </c>
      <c r="J1798" s="2">
        <f t="shared" si="190"/>
        <v>1</v>
      </c>
      <c r="K1798" s="2">
        <f>IF(C1798="РЦК макси",0,2*'06A_Варіанти'!T1789*J1798)</f>
        <v>283.60000000000002</v>
      </c>
      <c r="L1798" s="2">
        <f t="shared" si="191"/>
        <v>283.60000000000002</v>
      </c>
      <c r="M1798" s="2">
        <f t="shared" si="192"/>
        <v>0</v>
      </c>
      <c r="N1798" s="9">
        <f t="shared" si="193"/>
        <v>0</v>
      </c>
      <c r="O1798" s="2">
        <f>MIN(IF('07A_Конструктор'!$D$5="Так",'06A_Варіанти'!E1789,1E+99),IF('07A_Конструктор'!$D$6="Так",'06A_Варіанти'!F1789,1E+99),IF('07A_Конструктор'!$D$7="Так",'06A_Варіанти'!G1789,1E+99),IF('07A_Конструктор'!$D$8="Так",'06A_Варіанти'!H1789,1E+99),IF('07A_Конструктор'!$D$9="Так",'06A_Варіанти'!I1789,1E+99),IF('07A_Конструктор'!$D$10="Так",'06A_Варіанти'!J1789,1E+99),IF('07A_Конструктор'!$D$11="Так",'06A_Варіанти'!K1789,1E+99),IF('07A_Конструктор'!$D$12="Так",'06A_Варіанти'!L1789,1E+99),IF('07A_Конструктор'!$D$13="Так",'06A_Варіанти'!M1789,1E+99),IF('07A_Конструктор'!$D$14="Так",'06A_Варіанти'!N1789,1E+99),IF('07A_Конструктор'!$D$15="Так",'06A_Варіанти'!O1789,1E+99),IF('07A_Конструктор'!$D$16="Так",'06A_Варіанти'!P1789,1E+99),IF('07A_Конструктор'!$D$17="Так",'06A_Варіанти'!Q1789,1E+99),IF('06A_Варіанти'!R1789="",1E+99,'06A_Варіанти'!R1789))</f>
        <v>141.80000000000001</v>
      </c>
      <c r="P1798" s="2" t="str">
        <f t="shared" si="194"/>
        <v>5 т</v>
      </c>
      <c r="Q1798" s="2">
        <f t="shared" si="195"/>
        <v>14</v>
      </c>
      <c r="R1798" s="2">
        <f>IF(OR(C1798="РЦК макси",C1798="РЦЧ SKU"),"SKU-потік",IFERROR(VLOOKUP(D1798,'02_РЦ'!$A$3:$I$7,5,FALSE),0))</f>
        <v>700</v>
      </c>
      <c r="S1798" s="2" t="str">
        <f>IF(OR(C1798="РЦК макси",C1798="РЦЧ SKU"),"Не рахується в ліміт",IFERROR(VLOOKUP(D1798,'02_РЦ'!$A$3:$I$7,9,FALSE),"Немає РЦ"))</f>
        <v>В межах</v>
      </c>
    </row>
    <row r="1799" spans="1:19">
      <c r="A1799" s="2" t="str">
        <f>'06A_Варіанти'!A1790</f>
        <v>BASE_2949</v>
      </c>
      <c r="B1799" s="2" t="str">
        <f>'06A_Варіанти'!B1790</f>
        <v>TT_2949</v>
      </c>
      <c r="C1799" s="2" t="str">
        <f>'06A_Варіанти'!D1790</f>
        <v>Основний</v>
      </c>
      <c r="D1799" s="2" t="str">
        <f>'06A_Варіанти'!C1790</f>
        <v>РЦЛ</v>
      </c>
      <c r="E1799" s="2" t="str">
        <f>'06A_Варіанти'!S1790</f>
        <v>DIRECT</v>
      </c>
      <c r="F1799" s="2" t="str">
        <f>IF(O1799='06A_Варіанти'!E1790,'06A_Варіанти'!E$1,IF(O1799='06A_Варіанти'!F1790,'06A_Варіанти'!F$1,IF(O1799='06A_Варіанти'!G1790,'06A_Варіанти'!G$1,IF(O1799='06A_Варіанти'!H1790,'06A_Варіанти'!H$1,IF(O1799='06A_Варіанти'!I1790,'06A_Варіанти'!I$1,IF(O1799='06A_Варіанти'!J1790,'06A_Варіанти'!J$1,IF(O1799='06A_Варіанти'!K1790,'06A_Варіанти'!K$1,IF(O1799='06A_Варіанти'!L1790,'06A_Варіанти'!L$1,IF(O1799='06A_Варіанти'!M1790,'06A_Варіанти'!M$1,IF(O1799='06A_Варіанти'!N1790,'06A_Варіанти'!N$1,IF(O1799='06A_Варіанти'!O1790,'06A_Варіанти'!O$1,IF(O1799='06A_Варіанти'!P1790,'06A_Варіанти'!P$1,IF(O1799='06A_Варіанти'!Q1790,'06A_Варіанти'!Q$1,IF(O1799='06A_Варіанти'!R1790,'06A_Варіанти'!R$1,"НЕМАЄ МАРШРУТУ"))))))))))))))</f>
        <v>DIRECT</v>
      </c>
      <c r="G1799" s="2" t="str">
        <f t="shared" si="189"/>
        <v>БЕЗ ЗМІН</v>
      </c>
      <c r="H1799" s="2">
        <f>IF(G1799="НЕМАЄ МАРШРУТУ",0,O1799-'06A_Варіанти'!T1790)</f>
        <v>0</v>
      </c>
      <c r="I1799" s="2">
        <f>IFERROR(INDEX('04_Потоки'!$E:$E,MATCH(A1799,'04_Потоки'!$A:$A,0)),0)</f>
        <v>1.990879478827362</v>
      </c>
      <c r="J1799" s="2">
        <f t="shared" si="190"/>
        <v>1</v>
      </c>
      <c r="K1799" s="2">
        <f>IF(C1799="РЦК макси",0,2*'06A_Варіанти'!T1790*J1799)</f>
        <v>337</v>
      </c>
      <c r="L1799" s="2">
        <f t="shared" si="191"/>
        <v>337</v>
      </c>
      <c r="M1799" s="2">
        <f t="shared" si="192"/>
        <v>0</v>
      </c>
      <c r="N1799" s="9">
        <f t="shared" si="193"/>
        <v>0</v>
      </c>
      <c r="O1799" s="2">
        <f>MIN(IF('07A_Конструктор'!$D$5="Так",'06A_Варіанти'!E1790,1E+99),IF('07A_Конструктор'!$D$6="Так",'06A_Варіанти'!F1790,1E+99),IF('07A_Конструктор'!$D$7="Так",'06A_Варіанти'!G1790,1E+99),IF('07A_Конструктор'!$D$8="Так",'06A_Варіанти'!H1790,1E+99),IF('07A_Конструктор'!$D$9="Так",'06A_Варіанти'!I1790,1E+99),IF('07A_Конструктор'!$D$10="Так",'06A_Варіанти'!J1790,1E+99),IF('07A_Конструктор'!$D$11="Так",'06A_Варіанти'!K1790,1E+99),IF('07A_Конструктор'!$D$12="Так",'06A_Варіанти'!L1790,1E+99),IF('07A_Конструктор'!$D$13="Так",'06A_Варіанти'!M1790,1E+99),IF('07A_Конструктор'!$D$14="Так",'06A_Варіанти'!N1790,1E+99),IF('07A_Конструктор'!$D$15="Так",'06A_Варіанти'!O1790,1E+99),IF('07A_Конструктор'!$D$16="Так",'06A_Варіанти'!P1790,1E+99),IF('07A_Конструктор'!$D$17="Так",'06A_Варіанти'!Q1790,1E+99),IF('06A_Варіанти'!R1790="",1E+99,'06A_Варіанти'!R1790))</f>
        <v>168.5</v>
      </c>
      <c r="P1799" s="2" t="str">
        <f t="shared" si="194"/>
        <v>5 т</v>
      </c>
      <c r="Q1799" s="2">
        <f t="shared" si="195"/>
        <v>14</v>
      </c>
      <c r="R1799" s="2">
        <f>IF(OR(C1799="РЦК макси",C1799="РЦЧ SKU"),"SKU-потік",IFERROR(VLOOKUP(D1799,'02_РЦ'!$A$3:$I$7,5,FALSE),0))</f>
        <v>700</v>
      </c>
      <c r="S1799" s="2" t="str">
        <f>IF(OR(C1799="РЦК макси",C1799="РЦЧ SKU"),"Не рахується в ліміт",IFERROR(VLOOKUP(D1799,'02_РЦ'!$A$3:$I$7,9,FALSE),"Немає РЦ"))</f>
        <v>В межах</v>
      </c>
    </row>
    <row r="1800" spans="1:19">
      <c r="A1800" s="2" t="str">
        <f>'06A_Варіанти'!A1791</f>
        <v>BASE_2948</v>
      </c>
      <c r="B1800" s="2" t="str">
        <f>'06A_Варіанти'!B1791</f>
        <v>TT_2948</v>
      </c>
      <c r="C1800" s="2" t="str">
        <f>'06A_Варіанти'!D1791</f>
        <v>Основний</v>
      </c>
      <c r="D1800" s="2" t="str">
        <f>'06A_Варіанти'!C1791</f>
        <v>РЦЛ</v>
      </c>
      <c r="E1800" s="2" t="str">
        <f>'06A_Варіанти'!S1791</f>
        <v>DIRECT</v>
      </c>
      <c r="F1800" s="2" t="str">
        <f>IF(O1800='06A_Варіанти'!E1791,'06A_Варіанти'!E$1,IF(O1800='06A_Варіанти'!F1791,'06A_Варіанти'!F$1,IF(O1800='06A_Варіанти'!G1791,'06A_Варіанти'!G$1,IF(O1800='06A_Варіанти'!H1791,'06A_Варіанти'!H$1,IF(O1800='06A_Варіанти'!I1791,'06A_Варіанти'!I$1,IF(O1800='06A_Варіанти'!J1791,'06A_Варіанти'!J$1,IF(O1800='06A_Варіанти'!K1791,'06A_Варіанти'!K$1,IF(O1800='06A_Варіанти'!L1791,'06A_Варіанти'!L$1,IF(O1800='06A_Варіанти'!M1791,'06A_Варіанти'!M$1,IF(O1800='06A_Варіанти'!N1791,'06A_Варіанти'!N$1,IF(O1800='06A_Варіанти'!O1791,'06A_Варіанти'!O$1,IF(O1800='06A_Варіанти'!P1791,'06A_Варіанти'!P$1,IF(O1800='06A_Варіанти'!Q1791,'06A_Варіанти'!Q$1,IF(O1800='06A_Варіанти'!R1791,'06A_Варіанти'!R$1,"НЕМАЄ МАРШРУТУ"))))))))))))))</f>
        <v>DIRECT</v>
      </c>
      <c r="G1800" s="2" t="str">
        <f t="shared" si="189"/>
        <v>БЕЗ ЗМІН</v>
      </c>
      <c r="H1800" s="2">
        <f>IF(G1800="НЕМАЄ МАРШРУТУ",0,O1800-'06A_Варіанти'!T1791)</f>
        <v>0</v>
      </c>
      <c r="I1800" s="2">
        <f>IFERROR(INDEX('04_Потоки'!$E:$E,MATCH(A1800,'04_Потоки'!$A:$A,0)),0)</f>
        <v>1.990879478827362</v>
      </c>
      <c r="J1800" s="2">
        <f t="shared" si="190"/>
        <v>1</v>
      </c>
      <c r="K1800" s="2">
        <f>IF(C1800="РЦК макси",0,2*'06A_Варіанти'!T1791*J1800)</f>
        <v>823.4</v>
      </c>
      <c r="L1800" s="2">
        <f t="shared" si="191"/>
        <v>823.4</v>
      </c>
      <c r="M1800" s="2">
        <f t="shared" si="192"/>
        <v>0</v>
      </c>
      <c r="N1800" s="9">
        <f t="shared" si="193"/>
        <v>0</v>
      </c>
      <c r="O1800" s="2">
        <f>MIN(IF('07A_Конструктор'!$D$5="Так",'06A_Варіанти'!E1791,1E+99),IF('07A_Конструктор'!$D$6="Так",'06A_Варіанти'!F1791,1E+99),IF('07A_Конструктор'!$D$7="Так",'06A_Варіанти'!G1791,1E+99),IF('07A_Конструктор'!$D$8="Так",'06A_Варіанти'!H1791,1E+99),IF('07A_Конструктор'!$D$9="Так",'06A_Варіанти'!I1791,1E+99),IF('07A_Конструктор'!$D$10="Так",'06A_Варіанти'!J1791,1E+99),IF('07A_Конструктор'!$D$11="Так",'06A_Варіанти'!K1791,1E+99),IF('07A_Конструктор'!$D$12="Так",'06A_Варіанти'!L1791,1E+99),IF('07A_Конструктор'!$D$13="Так",'06A_Варіанти'!M1791,1E+99),IF('07A_Конструктор'!$D$14="Так",'06A_Варіанти'!N1791,1E+99),IF('07A_Конструктор'!$D$15="Так",'06A_Варіанти'!O1791,1E+99),IF('07A_Конструктор'!$D$16="Так",'06A_Варіанти'!P1791,1E+99),IF('07A_Конструктор'!$D$17="Так",'06A_Варіанти'!Q1791,1E+99),IF('06A_Варіанти'!R1791="",1E+99,'06A_Варіанти'!R1791))</f>
        <v>411.7</v>
      </c>
      <c r="P1800" s="2" t="str">
        <f t="shared" si="194"/>
        <v>5 т</v>
      </c>
      <c r="Q1800" s="2">
        <f t="shared" si="195"/>
        <v>14</v>
      </c>
      <c r="R1800" s="2">
        <f>IF(OR(C1800="РЦК макси",C1800="РЦЧ SKU"),"SKU-потік",IFERROR(VLOOKUP(D1800,'02_РЦ'!$A$3:$I$7,5,FALSE),0))</f>
        <v>700</v>
      </c>
      <c r="S1800" s="2" t="str">
        <f>IF(OR(C1800="РЦК макси",C1800="РЦЧ SKU"),"Не рахується в ліміт",IFERROR(VLOOKUP(D1800,'02_РЦ'!$A$3:$I$7,9,FALSE),"Немає РЦ"))</f>
        <v>В межах</v>
      </c>
    </row>
    <row r="1801" spans="1:19">
      <c r="A1801" s="2" t="str">
        <f>'06A_Варіанти'!A1792</f>
        <v>BASE_2951</v>
      </c>
      <c r="B1801" s="2" t="str">
        <f>'06A_Варіанти'!B1792</f>
        <v>TT_2951</v>
      </c>
      <c r="C1801" s="2" t="str">
        <f>'06A_Варіанти'!D1792</f>
        <v>Основний</v>
      </c>
      <c r="D1801" s="2" t="str">
        <f>'06A_Варіанти'!C1792</f>
        <v>РЦЛ</v>
      </c>
      <c r="E1801" s="2" t="str">
        <f>'06A_Варіанти'!S1792</f>
        <v>DIRECT</v>
      </c>
      <c r="F1801" s="2" t="str">
        <f>IF(O1801='06A_Варіанти'!E1792,'06A_Варіанти'!E$1,IF(O1801='06A_Варіанти'!F1792,'06A_Варіанти'!F$1,IF(O1801='06A_Варіанти'!G1792,'06A_Варіанти'!G$1,IF(O1801='06A_Варіанти'!H1792,'06A_Варіанти'!H$1,IF(O1801='06A_Варіанти'!I1792,'06A_Варіанти'!I$1,IF(O1801='06A_Варіанти'!J1792,'06A_Варіанти'!J$1,IF(O1801='06A_Варіанти'!K1792,'06A_Варіанти'!K$1,IF(O1801='06A_Варіанти'!L1792,'06A_Варіанти'!L$1,IF(O1801='06A_Варіанти'!M1792,'06A_Варіанти'!M$1,IF(O1801='06A_Варіанти'!N1792,'06A_Варіанти'!N$1,IF(O1801='06A_Варіанти'!O1792,'06A_Варіанти'!O$1,IF(O1801='06A_Варіанти'!P1792,'06A_Варіанти'!P$1,IF(O1801='06A_Варіанти'!Q1792,'06A_Варіанти'!Q$1,IF(O1801='06A_Варіанти'!R1792,'06A_Варіанти'!R$1,"НЕМАЄ МАРШРУТУ"))))))))))))))</f>
        <v>DIRECT</v>
      </c>
      <c r="G1801" s="2" t="str">
        <f t="shared" si="189"/>
        <v>БЕЗ ЗМІН</v>
      </c>
      <c r="H1801" s="2">
        <f>IF(G1801="НЕМАЄ МАРШРУТУ",0,O1801-'06A_Варіанти'!T1792)</f>
        <v>0</v>
      </c>
      <c r="I1801" s="2">
        <f>IFERROR(INDEX('04_Потоки'!$E:$E,MATCH(A1801,'04_Потоки'!$A:$A,0)),0)</f>
        <v>1.990879478827362</v>
      </c>
      <c r="J1801" s="2">
        <f t="shared" si="190"/>
        <v>1</v>
      </c>
      <c r="K1801" s="2">
        <f>IF(C1801="РЦК макси",0,2*'06A_Варіанти'!T1792*J1801)</f>
        <v>17.399999999999999</v>
      </c>
      <c r="L1801" s="2">
        <f t="shared" si="191"/>
        <v>17.399999999999999</v>
      </c>
      <c r="M1801" s="2">
        <f t="shared" si="192"/>
        <v>0</v>
      </c>
      <c r="N1801" s="9">
        <f t="shared" si="193"/>
        <v>0</v>
      </c>
      <c r="O1801" s="2">
        <f>MIN(IF('07A_Конструктор'!$D$5="Так",'06A_Варіанти'!E1792,1E+99),IF('07A_Конструктор'!$D$6="Так",'06A_Варіанти'!F1792,1E+99),IF('07A_Конструктор'!$D$7="Так",'06A_Варіанти'!G1792,1E+99),IF('07A_Конструктор'!$D$8="Так",'06A_Варіанти'!H1792,1E+99),IF('07A_Конструктор'!$D$9="Так",'06A_Варіанти'!I1792,1E+99),IF('07A_Конструктор'!$D$10="Так",'06A_Варіанти'!J1792,1E+99),IF('07A_Конструктор'!$D$11="Так",'06A_Варіанти'!K1792,1E+99),IF('07A_Конструктор'!$D$12="Так",'06A_Варіанти'!L1792,1E+99),IF('07A_Конструктор'!$D$13="Так",'06A_Варіанти'!M1792,1E+99),IF('07A_Конструктор'!$D$14="Так",'06A_Варіанти'!N1792,1E+99),IF('07A_Конструктор'!$D$15="Так",'06A_Варіанти'!O1792,1E+99),IF('07A_Конструктор'!$D$16="Так",'06A_Варіанти'!P1792,1E+99),IF('07A_Конструктор'!$D$17="Так",'06A_Варіанти'!Q1792,1E+99),IF('06A_Варіанти'!R1792="",1E+99,'06A_Варіанти'!R1792))</f>
        <v>8.6999999999999993</v>
      </c>
      <c r="P1801" s="2" t="str">
        <f t="shared" si="194"/>
        <v>5 т</v>
      </c>
      <c r="Q1801" s="2">
        <f t="shared" si="195"/>
        <v>14</v>
      </c>
      <c r="R1801" s="2">
        <f>IF(OR(C1801="РЦК макси",C1801="РЦЧ SKU"),"SKU-потік",IFERROR(VLOOKUP(D1801,'02_РЦ'!$A$3:$I$7,5,FALSE),0))</f>
        <v>700</v>
      </c>
      <c r="S1801" s="2" t="str">
        <f>IF(OR(C1801="РЦК макси",C1801="РЦЧ SKU"),"Не рахується в ліміт",IFERROR(VLOOKUP(D1801,'02_РЦ'!$A$3:$I$7,9,FALSE),"Немає РЦ"))</f>
        <v>В межах</v>
      </c>
    </row>
    <row r="1802" spans="1:19">
      <c r="A1802" s="2" t="str">
        <f>'06A_Варіанти'!A1793</f>
        <v>BASE_2950</v>
      </c>
      <c r="B1802" s="2" t="str">
        <f>'06A_Варіанти'!B1793</f>
        <v>TT_2950</v>
      </c>
      <c r="C1802" s="2" t="str">
        <f>'06A_Варіанти'!D1793</f>
        <v>Основний</v>
      </c>
      <c r="D1802" s="2" t="str">
        <f>'06A_Варіанти'!C1793</f>
        <v>РЦЛ</v>
      </c>
      <c r="E1802" s="2" t="str">
        <f>'06A_Варіанти'!S1793</f>
        <v>DIRECT</v>
      </c>
      <c r="F1802" s="2" t="str">
        <f>IF(O1802='06A_Варіанти'!E1793,'06A_Варіанти'!E$1,IF(O1802='06A_Варіанти'!F1793,'06A_Варіанти'!F$1,IF(O1802='06A_Варіанти'!G1793,'06A_Варіанти'!G$1,IF(O1802='06A_Варіанти'!H1793,'06A_Варіанти'!H$1,IF(O1802='06A_Варіанти'!I1793,'06A_Варіанти'!I$1,IF(O1802='06A_Варіанти'!J1793,'06A_Варіанти'!J$1,IF(O1802='06A_Варіанти'!K1793,'06A_Варіанти'!K$1,IF(O1802='06A_Варіанти'!L1793,'06A_Варіанти'!L$1,IF(O1802='06A_Варіанти'!M1793,'06A_Варіанти'!M$1,IF(O1802='06A_Варіанти'!N1793,'06A_Варіанти'!N$1,IF(O1802='06A_Варіанти'!O1793,'06A_Варіанти'!O$1,IF(O1802='06A_Варіанти'!P1793,'06A_Варіанти'!P$1,IF(O1802='06A_Варіанти'!Q1793,'06A_Варіанти'!Q$1,IF(O1802='06A_Варіанти'!R1793,'06A_Варіанти'!R$1,"НЕМАЄ МАРШРУТУ"))))))))))))))</f>
        <v>DIRECT</v>
      </c>
      <c r="G1802" s="2" t="str">
        <f t="shared" si="189"/>
        <v>БЕЗ ЗМІН</v>
      </c>
      <c r="H1802" s="2">
        <f>IF(G1802="НЕМАЄ МАРШРУТУ",0,O1802-'06A_Варіанти'!T1793)</f>
        <v>0</v>
      </c>
      <c r="I1802" s="2">
        <f>IFERROR(INDEX('04_Потоки'!$E:$E,MATCH(A1802,'04_Потоки'!$A:$A,0)),0)</f>
        <v>1.990879478827362</v>
      </c>
      <c r="J1802" s="2">
        <f t="shared" si="190"/>
        <v>1</v>
      </c>
      <c r="K1802" s="2">
        <f>IF(C1802="РЦК макси",0,2*'06A_Варіанти'!T1793*J1802)</f>
        <v>277.2</v>
      </c>
      <c r="L1802" s="2">
        <f t="shared" si="191"/>
        <v>277.2</v>
      </c>
      <c r="M1802" s="2">
        <f t="shared" si="192"/>
        <v>0</v>
      </c>
      <c r="N1802" s="9">
        <f t="shared" si="193"/>
        <v>0</v>
      </c>
      <c r="O1802" s="2">
        <f>MIN(IF('07A_Конструктор'!$D$5="Так",'06A_Варіанти'!E1793,1E+99),IF('07A_Конструктор'!$D$6="Так",'06A_Варіанти'!F1793,1E+99),IF('07A_Конструктор'!$D$7="Так",'06A_Варіанти'!G1793,1E+99),IF('07A_Конструктор'!$D$8="Так",'06A_Варіанти'!H1793,1E+99),IF('07A_Конструктор'!$D$9="Так",'06A_Варіанти'!I1793,1E+99),IF('07A_Конструктор'!$D$10="Так",'06A_Варіанти'!J1793,1E+99),IF('07A_Конструктор'!$D$11="Так",'06A_Варіанти'!K1793,1E+99),IF('07A_Конструктор'!$D$12="Так",'06A_Варіанти'!L1793,1E+99),IF('07A_Конструктор'!$D$13="Так",'06A_Варіанти'!M1793,1E+99),IF('07A_Конструктор'!$D$14="Так",'06A_Варіанти'!N1793,1E+99),IF('07A_Конструктор'!$D$15="Так",'06A_Варіанти'!O1793,1E+99),IF('07A_Конструктор'!$D$16="Так",'06A_Варіанти'!P1793,1E+99),IF('07A_Конструктор'!$D$17="Так",'06A_Варіанти'!Q1793,1E+99),IF('06A_Варіанти'!R1793="",1E+99,'06A_Варіанти'!R1793))</f>
        <v>138.6</v>
      </c>
      <c r="P1802" s="2" t="str">
        <f t="shared" si="194"/>
        <v>5 т</v>
      </c>
      <c r="Q1802" s="2">
        <f t="shared" si="195"/>
        <v>14</v>
      </c>
      <c r="R1802" s="2">
        <f>IF(OR(C1802="РЦК макси",C1802="РЦЧ SKU"),"SKU-потік",IFERROR(VLOOKUP(D1802,'02_РЦ'!$A$3:$I$7,5,FALSE),0))</f>
        <v>700</v>
      </c>
      <c r="S1802" s="2" t="str">
        <f>IF(OR(C1802="РЦК макси",C1802="РЦЧ SKU"),"Не рахується в ліміт",IFERROR(VLOOKUP(D1802,'02_РЦ'!$A$3:$I$7,9,FALSE),"Немає РЦ"))</f>
        <v>В межах</v>
      </c>
    </row>
    <row r="1803" spans="1:19">
      <c r="A1803" s="2" t="str">
        <f>'06A_Варіанти'!A1794</f>
        <v>BASE_2952</v>
      </c>
      <c r="B1803" s="2" t="str">
        <f>'06A_Варіанти'!B1794</f>
        <v>TT_2952</v>
      </c>
      <c r="C1803" s="2" t="str">
        <f>'06A_Варіанти'!D1794</f>
        <v>Основний</v>
      </c>
      <c r="D1803" s="2" t="str">
        <f>'06A_Варіанти'!C1794</f>
        <v>РЦЛ</v>
      </c>
      <c r="E1803" s="2" t="str">
        <f>'06A_Варіанти'!S1794</f>
        <v>DIRECT</v>
      </c>
      <c r="F1803" s="2" t="str">
        <f>IF(O1803='06A_Варіанти'!E1794,'06A_Варіанти'!E$1,IF(O1803='06A_Варіанти'!F1794,'06A_Варіанти'!F$1,IF(O1803='06A_Варіанти'!G1794,'06A_Варіанти'!G$1,IF(O1803='06A_Варіанти'!H1794,'06A_Варіанти'!H$1,IF(O1803='06A_Варіанти'!I1794,'06A_Варіанти'!I$1,IF(O1803='06A_Варіанти'!J1794,'06A_Варіанти'!J$1,IF(O1803='06A_Варіанти'!K1794,'06A_Варіанти'!K$1,IF(O1803='06A_Варіанти'!L1794,'06A_Варіанти'!L$1,IF(O1803='06A_Варіанти'!M1794,'06A_Варіанти'!M$1,IF(O1803='06A_Варіанти'!N1794,'06A_Варіанти'!N$1,IF(O1803='06A_Варіанти'!O1794,'06A_Варіанти'!O$1,IF(O1803='06A_Варіанти'!P1794,'06A_Варіанти'!P$1,IF(O1803='06A_Варіанти'!Q1794,'06A_Варіанти'!Q$1,IF(O1803='06A_Варіанти'!R1794,'06A_Варіанти'!R$1,"НЕМАЄ МАРШРУТУ"))))))))))))))</f>
        <v>DIRECT</v>
      </c>
      <c r="G1803" s="2" t="str">
        <f t="shared" ref="G1803:G1866" si="196">IF(O1803&gt;1E+90,"НЕМАЄ МАРШРУТУ",IF(F1803=E1803,"БЕЗ ЗМІН","ЗМІНЕНО"))</f>
        <v>БЕЗ ЗМІН</v>
      </c>
      <c r="H1803" s="2">
        <f>IF(G1803="НЕМАЄ МАРШРУТУ",0,O1803-'06A_Варіанти'!T1794)</f>
        <v>0</v>
      </c>
      <c r="I1803" s="2">
        <f>IFERROR(INDEX('04_Потоки'!$E:$E,MATCH(A1803,'04_Потоки'!$A:$A,0)),0)</f>
        <v>1.990879478827362</v>
      </c>
      <c r="J1803" s="2">
        <f t="shared" ref="J1803:J1866" si="197">ROUNDUP(I1803/20,0)</f>
        <v>1</v>
      </c>
      <c r="K1803" s="2">
        <f>IF(C1803="РЦК макси",0,2*'06A_Варіанти'!T1794*J1803)</f>
        <v>1091.2</v>
      </c>
      <c r="L1803" s="2">
        <f t="shared" ref="L1803:L1866" si="198">IF(C1803="РЦК макси",0,IF(G1803="НЕМАЄ МАРШРУТУ",0,2*O1803*J1803))</f>
        <v>1091.2</v>
      </c>
      <c r="M1803" s="2">
        <f t="shared" ref="M1803:M1866" si="199">L1803-K1803</f>
        <v>0</v>
      </c>
      <c r="N1803" s="9">
        <f t="shared" ref="N1803:N1866" si="200">IFERROR(M1803/K1803,0)</f>
        <v>0</v>
      </c>
      <c r="O1803" s="2">
        <f>MIN(IF('07A_Конструктор'!$D$5="Так",'06A_Варіанти'!E1794,1E+99),IF('07A_Конструктор'!$D$6="Так",'06A_Варіанти'!F1794,1E+99),IF('07A_Конструктор'!$D$7="Так",'06A_Варіанти'!G1794,1E+99),IF('07A_Конструктор'!$D$8="Так",'06A_Варіанти'!H1794,1E+99),IF('07A_Конструктор'!$D$9="Так",'06A_Варіанти'!I1794,1E+99),IF('07A_Конструктор'!$D$10="Так",'06A_Варіанти'!J1794,1E+99),IF('07A_Конструктор'!$D$11="Так",'06A_Варіанти'!K1794,1E+99),IF('07A_Конструктор'!$D$12="Так",'06A_Варіанти'!L1794,1E+99),IF('07A_Конструктор'!$D$13="Так",'06A_Варіанти'!M1794,1E+99),IF('07A_Конструктор'!$D$14="Так",'06A_Варіанти'!N1794,1E+99),IF('07A_Конструктор'!$D$15="Так",'06A_Варіанти'!O1794,1E+99),IF('07A_Конструктор'!$D$16="Так",'06A_Варіанти'!P1794,1E+99),IF('07A_Конструктор'!$D$17="Так",'06A_Варіанти'!Q1794,1E+99),IF('06A_Варіанти'!R1794="",1E+99,'06A_Варіанти'!R1794))</f>
        <v>545.6</v>
      </c>
      <c r="P1803" s="2" t="str">
        <f t="shared" ref="P1803:P1866" si="201">IF(C1803="РЦК макси","Не моделюється",IF(MOD(I1803,20)=0,"10 т",IF(MOD(I1803,20)&lt;=14,"5 т",IF(MOD(I1803,20)&lt;=16,"7 т","10 т"))))</f>
        <v>5 т</v>
      </c>
      <c r="Q1803" s="2">
        <f t="shared" ref="Q1803:Q1866" si="202">IF(P1803="Не моделюється",0,IF(P1803="5 т",14,IF(P1803="7 т",16,20)))</f>
        <v>14</v>
      </c>
      <c r="R1803" s="2">
        <f>IF(OR(C1803="РЦК макси",C1803="РЦЧ SKU"),"SKU-потік",IFERROR(VLOOKUP(D1803,'02_РЦ'!$A$3:$I$7,5,FALSE),0))</f>
        <v>700</v>
      </c>
      <c r="S1803" s="2" t="str">
        <f>IF(OR(C1803="РЦК макси",C1803="РЦЧ SKU"),"Не рахується в ліміт",IFERROR(VLOOKUP(D1803,'02_РЦ'!$A$3:$I$7,9,FALSE),"Немає РЦ"))</f>
        <v>В межах</v>
      </c>
    </row>
    <row r="1804" spans="1:19">
      <c r="A1804" s="2" t="str">
        <f>'06A_Варіанти'!A1795</f>
        <v>BASE_2921</v>
      </c>
      <c r="B1804" s="2" t="str">
        <f>'06A_Варіанти'!B1795</f>
        <v>TT_2921</v>
      </c>
      <c r="C1804" s="2" t="str">
        <f>'06A_Варіанти'!D1795</f>
        <v>Основний</v>
      </c>
      <c r="D1804" s="2" t="str">
        <f>'06A_Варіанти'!C1795</f>
        <v>РЦЛ</v>
      </c>
      <c r="E1804" s="2" t="str">
        <f>'06A_Варіанти'!S1795</f>
        <v>DIRECT</v>
      </c>
      <c r="F1804" s="2" t="str">
        <f>IF(O1804='06A_Варіанти'!E1795,'06A_Варіанти'!E$1,IF(O1804='06A_Варіанти'!F1795,'06A_Варіанти'!F$1,IF(O1804='06A_Варіанти'!G1795,'06A_Варіанти'!G$1,IF(O1804='06A_Варіанти'!H1795,'06A_Варіанти'!H$1,IF(O1804='06A_Варіанти'!I1795,'06A_Варіанти'!I$1,IF(O1804='06A_Варіанти'!J1795,'06A_Варіанти'!J$1,IF(O1804='06A_Варіанти'!K1795,'06A_Варіанти'!K$1,IF(O1804='06A_Варіанти'!L1795,'06A_Варіанти'!L$1,IF(O1804='06A_Варіанти'!M1795,'06A_Варіанти'!M$1,IF(O1804='06A_Варіанти'!N1795,'06A_Варіанти'!N$1,IF(O1804='06A_Варіанти'!O1795,'06A_Варіанти'!O$1,IF(O1804='06A_Варіанти'!P1795,'06A_Варіанти'!P$1,IF(O1804='06A_Варіанти'!Q1795,'06A_Варіанти'!Q$1,IF(O1804='06A_Варіанти'!R1795,'06A_Варіанти'!R$1,"НЕМАЄ МАРШРУТУ"))))))))))))))</f>
        <v>DIRECT</v>
      </c>
      <c r="G1804" s="2" t="str">
        <f t="shared" si="196"/>
        <v>БЕЗ ЗМІН</v>
      </c>
      <c r="H1804" s="2">
        <f>IF(G1804="НЕМАЄ МАРШРУТУ",0,O1804-'06A_Варіанти'!T1795)</f>
        <v>0</v>
      </c>
      <c r="I1804" s="2">
        <f>IFERROR(INDEX('04_Потоки'!$E:$E,MATCH(A1804,'04_Потоки'!$A:$A,0)),0)</f>
        <v>1.990879478827362</v>
      </c>
      <c r="J1804" s="2">
        <f t="shared" si="197"/>
        <v>1</v>
      </c>
      <c r="K1804" s="2">
        <f>IF(C1804="РЦК макси",0,2*'06A_Варіанти'!T1795*J1804)</f>
        <v>101.6</v>
      </c>
      <c r="L1804" s="2">
        <f t="shared" si="198"/>
        <v>101.6</v>
      </c>
      <c r="M1804" s="2">
        <f t="shared" si="199"/>
        <v>0</v>
      </c>
      <c r="N1804" s="9">
        <f t="shared" si="200"/>
        <v>0</v>
      </c>
      <c r="O1804" s="2">
        <f>MIN(IF('07A_Конструктор'!$D$5="Так",'06A_Варіанти'!E1795,1E+99),IF('07A_Конструктор'!$D$6="Так",'06A_Варіанти'!F1795,1E+99),IF('07A_Конструктор'!$D$7="Так",'06A_Варіанти'!G1795,1E+99),IF('07A_Конструктор'!$D$8="Так",'06A_Варіанти'!H1795,1E+99),IF('07A_Конструктор'!$D$9="Так",'06A_Варіанти'!I1795,1E+99),IF('07A_Конструктор'!$D$10="Так",'06A_Варіанти'!J1795,1E+99),IF('07A_Конструктор'!$D$11="Так",'06A_Варіанти'!K1795,1E+99),IF('07A_Конструктор'!$D$12="Так",'06A_Варіанти'!L1795,1E+99),IF('07A_Конструктор'!$D$13="Так",'06A_Варіанти'!M1795,1E+99),IF('07A_Конструктор'!$D$14="Так",'06A_Варіанти'!N1795,1E+99),IF('07A_Конструктор'!$D$15="Так",'06A_Варіанти'!O1795,1E+99),IF('07A_Конструктор'!$D$16="Так",'06A_Варіанти'!P1795,1E+99),IF('07A_Конструктор'!$D$17="Так",'06A_Варіанти'!Q1795,1E+99),IF('06A_Варіанти'!R1795="",1E+99,'06A_Варіанти'!R1795))</f>
        <v>50.8</v>
      </c>
      <c r="P1804" s="2" t="str">
        <f t="shared" si="201"/>
        <v>5 т</v>
      </c>
      <c r="Q1804" s="2">
        <f t="shared" si="202"/>
        <v>14</v>
      </c>
      <c r="R1804" s="2">
        <f>IF(OR(C1804="РЦК макси",C1804="РЦЧ SKU"),"SKU-потік",IFERROR(VLOOKUP(D1804,'02_РЦ'!$A$3:$I$7,5,FALSE),0))</f>
        <v>700</v>
      </c>
      <c r="S1804" s="2" t="str">
        <f>IF(OR(C1804="РЦК макси",C1804="РЦЧ SKU"),"Не рахується в ліміт",IFERROR(VLOOKUP(D1804,'02_РЦ'!$A$3:$I$7,9,FALSE),"Немає РЦ"))</f>
        <v>В межах</v>
      </c>
    </row>
    <row r="1805" spans="1:19">
      <c r="A1805" s="2" t="str">
        <f>'06A_Варіанти'!A1796</f>
        <v>BASE_2961</v>
      </c>
      <c r="B1805" s="2" t="str">
        <f>'06A_Варіанти'!B1796</f>
        <v>TT_2961</v>
      </c>
      <c r="C1805" s="2" t="str">
        <f>'06A_Варіанти'!D1796</f>
        <v>Основний</v>
      </c>
      <c r="D1805" s="2" t="str">
        <f>'06A_Варіанти'!C1796</f>
        <v>РЦЛ</v>
      </c>
      <c r="E1805" s="2" t="str">
        <f>'06A_Варіанти'!S1796</f>
        <v>DIRECT</v>
      </c>
      <c r="F1805" s="2" t="str">
        <f>IF(O1805='06A_Варіанти'!E1796,'06A_Варіанти'!E$1,IF(O1805='06A_Варіанти'!F1796,'06A_Варіанти'!F$1,IF(O1805='06A_Варіанти'!G1796,'06A_Варіанти'!G$1,IF(O1805='06A_Варіанти'!H1796,'06A_Варіанти'!H$1,IF(O1805='06A_Варіанти'!I1796,'06A_Варіанти'!I$1,IF(O1805='06A_Варіанти'!J1796,'06A_Варіанти'!J$1,IF(O1805='06A_Варіанти'!K1796,'06A_Варіанти'!K$1,IF(O1805='06A_Варіанти'!L1796,'06A_Варіанти'!L$1,IF(O1805='06A_Варіанти'!M1796,'06A_Варіанти'!M$1,IF(O1805='06A_Варіанти'!N1796,'06A_Варіанти'!N$1,IF(O1805='06A_Варіанти'!O1796,'06A_Варіанти'!O$1,IF(O1805='06A_Варіанти'!P1796,'06A_Варіанти'!P$1,IF(O1805='06A_Варіанти'!Q1796,'06A_Варіанти'!Q$1,IF(O1805='06A_Варіанти'!R1796,'06A_Варіанти'!R$1,"НЕМАЄ МАРШРУТУ"))))))))))))))</f>
        <v>DIRECT</v>
      </c>
      <c r="G1805" s="2" t="str">
        <f t="shared" si="196"/>
        <v>БЕЗ ЗМІН</v>
      </c>
      <c r="H1805" s="2">
        <f>IF(G1805="НЕМАЄ МАРШРУТУ",0,O1805-'06A_Варіанти'!T1796)</f>
        <v>0</v>
      </c>
      <c r="I1805" s="2">
        <f>IFERROR(INDEX('04_Потоки'!$E:$E,MATCH(A1805,'04_Потоки'!$A:$A,0)),0)</f>
        <v>1.990879478827362</v>
      </c>
      <c r="J1805" s="2">
        <f t="shared" si="197"/>
        <v>1</v>
      </c>
      <c r="K1805" s="2">
        <f>IF(C1805="РЦК макси",0,2*'06A_Варіанти'!T1796*J1805)</f>
        <v>118.6</v>
      </c>
      <c r="L1805" s="2">
        <f t="shared" si="198"/>
        <v>118.6</v>
      </c>
      <c r="M1805" s="2">
        <f t="shared" si="199"/>
        <v>0</v>
      </c>
      <c r="N1805" s="9">
        <f t="shared" si="200"/>
        <v>0</v>
      </c>
      <c r="O1805" s="2">
        <f>MIN(IF('07A_Конструктор'!$D$5="Так",'06A_Варіанти'!E1796,1E+99),IF('07A_Конструктор'!$D$6="Так",'06A_Варіанти'!F1796,1E+99),IF('07A_Конструктор'!$D$7="Так",'06A_Варіанти'!G1796,1E+99),IF('07A_Конструктор'!$D$8="Так",'06A_Варіанти'!H1796,1E+99),IF('07A_Конструктор'!$D$9="Так",'06A_Варіанти'!I1796,1E+99),IF('07A_Конструктор'!$D$10="Так",'06A_Варіанти'!J1796,1E+99),IF('07A_Конструктор'!$D$11="Так",'06A_Варіанти'!K1796,1E+99),IF('07A_Конструктор'!$D$12="Так",'06A_Варіанти'!L1796,1E+99),IF('07A_Конструктор'!$D$13="Так",'06A_Варіанти'!M1796,1E+99),IF('07A_Конструктор'!$D$14="Так",'06A_Варіанти'!N1796,1E+99),IF('07A_Конструктор'!$D$15="Так",'06A_Варіанти'!O1796,1E+99),IF('07A_Конструктор'!$D$16="Так",'06A_Варіанти'!P1796,1E+99),IF('07A_Конструктор'!$D$17="Так",'06A_Варіанти'!Q1796,1E+99),IF('06A_Варіанти'!R1796="",1E+99,'06A_Варіанти'!R1796))</f>
        <v>59.3</v>
      </c>
      <c r="P1805" s="2" t="str">
        <f t="shared" si="201"/>
        <v>5 т</v>
      </c>
      <c r="Q1805" s="2">
        <f t="shared" si="202"/>
        <v>14</v>
      </c>
      <c r="R1805" s="2">
        <f>IF(OR(C1805="РЦК макси",C1805="РЦЧ SKU"),"SKU-потік",IFERROR(VLOOKUP(D1805,'02_РЦ'!$A$3:$I$7,5,FALSE),0))</f>
        <v>700</v>
      </c>
      <c r="S1805" s="2" t="str">
        <f>IF(OR(C1805="РЦК макси",C1805="РЦЧ SKU"),"Не рахується в ліміт",IFERROR(VLOOKUP(D1805,'02_РЦ'!$A$3:$I$7,9,FALSE),"Немає РЦ"))</f>
        <v>В межах</v>
      </c>
    </row>
    <row r="1806" spans="1:19">
      <c r="A1806" s="2" t="str">
        <f>'06A_Варіанти'!A1797</f>
        <v>BASE_2963</v>
      </c>
      <c r="B1806" s="2" t="str">
        <f>'06A_Варіанти'!B1797</f>
        <v>TT_2963</v>
      </c>
      <c r="C1806" s="2" t="str">
        <f>'06A_Варіанти'!D1797</f>
        <v>Основний</v>
      </c>
      <c r="D1806" s="2" t="str">
        <f>'06A_Варіанти'!C1797</f>
        <v>РЦЛ</v>
      </c>
      <c r="E1806" s="2" t="str">
        <f>'06A_Варіанти'!S1797</f>
        <v>DIRECT</v>
      </c>
      <c r="F1806" s="2" t="str">
        <f>IF(O1806='06A_Варіанти'!E1797,'06A_Варіанти'!E$1,IF(O1806='06A_Варіанти'!F1797,'06A_Варіанти'!F$1,IF(O1806='06A_Варіанти'!G1797,'06A_Варіанти'!G$1,IF(O1806='06A_Варіанти'!H1797,'06A_Варіанти'!H$1,IF(O1806='06A_Варіанти'!I1797,'06A_Варіанти'!I$1,IF(O1806='06A_Варіанти'!J1797,'06A_Варіанти'!J$1,IF(O1806='06A_Варіанти'!K1797,'06A_Варіанти'!K$1,IF(O1806='06A_Варіанти'!L1797,'06A_Варіанти'!L$1,IF(O1806='06A_Варіанти'!M1797,'06A_Варіанти'!M$1,IF(O1806='06A_Варіанти'!N1797,'06A_Варіанти'!N$1,IF(O1806='06A_Варіанти'!O1797,'06A_Варіанти'!O$1,IF(O1806='06A_Варіанти'!P1797,'06A_Варіанти'!P$1,IF(O1806='06A_Варіанти'!Q1797,'06A_Варіанти'!Q$1,IF(O1806='06A_Варіанти'!R1797,'06A_Варіанти'!R$1,"НЕМАЄ МАРШРУТУ"))))))))))))))</f>
        <v>DIRECT</v>
      </c>
      <c r="G1806" s="2" t="str">
        <f t="shared" si="196"/>
        <v>БЕЗ ЗМІН</v>
      </c>
      <c r="H1806" s="2">
        <f>IF(G1806="НЕМАЄ МАРШРУТУ",0,O1806-'06A_Варіанти'!T1797)</f>
        <v>0</v>
      </c>
      <c r="I1806" s="2">
        <f>IFERROR(INDEX('04_Потоки'!$E:$E,MATCH(A1806,'04_Потоки'!$A:$A,0)),0)</f>
        <v>1.990879478827362</v>
      </c>
      <c r="J1806" s="2">
        <f t="shared" si="197"/>
        <v>1</v>
      </c>
      <c r="K1806" s="2">
        <f>IF(C1806="РЦК макси",0,2*'06A_Варіанти'!T1797*J1806)</f>
        <v>96.6</v>
      </c>
      <c r="L1806" s="2">
        <f t="shared" si="198"/>
        <v>96.6</v>
      </c>
      <c r="M1806" s="2">
        <f t="shared" si="199"/>
        <v>0</v>
      </c>
      <c r="N1806" s="9">
        <f t="shared" si="200"/>
        <v>0</v>
      </c>
      <c r="O1806" s="2">
        <f>MIN(IF('07A_Конструктор'!$D$5="Так",'06A_Варіанти'!E1797,1E+99),IF('07A_Конструктор'!$D$6="Так",'06A_Варіанти'!F1797,1E+99),IF('07A_Конструктор'!$D$7="Так",'06A_Варіанти'!G1797,1E+99),IF('07A_Конструктор'!$D$8="Так",'06A_Варіанти'!H1797,1E+99),IF('07A_Конструктор'!$D$9="Так",'06A_Варіанти'!I1797,1E+99),IF('07A_Конструктор'!$D$10="Так",'06A_Варіанти'!J1797,1E+99),IF('07A_Конструктор'!$D$11="Так",'06A_Варіанти'!K1797,1E+99),IF('07A_Конструктор'!$D$12="Так",'06A_Варіанти'!L1797,1E+99),IF('07A_Конструктор'!$D$13="Так",'06A_Варіанти'!M1797,1E+99),IF('07A_Конструктор'!$D$14="Так",'06A_Варіанти'!N1797,1E+99),IF('07A_Конструктор'!$D$15="Так",'06A_Варіанти'!O1797,1E+99),IF('07A_Конструктор'!$D$16="Так",'06A_Варіанти'!P1797,1E+99),IF('07A_Конструктор'!$D$17="Так",'06A_Варіанти'!Q1797,1E+99),IF('06A_Варіанти'!R1797="",1E+99,'06A_Варіанти'!R1797))</f>
        <v>48.3</v>
      </c>
      <c r="P1806" s="2" t="str">
        <f t="shared" si="201"/>
        <v>5 т</v>
      </c>
      <c r="Q1806" s="2">
        <f t="shared" si="202"/>
        <v>14</v>
      </c>
      <c r="R1806" s="2">
        <f>IF(OR(C1806="РЦК макси",C1806="РЦЧ SKU"),"SKU-потік",IFERROR(VLOOKUP(D1806,'02_РЦ'!$A$3:$I$7,5,FALSE),0))</f>
        <v>700</v>
      </c>
      <c r="S1806" s="2" t="str">
        <f>IF(OR(C1806="РЦК макси",C1806="РЦЧ SKU"),"Не рахується в ліміт",IFERROR(VLOOKUP(D1806,'02_РЦ'!$A$3:$I$7,9,FALSE),"Немає РЦ"))</f>
        <v>В межах</v>
      </c>
    </row>
    <row r="1807" spans="1:19">
      <c r="A1807" s="2" t="str">
        <f>'06A_Варіанти'!A1798</f>
        <v>BASE_2965</v>
      </c>
      <c r="B1807" s="2" t="str">
        <f>'06A_Варіанти'!B1798</f>
        <v>TT_2965</v>
      </c>
      <c r="C1807" s="2" t="str">
        <f>'06A_Варіанти'!D1798</f>
        <v>Основний</v>
      </c>
      <c r="D1807" s="2" t="str">
        <f>'06A_Варіанти'!C1798</f>
        <v>РЦЛ</v>
      </c>
      <c r="E1807" s="2" t="str">
        <f>'06A_Варіанти'!S1798</f>
        <v>DIRECT</v>
      </c>
      <c r="F1807" s="2" t="str">
        <f>IF(O1807='06A_Варіанти'!E1798,'06A_Варіанти'!E$1,IF(O1807='06A_Варіанти'!F1798,'06A_Варіанти'!F$1,IF(O1807='06A_Варіанти'!G1798,'06A_Варіанти'!G$1,IF(O1807='06A_Варіанти'!H1798,'06A_Варіанти'!H$1,IF(O1807='06A_Варіанти'!I1798,'06A_Варіанти'!I$1,IF(O1807='06A_Варіанти'!J1798,'06A_Варіанти'!J$1,IF(O1807='06A_Варіанти'!K1798,'06A_Варіанти'!K$1,IF(O1807='06A_Варіанти'!L1798,'06A_Варіанти'!L$1,IF(O1807='06A_Варіанти'!M1798,'06A_Варіанти'!M$1,IF(O1807='06A_Варіанти'!N1798,'06A_Варіанти'!N$1,IF(O1807='06A_Варіанти'!O1798,'06A_Варіанти'!O$1,IF(O1807='06A_Варіанти'!P1798,'06A_Варіанти'!P$1,IF(O1807='06A_Варіанти'!Q1798,'06A_Варіанти'!Q$1,IF(O1807='06A_Варіанти'!R1798,'06A_Варіанти'!R$1,"НЕМАЄ МАРШРУТУ"))))))))))))))</f>
        <v>DIRECT</v>
      </c>
      <c r="G1807" s="2" t="str">
        <f t="shared" si="196"/>
        <v>БЕЗ ЗМІН</v>
      </c>
      <c r="H1807" s="2">
        <f>IF(G1807="НЕМАЄ МАРШРУТУ",0,O1807-'06A_Варіанти'!T1798)</f>
        <v>0</v>
      </c>
      <c r="I1807" s="2">
        <f>IFERROR(INDEX('04_Потоки'!$E:$E,MATCH(A1807,'04_Потоки'!$A:$A,0)),0)</f>
        <v>1.990879478827362</v>
      </c>
      <c r="J1807" s="2">
        <f t="shared" si="197"/>
        <v>1</v>
      </c>
      <c r="K1807" s="2">
        <f>IF(C1807="РЦК макси",0,2*'06A_Варіанти'!T1798*J1807)</f>
        <v>677</v>
      </c>
      <c r="L1807" s="2">
        <f t="shared" si="198"/>
        <v>677</v>
      </c>
      <c r="M1807" s="2">
        <f t="shared" si="199"/>
        <v>0</v>
      </c>
      <c r="N1807" s="9">
        <f t="shared" si="200"/>
        <v>0</v>
      </c>
      <c r="O1807" s="2">
        <f>MIN(IF('07A_Конструктор'!$D$5="Так",'06A_Варіанти'!E1798,1E+99),IF('07A_Конструктор'!$D$6="Так",'06A_Варіанти'!F1798,1E+99),IF('07A_Конструктор'!$D$7="Так",'06A_Варіанти'!G1798,1E+99),IF('07A_Конструктор'!$D$8="Так",'06A_Варіанти'!H1798,1E+99),IF('07A_Конструктор'!$D$9="Так",'06A_Варіанти'!I1798,1E+99),IF('07A_Конструктор'!$D$10="Так",'06A_Варіанти'!J1798,1E+99),IF('07A_Конструктор'!$D$11="Так",'06A_Варіанти'!K1798,1E+99),IF('07A_Конструктор'!$D$12="Так",'06A_Варіанти'!L1798,1E+99),IF('07A_Конструктор'!$D$13="Так",'06A_Варіанти'!M1798,1E+99),IF('07A_Конструктор'!$D$14="Так",'06A_Варіанти'!N1798,1E+99),IF('07A_Конструктор'!$D$15="Так",'06A_Варіанти'!O1798,1E+99),IF('07A_Конструктор'!$D$16="Так",'06A_Варіанти'!P1798,1E+99),IF('07A_Конструктор'!$D$17="Так",'06A_Варіанти'!Q1798,1E+99),IF('06A_Варіанти'!R1798="",1E+99,'06A_Варіанти'!R1798))</f>
        <v>338.5</v>
      </c>
      <c r="P1807" s="2" t="str">
        <f t="shared" si="201"/>
        <v>5 т</v>
      </c>
      <c r="Q1807" s="2">
        <f t="shared" si="202"/>
        <v>14</v>
      </c>
      <c r="R1807" s="2">
        <f>IF(OR(C1807="РЦК макси",C1807="РЦЧ SKU"),"SKU-потік",IFERROR(VLOOKUP(D1807,'02_РЦ'!$A$3:$I$7,5,FALSE),0))</f>
        <v>700</v>
      </c>
      <c r="S1807" s="2" t="str">
        <f>IF(OR(C1807="РЦК макси",C1807="РЦЧ SKU"),"Не рахується в ліміт",IFERROR(VLOOKUP(D1807,'02_РЦ'!$A$3:$I$7,9,FALSE),"Немає РЦ"))</f>
        <v>В межах</v>
      </c>
    </row>
    <row r="1808" spans="1:19">
      <c r="A1808" s="2" t="str">
        <f>'06A_Варіанти'!A1799</f>
        <v>BASE_2968</v>
      </c>
      <c r="B1808" s="2" t="str">
        <f>'06A_Варіанти'!B1799</f>
        <v>TT_2968</v>
      </c>
      <c r="C1808" s="2" t="str">
        <f>'06A_Варіанти'!D1799</f>
        <v>Основний</v>
      </c>
      <c r="D1808" s="2" t="str">
        <f>'06A_Варіанти'!C1799</f>
        <v>РЦЛ</v>
      </c>
      <c r="E1808" s="2" t="str">
        <f>'06A_Варіанти'!S1799</f>
        <v>DIRECT</v>
      </c>
      <c r="F1808" s="2" t="str">
        <f>IF(O1808='06A_Варіанти'!E1799,'06A_Варіанти'!E$1,IF(O1808='06A_Варіанти'!F1799,'06A_Варіанти'!F$1,IF(O1808='06A_Варіанти'!G1799,'06A_Варіанти'!G$1,IF(O1808='06A_Варіанти'!H1799,'06A_Варіанти'!H$1,IF(O1808='06A_Варіанти'!I1799,'06A_Варіанти'!I$1,IF(O1808='06A_Варіанти'!J1799,'06A_Варіанти'!J$1,IF(O1808='06A_Варіанти'!K1799,'06A_Варіанти'!K$1,IF(O1808='06A_Варіанти'!L1799,'06A_Варіанти'!L$1,IF(O1808='06A_Варіанти'!M1799,'06A_Варіанти'!M$1,IF(O1808='06A_Варіанти'!N1799,'06A_Варіанти'!N$1,IF(O1808='06A_Варіанти'!O1799,'06A_Варіанти'!O$1,IF(O1808='06A_Варіанти'!P1799,'06A_Варіанти'!P$1,IF(O1808='06A_Варіанти'!Q1799,'06A_Варіанти'!Q$1,IF(O1808='06A_Варіанти'!R1799,'06A_Варіанти'!R$1,"НЕМАЄ МАРШРУТУ"))))))))))))))</f>
        <v>DIRECT</v>
      </c>
      <c r="G1808" s="2" t="str">
        <f t="shared" si="196"/>
        <v>БЕЗ ЗМІН</v>
      </c>
      <c r="H1808" s="2">
        <f>IF(G1808="НЕМАЄ МАРШРУТУ",0,O1808-'06A_Варіанти'!T1799)</f>
        <v>0</v>
      </c>
      <c r="I1808" s="2">
        <f>IFERROR(INDEX('04_Потоки'!$E:$E,MATCH(A1808,'04_Потоки'!$A:$A,0)),0)</f>
        <v>1.990879478827362</v>
      </c>
      <c r="J1808" s="2">
        <f t="shared" si="197"/>
        <v>1</v>
      </c>
      <c r="K1808" s="2">
        <f>IF(C1808="РЦК макси",0,2*'06A_Варіанти'!T1799*J1808)</f>
        <v>539.20000000000005</v>
      </c>
      <c r="L1808" s="2">
        <f t="shared" si="198"/>
        <v>539.20000000000005</v>
      </c>
      <c r="M1808" s="2">
        <f t="shared" si="199"/>
        <v>0</v>
      </c>
      <c r="N1808" s="9">
        <f t="shared" si="200"/>
        <v>0</v>
      </c>
      <c r="O1808" s="2">
        <f>MIN(IF('07A_Конструктор'!$D$5="Так",'06A_Варіанти'!E1799,1E+99),IF('07A_Конструктор'!$D$6="Так",'06A_Варіанти'!F1799,1E+99),IF('07A_Конструктор'!$D$7="Так",'06A_Варіанти'!G1799,1E+99),IF('07A_Конструктор'!$D$8="Так",'06A_Варіанти'!H1799,1E+99),IF('07A_Конструктор'!$D$9="Так",'06A_Варіанти'!I1799,1E+99),IF('07A_Конструктор'!$D$10="Так",'06A_Варіанти'!J1799,1E+99),IF('07A_Конструктор'!$D$11="Так",'06A_Варіанти'!K1799,1E+99),IF('07A_Конструктор'!$D$12="Так",'06A_Варіанти'!L1799,1E+99),IF('07A_Конструктор'!$D$13="Так",'06A_Варіанти'!M1799,1E+99),IF('07A_Конструктор'!$D$14="Так",'06A_Варіанти'!N1799,1E+99),IF('07A_Конструктор'!$D$15="Так",'06A_Варіанти'!O1799,1E+99),IF('07A_Конструктор'!$D$16="Так",'06A_Варіанти'!P1799,1E+99),IF('07A_Конструктор'!$D$17="Так",'06A_Варіанти'!Q1799,1E+99),IF('06A_Варіанти'!R1799="",1E+99,'06A_Варіанти'!R1799))</f>
        <v>269.60000000000002</v>
      </c>
      <c r="P1808" s="2" t="str">
        <f t="shared" si="201"/>
        <v>5 т</v>
      </c>
      <c r="Q1808" s="2">
        <f t="shared" si="202"/>
        <v>14</v>
      </c>
      <c r="R1808" s="2">
        <f>IF(OR(C1808="РЦК макси",C1808="РЦЧ SKU"),"SKU-потік",IFERROR(VLOOKUP(D1808,'02_РЦ'!$A$3:$I$7,5,FALSE),0))</f>
        <v>700</v>
      </c>
      <c r="S1808" s="2" t="str">
        <f>IF(OR(C1808="РЦК макси",C1808="РЦЧ SKU"),"Не рахується в ліміт",IFERROR(VLOOKUP(D1808,'02_РЦ'!$A$3:$I$7,9,FALSE),"Немає РЦ"))</f>
        <v>В межах</v>
      </c>
    </row>
    <row r="1809" spans="1:19">
      <c r="A1809" s="2" t="str">
        <f>'06A_Варіанти'!A1800</f>
        <v>BASE_2969</v>
      </c>
      <c r="B1809" s="2" t="str">
        <f>'06A_Варіанти'!B1800</f>
        <v>TT_2969</v>
      </c>
      <c r="C1809" s="2" t="str">
        <f>'06A_Варіанти'!D1800</f>
        <v>Основний</v>
      </c>
      <c r="D1809" s="2" t="str">
        <f>'06A_Варіанти'!C1800</f>
        <v>РЦЛ</v>
      </c>
      <c r="E1809" s="2" t="str">
        <f>'06A_Варіанти'!S1800</f>
        <v>DIRECT</v>
      </c>
      <c r="F1809" s="2" t="str">
        <f>IF(O1809='06A_Варіанти'!E1800,'06A_Варіанти'!E$1,IF(O1809='06A_Варіанти'!F1800,'06A_Варіанти'!F$1,IF(O1809='06A_Варіанти'!G1800,'06A_Варіанти'!G$1,IF(O1809='06A_Варіанти'!H1800,'06A_Варіанти'!H$1,IF(O1809='06A_Варіанти'!I1800,'06A_Варіанти'!I$1,IF(O1809='06A_Варіанти'!J1800,'06A_Варіанти'!J$1,IF(O1809='06A_Варіанти'!K1800,'06A_Варіанти'!K$1,IF(O1809='06A_Варіанти'!L1800,'06A_Варіанти'!L$1,IF(O1809='06A_Варіанти'!M1800,'06A_Варіанти'!M$1,IF(O1809='06A_Варіанти'!N1800,'06A_Варіанти'!N$1,IF(O1809='06A_Варіанти'!O1800,'06A_Варіанти'!O$1,IF(O1809='06A_Варіанти'!P1800,'06A_Варіанти'!P$1,IF(O1809='06A_Варіанти'!Q1800,'06A_Варіанти'!Q$1,IF(O1809='06A_Варіанти'!R1800,'06A_Варіанти'!R$1,"НЕМАЄ МАРШРУТУ"))))))))))))))</f>
        <v>DIRECT</v>
      </c>
      <c r="G1809" s="2" t="str">
        <f t="shared" si="196"/>
        <v>БЕЗ ЗМІН</v>
      </c>
      <c r="H1809" s="2">
        <f>IF(G1809="НЕМАЄ МАРШРУТУ",0,O1809-'06A_Варіанти'!T1800)</f>
        <v>0</v>
      </c>
      <c r="I1809" s="2">
        <f>IFERROR(INDEX('04_Потоки'!$E:$E,MATCH(A1809,'04_Потоки'!$A:$A,0)),0)</f>
        <v>1.990879478827362</v>
      </c>
      <c r="J1809" s="2">
        <f t="shared" si="197"/>
        <v>1</v>
      </c>
      <c r="K1809" s="2">
        <f>IF(C1809="РЦК макси",0,2*'06A_Варіанти'!T1800*J1809)</f>
        <v>407.4</v>
      </c>
      <c r="L1809" s="2">
        <f t="shared" si="198"/>
        <v>407.4</v>
      </c>
      <c r="M1809" s="2">
        <f t="shared" si="199"/>
        <v>0</v>
      </c>
      <c r="N1809" s="9">
        <f t="shared" si="200"/>
        <v>0</v>
      </c>
      <c r="O1809" s="2">
        <f>MIN(IF('07A_Конструктор'!$D$5="Так",'06A_Варіанти'!E1800,1E+99),IF('07A_Конструктор'!$D$6="Так",'06A_Варіанти'!F1800,1E+99),IF('07A_Конструктор'!$D$7="Так",'06A_Варіанти'!G1800,1E+99),IF('07A_Конструктор'!$D$8="Так",'06A_Варіанти'!H1800,1E+99),IF('07A_Конструктор'!$D$9="Так",'06A_Варіанти'!I1800,1E+99),IF('07A_Конструктор'!$D$10="Так",'06A_Варіанти'!J1800,1E+99),IF('07A_Конструктор'!$D$11="Так",'06A_Варіанти'!K1800,1E+99),IF('07A_Конструктор'!$D$12="Так",'06A_Варіанти'!L1800,1E+99),IF('07A_Конструктор'!$D$13="Так",'06A_Варіанти'!M1800,1E+99),IF('07A_Конструктор'!$D$14="Так",'06A_Варіанти'!N1800,1E+99),IF('07A_Конструктор'!$D$15="Так",'06A_Варіанти'!O1800,1E+99),IF('07A_Конструктор'!$D$16="Так",'06A_Варіанти'!P1800,1E+99),IF('07A_Конструктор'!$D$17="Так",'06A_Варіанти'!Q1800,1E+99),IF('06A_Варіанти'!R1800="",1E+99,'06A_Варіанти'!R1800))</f>
        <v>203.7</v>
      </c>
      <c r="P1809" s="2" t="str">
        <f t="shared" si="201"/>
        <v>5 т</v>
      </c>
      <c r="Q1809" s="2">
        <f t="shared" si="202"/>
        <v>14</v>
      </c>
      <c r="R1809" s="2">
        <f>IF(OR(C1809="РЦК макси",C1809="РЦЧ SKU"),"SKU-потік",IFERROR(VLOOKUP(D1809,'02_РЦ'!$A$3:$I$7,5,FALSE),0))</f>
        <v>700</v>
      </c>
      <c r="S1809" s="2" t="str">
        <f>IF(OR(C1809="РЦК макси",C1809="РЦЧ SKU"),"Не рахується в ліміт",IFERROR(VLOOKUP(D1809,'02_РЦ'!$A$3:$I$7,9,FALSE),"Немає РЦ"))</f>
        <v>В межах</v>
      </c>
    </row>
    <row r="1810" spans="1:19">
      <c r="A1810" s="2" t="str">
        <f>'06A_Варіанти'!A1801</f>
        <v>BASE_2972</v>
      </c>
      <c r="B1810" s="2" t="str">
        <f>'06A_Варіанти'!B1801</f>
        <v>TT_2972</v>
      </c>
      <c r="C1810" s="2" t="str">
        <f>'06A_Варіанти'!D1801</f>
        <v>Основний</v>
      </c>
      <c r="D1810" s="2" t="str">
        <f>'06A_Варіанти'!C1801</f>
        <v>РЦЛ</v>
      </c>
      <c r="E1810" s="2" t="str">
        <f>'06A_Варіанти'!S1801</f>
        <v>DIRECT</v>
      </c>
      <c r="F1810" s="2" t="str">
        <f>IF(O1810='06A_Варіанти'!E1801,'06A_Варіанти'!E$1,IF(O1810='06A_Варіанти'!F1801,'06A_Варіанти'!F$1,IF(O1810='06A_Варіанти'!G1801,'06A_Варіанти'!G$1,IF(O1810='06A_Варіанти'!H1801,'06A_Варіанти'!H$1,IF(O1810='06A_Варіанти'!I1801,'06A_Варіанти'!I$1,IF(O1810='06A_Варіанти'!J1801,'06A_Варіанти'!J$1,IF(O1810='06A_Варіанти'!K1801,'06A_Варіанти'!K$1,IF(O1810='06A_Варіанти'!L1801,'06A_Варіанти'!L$1,IF(O1810='06A_Варіанти'!M1801,'06A_Варіанти'!M$1,IF(O1810='06A_Варіанти'!N1801,'06A_Варіанти'!N$1,IF(O1810='06A_Варіанти'!O1801,'06A_Варіанти'!O$1,IF(O1810='06A_Варіанти'!P1801,'06A_Варіанти'!P$1,IF(O1810='06A_Варіанти'!Q1801,'06A_Варіанти'!Q$1,IF(O1810='06A_Варіанти'!R1801,'06A_Варіанти'!R$1,"НЕМАЄ МАРШРУТУ"))))))))))))))</f>
        <v>DIRECT</v>
      </c>
      <c r="G1810" s="2" t="str">
        <f t="shared" si="196"/>
        <v>БЕЗ ЗМІН</v>
      </c>
      <c r="H1810" s="2">
        <f>IF(G1810="НЕМАЄ МАРШРУТУ",0,O1810-'06A_Варіанти'!T1801)</f>
        <v>0</v>
      </c>
      <c r="I1810" s="2">
        <f>IFERROR(INDEX('04_Потоки'!$E:$E,MATCH(A1810,'04_Потоки'!$A:$A,0)),0)</f>
        <v>1.990879478827362</v>
      </c>
      <c r="J1810" s="2">
        <f t="shared" si="197"/>
        <v>1</v>
      </c>
      <c r="K1810" s="2">
        <f>IF(C1810="РЦК макси",0,2*'06A_Варіанти'!T1801*J1810)</f>
        <v>450.8</v>
      </c>
      <c r="L1810" s="2">
        <f t="shared" si="198"/>
        <v>450.8</v>
      </c>
      <c r="M1810" s="2">
        <f t="shared" si="199"/>
        <v>0</v>
      </c>
      <c r="N1810" s="9">
        <f t="shared" si="200"/>
        <v>0</v>
      </c>
      <c r="O1810" s="2">
        <f>MIN(IF('07A_Конструктор'!$D$5="Так",'06A_Варіанти'!E1801,1E+99),IF('07A_Конструктор'!$D$6="Так",'06A_Варіанти'!F1801,1E+99),IF('07A_Конструктор'!$D$7="Так",'06A_Варіанти'!G1801,1E+99),IF('07A_Конструктор'!$D$8="Так",'06A_Варіанти'!H1801,1E+99),IF('07A_Конструктор'!$D$9="Так",'06A_Варіанти'!I1801,1E+99),IF('07A_Конструктор'!$D$10="Так",'06A_Варіанти'!J1801,1E+99),IF('07A_Конструктор'!$D$11="Так",'06A_Варіанти'!K1801,1E+99),IF('07A_Конструктор'!$D$12="Так",'06A_Варіанти'!L1801,1E+99),IF('07A_Конструктор'!$D$13="Так",'06A_Варіанти'!M1801,1E+99),IF('07A_Конструктор'!$D$14="Так",'06A_Варіанти'!N1801,1E+99),IF('07A_Конструктор'!$D$15="Так",'06A_Варіанти'!O1801,1E+99),IF('07A_Конструктор'!$D$16="Так",'06A_Варіанти'!P1801,1E+99),IF('07A_Конструктор'!$D$17="Так",'06A_Варіанти'!Q1801,1E+99),IF('06A_Варіанти'!R1801="",1E+99,'06A_Варіанти'!R1801))</f>
        <v>225.4</v>
      </c>
      <c r="P1810" s="2" t="str">
        <f t="shared" si="201"/>
        <v>5 т</v>
      </c>
      <c r="Q1810" s="2">
        <f t="shared" si="202"/>
        <v>14</v>
      </c>
      <c r="R1810" s="2">
        <f>IF(OR(C1810="РЦК макси",C1810="РЦЧ SKU"),"SKU-потік",IFERROR(VLOOKUP(D1810,'02_РЦ'!$A$3:$I$7,5,FALSE),0))</f>
        <v>700</v>
      </c>
      <c r="S1810" s="2" t="str">
        <f>IF(OR(C1810="РЦК макси",C1810="РЦЧ SKU"),"Не рахується в ліміт",IFERROR(VLOOKUP(D1810,'02_РЦ'!$A$3:$I$7,9,FALSE),"Немає РЦ"))</f>
        <v>В межах</v>
      </c>
    </row>
    <row r="1811" spans="1:19">
      <c r="A1811" s="2" t="str">
        <f>'06A_Варіанти'!A1802</f>
        <v>BASE_3091</v>
      </c>
      <c r="B1811" s="2" t="str">
        <f>'06A_Варіанти'!B1802</f>
        <v>TT_3091</v>
      </c>
      <c r="C1811" s="2" t="str">
        <f>'06A_Варіанти'!D1802</f>
        <v>Основний</v>
      </c>
      <c r="D1811" s="2" t="str">
        <f>'06A_Варіанти'!C1802</f>
        <v>РЦЛ</v>
      </c>
      <c r="E1811" s="2" t="str">
        <f>'06A_Варіанти'!S1802</f>
        <v>DIRECT</v>
      </c>
      <c r="F1811" s="2" t="str">
        <f>IF(O1811='06A_Варіанти'!E1802,'06A_Варіанти'!E$1,IF(O1811='06A_Варіанти'!F1802,'06A_Варіанти'!F$1,IF(O1811='06A_Варіанти'!G1802,'06A_Варіанти'!G$1,IF(O1811='06A_Варіанти'!H1802,'06A_Варіанти'!H$1,IF(O1811='06A_Варіанти'!I1802,'06A_Варіанти'!I$1,IF(O1811='06A_Варіанти'!J1802,'06A_Варіанти'!J$1,IF(O1811='06A_Варіанти'!K1802,'06A_Варіанти'!K$1,IF(O1811='06A_Варіанти'!L1802,'06A_Варіанти'!L$1,IF(O1811='06A_Варіанти'!M1802,'06A_Варіанти'!M$1,IF(O1811='06A_Варіанти'!N1802,'06A_Варіанти'!N$1,IF(O1811='06A_Варіанти'!O1802,'06A_Варіанти'!O$1,IF(O1811='06A_Варіанти'!P1802,'06A_Варіанти'!P$1,IF(O1811='06A_Варіанти'!Q1802,'06A_Варіанти'!Q$1,IF(O1811='06A_Варіанти'!R1802,'06A_Варіанти'!R$1,"НЕМАЄ МАРШРУТУ"))))))))))))))</f>
        <v>DIRECT</v>
      </c>
      <c r="G1811" s="2" t="str">
        <f t="shared" si="196"/>
        <v>БЕЗ ЗМІН</v>
      </c>
      <c r="H1811" s="2">
        <f>IF(G1811="НЕМАЄ МАРШРУТУ",0,O1811-'06A_Варіанти'!T1802)</f>
        <v>0</v>
      </c>
      <c r="I1811" s="2">
        <f>IFERROR(INDEX('04_Потоки'!$E:$E,MATCH(A1811,'04_Потоки'!$A:$A,0)),0)</f>
        <v>1.990879478827362</v>
      </c>
      <c r="J1811" s="2">
        <f t="shared" si="197"/>
        <v>1</v>
      </c>
      <c r="K1811" s="2">
        <f>IF(C1811="РЦК макси",0,2*'06A_Варіанти'!T1802*J1811)</f>
        <v>1139</v>
      </c>
      <c r="L1811" s="2">
        <f t="shared" si="198"/>
        <v>1139</v>
      </c>
      <c r="M1811" s="2">
        <f t="shared" si="199"/>
        <v>0</v>
      </c>
      <c r="N1811" s="9">
        <f t="shared" si="200"/>
        <v>0</v>
      </c>
      <c r="O1811" s="2">
        <f>MIN(IF('07A_Конструктор'!$D$5="Так",'06A_Варіанти'!E1802,1E+99),IF('07A_Конструктор'!$D$6="Так",'06A_Варіанти'!F1802,1E+99),IF('07A_Конструктор'!$D$7="Так",'06A_Варіанти'!G1802,1E+99),IF('07A_Конструктор'!$D$8="Так",'06A_Варіанти'!H1802,1E+99),IF('07A_Конструктор'!$D$9="Так",'06A_Варіанти'!I1802,1E+99),IF('07A_Конструктор'!$D$10="Так",'06A_Варіанти'!J1802,1E+99),IF('07A_Конструктор'!$D$11="Так",'06A_Варіанти'!K1802,1E+99),IF('07A_Конструктор'!$D$12="Так",'06A_Варіанти'!L1802,1E+99),IF('07A_Конструктор'!$D$13="Так",'06A_Варіанти'!M1802,1E+99),IF('07A_Конструктор'!$D$14="Так",'06A_Варіанти'!N1802,1E+99),IF('07A_Конструктор'!$D$15="Так",'06A_Варіанти'!O1802,1E+99),IF('07A_Конструктор'!$D$16="Так",'06A_Варіанти'!P1802,1E+99),IF('07A_Конструктор'!$D$17="Так",'06A_Варіанти'!Q1802,1E+99),IF('06A_Варіанти'!R1802="",1E+99,'06A_Варіанти'!R1802))</f>
        <v>569.5</v>
      </c>
      <c r="P1811" s="2" t="str">
        <f t="shared" si="201"/>
        <v>5 т</v>
      </c>
      <c r="Q1811" s="2">
        <f t="shared" si="202"/>
        <v>14</v>
      </c>
      <c r="R1811" s="2">
        <f>IF(OR(C1811="РЦК макси",C1811="РЦЧ SKU"),"SKU-потік",IFERROR(VLOOKUP(D1811,'02_РЦ'!$A$3:$I$7,5,FALSE),0))</f>
        <v>700</v>
      </c>
      <c r="S1811" s="2" t="str">
        <f>IF(OR(C1811="РЦК макси",C1811="РЦЧ SKU"),"Не рахується в ліміт",IFERROR(VLOOKUP(D1811,'02_РЦ'!$A$3:$I$7,9,FALSE),"Немає РЦ"))</f>
        <v>В межах</v>
      </c>
    </row>
    <row r="1812" spans="1:19">
      <c r="A1812" s="2" t="str">
        <f>'06A_Варіанти'!A1803</f>
        <v>BASE_2974</v>
      </c>
      <c r="B1812" s="2" t="str">
        <f>'06A_Варіанти'!B1803</f>
        <v>TT_2974</v>
      </c>
      <c r="C1812" s="2" t="str">
        <f>'06A_Варіанти'!D1803</f>
        <v>Основний</v>
      </c>
      <c r="D1812" s="2" t="str">
        <f>'06A_Варіанти'!C1803</f>
        <v>РЦЛ</v>
      </c>
      <c r="E1812" s="2" t="str">
        <f>'06A_Варіанти'!S1803</f>
        <v>DIRECT</v>
      </c>
      <c r="F1812" s="2" t="str">
        <f>IF(O1812='06A_Варіанти'!E1803,'06A_Варіанти'!E$1,IF(O1812='06A_Варіанти'!F1803,'06A_Варіанти'!F$1,IF(O1812='06A_Варіанти'!G1803,'06A_Варіанти'!G$1,IF(O1812='06A_Варіанти'!H1803,'06A_Варіанти'!H$1,IF(O1812='06A_Варіанти'!I1803,'06A_Варіанти'!I$1,IF(O1812='06A_Варіанти'!J1803,'06A_Варіанти'!J$1,IF(O1812='06A_Варіанти'!K1803,'06A_Варіанти'!K$1,IF(O1812='06A_Варіанти'!L1803,'06A_Варіанти'!L$1,IF(O1812='06A_Варіанти'!M1803,'06A_Варіанти'!M$1,IF(O1812='06A_Варіанти'!N1803,'06A_Варіанти'!N$1,IF(O1812='06A_Варіанти'!O1803,'06A_Варіанти'!O$1,IF(O1812='06A_Варіанти'!P1803,'06A_Варіанти'!P$1,IF(O1812='06A_Варіанти'!Q1803,'06A_Варіанти'!Q$1,IF(O1812='06A_Варіанти'!R1803,'06A_Варіанти'!R$1,"НЕМАЄ МАРШРУТУ"))))))))))))))</f>
        <v>DIRECT</v>
      </c>
      <c r="G1812" s="2" t="str">
        <f t="shared" si="196"/>
        <v>БЕЗ ЗМІН</v>
      </c>
      <c r="H1812" s="2">
        <f>IF(G1812="НЕМАЄ МАРШРУТУ",0,O1812-'06A_Варіанти'!T1803)</f>
        <v>0</v>
      </c>
      <c r="I1812" s="2">
        <f>IFERROR(INDEX('04_Потоки'!$E:$E,MATCH(A1812,'04_Потоки'!$A:$A,0)),0)</f>
        <v>1.990879478827362</v>
      </c>
      <c r="J1812" s="2">
        <f t="shared" si="197"/>
        <v>1</v>
      </c>
      <c r="K1812" s="2">
        <f>IF(C1812="РЦК макси",0,2*'06A_Варіанти'!T1803*J1812)</f>
        <v>550.4</v>
      </c>
      <c r="L1812" s="2">
        <f t="shared" si="198"/>
        <v>550.4</v>
      </c>
      <c r="M1812" s="2">
        <f t="shared" si="199"/>
        <v>0</v>
      </c>
      <c r="N1812" s="9">
        <f t="shared" si="200"/>
        <v>0</v>
      </c>
      <c r="O1812" s="2">
        <f>MIN(IF('07A_Конструктор'!$D$5="Так",'06A_Варіанти'!E1803,1E+99),IF('07A_Конструктор'!$D$6="Так",'06A_Варіанти'!F1803,1E+99),IF('07A_Конструктор'!$D$7="Так",'06A_Варіанти'!G1803,1E+99),IF('07A_Конструктор'!$D$8="Так",'06A_Варіанти'!H1803,1E+99),IF('07A_Конструктор'!$D$9="Так",'06A_Варіанти'!I1803,1E+99),IF('07A_Конструктор'!$D$10="Так",'06A_Варіанти'!J1803,1E+99),IF('07A_Конструктор'!$D$11="Так",'06A_Варіанти'!K1803,1E+99),IF('07A_Конструктор'!$D$12="Так",'06A_Варіанти'!L1803,1E+99),IF('07A_Конструктор'!$D$13="Так",'06A_Варіанти'!M1803,1E+99),IF('07A_Конструктор'!$D$14="Так",'06A_Варіанти'!N1803,1E+99),IF('07A_Конструктор'!$D$15="Так",'06A_Варіанти'!O1803,1E+99),IF('07A_Конструктор'!$D$16="Так",'06A_Варіанти'!P1803,1E+99),IF('07A_Конструктор'!$D$17="Так",'06A_Варіанти'!Q1803,1E+99),IF('06A_Варіанти'!R1803="",1E+99,'06A_Варіанти'!R1803))</f>
        <v>275.2</v>
      </c>
      <c r="P1812" s="2" t="str">
        <f t="shared" si="201"/>
        <v>5 т</v>
      </c>
      <c r="Q1812" s="2">
        <f t="shared" si="202"/>
        <v>14</v>
      </c>
      <c r="R1812" s="2">
        <f>IF(OR(C1812="РЦК макси",C1812="РЦЧ SKU"),"SKU-потік",IFERROR(VLOOKUP(D1812,'02_РЦ'!$A$3:$I$7,5,FALSE),0))</f>
        <v>700</v>
      </c>
      <c r="S1812" s="2" t="str">
        <f>IF(OR(C1812="РЦК макси",C1812="РЦЧ SKU"),"Не рахується в ліміт",IFERROR(VLOOKUP(D1812,'02_РЦ'!$A$3:$I$7,9,FALSE),"Немає РЦ"))</f>
        <v>В межах</v>
      </c>
    </row>
    <row r="1813" spans="1:19">
      <c r="A1813" s="2" t="str">
        <f>'06A_Варіанти'!A1804</f>
        <v>BASE_2976</v>
      </c>
      <c r="B1813" s="2" t="str">
        <f>'06A_Варіанти'!B1804</f>
        <v>TT_2976</v>
      </c>
      <c r="C1813" s="2" t="str">
        <f>'06A_Варіанти'!D1804</f>
        <v>Основний</v>
      </c>
      <c r="D1813" s="2" t="str">
        <f>'06A_Варіанти'!C1804</f>
        <v>РЦЛ</v>
      </c>
      <c r="E1813" s="2" t="str">
        <f>'06A_Варіанти'!S1804</f>
        <v>DIRECT</v>
      </c>
      <c r="F1813" s="2" t="str">
        <f>IF(O1813='06A_Варіанти'!E1804,'06A_Варіанти'!E$1,IF(O1813='06A_Варіанти'!F1804,'06A_Варіанти'!F$1,IF(O1813='06A_Варіанти'!G1804,'06A_Варіанти'!G$1,IF(O1813='06A_Варіанти'!H1804,'06A_Варіанти'!H$1,IF(O1813='06A_Варіанти'!I1804,'06A_Варіанти'!I$1,IF(O1813='06A_Варіанти'!J1804,'06A_Варіанти'!J$1,IF(O1813='06A_Варіанти'!K1804,'06A_Варіанти'!K$1,IF(O1813='06A_Варіанти'!L1804,'06A_Варіанти'!L$1,IF(O1813='06A_Варіанти'!M1804,'06A_Варіанти'!M$1,IF(O1813='06A_Варіанти'!N1804,'06A_Варіанти'!N$1,IF(O1813='06A_Варіанти'!O1804,'06A_Варіанти'!O$1,IF(O1813='06A_Варіанти'!P1804,'06A_Варіанти'!P$1,IF(O1813='06A_Варіанти'!Q1804,'06A_Варіанти'!Q$1,IF(O1813='06A_Варіанти'!R1804,'06A_Варіанти'!R$1,"НЕМАЄ МАРШРУТУ"))))))))))))))</f>
        <v>DIRECT</v>
      </c>
      <c r="G1813" s="2" t="str">
        <f t="shared" si="196"/>
        <v>БЕЗ ЗМІН</v>
      </c>
      <c r="H1813" s="2">
        <f>IF(G1813="НЕМАЄ МАРШРУТУ",0,O1813-'06A_Варіанти'!T1804)</f>
        <v>0</v>
      </c>
      <c r="I1813" s="2">
        <f>IFERROR(INDEX('04_Потоки'!$E:$E,MATCH(A1813,'04_Потоки'!$A:$A,0)),0)</f>
        <v>1.990879478827362</v>
      </c>
      <c r="J1813" s="2">
        <f t="shared" si="197"/>
        <v>1</v>
      </c>
      <c r="K1813" s="2">
        <f>IF(C1813="РЦК макси",0,2*'06A_Варіанти'!T1804*J1813)</f>
        <v>448</v>
      </c>
      <c r="L1813" s="2">
        <f t="shared" si="198"/>
        <v>448</v>
      </c>
      <c r="M1813" s="2">
        <f t="shared" si="199"/>
        <v>0</v>
      </c>
      <c r="N1813" s="9">
        <f t="shared" si="200"/>
        <v>0</v>
      </c>
      <c r="O1813" s="2">
        <f>MIN(IF('07A_Конструктор'!$D$5="Так",'06A_Варіанти'!E1804,1E+99),IF('07A_Конструктор'!$D$6="Так",'06A_Варіанти'!F1804,1E+99),IF('07A_Конструктор'!$D$7="Так",'06A_Варіанти'!G1804,1E+99),IF('07A_Конструктор'!$D$8="Так",'06A_Варіанти'!H1804,1E+99),IF('07A_Конструктор'!$D$9="Так",'06A_Варіанти'!I1804,1E+99),IF('07A_Конструктор'!$D$10="Так",'06A_Варіанти'!J1804,1E+99),IF('07A_Конструктор'!$D$11="Так",'06A_Варіанти'!K1804,1E+99),IF('07A_Конструктор'!$D$12="Так",'06A_Варіанти'!L1804,1E+99),IF('07A_Конструктор'!$D$13="Так",'06A_Варіанти'!M1804,1E+99),IF('07A_Конструктор'!$D$14="Так",'06A_Варіанти'!N1804,1E+99),IF('07A_Конструктор'!$D$15="Так",'06A_Варіанти'!O1804,1E+99),IF('07A_Конструктор'!$D$16="Так",'06A_Варіанти'!P1804,1E+99),IF('07A_Конструктор'!$D$17="Так",'06A_Варіанти'!Q1804,1E+99),IF('06A_Варіанти'!R1804="",1E+99,'06A_Варіанти'!R1804))</f>
        <v>224</v>
      </c>
      <c r="P1813" s="2" t="str">
        <f t="shared" si="201"/>
        <v>5 т</v>
      </c>
      <c r="Q1813" s="2">
        <f t="shared" si="202"/>
        <v>14</v>
      </c>
      <c r="R1813" s="2">
        <f>IF(OR(C1813="РЦК макси",C1813="РЦЧ SKU"),"SKU-потік",IFERROR(VLOOKUP(D1813,'02_РЦ'!$A$3:$I$7,5,FALSE),0))</f>
        <v>700</v>
      </c>
      <c r="S1813" s="2" t="str">
        <f>IF(OR(C1813="РЦК макси",C1813="РЦЧ SKU"),"Не рахується в ліміт",IFERROR(VLOOKUP(D1813,'02_РЦ'!$A$3:$I$7,9,FALSE),"Немає РЦ"))</f>
        <v>В межах</v>
      </c>
    </row>
    <row r="1814" spans="1:19">
      <c r="A1814" s="2" t="str">
        <f>'06A_Варіанти'!A1805</f>
        <v>BASE_2978</v>
      </c>
      <c r="B1814" s="2" t="str">
        <f>'06A_Варіанти'!B1805</f>
        <v>TT_2978</v>
      </c>
      <c r="C1814" s="2" t="str">
        <f>'06A_Варіанти'!D1805</f>
        <v>Основний</v>
      </c>
      <c r="D1814" s="2" t="str">
        <f>'06A_Варіанти'!C1805</f>
        <v>РЦЛ</v>
      </c>
      <c r="E1814" s="2" t="str">
        <f>'06A_Варіанти'!S1805</f>
        <v>DIRECT</v>
      </c>
      <c r="F1814" s="2" t="str">
        <f>IF(O1814='06A_Варіанти'!E1805,'06A_Варіанти'!E$1,IF(O1814='06A_Варіанти'!F1805,'06A_Варіанти'!F$1,IF(O1814='06A_Варіанти'!G1805,'06A_Варіанти'!G$1,IF(O1814='06A_Варіанти'!H1805,'06A_Варіанти'!H$1,IF(O1814='06A_Варіанти'!I1805,'06A_Варіанти'!I$1,IF(O1814='06A_Варіанти'!J1805,'06A_Варіанти'!J$1,IF(O1814='06A_Варіанти'!K1805,'06A_Варіанти'!K$1,IF(O1814='06A_Варіанти'!L1805,'06A_Варіанти'!L$1,IF(O1814='06A_Варіанти'!M1805,'06A_Варіанти'!M$1,IF(O1814='06A_Варіанти'!N1805,'06A_Варіанти'!N$1,IF(O1814='06A_Варіанти'!O1805,'06A_Варіанти'!O$1,IF(O1814='06A_Варіанти'!P1805,'06A_Варіанти'!P$1,IF(O1814='06A_Варіанти'!Q1805,'06A_Варіанти'!Q$1,IF(O1814='06A_Варіанти'!R1805,'06A_Варіанти'!R$1,"НЕМАЄ МАРШРУТУ"))))))))))))))</f>
        <v>DIRECT</v>
      </c>
      <c r="G1814" s="2" t="str">
        <f t="shared" si="196"/>
        <v>БЕЗ ЗМІН</v>
      </c>
      <c r="H1814" s="2">
        <f>IF(G1814="НЕМАЄ МАРШРУТУ",0,O1814-'06A_Варіанти'!T1805)</f>
        <v>0</v>
      </c>
      <c r="I1814" s="2">
        <f>IFERROR(INDEX('04_Потоки'!$E:$E,MATCH(A1814,'04_Потоки'!$A:$A,0)),0)</f>
        <v>1.990879478827362</v>
      </c>
      <c r="J1814" s="2">
        <f t="shared" si="197"/>
        <v>1</v>
      </c>
      <c r="K1814" s="2">
        <f>IF(C1814="РЦК макси",0,2*'06A_Варіанти'!T1805*J1814)</f>
        <v>17.2</v>
      </c>
      <c r="L1814" s="2">
        <f t="shared" si="198"/>
        <v>17.2</v>
      </c>
      <c r="M1814" s="2">
        <f t="shared" si="199"/>
        <v>0</v>
      </c>
      <c r="N1814" s="9">
        <f t="shared" si="200"/>
        <v>0</v>
      </c>
      <c r="O1814" s="2">
        <f>MIN(IF('07A_Конструктор'!$D$5="Так",'06A_Варіанти'!E1805,1E+99),IF('07A_Конструктор'!$D$6="Так",'06A_Варіанти'!F1805,1E+99),IF('07A_Конструктор'!$D$7="Так",'06A_Варіанти'!G1805,1E+99),IF('07A_Конструктор'!$D$8="Так",'06A_Варіанти'!H1805,1E+99),IF('07A_Конструктор'!$D$9="Так",'06A_Варіанти'!I1805,1E+99),IF('07A_Конструктор'!$D$10="Так",'06A_Варіанти'!J1805,1E+99),IF('07A_Конструктор'!$D$11="Так",'06A_Варіанти'!K1805,1E+99),IF('07A_Конструктор'!$D$12="Так",'06A_Варіанти'!L1805,1E+99),IF('07A_Конструктор'!$D$13="Так",'06A_Варіанти'!M1805,1E+99),IF('07A_Конструктор'!$D$14="Так",'06A_Варіанти'!N1805,1E+99),IF('07A_Конструктор'!$D$15="Так",'06A_Варіанти'!O1805,1E+99),IF('07A_Конструктор'!$D$16="Так",'06A_Варіанти'!P1805,1E+99),IF('07A_Конструктор'!$D$17="Так",'06A_Варіанти'!Q1805,1E+99),IF('06A_Варіанти'!R1805="",1E+99,'06A_Варіанти'!R1805))</f>
        <v>8.6</v>
      </c>
      <c r="P1814" s="2" t="str">
        <f t="shared" si="201"/>
        <v>5 т</v>
      </c>
      <c r="Q1814" s="2">
        <f t="shared" si="202"/>
        <v>14</v>
      </c>
      <c r="R1814" s="2">
        <f>IF(OR(C1814="РЦК макси",C1814="РЦЧ SKU"),"SKU-потік",IFERROR(VLOOKUP(D1814,'02_РЦ'!$A$3:$I$7,5,FALSE),0))</f>
        <v>700</v>
      </c>
      <c r="S1814" s="2" t="str">
        <f>IF(OR(C1814="РЦК макси",C1814="РЦЧ SKU"),"Не рахується в ліміт",IFERROR(VLOOKUP(D1814,'02_РЦ'!$A$3:$I$7,9,FALSE),"Немає РЦ"))</f>
        <v>В межах</v>
      </c>
    </row>
    <row r="1815" spans="1:19">
      <c r="A1815" s="2" t="str">
        <f>'06A_Варіанти'!A1806</f>
        <v>BASE_2981</v>
      </c>
      <c r="B1815" s="2" t="str">
        <f>'06A_Варіанти'!B1806</f>
        <v>TT_2981</v>
      </c>
      <c r="C1815" s="2" t="str">
        <f>'06A_Варіанти'!D1806</f>
        <v>Основний</v>
      </c>
      <c r="D1815" s="2" t="str">
        <f>'06A_Варіанти'!C1806</f>
        <v>РЦЛ</v>
      </c>
      <c r="E1815" s="2" t="str">
        <f>'06A_Варіанти'!S1806</f>
        <v>DIRECT</v>
      </c>
      <c r="F1815" s="2" t="str">
        <f>IF(O1815='06A_Варіанти'!E1806,'06A_Варіанти'!E$1,IF(O1815='06A_Варіанти'!F1806,'06A_Варіанти'!F$1,IF(O1815='06A_Варіанти'!G1806,'06A_Варіанти'!G$1,IF(O1815='06A_Варіанти'!H1806,'06A_Варіанти'!H$1,IF(O1815='06A_Варіанти'!I1806,'06A_Варіанти'!I$1,IF(O1815='06A_Варіанти'!J1806,'06A_Варіанти'!J$1,IF(O1815='06A_Варіанти'!K1806,'06A_Варіанти'!K$1,IF(O1815='06A_Варіанти'!L1806,'06A_Варіанти'!L$1,IF(O1815='06A_Варіанти'!M1806,'06A_Варіанти'!M$1,IF(O1815='06A_Варіанти'!N1806,'06A_Варіанти'!N$1,IF(O1815='06A_Варіанти'!O1806,'06A_Варіанти'!O$1,IF(O1815='06A_Варіанти'!P1806,'06A_Варіанти'!P$1,IF(O1815='06A_Варіанти'!Q1806,'06A_Варіанти'!Q$1,IF(O1815='06A_Варіанти'!R1806,'06A_Варіанти'!R$1,"НЕМАЄ МАРШРУТУ"))))))))))))))</f>
        <v>DIRECT</v>
      </c>
      <c r="G1815" s="2" t="str">
        <f t="shared" si="196"/>
        <v>БЕЗ ЗМІН</v>
      </c>
      <c r="H1815" s="2">
        <f>IF(G1815="НЕМАЄ МАРШРУТУ",0,O1815-'06A_Варіанти'!T1806)</f>
        <v>0</v>
      </c>
      <c r="I1815" s="2">
        <f>IFERROR(INDEX('04_Потоки'!$E:$E,MATCH(A1815,'04_Потоки'!$A:$A,0)),0)</f>
        <v>1.990879478827362</v>
      </c>
      <c r="J1815" s="2">
        <f t="shared" si="197"/>
        <v>1</v>
      </c>
      <c r="K1815" s="2">
        <f>IF(C1815="РЦК макси",0,2*'06A_Варіанти'!T1806*J1815)</f>
        <v>425.8</v>
      </c>
      <c r="L1815" s="2">
        <f t="shared" si="198"/>
        <v>425.8</v>
      </c>
      <c r="M1815" s="2">
        <f t="shared" si="199"/>
        <v>0</v>
      </c>
      <c r="N1815" s="9">
        <f t="shared" si="200"/>
        <v>0</v>
      </c>
      <c r="O1815" s="2">
        <f>MIN(IF('07A_Конструктор'!$D$5="Так",'06A_Варіанти'!E1806,1E+99),IF('07A_Конструктор'!$D$6="Так",'06A_Варіанти'!F1806,1E+99),IF('07A_Конструктор'!$D$7="Так",'06A_Варіанти'!G1806,1E+99),IF('07A_Конструктор'!$D$8="Так",'06A_Варіанти'!H1806,1E+99),IF('07A_Конструктор'!$D$9="Так",'06A_Варіанти'!I1806,1E+99),IF('07A_Конструктор'!$D$10="Так",'06A_Варіанти'!J1806,1E+99),IF('07A_Конструктор'!$D$11="Так",'06A_Варіанти'!K1806,1E+99),IF('07A_Конструктор'!$D$12="Так",'06A_Варіанти'!L1806,1E+99),IF('07A_Конструктор'!$D$13="Так",'06A_Варіанти'!M1806,1E+99),IF('07A_Конструктор'!$D$14="Так",'06A_Варіанти'!N1806,1E+99),IF('07A_Конструктор'!$D$15="Так",'06A_Варіанти'!O1806,1E+99),IF('07A_Конструктор'!$D$16="Так",'06A_Варіанти'!P1806,1E+99),IF('07A_Конструктор'!$D$17="Так",'06A_Варіанти'!Q1806,1E+99),IF('06A_Варіанти'!R1806="",1E+99,'06A_Варіанти'!R1806))</f>
        <v>212.9</v>
      </c>
      <c r="P1815" s="2" t="str">
        <f t="shared" si="201"/>
        <v>5 т</v>
      </c>
      <c r="Q1815" s="2">
        <f t="shared" si="202"/>
        <v>14</v>
      </c>
      <c r="R1815" s="2">
        <f>IF(OR(C1815="РЦК макси",C1815="РЦЧ SKU"),"SKU-потік",IFERROR(VLOOKUP(D1815,'02_РЦ'!$A$3:$I$7,5,FALSE),0))</f>
        <v>700</v>
      </c>
      <c r="S1815" s="2" t="str">
        <f>IF(OR(C1815="РЦК макси",C1815="РЦЧ SKU"),"Не рахується в ліміт",IFERROR(VLOOKUP(D1815,'02_РЦ'!$A$3:$I$7,9,FALSE),"Немає РЦ"))</f>
        <v>В межах</v>
      </c>
    </row>
    <row r="1816" spans="1:19">
      <c r="A1816" s="2" t="str">
        <f>'06A_Варіанти'!A1807</f>
        <v>BASE_2980</v>
      </c>
      <c r="B1816" s="2" t="str">
        <f>'06A_Варіанти'!B1807</f>
        <v>TT_2980</v>
      </c>
      <c r="C1816" s="2" t="str">
        <f>'06A_Варіанти'!D1807</f>
        <v>Основний</v>
      </c>
      <c r="D1816" s="2" t="str">
        <f>'06A_Варіанти'!C1807</f>
        <v>РЦЛ</v>
      </c>
      <c r="E1816" s="2" t="str">
        <f>'06A_Варіанти'!S1807</f>
        <v>DIRECT</v>
      </c>
      <c r="F1816" s="2" t="str">
        <f>IF(O1816='06A_Варіанти'!E1807,'06A_Варіанти'!E$1,IF(O1816='06A_Варіанти'!F1807,'06A_Варіанти'!F$1,IF(O1816='06A_Варіанти'!G1807,'06A_Варіанти'!G$1,IF(O1816='06A_Варіанти'!H1807,'06A_Варіанти'!H$1,IF(O1816='06A_Варіанти'!I1807,'06A_Варіанти'!I$1,IF(O1816='06A_Варіанти'!J1807,'06A_Варіанти'!J$1,IF(O1816='06A_Варіанти'!K1807,'06A_Варіанти'!K$1,IF(O1816='06A_Варіанти'!L1807,'06A_Варіанти'!L$1,IF(O1816='06A_Варіанти'!M1807,'06A_Варіанти'!M$1,IF(O1816='06A_Варіанти'!N1807,'06A_Варіанти'!N$1,IF(O1816='06A_Варіанти'!O1807,'06A_Варіанти'!O$1,IF(O1816='06A_Варіанти'!P1807,'06A_Варіанти'!P$1,IF(O1816='06A_Варіанти'!Q1807,'06A_Варіанти'!Q$1,IF(O1816='06A_Варіанти'!R1807,'06A_Варіанти'!R$1,"НЕМАЄ МАРШРУТУ"))))))))))))))</f>
        <v>DIRECT</v>
      </c>
      <c r="G1816" s="2" t="str">
        <f t="shared" si="196"/>
        <v>БЕЗ ЗМІН</v>
      </c>
      <c r="H1816" s="2">
        <f>IF(G1816="НЕМАЄ МАРШРУТУ",0,O1816-'06A_Варіанти'!T1807)</f>
        <v>0</v>
      </c>
      <c r="I1816" s="2">
        <f>IFERROR(INDEX('04_Потоки'!$E:$E,MATCH(A1816,'04_Потоки'!$A:$A,0)),0)</f>
        <v>1.990879478827362</v>
      </c>
      <c r="J1816" s="2">
        <f t="shared" si="197"/>
        <v>1</v>
      </c>
      <c r="K1816" s="2">
        <f>IF(C1816="РЦК макси",0,2*'06A_Варіанти'!T1807*J1816)</f>
        <v>1100.4000000000001</v>
      </c>
      <c r="L1816" s="2">
        <f t="shared" si="198"/>
        <v>1100.4000000000001</v>
      </c>
      <c r="M1816" s="2">
        <f t="shared" si="199"/>
        <v>0</v>
      </c>
      <c r="N1816" s="9">
        <f t="shared" si="200"/>
        <v>0</v>
      </c>
      <c r="O1816" s="2">
        <f>MIN(IF('07A_Конструктор'!$D$5="Так",'06A_Варіанти'!E1807,1E+99),IF('07A_Конструктор'!$D$6="Так",'06A_Варіанти'!F1807,1E+99),IF('07A_Конструктор'!$D$7="Так",'06A_Варіанти'!G1807,1E+99),IF('07A_Конструктор'!$D$8="Так",'06A_Варіанти'!H1807,1E+99),IF('07A_Конструктор'!$D$9="Так",'06A_Варіанти'!I1807,1E+99),IF('07A_Конструктор'!$D$10="Так",'06A_Варіанти'!J1807,1E+99),IF('07A_Конструктор'!$D$11="Так",'06A_Варіанти'!K1807,1E+99),IF('07A_Конструктор'!$D$12="Так",'06A_Варіанти'!L1807,1E+99),IF('07A_Конструктор'!$D$13="Так",'06A_Варіанти'!M1807,1E+99),IF('07A_Конструктор'!$D$14="Так",'06A_Варіанти'!N1807,1E+99),IF('07A_Конструктор'!$D$15="Так",'06A_Варіанти'!O1807,1E+99),IF('07A_Конструктор'!$D$16="Так",'06A_Варіанти'!P1807,1E+99),IF('07A_Конструктор'!$D$17="Так",'06A_Варіанти'!Q1807,1E+99),IF('06A_Варіанти'!R1807="",1E+99,'06A_Варіанти'!R1807))</f>
        <v>550.20000000000005</v>
      </c>
      <c r="P1816" s="2" t="str">
        <f t="shared" si="201"/>
        <v>5 т</v>
      </c>
      <c r="Q1816" s="2">
        <f t="shared" si="202"/>
        <v>14</v>
      </c>
      <c r="R1816" s="2">
        <f>IF(OR(C1816="РЦК макси",C1816="РЦЧ SKU"),"SKU-потік",IFERROR(VLOOKUP(D1816,'02_РЦ'!$A$3:$I$7,5,FALSE),0))</f>
        <v>700</v>
      </c>
      <c r="S1816" s="2" t="str">
        <f>IF(OR(C1816="РЦК макси",C1816="РЦЧ SKU"),"Не рахується в ліміт",IFERROR(VLOOKUP(D1816,'02_РЦ'!$A$3:$I$7,9,FALSE),"Немає РЦ"))</f>
        <v>В межах</v>
      </c>
    </row>
    <row r="1817" spans="1:19">
      <c r="A1817" s="2" t="str">
        <f>'06A_Варіанти'!A1808</f>
        <v>BASE_2982</v>
      </c>
      <c r="B1817" s="2" t="str">
        <f>'06A_Варіанти'!B1808</f>
        <v>TT_2982</v>
      </c>
      <c r="C1817" s="2" t="str">
        <f>'06A_Варіанти'!D1808</f>
        <v>Основний</v>
      </c>
      <c r="D1817" s="2" t="str">
        <f>'06A_Варіанти'!C1808</f>
        <v>РЦЛ</v>
      </c>
      <c r="E1817" s="2" t="str">
        <f>'06A_Варіанти'!S1808</f>
        <v>DIRECT</v>
      </c>
      <c r="F1817" s="2" t="str">
        <f>IF(O1817='06A_Варіанти'!E1808,'06A_Варіанти'!E$1,IF(O1817='06A_Варіанти'!F1808,'06A_Варіанти'!F$1,IF(O1817='06A_Варіанти'!G1808,'06A_Варіанти'!G$1,IF(O1817='06A_Варіанти'!H1808,'06A_Варіанти'!H$1,IF(O1817='06A_Варіанти'!I1808,'06A_Варіанти'!I$1,IF(O1817='06A_Варіанти'!J1808,'06A_Варіанти'!J$1,IF(O1817='06A_Варіанти'!K1808,'06A_Варіанти'!K$1,IF(O1817='06A_Варіанти'!L1808,'06A_Варіанти'!L$1,IF(O1817='06A_Варіанти'!M1808,'06A_Варіанти'!M$1,IF(O1817='06A_Варіанти'!N1808,'06A_Варіанти'!N$1,IF(O1817='06A_Варіанти'!O1808,'06A_Варіанти'!O$1,IF(O1817='06A_Варіанти'!P1808,'06A_Варіанти'!P$1,IF(O1817='06A_Варіанти'!Q1808,'06A_Варіанти'!Q$1,IF(O1817='06A_Варіанти'!R1808,'06A_Варіанти'!R$1,"НЕМАЄ МАРШРУТУ"))))))))))))))</f>
        <v>DIRECT</v>
      </c>
      <c r="G1817" s="2" t="str">
        <f t="shared" si="196"/>
        <v>БЕЗ ЗМІН</v>
      </c>
      <c r="H1817" s="2">
        <f>IF(G1817="НЕМАЄ МАРШРУТУ",0,O1817-'06A_Варіанти'!T1808)</f>
        <v>0</v>
      </c>
      <c r="I1817" s="2">
        <f>IFERROR(INDEX('04_Потоки'!$E:$E,MATCH(A1817,'04_Потоки'!$A:$A,0)),0)</f>
        <v>1.990879478827362</v>
      </c>
      <c r="J1817" s="2">
        <f t="shared" si="197"/>
        <v>1</v>
      </c>
      <c r="K1817" s="2">
        <f>IF(C1817="РЦК макси",0,2*'06A_Варіанти'!T1808*J1817)</f>
        <v>369.4</v>
      </c>
      <c r="L1817" s="2">
        <f t="shared" si="198"/>
        <v>369.4</v>
      </c>
      <c r="M1817" s="2">
        <f t="shared" si="199"/>
        <v>0</v>
      </c>
      <c r="N1817" s="9">
        <f t="shared" si="200"/>
        <v>0</v>
      </c>
      <c r="O1817" s="2">
        <f>MIN(IF('07A_Конструктор'!$D$5="Так",'06A_Варіанти'!E1808,1E+99),IF('07A_Конструктор'!$D$6="Так",'06A_Варіанти'!F1808,1E+99),IF('07A_Конструктор'!$D$7="Так",'06A_Варіанти'!G1808,1E+99),IF('07A_Конструктор'!$D$8="Так",'06A_Варіанти'!H1808,1E+99),IF('07A_Конструктор'!$D$9="Так",'06A_Варіанти'!I1808,1E+99),IF('07A_Конструктор'!$D$10="Так",'06A_Варіанти'!J1808,1E+99),IF('07A_Конструктор'!$D$11="Так",'06A_Варіанти'!K1808,1E+99),IF('07A_Конструктор'!$D$12="Так",'06A_Варіанти'!L1808,1E+99),IF('07A_Конструктор'!$D$13="Так",'06A_Варіанти'!M1808,1E+99),IF('07A_Конструктор'!$D$14="Так",'06A_Варіанти'!N1808,1E+99),IF('07A_Конструктор'!$D$15="Так",'06A_Варіанти'!O1808,1E+99),IF('07A_Конструктор'!$D$16="Так",'06A_Варіанти'!P1808,1E+99),IF('07A_Конструктор'!$D$17="Так",'06A_Варіанти'!Q1808,1E+99),IF('06A_Варіанти'!R1808="",1E+99,'06A_Варіанти'!R1808))</f>
        <v>184.7</v>
      </c>
      <c r="P1817" s="2" t="str">
        <f t="shared" si="201"/>
        <v>5 т</v>
      </c>
      <c r="Q1817" s="2">
        <f t="shared" si="202"/>
        <v>14</v>
      </c>
      <c r="R1817" s="2">
        <f>IF(OR(C1817="РЦК макси",C1817="РЦЧ SKU"),"SKU-потік",IFERROR(VLOOKUP(D1817,'02_РЦ'!$A$3:$I$7,5,FALSE),0))</f>
        <v>700</v>
      </c>
      <c r="S1817" s="2" t="str">
        <f>IF(OR(C1817="РЦК макси",C1817="РЦЧ SKU"),"Не рахується в ліміт",IFERROR(VLOOKUP(D1817,'02_РЦ'!$A$3:$I$7,9,FALSE),"Немає РЦ"))</f>
        <v>В межах</v>
      </c>
    </row>
    <row r="1818" spans="1:19">
      <c r="A1818" s="2" t="str">
        <f>'06A_Варіанти'!A1809</f>
        <v>BASE_2987</v>
      </c>
      <c r="B1818" s="2" t="str">
        <f>'06A_Варіанти'!B1809</f>
        <v>TT_2987</v>
      </c>
      <c r="C1818" s="2" t="str">
        <f>'06A_Варіанти'!D1809</f>
        <v>Основний</v>
      </c>
      <c r="D1818" s="2" t="str">
        <f>'06A_Варіанти'!C1809</f>
        <v>РЦЛ</v>
      </c>
      <c r="E1818" s="2" t="str">
        <f>'06A_Варіанти'!S1809</f>
        <v>DIRECT</v>
      </c>
      <c r="F1818" s="2" t="str">
        <f>IF(O1818='06A_Варіанти'!E1809,'06A_Варіанти'!E$1,IF(O1818='06A_Варіанти'!F1809,'06A_Варіанти'!F$1,IF(O1818='06A_Варіанти'!G1809,'06A_Варіанти'!G$1,IF(O1818='06A_Варіанти'!H1809,'06A_Варіанти'!H$1,IF(O1818='06A_Варіанти'!I1809,'06A_Варіанти'!I$1,IF(O1818='06A_Варіанти'!J1809,'06A_Варіанти'!J$1,IF(O1818='06A_Варіанти'!K1809,'06A_Варіанти'!K$1,IF(O1818='06A_Варіанти'!L1809,'06A_Варіанти'!L$1,IF(O1818='06A_Варіанти'!M1809,'06A_Варіанти'!M$1,IF(O1818='06A_Варіанти'!N1809,'06A_Варіанти'!N$1,IF(O1818='06A_Варіанти'!O1809,'06A_Варіанти'!O$1,IF(O1818='06A_Варіанти'!P1809,'06A_Варіанти'!P$1,IF(O1818='06A_Варіанти'!Q1809,'06A_Варіанти'!Q$1,IF(O1818='06A_Варіанти'!R1809,'06A_Варіанти'!R$1,"НЕМАЄ МАРШРУТУ"))))))))))))))</f>
        <v>DIRECT</v>
      </c>
      <c r="G1818" s="2" t="str">
        <f t="shared" si="196"/>
        <v>БЕЗ ЗМІН</v>
      </c>
      <c r="H1818" s="2">
        <f>IF(G1818="НЕМАЄ МАРШРУТУ",0,O1818-'06A_Варіанти'!T1809)</f>
        <v>0</v>
      </c>
      <c r="I1818" s="2">
        <f>IFERROR(INDEX('04_Потоки'!$E:$E,MATCH(A1818,'04_Потоки'!$A:$A,0)),0)</f>
        <v>1.990879478827362</v>
      </c>
      <c r="J1818" s="2">
        <f t="shared" si="197"/>
        <v>1</v>
      </c>
      <c r="K1818" s="2">
        <f>IF(C1818="РЦК макси",0,2*'06A_Варіанти'!T1809*J1818)</f>
        <v>1124.8</v>
      </c>
      <c r="L1818" s="2">
        <f t="shared" si="198"/>
        <v>1124.8</v>
      </c>
      <c r="M1818" s="2">
        <f t="shared" si="199"/>
        <v>0</v>
      </c>
      <c r="N1818" s="9">
        <f t="shared" si="200"/>
        <v>0</v>
      </c>
      <c r="O1818" s="2">
        <f>MIN(IF('07A_Конструктор'!$D$5="Так",'06A_Варіанти'!E1809,1E+99),IF('07A_Конструктор'!$D$6="Так",'06A_Варіанти'!F1809,1E+99),IF('07A_Конструктор'!$D$7="Так",'06A_Варіанти'!G1809,1E+99),IF('07A_Конструктор'!$D$8="Так",'06A_Варіанти'!H1809,1E+99),IF('07A_Конструктор'!$D$9="Так",'06A_Варіанти'!I1809,1E+99),IF('07A_Конструктор'!$D$10="Так",'06A_Варіанти'!J1809,1E+99),IF('07A_Конструктор'!$D$11="Так",'06A_Варіанти'!K1809,1E+99),IF('07A_Конструктор'!$D$12="Так",'06A_Варіанти'!L1809,1E+99),IF('07A_Конструктор'!$D$13="Так",'06A_Варіанти'!M1809,1E+99),IF('07A_Конструктор'!$D$14="Так",'06A_Варіанти'!N1809,1E+99),IF('07A_Конструктор'!$D$15="Так",'06A_Варіанти'!O1809,1E+99),IF('07A_Конструктор'!$D$16="Так",'06A_Варіанти'!P1809,1E+99),IF('07A_Конструктор'!$D$17="Так",'06A_Варіанти'!Q1809,1E+99),IF('06A_Варіанти'!R1809="",1E+99,'06A_Варіанти'!R1809))</f>
        <v>562.4</v>
      </c>
      <c r="P1818" s="2" t="str">
        <f t="shared" si="201"/>
        <v>5 т</v>
      </c>
      <c r="Q1818" s="2">
        <f t="shared" si="202"/>
        <v>14</v>
      </c>
      <c r="R1818" s="2">
        <f>IF(OR(C1818="РЦК макси",C1818="РЦЧ SKU"),"SKU-потік",IFERROR(VLOOKUP(D1818,'02_РЦ'!$A$3:$I$7,5,FALSE),0))</f>
        <v>700</v>
      </c>
      <c r="S1818" s="2" t="str">
        <f>IF(OR(C1818="РЦК макси",C1818="РЦЧ SKU"),"Не рахується в ліміт",IFERROR(VLOOKUP(D1818,'02_РЦ'!$A$3:$I$7,9,FALSE),"Немає РЦ"))</f>
        <v>В межах</v>
      </c>
    </row>
    <row r="1819" spans="1:19">
      <c r="A1819" s="2" t="str">
        <f>'06A_Варіанти'!A1810</f>
        <v>BASE_2511</v>
      </c>
      <c r="B1819" s="2" t="str">
        <f>'06A_Варіанти'!B1810</f>
        <v>TT_2511</v>
      </c>
      <c r="C1819" s="2" t="str">
        <f>'06A_Варіанти'!D1810</f>
        <v>Основний</v>
      </c>
      <c r="D1819" s="2" t="str">
        <f>'06A_Варіанти'!C1810</f>
        <v>РЦЛ</v>
      </c>
      <c r="E1819" s="2" t="str">
        <f>'06A_Варіанти'!S1810</f>
        <v>DIRECT</v>
      </c>
      <c r="F1819" s="2" t="str">
        <f>IF(O1819='06A_Варіанти'!E1810,'06A_Варіанти'!E$1,IF(O1819='06A_Варіанти'!F1810,'06A_Варіанти'!F$1,IF(O1819='06A_Варіанти'!G1810,'06A_Варіанти'!G$1,IF(O1819='06A_Варіанти'!H1810,'06A_Варіанти'!H$1,IF(O1819='06A_Варіанти'!I1810,'06A_Варіанти'!I$1,IF(O1819='06A_Варіанти'!J1810,'06A_Варіанти'!J$1,IF(O1819='06A_Варіанти'!K1810,'06A_Варіанти'!K$1,IF(O1819='06A_Варіанти'!L1810,'06A_Варіанти'!L$1,IF(O1819='06A_Варіанти'!M1810,'06A_Варіанти'!M$1,IF(O1819='06A_Варіанти'!N1810,'06A_Варіанти'!N$1,IF(O1819='06A_Варіанти'!O1810,'06A_Варіанти'!O$1,IF(O1819='06A_Варіанти'!P1810,'06A_Варіанти'!P$1,IF(O1819='06A_Варіанти'!Q1810,'06A_Варіанти'!Q$1,IF(O1819='06A_Варіанти'!R1810,'06A_Варіанти'!R$1,"НЕМАЄ МАРШРУТУ"))))))))))))))</f>
        <v>DIRECT</v>
      </c>
      <c r="G1819" s="2" t="str">
        <f t="shared" si="196"/>
        <v>БЕЗ ЗМІН</v>
      </c>
      <c r="H1819" s="2">
        <f>IF(G1819="НЕМАЄ МАРШРУТУ",0,O1819-'06A_Варіанти'!T1810)</f>
        <v>0</v>
      </c>
      <c r="I1819" s="2">
        <f>IFERROR(INDEX('04_Потоки'!$E:$E,MATCH(A1819,'04_Потоки'!$A:$A,0)),0)</f>
        <v>1.990879478827362</v>
      </c>
      <c r="J1819" s="2">
        <f t="shared" si="197"/>
        <v>1</v>
      </c>
      <c r="K1819" s="2">
        <f>IF(C1819="РЦК макси",0,2*'06A_Варіанти'!T1810*J1819)</f>
        <v>41.6</v>
      </c>
      <c r="L1819" s="2">
        <f t="shared" si="198"/>
        <v>41.6</v>
      </c>
      <c r="M1819" s="2">
        <f t="shared" si="199"/>
        <v>0</v>
      </c>
      <c r="N1819" s="9">
        <f t="shared" si="200"/>
        <v>0</v>
      </c>
      <c r="O1819" s="2">
        <f>MIN(IF('07A_Конструктор'!$D$5="Так",'06A_Варіанти'!E1810,1E+99),IF('07A_Конструктор'!$D$6="Так",'06A_Варіанти'!F1810,1E+99),IF('07A_Конструктор'!$D$7="Так",'06A_Варіанти'!G1810,1E+99),IF('07A_Конструктор'!$D$8="Так",'06A_Варіанти'!H1810,1E+99),IF('07A_Конструктор'!$D$9="Так",'06A_Варіанти'!I1810,1E+99),IF('07A_Конструктор'!$D$10="Так",'06A_Варіанти'!J1810,1E+99),IF('07A_Конструктор'!$D$11="Так",'06A_Варіанти'!K1810,1E+99),IF('07A_Конструктор'!$D$12="Так",'06A_Варіанти'!L1810,1E+99),IF('07A_Конструктор'!$D$13="Так",'06A_Варіанти'!M1810,1E+99),IF('07A_Конструктор'!$D$14="Так",'06A_Варіанти'!N1810,1E+99),IF('07A_Конструктор'!$D$15="Так",'06A_Варіанти'!O1810,1E+99),IF('07A_Конструктор'!$D$16="Так",'06A_Варіанти'!P1810,1E+99),IF('07A_Конструктор'!$D$17="Так",'06A_Варіанти'!Q1810,1E+99),IF('06A_Варіанти'!R1810="",1E+99,'06A_Варіанти'!R1810))</f>
        <v>20.8</v>
      </c>
      <c r="P1819" s="2" t="str">
        <f t="shared" si="201"/>
        <v>5 т</v>
      </c>
      <c r="Q1819" s="2">
        <f t="shared" si="202"/>
        <v>14</v>
      </c>
      <c r="R1819" s="2">
        <f>IF(OR(C1819="РЦК макси",C1819="РЦЧ SKU"),"SKU-потік",IFERROR(VLOOKUP(D1819,'02_РЦ'!$A$3:$I$7,5,FALSE),0))</f>
        <v>700</v>
      </c>
      <c r="S1819" s="2" t="str">
        <f>IF(OR(C1819="РЦК макси",C1819="РЦЧ SKU"),"Не рахується в ліміт",IFERROR(VLOOKUP(D1819,'02_РЦ'!$A$3:$I$7,9,FALSE),"Немає РЦ"))</f>
        <v>В межах</v>
      </c>
    </row>
    <row r="1820" spans="1:19">
      <c r="A1820" s="2" t="str">
        <f>'06A_Варіанти'!A1811</f>
        <v>BASE_3000</v>
      </c>
      <c r="B1820" s="2" t="str">
        <f>'06A_Варіанти'!B1811</f>
        <v>TT_3000</v>
      </c>
      <c r="C1820" s="2" t="str">
        <f>'06A_Варіанти'!D1811</f>
        <v>Основний</v>
      </c>
      <c r="D1820" s="2" t="str">
        <f>'06A_Варіанти'!C1811</f>
        <v>РЦЛ</v>
      </c>
      <c r="E1820" s="2" t="str">
        <f>'06A_Варіанти'!S1811</f>
        <v>DIRECT</v>
      </c>
      <c r="F1820" s="2" t="str">
        <f>IF(O1820='06A_Варіанти'!E1811,'06A_Варіанти'!E$1,IF(O1820='06A_Варіанти'!F1811,'06A_Варіанти'!F$1,IF(O1820='06A_Варіанти'!G1811,'06A_Варіанти'!G$1,IF(O1820='06A_Варіанти'!H1811,'06A_Варіанти'!H$1,IF(O1820='06A_Варіанти'!I1811,'06A_Варіанти'!I$1,IF(O1820='06A_Варіанти'!J1811,'06A_Варіанти'!J$1,IF(O1820='06A_Варіанти'!K1811,'06A_Варіанти'!K$1,IF(O1820='06A_Варіанти'!L1811,'06A_Варіанти'!L$1,IF(O1820='06A_Варіанти'!M1811,'06A_Варіанти'!M$1,IF(O1820='06A_Варіанти'!N1811,'06A_Варіанти'!N$1,IF(O1820='06A_Варіанти'!O1811,'06A_Варіанти'!O$1,IF(O1820='06A_Варіанти'!P1811,'06A_Варіанти'!P$1,IF(O1820='06A_Варіанти'!Q1811,'06A_Варіанти'!Q$1,IF(O1820='06A_Варіанти'!R1811,'06A_Варіанти'!R$1,"НЕМАЄ МАРШРУТУ"))))))))))))))</f>
        <v>DIRECT</v>
      </c>
      <c r="G1820" s="2" t="str">
        <f t="shared" si="196"/>
        <v>БЕЗ ЗМІН</v>
      </c>
      <c r="H1820" s="2">
        <f>IF(G1820="НЕМАЄ МАРШРУТУ",0,O1820-'06A_Варіанти'!T1811)</f>
        <v>0</v>
      </c>
      <c r="I1820" s="2">
        <f>IFERROR(INDEX('04_Потоки'!$E:$E,MATCH(A1820,'04_Потоки'!$A:$A,0)),0)</f>
        <v>1.990879478827362</v>
      </c>
      <c r="J1820" s="2">
        <f t="shared" si="197"/>
        <v>1</v>
      </c>
      <c r="K1820" s="2">
        <f>IF(C1820="РЦК макси",0,2*'06A_Варіанти'!T1811*J1820)</f>
        <v>67.2</v>
      </c>
      <c r="L1820" s="2">
        <f t="shared" si="198"/>
        <v>67.2</v>
      </c>
      <c r="M1820" s="2">
        <f t="shared" si="199"/>
        <v>0</v>
      </c>
      <c r="N1820" s="9">
        <f t="shared" si="200"/>
        <v>0</v>
      </c>
      <c r="O1820" s="2">
        <f>MIN(IF('07A_Конструктор'!$D$5="Так",'06A_Варіанти'!E1811,1E+99),IF('07A_Конструктор'!$D$6="Так",'06A_Варіанти'!F1811,1E+99),IF('07A_Конструктор'!$D$7="Так",'06A_Варіанти'!G1811,1E+99),IF('07A_Конструктор'!$D$8="Так",'06A_Варіанти'!H1811,1E+99),IF('07A_Конструктор'!$D$9="Так",'06A_Варіанти'!I1811,1E+99),IF('07A_Конструктор'!$D$10="Так",'06A_Варіанти'!J1811,1E+99),IF('07A_Конструктор'!$D$11="Так",'06A_Варіанти'!K1811,1E+99),IF('07A_Конструктор'!$D$12="Так",'06A_Варіанти'!L1811,1E+99),IF('07A_Конструктор'!$D$13="Так",'06A_Варіанти'!M1811,1E+99),IF('07A_Конструктор'!$D$14="Так",'06A_Варіанти'!N1811,1E+99),IF('07A_Конструктор'!$D$15="Так",'06A_Варіанти'!O1811,1E+99),IF('07A_Конструктор'!$D$16="Так",'06A_Варіанти'!P1811,1E+99),IF('07A_Конструктор'!$D$17="Так",'06A_Варіанти'!Q1811,1E+99),IF('06A_Варіанти'!R1811="",1E+99,'06A_Варіанти'!R1811))</f>
        <v>33.6</v>
      </c>
      <c r="P1820" s="2" t="str">
        <f t="shared" si="201"/>
        <v>5 т</v>
      </c>
      <c r="Q1820" s="2">
        <f t="shared" si="202"/>
        <v>14</v>
      </c>
      <c r="R1820" s="2">
        <f>IF(OR(C1820="РЦК макси",C1820="РЦЧ SKU"),"SKU-потік",IFERROR(VLOOKUP(D1820,'02_РЦ'!$A$3:$I$7,5,FALSE),0))</f>
        <v>700</v>
      </c>
      <c r="S1820" s="2" t="str">
        <f>IF(OR(C1820="РЦК макси",C1820="РЦЧ SKU"),"Не рахується в ліміт",IFERROR(VLOOKUP(D1820,'02_РЦ'!$A$3:$I$7,9,FALSE),"Немає РЦ"))</f>
        <v>В межах</v>
      </c>
    </row>
    <row r="1821" spans="1:19">
      <c r="A1821" s="2" t="str">
        <f>'06A_Варіанти'!A1812</f>
        <v>BASE_3014</v>
      </c>
      <c r="B1821" s="2" t="str">
        <f>'06A_Варіанти'!B1812</f>
        <v>TT_3014</v>
      </c>
      <c r="C1821" s="2" t="str">
        <f>'06A_Варіанти'!D1812</f>
        <v>Основний</v>
      </c>
      <c r="D1821" s="2" t="str">
        <f>'06A_Варіанти'!C1812</f>
        <v>РЦЛ</v>
      </c>
      <c r="E1821" s="2" t="str">
        <f>'06A_Варіанти'!S1812</f>
        <v>DIRECT</v>
      </c>
      <c r="F1821" s="2" t="str">
        <f>IF(O1821='06A_Варіанти'!E1812,'06A_Варіанти'!E$1,IF(O1821='06A_Варіанти'!F1812,'06A_Варіанти'!F$1,IF(O1821='06A_Варіанти'!G1812,'06A_Варіанти'!G$1,IF(O1821='06A_Варіанти'!H1812,'06A_Варіанти'!H$1,IF(O1821='06A_Варіанти'!I1812,'06A_Варіанти'!I$1,IF(O1821='06A_Варіанти'!J1812,'06A_Варіанти'!J$1,IF(O1821='06A_Варіанти'!K1812,'06A_Варіанти'!K$1,IF(O1821='06A_Варіанти'!L1812,'06A_Варіанти'!L$1,IF(O1821='06A_Варіанти'!M1812,'06A_Варіанти'!M$1,IF(O1821='06A_Варіанти'!N1812,'06A_Варіанти'!N$1,IF(O1821='06A_Варіанти'!O1812,'06A_Варіанти'!O$1,IF(O1821='06A_Варіанти'!P1812,'06A_Варіанти'!P$1,IF(O1821='06A_Варіанти'!Q1812,'06A_Варіанти'!Q$1,IF(O1821='06A_Варіанти'!R1812,'06A_Варіанти'!R$1,"НЕМАЄ МАРШРУТУ"))))))))))))))</f>
        <v>DIRECT</v>
      </c>
      <c r="G1821" s="2" t="str">
        <f t="shared" si="196"/>
        <v>БЕЗ ЗМІН</v>
      </c>
      <c r="H1821" s="2">
        <f>IF(G1821="НЕМАЄ МАРШРУТУ",0,O1821-'06A_Варіанти'!T1812)</f>
        <v>0</v>
      </c>
      <c r="I1821" s="2">
        <f>IFERROR(INDEX('04_Потоки'!$E:$E,MATCH(A1821,'04_Потоки'!$A:$A,0)),0)</f>
        <v>1.990879478827362</v>
      </c>
      <c r="J1821" s="2">
        <f t="shared" si="197"/>
        <v>1</v>
      </c>
      <c r="K1821" s="2">
        <f>IF(C1821="РЦК макси",0,2*'06A_Варіанти'!T1812*J1821)</f>
        <v>298</v>
      </c>
      <c r="L1821" s="2">
        <f t="shared" si="198"/>
        <v>298</v>
      </c>
      <c r="M1821" s="2">
        <f t="shared" si="199"/>
        <v>0</v>
      </c>
      <c r="N1821" s="9">
        <f t="shared" si="200"/>
        <v>0</v>
      </c>
      <c r="O1821" s="2">
        <f>MIN(IF('07A_Конструктор'!$D$5="Так",'06A_Варіанти'!E1812,1E+99),IF('07A_Конструктор'!$D$6="Так",'06A_Варіанти'!F1812,1E+99),IF('07A_Конструктор'!$D$7="Так",'06A_Варіанти'!G1812,1E+99),IF('07A_Конструктор'!$D$8="Так",'06A_Варіанти'!H1812,1E+99),IF('07A_Конструктор'!$D$9="Так",'06A_Варіанти'!I1812,1E+99),IF('07A_Конструктор'!$D$10="Так",'06A_Варіанти'!J1812,1E+99),IF('07A_Конструктор'!$D$11="Так",'06A_Варіанти'!K1812,1E+99),IF('07A_Конструктор'!$D$12="Так",'06A_Варіанти'!L1812,1E+99),IF('07A_Конструктор'!$D$13="Так",'06A_Варіанти'!M1812,1E+99),IF('07A_Конструктор'!$D$14="Так",'06A_Варіанти'!N1812,1E+99),IF('07A_Конструктор'!$D$15="Так",'06A_Варіанти'!O1812,1E+99),IF('07A_Конструктор'!$D$16="Так",'06A_Варіанти'!P1812,1E+99),IF('07A_Конструктор'!$D$17="Так",'06A_Варіанти'!Q1812,1E+99),IF('06A_Варіанти'!R1812="",1E+99,'06A_Варіанти'!R1812))</f>
        <v>149</v>
      </c>
      <c r="P1821" s="2" t="str">
        <f t="shared" si="201"/>
        <v>5 т</v>
      </c>
      <c r="Q1821" s="2">
        <f t="shared" si="202"/>
        <v>14</v>
      </c>
      <c r="R1821" s="2">
        <f>IF(OR(C1821="РЦК макси",C1821="РЦЧ SKU"),"SKU-потік",IFERROR(VLOOKUP(D1821,'02_РЦ'!$A$3:$I$7,5,FALSE),0))</f>
        <v>700</v>
      </c>
      <c r="S1821" s="2" t="str">
        <f>IF(OR(C1821="РЦК макси",C1821="РЦЧ SKU"),"Не рахується в ліміт",IFERROR(VLOOKUP(D1821,'02_РЦ'!$A$3:$I$7,9,FALSE),"Немає РЦ"))</f>
        <v>В межах</v>
      </c>
    </row>
    <row r="1822" spans="1:19">
      <c r="A1822" s="2" t="str">
        <f>'06A_Варіанти'!A1813</f>
        <v>BASE_3018</v>
      </c>
      <c r="B1822" s="2" t="str">
        <f>'06A_Варіанти'!B1813</f>
        <v>TT_3018</v>
      </c>
      <c r="C1822" s="2" t="str">
        <f>'06A_Варіанти'!D1813</f>
        <v>Основний</v>
      </c>
      <c r="D1822" s="2" t="str">
        <f>'06A_Варіанти'!C1813</f>
        <v>РЦЛ</v>
      </c>
      <c r="E1822" s="2" t="str">
        <f>'06A_Варіанти'!S1813</f>
        <v>DIRECT</v>
      </c>
      <c r="F1822" s="2" t="str">
        <f>IF(O1822='06A_Варіанти'!E1813,'06A_Варіанти'!E$1,IF(O1822='06A_Варіанти'!F1813,'06A_Варіанти'!F$1,IF(O1822='06A_Варіанти'!G1813,'06A_Варіанти'!G$1,IF(O1822='06A_Варіанти'!H1813,'06A_Варіанти'!H$1,IF(O1822='06A_Варіанти'!I1813,'06A_Варіанти'!I$1,IF(O1822='06A_Варіанти'!J1813,'06A_Варіанти'!J$1,IF(O1822='06A_Варіанти'!K1813,'06A_Варіанти'!K$1,IF(O1822='06A_Варіанти'!L1813,'06A_Варіанти'!L$1,IF(O1822='06A_Варіанти'!M1813,'06A_Варіанти'!M$1,IF(O1822='06A_Варіанти'!N1813,'06A_Варіанти'!N$1,IF(O1822='06A_Варіанти'!O1813,'06A_Варіанти'!O$1,IF(O1822='06A_Варіанти'!P1813,'06A_Варіанти'!P$1,IF(O1822='06A_Варіанти'!Q1813,'06A_Варіанти'!Q$1,IF(O1822='06A_Варіанти'!R1813,'06A_Варіанти'!R$1,"НЕМАЄ МАРШРУТУ"))))))))))))))</f>
        <v>DIRECT</v>
      </c>
      <c r="G1822" s="2" t="str">
        <f t="shared" si="196"/>
        <v>БЕЗ ЗМІН</v>
      </c>
      <c r="H1822" s="2">
        <f>IF(G1822="НЕМАЄ МАРШРУТУ",0,O1822-'06A_Варіанти'!T1813)</f>
        <v>0</v>
      </c>
      <c r="I1822" s="2">
        <f>IFERROR(INDEX('04_Потоки'!$E:$E,MATCH(A1822,'04_Потоки'!$A:$A,0)),0)</f>
        <v>1.990879478827362</v>
      </c>
      <c r="J1822" s="2">
        <f t="shared" si="197"/>
        <v>1</v>
      </c>
      <c r="K1822" s="2">
        <f>IF(C1822="РЦК макси",0,2*'06A_Варіанти'!T1813*J1822)</f>
        <v>542</v>
      </c>
      <c r="L1822" s="2">
        <f t="shared" si="198"/>
        <v>542</v>
      </c>
      <c r="M1822" s="2">
        <f t="shared" si="199"/>
        <v>0</v>
      </c>
      <c r="N1822" s="9">
        <f t="shared" si="200"/>
        <v>0</v>
      </c>
      <c r="O1822" s="2">
        <f>MIN(IF('07A_Конструктор'!$D$5="Так",'06A_Варіанти'!E1813,1E+99),IF('07A_Конструктор'!$D$6="Так",'06A_Варіанти'!F1813,1E+99),IF('07A_Конструктор'!$D$7="Так",'06A_Варіанти'!G1813,1E+99),IF('07A_Конструктор'!$D$8="Так",'06A_Варіанти'!H1813,1E+99),IF('07A_Конструктор'!$D$9="Так",'06A_Варіанти'!I1813,1E+99),IF('07A_Конструктор'!$D$10="Так",'06A_Варіанти'!J1813,1E+99),IF('07A_Конструктор'!$D$11="Так",'06A_Варіанти'!K1813,1E+99),IF('07A_Конструктор'!$D$12="Так",'06A_Варіанти'!L1813,1E+99),IF('07A_Конструктор'!$D$13="Так",'06A_Варіанти'!M1813,1E+99),IF('07A_Конструктор'!$D$14="Так",'06A_Варіанти'!N1813,1E+99),IF('07A_Конструктор'!$D$15="Так",'06A_Варіанти'!O1813,1E+99),IF('07A_Конструктор'!$D$16="Так",'06A_Варіанти'!P1813,1E+99),IF('07A_Конструктор'!$D$17="Так",'06A_Варіанти'!Q1813,1E+99),IF('06A_Варіанти'!R1813="",1E+99,'06A_Варіанти'!R1813))</f>
        <v>271</v>
      </c>
      <c r="P1822" s="2" t="str">
        <f t="shared" si="201"/>
        <v>5 т</v>
      </c>
      <c r="Q1822" s="2">
        <f t="shared" si="202"/>
        <v>14</v>
      </c>
      <c r="R1822" s="2">
        <f>IF(OR(C1822="РЦК макси",C1822="РЦЧ SKU"),"SKU-потік",IFERROR(VLOOKUP(D1822,'02_РЦ'!$A$3:$I$7,5,FALSE),0))</f>
        <v>700</v>
      </c>
      <c r="S1822" s="2" t="str">
        <f>IF(OR(C1822="РЦК макси",C1822="РЦЧ SKU"),"Не рахується в ліміт",IFERROR(VLOOKUP(D1822,'02_РЦ'!$A$3:$I$7,9,FALSE),"Немає РЦ"))</f>
        <v>В межах</v>
      </c>
    </row>
    <row r="1823" spans="1:19">
      <c r="A1823" s="2" t="str">
        <f>'06A_Варіанти'!A1814</f>
        <v>BASE_3022</v>
      </c>
      <c r="B1823" s="2" t="str">
        <f>'06A_Варіанти'!B1814</f>
        <v>TT_3022</v>
      </c>
      <c r="C1823" s="2" t="str">
        <f>'06A_Варіанти'!D1814</f>
        <v>Основний</v>
      </c>
      <c r="D1823" s="2" t="str">
        <f>'06A_Варіанти'!C1814</f>
        <v>РЦЛ</v>
      </c>
      <c r="E1823" s="2" t="str">
        <f>'06A_Варіанти'!S1814</f>
        <v>DIRECT</v>
      </c>
      <c r="F1823" s="2" t="str">
        <f>IF(O1823='06A_Варіанти'!E1814,'06A_Варіанти'!E$1,IF(O1823='06A_Варіанти'!F1814,'06A_Варіанти'!F$1,IF(O1823='06A_Варіанти'!G1814,'06A_Варіанти'!G$1,IF(O1823='06A_Варіанти'!H1814,'06A_Варіанти'!H$1,IF(O1823='06A_Варіанти'!I1814,'06A_Варіанти'!I$1,IF(O1823='06A_Варіанти'!J1814,'06A_Варіанти'!J$1,IF(O1823='06A_Варіанти'!K1814,'06A_Варіанти'!K$1,IF(O1823='06A_Варіанти'!L1814,'06A_Варіанти'!L$1,IF(O1823='06A_Варіанти'!M1814,'06A_Варіанти'!M$1,IF(O1823='06A_Варіанти'!N1814,'06A_Варіанти'!N$1,IF(O1823='06A_Варіанти'!O1814,'06A_Варіанти'!O$1,IF(O1823='06A_Варіанти'!P1814,'06A_Варіанти'!P$1,IF(O1823='06A_Варіанти'!Q1814,'06A_Варіанти'!Q$1,IF(O1823='06A_Варіанти'!R1814,'06A_Варіанти'!R$1,"НЕМАЄ МАРШРУТУ"))))))))))))))</f>
        <v>DIRECT</v>
      </c>
      <c r="G1823" s="2" t="str">
        <f t="shared" si="196"/>
        <v>БЕЗ ЗМІН</v>
      </c>
      <c r="H1823" s="2">
        <f>IF(G1823="НЕМАЄ МАРШРУТУ",0,O1823-'06A_Варіанти'!T1814)</f>
        <v>0</v>
      </c>
      <c r="I1823" s="2">
        <f>IFERROR(INDEX('04_Потоки'!$E:$E,MATCH(A1823,'04_Потоки'!$A:$A,0)),0)</f>
        <v>1.990879478827362</v>
      </c>
      <c r="J1823" s="2">
        <f t="shared" si="197"/>
        <v>1</v>
      </c>
      <c r="K1823" s="2">
        <f>IF(C1823="РЦК макси",0,2*'06A_Варіанти'!T1814*J1823)</f>
        <v>423.8</v>
      </c>
      <c r="L1823" s="2">
        <f t="shared" si="198"/>
        <v>423.8</v>
      </c>
      <c r="M1823" s="2">
        <f t="shared" si="199"/>
        <v>0</v>
      </c>
      <c r="N1823" s="9">
        <f t="shared" si="200"/>
        <v>0</v>
      </c>
      <c r="O1823" s="2">
        <f>MIN(IF('07A_Конструктор'!$D$5="Так",'06A_Варіанти'!E1814,1E+99),IF('07A_Конструктор'!$D$6="Так",'06A_Варіанти'!F1814,1E+99),IF('07A_Конструктор'!$D$7="Так",'06A_Варіанти'!G1814,1E+99),IF('07A_Конструктор'!$D$8="Так",'06A_Варіанти'!H1814,1E+99),IF('07A_Конструктор'!$D$9="Так",'06A_Варіанти'!I1814,1E+99),IF('07A_Конструктор'!$D$10="Так",'06A_Варіанти'!J1814,1E+99),IF('07A_Конструктор'!$D$11="Так",'06A_Варіанти'!K1814,1E+99),IF('07A_Конструктор'!$D$12="Так",'06A_Варіанти'!L1814,1E+99),IF('07A_Конструктор'!$D$13="Так",'06A_Варіанти'!M1814,1E+99),IF('07A_Конструктор'!$D$14="Так",'06A_Варіанти'!N1814,1E+99),IF('07A_Конструктор'!$D$15="Так",'06A_Варіанти'!O1814,1E+99),IF('07A_Конструктор'!$D$16="Так",'06A_Варіанти'!P1814,1E+99),IF('07A_Конструктор'!$D$17="Так",'06A_Варіанти'!Q1814,1E+99),IF('06A_Варіанти'!R1814="",1E+99,'06A_Варіанти'!R1814))</f>
        <v>211.9</v>
      </c>
      <c r="P1823" s="2" t="str">
        <f t="shared" si="201"/>
        <v>5 т</v>
      </c>
      <c r="Q1823" s="2">
        <f t="shared" si="202"/>
        <v>14</v>
      </c>
      <c r="R1823" s="2">
        <f>IF(OR(C1823="РЦК макси",C1823="РЦЧ SKU"),"SKU-потік",IFERROR(VLOOKUP(D1823,'02_РЦ'!$A$3:$I$7,5,FALSE),0))</f>
        <v>700</v>
      </c>
      <c r="S1823" s="2" t="str">
        <f>IF(OR(C1823="РЦК макси",C1823="РЦЧ SKU"),"Не рахується в ліміт",IFERROR(VLOOKUP(D1823,'02_РЦ'!$A$3:$I$7,9,FALSE),"Немає РЦ"))</f>
        <v>В межах</v>
      </c>
    </row>
    <row r="1824" spans="1:19">
      <c r="A1824" s="2" t="str">
        <f>'06A_Варіанти'!A1815</f>
        <v>BASE_2997</v>
      </c>
      <c r="B1824" s="2" t="str">
        <f>'06A_Варіанти'!B1815</f>
        <v>TT_2997</v>
      </c>
      <c r="C1824" s="2" t="str">
        <f>'06A_Варіанти'!D1815</f>
        <v>Основний</v>
      </c>
      <c r="D1824" s="2" t="str">
        <f>'06A_Варіанти'!C1815</f>
        <v>РЦЛ</v>
      </c>
      <c r="E1824" s="2" t="str">
        <f>'06A_Варіанти'!S1815</f>
        <v>DIRECT</v>
      </c>
      <c r="F1824" s="2" t="str">
        <f>IF(O1824='06A_Варіанти'!E1815,'06A_Варіанти'!E$1,IF(O1824='06A_Варіанти'!F1815,'06A_Варіанти'!F$1,IF(O1824='06A_Варіанти'!G1815,'06A_Варіанти'!G$1,IF(O1824='06A_Варіанти'!H1815,'06A_Варіанти'!H$1,IF(O1824='06A_Варіанти'!I1815,'06A_Варіанти'!I$1,IF(O1824='06A_Варіанти'!J1815,'06A_Варіанти'!J$1,IF(O1824='06A_Варіанти'!K1815,'06A_Варіанти'!K$1,IF(O1824='06A_Варіанти'!L1815,'06A_Варіанти'!L$1,IF(O1824='06A_Варіанти'!M1815,'06A_Варіанти'!M$1,IF(O1824='06A_Варіанти'!N1815,'06A_Варіанти'!N$1,IF(O1824='06A_Варіанти'!O1815,'06A_Варіанти'!O$1,IF(O1824='06A_Варіанти'!P1815,'06A_Варіанти'!P$1,IF(O1824='06A_Варіанти'!Q1815,'06A_Варіанти'!Q$1,IF(O1824='06A_Варіанти'!R1815,'06A_Варіанти'!R$1,"НЕМАЄ МАРШРУТУ"))))))))))))))</f>
        <v>DIRECT</v>
      </c>
      <c r="G1824" s="2" t="str">
        <f t="shared" si="196"/>
        <v>БЕЗ ЗМІН</v>
      </c>
      <c r="H1824" s="2">
        <f>IF(G1824="НЕМАЄ МАРШРУТУ",0,O1824-'06A_Варіанти'!T1815)</f>
        <v>0</v>
      </c>
      <c r="I1824" s="2">
        <f>IFERROR(INDEX('04_Потоки'!$E:$E,MATCH(A1824,'04_Потоки'!$A:$A,0)),0)</f>
        <v>1.990879478827362</v>
      </c>
      <c r="J1824" s="2">
        <f t="shared" si="197"/>
        <v>1</v>
      </c>
      <c r="K1824" s="2">
        <f>IF(C1824="РЦК макси",0,2*'06A_Варіанти'!T1815*J1824)</f>
        <v>1133</v>
      </c>
      <c r="L1824" s="2">
        <f t="shared" si="198"/>
        <v>1133</v>
      </c>
      <c r="M1824" s="2">
        <f t="shared" si="199"/>
        <v>0</v>
      </c>
      <c r="N1824" s="9">
        <f t="shared" si="200"/>
        <v>0</v>
      </c>
      <c r="O1824" s="2">
        <f>MIN(IF('07A_Конструктор'!$D$5="Так",'06A_Варіанти'!E1815,1E+99),IF('07A_Конструктор'!$D$6="Так",'06A_Варіанти'!F1815,1E+99),IF('07A_Конструктор'!$D$7="Так",'06A_Варіанти'!G1815,1E+99),IF('07A_Конструктор'!$D$8="Так",'06A_Варіанти'!H1815,1E+99),IF('07A_Конструктор'!$D$9="Так",'06A_Варіанти'!I1815,1E+99),IF('07A_Конструктор'!$D$10="Так",'06A_Варіанти'!J1815,1E+99),IF('07A_Конструктор'!$D$11="Так",'06A_Варіанти'!K1815,1E+99),IF('07A_Конструктор'!$D$12="Так",'06A_Варіанти'!L1815,1E+99),IF('07A_Конструктор'!$D$13="Так",'06A_Варіанти'!M1815,1E+99),IF('07A_Конструктор'!$D$14="Так",'06A_Варіанти'!N1815,1E+99),IF('07A_Конструктор'!$D$15="Так",'06A_Варіанти'!O1815,1E+99),IF('07A_Конструктор'!$D$16="Так",'06A_Варіанти'!P1815,1E+99),IF('07A_Конструктор'!$D$17="Так",'06A_Варіанти'!Q1815,1E+99),IF('06A_Варіанти'!R1815="",1E+99,'06A_Варіанти'!R1815))</f>
        <v>566.5</v>
      </c>
      <c r="P1824" s="2" t="str">
        <f t="shared" si="201"/>
        <v>5 т</v>
      </c>
      <c r="Q1824" s="2">
        <f t="shared" si="202"/>
        <v>14</v>
      </c>
      <c r="R1824" s="2">
        <f>IF(OR(C1824="РЦК макси",C1824="РЦЧ SKU"),"SKU-потік",IFERROR(VLOOKUP(D1824,'02_РЦ'!$A$3:$I$7,5,FALSE),0))</f>
        <v>700</v>
      </c>
      <c r="S1824" s="2" t="str">
        <f>IF(OR(C1824="РЦК макси",C1824="РЦЧ SKU"),"Не рахується в ліміт",IFERROR(VLOOKUP(D1824,'02_РЦ'!$A$3:$I$7,9,FALSE),"Немає РЦ"))</f>
        <v>В межах</v>
      </c>
    </row>
    <row r="1825" spans="1:19">
      <c r="A1825" s="2" t="str">
        <f>'06A_Варіанти'!A1816</f>
        <v>BASE_3026</v>
      </c>
      <c r="B1825" s="2" t="str">
        <f>'06A_Варіанти'!B1816</f>
        <v>TT_3026</v>
      </c>
      <c r="C1825" s="2" t="str">
        <f>'06A_Варіанти'!D1816</f>
        <v>Основний</v>
      </c>
      <c r="D1825" s="2" t="str">
        <f>'06A_Варіанти'!C1816</f>
        <v>РЦЛ</v>
      </c>
      <c r="E1825" s="2" t="str">
        <f>'06A_Варіанти'!S1816</f>
        <v>DIRECT</v>
      </c>
      <c r="F1825" s="2" t="str">
        <f>IF(O1825='06A_Варіанти'!E1816,'06A_Варіанти'!E$1,IF(O1825='06A_Варіанти'!F1816,'06A_Варіанти'!F$1,IF(O1825='06A_Варіанти'!G1816,'06A_Варіанти'!G$1,IF(O1825='06A_Варіанти'!H1816,'06A_Варіанти'!H$1,IF(O1825='06A_Варіанти'!I1816,'06A_Варіанти'!I$1,IF(O1825='06A_Варіанти'!J1816,'06A_Варіанти'!J$1,IF(O1825='06A_Варіанти'!K1816,'06A_Варіанти'!K$1,IF(O1825='06A_Варіанти'!L1816,'06A_Варіанти'!L$1,IF(O1825='06A_Варіанти'!M1816,'06A_Варіанти'!M$1,IF(O1825='06A_Варіанти'!N1816,'06A_Варіанти'!N$1,IF(O1825='06A_Варіанти'!O1816,'06A_Варіанти'!O$1,IF(O1825='06A_Варіанти'!P1816,'06A_Варіанти'!P$1,IF(O1825='06A_Варіанти'!Q1816,'06A_Варіанти'!Q$1,IF(O1825='06A_Варіанти'!R1816,'06A_Варіанти'!R$1,"НЕМАЄ МАРШРУТУ"))))))))))))))</f>
        <v>DIRECT</v>
      </c>
      <c r="G1825" s="2" t="str">
        <f t="shared" si="196"/>
        <v>БЕЗ ЗМІН</v>
      </c>
      <c r="H1825" s="2">
        <f>IF(G1825="НЕМАЄ МАРШРУТУ",0,O1825-'06A_Варіанти'!T1816)</f>
        <v>0</v>
      </c>
      <c r="I1825" s="2">
        <f>IFERROR(INDEX('04_Потоки'!$E:$E,MATCH(A1825,'04_Потоки'!$A:$A,0)),0)</f>
        <v>1.990879478827362</v>
      </c>
      <c r="J1825" s="2">
        <f t="shared" si="197"/>
        <v>1</v>
      </c>
      <c r="K1825" s="2">
        <f>IF(C1825="РЦК макси",0,2*'06A_Варіанти'!T1816*J1825)</f>
        <v>696.6</v>
      </c>
      <c r="L1825" s="2">
        <f t="shared" si="198"/>
        <v>696.6</v>
      </c>
      <c r="M1825" s="2">
        <f t="shared" si="199"/>
        <v>0</v>
      </c>
      <c r="N1825" s="9">
        <f t="shared" si="200"/>
        <v>0</v>
      </c>
      <c r="O1825" s="2">
        <f>MIN(IF('07A_Конструктор'!$D$5="Так",'06A_Варіанти'!E1816,1E+99),IF('07A_Конструктор'!$D$6="Так",'06A_Варіанти'!F1816,1E+99),IF('07A_Конструктор'!$D$7="Так",'06A_Варіанти'!G1816,1E+99),IF('07A_Конструктор'!$D$8="Так",'06A_Варіанти'!H1816,1E+99),IF('07A_Конструктор'!$D$9="Так",'06A_Варіанти'!I1816,1E+99),IF('07A_Конструктор'!$D$10="Так",'06A_Варіанти'!J1816,1E+99),IF('07A_Конструктор'!$D$11="Так",'06A_Варіанти'!K1816,1E+99),IF('07A_Конструктор'!$D$12="Так",'06A_Варіанти'!L1816,1E+99),IF('07A_Конструктор'!$D$13="Так",'06A_Варіанти'!M1816,1E+99),IF('07A_Конструктор'!$D$14="Так",'06A_Варіанти'!N1816,1E+99),IF('07A_Конструктор'!$D$15="Так",'06A_Варіанти'!O1816,1E+99),IF('07A_Конструктор'!$D$16="Так",'06A_Варіанти'!P1816,1E+99),IF('07A_Конструктор'!$D$17="Так",'06A_Варіанти'!Q1816,1E+99),IF('06A_Варіанти'!R1816="",1E+99,'06A_Варіанти'!R1816))</f>
        <v>348.3</v>
      </c>
      <c r="P1825" s="2" t="str">
        <f t="shared" si="201"/>
        <v>5 т</v>
      </c>
      <c r="Q1825" s="2">
        <f t="shared" si="202"/>
        <v>14</v>
      </c>
      <c r="R1825" s="2">
        <f>IF(OR(C1825="РЦК макси",C1825="РЦЧ SKU"),"SKU-потік",IFERROR(VLOOKUP(D1825,'02_РЦ'!$A$3:$I$7,5,FALSE),0))</f>
        <v>700</v>
      </c>
      <c r="S1825" s="2" t="str">
        <f>IF(OR(C1825="РЦК макси",C1825="РЦЧ SKU"),"Не рахується в ліміт",IFERROR(VLOOKUP(D1825,'02_РЦ'!$A$3:$I$7,9,FALSE),"Немає РЦ"))</f>
        <v>В межах</v>
      </c>
    </row>
    <row r="1826" spans="1:19">
      <c r="A1826" s="2" t="str">
        <f>'06A_Варіанти'!A1817</f>
        <v>BASE_3028</v>
      </c>
      <c r="B1826" s="2" t="str">
        <f>'06A_Варіанти'!B1817</f>
        <v>TT_3028</v>
      </c>
      <c r="C1826" s="2" t="str">
        <f>'06A_Варіанти'!D1817</f>
        <v>Основний</v>
      </c>
      <c r="D1826" s="2" t="str">
        <f>'06A_Варіанти'!C1817</f>
        <v>РЦЛ</v>
      </c>
      <c r="E1826" s="2" t="str">
        <f>'06A_Варіанти'!S1817</f>
        <v>DIRECT</v>
      </c>
      <c r="F1826" s="2" t="str">
        <f>IF(O1826='06A_Варіанти'!E1817,'06A_Варіанти'!E$1,IF(O1826='06A_Варіанти'!F1817,'06A_Варіанти'!F$1,IF(O1826='06A_Варіанти'!G1817,'06A_Варіанти'!G$1,IF(O1826='06A_Варіанти'!H1817,'06A_Варіанти'!H$1,IF(O1826='06A_Варіанти'!I1817,'06A_Варіанти'!I$1,IF(O1826='06A_Варіанти'!J1817,'06A_Варіанти'!J$1,IF(O1826='06A_Варіанти'!K1817,'06A_Варіанти'!K$1,IF(O1826='06A_Варіанти'!L1817,'06A_Варіанти'!L$1,IF(O1826='06A_Варіанти'!M1817,'06A_Варіанти'!M$1,IF(O1826='06A_Варіанти'!N1817,'06A_Варіанти'!N$1,IF(O1826='06A_Варіанти'!O1817,'06A_Варіанти'!O$1,IF(O1826='06A_Варіанти'!P1817,'06A_Варіанти'!P$1,IF(O1826='06A_Варіанти'!Q1817,'06A_Варіанти'!Q$1,IF(O1826='06A_Варіанти'!R1817,'06A_Варіанти'!R$1,"НЕМАЄ МАРШРУТУ"))))))))))))))</f>
        <v>DIRECT</v>
      </c>
      <c r="G1826" s="2" t="str">
        <f t="shared" si="196"/>
        <v>БЕЗ ЗМІН</v>
      </c>
      <c r="H1826" s="2">
        <f>IF(G1826="НЕМАЄ МАРШРУТУ",0,O1826-'06A_Варіанти'!T1817)</f>
        <v>0</v>
      </c>
      <c r="I1826" s="2">
        <f>IFERROR(INDEX('04_Потоки'!$E:$E,MATCH(A1826,'04_Потоки'!$A:$A,0)),0)</f>
        <v>1.990879478827362</v>
      </c>
      <c r="J1826" s="2">
        <f t="shared" si="197"/>
        <v>1</v>
      </c>
      <c r="K1826" s="2">
        <f>IF(C1826="РЦК макси",0,2*'06A_Варіанти'!T1817*J1826)</f>
        <v>286.60000000000002</v>
      </c>
      <c r="L1826" s="2">
        <f t="shared" si="198"/>
        <v>286.60000000000002</v>
      </c>
      <c r="M1826" s="2">
        <f t="shared" si="199"/>
        <v>0</v>
      </c>
      <c r="N1826" s="9">
        <f t="shared" si="200"/>
        <v>0</v>
      </c>
      <c r="O1826" s="2">
        <f>MIN(IF('07A_Конструктор'!$D$5="Так",'06A_Варіанти'!E1817,1E+99),IF('07A_Конструктор'!$D$6="Так",'06A_Варіанти'!F1817,1E+99),IF('07A_Конструктор'!$D$7="Так",'06A_Варіанти'!G1817,1E+99),IF('07A_Конструктор'!$D$8="Так",'06A_Варіанти'!H1817,1E+99),IF('07A_Конструктор'!$D$9="Так",'06A_Варіанти'!I1817,1E+99),IF('07A_Конструктор'!$D$10="Так",'06A_Варіанти'!J1817,1E+99),IF('07A_Конструктор'!$D$11="Так",'06A_Варіанти'!K1817,1E+99),IF('07A_Конструктор'!$D$12="Так",'06A_Варіанти'!L1817,1E+99),IF('07A_Конструктор'!$D$13="Так",'06A_Варіанти'!M1817,1E+99),IF('07A_Конструктор'!$D$14="Так",'06A_Варіанти'!N1817,1E+99),IF('07A_Конструктор'!$D$15="Так",'06A_Варіанти'!O1817,1E+99),IF('07A_Конструктор'!$D$16="Так",'06A_Варіанти'!P1817,1E+99),IF('07A_Конструктор'!$D$17="Так",'06A_Варіанти'!Q1817,1E+99),IF('06A_Варіанти'!R1817="",1E+99,'06A_Варіанти'!R1817))</f>
        <v>143.30000000000001</v>
      </c>
      <c r="P1826" s="2" t="str">
        <f t="shared" si="201"/>
        <v>5 т</v>
      </c>
      <c r="Q1826" s="2">
        <f t="shared" si="202"/>
        <v>14</v>
      </c>
      <c r="R1826" s="2">
        <f>IF(OR(C1826="РЦК макси",C1826="РЦЧ SKU"),"SKU-потік",IFERROR(VLOOKUP(D1826,'02_РЦ'!$A$3:$I$7,5,FALSE),0))</f>
        <v>700</v>
      </c>
      <c r="S1826" s="2" t="str">
        <f>IF(OR(C1826="РЦК макси",C1826="РЦЧ SKU"),"Не рахується в ліміт",IFERROR(VLOOKUP(D1826,'02_РЦ'!$A$3:$I$7,9,FALSE),"Немає РЦ"))</f>
        <v>В межах</v>
      </c>
    </row>
    <row r="1827" spans="1:19">
      <c r="A1827" s="2" t="str">
        <f>'06A_Варіанти'!A1818</f>
        <v>BASE_3031</v>
      </c>
      <c r="B1827" s="2" t="str">
        <f>'06A_Варіанти'!B1818</f>
        <v>TT_3031</v>
      </c>
      <c r="C1827" s="2" t="str">
        <f>'06A_Варіанти'!D1818</f>
        <v>Основний</v>
      </c>
      <c r="D1827" s="2" t="str">
        <f>'06A_Варіанти'!C1818</f>
        <v>РЦЛ</v>
      </c>
      <c r="E1827" s="2" t="str">
        <f>'06A_Варіанти'!S1818</f>
        <v>DIRECT</v>
      </c>
      <c r="F1827" s="2" t="str">
        <f>IF(O1827='06A_Варіанти'!E1818,'06A_Варіанти'!E$1,IF(O1827='06A_Варіанти'!F1818,'06A_Варіанти'!F$1,IF(O1827='06A_Варіанти'!G1818,'06A_Варіанти'!G$1,IF(O1827='06A_Варіанти'!H1818,'06A_Варіанти'!H$1,IF(O1827='06A_Варіанти'!I1818,'06A_Варіанти'!I$1,IF(O1827='06A_Варіанти'!J1818,'06A_Варіанти'!J$1,IF(O1827='06A_Варіанти'!K1818,'06A_Варіанти'!K$1,IF(O1827='06A_Варіанти'!L1818,'06A_Варіанти'!L$1,IF(O1827='06A_Варіанти'!M1818,'06A_Варіанти'!M$1,IF(O1827='06A_Варіанти'!N1818,'06A_Варіанти'!N$1,IF(O1827='06A_Варіанти'!O1818,'06A_Варіанти'!O$1,IF(O1827='06A_Варіанти'!P1818,'06A_Варіанти'!P$1,IF(O1827='06A_Варіанти'!Q1818,'06A_Варіанти'!Q$1,IF(O1827='06A_Варіанти'!R1818,'06A_Варіанти'!R$1,"НЕМАЄ МАРШРУТУ"))))))))))))))</f>
        <v>DIRECT</v>
      </c>
      <c r="G1827" s="2" t="str">
        <f t="shared" si="196"/>
        <v>БЕЗ ЗМІН</v>
      </c>
      <c r="H1827" s="2">
        <f>IF(G1827="НЕМАЄ МАРШРУТУ",0,O1827-'06A_Варіанти'!T1818)</f>
        <v>0</v>
      </c>
      <c r="I1827" s="2">
        <f>IFERROR(INDEX('04_Потоки'!$E:$E,MATCH(A1827,'04_Потоки'!$A:$A,0)),0)</f>
        <v>1.990879478827362</v>
      </c>
      <c r="J1827" s="2">
        <f t="shared" si="197"/>
        <v>1</v>
      </c>
      <c r="K1827" s="2">
        <f>IF(C1827="РЦК макси",0,2*'06A_Варіанти'!T1818*J1827)</f>
        <v>20.6</v>
      </c>
      <c r="L1827" s="2">
        <f t="shared" si="198"/>
        <v>20.6</v>
      </c>
      <c r="M1827" s="2">
        <f t="shared" si="199"/>
        <v>0</v>
      </c>
      <c r="N1827" s="9">
        <f t="shared" si="200"/>
        <v>0</v>
      </c>
      <c r="O1827" s="2">
        <f>MIN(IF('07A_Конструктор'!$D$5="Так",'06A_Варіанти'!E1818,1E+99),IF('07A_Конструктор'!$D$6="Так",'06A_Варіанти'!F1818,1E+99),IF('07A_Конструктор'!$D$7="Так",'06A_Варіанти'!G1818,1E+99),IF('07A_Конструктор'!$D$8="Так",'06A_Варіанти'!H1818,1E+99),IF('07A_Конструктор'!$D$9="Так",'06A_Варіанти'!I1818,1E+99),IF('07A_Конструктор'!$D$10="Так",'06A_Варіанти'!J1818,1E+99),IF('07A_Конструктор'!$D$11="Так",'06A_Варіанти'!K1818,1E+99),IF('07A_Конструктор'!$D$12="Так",'06A_Варіанти'!L1818,1E+99),IF('07A_Конструктор'!$D$13="Так",'06A_Варіанти'!M1818,1E+99),IF('07A_Конструктор'!$D$14="Так",'06A_Варіанти'!N1818,1E+99),IF('07A_Конструктор'!$D$15="Так",'06A_Варіанти'!O1818,1E+99),IF('07A_Конструктор'!$D$16="Так",'06A_Варіанти'!P1818,1E+99),IF('07A_Конструктор'!$D$17="Так",'06A_Варіанти'!Q1818,1E+99),IF('06A_Варіанти'!R1818="",1E+99,'06A_Варіанти'!R1818))</f>
        <v>10.3</v>
      </c>
      <c r="P1827" s="2" t="str">
        <f t="shared" si="201"/>
        <v>5 т</v>
      </c>
      <c r="Q1827" s="2">
        <f t="shared" si="202"/>
        <v>14</v>
      </c>
      <c r="R1827" s="2">
        <f>IF(OR(C1827="РЦК макси",C1827="РЦЧ SKU"),"SKU-потік",IFERROR(VLOOKUP(D1827,'02_РЦ'!$A$3:$I$7,5,FALSE),0))</f>
        <v>700</v>
      </c>
      <c r="S1827" s="2" t="str">
        <f>IF(OR(C1827="РЦК макси",C1827="РЦЧ SKU"),"Не рахується в ліміт",IFERROR(VLOOKUP(D1827,'02_РЦ'!$A$3:$I$7,9,FALSE),"Немає РЦ"))</f>
        <v>В межах</v>
      </c>
    </row>
    <row r="1828" spans="1:19">
      <c r="A1828" s="2" t="str">
        <f>'06A_Варіанти'!A1819</f>
        <v>BASE_3036</v>
      </c>
      <c r="B1828" s="2" t="str">
        <f>'06A_Варіанти'!B1819</f>
        <v>TT_3036</v>
      </c>
      <c r="C1828" s="2" t="str">
        <f>'06A_Варіанти'!D1819</f>
        <v>Основний</v>
      </c>
      <c r="D1828" s="2" t="str">
        <f>'06A_Варіанти'!C1819</f>
        <v>РЦЛ</v>
      </c>
      <c r="E1828" s="2" t="str">
        <f>'06A_Варіанти'!S1819</f>
        <v>DIRECT</v>
      </c>
      <c r="F1828" s="2" t="str">
        <f>IF(O1828='06A_Варіанти'!E1819,'06A_Варіанти'!E$1,IF(O1828='06A_Варіанти'!F1819,'06A_Варіанти'!F$1,IF(O1828='06A_Варіанти'!G1819,'06A_Варіанти'!G$1,IF(O1828='06A_Варіанти'!H1819,'06A_Варіанти'!H$1,IF(O1828='06A_Варіанти'!I1819,'06A_Варіанти'!I$1,IF(O1828='06A_Варіанти'!J1819,'06A_Варіанти'!J$1,IF(O1828='06A_Варіанти'!K1819,'06A_Варіанти'!K$1,IF(O1828='06A_Варіанти'!L1819,'06A_Варіанти'!L$1,IF(O1828='06A_Варіанти'!M1819,'06A_Варіанти'!M$1,IF(O1828='06A_Варіанти'!N1819,'06A_Варіанти'!N$1,IF(O1828='06A_Варіанти'!O1819,'06A_Варіанти'!O$1,IF(O1828='06A_Варіанти'!P1819,'06A_Варіанти'!P$1,IF(O1828='06A_Варіанти'!Q1819,'06A_Варіанти'!Q$1,IF(O1828='06A_Варіанти'!R1819,'06A_Варіанти'!R$1,"НЕМАЄ МАРШРУТУ"))))))))))))))</f>
        <v>DIRECT</v>
      </c>
      <c r="G1828" s="2" t="str">
        <f t="shared" si="196"/>
        <v>БЕЗ ЗМІН</v>
      </c>
      <c r="H1828" s="2">
        <f>IF(G1828="НЕМАЄ МАРШРУТУ",0,O1828-'06A_Варіанти'!T1819)</f>
        <v>0</v>
      </c>
      <c r="I1828" s="2">
        <f>IFERROR(INDEX('04_Потоки'!$E:$E,MATCH(A1828,'04_Потоки'!$A:$A,0)),0)</f>
        <v>1.990879478827362</v>
      </c>
      <c r="J1828" s="2">
        <f t="shared" si="197"/>
        <v>1</v>
      </c>
      <c r="K1828" s="2">
        <f>IF(C1828="РЦК макси",0,2*'06A_Варіанти'!T1819*J1828)</f>
        <v>827.6</v>
      </c>
      <c r="L1828" s="2">
        <f t="shared" si="198"/>
        <v>827.6</v>
      </c>
      <c r="M1828" s="2">
        <f t="shared" si="199"/>
        <v>0</v>
      </c>
      <c r="N1828" s="9">
        <f t="shared" si="200"/>
        <v>0</v>
      </c>
      <c r="O1828" s="2">
        <f>MIN(IF('07A_Конструктор'!$D$5="Так",'06A_Варіанти'!E1819,1E+99),IF('07A_Конструктор'!$D$6="Так",'06A_Варіанти'!F1819,1E+99),IF('07A_Конструктор'!$D$7="Так",'06A_Варіанти'!G1819,1E+99),IF('07A_Конструктор'!$D$8="Так",'06A_Варіанти'!H1819,1E+99),IF('07A_Конструктор'!$D$9="Так",'06A_Варіанти'!I1819,1E+99),IF('07A_Конструктор'!$D$10="Так",'06A_Варіанти'!J1819,1E+99),IF('07A_Конструктор'!$D$11="Так",'06A_Варіанти'!K1819,1E+99),IF('07A_Конструктор'!$D$12="Так",'06A_Варіанти'!L1819,1E+99),IF('07A_Конструктор'!$D$13="Так",'06A_Варіанти'!M1819,1E+99),IF('07A_Конструктор'!$D$14="Так",'06A_Варіанти'!N1819,1E+99),IF('07A_Конструктор'!$D$15="Так",'06A_Варіанти'!O1819,1E+99),IF('07A_Конструктор'!$D$16="Так",'06A_Варіанти'!P1819,1E+99),IF('07A_Конструктор'!$D$17="Так",'06A_Варіанти'!Q1819,1E+99),IF('06A_Варіанти'!R1819="",1E+99,'06A_Варіанти'!R1819))</f>
        <v>413.8</v>
      </c>
      <c r="P1828" s="2" t="str">
        <f t="shared" si="201"/>
        <v>5 т</v>
      </c>
      <c r="Q1828" s="2">
        <f t="shared" si="202"/>
        <v>14</v>
      </c>
      <c r="R1828" s="2">
        <f>IF(OR(C1828="РЦК макси",C1828="РЦЧ SKU"),"SKU-потік",IFERROR(VLOOKUP(D1828,'02_РЦ'!$A$3:$I$7,5,FALSE),0))</f>
        <v>700</v>
      </c>
      <c r="S1828" s="2" t="str">
        <f>IF(OR(C1828="РЦК макси",C1828="РЦЧ SKU"),"Не рахується в ліміт",IFERROR(VLOOKUP(D1828,'02_РЦ'!$A$3:$I$7,9,FALSE),"Немає РЦ"))</f>
        <v>В межах</v>
      </c>
    </row>
    <row r="1829" spans="1:19">
      <c r="A1829" s="2" t="str">
        <f>'06A_Варіанти'!A1820</f>
        <v>BASE_3033</v>
      </c>
      <c r="B1829" s="2" t="str">
        <f>'06A_Варіанти'!B1820</f>
        <v>TT_3033</v>
      </c>
      <c r="C1829" s="2" t="str">
        <f>'06A_Варіанти'!D1820</f>
        <v>Основний</v>
      </c>
      <c r="D1829" s="2" t="str">
        <f>'06A_Варіанти'!C1820</f>
        <v>РЦЛ</v>
      </c>
      <c r="E1829" s="2" t="str">
        <f>'06A_Варіанти'!S1820</f>
        <v>DIRECT</v>
      </c>
      <c r="F1829" s="2" t="str">
        <f>IF(O1829='06A_Варіанти'!E1820,'06A_Варіанти'!E$1,IF(O1829='06A_Варіанти'!F1820,'06A_Варіанти'!F$1,IF(O1829='06A_Варіанти'!G1820,'06A_Варіанти'!G$1,IF(O1829='06A_Варіанти'!H1820,'06A_Варіанти'!H$1,IF(O1829='06A_Варіанти'!I1820,'06A_Варіанти'!I$1,IF(O1829='06A_Варіанти'!J1820,'06A_Варіанти'!J$1,IF(O1829='06A_Варіанти'!K1820,'06A_Варіанти'!K$1,IF(O1829='06A_Варіанти'!L1820,'06A_Варіанти'!L$1,IF(O1829='06A_Варіанти'!M1820,'06A_Варіанти'!M$1,IF(O1829='06A_Варіанти'!N1820,'06A_Варіанти'!N$1,IF(O1829='06A_Варіанти'!O1820,'06A_Варіанти'!O$1,IF(O1829='06A_Варіанти'!P1820,'06A_Варіанти'!P$1,IF(O1829='06A_Варіанти'!Q1820,'06A_Варіанти'!Q$1,IF(O1829='06A_Варіанти'!R1820,'06A_Варіанти'!R$1,"НЕМАЄ МАРШРУТУ"))))))))))))))</f>
        <v>DIRECT</v>
      </c>
      <c r="G1829" s="2" t="str">
        <f t="shared" si="196"/>
        <v>БЕЗ ЗМІН</v>
      </c>
      <c r="H1829" s="2">
        <f>IF(G1829="НЕМАЄ МАРШРУТУ",0,O1829-'06A_Варіанти'!T1820)</f>
        <v>0</v>
      </c>
      <c r="I1829" s="2">
        <f>IFERROR(INDEX('04_Потоки'!$E:$E,MATCH(A1829,'04_Потоки'!$A:$A,0)),0)</f>
        <v>1.990879478827362</v>
      </c>
      <c r="J1829" s="2">
        <f t="shared" si="197"/>
        <v>1</v>
      </c>
      <c r="K1829" s="2">
        <f>IF(C1829="РЦК макси",0,2*'06A_Варіанти'!T1820*J1829)</f>
        <v>135.6</v>
      </c>
      <c r="L1829" s="2">
        <f t="shared" si="198"/>
        <v>135.6</v>
      </c>
      <c r="M1829" s="2">
        <f t="shared" si="199"/>
        <v>0</v>
      </c>
      <c r="N1829" s="9">
        <f t="shared" si="200"/>
        <v>0</v>
      </c>
      <c r="O1829" s="2">
        <f>MIN(IF('07A_Конструктор'!$D$5="Так",'06A_Варіанти'!E1820,1E+99),IF('07A_Конструктор'!$D$6="Так",'06A_Варіанти'!F1820,1E+99),IF('07A_Конструктор'!$D$7="Так",'06A_Варіанти'!G1820,1E+99),IF('07A_Конструктор'!$D$8="Так",'06A_Варіанти'!H1820,1E+99),IF('07A_Конструктор'!$D$9="Так",'06A_Варіанти'!I1820,1E+99),IF('07A_Конструктор'!$D$10="Так",'06A_Варіанти'!J1820,1E+99),IF('07A_Конструктор'!$D$11="Так",'06A_Варіанти'!K1820,1E+99),IF('07A_Конструктор'!$D$12="Так",'06A_Варіанти'!L1820,1E+99),IF('07A_Конструктор'!$D$13="Так",'06A_Варіанти'!M1820,1E+99),IF('07A_Конструктор'!$D$14="Так",'06A_Варіанти'!N1820,1E+99),IF('07A_Конструктор'!$D$15="Так",'06A_Варіанти'!O1820,1E+99),IF('07A_Конструктор'!$D$16="Так",'06A_Варіанти'!P1820,1E+99),IF('07A_Конструктор'!$D$17="Так",'06A_Варіанти'!Q1820,1E+99),IF('06A_Варіанти'!R1820="",1E+99,'06A_Варіанти'!R1820))</f>
        <v>67.8</v>
      </c>
      <c r="P1829" s="2" t="str">
        <f t="shared" si="201"/>
        <v>5 т</v>
      </c>
      <c r="Q1829" s="2">
        <f t="shared" si="202"/>
        <v>14</v>
      </c>
      <c r="R1829" s="2">
        <f>IF(OR(C1829="РЦК макси",C1829="РЦЧ SKU"),"SKU-потік",IFERROR(VLOOKUP(D1829,'02_РЦ'!$A$3:$I$7,5,FALSE),0))</f>
        <v>700</v>
      </c>
      <c r="S1829" s="2" t="str">
        <f>IF(OR(C1829="РЦК макси",C1829="РЦЧ SKU"),"Не рахується в ліміт",IFERROR(VLOOKUP(D1829,'02_РЦ'!$A$3:$I$7,9,FALSE),"Немає РЦ"))</f>
        <v>В межах</v>
      </c>
    </row>
    <row r="1830" spans="1:19">
      <c r="A1830" s="2" t="str">
        <f>'06A_Варіанти'!A1821</f>
        <v>BASE_3024</v>
      </c>
      <c r="B1830" s="2" t="str">
        <f>'06A_Варіанти'!B1821</f>
        <v>TT_3024</v>
      </c>
      <c r="C1830" s="2" t="str">
        <f>'06A_Варіанти'!D1821</f>
        <v>Основний</v>
      </c>
      <c r="D1830" s="2" t="str">
        <f>'06A_Варіанти'!C1821</f>
        <v>РЦЛ</v>
      </c>
      <c r="E1830" s="2" t="str">
        <f>'06A_Варіанти'!S1821</f>
        <v>DIRECT</v>
      </c>
      <c r="F1830" s="2" t="str">
        <f>IF(O1830='06A_Варіанти'!E1821,'06A_Варіанти'!E$1,IF(O1830='06A_Варіанти'!F1821,'06A_Варіанти'!F$1,IF(O1830='06A_Варіанти'!G1821,'06A_Варіанти'!G$1,IF(O1830='06A_Варіанти'!H1821,'06A_Варіанти'!H$1,IF(O1830='06A_Варіанти'!I1821,'06A_Варіанти'!I$1,IF(O1830='06A_Варіанти'!J1821,'06A_Варіанти'!J$1,IF(O1830='06A_Варіанти'!K1821,'06A_Варіанти'!K$1,IF(O1830='06A_Варіанти'!L1821,'06A_Варіанти'!L$1,IF(O1830='06A_Варіанти'!M1821,'06A_Варіанти'!M$1,IF(O1830='06A_Варіанти'!N1821,'06A_Варіанти'!N$1,IF(O1830='06A_Варіанти'!O1821,'06A_Варіанти'!O$1,IF(O1830='06A_Варіанти'!P1821,'06A_Варіанти'!P$1,IF(O1830='06A_Варіанти'!Q1821,'06A_Варіанти'!Q$1,IF(O1830='06A_Варіанти'!R1821,'06A_Варіанти'!R$1,"НЕМАЄ МАРШРУТУ"))))))))))))))</f>
        <v>DIRECT</v>
      </c>
      <c r="G1830" s="2" t="str">
        <f t="shared" si="196"/>
        <v>БЕЗ ЗМІН</v>
      </c>
      <c r="H1830" s="2">
        <f>IF(G1830="НЕМАЄ МАРШРУТУ",0,O1830-'06A_Варіанти'!T1821)</f>
        <v>0</v>
      </c>
      <c r="I1830" s="2">
        <f>IFERROR(INDEX('04_Потоки'!$E:$E,MATCH(A1830,'04_Потоки'!$A:$A,0)),0)</f>
        <v>1.990879478827362</v>
      </c>
      <c r="J1830" s="2">
        <f t="shared" si="197"/>
        <v>1</v>
      </c>
      <c r="K1830" s="2">
        <f>IF(C1830="РЦК макси",0,2*'06A_Варіанти'!T1821*J1830)</f>
        <v>303.8</v>
      </c>
      <c r="L1830" s="2">
        <f t="shared" si="198"/>
        <v>303.8</v>
      </c>
      <c r="M1830" s="2">
        <f t="shared" si="199"/>
        <v>0</v>
      </c>
      <c r="N1830" s="9">
        <f t="shared" si="200"/>
        <v>0</v>
      </c>
      <c r="O1830" s="2">
        <f>MIN(IF('07A_Конструктор'!$D$5="Так",'06A_Варіанти'!E1821,1E+99),IF('07A_Конструктор'!$D$6="Так",'06A_Варіанти'!F1821,1E+99),IF('07A_Конструктор'!$D$7="Так",'06A_Варіанти'!G1821,1E+99),IF('07A_Конструктор'!$D$8="Так",'06A_Варіанти'!H1821,1E+99),IF('07A_Конструктор'!$D$9="Так",'06A_Варіанти'!I1821,1E+99),IF('07A_Конструктор'!$D$10="Так",'06A_Варіанти'!J1821,1E+99),IF('07A_Конструктор'!$D$11="Так",'06A_Варіанти'!K1821,1E+99),IF('07A_Конструктор'!$D$12="Так",'06A_Варіанти'!L1821,1E+99),IF('07A_Конструктор'!$D$13="Так",'06A_Варіанти'!M1821,1E+99),IF('07A_Конструктор'!$D$14="Так",'06A_Варіанти'!N1821,1E+99),IF('07A_Конструктор'!$D$15="Так",'06A_Варіанти'!O1821,1E+99),IF('07A_Конструктор'!$D$16="Так",'06A_Варіанти'!P1821,1E+99),IF('07A_Конструктор'!$D$17="Так",'06A_Варіанти'!Q1821,1E+99),IF('06A_Варіанти'!R1821="",1E+99,'06A_Варіанти'!R1821))</f>
        <v>151.9</v>
      </c>
      <c r="P1830" s="2" t="str">
        <f t="shared" si="201"/>
        <v>5 т</v>
      </c>
      <c r="Q1830" s="2">
        <f t="shared" si="202"/>
        <v>14</v>
      </c>
      <c r="R1830" s="2">
        <f>IF(OR(C1830="РЦК макси",C1830="РЦЧ SKU"),"SKU-потік",IFERROR(VLOOKUP(D1830,'02_РЦ'!$A$3:$I$7,5,FALSE),0))</f>
        <v>700</v>
      </c>
      <c r="S1830" s="2" t="str">
        <f>IF(OR(C1830="РЦК макси",C1830="РЦЧ SKU"),"Не рахується в ліміт",IFERROR(VLOOKUP(D1830,'02_РЦ'!$A$3:$I$7,9,FALSE),"Немає РЦ"))</f>
        <v>В межах</v>
      </c>
    </row>
    <row r="1831" spans="1:19">
      <c r="A1831" s="2" t="str">
        <f>'06A_Варіанти'!A1822</f>
        <v>BASE_3040</v>
      </c>
      <c r="B1831" s="2" t="str">
        <f>'06A_Варіанти'!B1822</f>
        <v>TT_3040</v>
      </c>
      <c r="C1831" s="2" t="str">
        <f>'06A_Варіанти'!D1822</f>
        <v>Основний</v>
      </c>
      <c r="D1831" s="2" t="str">
        <f>'06A_Варіанти'!C1822</f>
        <v>РЦЛ</v>
      </c>
      <c r="E1831" s="2" t="str">
        <f>'06A_Варіанти'!S1822</f>
        <v>KYI_HPP</v>
      </c>
      <c r="F1831" s="2" t="str">
        <f>IF(O1831='06A_Варіанти'!E1822,'06A_Варіанти'!E$1,IF(O1831='06A_Варіанти'!F1822,'06A_Варіанти'!F$1,IF(O1831='06A_Варіанти'!G1822,'06A_Варіанти'!G$1,IF(O1831='06A_Варіанти'!H1822,'06A_Варіанти'!H$1,IF(O1831='06A_Варіанти'!I1822,'06A_Варіанти'!I$1,IF(O1831='06A_Варіанти'!J1822,'06A_Варіанти'!J$1,IF(O1831='06A_Варіанти'!K1822,'06A_Варіанти'!K$1,IF(O1831='06A_Варіанти'!L1822,'06A_Варіанти'!L$1,IF(O1831='06A_Варіанти'!M1822,'06A_Варіанти'!M$1,IF(O1831='06A_Варіанти'!N1822,'06A_Варіанти'!N$1,IF(O1831='06A_Варіанти'!O1822,'06A_Варіанти'!O$1,IF(O1831='06A_Варіанти'!P1822,'06A_Варіанти'!P$1,IF(O1831='06A_Варіанти'!Q1822,'06A_Варіанти'!Q$1,IF(O1831='06A_Варіанти'!R1822,'06A_Варіанти'!R$1,"НЕМАЄ МАРШРУТУ"))))))))))))))</f>
        <v>KYI_HPP</v>
      </c>
      <c r="G1831" s="2" t="str">
        <f t="shared" si="196"/>
        <v>БЕЗ ЗМІН</v>
      </c>
      <c r="H1831" s="2">
        <f>IF(G1831="НЕМАЄ МАРШРУТУ",0,O1831-'06A_Варіанти'!T1822)</f>
        <v>0</v>
      </c>
      <c r="I1831" s="2">
        <f>IFERROR(INDEX('04_Потоки'!$E:$E,MATCH(A1831,'04_Потоки'!$A:$A,0)),0)</f>
        <v>1.990879478827362</v>
      </c>
      <c r="J1831" s="2">
        <f t="shared" si="197"/>
        <v>1</v>
      </c>
      <c r="K1831" s="2">
        <f>IF(C1831="РЦК макси",0,2*'06A_Варіанти'!T1822*J1831)</f>
        <v>1152.2</v>
      </c>
      <c r="L1831" s="2">
        <f t="shared" si="198"/>
        <v>1152.2</v>
      </c>
      <c r="M1831" s="2">
        <f t="shared" si="199"/>
        <v>0</v>
      </c>
      <c r="N1831" s="9">
        <f t="shared" si="200"/>
        <v>0</v>
      </c>
      <c r="O1831" s="2">
        <f>MIN(IF('07A_Конструктор'!$D$5="Так",'06A_Варіанти'!E1822,1E+99),IF('07A_Конструктор'!$D$6="Так",'06A_Варіанти'!F1822,1E+99),IF('07A_Конструктор'!$D$7="Так",'06A_Варіанти'!G1822,1E+99),IF('07A_Конструктор'!$D$8="Так",'06A_Варіанти'!H1822,1E+99),IF('07A_Конструктор'!$D$9="Так",'06A_Варіанти'!I1822,1E+99),IF('07A_Конструктор'!$D$10="Так",'06A_Варіанти'!J1822,1E+99),IF('07A_Конструктор'!$D$11="Так",'06A_Варіанти'!K1822,1E+99),IF('07A_Конструктор'!$D$12="Так",'06A_Варіанти'!L1822,1E+99),IF('07A_Конструктор'!$D$13="Так",'06A_Варіанти'!M1822,1E+99),IF('07A_Конструктор'!$D$14="Так",'06A_Варіанти'!N1822,1E+99),IF('07A_Конструктор'!$D$15="Так",'06A_Варіанти'!O1822,1E+99),IF('07A_Конструктор'!$D$16="Так",'06A_Варіанти'!P1822,1E+99),IF('07A_Конструктор'!$D$17="Так",'06A_Варіанти'!Q1822,1E+99),IF('06A_Варіанти'!R1822="",1E+99,'06A_Варіанти'!R1822))</f>
        <v>576.1</v>
      </c>
      <c r="P1831" s="2" t="str">
        <f t="shared" si="201"/>
        <v>5 т</v>
      </c>
      <c r="Q1831" s="2">
        <f t="shared" si="202"/>
        <v>14</v>
      </c>
      <c r="R1831" s="2">
        <f>IF(OR(C1831="РЦК макси",C1831="РЦЧ SKU"),"SKU-потік",IFERROR(VLOOKUP(D1831,'02_РЦ'!$A$3:$I$7,5,FALSE),0))</f>
        <v>700</v>
      </c>
      <c r="S1831" s="2" t="str">
        <f>IF(OR(C1831="РЦК макси",C1831="РЦЧ SKU"),"Не рахується в ліміт",IFERROR(VLOOKUP(D1831,'02_РЦ'!$A$3:$I$7,9,FALSE),"Немає РЦ"))</f>
        <v>В межах</v>
      </c>
    </row>
    <row r="1832" spans="1:19">
      <c r="A1832" s="2" t="str">
        <f>'06A_Варіанти'!A1823</f>
        <v>BASE_3041</v>
      </c>
      <c r="B1832" s="2" t="str">
        <f>'06A_Варіанти'!B1823</f>
        <v>TT_3041</v>
      </c>
      <c r="C1832" s="2" t="str">
        <f>'06A_Варіанти'!D1823</f>
        <v>Основний</v>
      </c>
      <c r="D1832" s="2" t="str">
        <f>'06A_Варіанти'!C1823</f>
        <v>РЦЛ</v>
      </c>
      <c r="E1832" s="2" t="str">
        <f>'06A_Варіанти'!S1823</f>
        <v>DIRECT</v>
      </c>
      <c r="F1832" s="2" t="str">
        <f>IF(O1832='06A_Варіанти'!E1823,'06A_Варіанти'!E$1,IF(O1832='06A_Варіанти'!F1823,'06A_Варіанти'!F$1,IF(O1832='06A_Варіанти'!G1823,'06A_Варіанти'!G$1,IF(O1832='06A_Варіанти'!H1823,'06A_Варіанти'!H$1,IF(O1832='06A_Варіанти'!I1823,'06A_Варіанти'!I$1,IF(O1832='06A_Варіанти'!J1823,'06A_Варіанти'!J$1,IF(O1832='06A_Варіанти'!K1823,'06A_Варіанти'!K$1,IF(O1832='06A_Варіанти'!L1823,'06A_Варіанти'!L$1,IF(O1832='06A_Варіанти'!M1823,'06A_Варіанти'!M$1,IF(O1832='06A_Варіанти'!N1823,'06A_Варіанти'!N$1,IF(O1832='06A_Варіанти'!O1823,'06A_Варіанти'!O$1,IF(O1832='06A_Варіанти'!P1823,'06A_Варіанти'!P$1,IF(O1832='06A_Варіанти'!Q1823,'06A_Варіанти'!Q$1,IF(O1832='06A_Варіанти'!R1823,'06A_Варіанти'!R$1,"НЕМАЄ МАРШРУТУ"))))))))))))))</f>
        <v>DIRECT</v>
      </c>
      <c r="G1832" s="2" t="str">
        <f t="shared" si="196"/>
        <v>БЕЗ ЗМІН</v>
      </c>
      <c r="H1832" s="2">
        <f>IF(G1832="НЕМАЄ МАРШРУТУ",0,O1832-'06A_Варіанти'!T1823)</f>
        <v>0</v>
      </c>
      <c r="I1832" s="2">
        <f>IFERROR(INDEX('04_Потоки'!$E:$E,MATCH(A1832,'04_Потоки'!$A:$A,0)),0)</f>
        <v>1.990879478827362</v>
      </c>
      <c r="J1832" s="2">
        <f t="shared" si="197"/>
        <v>1</v>
      </c>
      <c r="K1832" s="2">
        <f>IF(C1832="РЦК макси",0,2*'06A_Варіанти'!T1823*J1832)</f>
        <v>22.8</v>
      </c>
      <c r="L1832" s="2">
        <f t="shared" si="198"/>
        <v>22.8</v>
      </c>
      <c r="M1832" s="2">
        <f t="shared" si="199"/>
        <v>0</v>
      </c>
      <c r="N1832" s="9">
        <f t="shared" si="200"/>
        <v>0</v>
      </c>
      <c r="O1832" s="2">
        <f>MIN(IF('07A_Конструктор'!$D$5="Так",'06A_Варіанти'!E1823,1E+99),IF('07A_Конструктор'!$D$6="Так",'06A_Варіанти'!F1823,1E+99),IF('07A_Конструктор'!$D$7="Так",'06A_Варіанти'!G1823,1E+99),IF('07A_Конструктор'!$D$8="Так",'06A_Варіанти'!H1823,1E+99),IF('07A_Конструктор'!$D$9="Так",'06A_Варіанти'!I1823,1E+99),IF('07A_Конструктор'!$D$10="Так",'06A_Варіанти'!J1823,1E+99),IF('07A_Конструктор'!$D$11="Так",'06A_Варіанти'!K1823,1E+99),IF('07A_Конструктор'!$D$12="Так",'06A_Варіанти'!L1823,1E+99),IF('07A_Конструктор'!$D$13="Так",'06A_Варіанти'!M1823,1E+99),IF('07A_Конструктор'!$D$14="Так",'06A_Варіанти'!N1823,1E+99),IF('07A_Конструктор'!$D$15="Так",'06A_Варіанти'!O1823,1E+99),IF('07A_Конструктор'!$D$16="Так",'06A_Варіанти'!P1823,1E+99),IF('07A_Конструктор'!$D$17="Так",'06A_Варіанти'!Q1823,1E+99),IF('06A_Варіанти'!R1823="",1E+99,'06A_Варіанти'!R1823))</f>
        <v>11.4</v>
      </c>
      <c r="P1832" s="2" t="str">
        <f t="shared" si="201"/>
        <v>5 т</v>
      </c>
      <c r="Q1832" s="2">
        <f t="shared" si="202"/>
        <v>14</v>
      </c>
      <c r="R1832" s="2">
        <f>IF(OR(C1832="РЦК макси",C1832="РЦЧ SKU"),"SKU-потік",IFERROR(VLOOKUP(D1832,'02_РЦ'!$A$3:$I$7,5,FALSE),0))</f>
        <v>700</v>
      </c>
      <c r="S1832" s="2" t="str">
        <f>IF(OR(C1832="РЦК макси",C1832="РЦЧ SKU"),"Не рахується в ліміт",IFERROR(VLOOKUP(D1832,'02_РЦ'!$A$3:$I$7,9,FALSE),"Немає РЦ"))</f>
        <v>В межах</v>
      </c>
    </row>
    <row r="1833" spans="1:19">
      <c r="A1833" s="2" t="str">
        <f>'06A_Варіанти'!A1824</f>
        <v>BASE_3045</v>
      </c>
      <c r="B1833" s="2" t="str">
        <f>'06A_Варіанти'!B1824</f>
        <v>TT_3045</v>
      </c>
      <c r="C1833" s="2" t="str">
        <f>'06A_Варіанти'!D1824</f>
        <v>Основний</v>
      </c>
      <c r="D1833" s="2" t="str">
        <f>'06A_Варіанти'!C1824</f>
        <v>РЦЛ</v>
      </c>
      <c r="E1833" s="2" t="str">
        <f>'06A_Варіанти'!S1824</f>
        <v>DIRECT</v>
      </c>
      <c r="F1833" s="2" t="str">
        <f>IF(O1833='06A_Варіанти'!E1824,'06A_Варіанти'!E$1,IF(O1833='06A_Варіанти'!F1824,'06A_Варіанти'!F$1,IF(O1833='06A_Варіанти'!G1824,'06A_Варіанти'!G$1,IF(O1833='06A_Варіанти'!H1824,'06A_Варіанти'!H$1,IF(O1833='06A_Варіанти'!I1824,'06A_Варіанти'!I$1,IF(O1833='06A_Варіанти'!J1824,'06A_Варіанти'!J$1,IF(O1833='06A_Варіанти'!K1824,'06A_Варіанти'!K$1,IF(O1833='06A_Варіанти'!L1824,'06A_Варіанти'!L$1,IF(O1833='06A_Варіанти'!M1824,'06A_Варіанти'!M$1,IF(O1833='06A_Варіанти'!N1824,'06A_Варіанти'!N$1,IF(O1833='06A_Варіанти'!O1824,'06A_Варіанти'!O$1,IF(O1833='06A_Варіанти'!P1824,'06A_Варіанти'!P$1,IF(O1833='06A_Варіанти'!Q1824,'06A_Варіанти'!Q$1,IF(O1833='06A_Варіанти'!R1824,'06A_Варіанти'!R$1,"НЕМАЄ МАРШРУТУ"))))))))))))))</f>
        <v>DIRECT</v>
      </c>
      <c r="G1833" s="2" t="str">
        <f t="shared" si="196"/>
        <v>БЕЗ ЗМІН</v>
      </c>
      <c r="H1833" s="2">
        <f>IF(G1833="НЕМАЄ МАРШРУТУ",0,O1833-'06A_Варіанти'!T1824)</f>
        <v>0</v>
      </c>
      <c r="I1833" s="2">
        <f>IFERROR(INDEX('04_Потоки'!$E:$E,MATCH(A1833,'04_Потоки'!$A:$A,0)),0)</f>
        <v>1.990879478827362</v>
      </c>
      <c r="J1833" s="2">
        <f t="shared" si="197"/>
        <v>1</v>
      </c>
      <c r="K1833" s="2">
        <f>IF(C1833="РЦК макси",0,2*'06A_Варіанти'!T1824*J1833)</f>
        <v>1136.8</v>
      </c>
      <c r="L1833" s="2">
        <f t="shared" si="198"/>
        <v>1136.8</v>
      </c>
      <c r="M1833" s="2">
        <f t="shared" si="199"/>
        <v>0</v>
      </c>
      <c r="N1833" s="9">
        <f t="shared" si="200"/>
        <v>0</v>
      </c>
      <c r="O1833" s="2">
        <f>MIN(IF('07A_Конструктор'!$D$5="Так",'06A_Варіанти'!E1824,1E+99),IF('07A_Конструктор'!$D$6="Так",'06A_Варіанти'!F1824,1E+99),IF('07A_Конструктор'!$D$7="Так",'06A_Варіанти'!G1824,1E+99),IF('07A_Конструктор'!$D$8="Так",'06A_Варіанти'!H1824,1E+99),IF('07A_Конструктор'!$D$9="Так",'06A_Варіанти'!I1824,1E+99),IF('07A_Конструктор'!$D$10="Так",'06A_Варіанти'!J1824,1E+99),IF('07A_Конструктор'!$D$11="Так",'06A_Варіанти'!K1824,1E+99),IF('07A_Конструктор'!$D$12="Так",'06A_Варіанти'!L1824,1E+99),IF('07A_Конструктор'!$D$13="Так",'06A_Варіанти'!M1824,1E+99),IF('07A_Конструктор'!$D$14="Так",'06A_Варіанти'!N1824,1E+99),IF('07A_Конструктор'!$D$15="Так",'06A_Варіанти'!O1824,1E+99),IF('07A_Конструктор'!$D$16="Так",'06A_Варіанти'!P1824,1E+99),IF('07A_Конструктор'!$D$17="Так",'06A_Варіанти'!Q1824,1E+99),IF('06A_Варіанти'!R1824="",1E+99,'06A_Варіанти'!R1824))</f>
        <v>568.4</v>
      </c>
      <c r="P1833" s="2" t="str">
        <f t="shared" si="201"/>
        <v>5 т</v>
      </c>
      <c r="Q1833" s="2">
        <f t="shared" si="202"/>
        <v>14</v>
      </c>
      <c r="R1833" s="2">
        <f>IF(OR(C1833="РЦК макси",C1833="РЦЧ SKU"),"SKU-потік",IFERROR(VLOOKUP(D1833,'02_РЦ'!$A$3:$I$7,5,FALSE),0))</f>
        <v>700</v>
      </c>
      <c r="S1833" s="2" t="str">
        <f>IF(OR(C1833="РЦК макси",C1833="РЦЧ SKU"),"Не рахується в ліміт",IFERROR(VLOOKUP(D1833,'02_РЦ'!$A$3:$I$7,9,FALSE),"Немає РЦ"))</f>
        <v>В межах</v>
      </c>
    </row>
    <row r="1834" spans="1:19">
      <c r="A1834" s="2" t="str">
        <f>'06A_Варіанти'!A1825</f>
        <v>BASE_3046</v>
      </c>
      <c r="B1834" s="2" t="str">
        <f>'06A_Варіанти'!B1825</f>
        <v>TT_3046</v>
      </c>
      <c r="C1834" s="2" t="str">
        <f>'06A_Варіанти'!D1825</f>
        <v>Основний</v>
      </c>
      <c r="D1834" s="2" t="str">
        <f>'06A_Варіанти'!C1825</f>
        <v>РЦЛ</v>
      </c>
      <c r="E1834" s="2" t="str">
        <f>'06A_Варіанти'!S1825</f>
        <v>DIRECT</v>
      </c>
      <c r="F1834" s="2" t="str">
        <f>IF(O1834='06A_Варіанти'!E1825,'06A_Варіанти'!E$1,IF(O1834='06A_Варіанти'!F1825,'06A_Варіанти'!F$1,IF(O1834='06A_Варіанти'!G1825,'06A_Варіанти'!G$1,IF(O1834='06A_Варіанти'!H1825,'06A_Варіанти'!H$1,IF(O1834='06A_Варіанти'!I1825,'06A_Варіанти'!I$1,IF(O1834='06A_Варіанти'!J1825,'06A_Варіанти'!J$1,IF(O1834='06A_Варіанти'!K1825,'06A_Варіанти'!K$1,IF(O1834='06A_Варіанти'!L1825,'06A_Варіанти'!L$1,IF(O1834='06A_Варіанти'!M1825,'06A_Варіанти'!M$1,IF(O1834='06A_Варіанти'!N1825,'06A_Варіанти'!N$1,IF(O1834='06A_Варіанти'!O1825,'06A_Варіанти'!O$1,IF(O1834='06A_Варіанти'!P1825,'06A_Варіанти'!P$1,IF(O1834='06A_Варіанти'!Q1825,'06A_Варіанти'!Q$1,IF(O1834='06A_Варіанти'!R1825,'06A_Варіанти'!R$1,"НЕМАЄ МАРШРУТУ"))))))))))))))</f>
        <v>DIRECT</v>
      </c>
      <c r="G1834" s="2" t="str">
        <f t="shared" si="196"/>
        <v>БЕЗ ЗМІН</v>
      </c>
      <c r="H1834" s="2">
        <f>IF(G1834="НЕМАЄ МАРШРУТУ",0,O1834-'06A_Варіанти'!T1825)</f>
        <v>0</v>
      </c>
      <c r="I1834" s="2">
        <f>IFERROR(INDEX('04_Потоки'!$E:$E,MATCH(A1834,'04_Потоки'!$A:$A,0)),0)</f>
        <v>1.990879478827362</v>
      </c>
      <c r="J1834" s="2">
        <f t="shared" si="197"/>
        <v>1</v>
      </c>
      <c r="K1834" s="2">
        <f>IF(C1834="РЦК макси",0,2*'06A_Варіанти'!T1825*J1834)</f>
        <v>203</v>
      </c>
      <c r="L1834" s="2">
        <f t="shared" si="198"/>
        <v>203</v>
      </c>
      <c r="M1834" s="2">
        <f t="shared" si="199"/>
        <v>0</v>
      </c>
      <c r="N1834" s="9">
        <f t="shared" si="200"/>
        <v>0</v>
      </c>
      <c r="O1834" s="2">
        <f>MIN(IF('07A_Конструктор'!$D$5="Так",'06A_Варіанти'!E1825,1E+99),IF('07A_Конструктор'!$D$6="Так",'06A_Варіанти'!F1825,1E+99),IF('07A_Конструктор'!$D$7="Так",'06A_Варіанти'!G1825,1E+99),IF('07A_Конструктор'!$D$8="Так",'06A_Варіанти'!H1825,1E+99),IF('07A_Конструктор'!$D$9="Так",'06A_Варіанти'!I1825,1E+99),IF('07A_Конструктор'!$D$10="Так",'06A_Варіанти'!J1825,1E+99),IF('07A_Конструктор'!$D$11="Так",'06A_Варіанти'!K1825,1E+99),IF('07A_Конструктор'!$D$12="Так",'06A_Варіанти'!L1825,1E+99),IF('07A_Конструктор'!$D$13="Так",'06A_Варіанти'!M1825,1E+99),IF('07A_Конструктор'!$D$14="Так",'06A_Варіанти'!N1825,1E+99),IF('07A_Конструктор'!$D$15="Так",'06A_Варіанти'!O1825,1E+99),IF('07A_Конструктор'!$D$16="Так",'06A_Варіанти'!P1825,1E+99),IF('07A_Конструктор'!$D$17="Так",'06A_Варіанти'!Q1825,1E+99),IF('06A_Варіанти'!R1825="",1E+99,'06A_Варіанти'!R1825))</f>
        <v>101.5</v>
      </c>
      <c r="P1834" s="2" t="str">
        <f t="shared" si="201"/>
        <v>5 т</v>
      </c>
      <c r="Q1834" s="2">
        <f t="shared" si="202"/>
        <v>14</v>
      </c>
      <c r="R1834" s="2">
        <f>IF(OR(C1834="РЦК макси",C1834="РЦЧ SKU"),"SKU-потік",IFERROR(VLOOKUP(D1834,'02_РЦ'!$A$3:$I$7,5,FALSE),0))</f>
        <v>700</v>
      </c>
      <c r="S1834" s="2" t="str">
        <f>IF(OR(C1834="РЦК макси",C1834="РЦЧ SKU"),"Не рахується в ліміт",IFERROR(VLOOKUP(D1834,'02_РЦ'!$A$3:$I$7,9,FALSE),"Немає РЦ"))</f>
        <v>В межах</v>
      </c>
    </row>
    <row r="1835" spans="1:19">
      <c r="A1835" s="2" t="str">
        <f>'06A_Варіанти'!A1826</f>
        <v>BASE_3047</v>
      </c>
      <c r="B1835" s="2" t="str">
        <f>'06A_Варіанти'!B1826</f>
        <v>TT_3047</v>
      </c>
      <c r="C1835" s="2" t="str">
        <f>'06A_Варіанти'!D1826</f>
        <v>Основний</v>
      </c>
      <c r="D1835" s="2" t="str">
        <f>'06A_Варіанти'!C1826</f>
        <v>РЦЛ</v>
      </c>
      <c r="E1835" s="2" t="str">
        <f>'06A_Варіанти'!S1826</f>
        <v>DIRECT</v>
      </c>
      <c r="F1835" s="2" t="str">
        <f>IF(O1835='06A_Варіанти'!E1826,'06A_Варіанти'!E$1,IF(O1835='06A_Варіанти'!F1826,'06A_Варіанти'!F$1,IF(O1835='06A_Варіанти'!G1826,'06A_Варіанти'!G$1,IF(O1835='06A_Варіанти'!H1826,'06A_Варіанти'!H$1,IF(O1835='06A_Варіанти'!I1826,'06A_Варіанти'!I$1,IF(O1835='06A_Варіанти'!J1826,'06A_Варіанти'!J$1,IF(O1835='06A_Варіанти'!K1826,'06A_Варіанти'!K$1,IF(O1835='06A_Варіанти'!L1826,'06A_Варіанти'!L$1,IF(O1835='06A_Варіанти'!M1826,'06A_Варіанти'!M$1,IF(O1835='06A_Варіанти'!N1826,'06A_Варіанти'!N$1,IF(O1835='06A_Варіанти'!O1826,'06A_Варіанти'!O$1,IF(O1835='06A_Варіанти'!P1826,'06A_Варіанти'!P$1,IF(O1835='06A_Варіанти'!Q1826,'06A_Варіанти'!Q$1,IF(O1835='06A_Варіанти'!R1826,'06A_Варіанти'!R$1,"НЕМАЄ МАРШРУТУ"))))))))))))))</f>
        <v>DIRECT</v>
      </c>
      <c r="G1835" s="2" t="str">
        <f t="shared" si="196"/>
        <v>БЕЗ ЗМІН</v>
      </c>
      <c r="H1835" s="2">
        <f>IF(G1835="НЕМАЄ МАРШРУТУ",0,O1835-'06A_Варіанти'!T1826)</f>
        <v>0</v>
      </c>
      <c r="I1835" s="2">
        <f>IFERROR(INDEX('04_Потоки'!$E:$E,MATCH(A1835,'04_Потоки'!$A:$A,0)),0)</f>
        <v>1.990879478827362</v>
      </c>
      <c r="J1835" s="2">
        <f t="shared" si="197"/>
        <v>1</v>
      </c>
      <c r="K1835" s="2">
        <f>IF(C1835="РЦК макси",0,2*'06A_Варіанти'!T1826*J1835)</f>
        <v>281</v>
      </c>
      <c r="L1835" s="2">
        <f t="shared" si="198"/>
        <v>281</v>
      </c>
      <c r="M1835" s="2">
        <f t="shared" si="199"/>
        <v>0</v>
      </c>
      <c r="N1835" s="9">
        <f t="shared" si="200"/>
        <v>0</v>
      </c>
      <c r="O1835" s="2">
        <f>MIN(IF('07A_Конструктор'!$D$5="Так",'06A_Варіанти'!E1826,1E+99),IF('07A_Конструктор'!$D$6="Так",'06A_Варіанти'!F1826,1E+99),IF('07A_Конструктор'!$D$7="Так",'06A_Варіанти'!G1826,1E+99),IF('07A_Конструктор'!$D$8="Так",'06A_Варіанти'!H1826,1E+99),IF('07A_Конструктор'!$D$9="Так",'06A_Варіанти'!I1826,1E+99),IF('07A_Конструктор'!$D$10="Так",'06A_Варіанти'!J1826,1E+99),IF('07A_Конструктор'!$D$11="Так",'06A_Варіанти'!K1826,1E+99),IF('07A_Конструктор'!$D$12="Так",'06A_Варіанти'!L1826,1E+99),IF('07A_Конструктор'!$D$13="Так",'06A_Варіанти'!M1826,1E+99),IF('07A_Конструктор'!$D$14="Так",'06A_Варіанти'!N1826,1E+99),IF('07A_Конструктор'!$D$15="Так",'06A_Варіанти'!O1826,1E+99),IF('07A_Конструктор'!$D$16="Так",'06A_Варіанти'!P1826,1E+99),IF('07A_Конструктор'!$D$17="Так",'06A_Варіанти'!Q1826,1E+99),IF('06A_Варіанти'!R1826="",1E+99,'06A_Варіанти'!R1826))</f>
        <v>140.5</v>
      </c>
      <c r="P1835" s="2" t="str">
        <f t="shared" si="201"/>
        <v>5 т</v>
      </c>
      <c r="Q1835" s="2">
        <f t="shared" si="202"/>
        <v>14</v>
      </c>
      <c r="R1835" s="2">
        <f>IF(OR(C1835="РЦК макси",C1835="РЦЧ SKU"),"SKU-потік",IFERROR(VLOOKUP(D1835,'02_РЦ'!$A$3:$I$7,5,FALSE),0))</f>
        <v>700</v>
      </c>
      <c r="S1835" s="2" t="str">
        <f>IF(OR(C1835="РЦК макси",C1835="РЦЧ SKU"),"Не рахується в ліміт",IFERROR(VLOOKUP(D1835,'02_РЦ'!$A$3:$I$7,9,FALSE),"Немає РЦ"))</f>
        <v>В межах</v>
      </c>
    </row>
    <row r="1836" spans="1:19">
      <c r="A1836" s="2" t="str">
        <f>'06A_Варіанти'!A1827</f>
        <v>BASE_3048</v>
      </c>
      <c r="B1836" s="2" t="str">
        <f>'06A_Варіанти'!B1827</f>
        <v>TT_3048</v>
      </c>
      <c r="C1836" s="2" t="str">
        <f>'06A_Варіанти'!D1827</f>
        <v>Основний</v>
      </c>
      <c r="D1836" s="2" t="str">
        <f>'06A_Варіанти'!C1827</f>
        <v>РЦЛ</v>
      </c>
      <c r="E1836" s="2" t="str">
        <f>'06A_Варіанти'!S1827</f>
        <v>DIRECT</v>
      </c>
      <c r="F1836" s="2" t="str">
        <f>IF(O1836='06A_Варіанти'!E1827,'06A_Варіанти'!E$1,IF(O1836='06A_Варіанти'!F1827,'06A_Варіанти'!F$1,IF(O1836='06A_Варіанти'!G1827,'06A_Варіанти'!G$1,IF(O1836='06A_Варіанти'!H1827,'06A_Варіанти'!H$1,IF(O1836='06A_Варіанти'!I1827,'06A_Варіанти'!I$1,IF(O1836='06A_Варіанти'!J1827,'06A_Варіанти'!J$1,IF(O1836='06A_Варіанти'!K1827,'06A_Варіанти'!K$1,IF(O1836='06A_Варіанти'!L1827,'06A_Варіанти'!L$1,IF(O1836='06A_Варіанти'!M1827,'06A_Варіанти'!M$1,IF(O1836='06A_Варіанти'!N1827,'06A_Варіанти'!N$1,IF(O1836='06A_Варіанти'!O1827,'06A_Варіанти'!O$1,IF(O1836='06A_Варіанти'!P1827,'06A_Варіанти'!P$1,IF(O1836='06A_Варіанти'!Q1827,'06A_Варіанти'!Q$1,IF(O1836='06A_Варіанти'!R1827,'06A_Варіанти'!R$1,"НЕМАЄ МАРШРУТУ"))))))))))))))</f>
        <v>DIRECT</v>
      </c>
      <c r="G1836" s="2" t="str">
        <f t="shared" si="196"/>
        <v>БЕЗ ЗМІН</v>
      </c>
      <c r="H1836" s="2">
        <f>IF(G1836="НЕМАЄ МАРШРУТУ",0,O1836-'06A_Варіанти'!T1827)</f>
        <v>0</v>
      </c>
      <c r="I1836" s="2">
        <f>IFERROR(INDEX('04_Потоки'!$E:$E,MATCH(A1836,'04_Потоки'!$A:$A,0)),0)</f>
        <v>1.990879478827362</v>
      </c>
      <c r="J1836" s="2">
        <f t="shared" si="197"/>
        <v>1</v>
      </c>
      <c r="K1836" s="2">
        <f>IF(C1836="РЦК макси",0,2*'06A_Варіанти'!T1827*J1836)</f>
        <v>566</v>
      </c>
      <c r="L1836" s="2">
        <f t="shared" si="198"/>
        <v>566</v>
      </c>
      <c r="M1836" s="2">
        <f t="shared" si="199"/>
        <v>0</v>
      </c>
      <c r="N1836" s="9">
        <f t="shared" si="200"/>
        <v>0</v>
      </c>
      <c r="O1836" s="2">
        <f>MIN(IF('07A_Конструктор'!$D$5="Так",'06A_Варіанти'!E1827,1E+99),IF('07A_Конструктор'!$D$6="Так",'06A_Варіанти'!F1827,1E+99),IF('07A_Конструктор'!$D$7="Так",'06A_Варіанти'!G1827,1E+99),IF('07A_Конструктор'!$D$8="Так",'06A_Варіанти'!H1827,1E+99),IF('07A_Конструктор'!$D$9="Так",'06A_Варіанти'!I1827,1E+99),IF('07A_Конструктор'!$D$10="Так",'06A_Варіанти'!J1827,1E+99),IF('07A_Конструктор'!$D$11="Так",'06A_Варіанти'!K1827,1E+99),IF('07A_Конструктор'!$D$12="Так",'06A_Варіанти'!L1827,1E+99),IF('07A_Конструктор'!$D$13="Так",'06A_Варіанти'!M1827,1E+99),IF('07A_Конструктор'!$D$14="Так",'06A_Варіанти'!N1827,1E+99),IF('07A_Конструктор'!$D$15="Так",'06A_Варіанти'!O1827,1E+99),IF('07A_Конструктор'!$D$16="Так",'06A_Варіанти'!P1827,1E+99),IF('07A_Конструктор'!$D$17="Так",'06A_Варіанти'!Q1827,1E+99),IF('06A_Варіанти'!R1827="",1E+99,'06A_Варіанти'!R1827))</f>
        <v>283</v>
      </c>
      <c r="P1836" s="2" t="str">
        <f t="shared" si="201"/>
        <v>5 т</v>
      </c>
      <c r="Q1836" s="2">
        <f t="shared" si="202"/>
        <v>14</v>
      </c>
      <c r="R1836" s="2">
        <f>IF(OR(C1836="РЦК макси",C1836="РЦЧ SKU"),"SKU-потік",IFERROR(VLOOKUP(D1836,'02_РЦ'!$A$3:$I$7,5,FALSE),0))</f>
        <v>700</v>
      </c>
      <c r="S1836" s="2" t="str">
        <f>IF(OR(C1836="РЦК макси",C1836="РЦЧ SKU"),"Не рахується в ліміт",IFERROR(VLOOKUP(D1836,'02_РЦ'!$A$3:$I$7,9,FALSE),"Немає РЦ"))</f>
        <v>В межах</v>
      </c>
    </row>
    <row r="1837" spans="1:19">
      <c r="A1837" s="2" t="str">
        <f>'06A_Варіанти'!A1828</f>
        <v>BASE_3049</v>
      </c>
      <c r="B1837" s="2" t="str">
        <f>'06A_Варіанти'!B1828</f>
        <v>TT_3049</v>
      </c>
      <c r="C1837" s="2" t="str">
        <f>'06A_Варіанти'!D1828</f>
        <v>Основний</v>
      </c>
      <c r="D1837" s="2" t="str">
        <f>'06A_Варіанти'!C1828</f>
        <v>РЦЛ</v>
      </c>
      <c r="E1837" s="2" t="str">
        <f>'06A_Варіанти'!S1828</f>
        <v>DIRECT</v>
      </c>
      <c r="F1837" s="2" t="str">
        <f>IF(O1837='06A_Варіанти'!E1828,'06A_Варіанти'!E$1,IF(O1837='06A_Варіанти'!F1828,'06A_Варіанти'!F$1,IF(O1837='06A_Варіанти'!G1828,'06A_Варіанти'!G$1,IF(O1837='06A_Варіанти'!H1828,'06A_Варіанти'!H$1,IF(O1837='06A_Варіанти'!I1828,'06A_Варіанти'!I$1,IF(O1837='06A_Варіанти'!J1828,'06A_Варіанти'!J$1,IF(O1837='06A_Варіанти'!K1828,'06A_Варіанти'!K$1,IF(O1837='06A_Варіанти'!L1828,'06A_Варіанти'!L$1,IF(O1837='06A_Варіанти'!M1828,'06A_Варіанти'!M$1,IF(O1837='06A_Варіанти'!N1828,'06A_Варіанти'!N$1,IF(O1837='06A_Варіанти'!O1828,'06A_Варіанти'!O$1,IF(O1837='06A_Варіанти'!P1828,'06A_Варіанти'!P$1,IF(O1837='06A_Варіанти'!Q1828,'06A_Варіанти'!Q$1,IF(O1837='06A_Варіанти'!R1828,'06A_Варіанти'!R$1,"НЕМАЄ МАРШРУТУ"))))))))))))))</f>
        <v>DIRECT</v>
      </c>
      <c r="G1837" s="2" t="str">
        <f t="shared" si="196"/>
        <v>БЕЗ ЗМІН</v>
      </c>
      <c r="H1837" s="2">
        <f>IF(G1837="НЕМАЄ МАРШРУТУ",0,O1837-'06A_Варіанти'!T1828)</f>
        <v>0</v>
      </c>
      <c r="I1837" s="2">
        <f>IFERROR(INDEX('04_Потоки'!$E:$E,MATCH(A1837,'04_Потоки'!$A:$A,0)),0)</f>
        <v>1.990879478827362</v>
      </c>
      <c r="J1837" s="2">
        <f t="shared" si="197"/>
        <v>1</v>
      </c>
      <c r="K1837" s="2">
        <f>IF(C1837="РЦК макси",0,2*'06A_Варіанти'!T1828*J1837)</f>
        <v>818.8</v>
      </c>
      <c r="L1837" s="2">
        <f t="shared" si="198"/>
        <v>818.8</v>
      </c>
      <c r="M1837" s="2">
        <f t="shared" si="199"/>
        <v>0</v>
      </c>
      <c r="N1837" s="9">
        <f t="shared" si="200"/>
        <v>0</v>
      </c>
      <c r="O1837" s="2">
        <f>MIN(IF('07A_Конструктор'!$D$5="Так",'06A_Варіанти'!E1828,1E+99),IF('07A_Конструктор'!$D$6="Так",'06A_Варіанти'!F1828,1E+99),IF('07A_Конструктор'!$D$7="Так",'06A_Варіанти'!G1828,1E+99),IF('07A_Конструктор'!$D$8="Так",'06A_Варіанти'!H1828,1E+99),IF('07A_Конструктор'!$D$9="Так",'06A_Варіанти'!I1828,1E+99),IF('07A_Конструктор'!$D$10="Так",'06A_Варіанти'!J1828,1E+99),IF('07A_Конструктор'!$D$11="Так",'06A_Варіанти'!K1828,1E+99),IF('07A_Конструктор'!$D$12="Так",'06A_Варіанти'!L1828,1E+99),IF('07A_Конструктор'!$D$13="Так",'06A_Варіанти'!M1828,1E+99),IF('07A_Конструктор'!$D$14="Так",'06A_Варіанти'!N1828,1E+99),IF('07A_Конструктор'!$D$15="Так",'06A_Варіанти'!O1828,1E+99),IF('07A_Конструктор'!$D$16="Так",'06A_Варіанти'!P1828,1E+99),IF('07A_Конструктор'!$D$17="Так",'06A_Варіанти'!Q1828,1E+99),IF('06A_Варіанти'!R1828="",1E+99,'06A_Варіанти'!R1828))</f>
        <v>409.4</v>
      </c>
      <c r="P1837" s="2" t="str">
        <f t="shared" si="201"/>
        <v>5 т</v>
      </c>
      <c r="Q1837" s="2">
        <f t="shared" si="202"/>
        <v>14</v>
      </c>
      <c r="R1837" s="2">
        <f>IF(OR(C1837="РЦК макси",C1837="РЦЧ SKU"),"SKU-потік",IFERROR(VLOOKUP(D1837,'02_РЦ'!$A$3:$I$7,5,FALSE),0))</f>
        <v>700</v>
      </c>
      <c r="S1837" s="2" t="str">
        <f>IF(OR(C1837="РЦК макси",C1837="РЦЧ SKU"),"Не рахується в ліміт",IFERROR(VLOOKUP(D1837,'02_РЦ'!$A$3:$I$7,9,FALSE),"Немає РЦ"))</f>
        <v>В межах</v>
      </c>
    </row>
    <row r="1838" spans="1:19">
      <c r="A1838" s="2" t="str">
        <f>'06A_Варіанти'!A1829</f>
        <v>BASE_3052</v>
      </c>
      <c r="B1838" s="2" t="str">
        <f>'06A_Варіанти'!B1829</f>
        <v>TT_3052</v>
      </c>
      <c r="C1838" s="2" t="str">
        <f>'06A_Варіанти'!D1829</f>
        <v>Основний</v>
      </c>
      <c r="D1838" s="2" t="str">
        <f>'06A_Варіанти'!C1829</f>
        <v>РЦЛ</v>
      </c>
      <c r="E1838" s="2" t="str">
        <f>'06A_Варіанти'!S1829</f>
        <v>DIRECT</v>
      </c>
      <c r="F1838" s="2" t="str">
        <f>IF(O1838='06A_Варіанти'!E1829,'06A_Варіанти'!E$1,IF(O1838='06A_Варіанти'!F1829,'06A_Варіанти'!F$1,IF(O1838='06A_Варіанти'!G1829,'06A_Варіанти'!G$1,IF(O1838='06A_Варіанти'!H1829,'06A_Варіанти'!H$1,IF(O1838='06A_Варіанти'!I1829,'06A_Варіанти'!I$1,IF(O1838='06A_Варіанти'!J1829,'06A_Варіанти'!J$1,IF(O1838='06A_Варіанти'!K1829,'06A_Варіанти'!K$1,IF(O1838='06A_Варіанти'!L1829,'06A_Варіанти'!L$1,IF(O1838='06A_Варіанти'!M1829,'06A_Варіанти'!M$1,IF(O1838='06A_Варіанти'!N1829,'06A_Варіанти'!N$1,IF(O1838='06A_Варіанти'!O1829,'06A_Варіанти'!O$1,IF(O1838='06A_Варіанти'!P1829,'06A_Варіанти'!P$1,IF(O1838='06A_Варіанти'!Q1829,'06A_Варіанти'!Q$1,IF(O1838='06A_Варіанти'!R1829,'06A_Варіанти'!R$1,"НЕМАЄ МАРШРУТУ"))))))))))))))</f>
        <v>DIRECT</v>
      </c>
      <c r="G1838" s="2" t="str">
        <f t="shared" si="196"/>
        <v>БЕЗ ЗМІН</v>
      </c>
      <c r="H1838" s="2">
        <f>IF(G1838="НЕМАЄ МАРШРУТУ",0,O1838-'06A_Варіанти'!T1829)</f>
        <v>0</v>
      </c>
      <c r="I1838" s="2">
        <f>IFERROR(INDEX('04_Потоки'!$E:$E,MATCH(A1838,'04_Потоки'!$A:$A,0)),0)</f>
        <v>1.990879478827362</v>
      </c>
      <c r="J1838" s="2">
        <f t="shared" si="197"/>
        <v>1</v>
      </c>
      <c r="K1838" s="2">
        <f>IF(C1838="РЦК макси",0,2*'06A_Варіанти'!T1829*J1838)</f>
        <v>611.79999999999995</v>
      </c>
      <c r="L1838" s="2">
        <f t="shared" si="198"/>
        <v>611.79999999999995</v>
      </c>
      <c r="M1838" s="2">
        <f t="shared" si="199"/>
        <v>0</v>
      </c>
      <c r="N1838" s="9">
        <f t="shared" si="200"/>
        <v>0</v>
      </c>
      <c r="O1838" s="2">
        <f>MIN(IF('07A_Конструктор'!$D$5="Так",'06A_Варіанти'!E1829,1E+99),IF('07A_Конструктор'!$D$6="Так",'06A_Варіанти'!F1829,1E+99),IF('07A_Конструктор'!$D$7="Так",'06A_Варіанти'!G1829,1E+99),IF('07A_Конструктор'!$D$8="Так",'06A_Варіанти'!H1829,1E+99),IF('07A_Конструктор'!$D$9="Так",'06A_Варіанти'!I1829,1E+99),IF('07A_Конструктор'!$D$10="Так",'06A_Варіанти'!J1829,1E+99),IF('07A_Конструктор'!$D$11="Так",'06A_Варіанти'!K1829,1E+99),IF('07A_Конструктор'!$D$12="Так",'06A_Варіанти'!L1829,1E+99),IF('07A_Конструктор'!$D$13="Так",'06A_Варіанти'!M1829,1E+99),IF('07A_Конструктор'!$D$14="Так",'06A_Варіанти'!N1829,1E+99),IF('07A_Конструктор'!$D$15="Так",'06A_Варіанти'!O1829,1E+99),IF('07A_Конструктор'!$D$16="Так",'06A_Варіанти'!P1829,1E+99),IF('07A_Конструктор'!$D$17="Так",'06A_Варіанти'!Q1829,1E+99),IF('06A_Варіанти'!R1829="",1E+99,'06A_Варіанти'!R1829))</f>
        <v>305.89999999999998</v>
      </c>
      <c r="P1838" s="2" t="str">
        <f t="shared" si="201"/>
        <v>5 т</v>
      </c>
      <c r="Q1838" s="2">
        <f t="shared" si="202"/>
        <v>14</v>
      </c>
      <c r="R1838" s="2">
        <f>IF(OR(C1838="РЦК макси",C1838="РЦЧ SKU"),"SKU-потік",IFERROR(VLOOKUP(D1838,'02_РЦ'!$A$3:$I$7,5,FALSE),0))</f>
        <v>700</v>
      </c>
      <c r="S1838" s="2" t="str">
        <f>IF(OR(C1838="РЦК макси",C1838="РЦЧ SKU"),"Не рахується в ліміт",IFERROR(VLOOKUP(D1838,'02_РЦ'!$A$3:$I$7,9,FALSE),"Немає РЦ"))</f>
        <v>В межах</v>
      </c>
    </row>
    <row r="1839" spans="1:19">
      <c r="A1839" s="2" t="str">
        <f>'06A_Варіанти'!A1830</f>
        <v>BASE_3056</v>
      </c>
      <c r="B1839" s="2" t="str">
        <f>'06A_Варіанти'!B1830</f>
        <v>TT_3056</v>
      </c>
      <c r="C1839" s="2" t="str">
        <f>'06A_Варіанти'!D1830</f>
        <v>Основний</v>
      </c>
      <c r="D1839" s="2" t="str">
        <f>'06A_Варіанти'!C1830</f>
        <v>РЦЛ</v>
      </c>
      <c r="E1839" s="2" t="str">
        <f>'06A_Варіанти'!S1830</f>
        <v>DIRECT</v>
      </c>
      <c r="F1839" s="2" t="str">
        <f>IF(O1839='06A_Варіанти'!E1830,'06A_Варіанти'!E$1,IF(O1839='06A_Варіанти'!F1830,'06A_Варіанти'!F$1,IF(O1839='06A_Варіанти'!G1830,'06A_Варіанти'!G$1,IF(O1839='06A_Варіанти'!H1830,'06A_Варіанти'!H$1,IF(O1839='06A_Варіанти'!I1830,'06A_Варіанти'!I$1,IF(O1839='06A_Варіанти'!J1830,'06A_Варіанти'!J$1,IF(O1839='06A_Варіанти'!K1830,'06A_Варіанти'!K$1,IF(O1839='06A_Варіанти'!L1830,'06A_Варіанти'!L$1,IF(O1839='06A_Варіанти'!M1830,'06A_Варіанти'!M$1,IF(O1839='06A_Варіанти'!N1830,'06A_Варіанти'!N$1,IF(O1839='06A_Варіанти'!O1830,'06A_Варіанти'!O$1,IF(O1839='06A_Варіанти'!P1830,'06A_Варіанти'!P$1,IF(O1839='06A_Варіанти'!Q1830,'06A_Варіанти'!Q$1,IF(O1839='06A_Варіанти'!R1830,'06A_Варіанти'!R$1,"НЕМАЄ МАРШРУТУ"))))))))))))))</f>
        <v>DIRECT</v>
      </c>
      <c r="G1839" s="2" t="str">
        <f t="shared" si="196"/>
        <v>БЕЗ ЗМІН</v>
      </c>
      <c r="H1839" s="2">
        <f>IF(G1839="НЕМАЄ МАРШРУТУ",0,O1839-'06A_Варіанти'!T1830)</f>
        <v>0</v>
      </c>
      <c r="I1839" s="2">
        <f>IFERROR(INDEX('04_Потоки'!$E:$E,MATCH(A1839,'04_Потоки'!$A:$A,0)),0)</f>
        <v>1.990879478827362</v>
      </c>
      <c r="J1839" s="2">
        <f t="shared" si="197"/>
        <v>1</v>
      </c>
      <c r="K1839" s="2">
        <f>IF(C1839="РЦК макси",0,2*'06A_Варіанти'!T1830*J1839)</f>
        <v>427</v>
      </c>
      <c r="L1839" s="2">
        <f t="shared" si="198"/>
        <v>427</v>
      </c>
      <c r="M1839" s="2">
        <f t="shared" si="199"/>
        <v>0</v>
      </c>
      <c r="N1839" s="9">
        <f t="shared" si="200"/>
        <v>0</v>
      </c>
      <c r="O1839" s="2">
        <f>MIN(IF('07A_Конструктор'!$D$5="Так",'06A_Варіанти'!E1830,1E+99),IF('07A_Конструктор'!$D$6="Так",'06A_Варіанти'!F1830,1E+99),IF('07A_Конструктор'!$D$7="Так",'06A_Варіанти'!G1830,1E+99),IF('07A_Конструктор'!$D$8="Так",'06A_Варіанти'!H1830,1E+99),IF('07A_Конструктор'!$D$9="Так",'06A_Варіанти'!I1830,1E+99),IF('07A_Конструктор'!$D$10="Так",'06A_Варіанти'!J1830,1E+99),IF('07A_Конструктор'!$D$11="Так",'06A_Варіанти'!K1830,1E+99),IF('07A_Конструктор'!$D$12="Так",'06A_Варіанти'!L1830,1E+99),IF('07A_Конструктор'!$D$13="Так",'06A_Варіанти'!M1830,1E+99),IF('07A_Конструктор'!$D$14="Так",'06A_Варіанти'!N1830,1E+99),IF('07A_Конструктор'!$D$15="Так",'06A_Варіанти'!O1830,1E+99),IF('07A_Конструктор'!$D$16="Так",'06A_Варіанти'!P1830,1E+99),IF('07A_Конструктор'!$D$17="Так",'06A_Варіанти'!Q1830,1E+99),IF('06A_Варіанти'!R1830="",1E+99,'06A_Варіанти'!R1830))</f>
        <v>213.5</v>
      </c>
      <c r="P1839" s="2" t="str">
        <f t="shared" si="201"/>
        <v>5 т</v>
      </c>
      <c r="Q1839" s="2">
        <f t="shared" si="202"/>
        <v>14</v>
      </c>
      <c r="R1839" s="2">
        <f>IF(OR(C1839="РЦК макси",C1839="РЦЧ SKU"),"SKU-потік",IFERROR(VLOOKUP(D1839,'02_РЦ'!$A$3:$I$7,5,FALSE),0))</f>
        <v>700</v>
      </c>
      <c r="S1839" s="2" t="str">
        <f>IF(OR(C1839="РЦК макси",C1839="РЦЧ SKU"),"Не рахується в ліміт",IFERROR(VLOOKUP(D1839,'02_РЦ'!$A$3:$I$7,9,FALSE),"Немає РЦ"))</f>
        <v>В межах</v>
      </c>
    </row>
    <row r="1840" spans="1:19">
      <c r="A1840" s="2" t="str">
        <f>'06A_Варіанти'!A1831</f>
        <v>BASE_3069</v>
      </c>
      <c r="B1840" s="2" t="str">
        <f>'06A_Варіанти'!B1831</f>
        <v>TT_3069</v>
      </c>
      <c r="C1840" s="2" t="str">
        <f>'06A_Варіанти'!D1831</f>
        <v>Основний</v>
      </c>
      <c r="D1840" s="2" t="str">
        <f>'06A_Варіанти'!C1831</f>
        <v>РЦЛ</v>
      </c>
      <c r="E1840" s="2" t="str">
        <f>'06A_Варіанти'!S1831</f>
        <v>DIRECT</v>
      </c>
      <c r="F1840" s="2" t="str">
        <f>IF(O1840='06A_Варіанти'!E1831,'06A_Варіанти'!E$1,IF(O1840='06A_Варіанти'!F1831,'06A_Варіанти'!F$1,IF(O1840='06A_Варіанти'!G1831,'06A_Варіанти'!G$1,IF(O1840='06A_Варіанти'!H1831,'06A_Варіанти'!H$1,IF(O1840='06A_Варіанти'!I1831,'06A_Варіанти'!I$1,IF(O1840='06A_Варіанти'!J1831,'06A_Варіанти'!J$1,IF(O1840='06A_Варіанти'!K1831,'06A_Варіанти'!K$1,IF(O1840='06A_Варіанти'!L1831,'06A_Варіанти'!L$1,IF(O1840='06A_Варіанти'!M1831,'06A_Варіанти'!M$1,IF(O1840='06A_Варіанти'!N1831,'06A_Варіанти'!N$1,IF(O1840='06A_Варіанти'!O1831,'06A_Варіанти'!O$1,IF(O1840='06A_Варіанти'!P1831,'06A_Варіанти'!P$1,IF(O1840='06A_Варіанти'!Q1831,'06A_Варіанти'!Q$1,IF(O1840='06A_Варіанти'!R1831,'06A_Варіанти'!R$1,"НЕМАЄ МАРШРУТУ"))))))))))))))</f>
        <v>DIRECT</v>
      </c>
      <c r="G1840" s="2" t="str">
        <f t="shared" si="196"/>
        <v>БЕЗ ЗМІН</v>
      </c>
      <c r="H1840" s="2">
        <f>IF(G1840="НЕМАЄ МАРШРУТУ",0,O1840-'06A_Варіанти'!T1831)</f>
        <v>0</v>
      </c>
      <c r="I1840" s="2">
        <f>IFERROR(INDEX('04_Потоки'!$E:$E,MATCH(A1840,'04_Потоки'!$A:$A,0)),0)</f>
        <v>1.990879478827362</v>
      </c>
      <c r="J1840" s="2">
        <f t="shared" si="197"/>
        <v>1</v>
      </c>
      <c r="K1840" s="2">
        <f>IF(C1840="РЦК макси",0,2*'06A_Варіанти'!T1831*J1840)</f>
        <v>583.6</v>
      </c>
      <c r="L1840" s="2">
        <f t="shared" si="198"/>
        <v>583.6</v>
      </c>
      <c r="M1840" s="2">
        <f t="shared" si="199"/>
        <v>0</v>
      </c>
      <c r="N1840" s="9">
        <f t="shared" si="200"/>
        <v>0</v>
      </c>
      <c r="O1840" s="2">
        <f>MIN(IF('07A_Конструктор'!$D$5="Так",'06A_Варіанти'!E1831,1E+99),IF('07A_Конструктор'!$D$6="Так",'06A_Варіанти'!F1831,1E+99),IF('07A_Конструктор'!$D$7="Так",'06A_Варіанти'!G1831,1E+99),IF('07A_Конструктор'!$D$8="Так",'06A_Варіанти'!H1831,1E+99),IF('07A_Конструктор'!$D$9="Так",'06A_Варіанти'!I1831,1E+99),IF('07A_Конструктор'!$D$10="Так",'06A_Варіанти'!J1831,1E+99),IF('07A_Конструктор'!$D$11="Так",'06A_Варіанти'!K1831,1E+99),IF('07A_Конструктор'!$D$12="Так",'06A_Варіанти'!L1831,1E+99),IF('07A_Конструктор'!$D$13="Так",'06A_Варіанти'!M1831,1E+99),IF('07A_Конструктор'!$D$14="Так",'06A_Варіанти'!N1831,1E+99),IF('07A_Конструктор'!$D$15="Так",'06A_Варіанти'!O1831,1E+99),IF('07A_Конструктор'!$D$16="Так",'06A_Варіанти'!P1831,1E+99),IF('07A_Конструктор'!$D$17="Так",'06A_Варіанти'!Q1831,1E+99),IF('06A_Варіанти'!R1831="",1E+99,'06A_Варіанти'!R1831))</f>
        <v>291.8</v>
      </c>
      <c r="P1840" s="2" t="str">
        <f t="shared" si="201"/>
        <v>5 т</v>
      </c>
      <c r="Q1840" s="2">
        <f t="shared" si="202"/>
        <v>14</v>
      </c>
      <c r="R1840" s="2">
        <f>IF(OR(C1840="РЦК макси",C1840="РЦЧ SKU"),"SKU-потік",IFERROR(VLOOKUP(D1840,'02_РЦ'!$A$3:$I$7,5,FALSE),0))</f>
        <v>700</v>
      </c>
      <c r="S1840" s="2" t="str">
        <f>IF(OR(C1840="РЦК макси",C1840="РЦЧ SKU"),"Не рахується в ліміт",IFERROR(VLOOKUP(D1840,'02_РЦ'!$A$3:$I$7,9,FALSE),"Немає РЦ"))</f>
        <v>В межах</v>
      </c>
    </row>
    <row r="1841" spans="1:19">
      <c r="A1841" s="2" t="str">
        <f>'06A_Варіанти'!A1832</f>
        <v>BASE_3070</v>
      </c>
      <c r="B1841" s="2" t="str">
        <f>'06A_Варіанти'!B1832</f>
        <v>TT_3070</v>
      </c>
      <c r="C1841" s="2" t="str">
        <f>'06A_Варіанти'!D1832</f>
        <v>Основний</v>
      </c>
      <c r="D1841" s="2" t="str">
        <f>'06A_Варіанти'!C1832</f>
        <v>РЦЛ</v>
      </c>
      <c r="E1841" s="2" t="str">
        <f>'06A_Варіанти'!S1832</f>
        <v>DIRECT</v>
      </c>
      <c r="F1841" s="2" t="str">
        <f>IF(O1841='06A_Варіанти'!E1832,'06A_Варіанти'!E$1,IF(O1841='06A_Варіанти'!F1832,'06A_Варіанти'!F$1,IF(O1841='06A_Варіанти'!G1832,'06A_Варіанти'!G$1,IF(O1841='06A_Варіанти'!H1832,'06A_Варіанти'!H$1,IF(O1841='06A_Варіанти'!I1832,'06A_Варіанти'!I$1,IF(O1841='06A_Варіанти'!J1832,'06A_Варіанти'!J$1,IF(O1841='06A_Варіанти'!K1832,'06A_Варіанти'!K$1,IF(O1841='06A_Варіанти'!L1832,'06A_Варіанти'!L$1,IF(O1841='06A_Варіанти'!M1832,'06A_Варіанти'!M$1,IF(O1841='06A_Варіанти'!N1832,'06A_Варіанти'!N$1,IF(O1841='06A_Варіанти'!O1832,'06A_Варіанти'!O$1,IF(O1841='06A_Варіанти'!P1832,'06A_Варіанти'!P$1,IF(O1841='06A_Варіанти'!Q1832,'06A_Варіанти'!Q$1,IF(O1841='06A_Варіанти'!R1832,'06A_Варіанти'!R$1,"НЕМАЄ МАРШРУТУ"))))))))))))))</f>
        <v>DIRECT</v>
      </c>
      <c r="G1841" s="2" t="str">
        <f t="shared" si="196"/>
        <v>БЕЗ ЗМІН</v>
      </c>
      <c r="H1841" s="2">
        <f>IF(G1841="НЕМАЄ МАРШРУТУ",0,O1841-'06A_Варіанти'!T1832)</f>
        <v>0</v>
      </c>
      <c r="I1841" s="2">
        <f>IFERROR(INDEX('04_Потоки'!$E:$E,MATCH(A1841,'04_Потоки'!$A:$A,0)),0)</f>
        <v>1.990879478827362</v>
      </c>
      <c r="J1841" s="2">
        <f t="shared" si="197"/>
        <v>1</v>
      </c>
      <c r="K1841" s="2">
        <f>IF(C1841="РЦК макси",0,2*'06A_Варіанти'!T1832*J1841)</f>
        <v>450.2</v>
      </c>
      <c r="L1841" s="2">
        <f t="shared" si="198"/>
        <v>450.2</v>
      </c>
      <c r="M1841" s="2">
        <f t="shared" si="199"/>
        <v>0</v>
      </c>
      <c r="N1841" s="9">
        <f t="shared" si="200"/>
        <v>0</v>
      </c>
      <c r="O1841" s="2">
        <f>MIN(IF('07A_Конструктор'!$D$5="Так",'06A_Варіанти'!E1832,1E+99),IF('07A_Конструктор'!$D$6="Так",'06A_Варіанти'!F1832,1E+99),IF('07A_Конструктор'!$D$7="Так",'06A_Варіанти'!G1832,1E+99),IF('07A_Конструктор'!$D$8="Так",'06A_Варіанти'!H1832,1E+99),IF('07A_Конструктор'!$D$9="Так",'06A_Варіанти'!I1832,1E+99),IF('07A_Конструктор'!$D$10="Так",'06A_Варіанти'!J1832,1E+99),IF('07A_Конструктор'!$D$11="Так",'06A_Варіанти'!K1832,1E+99),IF('07A_Конструктор'!$D$12="Так",'06A_Варіанти'!L1832,1E+99),IF('07A_Конструктор'!$D$13="Так",'06A_Варіанти'!M1832,1E+99),IF('07A_Конструктор'!$D$14="Так",'06A_Варіанти'!N1832,1E+99),IF('07A_Конструктор'!$D$15="Так",'06A_Варіанти'!O1832,1E+99),IF('07A_Конструктор'!$D$16="Так",'06A_Варіанти'!P1832,1E+99),IF('07A_Конструктор'!$D$17="Так",'06A_Варіанти'!Q1832,1E+99),IF('06A_Варіанти'!R1832="",1E+99,'06A_Варіанти'!R1832))</f>
        <v>225.1</v>
      </c>
      <c r="P1841" s="2" t="str">
        <f t="shared" si="201"/>
        <v>5 т</v>
      </c>
      <c r="Q1841" s="2">
        <f t="shared" si="202"/>
        <v>14</v>
      </c>
      <c r="R1841" s="2">
        <f>IF(OR(C1841="РЦК макси",C1841="РЦЧ SKU"),"SKU-потік",IFERROR(VLOOKUP(D1841,'02_РЦ'!$A$3:$I$7,5,FALSE),0))</f>
        <v>700</v>
      </c>
      <c r="S1841" s="2" t="str">
        <f>IF(OR(C1841="РЦК макси",C1841="РЦЧ SKU"),"Не рахується в ліміт",IFERROR(VLOOKUP(D1841,'02_РЦ'!$A$3:$I$7,9,FALSE),"Немає РЦ"))</f>
        <v>В межах</v>
      </c>
    </row>
    <row r="1842" spans="1:19">
      <c r="A1842" s="2" t="str">
        <f>'06A_Варіанти'!A1833</f>
        <v>BASE_3075</v>
      </c>
      <c r="B1842" s="2" t="str">
        <f>'06A_Варіанти'!B1833</f>
        <v>TT_3075</v>
      </c>
      <c r="C1842" s="2" t="str">
        <f>'06A_Варіанти'!D1833</f>
        <v>Основний</v>
      </c>
      <c r="D1842" s="2" t="str">
        <f>'06A_Варіанти'!C1833</f>
        <v>РЦЛ</v>
      </c>
      <c r="E1842" s="2" t="str">
        <f>'06A_Варіанти'!S1833</f>
        <v>DIRECT</v>
      </c>
      <c r="F1842" s="2" t="str">
        <f>IF(O1842='06A_Варіанти'!E1833,'06A_Варіанти'!E$1,IF(O1842='06A_Варіанти'!F1833,'06A_Варіанти'!F$1,IF(O1842='06A_Варіанти'!G1833,'06A_Варіанти'!G$1,IF(O1842='06A_Варіанти'!H1833,'06A_Варіанти'!H$1,IF(O1842='06A_Варіанти'!I1833,'06A_Варіанти'!I$1,IF(O1842='06A_Варіанти'!J1833,'06A_Варіанти'!J$1,IF(O1842='06A_Варіанти'!K1833,'06A_Варіанти'!K$1,IF(O1842='06A_Варіанти'!L1833,'06A_Варіанти'!L$1,IF(O1842='06A_Варіанти'!M1833,'06A_Варіанти'!M$1,IF(O1842='06A_Варіанти'!N1833,'06A_Варіанти'!N$1,IF(O1842='06A_Варіанти'!O1833,'06A_Варіанти'!O$1,IF(O1842='06A_Варіанти'!P1833,'06A_Варіанти'!P$1,IF(O1842='06A_Варіанти'!Q1833,'06A_Варіанти'!Q$1,IF(O1842='06A_Варіанти'!R1833,'06A_Варіанти'!R$1,"НЕМАЄ МАРШРУТУ"))))))))))))))</f>
        <v>DIRECT</v>
      </c>
      <c r="G1842" s="2" t="str">
        <f t="shared" si="196"/>
        <v>БЕЗ ЗМІН</v>
      </c>
      <c r="H1842" s="2">
        <f>IF(G1842="НЕМАЄ МАРШРУТУ",0,O1842-'06A_Варіанти'!T1833)</f>
        <v>0</v>
      </c>
      <c r="I1842" s="2">
        <f>IFERROR(INDEX('04_Потоки'!$E:$E,MATCH(A1842,'04_Потоки'!$A:$A,0)),0)</f>
        <v>1.990879478827362</v>
      </c>
      <c r="J1842" s="2">
        <f t="shared" si="197"/>
        <v>1</v>
      </c>
      <c r="K1842" s="2">
        <f>IF(C1842="РЦК макси",0,2*'06A_Варіанти'!T1833*J1842)</f>
        <v>321.8</v>
      </c>
      <c r="L1842" s="2">
        <f t="shared" si="198"/>
        <v>321.8</v>
      </c>
      <c r="M1842" s="2">
        <f t="shared" si="199"/>
        <v>0</v>
      </c>
      <c r="N1842" s="9">
        <f t="shared" si="200"/>
        <v>0</v>
      </c>
      <c r="O1842" s="2">
        <f>MIN(IF('07A_Конструктор'!$D$5="Так",'06A_Варіанти'!E1833,1E+99),IF('07A_Конструктор'!$D$6="Так",'06A_Варіанти'!F1833,1E+99),IF('07A_Конструктор'!$D$7="Так",'06A_Варіанти'!G1833,1E+99),IF('07A_Конструктор'!$D$8="Так",'06A_Варіанти'!H1833,1E+99),IF('07A_Конструктор'!$D$9="Так",'06A_Варіанти'!I1833,1E+99),IF('07A_Конструктор'!$D$10="Так",'06A_Варіанти'!J1833,1E+99),IF('07A_Конструктор'!$D$11="Так",'06A_Варіанти'!K1833,1E+99),IF('07A_Конструктор'!$D$12="Так",'06A_Варіанти'!L1833,1E+99),IF('07A_Конструктор'!$D$13="Так",'06A_Варіанти'!M1833,1E+99),IF('07A_Конструктор'!$D$14="Так",'06A_Варіанти'!N1833,1E+99),IF('07A_Конструктор'!$D$15="Так",'06A_Варіанти'!O1833,1E+99),IF('07A_Конструктор'!$D$16="Так",'06A_Варіанти'!P1833,1E+99),IF('07A_Конструктор'!$D$17="Так",'06A_Варіанти'!Q1833,1E+99),IF('06A_Варіанти'!R1833="",1E+99,'06A_Варіанти'!R1833))</f>
        <v>160.9</v>
      </c>
      <c r="P1842" s="2" t="str">
        <f t="shared" si="201"/>
        <v>5 т</v>
      </c>
      <c r="Q1842" s="2">
        <f t="shared" si="202"/>
        <v>14</v>
      </c>
      <c r="R1842" s="2">
        <f>IF(OR(C1842="РЦК макси",C1842="РЦЧ SKU"),"SKU-потік",IFERROR(VLOOKUP(D1842,'02_РЦ'!$A$3:$I$7,5,FALSE),0))</f>
        <v>700</v>
      </c>
      <c r="S1842" s="2" t="str">
        <f>IF(OR(C1842="РЦК макси",C1842="РЦЧ SKU"),"Не рахується в ліміт",IFERROR(VLOOKUP(D1842,'02_РЦ'!$A$3:$I$7,9,FALSE),"Немає РЦ"))</f>
        <v>В межах</v>
      </c>
    </row>
    <row r="1843" spans="1:19">
      <c r="A1843" s="2" t="str">
        <f>'06A_Варіанти'!A1834</f>
        <v>BASE_3078</v>
      </c>
      <c r="B1843" s="2" t="str">
        <f>'06A_Варіанти'!B1834</f>
        <v>TT_3078</v>
      </c>
      <c r="C1843" s="2" t="str">
        <f>'06A_Варіанти'!D1834</f>
        <v>Основний</v>
      </c>
      <c r="D1843" s="2" t="str">
        <f>'06A_Варіанти'!C1834</f>
        <v>РЦЛ</v>
      </c>
      <c r="E1843" s="2" t="str">
        <f>'06A_Варіанти'!S1834</f>
        <v>DIRECT</v>
      </c>
      <c r="F1843" s="2" t="str">
        <f>IF(O1843='06A_Варіанти'!E1834,'06A_Варіанти'!E$1,IF(O1843='06A_Варіанти'!F1834,'06A_Варіанти'!F$1,IF(O1843='06A_Варіанти'!G1834,'06A_Варіанти'!G$1,IF(O1843='06A_Варіанти'!H1834,'06A_Варіанти'!H$1,IF(O1843='06A_Варіанти'!I1834,'06A_Варіанти'!I$1,IF(O1843='06A_Варіанти'!J1834,'06A_Варіанти'!J$1,IF(O1843='06A_Варіанти'!K1834,'06A_Варіанти'!K$1,IF(O1843='06A_Варіанти'!L1834,'06A_Варіанти'!L$1,IF(O1843='06A_Варіанти'!M1834,'06A_Варіанти'!M$1,IF(O1843='06A_Варіанти'!N1834,'06A_Варіанти'!N$1,IF(O1843='06A_Варіанти'!O1834,'06A_Варіанти'!O$1,IF(O1843='06A_Варіанти'!P1834,'06A_Варіанти'!P$1,IF(O1843='06A_Варіанти'!Q1834,'06A_Варіанти'!Q$1,IF(O1843='06A_Варіанти'!R1834,'06A_Варіанти'!R$1,"НЕМАЄ МАРШРУТУ"))))))))))))))</f>
        <v>DIRECT</v>
      </c>
      <c r="G1843" s="2" t="str">
        <f t="shared" si="196"/>
        <v>БЕЗ ЗМІН</v>
      </c>
      <c r="H1843" s="2">
        <f>IF(G1843="НЕМАЄ МАРШРУТУ",0,O1843-'06A_Варіанти'!T1834)</f>
        <v>0</v>
      </c>
      <c r="I1843" s="2">
        <f>IFERROR(INDEX('04_Потоки'!$E:$E,MATCH(A1843,'04_Потоки'!$A:$A,0)),0)</f>
        <v>1.990879478827362</v>
      </c>
      <c r="J1843" s="2">
        <f t="shared" si="197"/>
        <v>1</v>
      </c>
      <c r="K1843" s="2">
        <f>IF(C1843="РЦК макси",0,2*'06A_Варіанти'!T1834*J1843)</f>
        <v>452.4</v>
      </c>
      <c r="L1843" s="2">
        <f t="shared" si="198"/>
        <v>452.4</v>
      </c>
      <c r="M1843" s="2">
        <f t="shared" si="199"/>
        <v>0</v>
      </c>
      <c r="N1843" s="9">
        <f t="shared" si="200"/>
        <v>0</v>
      </c>
      <c r="O1843" s="2">
        <f>MIN(IF('07A_Конструктор'!$D$5="Так",'06A_Варіанти'!E1834,1E+99),IF('07A_Конструктор'!$D$6="Так",'06A_Варіанти'!F1834,1E+99),IF('07A_Конструктор'!$D$7="Так",'06A_Варіанти'!G1834,1E+99),IF('07A_Конструктор'!$D$8="Так",'06A_Варіанти'!H1834,1E+99),IF('07A_Конструктор'!$D$9="Так",'06A_Варіанти'!I1834,1E+99),IF('07A_Конструктор'!$D$10="Так",'06A_Варіанти'!J1834,1E+99),IF('07A_Конструктор'!$D$11="Так",'06A_Варіанти'!K1834,1E+99),IF('07A_Конструктор'!$D$12="Так",'06A_Варіанти'!L1834,1E+99),IF('07A_Конструктор'!$D$13="Так",'06A_Варіанти'!M1834,1E+99),IF('07A_Конструктор'!$D$14="Так",'06A_Варіанти'!N1834,1E+99),IF('07A_Конструктор'!$D$15="Так",'06A_Варіанти'!O1834,1E+99),IF('07A_Конструктор'!$D$16="Так",'06A_Варіанти'!P1834,1E+99),IF('07A_Конструктор'!$D$17="Так",'06A_Варіанти'!Q1834,1E+99),IF('06A_Варіанти'!R1834="",1E+99,'06A_Варіанти'!R1834))</f>
        <v>226.2</v>
      </c>
      <c r="P1843" s="2" t="str">
        <f t="shared" si="201"/>
        <v>5 т</v>
      </c>
      <c r="Q1843" s="2">
        <f t="shared" si="202"/>
        <v>14</v>
      </c>
      <c r="R1843" s="2">
        <f>IF(OR(C1843="РЦК макси",C1843="РЦЧ SKU"),"SKU-потік",IFERROR(VLOOKUP(D1843,'02_РЦ'!$A$3:$I$7,5,FALSE),0))</f>
        <v>700</v>
      </c>
      <c r="S1843" s="2" t="str">
        <f>IF(OR(C1843="РЦК макси",C1843="РЦЧ SKU"),"Не рахується в ліміт",IFERROR(VLOOKUP(D1843,'02_РЦ'!$A$3:$I$7,9,FALSE),"Немає РЦ"))</f>
        <v>В межах</v>
      </c>
    </row>
    <row r="1844" spans="1:19">
      <c r="A1844" s="2" t="str">
        <f>'06A_Варіанти'!A1835</f>
        <v>BASE_2790</v>
      </c>
      <c r="B1844" s="2" t="str">
        <f>'06A_Варіанти'!B1835</f>
        <v>TT_2790</v>
      </c>
      <c r="C1844" s="2" t="str">
        <f>'06A_Варіанти'!D1835</f>
        <v>Основний</v>
      </c>
      <c r="D1844" s="2" t="str">
        <f>'06A_Варіанти'!C1835</f>
        <v>РЦЛ</v>
      </c>
      <c r="E1844" s="2" t="str">
        <f>'06A_Варіанти'!S1835</f>
        <v>DIRECT</v>
      </c>
      <c r="F1844" s="2" t="str">
        <f>IF(O1844='06A_Варіанти'!E1835,'06A_Варіанти'!E$1,IF(O1844='06A_Варіанти'!F1835,'06A_Варіанти'!F$1,IF(O1844='06A_Варіанти'!G1835,'06A_Варіанти'!G$1,IF(O1844='06A_Варіанти'!H1835,'06A_Варіанти'!H$1,IF(O1844='06A_Варіанти'!I1835,'06A_Варіанти'!I$1,IF(O1844='06A_Варіанти'!J1835,'06A_Варіанти'!J$1,IF(O1844='06A_Варіанти'!K1835,'06A_Варіанти'!K$1,IF(O1844='06A_Варіанти'!L1835,'06A_Варіанти'!L$1,IF(O1844='06A_Варіанти'!M1835,'06A_Варіанти'!M$1,IF(O1844='06A_Варіанти'!N1835,'06A_Варіанти'!N$1,IF(O1844='06A_Варіанти'!O1835,'06A_Варіанти'!O$1,IF(O1844='06A_Варіанти'!P1835,'06A_Варіанти'!P$1,IF(O1844='06A_Варіанти'!Q1835,'06A_Варіанти'!Q$1,IF(O1844='06A_Варіанти'!R1835,'06A_Варіанти'!R$1,"НЕМАЄ МАРШРУТУ"))))))))))))))</f>
        <v>DIRECT</v>
      </c>
      <c r="G1844" s="2" t="str">
        <f t="shared" si="196"/>
        <v>БЕЗ ЗМІН</v>
      </c>
      <c r="H1844" s="2">
        <f>IF(G1844="НЕМАЄ МАРШРУТУ",0,O1844-'06A_Варіанти'!T1835)</f>
        <v>0</v>
      </c>
      <c r="I1844" s="2">
        <f>IFERROR(INDEX('04_Потоки'!$E:$E,MATCH(A1844,'04_Потоки'!$A:$A,0)),0)</f>
        <v>1.990879478827362</v>
      </c>
      <c r="J1844" s="2">
        <f t="shared" si="197"/>
        <v>1</v>
      </c>
      <c r="K1844" s="2">
        <f>IF(C1844="РЦК макси",0,2*'06A_Варіанти'!T1835*J1844)</f>
        <v>11.6</v>
      </c>
      <c r="L1844" s="2">
        <f t="shared" si="198"/>
        <v>11.6</v>
      </c>
      <c r="M1844" s="2">
        <f t="shared" si="199"/>
        <v>0</v>
      </c>
      <c r="N1844" s="9">
        <f t="shared" si="200"/>
        <v>0</v>
      </c>
      <c r="O1844" s="2">
        <f>MIN(IF('07A_Конструктор'!$D$5="Так",'06A_Варіанти'!E1835,1E+99),IF('07A_Конструктор'!$D$6="Так",'06A_Варіанти'!F1835,1E+99),IF('07A_Конструктор'!$D$7="Так",'06A_Варіанти'!G1835,1E+99),IF('07A_Конструктор'!$D$8="Так",'06A_Варіанти'!H1835,1E+99),IF('07A_Конструктор'!$D$9="Так",'06A_Варіанти'!I1835,1E+99),IF('07A_Конструктор'!$D$10="Так",'06A_Варіанти'!J1835,1E+99),IF('07A_Конструктор'!$D$11="Так",'06A_Варіанти'!K1835,1E+99),IF('07A_Конструктор'!$D$12="Так",'06A_Варіанти'!L1835,1E+99),IF('07A_Конструктор'!$D$13="Так",'06A_Варіанти'!M1835,1E+99),IF('07A_Конструктор'!$D$14="Так",'06A_Варіанти'!N1835,1E+99),IF('07A_Конструктор'!$D$15="Так",'06A_Варіанти'!O1835,1E+99),IF('07A_Конструктор'!$D$16="Так",'06A_Варіанти'!P1835,1E+99),IF('07A_Конструктор'!$D$17="Так",'06A_Варіанти'!Q1835,1E+99),IF('06A_Варіанти'!R1835="",1E+99,'06A_Варіанти'!R1835))</f>
        <v>5.8</v>
      </c>
      <c r="P1844" s="2" t="str">
        <f t="shared" si="201"/>
        <v>5 т</v>
      </c>
      <c r="Q1844" s="2">
        <f t="shared" si="202"/>
        <v>14</v>
      </c>
      <c r="R1844" s="2">
        <f>IF(OR(C1844="РЦК макси",C1844="РЦЧ SKU"),"SKU-потік",IFERROR(VLOOKUP(D1844,'02_РЦ'!$A$3:$I$7,5,FALSE),0))</f>
        <v>700</v>
      </c>
      <c r="S1844" s="2" t="str">
        <f>IF(OR(C1844="РЦК макси",C1844="РЦЧ SKU"),"Не рахується в ліміт",IFERROR(VLOOKUP(D1844,'02_РЦ'!$A$3:$I$7,9,FALSE),"Немає РЦ"))</f>
        <v>В межах</v>
      </c>
    </row>
    <row r="1845" spans="1:19">
      <c r="A1845" s="2" t="str">
        <f>'06A_Варіанти'!A1836</f>
        <v>BASE_3096</v>
      </c>
      <c r="B1845" s="2" t="str">
        <f>'06A_Варіанти'!B1836</f>
        <v>TT_3096</v>
      </c>
      <c r="C1845" s="2" t="str">
        <f>'06A_Варіанти'!D1836</f>
        <v>Основний</v>
      </c>
      <c r="D1845" s="2" t="str">
        <f>'06A_Варіанти'!C1836</f>
        <v>РЦЛ</v>
      </c>
      <c r="E1845" s="2" t="str">
        <f>'06A_Варіанти'!S1836</f>
        <v>DIRECT</v>
      </c>
      <c r="F1845" s="2" t="str">
        <f>IF(O1845='06A_Варіанти'!E1836,'06A_Варіанти'!E$1,IF(O1845='06A_Варіанти'!F1836,'06A_Варіанти'!F$1,IF(O1845='06A_Варіанти'!G1836,'06A_Варіанти'!G$1,IF(O1845='06A_Варіанти'!H1836,'06A_Варіанти'!H$1,IF(O1845='06A_Варіанти'!I1836,'06A_Варіанти'!I$1,IF(O1845='06A_Варіанти'!J1836,'06A_Варіанти'!J$1,IF(O1845='06A_Варіанти'!K1836,'06A_Варіанти'!K$1,IF(O1845='06A_Варіанти'!L1836,'06A_Варіанти'!L$1,IF(O1845='06A_Варіанти'!M1836,'06A_Варіанти'!M$1,IF(O1845='06A_Варіанти'!N1836,'06A_Варіанти'!N$1,IF(O1845='06A_Варіанти'!O1836,'06A_Варіанти'!O$1,IF(O1845='06A_Варіанти'!P1836,'06A_Варіанти'!P$1,IF(O1845='06A_Варіанти'!Q1836,'06A_Варіанти'!Q$1,IF(O1845='06A_Варіанти'!R1836,'06A_Варіанти'!R$1,"НЕМАЄ МАРШРУТУ"))))))))))))))</f>
        <v>DIRECT</v>
      </c>
      <c r="G1845" s="2" t="str">
        <f t="shared" si="196"/>
        <v>БЕЗ ЗМІН</v>
      </c>
      <c r="H1845" s="2">
        <f>IF(G1845="НЕМАЄ МАРШРУТУ",0,O1845-'06A_Варіанти'!T1836)</f>
        <v>0</v>
      </c>
      <c r="I1845" s="2">
        <f>IFERROR(INDEX('04_Потоки'!$E:$E,MATCH(A1845,'04_Потоки'!$A:$A,0)),0)</f>
        <v>1.990879478827362</v>
      </c>
      <c r="J1845" s="2">
        <f t="shared" si="197"/>
        <v>1</v>
      </c>
      <c r="K1845" s="2">
        <f>IF(C1845="РЦК макси",0,2*'06A_Варіанти'!T1836*J1845)</f>
        <v>36.4</v>
      </c>
      <c r="L1845" s="2">
        <f t="shared" si="198"/>
        <v>36.4</v>
      </c>
      <c r="M1845" s="2">
        <f t="shared" si="199"/>
        <v>0</v>
      </c>
      <c r="N1845" s="9">
        <f t="shared" si="200"/>
        <v>0</v>
      </c>
      <c r="O1845" s="2">
        <f>MIN(IF('07A_Конструктор'!$D$5="Так",'06A_Варіанти'!E1836,1E+99),IF('07A_Конструктор'!$D$6="Так",'06A_Варіанти'!F1836,1E+99),IF('07A_Конструктор'!$D$7="Так",'06A_Варіанти'!G1836,1E+99),IF('07A_Конструктор'!$D$8="Так",'06A_Варіанти'!H1836,1E+99),IF('07A_Конструктор'!$D$9="Так",'06A_Варіанти'!I1836,1E+99),IF('07A_Конструктор'!$D$10="Так",'06A_Варіанти'!J1836,1E+99),IF('07A_Конструктор'!$D$11="Так",'06A_Варіанти'!K1836,1E+99),IF('07A_Конструктор'!$D$12="Так",'06A_Варіанти'!L1836,1E+99),IF('07A_Конструктор'!$D$13="Так",'06A_Варіанти'!M1836,1E+99),IF('07A_Конструктор'!$D$14="Так",'06A_Варіанти'!N1836,1E+99),IF('07A_Конструктор'!$D$15="Так",'06A_Варіанти'!O1836,1E+99),IF('07A_Конструктор'!$D$16="Так",'06A_Варіанти'!P1836,1E+99),IF('07A_Конструктор'!$D$17="Так",'06A_Варіанти'!Q1836,1E+99),IF('06A_Варіанти'!R1836="",1E+99,'06A_Варіанти'!R1836))</f>
        <v>18.2</v>
      </c>
      <c r="P1845" s="2" t="str">
        <f t="shared" si="201"/>
        <v>5 т</v>
      </c>
      <c r="Q1845" s="2">
        <f t="shared" si="202"/>
        <v>14</v>
      </c>
      <c r="R1845" s="2">
        <f>IF(OR(C1845="РЦК макси",C1845="РЦЧ SKU"),"SKU-потік",IFERROR(VLOOKUP(D1845,'02_РЦ'!$A$3:$I$7,5,FALSE),0))</f>
        <v>700</v>
      </c>
      <c r="S1845" s="2" t="str">
        <f>IF(OR(C1845="РЦК макси",C1845="РЦЧ SKU"),"Не рахується в ліміт",IFERROR(VLOOKUP(D1845,'02_РЦ'!$A$3:$I$7,9,FALSE),"Немає РЦ"))</f>
        <v>В межах</v>
      </c>
    </row>
    <row r="1846" spans="1:19">
      <c r="A1846" s="2" t="str">
        <f>'06A_Варіанти'!A1837</f>
        <v>BASE_3097</v>
      </c>
      <c r="B1846" s="2" t="str">
        <f>'06A_Варіанти'!B1837</f>
        <v>TT_3097</v>
      </c>
      <c r="C1846" s="2" t="str">
        <f>'06A_Варіанти'!D1837</f>
        <v>Основний</v>
      </c>
      <c r="D1846" s="2" t="str">
        <f>'06A_Варіанти'!C1837</f>
        <v>РЦЛ</v>
      </c>
      <c r="E1846" s="2" t="str">
        <f>'06A_Варіанти'!S1837</f>
        <v>DIRECT</v>
      </c>
      <c r="F1846" s="2" t="str">
        <f>IF(O1846='06A_Варіанти'!E1837,'06A_Варіанти'!E$1,IF(O1846='06A_Варіанти'!F1837,'06A_Варіанти'!F$1,IF(O1846='06A_Варіанти'!G1837,'06A_Варіанти'!G$1,IF(O1846='06A_Варіанти'!H1837,'06A_Варіанти'!H$1,IF(O1846='06A_Варіанти'!I1837,'06A_Варіанти'!I$1,IF(O1846='06A_Варіанти'!J1837,'06A_Варіанти'!J$1,IF(O1846='06A_Варіанти'!K1837,'06A_Варіанти'!K$1,IF(O1846='06A_Варіанти'!L1837,'06A_Варіанти'!L$1,IF(O1846='06A_Варіанти'!M1837,'06A_Варіанти'!M$1,IF(O1846='06A_Варіанти'!N1837,'06A_Варіанти'!N$1,IF(O1846='06A_Варіанти'!O1837,'06A_Варіанти'!O$1,IF(O1846='06A_Варіанти'!P1837,'06A_Варіанти'!P$1,IF(O1846='06A_Варіанти'!Q1837,'06A_Варіанти'!Q$1,IF(O1846='06A_Варіанти'!R1837,'06A_Варіанти'!R$1,"НЕМАЄ МАРШРУТУ"))))))))))))))</f>
        <v>DIRECT</v>
      </c>
      <c r="G1846" s="2" t="str">
        <f t="shared" si="196"/>
        <v>БЕЗ ЗМІН</v>
      </c>
      <c r="H1846" s="2">
        <f>IF(G1846="НЕМАЄ МАРШРУТУ",0,O1846-'06A_Варіанти'!T1837)</f>
        <v>0</v>
      </c>
      <c r="I1846" s="2">
        <f>IFERROR(INDEX('04_Потоки'!$E:$E,MATCH(A1846,'04_Потоки'!$A:$A,0)),0)</f>
        <v>1.990879478827362</v>
      </c>
      <c r="J1846" s="2">
        <f t="shared" si="197"/>
        <v>1</v>
      </c>
      <c r="K1846" s="2">
        <f>IF(C1846="РЦК макси",0,2*'06A_Варіанти'!T1837*J1846)</f>
        <v>776.2</v>
      </c>
      <c r="L1846" s="2">
        <f t="shared" si="198"/>
        <v>776.2</v>
      </c>
      <c r="M1846" s="2">
        <f t="shared" si="199"/>
        <v>0</v>
      </c>
      <c r="N1846" s="9">
        <f t="shared" si="200"/>
        <v>0</v>
      </c>
      <c r="O1846" s="2">
        <f>MIN(IF('07A_Конструктор'!$D$5="Так",'06A_Варіанти'!E1837,1E+99),IF('07A_Конструктор'!$D$6="Так",'06A_Варіанти'!F1837,1E+99),IF('07A_Конструктор'!$D$7="Так",'06A_Варіанти'!G1837,1E+99),IF('07A_Конструктор'!$D$8="Так",'06A_Варіанти'!H1837,1E+99),IF('07A_Конструктор'!$D$9="Так",'06A_Варіанти'!I1837,1E+99),IF('07A_Конструктор'!$D$10="Так",'06A_Варіанти'!J1837,1E+99),IF('07A_Конструктор'!$D$11="Так",'06A_Варіанти'!K1837,1E+99),IF('07A_Конструктор'!$D$12="Так",'06A_Варіанти'!L1837,1E+99),IF('07A_Конструктор'!$D$13="Так",'06A_Варіанти'!M1837,1E+99),IF('07A_Конструктор'!$D$14="Так",'06A_Варіанти'!N1837,1E+99),IF('07A_Конструктор'!$D$15="Так",'06A_Варіанти'!O1837,1E+99),IF('07A_Конструктор'!$D$16="Так",'06A_Варіанти'!P1837,1E+99),IF('07A_Конструктор'!$D$17="Так",'06A_Варіанти'!Q1837,1E+99),IF('06A_Варіанти'!R1837="",1E+99,'06A_Варіанти'!R1837))</f>
        <v>388.1</v>
      </c>
      <c r="P1846" s="2" t="str">
        <f t="shared" si="201"/>
        <v>5 т</v>
      </c>
      <c r="Q1846" s="2">
        <f t="shared" si="202"/>
        <v>14</v>
      </c>
      <c r="R1846" s="2">
        <f>IF(OR(C1846="РЦК макси",C1846="РЦЧ SKU"),"SKU-потік",IFERROR(VLOOKUP(D1846,'02_РЦ'!$A$3:$I$7,5,FALSE),0))</f>
        <v>700</v>
      </c>
      <c r="S1846" s="2" t="str">
        <f>IF(OR(C1846="РЦК макси",C1846="РЦЧ SKU"),"Не рахується в ліміт",IFERROR(VLOOKUP(D1846,'02_РЦ'!$A$3:$I$7,9,FALSE),"Немає РЦ"))</f>
        <v>В межах</v>
      </c>
    </row>
    <row r="1847" spans="1:19">
      <c r="A1847" s="2" t="str">
        <f>'06A_Варіанти'!A1838</f>
        <v>BASE_3105</v>
      </c>
      <c r="B1847" s="2" t="str">
        <f>'06A_Варіанти'!B1838</f>
        <v>TT_3105</v>
      </c>
      <c r="C1847" s="2" t="str">
        <f>'06A_Варіанти'!D1838</f>
        <v>Основний</v>
      </c>
      <c r="D1847" s="2" t="str">
        <f>'06A_Варіанти'!C1838</f>
        <v>РЦЛ</v>
      </c>
      <c r="E1847" s="2" t="str">
        <f>'06A_Варіанти'!S1838</f>
        <v>DIRECT</v>
      </c>
      <c r="F1847" s="2" t="str">
        <f>IF(O1847='06A_Варіанти'!E1838,'06A_Варіанти'!E$1,IF(O1847='06A_Варіанти'!F1838,'06A_Варіанти'!F$1,IF(O1847='06A_Варіанти'!G1838,'06A_Варіанти'!G$1,IF(O1847='06A_Варіанти'!H1838,'06A_Варіанти'!H$1,IF(O1847='06A_Варіанти'!I1838,'06A_Варіанти'!I$1,IF(O1847='06A_Варіанти'!J1838,'06A_Варіанти'!J$1,IF(O1847='06A_Варіанти'!K1838,'06A_Варіанти'!K$1,IF(O1847='06A_Варіанти'!L1838,'06A_Варіанти'!L$1,IF(O1847='06A_Варіанти'!M1838,'06A_Варіанти'!M$1,IF(O1847='06A_Варіанти'!N1838,'06A_Варіанти'!N$1,IF(O1847='06A_Варіанти'!O1838,'06A_Варіанти'!O$1,IF(O1847='06A_Варіанти'!P1838,'06A_Варіанти'!P$1,IF(O1847='06A_Варіанти'!Q1838,'06A_Варіанти'!Q$1,IF(O1847='06A_Варіанти'!R1838,'06A_Варіанти'!R$1,"НЕМАЄ МАРШРУТУ"))))))))))))))</f>
        <v>DIRECT</v>
      </c>
      <c r="G1847" s="2" t="str">
        <f t="shared" si="196"/>
        <v>БЕЗ ЗМІН</v>
      </c>
      <c r="H1847" s="2">
        <f>IF(G1847="НЕМАЄ МАРШРУТУ",0,O1847-'06A_Варіанти'!T1838)</f>
        <v>0</v>
      </c>
      <c r="I1847" s="2">
        <f>IFERROR(INDEX('04_Потоки'!$E:$E,MATCH(A1847,'04_Потоки'!$A:$A,0)),0)</f>
        <v>1.990879478827362</v>
      </c>
      <c r="J1847" s="2">
        <f t="shared" si="197"/>
        <v>1</v>
      </c>
      <c r="K1847" s="2">
        <f>IF(C1847="РЦК макси",0,2*'06A_Варіанти'!T1838*J1847)</f>
        <v>424.6</v>
      </c>
      <c r="L1847" s="2">
        <f t="shared" si="198"/>
        <v>424.6</v>
      </c>
      <c r="M1847" s="2">
        <f t="shared" si="199"/>
        <v>0</v>
      </c>
      <c r="N1847" s="9">
        <f t="shared" si="200"/>
        <v>0</v>
      </c>
      <c r="O1847" s="2">
        <f>MIN(IF('07A_Конструктор'!$D$5="Так",'06A_Варіанти'!E1838,1E+99),IF('07A_Конструктор'!$D$6="Так",'06A_Варіанти'!F1838,1E+99),IF('07A_Конструктор'!$D$7="Так",'06A_Варіанти'!G1838,1E+99),IF('07A_Конструктор'!$D$8="Так",'06A_Варіанти'!H1838,1E+99),IF('07A_Конструктор'!$D$9="Так",'06A_Варіанти'!I1838,1E+99),IF('07A_Конструктор'!$D$10="Так",'06A_Варіанти'!J1838,1E+99),IF('07A_Конструктор'!$D$11="Так",'06A_Варіанти'!K1838,1E+99),IF('07A_Конструктор'!$D$12="Так",'06A_Варіанти'!L1838,1E+99),IF('07A_Конструктор'!$D$13="Так",'06A_Варіанти'!M1838,1E+99),IF('07A_Конструктор'!$D$14="Так",'06A_Варіанти'!N1838,1E+99),IF('07A_Конструктор'!$D$15="Так",'06A_Варіанти'!O1838,1E+99),IF('07A_Конструктор'!$D$16="Так",'06A_Варіанти'!P1838,1E+99),IF('07A_Конструктор'!$D$17="Так",'06A_Варіанти'!Q1838,1E+99),IF('06A_Варіанти'!R1838="",1E+99,'06A_Варіанти'!R1838))</f>
        <v>212.3</v>
      </c>
      <c r="P1847" s="2" t="str">
        <f t="shared" si="201"/>
        <v>5 т</v>
      </c>
      <c r="Q1847" s="2">
        <f t="shared" si="202"/>
        <v>14</v>
      </c>
      <c r="R1847" s="2">
        <f>IF(OR(C1847="РЦК макси",C1847="РЦЧ SKU"),"SKU-потік",IFERROR(VLOOKUP(D1847,'02_РЦ'!$A$3:$I$7,5,FALSE),0))</f>
        <v>700</v>
      </c>
      <c r="S1847" s="2" t="str">
        <f>IF(OR(C1847="РЦК макси",C1847="РЦЧ SKU"),"Не рахується в ліміт",IFERROR(VLOOKUP(D1847,'02_РЦ'!$A$3:$I$7,9,FALSE),"Немає РЦ"))</f>
        <v>В межах</v>
      </c>
    </row>
    <row r="1848" spans="1:19">
      <c r="A1848" s="2" t="str">
        <f>'06A_Варіанти'!A1839</f>
        <v>BASE_3111</v>
      </c>
      <c r="B1848" s="2" t="str">
        <f>'06A_Варіанти'!B1839</f>
        <v>TT_3111</v>
      </c>
      <c r="C1848" s="2" t="str">
        <f>'06A_Варіанти'!D1839</f>
        <v>Основний</v>
      </c>
      <c r="D1848" s="2" t="str">
        <f>'06A_Варіанти'!C1839</f>
        <v>РЦЛ</v>
      </c>
      <c r="E1848" s="2" t="str">
        <f>'06A_Варіанти'!S1839</f>
        <v>DIRECT</v>
      </c>
      <c r="F1848" s="2" t="str">
        <f>IF(O1848='06A_Варіанти'!E1839,'06A_Варіанти'!E$1,IF(O1848='06A_Варіанти'!F1839,'06A_Варіанти'!F$1,IF(O1848='06A_Варіанти'!G1839,'06A_Варіанти'!G$1,IF(O1848='06A_Варіанти'!H1839,'06A_Варіанти'!H$1,IF(O1848='06A_Варіанти'!I1839,'06A_Варіанти'!I$1,IF(O1848='06A_Варіанти'!J1839,'06A_Варіанти'!J$1,IF(O1848='06A_Варіанти'!K1839,'06A_Варіанти'!K$1,IF(O1848='06A_Варіанти'!L1839,'06A_Варіанти'!L$1,IF(O1848='06A_Варіанти'!M1839,'06A_Варіанти'!M$1,IF(O1848='06A_Варіанти'!N1839,'06A_Варіанти'!N$1,IF(O1848='06A_Варіанти'!O1839,'06A_Варіанти'!O$1,IF(O1848='06A_Варіанти'!P1839,'06A_Варіанти'!P$1,IF(O1848='06A_Варіанти'!Q1839,'06A_Варіанти'!Q$1,IF(O1848='06A_Варіанти'!R1839,'06A_Варіанти'!R$1,"НЕМАЄ МАРШРУТУ"))))))))))))))</f>
        <v>DIRECT</v>
      </c>
      <c r="G1848" s="2" t="str">
        <f t="shared" si="196"/>
        <v>БЕЗ ЗМІН</v>
      </c>
      <c r="H1848" s="2">
        <f>IF(G1848="НЕМАЄ МАРШРУТУ",0,O1848-'06A_Варіанти'!T1839)</f>
        <v>0</v>
      </c>
      <c r="I1848" s="2">
        <f>IFERROR(INDEX('04_Потоки'!$E:$E,MATCH(A1848,'04_Потоки'!$A:$A,0)),0)</f>
        <v>1.990879478827362</v>
      </c>
      <c r="J1848" s="2">
        <f t="shared" si="197"/>
        <v>1</v>
      </c>
      <c r="K1848" s="2">
        <f>IF(C1848="РЦК макси",0,2*'06A_Варіанти'!T1839*J1848)</f>
        <v>436.6</v>
      </c>
      <c r="L1848" s="2">
        <f t="shared" si="198"/>
        <v>436.6</v>
      </c>
      <c r="M1848" s="2">
        <f t="shared" si="199"/>
        <v>0</v>
      </c>
      <c r="N1848" s="9">
        <f t="shared" si="200"/>
        <v>0</v>
      </c>
      <c r="O1848" s="2">
        <f>MIN(IF('07A_Конструктор'!$D$5="Так",'06A_Варіанти'!E1839,1E+99),IF('07A_Конструктор'!$D$6="Так",'06A_Варіанти'!F1839,1E+99),IF('07A_Конструктор'!$D$7="Так",'06A_Варіанти'!G1839,1E+99),IF('07A_Конструктор'!$D$8="Так",'06A_Варіанти'!H1839,1E+99),IF('07A_Конструктор'!$D$9="Так",'06A_Варіанти'!I1839,1E+99),IF('07A_Конструктор'!$D$10="Так",'06A_Варіанти'!J1839,1E+99),IF('07A_Конструктор'!$D$11="Так",'06A_Варіанти'!K1839,1E+99),IF('07A_Конструктор'!$D$12="Так",'06A_Варіанти'!L1839,1E+99),IF('07A_Конструктор'!$D$13="Так",'06A_Варіанти'!M1839,1E+99),IF('07A_Конструктор'!$D$14="Так",'06A_Варіанти'!N1839,1E+99),IF('07A_Конструктор'!$D$15="Так",'06A_Варіанти'!O1839,1E+99),IF('07A_Конструктор'!$D$16="Так",'06A_Варіанти'!P1839,1E+99),IF('07A_Конструктор'!$D$17="Так",'06A_Варіанти'!Q1839,1E+99),IF('06A_Варіанти'!R1839="",1E+99,'06A_Варіанти'!R1839))</f>
        <v>218.3</v>
      </c>
      <c r="P1848" s="2" t="str">
        <f t="shared" si="201"/>
        <v>5 т</v>
      </c>
      <c r="Q1848" s="2">
        <f t="shared" si="202"/>
        <v>14</v>
      </c>
      <c r="R1848" s="2">
        <f>IF(OR(C1848="РЦК макси",C1848="РЦЧ SKU"),"SKU-потік",IFERROR(VLOOKUP(D1848,'02_РЦ'!$A$3:$I$7,5,FALSE),0))</f>
        <v>700</v>
      </c>
      <c r="S1848" s="2" t="str">
        <f>IF(OR(C1848="РЦК макси",C1848="РЦЧ SKU"),"Не рахується в ліміт",IFERROR(VLOOKUP(D1848,'02_РЦ'!$A$3:$I$7,9,FALSE),"Немає РЦ"))</f>
        <v>В межах</v>
      </c>
    </row>
    <row r="1849" spans="1:19">
      <c r="A1849" s="2" t="str">
        <f>'06A_Варіанти'!A1840</f>
        <v>BASE_3059</v>
      </c>
      <c r="B1849" s="2" t="str">
        <f>'06A_Варіанти'!B1840</f>
        <v>TT_3059</v>
      </c>
      <c r="C1849" s="2" t="str">
        <f>'06A_Варіанти'!D1840</f>
        <v>Основний</v>
      </c>
      <c r="D1849" s="2" t="str">
        <f>'06A_Варіанти'!C1840</f>
        <v>РЦЛ</v>
      </c>
      <c r="E1849" s="2" t="str">
        <f>'06A_Варіанти'!S1840</f>
        <v>DIRECT</v>
      </c>
      <c r="F1849" s="2" t="str">
        <f>IF(O1849='06A_Варіанти'!E1840,'06A_Варіанти'!E$1,IF(O1849='06A_Варіанти'!F1840,'06A_Варіанти'!F$1,IF(O1849='06A_Варіанти'!G1840,'06A_Варіанти'!G$1,IF(O1849='06A_Варіанти'!H1840,'06A_Варіанти'!H$1,IF(O1849='06A_Варіанти'!I1840,'06A_Варіанти'!I$1,IF(O1849='06A_Варіанти'!J1840,'06A_Варіанти'!J$1,IF(O1849='06A_Варіанти'!K1840,'06A_Варіанти'!K$1,IF(O1849='06A_Варіанти'!L1840,'06A_Варіанти'!L$1,IF(O1849='06A_Варіанти'!M1840,'06A_Варіанти'!M$1,IF(O1849='06A_Варіанти'!N1840,'06A_Варіанти'!N$1,IF(O1849='06A_Варіанти'!O1840,'06A_Варіанти'!O$1,IF(O1849='06A_Варіанти'!P1840,'06A_Варіанти'!P$1,IF(O1849='06A_Варіанти'!Q1840,'06A_Варіанти'!Q$1,IF(O1849='06A_Варіанти'!R1840,'06A_Варіанти'!R$1,"НЕМАЄ МАРШРУТУ"))))))))))))))</f>
        <v>DIRECT</v>
      </c>
      <c r="G1849" s="2" t="str">
        <f t="shared" si="196"/>
        <v>БЕЗ ЗМІН</v>
      </c>
      <c r="H1849" s="2">
        <f>IF(G1849="НЕМАЄ МАРШРУТУ",0,O1849-'06A_Варіанти'!T1840)</f>
        <v>0</v>
      </c>
      <c r="I1849" s="2">
        <f>IFERROR(INDEX('04_Потоки'!$E:$E,MATCH(A1849,'04_Потоки'!$A:$A,0)),0)</f>
        <v>1.990879478827362</v>
      </c>
      <c r="J1849" s="2">
        <f t="shared" si="197"/>
        <v>1</v>
      </c>
      <c r="K1849" s="2">
        <f>IF(C1849="РЦК макси",0,2*'06A_Варіанти'!T1840*J1849)</f>
        <v>181.6</v>
      </c>
      <c r="L1849" s="2">
        <f t="shared" si="198"/>
        <v>181.6</v>
      </c>
      <c r="M1849" s="2">
        <f t="shared" si="199"/>
        <v>0</v>
      </c>
      <c r="N1849" s="9">
        <f t="shared" si="200"/>
        <v>0</v>
      </c>
      <c r="O1849" s="2">
        <f>MIN(IF('07A_Конструктор'!$D$5="Так",'06A_Варіанти'!E1840,1E+99),IF('07A_Конструктор'!$D$6="Так",'06A_Варіанти'!F1840,1E+99),IF('07A_Конструктор'!$D$7="Так",'06A_Варіанти'!G1840,1E+99),IF('07A_Конструктор'!$D$8="Так",'06A_Варіанти'!H1840,1E+99),IF('07A_Конструктор'!$D$9="Так",'06A_Варіанти'!I1840,1E+99),IF('07A_Конструктор'!$D$10="Так",'06A_Варіанти'!J1840,1E+99),IF('07A_Конструктор'!$D$11="Так",'06A_Варіанти'!K1840,1E+99),IF('07A_Конструктор'!$D$12="Так",'06A_Варіанти'!L1840,1E+99),IF('07A_Конструктор'!$D$13="Так",'06A_Варіанти'!M1840,1E+99),IF('07A_Конструктор'!$D$14="Так",'06A_Варіанти'!N1840,1E+99),IF('07A_Конструктор'!$D$15="Так",'06A_Варіанти'!O1840,1E+99),IF('07A_Конструктор'!$D$16="Так",'06A_Варіанти'!P1840,1E+99),IF('07A_Конструктор'!$D$17="Так",'06A_Варіанти'!Q1840,1E+99),IF('06A_Варіанти'!R1840="",1E+99,'06A_Варіанти'!R1840))</f>
        <v>90.8</v>
      </c>
      <c r="P1849" s="2" t="str">
        <f t="shared" si="201"/>
        <v>5 т</v>
      </c>
      <c r="Q1849" s="2">
        <f t="shared" si="202"/>
        <v>14</v>
      </c>
      <c r="R1849" s="2">
        <f>IF(OR(C1849="РЦК макси",C1849="РЦЧ SKU"),"SKU-потік",IFERROR(VLOOKUP(D1849,'02_РЦ'!$A$3:$I$7,5,FALSE),0))</f>
        <v>700</v>
      </c>
      <c r="S1849" s="2" t="str">
        <f>IF(OR(C1849="РЦК макси",C1849="РЦЧ SKU"),"Не рахується в ліміт",IFERROR(VLOOKUP(D1849,'02_РЦ'!$A$3:$I$7,9,FALSE),"Немає РЦ"))</f>
        <v>В межах</v>
      </c>
    </row>
    <row r="1850" spans="1:19">
      <c r="A1850" s="2" t="str">
        <f>'06A_Варіанти'!A1841</f>
        <v>BASE_3051</v>
      </c>
      <c r="B1850" s="2" t="str">
        <f>'06A_Варіанти'!B1841</f>
        <v>TT_3051</v>
      </c>
      <c r="C1850" s="2" t="str">
        <f>'06A_Варіанти'!D1841</f>
        <v>Основний</v>
      </c>
      <c r="D1850" s="2" t="str">
        <f>'06A_Варіанти'!C1841</f>
        <v>РЦЛ</v>
      </c>
      <c r="E1850" s="2" t="str">
        <f>'06A_Варіанти'!S1841</f>
        <v>DIRECT</v>
      </c>
      <c r="F1850" s="2" t="str">
        <f>IF(O1850='06A_Варіанти'!E1841,'06A_Варіанти'!E$1,IF(O1850='06A_Варіанти'!F1841,'06A_Варіанти'!F$1,IF(O1850='06A_Варіанти'!G1841,'06A_Варіанти'!G$1,IF(O1850='06A_Варіанти'!H1841,'06A_Варіанти'!H$1,IF(O1850='06A_Варіанти'!I1841,'06A_Варіанти'!I$1,IF(O1850='06A_Варіанти'!J1841,'06A_Варіанти'!J$1,IF(O1850='06A_Варіанти'!K1841,'06A_Варіанти'!K$1,IF(O1850='06A_Варіанти'!L1841,'06A_Варіанти'!L$1,IF(O1850='06A_Варіанти'!M1841,'06A_Варіанти'!M$1,IF(O1850='06A_Варіанти'!N1841,'06A_Варіанти'!N$1,IF(O1850='06A_Варіанти'!O1841,'06A_Варіанти'!O$1,IF(O1850='06A_Варіанти'!P1841,'06A_Варіанти'!P$1,IF(O1850='06A_Варіанти'!Q1841,'06A_Варіанти'!Q$1,IF(O1850='06A_Варіанти'!R1841,'06A_Варіанти'!R$1,"НЕМАЄ МАРШРУТУ"))))))))))))))</f>
        <v>DIRECT</v>
      </c>
      <c r="G1850" s="2" t="str">
        <f t="shared" si="196"/>
        <v>БЕЗ ЗМІН</v>
      </c>
      <c r="H1850" s="2">
        <f>IF(G1850="НЕМАЄ МАРШРУТУ",0,O1850-'06A_Варіанти'!T1841)</f>
        <v>0</v>
      </c>
      <c r="I1850" s="2">
        <f>IFERROR(INDEX('04_Потоки'!$E:$E,MATCH(A1850,'04_Потоки'!$A:$A,0)),0)</f>
        <v>1.990879478827362</v>
      </c>
      <c r="J1850" s="2">
        <f t="shared" si="197"/>
        <v>1</v>
      </c>
      <c r="K1850" s="2">
        <f>IF(C1850="РЦК макси",0,2*'06A_Варіанти'!T1841*J1850)</f>
        <v>507.8</v>
      </c>
      <c r="L1850" s="2">
        <f t="shared" si="198"/>
        <v>507.8</v>
      </c>
      <c r="M1850" s="2">
        <f t="shared" si="199"/>
        <v>0</v>
      </c>
      <c r="N1850" s="9">
        <f t="shared" si="200"/>
        <v>0</v>
      </c>
      <c r="O1850" s="2">
        <f>MIN(IF('07A_Конструктор'!$D$5="Так",'06A_Варіанти'!E1841,1E+99),IF('07A_Конструктор'!$D$6="Так",'06A_Варіанти'!F1841,1E+99),IF('07A_Конструктор'!$D$7="Так",'06A_Варіанти'!G1841,1E+99),IF('07A_Конструктор'!$D$8="Так",'06A_Варіанти'!H1841,1E+99),IF('07A_Конструктор'!$D$9="Так",'06A_Варіанти'!I1841,1E+99),IF('07A_Конструктор'!$D$10="Так",'06A_Варіанти'!J1841,1E+99),IF('07A_Конструктор'!$D$11="Так",'06A_Варіанти'!K1841,1E+99),IF('07A_Конструктор'!$D$12="Так",'06A_Варіанти'!L1841,1E+99),IF('07A_Конструктор'!$D$13="Так",'06A_Варіанти'!M1841,1E+99),IF('07A_Конструктор'!$D$14="Так",'06A_Варіанти'!N1841,1E+99),IF('07A_Конструктор'!$D$15="Так",'06A_Варіанти'!O1841,1E+99),IF('07A_Конструктор'!$D$16="Так",'06A_Варіанти'!P1841,1E+99),IF('07A_Конструктор'!$D$17="Так",'06A_Варіанти'!Q1841,1E+99),IF('06A_Варіанти'!R1841="",1E+99,'06A_Варіанти'!R1841))</f>
        <v>253.9</v>
      </c>
      <c r="P1850" s="2" t="str">
        <f t="shared" si="201"/>
        <v>5 т</v>
      </c>
      <c r="Q1850" s="2">
        <f t="shared" si="202"/>
        <v>14</v>
      </c>
      <c r="R1850" s="2">
        <f>IF(OR(C1850="РЦК макси",C1850="РЦЧ SKU"),"SKU-потік",IFERROR(VLOOKUP(D1850,'02_РЦ'!$A$3:$I$7,5,FALSE),0))</f>
        <v>700</v>
      </c>
      <c r="S1850" s="2" t="str">
        <f>IF(OR(C1850="РЦК макси",C1850="РЦЧ SKU"),"Не рахується в ліміт",IFERROR(VLOOKUP(D1850,'02_РЦ'!$A$3:$I$7,9,FALSE),"Немає РЦ"))</f>
        <v>В межах</v>
      </c>
    </row>
    <row r="1851" spans="1:19">
      <c r="A1851" s="2" t="str">
        <f>'06A_Варіанти'!A1842</f>
        <v>BASE_3042</v>
      </c>
      <c r="B1851" s="2" t="str">
        <f>'06A_Варіанти'!B1842</f>
        <v>TT_3042</v>
      </c>
      <c r="C1851" s="2" t="str">
        <f>'06A_Варіанти'!D1842</f>
        <v>Основний</v>
      </c>
      <c r="D1851" s="2" t="str">
        <f>'06A_Варіанти'!C1842</f>
        <v>РЦЛ</v>
      </c>
      <c r="E1851" s="2" t="str">
        <f>'06A_Варіанти'!S1842</f>
        <v>DIRECT</v>
      </c>
      <c r="F1851" s="2" t="str">
        <f>IF(O1851='06A_Варіанти'!E1842,'06A_Варіанти'!E$1,IF(O1851='06A_Варіанти'!F1842,'06A_Варіанти'!F$1,IF(O1851='06A_Варіанти'!G1842,'06A_Варіанти'!G$1,IF(O1851='06A_Варіанти'!H1842,'06A_Варіанти'!H$1,IF(O1851='06A_Варіанти'!I1842,'06A_Варіанти'!I$1,IF(O1851='06A_Варіанти'!J1842,'06A_Варіанти'!J$1,IF(O1851='06A_Варіанти'!K1842,'06A_Варіанти'!K$1,IF(O1851='06A_Варіанти'!L1842,'06A_Варіанти'!L$1,IF(O1851='06A_Варіанти'!M1842,'06A_Варіанти'!M$1,IF(O1851='06A_Варіанти'!N1842,'06A_Варіанти'!N$1,IF(O1851='06A_Варіанти'!O1842,'06A_Варіанти'!O$1,IF(O1851='06A_Варіанти'!P1842,'06A_Варіанти'!P$1,IF(O1851='06A_Варіанти'!Q1842,'06A_Варіанти'!Q$1,IF(O1851='06A_Варіанти'!R1842,'06A_Варіанти'!R$1,"НЕМАЄ МАРШРУТУ"))))))))))))))</f>
        <v>DIRECT</v>
      </c>
      <c r="G1851" s="2" t="str">
        <f t="shared" si="196"/>
        <v>БЕЗ ЗМІН</v>
      </c>
      <c r="H1851" s="2">
        <f>IF(G1851="НЕМАЄ МАРШРУТУ",0,O1851-'06A_Варіанти'!T1842)</f>
        <v>0</v>
      </c>
      <c r="I1851" s="2">
        <f>IFERROR(INDEX('04_Потоки'!$E:$E,MATCH(A1851,'04_Потоки'!$A:$A,0)),0)</f>
        <v>1.990879478827362</v>
      </c>
      <c r="J1851" s="2">
        <f t="shared" si="197"/>
        <v>1</v>
      </c>
      <c r="K1851" s="2">
        <f>IF(C1851="РЦК макси",0,2*'06A_Варіанти'!T1842*J1851)</f>
        <v>498</v>
      </c>
      <c r="L1851" s="2">
        <f t="shared" si="198"/>
        <v>498</v>
      </c>
      <c r="M1851" s="2">
        <f t="shared" si="199"/>
        <v>0</v>
      </c>
      <c r="N1851" s="9">
        <f t="shared" si="200"/>
        <v>0</v>
      </c>
      <c r="O1851" s="2">
        <f>MIN(IF('07A_Конструктор'!$D$5="Так",'06A_Варіанти'!E1842,1E+99),IF('07A_Конструктор'!$D$6="Так",'06A_Варіанти'!F1842,1E+99),IF('07A_Конструктор'!$D$7="Так",'06A_Варіанти'!G1842,1E+99),IF('07A_Конструктор'!$D$8="Так",'06A_Варіанти'!H1842,1E+99),IF('07A_Конструктор'!$D$9="Так",'06A_Варіанти'!I1842,1E+99),IF('07A_Конструктор'!$D$10="Так",'06A_Варіанти'!J1842,1E+99),IF('07A_Конструктор'!$D$11="Так",'06A_Варіанти'!K1842,1E+99),IF('07A_Конструктор'!$D$12="Так",'06A_Варіанти'!L1842,1E+99),IF('07A_Конструктор'!$D$13="Так",'06A_Варіанти'!M1842,1E+99),IF('07A_Конструктор'!$D$14="Так",'06A_Варіанти'!N1842,1E+99),IF('07A_Конструктор'!$D$15="Так",'06A_Варіанти'!O1842,1E+99),IF('07A_Конструктор'!$D$16="Так",'06A_Варіанти'!P1842,1E+99),IF('07A_Конструктор'!$D$17="Так",'06A_Варіанти'!Q1842,1E+99),IF('06A_Варіанти'!R1842="",1E+99,'06A_Варіанти'!R1842))</f>
        <v>249</v>
      </c>
      <c r="P1851" s="2" t="str">
        <f t="shared" si="201"/>
        <v>5 т</v>
      </c>
      <c r="Q1851" s="2">
        <f t="shared" si="202"/>
        <v>14</v>
      </c>
      <c r="R1851" s="2">
        <f>IF(OR(C1851="РЦК макси",C1851="РЦЧ SKU"),"SKU-потік",IFERROR(VLOOKUP(D1851,'02_РЦ'!$A$3:$I$7,5,FALSE),0))</f>
        <v>700</v>
      </c>
      <c r="S1851" s="2" t="str">
        <f>IF(OR(C1851="РЦК макси",C1851="РЦЧ SKU"),"Не рахується в ліміт",IFERROR(VLOOKUP(D1851,'02_РЦ'!$A$3:$I$7,9,FALSE),"Немає РЦ"))</f>
        <v>В межах</v>
      </c>
    </row>
    <row r="1852" spans="1:19">
      <c r="A1852" s="2" t="str">
        <f>'06A_Варіанти'!A1843</f>
        <v>BASE_3131</v>
      </c>
      <c r="B1852" s="2" t="str">
        <f>'06A_Варіанти'!B1843</f>
        <v>TT_3131</v>
      </c>
      <c r="C1852" s="2" t="str">
        <f>'06A_Варіанти'!D1843</f>
        <v>Основний</v>
      </c>
      <c r="D1852" s="2" t="str">
        <f>'06A_Варіанти'!C1843</f>
        <v>РЦЛ</v>
      </c>
      <c r="E1852" s="2" t="str">
        <f>'06A_Варіанти'!S1843</f>
        <v>DIRECT</v>
      </c>
      <c r="F1852" s="2" t="str">
        <f>IF(O1852='06A_Варіанти'!E1843,'06A_Варіанти'!E$1,IF(O1852='06A_Варіанти'!F1843,'06A_Варіанти'!F$1,IF(O1852='06A_Варіанти'!G1843,'06A_Варіанти'!G$1,IF(O1852='06A_Варіанти'!H1843,'06A_Варіанти'!H$1,IF(O1852='06A_Варіанти'!I1843,'06A_Варіанти'!I$1,IF(O1852='06A_Варіанти'!J1843,'06A_Варіанти'!J$1,IF(O1852='06A_Варіанти'!K1843,'06A_Варіанти'!K$1,IF(O1852='06A_Варіанти'!L1843,'06A_Варіанти'!L$1,IF(O1852='06A_Варіанти'!M1843,'06A_Варіанти'!M$1,IF(O1852='06A_Варіанти'!N1843,'06A_Варіанти'!N$1,IF(O1852='06A_Варіанти'!O1843,'06A_Варіанти'!O$1,IF(O1852='06A_Варіанти'!P1843,'06A_Варіанти'!P$1,IF(O1852='06A_Варіанти'!Q1843,'06A_Варіанти'!Q$1,IF(O1852='06A_Варіанти'!R1843,'06A_Варіанти'!R$1,"НЕМАЄ МАРШРУТУ"))))))))))))))</f>
        <v>DIRECT</v>
      </c>
      <c r="G1852" s="2" t="str">
        <f t="shared" si="196"/>
        <v>БЕЗ ЗМІН</v>
      </c>
      <c r="H1852" s="2">
        <f>IF(G1852="НЕМАЄ МАРШРУТУ",0,O1852-'06A_Варіанти'!T1843)</f>
        <v>0</v>
      </c>
      <c r="I1852" s="2">
        <f>IFERROR(INDEX('04_Потоки'!$E:$E,MATCH(A1852,'04_Потоки'!$A:$A,0)),0)</f>
        <v>1.990879478827362</v>
      </c>
      <c r="J1852" s="2">
        <f t="shared" si="197"/>
        <v>1</v>
      </c>
      <c r="K1852" s="2">
        <f>IF(C1852="РЦК макси",0,2*'06A_Варіанти'!T1843*J1852)</f>
        <v>413.8</v>
      </c>
      <c r="L1852" s="2">
        <f t="shared" si="198"/>
        <v>413.8</v>
      </c>
      <c r="M1852" s="2">
        <f t="shared" si="199"/>
        <v>0</v>
      </c>
      <c r="N1852" s="9">
        <f t="shared" si="200"/>
        <v>0</v>
      </c>
      <c r="O1852" s="2">
        <f>MIN(IF('07A_Конструктор'!$D$5="Так",'06A_Варіанти'!E1843,1E+99),IF('07A_Конструктор'!$D$6="Так",'06A_Варіанти'!F1843,1E+99),IF('07A_Конструктор'!$D$7="Так",'06A_Варіанти'!G1843,1E+99),IF('07A_Конструктор'!$D$8="Так",'06A_Варіанти'!H1843,1E+99),IF('07A_Конструктор'!$D$9="Так",'06A_Варіанти'!I1843,1E+99),IF('07A_Конструктор'!$D$10="Так",'06A_Варіанти'!J1843,1E+99),IF('07A_Конструктор'!$D$11="Так",'06A_Варіанти'!K1843,1E+99),IF('07A_Конструктор'!$D$12="Так",'06A_Варіанти'!L1843,1E+99),IF('07A_Конструктор'!$D$13="Так",'06A_Варіанти'!M1843,1E+99),IF('07A_Конструктор'!$D$14="Так",'06A_Варіанти'!N1843,1E+99),IF('07A_Конструктор'!$D$15="Так",'06A_Варіанти'!O1843,1E+99),IF('07A_Конструктор'!$D$16="Так",'06A_Варіанти'!P1843,1E+99),IF('07A_Конструктор'!$D$17="Так",'06A_Варіанти'!Q1843,1E+99),IF('06A_Варіанти'!R1843="",1E+99,'06A_Варіанти'!R1843))</f>
        <v>206.9</v>
      </c>
      <c r="P1852" s="2" t="str">
        <f t="shared" si="201"/>
        <v>5 т</v>
      </c>
      <c r="Q1852" s="2">
        <f t="shared" si="202"/>
        <v>14</v>
      </c>
      <c r="R1852" s="2">
        <f>IF(OR(C1852="РЦК макси",C1852="РЦЧ SKU"),"SKU-потік",IFERROR(VLOOKUP(D1852,'02_РЦ'!$A$3:$I$7,5,FALSE),0))</f>
        <v>700</v>
      </c>
      <c r="S1852" s="2" t="str">
        <f>IF(OR(C1852="РЦК макси",C1852="РЦЧ SKU"),"Не рахується в ліміт",IFERROR(VLOOKUP(D1852,'02_РЦ'!$A$3:$I$7,9,FALSE),"Немає РЦ"))</f>
        <v>В межах</v>
      </c>
    </row>
    <row r="1853" spans="1:19">
      <c r="A1853" s="2" t="str">
        <f>'06A_Варіанти'!A1844</f>
        <v>BASE_3132</v>
      </c>
      <c r="B1853" s="2" t="str">
        <f>'06A_Варіанти'!B1844</f>
        <v>TT_3132</v>
      </c>
      <c r="C1853" s="2" t="str">
        <f>'06A_Варіанти'!D1844</f>
        <v>Основний</v>
      </c>
      <c r="D1853" s="2" t="str">
        <f>'06A_Варіанти'!C1844</f>
        <v>РЦЛ</v>
      </c>
      <c r="E1853" s="2" t="str">
        <f>'06A_Варіанти'!S1844</f>
        <v>DIRECT</v>
      </c>
      <c r="F1853" s="2" t="str">
        <f>IF(O1853='06A_Варіанти'!E1844,'06A_Варіанти'!E$1,IF(O1853='06A_Варіанти'!F1844,'06A_Варіанти'!F$1,IF(O1853='06A_Варіанти'!G1844,'06A_Варіанти'!G$1,IF(O1853='06A_Варіанти'!H1844,'06A_Варіанти'!H$1,IF(O1853='06A_Варіанти'!I1844,'06A_Варіанти'!I$1,IF(O1853='06A_Варіанти'!J1844,'06A_Варіанти'!J$1,IF(O1853='06A_Варіанти'!K1844,'06A_Варіанти'!K$1,IF(O1853='06A_Варіанти'!L1844,'06A_Варіанти'!L$1,IF(O1853='06A_Варіанти'!M1844,'06A_Варіанти'!M$1,IF(O1853='06A_Варіанти'!N1844,'06A_Варіанти'!N$1,IF(O1853='06A_Варіанти'!O1844,'06A_Варіанти'!O$1,IF(O1853='06A_Варіанти'!P1844,'06A_Варіанти'!P$1,IF(O1853='06A_Варіанти'!Q1844,'06A_Варіанти'!Q$1,IF(O1853='06A_Варіанти'!R1844,'06A_Варіанти'!R$1,"НЕМАЄ МАРШРУТУ"))))))))))))))</f>
        <v>DIRECT</v>
      </c>
      <c r="G1853" s="2" t="str">
        <f t="shared" si="196"/>
        <v>БЕЗ ЗМІН</v>
      </c>
      <c r="H1853" s="2">
        <f>IF(G1853="НЕМАЄ МАРШРУТУ",0,O1853-'06A_Варіанти'!T1844)</f>
        <v>0</v>
      </c>
      <c r="I1853" s="2">
        <f>IFERROR(INDEX('04_Потоки'!$E:$E,MATCH(A1853,'04_Потоки'!$A:$A,0)),0)</f>
        <v>1.990879478827362</v>
      </c>
      <c r="J1853" s="2">
        <f t="shared" si="197"/>
        <v>1</v>
      </c>
      <c r="K1853" s="2">
        <f>IF(C1853="РЦК макси",0,2*'06A_Варіанти'!T1844*J1853)</f>
        <v>489.6</v>
      </c>
      <c r="L1853" s="2">
        <f t="shared" si="198"/>
        <v>489.6</v>
      </c>
      <c r="M1853" s="2">
        <f t="shared" si="199"/>
        <v>0</v>
      </c>
      <c r="N1853" s="9">
        <f t="shared" si="200"/>
        <v>0</v>
      </c>
      <c r="O1853" s="2">
        <f>MIN(IF('07A_Конструктор'!$D$5="Так",'06A_Варіанти'!E1844,1E+99),IF('07A_Конструктор'!$D$6="Так",'06A_Варіанти'!F1844,1E+99),IF('07A_Конструктор'!$D$7="Так",'06A_Варіанти'!G1844,1E+99),IF('07A_Конструктор'!$D$8="Так",'06A_Варіанти'!H1844,1E+99),IF('07A_Конструктор'!$D$9="Так",'06A_Варіанти'!I1844,1E+99),IF('07A_Конструктор'!$D$10="Так",'06A_Варіанти'!J1844,1E+99),IF('07A_Конструктор'!$D$11="Так",'06A_Варіанти'!K1844,1E+99),IF('07A_Конструктор'!$D$12="Так",'06A_Варіанти'!L1844,1E+99),IF('07A_Конструктор'!$D$13="Так",'06A_Варіанти'!M1844,1E+99),IF('07A_Конструктор'!$D$14="Так",'06A_Варіанти'!N1844,1E+99),IF('07A_Конструктор'!$D$15="Так",'06A_Варіанти'!O1844,1E+99),IF('07A_Конструктор'!$D$16="Так",'06A_Варіанти'!P1844,1E+99),IF('07A_Конструктор'!$D$17="Так",'06A_Варіанти'!Q1844,1E+99),IF('06A_Варіанти'!R1844="",1E+99,'06A_Варіанти'!R1844))</f>
        <v>244.8</v>
      </c>
      <c r="P1853" s="2" t="str">
        <f t="shared" si="201"/>
        <v>5 т</v>
      </c>
      <c r="Q1853" s="2">
        <f t="shared" si="202"/>
        <v>14</v>
      </c>
      <c r="R1853" s="2">
        <f>IF(OR(C1853="РЦК макси",C1853="РЦЧ SKU"),"SKU-потік",IFERROR(VLOOKUP(D1853,'02_РЦ'!$A$3:$I$7,5,FALSE),0))</f>
        <v>700</v>
      </c>
      <c r="S1853" s="2" t="str">
        <f>IF(OR(C1853="РЦК макси",C1853="РЦЧ SKU"),"Не рахується в ліміт",IFERROR(VLOOKUP(D1853,'02_РЦ'!$A$3:$I$7,9,FALSE),"Немає РЦ"))</f>
        <v>В межах</v>
      </c>
    </row>
    <row r="1854" spans="1:19">
      <c r="A1854" s="2" t="str">
        <f>'06A_Варіанти'!A1845</f>
        <v>BASE_3133</v>
      </c>
      <c r="B1854" s="2" t="str">
        <f>'06A_Варіанти'!B1845</f>
        <v>TT_3133</v>
      </c>
      <c r="C1854" s="2" t="str">
        <f>'06A_Варіанти'!D1845</f>
        <v>Основний</v>
      </c>
      <c r="D1854" s="2" t="str">
        <f>'06A_Варіанти'!C1845</f>
        <v>РЦЛ</v>
      </c>
      <c r="E1854" s="2" t="str">
        <f>'06A_Варіанти'!S1845</f>
        <v>DIRECT</v>
      </c>
      <c r="F1854" s="2" t="str">
        <f>IF(O1854='06A_Варіанти'!E1845,'06A_Варіанти'!E$1,IF(O1854='06A_Варіанти'!F1845,'06A_Варіанти'!F$1,IF(O1854='06A_Варіанти'!G1845,'06A_Варіанти'!G$1,IF(O1854='06A_Варіанти'!H1845,'06A_Варіанти'!H$1,IF(O1854='06A_Варіанти'!I1845,'06A_Варіанти'!I$1,IF(O1854='06A_Варіанти'!J1845,'06A_Варіанти'!J$1,IF(O1854='06A_Варіанти'!K1845,'06A_Варіанти'!K$1,IF(O1854='06A_Варіанти'!L1845,'06A_Варіанти'!L$1,IF(O1854='06A_Варіанти'!M1845,'06A_Варіанти'!M$1,IF(O1854='06A_Варіанти'!N1845,'06A_Варіанти'!N$1,IF(O1854='06A_Варіанти'!O1845,'06A_Варіанти'!O$1,IF(O1854='06A_Варіанти'!P1845,'06A_Варіанти'!P$1,IF(O1854='06A_Варіанти'!Q1845,'06A_Варіанти'!Q$1,IF(O1854='06A_Варіанти'!R1845,'06A_Варіанти'!R$1,"НЕМАЄ МАРШРУТУ"))))))))))))))</f>
        <v>DIRECT</v>
      </c>
      <c r="G1854" s="2" t="str">
        <f t="shared" si="196"/>
        <v>БЕЗ ЗМІН</v>
      </c>
      <c r="H1854" s="2">
        <f>IF(G1854="НЕМАЄ МАРШРУТУ",0,O1854-'06A_Варіанти'!T1845)</f>
        <v>0</v>
      </c>
      <c r="I1854" s="2">
        <f>IFERROR(INDEX('04_Потоки'!$E:$E,MATCH(A1854,'04_Потоки'!$A:$A,0)),0)</f>
        <v>1.990879478827362</v>
      </c>
      <c r="J1854" s="2">
        <f t="shared" si="197"/>
        <v>1</v>
      </c>
      <c r="K1854" s="2">
        <f>IF(C1854="РЦК макси",0,2*'06A_Варіанти'!T1845*J1854)</f>
        <v>448.6</v>
      </c>
      <c r="L1854" s="2">
        <f t="shared" si="198"/>
        <v>448.6</v>
      </c>
      <c r="M1854" s="2">
        <f t="shared" si="199"/>
        <v>0</v>
      </c>
      <c r="N1854" s="9">
        <f t="shared" si="200"/>
        <v>0</v>
      </c>
      <c r="O1854" s="2">
        <f>MIN(IF('07A_Конструктор'!$D$5="Так",'06A_Варіанти'!E1845,1E+99),IF('07A_Конструктор'!$D$6="Так",'06A_Варіанти'!F1845,1E+99),IF('07A_Конструктор'!$D$7="Так",'06A_Варіанти'!G1845,1E+99),IF('07A_Конструктор'!$D$8="Так",'06A_Варіанти'!H1845,1E+99),IF('07A_Конструктор'!$D$9="Так",'06A_Варіанти'!I1845,1E+99),IF('07A_Конструктор'!$D$10="Так",'06A_Варіанти'!J1845,1E+99),IF('07A_Конструктор'!$D$11="Так",'06A_Варіанти'!K1845,1E+99),IF('07A_Конструктор'!$D$12="Так",'06A_Варіанти'!L1845,1E+99),IF('07A_Конструктор'!$D$13="Так",'06A_Варіанти'!M1845,1E+99),IF('07A_Конструктор'!$D$14="Так",'06A_Варіанти'!N1845,1E+99),IF('07A_Конструктор'!$D$15="Так",'06A_Варіанти'!O1845,1E+99),IF('07A_Конструктор'!$D$16="Так",'06A_Варіанти'!P1845,1E+99),IF('07A_Конструктор'!$D$17="Так",'06A_Варіанти'!Q1845,1E+99),IF('06A_Варіанти'!R1845="",1E+99,'06A_Варіанти'!R1845))</f>
        <v>224.3</v>
      </c>
      <c r="P1854" s="2" t="str">
        <f t="shared" si="201"/>
        <v>5 т</v>
      </c>
      <c r="Q1854" s="2">
        <f t="shared" si="202"/>
        <v>14</v>
      </c>
      <c r="R1854" s="2">
        <f>IF(OR(C1854="РЦК макси",C1854="РЦЧ SKU"),"SKU-потік",IFERROR(VLOOKUP(D1854,'02_РЦ'!$A$3:$I$7,5,FALSE),0))</f>
        <v>700</v>
      </c>
      <c r="S1854" s="2" t="str">
        <f>IF(OR(C1854="РЦК макси",C1854="РЦЧ SKU"),"Не рахується в ліміт",IFERROR(VLOOKUP(D1854,'02_РЦ'!$A$3:$I$7,9,FALSE),"Немає РЦ"))</f>
        <v>В межах</v>
      </c>
    </row>
    <row r="1855" spans="1:19">
      <c r="A1855" s="2" t="str">
        <f>'06A_Варіанти'!A1846</f>
        <v>BASE_3134</v>
      </c>
      <c r="B1855" s="2" t="str">
        <f>'06A_Варіанти'!B1846</f>
        <v>TT_3134</v>
      </c>
      <c r="C1855" s="2" t="str">
        <f>'06A_Варіанти'!D1846</f>
        <v>Основний</v>
      </c>
      <c r="D1855" s="2" t="str">
        <f>'06A_Варіанти'!C1846</f>
        <v>РЦЛ</v>
      </c>
      <c r="E1855" s="2" t="str">
        <f>'06A_Варіанти'!S1846</f>
        <v>DIRECT</v>
      </c>
      <c r="F1855" s="2" t="str">
        <f>IF(O1855='06A_Варіанти'!E1846,'06A_Варіанти'!E$1,IF(O1855='06A_Варіанти'!F1846,'06A_Варіанти'!F$1,IF(O1855='06A_Варіанти'!G1846,'06A_Варіанти'!G$1,IF(O1855='06A_Варіанти'!H1846,'06A_Варіанти'!H$1,IF(O1855='06A_Варіанти'!I1846,'06A_Варіанти'!I$1,IF(O1855='06A_Варіанти'!J1846,'06A_Варіанти'!J$1,IF(O1855='06A_Варіанти'!K1846,'06A_Варіанти'!K$1,IF(O1855='06A_Варіанти'!L1846,'06A_Варіанти'!L$1,IF(O1855='06A_Варіанти'!M1846,'06A_Варіанти'!M$1,IF(O1855='06A_Варіанти'!N1846,'06A_Варіанти'!N$1,IF(O1855='06A_Варіанти'!O1846,'06A_Варіанти'!O$1,IF(O1855='06A_Варіанти'!P1846,'06A_Варіанти'!P$1,IF(O1855='06A_Варіанти'!Q1846,'06A_Варіанти'!Q$1,IF(O1855='06A_Варіанти'!R1846,'06A_Варіанти'!R$1,"НЕМАЄ МАРШРУТУ"))))))))))))))</f>
        <v>DIRECT</v>
      </c>
      <c r="G1855" s="2" t="str">
        <f t="shared" si="196"/>
        <v>БЕЗ ЗМІН</v>
      </c>
      <c r="H1855" s="2">
        <f>IF(G1855="НЕМАЄ МАРШРУТУ",0,O1855-'06A_Варіанти'!T1846)</f>
        <v>0</v>
      </c>
      <c r="I1855" s="2">
        <f>IFERROR(INDEX('04_Потоки'!$E:$E,MATCH(A1855,'04_Потоки'!$A:$A,0)),0)</f>
        <v>1.990879478827362</v>
      </c>
      <c r="J1855" s="2">
        <f t="shared" si="197"/>
        <v>1</v>
      </c>
      <c r="K1855" s="2">
        <f>IF(C1855="РЦК макси",0,2*'06A_Варіанти'!T1846*J1855)</f>
        <v>812.4</v>
      </c>
      <c r="L1855" s="2">
        <f t="shared" si="198"/>
        <v>812.4</v>
      </c>
      <c r="M1855" s="2">
        <f t="shared" si="199"/>
        <v>0</v>
      </c>
      <c r="N1855" s="9">
        <f t="shared" si="200"/>
        <v>0</v>
      </c>
      <c r="O1855" s="2">
        <f>MIN(IF('07A_Конструктор'!$D$5="Так",'06A_Варіанти'!E1846,1E+99),IF('07A_Конструктор'!$D$6="Так",'06A_Варіанти'!F1846,1E+99),IF('07A_Конструктор'!$D$7="Так",'06A_Варіанти'!G1846,1E+99),IF('07A_Конструктор'!$D$8="Так",'06A_Варіанти'!H1846,1E+99),IF('07A_Конструктор'!$D$9="Так",'06A_Варіанти'!I1846,1E+99),IF('07A_Конструктор'!$D$10="Так",'06A_Варіанти'!J1846,1E+99),IF('07A_Конструктор'!$D$11="Так",'06A_Варіанти'!K1846,1E+99),IF('07A_Конструктор'!$D$12="Так",'06A_Варіанти'!L1846,1E+99),IF('07A_Конструктор'!$D$13="Так",'06A_Варіанти'!M1846,1E+99),IF('07A_Конструктор'!$D$14="Так",'06A_Варіанти'!N1846,1E+99),IF('07A_Конструктор'!$D$15="Так",'06A_Варіанти'!O1846,1E+99),IF('07A_Конструктор'!$D$16="Так",'06A_Варіанти'!P1846,1E+99),IF('07A_Конструктор'!$D$17="Так",'06A_Варіанти'!Q1846,1E+99),IF('06A_Варіанти'!R1846="",1E+99,'06A_Варіанти'!R1846))</f>
        <v>406.2</v>
      </c>
      <c r="P1855" s="2" t="str">
        <f t="shared" si="201"/>
        <v>5 т</v>
      </c>
      <c r="Q1855" s="2">
        <f t="shared" si="202"/>
        <v>14</v>
      </c>
      <c r="R1855" s="2">
        <f>IF(OR(C1855="РЦК макси",C1855="РЦЧ SKU"),"SKU-потік",IFERROR(VLOOKUP(D1855,'02_РЦ'!$A$3:$I$7,5,FALSE),0))</f>
        <v>700</v>
      </c>
      <c r="S1855" s="2" t="str">
        <f>IF(OR(C1855="РЦК макси",C1855="РЦЧ SKU"),"Не рахується в ліміт",IFERROR(VLOOKUP(D1855,'02_РЦ'!$A$3:$I$7,9,FALSE),"Немає РЦ"))</f>
        <v>В межах</v>
      </c>
    </row>
    <row r="1856" spans="1:19">
      <c r="A1856" s="2" t="str">
        <f>'06A_Варіанти'!A1847</f>
        <v>BASE_3135</v>
      </c>
      <c r="B1856" s="2" t="str">
        <f>'06A_Варіанти'!B1847</f>
        <v>TT_3135</v>
      </c>
      <c r="C1856" s="2" t="str">
        <f>'06A_Варіанти'!D1847</f>
        <v>Основний</v>
      </c>
      <c r="D1856" s="2" t="str">
        <f>'06A_Варіанти'!C1847</f>
        <v>РЦЛ</v>
      </c>
      <c r="E1856" s="2" t="str">
        <f>'06A_Варіанти'!S1847</f>
        <v>DIRECT</v>
      </c>
      <c r="F1856" s="2" t="str">
        <f>IF(O1856='06A_Варіанти'!E1847,'06A_Варіанти'!E$1,IF(O1856='06A_Варіанти'!F1847,'06A_Варіанти'!F$1,IF(O1856='06A_Варіанти'!G1847,'06A_Варіанти'!G$1,IF(O1856='06A_Варіанти'!H1847,'06A_Варіанти'!H$1,IF(O1856='06A_Варіанти'!I1847,'06A_Варіанти'!I$1,IF(O1856='06A_Варіанти'!J1847,'06A_Варіанти'!J$1,IF(O1856='06A_Варіанти'!K1847,'06A_Варіанти'!K$1,IF(O1856='06A_Варіанти'!L1847,'06A_Варіанти'!L$1,IF(O1856='06A_Варіанти'!M1847,'06A_Варіанти'!M$1,IF(O1856='06A_Варіанти'!N1847,'06A_Варіанти'!N$1,IF(O1856='06A_Варіанти'!O1847,'06A_Варіанти'!O$1,IF(O1856='06A_Варіанти'!P1847,'06A_Варіанти'!P$1,IF(O1856='06A_Варіанти'!Q1847,'06A_Варіанти'!Q$1,IF(O1856='06A_Варіанти'!R1847,'06A_Варіанти'!R$1,"НЕМАЄ МАРШРУТУ"))))))))))))))</f>
        <v>DIRECT</v>
      </c>
      <c r="G1856" s="2" t="str">
        <f t="shared" si="196"/>
        <v>БЕЗ ЗМІН</v>
      </c>
      <c r="H1856" s="2">
        <f>IF(G1856="НЕМАЄ МАРШРУТУ",0,O1856-'06A_Варіанти'!T1847)</f>
        <v>0</v>
      </c>
      <c r="I1856" s="2">
        <f>IFERROR(INDEX('04_Потоки'!$E:$E,MATCH(A1856,'04_Потоки'!$A:$A,0)),0)</f>
        <v>1.990879478827362</v>
      </c>
      <c r="J1856" s="2">
        <f t="shared" si="197"/>
        <v>1</v>
      </c>
      <c r="K1856" s="2">
        <f>IF(C1856="РЦК макси",0,2*'06A_Варіанти'!T1847*J1856)</f>
        <v>659</v>
      </c>
      <c r="L1856" s="2">
        <f t="shared" si="198"/>
        <v>659</v>
      </c>
      <c r="M1856" s="2">
        <f t="shared" si="199"/>
        <v>0</v>
      </c>
      <c r="N1856" s="9">
        <f t="shared" si="200"/>
        <v>0</v>
      </c>
      <c r="O1856" s="2">
        <f>MIN(IF('07A_Конструктор'!$D$5="Так",'06A_Варіанти'!E1847,1E+99),IF('07A_Конструктор'!$D$6="Так",'06A_Варіанти'!F1847,1E+99),IF('07A_Конструктор'!$D$7="Так",'06A_Варіанти'!G1847,1E+99),IF('07A_Конструктор'!$D$8="Так",'06A_Варіанти'!H1847,1E+99),IF('07A_Конструктор'!$D$9="Так",'06A_Варіанти'!I1847,1E+99),IF('07A_Конструктор'!$D$10="Так",'06A_Варіанти'!J1847,1E+99),IF('07A_Конструктор'!$D$11="Так",'06A_Варіанти'!K1847,1E+99),IF('07A_Конструктор'!$D$12="Так",'06A_Варіанти'!L1847,1E+99),IF('07A_Конструктор'!$D$13="Так",'06A_Варіанти'!M1847,1E+99),IF('07A_Конструктор'!$D$14="Так",'06A_Варіанти'!N1847,1E+99),IF('07A_Конструктор'!$D$15="Так",'06A_Варіанти'!O1847,1E+99),IF('07A_Конструктор'!$D$16="Так",'06A_Варіанти'!P1847,1E+99),IF('07A_Конструктор'!$D$17="Так",'06A_Варіанти'!Q1847,1E+99),IF('06A_Варіанти'!R1847="",1E+99,'06A_Варіанти'!R1847))</f>
        <v>329.5</v>
      </c>
      <c r="P1856" s="2" t="str">
        <f t="shared" si="201"/>
        <v>5 т</v>
      </c>
      <c r="Q1856" s="2">
        <f t="shared" si="202"/>
        <v>14</v>
      </c>
      <c r="R1856" s="2">
        <f>IF(OR(C1856="РЦК макси",C1856="РЦЧ SKU"),"SKU-потік",IFERROR(VLOOKUP(D1856,'02_РЦ'!$A$3:$I$7,5,FALSE),0))</f>
        <v>700</v>
      </c>
      <c r="S1856" s="2" t="str">
        <f>IF(OR(C1856="РЦК макси",C1856="РЦЧ SKU"),"Не рахується в ліміт",IFERROR(VLOOKUP(D1856,'02_РЦ'!$A$3:$I$7,9,FALSE),"Немає РЦ"))</f>
        <v>В межах</v>
      </c>
    </row>
    <row r="1857" spans="1:19">
      <c r="A1857" s="2" t="str">
        <f>'06A_Варіанти'!A1848</f>
        <v>BASE_3139</v>
      </c>
      <c r="B1857" s="2" t="str">
        <f>'06A_Варіанти'!B1848</f>
        <v>TT_3139</v>
      </c>
      <c r="C1857" s="2" t="str">
        <f>'06A_Варіанти'!D1848</f>
        <v>Основний</v>
      </c>
      <c r="D1857" s="2" t="str">
        <f>'06A_Варіанти'!C1848</f>
        <v>РЦЛ</v>
      </c>
      <c r="E1857" s="2" t="str">
        <f>'06A_Варіанти'!S1848</f>
        <v>DIRECT</v>
      </c>
      <c r="F1857" s="2" t="str">
        <f>IF(O1857='06A_Варіанти'!E1848,'06A_Варіанти'!E$1,IF(O1857='06A_Варіанти'!F1848,'06A_Варіанти'!F$1,IF(O1857='06A_Варіанти'!G1848,'06A_Варіанти'!G$1,IF(O1857='06A_Варіанти'!H1848,'06A_Варіанти'!H$1,IF(O1857='06A_Варіанти'!I1848,'06A_Варіанти'!I$1,IF(O1857='06A_Варіанти'!J1848,'06A_Варіанти'!J$1,IF(O1857='06A_Варіанти'!K1848,'06A_Варіанти'!K$1,IF(O1857='06A_Варіанти'!L1848,'06A_Варіанти'!L$1,IF(O1857='06A_Варіанти'!M1848,'06A_Варіанти'!M$1,IF(O1857='06A_Варіанти'!N1848,'06A_Варіанти'!N$1,IF(O1857='06A_Варіанти'!O1848,'06A_Варіанти'!O$1,IF(O1857='06A_Варіанти'!P1848,'06A_Варіанти'!P$1,IF(O1857='06A_Варіанти'!Q1848,'06A_Варіанти'!Q$1,IF(O1857='06A_Варіанти'!R1848,'06A_Варіанти'!R$1,"НЕМАЄ МАРШРУТУ"))))))))))))))</f>
        <v>DIRECT</v>
      </c>
      <c r="G1857" s="2" t="str">
        <f t="shared" si="196"/>
        <v>БЕЗ ЗМІН</v>
      </c>
      <c r="H1857" s="2">
        <f>IF(G1857="НЕМАЄ МАРШРУТУ",0,O1857-'06A_Варіанти'!T1848)</f>
        <v>0</v>
      </c>
      <c r="I1857" s="2">
        <f>IFERROR(INDEX('04_Потоки'!$E:$E,MATCH(A1857,'04_Потоки'!$A:$A,0)),0)</f>
        <v>1.990879478827362</v>
      </c>
      <c r="J1857" s="2">
        <f t="shared" si="197"/>
        <v>1</v>
      </c>
      <c r="K1857" s="2">
        <f>IF(C1857="РЦК макси",0,2*'06A_Варіанти'!T1848*J1857)</f>
        <v>556.79999999999995</v>
      </c>
      <c r="L1857" s="2">
        <f t="shared" si="198"/>
        <v>556.79999999999995</v>
      </c>
      <c r="M1857" s="2">
        <f t="shared" si="199"/>
        <v>0</v>
      </c>
      <c r="N1857" s="9">
        <f t="shared" si="200"/>
        <v>0</v>
      </c>
      <c r="O1857" s="2">
        <f>MIN(IF('07A_Конструктор'!$D$5="Так",'06A_Варіанти'!E1848,1E+99),IF('07A_Конструктор'!$D$6="Так",'06A_Варіанти'!F1848,1E+99),IF('07A_Конструктор'!$D$7="Так",'06A_Варіанти'!G1848,1E+99),IF('07A_Конструктор'!$D$8="Так",'06A_Варіанти'!H1848,1E+99),IF('07A_Конструктор'!$D$9="Так",'06A_Варіанти'!I1848,1E+99),IF('07A_Конструктор'!$D$10="Так",'06A_Варіанти'!J1848,1E+99),IF('07A_Конструктор'!$D$11="Так",'06A_Варіанти'!K1848,1E+99),IF('07A_Конструктор'!$D$12="Так",'06A_Варіанти'!L1848,1E+99),IF('07A_Конструктор'!$D$13="Так",'06A_Варіанти'!M1848,1E+99),IF('07A_Конструктор'!$D$14="Так",'06A_Варіанти'!N1848,1E+99),IF('07A_Конструктор'!$D$15="Так",'06A_Варіанти'!O1848,1E+99),IF('07A_Конструктор'!$D$16="Так",'06A_Варіанти'!P1848,1E+99),IF('07A_Конструктор'!$D$17="Так",'06A_Варіанти'!Q1848,1E+99),IF('06A_Варіанти'!R1848="",1E+99,'06A_Варіанти'!R1848))</f>
        <v>278.39999999999998</v>
      </c>
      <c r="P1857" s="2" t="str">
        <f t="shared" si="201"/>
        <v>5 т</v>
      </c>
      <c r="Q1857" s="2">
        <f t="shared" si="202"/>
        <v>14</v>
      </c>
      <c r="R1857" s="2">
        <f>IF(OR(C1857="РЦК макси",C1857="РЦЧ SKU"),"SKU-потік",IFERROR(VLOOKUP(D1857,'02_РЦ'!$A$3:$I$7,5,FALSE),0))</f>
        <v>700</v>
      </c>
      <c r="S1857" s="2" t="str">
        <f>IF(OR(C1857="РЦК макси",C1857="РЦЧ SKU"),"Не рахується в ліміт",IFERROR(VLOOKUP(D1857,'02_РЦ'!$A$3:$I$7,9,FALSE),"Немає РЦ"))</f>
        <v>В межах</v>
      </c>
    </row>
    <row r="1858" spans="1:19">
      <c r="A1858" s="2" t="str">
        <f>'06A_Варіанти'!A1849</f>
        <v>BASE_3142</v>
      </c>
      <c r="B1858" s="2" t="str">
        <f>'06A_Варіанти'!B1849</f>
        <v>TT_3142</v>
      </c>
      <c r="C1858" s="2" t="str">
        <f>'06A_Варіанти'!D1849</f>
        <v>Основний</v>
      </c>
      <c r="D1858" s="2" t="str">
        <f>'06A_Варіанти'!C1849</f>
        <v>РЦЛ</v>
      </c>
      <c r="E1858" s="2" t="str">
        <f>'06A_Варіанти'!S1849</f>
        <v>DIRECT</v>
      </c>
      <c r="F1858" s="2" t="str">
        <f>IF(O1858='06A_Варіанти'!E1849,'06A_Варіанти'!E$1,IF(O1858='06A_Варіанти'!F1849,'06A_Варіанти'!F$1,IF(O1858='06A_Варіанти'!G1849,'06A_Варіанти'!G$1,IF(O1858='06A_Варіанти'!H1849,'06A_Варіанти'!H$1,IF(O1858='06A_Варіанти'!I1849,'06A_Варіанти'!I$1,IF(O1858='06A_Варіанти'!J1849,'06A_Варіанти'!J$1,IF(O1858='06A_Варіанти'!K1849,'06A_Варіанти'!K$1,IF(O1858='06A_Варіанти'!L1849,'06A_Варіанти'!L$1,IF(O1858='06A_Варіанти'!M1849,'06A_Варіанти'!M$1,IF(O1858='06A_Варіанти'!N1849,'06A_Варіанти'!N$1,IF(O1858='06A_Варіанти'!O1849,'06A_Варіанти'!O$1,IF(O1858='06A_Варіанти'!P1849,'06A_Варіанти'!P$1,IF(O1858='06A_Варіанти'!Q1849,'06A_Варіанти'!Q$1,IF(O1858='06A_Варіанти'!R1849,'06A_Варіанти'!R$1,"НЕМАЄ МАРШРУТУ"))))))))))))))</f>
        <v>DIRECT</v>
      </c>
      <c r="G1858" s="2" t="str">
        <f t="shared" si="196"/>
        <v>БЕЗ ЗМІН</v>
      </c>
      <c r="H1858" s="2">
        <f>IF(G1858="НЕМАЄ МАРШРУТУ",0,O1858-'06A_Варіанти'!T1849)</f>
        <v>0</v>
      </c>
      <c r="I1858" s="2">
        <f>IFERROR(INDEX('04_Потоки'!$E:$E,MATCH(A1858,'04_Потоки'!$A:$A,0)),0)</f>
        <v>1.990879478827362</v>
      </c>
      <c r="J1858" s="2">
        <f t="shared" si="197"/>
        <v>1</v>
      </c>
      <c r="K1858" s="2">
        <f>IF(C1858="РЦК макси",0,2*'06A_Варіанти'!T1849*J1858)</f>
        <v>357.8</v>
      </c>
      <c r="L1858" s="2">
        <f t="shared" si="198"/>
        <v>357.8</v>
      </c>
      <c r="M1858" s="2">
        <f t="shared" si="199"/>
        <v>0</v>
      </c>
      <c r="N1858" s="9">
        <f t="shared" si="200"/>
        <v>0</v>
      </c>
      <c r="O1858" s="2">
        <f>MIN(IF('07A_Конструктор'!$D$5="Так",'06A_Варіанти'!E1849,1E+99),IF('07A_Конструктор'!$D$6="Так",'06A_Варіанти'!F1849,1E+99),IF('07A_Конструктор'!$D$7="Так",'06A_Варіанти'!G1849,1E+99),IF('07A_Конструктор'!$D$8="Так",'06A_Варіанти'!H1849,1E+99),IF('07A_Конструктор'!$D$9="Так",'06A_Варіанти'!I1849,1E+99),IF('07A_Конструктор'!$D$10="Так",'06A_Варіанти'!J1849,1E+99),IF('07A_Конструктор'!$D$11="Так",'06A_Варіанти'!K1849,1E+99),IF('07A_Конструктор'!$D$12="Так",'06A_Варіанти'!L1849,1E+99),IF('07A_Конструктор'!$D$13="Так",'06A_Варіанти'!M1849,1E+99),IF('07A_Конструктор'!$D$14="Так",'06A_Варіанти'!N1849,1E+99),IF('07A_Конструктор'!$D$15="Так",'06A_Варіанти'!O1849,1E+99),IF('07A_Конструктор'!$D$16="Так",'06A_Варіанти'!P1849,1E+99),IF('07A_Конструктор'!$D$17="Так",'06A_Варіанти'!Q1849,1E+99),IF('06A_Варіанти'!R1849="",1E+99,'06A_Варіанти'!R1849))</f>
        <v>178.9</v>
      </c>
      <c r="P1858" s="2" t="str">
        <f t="shared" si="201"/>
        <v>5 т</v>
      </c>
      <c r="Q1858" s="2">
        <f t="shared" si="202"/>
        <v>14</v>
      </c>
      <c r="R1858" s="2">
        <f>IF(OR(C1858="РЦК макси",C1858="РЦЧ SKU"),"SKU-потік",IFERROR(VLOOKUP(D1858,'02_РЦ'!$A$3:$I$7,5,FALSE),0))</f>
        <v>700</v>
      </c>
      <c r="S1858" s="2" t="str">
        <f>IF(OR(C1858="РЦК макси",C1858="РЦЧ SKU"),"Не рахується в ліміт",IFERROR(VLOOKUP(D1858,'02_РЦ'!$A$3:$I$7,9,FALSE),"Немає РЦ"))</f>
        <v>В межах</v>
      </c>
    </row>
    <row r="1859" spans="1:19">
      <c r="A1859" s="2" t="str">
        <f>'06A_Варіанти'!A1850</f>
        <v>BASE_3143</v>
      </c>
      <c r="B1859" s="2" t="str">
        <f>'06A_Варіанти'!B1850</f>
        <v>TT_3143</v>
      </c>
      <c r="C1859" s="2" t="str">
        <f>'06A_Варіанти'!D1850</f>
        <v>Основний</v>
      </c>
      <c r="D1859" s="2" t="str">
        <f>'06A_Варіанти'!C1850</f>
        <v>РЦЛ</v>
      </c>
      <c r="E1859" s="2" t="str">
        <f>'06A_Варіанти'!S1850</f>
        <v>DIRECT</v>
      </c>
      <c r="F1859" s="2" t="str">
        <f>IF(O1859='06A_Варіанти'!E1850,'06A_Варіанти'!E$1,IF(O1859='06A_Варіанти'!F1850,'06A_Варіанти'!F$1,IF(O1859='06A_Варіанти'!G1850,'06A_Варіанти'!G$1,IF(O1859='06A_Варіанти'!H1850,'06A_Варіанти'!H$1,IF(O1859='06A_Варіанти'!I1850,'06A_Варіанти'!I$1,IF(O1859='06A_Варіанти'!J1850,'06A_Варіанти'!J$1,IF(O1859='06A_Варіанти'!K1850,'06A_Варіанти'!K$1,IF(O1859='06A_Варіанти'!L1850,'06A_Варіанти'!L$1,IF(O1859='06A_Варіанти'!M1850,'06A_Варіанти'!M$1,IF(O1859='06A_Варіанти'!N1850,'06A_Варіанти'!N$1,IF(O1859='06A_Варіанти'!O1850,'06A_Варіанти'!O$1,IF(O1859='06A_Варіанти'!P1850,'06A_Варіанти'!P$1,IF(O1859='06A_Варіанти'!Q1850,'06A_Варіанти'!Q$1,IF(O1859='06A_Варіанти'!R1850,'06A_Варіанти'!R$1,"НЕМАЄ МАРШРУТУ"))))))))))))))</f>
        <v>DIRECT</v>
      </c>
      <c r="G1859" s="2" t="str">
        <f t="shared" si="196"/>
        <v>БЕЗ ЗМІН</v>
      </c>
      <c r="H1859" s="2">
        <f>IF(G1859="НЕМАЄ МАРШРУТУ",0,O1859-'06A_Варіанти'!T1850)</f>
        <v>0</v>
      </c>
      <c r="I1859" s="2">
        <f>IFERROR(INDEX('04_Потоки'!$E:$E,MATCH(A1859,'04_Потоки'!$A:$A,0)),0)</f>
        <v>1.990879478827362</v>
      </c>
      <c r="J1859" s="2">
        <f t="shared" si="197"/>
        <v>1</v>
      </c>
      <c r="K1859" s="2">
        <f>IF(C1859="РЦК макси",0,2*'06A_Варіанти'!T1850*J1859)</f>
        <v>710</v>
      </c>
      <c r="L1859" s="2">
        <f t="shared" si="198"/>
        <v>710</v>
      </c>
      <c r="M1859" s="2">
        <f t="shared" si="199"/>
        <v>0</v>
      </c>
      <c r="N1859" s="9">
        <f t="shared" si="200"/>
        <v>0</v>
      </c>
      <c r="O1859" s="2">
        <f>MIN(IF('07A_Конструктор'!$D$5="Так",'06A_Варіанти'!E1850,1E+99),IF('07A_Конструктор'!$D$6="Так",'06A_Варіанти'!F1850,1E+99),IF('07A_Конструктор'!$D$7="Так",'06A_Варіанти'!G1850,1E+99),IF('07A_Конструктор'!$D$8="Так",'06A_Варіанти'!H1850,1E+99),IF('07A_Конструктор'!$D$9="Так",'06A_Варіанти'!I1850,1E+99),IF('07A_Конструктор'!$D$10="Так",'06A_Варіанти'!J1850,1E+99),IF('07A_Конструктор'!$D$11="Так",'06A_Варіанти'!K1850,1E+99),IF('07A_Конструктор'!$D$12="Так",'06A_Варіанти'!L1850,1E+99),IF('07A_Конструктор'!$D$13="Так",'06A_Варіанти'!M1850,1E+99),IF('07A_Конструктор'!$D$14="Так",'06A_Варіанти'!N1850,1E+99),IF('07A_Конструктор'!$D$15="Так",'06A_Варіанти'!O1850,1E+99),IF('07A_Конструктор'!$D$16="Так",'06A_Варіанти'!P1850,1E+99),IF('07A_Конструктор'!$D$17="Так",'06A_Варіанти'!Q1850,1E+99),IF('06A_Варіанти'!R1850="",1E+99,'06A_Варіанти'!R1850))</f>
        <v>355</v>
      </c>
      <c r="P1859" s="2" t="str">
        <f t="shared" si="201"/>
        <v>5 т</v>
      </c>
      <c r="Q1859" s="2">
        <f t="shared" si="202"/>
        <v>14</v>
      </c>
      <c r="R1859" s="2">
        <f>IF(OR(C1859="РЦК макси",C1859="РЦЧ SKU"),"SKU-потік",IFERROR(VLOOKUP(D1859,'02_РЦ'!$A$3:$I$7,5,FALSE),0))</f>
        <v>700</v>
      </c>
      <c r="S1859" s="2" t="str">
        <f>IF(OR(C1859="РЦК макси",C1859="РЦЧ SKU"),"Не рахується в ліміт",IFERROR(VLOOKUP(D1859,'02_РЦ'!$A$3:$I$7,9,FALSE),"Немає РЦ"))</f>
        <v>В межах</v>
      </c>
    </row>
    <row r="1860" spans="1:19">
      <c r="A1860" s="2" t="str">
        <f>'06A_Варіанти'!A1851</f>
        <v>BASE_3145</v>
      </c>
      <c r="B1860" s="2" t="str">
        <f>'06A_Варіанти'!B1851</f>
        <v>TT_3145</v>
      </c>
      <c r="C1860" s="2" t="str">
        <f>'06A_Варіанти'!D1851</f>
        <v>Основний</v>
      </c>
      <c r="D1860" s="2" t="str">
        <f>'06A_Варіанти'!C1851</f>
        <v>РЦЛ</v>
      </c>
      <c r="E1860" s="2" t="str">
        <f>'06A_Варіанти'!S1851</f>
        <v>DIRECT</v>
      </c>
      <c r="F1860" s="2" t="str">
        <f>IF(O1860='06A_Варіанти'!E1851,'06A_Варіанти'!E$1,IF(O1860='06A_Варіанти'!F1851,'06A_Варіанти'!F$1,IF(O1860='06A_Варіанти'!G1851,'06A_Варіанти'!G$1,IF(O1860='06A_Варіанти'!H1851,'06A_Варіанти'!H$1,IF(O1860='06A_Варіанти'!I1851,'06A_Варіанти'!I$1,IF(O1860='06A_Варіанти'!J1851,'06A_Варіанти'!J$1,IF(O1860='06A_Варіанти'!K1851,'06A_Варіанти'!K$1,IF(O1860='06A_Варіанти'!L1851,'06A_Варіанти'!L$1,IF(O1860='06A_Варіанти'!M1851,'06A_Варіанти'!M$1,IF(O1860='06A_Варіанти'!N1851,'06A_Варіанти'!N$1,IF(O1860='06A_Варіанти'!O1851,'06A_Варіанти'!O$1,IF(O1860='06A_Варіанти'!P1851,'06A_Варіанти'!P$1,IF(O1860='06A_Варіанти'!Q1851,'06A_Варіанти'!Q$1,IF(O1860='06A_Варіанти'!R1851,'06A_Варіанти'!R$1,"НЕМАЄ МАРШРУТУ"))))))))))))))</f>
        <v>DIRECT</v>
      </c>
      <c r="G1860" s="2" t="str">
        <f t="shared" si="196"/>
        <v>БЕЗ ЗМІН</v>
      </c>
      <c r="H1860" s="2">
        <f>IF(G1860="НЕМАЄ МАРШРУТУ",0,O1860-'06A_Варіанти'!T1851)</f>
        <v>0</v>
      </c>
      <c r="I1860" s="2">
        <f>IFERROR(INDEX('04_Потоки'!$E:$E,MATCH(A1860,'04_Потоки'!$A:$A,0)),0)</f>
        <v>1.990879478827362</v>
      </c>
      <c r="J1860" s="2">
        <f t="shared" si="197"/>
        <v>1</v>
      </c>
      <c r="K1860" s="2">
        <f>IF(C1860="РЦК макси",0,2*'06A_Варіанти'!T1851*J1860)</f>
        <v>536.6</v>
      </c>
      <c r="L1860" s="2">
        <f t="shared" si="198"/>
        <v>536.6</v>
      </c>
      <c r="M1860" s="2">
        <f t="shared" si="199"/>
        <v>0</v>
      </c>
      <c r="N1860" s="9">
        <f t="shared" si="200"/>
        <v>0</v>
      </c>
      <c r="O1860" s="2">
        <f>MIN(IF('07A_Конструктор'!$D$5="Так",'06A_Варіанти'!E1851,1E+99),IF('07A_Конструктор'!$D$6="Так",'06A_Варіанти'!F1851,1E+99),IF('07A_Конструктор'!$D$7="Так",'06A_Варіанти'!G1851,1E+99),IF('07A_Конструктор'!$D$8="Так",'06A_Варіанти'!H1851,1E+99),IF('07A_Конструктор'!$D$9="Так",'06A_Варіанти'!I1851,1E+99),IF('07A_Конструктор'!$D$10="Так",'06A_Варіанти'!J1851,1E+99),IF('07A_Конструктор'!$D$11="Так",'06A_Варіанти'!K1851,1E+99),IF('07A_Конструктор'!$D$12="Так",'06A_Варіанти'!L1851,1E+99),IF('07A_Конструктор'!$D$13="Так",'06A_Варіанти'!M1851,1E+99),IF('07A_Конструктор'!$D$14="Так",'06A_Варіанти'!N1851,1E+99),IF('07A_Конструктор'!$D$15="Так",'06A_Варіанти'!O1851,1E+99),IF('07A_Конструктор'!$D$16="Так",'06A_Варіанти'!P1851,1E+99),IF('07A_Конструктор'!$D$17="Так",'06A_Варіанти'!Q1851,1E+99),IF('06A_Варіанти'!R1851="",1E+99,'06A_Варіанти'!R1851))</f>
        <v>268.3</v>
      </c>
      <c r="P1860" s="2" t="str">
        <f t="shared" si="201"/>
        <v>5 т</v>
      </c>
      <c r="Q1860" s="2">
        <f t="shared" si="202"/>
        <v>14</v>
      </c>
      <c r="R1860" s="2">
        <f>IF(OR(C1860="РЦК макси",C1860="РЦЧ SKU"),"SKU-потік",IFERROR(VLOOKUP(D1860,'02_РЦ'!$A$3:$I$7,5,FALSE),0))</f>
        <v>700</v>
      </c>
      <c r="S1860" s="2" t="str">
        <f>IF(OR(C1860="РЦК макси",C1860="РЦЧ SKU"),"Не рахується в ліміт",IFERROR(VLOOKUP(D1860,'02_РЦ'!$A$3:$I$7,9,FALSE),"Немає РЦ"))</f>
        <v>В межах</v>
      </c>
    </row>
    <row r="1861" spans="1:19">
      <c r="A1861" s="2" t="str">
        <f>'06A_Варіанти'!A1852</f>
        <v>BASE_3148</v>
      </c>
      <c r="B1861" s="2" t="str">
        <f>'06A_Варіанти'!B1852</f>
        <v>TT_3148</v>
      </c>
      <c r="C1861" s="2" t="str">
        <f>'06A_Варіанти'!D1852</f>
        <v>Основний</v>
      </c>
      <c r="D1861" s="2" t="str">
        <f>'06A_Варіанти'!C1852</f>
        <v>РЦЛ</v>
      </c>
      <c r="E1861" s="2" t="str">
        <f>'06A_Варіанти'!S1852</f>
        <v>DIRECT</v>
      </c>
      <c r="F1861" s="2" t="str">
        <f>IF(O1861='06A_Варіанти'!E1852,'06A_Варіанти'!E$1,IF(O1861='06A_Варіанти'!F1852,'06A_Варіанти'!F$1,IF(O1861='06A_Варіанти'!G1852,'06A_Варіанти'!G$1,IF(O1861='06A_Варіанти'!H1852,'06A_Варіанти'!H$1,IF(O1861='06A_Варіанти'!I1852,'06A_Варіанти'!I$1,IF(O1861='06A_Варіанти'!J1852,'06A_Варіанти'!J$1,IF(O1861='06A_Варіанти'!K1852,'06A_Варіанти'!K$1,IF(O1861='06A_Варіанти'!L1852,'06A_Варіанти'!L$1,IF(O1861='06A_Варіанти'!M1852,'06A_Варіанти'!M$1,IF(O1861='06A_Варіанти'!N1852,'06A_Варіанти'!N$1,IF(O1861='06A_Варіанти'!O1852,'06A_Варіанти'!O$1,IF(O1861='06A_Варіанти'!P1852,'06A_Варіанти'!P$1,IF(O1861='06A_Варіанти'!Q1852,'06A_Варіанти'!Q$1,IF(O1861='06A_Варіанти'!R1852,'06A_Варіанти'!R$1,"НЕМАЄ МАРШРУТУ"))))))))))))))</f>
        <v>DIRECT</v>
      </c>
      <c r="G1861" s="2" t="str">
        <f t="shared" si="196"/>
        <v>БЕЗ ЗМІН</v>
      </c>
      <c r="H1861" s="2">
        <f>IF(G1861="НЕМАЄ МАРШРУТУ",0,O1861-'06A_Варіанти'!T1852)</f>
        <v>0</v>
      </c>
      <c r="I1861" s="2">
        <f>IFERROR(INDEX('04_Потоки'!$E:$E,MATCH(A1861,'04_Потоки'!$A:$A,0)),0)</f>
        <v>1.990879478827362</v>
      </c>
      <c r="J1861" s="2">
        <f t="shared" si="197"/>
        <v>1</v>
      </c>
      <c r="K1861" s="2">
        <f>IF(C1861="РЦК макси",0,2*'06A_Варіанти'!T1852*J1861)</f>
        <v>302</v>
      </c>
      <c r="L1861" s="2">
        <f t="shared" si="198"/>
        <v>302</v>
      </c>
      <c r="M1861" s="2">
        <f t="shared" si="199"/>
        <v>0</v>
      </c>
      <c r="N1861" s="9">
        <f t="shared" si="200"/>
        <v>0</v>
      </c>
      <c r="O1861" s="2">
        <f>MIN(IF('07A_Конструктор'!$D$5="Так",'06A_Варіанти'!E1852,1E+99),IF('07A_Конструктор'!$D$6="Так",'06A_Варіанти'!F1852,1E+99),IF('07A_Конструктор'!$D$7="Так",'06A_Варіанти'!G1852,1E+99),IF('07A_Конструктор'!$D$8="Так",'06A_Варіанти'!H1852,1E+99),IF('07A_Конструктор'!$D$9="Так",'06A_Варіанти'!I1852,1E+99),IF('07A_Конструктор'!$D$10="Так",'06A_Варіанти'!J1852,1E+99),IF('07A_Конструктор'!$D$11="Так",'06A_Варіанти'!K1852,1E+99),IF('07A_Конструктор'!$D$12="Так",'06A_Варіанти'!L1852,1E+99),IF('07A_Конструктор'!$D$13="Так",'06A_Варіанти'!M1852,1E+99),IF('07A_Конструктор'!$D$14="Так",'06A_Варіанти'!N1852,1E+99),IF('07A_Конструктор'!$D$15="Так",'06A_Варіанти'!O1852,1E+99),IF('07A_Конструктор'!$D$16="Так",'06A_Варіанти'!P1852,1E+99),IF('07A_Конструктор'!$D$17="Так",'06A_Варіанти'!Q1852,1E+99),IF('06A_Варіанти'!R1852="",1E+99,'06A_Варіанти'!R1852))</f>
        <v>151</v>
      </c>
      <c r="P1861" s="2" t="str">
        <f t="shared" si="201"/>
        <v>5 т</v>
      </c>
      <c r="Q1861" s="2">
        <f t="shared" si="202"/>
        <v>14</v>
      </c>
      <c r="R1861" s="2">
        <f>IF(OR(C1861="РЦК макси",C1861="РЦЧ SKU"),"SKU-потік",IFERROR(VLOOKUP(D1861,'02_РЦ'!$A$3:$I$7,5,FALSE),0))</f>
        <v>700</v>
      </c>
      <c r="S1861" s="2" t="str">
        <f>IF(OR(C1861="РЦК макси",C1861="РЦЧ SKU"),"Не рахується в ліміт",IFERROR(VLOOKUP(D1861,'02_РЦ'!$A$3:$I$7,9,FALSE),"Немає РЦ"))</f>
        <v>В межах</v>
      </c>
    </row>
    <row r="1862" spans="1:19">
      <c r="A1862" s="2" t="str">
        <f>'06A_Варіанти'!A1853</f>
        <v>BASE_3173</v>
      </c>
      <c r="B1862" s="2" t="str">
        <f>'06A_Варіанти'!B1853</f>
        <v>TT_3173</v>
      </c>
      <c r="C1862" s="2" t="str">
        <f>'06A_Варіанти'!D1853</f>
        <v>Основний</v>
      </c>
      <c r="D1862" s="2" t="str">
        <f>'06A_Варіанти'!C1853</f>
        <v>РЦЛ</v>
      </c>
      <c r="E1862" s="2" t="str">
        <f>'06A_Варіанти'!S1853</f>
        <v>DIRECT</v>
      </c>
      <c r="F1862" s="2" t="str">
        <f>IF(O1862='06A_Варіанти'!E1853,'06A_Варіанти'!E$1,IF(O1862='06A_Варіанти'!F1853,'06A_Варіанти'!F$1,IF(O1862='06A_Варіанти'!G1853,'06A_Варіанти'!G$1,IF(O1862='06A_Варіанти'!H1853,'06A_Варіанти'!H$1,IF(O1862='06A_Варіанти'!I1853,'06A_Варіанти'!I$1,IF(O1862='06A_Варіанти'!J1853,'06A_Варіанти'!J$1,IF(O1862='06A_Варіанти'!K1853,'06A_Варіанти'!K$1,IF(O1862='06A_Варіанти'!L1853,'06A_Варіанти'!L$1,IF(O1862='06A_Варіанти'!M1853,'06A_Варіанти'!M$1,IF(O1862='06A_Варіанти'!N1853,'06A_Варіанти'!N$1,IF(O1862='06A_Варіанти'!O1853,'06A_Варіанти'!O$1,IF(O1862='06A_Варіанти'!P1853,'06A_Варіанти'!P$1,IF(O1862='06A_Варіанти'!Q1853,'06A_Варіанти'!Q$1,IF(O1862='06A_Варіанти'!R1853,'06A_Варіанти'!R$1,"НЕМАЄ МАРШРУТУ"))))))))))))))</f>
        <v>DIRECT</v>
      </c>
      <c r="G1862" s="2" t="str">
        <f t="shared" si="196"/>
        <v>БЕЗ ЗМІН</v>
      </c>
      <c r="H1862" s="2">
        <f>IF(G1862="НЕМАЄ МАРШРУТУ",0,O1862-'06A_Варіанти'!T1853)</f>
        <v>0</v>
      </c>
      <c r="I1862" s="2">
        <f>IFERROR(INDEX('04_Потоки'!$E:$E,MATCH(A1862,'04_Потоки'!$A:$A,0)),0)</f>
        <v>1.990879478827362</v>
      </c>
      <c r="J1862" s="2">
        <f t="shared" si="197"/>
        <v>1</v>
      </c>
      <c r="K1862" s="2">
        <f>IF(C1862="РЦК макси",0,2*'06A_Варіанти'!T1853*J1862)</f>
        <v>82.6</v>
      </c>
      <c r="L1862" s="2">
        <f t="shared" si="198"/>
        <v>82.6</v>
      </c>
      <c r="M1862" s="2">
        <f t="shared" si="199"/>
        <v>0</v>
      </c>
      <c r="N1862" s="9">
        <f t="shared" si="200"/>
        <v>0</v>
      </c>
      <c r="O1862" s="2">
        <f>MIN(IF('07A_Конструктор'!$D$5="Так",'06A_Варіанти'!E1853,1E+99),IF('07A_Конструктор'!$D$6="Так",'06A_Варіанти'!F1853,1E+99),IF('07A_Конструктор'!$D$7="Так",'06A_Варіанти'!G1853,1E+99),IF('07A_Конструктор'!$D$8="Так",'06A_Варіанти'!H1853,1E+99),IF('07A_Конструктор'!$D$9="Так",'06A_Варіанти'!I1853,1E+99),IF('07A_Конструктор'!$D$10="Так",'06A_Варіанти'!J1853,1E+99),IF('07A_Конструктор'!$D$11="Так",'06A_Варіанти'!K1853,1E+99),IF('07A_Конструктор'!$D$12="Так",'06A_Варіанти'!L1853,1E+99),IF('07A_Конструктор'!$D$13="Так",'06A_Варіанти'!M1853,1E+99),IF('07A_Конструктор'!$D$14="Так",'06A_Варіанти'!N1853,1E+99),IF('07A_Конструктор'!$D$15="Так",'06A_Варіанти'!O1853,1E+99),IF('07A_Конструктор'!$D$16="Так",'06A_Варіанти'!P1853,1E+99),IF('07A_Конструктор'!$D$17="Так",'06A_Варіанти'!Q1853,1E+99),IF('06A_Варіанти'!R1853="",1E+99,'06A_Варіанти'!R1853))</f>
        <v>41.3</v>
      </c>
      <c r="P1862" s="2" t="str">
        <f t="shared" si="201"/>
        <v>5 т</v>
      </c>
      <c r="Q1862" s="2">
        <f t="shared" si="202"/>
        <v>14</v>
      </c>
      <c r="R1862" s="2">
        <f>IF(OR(C1862="РЦК макси",C1862="РЦЧ SKU"),"SKU-потік",IFERROR(VLOOKUP(D1862,'02_РЦ'!$A$3:$I$7,5,FALSE),0))</f>
        <v>700</v>
      </c>
      <c r="S1862" s="2" t="str">
        <f>IF(OR(C1862="РЦК макси",C1862="РЦЧ SKU"),"Не рахується в ліміт",IFERROR(VLOOKUP(D1862,'02_РЦ'!$A$3:$I$7,9,FALSE),"Немає РЦ"))</f>
        <v>В межах</v>
      </c>
    </row>
    <row r="1863" spans="1:19">
      <c r="A1863" s="2" t="str">
        <f>'06A_Варіанти'!A1854</f>
        <v>BASE_3178</v>
      </c>
      <c r="B1863" s="2" t="str">
        <f>'06A_Варіанти'!B1854</f>
        <v>TT_3178</v>
      </c>
      <c r="C1863" s="2" t="str">
        <f>'06A_Варіанти'!D1854</f>
        <v>Основний</v>
      </c>
      <c r="D1863" s="2" t="str">
        <f>'06A_Варіанти'!C1854</f>
        <v>РЦЛ</v>
      </c>
      <c r="E1863" s="2" t="str">
        <f>'06A_Варіанти'!S1854</f>
        <v>DIRECT</v>
      </c>
      <c r="F1863" s="2" t="str">
        <f>IF(O1863='06A_Варіанти'!E1854,'06A_Варіанти'!E$1,IF(O1863='06A_Варіанти'!F1854,'06A_Варіанти'!F$1,IF(O1863='06A_Варіанти'!G1854,'06A_Варіанти'!G$1,IF(O1863='06A_Варіанти'!H1854,'06A_Варіанти'!H$1,IF(O1863='06A_Варіанти'!I1854,'06A_Варіанти'!I$1,IF(O1863='06A_Варіанти'!J1854,'06A_Варіанти'!J$1,IF(O1863='06A_Варіанти'!K1854,'06A_Варіанти'!K$1,IF(O1863='06A_Варіанти'!L1854,'06A_Варіанти'!L$1,IF(O1863='06A_Варіанти'!M1854,'06A_Варіанти'!M$1,IF(O1863='06A_Варіанти'!N1854,'06A_Варіанти'!N$1,IF(O1863='06A_Варіанти'!O1854,'06A_Варіанти'!O$1,IF(O1863='06A_Варіанти'!P1854,'06A_Варіанти'!P$1,IF(O1863='06A_Варіанти'!Q1854,'06A_Варіанти'!Q$1,IF(O1863='06A_Варіанти'!R1854,'06A_Варіанти'!R$1,"НЕМАЄ МАРШРУТУ"))))))))))))))</f>
        <v>DIRECT</v>
      </c>
      <c r="G1863" s="2" t="str">
        <f t="shared" si="196"/>
        <v>БЕЗ ЗМІН</v>
      </c>
      <c r="H1863" s="2">
        <f>IF(G1863="НЕМАЄ МАРШРУТУ",0,O1863-'06A_Варіанти'!T1854)</f>
        <v>0</v>
      </c>
      <c r="I1863" s="2">
        <f>IFERROR(INDEX('04_Потоки'!$E:$E,MATCH(A1863,'04_Потоки'!$A:$A,0)),0)</f>
        <v>1.990879478827362</v>
      </c>
      <c r="J1863" s="2">
        <f t="shared" si="197"/>
        <v>1</v>
      </c>
      <c r="K1863" s="2">
        <f>IF(C1863="РЦК макси",0,2*'06A_Варіанти'!T1854*J1863)</f>
        <v>541.6</v>
      </c>
      <c r="L1863" s="2">
        <f t="shared" si="198"/>
        <v>541.6</v>
      </c>
      <c r="M1863" s="2">
        <f t="shared" si="199"/>
        <v>0</v>
      </c>
      <c r="N1863" s="9">
        <f t="shared" si="200"/>
        <v>0</v>
      </c>
      <c r="O1863" s="2">
        <f>MIN(IF('07A_Конструктор'!$D$5="Так",'06A_Варіанти'!E1854,1E+99),IF('07A_Конструктор'!$D$6="Так",'06A_Варіанти'!F1854,1E+99),IF('07A_Конструктор'!$D$7="Так",'06A_Варіанти'!G1854,1E+99),IF('07A_Конструктор'!$D$8="Так",'06A_Варіанти'!H1854,1E+99),IF('07A_Конструктор'!$D$9="Так",'06A_Варіанти'!I1854,1E+99),IF('07A_Конструктор'!$D$10="Так",'06A_Варіанти'!J1854,1E+99),IF('07A_Конструктор'!$D$11="Так",'06A_Варіанти'!K1854,1E+99),IF('07A_Конструктор'!$D$12="Так",'06A_Варіанти'!L1854,1E+99),IF('07A_Конструктор'!$D$13="Так",'06A_Варіанти'!M1854,1E+99),IF('07A_Конструктор'!$D$14="Так",'06A_Варіанти'!N1854,1E+99),IF('07A_Конструктор'!$D$15="Так",'06A_Варіанти'!O1854,1E+99),IF('07A_Конструктор'!$D$16="Так",'06A_Варіанти'!P1854,1E+99),IF('07A_Конструктор'!$D$17="Так",'06A_Варіанти'!Q1854,1E+99),IF('06A_Варіанти'!R1854="",1E+99,'06A_Варіанти'!R1854))</f>
        <v>270.8</v>
      </c>
      <c r="P1863" s="2" t="str">
        <f t="shared" si="201"/>
        <v>5 т</v>
      </c>
      <c r="Q1863" s="2">
        <f t="shared" si="202"/>
        <v>14</v>
      </c>
      <c r="R1863" s="2">
        <f>IF(OR(C1863="РЦК макси",C1863="РЦЧ SKU"),"SKU-потік",IFERROR(VLOOKUP(D1863,'02_РЦ'!$A$3:$I$7,5,FALSE),0))</f>
        <v>700</v>
      </c>
      <c r="S1863" s="2" t="str">
        <f>IF(OR(C1863="РЦК макси",C1863="РЦЧ SKU"),"Не рахується в ліміт",IFERROR(VLOOKUP(D1863,'02_РЦ'!$A$3:$I$7,9,FALSE),"Немає РЦ"))</f>
        <v>В межах</v>
      </c>
    </row>
    <row r="1864" spans="1:19">
      <c r="A1864" s="2" t="str">
        <f>'06A_Варіанти'!A1855</f>
        <v>BASE_3189</v>
      </c>
      <c r="B1864" s="2" t="str">
        <f>'06A_Варіанти'!B1855</f>
        <v>TT_3189</v>
      </c>
      <c r="C1864" s="2" t="str">
        <f>'06A_Варіанти'!D1855</f>
        <v>Основний</v>
      </c>
      <c r="D1864" s="2" t="str">
        <f>'06A_Варіанти'!C1855</f>
        <v>РЦЛ</v>
      </c>
      <c r="E1864" s="2" t="str">
        <f>'06A_Варіанти'!S1855</f>
        <v>DIRECT</v>
      </c>
      <c r="F1864" s="2" t="str">
        <f>IF(O1864='06A_Варіанти'!E1855,'06A_Варіанти'!E$1,IF(O1864='06A_Варіанти'!F1855,'06A_Варіанти'!F$1,IF(O1864='06A_Варіанти'!G1855,'06A_Варіанти'!G$1,IF(O1864='06A_Варіанти'!H1855,'06A_Варіанти'!H$1,IF(O1864='06A_Варіанти'!I1855,'06A_Варіанти'!I$1,IF(O1864='06A_Варіанти'!J1855,'06A_Варіанти'!J$1,IF(O1864='06A_Варіанти'!K1855,'06A_Варіанти'!K$1,IF(O1864='06A_Варіанти'!L1855,'06A_Варіанти'!L$1,IF(O1864='06A_Варіанти'!M1855,'06A_Варіанти'!M$1,IF(O1864='06A_Варіанти'!N1855,'06A_Варіанти'!N$1,IF(O1864='06A_Варіанти'!O1855,'06A_Варіанти'!O$1,IF(O1864='06A_Варіанти'!P1855,'06A_Варіанти'!P$1,IF(O1864='06A_Варіанти'!Q1855,'06A_Варіанти'!Q$1,IF(O1864='06A_Варіанти'!R1855,'06A_Варіанти'!R$1,"НЕМАЄ МАРШРУТУ"))))))))))))))</f>
        <v>DIRECT</v>
      </c>
      <c r="G1864" s="2" t="str">
        <f t="shared" si="196"/>
        <v>БЕЗ ЗМІН</v>
      </c>
      <c r="H1864" s="2">
        <f>IF(G1864="НЕМАЄ МАРШРУТУ",0,O1864-'06A_Варіанти'!T1855)</f>
        <v>0</v>
      </c>
      <c r="I1864" s="2">
        <f>IFERROR(INDEX('04_Потоки'!$E:$E,MATCH(A1864,'04_Потоки'!$A:$A,0)),0)</f>
        <v>1.990879478827362</v>
      </c>
      <c r="J1864" s="2">
        <f t="shared" si="197"/>
        <v>1</v>
      </c>
      <c r="K1864" s="2">
        <f>IF(C1864="РЦК макси",0,2*'06A_Варіанти'!T1855*J1864)</f>
        <v>445</v>
      </c>
      <c r="L1864" s="2">
        <f t="shared" si="198"/>
        <v>445</v>
      </c>
      <c r="M1864" s="2">
        <f t="shared" si="199"/>
        <v>0</v>
      </c>
      <c r="N1864" s="9">
        <f t="shared" si="200"/>
        <v>0</v>
      </c>
      <c r="O1864" s="2">
        <f>MIN(IF('07A_Конструктор'!$D$5="Так",'06A_Варіанти'!E1855,1E+99),IF('07A_Конструктор'!$D$6="Так",'06A_Варіанти'!F1855,1E+99),IF('07A_Конструктор'!$D$7="Так",'06A_Варіанти'!G1855,1E+99),IF('07A_Конструктор'!$D$8="Так",'06A_Варіанти'!H1855,1E+99),IF('07A_Конструктор'!$D$9="Так",'06A_Варіанти'!I1855,1E+99),IF('07A_Конструктор'!$D$10="Так",'06A_Варіанти'!J1855,1E+99),IF('07A_Конструктор'!$D$11="Так",'06A_Варіанти'!K1855,1E+99),IF('07A_Конструктор'!$D$12="Так",'06A_Варіанти'!L1855,1E+99),IF('07A_Конструктор'!$D$13="Так",'06A_Варіанти'!M1855,1E+99),IF('07A_Конструктор'!$D$14="Так",'06A_Варіанти'!N1855,1E+99),IF('07A_Конструктор'!$D$15="Так",'06A_Варіанти'!O1855,1E+99),IF('07A_Конструктор'!$D$16="Так",'06A_Варіанти'!P1855,1E+99),IF('07A_Конструктор'!$D$17="Так",'06A_Варіанти'!Q1855,1E+99),IF('06A_Варіанти'!R1855="",1E+99,'06A_Варіанти'!R1855))</f>
        <v>222.5</v>
      </c>
      <c r="P1864" s="2" t="str">
        <f t="shared" si="201"/>
        <v>5 т</v>
      </c>
      <c r="Q1864" s="2">
        <f t="shared" si="202"/>
        <v>14</v>
      </c>
      <c r="R1864" s="2">
        <f>IF(OR(C1864="РЦК макси",C1864="РЦЧ SKU"),"SKU-потік",IFERROR(VLOOKUP(D1864,'02_РЦ'!$A$3:$I$7,5,FALSE),0))</f>
        <v>700</v>
      </c>
      <c r="S1864" s="2" t="str">
        <f>IF(OR(C1864="РЦК макси",C1864="РЦЧ SKU"),"Не рахується в ліміт",IFERROR(VLOOKUP(D1864,'02_РЦ'!$A$3:$I$7,9,FALSE),"Немає РЦ"))</f>
        <v>В межах</v>
      </c>
    </row>
    <row r="1865" spans="1:19">
      <c r="A1865" s="2" t="str">
        <f>'06A_Варіанти'!A1856</f>
        <v>BASE_3192</v>
      </c>
      <c r="B1865" s="2" t="str">
        <f>'06A_Варіанти'!B1856</f>
        <v>TT_3192</v>
      </c>
      <c r="C1865" s="2" t="str">
        <f>'06A_Варіанти'!D1856</f>
        <v>Основний</v>
      </c>
      <c r="D1865" s="2" t="str">
        <f>'06A_Варіанти'!C1856</f>
        <v>РЦЛ</v>
      </c>
      <c r="E1865" s="2" t="str">
        <f>'06A_Варіанти'!S1856</f>
        <v>DIRECT</v>
      </c>
      <c r="F1865" s="2" t="str">
        <f>IF(O1865='06A_Варіанти'!E1856,'06A_Варіанти'!E$1,IF(O1865='06A_Варіанти'!F1856,'06A_Варіанти'!F$1,IF(O1865='06A_Варіанти'!G1856,'06A_Варіанти'!G$1,IF(O1865='06A_Варіанти'!H1856,'06A_Варіанти'!H$1,IF(O1865='06A_Варіанти'!I1856,'06A_Варіанти'!I$1,IF(O1865='06A_Варіанти'!J1856,'06A_Варіанти'!J$1,IF(O1865='06A_Варіанти'!K1856,'06A_Варіанти'!K$1,IF(O1865='06A_Варіанти'!L1856,'06A_Варіанти'!L$1,IF(O1865='06A_Варіанти'!M1856,'06A_Варіанти'!M$1,IF(O1865='06A_Варіанти'!N1856,'06A_Варіанти'!N$1,IF(O1865='06A_Варіанти'!O1856,'06A_Варіанти'!O$1,IF(O1865='06A_Варіанти'!P1856,'06A_Варіанти'!P$1,IF(O1865='06A_Варіанти'!Q1856,'06A_Варіанти'!Q$1,IF(O1865='06A_Варіанти'!R1856,'06A_Варіанти'!R$1,"НЕМАЄ МАРШРУТУ"))))))))))))))</f>
        <v>DIRECT</v>
      </c>
      <c r="G1865" s="2" t="str">
        <f t="shared" si="196"/>
        <v>БЕЗ ЗМІН</v>
      </c>
      <c r="H1865" s="2">
        <f>IF(G1865="НЕМАЄ МАРШРУТУ",0,O1865-'06A_Варіанти'!T1856)</f>
        <v>0</v>
      </c>
      <c r="I1865" s="2">
        <f>IFERROR(INDEX('04_Потоки'!$E:$E,MATCH(A1865,'04_Потоки'!$A:$A,0)),0)</f>
        <v>1.990879478827362</v>
      </c>
      <c r="J1865" s="2">
        <f t="shared" si="197"/>
        <v>1</v>
      </c>
      <c r="K1865" s="2">
        <f>IF(C1865="РЦК макси",0,2*'06A_Варіанти'!T1856*J1865)</f>
        <v>456</v>
      </c>
      <c r="L1865" s="2">
        <f t="shared" si="198"/>
        <v>456</v>
      </c>
      <c r="M1865" s="2">
        <f t="shared" si="199"/>
        <v>0</v>
      </c>
      <c r="N1865" s="9">
        <f t="shared" si="200"/>
        <v>0</v>
      </c>
      <c r="O1865" s="2">
        <f>MIN(IF('07A_Конструктор'!$D$5="Так",'06A_Варіанти'!E1856,1E+99),IF('07A_Конструктор'!$D$6="Так",'06A_Варіанти'!F1856,1E+99),IF('07A_Конструктор'!$D$7="Так",'06A_Варіанти'!G1856,1E+99),IF('07A_Конструктор'!$D$8="Так",'06A_Варіанти'!H1856,1E+99),IF('07A_Конструктор'!$D$9="Так",'06A_Варіанти'!I1856,1E+99),IF('07A_Конструктор'!$D$10="Так",'06A_Варіанти'!J1856,1E+99),IF('07A_Конструктор'!$D$11="Так",'06A_Варіанти'!K1856,1E+99),IF('07A_Конструктор'!$D$12="Так",'06A_Варіанти'!L1856,1E+99),IF('07A_Конструктор'!$D$13="Так",'06A_Варіанти'!M1856,1E+99),IF('07A_Конструктор'!$D$14="Так",'06A_Варіанти'!N1856,1E+99),IF('07A_Конструктор'!$D$15="Так",'06A_Варіанти'!O1856,1E+99),IF('07A_Конструктор'!$D$16="Так",'06A_Варіанти'!P1856,1E+99),IF('07A_Конструктор'!$D$17="Так",'06A_Варіанти'!Q1856,1E+99),IF('06A_Варіанти'!R1856="",1E+99,'06A_Варіанти'!R1856))</f>
        <v>228</v>
      </c>
      <c r="P1865" s="2" t="str">
        <f t="shared" si="201"/>
        <v>5 т</v>
      </c>
      <c r="Q1865" s="2">
        <f t="shared" si="202"/>
        <v>14</v>
      </c>
      <c r="R1865" s="2">
        <f>IF(OR(C1865="РЦК макси",C1865="РЦЧ SKU"),"SKU-потік",IFERROR(VLOOKUP(D1865,'02_РЦ'!$A$3:$I$7,5,FALSE),0))</f>
        <v>700</v>
      </c>
      <c r="S1865" s="2" t="str">
        <f>IF(OR(C1865="РЦК макси",C1865="РЦЧ SKU"),"Не рахується в ліміт",IFERROR(VLOOKUP(D1865,'02_РЦ'!$A$3:$I$7,9,FALSE),"Немає РЦ"))</f>
        <v>В межах</v>
      </c>
    </row>
    <row r="1866" spans="1:19">
      <c r="A1866" s="2" t="str">
        <f>'06A_Варіанти'!A1857</f>
        <v>BASE_3194</v>
      </c>
      <c r="B1866" s="2" t="str">
        <f>'06A_Варіанти'!B1857</f>
        <v>TT_3194</v>
      </c>
      <c r="C1866" s="2" t="str">
        <f>'06A_Варіанти'!D1857</f>
        <v>Основний</v>
      </c>
      <c r="D1866" s="2" t="str">
        <f>'06A_Варіанти'!C1857</f>
        <v>РЦЛ</v>
      </c>
      <c r="E1866" s="2" t="str">
        <f>'06A_Варіанти'!S1857</f>
        <v>DIRECT</v>
      </c>
      <c r="F1866" s="2" t="str">
        <f>IF(O1866='06A_Варіанти'!E1857,'06A_Варіанти'!E$1,IF(O1866='06A_Варіанти'!F1857,'06A_Варіанти'!F$1,IF(O1866='06A_Варіанти'!G1857,'06A_Варіанти'!G$1,IF(O1866='06A_Варіанти'!H1857,'06A_Варіанти'!H$1,IF(O1866='06A_Варіанти'!I1857,'06A_Варіанти'!I$1,IF(O1866='06A_Варіанти'!J1857,'06A_Варіанти'!J$1,IF(O1866='06A_Варіанти'!K1857,'06A_Варіанти'!K$1,IF(O1866='06A_Варіанти'!L1857,'06A_Варіанти'!L$1,IF(O1866='06A_Варіанти'!M1857,'06A_Варіанти'!M$1,IF(O1866='06A_Варіанти'!N1857,'06A_Варіанти'!N$1,IF(O1866='06A_Варіанти'!O1857,'06A_Варіанти'!O$1,IF(O1866='06A_Варіанти'!P1857,'06A_Варіанти'!P$1,IF(O1866='06A_Варіанти'!Q1857,'06A_Варіанти'!Q$1,IF(O1866='06A_Варіанти'!R1857,'06A_Варіанти'!R$1,"НЕМАЄ МАРШРУТУ"))))))))))))))</f>
        <v>DIRECT</v>
      </c>
      <c r="G1866" s="2" t="str">
        <f t="shared" si="196"/>
        <v>БЕЗ ЗМІН</v>
      </c>
      <c r="H1866" s="2">
        <f>IF(G1866="НЕМАЄ МАРШРУТУ",0,O1866-'06A_Варіанти'!T1857)</f>
        <v>0</v>
      </c>
      <c r="I1866" s="2">
        <f>IFERROR(INDEX('04_Потоки'!$E:$E,MATCH(A1866,'04_Потоки'!$A:$A,0)),0)</f>
        <v>1.990879478827362</v>
      </c>
      <c r="J1866" s="2">
        <f t="shared" si="197"/>
        <v>1</v>
      </c>
      <c r="K1866" s="2">
        <f>IF(C1866="РЦК макси",0,2*'06A_Варіанти'!T1857*J1866)</f>
        <v>509.2</v>
      </c>
      <c r="L1866" s="2">
        <f t="shared" si="198"/>
        <v>509.2</v>
      </c>
      <c r="M1866" s="2">
        <f t="shared" si="199"/>
        <v>0</v>
      </c>
      <c r="N1866" s="9">
        <f t="shared" si="200"/>
        <v>0</v>
      </c>
      <c r="O1866" s="2">
        <f>MIN(IF('07A_Конструктор'!$D$5="Так",'06A_Варіанти'!E1857,1E+99),IF('07A_Конструктор'!$D$6="Так",'06A_Варіанти'!F1857,1E+99),IF('07A_Конструктор'!$D$7="Так",'06A_Варіанти'!G1857,1E+99),IF('07A_Конструктор'!$D$8="Так",'06A_Варіанти'!H1857,1E+99),IF('07A_Конструктор'!$D$9="Так",'06A_Варіанти'!I1857,1E+99),IF('07A_Конструктор'!$D$10="Так",'06A_Варіанти'!J1857,1E+99),IF('07A_Конструктор'!$D$11="Так",'06A_Варіанти'!K1857,1E+99),IF('07A_Конструктор'!$D$12="Так",'06A_Варіанти'!L1857,1E+99),IF('07A_Конструктор'!$D$13="Так",'06A_Варіанти'!M1857,1E+99),IF('07A_Конструктор'!$D$14="Так",'06A_Варіанти'!N1857,1E+99),IF('07A_Конструктор'!$D$15="Так",'06A_Варіанти'!O1857,1E+99),IF('07A_Конструктор'!$D$16="Так",'06A_Варіанти'!P1857,1E+99),IF('07A_Конструктор'!$D$17="Так",'06A_Варіанти'!Q1857,1E+99),IF('06A_Варіанти'!R1857="",1E+99,'06A_Варіанти'!R1857))</f>
        <v>254.6</v>
      </c>
      <c r="P1866" s="2" t="str">
        <f t="shared" si="201"/>
        <v>5 т</v>
      </c>
      <c r="Q1866" s="2">
        <f t="shared" si="202"/>
        <v>14</v>
      </c>
      <c r="R1866" s="2">
        <f>IF(OR(C1866="РЦК макси",C1866="РЦЧ SKU"),"SKU-потік",IFERROR(VLOOKUP(D1866,'02_РЦ'!$A$3:$I$7,5,FALSE),0))</f>
        <v>700</v>
      </c>
      <c r="S1866" s="2" t="str">
        <f>IF(OR(C1866="РЦК макси",C1866="РЦЧ SKU"),"Не рахується в ліміт",IFERROR(VLOOKUP(D1866,'02_РЦ'!$A$3:$I$7,9,FALSE),"Немає РЦ"))</f>
        <v>В межах</v>
      </c>
    </row>
    <row r="1867" spans="1:19">
      <c r="A1867" s="2" t="str">
        <f>'06A_Варіанти'!A1858</f>
        <v>BASE_3196</v>
      </c>
      <c r="B1867" s="2" t="str">
        <f>'06A_Варіанти'!B1858</f>
        <v>TT_3196</v>
      </c>
      <c r="C1867" s="2" t="str">
        <f>'06A_Варіанти'!D1858</f>
        <v>Основний</v>
      </c>
      <c r="D1867" s="2" t="str">
        <f>'06A_Варіанти'!C1858</f>
        <v>РЦЛ</v>
      </c>
      <c r="E1867" s="2" t="str">
        <f>'06A_Варіанти'!S1858</f>
        <v>DIRECT</v>
      </c>
      <c r="F1867" s="2" t="str">
        <f>IF(O1867='06A_Варіанти'!E1858,'06A_Варіанти'!E$1,IF(O1867='06A_Варіанти'!F1858,'06A_Варіанти'!F$1,IF(O1867='06A_Варіанти'!G1858,'06A_Варіанти'!G$1,IF(O1867='06A_Варіанти'!H1858,'06A_Варіанти'!H$1,IF(O1867='06A_Варіанти'!I1858,'06A_Варіанти'!I$1,IF(O1867='06A_Варіанти'!J1858,'06A_Варіанти'!J$1,IF(O1867='06A_Варіанти'!K1858,'06A_Варіанти'!K$1,IF(O1867='06A_Варіанти'!L1858,'06A_Варіанти'!L$1,IF(O1867='06A_Варіанти'!M1858,'06A_Варіанти'!M$1,IF(O1867='06A_Варіанти'!N1858,'06A_Варіанти'!N$1,IF(O1867='06A_Варіанти'!O1858,'06A_Варіанти'!O$1,IF(O1867='06A_Варіанти'!P1858,'06A_Варіанти'!P$1,IF(O1867='06A_Варіанти'!Q1858,'06A_Варіанти'!Q$1,IF(O1867='06A_Варіанти'!R1858,'06A_Варіанти'!R$1,"НЕМАЄ МАРШРУТУ"))))))))))))))</f>
        <v>DIRECT</v>
      </c>
      <c r="G1867" s="2" t="str">
        <f t="shared" ref="G1867:G1930" si="203">IF(O1867&gt;1E+90,"НЕМАЄ МАРШРУТУ",IF(F1867=E1867,"БЕЗ ЗМІН","ЗМІНЕНО"))</f>
        <v>БЕЗ ЗМІН</v>
      </c>
      <c r="H1867" s="2">
        <f>IF(G1867="НЕМАЄ МАРШРУТУ",0,O1867-'06A_Варіанти'!T1858)</f>
        <v>0</v>
      </c>
      <c r="I1867" s="2">
        <f>IFERROR(INDEX('04_Потоки'!$E:$E,MATCH(A1867,'04_Потоки'!$A:$A,0)),0)</f>
        <v>1.990879478827362</v>
      </c>
      <c r="J1867" s="2">
        <f t="shared" ref="J1867:J1930" si="204">ROUNDUP(I1867/20,0)</f>
        <v>1</v>
      </c>
      <c r="K1867" s="2">
        <f>IF(C1867="РЦК макси",0,2*'06A_Варіанти'!T1858*J1867)</f>
        <v>164</v>
      </c>
      <c r="L1867" s="2">
        <f t="shared" ref="L1867:L1930" si="205">IF(C1867="РЦК макси",0,IF(G1867="НЕМАЄ МАРШРУТУ",0,2*O1867*J1867))</f>
        <v>164</v>
      </c>
      <c r="M1867" s="2">
        <f t="shared" ref="M1867:M1930" si="206">L1867-K1867</f>
        <v>0</v>
      </c>
      <c r="N1867" s="9">
        <f t="shared" ref="N1867:N1930" si="207">IFERROR(M1867/K1867,0)</f>
        <v>0</v>
      </c>
      <c r="O1867" s="2">
        <f>MIN(IF('07A_Конструктор'!$D$5="Так",'06A_Варіанти'!E1858,1E+99),IF('07A_Конструктор'!$D$6="Так",'06A_Варіанти'!F1858,1E+99),IF('07A_Конструктор'!$D$7="Так",'06A_Варіанти'!G1858,1E+99),IF('07A_Конструктор'!$D$8="Так",'06A_Варіанти'!H1858,1E+99),IF('07A_Конструктор'!$D$9="Так",'06A_Варіанти'!I1858,1E+99),IF('07A_Конструктор'!$D$10="Так",'06A_Варіанти'!J1858,1E+99),IF('07A_Конструктор'!$D$11="Так",'06A_Варіанти'!K1858,1E+99),IF('07A_Конструктор'!$D$12="Так",'06A_Варіанти'!L1858,1E+99),IF('07A_Конструктор'!$D$13="Так",'06A_Варіанти'!M1858,1E+99),IF('07A_Конструктор'!$D$14="Так",'06A_Варіанти'!N1858,1E+99),IF('07A_Конструктор'!$D$15="Так",'06A_Варіанти'!O1858,1E+99),IF('07A_Конструктор'!$D$16="Так",'06A_Варіанти'!P1858,1E+99),IF('07A_Конструктор'!$D$17="Так",'06A_Варіанти'!Q1858,1E+99),IF('06A_Варіанти'!R1858="",1E+99,'06A_Варіанти'!R1858))</f>
        <v>82</v>
      </c>
      <c r="P1867" s="2" t="str">
        <f t="shared" ref="P1867:P1930" si="208">IF(C1867="РЦК макси","Не моделюється",IF(MOD(I1867,20)=0,"10 т",IF(MOD(I1867,20)&lt;=14,"5 т",IF(MOD(I1867,20)&lt;=16,"7 т","10 т"))))</f>
        <v>5 т</v>
      </c>
      <c r="Q1867" s="2">
        <f t="shared" ref="Q1867:Q1930" si="209">IF(P1867="Не моделюється",0,IF(P1867="5 т",14,IF(P1867="7 т",16,20)))</f>
        <v>14</v>
      </c>
      <c r="R1867" s="2">
        <f>IF(OR(C1867="РЦК макси",C1867="РЦЧ SKU"),"SKU-потік",IFERROR(VLOOKUP(D1867,'02_РЦ'!$A$3:$I$7,5,FALSE),0))</f>
        <v>700</v>
      </c>
      <c r="S1867" s="2" t="str">
        <f>IF(OR(C1867="РЦК макси",C1867="РЦЧ SKU"),"Не рахується в ліміт",IFERROR(VLOOKUP(D1867,'02_РЦ'!$A$3:$I$7,9,FALSE),"Немає РЦ"))</f>
        <v>В межах</v>
      </c>
    </row>
    <row r="1868" spans="1:19">
      <c r="A1868" s="2" t="str">
        <f>'06A_Варіанти'!A1859</f>
        <v>BASE_3202</v>
      </c>
      <c r="B1868" s="2" t="str">
        <f>'06A_Варіанти'!B1859</f>
        <v>TT_3202</v>
      </c>
      <c r="C1868" s="2" t="str">
        <f>'06A_Варіанти'!D1859</f>
        <v>Основний</v>
      </c>
      <c r="D1868" s="2" t="str">
        <f>'06A_Варіанти'!C1859</f>
        <v>РЦЛ</v>
      </c>
      <c r="E1868" s="2" t="str">
        <f>'06A_Варіанти'!S1859</f>
        <v>DIRECT</v>
      </c>
      <c r="F1868" s="2" t="str">
        <f>IF(O1868='06A_Варіанти'!E1859,'06A_Варіанти'!E$1,IF(O1868='06A_Варіанти'!F1859,'06A_Варіанти'!F$1,IF(O1868='06A_Варіанти'!G1859,'06A_Варіанти'!G$1,IF(O1868='06A_Варіанти'!H1859,'06A_Варіанти'!H$1,IF(O1868='06A_Варіанти'!I1859,'06A_Варіанти'!I$1,IF(O1868='06A_Варіанти'!J1859,'06A_Варіанти'!J$1,IF(O1868='06A_Варіанти'!K1859,'06A_Варіанти'!K$1,IF(O1868='06A_Варіанти'!L1859,'06A_Варіанти'!L$1,IF(O1868='06A_Варіанти'!M1859,'06A_Варіанти'!M$1,IF(O1868='06A_Варіанти'!N1859,'06A_Варіанти'!N$1,IF(O1868='06A_Варіанти'!O1859,'06A_Варіанти'!O$1,IF(O1868='06A_Варіанти'!P1859,'06A_Варіанти'!P$1,IF(O1868='06A_Варіанти'!Q1859,'06A_Варіанти'!Q$1,IF(O1868='06A_Варіанти'!R1859,'06A_Варіанти'!R$1,"НЕМАЄ МАРШРУТУ"))))))))))))))</f>
        <v>DIRECT</v>
      </c>
      <c r="G1868" s="2" t="str">
        <f t="shared" si="203"/>
        <v>БЕЗ ЗМІН</v>
      </c>
      <c r="H1868" s="2">
        <f>IF(G1868="НЕМАЄ МАРШРУТУ",0,O1868-'06A_Варіанти'!T1859)</f>
        <v>0</v>
      </c>
      <c r="I1868" s="2">
        <f>IFERROR(INDEX('04_Потоки'!$E:$E,MATCH(A1868,'04_Потоки'!$A:$A,0)),0)</f>
        <v>1.990879478827362</v>
      </c>
      <c r="J1868" s="2">
        <f t="shared" si="204"/>
        <v>1</v>
      </c>
      <c r="K1868" s="2">
        <f>IF(C1868="РЦК макси",0,2*'06A_Варіанти'!T1859*J1868)</f>
        <v>30.8</v>
      </c>
      <c r="L1868" s="2">
        <f t="shared" si="205"/>
        <v>30.8</v>
      </c>
      <c r="M1868" s="2">
        <f t="shared" si="206"/>
        <v>0</v>
      </c>
      <c r="N1868" s="9">
        <f t="shared" si="207"/>
        <v>0</v>
      </c>
      <c r="O1868" s="2">
        <f>MIN(IF('07A_Конструктор'!$D$5="Так",'06A_Варіанти'!E1859,1E+99),IF('07A_Конструктор'!$D$6="Так",'06A_Варіанти'!F1859,1E+99),IF('07A_Конструктор'!$D$7="Так",'06A_Варіанти'!G1859,1E+99),IF('07A_Конструктор'!$D$8="Так",'06A_Варіанти'!H1859,1E+99),IF('07A_Конструктор'!$D$9="Так",'06A_Варіанти'!I1859,1E+99),IF('07A_Конструктор'!$D$10="Так",'06A_Варіанти'!J1859,1E+99),IF('07A_Конструктор'!$D$11="Так",'06A_Варіанти'!K1859,1E+99),IF('07A_Конструктор'!$D$12="Так",'06A_Варіанти'!L1859,1E+99),IF('07A_Конструктор'!$D$13="Так",'06A_Варіанти'!M1859,1E+99),IF('07A_Конструктор'!$D$14="Так",'06A_Варіанти'!N1859,1E+99),IF('07A_Конструктор'!$D$15="Так",'06A_Варіанти'!O1859,1E+99),IF('07A_Конструктор'!$D$16="Так",'06A_Варіанти'!P1859,1E+99),IF('07A_Конструктор'!$D$17="Так",'06A_Варіанти'!Q1859,1E+99),IF('06A_Варіанти'!R1859="",1E+99,'06A_Варіанти'!R1859))</f>
        <v>15.4</v>
      </c>
      <c r="P1868" s="2" t="str">
        <f t="shared" si="208"/>
        <v>5 т</v>
      </c>
      <c r="Q1868" s="2">
        <f t="shared" si="209"/>
        <v>14</v>
      </c>
      <c r="R1868" s="2">
        <f>IF(OR(C1868="РЦК макси",C1868="РЦЧ SKU"),"SKU-потік",IFERROR(VLOOKUP(D1868,'02_РЦ'!$A$3:$I$7,5,FALSE),0))</f>
        <v>700</v>
      </c>
      <c r="S1868" s="2" t="str">
        <f>IF(OR(C1868="РЦК макси",C1868="РЦЧ SKU"),"Не рахується в ліміт",IFERROR(VLOOKUP(D1868,'02_РЦ'!$A$3:$I$7,9,FALSE),"Немає РЦ"))</f>
        <v>В межах</v>
      </c>
    </row>
    <row r="1869" spans="1:19">
      <c r="A1869" s="2" t="str">
        <f>'06A_Варіанти'!A1860</f>
        <v>BASE_3203</v>
      </c>
      <c r="B1869" s="2" t="str">
        <f>'06A_Варіанти'!B1860</f>
        <v>TT_3203</v>
      </c>
      <c r="C1869" s="2" t="str">
        <f>'06A_Варіанти'!D1860</f>
        <v>Основний</v>
      </c>
      <c r="D1869" s="2" t="str">
        <f>'06A_Варіанти'!C1860</f>
        <v>РЦЛ</v>
      </c>
      <c r="E1869" s="2" t="str">
        <f>'06A_Варіанти'!S1860</f>
        <v>DIRECT</v>
      </c>
      <c r="F1869" s="2" t="str">
        <f>IF(O1869='06A_Варіанти'!E1860,'06A_Варіанти'!E$1,IF(O1869='06A_Варіанти'!F1860,'06A_Варіанти'!F$1,IF(O1869='06A_Варіанти'!G1860,'06A_Варіанти'!G$1,IF(O1869='06A_Варіанти'!H1860,'06A_Варіанти'!H$1,IF(O1869='06A_Варіанти'!I1860,'06A_Варіанти'!I$1,IF(O1869='06A_Варіанти'!J1860,'06A_Варіанти'!J$1,IF(O1869='06A_Варіанти'!K1860,'06A_Варіанти'!K$1,IF(O1869='06A_Варіанти'!L1860,'06A_Варіанти'!L$1,IF(O1869='06A_Варіанти'!M1860,'06A_Варіанти'!M$1,IF(O1869='06A_Варіанти'!N1860,'06A_Варіанти'!N$1,IF(O1869='06A_Варіанти'!O1860,'06A_Варіанти'!O$1,IF(O1869='06A_Варіанти'!P1860,'06A_Варіанти'!P$1,IF(O1869='06A_Варіанти'!Q1860,'06A_Варіанти'!Q$1,IF(O1869='06A_Варіанти'!R1860,'06A_Варіанти'!R$1,"НЕМАЄ МАРШРУТУ"))))))))))))))</f>
        <v>DIRECT</v>
      </c>
      <c r="G1869" s="2" t="str">
        <f t="shared" si="203"/>
        <v>БЕЗ ЗМІН</v>
      </c>
      <c r="H1869" s="2">
        <f>IF(G1869="НЕМАЄ МАРШРУТУ",0,O1869-'06A_Варіанти'!T1860)</f>
        <v>0</v>
      </c>
      <c r="I1869" s="2">
        <f>IFERROR(INDEX('04_Потоки'!$E:$E,MATCH(A1869,'04_Потоки'!$A:$A,0)),0)</f>
        <v>1.990879478827362</v>
      </c>
      <c r="J1869" s="2">
        <f t="shared" si="204"/>
        <v>1</v>
      </c>
      <c r="K1869" s="2">
        <f>IF(C1869="РЦК макси",0,2*'06A_Варіанти'!T1860*J1869)</f>
        <v>551</v>
      </c>
      <c r="L1869" s="2">
        <f t="shared" si="205"/>
        <v>551</v>
      </c>
      <c r="M1869" s="2">
        <f t="shared" si="206"/>
        <v>0</v>
      </c>
      <c r="N1869" s="9">
        <f t="shared" si="207"/>
        <v>0</v>
      </c>
      <c r="O1869" s="2">
        <f>MIN(IF('07A_Конструктор'!$D$5="Так",'06A_Варіанти'!E1860,1E+99),IF('07A_Конструктор'!$D$6="Так",'06A_Варіанти'!F1860,1E+99),IF('07A_Конструктор'!$D$7="Так",'06A_Варіанти'!G1860,1E+99),IF('07A_Конструктор'!$D$8="Так",'06A_Варіанти'!H1860,1E+99),IF('07A_Конструктор'!$D$9="Так",'06A_Варіанти'!I1860,1E+99),IF('07A_Конструктор'!$D$10="Так",'06A_Варіанти'!J1860,1E+99),IF('07A_Конструктор'!$D$11="Так",'06A_Варіанти'!K1860,1E+99),IF('07A_Конструктор'!$D$12="Так",'06A_Варіанти'!L1860,1E+99),IF('07A_Конструктор'!$D$13="Так",'06A_Варіанти'!M1860,1E+99),IF('07A_Конструктор'!$D$14="Так",'06A_Варіанти'!N1860,1E+99),IF('07A_Конструктор'!$D$15="Так",'06A_Варіанти'!O1860,1E+99),IF('07A_Конструктор'!$D$16="Так",'06A_Варіанти'!P1860,1E+99),IF('07A_Конструктор'!$D$17="Так",'06A_Варіанти'!Q1860,1E+99),IF('06A_Варіанти'!R1860="",1E+99,'06A_Варіанти'!R1860))</f>
        <v>275.5</v>
      </c>
      <c r="P1869" s="2" t="str">
        <f t="shared" si="208"/>
        <v>5 т</v>
      </c>
      <c r="Q1869" s="2">
        <f t="shared" si="209"/>
        <v>14</v>
      </c>
      <c r="R1869" s="2">
        <f>IF(OR(C1869="РЦК макси",C1869="РЦЧ SKU"),"SKU-потік",IFERROR(VLOOKUP(D1869,'02_РЦ'!$A$3:$I$7,5,FALSE),0))</f>
        <v>700</v>
      </c>
      <c r="S1869" s="2" t="str">
        <f>IF(OR(C1869="РЦК макси",C1869="РЦЧ SKU"),"Не рахується в ліміт",IFERROR(VLOOKUP(D1869,'02_РЦ'!$A$3:$I$7,9,FALSE),"Немає РЦ"))</f>
        <v>В межах</v>
      </c>
    </row>
    <row r="1870" spans="1:19">
      <c r="A1870" s="2" t="str">
        <f>'06A_Варіанти'!A1861</f>
        <v>BASE_3205</v>
      </c>
      <c r="B1870" s="2" t="str">
        <f>'06A_Варіанти'!B1861</f>
        <v>TT_3205</v>
      </c>
      <c r="C1870" s="2" t="str">
        <f>'06A_Варіанти'!D1861</f>
        <v>Основний</v>
      </c>
      <c r="D1870" s="2" t="str">
        <f>'06A_Варіанти'!C1861</f>
        <v>РЦЛ</v>
      </c>
      <c r="E1870" s="2" t="str">
        <f>'06A_Варіанти'!S1861</f>
        <v>DIRECT</v>
      </c>
      <c r="F1870" s="2" t="str">
        <f>IF(O1870='06A_Варіанти'!E1861,'06A_Варіанти'!E$1,IF(O1870='06A_Варіанти'!F1861,'06A_Варіанти'!F$1,IF(O1870='06A_Варіанти'!G1861,'06A_Варіанти'!G$1,IF(O1870='06A_Варіанти'!H1861,'06A_Варіанти'!H$1,IF(O1870='06A_Варіанти'!I1861,'06A_Варіанти'!I$1,IF(O1870='06A_Варіанти'!J1861,'06A_Варіанти'!J$1,IF(O1870='06A_Варіанти'!K1861,'06A_Варіанти'!K$1,IF(O1870='06A_Варіанти'!L1861,'06A_Варіанти'!L$1,IF(O1870='06A_Варіанти'!M1861,'06A_Варіанти'!M$1,IF(O1870='06A_Варіанти'!N1861,'06A_Варіанти'!N$1,IF(O1870='06A_Варіанти'!O1861,'06A_Варіанти'!O$1,IF(O1870='06A_Варіанти'!P1861,'06A_Варіанти'!P$1,IF(O1870='06A_Варіанти'!Q1861,'06A_Варіанти'!Q$1,IF(O1870='06A_Варіанти'!R1861,'06A_Варіанти'!R$1,"НЕМАЄ МАРШРУТУ"))))))))))))))</f>
        <v>DIRECT</v>
      </c>
      <c r="G1870" s="2" t="str">
        <f t="shared" si="203"/>
        <v>БЕЗ ЗМІН</v>
      </c>
      <c r="H1870" s="2">
        <f>IF(G1870="НЕМАЄ МАРШРУТУ",0,O1870-'06A_Варіанти'!T1861)</f>
        <v>0</v>
      </c>
      <c r="I1870" s="2">
        <f>IFERROR(INDEX('04_Потоки'!$E:$E,MATCH(A1870,'04_Потоки'!$A:$A,0)),0)</f>
        <v>1.990879478827362</v>
      </c>
      <c r="J1870" s="2">
        <f t="shared" si="204"/>
        <v>1</v>
      </c>
      <c r="K1870" s="2">
        <f>IF(C1870="РЦК макси",0,2*'06A_Варіанти'!T1861*J1870)</f>
        <v>820.4</v>
      </c>
      <c r="L1870" s="2">
        <f t="shared" si="205"/>
        <v>820.4</v>
      </c>
      <c r="M1870" s="2">
        <f t="shared" si="206"/>
        <v>0</v>
      </c>
      <c r="N1870" s="9">
        <f t="shared" si="207"/>
        <v>0</v>
      </c>
      <c r="O1870" s="2">
        <f>MIN(IF('07A_Конструктор'!$D$5="Так",'06A_Варіанти'!E1861,1E+99),IF('07A_Конструктор'!$D$6="Так",'06A_Варіанти'!F1861,1E+99),IF('07A_Конструктор'!$D$7="Так",'06A_Варіанти'!G1861,1E+99),IF('07A_Конструктор'!$D$8="Так",'06A_Варіанти'!H1861,1E+99),IF('07A_Конструктор'!$D$9="Так",'06A_Варіанти'!I1861,1E+99),IF('07A_Конструктор'!$D$10="Так",'06A_Варіанти'!J1861,1E+99),IF('07A_Конструктор'!$D$11="Так",'06A_Варіанти'!K1861,1E+99),IF('07A_Конструктор'!$D$12="Так",'06A_Варіанти'!L1861,1E+99),IF('07A_Конструктор'!$D$13="Так",'06A_Варіанти'!M1861,1E+99),IF('07A_Конструктор'!$D$14="Так",'06A_Варіанти'!N1861,1E+99),IF('07A_Конструктор'!$D$15="Так",'06A_Варіанти'!O1861,1E+99),IF('07A_Конструктор'!$D$16="Так",'06A_Варіанти'!P1861,1E+99),IF('07A_Конструктор'!$D$17="Так",'06A_Варіанти'!Q1861,1E+99),IF('06A_Варіанти'!R1861="",1E+99,'06A_Варіанти'!R1861))</f>
        <v>410.2</v>
      </c>
      <c r="P1870" s="2" t="str">
        <f t="shared" si="208"/>
        <v>5 т</v>
      </c>
      <c r="Q1870" s="2">
        <f t="shared" si="209"/>
        <v>14</v>
      </c>
      <c r="R1870" s="2">
        <f>IF(OR(C1870="РЦК макси",C1870="РЦЧ SKU"),"SKU-потік",IFERROR(VLOOKUP(D1870,'02_РЦ'!$A$3:$I$7,5,FALSE),0))</f>
        <v>700</v>
      </c>
      <c r="S1870" s="2" t="str">
        <f>IF(OR(C1870="РЦК макси",C1870="РЦЧ SKU"),"Не рахується в ліміт",IFERROR(VLOOKUP(D1870,'02_РЦ'!$A$3:$I$7,9,FALSE),"Немає РЦ"))</f>
        <v>В межах</v>
      </c>
    </row>
    <row r="1871" spans="1:19">
      <c r="A1871" s="2" t="str">
        <f>'06A_Варіанти'!A1862</f>
        <v>BASE_3209</v>
      </c>
      <c r="B1871" s="2" t="str">
        <f>'06A_Варіанти'!B1862</f>
        <v>TT_3209</v>
      </c>
      <c r="C1871" s="2" t="str">
        <f>'06A_Варіанти'!D1862</f>
        <v>Основний</v>
      </c>
      <c r="D1871" s="2" t="str">
        <f>'06A_Варіанти'!C1862</f>
        <v>РЦЛ</v>
      </c>
      <c r="E1871" s="2" t="str">
        <f>'06A_Варіанти'!S1862</f>
        <v>DIRECT</v>
      </c>
      <c r="F1871" s="2" t="str">
        <f>IF(O1871='06A_Варіанти'!E1862,'06A_Варіанти'!E$1,IF(O1871='06A_Варіанти'!F1862,'06A_Варіанти'!F$1,IF(O1871='06A_Варіанти'!G1862,'06A_Варіанти'!G$1,IF(O1871='06A_Варіанти'!H1862,'06A_Варіанти'!H$1,IF(O1871='06A_Варіанти'!I1862,'06A_Варіанти'!I$1,IF(O1871='06A_Варіанти'!J1862,'06A_Варіанти'!J$1,IF(O1871='06A_Варіанти'!K1862,'06A_Варіанти'!K$1,IF(O1871='06A_Варіанти'!L1862,'06A_Варіанти'!L$1,IF(O1871='06A_Варіанти'!M1862,'06A_Варіанти'!M$1,IF(O1871='06A_Варіанти'!N1862,'06A_Варіанти'!N$1,IF(O1871='06A_Варіанти'!O1862,'06A_Варіанти'!O$1,IF(O1871='06A_Варіанти'!P1862,'06A_Варіанти'!P$1,IF(O1871='06A_Варіанти'!Q1862,'06A_Варіанти'!Q$1,IF(O1871='06A_Варіанти'!R1862,'06A_Варіанти'!R$1,"НЕМАЄ МАРШРУТУ"))))))))))))))</f>
        <v>DIRECT</v>
      </c>
      <c r="G1871" s="2" t="str">
        <f t="shared" si="203"/>
        <v>БЕЗ ЗМІН</v>
      </c>
      <c r="H1871" s="2">
        <f>IF(G1871="НЕМАЄ МАРШРУТУ",0,O1871-'06A_Варіанти'!T1862)</f>
        <v>0</v>
      </c>
      <c r="I1871" s="2">
        <f>IFERROR(INDEX('04_Потоки'!$E:$E,MATCH(A1871,'04_Потоки'!$A:$A,0)),0)</f>
        <v>1.990879478827362</v>
      </c>
      <c r="J1871" s="2">
        <f t="shared" si="204"/>
        <v>1</v>
      </c>
      <c r="K1871" s="2">
        <f>IF(C1871="РЦК макси",0,2*'06A_Варіанти'!T1862*J1871)</f>
        <v>549.4</v>
      </c>
      <c r="L1871" s="2">
        <f t="shared" si="205"/>
        <v>549.4</v>
      </c>
      <c r="M1871" s="2">
        <f t="shared" si="206"/>
        <v>0</v>
      </c>
      <c r="N1871" s="9">
        <f t="shared" si="207"/>
        <v>0</v>
      </c>
      <c r="O1871" s="2">
        <f>MIN(IF('07A_Конструктор'!$D$5="Так",'06A_Варіанти'!E1862,1E+99),IF('07A_Конструктор'!$D$6="Так",'06A_Варіанти'!F1862,1E+99),IF('07A_Конструктор'!$D$7="Так",'06A_Варіанти'!G1862,1E+99),IF('07A_Конструктор'!$D$8="Так",'06A_Варіанти'!H1862,1E+99),IF('07A_Конструктор'!$D$9="Так",'06A_Варіанти'!I1862,1E+99),IF('07A_Конструктор'!$D$10="Так",'06A_Варіанти'!J1862,1E+99),IF('07A_Конструктор'!$D$11="Так",'06A_Варіанти'!K1862,1E+99),IF('07A_Конструктор'!$D$12="Так",'06A_Варіанти'!L1862,1E+99),IF('07A_Конструктор'!$D$13="Так",'06A_Варіанти'!M1862,1E+99),IF('07A_Конструктор'!$D$14="Так",'06A_Варіанти'!N1862,1E+99),IF('07A_Конструктор'!$D$15="Так",'06A_Варіанти'!O1862,1E+99),IF('07A_Конструктор'!$D$16="Так",'06A_Варіанти'!P1862,1E+99),IF('07A_Конструктор'!$D$17="Так",'06A_Варіанти'!Q1862,1E+99),IF('06A_Варіанти'!R1862="",1E+99,'06A_Варіанти'!R1862))</f>
        <v>274.7</v>
      </c>
      <c r="P1871" s="2" t="str">
        <f t="shared" si="208"/>
        <v>5 т</v>
      </c>
      <c r="Q1871" s="2">
        <f t="shared" si="209"/>
        <v>14</v>
      </c>
      <c r="R1871" s="2">
        <f>IF(OR(C1871="РЦК макси",C1871="РЦЧ SKU"),"SKU-потік",IFERROR(VLOOKUP(D1871,'02_РЦ'!$A$3:$I$7,5,FALSE),0))</f>
        <v>700</v>
      </c>
      <c r="S1871" s="2" t="str">
        <f>IF(OR(C1871="РЦК макси",C1871="РЦЧ SKU"),"Не рахується в ліміт",IFERROR(VLOOKUP(D1871,'02_РЦ'!$A$3:$I$7,9,FALSE),"Немає РЦ"))</f>
        <v>В межах</v>
      </c>
    </row>
    <row r="1872" spans="1:19">
      <c r="A1872" s="2" t="str">
        <f>'06A_Варіанти'!A1863</f>
        <v>BASE_3210</v>
      </c>
      <c r="B1872" s="2" t="str">
        <f>'06A_Варіанти'!B1863</f>
        <v>TT_3210</v>
      </c>
      <c r="C1872" s="2" t="str">
        <f>'06A_Варіанти'!D1863</f>
        <v>Основний</v>
      </c>
      <c r="D1872" s="2" t="str">
        <f>'06A_Варіанти'!C1863</f>
        <v>РЦЛ</v>
      </c>
      <c r="E1872" s="2" t="str">
        <f>'06A_Варіанти'!S1863</f>
        <v>DIRECT</v>
      </c>
      <c r="F1872" s="2" t="str">
        <f>IF(O1872='06A_Варіанти'!E1863,'06A_Варіанти'!E$1,IF(O1872='06A_Варіанти'!F1863,'06A_Варіанти'!F$1,IF(O1872='06A_Варіанти'!G1863,'06A_Варіанти'!G$1,IF(O1872='06A_Варіанти'!H1863,'06A_Варіанти'!H$1,IF(O1872='06A_Варіанти'!I1863,'06A_Варіанти'!I$1,IF(O1872='06A_Варіанти'!J1863,'06A_Варіанти'!J$1,IF(O1872='06A_Варіанти'!K1863,'06A_Варіанти'!K$1,IF(O1872='06A_Варіанти'!L1863,'06A_Варіанти'!L$1,IF(O1872='06A_Варіанти'!M1863,'06A_Варіанти'!M$1,IF(O1872='06A_Варіанти'!N1863,'06A_Варіанти'!N$1,IF(O1872='06A_Варіанти'!O1863,'06A_Варіанти'!O$1,IF(O1872='06A_Варіанти'!P1863,'06A_Варіанти'!P$1,IF(O1872='06A_Варіанти'!Q1863,'06A_Варіанти'!Q$1,IF(O1872='06A_Варіанти'!R1863,'06A_Варіанти'!R$1,"НЕМАЄ МАРШРУТУ"))))))))))))))</f>
        <v>DIRECT</v>
      </c>
      <c r="G1872" s="2" t="str">
        <f t="shared" si="203"/>
        <v>БЕЗ ЗМІН</v>
      </c>
      <c r="H1872" s="2">
        <f>IF(G1872="НЕМАЄ МАРШРУТУ",0,O1872-'06A_Варіанти'!T1863)</f>
        <v>0</v>
      </c>
      <c r="I1872" s="2">
        <f>IFERROR(INDEX('04_Потоки'!$E:$E,MATCH(A1872,'04_Потоки'!$A:$A,0)),0)</f>
        <v>1.990879478827362</v>
      </c>
      <c r="J1872" s="2">
        <f t="shared" si="204"/>
        <v>1</v>
      </c>
      <c r="K1872" s="2">
        <f>IF(C1872="РЦК макси",0,2*'06A_Варіанти'!T1863*J1872)</f>
        <v>133.4</v>
      </c>
      <c r="L1872" s="2">
        <f t="shared" si="205"/>
        <v>133.4</v>
      </c>
      <c r="M1872" s="2">
        <f t="shared" si="206"/>
        <v>0</v>
      </c>
      <c r="N1872" s="9">
        <f t="shared" si="207"/>
        <v>0</v>
      </c>
      <c r="O1872" s="2">
        <f>MIN(IF('07A_Конструктор'!$D$5="Так",'06A_Варіанти'!E1863,1E+99),IF('07A_Конструктор'!$D$6="Так",'06A_Варіанти'!F1863,1E+99),IF('07A_Конструктор'!$D$7="Так",'06A_Варіанти'!G1863,1E+99),IF('07A_Конструктор'!$D$8="Так",'06A_Варіанти'!H1863,1E+99),IF('07A_Конструктор'!$D$9="Так",'06A_Варіанти'!I1863,1E+99),IF('07A_Конструктор'!$D$10="Так",'06A_Варіанти'!J1863,1E+99),IF('07A_Конструктор'!$D$11="Так",'06A_Варіанти'!K1863,1E+99),IF('07A_Конструктор'!$D$12="Так",'06A_Варіанти'!L1863,1E+99),IF('07A_Конструктор'!$D$13="Так",'06A_Варіанти'!M1863,1E+99),IF('07A_Конструктор'!$D$14="Так",'06A_Варіанти'!N1863,1E+99),IF('07A_Конструктор'!$D$15="Так",'06A_Варіанти'!O1863,1E+99),IF('07A_Конструктор'!$D$16="Так",'06A_Варіанти'!P1863,1E+99),IF('07A_Конструктор'!$D$17="Так",'06A_Варіанти'!Q1863,1E+99),IF('06A_Варіанти'!R1863="",1E+99,'06A_Варіанти'!R1863))</f>
        <v>66.7</v>
      </c>
      <c r="P1872" s="2" t="str">
        <f t="shared" si="208"/>
        <v>5 т</v>
      </c>
      <c r="Q1872" s="2">
        <f t="shared" si="209"/>
        <v>14</v>
      </c>
      <c r="R1872" s="2">
        <f>IF(OR(C1872="РЦК макси",C1872="РЦЧ SKU"),"SKU-потік",IFERROR(VLOOKUP(D1872,'02_РЦ'!$A$3:$I$7,5,FALSE),0))</f>
        <v>700</v>
      </c>
      <c r="S1872" s="2" t="str">
        <f>IF(OR(C1872="РЦК макси",C1872="РЦЧ SKU"),"Не рахується в ліміт",IFERROR(VLOOKUP(D1872,'02_РЦ'!$A$3:$I$7,9,FALSE),"Немає РЦ"))</f>
        <v>В межах</v>
      </c>
    </row>
    <row r="1873" spans="1:19">
      <c r="A1873" s="2" t="str">
        <f>'06A_Варіанти'!A1864</f>
        <v>BASE_3213</v>
      </c>
      <c r="B1873" s="2" t="str">
        <f>'06A_Варіанти'!B1864</f>
        <v>TT_3213</v>
      </c>
      <c r="C1873" s="2" t="str">
        <f>'06A_Варіанти'!D1864</f>
        <v>Основний</v>
      </c>
      <c r="D1873" s="2" t="str">
        <f>'06A_Варіанти'!C1864</f>
        <v>РЦЛ</v>
      </c>
      <c r="E1873" s="2" t="str">
        <f>'06A_Варіанти'!S1864</f>
        <v>DIRECT</v>
      </c>
      <c r="F1873" s="2" t="str">
        <f>IF(O1873='06A_Варіанти'!E1864,'06A_Варіанти'!E$1,IF(O1873='06A_Варіанти'!F1864,'06A_Варіанти'!F$1,IF(O1873='06A_Варіанти'!G1864,'06A_Варіанти'!G$1,IF(O1873='06A_Варіанти'!H1864,'06A_Варіанти'!H$1,IF(O1873='06A_Варіанти'!I1864,'06A_Варіанти'!I$1,IF(O1873='06A_Варіанти'!J1864,'06A_Варіанти'!J$1,IF(O1873='06A_Варіанти'!K1864,'06A_Варіанти'!K$1,IF(O1873='06A_Варіанти'!L1864,'06A_Варіанти'!L$1,IF(O1873='06A_Варіанти'!M1864,'06A_Варіанти'!M$1,IF(O1873='06A_Варіанти'!N1864,'06A_Варіанти'!N$1,IF(O1873='06A_Варіанти'!O1864,'06A_Варіанти'!O$1,IF(O1873='06A_Варіанти'!P1864,'06A_Варіанти'!P$1,IF(O1873='06A_Варіанти'!Q1864,'06A_Варіанти'!Q$1,IF(O1873='06A_Варіанти'!R1864,'06A_Варіанти'!R$1,"НЕМАЄ МАРШРУТУ"))))))))))))))</f>
        <v>DIRECT</v>
      </c>
      <c r="G1873" s="2" t="str">
        <f t="shared" si="203"/>
        <v>БЕЗ ЗМІН</v>
      </c>
      <c r="H1873" s="2">
        <f>IF(G1873="НЕМАЄ МАРШРУТУ",0,O1873-'06A_Варіанти'!T1864)</f>
        <v>0</v>
      </c>
      <c r="I1873" s="2">
        <f>IFERROR(INDEX('04_Потоки'!$E:$E,MATCH(A1873,'04_Потоки'!$A:$A,0)),0)</f>
        <v>1.990879478827362</v>
      </c>
      <c r="J1873" s="2">
        <f t="shared" si="204"/>
        <v>1</v>
      </c>
      <c r="K1873" s="2">
        <f>IF(C1873="РЦК макси",0,2*'06A_Варіанти'!T1864*J1873)</f>
        <v>21.8</v>
      </c>
      <c r="L1873" s="2">
        <f t="shared" si="205"/>
        <v>21.8</v>
      </c>
      <c r="M1873" s="2">
        <f t="shared" si="206"/>
        <v>0</v>
      </c>
      <c r="N1873" s="9">
        <f t="shared" si="207"/>
        <v>0</v>
      </c>
      <c r="O1873" s="2">
        <f>MIN(IF('07A_Конструктор'!$D$5="Так",'06A_Варіанти'!E1864,1E+99),IF('07A_Конструктор'!$D$6="Так",'06A_Варіанти'!F1864,1E+99),IF('07A_Конструктор'!$D$7="Так",'06A_Варіанти'!G1864,1E+99),IF('07A_Конструктор'!$D$8="Так",'06A_Варіанти'!H1864,1E+99),IF('07A_Конструктор'!$D$9="Так",'06A_Варіанти'!I1864,1E+99),IF('07A_Конструктор'!$D$10="Так",'06A_Варіанти'!J1864,1E+99),IF('07A_Конструктор'!$D$11="Так",'06A_Варіанти'!K1864,1E+99),IF('07A_Конструктор'!$D$12="Так",'06A_Варіанти'!L1864,1E+99),IF('07A_Конструктор'!$D$13="Так",'06A_Варіанти'!M1864,1E+99),IF('07A_Конструктор'!$D$14="Так",'06A_Варіанти'!N1864,1E+99),IF('07A_Конструктор'!$D$15="Так",'06A_Варіанти'!O1864,1E+99),IF('07A_Конструктор'!$D$16="Так",'06A_Варіанти'!P1864,1E+99),IF('07A_Конструктор'!$D$17="Так",'06A_Варіанти'!Q1864,1E+99),IF('06A_Варіанти'!R1864="",1E+99,'06A_Варіанти'!R1864))</f>
        <v>10.9</v>
      </c>
      <c r="P1873" s="2" t="str">
        <f t="shared" si="208"/>
        <v>5 т</v>
      </c>
      <c r="Q1873" s="2">
        <f t="shared" si="209"/>
        <v>14</v>
      </c>
      <c r="R1873" s="2">
        <f>IF(OR(C1873="РЦК макси",C1873="РЦЧ SKU"),"SKU-потік",IFERROR(VLOOKUP(D1873,'02_РЦ'!$A$3:$I$7,5,FALSE),0))</f>
        <v>700</v>
      </c>
      <c r="S1873" s="2" t="str">
        <f>IF(OR(C1873="РЦК макси",C1873="РЦЧ SKU"),"Не рахується в ліміт",IFERROR(VLOOKUP(D1873,'02_РЦ'!$A$3:$I$7,9,FALSE),"Немає РЦ"))</f>
        <v>В межах</v>
      </c>
    </row>
    <row r="1874" spans="1:19">
      <c r="A1874" s="2" t="str">
        <f>'06A_Варіанти'!A1865</f>
        <v>BASE_3212</v>
      </c>
      <c r="B1874" s="2" t="str">
        <f>'06A_Варіанти'!B1865</f>
        <v>TT_3212</v>
      </c>
      <c r="C1874" s="2" t="str">
        <f>'06A_Варіанти'!D1865</f>
        <v>Основний</v>
      </c>
      <c r="D1874" s="2" t="str">
        <f>'06A_Варіанти'!C1865</f>
        <v>РЦЛ</v>
      </c>
      <c r="E1874" s="2" t="str">
        <f>'06A_Варіанти'!S1865</f>
        <v>DIRECT</v>
      </c>
      <c r="F1874" s="2" t="str">
        <f>IF(O1874='06A_Варіанти'!E1865,'06A_Варіанти'!E$1,IF(O1874='06A_Варіанти'!F1865,'06A_Варіанти'!F$1,IF(O1874='06A_Варіанти'!G1865,'06A_Варіанти'!G$1,IF(O1874='06A_Варіанти'!H1865,'06A_Варіанти'!H$1,IF(O1874='06A_Варіанти'!I1865,'06A_Варіанти'!I$1,IF(O1874='06A_Варіанти'!J1865,'06A_Варіанти'!J$1,IF(O1874='06A_Варіанти'!K1865,'06A_Варіанти'!K$1,IF(O1874='06A_Варіанти'!L1865,'06A_Варіанти'!L$1,IF(O1874='06A_Варіанти'!M1865,'06A_Варіанти'!M$1,IF(O1874='06A_Варіанти'!N1865,'06A_Варіанти'!N$1,IF(O1874='06A_Варіанти'!O1865,'06A_Варіанти'!O$1,IF(O1874='06A_Варіанти'!P1865,'06A_Варіанти'!P$1,IF(O1874='06A_Варіанти'!Q1865,'06A_Варіанти'!Q$1,IF(O1874='06A_Варіанти'!R1865,'06A_Варіанти'!R$1,"НЕМАЄ МАРШРУТУ"))))))))))))))</f>
        <v>DIRECT</v>
      </c>
      <c r="G1874" s="2" t="str">
        <f t="shared" si="203"/>
        <v>БЕЗ ЗМІН</v>
      </c>
      <c r="H1874" s="2">
        <f>IF(G1874="НЕМАЄ МАРШРУТУ",0,O1874-'06A_Варіанти'!T1865)</f>
        <v>0</v>
      </c>
      <c r="I1874" s="2">
        <f>IFERROR(INDEX('04_Потоки'!$E:$E,MATCH(A1874,'04_Потоки'!$A:$A,0)),0)</f>
        <v>1.990879478827362</v>
      </c>
      <c r="J1874" s="2">
        <f t="shared" si="204"/>
        <v>1</v>
      </c>
      <c r="K1874" s="2">
        <f>IF(C1874="РЦК макси",0,2*'06A_Варіанти'!T1865*J1874)</f>
        <v>313.60000000000002</v>
      </c>
      <c r="L1874" s="2">
        <f t="shared" si="205"/>
        <v>313.60000000000002</v>
      </c>
      <c r="M1874" s="2">
        <f t="shared" si="206"/>
        <v>0</v>
      </c>
      <c r="N1874" s="9">
        <f t="shared" si="207"/>
        <v>0</v>
      </c>
      <c r="O1874" s="2">
        <f>MIN(IF('07A_Конструктор'!$D$5="Так",'06A_Варіанти'!E1865,1E+99),IF('07A_Конструктор'!$D$6="Так",'06A_Варіанти'!F1865,1E+99),IF('07A_Конструктор'!$D$7="Так",'06A_Варіанти'!G1865,1E+99),IF('07A_Конструктор'!$D$8="Так",'06A_Варіанти'!H1865,1E+99),IF('07A_Конструктор'!$D$9="Так",'06A_Варіанти'!I1865,1E+99),IF('07A_Конструктор'!$D$10="Так",'06A_Варіанти'!J1865,1E+99),IF('07A_Конструктор'!$D$11="Так",'06A_Варіанти'!K1865,1E+99),IF('07A_Конструктор'!$D$12="Так",'06A_Варіанти'!L1865,1E+99),IF('07A_Конструктор'!$D$13="Так",'06A_Варіанти'!M1865,1E+99),IF('07A_Конструктор'!$D$14="Так",'06A_Варіанти'!N1865,1E+99),IF('07A_Конструктор'!$D$15="Так",'06A_Варіанти'!O1865,1E+99),IF('07A_Конструктор'!$D$16="Так",'06A_Варіанти'!P1865,1E+99),IF('07A_Конструктор'!$D$17="Так",'06A_Варіанти'!Q1865,1E+99),IF('06A_Варіанти'!R1865="",1E+99,'06A_Варіанти'!R1865))</f>
        <v>156.80000000000001</v>
      </c>
      <c r="P1874" s="2" t="str">
        <f t="shared" si="208"/>
        <v>5 т</v>
      </c>
      <c r="Q1874" s="2">
        <f t="shared" si="209"/>
        <v>14</v>
      </c>
      <c r="R1874" s="2">
        <f>IF(OR(C1874="РЦК макси",C1874="РЦЧ SKU"),"SKU-потік",IFERROR(VLOOKUP(D1874,'02_РЦ'!$A$3:$I$7,5,FALSE),0))</f>
        <v>700</v>
      </c>
      <c r="S1874" s="2" t="str">
        <f>IF(OR(C1874="РЦК макси",C1874="РЦЧ SKU"),"Не рахується в ліміт",IFERROR(VLOOKUP(D1874,'02_РЦ'!$A$3:$I$7,9,FALSE),"Немає РЦ"))</f>
        <v>В межах</v>
      </c>
    </row>
    <row r="1875" spans="1:19">
      <c r="A1875" s="2" t="str">
        <f>'06A_Варіанти'!A1866</f>
        <v>BASE_3219</v>
      </c>
      <c r="B1875" s="2" t="str">
        <f>'06A_Варіанти'!B1866</f>
        <v>TT_3219</v>
      </c>
      <c r="C1875" s="2" t="str">
        <f>'06A_Варіанти'!D1866</f>
        <v>Основний</v>
      </c>
      <c r="D1875" s="2" t="str">
        <f>'06A_Варіанти'!C1866</f>
        <v>РЦЛ</v>
      </c>
      <c r="E1875" s="2" t="str">
        <f>'06A_Варіанти'!S1866</f>
        <v>DIRECT</v>
      </c>
      <c r="F1875" s="2" t="str">
        <f>IF(O1875='06A_Варіанти'!E1866,'06A_Варіанти'!E$1,IF(O1875='06A_Варіанти'!F1866,'06A_Варіанти'!F$1,IF(O1875='06A_Варіанти'!G1866,'06A_Варіанти'!G$1,IF(O1875='06A_Варіанти'!H1866,'06A_Варіанти'!H$1,IF(O1875='06A_Варіанти'!I1866,'06A_Варіанти'!I$1,IF(O1875='06A_Варіанти'!J1866,'06A_Варіанти'!J$1,IF(O1875='06A_Варіанти'!K1866,'06A_Варіанти'!K$1,IF(O1875='06A_Варіанти'!L1866,'06A_Варіанти'!L$1,IF(O1875='06A_Варіанти'!M1866,'06A_Варіанти'!M$1,IF(O1875='06A_Варіанти'!N1866,'06A_Варіанти'!N$1,IF(O1875='06A_Варіанти'!O1866,'06A_Варіанти'!O$1,IF(O1875='06A_Варіанти'!P1866,'06A_Варіанти'!P$1,IF(O1875='06A_Варіанти'!Q1866,'06A_Варіанти'!Q$1,IF(O1875='06A_Варіанти'!R1866,'06A_Варіанти'!R$1,"НЕМАЄ МАРШРУТУ"))))))))))))))</f>
        <v>DIRECT</v>
      </c>
      <c r="G1875" s="2" t="str">
        <f t="shared" si="203"/>
        <v>БЕЗ ЗМІН</v>
      </c>
      <c r="H1875" s="2">
        <f>IF(G1875="НЕМАЄ МАРШРУТУ",0,O1875-'06A_Варіанти'!T1866)</f>
        <v>0</v>
      </c>
      <c r="I1875" s="2">
        <f>IFERROR(INDEX('04_Потоки'!$E:$E,MATCH(A1875,'04_Потоки'!$A:$A,0)),0)</f>
        <v>1.990879478827362</v>
      </c>
      <c r="J1875" s="2">
        <f t="shared" si="204"/>
        <v>1</v>
      </c>
      <c r="K1875" s="2">
        <f>IF(C1875="РЦК макси",0,2*'06A_Варіанти'!T1866*J1875)</f>
        <v>408.4</v>
      </c>
      <c r="L1875" s="2">
        <f t="shared" si="205"/>
        <v>408.4</v>
      </c>
      <c r="M1875" s="2">
        <f t="shared" si="206"/>
        <v>0</v>
      </c>
      <c r="N1875" s="9">
        <f t="shared" si="207"/>
        <v>0</v>
      </c>
      <c r="O1875" s="2">
        <f>MIN(IF('07A_Конструктор'!$D$5="Так",'06A_Варіанти'!E1866,1E+99),IF('07A_Конструктор'!$D$6="Так",'06A_Варіанти'!F1866,1E+99),IF('07A_Конструктор'!$D$7="Так",'06A_Варіанти'!G1866,1E+99),IF('07A_Конструктор'!$D$8="Так",'06A_Варіанти'!H1866,1E+99),IF('07A_Конструктор'!$D$9="Так",'06A_Варіанти'!I1866,1E+99),IF('07A_Конструктор'!$D$10="Так",'06A_Варіанти'!J1866,1E+99),IF('07A_Конструктор'!$D$11="Так",'06A_Варіанти'!K1866,1E+99),IF('07A_Конструктор'!$D$12="Так",'06A_Варіанти'!L1866,1E+99),IF('07A_Конструктор'!$D$13="Так",'06A_Варіанти'!M1866,1E+99),IF('07A_Конструктор'!$D$14="Так",'06A_Варіанти'!N1866,1E+99),IF('07A_Конструктор'!$D$15="Так",'06A_Варіанти'!O1866,1E+99),IF('07A_Конструктор'!$D$16="Так",'06A_Варіанти'!P1866,1E+99),IF('07A_Конструктор'!$D$17="Так",'06A_Варіанти'!Q1866,1E+99),IF('06A_Варіанти'!R1866="",1E+99,'06A_Варіанти'!R1866))</f>
        <v>204.2</v>
      </c>
      <c r="P1875" s="2" t="str">
        <f t="shared" si="208"/>
        <v>5 т</v>
      </c>
      <c r="Q1875" s="2">
        <f t="shared" si="209"/>
        <v>14</v>
      </c>
      <c r="R1875" s="2">
        <f>IF(OR(C1875="РЦК макси",C1875="РЦЧ SKU"),"SKU-потік",IFERROR(VLOOKUP(D1875,'02_РЦ'!$A$3:$I$7,5,FALSE),0))</f>
        <v>700</v>
      </c>
      <c r="S1875" s="2" t="str">
        <f>IF(OR(C1875="РЦК макси",C1875="РЦЧ SKU"),"Не рахується в ліміт",IFERROR(VLOOKUP(D1875,'02_РЦ'!$A$3:$I$7,9,FALSE),"Немає РЦ"))</f>
        <v>В межах</v>
      </c>
    </row>
    <row r="1876" spans="1:19">
      <c r="A1876" s="2" t="str">
        <f>'06A_Варіанти'!A1867</f>
        <v>BASE_3220</v>
      </c>
      <c r="B1876" s="2" t="str">
        <f>'06A_Варіанти'!B1867</f>
        <v>TT_3220</v>
      </c>
      <c r="C1876" s="2" t="str">
        <f>'06A_Варіанти'!D1867</f>
        <v>Основний</v>
      </c>
      <c r="D1876" s="2" t="str">
        <f>'06A_Варіанти'!C1867</f>
        <v>РЦЛ</v>
      </c>
      <c r="E1876" s="2" t="str">
        <f>'06A_Варіанти'!S1867</f>
        <v>DIRECT</v>
      </c>
      <c r="F1876" s="2" t="str">
        <f>IF(O1876='06A_Варіанти'!E1867,'06A_Варіанти'!E$1,IF(O1876='06A_Варіанти'!F1867,'06A_Варіанти'!F$1,IF(O1876='06A_Варіанти'!G1867,'06A_Варіанти'!G$1,IF(O1876='06A_Варіанти'!H1867,'06A_Варіанти'!H$1,IF(O1876='06A_Варіанти'!I1867,'06A_Варіанти'!I$1,IF(O1876='06A_Варіанти'!J1867,'06A_Варіанти'!J$1,IF(O1876='06A_Варіанти'!K1867,'06A_Варіанти'!K$1,IF(O1876='06A_Варіанти'!L1867,'06A_Варіанти'!L$1,IF(O1876='06A_Варіанти'!M1867,'06A_Варіанти'!M$1,IF(O1876='06A_Варіанти'!N1867,'06A_Варіанти'!N$1,IF(O1876='06A_Варіанти'!O1867,'06A_Варіанти'!O$1,IF(O1876='06A_Варіанти'!P1867,'06A_Варіанти'!P$1,IF(O1876='06A_Варіанти'!Q1867,'06A_Варіанти'!Q$1,IF(O1876='06A_Варіанти'!R1867,'06A_Варіанти'!R$1,"НЕМАЄ МАРШРУТУ"))))))))))))))</f>
        <v>DIRECT</v>
      </c>
      <c r="G1876" s="2" t="str">
        <f t="shared" si="203"/>
        <v>БЕЗ ЗМІН</v>
      </c>
      <c r="H1876" s="2">
        <f>IF(G1876="НЕМАЄ МАРШРУТУ",0,O1876-'06A_Варіанти'!T1867)</f>
        <v>0</v>
      </c>
      <c r="I1876" s="2">
        <f>IFERROR(INDEX('04_Потоки'!$E:$E,MATCH(A1876,'04_Потоки'!$A:$A,0)),0)</f>
        <v>1.990879478827362</v>
      </c>
      <c r="J1876" s="2">
        <f t="shared" si="204"/>
        <v>1</v>
      </c>
      <c r="K1876" s="2">
        <f>IF(C1876="РЦК макси",0,2*'06A_Варіанти'!T1867*J1876)</f>
        <v>305</v>
      </c>
      <c r="L1876" s="2">
        <f t="shared" si="205"/>
        <v>305</v>
      </c>
      <c r="M1876" s="2">
        <f t="shared" si="206"/>
        <v>0</v>
      </c>
      <c r="N1876" s="9">
        <f t="shared" si="207"/>
        <v>0</v>
      </c>
      <c r="O1876" s="2">
        <f>MIN(IF('07A_Конструктор'!$D$5="Так",'06A_Варіанти'!E1867,1E+99),IF('07A_Конструктор'!$D$6="Так",'06A_Варіанти'!F1867,1E+99),IF('07A_Конструктор'!$D$7="Так",'06A_Варіанти'!G1867,1E+99),IF('07A_Конструктор'!$D$8="Так",'06A_Варіанти'!H1867,1E+99),IF('07A_Конструктор'!$D$9="Так",'06A_Варіанти'!I1867,1E+99),IF('07A_Конструктор'!$D$10="Так",'06A_Варіанти'!J1867,1E+99),IF('07A_Конструктор'!$D$11="Так",'06A_Варіанти'!K1867,1E+99),IF('07A_Конструктор'!$D$12="Так",'06A_Варіанти'!L1867,1E+99),IF('07A_Конструктор'!$D$13="Так",'06A_Варіанти'!M1867,1E+99),IF('07A_Конструктор'!$D$14="Так",'06A_Варіанти'!N1867,1E+99),IF('07A_Конструктор'!$D$15="Так",'06A_Варіанти'!O1867,1E+99),IF('07A_Конструктор'!$D$16="Так",'06A_Варіанти'!P1867,1E+99),IF('07A_Конструктор'!$D$17="Так",'06A_Варіанти'!Q1867,1E+99),IF('06A_Варіанти'!R1867="",1E+99,'06A_Варіанти'!R1867))</f>
        <v>152.5</v>
      </c>
      <c r="P1876" s="2" t="str">
        <f t="shared" si="208"/>
        <v>5 т</v>
      </c>
      <c r="Q1876" s="2">
        <f t="shared" si="209"/>
        <v>14</v>
      </c>
      <c r="R1876" s="2">
        <f>IF(OR(C1876="РЦК макси",C1876="РЦЧ SKU"),"SKU-потік",IFERROR(VLOOKUP(D1876,'02_РЦ'!$A$3:$I$7,5,FALSE),0))</f>
        <v>700</v>
      </c>
      <c r="S1876" s="2" t="str">
        <f>IF(OR(C1876="РЦК макси",C1876="РЦЧ SKU"),"Не рахується в ліміт",IFERROR(VLOOKUP(D1876,'02_РЦ'!$A$3:$I$7,9,FALSE),"Немає РЦ"))</f>
        <v>В межах</v>
      </c>
    </row>
    <row r="1877" spans="1:19">
      <c r="A1877" s="2" t="str">
        <f>'06A_Варіанти'!A1868</f>
        <v>BASE_3224</v>
      </c>
      <c r="B1877" s="2" t="str">
        <f>'06A_Варіанти'!B1868</f>
        <v>TT_3224</v>
      </c>
      <c r="C1877" s="2" t="str">
        <f>'06A_Варіанти'!D1868</f>
        <v>Основний</v>
      </c>
      <c r="D1877" s="2" t="str">
        <f>'06A_Варіанти'!C1868</f>
        <v>РЦЛ</v>
      </c>
      <c r="E1877" s="2" t="str">
        <f>'06A_Варіанти'!S1868</f>
        <v>DIRECT</v>
      </c>
      <c r="F1877" s="2" t="str">
        <f>IF(O1877='06A_Варіанти'!E1868,'06A_Варіанти'!E$1,IF(O1877='06A_Варіанти'!F1868,'06A_Варіанти'!F$1,IF(O1877='06A_Варіанти'!G1868,'06A_Варіанти'!G$1,IF(O1877='06A_Варіанти'!H1868,'06A_Варіанти'!H$1,IF(O1877='06A_Варіанти'!I1868,'06A_Варіанти'!I$1,IF(O1877='06A_Варіанти'!J1868,'06A_Варіанти'!J$1,IF(O1877='06A_Варіанти'!K1868,'06A_Варіанти'!K$1,IF(O1877='06A_Варіанти'!L1868,'06A_Варіанти'!L$1,IF(O1877='06A_Варіанти'!M1868,'06A_Варіанти'!M$1,IF(O1877='06A_Варіанти'!N1868,'06A_Варіанти'!N$1,IF(O1877='06A_Варіанти'!O1868,'06A_Варіанти'!O$1,IF(O1877='06A_Варіанти'!P1868,'06A_Варіанти'!P$1,IF(O1877='06A_Варіанти'!Q1868,'06A_Варіанти'!Q$1,IF(O1877='06A_Варіанти'!R1868,'06A_Варіанти'!R$1,"НЕМАЄ МАРШРУТУ"))))))))))))))</f>
        <v>DIRECT</v>
      </c>
      <c r="G1877" s="2" t="str">
        <f t="shared" si="203"/>
        <v>БЕЗ ЗМІН</v>
      </c>
      <c r="H1877" s="2">
        <f>IF(G1877="НЕМАЄ МАРШРУТУ",0,O1877-'06A_Варіанти'!T1868)</f>
        <v>0</v>
      </c>
      <c r="I1877" s="2">
        <f>IFERROR(INDEX('04_Потоки'!$E:$E,MATCH(A1877,'04_Потоки'!$A:$A,0)),0)</f>
        <v>1.990879478827362</v>
      </c>
      <c r="J1877" s="2">
        <f t="shared" si="204"/>
        <v>1</v>
      </c>
      <c r="K1877" s="2">
        <f>IF(C1877="РЦК макси",0,2*'06A_Варіанти'!T1868*J1877)</f>
        <v>605.79999999999995</v>
      </c>
      <c r="L1877" s="2">
        <f t="shared" si="205"/>
        <v>605.79999999999995</v>
      </c>
      <c r="M1877" s="2">
        <f t="shared" si="206"/>
        <v>0</v>
      </c>
      <c r="N1877" s="9">
        <f t="shared" si="207"/>
        <v>0</v>
      </c>
      <c r="O1877" s="2">
        <f>MIN(IF('07A_Конструктор'!$D$5="Так",'06A_Варіанти'!E1868,1E+99),IF('07A_Конструктор'!$D$6="Так",'06A_Варіанти'!F1868,1E+99),IF('07A_Конструктор'!$D$7="Так",'06A_Варіанти'!G1868,1E+99),IF('07A_Конструктор'!$D$8="Так",'06A_Варіанти'!H1868,1E+99),IF('07A_Конструктор'!$D$9="Так",'06A_Варіанти'!I1868,1E+99),IF('07A_Конструктор'!$D$10="Так",'06A_Варіанти'!J1868,1E+99),IF('07A_Конструктор'!$D$11="Так",'06A_Варіанти'!K1868,1E+99),IF('07A_Конструктор'!$D$12="Так",'06A_Варіанти'!L1868,1E+99),IF('07A_Конструктор'!$D$13="Так",'06A_Варіанти'!M1868,1E+99),IF('07A_Конструктор'!$D$14="Так",'06A_Варіанти'!N1868,1E+99),IF('07A_Конструктор'!$D$15="Так",'06A_Варіанти'!O1868,1E+99),IF('07A_Конструктор'!$D$16="Так",'06A_Варіанти'!P1868,1E+99),IF('07A_Конструктор'!$D$17="Так",'06A_Варіанти'!Q1868,1E+99),IF('06A_Варіанти'!R1868="",1E+99,'06A_Варіанти'!R1868))</f>
        <v>302.89999999999998</v>
      </c>
      <c r="P1877" s="2" t="str">
        <f t="shared" si="208"/>
        <v>5 т</v>
      </c>
      <c r="Q1877" s="2">
        <f t="shared" si="209"/>
        <v>14</v>
      </c>
      <c r="R1877" s="2">
        <f>IF(OR(C1877="РЦК макси",C1877="РЦЧ SKU"),"SKU-потік",IFERROR(VLOOKUP(D1877,'02_РЦ'!$A$3:$I$7,5,FALSE),0))</f>
        <v>700</v>
      </c>
      <c r="S1877" s="2" t="str">
        <f>IF(OR(C1877="РЦК макси",C1877="РЦЧ SKU"),"Не рахується в ліміт",IFERROR(VLOOKUP(D1877,'02_РЦ'!$A$3:$I$7,9,FALSE),"Немає РЦ"))</f>
        <v>В межах</v>
      </c>
    </row>
    <row r="1878" spans="1:19">
      <c r="A1878" s="2" t="str">
        <f>'06A_Варіанти'!A1869</f>
        <v>BASE_3227</v>
      </c>
      <c r="B1878" s="2" t="str">
        <f>'06A_Варіанти'!B1869</f>
        <v>TT_3227</v>
      </c>
      <c r="C1878" s="2" t="str">
        <f>'06A_Варіанти'!D1869</f>
        <v>Основний</v>
      </c>
      <c r="D1878" s="2" t="str">
        <f>'06A_Варіанти'!C1869</f>
        <v>РЦЛ</v>
      </c>
      <c r="E1878" s="2" t="str">
        <f>'06A_Варіанти'!S1869</f>
        <v>DIRECT</v>
      </c>
      <c r="F1878" s="2" t="str">
        <f>IF(O1878='06A_Варіанти'!E1869,'06A_Варіанти'!E$1,IF(O1878='06A_Варіанти'!F1869,'06A_Варіанти'!F$1,IF(O1878='06A_Варіанти'!G1869,'06A_Варіанти'!G$1,IF(O1878='06A_Варіанти'!H1869,'06A_Варіанти'!H$1,IF(O1878='06A_Варіанти'!I1869,'06A_Варіанти'!I$1,IF(O1878='06A_Варіанти'!J1869,'06A_Варіанти'!J$1,IF(O1878='06A_Варіанти'!K1869,'06A_Варіанти'!K$1,IF(O1878='06A_Варіанти'!L1869,'06A_Варіанти'!L$1,IF(O1878='06A_Варіанти'!M1869,'06A_Варіанти'!M$1,IF(O1878='06A_Варіанти'!N1869,'06A_Варіанти'!N$1,IF(O1878='06A_Варіанти'!O1869,'06A_Варіанти'!O$1,IF(O1878='06A_Варіанти'!P1869,'06A_Варіанти'!P$1,IF(O1878='06A_Варіанти'!Q1869,'06A_Варіанти'!Q$1,IF(O1878='06A_Варіанти'!R1869,'06A_Варіанти'!R$1,"НЕМАЄ МАРШРУТУ"))))))))))))))</f>
        <v>DIRECT</v>
      </c>
      <c r="G1878" s="2" t="str">
        <f t="shared" si="203"/>
        <v>БЕЗ ЗМІН</v>
      </c>
      <c r="H1878" s="2">
        <f>IF(G1878="НЕМАЄ МАРШРУТУ",0,O1878-'06A_Варіанти'!T1869)</f>
        <v>0</v>
      </c>
      <c r="I1878" s="2">
        <f>IFERROR(INDEX('04_Потоки'!$E:$E,MATCH(A1878,'04_Потоки'!$A:$A,0)),0)</f>
        <v>1.990879478827362</v>
      </c>
      <c r="J1878" s="2">
        <f t="shared" si="204"/>
        <v>1</v>
      </c>
      <c r="K1878" s="2">
        <f>IF(C1878="РЦК макси",0,2*'06A_Варіанти'!T1869*J1878)</f>
        <v>439.2</v>
      </c>
      <c r="L1878" s="2">
        <f t="shared" si="205"/>
        <v>439.2</v>
      </c>
      <c r="M1878" s="2">
        <f t="shared" si="206"/>
        <v>0</v>
      </c>
      <c r="N1878" s="9">
        <f t="shared" si="207"/>
        <v>0</v>
      </c>
      <c r="O1878" s="2">
        <f>MIN(IF('07A_Конструктор'!$D$5="Так",'06A_Варіанти'!E1869,1E+99),IF('07A_Конструктор'!$D$6="Так",'06A_Варіанти'!F1869,1E+99),IF('07A_Конструктор'!$D$7="Так",'06A_Варіанти'!G1869,1E+99),IF('07A_Конструктор'!$D$8="Так",'06A_Варіанти'!H1869,1E+99),IF('07A_Конструктор'!$D$9="Так",'06A_Варіанти'!I1869,1E+99),IF('07A_Конструктор'!$D$10="Так",'06A_Варіанти'!J1869,1E+99),IF('07A_Конструктор'!$D$11="Так",'06A_Варіанти'!K1869,1E+99),IF('07A_Конструктор'!$D$12="Так",'06A_Варіанти'!L1869,1E+99),IF('07A_Конструктор'!$D$13="Так",'06A_Варіанти'!M1869,1E+99),IF('07A_Конструктор'!$D$14="Так",'06A_Варіанти'!N1869,1E+99),IF('07A_Конструктор'!$D$15="Так",'06A_Варіанти'!O1869,1E+99),IF('07A_Конструктор'!$D$16="Так",'06A_Варіанти'!P1869,1E+99),IF('07A_Конструктор'!$D$17="Так",'06A_Варіанти'!Q1869,1E+99),IF('06A_Варіанти'!R1869="",1E+99,'06A_Варіанти'!R1869))</f>
        <v>219.6</v>
      </c>
      <c r="P1878" s="2" t="str">
        <f t="shared" si="208"/>
        <v>5 т</v>
      </c>
      <c r="Q1878" s="2">
        <f t="shared" si="209"/>
        <v>14</v>
      </c>
      <c r="R1878" s="2">
        <f>IF(OR(C1878="РЦК макси",C1878="РЦЧ SKU"),"SKU-потік",IFERROR(VLOOKUP(D1878,'02_РЦ'!$A$3:$I$7,5,FALSE),0))</f>
        <v>700</v>
      </c>
      <c r="S1878" s="2" t="str">
        <f>IF(OR(C1878="РЦК макси",C1878="РЦЧ SKU"),"Не рахується в ліміт",IFERROR(VLOOKUP(D1878,'02_РЦ'!$A$3:$I$7,9,FALSE),"Немає РЦ"))</f>
        <v>В межах</v>
      </c>
    </row>
    <row r="1879" spans="1:19">
      <c r="A1879" s="2" t="str">
        <f>'06A_Варіанти'!A1870</f>
        <v>BASE_3228</v>
      </c>
      <c r="B1879" s="2" t="str">
        <f>'06A_Варіанти'!B1870</f>
        <v>TT_3228</v>
      </c>
      <c r="C1879" s="2" t="str">
        <f>'06A_Варіанти'!D1870</f>
        <v>Основний</v>
      </c>
      <c r="D1879" s="2" t="str">
        <f>'06A_Варіанти'!C1870</f>
        <v>РЦЛ</v>
      </c>
      <c r="E1879" s="2" t="str">
        <f>'06A_Варіанти'!S1870</f>
        <v>DIRECT</v>
      </c>
      <c r="F1879" s="2" t="str">
        <f>IF(O1879='06A_Варіанти'!E1870,'06A_Варіанти'!E$1,IF(O1879='06A_Варіанти'!F1870,'06A_Варіанти'!F$1,IF(O1879='06A_Варіанти'!G1870,'06A_Варіанти'!G$1,IF(O1879='06A_Варіанти'!H1870,'06A_Варіанти'!H$1,IF(O1879='06A_Варіанти'!I1870,'06A_Варіанти'!I$1,IF(O1879='06A_Варіанти'!J1870,'06A_Варіанти'!J$1,IF(O1879='06A_Варіанти'!K1870,'06A_Варіанти'!K$1,IF(O1879='06A_Варіанти'!L1870,'06A_Варіанти'!L$1,IF(O1879='06A_Варіанти'!M1870,'06A_Варіанти'!M$1,IF(O1879='06A_Варіанти'!N1870,'06A_Варіанти'!N$1,IF(O1879='06A_Варіанти'!O1870,'06A_Варіанти'!O$1,IF(O1879='06A_Варіанти'!P1870,'06A_Варіанти'!P$1,IF(O1879='06A_Варіанти'!Q1870,'06A_Варіанти'!Q$1,IF(O1879='06A_Варіанти'!R1870,'06A_Варіанти'!R$1,"НЕМАЄ МАРШРУТУ"))))))))))))))</f>
        <v>DIRECT</v>
      </c>
      <c r="G1879" s="2" t="str">
        <f t="shared" si="203"/>
        <v>БЕЗ ЗМІН</v>
      </c>
      <c r="H1879" s="2">
        <f>IF(G1879="НЕМАЄ МАРШРУТУ",0,O1879-'06A_Варіанти'!T1870)</f>
        <v>0</v>
      </c>
      <c r="I1879" s="2">
        <f>IFERROR(INDEX('04_Потоки'!$E:$E,MATCH(A1879,'04_Потоки'!$A:$A,0)),0)</f>
        <v>1.990879478827362</v>
      </c>
      <c r="J1879" s="2">
        <f t="shared" si="204"/>
        <v>1</v>
      </c>
      <c r="K1879" s="2">
        <f>IF(C1879="РЦК макси",0,2*'06A_Варіанти'!T1870*J1879)</f>
        <v>712.2</v>
      </c>
      <c r="L1879" s="2">
        <f t="shared" si="205"/>
        <v>712.2</v>
      </c>
      <c r="M1879" s="2">
        <f t="shared" si="206"/>
        <v>0</v>
      </c>
      <c r="N1879" s="9">
        <f t="shared" si="207"/>
        <v>0</v>
      </c>
      <c r="O1879" s="2">
        <f>MIN(IF('07A_Конструктор'!$D$5="Так",'06A_Варіанти'!E1870,1E+99),IF('07A_Конструктор'!$D$6="Так",'06A_Варіанти'!F1870,1E+99),IF('07A_Конструктор'!$D$7="Так",'06A_Варіанти'!G1870,1E+99),IF('07A_Конструктор'!$D$8="Так",'06A_Варіанти'!H1870,1E+99),IF('07A_Конструктор'!$D$9="Так",'06A_Варіанти'!I1870,1E+99),IF('07A_Конструктор'!$D$10="Так",'06A_Варіанти'!J1870,1E+99),IF('07A_Конструктор'!$D$11="Так",'06A_Варіанти'!K1870,1E+99),IF('07A_Конструктор'!$D$12="Так",'06A_Варіанти'!L1870,1E+99),IF('07A_Конструктор'!$D$13="Так",'06A_Варіанти'!M1870,1E+99),IF('07A_Конструктор'!$D$14="Так",'06A_Варіанти'!N1870,1E+99),IF('07A_Конструктор'!$D$15="Так",'06A_Варіанти'!O1870,1E+99),IF('07A_Конструктор'!$D$16="Так",'06A_Варіанти'!P1870,1E+99),IF('07A_Конструктор'!$D$17="Так",'06A_Варіанти'!Q1870,1E+99),IF('06A_Варіанти'!R1870="",1E+99,'06A_Варіанти'!R1870))</f>
        <v>356.1</v>
      </c>
      <c r="P1879" s="2" t="str">
        <f t="shared" si="208"/>
        <v>5 т</v>
      </c>
      <c r="Q1879" s="2">
        <f t="shared" si="209"/>
        <v>14</v>
      </c>
      <c r="R1879" s="2">
        <f>IF(OR(C1879="РЦК макси",C1879="РЦЧ SKU"),"SKU-потік",IFERROR(VLOOKUP(D1879,'02_РЦ'!$A$3:$I$7,5,FALSE),0))</f>
        <v>700</v>
      </c>
      <c r="S1879" s="2" t="str">
        <f>IF(OR(C1879="РЦК макси",C1879="РЦЧ SKU"),"Не рахується в ліміт",IFERROR(VLOOKUP(D1879,'02_РЦ'!$A$3:$I$7,9,FALSE),"Немає РЦ"))</f>
        <v>В межах</v>
      </c>
    </row>
    <row r="1880" spans="1:19">
      <c r="A1880" s="2" t="str">
        <f>'06A_Варіанти'!A1871</f>
        <v>BASE_3230</v>
      </c>
      <c r="B1880" s="2" t="str">
        <f>'06A_Варіанти'!B1871</f>
        <v>TT_3230</v>
      </c>
      <c r="C1880" s="2" t="str">
        <f>'06A_Варіанти'!D1871</f>
        <v>Основний</v>
      </c>
      <c r="D1880" s="2" t="str">
        <f>'06A_Варіанти'!C1871</f>
        <v>РЦЛ</v>
      </c>
      <c r="E1880" s="2" t="str">
        <f>'06A_Варіанти'!S1871</f>
        <v>DIRECT</v>
      </c>
      <c r="F1880" s="2" t="str">
        <f>IF(O1880='06A_Варіанти'!E1871,'06A_Варіанти'!E$1,IF(O1880='06A_Варіанти'!F1871,'06A_Варіанти'!F$1,IF(O1880='06A_Варіанти'!G1871,'06A_Варіанти'!G$1,IF(O1880='06A_Варіанти'!H1871,'06A_Варіанти'!H$1,IF(O1880='06A_Варіанти'!I1871,'06A_Варіанти'!I$1,IF(O1880='06A_Варіанти'!J1871,'06A_Варіанти'!J$1,IF(O1880='06A_Варіанти'!K1871,'06A_Варіанти'!K$1,IF(O1880='06A_Варіанти'!L1871,'06A_Варіанти'!L$1,IF(O1880='06A_Варіанти'!M1871,'06A_Варіанти'!M$1,IF(O1880='06A_Варіанти'!N1871,'06A_Варіанти'!N$1,IF(O1880='06A_Варіанти'!O1871,'06A_Варіанти'!O$1,IF(O1880='06A_Варіанти'!P1871,'06A_Варіанти'!P$1,IF(O1880='06A_Варіанти'!Q1871,'06A_Варіанти'!Q$1,IF(O1880='06A_Варіанти'!R1871,'06A_Варіанти'!R$1,"НЕМАЄ МАРШРУТУ"))))))))))))))</f>
        <v>DIRECT</v>
      </c>
      <c r="G1880" s="2" t="str">
        <f t="shared" si="203"/>
        <v>БЕЗ ЗМІН</v>
      </c>
      <c r="H1880" s="2">
        <f>IF(G1880="НЕМАЄ МАРШРУТУ",0,O1880-'06A_Варіанти'!T1871)</f>
        <v>0</v>
      </c>
      <c r="I1880" s="2">
        <f>IFERROR(INDEX('04_Потоки'!$E:$E,MATCH(A1880,'04_Потоки'!$A:$A,0)),0)</f>
        <v>1.990879478827362</v>
      </c>
      <c r="J1880" s="2">
        <f t="shared" si="204"/>
        <v>1</v>
      </c>
      <c r="K1880" s="2">
        <f>IF(C1880="РЦК макси",0,2*'06A_Варіанти'!T1871*J1880)</f>
        <v>825.4</v>
      </c>
      <c r="L1880" s="2">
        <f t="shared" si="205"/>
        <v>825.4</v>
      </c>
      <c r="M1880" s="2">
        <f t="shared" si="206"/>
        <v>0</v>
      </c>
      <c r="N1880" s="9">
        <f t="shared" si="207"/>
        <v>0</v>
      </c>
      <c r="O1880" s="2">
        <f>MIN(IF('07A_Конструктор'!$D$5="Так",'06A_Варіанти'!E1871,1E+99),IF('07A_Конструктор'!$D$6="Так",'06A_Варіанти'!F1871,1E+99),IF('07A_Конструктор'!$D$7="Так",'06A_Варіанти'!G1871,1E+99),IF('07A_Конструктор'!$D$8="Так",'06A_Варіанти'!H1871,1E+99),IF('07A_Конструктор'!$D$9="Так",'06A_Варіанти'!I1871,1E+99),IF('07A_Конструктор'!$D$10="Так",'06A_Варіанти'!J1871,1E+99),IF('07A_Конструктор'!$D$11="Так",'06A_Варіанти'!K1871,1E+99),IF('07A_Конструктор'!$D$12="Так",'06A_Варіанти'!L1871,1E+99),IF('07A_Конструктор'!$D$13="Так",'06A_Варіанти'!M1871,1E+99),IF('07A_Конструктор'!$D$14="Так",'06A_Варіанти'!N1871,1E+99),IF('07A_Конструктор'!$D$15="Так",'06A_Варіанти'!O1871,1E+99),IF('07A_Конструктор'!$D$16="Так",'06A_Варіанти'!P1871,1E+99),IF('07A_Конструктор'!$D$17="Так",'06A_Варіанти'!Q1871,1E+99),IF('06A_Варіанти'!R1871="",1E+99,'06A_Варіанти'!R1871))</f>
        <v>412.7</v>
      </c>
      <c r="P1880" s="2" t="str">
        <f t="shared" si="208"/>
        <v>5 т</v>
      </c>
      <c r="Q1880" s="2">
        <f t="shared" si="209"/>
        <v>14</v>
      </c>
      <c r="R1880" s="2">
        <f>IF(OR(C1880="РЦК макси",C1880="РЦЧ SKU"),"SKU-потік",IFERROR(VLOOKUP(D1880,'02_РЦ'!$A$3:$I$7,5,FALSE),0))</f>
        <v>700</v>
      </c>
      <c r="S1880" s="2" t="str">
        <f>IF(OR(C1880="РЦК макси",C1880="РЦЧ SKU"),"Не рахується в ліміт",IFERROR(VLOOKUP(D1880,'02_РЦ'!$A$3:$I$7,9,FALSE),"Немає РЦ"))</f>
        <v>В межах</v>
      </c>
    </row>
    <row r="1881" spans="1:19">
      <c r="A1881" s="2" t="str">
        <f>'06A_Варіанти'!A1872</f>
        <v>BASE_3235</v>
      </c>
      <c r="B1881" s="2" t="str">
        <f>'06A_Варіанти'!B1872</f>
        <v>TT_3235</v>
      </c>
      <c r="C1881" s="2" t="str">
        <f>'06A_Варіанти'!D1872</f>
        <v>Основний</v>
      </c>
      <c r="D1881" s="2" t="str">
        <f>'06A_Варіанти'!C1872</f>
        <v>РЦЛ</v>
      </c>
      <c r="E1881" s="2" t="str">
        <f>'06A_Варіанти'!S1872</f>
        <v>DIRECT</v>
      </c>
      <c r="F1881" s="2" t="str">
        <f>IF(O1881='06A_Варіанти'!E1872,'06A_Варіанти'!E$1,IF(O1881='06A_Варіанти'!F1872,'06A_Варіанти'!F$1,IF(O1881='06A_Варіанти'!G1872,'06A_Варіанти'!G$1,IF(O1881='06A_Варіанти'!H1872,'06A_Варіанти'!H$1,IF(O1881='06A_Варіанти'!I1872,'06A_Варіанти'!I$1,IF(O1881='06A_Варіанти'!J1872,'06A_Варіанти'!J$1,IF(O1881='06A_Варіанти'!K1872,'06A_Варіанти'!K$1,IF(O1881='06A_Варіанти'!L1872,'06A_Варіанти'!L$1,IF(O1881='06A_Варіанти'!M1872,'06A_Варіанти'!M$1,IF(O1881='06A_Варіанти'!N1872,'06A_Варіанти'!N$1,IF(O1881='06A_Варіанти'!O1872,'06A_Варіанти'!O$1,IF(O1881='06A_Варіанти'!P1872,'06A_Варіанти'!P$1,IF(O1881='06A_Варіанти'!Q1872,'06A_Варіанти'!Q$1,IF(O1881='06A_Варіанти'!R1872,'06A_Варіанти'!R$1,"НЕМАЄ МАРШРУТУ"))))))))))))))</f>
        <v>DIRECT</v>
      </c>
      <c r="G1881" s="2" t="str">
        <f t="shared" si="203"/>
        <v>БЕЗ ЗМІН</v>
      </c>
      <c r="H1881" s="2">
        <f>IF(G1881="НЕМАЄ МАРШРУТУ",0,O1881-'06A_Варіанти'!T1872)</f>
        <v>0</v>
      </c>
      <c r="I1881" s="2">
        <f>IFERROR(INDEX('04_Потоки'!$E:$E,MATCH(A1881,'04_Потоки'!$A:$A,0)),0)</f>
        <v>1.990879478827362</v>
      </c>
      <c r="J1881" s="2">
        <f t="shared" si="204"/>
        <v>1</v>
      </c>
      <c r="K1881" s="2">
        <f>IF(C1881="РЦК макси",0,2*'06A_Варіанти'!T1872*J1881)</f>
        <v>939.2</v>
      </c>
      <c r="L1881" s="2">
        <f t="shared" si="205"/>
        <v>939.2</v>
      </c>
      <c r="M1881" s="2">
        <f t="shared" si="206"/>
        <v>0</v>
      </c>
      <c r="N1881" s="9">
        <f t="shared" si="207"/>
        <v>0</v>
      </c>
      <c r="O1881" s="2">
        <f>MIN(IF('07A_Конструктор'!$D$5="Так",'06A_Варіанти'!E1872,1E+99),IF('07A_Конструктор'!$D$6="Так",'06A_Варіанти'!F1872,1E+99),IF('07A_Конструктор'!$D$7="Так",'06A_Варіанти'!G1872,1E+99),IF('07A_Конструктор'!$D$8="Так",'06A_Варіанти'!H1872,1E+99),IF('07A_Конструктор'!$D$9="Так",'06A_Варіанти'!I1872,1E+99),IF('07A_Конструктор'!$D$10="Так",'06A_Варіанти'!J1872,1E+99),IF('07A_Конструктор'!$D$11="Так",'06A_Варіанти'!K1872,1E+99),IF('07A_Конструктор'!$D$12="Так",'06A_Варіанти'!L1872,1E+99),IF('07A_Конструктор'!$D$13="Так",'06A_Варіанти'!M1872,1E+99),IF('07A_Конструктор'!$D$14="Так",'06A_Варіанти'!N1872,1E+99),IF('07A_Конструктор'!$D$15="Так",'06A_Варіанти'!O1872,1E+99),IF('07A_Конструктор'!$D$16="Так",'06A_Варіанти'!P1872,1E+99),IF('07A_Конструктор'!$D$17="Так",'06A_Варіанти'!Q1872,1E+99),IF('06A_Варіанти'!R1872="",1E+99,'06A_Варіанти'!R1872))</f>
        <v>469.6</v>
      </c>
      <c r="P1881" s="2" t="str">
        <f t="shared" si="208"/>
        <v>5 т</v>
      </c>
      <c r="Q1881" s="2">
        <f t="shared" si="209"/>
        <v>14</v>
      </c>
      <c r="R1881" s="2">
        <f>IF(OR(C1881="РЦК макси",C1881="РЦЧ SKU"),"SKU-потік",IFERROR(VLOOKUP(D1881,'02_РЦ'!$A$3:$I$7,5,FALSE),0))</f>
        <v>700</v>
      </c>
      <c r="S1881" s="2" t="str">
        <f>IF(OR(C1881="РЦК макси",C1881="РЦЧ SKU"),"Не рахується в ліміт",IFERROR(VLOOKUP(D1881,'02_РЦ'!$A$3:$I$7,9,FALSE),"Немає РЦ"))</f>
        <v>В межах</v>
      </c>
    </row>
    <row r="1882" spans="1:19">
      <c r="A1882" s="2" t="str">
        <f>'06A_Варіанти'!A1873</f>
        <v>BASE_3248</v>
      </c>
      <c r="B1882" s="2" t="str">
        <f>'06A_Варіанти'!B1873</f>
        <v>TT_3248</v>
      </c>
      <c r="C1882" s="2" t="str">
        <f>'06A_Варіанти'!D1873</f>
        <v>Основний</v>
      </c>
      <c r="D1882" s="2" t="str">
        <f>'06A_Варіанти'!C1873</f>
        <v>РЦЛ</v>
      </c>
      <c r="E1882" s="2" t="str">
        <f>'06A_Варіанти'!S1873</f>
        <v>DIRECT</v>
      </c>
      <c r="F1882" s="2" t="str">
        <f>IF(O1882='06A_Варіанти'!E1873,'06A_Варіанти'!E$1,IF(O1882='06A_Варіанти'!F1873,'06A_Варіанти'!F$1,IF(O1882='06A_Варіанти'!G1873,'06A_Варіанти'!G$1,IF(O1882='06A_Варіанти'!H1873,'06A_Варіанти'!H$1,IF(O1882='06A_Варіанти'!I1873,'06A_Варіанти'!I$1,IF(O1882='06A_Варіанти'!J1873,'06A_Варіанти'!J$1,IF(O1882='06A_Варіанти'!K1873,'06A_Варіанти'!K$1,IF(O1882='06A_Варіанти'!L1873,'06A_Варіанти'!L$1,IF(O1882='06A_Варіанти'!M1873,'06A_Варіанти'!M$1,IF(O1882='06A_Варіанти'!N1873,'06A_Варіанти'!N$1,IF(O1882='06A_Варіанти'!O1873,'06A_Варіанти'!O$1,IF(O1882='06A_Варіанти'!P1873,'06A_Варіанти'!P$1,IF(O1882='06A_Варіанти'!Q1873,'06A_Варіанти'!Q$1,IF(O1882='06A_Варіанти'!R1873,'06A_Варіанти'!R$1,"НЕМАЄ МАРШРУТУ"))))))))))))))</f>
        <v>DIRECT</v>
      </c>
      <c r="G1882" s="2" t="str">
        <f t="shared" si="203"/>
        <v>БЕЗ ЗМІН</v>
      </c>
      <c r="H1882" s="2">
        <f>IF(G1882="НЕМАЄ МАРШРУТУ",0,O1882-'06A_Варіанти'!T1873)</f>
        <v>0</v>
      </c>
      <c r="I1882" s="2">
        <f>IFERROR(INDEX('04_Потоки'!$E:$E,MATCH(A1882,'04_Потоки'!$A:$A,0)),0)</f>
        <v>1.990879478827362</v>
      </c>
      <c r="J1882" s="2">
        <f t="shared" si="204"/>
        <v>1</v>
      </c>
      <c r="K1882" s="2">
        <f>IF(C1882="РЦК макси",0,2*'06A_Варіанти'!T1873*J1882)</f>
        <v>22.6</v>
      </c>
      <c r="L1882" s="2">
        <f t="shared" si="205"/>
        <v>22.6</v>
      </c>
      <c r="M1882" s="2">
        <f t="shared" si="206"/>
        <v>0</v>
      </c>
      <c r="N1882" s="9">
        <f t="shared" si="207"/>
        <v>0</v>
      </c>
      <c r="O1882" s="2">
        <f>MIN(IF('07A_Конструктор'!$D$5="Так",'06A_Варіанти'!E1873,1E+99),IF('07A_Конструктор'!$D$6="Так",'06A_Варіанти'!F1873,1E+99),IF('07A_Конструктор'!$D$7="Так",'06A_Варіанти'!G1873,1E+99),IF('07A_Конструктор'!$D$8="Так",'06A_Варіанти'!H1873,1E+99),IF('07A_Конструктор'!$D$9="Так",'06A_Варіанти'!I1873,1E+99),IF('07A_Конструктор'!$D$10="Так",'06A_Варіанти'!J1873,1E+99),IF('07A_Конструктор'!$D$11="Так",'06A_Варіанти'!K1873,1E+99),IF('07A_Конструктор'!$D$12="Так",'06A_Варіанти'!L1873,1E+99),IF('07A_Конструктор'!$D$13="Так",'06A_Варіанти'!M1873,1E+99),IF('07A_Конструктор'!$D$14="Так",'06A_Варіанти'!N1873,1E+99),IF('07A_Конструктор'!$D$15="Так",'06A_Варіанти'!O1873,1E+99),IF('07A_Конструктор'!$D$16="Так",'06A_Варіанти'!P1873,1E+99),IF('07A_Конструктор'!$D$17="Так",'06A_Варіанти'!Q1873,1E+99),IF('06A_Варіанти'!R1873="",1E+99,'06A_Варіанти'!R1873))</f>
        <v>11.3</v>
      </c>
      <c r="P1882" s="2" t="str">
        <f t="shared" si="208"/>
        <v>5 т</v>
      </c>
      <c r="Q1882" s="2">
        <f t="shared" si="209"/>
        <v>14</v>
      </c>
      <c r="R1882" s="2">
        <f>IF(OR(C1882="РЦК макси",C1882="РЦЧ SKU"),"SKU-потік",IFERROR(VLOOKUP(D1882,'02_РЦ'!$A$3:$I$7,5,FALSE),0))</f>
        <v>700</v>
      </c>
      <c r="S1882" s="2" t="str">
        <f>IF(OR(C1882="РЦК макси",C1882="РЦЧ SKU"),"Не рахується в ліміт",IFERROR(VLOOKUP(D1882,'02_РЦ'!$A$3:$I$7,9,FALSE),"Немає РЦ"))</f>
        <v>В межах</v>
      </c>
    </row>
    <row r="1883" spans="1:19">
      <c r="A1883" s="2" t="str">
        <f>'06A_Варіанти'!A1874</f>
        <v>BASE_3249</v>
      </c>
      <c r="B1883" s="2" t="str">
        <f>'06A_Варіанти'!B1874</f>
        <v>TT_3249</v>
      </c>
      <c r="C1883" s="2" t="str">
        <f>'06A_Варіанти'!D1874</f>
        <v>Основний</v>
      </c>
      <c r="D1883" s="2" t="str">
        <f>'06A_Варіанти'!C1874</f>
        <v>РЦЛ</v>
      </c>
      <c r="E1883" s="2" t="str">
        <f>'06A_Варіанти'!S1874</f>
        <v>DIRECT</v>
      </c>
      <c r="F1883" s="2" t="str">
        <f>IF(O1883='06A_Варіанти'!E1874,'06A_Варіанти'!E$1,IF(O1883='06A_Варіанти'!F1874,'06A_Варіанти'!F$1,IF(O1883='06A_Варіанти'!G1874,'06A_Варіанти'!G$1,IF(O1883='06A_Варіанти'!H1874,'06A_Варіанти'!H$1,IF(O1883='06A_Варіанти'!I1874,'06A_Варіанти'!I$1,IF(O1883='06A_Варіанти'!J1874,'06A_Варіанти'!J$1,IF(O1883='06A_Варіанти'!K1874,'06A_Варіанти'!K$1,IF(O1883='06A_Варіанти'!L1874,'06A_Варіанти'!L$1,IF(O1883='06A_Варіанти'!M1874,'06A_Варіанти'!M$1,IF(O1883='06A_Варіанти'!N1874,'06A_Варіанти'!N$1,IF(O1883='06A_Варіанти'!O1874,'06A_Варіанти'!O$1,IF(O1883='06A_Варіанти'!P1874,'06A_Варіанти'!P$1,IF(O1883='06A_Варіанти'!Q1874,'06A_Варіанти'!Q$1,IF(O1883='06A_Варіанти'!R1874,'06A_Варіанти'!R$1,"НЕМАЄ МАРШРУТУ"))))))))))))))</f>
        <v>DIRECT</v>
      </c>
      <c r="G1883" s="2" t="str">
        <f t="shared" si="203"/>
        <v>БЕЗ ЗМІН</v>
      </c>
      <c r="H1883" s="2">
        <f>IF(G1883="НЕМАЄ МАРШРУТУ",0,O1883-'06A_Варіанти'!T1874)</f>
        <v>0</v>
      </c>
      <c r="I1883" s="2">
        <f>IFERROR(INDEX('04_Потоки'!$E:$E,MATCH(A1883,'04_Потоки'!$A:$A,0)),0)</f>
        <v>1.990879478827362</v>
      </c>
      <c r="J1883" s="2">
        <f t="shared" si="204"/>
        <v>1</v>
      </c>
      <c r="K1883" s="2">
        <f>IF(C1883="РЦК макси",0,2*'06A_Варіанти'!T1874*J1883)</f>
        <v>163.6</v>
      </c>
      <c r="L1883" s="2">
        <f t="shared" si="205"/>
        <v>163.6</v>
      </c>
      <c r="M1883" s="2">
        <f t="shared" si="206"/>
        <v>0</v>
      </c>
      <c r="N1883" s="9">
        <f t="shared" si="207"/>
        <v>0</v>
      </c>
      <c r="O1883" s="2">
        <f>MIN(IF('07A_Конструктор'!$D$5="Так",'06A_Варіанти'!E1874,1E+99),IF('07A_Конструктор'!$D$6="Так",'06A_Варіанти'!F1874,1E+99),IF('07A_Конструктор'!$D$7="Так",'06A_Варіанти'!G1874,1E+99),IF('07A_Конструктор'!$D$8="Так",'06A_Варіанти'!H1874,1E+99),IF('07A_Конструктор'!$D$9="Так",'06A_Варіанти'!I1874,1E+99),IF('07A_Конструктор'!$D$10="Так",'06A_Варіанти'!J1874,1E+99),IF('07A_Конструктор'!$D$11="Так",'06A_Варіанти'!K1874,1E+99),IF('07A_Конструктор'!$D$12="Так",'06A_Варіанти'!L1874,1E+99),IF('07A_Конструктор'!$D$13="Так",'06A_Варіанти'!M1874,1E+99),IF('07A_Конструктор'!$D$14="Так",'06A_Варіанти'!N1874,1E+99),IF('07A_Конструктор'!$D$15="Так",'06A_Варіанти'!O1874,1E+99),IF('07A_Конструктор'!$D$16="Так",'06A_Варіанти'!P1874,1E+99),IF('07A_Конструктор'!$D$17="Так",'06A_Варіанти'!Q1874,1E+99),IF('06A_Варіанти'!R1874="",1E+99,'06A_Варіанти'!R1874))</f>
        <v>81.8</v>
      </c>
      <c r="P1883" s="2" t="str">
        <f t="shared" si="208"/>
        <v>5 т</v>
      </c>
      <c r="Q1883" s="2">
        <f t="shared" si="209"/>
        <v>14</v>
      </c>
      <c r="R1883" s="2">
        <f>IF(OR(C1883="РЦК макси",C1883="РЦЧ SKU"),"SKU-потік",IFERROR(VLOOKUP(D1883,'02_РЦ'!$A$3:$I$7,5,FALSE),0))</f>
        <v>700</v>
      </c>
      <c r="S1883" s="2" t="str">
        <f>IF(OR(C1883="РЦК макси",C1883="РЦЧ SKU"),"Не рахується в ліміт",IFERROR(VLOOKUP(D1883,'02_РЦ'!$A$3:$I$7,9,FALSE),"Немає РЦ"))</f>
        <v>В межах</v>
      </c>
    </row>
    <row r="1884" spans="1:19">
      <c r="A1884" s="2" t="str">
        <f>'06A_Варіанти'!A1875</f>
        <v>BASE_3251</v>
      </c>
      <c r="B1884" s="2" t="str">
        <f>'06A_Варіанти'!B1875</f>
        <v>TT_3251</v>
      </c>
      <c r="C1884" s="2" t="str">
        <f>'06A_Варіанти'!D1875</f>
        <v>Основний</v>
      </c>
      <c r="D1884" s="2" t="str">
        <f>'06A_Варіанти'!C1875</f>
        <v>РЦЛ</v>
      </c>
      <c r="E1884" s="2" t="str">
        <f>'06A_Варіанти'!S1875</f>
        <v>DIRECT</v>
      </c>
      <c r="F1884" s="2" t="str">
        <f>IF(O1884='06A_Варіанти'!E1875,'06A_Варіанти'!E$1,IF(O1884='06A_Варіанти'!F1875,'06A_Варіанти'!F$1,IF(O1884='06A_Варіанти'!G1875,'06A_Варіанти'!G$1,IF(O1884='06A_Варіанти'!H1875,'06A_Варіанти'!H$1,IF(O1884='06A_Варіанти'!I1875,'06A_Варіанти'!I$1,IF(O1884='06A_Варіанти'!J1875,'06A_Варіанти'!J$1,IF(O1884='06A_Варіанти'!K1875,'06A_Варіанти'!K$1,IF(O1884='06A_Варіанти'!L1875,'06A_Варіанти'!L$1,IF(O1884='06A_Варіанти'!M1875,'06A_Варіанти'!M$1,IF(O1884='06A_Варіанти'!N1875,'06A_Варіанти'!N$1,IF(O1884='06A_Варіанти'!O1875,'06A_Варіанти'!O$1,IF(O1884='06A_Варіанти'!P1875,'06A_Варіанти'!P$1,IF(O1884='06A_Варіанти'!Q1875,'06A_Варіанти'!Q$1,IF(O1884='06A_Варіанти'!R1875,'06A_Варіанти'!R$1,"НЕМАЄ МАРШРУТУ"))))))))))))))</f>
        <v>DIRECT</v>
      </c>
      <c r="G1884" s="2" t="str">
        <f t="shared" si="203"/>
        <v>БЕЗ ЗМІН</v>
      </c>
      <c r="H1884" s="2">
        <f>IF(G1884="НЕМАЄ МАРШРУТУ",0,O1884-'06A_Варіанти'!T1875)</f>
        <v>0</v>
      </c>
      <c r="I1884" s="2">
        <f>IFERROR(INDEX('04_Потоки'!$E:$E,MATCH(A1884,'04_Потоки'!$A:$A,0)),0)</f>
        <v>1.990879478827362</v>
      </c>
      <c r="J1884" s="2">
        <f t="shared" si="204"/>
        <v>1</v>
      </c>
      <c r="K1884" s="2">
        <f>IF(C1884="РЦК макси",0,2*'06A_Варіанти'!T1875*J1884)</f>
        <v>1108.5999999999999</v>
      </c>
      <c r="L1884" s="2">
        <f t="shared" si="205"/>
        <v>1108.5999999999999</v>
      </c>
      <c r="M1884" s="2">
        <f t="shared" si="206"/>
        <v>0</v>
      </c>
      <c r="N1884" s="9">
        <f t="shared" si="207"/>
        <v>0</v>
      </c>
      <c r="O1884" s="2">
        <f>MIN(IF('07A_Конструктор'!$D$5="Так",'06A_Варіанти'!E1875,1E+99),IF('07A_Конструктор'!$D$6="Так",'06A_Варіанти'!F1875,1E+99),IF('07A_Конструктор'!$D$7="Так",'06A_Варіанти'!G1875,1E+99),IF('07A_Конструктор'!$D$8="Так",'06A_Варіанти'!H1875,1E+99),IF('07A_Конструктор'!$D$9="Так",'06A_Варіанти'!I1875,1E+99),IF('07A_Конструктор'!$D$10="Так",'06A_Варіанти'!J1875,1E+99),IF('07A_Конструктор'!$D$11="Так",'06A_Варіанти'!K1875,1E+99),IF('07A_Конструктор'!$D$12="Так",'06A_Варіанти'!L1875,1E+99),IF('07A_Конструктор'!$D$13="Так",'06A_Варіанти'!M1875,1E+99),IF('07A_Конструктор'!$D$14="Так",'06A_Варіанти'!N1875,1E+99),IF('07A_Конструктор'!$D$15="Так",'06A_Варіанти'!O1875,1E+99),IF('07A_Конструктор'!$D$16="Так",'06A_Варіанти'!P1875,1E+99),IF('07A_Конструктор'!$D$17="Так",'06A_Варіанти'!Q1875,1E+99),IF('06A_Варіанти'!R1875="",1E+99,'06A_Варіанти'!R1875))</f>
        <v>554.29999999999995</v>
      </c>
      <c r="P1884" s="2" t="str">
        <f t="shared" si="208"/>
        <v>5 т</v>
      </c>
      <c r="Q1884" s="2">
        <f t="shared" si="209"/>
        <v>14</v>
      </c>
      <c r="R1884" s="2">
        <f>IF(OR(C1884="РЦК макси",C1884="РЦЧ SKU"),"SKU-потік",IFERROR(VLOOKUP(D1884,'02_РЦ'!$A$3:$I$7,5,FALSE),0))</f>
        <v>700</v>
      </c>
      <c r="S1884" s="2" t="str">
        <f>IF(OR(C1884="РЦК макси",C1884="РЦЧ SKU"),"Не рахується в ліміт",IFERROR(VLOOKUP(D1884,'02_РЦ'!$A$3:$I$7,9,FALSE),"Немає РЦ"))</f>
        <v>В межах</v>
      </c>
    </row>
    <row r="1885" spans="1:19">
      <c r="A1885" s="2" t="str">
        <f>'06A_Варіанти'!A1876</f>
        <v>BASE_3252</v>
      </c>
      <c r="B1885" s="2" t="str">
        <f>'06A_Варіанти'!B1876</f>
        <v>TT_3252</v>
      </c>
      <c r="C1885" s="2" t="str">
        <f>'06A_Варіанти'!D1876</f>
        <v>Основний</v>
      </c>
      <c r="D1885" s="2" t="str">
        <f>'06A_Варіанти'!C1876</f>
        <v>РЦЛ</v>
      </c>
      <c r="E1885" s="2" t="str">
        <f>'06A_Варіанти'!S1876</f>
        <v>DIRECT</v>
      </c>
      <c r="F1885" s="2" t="str">
        <f>IF(O1885='06A_Варіанти'!E1876,'06A_Варіанти'!E$1,IF(O1885='06A_Варіанти'!F1876,'06A_Варіанти'!F$1,IF(O1885='06A_Варіанти'!G1876,'06A_Варіанти'!G$1,IF(O1885='06A_Варіанти'!H1876,'06A_Варіанти'!H$1,IF(O1885='06A_Варіанти'!I1876,'06A_Варіанти'!I$1,IF(O1885='06A_Варіанти'!J1876,'06A_Варіанти'!J$1,IF(O1885='06A_Варіанти'!K1876,'06A_Варіанти'!K$1,IF(O1885='06A_Варіанти'!L1876,'06A_Варіанти'!L$1,IF(O1885='06A_Варіанти'!M1876,'06A_Варіанти'!M$1,IF(O1885='06A_Варіанти'!N1876,'06A_Варіанти'!N$1,IF(O1885='06A_Варіанти'!O1876,'06A_Варіанти'!O$1,IF(O1885='06A_Варіанти'!P1876,'06A_Варіанти'!P$1,IF(O1885='06A_Варіанти'!Q1876,'06A_Варіанти'!Q$1,IF(O1885='06A_Варіанти'!R1876,'06A_Варіанти'!R$1,"НЕМАЄ МАРШРУТУ"))))))))))))))</f>
        <v>DIRECT</v>
      </c>
      <c r="G1885" s="2" t="str">
        <f t="shared" si="203"/>
        <v>БЕЗ ЗМІН</v>
      </c>
      <c r="H1885" s="2">
        <f>IF(G1885="НЕМАЄ МАРШРУТУ",0,O1885-'06A_Варіанти'!T1876)</f>
        <v>0</v>
      </c>
      <c r="I1885" s="2">
        <f>IFERROR(INDEX('04_Потоки'!$E:$E,MATCH(A1885,'04_Потоки'!$A:$A,0)),0)</f>
        <v>1.990879478827362</v>
      </c>
      <c r="J1885" s="2">
        <f t="shared" si="204"/>
        <v>1</v>
      </c>
      <c r="K1885" s="2">
        <f>IF(C1885="РЦК макси",0,2*'06A_Варіанти'!T1876*J1885)</f>
        <v>444.4</v>
      </c>
      <c r="L1885" s="2">
        <f t="shared" si="205"/>
        <v>444.4</v>
      </c>
      <c r="M1885" s="2">
        <f t="shared" si="206"/>
        <v>0</v>
      </c>
      <c r="N1885" s="9">
        <f t="shared" si="207"/>
        <v>0</v>
      </c>
      <c r="O1885" s="2">
        <f>MIN(IF('07A_Конструктор'!$D$5="Так",'06A_Варіанти'!E1876,1E+99),IF('07A_Конструктор'!$D$6="Так",'06A_Варіанти'!F1876,1E+99),IF('07A_Конструктор'!$D$7="Так",'06A_Варіанти'!G1876,1E+99),IF('07A_Конструктор'!$D$8="Так",'06A_Варіанти'!H1876,1E+99),IF('07A_Конструктор'!$D$9="Так",'06A_Варіанти'!I1876,1E+99),IF('07A_Конструктор'!$D$10="Так",'06A_Варіанти'!J1876,1E+99),IF('07A_Конструктор'!$D$11="Так",'06A_Варіанти'!K1876,1E+99),IF('07A_Конструктор'!$D$12="Так",'06A_Варіанти'!L1876,1E+99),IF('07A_Конструктор'!$D$13="Так",'06A_Варіанти'!M1876,1E+99),IF('07A_Конструктор'!$D$14="Так",'06A_Варіанти'!N1876,1E+99),IF('07A_Конструктор'!$D$15="Так",'06A_Варіанти'!O1876,1E+99),IF('07A_Конструктор'!$D$16="Так",'06A_Варіанти'!P1876,1E+99),IF('07A_Конструктор'!$D$17="Так",'06A_Варіанти'!Q1876,1E+99),IF('06A_Варіанти'!R1876="",1E+99,'06A_Варіанти'!R1876))</f>
        <v>222.2</v>
      </c>
      <c r="P1885" s="2" t="str">
        <f t="shared" si="208"/>
        <v>5 т</v>
      </c>
      <c r="Q1885" s="2">
        <f t="shared" si="209"/>
        <v>14</v>
      </c>
      <c r="R1885" s="2">
        <f>IF(OR(C1885="РЦК макси",C1885="РЦЧ SKU"),"SKU-потік",IFERROR(VLOOKUP(D1885,'02_РЦ'!$A$3:$I$7,5,FALSE),0))</f>
        <v>700</v>
      </c>
      <c r="S1885" s="2" t="str">
        <f>IF(OR(C1885="РЦК макси",C1885="РЦЧ SKU"),"Не рахується в ліміт",IFERROR(VLOOKUP(D1885,'02_РЦ'!$A$3:$I$7,9,FALSE),"Немає РЦ"))</f>
        <v>В межах</v>
      </c>
    </row>
    <row r="1886" spans="1:19">
      <c r="A1886" s="2" t="str">
        <f>'06A_Варіанти'!A1877</f>
        <v>BASE_3258</v>
      </c>
      <c r="B1886" s="2" t="str">
        <f>'06A_Варіанти'!B1877</f>
        <v>TT_3258</v>
      </c>
      <c r="C1886" s="2" t="str">
        <f>'06A_Варіанти'!D1877</f>
        <v>Основний</v>
      </c>
      <c r="D1886" s="2" t="str">
        <f>'06A_Варіанти'!C1877</f>
        <v>РЦЛ</v>
      </c>
      <c r="E1886" s="2" t="str">
        <f>'06A_Варіанти'!S1877</f>
        <v>DIRECT</v>
      </c>
      <c r="F1886" s="2" t="str">
        <f>IF(O1886='06A_Варіанти'!E1877,'06A_Варіанти'!E$1,IF(O1886='06A_Варіанти'!F1877,'06A_Варіанти'!F$1,IF(O1886='06A_Варіанти'!G1877,'06A_Варіанти'!G$1,IF(O1886='06A_Варіанти'!H1877,'06A_Варіанти'!H$1,IF(O1886='06A_Варіанти'!I1877,'06A_Варіанти'!I$1,IF(O1886='06A_Варіанти'!J1877,'06A_Варіанти'!J$1,IF(O1886='06A_Варіанти'!K1877,'06A_Варіанти'!K$1,IF(O1886='06A_Варіанти'!L1877,'06A_Варіанти'!L$1,IF(O1886='06A_Варіанти'!M1877,'06A_Варіанти'!M$1,IF(O1886='06A_Варіанти'!N1877,'06A_Варіанти'!N$1,IF(O1886='06A_Варіанти'!O1877,'06A_Варіанти'!O$1,IF(O1886='06A_Варіанти'!P1877,'06A_Варіанти'!P$1,IF(O1886='06A_Варіанти'!Q1877,'06A_Варіанти'!Q$1,IF(O1886='06A_Варіанти'!R1877,'06A_Варіанти'!R$1,"НЕМАЄ МАРШРУТУ"))))))))))))))</f>
        <v>DIRECT</v>
      </c>
      <c r="G1886" s="2" t="str">
        <f t="shared" si="203"/>
        <v>БЕЗ ЗМІН</v>
      </c>
      <c r="H1886" s="2">
        <f>IF(G1886="НЕМАЄ МАРШРУТУ",0,O1886-'06A_Варіанти'!T1877)</f>
        <v>0</v>
      </c>
      <c r="I1886" s="2">
        <f>IFERROR(INDEX('04_Потоки'!$E:$E,MATCH(A1886,'04_Потоки'!$A:$A,0)),0)</f>
        <v>1.990879478827362</v>
      </c>
      <c r="J1886" s="2">
        <f t="shared" si="204"/>
        <v>1</v>
      </c>
      <c r="K1886" s="2">
        <f>IF(C1886="РЦК макси",0,2*'06A_Варіанти'!T1877*J1886)</f>
        <v>298.39999999999998</v>
      </c>
      <c r="L1886" s="2">
        <f t="shared" si="205"/>
        <v>298.39999999999998</v>
      </c>
      <c r="M1886" s="2">
        <f t="shared" si="206"/>
        <v>0</v>
      </c>
      <c r="N1886" s="9">
        <f t="shared" si="207"/>
        <v>0</v>
      </c>
      <c r="O1886" s="2">
        <f>MIN(IF('07A_Конструктор'!$D$5="Так",'06A_Варіанти'!E1877,1E+99),IF('07A_Конструктор'!$D$6="Так",'06A_Варіанти'!F1877,1E+99),IF('07A_Конструктор'!$D$7="Так",'06A_Варіанти'!G1877,1E+99),IF('07A_Конструктор'!$D$8="Так",'06A_Варіанти'!H1877,1E+99),IF('07A_Конструктор'!$D$9="Так",'06A_Варіанти'!I1877,1E+99),IF('07A_Конструктор'!$D$10="Так",'06A_Варіанти'!J1877,1E+99),IF('07A_Конструктор'!$D$11="Так",'06A_Варіанти'!K1877,1E+99),IF('07A_Конструктор'!$D$12="Так",'06A_Варіанти'!L1877,1E+99),IF('07A_Конструктор'!$D$13="Так",'06A_Варіанти'!M1877,1E+99),IF('07A_Конструктор'!$D$14="Так",'06A_Варіанти'!N1877,1E+99),IF('07A_Конструктор'!$D$15="Так",'06A_Варіанти'!O1877,1E+99),IF('07A_Конструктор'!$D$16="Так",'06A_Варіанти'!P1877,1E+99),IF('07A_Конструктор'!$D$17="Так",'06A_Варіанти'!Q1877,1E+99),IF('06A_Варіанти'!R1877="",1E+99,'06A_Варіанти'!R1877))</f>
        <v>149.19999999999999</v>
      </c>
      <c r="P1886" s="2" t="str">
        <f t="shared" si="208"/>
        <v>5 т</v>
      </c>
      <c r="Q1886" s="2">
        <f t="shared" si="209"/>
        <v>14</v>
      </c>
      <c r="R1886" s="2">
        <f>IF(OR(C1886="РЦК макси",C1886="РЦЧ SKU"),"SKU-потік",IFERROR(VLOOKUP(D1886,'02_РЦ'!$A$3:$I$7,5,FALSE),0))</f>
        <v>700</v>
      </c>
      <c r="S1886" s="2" t="str">
        <f>IF(OR(C1886="РЦК макси",C1886="РЦЧ SKU"),"Не рахується в ліміт",IFERROR(VLOOKUP(D1886,'02_РЦ'!$A$3:$I$7,9,FALSE),"Немає РЦ"))</f>
        <v>В межах</v>
      </c>
    </row>
    <row r="1887" spans="1:19">
      <c r="A1887" s="2" t="str">
        <f>'06A_Варіанти'!A1878</f>
        <v>BASE_3259</v>
      </c>
      <c r="B1887" s="2" t="str">
        <f>'06A_Варіанти'!B1878</f>
        <v>TT_3259</v>
      </c>
      <c r="C1887" s="2" t="str">
        <f>'06A_Варіанти'!D1878</f>
        <v>Основний</v>
      </c>
      <c r="D1887" s="2" t="str">
        <f>'06A_Варіанти'!C1878</f>
        <v>РЦЛ</v>
      </c>
      <c r="E1887" s="2" t="str">
        <f>'06A_Варіанти'!S1878</f>
        <v>DIRECT</v>
      </c>
      <c r="F1887" s="2" t="str">
        <f>IF(O1887='06A_Варіанти'!E1878,'06A_Варіанти'!E$1,IF(O1887='06A_Варіанти'!F1878,'06A_Варіанти'!F$1,IF(O1887='06A_Варіанти'!G1878,'06A_Варіанти'!G$1,IF(O1887='06A_Варіанти'!H1878,'06A_Варіанти'!H$1,IF(O1887='06A_Варіанти'!I1878,'06A_Варіанти'!I$1,IF(O1887='06A_Варіанти'!J1878,'06A_Варіанти'!J$1,IF(O1887='06A_Варіанти'!K1878,'06A_Варіанти'!K$1,IF(O1887='06A_Варіанти'!L1878,'06A_Варіанти'!L$1,IF(O1887='06A_Варіанти'!M1878,'06A_Варіанти'!M$1,IF(O1887='06A_Варіанти'!N1878,'06A_Варіанти'!N$1,IF(O1887='06A_Варіанти'!O1878,'06A_Варіанти'!O$1,IF(O1887='06A_Варіанти'!P1878,'06A_Варіанти'!P$1,IF(O1887='06A_Варіанти'!Q1878,'06A_Варіанти'!Q$1,IF(O1887='06A_Варіанти'!R1878,'06A_Варіанти'!R$1,"НЕМАЄ МАРШРУТУ"))))))))))))))</f>
        <v>DIRECT</v>
      </c>
      <c r="G1887" s="2" t="str">
        <f t="shared" si="203"/>
        <v>БЕЗ ЗМІН</v>
      </c>
      <c r="H1887" s="2">
        <f>IF(G1887="НЕМАЄ МАРШРУТУ",0,O1887-'06A_Варіанти'!T1878)</f>
        <v>0</v>
      </c>
      <c r="I1887" s="2">
        <f>IFERROR(INDEX('04_Потоки'!$E:$E,MATCH(A1887,'04_Потоки'!$A:$A,0)),0)</f>
        <v>1.990879478827362</v>
      </c>
      <c r="J1887" s="2">
        <f t="shared" si="204"/>
        <v>1</v>
      </c>
      <c r="K1887" s="2">
        <f>IF(C1887="РЦК макси",0,2*'06A_Варіанти'!T1878*J1887)</f>
        <v>234.6</v>
      </c>
      <c r="L1887" s="2">
        <f t="shared" si="205"/>
        <v>234.6</v>
      </c>
      <c r="M1887" s="2">
        <f t="shared" si="206"/>
        <v>0</v>
      </c>
      <c r="N1887" s="9">
        <f t="shared" si="207"/>
        <v>0</v>
      </c>
      <c r="O1887" s="2">
        <f>MIN(IF('07A_Конструктор'!$D$5="Так",'06A_Варіанти'!E1878,1E+99),IF('07A_Конструктор'!$D$6="Так",'06A_Варіанти'!F1878,1E+99),IF('07A_Конструктор'!$D$7="Так",'06A_Варіанти'!G1878,1E+99),IF('07A_Конструктор'!$D$8="Так",'06A_Варіанти'!H1878,1E+99),IF('07A_Конструктор'!$D$9="Так",'06A_Варіанти'!I1878,1E+99),IF('07A_Конструктор'!$D$10="Так",'06A_Варіанти'!J1878,1E+99),IF('07A_Конструктор'!$D$11="Так",'06A_Варіанти'!K1878,1E+99),IF('07A_Конструктор'!$D$12="Так",'06A_Варіанти'!L1878,1E+99),IF('07A_Конструктор'!$D$13="Так",'06A_Варіанти'!M1878,1E+99),IF('07A_Конструктор'!$D$14="Так",'06A_Варіанти'!N1878,1E+99),IF('07A_Конструктор'!$D$15="Так",'06A_Варіанти'!O1878,1E+99),IF('07A_Конструктор'!$D$16="Так",'06A_Варіанти'!P1878,1E+99),IF('07A_Конструктор'!$D$17="Так",'06A_Варіанти'!Q1878,1E+99),IF('06A_Варіанти'!R1878="",1E+99,'06A_Варіанти'!R1878))</f>
        <v>117.3</v>
      </c>
      <c r="P1887" s="2" t="str">
        <f t="shared" si="208"/>
        <v>5 т</v>
      </c>
      <c r="Q1887" s="2">
        <f t="shared" si="209"/>
        <v>14</v>
      </c>
      <c r="R1887" s="2">
        <f>IF(OR(C1887="РЦК макси",C1887="РЦЧ SKU"),"SKU-потік",IFERROR(VLOOKUP(D1887,'02_РЦ'!$A$3:$I$7,5,FALSE),0))</f>
        <v>700</v>
      </c>
      <c r="S1887" s="2" t="str">
        <f>IF(OR(C1887="РЦК макси",C1887="РЦЧ SKU"),"Не рахується в ліміт",IFERROR(VLOOKUP(D1887,'02_РЦ'!$A$3:$I$7,9,FALSE),"Немає РЦ"))</f>
        <v>В межах</v>
      </c>
    </row>
    <row r="1888" spans="1:19">
      <c r="A1888" s="2" t="str">
        <f>'06A_Варіанти'!A1879</f>
        <v>BASE_3263</v>
      </c>
      <c r="B1888" s="2" t="str">
        <f>'06A_Варіанти'!B1879</f>
        <v>TT_3263</v>
      </c>
      <c r="C1888" s="2" t="str">
        <f>'06A_Варіанти'!D1879</f>
        <v>Основний</v>
      </c>
      <c r="D1888" s="2" t="str">
        <f>'06A_Варіанти'!C1879</f>
        <v>РЦЛ</v>
      </c>
      <c r="E1888" s="2" t="str">
        <f>'06A_Варіанти'!S1879</f>
        <v>DIRECT</v>
      </c>
      <c r="F1888" s="2" t="str">
        <f>IF(O1888='06A_Варіанти'!E1879,'06A_Варіанти'!E$1,IF(O1888='06A_Варіанти'!F1879,'06A_Варіанти'!F$1,IF(O1888='06A_Варіанти'!G1879,'06A_Варіанти'!G$1,IF(O1888='06A_Варіанти'!H1879,'06A_Варіанти'!H$1,IF(O1888='06A_Варіанти'!I1879,'06A_Варіанти'!I$1,IF(O1888='06A_Варіанти'!J1879,'06A_Варіанти'!J$1,IF(O1888='06A_Варіанти'!K1879,'06A_Варіанти'!K$1,IF(O1888='06A_Варіанти'!L1879,'06A_Варіанти'!L$1,IF(O1888='06A_Варіанти'!M1879,'06A_Варіанти'!M$1,IF(O1888='06A_Варіанти'!N1879,'06A_Варіанти'!N$1,IF(O1888='06A_Варіанти'!O1879,'06A_Варіанти'!O$1,IF(O1888='06A_Варіанти'!P1879,'06A_Варіанти'!P$1,IF(O1888='06A_Варіанти'!Q1879,'06A_Варіанти'!Q$1,IF(O1888='06A_Варіанти'!R1879,'06A_Варіанти'!R$1,"НЕМАЄ МАРШРУТУ"))))))))))))))</f>
        <v>DIRECT</v>
      </c>
      <c r="G1888" s="2" t="str">
        <f t="shared" si="203"/>
        <v>БЕЗ ЗМІН</v>
      </c>
      <c r="H1888" s="2">
        <f>IF(G1888="НЕМАЄ МАРШРУТУ",0,O1888-'06A_Варіанти'!T1879)</f>
        <v>0</v>
      </c>
      <c r="I1888" s="2">
        <f>IFERROR(INDEX('04_Потоки'!$E:$E,MATCH(A1888,'04_Потоки'!$A:$A,0)),0)</f>
        <v>1.990879478827362</v>
      </c>
      <c r="J1888" s="2">
        <f t="shared" si="204"/>
        <v>1</v>
      </c>
      <c r="K1888" s="2">
        <f>IF(C1888="РЦК макси",0,2*'06A_Варіанти'!T1879*J1888)</f>
        <v>660.4</v>
      </c>
      <c r="L1888" s="2">
        <f t="shared" si="205"/>
        <v>660.4</v>
      </c>
      <c r="M1888" s="2">
        <f t="shared" si="206"/>
        <v>0</v>
      </c>
      <c r="N1888" s="9">
        <f t="shared" si="207"/>
        <v>0</v>
      </c>
      <c r="O1888" s="2">
        <f>MIN(IF('07A_Конструктор'!$D$5="Так",'06A_Варіанти'!E1879,1E+99),IF('07A_Конструктор'!$D$6="Так",'06A_Варіанти'!F1879,1E+99),IF('07A_Конструктор'!$D$7="Так",'06A_Варіанти'!G1879,1E+99),IF('07A_Конструктор'!$D$8="Так",'06A_Варіанти'!H1879,1E+99),IF('07A_Конструктор'!$D$9="Так",'06A_Варіанти'!I1879,1E+99),IF('07A_Конструктор'!$D$10="Так",'06A_Варіанти'!J1879,1E+99),IF('07A_Конструктор'!$D$11="Так",'06A_Варіанти'!K1879,1E+99),IF('07A_Конструктор'!$D$12="Так",'06A_Варіанти'!L1879,1E+99),IF('07A_Конструктор'!$D$13="Так",'06A_Варіанти'!M1879,1E+99),IF('07A_Конструктор'!$D$14="Так",'06A_Варіанти'!N1879,1E+99),IF('07A_Конструктор'!$D$15="Так",'06A_Варіанти'!O1879,1E+99),IF('07A_Конструктор'!$D$16="Так",'06A_Варіанти'!P1879,1E+99),IF('07A_Конструктор'!$D$17="Так",'06A_Варіанти'!Q1879,1E+99),IF('06A_Варіанти'!R1879="",1E+99,'06A_Варіанти'!R1879))</f>
        <v>330.2</v>
      </c>
      <c r="P1888" s="2" t="str">
        <f t="shared" si="208"/>
        <v>5 т</v>
      </c>
      <c r="Q1888" s="2">
        <f t="shared" si="209"/>
        <v>14</v>
      </c>
      <c r="R1888" s="2">
        <f>IF(OR(C1888="РЦК макси",C1888="РЦЧ SKU"),"SKU-потік",IFERROR(VLOOKUP(D1888,'02_РЦ'!$A$3:$I$7,5,FALSE),0))</f>
        <v>700</v>
      </c>
      <c r="S1888" s="2" t="str">
        <f>IF(OR(C1888="РЦК макси",C1888="РЦЧ SKU"),"Не рахується в ліміт",IFERROR(VLOOKUP(D1888,'02_РЦ'!$A$3:$I$7,9,FALSE),"Немає РЦ"))</f>
        <v>В межах</v>
      </c>
    </row>
    <row r="1889" spans="1:19">
      <c r="A1889" s="2" t="str">
        <f>'06A_Варіанти'!A1880</f>
        <v>BASE_3266</v>
      </c>
      <c r="B1889" s="2" t="str">
        <f>'06A_Варіанти'!B1880</f>
        <v>TT_3266</v>
      </c>
      <c r="C1889" s="2" t="str">
        <f>'06A_Варіанти'!D1880</f>
        <v>Основний</v>
      </c>
      <c r="D1889" s="2" t="str">
        <f>'06A_Варіанти'!C1880</f>
        <v>РЦЛ</v>
      </c>
      <c r="E1889" s="2" t="str">
        <f>'06A_Варіанти'!S1880</f>
        <v>DIRECT</v>
      </c>
      <c r="F1889" s="2" t="str">
        <f>IF(O1889='06A_Варіанти'!E1880,'06A_Варіанти'!E$1,IF(O1889='06A_Варіанти'!F1880,'06A_Варіанти'!F$1,IF(O1889='06A_Варіанти'!G1880,'06A_Варіанти'!G$1,IF(O1889='06A_Варіанти'!H1880,'06A_Варіанти'!H$1,IF(O1889='06A_Варіанти'!I1880,'06A_Варіанти'!I$1,IF(O1889='06A_Варіанти'!J1880,'06A_Варіанти'!J$1,IF(O1889='06A_Варіанти'!K1880,'06A_Варіанти'!K$1,IF(O1889='06A_Варіанти'!L1880,'06A_Варіанти'!L$1,IF(O1889='06A_Варіанти'!M1880,'06A_Варіанти'!M$1,IF(O1889='06A_Варіанти'!N1880,'06A_Варіанти'!N$1,IF(O1889='06A_Варіанти'!O1880,'06A_Варіанти'!O$1,IF(O1889='06A_Варіанти'!P1880,'06A_Варіанти'!P$1,IF(O1889='06A_Варіанти'!Q1880,'06A_Варіанти'!Q$1,IF(O1889='06A_Варіанти'!R1880,'06A_Варіанти'!R$1,"НЕМАЄ МАРШРУТУ"))))))))))))))</f>
        <v>DIRECT</v>
      </c>
      <c r="G1889" s="2" t="str">
        <f t="shared" si="203"/>
        <v>БЕЗ ЗМІН</v>
      </c>
      <c r="H1889" s="2">
        <f>IF(G1889="НЕМАЄ МАРШРУТУ",0,O1889-'06A_Варіанти'!T1880)</f>
        <v>0</v>
      </c>
      <c r="I1889" s="2">
        <f>IFERROR(INDEX('04_Потоки'!$E:$E,MATCH(A1889,'04_Потоки'!$A:$A,0)),0)</f>
        <v>1.990879478827362</v>
      </c>
      <c r="J1889" s="2">
        <f t="shared" si="204"/>
        <v>1</v>
      </c>
      <c r="K1889" s="2">
        <f>IF(C1889="РЦК макси",0,2*'06A_Варіанти'!T1880*J1889)</f>
        <v>225.8</v>
      </c>
      <c r="L1889" s="2">
        <f t="shared" si="205"/>
        <v>225.8</v>
      </c>
      <c r="M1889" s="2">
        <f t="shared" si="206"/>
        <v>0</v>
      </c>
      <c r="N1889" s="9">
        <f t="shared" si="207"/>
        <v>0</v>
      </c>
      <c r="O1889" s="2">
        <f>MIN(IF('07A_Конструктор'!$D$5="Так",'06A_Варіанти'!E1880,1E+99),IF('07A_Конструктор'!$D$6="Так",'06A_Варіанти'!F1880,1E+99),IF('07A_Конструктор'!$D$7="Так",'06A_Варіанти'!G1880,1E+99),IF('07A_Конструктор'!$D$8="Так",'06A_Варіанти'!H1880,1E+99),IF('07A_Конструктор'!$D$9="Так",'06A_Варіанти'!I1880,1E+99),IF('07A_Конструктор'!$D$10="Так",'06A_Варіанти'!J1880,1E+99),IF('07A_Конструктор'!$D$11="Так",'06A_Варіанти'!K1880,1E+99),IF('07A_Конструктор'!$D$12="Так",'06A_Варіанти'!L1880,1E+99),IF('07A_Конструктор'!$D$13="Так",'06A_Варіанти'!M1880,1E+99),IF('07A_Конструктор'!$D$14="Так",'06A_Варіанти'!N1880,1E+99),IF('07A_Конструктор'!$D$15="Так",'06A_Варіанти'!O1880,1E+99),IF('07A_Конструктор'!$D$16="Так",'06A_Варіанти'!P1880,1E+99),IF('07A_Конструктор'!$D$17="Так",'06A_Варіанти'!Q1880,1E+99),IF('06A_Варіанти'!R1880="",1E+99,'06A_Варіанти'!R1880))</f>
        <v>112.9</v>
      </c>
      <c r="P1889" s="2" t="str">
        <f t="shared" si="208"/>
        <v>5 т</v>
      </c>
      <c r="Q1889" s="2">
        <f t="shared" si="209"/>
        <v>14</v>
      </c>
      <c r="R1889" s="2">
        <f>IF(OR(C1889="РЦК макси",C1889="РЦЧ SKU"),"SKU-потік",IFERROR(VLOOKUP(D1889,'02_РЦ'!$A$3:$I$7,5,FALSE),0))</f>
        <v>700</v>
      </c>
      <c r="S1889" s="2" t="str">
        <f>IF(OR(C1889="РЦК макси",C1889="РЦЧ SKU"),"Не рахується в ліміт",IFERROR(VLOOKUP(D1889,'02_РЦ'!$A$3:$I$7,9,FALSE),"Немає РЦ"))</f>
        <v>В межах</v>
      </c>
    </row>
    <row r="1890" spans="1:19">
      <c r="A1890" s="2" t="str">
        <f>'06A_Варіанти'!A1881</f>
        <v>BASE_3280</v>
      </c>
      <c r="B1890" s="2" t="str">
        <f>'06A_Варіанти'!B1881</f>
        <v>TT_3280</v>
      </c>
      <c r="C1890" s="2" t="str">
        <f>'06A_Варіанти'!D1881</f>
        <v>Основний</v>
      </c>
      <c r="D1890" s="2" t="str">
        <f>'06A_Варіанти'!C1881</f>
        <v>РЦЛ</v>
      </c>
      <c r="E1890" s="2" t="str">
        <f>'06A_Варіанти'!S1881</f>
        <v>DIRECT</v>
      </c>
      <c r="F1890" s="2" t="str">
        <f>IF(O1890='06A_Варіанти'!E1881,'06A_Варіанти'!E$1,IF(O1890='06A_Варіанти'!F1881,'06A_Варіанти'!F$1,IF(O1890='06A_Варіанти'!G1881,'06A_Варіанти'!G$1,IF(O1890='06A_Варіанти'!H1881,'06A_Варіанти'!H$1,IF(O1890='06A_Варіанти'!I1881,'06A_Варіанти'!I$1,IF(O1890='06A_Варіанти'!J1881,'06A_Варіанти'!J$1,IF(O1890='06A_Варіанти'!K1881,'06A_Варіанти'!K$1,IF(O1890='06A_Варіанти'!L1881,'06A_Варіанти'!L$1,IF(O1890='06A_Варіанти'!M1881,'06A_Варіанти'!M$1,IF(O1890='06A_Варіанти'!N1881,'06A_Варіанти'!N$1,IF(O1890='06A_Варіанти'!O1881,'06A_Варіанти'!O$1,IF(O1890='06A_Варіанти'!P1881,'06A_Варіанти'!P$1,IF(O1890='06A_Варіанти'!Q1881,'06A_Варіанти'!Q$1,IF(O1890='06A_Варіанти'!R1881,'06A_Варіанти'!R$1,"НЕМАЄ МАРШРУТУ"))))))))))))))</f>
        <v>DIRECT</v>
      </c>
      <c r="G1890" s="2" t="str">
        <f t="shared" si="203"/>
        <v>БЕЗ ЗМІН</v>
      </c>
      <c r="H1890" s="2">
        <f>IF(G1890="НЕМАЄ МАРШРУТУ",0,O1890-'06A_Варіанти'!T1881)</f>
        <v>0</v>
      </c>
      <c r="I1890" s="2">
        <f>IFERROR(INDEX('04_Потоки'!$E:$E,MATCH(A1890,'04_Потоки'!$A:$A,0)),0)</f>
        <v>1.990879478827362</v>
      </c>
      <c r="J1890" s="2">
        <f t="shared" si="204"/>
        <v>1</v>
      </c>
      <c r="K1890" s="2">
        <f>IF(C1890="РЦК макси",0,2*'06A_Варіанти'!T1881*J1890)</f>
        <v>399.4</v>
      </c>
      <c r="L1890" s="2">
        <f t="shared" si="205"/>
        <v>399.4</v>
      </c>
      <c r="M1890" s="2">
        <f t="shared" si="206"/>
        <v>0</v>
      </c>
      <c r="N1890" s="9">
        <f t="shared" si="207"/>
        <v>0</v>
      </c>
      <c r="O1890" s="2">
        <f>MIN(IF('07A_Конструктор'!$D$5="Так",'06A_Варіанти'!E1881,1E+99),IF('07A_Конструктор'!$D$6="Так",'06A_Варіанти'!F1881,1E+99),IF('07A_Конструктор'!$D$7="Так",'06A_Варіанти'!G1881,1E+99),IF('07A_Конструктор'!$D$8="Так",'06A_Варіанти'!H1881,1E+99),IF('07A_Конструктор'!$D$9="Так",'06A_Варіанти'!I1881,1E+99),IF('07A_Конструктор'!$D$10="Так",'06A_Варіанти'!J1881,1E+99),IF('07A_Конструктор'!$D$11="Так",'06A_Варіанти'!K1881,1E+99),IF('07A_Конструктор'!$D$12="Так",'06A_Варіанти'!L1881,1E+99),IF('07A_Конструктор'!$D$13="Так",'06A_Варіанти'!M1881,1E+99),IF('07A_Конструктор'!$D$14="Так",'06A_Варіанти'!N1881,1E+99),IF('07A_Конструктор'!$D$15="Так",'06A_Варіанти'!O1881,1E+99),IF('07A_Конструктор'!$D$16="Так",'06A_Варіанти'!P1881,1E+99),IF('07A_Конструктор'!$D$17="Так",'06A_Варіанти'!Q1881,1E+99),IF('06A_Варіанти'!R1881="",1E+99,'06A_Варіанти'!R1881))</f>
        <v>199.7</v>
      </c>
      <c r="P1890" s="2" t="str">
        <f t="shared" si="208"/>
        <v>5 т</v>
      </c>
      <c r="Q1890" s="2">
        <f t="shared" si="209"/>
        <v>14</v>
      </c>
      <c r="R1890" s="2">
        <f>IF(OR(C1890="РЦК макси",C1890="РЦЧ SKU"),"SKU-потік",IFERROR(VLOOKUP(D1890,'02_РЦ'!$A$3:$I$7,5,FALSE),0))</f>
        <v>700</v>
      </c>
      <c r="S1890" s="2" t="str">
        <f>IF(OR(C1890="РЦК макси",C1890="РЦЧ SKU"),"Не рахується в ліміт",IFERROR(VLOOKUP(D1890,'02_РЦ'!$A$3:$I$7,9,FALSE),"Немає РЦ"))</f>
        <v>В межах</v>
      </c>
    </row>
    <row r="1891" spans="1:19">
      <c r="A1891" s="2" t="str">
        <f>'06A_Варіанти'!A1882</f>
        <v>BASE_3281</v>
      </c>
      <c r="B1891" s="2" t="str">
        <f>'06A_Варіанти'!B1882</f>
        <v>TT_3281</v>
      </c>
      <c r="C1891" s="2" t="str">
        <f>'06A_Варіанти'!D1882</f>
        <v>Основний</v>
      </c>
      <c r="D1891" s="2" t="str">
        <f>'06A_Варіанти'!C1882</f>
        <v>РЦЛ</v>
      </c>
      <c r="E1891" s="2" t="str">
        <f>'06A_Варіанти'!S1882</f>
        <v>DIRECT</v>
      </c>
      <c r="F1891" s="2" t="str">
        <f>IF(O1891='06A_Варіанти'!E1882,'06A_Варіанти'!E$1,IF(O1891='06A_Варіанти'!F1882,'06A_Варіанти'!F$1,IF(O1891='06A_Варіанти'!G1882,'06A_Варіанти'!G$1,IF(O1891='06A_Варіанти'!H1882,'06A_Варіанти'!H$1,IF(O1891='06A_Варіанти'!I1882,'06A_Варіанти'!I$1,IF(O1891='06A_Варіанти'!J1882,'06A_Варіанти'!J$1,IF(O1891='06A_Варіанти'!K1882,'06A_Варіанти'!K$1,IF(O1891='06A_Варіанти'!L1882,'06A_Варіанти'!L$1,IF(O1891='06A_Варіанти'!M1882,'06A_Варіанти'!M$1,IF(O1891='06A_Варіанти'!N1882,'06A_Варіанти'!N$1,IF(O1891='06A_Варіанти'!O1882,'06A_Варіанти'!O$1,IF(O1891='06A_Варіанти'!P1882,'06A_Варіанти'!P$1,IF(O1891='06A_Варіанти'!Q1882,'06A_Варіанти'!Q$1,IF(O1891='06A_Варіанти'!R1882,'06A_Варіанти'!R$1,"НЕМАЄ МАРШРУТУ"))))))))))))))</f>
        <v>DIRECT</v>
      </c>
      <c r="G1891" s="2" t="str">
        <f t="shared" si="203"/>
        <v>БЕЗ ЗМІН</v>
      </c>
      <c r="H1891" s="2">
        <f>IF(G1891="НЕМАЄ МАРШРУТУ",0,O1891-'06A_Варіанти'!T1882)</f>
        <v>0</v>
      </c>
      <c r="I1891" s="2">
        <f>IFERROR(INDEX('04_Потоки'!$E:$E,MATCH(A1891,'04_Потоки'!$A:$A,0)),0)</f>
        <v>1.990879478827362</v>
      </c>
      <c r="J1891" s="2">
        <f t="shared" si="204"/>
        <v>1</v>
      </c>
      <c r="K1891" s="2">
        <f>IF(C1891="РЦК макси",0,2*'06A_Варіанти'!T1882*J1891)</f>
        <v>160.19999999999999</v>
      </c>
      <c r="L1891" s="2">
        <f t="shared" si="205"/>
        <v>160.19999999999999</v>
      </c>
      <c r="M1891" s="2">
        <f t="shared" si="206"/>
        <v>0</v>
      </c>
      <c r="N1891" s="9">
        <f t="shared" si="207"/>
        <v>0</v>
      </c>
      <c r="O1891" s="2">
        <f>MIN(IF('07A_Конструктор'!$D$5="Так",'06A_Варіанти'!E1882,1E+99),IF('07A_Конструктор'!$D$6="Так",'06A_Варіанти'!F1882,1E+99),IF('07A_Конструктор'!$D$7="Так",'06A_Варіанти'!G1882,1E+99),IF('07A_Конструктор'!$D$8="Так",'06A_Варіанти'!H1882,1E+99),IF('07A_Конструктор'!$D$9="Так",'06A_Варіанти'!I1882,1E+99),IF('07A_Конструктор'!$D$10="Так",'06A_Варіанти'!J1882,1E+99),IF('07A_Конструктор'!$D$11="Так",'06A_Варіанти'!K1882,1E+99),IF('07A_Конструктор'!$D$12="Так",'06A_Варіанти'!L1882,1E+99),IF('07A_Конструктор'!$D$13="Так",'06A_Варіанти'!M1882,1E+99),IF('07A_Конструктор'!$D$14="Так",'06A_Варіанти'!N1882,1E+99),IF('07A_Конструктор'!$D$15="Так",'06A_Варіанти'!O1882,1E+99),IF('07A_Конструктор'!$D$16="Так",'06A_Варіанти'!P1882,1E+99),IF('07A_Конструктор'!$D$17="Так",'06A_Варіанти'!Q1882,1E+99),IF('06A_Варіанти'!R1882="",1E+99,'06A_Варіанти'!R1882))</f>
        <v>80.099999999999994</v>
      </c>
      <c r="P1891" s="2" t="str">
        <f t="shared" si="208"/>
        <v>5 т</v>
      </c>
      <c r="Q1891" s="2">
        <f t="shared" si="209"/>
        <v>14</v>
      </c>
      <c r="R1891" s="2">
        <f>IF(OR(C1891="РЦК макси",C1891="РЦЧ SKU"),"SKU-потік",IFERROR(VLOOKUP(D1891,'02_РЦ'!$A$3:$I$7,5,FALSE),0))</f>
        <v>700</v>
      </c>
      <c r="S1891" s="2" t="str">
        <f>IF(OR(C1891="РЦК макси",C1891="РЦЧ SKU"),"Не рахується в ліміт",IFERROR(VLOOKUP(D1891,'02_РЦ'!$A$3:$I$7,9,FALSE),"Немає РЦ"))</f>
        <v>В межах</v>
      </c>
    </row>
    <row r="1892" spans="1:19">
      <c r="A1892" s="2" t="str">
        <f>'06A_Варіанти'!A1883</f>
        <v>BASE_3284</v>
      </c>
      <c r="B1892" s="2" t="str">
        <f>'06A_Варіанти'!B1883</f>
        <v>TT_3284</v>
      </c>
      <c r="C1892" s="2" t="str">
        <f>'06A_Варіанти'!D1883</f>
        <v>Основний</v>
      </c>
      <c r="D1892" s="2" t="str">
        <f>'06A_Варіанти'!C1883</f>
        <v>РЦЛ</v>
      </c>
      <c r="E1892" s="2" t="str">
        <f>'06A_Варіанти'!S1883</f>
        <v>DIRECT</v>
      </c>
      <c r="F1892" s="2" t="str">
        <f>IF(O1892='06A_Варіанти'!E1883,'06A_Варіанти'!E$1,IF(O1892='06A_Варіанти'!F1883,'06A_Варіанти'!F$1,IF(O1892='06A_Варіанти'!G1883,'06A_Варіанти'!G$1,IF(O1892='06A_Варіанти'!H1883,'06A_Варіанти'!H$1,IF(O1892='06A_Варіанти'!I1883,'06A_Варіанти'!I$1,IF(O1892='06A_Варіанти'!J1883,'06A_Варіанти'!J$1,IF(O1892='06A_Варіанти'!K1883,'06A_Варіанти'!K$1,IF(O1892='06A_Варіанти'!L1883,'06A_Варіанти'!L$1,IF(O1892='06A_Варіанти'!M1883,'06A_Варіанти'!M$1,IF(O1892='06A_Варіанти'!N1883,'06A_Варіанти'!N$1,IF(O1892='06A_Варіанти'!O1883,'06A_Варіанти'!O$1,IF(O1892='06A_Варіанти'!P1883,'06A_Варіанти'!P$1,IF(O1892='06A_Варіанти'!Q1883,'06A_Варіанти'!Q$1,IF(O1892='06A_Варіанти'!R1883,'06A_Варіанти'!R$1,"НЕМАЄ МАРШРУТУ"))))))))))))))</f>
        <v>DIRECT</v>
      </c>
      <c r="G1892" s="2" t="str">
        <f t="shared" si="203"/>
        <v>БЕЗ ЗМІН</v>
      </c>
      <c r="H1892" s="2">
        <f>IF(G1892="НЕМАЄ МАРШРУТУ",0,O1892-'06A_Варіанти'!T1883)</f>
        <v>0</v>
      </c>
      <c r="I1892" s="2">
        <f>IFERROR(INDEX('04_Потоки'!$E:$E,MATCH(A1892,'04_Потоки'!$A:$A,0)),0)</f>
        <v>1.990879478827362</v>
      </c>
      <c r="J1892" s="2">
        <f t="shared" si="204"/>
        <v>1</v>
      </c>
      <c r="K1892" s="2">
        <f>IF(C1892="РЦК макси",0,2*'06A_Варіанти'!T1883*J1892)</f>
        <v>545.6</v>
      </c>
      <c r="L1892" s="2">
        <f t="shared" si="205"/>
        <v>545.6</v>
      </c>
      <c r="M1892" s="2">
        <f t="shared" si="206"/>
        <v>0</v>
      </c>
      <c r="N1892" s="9">
        <f t="shared" si="207"/>
        <v>0</v>
      </c>
      <c r="O1892" s="2">
        <f>MIN(IF('07A_Конструктор'!$D$5="Так",'06A_Варіанти'!E1883,1E+99),IF('07A_Конструктор'!$D$6="Так",'06A_Варіанти'!F1883,1E+99),IF('07A_Конструктор'!$D$7="Так",'06A_Варіанти'!G1883,1E+99),IF('07A_Конструктор'!$D$8="Так",'06A_Варіанти'!H1883,1E+99),IF('07A_Конструктор'!$D$9="Так",'06A_Варіанти'!I1883,1E+99),IF('07A_Конструктор'!$D$10="Так",'06A_Варіанти'!J1883,1E+99),IF('07A_Конструктор'!$D$11="Так",'06A_Варіанти'!K1883,1E+99),IF('07A_Конструктор'!$D$12="Так",'06A_Варіанти'!L1883,1E+99),IF('07A_Конструктор'!$D$13="Так",'06A_Варіанти'!M1883,1E+99),IF('07A_Конструктор'!$D$14="Так",'06A_Варіанти'!N1883,1E+99),IF('07A_Конструктор'!$D$15="Так",'06A_Варіанти'!O1883,1E+99),IF('07A_Конструктор'!$D$16="Так",'06A_Варіанти'!P1883,1E+99),IF('07A_Конструктор'!$D$17="Так",'06A_Варіанти'!Q1883,1E+99),IF('06A_Варіанти'!R1883="",1E+99,'06A_Варіанти'!R1883))</f>
        <v>272.8</v>
      </c>
      <c r="P1892" s="2" t="str">
        <f t="shared" si="208"/>
        <v>5 т</v>
      </c>
      <c r="Q1892" s="2">
        <f t="shared" si="209"/>
        <v>14</v>
      </c>
      <c r="R1892" s="2">
        <f>IF(OR(C1892="РЦК макси",C1892="РЦЧ SKU"),"SKU-потік",IFERROR(VLOOKUP(D1892,'02_РЦ'!$A$3:$I$7,5,FALSE),0))</f>
        <v>700</v>
      </c>
      <c r="S1892" s="2" t="str">
        <f>IF(OR(C1892="РЦК макси",C1892="РЦЧ SKU"),"Не рахується в ліміт",IFERROR(VLOOKUP(D1892,'02_РЦ'!$A$3:$I$7,9,FALSE),"Немає РЦ"))</f>
        <v>В межах</v>
      </c>
    </row>
    <row r="1893" spans="1:19">
      <c r="A1893" s="2" t="str">
        <f>'06A_Варіанти'!A1884</f>
        <v>BASE_3288</v>
      </c>
      <c r="B1893" s="2" t="str">
        <f>'06A_Варіанти'!B1884</f>
        <v>TT_3288</v>
      </c>
      <c r="C1893" s="2" t="str">
        <f>'06A_Варіанти'!D1884</f>
        <v>Основний</v>
      </c>
      <c r="D1893" s="2" t="str">
        <f>'06A_Варіанти'!C1884</f>
        <v>РЦЛ</v>
      </c>
      <c r="E1893" s="2" t="str">
        <f>'06A_Варіанти'!S1884</f>
        <v>DIRECT</v>
      </c>
      <c r="F1893" s="2" t="str">
        <f>IF(O1893='06A_Варіанти'!E1884,'06A_Варіанти'!E$1,IF(O1893='06A_Варіанти'!F1884,'06A_Варіанти'!F$1,IF(O1893='06A_Варіанти'!G1884,'06A_Варіанти'!G$1,IF(O1893='06A_Варіанти'!H1884,'06A_Варіанти'!H$1,IF(O1893='06A_Варіанти'!I1884,'06A_Варіанти'!I$1,IF(O1893='06A_Варіанти'!J1884,'06A_Варіанти'!J$1,IF(O1893='06A_Варіанти'!K1884,'06A_Варіанти'!K$1,IF(O1893='06A_Варіанти'!L1884,'06A_Варіанти'!L$1,IF(O1893='06A_Варіанти'!M1884,'06A_Варіанти'!M$1,IF(O1893='06A_Варіанти'!N1884,'06A_Варіанти'!N$1,IF(O1893='06A_Варіанти'!O1884,'06A_Варіанти'!O$1,IF(O1893='06A_Варіанти'!P1884,'06A_Варіанти'!P$1,IF(O1893='06A_Варіанти'!Q1884,'06A_Варіанти'!Q$1,IF(O1893='06A_Варіанти'!R1884,'06A_Варіанти'!R$1,"НЕМАЄ МАРШРУТУ"))))))))))))))</f>
        <v>DIRECT</v>
      </c>
      <c r="G1893" s="2" t="str">
        <f t="shared" si="203"/>
        <v>БЕЗ ЗМІН</v>
      </c>
      <c r="H1893" s="2">
        <f>IF(G1893="НЕМАЄ МАРШРУТУ",0,O1893-'06A_Варіанти'!T1884)</f>
        <v>0</v>
      </c>
      <c r="I1893" s="2">
        <f>IFERROR(INDEX('04_Потоки'!$E:$E,MATCH(A1893,'04_Потоки'!$A:$A,0)),0)</f>
        <v>1.990879478827362</v>
      </c>
      <c r="J1893" s="2">
        <f t="shared" si="204"/>
        <v>1</v>
      </c>
      <c r="K1893" s="2">
        <f>IF(C1893="РЦК макси",0,2*'06A_Варіанти'!T1884*J1893)</f>
        <v>15.4</v>
      </c>
      <c r="L1893" s="2">
        <f t="shared" si="205"/>
        <v>15.4</v>
      </c>
      <c r="M1893" s="2">
        <f t="shared" si="206"/>
        <v>0</v>
      </c>
      <c r="N1893" s="9">
        <f t="shared" si="207"/>
        <v>0</v>
      </c>
      <c r="O1893" s="2">
        <f>MIN(IF('07A_Конструктор'!$D$5="Так",'06A_Варіанти'!E1884,1E+99),IF('07A_Конструктор'!$D$6="Так",'06A_Варіанти'!F1884,1E+99),IF('07A_Конструктор'!$D$7="Так",'06A_Варіанти'!G1884,1E+99),IF('07A_Конструктор'!$D$8="Так",'06A_Варіанти'!H1884,1E+99),IF('07A_Конструктор'!$D$9="Так",'06A_Варіанти'!I1884,1E+99),IF('07A_Конструктор'!$D$10="Так",'06A_Варіанти'!J1884,1E+99),IF('07A_Конструктор'!$D$11="Так",'06A_Варіанти'!K1884,1E+99),IF('07A_Конструктор'!$D$12="Так",'06A_Варіанти'!L1884,1E+99),IF('07A_Конструктор'!$D$13="Так",'06A_Варіанти'!M1884,1E+99),IF('07A_Конструктор'!$D$14="Так",'06A_Варіанти'!N1884,1E+99),IF('07A_Конструктор'!$D$15="Так",'06A_Варіанти'!O1884,1E+99),IF('07A_Конструктор'!$D$16="Так",'06A_Варіанти'!P1884,1E+99),IF('07A_Конструктор'!$D$17="Так",'06A_Варіанти'!Q1884,1E+99),IF('06A_Варіанти'!R1884="",1E+99,'06A_Варіанти'!R1884))</f>
        <v>7.7</v>
      </c>
      <c r="P1893" s="2" t="str">
        <f t="shared" si="208"/>
        <v>5 т</v>
      </c>
      <c r="Q1893" s="2">
        <f t="shared" si="209"/>
        <v>14</v>
      </c>
      <c r="R1893" s="2">
        <f>IF(OR(C1893="РЦК макси",C1893="РЦЧ SKU"),"SKU-потік",IFERROR(VLOOKUP(D1893,'02_РЦ'!$A$3:$I$7,5,FALSE),0))</f>
        <v>700</v>
      </c>
      <c r="S1893" s="2" t="str">
        <f>IF(OR(C1893="РЦК макси",C1893="РЦЧ SKU"),"Не рахується в ліміт",IFERROR(VLOOKUP(D1893,'02_РЦ'!$A$3:$I$7,9,FALSE),"Немає РЦ"))</f>
        <v>В межах</v>
      </c>
    </row>
    <row r="1894" spans="1:19">
      <c r="A1894" s="2" t="str">
        <f>'06A_Варіанти'!A1885</f>
        <v>BASE_3287</v>
      </c>
      <c r="B1894" s="2" t="str">
        <f>'06A_Варіанти'!B1885</f>
        <v>TT_3287</v>
      </c>
      <c r="C1894" s="2" t="str">
        <f>'06A_Варіанти'!D1885</f>
        <v>Основний</v>
      </c>
      <c r="D1894" s="2" t="str">
        <f>'06A_Варіанти'!C1885</f>
        <v>РЦЛ</v>
      </c>
      <c r="E1894" s="2" t="str">
        <f>'06A_Варіанти'!S1885</f>
        <v>DIRECT</v>
      </c>
      <c r="F1894" s="2" t="str">
        <f>IF(O1894='06A_Варіанти'!E1885,'06A_Варіанти'!E$1,IF(O1894='06A_Варіанти'!F1885,'06A_Варіанти'!F$1,IF(O1894='06A_Варіанти'!G1885,'06A_Варіанти'!G$1,IF(O1894='06A_Варіанти'!H1885,'06A_Варіанти'!H$1,IF(O1894='06A_Варіанти'!I1885,'06A_Варіанти'!I$1,IF(O1894='06A_Варіанти'!J1885,'06A_Варіанти'!J$1,IF(O1894='06A_Варіанти'!K1885,'06A_Варіанти'!K$1,IF(O1894='06A_Варіанти'!L1885,'06A_Варіанти'!L$1,IF(O1894='06A_Варіанти'!M1885,'06A_Варіанти'!M$1,IF(O1894='06A_Варіанти'!N1885,'06A_Варіанти'!N$1,IF(O1894='06A_Варіанти'!O1885,'06A_Варіанти'!O$1,IF(O1894='06A_Варіанти'!P1885,'06A_Варіанти'!P$1,IF(O1894='06A_Варіанти'!Q1885,'06A_Варіанти'!Q$1,IF(O1894='06A_Варіанти'!R1885,'06A_Варіанти'!R$1,"НЕМАЄ МАРШРУТУ"))))))))))))))</f>
        <v>DIRECT</v>
      </c>
      <c r="G1894" s="2" t="str">
        <f t="shared" si="203"/>
        <v>БЕЗ ЗМІН</v>
      </c>
      <c r="H1894" s="2">
        <f>IF(G1894="НЕМАЄ МАРШРУТУ",0,O1894-'06A_Варіанти'!T1885)</f>
        <v>0</v>
      </c>
      <c r="I1894" s="2">
        <f>IFERROR(INDEX('04_Потоки'!$E:$E,MATCH(A1894,'04_Потоки'!$A:$A,0)),0)</f>
        <v>1.990879478827362</v>
      </c>
      <c r="J1894" s="2">
        <f t="shared" si="204"/>
        <v>1</v>
      </c>
      <c r="K1894" s="2">
        <f>IF(C1894="РЦК макси",0,2*'06A_Варіанти'!T1885*J1894)</f>
        <v>24.2</v>
      </c>
      <c r="L1894" s="2">
        <f t="shared" si="205"/>
        <v>24.2</v>
      </c>
      <c r="M1894" s="2">
        <f t="shared" si="206"/>
        <v>0</v>
      </c>
      <c r="N1894" s="9">
        <f t="shared" si="207"/>
        <v>0</v>
      </c>
      <c r="O1894" s="2">
        <f>MIN(IF('07A_Конструктор'!$D$5="Так",'06A_Варіанти'!E1885,1E+99),IF('07A_Конструктор'!$D$6="Так",'06A_Варіанти'!F1885,1E+99),IF('07A_Конструктор'!$D$7="Так",'06A_Варіанти'!G1885,1E+99),IF('07A_Конструктор'!$D$8="Так",'06A_Варіанти'!H1885,1E+99),IF('07A_Конструктор'!$D$9="Так",'06A_Варіанти'!I1885,1E+99),IF('07A_Конструктор'!$D$10="Так",'06A_Варіанти'!J1885,1E+99),IF('07A_Конструктор'!$D$11="Так",'06A_Варіанти'!K1885,1E+99),IF('07A_Конструктор'!$D$12="Так",'06A_Варіанти'!L1885,1E+99),IF('07A_Конструктор'!$D$13="Так",'06A_Варіанти'!M1885,1E+99),IF('07A_Конструктор'!$D$14="Так",'06A_Варіанти'!N1885,1E+99),IF('07A_Конструктор'!$D$15="Так",'06A_Варіанти'!O1885,1E+99),IF('07A_Конструктор'!$D$16="Так",'06A_Варіанти'!P1885,1E+99),IF('07A_Конструктор'!$D$17="Так",'06A_Варіанти'!Q1885,1E+99),IF('06A_Варіанти'!R1885="",1E+99,'06A_Варіанти'!R1885))</f>
        <v>12.1</v>
      </c>
      <c r="P1894" s="2" t="str">
        <f t="shared" si="208"/>
        <v>5 т</v>
      </c>
      <c r="Q1894" s="2">
        <f t="shared" si="209"/>
        <v>14</v>
      </c>
      <c r="R1894" s="2">
        <f>IF(OR(C1894="РЦК макси",C1894="РЦЧ SKU"),"SKU-потік",IFERROR(VLOOKUP(D1894,'02_РЦ'!$A$3:$I$7,5,FALSE),0))</f>
        <v>700</v>
      </c>
      <c r="S1894" s="2" t="str">
        <f>IF(OR(C1894="РЦК макси",C1894="РЦЧ SKU"),"Не рахується в ліміт",IFERROR(VLOOKUP(D1894,'02_РЦ'!$A$3:$I$7,9,FALSE),"Немає РЦ"))</f>
        <v>В межах</v>
      </c>
    </row>
    <row r="1895" spans="1:19">
      <c r="A1895" s="2" t="str">
        <f>'06A_Варіанти'!A1886</f>
        <v>BASE_3289</v>
      </c>
      <c r="B1895" s="2" t="str">
        <f>'06A_Варіанти'!B1886</f>
        <v>TT_3289</v>
      </c>
      <c r="C1895" s="2" t="str">
        <f>'06A_Варіанти'!D1886</f>
        <v>Основний</v>
      </c>
      <c r="D1895" s="2" t="str">
        <f>'06A_Варіанти'!C1886</f>
        <v>РЦЛ</v>
      </c>
      <c r="E1895" s="2" t="str">
        <f>'06A_Варіанти'!S1886</f>
        <v>DIRECT</v>
      </c>
      <c r="F1895" s="2" t="str">
        <f>IF(O1895='06A_Варіанти'!E1886,'06A_Варіанти'!E$1,IF(O1895='06A_Варіанти'!F1886,'06A_Варіанти'!F$1,IF(O1895='06A_Варіанти'!G1886,'06A_Варіанти'!G$1,IF(O1895='06A_Варіанти'!H1886,'06A_Варіанти'!H$1,IF(O1895='06A_Варіанти'!I1886,'06A_Варіанти'!I$1,IF(O1895='06A_Варіанти'!J1886,'06A_Варіанти'!J$1,IF(O1895='06A_Варіанти'!K1886,'06A_Варіанти'!K$1,IF(O1895='06A_Варіанти'!L1886,'06A_Варіанти'!L$1,IF(O1895='06A_Варіанти'!M1886,'06A_Варіанти'!M$1,IF(O1895='06A_Варіанти'!N1886,'06A_Варіанти'!N$1,IF(O1895='06A_Варіанти'!O1886,'06A_Варіанти'!O$1,IF(O1895='06A_Варіанти'!P1886,'06A_Варіанти'!P$1,IF(O1895='06A_Варіанти'!Q1886,'06A_Варіанти'!Q$1,IF(O1895='06A_Варіанти'!R1886,'06A_Варіанти'!R$1,"НЕМАЄ МАРШРУТУ"))))))))))))))</f>
        <v>DIRECT</v>
      </c>
      <c r="G1895" s="2" t="str">
        <f t="shared" si="203"/>
        <v>БЕЗ ЗМІН</v>
      </c>
      <c r="H1895" s="2">
        <f>IF(G1895="НЕМАЄ МАРШРУТУ",0,O1895-'06A_Варіанти'!T1886)</f>
        <v>0</v>
      </c>
      <c r="I1895" s="2">
        <f>IFERROR(INDEX('04_Потоки'!$E:$E,MATCH(A1895,'04_Потоки'!$A:$A,0)),0)</f>
        <v>1.990879478827362</v>
      </c>
      <c r="J1895" s="2">
        <f t="shared" si="204"/>
        <v>1</v>
      </c>
      <c r="K1895" s="2">
        <f>IF(C1895="РЦК макси",0,2*'06A_Варіанти'!T1886*J1895)</f>
        <v>392.6</v>
      </c>
      <c r="L1895" s="2">
        <f t="shared" si="205"/>
        <v>392.6</v>
      </c>
      <c r="M1895" s="2">
        <f t="shared" si="206"/>
        <v>0</v>
      </c>
      <c r="N1895" s="9">
        <f t="shared" si="207"/>
        <v>0</v>
      </c>
      <c r="O1895" s="2">
        <f>MIN(IF('07A_Конструктор'!$D$5="Так",'06A_Варіанти'!E1886,1E+99),IF('07A_Конструктор'!$D$6="Так",'06A_Варіанти'!F1886,1E+99),IF('07A_Конструктор'!$D$7="Так",'06A_Варіанти'!G1886,1E+99),IF('07A_Конструктор'!$D$8="Так",'06A_Варіанти'!H1886,1E+99),IF('07A_Конструктор'!$D$9="Так",'06A_Варіанти'!I1886,1E+99),IF('07A_Конструктор'!$D$10="Так",'06A_Варіанти'!J1886,1E+99),IF('07A_Конструктор'!$D$11="Так",'06A_Варіанти'!K1886,1E+99),IF('07A_Конструктор'!$D$12="Так",'06A_Варіанти'!L1886,1E+99),IF('07A_Конструктор'!$D$13="Так",'06A_Варіанти'!M1886,1E+99),IF('07A_Конструктор'!$D$14="Так",'06A_Варіанти'!N1886,1E+99),IF('07A_Конструктор'!$D$15="Так",'06A_Варіанти'!O1886,1E+99),IF('07A_Конструктор'!$D$16="Так",'06A_Варіанти'!P1886,1E+99),IF('07A_Конструктор'!$D$17="Так",'06A_Варіанти'!Q1886,1E+99),IF('06A_Варіанти'!R1886="",1E+99,'06A_Варіанти'!R1886))</f>
        <v>196.3</v>
      </c>
      <c r="P1895" s="2" t="str">
        <f t="shared" si="208"/>
        <v>5 т</v>
      </c>
      <c r="Q1895" s="2">
        <f t="shared" si="209"/>
        <v>14</v>
      </c>
      <c r="R1895" s="2">
        <f>IF(OR(C1895="РЦК макси",C1895="РЦЧ SKU"),"SKU-потік",IFERROR(VLOOKUP(D1895,'02_РЦ'!$A$3:$I$7,5,FALSE),0))</f>
        <v>700</v>
      </c>
      <c r="S1895" s="2" t="str">
        <f>IF(OR(C1895="РЦК макси",C1895="РЦЧ SKU"),"Не рахується в ліміт",IFERROR(VLOOKUP(D1895,'02_РЦ'!$A$3:$I$7,9,FALSE),"Немає РЦ"))</f>
        <v>В межах</v>
      </c>
    </row>
    <row r="1896" spans="1:19">
      <c r="A1896" s="2" t="str">
        <f>'06A_Варіанти'!A1887</f>
        <v>BASE_3292</v>
      </c>
      <c r="B1896" s="2" t="str">
        <f>'06A_Варіанти'!B1887</f>
        <v>TT_3292</v>
      </c>
      <c r="C1896" s="2" t="str">
        <f>'06A_Варіанти'!D1887</f>
        <v>Основний</v>
      </c>
      <c r="D1896" s="2" t="str">
        <f>'06A_Варіанти'!C1887</f>
        <v>РЦЛ</v>
      </c>
      <c r="E1896" s="2" t="str">
        <f>'06A_Варіанти'!S1887</f>
        <v>DIRECT</v>
      </c>
      <c r="F1896" s="2" t="str">
        <f>IF(O1896='06A_Варіанти'!E1887,'06A_Варіанти'!E$1,IF(O1896='06A_Варіанти'!F1887,'06A_Варіанти'!F$1,IF(O1896='06A_Варіанти'!G1887,'06A_Варіанти'!G$1,IF(O1896='06A_Варіанти'!H1887,'06A_Варіанти'!H$1,IF(O1896='06A_Варіанти'!I1887,'06A_Варіанти'!I$1,IF(O1896='06A_Варіанти'!J1887,'06A_Варіанти'!J$1,IF(O1896='06A_Варіанти'!K1887,'06A_Варіанти'!K$1,IF(O1896='06A_Варіанти'!L1887,'06A_Варіанти'!L$1,IF(O1896='06A_Варіанти'!M1887,'06A_Варіанти'!M$1,IF(O1896='06A_Варіанти'!N1887,'06A_Варіанти'!N$1,IF(O1896='06A_Варіанти'!O1887,'06A_Варіанти'!O$1,IF(O1896='06A_Варіанти'!P1887,'06A_Варіанти'!P$1,IF(O1896='06A_Варіанти'!Q1887,'06A_Варіанти'!Q$1,IF(O1896='06A_Варіанти'!R1887,'06A_Варіанти'!R$1,"НЕМАЄ МАРШРУТУ"))))))))))))))</f>
        <v>DIRECT</v>
      </c>
      <c r="G1896" s="2" t="str">
        <f t="shared" si="203"/>
        <v>БЕЗ ЗМІН</v>
      </c>
      <c r="H1896" s="2">
        <f>IF(G1896="НЕМАЄ МАРШРУТУ",0,O1896-'06A_Варіанти'!T1887)</f>
        <v>0</v>
      </c>
      <c r="I1896" s="2">
        <f>IFERROR(INDEX('04_Потоки'!$E:$E,MATCH(A1896,'04_Потоки'!$A:$A,0)),0)</f>
        <v>1.990879478827362</v>
      </c>
      <c r="J1896" s="2">
        <f t="shared" si="204"/>
        <v>1</v>
      </c>
      <c r="K1896" s="2">
        <f>IF(C1896="РЦК макси",0,2*'06A_Варіанти'!T1887*J1896)</f>
        <v>540</v>
      </c>
      <c r="L1896" s="2">
        <f t="shared" si="205"/>
        <v>540</v>
      </c>
      <c r="M1896" s="2">
        <f t="shared" si="206"/>
        <v>0</v>
      </c>
      <c r="N1896" s="9">
        <f t="shared" si="207"/>
        <v>0</v>
      </c>
      <c r="O1896" s="2">
        <f>MIN(IF('07A_Конструктор'!$D$5="Так",'06A_Варіанти'!E1887,1E+99),IF('07A_Конструктор'!$D$6="Так",'06A_Варіанти'!F1887,1E+99),IF('07A_Конструктор'!$D$7="Так",'06A_Варіанти'!G1887,1E+99),IF('07A_Конструктор'!$D$8="Так",'06A_Варіанти'!H1887,1E+99),IF('07A_Конструктор'!$D$9="Так",'06A_Варіанти'!I1887,1E+99),IF('07A_Конструктор'!$D$10="Так",'06A_Варіанти'!J1887,1E+99),IF('07A_Конструктор'!$D$11="Так",'06A_Варіанти'!K1887,1E+99),IF('07A_Конструктор'!$D$12="Так",'06A_Варіанти'!L1887,1E+99),IF('07A_Конструктор'!$D$13="Так",'06A_Варіанти'!M1887,1E+99),IF('07A_Конструктор'!$D$14="Так",'06A_Варіанти'!N1887,1E+99),IF('07A_Конструктор'!$D$15="Так",'06A_Варіанти'!O1887,1E+99),IF('07A_Конструктор'!$D$16="Так",'06A_Варіанти'!P1887,1E+99),IF('07A_Конструктор'!$D$17="Так",'06A_Варіанти'!Q1887,1E+99),IF('06A_Варіанти'!R1887="",1E+99,'06A_Варіанти'!R1887))</f>
        <v>270</v>
      </c>
      <c r="P1896" s="2" t="str">
        <f t="shared" si="208"/>
        <v>5 т</v>
      </c>
      <c r="Q1896" s="2">
        <f t="shared" si="209"/>
        <v>14</v>
      </c>
      <c r="R1896" s="2">
        <f>IF(OR(C1896="РЦК макси",C1896="РЦЧ SKU"),"SKU-потік",IFERROR(VLOOKUP(D1896,'02_РЦ'!$A$3:$I$7,5,FALSE),0))</f>
        <v>700</v>
      </c>
      <c r="S1896" s="2" t="str">
        <f>IF(OR(C1896="РЦК макси",C1896="РЦЧ SKU"),"Не рахується в ліміт",IFERROR(VLOOKUP(D1896,'02_РЦ'!$A$3:$I$7,9,FALSE),"Немає РЦ"))</f>
        <v>В межах</v>
      </c>
    </row>
    <row r="1897" spans="1:19">
      <c r="A1897" s="2" t="str">
        <f>'06A_Варіанти'!A1888</f>
        <v>BASE_3299</v>
      </c>
      <c r="B1897" s="2" t="str">
        <f>'06A_Варіанти'!B1888</f>
        <v>TT_3299</v>
      </c>
      <c r="C1897" s="2" t="str">
        <f>'06A_Варіанти'!D1888</f>
        <v>Основний</v>
      </c>
      <c r="D1897" s="2" t="str">
        <f>'06A_Варіанти'!C1888</f>
        <v>РЦЛ</v>
      </c>
      <c r="E1897" s="2" t="str">
        <f>'06A_Варіанти'!S1888</f>
        <v>DIRECT</v>
      </c>
      <c r="F1897" s="2" t="str">
        <f>IF(O1897='06A_Варіанти'!E1888,'06A_Варіанти'!E$1,IF(O1897='06A_Варіанти'!F1888,'06A_Варіанти'!F$1,IF(O1897='06A_Варіанти'!G1888,'06A_Варіанти'!G$1,IF(O1897='06A_Варіанти'!H1888,'06A_Варіанти'!H$1,IF(O1897='06A_Варіанти'!I1888,'06A_Варіанти'!I$1,IF(O1897='06A_Варіанти'!J1888,'06A_Варіанти'!J$1,IF(O1897='06A_Варіанти'!K1888,'06A_Варіанти'!K$1,IF(O1897='06A_Варіанти'!L1888,'06A_Варіанти'!L$1,IF(O1897='06A_Варіанти'!M1888,'06A_Варіанти'!M$1,IF(O1897='06A_Варіанти'!N1888,'06A_Варіанти'!N$1,IF(O1897='06A_Варіанти'!O1888,'06A_Варіанти'!O$1,IF(O1897='06A_Варіанти'!P1888,'06A_Варіанти'!P$1,IF(O1897='06A_Варіанти'!Q1888,'06A_Варіанти'!Q$1,IF(O1897='06A_Варіанти'!R1888,'06A_Варіанти'!R$1,"НЕМАЄ МАРШРУТУ"))))))))))))))</f>
        <v>DIRECT</v>
      </c>
      <c r="G1897" s="2" t="str">
        <f t="shared" si="203"/>
        <v>БЕЗ ЗМІН</v>
      </c>
      <c r="H1897" s="2">
        <f>IF(G1897="НЕМАЄ МАРШРУТУ",0,O1897-'06A_Варіанти'!T1888)</f>
        <v>0</v>
      </c>
      <c r="I1897" s="2">
        <f>IFERROR(INDEX('04_Потоки'!$E:$E,MATCH(A1897,'04_Потоки'!$A:$A,0)),0)</f>
        <v>1.990879478827362</v>
      </c>
      <c r="J1897" s="2">
        <f t="shared" si="204"/>
        <v>1</v>
      </c>
      <c r="K1897" s="2">
        <f>IF(C1897="РЦК макси",0,2*'06A_Варіанти'!T1888*J1897)</f>
        <v>797.2</v>
      </c>
      <c r="L1897" s="2">
        <f t="shared" si="205"/>
        <v>797.2</v>
      </c>
      <c r="M1897" s="2">
        <f t="shared" si="206"/>
        <v>0</v>
      </c>
      <c r="N1897" s="9">
        <f t="shared" si="207"/>
        <v>0</v>
      </c>
      <c r="O1897" s="2">
        <f>MIN(IF('07A_Конструктор'!$D$5="Так",'06A_Варіанти'!E1888,1E+99),IF('07A_Конструктор'!$D$6="Так",'06A_Варіанти'!F1888,1E+99),IF('07A_Конструктор'!$D$7="Так",'06A_Варіанти'!G1888,1E+99),IF('07A_Конструктор'!$D$8="Так",'06A_Варіанти'!H1888,1E+99),IF('07A_Конструктор'!$D$9="Так",'06A_Варіанти'!I1888,1E+99),IF('07A_Конструктор'!$D$10="Так",'06A_Варіанти'!J1888,1E+99),IF('07A_Конструктор'!$D$11="Так",'06A_Варіанти'!K1888,1E+99),IF('07A_Конструктор'!$D$12="Так",'06A_Варіанти'!L1888,1E+99),IF('07A_Конструктор'!$D$13="Так",'06A_Варіанти'!M1888,1E+99),IF('07A_Конструктор'!$D$14="Так",'06A_Варіанти'!N1888,1E+99),IF('07A_Конструктор'!$D$15="Так",'06A_Варіанти'!O1888,1E+99),IF('07A_Конструктор'!$D$16="Так",'06A_Варіанти'!P1888,1E+99),IF('07A_Конструктор'!$D$17="Так",'06A_Варіанти'!Q1888,1E+99),IF('06A_Варіанти'!R1888="",1E+99,'06A_Варіанти'!R1888))</f>
        <v>398.6</v>
      </c>
      <c r="P1897" s="2" t="str">
        <f t="shared" si="208"/>
        <v>5 т</v>
      </c>
      <c r="Q1897" s="2">
        <f t="shared" si="209"/>
        <v>14</v>
      </c>
      <c r="R1897" s="2">
        <f>IF(OR(C1897="РЦК макси",C1897="РЦЧ SKU"),"SKU-потік",IFERROR(VLOOKUP(D1897,'02_РЦ'!$A$3:$I$7,5,FALSE),0))</f>
        <v>700</v>
      </c>
      <c r="S1897" s="2" t="str">
        <f>IF(OR(C1897="РЦК макси",C1897="РЦЧ SKU"),"Не рахується в ліміт",IFERROR(VLOOKUP(D1897,'02_РЦ'!$A$3:$I$7,9,FALSE),"Немає РЦ"))</f>
        <v>В межах</v>
      </c>
    </row>
    <row r="1898" spans="1:19">
      <c r="A1898" s="2" t="str">
        <f>'06A_Варіанти'!A1889</f>
        <v>BASE_3308</v>
      </c>
      <c r="B1898" s="2" t="str">
        <f>'06A_Варіанти'!B1889</f>
        <v>TT_3308</v>
      </c>
      <c r="C1898" s="2" t="str">
        <f>'06A_Варіанти'!D1889</f>
        <v>Основний</v>
      </c>
      <c r="D1898" s="2" t="str">
        <f>'06A_Варіанти'!C1889</f>
        <v>РЦЛ</v>
      </c>
      <c r="E1898" s="2" t="str">
        <f>'06A_Варіанти'!S1889</f>
        <v>DIRECT</v>
      </c>
      <c r="F1898" s="2" t="str">
        <f>IF(O1898='06A_Варіанти'!E1889,'06A_Варіанти'!E$1,IF(O1898='06A_Варіанти'!F1889,'06A_Варіанти'!F$1,IF(O1898='06A_Варіанти'!G1889,'06A_Варіанти'!G$1,IF(O1898='06A_Варіанти'!H1889,'06A_Варіанти'!H$1,IF(O1898='06A_Варіанти'!I1889,'06A_Варіанти'!I$1,IF(O1898='06A_Варіанти'!J1889,'06A_Варіанти'!J$1,IF(O1898='06A_Варіанти'!K1889,'06A_Варіанти'!K$1,IF(O1898='06A_Варіанти'!L1889,'06A_Варіанти'!L$1,IF(O1898='06A_Варіанти'!M1889,'06A_Варіанти'!M$1,IF(O1898='06A_Варіанти'!N1889,'06A_Варіанти'!N$1,IF(O1898='06A_Варіанти'!O1889,'06A_Варіанти'!O$1,IF(O1898='06A_Варіанти'!P1889,'06A_Варіанти'!P$1,IF(O1898='06A_Варіанти'!Q1889,'06A_Варіанти'!Q$1,IF(O1898='06A_Варіанти'!R1889,'06A_Варіанти'!R$1,"НЕМАЄ МАРШРУТУ"))))))))))))))</f>
        <v>DIRECT</v>
      </c>
      <c r="G1898" s="2" t="str">
        <f t="shared" si="203"/>
        <v>БЕЗ ЗМІН</v>
      </c>
      <c r="H1898" s="2">
        <f>IF(G1898="НЕМАЄ МАРШРУТУ",0,O1898-'06A_Варіанти'!T1889)</f>
        <v>0</v>
      </c>
      <c r="I1898" s="2">
        <f>IFERROR(INDEX('04_Потоки'!$E:$E,MATCH(A1898,'04_Потоки'!$A:$A,0)),0)</f>
        <v>1.990879478827362</v>
      </c>
      <c r="J1898" s="2">
        <f t="shared" si="204"/>
        <v>1</v>
      </c>
      <c r="K1898" s="2">
        <f>IF(C1898="РЦК макси",0,2*'06A_Варіанти'!T1889*J1898)</f>
        <v>925.6</v>
      </c>
      <c r="L1898" s="2">
        <f t="shared" si="205"/>
        <v>925.6</v>
      </c>
      <c r="M1898" s="2">
        <f t="shared" si="206"/>
        <v>0</v>
      </c>
      <c r="N1898" s="9">
        <f t="shared" si="207"/>
        <v>0</v>
      </c>
      <c r="O1898" s="2">
        <f>MIN(IF('07A_Конструктор'!$D$5="Так",'06A_Варіанти'!E1889,1E+99),IF('07A_Конструктор'!$D$6="Так",'06A_Варіанти'!F1889,1E+99),IF('07A_Конструктор'!$D$7="Так",'06A_Варіанти'!G1889,1E+99),IF('07A_Конструктор'!$D$8="Так",'06A_Варіанти'!H1889,1E+99),IF('07A_Конструктор'!$D$9="Так",'06A_Варіанти'!I1889,1E+99),IF('07A_Конструктор'!$D$10="Так",'06A_Варіанти'!J1889,1E+99),IF('07A_Конструктор'!$D$11="Так",'06A_Варіанти'!K1889,1E+99),IF('07A_Конструктор'!$D$12="Так",'06A_Варіанти'!L1889,1E+99),IF('07A_Конструктор'!$D$13="Так",'06A_Варіанти'!M1889,1E+99),IF('07A_Конструктор'!$D$14="Так",'06A_Варіанти'!N1889,1E+99),IF('07A_Конструктор'!$D$15="Так",'06A_Варіанти'!O1889,1E+99),IF('07A_Конструктор'!$D$16="Так",'06A_Варіанти'!P1889,1E+99),IF('07A_Конструктор'!$D$17="Так",'06A_Варіанти'!Q1889,1E+99),IF('06A_Варіанти'!R1889="",1E+99,'06A_Варіанти'!R1889))</f>
        <v>462.8</v>
      </c>
      <c r="P1898" s="2" t="str">
        <f t="shared" si="208"/>
        <v>5 т</v>
      </c>
      <c r="Q1898" s="2">
        <f t="shared" si="209"/>
        <v>14</v>
      </c>
      <c r="R1898" s="2">
        <f>IF(OR(C1898="РЦК макси",C1898="РЦЧ SKU"),"SKU-потік",IFERROR(VLOOKUP(D1898,'02_РЦ'!$A$3:$I$7,5,FALSE),0))</f>
        <v>700</v>
      </c>
      <c r="S1898" s="2" t="str">
        <f>IF(OR(C1898="РЦК макси",C1898="РЦЧ SKU"),"Не рахується в ліміт",IFERROR(VLOOKUP(D1898,'02_РЦ'!$A$3:$I$7,9,FALSE),"Немає РЦ"))</f>
        <v>В межах</v>
      </c>
    </row>
    <row r="1899" spans="1:19">
      <c r="A1899" s="2" t="str">
        <f>'06A_Варіанти'!A1890</f>
        <v>BASE_3309</v>
      </c>
      <c r="B1899" s="2" t="str">
        <f>'06A_Варіанти'!B1890</f>
        <v>TT_3309</v>
      </c>
      <c r="C1899" s="2" t="str">
        <f>'06A_Варіанти'!D1890</f>
        <v>Основний</v>
      </c>
      <c r="D1899" s="2" t="str">
        <f>'06A_Варіанти'!C1890</f>
        <v>РЦЛ</v>
      </c>
      <c r="E1899" s="2" t="str">
        <f>'06A_Варіанти'!S1890</f>
        <v>DIRECT</v>
      </c>
      <c r="F1899" s="2" t="str">
        <f>IF(O1899='06A_Варіанти'!E1890,'06A_Варіанти'!E$1,IF(O1899='06A_Варіанти'!F1890,'06A_Варіанти'!F$1,IF(O1899='06A_Варіанти'!G1890,'06A_Варіанти'!G$1,IF(O1899='06A_Варіанти'!H1890,'06A_Варіанти'!H$1,IF(O1899='06A_Варіанти'!I1890,'06A_Варіанти'!I$1,IF(O1899='06A_Варіанти'!J1890,'06A_Варіанти'!J$1,IF(O1899='06A_Варіанти'!K1890,'06A_Варіанти'!K$1,IF(O1899='06A_Варіанти'!L1890,'06A_Варіанти'!L$1,IF(O1899='06A_Варіанти'!M1890,'06A_Варіанти'!M$1,IF(O1899='06A_Варіанти'!N1890,'06A_Варіанти'!N$1,IF(O1899='06A_Варіанти'!O1890,'06A_Варіанти'!O$1,IF(O1899='06A_Варіанти'!P1890,'06A_Варіанти'!P$1,IF(O1899='06A_Варіанти'!Q1890,'06A_Варіанти'!Q$1,IF(O1899='06A_Варіанти'!R1890,'06A_Варіанти'!R$1,"НЕМАЄ МАРШРУТУ"))))))))))))))</f>
        <v>DIRECT</v>
      </c>
      <c r="G1899" s="2" t="str">
        <f t="shared" si="203"/>
        <v>БЕЗ ЗМІН</v>
      </c>
      <c r="H1899" s="2">
        <f>IF(G1899="НЕМАЄ МАРШРУТУ",0,O1899-'06A_Варіанти'!T1890)</f>
        <v>0</v>
      </c>
      <c r="I1899" s="2">
        <f>IFERROR(INDEX('04_Потоки'!$E:$E,MATCH(A1899,'04_Потоки'!$A:$A,0)),0)</f>
        <v>1.990879478827362</v>
      </c>
      <c r="J1899" s="2">
        <f t="shared" si="204"/>
        <v>1</v>
      </c>
      <c r="K1899" s="2">
        <f>IF(C1899="РЦК макси",0,2*'06A_Варіанти'!T1890*J1899)</f>
        <v>34</v>
      </c>
      <c r="L1899" s="2">
        <f t="shared" si="205"/>
        <v>34</v>
      </c>
      <c r="M1899" s="2">
        <f t="shared" si="206"/>
        <v>0</v>
      </c>
      <c r="N1899" s="9">
        <f t="shared" si="207"/>
        <v>0</v>
      </c>
      <c r="O1899" s="2">
        <f>MIN(IF('07A_Конструктор'!$D$5="Так",'06A_Варіанти'!E1890,1E+99),IF('07A_Конструктор'!$D$6="Так",'06A_Варіанти'!F1890,1E+99),IF('07A_Конструктор'!$D$7="Так",'06A_Варіанти'!G1890,1E+99),IF('07A_Конструктор'!$D$8="Так",'06A_Варіанти'!H1890,1E+99),IF('07A_Конструктор'!$D$9="Так",'06A_Варіанти'!I1890,1E+99),IF('07A_Конструктор'!$D$10="Так",'06A_Варіанти'!J1890,1E+99),IF('07A_Конструктор'!$D$11="Так",'06A_Варіанти'!K1890,1E+99),IF('07A_Конструктор'!$D$12="Так",'06A_Варіанти'!L1890,1E+99),IF('07A_Конструктор'!$D$13="Так",'06A_Варіанти'!M1890,1E+99),IF('07A_Конструктор'!$D$14="Так",'06A_Варіанти'!N1890,1E+99),IF('07A_Конструктор'!$D$15="Так",'06A_Варіанти'!O1890,1E+99),IF('07A_Конструктор'!$D$16="Так",'06A_Варіанти'!P1890,1E+99),IF('07A_Конструктор'!$D$17="Так",'06A_Варіанти'!Q1890,1E+99),IF('06A_Варіанти'!R1890="",1E+99,'06A_Варіанти'!R1890))</f>
        <v>17</v>
      </c>
      <c r="P1899" s="2" t="str">
        <f t="shared" si="208"/>
        <v>5 т</v>
      </c>
      <c r="Q1899" s="2">
        <f t="shared" si="209"/>
        <v>14</v>
      </c>
      <c r="R1899" s="2">
        <f>IF(OR(C1899="РЦК макси",C1899="РЦЧ SKU"),"SKU-потік",IFERROR(VLOOKUP(D1899,'02_РЦ'!$A$3:$I$7,5,FALSE),0))</f>
        <v>700</v>
      </c>
      <c r="S1899" s="2" t="str">
        <f>IF(OR(C1899="РЦК макси",C1899="РЦЧ SKU"),"Не рахується в ліміт",IFERROR(VLOOKUP(D1899,'02_РЦ'!$A$3:$I$7,9,FALSE),"Немає РЦ"))</f>
        <v>В межах</v>
      </c>
    </row>
    <row r="1900" spans="1:19">
      <c r="A1900" s="2" t="str">
        <f>'06A_Варіанти'!A1891</f>
        <v>BASE_3311</v>
      </c>
      <c r="B1900" s="2" t="str">
        <f>'06A_Варіанти'!B1891</f>
        <v>TT_3311</v>
      </c>
      <c r="C1900" s="2" t="str">
        <f>'06A_Варіанти'!D1891</f>
        <v>Основний</v>
      </c>
      <c r="D1900" s="2" t="str">
        <f>'06A_Варіанти'!C1891</f>
        <v>РЦЛ</v>
      </c>
      <c r="E1900" s="2" t="str">
        <f>'06A_Варіанти'!S1891</f>
        <v>DIRECT</v>
      </c>
      <c r="F1900" s="2" t="str">
        <f>IF(O1900='06A_Варіанти'!E1891,'06A_Варіанти'!E$1,IF(O1900='06A_Варіанти'!F1891,'06A_Варіанти'!F$1,IF(O1900='06A_Варіанти'!G1891,'06A_Варіанти'!G$1,IF(O1900='06A_Варіанти'!H1891,'06A_Варіанти'!H$1,IF(O1900='06A_Варіанти'!I1891,'06A_Варіанти'!I$1,IF(O1900='06A_Варіанти'!J1891,'06A_Варіанти'!J$1,IF(O1900='06A_Варіанти'!K1891,'06A_Варіанти'!K$1,IF(O1900='06A_Варіанти'!L1891,'06A_Варіанти'!L$1,IF(O1900='06A_Варіанти'!M1891,'06A_Варіанти'!M$1,IF(O1900='06A_Варіанти'!N1891,'06A_Варіанти'!N$1,IF(O1900='06A_Варіанти'!O1891,'06A_Варіанти'!O$1,IF(O1900='06A_Варіанти'!P1891,'06A_Варіанти'!P$1,IF(O1900='06A_Варіанти'!Q1891,'06A_Варіанти'!Q$1,IF(O1900='06A_Варіанти'!R1891,'06A_Варіанти'!R$1,"НЕМАЄ МАРШРУТУ"))))))))))))))</f>
        <v>DIRECT</v>
      </c>
      <c r="G1900" s="2" t="str">
        <f t="shared" si="203"/>
        <v>БЕЗ ЗМІН</v>
      </c>
      <c r="H1900" s="2">
        <f>IF(G1900="НЕМАЄ МАРШРУТУ",0,O1900-'06A_Варіанти'!T1891)</f>
        <v>0</v>
      </c>
      <c r="I1900" s="2">
        <f>IFERROR(INDEX('04_Потоки'!$E:$E,MATCH(A1900,'04_Потоки'!$A:$A,0)),0)</f>
        <v>1.990879478827362</v>
      </c>
      <c r="J1900" s="2">
        <f t="shared" si="204"/>
        <v>1</v>
      </c>
      <c r="K1900" s="2">
        <f>IF(C1900="РЦК макси",0,2*'06A_Варіанти'!T1891*J1900)</f>
        <v>1058.2</v>
      </c>
      <c r="L1900" s="2">
        <f t="shared" si="205"/>
        <v>1058.2</v>
      </c>
      <c r="M1900" s="2">
        <f t="shared" si="206"/>
        <v>0</v>
      </c>
      <c r="N1900" s="9">
        <f t="shared" si="207"/>
        <v>0</v>
      </c>
      <c r="O1900" s="2">
        <f>MIN(IF('07A_Конструктор'!$D$5="Так",'06A_Варіанти'!E1891,1E+99),IF('07A_Конструктор'!$D$6="Так",'06A_Варіанти'!F1891,1E+99),IF('07A_Конструктор'!$D$7="Так",'06A_Варіанти'!G1891,1E+99),IF('07A_Конструктор'!$D$8="Так",'06A_Варіанти'!H1891,1E+99),IF('07A_Конструктор'!$D$9="Так",'06A_Варіанти'!I1891,1E+99),IF('07A_Конструктор'!$D$10="Так",'06A_Варіанти'!J1891,1E+99),IF('07A_Конструктор'!$D$11="Так",'06A_Варіанти'!K1891,1E+99),IF('07A_Конструктор'!$D$12="Так",'06A_Варіанти'!L1891,1E+99),IF('07A_Конструктор'!$D$13="Так",'06A_Варіанти'!M1891,1E+99),IF('07A_Конструктор'!$D$14="Так",'06A_Варіанти'!N1891,1E+99),IF('07A_Конструктор'!$D$15="Так",'06A_Варіанти'!O1891,1E+99),IF('07A_Конструктор'!$D$16="Так",'06A_Варіанти'!P1891,1E+99),IF('07A_Конструктор'!$D$17="Так",'06A_Варіанти'!Q1891,1E+99),IF('06A_Варіанти'!R1891="",1E+99,'06A_Варіанти'!R1891))</f>
        <v>529.1</v>
      </c>
      <c r="P1900" s="2" t="str">
        <f t="shared" si="208"/>
        <v>5 т</v>
      </c>
      <c r="Q1900" s="2">
        <f t="shared" si="209"/>
        <v>14</v>
      </c>
      <c r="R1900" s="2">
        <f>IF(OR(C1900="РЦК макси",C1900="РЦЧ SKU"),"SKU-потік",IFERROR(VLOOKUP(D1900,'02_РЦ'!$A$3:$I$7,5,FALSE),0))</f>
        <v>700</v>
      </c>
      <c r="S1900" s="2" t="str">
        <f>IF(OR(C1900="РЦК макси",C1900="РЦЧ SKU"),"Не рахується в ліміт",IFERROR(VLOOKUP(D1900,'02_РЦ'!$A$3:$I$7,9,FALSE),"Немає РЦ"))</f>
        <v>В межах</v>
      </c>
    </row>
    <row r="1901" spans="1:19">
      <c r="A1901" s="2" t="str">
        <f>'06A_Варіанти'!A1892</f>
        <v>BASE_3318</v>
      </c>
      <c r="B1901" s="2" t="str">
        <f>'06A_Варіанти'!B1892</f>
        <v>TT_3318</v>
      </c>
      <c r="C1901" s="2" t="str">
        <f>'06A_Варіанти'!D1892</f>
        <v>Основний</v>
      </c>
      <c r="D1901" s="2" t="str">
        <f>'06A_Варіанти'!C1892</f>
        <v>РЦЛ</v>
      </c>
      <c r="E1901" s="2" t="str">
        <f>'06A_Варіанти'!S1892</f>
        <v>DIRECT</v>
      </c>
      <c r="F1901" s="2" t="str">
        <f>IF(O1901='06A_Варіанти'!E1892,'06A_Варіанти'!E$1,IF(O1901='06A_Варіанти'!F1892,'06A_Варіанти'!F$1,IF(O1901='06A_Варіанти'!G1892,'06A_Варіанти'!G$1,IF(O1901='06A_Варіанти'!H1892,'06A_Варіанти'!H$1,IF(O1901='06A_Варіанти'!I1892,'06A_Варіанти'!I$1,IF(O1901='06A_Варіанти'!J1892,'06A_Варіанти'!J$1,IF(O1901='06A_Варіанти'!K1892,'06A_Варіанти'!K$1,IF(O1901='06A_Варіанти'!L1892,'06A_Варіанти'!L$1,IF(O1901='06A_Варіанти'!M1892,'06A_Варіанти'!M$1,IF(O1901='06A_Варіанти'!N1892,'06A_Варіанти'!N$1,IF(O1901='06A_Варіанти'!O1892,'06A_Варіанти'!O$1,IF(O1901='06A_Варіанти'!P1892,'06A_Варіанти'!P$1,IF(O1901='06A_Варіанти'!Q1892,'06A_Варіанти'!Q$1,IF(O1901='06A_Варіанти'!R1892,'06A_Варіанти'!R$1,"НЕМАЄ МАРШРУТУ"))))))))))))))</f>
        <v>DIRECT</v>
      </c>
      <c r="G1901" s="2" t="str">
        <f t="shared" si="203"/>
        <v>БЕЗ ЗМІН</v>
      </c>
      <c r="H1901" s="2">
        <f>IF(G1901="НЕМАЄ МАРШРУТУ",0,O1901-'06A_Варіанти'!T1892)</f>
        <v>0</v>
      </c>
      <c r="I1901" s="2">
        <f>IFERROR(INDEX('04_Потоки'!$E:$E,MATCH(A1901,'04_Потоки'!$A:$A,0)),0)</f>
        <v>1.990879478827362</v>
      </c>
      <c r="J1901" s="2">
        <f t="shared" si="204"/>
        <v>1</v>
      </c>
      <c r="K1901" s="2">
        <f>IF(C1901="РЦК макси",0,2*'06A_Варіанти'!T1892*J1901)</f>
        <v>535.4</v>
      </c>
      <c r="L1901" s="2">
        <f t="shared" si="205"/>
        <v>535.4</v>
      </c>
      <c r="M1901" s="2">
        <f t="shared" si="206"/>
        <v>0</v>
      </c>
      <c r="N1901" s="9">
        <f t="shared" si="207"/>
        <v>0</v>
      </c>
      <c r="O1901" s="2">
        <f>MIN(IF('07A_Конструктор'!$D$5="Так",'06A_Варіанти'!E1892,1E+99),IF('07A_Конструктор'!$D$6="Так",'06A_Варіанти'!F1892,1E+99),IF('07A_Конструктор'!$D$7="Так",'06A_Варіанти'!G1892,1E+99),IF('07A_Конструктор'!$D$8="Так",'06A_Варіанти'!H1892,1E+99),IF('07A_Конструктор'!$D$9="Так",'06A_Варіанти'!I1892,1E+99),IF('07A_Конструктор'!$D$10="Так",'06A_Варіанти'!J1892,1E+99),IF('07A_Конструктор'!$D$11="Так",'06A_Варіанти'!K1892,1E+99),IF('07A_Конструктор'!$D$12="Так",'06A_Варіанти'!L1892,1E+99),IF('07A_Конструктор'!$D$13="Так",'06A_Варіанти'!M1892,1E+99),IF('07A_Конструктор'!$D$14="Так",'06A_Варіанти'!N1892,1E+99),IF('07A_Конструктор'!$D$15="Так",'06A_Варіанти'!O1892,1E+99),IF('07A_Конструктор'!$D$16="Так",'06A_Варіанти'!P1892,1E+99),IF('07A_Конструктор'!$D$17="Так",'06A_Варіанти'!Q1892,1E+99),IF('06A_Варіанти'!R1892="",1E+99,'06A_Варіанти'!R1892))</f>
        <v>267.7</v>
      </c>
      <c r="P1901" s="2" t="str">
        <f t="shared" si="208"/>
        <v>5 т</v>
      </c>
      <c r="Q1901" s="2">
        <f t="shared" si="209"/>
        <v>14</v>
      </c>
      <c r="R1901" s="2">
        <f>IF(OR(C1901="РЦК макси",C1901="РЦЧ SKU"),"SKU-потік",IFERROR(VLOOKUP(D1901,'02_РЦ'!$A$3:$I$7,5,FALSE),0))</f>
        <v>700</v>
      </c>
      <c r="S1901" s="2" t="str">
        <f>IF(OR(C1901="РЦК макси",C1901="РЦЧ SKU"),"Не рахується в ліміт",IFERROR(VLOOKUP(D1901,'02_РЦ'!$A$3:$I$7,9,FALSE),"Немає РЦ"))</f>
        <v>В межах</v>
      </c>
    </row>
    <row r="1902" spans="1:19">
      <c r="A1902" s="2" t="str">
        <f>'06A_Варіанти'!A1893</f>
        <v>BASE_3319</v>
      </c>
      <c r="B1902" s="2" t="str">
        <f>'06A_Варіанти'!B1893</f>
        <v>TT_3319</v>
      </c>
      <c r="C1902" s="2" t="str">
        <f>'06A_Варіанти'!D1893</f>
        <v>Основний</v>
      </c>
      <c r="D1902" s="2" t="str">
        <f>'06A_Варіанти'!C1893</f>
        <v>РЦЛ</v>
      </c>
      <c r="E1902" s="2" t="str">
        <f>'06A_Варіанти'!S1893</f>
        <v>DIRECT</v>
      </c>
      <c r="F1902" s="2" t="str">
        <f>IF(O1902='06A_Варіанти'!E1893,'06A_Варіанти'!E$1,IF(O1902='06A_Варіанти'!F1893,'06A_Варіанти'!F$1,IF(O1902='06A_Варіанти'!G1893,'06A_Варіанти'!G$1,IF(O1902='06A_Варіанти'!H1893,'06A_Варіанти'!H$1,IF(O1902='06A_Варіанти'!I1893,'06A_Варіанти'!I$1,IF(O1902='06A_Варіанти'!J1893,'06A_Варіанти'!J$1,IF(O1902='06A_Варіанти'!K1893,'06A_Варіанти'!K$1,IF(O1902='06A_Варіанти'!L1893,'06A_Варіанти'!L$1,IF(O1902='06A_Варіанти'!M1893,'06A_Варіанти'!M$1,IF(O1902='06A_Варіанти'!N1893,'06A_Варіанти'!N$1,IF(O1902='06A_Варіанти'!O1893,'06A_Варіанти'!O$1,IF(O1902='06A_Варіанти'!P1893,'06A_Варіанти'!P$1,IF(O1902='06A_Варіанти'!Q1893,'06A_Варіанти'!Q$1,IF(O1902='06A_Варіанти'!R1893,'06A_Варіанти'!R$1,"НЕМАЄ МАРШРУТУ"))))))))))))))</f>
        <v>DIRECT</v>
      </c>
      <c r="G1902" s="2" t="str">
        <f t="shared" si="203"/>
        <v>БЕЗ ЗМІН</v>
      </c>
      <c r="H1902" s="2">
        <f>IF(G1902="НЕМАЄ МАРШРУТУ",0,O1902-'06A_Варіанти'!T1893)</f>
        <v>0</v>
      </c>
      <c r="I1902" s="2">
        <f>IFERROR(INDEX('04_Потоки'!$E:$E,MATCH(A1902,'04_Потоки'!$A:$A,0)),0)</f>
        <v>1.990879478827362</v>
      </c>
      <c r="J1902" s="2">
        <f t="shared" si="204"/>
        <v>1</v>
      </c>
      <c r="K1902" s="2">
        <f>IF(C1902="РЦК макси",0,2*'06A_Варіанти'!T1893*J1902)</f>
        <v>347.6</v>
      </c>
      <c r="L1902" s="2">
        <f t="shared" si="205"/>
        <v>347.6</v>
      </c>
      <c r="M1902" s="2">
        <f t="shared" si="206"/>
        <v>0</v>
      </c>
      <c r="N1902" s="9">
        <f t="shared" si="207"/>
        <v>0</v>
      </c>
      <c r="O1902" s="2">
        <f>MIN(IF('07A_Конструктор'!$D$5="Так",'06A_Варіанти'!E1893,1E+99),IF('07A_Конструктор'!$D$6="Так",'06A_Варіанти'!F1893,1E+99),IF('07A_Конструктор'!$D$7="Так",'06A_Варіанти'!G1893,1E+99),IF('07A_Конструктор'!$D$8="Так",'06A_Варіанти'!H1893,1E+99),IF('07A_Конструктор'!$D$9="Так",'06A_Варіанти'!I1893,1E+99),IF('07A_Конструктор'!$D$10="Так",'06A_Варіанти'!J1893,1E+99),IF('07A_Конструктор'!$D$11="Так",'06A_Варіанти'!K1893,1E+99),IF('07A_Конструктор'!$D$12="Так",'06A_Варіанти'!L1893,1E+99),IF('07A_Конструктор'!$D$13="Так",'06A_Варіанти'!M1893,1E+99),IF('07A_Конструктор'!$D$14="Так",'06A_Варіанти'!N1893,1E+99),IF('07A_Конструктор'!$D$15="Так",'06A_Варіанти'!O1893,1E+99),IF('07A_Конструктор'!$D$16="Так",'06A_Варіанти'!P1893,1E+99),IF('07A_Конструктор'!$D$17="Так",'06A_Варіанти'!Q1893,1E+99),IF('06A_Варіанти'!R1893="",1E+99,'06A_Варіанти'!R1893))</f>
        <v>173.8</v>
      </c>
      <c r="P1902" s="2" t="str">
        <f t="shared" si="208"/>
        <v>5 т</v>
      </c>
      <c r="Q1902" s="2">
        <f t="shared" si="209"/>
        <v>14</v>
      </c>
      <c r="R1902" s="2">
        <f>IF(OR(C1902="РЦК макси",C1902="РЦЧ SKU"),"SKU-потік",IFERROR(VLOOKUP(D1902,'02_РЦ'!$A$3:$I$7,5,FALSE),0))</f>
        <v>700</v>
      </c>
      <c r="S1902" s="2" t="str">
        <f>IF(OR(C1902="РЦК макси",C1902="РЦЧ SKU"),"Не рахується в ліміт",IFERROR(VLOOKUP(D1902,'02_РЦ'!$A$3:$I$7,9,FALSE),"Немає РЦ"))</f>
        <v>В межах</v>
      </c>
    </row>
    <row r="1903" spans="1:19">
      <c r="A1903" s="2" t="str">
        <f>'06A_Варіанти'!A1894</f>
        <v>BASE_3320</v>
      </c>
      <c r="B1903" s="2" t="str">
        <f>'06A_Варіанти'!B1894</f>
        <v>TT_3320</v>
      </c>
      <c r="C1903" s="2" t="str">
        <f>'06A_Варіанти'!D1894</f>
        <v>Основний</v>
      </c>
      <c r="D1903" s="2" t="str">
        <f>'06A_Варіанти'!C1894</f>
        <v>РЦЛ</v>
      </c>
      <c r="E1903" s="2" t="str">
        <f>'06A_Варіанти'!S1894</f>
        <v>DIRECT</v>
      </c>
      <c r="F1903" s="2" t="str">
        <f>IF(O1903='06A_Варіанти'!E1894,'06A_Варіанти'!E$1,IF(O1903='06A_Варіанти'!F1894,'06A_Варіанти'!F$1,IF(O1903='06A_Варіанти'!G1894,'06A_Варіанти'!G$1,IF(O1903='06A_Варіанти'!H1894,'06A_Варіанти'!H$1,IF(O1903='06A_Варіанти'!I1894,'06A_Варіанти'!I$1,IF(O1903='06A_Варіанти'!J1894,'06A_Варіанти'!J$1,IF(O1903='06A_Варіанти'!K1894,'06A_Варіанти'!K$1,IF(O1903='06A_Варіанти'!L1894,'06A_Варіанти'!L$1,IF(O1903='06A_Варіанти'!M1894,'06A_Варіанти'!M$1,IF(O1903='06A_Варіанти'!N1894,'06A_Варіанти'!N$1,IF(O1903='06A_Варіанти'!O1894,'06A_Варіанти'!O$1,IF(O1903='06A_Варіанти'!P1894,'06A_Варіанти'!P$1,IF(O1903='06A_Варіанти'!Q1894,'06A_Варіанти'!Q$1,IF(O1903='06A_Варіанти'!R1894,'06A_Варіанти'!R$1,"НЕМАЄ МАРШРУТУ"))))))))))))))</f>
        <v>DIRECT</v>
      </c>
      <c r="G1903" s="2" t="str">
        <f t="shared" si="203"/>
        <v>БЕЗ ЗМІН</v>
      </c>
      <c r="H1903" s="2">
        <f>IF(G1903="НЕМАЄ МАРШРУТУ",0,O1903-'06A_Варіанти'!T1894)</f>
        <v>0</v>
      </c>
      <c r="I1903" s="2">
        <f>IFERROR(INDEX('04_Потоки'!$E:$E,MATCH(A1903,'04_Потоки'!$A:$A,0)),0)</f>
        <v>1.990879478827362</v>
      </c>
      <c r="J1903" s="2">
        <f t="shared" si="204"/>
        <v>1</v>
      </c>
      <c r="K1903" s="2">
        <f>IF(C1903="РЦК макси",0,2*'06A_Варіанти'!T1894*J1903)</f>
        <v>235.6</v>
      </c>
      <c r="L1903" s="2">
        <f t="shared" si="205"/>
        <v>235.6</v>
      </c>
      <c r="M1903" s="2">
        <f t="shared" si="206"/>
        <v>0</v>
      </c>
      <c r="N1903" s="9">
        <f t="shared" si="207"/>
        <v>0</v>
      </c>
      <c r="O1903" s="2">
        <f>MIN(IF('07A_Конструктор'!$D$5="Так",'06A_Варіанти'!E1894,1E+99),IF('07A_Конструктор'!$D$6="Так",'06A_Варіанти'!F1894,1E+99),IF('07A_Конструктор'!$D$7="Так",'06A_Варіанти'!G1894,1E+99),IF('07A_Конструктор'!$D$8="Так",'06A_Варіанти'!H1894,1E+99),IF('07A_Конструктор'!$D$9="Так",'06A_Варіанти'!I1894,1E+99),IF('07A_Конструктор'!$D$10="Так",'06A_Варіанти'!J1894,1E+99),IF('07A_Конструктор'!$D$11="Так",'06A_Варіанти'!K1894,1E+99),IF('07A_Конструктор'!$D$12="Так",'06A_Варіанти'!L1894,1E+99),IF('07A_Конструктор'!$D$13="Так",'06A_Варіанти'!M1894,1E+99),IF('07A_Конструктор'!$D$14="Так",'06A_Варіанти'!N1894,1E+99),IF('07A_Конструктор'!$D$15="Так",'06A_Варіанти'!O1894,1E+99),IF('07A_Конструктор'!$D$16="Так",'06A_Варіанти'!P1894,1E+99),IF('07A_Конструктор'!$D$17="Так",'06A_Варіанти'!Q1894,1E+99),IF('06A_Варіанти'!R1894="",1E+99,'06A_Варіанти'!R1894))</f>
        <v>117.8</v>
      </c>
      <c r="P1903" s="2" t="str">
        <f t="shared" si="208"/>
        <v>5 т</v>
      </c>
      <c r="Q1903" s="2">
        <f t="shared" si="209"/>
        <v>14</v>
      </c>
      <c r="R1903" s="2">
        <f>IF(OR(C1903="РЦК макси",C1903="РЦЧ SKU"),"SKU-потік",IFERROR(VLOOKUP(D1903,'02_РЦ'!$A$3:$I$7,5,FALSE),0))</f>
        <v>700</v>
      </c>
      <c r="S1903" s="2" t="str">
        <f>IF(OR(C1903="РЦК макси",C1903="РЦЧ SKU"),"Не рахується в ліміт",IFERROR(VLOOKUP(D1903,'02_РЦ'!$A$3:$I$7,9,FALSE),"Немає РЦ"))</f>
        <v>В межах</v>
      </c>
    </row>
    <row r="1904" spans="1:19">
      <c r="A1904" s="2" t="str">
        <f>'06A_Варіанти'!A1895</f>
        <v>BASE_3321</v>
      </c>
      <c r="B1904" s="2" t="str">
        <f>'06A_Варіанти'!B1895</f>
        <v>TT_3321</v>
      </c>
      <c r="C1904" s="2" t="str">
        <f>'06A_Варіанти'!D1895</f>
        <v>Основний</v>
      </c>
      <c r="D1904" s="2" t="str">
        <f>'06A_Варіанти'!C1895</f>
        <v>РЦЛ</v>
      </c>
      <c r="E1904" s="2" t="str">
        <f>'06A_Варіанти'!S1895</f>
        <v>DIRECT</v>
      </c>
      <c r="F1904" s="2" t="str">
        <f>IF(O1904='06A_Варіанти'!E1895,'06A_Варіанти'!E$1,IF(O1904='06A_Варіанти'!F1895,'06A_Варіанти'!F$1,IF(O1904='06A_Варіанти'!G1895,'06A_Варіанти'!G$1,IF(O1904='06A_Варіанти'!H1895,'06A_Варіанти'!H$1,IF(O1904='06A_Варіанти'!I1895,'06A_Варіанти'!I$1,IF(O1904='06A_Варіанти'!J1895,'06A_Варіанти'!J$1,IF(O1904='06A_Варіанти'!K1895,'06A_Варіанти'!K$1,IF(O1904='06A_Варіанти'!L1895,'06A_Варіанти'!L$1,IF(O1904='06A_Варіанти'!M1895,'06A_Варіанти'!M$1,IF(O1904='06A_Варіанти'!N1895,'06A_Варіанти'!N$1,IF(O1904='06A_Варіанти'!O1895,'06A_Варіанти'!O$1,IF(O1904='06A_Варіанти'!P1895,'06A_Варіанти'!P$1,IF(O1904='06A_Варіанти'!Q1895,'06A_Варіанти'!Q$1,IF(O1904='06A_Варіанти'!R1895,'06A_Варіанти'!R$1,"НЕМАЄ МАРШРУТУ"))))))))))))))</f>
        <v>DIRECT</v>
      </c>
      <c r="G1904" s="2" t="str">
        <f t="shared" si="203"/>
        <v>БЕЗ ЗМІН</v>
      </c>
      <c r="H1904" s="2">
        <f>IF(G1904="НЕМАЄ МАРШРУТУ",0,O1904-'06A_Варіанти'!T1895)</f>
        <v>0</v>
      </c>
      <c r="I1904" s="2">
        <f>IFERROR(INDEX('04_Потоки'!$E:$E,MATCH(A1904,'04_Потоки'!$A:$A,0)),0)</f>
        <v>1.990879478827362</v>
      </c>
      <c r="J1904" s="2">
        <f t="shared" si="204"/>
        <v>1</v>
      </c>
      <c r="K1904" s="2">
        <f>IF(C1904="РЦК макси",0,2*'06A_Варіанти'!T1895*J1904)</f>
        <v>1124</v>
      </c>
      <c r="L1904" s="2">
        <f t="shared" si="205"/>
        <v>1124</v>
      </c>
      <c r="M1904" s="2">
        <f t="shared" si="206"/>
        <v>0</v>
      </c>
      <c r="N1904" s="9">
        <f t="shared" si="207"/>
        <v>0</v>
      </c>
      <c r="O1904" s="2">
        <f>MIN(IF('07A_Конструктор'!$D$5="Так",'06A_Варіанти'!E1895,1E+99),IF('07A_Конструктор'!$D$6="Так",'06A_Варіанти'!F1895,1E+99),IF('07A_Конструктор'!$D$7="Так",'06A_Варіанти'!G1895,1E+99),IF('07A_Конструктор'!$D$8="Так",'06A_Варіанти'!H1895,1E+99),IF('07A_Конструктор'!$D$9="Так",'06A_Варіанти'!I1895,1E+99),IF('07A_Конструктор'!$D$10="Так",'06A_Варіанти'!J1895,1E+99),IF('07A_Конструктор'!$D$11="Так",'06A_Варіанти'!K1895,1E+99),IF('07A_Конструктор'!$D$12="Так",'06A_Варіанти'!L1895,1E+99),IF('07A_Конструктор'!$D$13="Так",'06A_Варіанти'!M1895,1E+99),IF('07A_Конструктор'!$D$14="Так",'06A_Варіанти'!N1895,1E+99),IF('07A_Конструктор'!$D$15="Так",'06A_Варіанти'!O1895,1E+99),IF('07A_Конструктор'!$D$16="Так",'06A_Варіанти'!P1895,1E+99),IF('07A_Конструктор'!$D$17="Так",'06A_Варіанти'!Q1895,1E+99),IF('06A_Варіанти'!R1895="",1E+99,'06A_Варіанти'!R1895))</f>
        <v>562</v>
      </c>
      <c r="P1904" s="2" t="str">
        <f t="shared" si="208"/>
        <v>5 т</v>
      </c>
      <c r="Q1904" s="2">
        <f t="shared" si="209"/>
        <v>14</v>
      </c>
      <c r="R1904" s="2">
        <f>IF(OR(C1904="РЦК макси",C1904="РЦЧ SKU"),"SKU-потік",IFERROR(VLOOKUP(D1904,'02_РЦ'!$A$3:$I$7,5,FALSE),0))</f>
        <v>700</v>
      </c>
      <c r="S1904" s="2" t="str">
        <f>IF(OR(C1904="РЦК макси",C1904="РЦЧ SKU"),"Не рахується в ліміт",IFERROR(VLOOKUP(D1904,'02_РЦ'!$A$3:$I$7,9,FALSE),"Немає РЦ"))</f>
        <v>В межах</v>
      </c>
    </row>
    <row r="1905" spans="1:19">
      <c r="A1905" s="2" t="str">
        <f>'06A_Варіанти'!A1896</f>
        <v>BASE_3324</v>
      </c>
      <c r="B1905" s="2" t="str">
        <f>'06A_Варіанти'!B1896</f>
        <v>TT_3324</v>
      </c>
      <c r="C1905" s="2" t="str">
        <f>'06A_Варіанти'!D1896</f>
        <v>Основний</v>
      </c>
      <c r="D1905" s="2" t="str">
        <f>'06A_Варіанти'!C1896</f>
        <v>РЦЛ</v>
      </c>
      <c r="E1905" s="2" t="str">
        <f>'06A_Варіанти'!S1896</f>
        <v>DIRECT</v>
      </c>
      <c r="F1905" s="2" t="str">
        <f>IF(O1905='06A_Варіанти'!E1896,'06A_Варіанти'!E$1,IF(O1905='06A_Варіанти'!F1896,'06A_Варіанти'!F$1,IF(O1905='06A_Варіанти'!G1896,'06A_Варіанти'!G$1,IF(O1905='06A_Варіанти'!H1896,'06A_Варіанти'!H$1,IF(O1905='06A_Варіанти'!I1896,'06A_Варіанти'!I$1,IF(O1905='06A_Варіанти'!J1896,'06A_Варіанти'!J$1,IF(O1905='06A_Варіанти'!K1896,'06A_Варіанти'!K$1,IF(O1905='06A_Варіанти'!L1896,'06A_Варіанти'!L$1,IF(O1905='06A_Варіанти'!M1896,'06A_Варіанти'!M$1,IF(O1905='06A_Варіанти'!N1896,'06A_Варіанти'!N$1,IF(O1905='06A_Варіанти'!O1896,'06A_Варіанти'!O$1,IF(O1905='06A_Варіанти'!P1896,'06A_Варіанти'!P$1,IF(O1905='06A_Варіанти'!Q1896,'06A_Варіанти'!Q$1,IF(O1905='06A_Варіанти'!R1896,'06A_Варіанти'!R$1,"НЕМАЄ МАРШРУТУ"))))))))))))))</f>
        <v>DIRECT</v>
      </c>
      <c r="G1905" s="2" t="str">
        <f t="shared" si="203"/>
        <v>БЕЗ ЗМІН</v>
      </c>
      <c r="H1905" s="2">
        <f>IF(G1905="НЕМАЄ МАРШРУТУ",0,O1905-'06A_Варіанти'!T1896)</f>
        <v>0</v>
      </c>
      <c r="I1905" s="2">
        <f>IFERROR(INDEX('04_Потоки'!$E:$E,MATCH(A1905,'04_Потоки'!$A:$A,0)),0)</f>
        <v>1.990879478827362</v>
      </c>
      <c r="J1905" s="2">
        <f t="shared" si="204"/>
        <v>1</v>
      </c>
      <c r="K1905" s="2">
        <f>IF(C1905="РЦК макси",0,2*'06A_Варіанти'!T1896*J1905)</f>
        <v>555.79999999999995</v>
      </c>
      <c r="L1905" s="2">
        <f t="shared" si="205"/>
        <v>555.79999999999995</v>
      </c>
      <c r="M1905" s="2">
        <f t="shared" si="206"/>
        <v>0</v>
      </c>
      <c r="N1905" s="9">
        <f t="shared" si="207"/>
        <v>0</v>
      </c>
      <c r="O1905" s="2">
        <f>MIN(IF('07A_Конструктор'!$D$5="Так",'06A_Варіанти'!E1896,1E+99),IF('07A_Конструктор'!$D$6="Так",'06A_Варіанти'!F1896,1E+99),IF('07A_Конструктор'!$D$7="Так",'06A_Варіанти'!G1896,1E+99),IF('07A_Конструктор'!$D$8="Так",'06A_Варіанти'!H1896,1E+99),IF('07A_Конструктор'!$D$9="Так",'06A_Варіанти'!I1896,1E+99),IF('07A_Конструктор'!$D$10="Так",'06A_Варіанти'!J1896,1E+99),IF('07A_Конструктор'!$D$11="Так",'06A_Варіанти'!K1896,1E+99),IF('07A_Конструктор'!$D$12="Так",'06A_Варіанти'!L1896,1E+99),IF('07A_Конструктор'!$D$13="Так",'06A_Варіанти'!M1896,1E+99),IF('07A_Конструктор'!$D$14="Так",'06A_Варіанти'!N1896,1E+99),IF('07A_Конструктор'!$D$15="Так",'06A_Варіанти'!O1896,1E+99),IF('07A_Конструктор'!$D$16="Так",'06A_Варіанти'!P1896,1E+99),IF('07A_Конструктор'!$D$17="Так",'06A_Варіанти'!Q1896,1E+99),IF('06A_Варіанти'!R1896="",1E+99,'06A_Варіанти'!R1896))</f>
        <v>277.89999999999998</v>
      </c>
      <c r="P1905" s="2" t="str">
        <f t="shared" si="208"/>
        <v>5 т</v>
      </c>
      <c r="Q1905" s="2">
        <f t="shared" si="209"/>
        <v>14</v>
      </c>
      <c r="R1905" s="2">
        <f>IF(OR(C1905="РЦК макси",C1905="РЦЧ SKU"),"SKU-потік",IFERROR(VLOOKUP(D1905,'02_РЦ'!$A$3:$I$7,5,FALSE),0))</f>
        <v>700</v>
      </c>
      <c r="S1905" s="2" t="str">
        <f>IF(OR(C1905="РЦК макси",C1905="РЦЧ SKU"),"Не рахується в ліміт",IFERROR(VLOOKUP(D1905,'02_РЦ'!$A$3:$I$7,9,FALSE),"Немає РЦ"))</f>
        <v>В межах</v>
      </c>
    </row>
    <row r="1906" spans="1:19">
      <c r="A1906" s="2" t="str">
        <f>'06A_Варіанти'!A1897</f>
        <v>BASE_3329</v>
      </c>
      <c r="B1906" s="2" t="str">
        <f>'06A_Варіанти'!B1897</f>
        <v>TT_3329</v>
      </c>
      <c r="C1906" s="2" t="str">
        <f>'06A_Варіанти'!D1897</f>
        <v>Основний</v>
      </c>
      <c r="D1906" s="2" t="str">
        <f>'06A_Варіанти'!C1897</f>
        <v>РЦЛ</v>
      </c>
      <c r="E1906" s="2" t="str">
        <f>'06A_Варіанти'!S1897</f>
        <v>DIRECT</v>
      </c>
      <c r="F1906" s="2" t="str">
        <f>IF(O1906='06A_Варіанти'!E1897,'06A_Варіанти'!E$1,IF(O1906='06A_Варіанти'!F1897,'06A_Варіанти'!F$1,IF(O1906='06A_Варіанти'!G1897,'06A_Варіанти'!G$1,IF(O1906='06A_Варіанти'!H1897,'06A_Варіанти'!H$1,IF(O1906='06A_Варіанти'!I1897,'06A_Варіанти'!I$1,IF(O1906='06A_Варіанти'!J1897,'06A_Варіанти'!J$1,IF(O1906='06A_Варіанти'!K1897,'06A_Варіанти'!K$1,IF(O1906='06A_Варіанти'!L1897,'06A_Варіанти'!L$1,IF(O1906='06A_Варіанти'!M1897,'06A_Варіанти'!M$1,IF(O1906='06A_Варіанти'!N1897,'06A_Варіанти'!N$1,IF(O1906='06A_Варіанти'!O1897,'06A_Варіанти'!O$1,IF(O1906='06A_Варіанти'!P1897,'06A_Варіанти'!P$1,IF(O1906='06A_Варіанти'!Q1897,'06A_Варіанти'!Q$1,IF(O1906='06A_Варіанти'!R1897,'06A_Варіанти'!R$1,"НЕМАЄ МАРШРУТУ"))))))))))))))</f>
        <v>DIRECT</v>
      </c>
      <c r="G1906" s="2" t="str">
        <f t="shared" si="203"/>
        <v>БЕЗ ЗМІН</v>
      </c>
      <c r="H1906" s="2">
        <f>IF(G1906="НЕМАЄ МАРШРУТУ",0,O1906-'06A_Варіанти'!T1897)</f>
        <v>0</v>
      </c>
      <c r="I1906" s="2">
        <f>IFERROR(INDEX('04_Потоки'!$E:$E,MATCH(A1906,'04_Потоки'!$A:$A,0)),0)</f>
        <v>1.990879478827362</v>
      </c>
      <c r="J1906" s="2">
        <f t="shared" si="204"/>
        <v>1</v>
      </c>
      <c r="K1906" s="2">
        <f>IF(C1906="РЦК макси",0,2*'06A_Варіанти'!T1897*J1906)</f>
        <v>25.2</v>
      </c>
      <c r="L1906" s="2">
        <f t="shared" si="205"/>
        <v>25.2</v>
      </c>
      <c r="M1906" s="2">
        <f t="shared" si="206"/>
        <v>0</v>
      </c>
      <c r="N1906" s="9">
        <f t="shared" si="207"/>
        <v>0</v>
      </c>
      <c r="O1906" s="2">
        <f>MIN(IF('07A_Конструктор'!$D$5="Так",'06A_Варіанти'!E1897,1E+99),IF('07A_Конструктор'!$D$6="Так",'06A_Варіанти'!F1897,1E+99),IF('07A_Конструктор'!$D$7="Так",'06A_Варіанти'!G1897,1E+99),IF('07A_Конструктор'!$D$8="Так",'06A_Варіанти'!H1897,1E+99),IF('07A_Конструктор'!$D$9="Так",'06A_Варіанти'!I1897,1E+99),IF('07A_Конструктор'!$D$10="Так",'06A_Варіанти'!J1897,1E+99),IF('07A_Конструктор'!$D$11="Так",'06A_Варіанти'!K1897,1E+99),IF('07A_Конструктор'!$D$12="Так",'06A_Варіанти'!L1897,1E+99),IF('07A_Конструктор'!$D$13="Так",'06A_Варіанти'!M1897,1E+99),IF('07A_Конструктор'!$D$14="Так",'06A_Варіанти'!N1897,1E+99),IF('07A_Конструктор'!$D$15="Так",'06A_Варіанти'!O1897,1E+99),IF('07A_Конструктор'!$D$16="Так",'06A_Варіанти'!P1897,1E+99),IF('07A_Конструктор'!$D$17="Так",'06A_Варіанти'!Q1897,1E+99),IF('06A_Варіанти'!R1897="",1E+99,'06A_Варіанти'!R1897))</f>
        <v>12.6</v>
      </c>
      <c r="P1906" s="2" t="str">
        <f t="shared" si="208"/>
        <v>5 т</v>
      </c>
      <c r="Q1906" s="2">
        <f t="shared" si="209"/>
        <v>14</v>
      </c>
      <c r="R1906" s="2">
        <f>IF(OR(C1906="РЦК макси",C1906="РЦЧ SKU"),"SKU-потік",IFERROR(VLOOKUP(D1906,'02_РЦ'!$A$3:$I$7,5,FALSE),0))</f>
        <v>700</v>
      </c>
      <c r="S1906" s="2" t="str">
        <f>IF(OR(C1906="РЦК макси",C1906="РЦЧ SKU"),"Не рахується в ліміт",IFERROR(VLOOKUP(D1906,'02_РЦ'!$A$3:$I$7,9,FALSE),"Немає РЦ"))</f>
        <v>В межах</v>
      </c>
    </row>
    <row r="1907" spans="1:19">
      <c r="A1907" s="2" t="str">
        <f>'06A_Варіанти'!A1898</f>
        <v>BASE_3334</v>
      </c>
      <c r="B1907" s="2" t="str">
        <f>'06A_Варіанти'!B1898</f>
        <v>TT_3334</v>
      </c>
      <c r="C1907" s="2" t="str">
        <f>'06A_Варіанти'!D1898</f>
        <v>Основний</v>
      </c>
      <c r="D1907" s="2" t="str">
        <f>'06A_Варіанти'!C1898</f>
        <v>РЦЛ</v>
      </c>
      <c r="E1907" s="2" t="str">
        <f>'06A_Варіанти'!S1898</f>
        <v>DIRECT</v>
      </c>
      <c r="F1907" s="2" t="str">
        <f>IF(O1907='06A_Варіанти'!E1898,'06A_Варіанти'!E$1,IF(O1907='06A_Варіанти'!F1898,'06A_Варіанти'!F$1,IF(O1907='06A_Варіанти'!G1898,'06A_Варіанти'!G$1,IF(O1907='06A_Варіанти'!H1898,'06A_Варіанти'!H$1,IF(O1907='06A_Варіанти'!I1898,'06A_Варіанти'!I$1,IF(O1907='06A_Варіанти'!J1898,'06A_Варіанти'!J$1,IF(O1907='06A_Варіанти'!K1898,'06A_Варіанти'!K$1,IF(O1907='06A_Варіанти'!L1898,'06A_Варіанти'!L$1,IF(O1907='06A_Варіанти'!M1898,'06A_Варіанти'!M$1,IF(O1907='06A_Варіанти'!N1898,'06A_Варіанти'!N$1,IF(O1907='06A_Варіанти'!O1898,'06A_Варіанти'!O$1,IF(O1907='06A_Варіанти'!P1898,'06A_Варіанти'!P$1,IF(O1907='06A_Варіанти'!Q1898,'06A_Варіанти'!Q$1,IF(O1907='06A_Варіанти'!R1898,'06A_Варіанти'!R$1,"НЕМАЄ МАРШРУТУ"))))))))))))))</f>
        <v>DIRECT</v>
      </c>
      <c r="G1907" s="2" t="str">
        <f t="shared" si="203"/>
        <v>БЕЗ ЗМІН</v>
      </c>
      <c r="H1907" s="2">
        <f>IF(G1907="НЕМАЄ МАРШРУТУ",0,O1907-'06A_Варіанти'!T1898)</f>
        <v>0</v>
      </c>
      <c r="I1907" s="2">
        <f>IFERROR(INDEX('04_Потоки'!$E:$E,MATCH(A1907,'04_Потоки'!$A:$A,0)),0)</f>
        <v>1.990879478827362</v>
      </c>
      <c r="J1907" s="2">
        <f t="shared" si="204"/>
        <v>1</v>
      </c>
      <c r="K1907" s="2">
        <f>IF(C1907="РЦК макси",0,2*'06A_Варіанти'!T1898*J1907)</f>
        <v>59</v>
      </c>
      <c r="L1907" s="2">
        <f t="shared" si="205"/>
        <v>59</v>
      </c>
      <c r="M1907" s="2">
        <f t="shared" si="206"/>
        <v>0</v>
      </c>
      <c r="N1907" s="9">
        <f t="shared" si="207"/>
        <v>0</v>
      </c>
      <c r="O1907" s="2">
        <f>MIN(IF('07A_Конструктор'!$D$5="Так",'06A_Варіанти'!E1898,1E+99),IF('07A_Конструктор'!$D$6="Так",'06A_Варіанти'!F1898,1E+99),IF('07A_Конструктор'!$D$7="Так",'06A_Варіанти'!G1898,1E+99),IF('07A_Конструктор'!$D$8="Так",'06A_Варіанти'!H1898,1E+99),IF('07A_Конструктор'!$D$9="Так",'06A_Варіанти'!I1898,1E+99),IF('07A_Конструктор'!$D$10="Так",'06A_Варіанти'!J1898,1E+99),IF('07A_Конструктор'!$D$11="Так",'06A_Варіанти'!K1898,1E+99),IF('07A_Конструктор'!$D$12="Так",'06A_Варіанти'!L1898,1E+99),IF('07A_Конструктор'!$D$13="Так",'06A_Варіанти'!M1898,1E+99),IF('07A_Конструктор'!$D$14="Так",'06A_Варіанти'!N1898,1E+99),IF('07A_Конструктор'!$D$15="Так",'06A_Варіанти'!O1898,1E+99),IF('07A_Конструктор'!$D$16="Так",'06A_Варіанти'!P1898,1E+99),IF('07A_Конструктор'!$D$17="Так",'06A_Варіанти'!Q1898,1E+99),IF('06A_Варіанти'!R1898="",1E+99,'06A_Варіанти'!R1898))</f>
        <v>29.5</v>
      </c>
      <c r="P1907" s="2" t="str">
        <f t="shared" si="208"/>
        <v>5 т</v>
      </c>
      <c r="Q1907" s="2">
        <f t="shared" si="209"/>
        <v>14</v>
      </c>
      <c r="R1907" s="2">
        <f>IF(OR(C1907="РЦК макси",C1907="РЦЧ SKU"),"SKU-потік",IFERROR(VLOOKUP(D1907,'02_РЦ'!$A$3:$I$7,5,FALSE),0))</f>
        <v>700</v>
      </c>
      <c r="S1907" s="2" t="str">
        <f>IF(OR(C1907="РЦК макси",C1907="РЦЧ SKU"),"Не рахується в ліміт",IFERROR(VLOOKUP(D1907,'02_РЦ'!$A$3:$I$7,9,FALSE),"Немає РЦ"))</f>
        <v>В межах</v>
      </c>
    </row>
    <row r="1908" spans="1:19">
      <c r="A1908" s="2" t="str">
        <f>'06A_Варіанти'!A1899</f>
        <v>BASE_3335</v>
      </c>
      <c r="B1908" s="2" t="str">
        <f>'06A_Варіанти'!B1899</f>
        <v>TT_3335</v>
      </c>
      <c r="C1908" s="2" t="str">
        <f>'06A_Варіанти'!D1899</f>
        <v>Основний</v>
      </c>
      <c r="D1908" s="2" t="str">
        <f>'06A_Варіанти'!C1899</f>
        <v>РЦЛ</v>
      </c>
      <c r="E1908" s="2" t="str">
        <f>'06A_Варіанти'!S1899</f>
        <v>DIRECT</v>
      </c>
      <c r="F1908" s="2" t="str">
        <f>IF(O1908='06A_Варіанти'!E1899,'06A_Варіанти'!E$1,IF(O1908='06A_Варіанти'!F1899,'06A_Варіанти'!F$1,IF(O1908='06A_Варіанти'!G1899,'06A_Варіанти'!G$1,IF(O1908='06A_Варіанти'!H1899,'06A_Варіанти'!H$1,IF(O1908='06A_Варіанти'!I1899,'06A_Варіанти'!I$1,IF(O1908='06A_Варіанти'!J1899,'06A_Варіанти'!J$1,IF(O1908='06A_Варіанти'!K1899,'06A_Варіанти'!K$1,IF(O1908='06A_Варіанти'!L1899,'06A_Варіанти'!L$1,IF(O1908='06A_Варіанти'!M1899,'06A_Варіанти'!M$1,IF(O1908='06A_Варіанти'!N1899,'06A_Варіанти'!N$1,IF(O1908='06A_Варіанти'!O1899,'06A_Варіанти'!O$1,IF(O1908='06A_Варіанти'!P1899,'06A_Варіанти'!P$1,IF(O1908='06A_Варіанти'!Q1899,'06A_Варіанти'!Q$1,IF(O1908='06A_Варіанти'!R1899,'06A_Варіанти'!R$1,"НЕМАЄ МАРШРУТУ"))))))))))))))</f>
        <v>DIRECT</v>
      </c>
      <c r="G1908" s="2" t="str">
        <f t="shared" si="203"/>
        <v>БЕЗ ЗМІН</v>
      </c>
      <c r="H1908" s="2">
        <f>IF(G1908="НЕМАЄ МАРШРУТУ",0,O1908-'06A_Варіанти'!T1899)</f>
        <v>0</v>
      </c>
      <c r="I1908" s="2">
        <f>IFERROR(INDEX('04_Потоки'!$E:$E,MATCH(A1908,'04_Потоки'!$A:$A,0)),0)</f>
        <v>1.990879478827362</v>
      </c>
      <c r="J1908" s="2">
        <f t="shared" si="204"/>
        <v>1</v>
      </c>
      <c r="K1908" s="2">
        <f>IF(C1908="РЦК макси",0,2*'06A_Варіанти'!T1899*J1908)</f>
        <v>805.2</v>
      </c>
      <c r="L1908" s="2">
        <f t="shared" si="205"/>
        <v>805.2</v>
      </c>
      <c r="M1908" s="2">
        <f t="shared" si="206"/>
        <v>0</v>
      </c>
      <c r="N1908" s="9">
        <f t="shared" si="207"/>
        <v>0</v>
      </c>
      <c r="O1908" s="2">
        <f>MIN(IF('07A_Конструктор'!$D$5="Так",'06A_Варіанти'!E1899,1E+99),IF('07A_Конструктор'!$D$6="Так",'06A_Варіанти'!F1899,1E+99),IF('07A_Конструктор'!$D$7="Так",'06A_Варіанти'!G1899,1E+99),IF('07A_Конструктор'!$D$8="Так",'06A_Варіанти'!H1899,1E+99),IF('07A_Конструктор'!$D$9="Так",'06A_Варіанти'!I1899,1E+99),IF('07A_Конструктор'!$D$10="Так",'06A_Варіанти'!J1899,1E+99),IF('07A_Конструктор'!$D$11="Так",'06A_Варіанти'!K1899,1E+99),IF('07A_Конструктор'!$D$12="Так",'06A_Варіанти'!L1899,1E+99),IF('07A_Конструктор'!$D$13="Так",'06A_Варіанти'!M1899,1E+99),IF('07A_Конструктор'!$D$14="Так",'06A_Варіанти'!N1899,1E+99),IF('07A_Конструктор'!$D$15="Так",'06A_Варіанти'!O1899,1E+99),IF('07A_Конструктор'!$D$16="Так",'06A_Варіанти'!P1899,1E+99),IF('07A_Конструктор'!$D$17="Так",'06A_Варіанти'!Q1899,1E+99),IF('06A_Варіанти'!R1899="",1E+99,'06A_Варіанти'!R1899))</f>
        <v>402.6</v>
      </c>
      <c r="P1908" s="2" t="str">
        <f t="shared" si="208"/>
        <v>5 т</v>
      </c>
      <c r="Q1908" s="2">
        <f t="shared" si="209"/>
        <v>14</v>
      </c>
      <c r="R1908" s="2">
        <f>IF(OR(C1908="РЦК макси",C1908="РЦЧ SKU"),"SKU-потік",IFERROR(VLOOKUP(D1908,'02_РЦ'!$A$3:$I$7,5,FALSE),0))</f>
        <v>700</v>
      </c>
      <c r="S1908" s="2" t="str">
        <f>IF(OR(C1908="РЦК макси",C1908="РЦЧ SKU"),"Не рахується в ліміт",IFERROR(VLOOKUP(D1908,'02_РЦ'!$A$3:$I$7,9,FALSE),"Немає РЦ"))</f>
        <v>В межах</v>
      </c>
    </row>
    <row r="1909" spans="1:19">
      <c r="A1909" s="2" t="str">
        <f>'06A_Варіанти'!A1900</f>
        <v>BASE_3337</v>
      </c>
      <c r="B1909" s="2" t="str">
        <f>'06A_Варіанти'!B1900</f>
        <v>TT_3337</v>
      </c>
      <c r="C1909" s="2" t="str">
        <f>'06A_Варіанти'!D1900</f>
        <v>Основний</v>
      </c>
      <c r="D1909" s="2" t="str">
        <f>'06A_Варіанти'!C1900</f>
        <v>РЦЛ</v>
      </c>
      <c r="E1909" s="2" t="str">
        <f>'06A_Варіанти'!S1900</f>
        <v>DIRECT</v>
      </c>
      <c r="F1909" s="2" t="str">
        <f>IF(O1909='06A_Варіанти'!E1900,'06A_Варіанти'!E$1,IF(O1909='06A_Варіанти'!F1900,'06A_Варіанти'!F$1,IF(O1909='06A_Варіанти'!G1900,'06A_Варіанти'!G$1,IF(O1909='06A_Варіанти'!H1900,'06A_Варіанти'!H$1,IF(O1909='06A_Варіанти'!I1900,'06A_Варіанти'!I$1,IF(O1909='06A_Варіанти'!J1900,'06A_Варіанти'!J$1,IF(O1909='06A_Варіанти'!K1900,'06A_Варіанти'!K$1,IF(O1909='06A_Варіанти'!L1900,'06A_Варіанти'!L$1,IF(O1909='06A_Варіанти'!M1900,'06A_Варіанти'!M$1,IF(O1909='06A_Варіанти'!N1900,'06A_Варіанти'!N$1,IF(O1909='06A_Варіанти'!O1900,'06A_Варіанти'!O$1,IF(O1909='06A_Варіанти'!P1900,'06A_Варіанти'!P$1,IF(O1909='06A_Варіанти'!Q1900,'06A_Варіанти'!Q$1,IF(O1909='06A_Варіанти'!R1900,'06A_Варіанти'!R$1,"НЕМАЄ МАРШРУТУ"))))))))))))))</f>
        <v>DIRECT</v>
      </c>
      <c r="G1909" s="2" t="str">
        <f t="shared" si="203"/>
        <v>БЕЗ ЗМІН</v>
      </c>
      <c r="H1909" s="2">
        <f>IF(G1909="НЕМАЄ МАРШРУТУ",0,O1909-'06A_Варіанти'!T1900)</f>
        <v>0</v>
      </c>
      <c r="I1909" s="2">
        <f>IFERROR(INDEX('04_Потоки'!$E:$E,MATCH(A1909,'04_Потоки'!$A:$A,0)),0)</f>
        <v>1.990879478827362</v>
      </c>
      <c r="J1909" s="2">
        <f t="shared" si="204"/>
        <v>1</v>
      </c>
      <c r="K1909" s="2">
        <f>IF(C1909="РЦК макси",0,2*'06A_Варіанти'!T1900*J1909)</f>
        <v>344</v>
      </c>
      <c r="L1909" s="2">
        <f t="shared" si="205"/>
        <v>344</v>
      </c>
      <c r="M1909" s="2">
        <f t="shared" si="206"/>
        <v>0</v>
      </c>
      <c r="N1909" s="9">
        <f t="shared" si="207"/>
        <v>0</v>
      </c>
      <c r="O1909" s="2">
        <f>MIN(IF('07A_Конструктор'!$D$5="Так",'06A_Варіанти'!E1900,1E+99),IF('07A_Конструктор'!$D$6="Так",'06A_Варіанти'!F1900,1E+99),IF('07A_Конструктор'!$D$7="Так",'06A_Варіанти'!G1900,1E+99),IF('07A_Конструктор'!$D$8="Так",'06A_Варіанти'!H1900,1E+99),IF('07A_Конструктор'!$D$9="Так",'06A_Варіанти'!I1900,1E+99),IF('07A_Конструктор'!$D$10="Так",'06A_Варіанти'!J1900,1E+99),IF('07A_Конструктор'!$D$11="Так",'06A_Варіанти'!K1900,1E+99),IF('07A_Конструктор'!$D$12="Так",'06A_Варіанти'!L1900,1E+99),IF('07A_Конструктор'!$D$13="Так",'06A_Варіанти'!M1900,1E+99),IF('07A_Конструктор'!$D$14="Так",'06A_Варіанти'!N1900,1E+99),IF('07A_Конструктор'!$D$15="Так",'06A_Варіанти'!O1900,1E+99),IF('07A_Конструктор'!$D$16="Так",'06A_Варіанти'!P1900,1E+99),IF('07A_Конструктор'!$D$17="Так",'06A_Варіанти'!Q1900,1E+99),IF('06A_Варіанти'!R1900="",1E+99,'06A_Варіанти'!R1900))</f>
        <v>172</v>
      </c>
      <c r="P1909" s="2" t="str">
        <f t="shared" si="208"/>
        <v>5 т</v>
      </c>
      <c r="Q1909" s="2">
        <f t="shared" si="209"/>
        <v>14</v>
      </c>
      <c r="R1909" s="2">
        <f>IF(OR(C1909="РЦК макси",C1909="РЦЧ SKU"),"SKU-потік",IFERROR(VLOOKUP(D1909,'02_РЦ'!$A$3:$I$7,5,FALSE),0))</f>
        <v>700</v>
      </c>
      <c r="S1909" s="2" t="str">
        <f>IF(OR(C1909="РЦК макси",C1909="РЦЧ SKU"),"Не рахується в ліміт",IFERROR(VLOOKUP(D1909,'02_РЦ'!$A$3:$I$7,9,FALSE),"Немає РЦ"))</f>
        <v>В межах</v>
      </c>
    </row>
    <row r="1910" spans="1:19">
      <c r="A1910" s="2" t="str">
        <f>'06A_Варіанти'!A1901</f>
        <v>BASE_3339</v>
      </c>
      <c r="B1910" s="2" t="str">
        <f>'06A_Варіанти'!B1901</f>
        <v>TT_3339</v>
      </c>
      <c r="C1910" s="2" t="str">
        <f>'06A_Варіанти'!D1901</f>
        <v>Основний</v>
      </c>
      <c r="D1910" s="2" t="str">
        <f>'06A_Варіанти'!C1901</f>
        <v>РЦЛ</v>
      </c>
      <c r="E1910" s="2" t="str">
        <f>'06A_Варіанти'!S1901</f>
        <v>DIRECT</v>
      </c>
      <c r="F1910" s="2" t="str">
        <f>IF(O1910='06A_Варіанти'!E1901,'06A_Варіанти'!E$1,IF(O1910='06A_Варіанти'!F1901,'06A_Варіанти'!F$1,IF(O1910='06A_Варіанти'!G1901,'06A_Варіанти'!G$1,IF(O1910='06A_Варіанти'!H1901,'06A_Варіанти'!H$1,IF(O1910='06A_Варіанти'!I1901,'06A_Варіанти'!I$1,IF(O1910='06A_Варіанти'!J1901,'06A_Варіанти'!J$1,IF(O1910='06A_Варіанти'!K1901,'06A_Варіанти'!K$1,IF(O1910='06A_Варіанти'!L1901,'06A_Варіанти'!L$1,IF(O1910='06A_Варіанти'!M1901,'06A_Варіанти'!M$1,IF(O1910='06A_Варіанти'!N1901,'06A_Варіанти'!N$1,IF(O1910='06A_Варіанти'!O1901,'06A_Варіанти'!O$1,IF(O1910='06A_Варіанти'!P1901,'06A_Варіанти'!P$1,IF(O1910='06A_Варіанти'!Q1901,'06A_Варіанти'!Q$1,IF(O1910='06A_Варіанти'!R1901,'06A_Варіанти'!R$1,"НЕМАЄ МАРШРУТУ"))))))))))))))</f>
        <v>DIRECT</v>
      </c>
      <c r="G1910" s="2" t="str">
        <f t="shared" si="203"/>
        <v>БЕЗ ЗМІН</v>
      </c>
      <c r="H1910" s="2">
        <f>IF(G1910="НЕМАЄ МАРШРУТУ",0,O1910-'06A_Варіанти'!T1901)</f>
        <v>0</v>
      </c>
      <c r="I1910" s="2">
        <f>IFERROR(INDEX('04_Потоки'!$E:$E,MATCH(A1910,'04_Потоки'!$A:$A,0)),0)</f>
        <v>1.990879478827362</v>
      </c>
      <c r="J1910" s="2">
        <f t="shared" si="204"/>
        <v>1</v>
      </c>
      <c r="K1910" s="2">
        <f>IF(C1910="РЦК макси",0,2*'06A_Варіанти'!T1901*J1910)</f>
        <v>541.79999999999995</v>
      </c>
      <c r="L1910" s="2">
        <f t="shared" si="205"/>
        <v>541.79999999999995</v>
      </c>
      <c r="M1910" s="2">
        <f t="shared" si="206"/>
        <v>0</v>
      </c>
      <c r="N1910" s="9">
        <f t="shared" si="207"/>
        <v>0</v>
      </c>
      <c r="O1910" s="2">
        <f>MIN(IF('07A_Конструктор'!$D$5="Так",'06A_Варіанти'!E1901,1E+99),IF('07A_Конструктор'!$D$6="Так",'06A_Варіанти'!F1901,1E+99),IF('07A_Конструктор'!$D$7="Так",'06A_Варіанти'!G1901,1E+99),IF('07A_Конструктор'!$D$8="Так",'06A_Варіанти'!H1901,1E+99),IF('07A_Конструктор'!$D$9="Так",'06A_Варіанти'!I1901,1E+99),IF('07A_Конструктор'!$D$10="Так",'06A_Варіанти'!J1901,1E+99),IF('07A_Конструктор'!$D$11="Так",'06A_Варіанти'!K1901,1E+99),IF('07A_Конструктор'!$D$12="Так",'06A_Варіанти'!L1901,1E+99),IF('07A_Конструктор'!$D$13="Так",'06A_Варіанти'!M1901,1E+99),IF('07A_Конструктор'!$D$14="Так",'06A_Варіанти'!N1901,1E+99),IF('07A_Конструктор'!$D$15="Так",'06A_Варіанти'!O1901,1E+99),IF('07A_Конструктор'!$D$16="Так",'06A_Варіанти'!P1901,1E+99),IF('07A_Конструктор'!$D$17="Так",'06A_Варіанти'!Q1901,1E+99),IF('06A_Варіанти'!R1901="",1E+99,'06A_Варіанти'!R1901))</f>
        <v>270.89999999999998</v>
      </c>
      <c r="P1910" s="2" t="str">
        <f t="shared" si="208"/>
        <v>5 т</v>
      </c>
      <c r="Q1910" s="2">
        <f t="shared" si="209"/>
        <v>14</v>
      </c>
      <c r="R1910" s="2">
        <f>IF(OR(C1910="РЦК макси",C1910="РЦЧ SKU"),"SKU-потік",IFERROR(VLOOKUP(D1910,'02_РЦ'!$A$3:$I$7,5,FALSE),0))</f>
        <v>700</v>
      </c>
      <c r="S1910" s="2" t="str">
        <f>IF(OR(C1910="РЦК макси",C1910="РЦЧ SKU"),"Не рахується в ліміт",IFERROR(VLOOKUP(D1910,'02_РЦ'!$A$3:$I$7,9,FALSE),"Немає РЦ"))</f>
        <v>В межах</v>
      </c>
    </row>
    <row r="1911" spans="1:19">
      <c r="A1911" s="2" t="str">
        <f>'06A_Варіанти'!A1902</f>
        <v>BASE_3342</v>
      </c>
      <c r="B1911" s="2" t="str">
        <f>'06A_Варіанти'!B1902</f>
        <v>TT_3342</v>
      </c>
      <c r="C1911" s="2" t="str">
        <f>'06A_Варіанти'!D1902</f>
        <v>Основний</v>
      </c>
      <c r="D1911" s="2" t="str">
        <f>'06A_Варіанти'!C1902</f>
        <v>РЦЛ</v>
      </c>
      <c r="E1911" s="2" t="str">
        <f>'06A_Варіанти'!S1902</f>
        <v>DIRECT</v>
      </c>
      <c r="F1911" s="2" t="str">
        <f>IF(O1911='06A_Варіанти'!E1902,'06A_Варіанти'!E$1,IF(O1911='06A_Варіанти'!F1902,'06A_Варіанти'!F$1,IF(O1911='06A_Варіанти'!G1902,'06A_Варіанти'!G$1,IF(O1911='06A_Варіанти'!H1902,'06A_Варіанти'!H$1,IF(O1911='06A_Варіанти'!I1902,'06A_Варіанти'!I$1,IF(O1911='06A_Варіанти'!J1902,'06A_Варіанти'!J$1,IF(O1911='06A_Варіанти'!K1902,'06A_Варіанти'!K$1,IF(O1911='06A_Варіанти'!L1902,'06A_Варіанти'!L$1,IF(O1911='06A_Варіанти'!M1902,'06A_Варіанти'!M$1,IF(O1911='06A_Варіанти'!N1902,'06A_Варіанти'!N$1,IF(O1911='06A_Варіанти'!O1902,'06A_Варіанти'!O$1,IF(O1911='06A_Варіанти'!P1902,'06A_Варіанти'!P$1,IF(O1911='06A_Варіанти'!Q1902,'06A_Варіанти'!Q$1,IF(O1911='06A_Варіанти'!R1902,'06A_Варіанти'!R$1,"НЕМАЄ МАРШРУТУ"))))))))))))))</f>
        <v>DIRECT</v>
      </c>
      <c r="G1911" s="2" t="str">
        <f t="shared" si="203"/>
        <v>БЕЗ ЗМІН</v>
      </c>
      <c r="H1911" s="2">
        <f>IF(G1911="НЕМАЄ МАРШРУТУ",0,O1911-'06A_Варіанти'!T1902)</f>
        <v>0</v>
      </c>
      <c r="I1911" s="2">
        <f>IFERROR(INDEX('04_Потоки'!$E:$E,MATCH(A1911,'04_Потоки'!$A:$A,0)),0)</f>
        <v>1.990879478827362</v>
      </c>
      <c r="J1911" s="2">
        <f t="shared" si="204"/>
        <v>1</v>
      </c>
      <c r="K1911" s="2">
        <f>IF(C1911="РЦК макси",0,2*'06A_Варіанти'!T1902*J1911)</f>
        <v>542.79999999999995</v>
      </c>
      <c r="L1911" s="2">
        <f t="shared" si="205"/>
        <v>542.79999999999995</v>
      </c>
      <c r="M1911" s="2">
        <f t="shared" si="206"/>
        <v>0</v>
      </c>
      <c r="N1911" s="9">
        <f t="shared" si="207"/>
        <v>0</v>
      </c>
      <c r="O1911" s="2">
        <f>MIN(IF('07A_Конструктор'!$D$5="Так",'06A_Варіанти'!E1902,1E+99),IF('07A_Конструктор'!$D$6="Так",'06A_Варіанти'!F1902,1E+99),IF('07A_Конструктор'!$D$7="Так",'06A_Варіанти'!G1902,1E+99),IF('07A_Конструктор'!$D$8="Так",'06A_Варіанти'!H1902,1E+99),IF('07A_Конструктор'!$D$9="Так",'06A_Варіанти'!I1902,1E+99),IF('07A_Конструктор'!$D$10="Так",'06A_Варіанти'!J1902,1E+99),IF('07A_Конструктор'!$D$11="Так",'06A_Варіанти'!K1902,1E+99),IF('07A_Конструктор'!$D$12="Так",'06A_Варіанти'!L1902,1E+99),IF('07A_Конструктор'!$D$13="Так",'06A_Варіанти'!M1902,1E+99),IF('07A_Конструктор'!$D$14="Так",'06A_Варіанти'!N1902,1E+99),IF('07A_Конструктор'!$D$15="Так",'06A_Варіанти'!O1902,1E+99),IF('07A_Конструктор'!$D$16="Так",'06A_Варіанти'!P1902,1E+99),IF('07A_Конструктор'!$D$17="Так",'06A_Варіанти'!Q1902,1E+99),IF('06A_Варіанти'!R1902="",1E+99,'06A_Варіанти'!R1902))</f>
        <v>271.39999999999998</v>
      </c>
      <c r="P1911" s="2" t="str">
        <f t="shared" si="208"/>
        <v>5 т</v>
      </c>
      <c r="Q1911" s="2">
        <f t="shared" si="209"/>
        <v>14</v>
      </c>
      <c r="R1911" s="2">
        <f>IF(OR(C1911="РЦК макси",C1911="РЦЧ SKU"),"SKU-потік",IFERROR(VLOOKUP(D1911,'02_РЦ'!$A$3:$I$7,5,FALSE),0))</f>
        <v>700</v>
      </c>
      <c r="S1911" s="2" t="str">
        <f>IF(OR(C1911="РЦК макси",C1911="РЦЧ SKU"),"Не рахується в ліміт",IFERROR(VLOOKUP(D1911,'02_РЦ'!$A$3:$I$7,9,FALSE),"Немає РЦ"))</f>
        <v>В межах</v>
      </c>
    </row>
    <row r="1912" spans="1:19">
      <c r="A1912" s="2" t="str">
        <f>'06A_Варіанти'!A1903</f>
        <v>BASE_3344</v>
      </c>
      <c r="B1912" s="2" t="str">
        <f>'06A_Варіанти'!B1903</f>
        <v>TT_3344</v>
      </c>
      <c r="C1912" s="2" t="str">
        <f>'06A_Варіанти'!D1903</f>
        <v>Основний</v>
      </c>
      <c r="D1912" s="2" t="str">
        <f>'06A_Варіанти'!C1903</f>
        <v>РЦЛ</v>
      </c>
      <c r="E1912" s="2" t="str">
        <f>'06A_Варіанти'!S1903</f>
        <v>DIRECT</v>
      </c>
      <c r="F1912" s="2" t="str">
        <f>IF(O1912='06A_Варіанти'!E1903,'06A_Варіанти'!E$1,IF(O1912='06A_Варіанти'!F1903,'06A_Варіанти'!F$1,IF(O1912='06A_Варіанти'!G1903,'06A_Варіанти'!G$1,IF(O1912='06A_Варіанти'!H1903,'06A_Варіанти'!H$1,IF(O1912='06A_Варіанти'!I1903,'06A_Варіанти'!I$1,IF(O1912='06A_Варіанти'!J1903,'06A_Варіанти'!J$1,IF(O1912='06A_Варіанти'!K1903,'06A_Варіанти'!K$1,IF(O1912='06A_Варіанти'!L1903,'06A_Варіанти'!L$1,IF(O1912='06A_Варіанти'!M1903,'06A_Варіанти'!M$1,IF(O1912='06A_Варіанти'!N1903,'06A_Варіанти'!N$1,IF(O1912='06A_Варіанти'!O1903,'06A_Варіанти'!O$1,IF(O1912='06A_Варіанти'!P1903,'06A_Варіанти'!P$1,IF(O1912='06A_Варіанти'!Q1903,'06A_Варіанти'!Q$1,IF(O1912='06A_Варіанти'!R1903,'06A_Варіанти'!R$1,"НЕМАЄ МАРШРУТУ"))))))))))))))</f>
        <v>DIRECT</v>
      </c>
      <c r="G1912" s="2" t="str">
        <f t="shared" si="203"/>
        <v>БЕЗ ЗМІН</v>
      </c>
      <c r="H1912" s="2">
        <f>IF(G1912="НЕМАЄ МАРШРУТУ",0,O1912-'06A_Варіанти'!T1903)</f>
        <v>0</v>
      </c>
      <c r="I1912" s="2">
        <f>IFERROR(INDEX('04_Потоки'!$E:$E,MATCH(A1912,'04_Потоки'!$A:$A,0)),0)</f>
        <v>1.990879478827362</v>
      </c>
      <c r="J1912" s="2">
        <f t="shared" si="204"/>
        <v>1</v>
      </c>
      <c r="K1912" s="2">
        <f>IF(C1912="РЦК макси",0,2*'06A_Варіанти'!T1903*J1912)</f>
        <v>540</v>
      </c>
      <c r="L1912" s="2">
        <f t="shared" si="205"/>
        <v>540</v>
      </c>
      <c r="M1912" s="2">
        <f t="shared" si="206"/>
        <v>0</v>
      </c>
      <c r="N1912" s="9">
        <f t="shared" si="207"/>
        <v>0</v>
      </c>
      <c r="O1912" s="2">
        <f>MIN(IF('07A_Конструктор'!$D$5="Так",'06A_Варіанти'!E1903,1E+99),IF('07A_Конструктор'!$D$6="Так",'06A_Варіанти'!F1903,1E+99),IF('07A_Конструктор'!$D$7="Так",'06A_Варіанти'!G1903,1E+99),IF('07A_Конструктор'!$D$8="Так",'06A_Варіанти'!H1903,1E+99),IF('07A_Конструктор'!$D$9="Так",'06A_Варіанти'!I1903,1E+99),IF('07A_Конструктор'!$D$10="Так",'06A_Варіанти'!J1903,1E+99),IF('07A_Конструктор'!$D$11="Так",'06A_Варіанти'!K1903,1E+99),IF('07A_Конструктор'!$D$12="Так",'06A_Варіанти'!L1903,1E+99),IF('07A_Конструктор'!$D$13="Так",'06A_Варіанти'!M1903,1E+99),IF('07A_Конструктор'!$D$14="Так",'06A_Варіанти'!N1903,1E+99),IF('07A_Конструктор'!$D$15="Так",'06A_Варіанти'!O1903,1E+99),IF('07A_Конструктор'!$D$16="Так",'06A_Варіанти'!P1903,1E+99),IF('07A_Конструктор'!$D$17="Так",'06A_Варіанти'!Q1903,1E+99),IF('06A_Варіанти'!R1903="",1E+99,'06A_Варіанти'!R1903))</f>
        <v>270</v>
      </c>
      <c r="P1912" s="2" t="str">
        <f t="shared" si="208"/>
        <v>5 т</v>
      </c>
      <c r="Q1912" s="2">
        <f t="shared" si="209"/>
        <v>14</v>
      </c>
      <c r="R1912" s="2">
        <f>IF(OR(C1912="РЦК макси",C1912="РЦЧ SKU"),"SKU-потік",IFERROR(VLOOKUP(D1912,'02_РЦ'!$A$3:$I$7,5,FALSE),0))</f>
        <v>700</v>
      </c>
      <c r="S1912" s="2" t="str">
        <f>IF(OR(C1912="РЦК макси",C1912="РЦЧ SKU"),"Не рахується в ліміт",IFERROR(VLOOKUP(D1912,'02_РЦ'!$A$3:$I$7,9,FALSE),"Немає РЦ"))</f>
        <v>В межах</v>
      </c>
    </row>
    <row r="1913" spans="1:19">
      <c r="A1913" s="2" t="str">
        <f>'06A_Варіанти'!A1904</f>
        <v>BASE_3346</v>
      </c>
      <c r="B1913" s="2" t="str">
        <f>'06A_Варіанти'!B1904</f>
        <v>TT_3346</v>
      </c>
      <c r="C1913" s="2" t="str">
        <f>'06A_Варіанти'!D1904</f>
        <v>Основний</v>
      </c>
      <c r="D1913" s="2" t="str">
        <f>'06A_Варіанти'!C1904</f>
        <v>РЦЛ</v>
      </c>
      <c r="E1913" s="2" t="str">
        <f>'06A_Варіанти'!S1904</f>
        <v>DIRECT</v>
      </c>
      <c r="F1913" s="2" t="str">
        <f>IF(O1913='06A_Варіанти'!E1904,'06A_Варіанти'!E$1,IF(O1913='06A_Варіанти'!F1904,'06A_Варіанти'!F$1,IF(O1913='06A_Варіанти'!G1904,'06A_Варіанти'!G$1,IF(O1913='06A_Варіанти'!H1904,'06A_Варіанти'!H$1,IF(O1913='06A_Варіанти'!I1904,'06A_Варіанти'!I$1,IF(O1913='06A_Варіанти'!J1904,'06A_Варіанти'!J$1,IF(O1913='06A_Варіанти'!K1904,'06A_Варіанти'!K$1,IF(O1913='06A_Варіанти'!L1904,'06A_Варіанти'!L$1,IF(O1913='06A_Варіанти'!M1904,'06A_Варіанти'!M$1,IF(O1913='06A_Варіанти'!N1904,'06A_Варіанти'!N$1,IF(O1913='06A_Варіанти'!O1904,'06A_Варіанти'!O$1,IF(O1913='06A_Варіанти'!P1904,'06A_Варіанти'!P$1,IF(O1913='06A_Варіанти'!Q1904,'06A_Варіанти'!Q$1,IF(O1913='06A_Варіанти'!R1904,'06A_Варіанти'!R$1,"НЕМАЄ МАРШРУТУ"))))))))))))))</f>
        <v>DIRECT</v>
      </c>
      <c r="G1913" s="2" t="str">
        <f t="shared" si="203"/>
        <v>БЕЗ ЗМІН</v>
      </c>
      <c r="H1913" s="2">
        <f>IF(G1913="НЕМАЄ МАРШРУТУ",0,O1913-'06A_Варіанти'!T1904)</f>
        <v>0</v>
      </c>
      <c r="I1913" s="2">
        <f>IFERROR(INDEX('04_Потоки'!$E:$E,MATCH(A1913,'04_Потоки'!$A:$A,0)),0)</f>
        <v>1.990879478827362</v>
      </c>
      <c r="J1913" s="2">
        <f t="shared" si="204"/>
        <v>1</v>
      </c>
      <c r="K1913" s="2">
        <f>IF(C1913="РЦК макси",0,2*'06A_Варіанти'!T1904*J1913)</f>
        <v>822.4</v>
      </c>
      <c r="L1913" s="2">
        <f t="shared" si="205"/>
        <v>822.4</v>
      </c>
      <c r="M1913" s="2">
        <f t="shared" si="206"/>
        <v>0</v>
      </c>
      <c r="N1913" s="9">
        <f t="shared" si="207"/>
        <v>0</v>
      </c>
      <c r="O1913" s="2">
        <f>MIN(IF('07A_Конструктор'!$D$5="Так",'06A_Варіанти'!E1904,1E+99),IF('07A_Конструктор'!$D$6="Так",'06A_Варіанти'!F1904,1E+99),IF('07A_Конструктор'!$D$7="Так",'06A_Варіанти'!G1904,1E+99),IF('07A_Конструктор'!$D$8="Так",'06A_Варіанти'!H1904,1E+99),IF('07A_Конструктор'!$D$9="Так",'06A_Варіанти'!I1904,1E+99),IF('07A_Конструктор'!$D$10="Так",'06A_Варіанти'!J1904,1E+99),IF('07A_Конструктор'!$D$11="Так",'06A_Варіанти'!K1904,1E+99),IF('07A_Конструктор'!$D$12="Так",'06A_Варіанти'!L1904,1E+99),IF('07A_Конструктор'!$D$13="Так",'06A_Варіанти'!M1904,1E+99),IF('07A_Конструктор'!$D$14="Так",'06A_Варіанти'!N1904,1E+99),IF('07A_Конструктор'!$D$15="Так",'06A_Варіанти'!O1904,1E+99),IF('07A_Конструктор'!$D$16="Так",'06A_Варіанти'!P1904,1E+99),IF('07A_Конструктор'!$D$17="Так",'06A_Варіанти'!Q1904,1E+99),IF('06A_Варіанти'!R1904="",1E+99,'06A_Варіанти'!R1904))</f>
        <v>411.2</v>
      </c>
      <c r="P1913" s="2" t="str">
        <f t="shared" si="208"/>
        <v>5 т</v>
      </c>
      <c r="Q1913" s="2">
        <f t="shared" si="209"/>
        <v>14</v>
      </c>
      <c r="R1913" s="2">
        <f>IF(OR(C1913="РЦК макси",C1913="РЦЧ SKU"),"SKU-потік",IFERROR(VLOOKUP(D1913,'02_РЦ'!$A$3:$I$7,5,FALSE),0))</f>
        <v>700</v>
      </c>
      <c r="S1913" s="2" t="str">
        <f>IF(OR(C1913="РЦК макси",C1913="РЦЧ SKU"),"Не рахується в ліміт",IFERROR(VLOOKUP(D1913,'02_РЦ'!$A$3:$I$7,9,FALSE),"Немає РЦ"))</f>
        <v>В межах</v>
      </c>
    </row>
    <row r="1914" spans="1:19">
      <c r="A1914" s="2" t="str">
        <f>'06A_Варіанти'!A1905</f>
        <v>BASE_3348</v>
      </c>
      <c r="B1914" s="2" t="str">
        <f>'06A_Варіанти'!B1905</f>
        <v>TT_3348</v>
      </c>
      <c r="C1914" s="2" t="str">
        <f>'06A_Варіанти'!D1905</f>
        <v>Основний</v>
      </c>
      <c r="D1914" s="2" t="str">
        <f>'06A_Варіанти'!C1905</f>
        <v>РЦЛ</v>
      </c>
      <c r="E1914" s="2" t="str">
        <f>'06A_Варіанти'!S1905</f>
        <v>DIRECT</v>
      </c>
      <c r="F1914" s="2" t="str">
        <f>IF(O1914='06A_Варіанти'!E1905,'06A_Варіанти'!E$1,IF(O1914='06A_Варіанти'!F1905,'06A_Варіанти'!F$1,IF(O1914='06A_Варіанти'!G1905,'06A_Варіанти'!G$1,IF(O1914='06A_Варіанти'!H1905,'06A_Варіанти'!H$1,IF(O1914='06A_Варіанти'!I1905,'06A_Варіанти'!I$1,IF(O1914='06A_Варіанти'!J1905,'06A_Варіанти'!J$1,IF(O1914='06A_Варіанти'!K1905,'06A_Варіанти'!K$1,IF(O1914='06A_Варіанти'!L1905,'06A_Варіанти'!L$1,IF(O1914='06A_Варіанти'!M1905,'06A_Варіанти'!M$1,IF(O1914='06A_Варіанти'!N1905,'06A_Варіанти'!N$1,IF(O1914='06A_Варіанти'!O1905,'06A_Варіанти'!O$1,IF(O1914='06A_Варіанти'!P1905,'06A_Варіанти'!P$1,IF(O1914='06A_Варіанти'!Q1905,'06A_Варіанти'!Q$1,IF(O1914='06A_Варіанти'!R1905,'06A_Варіанти'!R$1,"НЕМАЄ МАРШРУТУ"))))))))))))))</f>
        <v>DIRECT</v>
      </c>
      <c r="G1914" s="2" t="str">
        <f t="shared" si="203"/>
        <v>БЕЗ ЗМІН</v>
      </c>
      <c r="H1914" s="2">
        <f>IF(G1914="НЕМАЄ МАРШРУТУ",0,O1914-'06A_Варіанти'!T1905)</f>
        <v>0</v>
      </c>
      <c r="I1914" s="2">
        <f>IFERROR(INDEX('04_Потоки'!$E:$E,MATCH(A1914,'04_Потоки'!$A:$A,0)),0)</f>
        <v>1.990879478827362</v>
      </c>
      <c r="J1914" s="2">
        <f t="shared" si="204"/>
        <v>1</v>
      </c>
      <c r="K1914" s="2">
        <f>IF(C1914="РЦК макси",0,2*'06A_Варіанти'!T1905*J1914)</f>
        <v>50.8</v>
      </c>
      <c r="L1914" s="2">
        <f t="shared" si="205"/>
        <v>50.8</v>
      </c>
      <c r="M1914" s="2">
        <f t="shared" si="206"/>
        <v>0</v>
      </c>
      <c r="N1914" s="9">
        <f t="shared" si="207"/>
        <v>0</v>
      </c>
      <c r="O1914" s="2">
        <f>MIN(IF('07A_Конструктор'!$D$5="Так",'06A_Варіанти'!E1905,1E+99),IF('07A_Конструктор'!$D$6="Так",'06A_Варіанти'!F1905,1E+99),IF('07A_Конструктор'!$D$7="Так",'06A_Варіанти'!G1905,1E+99),IF('07A_Конструктор'!$D$8="Так",'06A_Варіанти'!H1905,1E+99),IF('07A_Конструктор'!$D$9="Так",'06A_Варіанти'!I1905,1E+99),IF('07A_Конструктор'!$D$10="Так",'06A_Варіанти'!J1905,1E+99),IF('07A_Конструктор'!$D$11="Так",'06A_Варіанти'!K1905,1E+99),IF('07A_Конструктор'!$D$12="Так",'06A_Варіанти'!L1905,1E+99),IF('07A_Конструктор'!$D$13="Так",'06A_Варіанти'!M1905,1E+99),IF('07A_Конструктор'!$D$14="Так",'06A_Варіанти'!N1905,1E+99),IF('07A_Конструктор'!$D$15="Так",'06A_Варіанти'!O1905,1E+99),IF('07A_Конструктор'!$D$16="Так",'06A_Варіанти'!P1905,1E+99),IF('07A_Конструктор'!$D$17="Так",'06A_Варіанти'!Q1905,1E+99),IF('06A_Варіанти'!R1905="",1E+99,'06A_Варіанти'!R1905))</f>
        <v>25.4</v>
      </c>
      <c r="P1914" s="2" t="str">
        <f t="shared" si="208"/>
        <v>5 т</v>
      </c>
      <c r="Q1914" s="2">
        <f t="shared" si="209"/>
        <v>14</v>
      </c>
      <c r="R1914" s="2">
        <f>IF(OR(C1914="РЦК макси",C1914="РЦЧ SKU"),"SKU-потік",IFERROR(VLOOKUP(D1914,'02_РЦ'!$A$3:$I$7,5,FALSE),0))</f>
        <v>700</v>
      </c>
      <c r="S1914" s="2" t="str">
        <f>IF(OR(C1914="РЦК макси",C1914="РЦЧ SKU"),"Не рахується в ліміт",IFERROR(VLOOKUP(D1914,'02_РЦ'!$A$3:$I$7,9,FALSE),"Немає РЦ"))</f>
        <v>В межах</v>
      </c>
    </row>
    <row r="1915" spans="1:19">
      <c r="A1915" s="2" t="str">
        <f>'06A_Варіанти'!A1906</f>
        <v>BASE_3350</v>
      </c>
      <c r="B1915" s="2" t="str">
        <f>'06A_Варіанти'!B1906</f>
        <v>TT_3350</v>
      </c>
      <c r="C1915" s="2" t="str">
        <f>'06A_Варіанти'!D1906</f>
        <v>Основний</v>
      </c>
      <c r="D1915" s="2" t="str">
        <f>'06A_Варіанти'!C1906</f>
        <v>РЦЛ</v>
      </c>
      <c r="E1915" s="2" t="str">
        <f>'06A_Варіанти'!S1906</f>
        <v>DIRECT</v>
      </c>
      <c r="F1915" s="2" t="str">
        <f>IF(O1915='06A_Варіанти'!E1906,'06A_Варіанти'!E$1,IF(O1915='06A_Варіанти'!F1906,'06A_Варіанти'!F$1,IF(O1915='06A_Варіанти'!G1906,'06A_Варіанти'!G$1,IF(O1915='06A_Варіанти'!H1906,'06A_Варіанти'!H$1,IF(O1915='06A_Варіанти'!I1906,'06A_Варіанти'!I$1,IF(O1915='06A_Варіанти'!J1906,'06A_Варіанти'!J$1,IF(O1915='06A_Варіанти'!K1906,'06A_Варіанти'!K$1,IF(O1915='06A_Варіанти'!L1906,'06A_Варіанти'!L$1,IF(O1915='06A_Варіанти'!M1906,'06A_Варіанти'!M$1,IF(O1915='06A_Варіанти'!N1906,'06A_Варіанти'!N$1,IF(O1915='06A_Варіанти'!O1906,'06A_Варіанти'!O$1,IF(O1915='06A_Варіанти'!P1906,'06A_Варіанти'!P$1,IF(O1915='06A_Варіанти'!Q1906,'06A_Варіанти'!Q$1,IF(O1915='06A_Варіанти'!R1906,'06A_Варіанти'!R$1,"НЕМАЄ МАРШРУТУ"))))))))))))))</f>
        <v>DIRECT</v>
      </c>
      <c r="G1915" s="2" t="str">
        <f t="shared" si="203"/>
        <v>БЕЗ ЗМІН</v>
      </c>
      <c r="H1915" s="2">
        <f>IF(G1915="НЕМАЄ МАРШРУТУ",0,O1915-'06A_Варіанти'!T1906)</f>
        <v>0</v>
      </c>
      <c r="I1915" s="2">
        <f>IFERROR(INDEX('04_Потоки'!$E:$E,MATCH(A1915,'04_Потоки'!$A:$A,0)),0)</f>
        <v>1.990879478827362</v>
      </c>
      <c r="J1915" s="2">
        <f t="shared" si="204"/>
        <v>1</v>
      </c>
      <c r="K1915" s="2">
        <f>IF(C1915="РЦК макси",0,2*'06A_Варіанти'!T1906*J1915)</f>
        <v>163.6</v>
      </c>
      <c r="L1915" s="2">
        <f t="shared" si="205"/>
        <v>163.6</v>
      </c>
      <c r="M1915" s="2">
        <f t="shared" si="206"/>
        <v>0</v>
      </c>
      <c r="N1915" s="9">
        <f t="shared" si="207"/>
        <v>0</v>
      </c>
      <c r="O1915" s="2">
        <f>MIN(IF('07A_Конструктор'!$D$5="Так",'06A_Варіанти'!E1906,1E+99),IF('07A_Конструктор'!$D$6="Так",'06A_Варіанти'!F1906,1E+99),IF('07A_Конструктор'!$D$7="Так",'06A_Варіанти'!G1906,1E+99),IF('07A_Конструктор'!$D$8="Так",'06A_Варіанти'!H1906,1E+99),IF('07A_Конструктор'!$D$9="Так",'06A_Варіанти'!I1906,1E+99),IF('07A_Конструктор'!$D$10="Так",'06A_Варіанти'!J1906,1E+99),IF('07A_Конструктор'!$D$11="Так",'06A_Варіанти'!K1906,1E+99),IF('07A_Конструктор'!$D$12="Так",'06A_Варіанти'!L1906,1E+99),IF('07A_Конструктор'!$D$13="Так",'06A_Варіанти'!M1906,1E+99),IF('07A_Конструктор'!$D$14="Так",'06A_Варіанти'!N1906,1E+99),IF('07A_Конструктор'!$D$15="Так",'06A_Варіанти'!O1906,1E+99),IF('07A_Конструктор'!$D$16="Так",'06A_Варіанти'!P1906,1E+99),IF('07A_Конструктор'!$D$17="Так",'06A_Варіанти'!Q1906,1E+99),IF('06A_Варіанти'!R1906="",1E+99,'06A_Варіанти'!R1906))</f>
        <v>81.8</v>
      </c>
      <c r="P1915" s="2" t="str">
        <f t="shared" si="208"/>
        <v>5 т</v>
      </c>
      <c r="Q1915" s="2">
        <f t="shared" si="209"/>
        <v>14</v>
      </c>
      <c r="R1915" s="2">
        <f>IF(OR(C1915="РЦК макси",C1915="РЦЧ SKU"),"SKU-потік",IFERROR(VLOOKUP(D1915,'02_РЦ'!$A$3:$I$7,5,FALSE),0))</f>
        <v>700</v>
      </c>
      <c r="S1915" s="2" t="str">
        <f>IF(OR(C1915="РЦК макси",C1915="РЦЧ SKU"),"Не рахується в ліміт",IFERROR(VLOOKUP(D1915,'02_РЦ'!$A$3:$I$7,9,FALSE),"Немає РЦ"))</f>
        <v>В межах</v>
      </c>
    </row>
    <row r="1916" spans="1:19">
      <c r="A1916" s="2" t="str">
        <f>'06A_Варіанти'!A1907</f>
        <v>BASE_3352</v>
      </c>
      <c r="B1916" s="2" t="str">
        <f>'06A_Варіанти'!B1907</f>
        <v>TT_3352</v>
      </c>
      <c r="C1916" s="2" t="str">
        <f>'06A_Варіанти'!D1907</f>
        <v>Основний</v>
      </c>
      <c r="D1916" s="2" t="str">
        <f>'06A_Варіанти'!C1907</f>
        <v>РЦЛ</v>
      </c>
      <c r="E1916" s="2" t="str">
        <f>'06A_Варіанти'!S1907</f>
        <v>DIRECT</v>
      </c>
      <c r="F1916" s="2" t="str">
        <f>IF(O1916='06A_Варіанти'!E1907,'06A_Варіанти'!E$1,IF(O1916='06A_Варіанти'!F1907,'06A_Варіанти'!F$1,IF(O1916='06A_Варіанти'!G1907,'06A_Варіанти'!G$1,IF(O1916='06A_Варіанти'!H1907,'06A_Варіанти'!H$1,IF(O1916='06A_Варіанти'!I1907,'06A_Варіанти'!I$1,IF(O1916='06A_Варіанти'!J1907,'06A_Варіанти'!J$1,IF(O1916='06A_Варіанти'!K1907,'06A_Варіанти'!K$1,IF(O1916='06A_Варіанти'!L1907,'06A_Варіанти'!L$1,IF(O1916='06A_Варіанти'!M1907,'06A_Варіанти'!M$1,IF(O1916='06A_Варіанти'!N1907,'06A_Варіанти'!N$1,IF(O1916='06A_Варіанти'!O1907,'06A_Варіанти'!O$1,IF(O1916='06A_Варіанти'!P1907,'06A_Варіанти'!P$1,IF(O1916='06A_Варіанти'!Q1907,'06A_Варіанти'!Q$1,IF(O1916='06A_Варіанти'!R1907,'06A_Варіанти'!R$1,"НЕМАЄ МАРШРУТУ"))))))))))))))</f>
        <v>DIRECT</v>
      </c>
      <c r="G1916" s="2" t="str">
        <f t="shared" si="203"/>
        <v>БЕЗ ЗМІН</v>
      </c>
      <c r="H1916" s="2">
        <f>IF(G1916="НЕМАЄ МАРШРУТУ",0,O1916-'06A_Варіанти'!T1907)</f>
        <v>0</v>
      </c>
      <c r="I1916" s="2">
        <f>IFERROR(INDEX('04_Потоки'!$E:$E,MATCH(A1916,'04_Потоки'!$A:$A,0)),0)</f>
        <v>1.990879478827362</v>
      </c>
      <c r="J1916" s="2">
        <f t="shared" si="204"/>
        <v>1</v>
      </c>
      <c r="K1916" s="2">
        <f>IF(C1916="РЦК макси",0,2*'06A_Варіанти'!T1907*J1916)</f>
        <v>38</v>
      </c>
      <c r="L1916" s="2">
        <f t="shared" si="205"/>
        <v>38</v>
      </c>
      <c r="M1916" s="2">
        <f t="shared" si="206"/>
        <v>0</v>
      </c>
      <c r="N1916" s="9">
        <f t="shared" si="207"/>
        <v>0</v>
      </c>
      <c r="O1916" s="2">
        <f>MIN(IF('07A_Конструктор'!$D$5="Так",'06A_Варіанти'!E1907,1E+99),IF('07A_Конструктор'!$D$6="Так",'06A_Варіанти'!F1907,1E+99),IF('07A_Конструктор'!$D$7="Так",'06A_Варіанти'!G1907,1E+99),IF('07A_Конструктор'!$D$8="Так",'06A_Варіанти'!H1907,1E+99),IF('07A_Конструктор'!$D$9="Так",'06A_Варіанти'!I1907,1E+99),IF('07A_Конструктор'!$D$10="Так",'06A_Варіанти'!J1907,1E+99),IF('07A_Конструктор'!$D$11="Так",'06A_Варіанти'!K1907,1E+99),IF('07A_Конструктор'!$D$12="Так",'06A_Варіанти'!L1907,1E+99),IF('07A_Конструктор'!$D$13="Так",'06A_Варіанти'!M1907,1E+99),IF('07A_Конструктор'!$D$14="Так",'06A_Варіанти'!N1907,1E+99),IF('07A_Конструктор'!$D$15="Так",'06A_Варіанти'!O1907,1E+99),IF('07A_Конструктор'!$D$16="Так",'06A_Варіанти'!P1907,1E+99),IF('07A_Конструктор'!$D$17="Так",'06A_Варіанти'!Q1907,1E+99),IF('06A_Варіанти'!R1907="",1E+99,'06A_Варіанти'!R1907))</f>
        <v>19</v>
      </c>
      <c r="P1916" s="2" t="str">
        <f t="shared" si="208"/>
        <v>5 т</v>
      </c>
      <c r="Q1916" s="2">
        <f t="shared" si="209"/>
        <v>14</v>
      </c>
      <c r="R1916" s="2">
        <f>IF(OR(C1916="РЦК макси",C1916="РЦЧ SKU"),"SKU-потік",IFERROR(VLOOKUP(D1916,'02_РЦ'!$A$3:$I$7,5,FALSE),0))</f>
        <v>700</v>
      </c>
      <c r="S1916" s="2" t="str">
        <f>IF(OR(C1916="РЦК макси",C1916="РЦЧ SKU"),"Не рахується в ліміт",IFERROR(VLOOKUP(D1916,'02_РЦ'!$A$3:$I$7,9,FALSE),"Немає РЦ"))</f>
        <v>В межах</v>
      </c>
    </row>
    <row r="1917" spans="1:19">
      <c r="A1917" s="2" t="str">
        <f>'06A_Варіанти'!A1908</f>
        <v>BASE_3355</v>
      </c>
      <c r="B1917" s="2" t="str">
        <f>'06A_Варіанти'!B1908</f>
        <v>TT_3355</v>
      </c>
      <c r="C1917" s="2" t="str">
        <f>'06A_Варіанти'!D1908</f>
        <v>Основний</v>
      </c>
      <c r="D1917" s="2" t="str">
        <f>'06A_Варіанти'!C1908</f>
        <v>РЦЛ</v>
      </c>
      <c r="E1917" s="2" t="str">
        <f>'06A_Варіанти'!S1908</f>
        <v>DIRECT</v>
      </c>
      <c r="F1917" s="2" t="str">
        <f>IF(O1917='06A_Варіанти'!E1908,'06A_Варіанти'!E$1,IF(O1917='06A_Варіанти'!F1908,'06A_Варіанти'!F$1,IF(O1917='06A_Варіанти'!G1908,'06A_Варіанти'!G$1,IF(O1917='06A_Варіанти'!H1908,'06A_Варіанти'!H$1,IF(O1917='06A_Варіанти'!I1908,'06A_Варіанти'!I$1,IF(O1917='06A_Варіанти'!J1908,'06A_Варіанти'!J$1,IF(O1917='06A_Варіанти'!K1908,'06A_Варіанти'!K$1,IF(O1917='06A_Варіанти'!L1908,'06A_Варіанти'!L$1,IF(O1917='06A_Варіанти'!M1908,'06A_Варіанти'!M$1,IF(O1917='06A_Варіанти'!N1908,'06A_Варіанти'!N$1,IF(O1917='06A_Варіанти'!O1908,'06A_Варіанти'!O$1,IF(O1917='06A_Варіанти'!P1908,'06A_Варіанти'!P$1,IF(O1917='06A_Варіанти'!Q1908,'06A_Варіанти'!Q$1,IF(O1917='06A_Варіанти'!R1908,'06A_Варіанти'!R$1,"НЕМАЄ МАРШРУТУ"))))))))))))))</f>
        <v>DIRECT</v>
      </c>
      <c r="G1917" s="2" t="str">
        <f t="shared" si="203"/>
        <v>БЕЗ ЗМІН</v>
      </c>
      <c r="H1917" s="2">
        <f>IF(G1917="НЕМАЄ МАРШРУТУ",0,O1917-'06A_Варіанти'!T1908)</f>
        <v>0</v>
      </c>
      <c r="I1917" s="2">
        <f>IFERROR(INDEX('04_Потоки'!$E:$E,MATCH(A1917,'04_Потоки'!$A:$A,0)),0)</f>
        <v>1.990879478827362</v>
      </c>
      <c r="J1917" s="2">
        <f t="shared" si="204"/>
        <v>1</v>
      </c>
      <c r="K1917" s="2">
        <f>IF(C1917="РЦК макси",0,2*'06A_Варіанти'!T1908*J1917)</f>
        <v>595</v>
      </c>
      <c r="L1917" s="2">
        <f t="shared" si="205"/>
        <v>595</v>
      </c>
      <c r="M1917" s="2">
        <f t="shared" si="206"/>
        <v>0</v>
      </c>
      <c r="N1917" s="9">
        <f t="shared" si="207"/>
        <v>0</v>
      </c>
      <c r="O1917" s="2">
        <f>MIN(IF('07A_Конструктор'!$D$5="Так",'06A_Варіанти'!E1908,1E+99),IF('07A_Конструктор'!$D$6="Так",'06A_Варіанти'!F1908,1E+99),IF('07A_Конструктор'!$D$7="Так",'06A_Варіанти'!G1908,1E+99),IF('07A_Конструктор'!$D$8="Так",'06A_Варіанти'!H1908,1E+99),IF('07A_Конструктор'!$D$9="Так",'06A_Варіанти'!I1908,1E+99),IF('07A_Конструктор'!$D$10="Так",'06A_Варіанти'!J1908,1E+99),IF('07A_Конструктор'!$D$11="Так",'06A_Варіанти'!K1908,1E+99),IF('07A_Конструктор'!$D$12="Так",'06A_Варіанти'!L1908,1E+99),IF('07A_Конструктор'!$D$13="Так",'06A_Варіанти'!M1908,1E+99),IF('07A_Конструктор'!$D$14="Так",'06A_Варіанти'!N1908,1E+99),IF('07A_Конструктор'!$D$15="Так",'06A_Варіанти'!O1908,1E+99),IF('07A_Конструктор'!$D$16="Так",'06A_Варіанти'!P1908,1E+99),IF('07A_Конструктор'!$D$17="Так",'06A_Варіанти'!Q1908,1E+99),IF('06A_Варіанти'!R1908="",1E+99,'06A_Варіанти'!R1908))</f>
        <v>297.5</v>
      </c>
      <c r="P1917" s="2" t="str">
        <f t="shared" si="208"/>
        <v>5 т</v>
      </c>
      <c r="Q1917" s="2">
        <f t="shared" si="209"/>
        <v>14</v>
      </c>
      <c r="R1917" s="2">
        <f>IF(OR(C1917="РЦК макси",C1917="РЦЧ SKU"),"SKU-потік",IFERROR(VLOOKUP(D1917,'02_РЦ'!$A$3:$I$7,5,FALSE),0))</f>
        <v>700</v>
      </c>
      <c r="S1917" s="2" t="str">
        <f>IF(OR(C1917="РЦК макси",C1917="РЦЧ SKU"),"Не рахується в ліміт",IFERROR(VLOOKUP(D1917,'02_РЦ'!$A$3:$I$7,9,FALSE),"Немає РЦ"))</f>
        <v>В межах</v>
      </c>
    </row>
    <row r="1918" spans="1:19">
      <c r="A1918" s="2" t="str">
        <f>'06A_Варіанти'!A1909</f>
        <v>BASE_3356</v>
      </c>
      <c r="B1918" s="2" t="str">
        <f>'06A_Варіанти'!B1909</f>
        <v>TT_3356</v>
      </c>
      <c r="C1918" s="2" t="str">
        <f>'06A_Варіанти'!D1909</f>
        <v>Основний</v>
      </c>
      <c r="D1918" s="2" t="str">
        <f>'06A_Варіанти'!C1909</f>
        <v>РЦЛ</v>
      </c>
      <c r="E1918" s="2" t="str">
        <f>'06A_Варіанти'!S1909</f>
        <v>DIRECT</v>
      </c>
      <c r="F1918" s="2" t="str">
        <f>IF(O1918='06A_Варіанти'!E1909,'06A_Варіанти'!E$1,IF(O1918='06A_Варіанти'!F1909,'06A_Варіанти'!F$1,IF(O1918='06A_Варіанти'!G1909,'06A_Варіанти'!G$1,IF(O1918='06A_Варіанти'!H1909,'06A_Варіанти'!H$1,IF(O1918='06A_Варіанти'!I1909,'06A_Варіанти'!I$1,IF(O1918='06A_Варіанти'!J1909,'06A_Варіанти'!J$1,IF(O1918='06A_Варіанти'!K1909,'06A_Варіанти'!K$1,IF(O1918='06A_Варіанти'!L1909,'06A_Варіанти'!L$1,IF(O1918='06A_Варіанти'!M1909,'06A_Варіанти'!M$1,IF(O1918='06A_Варіанти'!N1909,'06A_Варіанти'!N$1,IF(O1918='06A_Варіанти'!O1909,'06A_Варіанти'!O$1,IF(O1918='06A_Варіанти'!P1909,'06A_Варіанти'!P$1,IF(O1918='06A_Варіанти'!Q1909,'06A_Варіанти'!Q$1,IF(O1918='06A_Варіанти'!R1909,'06A_Варіанти'!R$1,"НЕМАЄ МАРШРУТУ"))))))))))))))</f>
        <v>DIRECT</v>
      </c>
      <c r="G1918" s="2" t="str">
        <f t="shared" si="203"/>
        <v>БЕЗ ЗМІН</v>
      </c>
      <c r="H1918" s="2">
        <f>IF(G1918="НЕМАЄ МАРШРУТУ",0,O1918-'06A_Варіанти'!T1909)</f>
        <v>0</v>
      </c>
      <c r="I1918" s="2">
        <f>IFERROR(INDEX('04_Потоки'!$E:$E,MATCH(A1918,'04_Потоки'!$A:$A,0)),0)</f>
        <v>1.990879478827362</v>
      </c>
      <c r="J1918" s="2">
        <f t="shared" si="204"/>
        <v>1</v>
      </c>
      <c r="K1918" s="2">
        <f>IF(C1918="РЦК макси",0,2*'06A_Варіанти'!T1909*J1918)</f>
        <v>415.6</v>
      </c>
      <c r="L1918" s="2">
        <f t="shared" si="205"/>
        <v>415.6</v>
      </c>
      <c r="M1918" s="2">
        <f t="shared" si="206"/>
        <v>0</v>
      </c>
      <c r="N1918" s="9">
        <f t="shared" si="207"/>
        <v>0</v>
      </c>
      <c r="O1918" s="2">
        <f>MIN(IF('07A_Конструктор'!$D$5="Так",'06A_Варіанти'!E1909,1E+99),IF('07A_Конструктор'!$D$6="Так",'06A_Варіанти'!F1909,1E+99),IF('07A_Конструктор'!$D$7="Так",'06A_Варіанти'!G1909,1E+99),IF('07A_Конструктор'!$D$8="Так",'06A_Варіанти'!H1909,1E+99),IF('07A_Конструктор'!$D$9="Так",'06A_Варіанти'!I1909,1E+99),IF('07A_Конструктор'!$D$10="Так",'06A_Варіанти'!J1909,1E+99),IF('07A_Конструктор'!$D$11="Так",'06A_Варіанти'!K1909,1E+99),IF('07A_Конструктор'!$D$12="Так",'06A_Варіанти'!L1909,1E+99),IF('07A_Конструктор'!$D$13="Так",'06A_Варіанти'!M1909,1E+99),IF('07A_Конструктор'!$D$14="Так",'06A_Варіанти'!N1909,1E+99),IF('07A_Конструктор'!$D$15="Так",'06A_Варіанти'!O1909,1E+99),IF('07A_Конструктор'!$D$16="Так",'06A_Варіанти'!P1909,1E+99),IF('07A_Конструктор'!$D$17="Так",'06A_Варіанти'!Q1909,1E+99),IF('06A_Варіанти'!R1909="",1E+99,'06A_Варіанти'!R1909))</f>
        <v>207.8</v>
      </c>
      <c r="P1918" s="2" t="str">
        <f t="shared" si="208"/>
        <v>5 т</v>
      </c>
      <c r="Q1918" s="2">
        <f t="shared" si="209"/>
        <v>14</v>
      </c>
      <c r="R1918" s="2">
        <f>IF(OR(C1918="РЦК макси",C1918="РЦЧ SKU"),"SKU-потік",IFERROR(VLOOKUP(D1918,'02_РЦ'!$A$3:$I$7,5,FALSE),0))</f>
        <v>700</v>
      </c>
      <c r="S1918" s="2" t="str">
        <f>IF(OR(C1918="РЦК макси",C1918="РЦЧ SKU"),"Не рахується в ліміт",IFERROR(VLOOKUP(D1918,'02_РЦ'!$A$3:$I$7,9,FALSE),"Немає РЦ"))</f>
        <v>В межах</v>
      </c>
    </row>
    <row r="1919" spans="1:19">
      <c r="A1919" s="2" t="str">
        <f>'06A_Варіанти'!A1910</f>
        <v>BASE_3357</v>
      </c>
      <c r="B1919" s="2" t="str">
        <f>'06A_Варіанти'!B1910</f>
        <v>TT_3357</v>
      </c>
      <c r="C1919" s="2" t="str">
        <f>'06A_Варіанти'!D1910</f>
        <v>Основний</v>
      </c>
      <c r="D1919" s="2" t="str">
        <f>'06A_Варіанти'!C1910</f>
        <v>РЦЛ</v>
      </c>
      <c r="E1919" s="2" t="str">
        <f>'06A_Варіанти'!S1910</f>
        <v>DIRECT</v>
      </c>
      <c r="F1919" s="2" t="str">
        <f>IF(O1919='06A_Варіанти'!E1910,'06A_Варіанти'!E$1,IF(O1919='06A_Варіанти'!F1910,'06A_Варіанти'!F$1,IF(O1919='06A_Варіанти'!G1910,'06A_Варіанти'!G$1,IF(O1919='06A_Варіанти'!H1910,'06A_Варіанти'!H$1,IF(O1919='06A_Варіанти'!I1910,'06A_Варіанти'!I$1,IF(O1919='06A_Варіанти'!J1910,'06A_Варіанти'!J$1,IF(O1919='06A_Варіанти'!K1910,'06A_Варіанти'!K$1,IF(O1919='06A_Варіанти'!L1910,'06A_Варіанти'!L$1,IF(O1919='06A_Варіанти'!M1910,'06A_Варіанти'!M$1,IF(O1919='06A_Варіанти'!N1910,'06A_Варіанти'!N$1,IF(O1919='06A_Варіанти'!O1910,'06A_Варіанти'!O$1,IF(O1919='06A_Варіанти'!P1910,'06A_Варіанти'!P$1,IF(O1919='06A_Варіанти'!Q1910,'06A_Варіанти'!Q$1,IF(O1919='06A_Варіанти'!R1910,'06A_Варіанти'!R$1,"НЕМАЄ МАРШРУТУ"))))))))))))))</f>
        <v>DIRECT</v>
      </c>
      <c r="G1919" s="2" t="str">
        <f t="shared" si="203"/>
        <v>БЕЗ ЗМІН</v>
      </c>
      <c r="H1919" s="2">
        <f>IF(G1919="НЕМАЄ МАРШРУТУ",0,O1919-'06A_Варіанти'!T1910)</f>
        <v>0</v>
      </c>
      <c r="I1919" s="2">
        <f>IFERROR(INDEX('04_Потоки'!$E:$E,MATCH(A1919,'04_Потоки'!$A:$A,0)),0)</f>
        <v>1.990879478827362</v>
      </c>
      <c r="J1919" s="2">
        <f t="shared" si="204"/>
        <v>1</v>
      </c>
      <c r="K1919" s="2">
        <f>IF(C1919="РЦК макси",0,2*'06A_Варіанти'!T1910*J1919)</f>
        <v>430.6</v>
      </c>
      <c r="L1919" s="2">
        <f t="shared" si="205"/>
        <v>430.6</v>
      </c>
      <c r="M1919" s="2">
        <f t="shared" si="206"/>
        <v>0</v>
      </c>
      <c r="N1919" s="9">
        <f t="shared" si="207"/>
        <v>0</v>
      </c>
      <c r="O1919" s="2">
        <f>MIN(IF('07A_Конструктор'!$D$5="Так",'06A_Варіанти'!E1910,1E+99),IF('07A_Конструктор'!$D$6="Так",'06A_Варіанти'!F1910,1E+99),IF('07A_Конструктор'!$D$7="Так",'06A_Варіанти'!G1910,1E+99),IF('07A_Конструктор'!$D$8="Так",'06A_Варіанти'!H1910,1E+99),IF('07A_Конструктор'!$D$9="Так",'06A_Варіанти'!I1910,1E+99),IF('07A_Конструктор'!$D$10="Так",'06A_Варіанти'!J1910,1E+99),IF('07A_Конструктор'!$D$11="Так",'06A_Варіанти'!K1910,1E+99),IF('07A_Конструктор'!$D$12="Так",'06A_Варіанти'!L1910,1E+99),IF('07A_Конструктор'!$D$13="Так",'06A_Варіанти'!M1910,1E+99),IF('07A_Конструктор'!$D$14="Так",'06A_Варіанти'!N1910,1E+99),IF('07A_Конструктор'!$D$15="Так",'06A_Варіанти'!O1910,1E+99),IF('07A_Конструктор'!$D$16="Так",'06A_Варіанти'!P1910,1E+99),IF('07A_Конструктор'!$D$17="Так",'06A_Варіанти'!Q1910,1E+99),IF('06A_Варіанти'!R1910="",1E+99,'06A_Варіанти'!R1910))</f>
        <v>215.3</v>
      </c>
      <c r="P1919" s="2" t="str">
        <f t="shared" si="208"/>
        <v>5 т</v>
      </c>
      <c r="Q1919" s="2">
        <f t="shared" si="209"/>
        <v>14</v>
      </c>
      <c r="R1919" s="2">
        <f>IF(OR(C1919="РЦК макси",C1919="РЦЧ SKU"),"SKU-потік",IFERROR(VLOOKUP(D1919,'02_РЦ'!$A$3:$I$7,5,FALSE),0))</f>
        <v>700</v>
      </c>
      <c r="S1919" s="2" t="str">
        <f>IF(OR(C1919="РЦК макси",C1919="РЦЧ SKU"),"Не рахується в ліміт",IFERROR(VLOOKUP(D1919,'02_РЦ'!$A$3:$I$7,9,FALSE),"Немає РЦ"))</f>
        <v>В межах</v>
      </c>
    </row>
    <row r="1920" spans="1:19">
      <c r="A1920" s="2" t="str">
        <f>'06A_Варіанти'!A1911</f>
        <v>BASE_3363</v>
      </c>
      <c r="B1920" s="2" t="str">
        <f>'06A_Варіанти'!B1911</f>
        <v>TT_3363</v>
      </c>
      <c r="C1920" s="2" t="str">
        <f>'06A_Варіанти'!D1911</f>
        <v>Основний</v>
      </c>
      <c r="D1920" s="2" t="str">
        <f>'06A_Варіанти'!C1911</f>
        <v>РЦЛ</v>
      </c>
      <c r="E1920" s="2" t="str">
        <f>'06A_Варіанти'!S1911</f>
        <v>DIRECT</v>
      </c>
      <c r="F1920" s="2" t="str">
        <f>IF(O1920='06A_Варіанти'!E1911,'06A_Варіанти'!E$1,IF(O1920='06A_Варіанти'!F1911,'06A_Варіанти'!F$1,IF(O1920='06A_Варіанти'!G1911,'06A_Варіанти'!G$1,IF(O1920='06A_Варіанти'!H1911,'06A_Варіанти'!H$1,IF(O1920='06A_Варіанти'!I1911,'06A_Варіанти'!I$1,IF(O1920='06A_Варіанти'!J1911,'06A_Варіанти'!J$1,IF(O1920='06A_Варіанти'!K1911,'06A_Варіанти'!K$1,IF(O1920='06A_Варіанти'!L1911,'06A_Варіанти'!L$1,IF(O1920='06A_Варіанти'!M1911,'06A_Варіанти'!M$1,IF(O1920='06A_Варіанти'!N1911,'06A_Варіанти'!N$1,IF(O1920='06A_Варіанти'!O1911,'06A_Варіанти'!O$1,IF(O1920='06A_Варіанти'!P1911,'06A_Варіанти'!P$1,IF(O1920='06A_Варіанти'!Q1911,'06A_Варіанти'!Q$1,IF(O1920='06A_Варіанти'!R1911,'06A_Варіанти'!R$1,"НЕМАЄ МАРШРУТУ"))))))))))))))</f>
        <v>DIRECT</v>
      </c>
      <c r="G1920" s="2" t="str">
        <f t="shared" si="203"/>
        <v>БЕЗ ЗМІН</v>
      </c>
      <c r="H1920" s="2">
        <f>IF(G1920="НЕМАЄ МАРШРУТУ",0,O1920-'06A_Варіанти'!T1911)</f>
        <v>0</v>
      </c>
      <c r="I1920" s="2">
        <f>IFERROR(INDEX('04_Потоки'!$E:$E,MATCH(A1920,'04_Потоки'!$A:$A,0)),0)</f>
        <v>1.990879478827362</v>
      </c>
      <c r="J1920" s="2">
        <f t="shared" si="204"/>
        <v>1</v>
      </c>
      <c r="K1920" s="2">
        <f>IF(C1920="РЦК макси",0,2*'06A_Варіанти'!T1911*J1920)</f>
        <v>431.8</v>
      </c>
      <c r="L1920" s="2">
        <f t="shared" si="205"/>
        <v>431.8</v>
      </c>
      <c r="M1920" s="2">
        <f t="shared" si="206"/>
        <v>0</v>
      </c>
      <c r="N1920" s="9">
        <f t="shared" si="207"/>
        <v>0</v>
      </c>
      <c r="O1920" s="2">
        <f>MIN(IF('07A_Конструктор'!$D$5="Так",'06A_Варіанти'!E1911,1E+99),IF('07A_Конструктор'!$D$6="Так",'06A_Варіанти'!F1911,1E+99),IF('07A_Конструктор'!$D$7="Так",'06A_Варіанти'!G1911,1E+99),IF('07A_Конструктор'!$D$8="Так",'06A_Варіанти'!H1911,1E+99),IF('07A_Конструктор'!$D$9="Так",'06A_Варіанти'!I1911,1E+99),IF('07A_Конструктор'!$D$10="Так",'06A_Варіанти'!J1911,1E+99),IF('07A_Конструктор'!$D$11="Так",'06A_Варіанти'!K1911,1E+99),IF('07A_Конструктор'!$D$12="Так",'06A_Варіанти'!L1911,1E+99),IF('07A_Конструктор'!$D$13="Так",'06A_Варіанти'!M1911,1E+99),IF('07A_Конструктор'!$D$14="Так",'06A_Варіанти'!N1911,1E+99),IF('07A_Конструктор'!$D$15="Так",'06A_Варіанти'!O1911,1E+99),IF('07A_Конструктор'!$D$16="Так",'06A_Варіанти'!P1911,1E+99),IF('07A_Конструктор'!$D$17="Так",'06A_Варіанти'!Q1911,1E+99),IF('06A_Варіанти'!R1911="",1E+99,'06A_Варіанти'!R1911))</f>
        <v>215.9</v>
      </c>
      <c r="P1920" s="2" t="str">
        <f t="shared" si="208"/>
        <v>5 т</v>
      </c>
      <c r="Q1920" s="2">
        <f t="shared" si="209"/>
        <v>14</v>
      </c>
      <c r="R1920" s="2">
        <f>IF(OR(C1920="РЦК макси",C1920="РЦЧ SKU"),"SKU-потік",IFERROR(VLOOKUP(D1920,'02_РЦ'!$A$3:$I$7,5,FALSE),0))</f>
        <v>700</v>
      </c>
      <c r="S1920" s="2" t="str">
        <f>IF(OR(C1920="РЦК макси",C1920="РЦЧ SKU"),"Не рахується в ліміт",IFERROR(VLOOKUP(D1920,'02_РЦ'!$A$3:$I$7,9,FALSE),"Немає РЦ"))</f>
        <v>В межах</v>
      </c>
    </row>
    <row r="1921" spans="1:19">
      <c r="A1921" s="2" t="str">
        <f>'06A_Варіанти'!A1912</f>
        <v>BASE_3368</v>
      </c>
      <c r="B1921" s="2" t="str">
        <f>'06A_Варіанти'!B1912</f>
        <v>TT_3368</v>
      </c>
      <c r="C1921" s="2" t="str">
        <f>'06A_Варіанти'!D1912</f>
        <v>Основний</v>
      </c>
      <c r="D1921" s="2" t="str">
        <f>'06A_Варіанти'!C1912</f>
        <v>РЦЛ</v>
      </c>
      <c r="E1921" s="2" t="str">
        <f>'06A_Варіанти'!S1912</f>
        <v>DIRECT</v>
      </c>
      <c r="F1921" s="2" t="str">
        <f>IF(O1921='06A_Варіанти'!E1912,'06A_Варіанти'!E$1,IF(O1921='06A_Варіанти'!F1912,'06A_Варіанти'!F$1,IF(O1921='06A_Варіанти'!G1912,'06A_Варіанти'!G$1,IF(O1921='06A_Варіанти'!H1912,'06A_Варіанти'!H$1,IF(O1921='06A_Варіанти'!I1912,'06A_Варіанти'!I$1,IF(O1921='06A_Варіанти'!J1912,'06A_Варіанти'!J$1,IF(O1921='06A_Варіанти'!K1912,'06A_Варіанти'!K$1,IF(O1921='06A_Варіанти'!L1912,'06A_Варіанти'!L$1,IF(O1921='06A_Варіанти'!M1912,'06A_Варіанти'!M$1,IF(O1921='06A_Варіанти'!N1912,'06A_Варіанти'!N$1,IF(O1921='06A_Варіанти'!O1912,'06A_Варіанти'!O$1,IF(O1921='06A_Варіанти'!P1912,'06A_Варіанти'!P$1,IF(O1921='06A_Варіанти'!Q1912,'06A_Варіанти'!Q$1,IF(O1921='06A_Варіанти'!R1912,'06A_Варіанти'!R$1,"НЕМАЄ МАРШРУТУ"))))))))))))))</f>
        <v>DIRECT</v>
      </c>
      <c r="G1921" s="2" t="str">
        <f t="shared" si="203"/>
        <v>БЕЗ ЗМІН</v>
      </c>
      <c r="H1921" s="2">
        <f>IF(G1921="НЕМАЄ МАРШРУТУ",0,O1921-'06A_Варіанти'!T1912)</f>
        <v>0</v>
      </c>
      <c r="I1921" s="2">
        <f>IFERROR(INDEX('04_Потоки'!$E:$E,MATCH(A1921,'04_Потоки'!$A:$A,0)),0)</f>
        <v>1.990879478827362</v>
      </c>
      <c r="J1921" s="2">
        <f t="shared" si="204"/>
        <v>1</v>
      </c>
      <c r="K1921" s="2">
        <f>IF(C1921="РЦК макси",0,2*'06A_Варіанти'!T1912*J1921)</f>
        <v>153.80000000000001</v>
      </c>
      <c r="L1921" s="2">
        <f t="shared" si="205"/>
        <v>153.80000000000001</v>
      </c>
      <c r="M1921" s="2">
        <f t="shared" si="206"/>
        <v>0</v>
      </c>
      <c r="N1921" s="9">
        <f t="shared" si="207"/>
        <v>0</v>
      </c>
      <c r="O1921" s="2">
        <f>MIN(IF('07A_Конструктор'!$D$5="Так",'06A_Варіанти'!E1912,1E+99),IF('07A_Конструктор'!$D$6="Так",'06A_Варіанти'!F1912,1E+99),IF('07A_Конструктор'!$D$7="Так",'06A_Варіанти'!G1912,1E+99),IF('07A_Конструктор'!$D$8="Так",'06A_Варіанти'!H1912,1E+99),IF('07A_Конструктор'!$D$9="Так",'06A_Варіанти'!I1912,1E+99),IF('07A_Конструктор'!$D$10="Так",'06A_Варіанти'!J1912,1E+99),IF('07A_Конструктор'!$D$11="Так",'06A_Варіанти'!K1912,1E+99),IF('07A_Конструктор'!$D$12="Так",'06A_Варіанти'!L1912,1E+99),IF('07A_Конструктор'!$D$13="Так",'06A_Варіанти'!M1912,1E+99),IF('07A_Конструктор'!$D$14="Так",'06A_Варіанти'!N1912,1E+99),IF('07A_Конструктор'!$D$15="Так",'06A_Варіанти'!O1912,1E+99),IF('07A_Конструктор'!$D$16="Так",'06A_Варіанти'!P1912,1E+99),IF('07A_Конструктор'!$D$17="Так",'06A_Варіанти'!Q1912,1E+99),IF('06A_Варіанти'!R1912="",1E+99,'06A_Варіанти'!R1912))</f>
        <v>76.900000000000006</v>
      </c>
      <c r="P1921" s="2" t="str">
        <f t="shared" si="208"/>
        <v>5 т</v>
      </c>
      <c r="Q1921" s="2">
        <f t="shared" si="209"/>
        <v>14</v>
      </c>
      <c r="R1921" s="2">
        <f>IF(OR(C1921="РЦК макси",C1921="РЦЧ SKU"),"SKU-потік",IFERROR(VLOOKUP(D1921,'02_РЦ'!$A$3:$I$7,5,FALSE),0))</f>
        <v>700</v>
      </c>
      <c r="S1921" s="2" t="str">
        <f>IF(OR(C1921="РЦК макси",C1921="РЦЧ SKU"),"Не рахується в ліміт",IFERROR(VLOOKUP(D1921,'02_РЦ'!$A$3:$I$7,9,FALSE),"Немає РЦ"))</f>
        <v>В межах</v>
      </c>
    </row>
    <row r="1922" spans="1:19">
      <c r="A1922" s="2" t="str">
        <f>'06A_Варіанти'!A1913</f>
        <v>BASE_3376</v>
      </c>
      <c r="B1922" s="2" t="str">
        <f>'06A_Варіанти'!B1913</f>
        <v>TT_3376</v>
      </c>
      <c r="C1922" s="2" t="str">
        <f>'06A_Варіанти'!D1913</f>
        <v>Основний</v>
      </c>
      <c r="D1922" s="2" t="str">
        <f>'06A_Варіанти'!C1913</f>
        <v>РЦЛ</v>
      </c>
      <c r="E1922" s="2" t="str">
        <f>'06A_Варіанти'!S1913</f>
        <v>DIRECT</v>
      </c>
      <c r="F1922" s="2" t="str">
        <f>IF(O1922='06A_Варіанти'!E1913,'06A_Варіанти'!E$1,IF(O1922='06A_Варіанти'!F1913,'06A_Варіанти'!F$1,IF(O1922='06A_Варіанти'!G1913,'06A_Варіанти'!G$1,IF(O1922='06A_Варіанти'!H1913,'06A_Варіанти'!H$1,IF(O1922='06A_Варіанти'!I1913,'06A_Варіанти'!I$1,IF(O1922='06A_Варіанти'!J1913,'06A_Варіанти'!J$1,IF(O1922='06A_Варіанти'!K1913,'06A_Варіанти'!K$1,IF(O1922='06A_Варіанти'!L1913,'06A_Варіанти'!L$1,IF(O1922='06A_Варіанти'!M1913,'06A_Варіанти'!M$1,IF(O1922='06A_Варіанти'!N1913,'06A_Варіанти'!N$1,IF(O1922='06A_Варіанти'!O1913,'06A_Варіанти'!O$1,IF(O1922='06A_Варіанти'!P1913,'06A_Варіанти'!P$1,IF(O1922='06A_Варіанти'!Q1913,'06A_Варіанти'!Q$1,IF(O1922='06A_Варіанти'!R1913,'06A_Варіанти'!R$1,"НЕМАЄ МАРШРУТУ"))))))))))))))</f>
        <v>DIRECT</v>
      </c>
      <c r="G1922" s="2" t="str">
        <f t="shared" si="203"/>
        <v>БЕЗ ЗМІН</v>
      </c>
      <c r="H1922" s="2">
        <f>IF(G1922="НЕМАЄ МАРШРУТУ",0,O1922-'06A_Варіанти'!T1913)</f>
        <v>0</v>
      </c>
      <c r="I1922" s="2">
        <f>IFERROR(INDEX('04_Потоки'!$E:$E,MATCH(A1922,'04_Потоки'!$A:$A,0)),0)</f>
        <v>1.990879478827362</v>
      </c>
      <c r="J1922" s="2">
        <f t="shared" si="204"/>
        <v>1</v>
      </c>
      <c r="K1922" s="2">
        <f>IF(C1922="РЦК макси",0,2*'06A_Варіанти'!T1913*J1922)</f>
        <v>23</v>
      </c>
      <c r="L1922" s="2">
        <f t="shared" si="205"/>
        <v>23</v>
      </c>
      <c r="M1922" s="2">
        <f t="shared" si="206"/>
        <v>0</v>
      </c>
      <c r="N1922" s="9">
        <f t="shared" si="207"/>
        <v>0</v>
      </c>
      <c r="O1922" s="2">
        <f>MIN(IF('07A_Конструктор'!$D$5="Так",'06A_Варіанти'!E1913,1E+99),IF('07A_Конструктор'!$D$6="Так",'06A_Варіанти'!F1913,1E+99),IF('07A_Конструктор'!$D$7="Так",'06A_Варіанти'!G1913,1E+99),IF('07A_Конструктор'!$D$8="Так",'06A_Варіанти'!H1913,1E+99),IF('07A_Конструктор'!$D$9="Так",'06A_Варіанти'!I1913,1E+99),IF('07A_Конструктор'!$D$10="Так",'06A_Варіанти'!J1913,1E+99),IF('07A_Конструктор'!$D$11="Так",'06A_Варіанти'!K1913,1E+99),IF('07A_Конструктор'!$D$12="Так",'06A_Варіанти'!L1913,1E+99),IF('07A_Конструктор'!$D$13="Так",'06A_Варіанти'!M1913,1E+99),IF('07A_Конструктор'!$D$14="Так",'06A_Варіанти'!N1913,1E+99),IF('07A_Конструктор'!$D$15="Так",'06A_Варіанти'!O1913,1E+99),IF('07A_Конструктор'!$D$16="Так",'06A_Варіанти'!P1913,1E+99),IF('07A_Конструктор'!$D$17="Так",'06A_Варіанти'!Q1913,1E+99),IF('06A_Варіанти'!R1913="",1E+99,'06A_Варіанти'!R1913))</f>
        <v>11.5</v>
      </c>
      <c r="P1922" s="2" t="str">
        <f t="shared" si="208"/>
        <v>5 т</v>
      </c>
      <c r="Q1922" s="2">
        <f t="shared" si="209"/>
        <v>14</v>
      </c>
      <c r="R1922" s="2">
        <f>IF(OR(C1922="РЦК макси",C1922="РЦЧ SKU"),"SKU-потік",IFERROR(VLOOKUP(D1922,'02_РЦ'!$A$3:$I$7,5,FALSE),0))</f>
        <v>700</v>
      </c>
      <c r="S1922" s="2" t="str">
        <f>IF(OR(C1922="РЦК макси",C1922="РЦЧ SKU"),"Не рахується в ліміт",IFERROR(VLOOKUP(D1922,'02_РЦ'!$A$3:$I$7,9,FALSE),"Немає РЦ"))</f>
        <v>В межах</v>
      </c>
    </row>
    <row r="1923" spans="1:19">
      <c r="A1923" s="2" t="str">
        <f>'06A_Варіанти'!A1914</f>
        <v>BASE_3378</v>
      </c>
      <c r="B1923" s="2" t="str">
        <f>'06A_Варіанти'!B1914</f>
        <v>TT_3378</v>
      </c>
      <c r="C1923" s="2" t="str">
        <f>'06A_Варіанти'!D1914</f>
        <v>Основний</v>
      </c>
      <c r="D1923" s="2" t="str">
        <f>'06A_Варіанти'!C1914</f>
        <v>РЦЛ</v>
      </c>
      <c r="E1923" s="2" t="str">
        <f>'06A_Варіанти'!S1914</f>
        <v>DIRECT</v>
      </c>
      <c r="F1923" s="2" t="str">
        <f>IF(O1923='06A_Варіанти'!E1914,'06A_Варіанти'!E$1,IF(O1923='06A_Варіанти'!F1914,'06A_Варіанти'!F$1,IF(O1923='06A_Варіанти'!G1914,'06A_Варіанти'!G$1,IF(O1923='06A_Варіанти'!H1914,'06A_Варіанти'!H$1,IF(O1923='06A_Варіанти'!I1914,'06A_Варіанти'!I$1,IF(O1923='06A_Варіанти'!J1914,'06A_Варіанти'!J$1,IF(O1923='06A_Варіанти'!K1914,'06A_Варіанти'!K$1,IF(O1923='06A_Варіанти'!L1914,'06A_Варіанти'!L$1,IF(O1923='06A_Варіанти'!M1914,'06A_Варіанти'!M$1,IF(O1923='06A_Варіанти'!N1914,'06A_Варіанти'!N$1,IF(O1923='06A_Варіанти'!O1914,'06A_Варіанти'!O$1,IF(O1923='06A_Варіанти'!P1914,'06A_Варіанти'!P$1,IF(O1923='06A_Варіанти'!Q1914,'06A_Варіанти'!Q$1,IF(O1923='06A_Варіанти'!R1914,'06A_Варіанти'!R$1,"НЕМАЄ МАРШРУТУ"))))))))))))))</f>
        <v>DIRECT</v>
      </c>
      <c r="G1923" s="2" t="str">
        <f t="shared" si="203"/>
        <v>БЕЗ ЗМІН</v>
      </c>
      <c r="H1923" s="2">
        <f>IF(G1923="НЕМАЄ МАРШРУТУ",0,O1923-'06A_Варіанти'!T1914)</f>
        <v>0</v>
      </c>
      <c r="I1923" s="2">
        <f>IFERROR(INDEX('04_Потоки'!$E:$E,MATCH(A1923,'04_Потоки'!$A:$A,0)),0)</f>
        <v>1.990879478827362</v>
      </c>
      <c r="J1923" s="2">
        <f t="shared" si="204"/>
        <v>1</v>
      </c>
      <c r="K1923" s="2">
        <f>IF(C1923="РЦК макси",0,2*'06A_Варіанти'!T1914*J1923)</f>
        <v>23.8</v>
      </c>
      <c r="L1923" s="2">
        <f t="shared" si="205"/>
        <v>23.8</v>
      </c>
      <c r="M1923" s="2">
        <f t="shared" si="206"/>
        <v>0</v>
      </c>
      <c r="N1923" s="9">
        <f t="shared" si="207"/>
        <v>0</v>
      </c>
      <c r="O1923" s="2">
        <f>MIN(IF('07A_Конструктор'!$D$5="Так",'06A_Варіанти'!E1914,1E+99),IF('07A_Конструктор'!$D$6="Так",'06A_Варіанти'!F1914,1E+99),IF('07A_Конструктор'!$D$7="Так",'06A_Варіанти'!G1914,1E+99),IF('07A_Конструктор'!$D$8="Так",'06A_Варіанти'!H1914,1E+99),IF('07A_Конструктор'!$D$9="Так",'06A_Варіанти'!I1914,1E+99),IF('07A_Конструктор'!$D$10="Так",'06A_Варіанти'!J1914,1E+99),IF('07A_Конструктор'!$D$11="Так",'06A_Варіанти'!K1914,1E+99),IF('07A_Конструктор'!$D$12="Так",'06A_Варіанти'!L1914,1E+99),IF('07A_Конструктор'!$D$13="Так",'06A_Варіанти'!M1914,1E+99),IF('07A_Конструктор'!$D$14="Так",'06A_Варіанти'!N1914,1E+99),IF('07A_Конструктор'!$D$15="Так",'06A_Варіанти'!O1914,1E+99),IF('07A_Конструктор'!$D$16="Так",'06A_Варіанти'!P1914,1E+99),IF('07A_Конструктор'!$D$17="Так",'06A_Варіанти'!Q1914,1E+99),IF('06A_Варіанти'!R1914="",1E+99,'06A_Варіанти'!R1914))</f>
        <v>11.9</v>
      </c>
      <c r="P1923" s="2" t="str">
        <f t="shared" si="208"/>
        <v>5 т</v>
      </c>
      <c r="Q1923" s="2">
        <f t="shared" si="209"/>
        <v>14</v>
      </c>
      <c r="R1923" s="2">
        <f>IF(OR(C1923="РЦК макси",C1923="РЦЧ SKU"),"SKU-потік",IFERROR(VLOOKUP(D1923,'02_РЦ'!$A$3:$I$7,5,FALSE),0))</f>
        <v>700</v>
      </c>
      <c r="S1923" s="2" t="str">
        <f>IF(OR(C1923="РЦК макси",C1923="РЦЧ SKU"),"Не рахується в ліміт",IFERROR(VLOOKUP(D1923,'02_РЦ'!$A$3:$I$7,9,FALSE),"Немає РЦ"))</f>
        <v>В межах</v>
      </c>
    </row>
    <row r="1924" spans="1:19">
      <c r="A1924" s="2" t="str">
        <f>'06A_Варіанти'!A1915</f>
        <v>BASE_3382</v>
      </c>
      <c r="B1924" s="2" t="str">
        <f>'06A_Варіанти'!B1915</f>
        <v>TT_3382</v>
      </c>
      <c r="C1924" s="2" t="str">
        <f>'06A_Варіанти'!D1915</f>
        <v>Основний</v>
      </c>
      <c r="D1924" s="2" t="str">
        <f>'06A_Варіанти'!C1915</f>
        <v>РЦЛ</v>
      </c>
      <c r="E1924" s="2" t="str">
        <f>'06A_Варіанти'!S1915</f>
        <v>DIRECT</v>
      </c>
      <c r="F1924" s="2" t="str">
        <f>IF(O1924='06A_Варіанти'!E1915,'06A_Варіанти'!E$1,IF(O1924='06A_Варіанти'!F1915,'06A_Варіанти'!F$1,IF(O1924='06A_Варіанти'!G1915,'06A_Варіанти'!G$1,IF(O1924='06A_Варіанти'!H1915,'06A_Варіанти'!H$1,IF(O1924='06A_Варіанти'!I1915,'06A_Варіанти'!I$1,IF(O1924='06A_Варіанти'!J1915,'06A_Варіанти'!J$1,IF(O1924='06A_Варіанти'!K1915,'06A_Варіанти'!K$1,IF(O1924='06A_Варіанти'!L1915,'06A_Варіанти'!L$1,IF(O1924='06A_Варіанти'!M1915,'06A_Варіанти'!M$1,IF(O1924='06A_Варіанти'!N1915,'06A_Варіанти'!N$1,IF(O1924='06A_Варіанти'!O1915,'06A_Варіанти'!O$1,IF(O1924='06A_Варіанти'!P1915,'06A_Варіанти'!P$1,IF(O1924='06A_Варіанти'!Q1915,'06A_Варіанти'!Q$1,IF(O1924='06A_Варіанти'!R1915,'06A_Варіанти'!R$1,"НЕМАЄ МАРШРУТУ"))))))))))))))</f>
        <v>DIRECT</v>
      </c>
      <c r="G1924" s="2" t="str">
        <f t="shared" si="203"/>
        <v>БЕЗ ЗМІН</v>
      </c>
      <c r="H1924" s="2">
        <f>IF(G1924="НЕМАЄ МАРШРУТУ",0,O1924-'06A_Варіанти'!T1915)</f>
        <v>0</v>
      </c>
      <c r="I1924" s="2">
        <f>IFERROR(INDEX('04_Потоки'!$E:$E,MATCH(A1924,'04_Потоки'!$A:$A,0)),0)</f>
        <v>1.990879478827362</v>
      </c>
      <c r="J1924" s="2">
        <f t="shared" si="204"/>
        <v>1</v>
      </c>
      <c r="K1924" s="2">
        <f>IF(C1924="РЦК макси",0,2*'06A_Варіанти'!T1915*J1924)</f>
        <v>305.60000000000002</v>
      </c>
      <c r="L1924" s="2">
        <f t="shared" si="205"/>
        <v>305.60000000000002</v>
      </c>
      <c r="M1924" s="2">
        <f t="shared" si="206"/>
        <v>0</v>
      </c>
      <c r="N1924" s="9">
        <f t="shared" si="207"/>
        <v>0</v>
      </c>
      <c r="O1924" s="2">
        <f>MIN(IF('07A_Конструктор'!$D$5="Так",'06A_Варіанти'!E1915,1E+99),IF('07A_Конструктор'!$D$6="Так",'06A_Варіанти'!F1915,1E+99),IF('07A_Конструктор'!$D$7="Так",'06A_Варіанти'!G1915,1E+99),IF('07A_Конструктор'!$D$8="Так",'06A_Варіанти'!H1915,1E+99),IF('07A_Конструктор'!$D$9="Так",'06A_Варіанти'!I1915,1E+99),IF('07A_Конструктор'!$D$10="Так",'06A_Варіанти'!J1915,1E+99),IF('07A_Конструктор'!$D$11="Так",'06A_Варіанти'!K1915,1E+99),IF('07A_Конструктор'!$D$12="Так",'06A_Варіанти'!L1915,1E+99),IF('07A_Конструктор'!$D$13="Так",'06A_Варіанти'!M1915,1E+99),IF('07A_Конструктор'!$D$14="Так",'06A_Варіанти'!N1915,1E+99),IF('07A_Конструктор'!$D$15="Так",'06A_Варіанти'!O1915,1E+99),IF('07A_Конструктор'!$D$16="Так",'06A_Варіанти'!P1915,1E+99),IF('07A_Конструктор'!$D$17="Так",'06A_Варіанти'!Q1915,1E+99),IF('06A_Варіанти'!R1915="",1E+99,'06A_Варіанти'!R1915))</f>
        <v>152.80000000000001</v>
      </c>
      <c r="P1924" s="2" t="str">
        <f t="shared" si="208"/>
        <v>5 т</v>
      </c>
      <c r="Q1924" s="2">
        <f t="shared" si="209"/>
        <v>14</v>
      </c>
      <c r="R1924" s="2">
        <f>IF(OR(C1924="РЦК макси",C1924="РЦЧ SKU"),"SKU-потік",IFERROR(VLOOKUP(D1924,'02_РЦ'!$A$3:$I$7,5,FALSE),0))</f>
        <v>700</v>
      </c>
      <c r="S1924" s="2" t="str">
        <f>IF(OR(C1924="РЦК макси",C1924="РЦЧ SKU"),"Не рахується в ліміт",IFERROR(VLOOKUP(D1924,'02_РЦ'!$A$3:$I$7,9,FALSE),"Немає РЦ"))</f>
        <v>В межах</v>
      </c>
    </row>
    <row r="1925" spans="1:19">
      <c r="A1925" s="2" t="str">
        <f>'06A_Варіанти'!A1916</f>
        <v>BASE_3384</v>
      </c>
      <c r="B1925" s="2" t="str">
        <f>'06A_Варіанти'!B1916</f>
        <v>TT_3384</v>
      </c>
      <c r="C1925" s="2" t="str">
        <f>'06A_Варіанти'!D1916</f>
        <v>Основний</v>
      </c>
      <c r="D1925" s="2" t="str">
        <f>'06A_Варіанти'!C1916</f>
        <v>РЦЛ</v>
      </c>
      <c r="E1925" s="2" t="str">
        <f>'06A_Варіанти'!S1916</f>
        <v>DIRECT</v>
      </c>
      <c r="F1925" s="2" t="str">
        <f>IF(O1925='06A_Варіанти'!E1916,'06A_Варіанти'!E$1,IF(O1925='06A_Варіанти'!F1916,'06A_Варіанти'!F$1,IF(O1925='06A_Варіанти'!G1916,'06A_Варіанти'!G$1,IF(O1925='06A_Варіанти'!H1916,'06A_Варіанти'!H$1,IF(O1925='06A_Варіанти'!I1916,'06A_Варіанти'!I$1,IF(O1925='06A_Варіанти'!J1916,'06A_Варіанти'!J$1,IF(O1925='06A_Варіанти'!K1916,'06A_Варіанти'!K$1,IF(O1925='06A_Варіанти'!L1916,'06A_Варіанти'!L$1,IF(O1925='06A_Варіанти'!M1916,'06A_Варіанти'!M$1,IF(O1925='06A_Варіанти'!N1916,'06A_Варіанти'!N$1,IF(O1925='06A_Варіанти'!O1916,'06A_Варіанти'!O$1,IF(O1925='06A_Варіанти'!P1916,'06A_Варіанти'!P$1,IF(O1925='06A_Варіанти'!Q1916,'06A_Варіанти'!Q$1,IF(O1925='06A_Варіанти'!R1916,'06A_Варіанти'!R$1,"НЕМАЄ МАРШРУТУ"))))))))))))))</f>
        <v>DIRECT</v>
      </c>
      <c r="G1925" s="2" t="str">
        <f t="shared" si="203"/>
        <v>БЕЗ ЗМІН</v>
      </c>
      <c r="H1925" s="2">
        <f>IF(G1925="НЕМАЄ МАРШРУТУ",0,O1925-'06A_Варіанти'!T1916)</f>
        <v>0</v>
      </c>
      <c r="I1925" s="2">
        <f>IFERROR(INDEX('04_Потоки'!$E:$E,MATCH(A1925,'04_Потоки'!$A:$A,0)),0)</f>
        <v>1.990879478827362</v>
      </c>
      <c r="J1925" s="2">
        <f t="shared" si="204"/>
        <v>1</v>
      </c>
      <c r="K1925" s="2">
        <f>IF(C1925="РЦК макси",0,2*'06A_Варіанти'!T1916*J1925)</f>
        <v>538.6</v>
      </c>
      <c r="L1925" s="2">
        <f t="shared" si="205"/>
        <v>538.6</v>
      </c>
      <c r="M1925" s="2">
        <f t="shared" si="206"/>
        <v>0</v>
      </c>
      <c r="N1925" s="9">
        <f t="shared" si="207"/>
        <v>0</v>
      </c>
      <c r="O1925" s="2">
        <f>MIN(IF('07A_Конструктор'!$D$5="Так",'06A_Варіанти'!E1916,1E+99),IF('07A_Конструктор'!$D$6="Так",'06A_Варіанти'!F1916,1E+99),IF('07A_Конструктор'!$D$7="Так",'06A_Варіанти'!G1916,1E+99),IF('07A_Конструктор'!$D$8="Так",'06A_Варіанти'!H1916,1E+99),IF('07A_Конструктор'!$D$9="Так",'06A_Варіанти'!I1916,1E+99),IF('07A_Конструктор'!$D$10="Так",'06A_Варіанти'!J1916,1E+99),IF('07A_Конструктор'!$D$11="Так",'06A_Варіанти'!K1916,1E+99),IF('07A_Конструктор'!$D$12="Так",'06A_Варіанти'!L1916,1E+99),IF('07A_Конструктор'!$D$13="Так",'06A_Варіанти'!M1916,1E+99),IF('07A_Конструктор'!$D$14="Так",'06A_Варіанти'!N1916,1E+99),IF('07A_Конструктор'!$D$15="Так",'06A_Варіанти'!O1916,1E+99),IF('07A_Конструктор'!$D$16="Так",'06A_Варіанти'!P1916,1E+99),IF('07A_Конструктор'!$D$17="Так",'06A_Варіанти'!Q1916,1E+99),IF('06A_Варіанти'!R1916="",1E+99,'06A_Варіанти'!R1916))</f>
        <v>269.3</v>
      </c>
      <c r="P1925" s="2" t="str">
        <f t="shared" si="208"/>
        <v>5 т</v>
      </c>
      <c r="Q1925" s="2">
        <f t="shared" si="209"/>
        <v>14</v>
      </c>
      <c r="R1925" s="2">
        <f>IF(OR(C1925="РЦК макси",C1925="РЦЧ SKU"),"SKU-потік",IFERROR(VLOOKUP(D1925,'02_РЦ'!$A$3:$I$7,5,FALSE),0))</f>
        <v>700</v>
      </c>
      <c r="S1925" s="2" t="str">
        <f>IF(OR(C1925="РЦК макси",C1925="РЦЧ SKU"),"Не рахується в ліміт",IFERROR(VLOOKUP(D1925,'02_РЦ'!$A$3:$I$7,9,FALSE),"Немає РЦ"))</f>
        <v>В межах</v>
      </c>
    </row>
    <row r="1926" spans="1:19">
      <c r="A1926" s="2" t="str">
        <f>'06A_Варіанти'!A1917</f>
        <v>BASE_3386</v>
      </c>
      <c r="B1926" s="2" t="str">
        <f>'06A_Варіанти'!B1917</f>
        <v>TT_3386</v>
      </c>
      <c r="C1926" s="2" t="str">
        <f>'06A_Варіанти'!D1917</f>
        <v>Основний</v>
      </c>
      <c r="D1926" s="2" t="str">
        <f>'06A_Варіанти'!C1917</f>
        <v>РЦЛ</v>
      </c>
      <c r="E1926" s="2" t="str">
        <f>'06A_Варіанти'!S1917</f>
        <v>DIRECT</v>
      </c>
      <c r="F1926" s="2" t="str">
        <f>IF(O1926='06A_Варіанти'!E1917,'06A_Варіанти'!E$1,IF(O1926='06A_Варіанти'!F1917,'06A_Варіанти'!F$1,IF(O1926='06A_Варіанти'!G1917,'06A_Варіанти'!G$1,IF(O1926='06A_Варіанти'!H1917,'06A_Варіанти'!H$1,IF(O1926='06A_Варіанти'!I1917,'06A_Варіанти'!I$1,IF(O1926='06A_Варіанти'!J1917,'06A_Варіанти'!J$1,IF(O1926='06A_Варіанти'!K1917,'06A_Варіанти'!K$1,IF(O1926='06A_Варіанти'!L1917,'06A_Варіанти'!L$1,IF(O1926='06A_Варіанти'!M1917,'06A_Варіанти'!M$1,IF(O1926='06A_Варіанти'!N1917,'06A_Варіанти'!N$1,IF(O1926='06A_Варіанти'!O1917,'06A_Варіанти'!O$1,IF(O1926='06A_Варіанти'!P1917,'06A_Варіанти'!P$1,IF(O1926='06A_Варіанти'!Q1917,'06A_Варіанти'!Q$1,IF(O1926='06A_Варіанти'!R1917,'06A_Варіанти'!R$1,"НЕМАЄ МАРШРУТУ"))))))))))))))</f>
        <v>DIRECT</v>
      </c>
      <c r="G1926" s="2" t="str">
        <f t="shared" si="203"/>
        <v>БЕЗ ЗМІН</v>
      </c>
      <c r="H1926" s="2">
        <f>IF(G1926="НЕМАЄ МАРШРУТУ",0,O1926-'06A_Варіанти'!T1917)</f>
        <v>0</v>
      </c>
      <c r="I1926" s="2">
        <f>IFERROR(INDEX('04_Потоки'!$E:$E,MATCH(A1926,'04_Потоки'!$A:$A,0)),0)</f>
        <v>1.990879478827362</v>
      </c>
      <c r="J1926" s="2">
        <f t="shared" si="204"/>
        <v>1</v>
      </c>
      <c r="K1926" s="2">
        <f>IF(C1926="РЦК макси",0,2*'06A_Варіанти'!T1917*J1926)</f>
        <v>318.60000000000002</v>
      </c>
      <c r="L1926" s="2">
        <f t="shared" si="205"/>
        <v>318.60000000000002</v>
      </c>
      <c r="M1926" s="2">
        <f t="shared" si="206"/>
        <v>0</v>
      </c>
      <c r="N1926" s="9">
        <f t="shared" si="207"/>
        <v>0</v>
      </c>
      <c r="O1926" s="2">
        <f>MIN(IF('07A_Конструктор'!$D$5="Так",'06A_Варіанти'!E1917,1E+99),IF('07A_Конструктор'!$D$6="Так",'06A_Варіанти'!F1917,1E+99),IF('07A_Конструктор'!$D$7="Так",'06A_Варіанти'!G1917,1E+99),IF('07A_Конструктор'!$D$8="Так",'06A_Варіанти'!H1917,1E+99),IF('07A_Конструктор'!$D$9="Так",'06A_Варіанти'!I1917,1E+99),IF('07A_Конструктор'!$D$10="Так",'06A_Варіанти'!J1917,1E+99),IF('07A_Конструктор'!$D$11="Так",'06A_Варіанти'!K1917,1E+99),IF('07A_Конструктор'!$D$12="Так",'06A_Варіанти'!L1917,1E+99),IF('07A_Конструктор'!$D$13="Так",'06A_Варіанти'!M1917,1E+99),IF('07A_Конструктор'!$D$14="Так",'06A_Варіанти'!N1917,1E+99),IF('07A_Конструктор'!$D$15="Так",'06A_Варіанти'!O1917,1E+99),IF('07A_Конструктор'!$D$16="Так",'06A_Варіанти'!P1917,1E+99),IF('07A_Конструктор'!$D$17="Так",'06A_Варіанти'!Q1917,1E+99),IF('06A_Варіанти'!R1917="",1E+99,'06A_Варіанти'!R1917))</f>
        <v>159.30000000000001</v>
      </c>
      <c r="P1926" s="2" t="str">
        <f t="shared" si="208"/>
        <v>5 т</v>
      </c>
      <c r="Q1926" s="2">
        <f t="shared" si="209"/>
        <v>14</v>
      </c>
      <c r="R1926" s="2">
        <f>IF(OR(C1926="РЦК макси",C1926="РЦЧ SKU"),"SKU-потік",IFERROR(VLOOKUP(D1926,'02_РЦ'!$A$3:$I$7,5,FALSE),0))</f>
        <v>700</v>
      </c>
      <c r="S1926" s="2" t="str">
        <f>IF(OR(C1926="РЦК макси",C1926="РЦЧ SKU"),"Не рахується в ліміт",IFERROR(VLOOKUP(D1926,'02_РЦ'!$A$3:$I$7,9,FALSE),"Немає РЦ"))</f>
        <v>В межах</v>
      </c>
    </row>
    <row r="1927" spans="1:19">
      <c r="A1927" s="2" t="str">
        <f>'06A_Варіанти'!A1918</f>
        <v>BASE_3387</v>
      </c>
      <c r="B1927" s="2" t="str">
        <f>'06A_Варіанти'!B1918</f>
        <v>TT_3387</v>
      </c>
      <c r="C1927" s="2" t="str">
        <f>'06A_Варіанти'!D1918</f>
        <v>Основний</v>
      </c>
      <c r="D1927" s="2" t="str">
        <f>'06A_Варіанти'!C1918</f>
        <v>РЦЛ</v>
      </c>
      <c r="E1927" s="2" t="str">
        <f>'06A_Варіанти'!S1918</f>
        <v>DIRECT</v>
      </c>
      <c r="F1927" s="2" t="str">
        <f>IF(O1927='06A_Варіанти'!E1918,'06A_Варіанти'!E$1,IF(O1927='06A_Варіанти'!F1918,'06A_Варіанти'!F$1,IF(O1927='06A_Варіанти'!G1918,'06A_Варіанти'!G$1,IF(O1927='06A_Варіанти'!H1918,'06A_Варіанти'!H$1,IF(O1927='06A_Варіанти'!I1918,'06A_Варіанти'!I$1,IF(O1927='06A_Варіанти'!J1918,'06A_Варіанти'!J$1,IF(O1927='06A_Варіанти'!K1918,'06A_Варіанти'!K$1,IF(O1927='06A_Варіанти'!L1918,'06A_Варіанти'!L$1,IF(O1927='06A_Варіанти'!M1918,'06A_Варіанти'!M$1,IF(O1927='06A_Варіанти'!N1918,'06A_Варіанти'!N$1,IF(O1927='06A_Варіанти'!O1918,'06A_Варіанти'!O$1,IF(O1927='06A_Варіанти'!P1918,'06A_Варіанти'!P$1,IF(O1927='06A_Варіанти'!Q1918,'06A_Варіанти'!Q$1,IF(O1927='06A_Варіанти'!R1918,'06A_Варіанти'!R$1,"НЕМАЄ МАРШРУТУ"))))))))))))))</f>
        <v>DIRECT</v>
      </c>
      <c r="G1927" s="2" t="str">
        <f t="shared" si="203"/>
        <v>БЕЗ ЗМІН</v>
      </c>
      <c r="H1927" s="2">
        <f>IF(G1927="НЕМАЄ МАРШРУТУ",0,O1927-'06A_Варіанти'!T1918)</f>
        <v>0</v>
      </c>
      <c r="I1927" s="2">
        <f>IFERROR(INDEX('04_Потоки'!$E:$E,MATCH(A1927,'04_Потоки'!$A:$A,0)),0)</f>
        <v>1.990879478827362</v>
      </c>
      <c r="J1927" s="2">
        <f t="shared" si="204"/>
        <v>1</v>
      </c>
      <c r="K1927" s="2">
        <f>IF(C1927="РЦК макси",0,2*'06A_Варіанти'!T1918*J1927)</f>
        <v>1135.8</v>
      </c>
      <c r="L1927" s="2">
        <f t="shared" si="205"/>
        <v>1135.8</v>
      </c>
      <c r="M1927" s="2">
        <f t="shared" si="206"/>
        <v>0</v>
      </c>
      <c r="N1927" s="9">
        <f t="shared" si="207"/>
        <v>0</v>
      </c>
      <c r="O1927" s="2">
        <f>MIN(IF('07A_Конструктор'!$D$5="Так",'06A_Варіанти'!E1918,1E+99),IF('07A_Конструктор'!$D$6="Так",'06A_Варіанти'!F1918,1E+99),IF('07A_Конструктор'!$D$7="Так",'06A_Варіанти'!G1918,1E+99),IF('07A_Конструктор'!$D$8="Так",'06A_Варіанти'!H1918,1E+99),IF('07A_Конструктор'!$D$9="Так",'06A_Варіанти'!I1918,1E+99),IF('07A_Конструктор'!$D$10="Так",'06A_Варіанти'!J1918,1E+99),IF('07A_Конструктор'!$D$11="Так",'06A_Варіанти'!K1918,1E+99),IF('07A_Конструктор'!$D$12="Так",'06A_Варіанти'!L1918,1E+99),IF('07A_Конструктор'!$D$13="Так",'06A_Варіанти'!M1918,1E+99),IF('07A_Конструктор'!$D$14="Так",'06A_Варіанти'!N1918,1E+99),IF('07A_Конструктор'!$D$15="Так",'06A_Варіанти'!O1918,1E+99),IF('07A_Конструктор'!$D$16="Так",'06A_Варіанти'!P1918,1E+99),IF('07A_Конструктор'!$D$17="Так",'06A_Варіанти'!Q1918,1E+99),IF('06A_Варіанти'!R1918="",1E+99,'06A_Варіанти'!R1918))</f>
        <v>567.9</v>
      </c>
      <c r="P1927" s="2" t="str">
        <f t="shared" si="208"/>
        <v>5 т</v>
      </c>
      <c r="Q1927" s="2">
        <f t="shared" si="209"/>
        <v>14</v>
      </c>
      <c r="R1927" s="2">
        <f>IF(OR(C1927="РЦК макси",C1927="РЦЧ SKU"),"SKU-потік",IFERROR(VLOOKUP(D1927,'02_РЦ'!$A$3:$I$7,5,FALSE),0))</f>
        <v>700</v>
      </c>
      <c r="S1927" s="2" t="str">
        <f>IF(OR(C1927="РЦК макси",C1927="РЦЧ SKU"),"Не рахується в ліміт",IFERROR(VLOOKUP(D1927,'02_РЦ'!$A$3:$I$7,9,FALSE),"Немає РЦ"))</f>
        <v>В межах</v>
      </c>
    </row>
    <row r="1928" spans="1:19">
      <c r="A1928" s="2" t="str">
        <f>'06A_Варіанти'!A1919</f>
        <v>BASE_3389</v>
      </c>
      <c r="B1928" s="2" t="str">
        <f>'06A_Варіанти'!B1919</f>
        <v>TT_3389</v>
      </c>
      <c r="C1928" s="2" t="str">
        <f>'06A_Варіанти'!D1919</f>
        <v>Основний</v>
      </c>
      <c r="D1928" s="2" t="str">
        <f>'06A_Варіанти'!C1919</f>
        <v>РЦЛ</v>
      </c>
      <c r="E1928" s="2" t="str">
        <f>'06A_Варіанти'!S1919</f>
        <v>DIRECT</v>
      </c>
      <c r="F1928" s="2" t="str">
        <f>IF(O1928='06A_Варіанти'!E1919,'06A_Варіанти'!E$1,IF(O1928='06A_Варіанти'!F1919,'06A_Варіанти'!F$1,IF(O1928='06A_Варіанти'!G1919,'06A_Варіанти'!G$1,IF(O1928='06A_Варіанти'!H1919,'06A_Варіанти'!H$1,IF(O1928='06A_Варіанти'!I1919,'06A_Варіанти'!I$1,IF(O1928='06A_Варіанти'!J1919,'06A_Варіанти'!J$1,IF(O1928='06A_Варіанти'!K1919,'06A_Варіанти'!K$1,IF(O1928='06A_Варіанти'!L1919,'06A_Варіанти'!L$1,IF(O1928='06A_Варіанти'!M1919,'06A_Варіанти'!M$1,IF(O1928='06A_Варіанти'!N1919,'06A_Варіанти'!N$1,IF(O1928='06A_Варіанти'!O1919,'06A_Варіанти'!O$1,IF(O1928='06A_Варіанти'!P1919,'06A_Варіанти'!P$1,IF(O1928='06A_Варіанти'!Q1919,'06A_Варіанти'!Q$1,IF(O1928='06A_Варіанти'!R1919,'06A_Варіанти'!R$1,"НЕМАЄ МАРШРУТУ"))))))))))))))</f>
        <v>DIRECT</v>
      </c>
      <c r="G1928" s="2" t="str">
        <f t="shared" si="203"/>
        <v>БЕЗ ЗМІН</v>
      </c>
      <c r="H1928" s="2">
        <f>IF(G1928="НЕМАЄ МАРШРУТУ",0,O1928-'06A_Варіанти'!T1919)</f>
        <v>0</v>
      </c>
      <c r="I1928" s="2">
        <f>IFERROR(INDEX('04_Потоки'!$E:$E,MATCH(A1928,'04_Потоки'!$A:$A,0)),0)</f>
        <v>1.990879478827362</v>
      </c>
      <c r="J1928" s="2">
        <f t="shared" si="204"/>
        <v>1</v>
      </c>
      <c r="K1928" s="2">
        <f>IF(C1928="РЦК макси",0,2*'06A_Варіанти'!T1919*J1928)</f>
        <v>316.8</v>
      </c>
      <c r="L1928" s="2">
        <f t="shared" si="205"/>
        <v>316.8</v>
      </c>
      <c r="M1928" s="2">
        <f t="shared" si="206"/>
        <v>0</v>
      </c>
      <c r="N1928" s="9">
        <f t="shared" si="207"/>
        <v>0</v>
      </c>
      <c r="O1928" s="2">
        <f>MIN(IF('07A_Конструктор'!$D$5="Так",'06A_Варіанти'!E1919,1E+99),IF('07A_Конструктор'!$D$6="Так",'06A_Варіанти'!F1919,1E+99),IF('07A_Конструктор'!$D$7="Так",'06A_Варіанти'!G1919,1E+99),IF('07A_Конструктор'!$D$8="Так",'06A_Варіанти'!H1919,1E+99),IF('07A_Конструктор'!$D$9="Так",'06A_Варіанти'!I1919,1E+99),IF('07A_Конструктор'!$D$10="Так",'06A_Варіанти'!J1919,1E+99),IF('07A_Конструктор'!$D$11="Так",'06A_Варіанти'!K1919,1E+99),IF('07A_Конструктор'!$D$12="Так",'06A_Варіанти'!L1919,1E+99),IF('07A_Конструктор'!$D$13="Так",'06A_Варіанти'!M1919,1E+99),IF('07A_Конструктор'!$D$14="Так",'06A_Варіанти'!N1919,1E+99),IF('07A_Конструктор'!$D$15="Так",'06A_Варіанти'!O1919,1E+99),IF('07A_Конструктор'!$D$16="Так",'06A_Варіанти'!P1919,1E+99),IF('07A_Конструктор'!$D$17="Так",'06A_Варіанти'!Q1919,1E+99),IF('06A_Варіанти'!R1919="",1E+99,'06A_Варіанти'!R1919))</f>
        <v>158.4</v>
      </c>
      <c r="P1928" s="2" t="str">
        <f t="shared" si="208"/>
        <v>5 т</v>
      </c>
      <c r="Q1928" s="2">
        <f t="shared" si="209"/>
        <v>14</v>
      </c>
      <c r="R1928" s="2">
        <f>IF(OR(C1928="РЦК макси",C1928="РЦЧ SKU"),"SKU-потік",IFERROR(VLOOKUP(D1928,'02_РЦ'!$A$3:$I$7,5,FALSE),0))</f>
        <v>700</v>
      </c>
      <c r="S1928" s="2" t="str">
        <f>IF(OR(C1928="РЦК макси",C1928="РЦЧ SKU"),"Не рахується в ліміт",IFERROR(VLOOKUP(D1928,'02_РЦ'!$A$3:$I$7,9,FALSE),"Немає РЦ"))</f>
        <v>В межах</v>
      </c>
    </row>
    <row r="1929" spans="1:19">
      <c r="A1929" s="2" t="str">
        <f>'06A_Варіанти'!A1920</f>
        <v>BASE_3392</v>
      </c>
      <c r="B1929" s="2" t="str">
        <f>'06A_Варіанти'!B1920</f>
        <v>TT_3392</v>
      </c>
      <c r="C1929" s="2" t="str">
        <f>'06A_Варіанти'!D1920</f>
        <v>Основний</v>
      </c>
      <c r="D1929" s="2" t="str">
        <f>'06A_Варіанти'!C1920</f>
        <v>РЦЛ</v>
      </c>
      <c r="E1929" s="2" t="str">
        <f>'06A_Варіанти'!S1920</f>
        <v>DIRECT</v>
      </c>
      <c r="F1929" s="2" t="str">
        <f>IF(O1929='06A_Варіанти'!E1920,'06A_Варіанти'!E$1,IF(O1929='06A_Варіанти'!F1920,'06A_Варіанти'!F$1,IF(O1929='06A_Варіанти'!G1920,'06A_Варіанти'!G$1,IF(O1929='06A_Варіанти'!H1920,'06A_Варіанти'!H$1,IF(O1929='06A_Варіанти'!I1920,'06A_Варіанти'!I$1,IF(O1929='06A_Варіанти'!J1920,'06A_Варіанти'!J$1,IF(O1929='06A_Варіанти'!K1920,'06A_Варіанти'!K$1,IF(O1929='06A_Варіанти'!L1920,'06A_Варіанти'!L$1,IF(O1929='06A_Варіанти'!M1920,'06A_Варіанти'!M$1,IF(O1929='06A_Варіанти'!N1920,'06A_Варіанти'!N$1,IF(O1929='06A_Варіанти'!O1920,'06A_Варіанти'!O$1,IF(O1929='06A_Варіанти'!P1920,'06A_Варіанти'!P$1,IF(O1929='06A_Варіанти'!Q1920,'06A_Варіанти'!Q$1,IF(O1929='06A_Варіанти'!R1920,'06A_Варіанти'!R$1,"НЕМАЄ МАРШРУТУ"))))))))))))))</f>
        <v>DIRECT</v>
      </c>
      <c r="G1929" s="2" t="str">
        <f t="shared" si="203"/>
        <v>БЕЗ ЗМІН</v>
      </c>
      <c r="H1929" s="2">
        <f>IF(G1929="НЕМАЄ МАРШРУТУ",0,O1929-'06A_Варіанти'!T1920)</f>
        <v>0</v>
      </c>
      <c r="I1929" s="2">
        <f>IFERROR(INDEX('04_Потоки'!$E:$E,MATCH(A1929,'04_Потоки'!$A:$A,0)),0)</f>
        <v>1.990879478827362</v>
      </c>
      <c r="J1929" s="2">
        <f t="shared" si="204"/>
        <v>1</v>
      </c>
      <c r="K1929" s="2">
        <f>IF(C1929="РЦК макси",0,2*'06A_Варіанти'!T1920*J1929)</f>
        <v>81.2</v>
      </c>
      <c r="L1929" s="2">
        <f t="shared" si="205"/>
        <v>81.2</v>
      </c>
      <c r="M1929" s="2">
        <f t="shared" si="206"/>
        <v>0</v>
      </c>
      <c r="N1929" s="9">
        <f t="shared" si="207"/>
        <v>0</v>
      </c>
      <c r="O1929" s="2">
        <f>MIN(IF('07A_Конструктор'!$D$5="Так",'06A_Варіанти'!E1920,1E+99),IF('07A_Конструктор'!$D$6="Так",'06A_Варіанти'!F1920,1E+99),IF('07A_Конструктор'!$D$7="Так",'06A_Варіанти'!G1920,1E+99),IF('07A_Конструктор'!$D$8="Так",'06A_Варіанти'!H1920,1E+99),IF('07A_Конструктор'!$D$9="Так",'06A_Варіанти'!I1920,1E+99),IF('07A_Конструктор'!$D$10="Так",'06A_Варіанти'!J1920,1E+99),IF('07A_Конструктор'!$D$11="Так",'06A_Варіанти'!K1920,1E+99),IF('07A_Конструктор'!$D$12="Так",'06A_Варіанти'!L1920,1E+99),IF('07A_Конструктор'!$D$13="Так",'06A_Варіанти'!M1920,1E+99),IF('07A_Конструктор'!$D$14="Так",'06A_Варіанти'!N1920,1E+99),IF('07A_Конструктор'!$D$15="Так",'06A_Варіанти'!O1920,1E+99),IF('07A_Конструктор'!$D$16="Так",'06A_Варіанти'!P1920,1E+99),IF('07A_Конструктор'!$D$17="Так",'06A_Варіанти'!Q1920,1E+99),IF('06A_Варіанти'!R1920="",1E+99,'06A_Варіанти'!R1920))</f>
        <v>40.6</v>
      </c>
      <c r="P1929" s="2" t="str">
        <f t="shared" si="208"/>
        <v>5 т</v>
      </c>
      <c r="Q1929" s="2">
        <f t="shared" si="209"/>
        <v>14</v>
      </c>
      <c r="R1929" s="2">
        <f>IF(OR(C1929="РЦК макси",C1929="РЦЧ SKU"),"SKU-потік",IFERROR(VLOOKUP(D1929,'02_РЦ'!$A$3:$I$7,5,FALSE),0))</f>
        <v>700</v>
      </c>
      <c r="S1929" s="2" t="str">
        <f>IF(OR(C1929="РЦК макси",C1929="РЦЧ SKU"),"Не рахується в ліміт",IFERROR(VLOOKUP(D1929,'02_РЦ'!$A$3:$I$7,9,FALSE),"Немає РЦ"))</f>
        <v>В межах</v>
      </c>
    </row>
    <row r="1930" spans="1:19">
      <c r="A1930" s="2" t="str">
        <f>'06A_Варіанти'!A1921</f>
        <v>BASE_3394</v>
      </c>
      <c r="B1930" s="2" t="str">
        <f>'06A_Варіанти'!B1921</f>
        <v>TT_3394</v>
      </c>
      <c r="C1930" s="2" t="str">
        <f>'06A_Варіанти'!D1921</f>
        <v>Основний</v>
      </c>
      <c r="D1930" s="2" t="str">
        <f>'06A_Варіанти'!C1921</f>
        <v>РЦЛ</v>
      </c>
      <c r="E1930" s="2" t="str">
        <f>'06A_Варіанти'!S1921</f>
        <v>DIRECT</v>
      </c>
      <c r="F1930" s="2" t="str">
        <f>IF(O1930='06A_Варіанти'!E1921,'06A_Варіанти'!E$1,IF(O1930='06A_Варіанти'!F1921,'06A_Варіанти'!F$1,IF(O1930='06A_Варіанти'!G1921,'06A_Варіанти'!G$1,IF(O1930='06A_Варіанти'!H1921,'06A_Варіанти'!H$1,IF(O1930='06A_Варіанти'!I1921,'06A_Варіанти'!I$1,IF(O1930='06A_Варіанти'!J1921,'06A_Варіанти'!J$1,IF(O1930='06A_Варіанти'!K1921,'06A_Варіанти'!K$1,IF(O1930='06A_Варіанти'!L1921,'06A_Варіанти'!L$1,IF(O1930='06A_Варіанти'!M1921,'06A_Варіанти'!M$1,IF(O1930='06A_Варіанти'!N1921,'06A_Варіанти'!N$1,IF(O1930='06A_Варіанти'!O1921,'06A_Варіанти'!O$1,IF(O1930='06A_Варіанти'!P1921,'06A_Варіанти'!P$1,IF(O1930='06A_Варіанти'!Q1921,'06A_Варіанти'!Q$1,IF(O1930='06A_Варіанти'!R1921,'06A_Варіанти'!R$1,"НЕМАЄ МАРШРУТУ"))))))))))))))</f>
        <v>DIRECT</v>
      </c>
      <c r="G1930" s="2" t="str">
        <f t="shared" si="203"/>
        <v>БЕЗ ЗМІН</v>
      </c>
      <c r="H1930" s="2">
        <f>IF(G1930="НЕМАЄ МАРШРУТУ",0,O1930-'06A_Варіанти'!T1921)</f>
        <v>0</v>
      </c>
      <c r="I1930" s="2">
        <f>IFERROR(INDEX('04_Потоки'!$E:$E,MATCH(A1930,'04_Потоки'!$A:$A,0)),0)</f>
        <v>1.990879478827362</v>
      </c>
      <c r="J1930" s="2">
        <f t="shared" si="204"/>
        <v>1</v>
      </c>
      <c r="K1930" s="2">
        <f>IF(C1930="РЦК макси",0,2*'06A_Варіанти'!T1921*J1930)</f>
        <v>426.8</v>
      </c>
      <c r="L1930" s="2">
        <f t="shared" si="205"/>
        <v>426.8</v>
      </c>
      <c r="M1930" s="2">
        <f t="shared" si="206"/>
        <v>0</v>
      </c>
      <c r="N1930" s="9">
        <f t="shared" si="207"/>
        <v>0</v>
      </c>
      <c r="O1930" s="2">
        <f>MIN(IF('07A_Конструктор'!$D$5="Так",'06A_Варіанти'!E1921,1E+99),IF('07A_Конструктор'!$D$6="Так",'06A_Варіанти'!F1921,1E+99),IF('07A_Конструктор'!$D$7="Так",'06A_Варіанти'!G1921,1E+99),IF('07A_Конструктор'!$D$8="Так",'06A_Варіанти'!H1921,1E+99),IF('07A_Конструктор'!$D$9="Так",'06A_Варіанти'!I1921,1E+99),IF('07A_Конструктор'!$D$10="Так",'06A_Варіанти'!J1921,1E+99),IF('07A_Конструктор'!$D$11="Так",'06A_Варіанти'!K1921,1E+99),IF('07A_Конструктор'!$D$12="Так",'06A_Варіанти'!L1921,1E+99),IF('07A_Конструктор'!$D$13="Так",'06A_Варіанти'!M1921,1E+99),IF('07A_Конструктор'!$D$14="Так",'06A_Варіанти'!N1921,1E+99),IF('07A_Конструктор'!$D$15="Так",'06A_Варіанти'!O1921,1E+99),IF('07A_Конструктор'!$D$16="Так",'06A_Варіанти'!P1921,1E+99),IF('07A_Конструктор'!$D$17="Так",'06A_Варіанти'!Q1921,1E+99),IF('06A_Варіанти'!R1921="",1E+99,'06A_Варіанти'!R1921))</f>
        <v>213.4</v>
      </c>
      <c r="P1930" s="2" t="str">
        <f t="shared" si="208"/>
        <v>5 т</v>
      </c>
      <c r="Q1930" s="2">
        <f t="shared" si="209"/>
        <v>14</v>
      </c>
      <c r="R1930" s="2">
        <f>IF(OR(C1930="РЦК макси",C1930="РЦЧ SKU"),"SKU-потік",IFERROR(VLOOKUP(D1930,'02_РЦ'!$A$3:$I$7,5,FALSE),0))</f>
        <v>700</v>
      </c>
      <c r="S1930" s="2" t="str">
        <f>IF(OR(C1930="РЦК макси",C1930="РЦЧ SKU"),"Не рахується в ліміт",IFERROR(VLOOKUP(D1930,'02_РЦ'!$A$3:$I$7,9,FALSE),"Немає РЦ"))</f>
        <v>В межах</v>
      </c>
    </row>
    <row r="1931" spans="1:19">
      <c r="A1931" s="2" t="str">
        <f>'06A_Варіанти'!A1922</f>
        <v>BASE_3397</v>
      </c>
      <c r="B1931" s="2" t="str">
        <f>'06A_Варіанти'!B1922</f>
        <v>TT_3397</v>
      </c>
      <c r="C1931" s="2" t="str">
        <f>'06A_Варіанти'!D1922</f>
        <v>Основний</v>
      </c>
      <c r="D1931" s="2" t="str">
        <f>'06A_Варіанти'!C1922</f>
        <v>РЦЛ</v>
      </c>
      <c r="E1931" s="2" t="str">
        <f>'06A_Варіанти'!S1922</f>
        <v>DIRECT</v>
      </c>
      <c r="F1931" s="2" t="str">
        <f>IF(O1931='06A_Варіанти'!E1922,'06A_Варіанти'!E$1,IF(O1931='06A_Варіанти'!F1922,'06A_Варіанти'!F$1,IF(O1931='06A_Варіанти'!G1922,'06A_Варіанти'!G$1,IF(O1931='06A_Варіанти'!H1922,'06A_Варіанти'!H$1,IF(O1931='06A_Варіанти'!I1922,'06A_Варіанти'!I$1,IF(O1931='06A_Варіанти'!J1922,'06A_Варіанти'!J$1,IF(O1931='06A_Варіанти'!K1922,'06A_Варіанти'!K$1,IF(O1931='06A_Варіанти'!L1922,'06A_Варіанти'!L$1,IF(O1931='06A_Варіанти'!M1922,'06A_Варіанти'!M$1,IF(O1931='06A_Варіанти'!N1922,'06A_Варіанти'!N$1,IF(O1931='06A_Варіанти'!O1922,'06A_Варіанти'!O$1,IF(O1931='06A_Варіанти'!P1922,'06A_Варіанти'!P$1,IF(O1931='06A_Варіанти'!Q1922,'06A_Варіанти'!Q$1,IF(O1931='06A_Варіанти'!R1922,'06A_Варіанти'!R$1,"НЕМАЄ МАРШРУТУ"))))))))))))))</f>
        <v>DIRECT</v>
      </c>
      <c r="G1931" s="2" t="str">
        <f t="shared" ref="G1931:G1994" si="210">IF(O1931&gt;1E+90,"НЕМАЄ МАРШРУТУ",IF(F1931=E1931,"БЕЗ ЗМІН","ЗМІНЕНО"))</f>
        <v>БЕЗ ЗМІН</v>
      </c>
      <c r="H1931" s="2">
        <f>IF(G1931="НЕМАЄ МАРШРУТУ",0,O1931-'06A_Варіанти'!T1922)</f>
        <v>0</v>
      </c>
      <c r="I1931" s="2">
        <f>IFERROR(INDEX('04_Потоки'!$E:$E,MATCH(A1931,'04_Потоки'!$A:$A,0)),0)</f>
        <v>1.990879478827362</v>
      </c>
      <c r="J1931" s="2">
        <f t="shared" ref="J1931:J1994" si="211">ROUNDUP(I1931/20,0)</f>
        <v>1</v>
      </c>
      <c r="K1931" s="2">
        <f>IF(C1931="РЦК макси",0,2*'06A_Варіанти'!T1922*J1931)</f>
        <v>665.4</v>
      </c>
      <c r="L1931" s="2">
        <f t="shared" ref="L1931:L1994" si="212">IF(C1931="РЦК макси",0,IF(G1931="НЕМАЄ МАРШРУТУ",0,2*O1931*J1931))</f>
        <v>665.4</v>
      </c>
      <c r="M1931" s="2">
        <f t="shared" ref="M1931:M1994" si="213">L1931-K1931</f>
        <v>0</v>
      </c>
      <c r="N1931" s="9">
        <f t="shared" ref="N1931:N1994" si="214">IFERROR(M1931/K1931,0)</f>
        <v>0</v>
      </c>
      <c r="O1931" s="2">
        <f>MIN(IF('07A_Конструктор'!$D$5="Так",'06A_Варіанти'!E1922,1E+99),IF('07A_Конструктор'!$D$6="Так",'06A_Варіанти'!F1922,1E+99),IF('07A_Конструктор'!$D$7="Так",'06A_Варіанти'!G1922,1E+99),IF('07A_Конструктор'!$D$8="Так",'06A_Варіанти'!H1922,1E+99),IF('07A_Конструктор'!$D$9="Так",'06A_Варіанти'!I1922,1E+99),IF('07A_Конструктор'!$D$10="Так",'06A_Варіанти'!J1922,1E+99),IF('07A_Конструктор'!$D$11="Так",'06A_Варіанти'!K1922,1E+99),IF('07A_Конструктор'!$D$12="Так",'06A_Варіанти'!L1922,1E+99),IF('07A_Конструктор'!$D$13="Так",'06A_Варіанти'!M1922,1E+99),IF('07A_Конструктор'!$D$14="Так",'06A_Варіанти'!N1922,1E+99),IF('07A_Конструктор'!$D$15="Так",'06A_Варіанти'!O1922,1E+99),IF('07A_Конструктор'!$D$16="Так",'06A_Варіанти'!P1922,1E+99),IF('07A_Конструктор'!$D$17="Так",'06A_Варіанти'!Q1922,1E+99),IF('06A_Варіанти'!R1922="",1E+99,'06A_Варіанти'!R1922))</f>
        <v>332.7</v>
      </c>
      <c r="P1931" s="2" t="str">
        <f t="shared" ref="P1931:P1994" si="215">IF(C1931="РЦК макси","Не моделюється",IF(MOD(I1931,20)=0,"10 т",IF(MOD(I1931,20)&lt;=14,"5 т",IF(MOD(I1931,20)&lt;=16,"7 т","10 т"))))</f>
        <v>5 т</v>
      </c>
      <c r="Q1931" s="2">
        <f t="shared" ref="Q1931:Q1994" si="216">IF(P1931="Не моделюється",0,IF(P1931="5 т",14,IF(P1931="7 т",16,20)))</f>
        <v>14</v>
      </c>
      <c r="R1931" s="2">
        <f>IF(OR(C1931="РЦК макси",C1931="РЦЧ SKU"),"SKU-потік",IFERROR(VLOOKUP(D1931,'02_РЦ'!$A$3:$I$7,5,FALSE),0))</f>
        <v>700</v>
      </c>
      <c r="S1931" s="2" t="str">
        <f>IF(OR(C1931="РЦК макси",C1931="РЦЧ SKU"),"Не рахується в ліміт",IFERROR(VLOOKUP(D1931,'02_РЦ'!$A$3:$I$7,9,FALSE),"Немає РЦ"))</f>
        <v>В межах</v>
      </c>
    </row>
    <row r="1932" spans="1:19">
      <c r="A1932" s="2" t="str">
        <f>'06A_Варіанти'!A1923</f>
        <v>BASE_3398</v>
      </c>
      <c r="B1932" s="2" t="str">
        <f>'06A_Варіанти'!B1923</f>
        <v>TT_3398</v>
      </c>
      <c r="C1932" s="2" t="str">
        <f>'06A_Варіанти'!D1923</f>
        <v>Основний</v>
      </c>
      <c r="D1932" s="2" t="str">
        <f>'06A_Варіанти'!C1923</f>
        <v>РЦЛ</v>
      </c>
      <c r="E1932" s="2" t="str">
        <f>'06A_Варіанти'!S1923</f>
        <v>DIRECT</v>
      </c>
      <c r="F1932" s="2" t="str">
        <f>IF(O1932='06A_Варіанти'!E1923,'06A_Варіанти'!E$1,IF(O1932='06A_Варіанти'!F1923,'06A_Варіанти'!F$1,IF(O1932='06A_Варіанти'!G1923,'06A_Варіанти'!G$1,IF(O1932='06A_Варіанти'!H1923,'06A_Варіанти'!H$1,IF(O1932='06A_Варіанти'!I1923,'06A_Варіанти'!I$1,IF(O1932='06A_Варіанти'!J1923,'06A_Варіанти'!J$1,IF(O1932='06A_Варіанти'!K1923,'06A_Варіанти'!K$1,IF(O1932='06A_Варіанти'!L1923,'06A_Варіанти'!L$1,IF(O1932='06A_Варіанти'!M1923,'06A_Варіанти'!M$1,IF(O1932='06A_Варіанти'!N1923,'06A_Варіанти'!N$1,IF(O1932='06A_Варіанти'!O1923,'06A_Варіанти'!O$1,IF(O1932='06A_Варіанти'!P1923,'06A_Варіанти'!P$1,IF(O1932='06A_Варіанти'!Q1923,'06A_Варіанти'!Q$1,IF(O1932='06A_Варіанти'!R1923,'06A_Варіанти'!R$1,"НЕМАЄ МАРШРУТУ"))))))))))))))</f>
        <v>DIRECT</v>
      </c>
      <c r="G1932" s="2" t="str">
        <f t="shared" si="210"/>
        <v>БЕЗ ЗМІН</v>
      </c>
      <c r="H1932" s="2">
        <f>IF(G1932="НЕМАЄ МАРШРУТУ",0,O1932-'06A_Варіанти'!T1923)</f>
        <v>0</v>
      </c>
      <c r="I1932" s="2">
        <f>IFERROR(INDEX('04_Потоки'!$E:$E,MATCH(A1932,'04_Потоки'!$A:$A,0)),0)</f>
        <v>1.990879478827362</v>
      </c>
      <c r="J1932" s="2">
        <f t="shared" si="211"/>
        <v>1</v>
      </c>
      <c r="K1932" s="2">
        <f>IF(C1932="РЦК макси",0,2*'06A_Варіанти'!T1923*J1932)</f>
        <v>379.4</v>
      </c>
      <c r="L1932" s="2">
        <f t="shared" si="212"/>
        <v>379.4</v>
      </c>
      <c r="M1932" s="2">
        <f t="shared" si="213"/>
        <v>0</v>
      </c>
      <c r="N1932" s="9">
        <f t="shared" si="214"/>
        <v>0</v>
      </c>
      <c r="O1932" s="2">
        <f>MIN(IF('07A_Конструктор'!$D$5="Так",'06A_Варіанти'!E1923,1E+99),IF('07A_Конструктор'!$D$6="Так",'06A_Варіанти'!F1923,1E+99),IF('07A_Конструктор'!$D$7="Так",'06A_Варіанти'!G1923,1E+99),IF('07A_Конструктор'!$D$8="Так",'06A_Варіанти'!H1923,1E+99),IF('07A_Конструктор'!$D$9="Так",'06A_Варіанти'!I1923,1E+99),IF('07A_Конструктор'!$D$10="Так",'06A_Варіанти'!J1923,1E+99),IF('07A_Конструктор'!$D$11="Так",'06A_Варіанти'!K1923,1E+99),IF('07A_Конструктор'!$D$12="Так",'06A_Варіанти'!L1923,1E+99),IF('07A_Конструктор'!$D$13="Так",'06A_Варіанти'!M1923,1E+99),IF('07A_Конструктор'!$D$14="Так",'06A_Варіанти'!N1923,1E+99),IF('07A_Конструктор'!$D$15="Так",'06A_Варіанти'!O1923,1E+99),IF('07A_Конструктор'!$D$16="Так",'06A_Варіанти'!P1923,1E+99),IF('07A_Конструктор'!$D$17="Так",'06A_Варіанти'!Q1923,1E+99),IF('06A_Варіанти'!R1923="",1E+99,'06A_Варіанти'!R1923))</f>
        <v>189.7</v>
      </c>
      <c r="P1932" s="2" t="str">
        <f t="shared" si="215"/>
        <v>5 т</v>
      </c>
      <c r="Q1932" s="2">
        <f t="shared" si="216"/>
        <v>14</v>
      </c>
      <c r="R1932" s="2">
        <f>IF(OR(C1932="РЦК макси",C1932="РЦЧ SKU"),"SKU-потік",IFERROR(VLOOKUP(D1932,'02_РЦ'!$A$3:$I$7,5,FALSE),0))</f>
        <v>700</v>
      </c>
      <c r="S1932" s="2" t="str">
        <f>IF(OR(C1932="РЦК макси",C1932="РЦЧ SKU"),"Не рахується в ліміт",IFERROR(VLOOKUP(D1932,'02_РЦ'!$A$3:$I$7,9,FALSE),"Немає РЦ"))</f>
        <v>В межах</v>
      </c>
    </row>
    <row r="1933" spans="1:19">
      <c r="A1933" s="2" t="str">
        <f>'06A_Варіанти'!A1924</f>
        <v>BASE_3407</v>
      </c>
      <c r="B1933" s="2" t="str">
        <f>'06A_Варіанти'!B1924</f>
        <v>TT_3407</v>
      </c>
      <c r="C1933" s="2" t="str">
        <f>'06A_Варіанти'!D1924</f>
        <v>Основний</v>
      </c>
      <c r="D1933" s="2" t="str">
        <f>'06A_Варіанти'!C1924</f>
        <v>РЦЛ</v>
      </c>
      <c r="E1933" s="2" t="str">
        <f>'06A_Варіанти'!S1924</f>
        <v>DIRECT</v>
      </c>
      <c r="F1933" s="2" t="str">
        <f>IF(O1933='06A_Варіанти'!E1924,'06A_Варіанти'!E$1,IF(O1933='06A_Варіанти'!F1924,'06A_Варіанти'!F$1,IF(O1933='06A_Варіанти'!G1924,'06A_Варіанти'!G$1,IF(O1933='06A_Варіанти'!H1924,'06A_Варіанти'!H$1,IF(O1933='06A_Варіанти'!I1924,'06A_Варіанти'!I$1,IF(O1933='06A_Варіанти'!J1924,'06A_Варіанти'!J$1,IF(O1933='06A_Варіанти'!K1924,'06A_Варіанти'!K$1,IF(O1933='06A_Варіанти'!L1924,'06A_Варіанти'!L$1,IF(O1933='06A_Варіанти'!M1924,'06A_Варіанти'!M$1,IF(O1933='06A_Варіанти'!N1924,'06A_Варіанти'!N$1,IF(O1933='06A_Варіанти'!O1924,'06A_Варіанти'!O$1,IF(O1933='06A_Варіанти'!P1924,'06A_Варіанти'!P$1,IF(O1933='06A_Варіанти'!Q1924,'06A_Варіанти'!Q$1,IF(O1933='06A_Варіанти'!R1924,'06A_Варіанти'!R$1,"НЕМАЄ МАРШРУТУ"))))))))))))))</f>
        <v>DIRECT</v>
      </c>
      <c r="G1933" s="2" t="str">
        <f t="shared" si="210"/>
        <v>БЕЗ ЗМІН</v>
      </c>
      <c r="H1933" s="2">
        <f>IF(G1933="НЕМАЄ МАРШРУТУ",0,O1933-'06A_Варіанти'!T1924)</f>
        <v>0</v>
      </c>
      <c r="I1933" s="2">
        <f>IFERROR(INDEX('04_Потоки'!$E:$E,MATCH(A1933,'04_Потоки'!$A:$A,0)),0)</f>
        <v>1.990879478827362</v>
      </c>
      <c r="J1933" s="2">
        <f t="shared" si="211"/>
        <v>1</v>
      </c>
      <c r="K1933" s="2">
        <f>IF(C1933="РЦК макси",0,2*'06A_Варіанти'!T1924*J1933)</f>
        <v>447.6</v>
      </c>
      <c r="L1933" s="2">
        <f t="shared" si="212"/>
        <v>447.6</v>
      </c>
      <c r="M1933" s="2">
        <f t="shared" si="213"/>
        <v>0</v>
      </c>
      <c r="N1933" s="9">
        <f t="shared" si="214"/>
        <v>0</v>
      </c>
      <c r="O1933" s="2">
        <f>MIN(IF('07A_Конструктор'!$D$5="Так",'06A_Варіанти'!E1924,1E+99),IF('07A_Конструктор'!$D$6="Так",'06A_Варіанти'!F1924,1E+99),IF('07A_Конструктор'!$D$7="Так",'06A_Варіанти'!G1924,1E+99),IF('07A_Конструктор'!$D$8="Так",'06A_Варіанти'!H1924,1E+99),IF('07A_Конструктор'!$D$9="Так",'06A_Варіанти'!I1924,1E+99),IF('07A_Конструктор'!$D$10="Так",'06A_Варіанти'!J1924,1E+99),IF('07A_Конструктор'!$D$11="Так",'06A_Варіанти'!K1924,1E+99),IF('07A_Конструктор'!$D$12="Так",'06A_Варіанти'!L1924,1E+99),IF('07A_Конструктор'!$D$13="Так",'06A_Варіанти'!M1924,1E+99),IF('07A_Конструктор'!$D$14="Так",'06A_Варіанти'!N1924,1E+99),IF('07A_Конструктор'!$D$15="Так",'06A_Варіанти'!O1924,1E+99),IF('07A_Конструктор'!$D$16="Так",'06A_Варіанти'!P1924,1E+99),IF('07A_Конструктор'!$D$17="Так",'06A_Варіанти'!Q1924,1E+99),IF('06A_Варіанти'!R1924="",1E+99,'06A_Варіанти'!R1924))</f>
        <v>223.8</v>
      </c>
      <c r="P1933" s="2" t="str">
        <f t="shared" si="215"/>
        <v>5 т</v>
      </c>
      <c r="Q1933" s="2">
        <f t="shared" si="216"/>
        <v>14</v>
      </c>
      <c r="R1933" s="2">
        <f>IF(OR(C1933="РЦК макси",C1933="РЦЧ SKU"),"SKU-потік",IFERROR(VLOOKUP(D1933,'02_РЦ'!$A$3:$I$7,5,FALSE),0))</f>
        <v>700</v>
      </c>
      <c r="S1933" s="2" t="str">
        <f>IF(OR(C1933="РЦК макси",C1933="РЦЧ SKU"),"Не рахується в ліміт",IFERROR(VLOOKUP(D1933,'02_РЦ'!$A$3:$I$7,9,FALSE),"Немає РЦ"))</f>
        <v>В межах</v>
      </c>
    </row>
    <row r="1934" spans="1:19">
      <c r="A1934" s="2" t="str">
        <f>'06A_Варіанти'!A1925</f>
        <v>BASE_3409</v>
      </c>
      <c r="B1934" s="2" t="str">
        <f>'06A_Варіанти'!B1925</f>
        <v>TT_3409</v>
      </c>
      <c r="C1934" s="2" t="str">
        <f>'06A_Варіанти'!D1925</f>
        <v>Основний</v>
      </c>
      <c r="D1934" s="2" t="str">
        <f>'06A_Варіанти'!C1925</f>
        <v>РЦЛ</v>
      </c>
      <c r="E1934" s="2" t="str">
        <f>'06A_Варіанти'!S1925</f>
        <v>DIRECT</v>
      </c>
      <c r="F1934" s="2" t="str">
        <f>IF(O1934='06A_Варіанти'!E1925,'06A_Варіанти'!E$1,IF(O1934='06A_Варіанти'!F1925,'06A_Варіанти'!F$1,IF(O1934='06A_Варіанти'!G1925,'06A_Варіанти'!G$1,IF(O1934='06A_Варіанти'!H1925,'06A_Варіанти'!H$1,IF(O1934='06A_Варіанти'!I1925,'06A_Варіанти'!I$1,IF(O1934='06A_Варіанти'!J1925,'06A_Варіанти'!J$1,IF(O1934='06A_Варіанти'!K1925,'06A_Варіанти'!K$1,IF(O1934='06A_Варіанти'!L1925,'06A_Варіанти'!L$1,IF(O1934='06A_Варіанти'!M1925,'06A_Варіанти'!M$1,IF(O1934='06A_Варіанти'!N1925,'06A_Варіанти'!N$1,IF(O1934='06A_Варіанти'!O1925,'06A_Варіанти'!O$1,IF(O1934='06A_Варіанти'!P1925,'06A_Варіанти'!P$1,IF(O1934='06A_Варіанти'!Q1925,'06A_Варіанти'!Q$1,IF(O1934='06A_Варіанти'!R1925,'06A_Варіанти'!R$1,"НЕМАЄ МАРШРУТУ"))))))))))))))</f>
        <v>DIRECT</v>
      </c>
      <c r="G1934" s="2" t="str">
        <f t="shared" si="210"/>
        <v>БЕЗ ЗМІН</v>
      </c>
      <c r="H1934" s="2">
        <f>IF(G1934="НЕМАЄ МАРШРУТУ",0,O1934-'06A_Варіанти'!T1925)</f>
        <v>0</v>
      </c>
      <c r="I1934" s="2">
        <f>IFERROR(INDEX('04_Потоки'!$E:$E,MATCH(A1934,'04_Потоки'!$A:$A,0)),0)</f>
        <v>1.990879478827362</v>
      </c>
      <c r="J1934" s="2">
        <f t="shared" si="211"/>
        <v>1</v>
      </c>
      <c r="K1934" s="2">
        <f>IF(C1934="РЦК макси",0,2*'06A_Варіанти'!T1925*J1934)</f>
        <v>130.4</v>
      </c>
      <c r="L1934" s="2">
        <f t="shared" si="212"/>
        <v>130.4</v>
      </c>
      <c r="M1934" s="2">
        <f t="shared" si="213"/>
        <v>0</v>
      </c>
      <c r="N1934" s="9">
        <f t="shared" si="214"/>
        <v>0</v>
      </c>
      <c r="O1934" s="2">
        <f>MIN(IF('07A_Конструктор'!$D$5="Так",'06A_Варіанти'!E1925,1E+99),IF('07A_Конструктор'!$D$6="Так",'06A_Варіанти'!F1925,1E+99),IF('07A_Конструктор'!$D$7="Так",'06A_Варіанти'!G1925,1E+99),IF('07A_Конструктор'!$D$8="Так",'06A_Варіанти'!H1925,1E+99),IF('07A_Конструктор'!$D$9="Так",'06A_Варіанти'!I1925,1E+99),IF('07A_Конструктор'!$D$10="Так",'06A_Варіанти'!J1925,1E+99),IF('07A_Конструктор'!$D$11="Так",'06A_Варіанти'!K1925,1E+99),IF('07A_Конструктор'!$D$12="Так",'06A_Варіанти'!L1925,1E+99),IF('07A_Конструктор'!$D$13="Так",'06A_Варіанти'!M1925,1E+99),IF('07A_Конструктор'!$D$14="Так",'06A_Варіанти'!N1925,1E+99),IF('07A_Конструктор'!$D$15="Так",'06A_Варіанти'!O1925,1E+99),IF('07A_Конструктор'!$D$16="Так",'06A_Варіанти'!P1925,1E+99),IF('07A_Конструктор'!$D$17="Так",'06A_Варіанти'!Q1925,1E+99),IF('06A_Варіанти'!R1925="",1E+99,'06A_Варіанти'!R1925))</f>
        <v>65.2</v>
      </c>
      <c r="P1934" s="2" t="str">
        <f t="shared" si="215"/>
        <v>5 т</v>
      </c>
      <c r="Q1934" s="2">
        <f t="shared" si="216"/>
        <v>14</v>
      </c>
      <c r="R1934" s="2">
        <f>IF(OR(C1934="РЦК макси",C1934="РЦЧ SKU"),"SKU-потік",IFERROR(VLOOKUP(D1934,'02_РЦ'!$A$3:$I$7,5,FALSE),0))</f>
        <v>700</v>
      </c>
      <c r="S1934" s="2" t="str">
        <f>IF(OR(C1934="РЦК макси",C1934="РЦЧ SKU"),"Не рахується в ліміт",IFERROR(VLOOKUP(D1934,'02_РЦ'!$A$3:$I$7,9,FALSE),"Немає РЦ"))</f>
        <v>В межах</v>
      </c>
    </row>
    <row r="1935" spans="1:19">
      <c r="A1935" s="2" t="str">
        <f>'06A_Варіанти'!A1926</f>
        <v>BASE_3411</v>
      </c>
      <c r="B1935" s="2" t="str">
        <f>'06A_Варіанти'!B1926</f>
        <v>TT_3411</v>
      </c>
      <c r="C1935" s="2" t="str">
        <f>'06A_Варіанти'!D1926</f>
        <v>Основний</v>
      </c>
      <c r="D1935" s="2" t="str">
        <f>'06A_Варіанти'!C1926</f>
        <v>РЦЛ</v>
      </c>
      <c r="E1935" s="2" t="str">
        <f>'06A_Варіанти'!S1926</f>
        <v>DIRECT</v>
      </c>
      <c r="F1935" s="2" t="str">
        <f>IF(O1935='06A_Варіанти'!E1926,'06A_Варіанти'!E$1,IF(O1935='06A_Варіанти'!F1926,'06A_Варіанти'!F$1,IF(O1935='06A_Варіанти'!G1926,'06A_Варіанти'!G$1,IF(O1935='06A_Варіанти'!H1926,'06A_Варіанти'!H$1,IF(O1935='06A_Варіанти'!I1926,'06A_Варіанти'!I$1,IF(O1935='06A_Варіанти'!J1926,'06A_Варіанти'!J$1,IF(O1935='06A_Варіанти'!K1926,'06A_Варіанти'!K$1,IF(O1935='06A_Варіанти'!L1926,'06A_Варіанти'!L$1,IF(O1935='06A_Варіанти'!M1926,'06A_Варіанти'!M$1,IF(O1935='06A_Варіанти'!N1926,'06A_Варіанти'!N$1,IF(O1935='06A_Варіанти'!O1926,'06A_Варіанти'!O$1,IF(O1935='06A_Варіанти'!P1926,'06A_Варіанти'!P$1,IF(O1935='06A_Варіанти'!Q1926,'06A_Варіанти'!Q$1,IF(O1935='06A_Варіанти'!R1926,'06A_Варіанти'!R$1,"НЕМАЄ МАРШРУТУ"))))))))))))))</f>
        <v>DIRECT</v>
      </c>
      <c r="G1935" s="2" t="str">
        <f t="shared" si="210"/>
        <v>БЕЗ ЗМІН</v>
      </c>
      <c r="H1935" s="2">
        <f>IF(G1935="НЕМАЄ МАРШРУТУ",0,O1935-'06A_Варіанти'!T1926)</f>
        <v>0</v>
      </c>
      <c r="I1935" s="2">
        <f>IFERROR(INDEX('04_Потоки'!$E:$E,MATCH(A1935,'04_Потоки'!$A:$A,0)),0)</f>
        <v>1.990879478827362</v>
      </c>
      <c r="J1935" s="2">
        <f t="shared" si="211"/>
        <v>1</v>
      </c>
      <c r="K1935" s="2">
        <f>IF(C1935="РЦК макси",0,2*'06A_Варіанти'!T1926*J1935)</f>
        <v>289.60000000000002</v>
      </c>
      <c r="L1935" s="2">
        <f t="shared" si="212"/>
        <v>289.60000000000002</v>
      </c>
      <c r="M1935" s="2">
        <f t="shared" si="213"/>
        <v>0</v>
      </c>
      <c r="N1935" s="9">
        <f t="shared" si="214"/>
        <v>0</v>
      </c>
      <c r="O1935" s="2">
        <f>MIN(IF('07A_Конструктор'!$D$5="Так",'06A_Варіанти'!E1926,1E+99),IF('07A_Конструктор'!$D$6="Так",'06A_Варіанти'!F1926,1E+99),IF('07A_Конструктор'!$D$7="Так",'06A_Варіанти'!G1926,1E+99),IF('07A_Конструктор'!$D$8="Так",'06A_Варіанти'!H1926,1E+99),IF('07A_Конструктор'!$D$9="Так",'06A_Варіанти'!I1926,1E+99),IF('07A_Конструктор'!$D$10="Так",'06A_Варіанти'!J1926,1E+99),IF('07A_Конструктор'!$D$11="Так",'06A_Варіанти'!K1926,1E+99),IF('07A_Конструктор'!$D$12="Так",'06A_Варіанти'!L1926,1E+99),IF('07A_Конструктор'!$D$13="Так",'06A_Варіанти'!M1926,1E+99),IF('07A_Конструктор'!$D$14="Так",'06A_Варіанти'!N1926,1E+99),IF('07A_Конструктор'!$D$15="Так",'06A_Варіанти'!O1926,1E+99),IF('07A_Конструктор'!$D$16="Так",'06A_Варіанти'!P1926,1E+99),IF('07A_Конструктор'!$D$17="Так",'06A_Варіанти'!Q1926,1E+99),IF('06A_Варіанти'!R1926="",1E+99,'06A_Варіанти'!R1926))</f>
        <v>144.80000000000001</v>
      </c>
      <c r="P1935" s="2" t="str">
        <f t="shared" si="215"/>
        <v>5 т</v>
      </c>
      <c r="Q1935" s="2">
        <f t="shared" si="216"/>
        <v>14</v>
      </c>
      <c r="R1935" s="2">
        <f>IF(OR(C1935="РЦК макси",C1935="РЦЧ SKU"),"SKU-потік",IFERROR(VLOOKUP(D1935,'02_РЦ'!$A$3:$I$7,5,FALSE),0))</f>
        <v>700</v>
      </c>
      <c r="S1935" s="2" t="str">
        <f>IF(OR(C1935="РЦК макси",C1935="РЦЧ SKU"),"Не рахується в ліміт",IFERROR(VLOOKUP(D1935,'02_РЦ'!$A$3:$I$7,9,FALSE),"Немає РЦ"))</f>
        <v>В межах</v>
      </c>
    </row>
    <row r="1936" spans="1:19">
      <c r="A1936" s="2" t="str">
        <f>'06A_Варіанти'!A1927</f>
        <v>BASE_3422</v>
      </c>
      <c r="B1936" s="2" t="str">
        <f>'06A_Варіанти'!B1927</f>
        <v>TT_3422</v>
      </c>
      <c r="C1936" s="2" t="str">
        <f>'06A_Варіанти'!D1927</f>
        <v>Основний</v>
      </c>
      <c r="D1936" s="2" t="str">
        <f>'06A_Варіанти'!C1927</f>
        <v>РЦЛ</v>
      </c>
      <c r="E1936" s="2" t="str">
        <f>'06A_Варіанти'!S1927</f>
        <v>DIRECT</v>
      </c>
      <c r="F1936" s="2" t="str">
        <f>IF(O1936='06A_Варіанти'!E1927,'06A_Варіанти'!E$1,IF(O1936='06A_Варіанти'!F1927,'06A_Варіанти'!F$1,IF(O1936='06A_Варіанти'!G1927,'06A_Варіанти'!G$1,IF(O1936='06A_Варіанти'!H1927,'06A_Варіанти'!H$1,IF(O1936='06A_Варіанти'!I1927,'06A_Варіанти'!I$1,IF(O1936='06A_Варіанти'!J1927,'06A_Варіанти'!J$1,IF(O1936='06A_Варіанти'!K1927,'06A_Варіанти'!K$1,IF(O1936='06A_Варіанти'!L1927,'06A_Варіанти'!L$1,IF(O1936='06A_Варіанти'!M1927,'06A_Варіанти'!M$1,IF(O1936='06A_Варіанти'!N1927,'06A_Варіанти'!N$1,IF(O1936='06A_Варіанти'!O1927,'06A_Варіанти'!O$1,IF(O1936='06A_Варіанти'!P1927,'06A_Варіанти'!P$1,IF(O1936='06A_Варіанти'!Q1927,'06A_Варіанти'!Q$1,IF(O1936='06A_Варіанти'!R1927,'06A_Варіанти'!R$1,"НЕМАЄ МАРШРУТУ"))))))))))))))</f>
        <v>DIRECT</v>
      </c>
      <c r="G1936" s="2" t="str">
        <f t="shared" si="210"/>
        <v>БЕЗ ЗМІН</v>
      </c>
      <c r="H1936" s="2">
        <f>IF(G1936="НЕМАЄ МАРШРУТУ",0,O1936-'06A_Варіанти'!T1927)</f>
        <v>0</v>
      </c>
      <c r="I1936" s="2">
        <f>IFERROR(INDEX('04_Потоки'!$E:$E,MATCH(A1936,'04_Потоки'!$A:$A,0)),0)</f>
        <v>1.990879478827362</v>
      </c>
      <c r="J1936" s="2">
        <f t="shared" si="211"/>
        <v>1</v>
      </c>
      <c r="K1936" s="2">
        <f>IF(C1936="РЦК макси",0,2*'06A_Варіанти'!T1927*J1936)</f>
        <v>540.4</v>
      </c>
      <c r="L1936" s="2">
        <f t="shared" si="212"/>
        <v>540.4</v>
      </c>
      <c r="M1936" s="2">
        <f t="shared" si="213"/>
        <v>0</v>
      </c>
      <c r="N1936" s="9">
        <f t="shared" si="214"/>
        <v>0</v>
      </c>
      <c r="O1936" s="2">
        <f>MIN(IF('07A_Конструктор'!$D$5="Так",'06A_Варіанти'!E1927,1E+99),IF('07A_Конструктор'!$D$6="Так",'06A_Варіанти'!F1927,1E+99),IF('07A_Конструктор'!$D$7="Так",'06A_Варіанти'!G1927,1E+99),IF('07A_Конструктор'!$D$8="Так",'06A_Варіанти'!H1927,1E+99),IF('07A_Конструктор'!$D$9="Так",'06A_Варіанти'!I1927,1E+99),IF('07A_Конструктор'!$D$10="Так",'06A_Варіанти'!J1927,1E+99),IF('07A_Конструктор'!$D$11="Так",'06A_Варіанти'!K1927,1E+99),IF('07A_Конструктор'!$D$12="Так",'06A_Варіанти'!L1927,1E+99),IF('07A_Конструктор'!$D$13="Так",'06A_Варіанти'!M1927,1E+99),IF('07A_Конструктор'!$D$14="Так",'06A_Варіанти'!N1927,1E+99),IF('07A_Конструктор'!$D$15="Так",'06A_Варіанти'!O1927,1E+99),IF('07A_Конструктор'!$D$16="Так",'06A_Варіанти'!P1927,1E+99),IF('07A_Конструктор'!$D$17="Так",'06A_Варіанти'!Q1927,1E+99),IF('06A_Варіанти'!R1927="",1E+99,'06A_Варіанти'!R1927))</f>
        <v>270.2</v>
      </c>
      <c r="P1936" s="2" t="str">
        <f t="shared" si="215"/>
        <v>5 т</v>
      </c>
      <c r="Q1936" s="2">
        <f t="shared" si="216"/>
        <v>14</v>
      </c>
      <c r="R1936" s="2">
        <f>IF(OR(C1936="РЦК макси",C1936="РЦЧ SKU"),"SKU-потік",IFERROR(VLOOKUP(D1936,'02_РЦ'!$A$3:$I$7,5,FALSE),0))</f>
        <v>700</v>
      </c>
      <c r="S1936" s="2" t="str">
        <f>IF(OR(C1936="РЦК макси",C1936="РЦЧ SKU"),"Не рахується в ліміт",IFERROR(VLOOKUP(D1936,'02_РЦ'!$A$3:$I$7,9,FALSE),"Немає РЦ"))</f>
        <v>В межах</v>
      </c>
    </row>
    <row r="1937" spans="1:19">
      <c r="A1937" s="2" t="str">
        <f>'06A_Варіанти'!A1928</f>
        <v>BASE_3434</v>
      </c>
      <c r="B1937" s="2" t="str">
        <f>'06A_Варіанти'!B1928</f>
        <v>TT_3434</v>
      </c>
      <c r="C1937" s="2" t="str">
        <f>'06A_Варіанти'!D1928</f>
        <v>Основний</v>
      </c>
      <c r="D1937" s="2" t="str">
        <f>'06A_Варіанти'!C1928</f>
        <v>РЦЛ</v>
      </c>
      <c r="E1937" s="2" t="str">
        <f>'06A_Варіанти'!S1928</f>
        <v>DIRECT</v>
      </c>
      <c r="F1937" s="2" t="str">
        <f>IF(O1937='06A_Варіанти'!E1928,'06A_Варіанти'!E$1,IF(O1937='06A_Варіанти'!F1928,'06A_Варіанти'!F$1,IF(O1937='06A_Варіанти'!G1928,'06A_Варіанти'!G$1,IF(O1937='06A_Варіанти'!H1928,'06A_Варіанти'!H$1,IF(O1937='06A_Варіанти'!I1928,'06A_Варіанти'!I$1,IF(O1937='06A_Варіанти'!J1928,'06A_Варіанти'!J$1,IF(O1937='06A_Варіанти'!K1928,'06A_Варіанти'!K$1,IF(O1937='06A_Варіанти'!L1928,'06A_Варіанти'!L$1,IF(O1937='06A_Варіанти'!M1928,'06A_Варіанти'!M$1,IF(O1937='06A_Варіанти'!N1928,'06A_Варіанти'!N$1,IF(O1937='06A_Варіанти'!O1928,'06A_Варіанти'!O$1,IF(O1937='06A_Варіанти'!P1928,'06A_Варіанти'!P$1,IF(O1937='06A_Варіанти'!Q1928,'06A_Варіанти'!Q$1,IF(O1937='06A_Варіанти'!R1928,'06A_Варіанти'!R$1,"НЕМАЄ МАРШРУТУ"))))))))))))))</f>
        <v>DIRECT</v>
      </c>
      <c r="G1937" s="2" t="str">
        <f t="shared" si="210"/>
        <v>БЕЗ ЗМІН</v>
      </c>
      <c r="H1937" s="2">
        <f>IF(G1937="НЕМАЄ МАРШРУТУ",0,O1937-'06A_Варіанти'!T1928)</f>
        <v>0</v>
      </c>
      <c r="I1937" s="2">
        <f>IFERROR(INDEX('04_Потоки'!$E:$E,MATCH(A1937,'04_Потоки'!$A:$A,0)),0)</f>
        <v>1.990879478827362</v>
      </c>
      <c r="J1937" s="2">
        <f t="shared" si="211"/>
        <v>1</v>
      </c>
      <c r="K1937" s="2">
        <f>IF(C1937="РЦК макси",0,2*'06A_Варіанти'!T1928*J1937)</f>
        <v>225.8</v>
      </c>
      <c r="L1937" s="2">
        <f t="shared" si="212"/>
        <v>225.8</v>
      </c>
      <c r="M1937" s="2">
        <f t="shared" si="213"/>
        <v>0</v>
      </c>
      <c r="N1937" s="9">
        <f t="shared" si="214"/>
        <v>0</v>
      </c>
      <c r="O1937" s="2">
        <f>MIN(IF('07A_Конструктор'!$D$5="Так",'06A_Варіанти'!E1928,1E+99),IF('07A_Конструктор'!$D$6="Так",'06A_Варіанти'!F1928,1E+99),IF('07A_Конструктор'!$D$7="Так",'06A_Варіанти'!G1928,1E+99),IF('07A_Конструктор'!$D$8="Так",'06A_Варіанти'!H1928,1E+99),IF('07A_Конструктор'!$D$9="Так",'06A_Варіанти'!I1928,1E+99),IF('07A_Конструктор'!$D$10="Так",'06A_Варіанти'!J1928,1E+99),IF('07A_Конструктор'!$D$11="Так",'06A_Варіанти'!K1928,1E+99),IF('07A_Конструктор'!$D$12="Так",'06A_Варіанти'!L1928,1E+99),IF('07A_Конструктор'!$D$13="Так",'06A_Варіанти'!M1928,1E+99),IF('07A_Конструктор'!$D$14="Так",'06A_Варіанти'!N1928,1E+99),IF('07A_Конструктор'!$D$15="Так",'06A_Варіанти'!O1928,1E+99),IF('07A_Конструктор'!$D$16="Так",'06A_Варіанти'!P1928,1E+99),IF('07A_Конструктор'!$D$17="Так",'06A_Варіанти'!Q1928,1E+99),IF('06A_Варіанти'!R1928="",1E+99,'06A_Варіанти'!R1928))</f>
        <v>112.9</v>
      </c>
      <c r="P1937" s="2" t="str">
        <f t="shared" si="215"/>
        <v>5 т</v>
      </c>
      <c r="Q1937" s="2">
        <f t="shared" si="216"/>
        <v>14</v>
      </c>
      <c r="R1937" s="2">
        <f>IF(OR(C1937="РЦК макси",C1937="РЦЧ SKU"),"SKU-потік",IFERROR(VLOOKUP(D1937,'02_РЦ'!$A$3:$I$7,5,FALSE),0))</f>
        <v>700</v>
      </c>
      <c r="S1937" s="2" t="str">
        <f>IF(OR(C1937="РЦК макси",C1937="РЦЧ SKU"),"Не рахується в ліміт",IFERROR(VLOOKUP(D1937,'02_РЦ'!$A$3:$I$7,9,FALSE),"Немає РЦ"))</f>
        <v>В межах</v>
      </c>
    </row>
    <row r="1938" spans="1:19">
      <c r="A1938" s="2" t="str">
        <f>'06A_Варіанти'!A1929</f>
        <v>BASE_2751</v>
      </c>
      <c r="B1938" s="2" t="str">
        <f>'06A_Варіанти'!B1929</f>
        <v>TT_2751</v>
      </c>
      <c r="C1938" s="2" t="str">
        <f>'06A_Варіанти'!D1929</f>
        <v>Основний</v>
      </c>
      <c r="D1938" s="2" t="str">
        <f>'06A_Варіанти'!C1929</f>
        <v>РЦЛ</v>
      </c>
      <c r="E1938" s="2" t="str">
        <f>'06A_Варіанти'!S1929</f>
        <v>DIRECT</v>
      </c>
      <c r="F1938" s="2" t="str">
        <f>IF(O1938='06A_Варіанти'!E1929,'06A_Варіанти'!E$1,IF(O1938='06A_Варіанти'!F1929,'06A_Варіанти'!F$1,IF(O1938='06A_Варіанти'!G1929,'06A_Варіанти'!G$1,IF(O1938='06A_Варіанти'!H1929,'06A_Варіанти'!H$1,IF(O1938='06A_Варіанти'!I1929,'06A_Варіанти'!I$1,IF(O1938='06A_Варіанти'!J1929,'06A_Варіанти'!J$1,IF(O1938='06A_Варіанти'!K1929,'06A_Варіанти'!K$1,IF(O1938='06A_Варіанти'!L1929,'06A_Варіанти'!L$1,IF(O1938='06A_Варіанти'!M1929,'06A_Варіанти'!M$1,IF(O1938='06A_Варіанти'!N1929,'06A_Варіанти'!N$1,IF(O1938='06A_Варіанти'!O1929,'06A_Варіанти'!O$1,IF(O1938='06A_Варіанти'!P1929,'06A_Варіанти'!P$1,IF(O1938='06A_Варіанти'!Q1929,'06A_Варіанти'!Q$1,IF(O1938='06A_Варіанти'!R1929,'06A_Варіанти'!R$1,"НЕМАЄ МАРШРУТУ"))))))))))))))</f>
        <v>DIRECT</v>
      </c>
      <c r="G1938" s="2" t="str">
        <f t="shared" si="210"/>
        <v>БЕЗ ЗМІН</v>
      </c>
      <c r="H1938" s="2">
        <f>IF(G1938="НЕМАЄ МАРШРУТУ",0,O1938-'06A_Варіанти'!T1929)</f>
        <v>0</v>
      </c>
      <c r="I1938" s="2">
        <f>IFERROR(INDEX('04_Потоки'!$E:$E,MATCH(A1938,'04_Потоки'!$A:$A,0)),0)</f>
        <v>1.990879478827362</v>
      </c>
      <c r="J1938" s="2">
        <f t="shared" si="211"/>
        <v>1</v>
      </c>
      <c r="K1938" s="2">
        <f>IF(C1938="РЦК макси",0,2*'06A_Варіанти'!T1929*J1938)</f>
        <v>388.8</v>
      </c>
      <c r="L1938" s="2">
        <f t="shared" si="212"/>
        <v>388.8</v>
      </c>
      <c r="M1938" s="2">
        <f t="shared" si="213"/>
        <v>0</v>
      </c>
      <c r="N1938" s="9">
        <f t="shared" si="214"/>
        <v>0</v>
      </c>
      <c r="O1938" s="2">
        <f>MIN(IF('07A_Конструктор'!$D$5="Так",'06A_Варіанти'!E1929,1E+99),IF('07A_Конструктор'!$D$6="Так",'06A_Варіанти'!F1929,1E+99),IF('07A_Конструктор'!$D$7="Так",'06A_Варіанти'!G1929,1E+99),IF('07A_Конструктор'!$D$8="Так",'06A_Варіанти'!H1929,1E+99),IF('07A_Конструктор'!$D$9="Так",'06A_Варіанти'!I1929,1E+99),IF('07A_Конструктор'!$D$10="Так",'06A_Варіанти'!J1929,1E+99),IF('07A_Конструктор'!$D$11="Так",'06A_Варіанти'!K1929,1E+99),IF('07A_Конструктор'!$D$12="Так",'06A_Варіанти'!L1929,1E+99),IF('07A_Конструктор'!$D$13="Так",'06A_Варіанти'!M1929,1E+99),IF('07A_Конструктор'!$D$14="Так",'06A_Варіанти'!N1929,1E+99),IF('07A_Конструктор'!$D$15="Так",'06A_Варіанти'!O1929,1E+99),IF('07A_Конструктор'!$D$16="Так",'06A_Варіанти'!P1929,1E+99),IF('07A_Конструктор'!$D$17="Так",'06A_Варіанти'!Q1929,1E+99),IF('06A_Варіанти'!R1929="",1E+99,'06A_Варіанти'!R1929))</f>
        <v>194.4</v>
      </c>
      <c r="P1938" s="2" t="str">
        <f t="shared" si="215"/>
        <v>5 т</v>
      </c>
      <c r="Q1938" s="2">
        <f t="shared" si="216"/>
        <v>14</v>
      </c>
      <c r="R1938" s="2">
        <f>IF(OR(C1938="РЦК макси",C1938="РЦЧ SKU"),"SKU-потік",IFERROR(VLOOKUP(D1938,'02_РЦ'!$A$3:$I$7,5,FALSE),0))</f>
        <v>700</v>
      </c>
      <c r="S1938" s="2" t="str">
        <f>IF(OR(C1938="РЦК макси",C1938="РЦЧ SKU"),"Не рахується в ліміт",IFERROR(VLOOKUP(D1938,'02_РЦ'!$A$3:$I$7,9,FALSE),"Немає РЦ"))</f>
        <v>В межах</v>
      </c>
    </row>
    <row r="1939" spans="1:19">
      <c r="A1939" s="2" t="str">
        <f>'06A_Варіанти'!A1930</f>
        <v>BASE_3486</v>
      </c>
      <c r="B1939" s="2" t="str">
        <f>'06A_Варіанти'!B1930</f>
        <v>TT_3486</v>
      </c>
      <c r="C1939" s="2" t="str">
        <f>'06A_Варіанти'!D1930</f>
        <v>Основний</v>
      </c>
      <c r="D1939" s="2" t="str">
        <f>'06A_Варіанти'!C1930</f>
        <v>РЦЛ</v>
      </c>
      <c r="E1939" s="2" t="str">
        <f>'06A_Варіанти'!S1930</f>
        <v>DIRECT</v>
      </c>
      <c r="F1939" s="2" t="str">
        <f>IF(O1939='06A_Варіанти'!E1930,'06A_Варіанти'!E$1,IF(O1939='06A_Варіанти'!F1930,'06A_Варіанти'!F$1,IF(O1939='06A_Варіанти'!G1930,'06A_Варіанти'!G$1,IF(O1939='06A_Варіанти'!H1930,'06A_Варіанти'!H$1,IF(O1939='06A_Варіанти'!I1930,'06A_Варіанти'!I$1,IF(O1939='06A_Варіанти'!J1930,'06A_Варіанти'!J$1,IF(O1939='06A_Варіанти'!K1930,'06A_Варіанти'!K$1,IF(O1939='06A_Варіанти'!L1930,'06A_Варіанти'!L$1,IF(O1939='06A_Варіанти'!M1930,'06A_Варіанти'!M$1,IF(O1939='06A_Варіанти'!N1930,'06A_Варіанти'!N$1,IF(O1939='06A_Варіанти'!O1930,'06A_Варіанти'!O$1,IF(O1939='06A_Варіанти'!P1930,'06A_Варіанти'!P$1,IF(O1939='06A_Варіанти'!Q1930,'06A_Варіанти'!Q$1,IF(O1939='06A_Варіанти'!R1930,'06A_Варіанти'!R$1,"НЕМАЄ МАРШРУТУ"))))))))))))))</f>
        <v>DIRECT</v>
      </c>
      <c r="G1939" s="2" t="str">
        <f t="shared" si="210"/>
        <v>БЕЗ ЗМІН</v>
      </c>
      <c r="H1939" s="2">
        <f>IF(G1939="НЕМАЄ МАРШРУТУ",0,O1939-'06A_Варіанти'!T1930)</f>
        <v>0</v>
      </c>
      <c r="I1939" s="2">
        <f>IFERROR(INDEX('04_Потоки'!$E:$E,MATCH(A1939,'04_Потоки'!$A:$A,0)),0)</f>
        <v>1.990879478827362</v>
      </c>
      <c r="J1939" s="2">
        <f t="shared" si="211"/>
        <v>1</v>
      </c>
      <c r="K1939" s="2">
        <f>IF(C1939="РЦК макси",0,2*'06A_Варіанти'!T1930*J1939)</f>
        <v>634</v>
      </c>
      <c r="L1939" s="2">
        <f t="shared" si="212"/>
        <v>634</v>
      </c>
      <c r="M1939" s="2">
        <f t="shared" si="213"/>
        <v>0</v>
      </c>
      <c r="N1939" s="9">
        <f t="shared" si="214"/>
        <v>0</v>
      </c>
      <c r="O1939" s="2">
        <f>MIN(IF('07A_Конструктор'!$D$5="Так",'06A_Варіанти'!E1930,1E+99),IF('07A_Конструктор'!$D$6="Так",'06A_Варіанти'!F1930,1E+99),IF('07A_Конструктор'!$D$7="Так",'06A_Варіанти'!G1930,1E+99),IF('07A_Конструктор'!$D$8="Так",'06A_Варіанти'!H1930,1E+99),IF('07A_Конструктор'!$D$9="Так",'06A_Варіанти'!I1930,1E+99),IF('07A_Конструктор'!$D$10="Так",'06A_Варіанти'!J1930,1E+99),IF('07A_Конструктор'!$D$11="Так",'06A_Варіанти'!K1930,1E+99),IF('07A_Конструктор'!$D$12="Так",'06A_Варіанти'!L1930,1E+99),IF('07A_Конструктор'!$D$13="Так",'06A_Варіанти'!M1930,1E+99),IF('07A_Конструктор'!$D$14="Так",'06A_Варіанти'!N1930,1E+99),IF('07A_Конструктор'!$D$15="Так",'06A_Варіанти'!O1930,1E+99),IF('07A_Конструктор'!$D$16="Так",'06A_Варіанти'!P1930,1E+99),IF('07A_Конструктор'!$D$17="Так",'06A_Варіанти'!Q1930,1E+99),IF('06A_Варіанти'!R1930="",1E+99,'06A_Варіанти'!R1930))</f>
        <v>317</v>
      </c>
      <c r="P1939" s="2" t="str">
        <f t="shared" si="215"/>
        <v>5 т</v>
      </c>
      <c r="Q1939" s="2">
        <f t="shared" si="216"/>
        <v>14</v>
      </c>
      <c r="R1939" s="2">
        <f>IF(OR(C1939="РЦК макси",C1939="РЦЧ SKU"),"SKU-потік",IFERROR(VLOOKUP(D1939,'02_РЦ'!$A$3:$I$7,5,FALSE),0))</f>
        <v>700</v>
      </c>
      <c r="S1939" s="2" t="str">
        <f>IF(OR(C1939="РЦК макси",C1939="РЦЧ SKU"),"Не рахується в ліміт",IFERROR(VLOOKUP(D1939,'02_РЦ'!$A$3:$I$7,9,FALSE),"Немає РЦ"))</f>
        <v>В межах</v>
      </c>
    </row>
    <row r="1940" spans="1:19">
      <c r="A1940" s="2" t="str">
        <f>'06A_Варіанти'!A1931</f>
        <v>MAXI_518</v>
      </c>
      <c r="B1940" s="2" t="str">
        <f>'06A_Варіанти'!B1931</f>
        <v>TT_518</v>
      </c>
      <c r="C1940" s="2" t="str">
        <f>'06A_Варіанти'!D1931</f>
        <v>РЦК макси</v>
      </c>
      <c r="D1940" s="2" t="str">
        <f>'06A_Варіанти'!C1931</f>
        <v>РЦК</v>
      </c>
      <c r="E1940" s="2" t="str">
        <f>'06A_Варіанти'!S1931</f>
        <v>KYI_DARN</v>
      </c>
      <c r="F1940" s="2" t="str">
        <f>IF(O1940='06A_Варіанти'!E1931,'06A_Варіанти'!E$1,IF(O1940='06A_Варіанти'!F1931,'06A_Варіанти'!F$1,IF(O1940='06A_Варіанти'!G1931,'06A_Варіанти'!G$1,IF(O1940='06A_Варіанти'!H1931,'06A_Варіанти'!H$1,IF(O1940='06A_Варіанти'!I1931,'06A_Варіанти'!I$1,IF(O1940='06A_Варіанти'!J1931,'06A_Варіанти'!J$1,IF(O1940='06A_Варіанти'!K1931,'06A_Варіанти'!K$1,IF(O1940='06A_Варіанти'!L1931,'06A_Варіанти'!L$1,IF(O1940='06A_Варіанти'!M1931,'06A_Варіанти'!M$1,IF(O1940='06A_Варіанти'!N1931,'06A_Варіанти'!N$1,IF(O1940='06A_Варіанти'!O1931,'06A_Варіанти'!O$1,IF(O1940='06A_Варіанти'!P1931,'06A_Варіанти'!P$1,IF(O1940='06A_Варіанти'!Q1931,'06A_Варіанти'!Q$1,IF(O1940='06A_Варіанти'!R1931,'06A_Варіанти'!R$1,"НЕМАЄ МАРШРУТУ"))))))))))))))</f>
        <v>KYI_DARN</v>
      </c>
      <c r="G1940" s="2" t="str">
        <f t="shared" si="210"/>
        <v>БЕЗ ЗМІН</v>
      </c>
      <c r="H1940" s="2">
        <f>IF(G1940="НЕМАЄ МАРШРУТУ",0,O1940-'06A_Варіанти'!T1931)</f>
        <v>0</v>
      </c>
      <c r="I1940" s="2">
        <f>IFERROR(INDEX('04_Потоки'!$E:$E,MATCH(A1940,'04_Потоки'!$A:$A,0)),0)</f>
        <v>0.30653218059558118</v>
      </c>
      <c r="J1940" s="2">
        <f t="shared" si="211"/>
        <v>1</v>
      </c>
      <c r="K1940" s="2">
        <f>IF(C1940="РЦК макси",0,2*'06A_Варіанти'!T1931*J1940)</f>
        <v>0</v>
      </c>
      <c r="L1940" s="2">
        <f t="shared" si="212"/>
        <v>0</v>
      </c>
      <c r="M1940" s="2">
        <f t="shared" si="213"/>
        <v>0</v>
      </c>
      <c r="N1940" s="9">
        <f t="shared" si="214"/>
        <v>0</v>
      </c>
      <c r="O1940" s="2">
        <f>MIN(IF('07A_Конструктор'!$D$5="Так",'06A_Варіанти'!E1931,1E+99),IF('07A_Конструктор'!$D$6="Так",'06A_Варіанти'!F1931,1E+99),IF('07A_Конструктор'!$D$7="Так",'06A_Варіанти'!G1931,1E+99),IF('07A_Конструктор'!$D$8="Так",'06A_Варіанти'!H1931,1E+99),IF('07A_Конструктор'!$D$9="Так",'06A_Варіанти'!I1931,1E+99),IF('07A_Конструктор'!$D$10="Так",'06A_Варіанти'!J1931,1E+99),IF('07A_Конструктор'!$D$11="Так",'06A_Варіанти'!K1931,1E+99),IF('07A_Конструктор'!$D$12="Так",'06A_Варіанти'!L1931,1E+99),IF('07A_Конструктор'!$D$13="Так",'06A_Варіанти'!M1931,1E+99),IF('07A_Конструктор'!$D$14="Так",'06A_Варіанти'!N1931,1E+99),IF('07A_Конструктор'!$D$15="Так",'06A_Варіанти'!O1931,1E+99),IF('07A_Конструктор'!$D$16="Так",'06A_Варіанти'!P1931,1E+99),IF('07A_Конструктор'!$D$17="Так",'06A_Варіанти'!Q1931,1E+99),IF('06A_Варіанти'!R1931="",1E+99,'06A_Варіанти'!R1931))</f>
        <v>525.79999999999995</v>
      </c>
      <c r="P1940" s="2" t="str">
        <f t="shared" si="215"/>
        <v>Не моделюється</v>
      </c>
      <c r="Q1940" s="2">
        <f t="shared" si="216"/>
        <v>0</v>
      </c>
      <c r="R1940" s="2" t="str">
        <f>IF(OR(C1940="РЦК макси",C1940="РЦЧ SKU"),"SKU-потік",IFERROR(VLOOKUP(D1940,'02_РЦ'!$A$3:$I$7,5,FALSE),0))</f>
        <v>SKU-потік</v>
      </c>
      <c r="S1940" s="2" t="str">
        <f>IF(OR(C1940="РЦК макси",C1940="РЦЧ SKU"),"Не рахується в ліміт",IFERROR(VLOOKUP(D1940,'02_РЦ'!$A$3:$I$7,9,FALSE),"Немає РЦ"))</f>
        <v>Не рахується в ліміт</v>
      </c>
    </row>
    <row r="1941" spans="1:19">
      <c r="A1941" s="2" t="str">
        <f>'06A_Варіанти'!A1932</f>
        <v>MAXI_9</v>
      </c>
      <c r="B1941" s="2" t="str">
        <f>'06A_Варіанти'!B1932</f>
        <v>TT_9</v>
      </c>
      <c r="C1941" s="2" t="str">
        <f>'06A_Варіанти'!D1932</f>
        <v>РЦК макси</v>
      </c>
      <c r="D1941" s="2" t="str">
        <f>'06A_Варіанти'!C1932</f>
        <v>РЦК</v>
      </c>
      <c r="E1941" s="2" t="str">
        <f>'06A_Варіанти'!S1932</f>
        <v>KYI_SOUTH</v>
      </c>
      <c r="F1941" s="2" t="str">
        <f>IF(O1941='06A_Варіанти'!E1932,'06A_Варіанти'!E$1,IF(O1941='06A_Варіанти'!F1932,'06A_Варіанти'!F$1,IF(O1941='06A_Варіанти'!G1932,'06A_Варіанти'!G$1,IF(O1941='06A_Варіанти'!H1932,'06A_Варіанти'!H$1,IF(O1941='06A_Варіанти'!I1932,'06A_Варіанти'!I$1,IF(O1941='06A_Варіанти'!J1932,'06A_Варіанти'!J$1,IF(O1941='06A_Варіанти'!K1932,'06A_Варіанти'!K$1,IF(O1941='06A_Варіанти'!L1932,'06A_Варіанти'!L$1,IF(O1941='06A_Варіанти'!M1932,'06A_Варіанти'!M$1,IF(O1941='06A_Варіанти'!N1932,'06A_Варіанти'!N$1,IF(O1941='06A_Варіанти'!O1932,'06A_Варіанти'!O$1,IF(O1941='06A_Варіанти'!P1932,'06A_Варіанти'!P$1,IF(O1941='06A_Варіанти'!Q1932,'06A_Варіанти'!Q$1,IF(O1941='06A_Варіанти'!R1932,'06A_Варіанти'!R$1,"НЕМАЄ МАРШРУТУ"))))))))))))))</f>
        <v>KYI_SOUTH</v>
      </c>
      <c r="G1941" s="2" t="str">
        <f t="shared" si="210"/>
        <v>БЕЗ ЗМІН</v>
      </c>
      <c r="H1941" s="2">
        <f>IF(G1941="НЕМАЄ МАРШРУТУ",0,O1941-'06A_Варіанти'!T1932)</f>
        <v>0</v>
      </c>
      <c r="I1941" s="2">
        <f>IFERROR(INDEX('04_Потоки'!$E:$E,MATCH(A1941,'04_Потоки'!$A:$A,0)),0)</f>
        <v>0.30653218059558118</v>
      </c>
      <c r="J1941" s="2">
        <f t="shared" si="211"/>
        <v>1</v>
      </c>
      <c r="K1941" s="2">
        <f>IF(C1941="РЦК макси",0,2*'06A_Варіанти'!T1932*J1941)</f>
        <v>0</v>
      </c>
      <c r="L1941" s="2">
        <f t="shared" si="212"/>
        <v>0</v>
      </c>
      <c r="M1941" s="2">
        <f t="shared" si="213"/>
        <v>0</v>
      </c>
      <c r="N1941" s="9">
        <f t="shared" si="214"/>
        <v>0</v>
      </c>
      <c r="O1941" s="2">
        <f>MIN(IF('07A_Конструктор'!$D$5="Так",'06A_Варіанти'!E1932,1E+99),IF('07A_Конструктор'!$D$6="Так",'06A_Варіанти'!F1932,1E+99),IF('07A_Конструктор'!$D$7="Так",'06A_Варіанти'!G1932,1E+99),IF('07A_Конструктор'!$D$8="Так",'06A_Варіанти'!H1932,1E+99),IF('07A_Конструктор'!$D$9="Так",'06A_Варіанти'!I1932,1E+99),IF('07A_Конструктор'!$D$10="Так",'06A_Варіанти'!J1932,1E+99),IF('07A_Конструктор'!$D$11="Так",'06A_Варіанти'!K1932,1E+99),IF('07A_Конструктор'!$D$12="Так",'06A_Варіанти'!L1932,1E+99),IF('07A_Конструктор'!$D$13="Так",'06A_Варіанти'!M1932,1E+99),IF('07A_Конструктор'!$D$14="Так",'06A_Варіанти'!N1932,1E+99),IF('07A_Конструктор'!$D$15="Так",'06A_Варіанти'!O1932,1E+99),IF('07A_Конструктор'!$D$16="Так",'06A_Варіанти'!P1932,1E+99),IF('07A_Конструктор'!$D$17="Так",'06A_Варіанти'!Q1932,1E+99),IF('06A_Варіанти'!R1932="",1E+99,'06A_Варіанти'!R1932))</f>
        <v>391.1</v>
      </c>
      <c r="P1941" s="2" t="str">
        <f t="shared" si="215"/>
        <v>Не моделюється</v>
      </c>
      <c r="Q1941" s="2">
        <f t="shared" si="216"/>
        <v>0</v>
      </c>
      <c r="R1941" s="2" t="str">
        <f>IF(OR(C1941="РЦК макси",C1941="РЦЧ SKU"),"SKU-потік",IFERROR(VLOOKUP(D1941,'02_РЦ'!$A$3:$I$7,5,FALSE),0))</f>
        <v>SKU-потік</v>
      </c>
      <c r="S1941" s="2" t="str">
        <f>IF(OR(C1941="РЦК макси",C1941="РЦЧ SKU"),"Не рахується в ліміт",IFERROR(VLOOKUP(D1941,'02_РЦ'!$A$3:$I$7,9,FALSE),"Немає РЦ"))</f>
        <v>Не рахується в ліміт</v>
      </c>
    </row>
    <row r="1942" spans="1:19">
      <c r="A1942" s="2" t="str">
        <f>'06A_Варіанти'!A1933</f>
        <v>MAXI_39</v>
      </c>
      <c r="B1942" s="2" t="str">
        <f>'06A_Варіанти'!B1933</f>
        <v>TT_39</v>
      </c>
      <c r="C1942" s="2" t="str">
        <f>'06A_Варіанти'!D1933</f>
        <v>РЦК макси</v>
      </c>
      <c r="D1942" s="2" t="str">
        <f>'06A_Варіанти'!C1933</f>
        <v>РЦК</v>
      </c>
      <c r="E1942" s="2" t="str">
        <f>'06A_Варіанти'!S1933</f>
        <v>DIRECT</v>
      </c>
      <c r="F1942" s="2" t="str">
        <f>IF(O1942='06A_Варіанти'!E1933,'06A_Варіанти'!E$1,IF(O1942='06A_Варіанти'!F1933,'06A_Варіанти'!F$1,IF(O1942='06A_Варіанти'!G1933,'06A_Варіанти'!G$1,IF(O1942='06A_Варіанти'!H1933,'06A_Варіанти'!H$1,IF(O1942='06A_Варіанти'!I1933,'06A_Варіанти'!I$1,IF(O1942='06A_Варіанти'!J1933,'06A_Варіанти'!J$1,IF(O1942='06A_Варіанти'!K1933,'06A_Варіанти'!K$1,IF(O1942='06A_Варіанти'!L1933,'06A_Варіанти'!L$1,IF(O1942='06A_Варіанти'!M1933,'06A_Варіанти'!M$1,IF(O1942='06A_Варіанти'!N1933,'06A_Варіанти'!N$1,IF(O1942='06A_Варіанти'!O1933,'06A_Варіанти'!O$1,IF(O1942='06A_Варіанти'!P1933,'06A_Варіанти'!P$1,IF(O1942='06A_Варіанти'!Q1933,'06A_Варіанти'!Q$1,IF(O1942='06A_Варіанти'!R1933,'06A_Варіанти'!R$1,"НЕМАЄ МАРШРУТУ"))))))))))))))</f>
        <v>DIRECT</v>
      </c>
      <c r="G1942" s="2" t="str">
        <f t="shared" si="210"/>
        <v>БЕЗ ЗМІН</v>
      </c>
      <c r="H1942" s="2">
        <f>IF(G1942="НЕМАЄ МАРШРУТУ",0,O1942-'06A_Варіанти'!T1933)</f>
        <v>0</v>
      </c>
      <c r="I1942" s="2">
        <f>IFERROR(INDEX('04_Потоки'!$E:$E,MATCH(A1942,'04_Потоки'!$A:$A,0)),0)</f>
        <v>0.30653218059558118</v>
      </c>
      <c r="J1942" s="2">
        <f t="shared" si="211"/>
        <v>1</v>
      </c>
      <c r="K1942" s="2">
        <f>IF(C1942="РЦК макси",0,2*'06A_Варіанти'!T1933*J1942)</f>
        <v>0</v>
      </c>
      <c r="L1942" s="2">
        <f t="shared" si="212"/>
        <v>0</v>
      </c>
      <c r="M1942" s="2">
        <f t="shared" si="213"/>
        <v>0</v>
      </c>
      <c r="N1942" s="9">
        <f t="shared" si="214"/>
        <v>0</v>
      </c>
      <c r="O1942" s="2">
        <f>MIN(IF('07A_Конструктор'!$D$5="Так",'06A_Варіанти'!E1933,1E+99),IF('07A_Конструктор'!$D$6="Так",'06A_Варіанти'!F1933,1E+99),IF('07A_Конструктор'!$D$7="Так",'06A_Варіанти'!G1933,1E+99),IF('07A_Конструктор'!$D$8="Так",'06A_Варіанти'!H1933,1E+99),IF('07A_Конструктор'!$D$9="Так",'06A_Варіанти'!I1933,1E+99),IF('07A_Конструктор'!$D$10="Так",'06A_Варіанти'!J1933,1E+99),IF('07A_Конструктор'!$D$11="Так",'06A_Варіанти'!K1933,1E+99),IF('07A_Конструктор'!$D$12="Так",'06A_Варіанти'!L1933,1E+99),IF('07A_Конструктор'!$D$13="Так",'06A_Варіанти'!M1933,1E+99),IF('07A_Конструктор'!$D$14="Так",'06A_Варіанти'!N1933,1E+99),IF('07A_Конструктор'!$D$15="Так",'06A_Варіанти'!O1933,1E+99),IF('07A_Конструктор'!$D$16="Так",'06A_Варіанти'!P1933,1E+99),IF('07A_Конструктор'!$D$17="Так",'06A_Варіанти'!Q1933,1E+99),IF('06A_Варіанти'!R1933="",1E+99,'06A_Варіанти'!R1933))</f>
        <v>313.10000000000002</v>
      </c>
      <c r="P1942" s="2" t="str">
        <f t="shared" si="215"/>
        <v>Не моделюється</v>
      </c>
      <c r="Q1942" s="2">
        <f t="shared" si="216"/>
        <v>0</v>
      </c>
      <c r="R1942" s="2" t="str">
        <f>IF(OR(C1942="РЦК макси",C1942="РЦЧ SKU"),"SKU-потік",IFERROR(VLOOKUP(D1942,'02_РЦ'!$A$3:$I$7,5,FALSE),0))</f>
        <v>SKU-потік</v>
      </c>
      <c r="S1942" s="2" t="str">
        <f>IF(OR(C1942="РЦК макси",C1942="РЦЧ SKU"),"Не рахується в ліміт",IFERROR(VLOOKUP(D1942,'02_РЦ'!$A$3:$I$7,9,FALSE),"Немає РЦ"))</f>
        <v>Не рахується в ліміт</v>
      </c>
    </row>
    <row r="1943" spans="1:19">
      <c r="A1943" s="2" t="str">
        <f>'06A_Варіанти'!A1934</f>
        <v>MAXI_157</v>
      </c>
      <c r="B1943" s="2" t="str">
        <f>'06A_Варіанти'!B1934</f>
        <v>TT_157</v>
      </c>
      <c r="C1943" s="2" t="str">
        <f>'06A_Варіанти'!D1934</f>
        <v>РЦК макси</v>
      </c>
      <c r="D1943" s="2" t="str">
        <f>'06A_Варіанти'!C1934</f>
        <v>РЦК</v>
      </c>
      <c r="E1943" s="2" t="str">
        <f>'06A_Варіанти'!S1934</f>
        <v>KYI_DARN</v>
      </c>
      <c r="F1943" s="2" t="str">
        <f>IF(O1943='06A_Варіанти'!E1934,'06A_Варіанти'!E$1,IF(O1943='06A_Варіанти'!F1934,'06A_Варіанти'!F$1,IF(O1943='06A_Варіанти'!G1934,'06A_Варіанти'!G$1,IF(O1943='06A_Варіанти'!H1934,'06A_Варіанти'!H$1,IF(O1943='06A_Варіанти'!I1934,'06A_Варіанти'!I$1,IF(O1943='06A_Варіанти'!J1934,'06A_Варіанти'!J$1,IF(O1943='06A_Варіанти'!K1934,'06A_Варіанти'!K$1,IF(O1943='06A_Варіанти'!L1934,'06A_Варіанти'!L$1,IF(O1943='06A_Варіанти'!M1934,'06A_Варіанти'!M$1,IF(O1943='06A_Варіанти'!N1934,'06A_Варіанти'!N$1,IF(O1943='06A_Варіанти'!O1934,'06A_Варіанти'!O$1,IF(O1943='06A_Варіанти'!P1934,'06A_Варіанти'!P$1,IF(O1943='06A_Варіанти'!Q1934,'06A_Варіанти'!Q$1,IF(O1943='06A_Варіанти'!R1934,'06A_Варіанти'!R$1,"НЕМАЄ МАРШРУТУ"))))))))))))))</f>
        <v>KYI_DARN</v>
      </c>
      <c r="G1943" s="2" t="str">
        <f t="shared" si="210"/>
        <v>БЕЗ ЗМІН</v>
      </c>
      <c r="H1943" s="2">
        <f>IF(G1943="НЕМАЄ МАРШРУТУ",0,O1943-'06A_Варіанти'!T1934)</f>
        <v>0</v>
      </c>
      <c r="I1943" s="2">
        <f>IFERROR(INDEX('04_Потоки'!$E:$E,MATCH(A1943,'04_Потоки'!$A:$A,0)),0)</f>
        <v>0.30653218059558118</v>
      </c>
      <c r="J1943" s="2">
        <f t="shared" si="211"/>
        <v>1</v>
      </c>
      <c r="K1943" s="2">
        <f>IF(C1943="РЦК макси",0,2*'06A_Варіанти'!T1934*J1943)</f>
        <v>0</v>
      </c>
      <c r="L1943" s="2">
        <f t="shared" si="212"/>
        <v>0</v>
      </c>
      <c r="M1943" s="2">
        <f t="shared" si="213"/>
        <v>0</v>
      </c>
      <c r="N1943" s="9">
        <f t="shared" si="214"/>
        <v>0</v>
      </c>
      <c r="O1943" s="2">
        <f>MIN(IF('07A_Конструктор'!$D$5="Так",'06A_Варіанти'!E1934,1E+99),IF('07A_Конструктор'!$D$6="Так",'06A_Варіанти'!F1934,1E+99),IF('07A_Конструктор'!$D$7="Так",'06A_Варіанти'!G1934,1E+99),IF('07A_Конструктор'!$D$8="Так",'06A_Варіанти'!H1934,1E+99),IF('07A_Конструктор'!$D$9="Так",'06A_Варіанти'!I1934,1E+99),IF('07A_Конструктор'!$D$10="Так",'06A_Варіанти'!J1934,1E+99),IF('07A_Конструктор'!$D$11="Так",'06A_Варіанти'!K1934,1E+99),IF('07A_Конструктор'!$D$12="Так",'06A_Варіанти'!L1934,1E+99),IF('07A_Конструктор'!$D$13="Так",'06A_Варіанти'!M1934,1E+99),IF('07A_Конструктор'!$D$14="Так",'06A_Варіанти'!N1934,1E+99),IF('07A_Конструктор'!$D$15="Так",'06A_Варіанти'!O1934,1E+99),IF('07A_Конструктор'!$D$16="Так",'06A_Варіанти'!P1934,1E+99),IF('07A_Конструктор'!$D$17="Так",'06A_Варіанти'!Q1934,1E+99),IF('06A_Варіанти'!R1934="",1E+99,'06A_Варіанти'!R1934))</f>
        <v>197</v>
      </c>
      <c r="P1943" s="2" t="str">
        <f t="shared" si="215"/>
        <v>Не моделюється</v>
      </c>
      <c r="Q1943" s="2">
        <f t="shared" si="216"/>
        <v>0</v>
      </c>
      <c r="R1943" s="2" t="str">
        <f>IF(OR(C1943="РЦК макси",C1943="РЦЧ SKU"),"SKU-потік",IFERROR(VLOOKUP(D1943,'02_РЦ'!$A$3:$I$7,5,FALSE),0))</f>
        <v>SKU-потік</v>
      </c>
      <c r="S1943" s="2" t="str">
        <f>IF(OR(C1943="РЦК макси",C1943="РЦЧ SKU"),"Не рахується в ліміт",IFERROR(VLOOKUP(D1943,'02_РЦ'!$A$3:$I$7,9,FALSE),"Немає РЦ"))</f>
        <v>Не рахується в ліміт</v>
      </c>
    </row>
    <row r="1944" spans="1:19">
      <c r="A1944" s="2" t="str">
        <f>'06A_Варіанти'!A1935</f>
        <v>MAXI_183</v>
      </c>
      <c r="B1944" s="2" t="str">
        <f>'06A_Варіанти'!B1935</f>
        <v>TT_183</v>
      </c>
      <c r="C1944" s="2" t="str">
        <f>'06A_Варіанти'!D1935</f>
        <v>РЦК макси</v>
      </c>
      <c r="D1944" s="2" t="str">
        <f>'06A_Варіанти'!C1935</f>
        <v>РЦК</v>
      </c>
      <c r="E1944" s="2" t="str">
        <f>'06A_Варіанти'!S1935</f>
        <v>KYI_NORTH</v>
      </c>
      <c r="F1944" s="2" t="str">
        <f>IF(O1944='06A_Варіанти'!E1935,'06A_Варіанти'!E$1,IF(O1944='06A_Варіанти'!F1935,'06A_Варіанти'!F$1,IF(O1944='06A_Варіанти'!G1935,'06A_Варіанти'!G$1,IF(O1944='06A_Варіанти'!H1935,'06A_Варіанти'!H$1,IF(O1944='06A_Варіанти'!I1935,'06A_Варіанти'!I$1,IF(O1944='06A_Варіанти'!J1935,'06A_Варіанти'!J$1,IF(O1944='06A_Варіанти'!K1935,'06A_Варіанти'!K$1,IF(O1944='06A_Варіанти'!L1935,'06A_Варіанти'!L$1,IF(O1944='06A_Варіанти'!M1935,'06A_Варіанти'!M$1,IF(O1944='06A_Варіанти'!N1935,'06A_Варіанти'!N$1,IF(O1944='06A_Варіанти'!O1935,'06A_Варіанти'!O$1,IF(O1944='06A_Варіанти'!P1935,'06A_Варіанти'!P$1,IF(O1944='06A_Варіанти'!Q1935,'06A_Варіанти'!Q$1,IF(O1944='06A_Варіанти'!R1935,'06A_Варіанти'!R$1,"НЕМАЄ МАРШРУТУ"))))))))))))))</f>
        <v>KYI_NORTH</v>
      </c>
      <c r="G1944" s="2" t="str">
        <f t="shared" si="210"/>
        <v>БЕЗ ЗМІН</v>
      </c>
      <c r="H1944" s="2">
        <f>IF(G1944="НЕМАЄ МАРШРУТУ",0,O1944-'06A_Варіанти'!T1935)</f>
        <v>0</v>
      </c>
      <c r="I1944" s="2">
        <f>IFERROR(INDEX('04_Потоки'!$E:$E,MATCH(A1944,'04_Потоки'!$A:$A,0)),0)</f>
        <v>0.30653218059558118</v>
      </c>
      <c r="J1944" s="2">
        <f t="shared" si="211"/>
        <v>1</v>
      </c>
      <c r="K1944" s="2">
        <f>IF(C1944="РЦК макси",0,2*'06A_Варіанти'!T1935*J1944)</f>
        <v>0</v>
      </c>
      <c r="L1944" s="2">
        <f t="shared" si="212"/>
        <v>0</v>
      </c>
      <c r="M1944" s="2">
        <f t="shared" si="213"/>
        <v>0</v>
      </c>
      <c r="N1944" s="9">
        <f t="shared" si="214"/>
        <v>0</v>
      </c>
      <c r="O1944" s="2">
        <f>MIN(IF('07A_Конструктор'!$D$5="Так",'06A_Варіанти'!E1935,1E+99),IF('07A_Конструктор'!$D$6="Так",'06A_Варіанти'!F1935,1E+99),IF('07A_Конструктор'!$D$7="Так",'06A_Варіанти'!G1935,1E+99),IF('07A_Конструктор'!$D$8="Так",'06A_Варіанти'!H1935,1E+99),IF('07A_Конструктор'!$D$9="Так",'06A_Варіанти'!I1935,1E+99),IF('07A_Конструктор'!$D$10="Так",'06A_Варіанти'!J1935,1E+99),IF('07A_Конструктор'!$D$11="Так",'06A_Варіанти'!K1935,1E+99),IF('07A_Конструктор'!$D$12="Так",'06A_Варіанти'!L1935,1E+99),IF('07A_Конструктор'!$D$13="Так",'06A_Варіанти'!M1935,1E+99),IF('07A_Конструктор'!$D$14="Так",'06A_Варіанти'!N1935,1E+99),IF('07A_Конструктор'!$D$15="Так",'06A_Варіанти'!O1935,1E+99),IF('07A_Конструктор'!$D$16="Так",'06A_Варіанти'!P1935,1E+99),IF('07A_Конструктор'!$D$17="Так",'06A_Варіанти'!Q1935,1E+99),IF('06A_Варіанти'!R1935="",1E+99,'06A_Варіанти'!R1935))</f>
        <v>191.1</v>
      </c>
      <c r="P1944" s="2" t="str">
        <f t="shared" si="215"/>
        <v>Не моделюється</v>
      </c>
      <c r="Q1944" s="2">
        <f t="shared" si="216"/>
        <v>0</v>
      </c>
      <c r="R1944" s="2" t="str">
        <f>IF(OR(C1944="РЦК макси",C1944="РЦЧ SKU"),"SKU-потік",IFERROR(VLOOKUP(D1944,'02_РЦ'!$A$3:$I$7,5,FALSE),0))</f>
        <v>SKU-потік</v>
      </c>
      <c r="S1944" s="2" t="str">
        <f>IF(OR(C1944="РЦК макси",C1944="РЦЧ SKU"),"Не рахується в ліміт",IFERROR(VLOOKUP(D1944,'02_РЦ'!$A$3:$I$7,9,FALSE),"Немає РЦ"))</f>
        <v>Не рахується в ліміт</v>
      </c>
    </row>
    <row r="1945" spans="1:19">
      <c r="A1945" s="2" t="str">
        <f>'06A_Варіанти'!A1936</f>
        <v>MAXI_303</v>
      </c>
      <c r="B1945" s="2" t="str">
        <f>'06A_Варіанти'!B1936</f>
        <v>TT_303</v>
      </c>
      <c r="C1945" s="2" t="str">
        <f>'06A_Варіанти'!D1936</f>
        <v>РЦК макси</v>
      </c>
      <c r="D1945" s="2" t="str">
        <f>'06A_Варіанти'!C1936</f>
        <v>РЦК</v>
      </c>
      <c r="E1945" s="2" t="str">
        <f>'06A_Варіанти'!S1936</f>
        <v>DIRECT</v>
      </c>
      <c r="F1945" s="2" t="str">
        <f>IF(O1945='06A_Варіанти'!E1936,'06A_Варіанти'!E$1,IF(O1945='06A_Варіанти'!F1936,'06A_Варіанти'!F$1,IF(O1945='06A_Варіанти'!G1936,'06A_Варіанти'!G$1,IF(O1945='06A_Варіанти'!H1936,'06A_Варіанти'!H$1,IF(O1945='06A_Варіанти'!I1936,'06A_Варіанти'!I$1,IF(O1945='06A_Варіанти'!J1936,'06A_Варіанти'!J$1,IF(O1945='06A_Варіанти'!K1936,'06A_Варіанти'!K$1,IF(O1945='06A_Варіанти'!L1936,'06A_Варіанти'!L$1,IF(O1945='06A_Варіанти'!M1936,'06A_Варіанти'!M$1,IF(O1945='06A_Варіанти'!N1936,'06A_Варіанти'!N$1,IF(O1945='06A_Варіанти'!O1936,'06A_Варіанти'!O$1,IF(O1945='06A_Варіанти'!P1936,'06A_Варіанти'!P$1,IF(O1945='06A_Варіанти'!Q1936,'06A_Варіанти'!Q$1,IF(O1945='06A_Варіанти'!R1936,'06A_Варіанти'!R$1,"НЕМАЄ МАРШРУТУ"))))))))))))))</f>
        <v>DIRECT</v>
      </c>
      <c r="G1945" s="2" t="str">
        <f t="shared" si="210"/>
        <v>БЕЗ ЗМІН</v>
      </c>
      <c r="H1945" s="2">
        <f>IF(G1945="НЕМАЄ МАРШРУТУ",0,O1945-'06A_Варіанти'!T1936)</f>
        <v>0</v>
      </c>
      <c r="I1945" s="2">
        <f>IFERROR(INDEX('04_Потоки'!$E:$E,MATCH(A1945,'04_Потоки'!$A:$A,0)),0)</f>
        <v>0.30653218059558118</v>
      </c>
      <c r="J1945" s="2">
        <f t="shared" si="211"/>
        <v>1</v>
      </c>
      <c r="K1945" s="2">
        <f>IF(C1945="РЦК макси",0,2*'06A_Варіанти'!T1936*J1945)</f>
        <v>0</v>
      </c>
      <c r="L1945" s="2">
        <f t="shared" si="212"/>
        <v>0</v>
      </c>
      <c r="M1945" s="2">
        <f t="shared" si="213"/>
        <v>0</v>
      </c>
      <c r="N1945" s="9">
        <f t="shared" si="214"/>
        <v>0</v>
      </c>
      <c r="O1945" s="2">
        <f>MIN(IF('07A_Конструктор'!$D$5="Так",'06A_Варіанти'!E1936,1E+99),IF('07A_Конструктор'!$D$6="Так",'06A_Варіанти'!F1936,1E+99),IF('07A_Конструктор'!$D$7="Так",'06A_Варіанти'!G1936,1E+99),IF('07A_Конструктор'!$D$8="Так",'06A_Варіанти'!H1936,1E+99),IF('07A_Конструктор'!$D$9="Так",'06A_Варіанти'!I1936,1E+99),IF('07A_Конструктор'!$D$10="Так",'06A_Варіанти'!J1936,1E+99),IF('07A_Конструктор'!$D$11="Так",'06A_Варіанти'!K1936,1E+99),IF('07A_Конструктор'!$D$12="Так",'06A_Варіанти'!L1936,1E+99),IF('07A_Конструктор'!$D$13="Так",'06A_Варіанти'!M1936,1E+99),IF('07A_Конструктор'!$D$14="Так",'06A_Варіанти'!N1936,1E+99),IF('07A_Конструктор'!$D$15="Так",'06A_Варіанти'!O1936,1E+99),IF('07A_Конструктор'!$D$16="Так",'06A_Варіанти'!P1936,1E+99),IF('07A_Конструктор'!$D$17="Так",'06A_Варіанти'!Q1936,1E+99),IF('06A_Варіанти'!R1936="",1E+99,'06A_Варіанти'!R1936))</f>
        <v>531.29999999999995</v>
      </c>
      <c r="P1945" s="2" t="str">
        <f t="shared" si="215"/>
        <v>Не моделюється</v>
      </c>
      <c r="Q1945" s="2">
        <f t="shared" si="216"/>
        <v>0</v>
      </c>
      <c r="R1945" s="2" t="str">
        <f>IF(OR(C1945="РЦК макси",C1945="РЦЧ SKU"),"SKU-потік",IFERROR(VLOOKUP(D1945,'02_РЦ'!$A$3:$I$7,5,FALSE),0))</f>
        <v>SKU-потік</v>
      </c>
      <c r="S1945" s="2" t="str">
        <f>IF(OR(C1945="РЦК макси",C1945="РЦЧ SKU"),"Не рахується в ліміт",IFERROR(VLOOKUP(D1945,'02_РЦ'!$A$3:$I$7,9,FALSE),"Немає РЦ"))</f>
        <v>Не рахується в ліміт</v>
      </c>
    </row>
    <row r="1946" spans="1:19">
      <c r="A1946" s="2" t="str">
        <f>'06A_Варіанти'!A1937</f>
        <v>MAXI_319</v>
      </c>
      <c r="B1946" s="2" t="str">
        <f>'06A_Варіанти'!B1937</f>
        <v>TT_319</v>
      </c>
      <c r="C1946" s="2" t="str">
        <f>'06A_Варіанти'!D1937</f>
        <v>РЦК макси</v>
      </c>
      <c r="D1946" s="2" t="str">
        <f>'06A_Варіанти'!C1937</f>
        <v>РЦК</v>
      </c>
      <c r="E1946" s="2" t="str">
        <f>'06A_Варіанти'!S1937</f>
        <v>DIRECT</v>
      </c>
      <c r="F1946" s="2" t="str">
        <f>IF(O1946='06A_Варіанти'!E1937,'06A_Варіанти'!E$1,IF(O1946='06A_Варіанти'!F1937,'06A_Варіанти'!F$1,IF(O1946='06A_Варіанти'!G1937,'06A_Варіанти'!G$1,IF(O1946='06A_Варіанти'!H1937,'06A_Варіанти'!H$1,IF(O1946='06A_Варіанти'!I1937,'06A_Варіанти'!I$1,IF(O1946='06A_Варіанти'!J1937,'06A_Варіанти'!J$1,IF(O1946='06A_Варіанти'!K1937,'06A_Варіанти'!K$1,IF(O1946='06A_Варіанти'!L1937,'06A_Варіанти'!L$1,IF(O1946='06A_Варіанти'!M1937,'06A_Варіанти'!M$1,IF(O1946='06A_Варіанти'!N1937,'06A_Варіанти'!N$1,IF(O1946='06A_Варіанти'!O1937,'06A_Варіанти'!O$1,IF(O1946='06A_Варіанти'!P1937,'06A_Варіанти'!P$1,IF(O1946='06A_Варіанти'!Q1937,'06A_Варіанти'!Q$1,IF(O1946='06A_Варіанти'!R1937,'06A_Варіанти'!R$1,"НЕМАЄ МАРШРУТУ"))))))))))))))</f>
        <v>DIRECT</v>
      </c>
      <c r="G1946" s="2" t="str">
        <f t="shared" si="210"/>
        <v>БЕЗ ЗМІН</v>
      </c>
      <c r="H1946" s="2">
        <f>IF(G1946="НЕМАЄ МАРШРУТУ",0,O1946-'06A_Варіанти'!T1937)</f>
        <v>0</v>
      </c>
      <c r="I1946" s="2">
        <f>IFERROR(INDEX('04_Потоки'!$E:$E,MATCH(A1946,'04_Потоки'!$A:$A,0)),0)</f>
        <v>0.30653218059558118</v>
      </c>
      <c r="J1946" s="2">
        <f t="shared" si="211"/>
        <v>1</v>
      </c>
      <c r="K1946" s="2">
        <f>IF(C1946="РЦК макси",0,2*'06A_Варіанти'!T1937*J1946)</f>
        <v>0</v>
      </c>
      <c r="L1946" s="2">
        <f t="shared" si="212"/>
        <v>0</v>
      </c>
      <c r="M1946" s="2">
        <f t="shared" si="213"/>
        <v>0</v>
      </c>
      <c r="N1946" s="9">
        <f t="shared" si="214"/>
        <v>0</v>
      </c>
      <c r="O1946" s="2">
        <f>MIN(IF('07A_Конструктор'!$D$5="Так",'06A_Варіанти'!E1937,1E+99),IF('07A_Конструктор'!$D$6="Так",'06A_Варіанти'!F1937,1E+99),IF('07A_Конструктор'!$D$7="Так",'06A_Варіанти'!G1937,1E+99),IF('07A_Конструктор'!$D$8="Так",'06A_Варіанти'!H1937,1E+99),IF('07A_Конструктор'!$D$9="Так",'06A_Варіанти'!I1937,1E+99),IF('07A_Конструктор'!$D$10="Так",'06A_Варіанти'!J1937,1E+99),IF('07A_Конструктор'!$D$11="Так",'06A_Варіанти'!K1937,1E+99),IF('07A_Конструктор'!$D$12="Так",'06A_Варіанти'!L1937,1E+99),IF('07A_Конструктор'!$D$13="Так",'06A_Варіанти'!M1937,1E+99),IF('07A_Конструктор'!$D$14="Так",'06A_Варіанти'!N1937,1E+99),IF('07A_Конструктор'!$D$15="Так",'06A_Варіанти'!O1937,1E+99),IF('07A_Конструктор'!$D$16="Так",'06A_Варіанти'!P1937,1E+99),IF('07A_Конструктор'!$D$17="Так",'06A_Варіанти'!Q1937,1E+99),IF('06A_Варіанти'!R1937="",1E+99,'06A_Варіанти'!R1937))</f>
        <v>296.5</v>
      </c>
      <c r="P1946" s="2" t="str">
        <f t="shared" si="215"/>
        <v>Не моделюється</v>
      </c>
      <c r="Q1946" s="2">
        <f t="shared" si="216"/>
        <v>0</v>
      </c>
      <c r="R1946" s="2" t="str">
        <f>IF(OR(C1946="РЦК макси",C1946="РЦЧ SKU"),"SKU-потік",IFERROR(VLOOKUP(D1946,'02_РЦ'!$A$3:$I$7,5,FALSE),0))</f>
        <v>SKU-потік</v>
      </c>
      <c r="S1946" s="2" t="str">
        <f>IF(OR(C1946="РЦК макси",C1946="РЦЧ SKU"),"Не рахується в ліміт",IFERROR(VLOOKUP(D1946,'02_РЦ'!$A$3:$I$7,9,FALSE),"Немає РЦ"))</f>
        <v>Не рахується в ліміт</v>
      </c>
    </row>
    <row r="1947" spans="1:19">
      <c r="A1947" s="2" t="str">
        <f>'06A_Варіанти'!A1938</f>
        <v>MAXI_340</v>
      </c>
      <c r="B1947" s="2" t="str">
        <f>'06A_Варіанти'!B1938</f>
        <v>TT_340</v>
      </c>
      <c r="C1947" s="2" t="str">
        <f>'06A_Варіанти'!D1938</f>
        <v>РЦК макси</v>
      </c>
      <c r="D1947" s="2" t="str">
        <f>'06A_Варіанти'!C1938</f>
        <v>РЦК</v>
      </c>
      <c r="E1947" s="2" t="str">
        <f>'06A_Варіанти'!S1938</f>
        <v>DIRECT</v>
      </c>
      <c r="F1947" s="2" t="str">
        <f>IF(O1947='06A_Варіанти'!E1938,'06A_Варіанти'!E$1,IF(O1947='06A_Варіанти'!F1938,'06A_Варіанти'!F$1,IF(O1947='06A_Варіанти'!G1938,'06A_Варіанти'!G$1,IF(O1947='06A_Варіанти'!H1938,'06A_Варіанти'!H$1,IF(O1947='06A_Варіанти'!I1938,'06A_Варіанти'!I$1,IF(O1947='06A_Варіанти'!J1938,'06A_Варіанти'!J$1,IF(O1947='06A_Варіанти'!K1938,'06A_Варіанти'!K$1,IF(O1947='06A_Варіанти'!L1938,'06A_Варіанти'!L$1,IF(O1947='06A_Варіанти'!M1938,'06A_Варіанти'!M$1,IF(O1947='06A_Варіанти'!N1938,'06A_Варіанти'!N$1,IF(O1947='06A_Варіанти'!O1938,'06A_Варіанти'!O$1,IF(O1947='06A_Варіанти'!P1938,'06A_Варіанти'!P$1,IF(O1947='06A_Варіанти'!Q1938,'06A_Варіанти'!Q$1,IF(O1947='06A_Варіанти'!R1938,'06A_Варіанти'!R$1,"НЕМАЄ МАРШРУТУ"))))))))))))))</f>
        <v>DIRECT</v>
      </c>
      <c r="G1947" s="2" t="str">
        <f t="shared" si="210"/>
        <v>БЕЗ ЗМІН</v>
      </c>
      <c r="H1947" s="2">
        <f>IF(G1947="НЕМАЄ МАРШРУТУ",0,O1947-'06A_Варіанти'!T1938)</f>
        <v>0</v>
      </c>
      <c r="I1947" s="2">
        <f>IFERROR(INDEX('04_Потоки'!$E:$E,MATCH(A1947,'04_Потоки'!$A:$A,0)),0)</f>
        <v>0.30653218059558118</v>
      </c>
      <c r="J1947" s="2">
        <f t="shared" si="211"/>
        <v>1</v>
      </c>
      <c r="K1947" s="2">
        <f>IF(C1947="РЦК макси",0,2*'06A_Варіанти'!T1938*J1947)</f>
        <v>0</v>
      </c>
      <c r="L1947" s="2">
        <f t="shared" si="212"/>
        <v>0</v>
      </c>
      <c r="M1947" s="2">
        <f t="shared" si="213"/>
        <v>0</v>
      </c>
      <c r="N1947" s="9">
        <f t="shared" si="214"/>
        <v>0</v>
      </c>
      <c r="O1947" s="2">
        <f>MIN(IF('07A_Конструктор'!$D$5="Так",'06A_Варіанти'!E1938,1E+99),IF('07A_Конструктор'!$D$6="Так",'06A_Варіанти'!F1938,1E+99),IF('07A_Конструктор'!$D$7="Так",'06A_Варіанти'!G1938,1E+99),IF('07A_Конструктор'!$D$8="Так",'06A_Варіанти'!H1938,1E+99),IF('07A_Конструктор'!$D$9="Так",'06A_Варіанти'!I1938,1E+99),IF('07A_Конструктор'!$D$10="Так",'06A_Варіанти'!J1938,1E+99),IF('07A_Конструктор'!$D$11="Так",'06A_Варіанти'!K1938,1E+99),IF('07A_Конструктор'!$D$12="Так",'06A_Варіанти'!L1938,1E+99),IF('07A_Конструктор'!$D$13="Так",'06A_Варіанти'!M1938,1E+99),IF('07A_Конструктор'!$D$14="Так",'06A_Варіанти'!N1938,1E+99),IF('07A_Конструктор'!$D$15="Так",'06A_Варіанти'!O1938,1E+99),IF('07A_Конструктор'!$D$16="Так",'06A_Варіанти'!P1938,1E+99),IF('07A_Конструктор'!$D$17="Так",'06A_Варіанти'!Q1938,1E+99),IF('06A_Варіанти'!R1938="",1E+99,'06A_Варіанти'!R1938))</f>
        <v>231.5</v>
      </c>
      <c r="P1947" s="2" t="str">
        <f t="shared" si="215"/>
        <v>Не моделюється</v>
      </c>
      <c r="Q1947" s="2">
        <f t="shared" si="216"/>
        <v>0</v>
      </c>
      <c r="R1947" s="2" t="str">
        <f>IF(OR(C1947="РЦК макси",C1947="РЦЧ SKU"),"SKU-потік",IFERROR(VLOOKUP(D1947,'02_РЦ'!$A$3:$I$7,5,FALSE),0))</f>
        <v>SKU-потік</v>
      </c>
      <c r="S1947" s="2" t="str">
        <f>IF(OR(C1947="РЦК макси",C1947="РЦЧ SKU"),"Не рахується в ліміт",IFERROR(VLOOKUP(D1947,'02_РЦ'!$A$3:$I$7,9,FALSE),"Немає РЦ"))</f>
        <v>Не рахується в ліміт</v>
      </c>
    </row>
    <row r="1948" spans="1:19">
      <c r="A1948" s="2" t="str">
        <f>'06A_Варіанти'!A1939</f>
        <v>MAXI_352</v>
      </c>
      <c r="B1948" s="2" t="str">
        <f>'06A_Варіанти'!B1939</f>
        <v>TT_352</v>
      </c>
      <c r="C1948" s="2" t="str">
        <f>'06A_Варіанти'!D1939</f>
        <v>РЦК макси</v>
      </c>
      <c r="D1948" s="2" t="str">
        <f>'06A_Варіанти'!C1939</f>
        <v>РЦК</v>
      </c>
      <c r="E1948" s="2" t="str">
        <f>'06A_Варіанти'!S1939</f>
        <v>DIRECT</v>
      </c>
      <c r="F1948" s="2" t="str">
        <f>IF(O1948='06A_Варіанти'!E1939,'06A_Варіанти'!E$1,IF(O1948='06A_Варіанти'!F1939,'06A_Варіанти'!F$1,IF(O1948='06A_Варіанти'!G1939,'06A_Варіанти'!G$1,IF(O1948='06A_Варіанти'!H1939,'06A_Варіанти'!H$1,IF(O1948='06A_Варіанти'!I1939,'06A_Варіанти'!I$1,IF(O1948='06A_Варіанти'!J1939,'06A_Варіанти'!J$1,IF(O1948='06A_Варіанти'!K1939,'06A_Варіанти'!K$1,IF(O1948='06A_Варіанти'!L1939,'06A_Варіанти'!L$1,IF(O1948='06A_Варіанти'!M1939,'06A_Варіанти'!M$1,IF(O1948='06A_Варіанти'!N1939,'06A_Варіанти'!N$1,IF(O1948='06A_Варіанти'!O1939,'06A_Варіанти'!O$1,IF(O1948='06A_Варіанти'!P1939,'06A_Варіанти'!P$1,IF(O1948='06A_Варіанти'!Q1939,'06A_Варіанти'!Q$1,IF(O1948='06A_Варіанти'!R1939,'06A_Варіанти'!R$1,"НЕМАЄ МАРШРУТУ"))))))))))))))</f>
        <v>DIRECT</v>
      </c>
      <c r="G1948" s="2" t="str">
        <f t="shared" si="210"/>
        <v>БЕЗ ЗМІН</v>
      </c>
      <c r="H1948" s="2">
        <f>IF(G1948="НЕМАЄ МАРШРУТУ",0,O1948-'06A_Варіанти'!T1939)</f>
        <v>0</v>
      </c>
      <c r="I1948" s="2">
        <f>IFERROR(INDEX('04_Потоки'!$E:$E,MATCH(A1948,'04_Потоки'!$A:$A,0)),0)</f>
        <v>0.30653218059558118</v>
      </c>
      <c r="J1948" s="2">
        <f t="shared" si="211"/>
        <v>1</v>
      </c>
      <c r="K1948" s="2">
        <f>IF(C1948="РЦК макси",0,2*'06A_Варіанти'!T1939*J1948)</f>
        <v>0</v>
      </c>
      <c r="L1948" s="2">
        <f t="shared" si="212"/>
        <v>0</v>
      </c>
      <c r="M1948" s="2">
        <f t="shared" si="213"/>
        <v>0</v>
      </c>
      <c r="N1948" s="9">
        <f t="shared" si="214"/>
        <v>0</v>
      </c>
      <c r="O1948" s="2">
        <f>MIN(IF('07A_Конструктор'!$D$5="Так",'06A_Варіанти'!E1939,1E+99),IF('07A_Конструктор'!$D$6="Так",'06A_Варіанти'!F1939,1E+99),IF('07A_Конструктор'!$D$7="Так",'06A_Варіанти'!G1939,1E+99),IF('07A_Конструктор'!$D$8="Так",'06A_Варіанти'!H1939,1E+99),IF('07A_Конструктор'!$D$9="Так",'06A_Варіанти'!I1939,1E+99),IF('07A_Конструктор'!$D$10="Так",'06A_Варіанти'!J1939,1E+99),IF('07A_Конструктор'!$D$11="Так",'06A_Варіанти'!K1939,1E+99),IF('07A_Конструктор'!$D$12="Так",'06A_Варіанти'!L1939,1E+99),IF('07A_Конструктор'!$D$13="Так",'06A_Варіанти'!M1939,1E+99),IF('07A_Конструктор'!$D$14="Так",'06A_Варіанти'!N1939,1E+99),IF('07A_Конструктор'!$D$15="Так",'06A_Варіанти'!O1939,1E+99),IF('07A_Конструктор'!$D$16="Так",'06A_Варіанти'!P1939,1E+99),IF('07A_Конструктор'!$D$17="Так",'06A_Варіанти'!Q1939,1E+99),IF('06A_Варіанти'!R1939="",1E+99,'06A_Варіанти'!R1939))</f>
        <v>166.3</v>
      </c>
      <c r="P1948" s="2" t="str">
        <f t="shared" si="215"/>
        <v>Не моделюється</v>
      </c>
      <c r="Q1948" s="2">
        <f t="shared" si="216"/>
        <v>0</v>
      </c>
      <c r="R1948" s="2" t="str">
        <f>IF(OR(C1948="РЦК макси",C1948="РЦЧ SKU"),"SKU-потік",IFERROR(VLOOKUP(D1948,'02_РЦ'!$A$3:$I$7,5,FALSE),0))</f>
        <v>SKU-потік</v>
      </c>
      <c r="S1948" s="2" t="str">
        <f>IF(OR(C1948="РЦК макси",C1948="РЦЧ SKU"),"Не рахується в ліміт",IFERROR(VLOOKUP(D1948,'02_РЦ'!$A$3:$I$7,9,FALSE),"Немає РЦ"))</f>
        <v>Не рахується в ліміт</v>
      </c>
    </row>
    <row r="1949" spans="1:19">
      <c r="A1949" s="2" t="str">
        <f>'06A_Варіанти'!A1940</f>
        <v>MAXI_326</v>
      </c>
      <c r="B1949" s="2" t="str">
        <f>'06A_Варіанти'!B1940</f>
        <v>TT_326</v>
      </c>
      <c r="C1949" s="2" t="str">
        <f>'06A_Варіанти'!D1940</f>
        <v>РЦК макси</v>
      </c>
      <c r="D1949" s="2" t="str">
        <f>'06A_Варіанти'!C1940</f>
        <v>РЦК</v>
      </c>
      <c r="E1949" s="2" t="str">
        <f>'06A_Варіанти'!S1940</f>
        <v>KANIV_HPP</v>
      </c>
      <c r="F1949" s="2" t="str">
        <f>IF(O1949='06A_Варіанти'!E1940,'06A_Варіанти'!E$1,IF(O1949='06A_Варіанти'!F1940,'06A_Варіанти'!F$1,IF(O1949='06A_Варіанти'!G1940,'06A_Варіанти'!G$1,IF(O1949='06A_Варіанти'!H1940,'06A_Варіанти'!H$1,IF(O1949='06A_Варіанти'!I1940,'06A_Варіанти'!I$1,IF(O1949='06A_Варіанти'!J1940,'06A_Варіанти'!J$1,IF(O1949='06A_Варіанти'!K1940,'06A_Варіанти'!K$1,IF(O1949='06A_Варіанти'!L1940,'06A_Варіанти'!L$1,IF(O1949='06A_Варіанти'!M1940,'06A_Варіанти'!M$1,IF(O1949='06A_Варіанти'!N1940,'06A_Варіанти'!N$1,IF(O1949='06A_Варіанти'!O1940,'06A_Варіанти'!O$1,IF(O1949='06A_Варіанти'!P1940,'06A_Варіанти'!P$1,IF(O1949='06A_Варіанти'!Q1940,'06A_Варіанти'!Q$1,IF(O1949='06A_Варіанти'!R1940,'06A_Варіанти'!R$1,"НЕМАЄ МАРШРУТУ"))))))))))))))</f>
        <v>KANIV_HPP</v>
      </c>
      <c r="G1949" s="2" t="str">
        <f t="shared" si="210"/>
        <v>БЕЗ ЗМІН</v>
      </c>
      <c r="H1949" s="2">
        <f>IF(G1949="НЕМАЄ МАРШРУТУ",0,O1949-'06A_Варіанти'!T1940)</f>
        <v>0</v>
      </c>
      <c r="I1949" s="2">
        <f>IFERROR(INDEX('04_Потоки'!$E:$E,MATCH(A1949,'04_Потоки'!$A:$A,0)),0)</f>
        <v>0.30653218059558118</v>
      </c>
      <c r="J1949" s="2">
        <f t="shared" si="211"/>
        <v>1</v>
      </c>
      <c r="K1949" s="2">
        <f>IF(C1949="РЦК макси",0,2*'06A_Варіанти'!T1940*J1949)</f>
        <v>0</v>
      </c>
      <c r="L1949" s="2">
        <f t="shared" si="212"/>
        <v>0</v>
      </c>
      <c r="M1949" s="2">
        <f t="shared" si="213"/>
        <v>0</v>
      </c>
      <c r="N1949" s="9">
        <f t="shared" si="214"/>
        <v>0</v>
      </c>
      <c r="O1949" s="2">
        <f>MIN(IF('07A_Конструктор'!$D$5="Так",'06A_Варіанти'!E1940,1E+99),IF('07A_Конструктор'!$D$6="Так",'06A_Варіанти'!F1940,1E+99),IF('07A_Конструктор'!$D$7="Так",'06A_Варіанти'!G1940,1E+99),IF('07A_Конструктор'!$D$8="Так",'06A_Варіанти'!H1940,1E+99),IF('07A_Конструктор'!$D$9="Так",'06A_Варіанти'!I1940,1E+99),IF('07A_Конструктор'!$D$10="Так",'06A_Варіанти'!J1940,1E+99),IF('07A_Конструктор'!$D$11="Так",'06A_Варіанти'!K1940,1E+99),IF('07A_Конструктор'!$D$12="Так",'06A_Варіанти'!L1940,1E+99),IF('07A_Конструктор'!$D$13="Так",'06A_Варіанти'!M1940,1E+99),IF('07A_Конструктор'!$D$14="Так",'06A_Варіанти'!N1940,1E+99),IF('07A_Конструктор'!$D$15="Так",'06A_Варіанти'!O1940,1E+99),IF('07A_Конструктор'!$D$16="Так",'06A_Варіанти'!P1940,1E+99),IF('07A_Конструктор'!$D$17="Так",'06A_Варіанти'!Q1940,1E+99),IF('06A_Варіанти'!R1940="",1E+99,'06A_Варіанти'!R1940))</f>
        <v>205.7</v>
      </c>
      <c r="P1949" s="2" t="str">
        <f t="shared" si="215"/>
        <v>Не моделюється</v>
      </c>
      <c r="Q1949" s="2">
        <f t="shared" si="216"/>
        <v>0</v>
      </c>
      <c r="R1949" s="2" t="str">
        <f>IF(OR(C1949="РЦК макси",C1949="РЦЧ SKU"),"SKU-потік",IFERROR(VLOOKUP(D1949,'02_РЦ'!$A$3:$I$7,5,FALSE),0))</f>
        <v>SKU-потік</v>
      </c>
      <c r="S1949" s="2" t="str">
        <f>IF(OR(C1949="РЦК макси",C1949="РЦЧ SKU"),"Не рахується в ліміт",IFERROR(VLOOKUP(D1949,'02_РЦ'!$A$3:$I$7,9,FALSE),"Немає РЦ"))</f>
        <v>Не рахується в ліміт</v>
      </c>
    </row>
    <row r="1950" spans="1:19">
      <c r="A1950" s="2" t="str">
        <f>'06A_Варіанти'!A1941</f>
        <v>MAXI_43</v>
      </c>
      <c r="B1950" s="2" t="str">
        <f>'06A_Варіанти'!B1941</f>
        <v>TT_43</v>
      </c>
      <c r="C1950" s="2" t="str">
        <f>'06A_Варіанти'!D1941</f>
        <v>РЦК макси</v>
      </c>
      <c r="D1950" s="2" t="str">
        <f>'06A_Варіанти'!C1941</f>
        <v>РЦК</v>
      </c>
      <c r="E1950" s="2" t="str">
        <f>'06A_Варіанти'!S1941</f>
        <v>DIRECT</v>
      </c>
      <c r="F1950" s="2" t="str">
        <f>IF(O1950='06A_Варіанти'!E1941,'06A_Варіанти'!E$1,IF(O1950='06A_Варіанти'!F1941,'06A_Варіанти'!F$1,IF(O1950='06A_Варіанти'!G1941,'06A_Варіанти'!G$1,IF(O1950='06A_Варіанти'!H1941,'06A_Варіанти'!H$1,IF(O1950='06A_Варіанти'!I1941,'06A_Варіанти'!I$1,IF(O1950='06A_Варіанти'!J1941,'06A_Варіанти'!J$1,IF(O1950='06A_Варіанти'!K1941,'06A_Варіанти'!K$1,IF(O1950='06A_Варіанти'!L1941,'06A_Варіанти'!L$1,IF(O1950='06A_Варіанти'!M1941,'06A_Варіанти'!M$1,IF(O1950='06A_Варіанти'!N1941,'06A_Варіанти'!N$1,IF(O1950='06A_Варіанти'!O1941,'06A_Варіанти'!O$1,IF(O1950='06A_Варіанти'!P1941,'06A_Варіанти'!P$1,IF(O1950='06A_Варіанти'!Q1941,'06A_Варіанти'!Q$1,IF(O1950='06A_Варіанти'!R1941,'06A_Варіанти'!R$1,"НЕМАЄ МАРШРУТУ"))))))))))))))</f>
        <v>DIRECT</v>
      </c>
      <c r="G1950" s="2" t="str">
        <f t="shared" si="210"/>
        <v>БЕЗ ЗМІН</v>
      </c>
      <c r="H1950" s="2">
        <f>IF(G1950="НЕМАЄ МАРШРУТУ",0,O1950-'06A_Варіанти'!T1941)</f>
        <v>0</v>
      </c>
      <c r="I1950" s="2">
        <f>IFERROR(INDEX('04_Потоки'!$E:$E,MATCH(A1950,'04_Потоки'!$A:$A,0)),0)</f>
        <v>0.30653218059558118</v>
      </c>
      <c r="J1950" s="2">
        <f t="shared" si="211"/>
        <v>1</v>
      </c>
      <c r="K1950" s="2">
        <f>IF(C1950="РЦК макси",0,2*'06A_Варіанти'!T1941*J1950)</f>
        <v>0</v>
      </c>
      <c r="L1950" s="2">
        <f t="shared" si="212"/>
        <v>0</v>
      </c>
      <c r="M1950" s="2">
        <f t="shared" si="213"/>
        <v>0</v>
      </c>
      <c r="N1950" s="9">
        <f t="shared" si="214"/>
        <v>0</v>
      </c>
      <c r="O1950" s="2">
        <f>MIN(IF('07A_Конструктор'!$D$5="Так",'06A_Варіанти'!E1941,1E+99),IF('07A_Конструктор'!$D$6="Так",'06A_Варіанти'!F1941,1E+99),IF('07A_Конструктор'!$D$7="Так",'06A_Варіанти'!G1941,1E+99),IF('07A_Конструктор'!$D$8="Так",'06A_Варіанти'!H1941,1E+99),IF('07A_Конструктор'!$D$9="Так",'06A_Варіанти'!I1941,1E+99),IF('07A_Конструктор'!$D$10="Так",'06A_Варіанти'!J1941,1E+99),IF('07A_Конструктор'!$D$11="Так",'06A_Варіанти'!K1941,1E+99),IF('07A_Конструктор'!$D$12="Так",'06A_Варіанти'!L1941,1E+99),IF('07A_Конструктор'!$D$13="Так",'06A_Варіанти'!M1941,1E+99),IF('07A_Конструктор'!$D$14="Так",'06A_Варіанти'!N1941,1E+99),IF('07A_Конструктор'!$D$15="Так",'06A_Варіанти'!O1941,1E+99),IF('07A_Конструктор'!$D$16="Так",'06A_Варіанти'!P1941,1E+99),IF('07A_Конструктор'!$D$17="Так",'06A_Варіанти'!Q1941,1E+99),IF('06A_Варіанти'!R1941="",1E+99,'06A_Варіанти'!R1941))</f>
        <v>346</v>
      </c>
      <c r="P1950" s="2" t="str">
        <f t="shared" si="215"/>
        <v>Не моделюється</v>
      </c>
      <c r="Q1950" s="2">
        <f t="shared" si="216"/>
        <v>0</v>
      </c>
      <c r="R1950" s="2" t="str">
        <f>IF(OR(C1950="РЦК макси",C1950="РЦЧ SKU"),"SKU-потік",IFERROR(VLOOKUP(D1950,'02_РЦ'!$A$3:$I$7,5,FALSE),0))</f>
        <v>SKU-потік</v>
      </c>
      <c r="S1950" s="2" t="str">
        <f>IF(OR(C1950="РЦК макси",C1950="РЦЧ SKU"),"Не рахується в ліміт",IFERROR(VLOOKUP(D1950,'02_РЦ'!$A$3:$I$7,9,FALSE),"Немає РЦ"))</f>
        <v>Не рахується в ліміт</v>
      </c>
    </row>
    <row r="1951" spans="1:19">
      <c r="A1951" s="2" t="str">
        <f>'06A_Варіанти'!A1942</f>
        <v>MAXI_423</v>
      </c>
      <c r="B1951" s="2" t="str">
        <f>'06A_Варіанти'!B1942</f>
        <v>TT_423</v>
      </c>
      <c r="C1951" s="2" t="str">
        <f>'06A_Варіанти'!D1942</f>
        <v>РЦК макси</v>
      </c>
      <c r="D1951" s="2" t="str">
        <f>'06A_Варіанти'!C1942</f>
        <v>РЦК</v>
      </c>
      <c r="E1951" s="2" t="str">
        <f>'06A_Варіанти'!S1942</f>
        <v>DIRECT</v>
      </c>
      <c r="F1951" s="2" t="str">
        <f>IF(O1951='06A_Варіанти'!E1942,'06A_Варіанти'!E$1,IF(O1951='06A_Варіанти'!F1942,'06A_Варіанти'!F$1,IF(O1951='06A_Варіанти'!G1942,'06A_Варіанти'!G$1,IF(O1951='06A_Варіанти'!H1942,'06A_Варіанти'!H$1,IF(O1951='06A_Варіанти'!I1942,'06A_Варіанти'!I$1,IF(O1951='06A_Варіанти'!J1942,'06A_Варіанти'!J$1,IF(O1951='06A_Варіанти'!K1942,'06A_Варіанти'!K$1,IF(O1951='06A_Варіанти'!L1942,'06A_Варіанти'!L$1,IF(O1951='06A_Варіанти'!M1942,'06A_Варіанти'!M$1,IF(O1951='06A_Варіанти'!N1942,'06A_Варіанти'!N$1,IF(O1951='06A_Варіанти'!O1942,'06A_Варіанти'!O$1,IF(O1951='06A_Варіанти'!P1942,'06A_Варіанти'!P$1,IF(O1951='06A_Варіанти'!Q1942,'06A_Варіанти'!Q$1,IF(O1951='06A_Варіанти'!R1942,'06A_Варіанти'!R$1,"НЕМАЄ МАРШРУТУ"))))))))))))))</f>
        <v>DIRECT</v>
      </c>
      <c r="G1951" s="2" t="str">
        <f t="shared" si="210"/>
        <v>БЕЗ ЗМІН</v>
      </c>
      <c r="H1951" s="2">
        <f>IF(G1951="НЕМАЄ МАРШРУТУ",0,O1951-'06A_Варіанти'!T1942)</f>
        <v>0</v>
      </c>
      <c r="I1951" s="2">
        <f>IFERROR(INDEX('04_Потоки'!$E:$E,MATCH(A1951,'04_Потоки'!$A:$A,0)),0)</f>
        <v>0.30653218059558118</v>
      </c>
      <c r="J1951" s="2">
        <f t="shared" si="211"/>
        <v>1</v>
      </c>
      <c r="K1951" s="2">
        <f>IF(C1951="РЦК макси",0,2*'06A_Варіанти'!T1942*J1951)</f>
        <v>0</v>
      </c>
      <c r="L1951" s="2">
        <f t="shared" si="212"/>
        <v>0</v>
      </c>
      <c r="M1951" s="2">
        <f t="shared" si="213"/>
        <v>0</v>
      </c>
      <c r="N1951" s="9">
        <f t="shared" si="214"/>
        <v>0</v>
      </c>
      <c r="O1951" s="2">
        <f>MIN(IF('07A_Конструктор'!$D$5="Так",'06A_Варіанти'!E1942,1E+99),IF('07A_Конструктор'!$D$6="Так",'06A_Варіанти'!F1942,1E+99),IF('07A_Конструктор'!$D$7="Так",'06A_Варіанти'!G1942,1E+99),IF('07A_Конструктор'!$D$8="Так",'06A_Варіанти'!H1942,1E+99),IF('07A_Конструктор'!$D$9="Так",'06A_Варіанти'!I1942,1E+99),IF('07A_Конструктор'!$D$10="Так",'06A_Варіанти'!J1942,1E+99),IF('07A_Конструктор'!$D$11="Так",'06A_Варіанти'!K1942,1E+99),IF('07A_Конструктор'!$D$12="Так",'06A_Варіанти'!L1942,1E+99),IF('07A_Конструктор'!$D$13="Так",'06A_Варіанти'!M1942,1E+99),IF('07A_Конструктор'!$D$14="Так",'06A_Варіанти'!N1942,1E+99),IF('07A_Конструктор'!$D$15="Так",'06A_Варіанти'!O1942,1E+99),IF('07A_Конструктор'!$D$16="Так",'06A_Варіанти'!P1942,1E+99),IF('07A_Конструктор'!$D$17="Так",'06A_Варіанти'!Q1942,1E+99),IF('06A_Варіанти'!R1942="",1E+99,'06A_Варіанти'!R1942))</f>
        <v>357.8</v>
      </c>
      <c r="P1951" s="2" t="str">
        <f t="shared" si="215"/>
        <v>Не моделюється</v>
      </c>
      <c r="Q1951" s="2">
        <f t="shared" si="216"/>
        <v>0</v>
      </c>
      <c r="R1951" s="2" t="str">
        <f>IF(OR(C1951="РЦК макси",C1951="РЦЧ SKU"),"SKU-потік",IFERROR(VLOOKUP(D1951,'02_РЦ'!$A$3:$I$7,5,FALSE),0))</f>
        <v>SKU-потік</v>
      </c>
      <c r="S1951" s="2" t="str">
        <f>IF(OR(C1951="РЦК макси",C1951="РЦЧ SKU"),"Не рахується в ліміт",IFERROR(VLOOKUP(D1951,'02_РЦ'!$A$3:$I$7,9,FALSE),"Немає РЦ"))</f>
        <v>Не рахується в ліміт</v>
      </c>
    </row>
    <row r="1952" spans="1:19">
      <c r="A1952" s="2" t="str">
        <f>'06A_Варіанти'!A1943</f>
        <v>MAXI_459</v>
      </c>
      <c r="B1952" s="2" t="str">
        <f>'06A_Варіанти'!B1943</f>
        <v>TT_459</v>
      </c>
      <c r="C1952" s="2" t="str">
        <f>'06A_Варіанти'!D1943</f>
        <v>РЦК макси</v>
      </c>
      <c r="D1952" s="2" t="str">
        <f>'06A_Варіанти'!C1943</f>
        <v>РЦК</v>
      </c>
      <c r="E1952" s="2" t="str">
        <f>'06A_Варіанти'!S1943</f>
        <v>KYI_SOUTH</v>
      </c>
      <c r="F1952" s="2" t="str">
        <f>IF(O1952='06A_Варіанти'!E1943,'06A_Варіанти'!E$1,IF(O1952='06A_Варіанти'!F1943,'06A_Варіанти'!F$1,IF(O1952='06A_Варіанти'!G1943,'06A_Варіанти'!G$1,IF(O1952='06A_Варіанти'!H1943,'06A_Варіанти'!H$1,IF(O1952='06A_Варіанти'!I1943,'06A_Варіанти'!I$1,IF(O1952='06A_Варіанти'!J1943,'06A_Варіанти'!J$1,IF(O1952='06A_Варіанти'!K1943,'06A_Варіанти'!K$1,IF(O1952='06A_Варіанти'!L1943,'06A_Варіанти'!L$1,IF(O1952='06A_Варіанти'!M1943,'06A_Варіанти'!M$1,IF(O1952='06A_Варіанти'!N1943,'06A_Варіанти'!N$1,IF(O1952='06A_Варіанти'!O1943,'06A_Варіанти'!O$1,IF(O1952='06A_Варіанти'!P1943,'06A_Варіанти'!P$1,IF(O1952='06A_Варіанти'!Q1943,'06A_Варіанти'!Q$1,IF(O1952='06A_Варіанти'!R1943,'06A_Варіанти'!R$1,"НЕМАЄ МАРШРУТУ"))))))))))))))</f>
        <v>KYI_SOUTH</v>
      </c>
      <c r="G1952" s="2" t="str">
        <f t="shared" si="210"/>
        <v>БЕЗ ЗМІН</v>
      </c>
      <c r="H1952" s="2">
        <f>IF(G1952="НЕМАЄ МАРШРУТУ",0,O1952-'06A_Варіанти'!T1943)</f>
        <v>0</v>
      </c>
      <c r="I1952" s="2">
        <f>IFERROR(INDEX('04_Потоки'!$E:$E,MATCH(A1952,'04_Потоки'!$A:$A,0)),0)</f>
        <v>0.30653218059558118</v>
      </c>
      <c r="J1952" s="2">
        <f t="shared" si="211"/>
        <v>1</v>
      </c>
      <c r="K1952" s="2">
        <f>IF(C1952="РЦК макси",0,2*'06A_Варіанти'!T1943*J1952)</f>
        <v>0</v>
      </c>
      <c r="L1952" s="2">
        <f t="shared" si="212"/>
        <v>0</v>
      </c>
      <c r="M1952" s="2">
        <f t="shared" si="213"/>
        <v>0</v>
      </c>
      <c r="N1952" s="9">
        <f t="shared" si="214"/>
        <v>0</v>
      </c>
      <c r="O1952" s="2">
        <f>MIN(IF('07A_Конструктор'!$D$5="Так",'06A_Варіанти'!E1943,1E+99),IF('07A_Конструктор'!$D$6="Так",'06A_Варіанти'!F1943,1E+99),IF('07A_Конструктор'!$D$7="Так",'06A_Варіанти'!G1943,1E+99),IF('07A_Конструктор'!$D$8="Так",'06A_Варіанти'!H1943,1E+99),IF('07A_Конструктор'!$D$9="Так",'06A_Варіанти'!I1943,1E+99),IF('07A_Конструктор'!$D$10="Так",'06A_Варіанти'!J1943,1E+99),IF('07A_Конструктор'!$D$11="Так",'06A_Варіанти'!K1943,1E+99),IF('07A_Конструктор'!$D$12="Так",'06A_Варіанти'!L1943,1E+99),IF('07A_Конструктор'!$D$13="Так",'06A_Варіанти'!M1943,1E+99),IF('07A_Конструктор'!$D$14="Так",'06A_Варіанти'!N1943,1E+99),IF('07A_Конструктор'!$D$15="Так",'06A_Варіанти'!O1943,1E+99),IF('07A_Конструктор'!$D$16="Так",'06A_Варіанти'!P1943,1E+99),IF('07A_Конструктор'!$D$17="Так",'06A_Варіанти'!Q1943,1E+99),IF('06A_Варіанти'!R1943="",1E+99,'06A_Варіанти'!R1943))</f>
        <v>533</v>
      </c>
      <c r="P1952" s="2" t="str">
        <f t="shared" si="215"/>
        <v>Не моделюється</v>
      </c>
      <c r="Q1952" s="2">
        <f t="shared" si="216"/>
        <v>0</v>
      </c>
      <c r="R1952" s="2" t="str">
        <f>IF(OR(C1952="РЦК макси",C1952="РЦЧ SKU"),"SKU-потік",IFERROR(VLOOKUP(D1952,'02_РЦ'!$A$3:$I$7,5,FALSE),0))</f>
        <v>SKU-потік</v>
      </c>
      <c r="S1952" s="2" t="str">
        <f>IF(OR(C1952="РЦК макси",C1952="РЦЧ SKU"),"Не рахується в ліміт",IFERROR(VLOOKUP(D1952,'02_РЦ'!$A$3:$I$7,9,FALSE),"Немає РЦ"))</f>
        <v>Не рахується в ліміт</v>
      </c>
    </row>
    <row r="1953" spans="1:19">
      <c r="A1953" s="2" t="str">
        <f>'06A_Варіанти'!A1944</f>
        <v>MAXI_392</v>
      </c>
      <c r="B1953" s="2" t="str">
        <f>'06A_Варіанти'!B1944</f>
        <v>TT_392</v>
      </c>
      <c r="C1953" s="2" t="str">
        <f>'06A_Варіанти'!D1944</f>
        <v>РЦК макси</v>
      </c>
      <c r="D1953" s="2" t="str">
        <f>'06A_Варіанти'!C1944</f>
        <v>РЦК</v>
      </c>
      <c r="E1953" s="2" t="str">
        <f>'06A_Варіанти'!S1944</f>
        <v>KYI_SOUTH</v>
      </c>
      <c r="F1953" s="2" t="str">
        <f>IF(O1953='06A_Варіанти'!E1944,'06A_Варіанти'!E$1,IF(O1953='06A_Варіанти'!F1944,'06A_Варіанти'!F$1,IF(O1953='06A_Варіанти'!G1944,'06A_Варіанти'!G$1,IF(O1953='06A_Варіанти'!H1944,'06A_Варіанти'!H$1,IF(O1953='06A_Варіанти'!I1944,'06A_Варіанти'!I$1,IF(O1953='06A_Варіанти'!J1944,'06A_Варіанти'!J$1,IF(O1953='06A_Варіанти'!K1944,'06A_Варіанти'!K$1,IF(O1953='06A_Варіанти'!L1944,'06A_Варіанти'!L$1,IF(O1953='06A_Варіанти'!M1944,'06A_Варіанти'!M$1,IF(O1953='06A_Варіанти'!N1944,'06A_Варіанти'!N$1,IF(O1953='06A_Варіанти'!O1944,'06A_Варіанти'!O$1,IF(O1953='06A_Варіанти'!P1944,'06A_Варіанти'!P$1,IF(O1953='06A_Варіанти'!Q1944,'06A_Варіанти'!Q$1,IF(O1953='06A_Варіанти'!R1944,'06A_Варіанти'!R$1,"НЕМАЄ МАРШРУТУ"))))))))))))))</f>
        <v>KYI_SOUTH</v>
      </c>
      <c r="G1953" s="2" t="str">
        <f t="shared" si="210"/>
        <v>БЕЗ ЗМІН</v>
      </c>
      <c r="H1953" s="2">
        <f>IF(G1953="НЕМАЄ МАРШРУТУ",0,O1953-'06A_Варіанти'!T1944)</f>
        <v>0</v>
      </c>
      <c r="I1953" s="2">
        <f>IFERROR(INDEX('04_Потоки'!$E:$E,MATCH(A1953,'04_Потоки'!$A:$A,0)),0)</f>
        <v>0.30653218059558118</v>
      </c>
      <c r="J1953" s="2">
        <f t="shared" si="211"/>
        <v>1</v>
      </c>
      <c r="K1953" s="2">
        <f>IF(C1953="РЦК макси",0,2*'06A_Варіанти'!T1944*J1953)</f>
        <v>0</v>
      </c>
      <c r="L1953" s="2">
        <f t="shared" si="212"/>
        <v>0</v>
      </c>
      <c r="M1953" s="2">
        <f t="shared" si="213"/>
        <v>0</v>
      </c>
      <c r="N1953" s="9">
        <f t="shared" si="214"/>
        <v>0</v>
      </c>
      <c r="O1953" s="2">
        <f>MIN(IF('07A_Конструктор'!$D$5="Так",'06A_Варіанти'!E1944,1E+99),IF('07A_Конструктор'!$D$6="Так",'06A_Варіанти'!F1944,1E+99),IF('07A_Конструктор'!$D$7="Так",'06A_Варіанти'!G1944,1E+99),IF('07A_Конструктор'!$D$8="Так",'06A_Варіанти'!H1944,1E+99),IF('07A_Конструктор'!$D$9="Так",'06A_Варіанти'!I1944,1E+99),IF('07A_Конструктор'!$D$10="Так",'06A_Варіанти'!J1944,1E+99),IF('07A_Конструктор'!$D$11="Так",'06A_Варіанти'!K1944,1E+99),IF('07A_Конструктор'!$D$12="Так",'06A_Варіанти'!L1944,1E+99),IF('07A_Конструктор'!$D$13="Так",'06A_Варіанти'!M1944,1E+99),IF('07A_Конструктор'!$D$14="Так",'06A_Варіанти'!N1944,1E+99),IF('07A_Конструктор'!$D$15="Так",'06A_Варіанти'!O1944,1E+99),IF('07A_Конструктор'!$D$16="Так",'06A_Варіанти'!P1944,1E+99),IF('07A_Конструктор'!$D$17="Так",'06A_Варіанти'!Q1944,1E+99),IF('06A_Варіанти'!R1944="",1E+99,'06A_Варіанти'!R1944))</f>
        <v>550.79999999999995</v>
      </c>
      <c r="P1953" s="2" t="str">
        <f t="shared" si="215"/>
        <v>Не моделюється</v>
      </c>
      <c r="Q1953" s="2">
        <f t="shared" si="216"/>
        <v>0</v>
      </c>
      <c r="R1953" s="2" t="str">
        <f>IF(OR(C1953="РЦК макси",C1953="РЦЧ SKU"),"SKU-потік",IFERROR(VLOOKUP(D1953,'02_РЦ'!$A$3:$I$7,5,FALSE),0))</f>
        <v>SKU-потік</v>
      </c>
      <c r="S1953" s="2" t="str">
        <f>IF(OR(C1953="РЦК макси",C1953="РЦЧ SKU"),"Не рахується в ліміт",IFERROR(VLOOKUP(D1953,'02_РЦ'!$A$3:$I$7,9,FALSE),"Немає РЦ"))</f>
        <v>Не рахується в ліміт</v>
      </c>
    </row>
    <row r="1954" spans="1:19">
      <c r="A1954" s="2" t="str">
        <f>'06A_Варіанти'!A1945</f>
        <v>MAXI_109</v>
      </c>
      <c r="B1954" s="2" t="str">
        <f>'06A_Варіанти'!B1945</f>
        <v>TT_109</v>
      </c>
      <c r="C1954" s="2" t="str">
        <f>'06A_Варіанти'!D1945</f>
        <v>РЦК макси</v>
      </c>
      <c r="D1954" s="2" t="str">
        <f>'06A_Варіанти'!C1945</f>
        <v>РЦК</v>
      </c>
      <c r="E1954" s="2" t="str">
        <f>'06A_Варіанти'!S1945</f>
        <v>KYI_HPP</v>
      </c>
      <c r="F1954" s="2" t="str">
        <f>IF(O1954='06A_Варіанти'!E1945,'06A_Варіанти'!E$1,IF(O1954='06A_Варіанти'!F1945,'06A_Варіанти'!F$1,IF(O1954='06A_Варіанти'!G1945,'06A_Варіанти'!G$1,IF(O1954='06A_Варіанти'!H1945,'06A_Варіанти'!H$1,IF(O1954='06A_Варіанти'!I1945,'06A_Варіанти'!I$1,IF(O1954='06A_Варіанти'!J1945,'06A_Варіанти'!J$1,IF(O1954='06A_Варіанти'!K1945,'06A_Варіанти'!K$1,IF(O1954='06A_Варіанти'!L1945,'06A_Варіанти'!L$1,IF(O1954='06A_Варіанти'!M1945,'06A_Варіанти'!M$1,IF(O1954='06A_Варіанти'!N1945,'06A_Варіанти'!N$1,IF(O1954='06A_Варіанти'!O1945,'06A_Варіанти'!O$1,IF(O1954='06A_Варіанти'!P1945,'06A_Варіанти'!P$1,IF(O1954='06A_Варіанти'!Q1945,'06A_Варіанти'!Q$1,IF(O1954='06A_Варіанти'!R1945,'06A_Варіанти'!R$1,"НЕМАЄ МАРШРУТУ"))))))))))))))</f>
        <v>KYI_HPP</v>
      </c>
      <c r="G1954" s="2" t="str">
        <f t="shared" si="210"/>
        <v>БЕЗ ЗМІН</v>
      </c>
      <c r="H1954" s="2">
        <f>IF(G1954="НЕМАЄ МАРШРУТУ",0,O1954-'06A_Варіанти'!T1945)</f>
        <v>0</v>
      </c>
      <c r="I1954" s="2">
        <f>IFERROR(INDEX('04_Потоки'!$E:$E,MATCH(A1954,'04_Потоки'!$A:$A,0)),0)</f>
        <v>0.30653218059558118</v>
      </c>
      <c r="J1954" s="2">
        <f t="shared" si="211"/>
        <v>1</v>
      </c>
      <c r="K1954" s="2">
        <f>IF(C1954="РЦК макси",0,2*'06A_Варіанти'!T1945*J1954)</f>
        <v>0</v>
      </c>
      <c r="L1954" s="2">
        <f t="shared" si="212"/>
        <v>0</v>
      </c>
      <c r="M1954" s="2">
        <f t="shared" si="213"/>
        <v>0</v>
      </c>
      <c r="N1954" s="9">
        <f t="shared" si="214"/>
        <v>0</v>
      </c>
      <c r="O1954" s="2">
        <f>MIN(IF('07A_Конструктор'!$D$5="Так",'06A_Варіанти'!E1945,1E+99),IF('07A_Конструктор'!$D$6="Так",'06A_Варіанти'!F1945,1E+99),IF('07A_Конструктор'!$D$7="Так",'06A_Варіанти'!G1945,1E+99),IF('07A_Конструктор'!$D$8="Так",'06A_Варіанти'!H1945,1E+99),IF('07A_Конструктор'!$D$9="Так",'06A_Варіанти'!I1945,1E+99),IF('07A_Конструктор'!$D$10="Так",'06A_Варіанти'!J1945,1E+99),IF('07A_Конструктор'!$D$11="Так",'06A_Варіанти'!K1945,1E+99),IF('07A_Конструктор'!$D$12="Так",'06A_Варіанти'!L1945,1E+99),IF('07A_Конструктор'!$D$13="Так",'06A_Варіанти'!M1945,1E+99),IF('07A_Конструктор'!$D$14="Так",'06A_Варіанти'!N1945,1E+99),IF('07A_Конструктор'!$D$15="Так",'06A_Варіанти'!O1945,1E+99),IF('07A_Конструктор'!$D$16="Так",'06A_Варіанти'!P1945,1E+99),IF('07A_Конструктор'!$D$17="Так",'06A_Варіанти'!Q1945,1E+99),IF('06A_Варіанти'!R1945="",1E+99,'06A_Варіанти'!R1945))</f>
        <v>270.2</v>
      </c>
      <c r="P1954" s="2" t="str">
        <f t="shared" si="215"/>
        <v>Не моделюється</v>
      </c>
      <c r="Q1954" s="2">
        <f t="shared" si="216"/>
        <v>0</v>
      </c>
      <c r="R1954" s="2" t="str">
        <f>IF(OR(C1954="РЦК макси",C1954="РЦЧ SKU"),"SKU-потік",IFERROR(VLOOKUP(D1954,'02_РЦ'!$A$3:$I$7,5,FALSE),0))</f>
        <v>SKU-потік</v>
      </c>
      <c r="S1954" s="2" t="str">
        <f>IF(OR(C1954="РЦК макси",C1954="РЦЧ SKU"),"Не рахується в ліміт",IFERROR(VLOOKUP(D1954,'02_РЦ'!$A$3:$I$7,9,FALSE),"Немає РЦ"))</f>
        <v>Не рахується в ліміт</v>
      </c>
    </row>
    <row r="1955" spans="1:19">
      <c r="A1955" s="2" t="str">
        <f>'06A_Варіанти'!A1946</f>
        <v>MAXI_525</v>
      </c>
      <c r="B1955" s="2" t="str">
        <f>'06A_Варіанти'!B1946</f>
        <v>TT_525</v>
      </c>
      <c r="C1955" s="2" t="str">
        <f>'06A_Варіанти'!D1946</f>
        <v>РЦК макси</v>
      </c>
      <c r="D1955" s="2" t="str">
        <f>'06A_Варіанти'!C1946</f>
        <v>РЦК</v>
      </c>
      <c r="E1955" s="2" t="str">
        <f>'06A_Варіанти'!S1946</f>
        <v>DIRECT</v>
      </c>
      <c r="F1955" s="2" t="str">
        <f>IF(O1955='06A_Варіанти'!E1946,'06A_Варіанти'!E$1,IF(O1955='06A_Варіанти'!F1946,'06A_Варіанти'!F$1,IF(O1955='06A_Варіанти'!G1946,'06A_Варіанти'!G$1,IF(O1955='06A_Варіанти'!H1946,'06A_Варіанти'!H$1,IF(O1955='06A_Варіанти'!I1946,'06A_Варіанти'!I$1,IF(O1955='06A_Варіанти'!J1946,'06A_Варіанти'!J$1,IF(O1955='06A_Варіанти'!K1946,'06A_Варіанти'!K$1,IF(O1955='06A_Варіанти'!L1946,'06A_Варіанти'!L$1,IF(O1955='06A_Варіанти'!M1946,'06A_Варіанти'!M$1,IF(O1955='06A_Варіанти'!N1946,'06A_Варіанти'!N$1,IF(O1955='06A_Варіанти'!O1946,'06A_Варіанти'!O$1,IF(O1955='06A_Варіанти'!P1946,'06A_Варіанти'!P$1,IF(O1955='06A_Варіанти'!Q1946,'06A_Варіанти'!Q$1,IF(O1955='06A_Варіанти'!R1946,'06A_Варіанти'!R$1,"НЕМАЄ МАРШРУТУ"))))))))))))))</f>
        <v>DIRECT</v>
      </c>
      <c r="G1955" s="2" t="str">
        <f t="shared" si="210"/>
        <v>БЕЗ ЗМІН</v>
      </c>
      <c r="H1955" s="2">
        <f>IF(G1955="НЕМАЄ МАРШРУТУ",0,O1955-'06A_Варіанти'!T1946)</f>
        <v>0</v>
      </c>
      <c r="I1955" s="2">
        <f>IFERROR(INDEX('04_Потоки'!$E:$E,MATCH(A1955,'04_Потоки'!$A:$A,0)),0)</f>
        <v>0.30653218059558118</v>
      </c>
      <c r="J1955" s="2">
        <f t="shared" si="211"/>
        <v>1</v>
      </c>
      <c r="K1955" s="2">
        <f>IF(C1955="РЦК макси",0,2*'06A_Варіанти'!T1946*J1955)</f>
        <v>0</v>
      </c>
      <c r="L1955" s="2">
        <f t="shared" si="212"/>
        <v>0</v>
      </c>
      <c r="M1955" s="2">
        <f t="shared" si="213"/>
        <v>0</v>
      </c>
      <c r="N1955" s="9">
        <f t="shared" si="214"/>
        <v>0</v>
      </c>
      <c r="O1955" s="2">
        <f>MIN(IF('07A_Конструктор'!$D$5="Так",'06A_Варіанти'!E1946,1E+99),IF('07A_Конструктор'!$D$6="Так",'06A_Варіанти'!F1946,1E+99),IF('07A_Конструктор'!$D$7="Так",'06A_Варіанти'!G1946,1E+99),IF('07A_Конструктор'!$D$8="Так",'06A_Варіанти'!H1946,1E+99),IF('07A_Конструктор'!$D$9="Так",'06A_Варіанти'!I1946,1E+99),IF('07A_Конструктор'!$D$10="Так",'06A_Варіанти'!J1946,1E+99),IF('07A_Конструктор'!$D$11="Так",'06A_Варіанти'!K1946,1E+99),IF('07A_Конструктор'!$D$12="Так",'06A_Варіанти'!L1946,1E+99),IF('07A_Конструктор'!$D$13="Так",'06A_Варіанти'!M1946,1E+99),IF('07A_Конструктор'!$D$14="Так",'06A_Варіанти'!N1946,1E+99),IF('07A_Конструктор'!$D$15="Так",'06A_Варіанти'!O1946,1E+99),IF('07A_Конструктор'!$D$16="Так",'06A_Варіанти'!P1946,1E+99),IF('07A_Конструктор'!$D$17="Так",'06A_Варіанти'!Q1946,1E+99),IF('06A_Варіанти'!R1946="",1E+99,'06A_Варіанти'!R1946))</f>
        <v>85.8</v>
      </c>
      <c r="P1955" s="2" t="str">
        <f t="shared" si="215"/>
        <v>Не моделюється</v>
      </c>
      <c r="Q1955" s="2">
        <f t="shared" si="216"/>
        <v>0</v>
      </c>
      <c r="R1955" s="2" t="str">
        <f>IF(OR(C1955="РЦК макси",C1955="РЦЧ SKU"),"SKU-потік",IFERROR(VLOOKUP(D1955,'02_РЦ'!$A$3:$I$7,5,FALSE),0))</f>
        <v>SKU-потік</v>
      </c>
      <c r="S1955" s="2" t="str">
        <f>IF(OR(C1955="РЦК макси",C1955="РЦЧ SKU"),"Не рахується в ліміт",IFERROR(VLOOKUP(D1955,'02_РЦ'!$A$3:$I$7,9,FALSE),"Немає РЦ"))</f>
        <v>Не рахується в ліміт</v>
      </c>
    </row>
    <row r="1956" spans="1:19">
      <c r="A1956" s="2" t="str">
        <f>'06A_Варіанти'!A1947</f>
        <v>MAXI_526</v>
      </c>
      <c r="B1956" s="2" t="str">
        <f>'06A_Варіанти'!B1947</f>
        <v>TT_526</v>
      </c>
      <c r="C1956" s="2" t="str">
        <f>'06A_Варіанти'!D1947</f>
        <v>РЦК макси</v>
      </c>
      <c r="D1956" s="2" t="str">
        <f>'06A_Варіанти'!C1947</f>
        <v>РЦК</v>
      </c>
      <c r="E1956" s="2" t="str">
        <f>'06A_Варіанти'!S1947</f>
        <v>DIRECT</v>
      </c>
      <c r="F1956" s="2" t="str">
        <f>IF(O1956='06A_Варіанти'!E1947,'06A_Варіанти'!E$1,IF(O1956='06A_Варіанти'!F1947,'06A_Варіанти'!F$1,IF(O1956='06A_Варіанти'!G1947,'06A_Варіанти'!G$1,IF(O1956='06A_Варіанти'!H1947,'06A_Варіанти'!H$1,IF(O1956='06A_Варіанти'!I1947,'06A_Варіанти'!I$1,IF(O1956='06A_Варіанти'!J1947,'06A_Варіанти'!J$1,IF(O1956='06A_Варіанти'!K1947,'06A_Варіанти'!K$1,IF(O1956='06A_Варіанти'!L1947,'06A_Варіанти'!L$1,IF(O1956='06A_Варіанти'!M1947,'06A_Варіанти'!M$1,IF(O1956='06A_Варіанти'!N1947,'06A_Варіанти'!N$1,IF(O1956='06A_Варіанти'!O1947,'06A_Варіанти'!O$1,IF(O1956='06A_Варіанти'!P1947,'06A_Варіанти'!P$1,IF(O1956='06A_Варіанти'!Q1947,'06A_Варіанти'!Q$1,IF(O1956='06A_Варіанти'!R1947,'06A_Варіанти'!R$1,"НЕМАЄ МАРШРУТУ"))))))))))))))</f>
        <v>DIRECT</v>
      </c>
      <c r="G1956" s="2" t="str">
        <f t="shared" si="210"/>
        <v>БЕЗ ЗМІН</v>
      </c>
      <c r="H1956" s="2">
        <f>IF(G1956="НЕМАЄ МАРШРУТУ",0,O1956-'06A_Варіанти'!T1947)</f>
        <v>0</v>
      </c>
      <c r="I1956" s="2">
        <f>IFERROR(INDEX('04_Потоки'!$E:$E,MATCH(A1956,'04_Потоки'!$A:$A,0)),0)</f>
        <v>0.30653218059558118</v>
      </c>
      <c r="J1956" s="2">
        <f t="shared" si="211"/>
        <v>1</v>
      </c>
      <c r="K1956" s="2">
        <f>IF(C1956="РЦК макси",0,2*'06A_Варіанти'!T1947*J1956)</f>
        <v>0</v>
      </c>
      <c r="L1956" s="2">
        <f t="shared" si="212"/>
        <v>0</v>
      </c>
      <c r="M1956" s="2">
        <f t="shared" si="213"/>
        <v>0</v>
      </c>
      <c r="N1956" s="9">
        <f t="shared" si="214"/>
        <v>0</v>
      </c>
      <c r="O1956" s="2">
        <f>MIN(IF('07A_Конструктор'!$D$5="Так",'06A_Варіанти'!E1947,1E+99),IF('07A_Конструктор'!$D$6="Так",'06A_Варіанти'!F1947,1E+99),IF('07A_Конструктор'!$D$7="Так",'06A_Варіанти'!G1947,1E+99),IF('07A_Конструктор'!$D$8="Так",'06A_Варіанти'!H1947,1E+99),IF('07A_Конструктор'!$D$9="Так",'06A_Варіанти'!I1947,1E+99),IF('07A_Конструктор'!$D$10="Так",'06A_Варіанти'!J1947,1E+99),IF('07A_Конструктор'!$D$11="Так",'06A_Варіанти'!K1947,1E+99),IF('07A_Конструктор'!$D$12="Так",'06A_Варіанти'!L1947,1E+99),IF('07A_Конструктор'!$D$13="Так",'06A_Варіанти'!M1947,1E+99),IF('07A_Конструктор'!$D$14="Так",'06A_Варіанти'!N1947,1E+99),IF('07A_Конструктор'!$D$15="Так",'06A_Варіанти'!O1947,1E+99),IF('07A_Конструктор'!$D$16="Так",'06A_Варіанти'!P1947,1E+99),IF('07A_Конструктор'!$D$17="Так",'06A_Варіанти'!Q1947,1E+99),IF('06A_Варіанти'!R1947="",1E+99,'06A_Варіанти'!R1947))</f>
        <v>122.5</v>
      </c>
      <c r="P1956" s="2" t="str">
        <f t="shared" si="215"/>
        <v>Не моделюється</v>
      </c>
      <c r="Q1956" s="2">
        <f t="shared" si="216"/>
        <v>0</v>
      </c>
      <c r="R1956" s="2" t="str">
        <f>IF(OR(C1956="РЦК макси",C1956="РЦЧ SKU"),"SKU-потік",IFERROR(VLOOKUP(D1956,'02_РЦ'!$A$3:$I$7,5,FALSE),0))</f>
        <v>SKU-потік</v>
      </c>
      <c r="S1956" s="2" t="str">
        <f>IF(OR(C1956="РЦК макси",C1956="РЦЧ SKU"),"Не рахується в ліміт",IFERROR(VLOOKUP(D1956,'02_РЦ'!$A$3:$I$7,9,FALSE),"Немає РЦ"))</f>
        <v>Не рахується в ліміт</v>
      </c>
    </row>
    <row r="1957" spans="1:19">
      <c r="A1957" s="2" t="str">
        <f>'06A_Варіанти'!A1948</f>
        <v>MAXI_560</v>
      </c>
      <c r="B1957" s="2" t="str">
        <f>'06A_Варіанти'!B1948</f>
        <v>TT_560</v>
      </c>
      <c r="C1957" s="2" t="str">
        <f>'06A_Варіанти'!D1948</f>
        <v>РЦК макси</v>
      </c>
      <c r="D1957" s="2" t="str">
        <f>'06A_Варіанти'!C1948</f>
        <v>РЦК</v>
      </c>
      <c r="E1957" s="2" t="str">
        <f>'06A_Варіанти'!S1948</f>
        <v>DIRECT</v>
      </c>
      <c r="F1957" s="2" t="str">
        <f>IF(O1957='06A_Варіанти'!E1948,'06A_Варіанти'!E$1,IF(O1957='06A_Варіанти'!F1948,'06A_Варіанти'!F$1,IF(O1957='06A_Варіанти'!G1948,'06A_Варіанти'!G$1,IF(O1957='06A_Варіанти'!H1948,'06A_Варіанти'!H$1,IF(O1957='06A_Варіанти'!I1948,'06A_Варіанти'!I$1,IF(O1957='06A_Варіанти'!J1948,'06A_Варіанти'!J$1,IF(O1957='06A_Варіанти'!K1948,'06A_Варіанти'!K$1,IF(O1957='06A_Варіанти'!L1948,'06A_Варіанти'!L$1,IF(O1957='06A_Варіанти'!M1948,'06A_Варіанти'!M$1,IF(O1957='06A_Варіанти'!N1948,'06A_Варіанти'!N$1,IF(O1957='06A_Варіанти'!O1948,'06A_Варіанти'!O$1,IF(O1957='06A_Варіанти'!P1948,'06A_Варіанти'!P$1,IF(O1957='06A_Варіанти'!Q1948,'06A_Варіанти'!Q$1,IF(O1957='06A_Варіанти'!R1948,'06A_Варіанти'!R$1,"НЕМАЄ МАРШРУТУ"))))))))))))))</f>
        <v>DIRECT</v>
      </c>
      <c r="G1957" s="2" t="str">
        <f t="shared" si="210"/>
        <v>БЕЗ ЗМІН</v>
      </c>
      <c r="H1957" s="2">
        <f>IF(G1957="НЕМАЄ МАРШРУТУ",0,O1957-'06A_Варіанти'!T1948)</f>
        <v>0</v>
      </c>
      <c r="I1957" s="2">
        <f>IFERROR(INDEX('04_Потоки'!$E:$E,MATCH(A1957,'04_Потоки'!$A:$A,0)),0)</f>
        <v>0.30653218059558118</v>
      </c>
      <c r="J1957" s="2">
        <f t="shared" si="211"/>
        <v>1</v>
      </c>
      <c r="K1957" s="2">
        <f>IF(C1957="РЦК макси",0,2*'06A_Варіанти'!T1948*J1957)</f>
        <v>0</v>
      </c>
      <c r="L1957" s="2">
        <f t="shared" si="212"/>
        <v>0</v>
      </c>
      <c r="M1957" s="2">
        <f t="shared" si="213"/>
        <v>0</v>
      </c>
      <c r="N1957" s="9">
        <f t="shared" si="214"/>
        <v>0</v>
      </c>
      <c r="O1957" s="2">
        <f>MIN(IF('07A_Конструктор'!$D$5="Так",'06A_Варіанти'!E1948,1E+99),IF('07A_Конструктор'!$D$6="Так",'06A_Варіанти'!F1948,1E+99),IF('07A_Конструктор'!$D$7="Так",'06A_Варіанти'!G1948,1E+99),IF('07A_Конструктор'!$D$8="Так",'06A_Варіанти'!H1948,1E+99),IF('07A_Конструктор'!$D$9="Так",'06A_Варіанти'!I1948,1E+99),IF('07A_Конструктор'!$D$10="Так",'06A_Варіанти'!J1948,1E+99),IF('07A_Конструктор'!$D$11="Так",'06A_Варіанти'!K1948,1E+99),IF('07A_Конструктор'!$D$12="Так",'06A_Варіанти'!L1948,1E+99),IF('07A_Конструктор'!$D$13="Так",'06A_Варіанти'!M1948,1E+99),IF('07A_Конструктор'!$D$14="Так",'06A_Варіанти'!N1948,1E+99),IF('07A_Конструктор'!$D$15="Так",'06A_Варіанти'!O1948,1E+99),IF('07A_Конструктор'!$D$16="Так",'06A_Варіанти'!P1948,1E+99),IF('07A_Конструктор'!$D$17="Так",'06A_Варіанти'!Q1948,1E+99),IF('06A_Варіанти'!R1948="",1E+99,'06A_Варіанти'!R1948))</f>
        <v>437.4</v>
      </c>
      <c r="P1957" s="2" t="str">
        <f t="shared" si="215"/>
        <v>Не моделюється</v>
      </c>
      <c r="Q1957" s="2">
        <f t="shared" si="216"/>
        <v>0</v>
      </c>
      <c r="R1957" s="2" t="str">
        <f>IF(OR(C1957="РЦК макси",C1957="РЦЧ SKU"),"SKU-потік",IFERROR(VLOOKUP(D1957,'02_РЦ'!$A$3:$I$7,5,FALSE),0))</f>
        <v>SKU-потік</v>
      </c>
      <c r="S1957" s="2" t="str">
        <f>IF(OR(C1957="РЦК макси",C1957="РЦЧ SKU"),"Не рахується в ліміт",IFERROR(VLOOKUP(D1957,'02_РЦ'!$A$3:$I$7,9,FALSE),"Немає РЦ"))</f>
        <v>Не рахується в ліміт</v>
      </c>
    </row>
    <row r="1958" spans="1:19">
      <c r="A1958" s="2" t="str">
        <f>'06A_Варіанти'!A1949</f>
        <v>MAXI_103</v>
      </c>
      <c r="B1958" s="2" t="str">
        <f>'06A_Варіанти'!B1949</f>
        <v>TT_103</v>
      </c>
      <c r="C1958" s="2" t="str">
        <f>'06A_Варіанти'!D1949</f>
        <v>РЦК макси</v>
      </c>
      <c r="D1958" s="2" t="str">
        <f>'06A_Варіанти'!C1949</f>
        <v>РЦК</v>
      </c>
      <c r="E1958" s="2" t="str">
        <f>'06A_Варіанти'!S1949</f>
        <v>DIRECT</v>
      </c>
      <c r="F1958" s="2" t="str">
        <f>IF(O1958='06A_Варіанти'!E1949,'06A_Варіанти'!E$1,IF(O1958='06A_Варіанти'!F1949,'06A_Варіанти'!F$1,IF(O1958='06A_Варіанти'!G1949,'06A_Варіанти'!G$1,IF(O1958='06A_Варіанти'!H1949,'06A_Варіанти'!H$1,IF(O1958='06A_Варіанти'!I1949,'06A_Варіанти'!I$1,IF(O1958='06A_Варіанти'!J1949,'06A_Варіанти'!J$1,IF(O1958='06A_Варіанти'!K1949,'06A_Варіанти'!K$1,IF(O1958='06A_Варіанти'!L1949,'06A_Варіанти'!L$1,IF(O1958='06A_Варіанти'!M1949,'06A_Варіанти'!M$1,IF(O1958='06A_Варіанти'!N1949,'06A_Варіанти'!N$1,IF(O1958='06A_Варіанти'!O1949,'06A_Варіанти'!O$1,IF(O1958='06A_Варіанти'!P1949,'06A_Варіанти'!P$1,IF(O1958='06A_Варіанти'!Q1949,'06A_Варіанти'!Q$1,IF(O1958='06A_Варіанти'!R1949,'06A_Варіанти'!R$1,"НЕМАЄ МАРШРУТУ"))))))))))))))</f>
        <v>DIRECT</v>
      </c>
      <c r="G1958" s="2" t="str">
        <f t="shared" si="210"/>
        <v>БЕЗ ЗМІН</v>
      </c>
      <c r="H1958" s="2">
        <f>IF(G1958="НЕМАЄ МАРШРУТУ",0,O1958-'06A_Варіанти'!T1949)</f>
        <v>0</v>
      </c>
      <c r="I1958" s="2">
        <f>IFERROR(INDEX('04_Потоки'!$E:$E,MATCH(A1958,'04_Потоки'!$A:$A,0)),0)</f>
        <v>0.30653218059558118</v>
      </c>
      <c r="J1958" s="2">
        <f t="shared" si="211"/>
        <v>1</v>
      </c>
      <c r="K1958" s="2">
        <f>IF(C1958="РЦК макси",0,2*'06A_Варіанти'!T1949*J1958)</f>
        <v>0</v>
      </c>
      <c r="L1958" s="2">
        <f t="shared" si="212"/>
        <v>0</v>
      </c>
      <c r="M1958" s="2">
        <f t="shared" si="213"/>
        <v>0</v>
      </c>
      <c r="N1958" s="9">
        <f t="shared" si="214"/>
        <v>0</v>
      </c>
      <c r="O1958" s="2">
        <f>MIN(IF('07A_Конструктор'!$D$5="Так",'06A_Варіанти'!E1949,1E+99),IF('07A_Конструктор'!$D$6="Так",'06A_Варіанти'!F1949,1E+99),IF('07A_Конструктор'!$D$7="Так",'06A_Варіанти'!G1949,1E+99),IF('07A_Конструктор'!$D$8="Так",'06A_Варіанти'!H1949,1E+99),IF('07A_Конструктор'!$D$9="Так",'06A_Варіанти'!I1949,1E+99),IF('07A_Конструктор'!$D$10="Так",'06A_Варіанти'!J1949,1E+99),IF('07A_Конструктор'!$D$11="Так",'06A_Варіанти'!K1949,1E+99),IF('07A_Конструктор'!$D$12="Так",'06A_Варіанти'!L1949,1E+99),IF('07A_Конструктор'!$D$13="Так",'06A_Варіанти'!M1949,1E+99),IF('07A_Конструктор'!$D$14="Так",'06A_Варіанти'!N1949,1E+99),IF('07A_Конструктор'!$D$15="Так",'06A_Варіанти'!O1949,1E+99),IF('07A_Конструктор'!$D$16="Так",'06A_Варіанти'!P1949,1E+99),IF('07A_Конструктор'!$D$17="Так",'06A_Варіанти'!Q1949,1E+99),IF('06A_Варіанти'!R1949="",1E+99,'06A_Варіанти'!R1949))</f>
        <v>226.8</v>
      </c>
      <c r="P1958" s="2" t="str">
        <f t="shared" si="215"/>
        <v>Не моделюється</v>
      </c>
      <c r="Q1958" s="2">
        <f t="shared" si="216"/>
        <v>0</v>
      </c>
      <c r="R1958" s="2" t="str">
        <f>IF(OR(C1958="РЦК макси",C1958="РЦЧ SKU"),"SKU-потік",IFERROR(VLOOKUP(D1958,'02_РЦ'!$A$3:$I$7,5,FALSE),0))</f>
        <v>SKU-потік</v>
      </c>
      <c r="S1958" s="2" t="str">
        <f>IF(OR(C1958="РЦК макси",C1958="РЦЧ SKU"),"Не рахується в ліміт",IFERROR(VLOOKUP(D1958,'02_РЦ'!$A$3:$I$7,9,FALSE),"Немає РЦ"))</f>
        <v>Не рахується в ліміт</v>
      </c>
    </row>
    <row r="1959" spans="1:19">
      <c r="A1959" s="2" t="str">
        <f>'06A_Варіанти'!A1950</f>
        <v>MAXI_584</v>
      </c>
      <c r="B1959" s="2" t="str">
        <f>'06A_Варіанти'!B1950</f>
        <v>TT_584</v>
      </c>
      <c r="C1959" s="2" t="str">
        <f>'06A_Варіанти'!D1950</f>
        <v>РЦК макси</v>
      </c>
      <c r="D1959" s="2" t="str">
        <f>'06A_Варіанти'!C1950</f>
        <v>РЦК</v>
      </c>
      <c r="E1959" s="2" t="str">
        <f>'06A_Варіанти'!S1950</f>
        <v>KYI_HPP</v>
      </c>
      <c r="F1959" s="2" t="str">
        <f>IF(O1959='06A_Варіанти'!E1950,'06A_Варіанти'!E$1,IF(O1959='06A_Варіанти'!F1950,'06A_Варіанти'!F$1,IF(O1959='06A_Варіанти'!G1950,'06A_Варіанти'!G$1,IF(O1959='06A_Варіанти'!H1950,'06A_Варіанти'!H$1,IF(O1959='06A_Варіанти'!I1950,'06A_Варіанти'!I$1,IF(O1959='06A_Варіанти'!J1950,'06A_Варіанти'!J$1,IF(O1959='06A_Варіанти'!K1950,'06A_Варіанти'!K$1,IF(O1959='06A_Варіанти'!L1950,'06A_Варіанти'!L$1,IF(O1959='06A_Варіанти'!M1950,'06A_Варіанти'!M$1,IF(O1959='06A_Варіанти'!N1950,'06A_Варіанти'!N$1,IF(O1959='06A_Варіанти'!O1950,'06A_Варіанти'!O$1,IF(O1959='06A_Варіанти'!P1950,'06A_Варіанти'!P$1,IF(O1959='06A_Варіанти'!Q1950,'06A_Варіанти'!Q$1,IF(O1959='06A_Варіанти'!R1950,'06A_Варіанти'!R$1,"НЕМАЄ МАРШРУТУ"))))))))))))))</f>
        <v>KYI_HPP</v>
      </c>
      <c r="G1959" s="2" t="str">
        <f t="shared" si="210"/>
        <v>БЕЗ ЗМІН</v>
      </c>
      <c r="H1959" s="2">
        <f>IF(G1959="НЕМАЄ МАРШРУТУ",0,O1959-'06A_Варіанти'!T1950)</f>
        <v>0</v>
      </c>
      <c r="I1959" s="2">
        <f>IFERROR(INDEX('04_Потоки'!$E:$E,MATCH(A1959,'04_Потоки'!$A:$A,0)),0)</f>
        <v>0.30653218059558118</v>
      </c>
      <c r="J1959" s="2">
        <f t="shared" si="211"/>
        <v>1</v>
      </c>
      <c r="K1959" s="2">
        <f>IF(C1959="РЦК макси",0,2*'06A_Варіанти'!T1950*J1959)</f>
        <v>0</v>
      </c>
      <c r="L1959" s="2">
        <f t="shared" si="212"/>
        <v>0</v>
      </c>
      <c r="M1959" s="2">
        <f t="shared" si="213"/>
        <v>0</v>
      </c>
      <c r="N1959" s="9">
        <f t="shared" si="214"/>
        <v>0</v>
      </c>
      <c r="O1959" s="2">
        <f>MIN(IF('07A_Конструктор'!$D$5="Так",'06A_Варіанти'!E1950,1E+99),IF('07A_Конструктор'!$D$6="Так",'06A_Варіанти'!F1950,1E+99),IF('07A_Конструктор'!$D$7="Так",'06A_Варіанти'!G1950,1E+99),IF('07A_Конструктор'!$D$8="Так",'06A_Варіанти'!H1950,1E+99),IF('07A_Конструктор'!$D$9="Так",'06A_Варіанти'!I1950,1E+99),IF('07A_Конструктор'!$D$10="Так",'06A_Варіанти'!J1950,1E+99),IF('07A_Конструктор'!$D$11="Так",'06A_Варіанти'!K1950,1E+99),IF('07A_Конструктор'!$D$12="Так",'06A_Варіанти'!L1950,1E+99),IF('07A_Конструктор'!$D$13="Так",'06A_Варіанти'!M1950,1E+99),IF('07A_Конструктор'!$D$14="Так",'06A_Варіанти'!N1950,1E+99),IF('07A_Конструктор'!$D$15="Так",'06A_Варіанти'!O1950,1E+99),IF('07A_Конструктор'!$D$16="Так",'06A_Варіанти'!P1950,1E+99),IF('07A_Конструктор'!$D$17="Так",'06A_Варіанти'!Q1950,1E+99),IF('06A_Варіанти'!R1950="",1E+99,'06A_Варіанти'!R1950))</f>
        <v>329.2</v>
      </c>
      <c r="P1959" s="2" t="str">
        <f t="shared" si="215"/>
        <v>Не моделюється</v>
      </c>
      <c r="Q1959" s="2">
        <f t="shared" si="216"/>
        <v>0</v>
      </c>
      <c r="R1959" s="2" t="str">
        <f>IF(OR(C1959="РЦК макси",C1959="РЦЧ SKU"),"SKU-потік",IFERROR(VLOOKUP(D1959,'02_РЦ'!$A$3:$I$7,5,FALSE),0))</f>
        <v>SKU-потік</v>
      </c>
      <c r="S1959" s="2" t="str">
        <f>IF(OR(C1959="РЦК макси",C1959="РЦЧ SKU"),"Не рахується в ліміт",IFERROR(VLOOKUP(D1959,'02_РЦ'!$A$3:$I$7,9,FALSE),"Немає РЦ"))</f>
        <v>Не рахується в ліміт</v>
      </c>
    </row>
    <row r="1960" spans="1:19">
      <c r="A1960" s="2" t="str">
        <f>'06A_Варіанти'!A1951</f>
        <v>MAXI_569</v>
      </c>
      <c r="B1960" s="2" t="str">
        <f>'06A_Варіанти'!B1951</f>
        <v>TT_569</v>
      </c>
      <c r="C1960" s="2" t="str">
        <f>'06A_Варіанти'!D1951</f>
        <v>РЦК макси</v>
      </c>
      <c r="D1960" s="2" t="str">
        <f>'06A_Варіанти'!C1951</f>
        <v>РЦК</v>
      </c>
      <c r="E1960" s="2" t="str">
        <f>'06A_Варіанти'!S1951</f>
        <v>DIRECT</v>
      </c>
      <c r="F1960" s="2" t="str">
        <f>IF(O1960='06A_Варіанти'!E1951,'06A_Варіанти'!E$1,IF(O1960='06A_Варіанти'!F1951,'06A_Варіанти'!F$1,IF(O1960='06A_Варіанти'!G1951,'06A_Варіанти'!G$1,IF(O1960='06A_Варіанти'!H1951,'06A_Варіанти'!H$1,IF(O1960='06A_Варіанти'!I1951,'06A_Варіанти'!I$1,IF(O1960='06A_Варіанти'!J1951,'06A_Варіанти'!J$1,IF(O1960='06A_Варіанти'!K1951,'06A_Варіанти'!K$1,IF(O1960='06A_Варіанти'!L1951,'06A_Варіанти'!L$1,IF(O1960='06A_Варіанти'!M1951,'06A_Варіанти'!M$1,IF(O1960='06A_Варіанти'!N1951,'06A_Варіанти'!N$1,IF(O1960='06A_Варіанти'!O1951,'06A_Варіанти'!O$1,IF(O1960='06A_Варіанти'!P1951,'06A_Варіанти'!P$1,IF(O1960='06A_Варіанти'!Q1951,'06A_Варіанти'!Q$1,IF(O1960='06A_Варіанти'!R1951,'06A_Варіанти'!R$1,"НЕМАЄ МАРШРУТУ"))))))))))))))</f>
        <v>DIRECT</v>
      </c>
      <c r="G1960" s="2" t="str">
        <f t="shared" si="210"/>
        <v>БЕЗ ЗМІН</v>
      </c>
      <c r="H1960" s="2">
        <f>IF(G1960="НЕМАЄ МАРШРУТУ",0,O1960-'06A_Варіанти'!T1951)</f>
        <v>0</v>
      </c>
      <c r="I1960" s="2">
        <f>IFERROR(INDEX('04_Потоки'!$E:$E,MATCH(A1960,'04_Потоки'!$A:$A,0)),0)</f>
        <v>0.30653218059558118</v>
      </c>
      <c r="J1960" s="2">
        <f t="shared" si="211"/>
        <v>1</v>
      </c>
      <c r="K1960" s="2">
        <f>IF(C1960="РЦК макси",0,2*'06A_Варіанти'!T1951*J1960)</f>
        <v>0</v>
      </c>
      <c r="L1960" s="2">
        <f t="shared" si="212"/>
        <v>0</v>
      </c>
      <c r="M1960" s="2">
        <f t="shared" si="213"/>
        <v>0</v>
      </c>
      <c r="N1960" s="9">
        <f t="shared" si="214"/>
        <v>0</v>
      </c>
      <c r="O1960" s="2">
        <f>MIN(IF('07A_Конструктор'!$D$5="Так",'06A_Варіанти'!E1951,1E+99),IF('07A_Конструктор'!$D$6="Так",'06A_Варіанти'!F1951,1E+99),IF('07A_Конструктор'!$D$7="Так",'06A_Варіанти'!G1951,1E+99),IF('07A_Конструктор'!$D$8="Так",'06A_Варіанти'!H1951,1E+99),IF('07A_Конструктор'!$D$9="Так",'06A_Варіанти'!I1951,1E+99),IF('07A_Конструктор'!$D$10="Так",'06A_Варіанти'!J1951,1E+99),IF('07A_Конструктор'!$D$11="Так",'06A_Варіанти'!K1951,1E+99),IF('07A_Конструктор'!$D$12="Так",'06A_Варіанти'!L1951,1E+99),IF('07A_Конструктор'!$D$13="Так",'06A_Варіанти'!M1951,1E+99),IF('07A_Конструктор'!$D$14="Так",'06A_Варіанти'!N1951,1E+99),IF('07A_Конструктор'!$D$15="Так",'06A_Варіанти'!O1951,1E+99),IF('07A_Конструктор'!$D$16="Так",'06A_Варіанти'!P1951,1E+99),IF('07A_Конструктор'!$D$17="Так",'06A_Варіанти'!Q1951,1E+99),IF('06A_Варіанти'!R1951="",1E+99,'06A_Варіанти'!R1951))</f>
        <v>524.29999999999995</v>
      </c>
      <c r="P1960" s="2" t="str">
        <f t="shared" si="215"/>
        <v>Не моделюється</v>
      </c>
      <c r="Q1960" s="2">
        <f t="shared" si="216"/>
        <v>0</v>
      </c>
      <c r="R1960" s="2" t="str">
        <f>IF(OR(C1960="РЦК макси",C1960="РЦЧ SKU"),"SKU-потік",IFERROR(VLOOKUP(D1960,'02_РЦ'!$A$3:$I$7,5,FALSE),0))</f>
        <v>SKU-потік</v>
      </c>
      <c r="S1960" s="2" t="str">
        <f>IF(OR(C1960="РЦК макси",C1960="РЦЧ SKU"),"Не рахується в ліміт",IFERROR(VLOOKUP(D1960,'02_РЦ'!$A$3:$I$7,9,FALSE),"Немає РЦ"))</f>
        <v>Не рахується в ліміт</v>
      </c>
    </row>
    <row r="1961" spans="1:19">
      <c r="A1961" s="2" t="str">
        <f>'06A_Варіанти'!A1952</f>
        <v>MAXI_226</v>
      </c>
      <c r="B1961" s="2" t="str">
        <f>'06A_Варіанти'!B1952</f>
        <v>TT_226</v>
      </c>
      <c r="C1961" s="2" t="str">
        <f>'06A_Варіанти'!D1952</f>
        <v>РЦК макси</v>
      </c>
      <c r="D1961" s="2" t="str">
        <f>'06A_Варіанти'!C1952</f>
        <v>РЦК</v>
      </c>
      <c r="E1961" s="2" t="str">
        <f>'06A_Варіанти'!S1952</f>
        <v>KYI_NORTH</v>
      </c>
      <c r="F1961" s="2" t="str">
        <f>IF(O1961='06A_Варіанти'!E1952,'06A_Варіанти'!E$1,IF(O1961='06A_Варіанти'!F1952,'06A_Варіанти'!F$1,IF(O1961='06A_Варіанти'!G1952,'06A_Варіанти'!G$1,IF(O1961='06A_Варіанти'!H1952,'06A_Варіанти'!H$1,IF(O1961='06A_Варіанти'!I1952,'06A_Варіанти'!I$1,IF(O1961='06A_Варіанти'!J1952,'06A_Варіанти'!J$1,IF(O1961='06A_Варіанти'!K1952,'06A_Варіанти'!K$1,IF(O1961='06A_Варіанти'!L1952,'06A_Варіанти'!L$1,IF(O1961='06A_Варіанти'!M1952,'06A_Варіанти'!M$1,IF(O1961='06A_Варіанти'!N1952,'06A_Варіанти'!N$1,IF(O1961='06A_Варіанти'!O1952,'06A_Варіанти'!O$1,IF(O1961='06A_Варіанти'!P1952,'06A_Варіанти'!P$1,IF(O1961='06A_Варіанти'!Q1952,'06A_Варіанти'!Q$1,IF(O1961='06A_Варіанти'!R1952,'06A_Варіанти'!R$1,"НЕМАЄ МАРШРУТУ"))))))))))))))</f>
        <v>KYI_NORTH</v>
      </c>
      <c r="G1961" s="2" t="str">
        <f t="shared" si="210"/>
        <v>БЕЗ ЗМІН</v>
      </c>
      <c r="H1961" s="2">
        <f>IF(G1961="НЕМАЄ МАРШРУТУ",0,O1961-'06A_Варіанти'!T1952)</f>
        <v>0</v>
      </c>
      <c r="I1961" s="2">
        <f>IFERROR(INDEX('04_Потоки'!$E:$E,MATCH(A1961,'04_Потоки'!$A:$A,0)),0)</f>
        <v>0.30653218059558118</v>
      </c>
      <c r="J1961" s="2">
        <f t="shared" si="211"/>
        <v>1</v>
      </c>
      <c r="K1961" s="2">
        <f>IF(C1961="РЦК макси",0,2*'06A_Варіанти'!T1952*J1961)</f>
        <v>0</v>
      </c>
      <c r="L1961" s="2">
        <f t="shared" si="212"/>
        <v>0</v>
      </c>
      <c r="M1961" s="2">
        <f t="shared" si="213"/>
        <v>0</v>
      </c>
      <c r="N1961" s="9">
        <f t="shared" si="214"/>
        <v>0</v>
      </c>
      <c r="O1961" s="2">
        <f>MIN(IF('07A_Конструктор'!$D$5="Так",'06A_Варіанти'!E1952,1E+99),IF('07A_Конструктор'!$D$6="Так",'06A_Варіанти'!F1952,1E+99),IF('07A_Конструктор'!$D$7="Так",'06A_Варіанти'!G1952,1E+99),IF('07A_Конструктор'!$D$8="Так",'06A_Варіанти'!H1952,1E+99),IF('07A_Конструктор'!$D$9="Так",'06A_Варіанти'!I1952,1E+99),IF('07A_Конструктор'!$D$10="Так",'06A_Варіанти'!J1952,1E+99),IF('07A_Конструктор'!$D$11="Так",'06A_Варіанти'!K1952,1E+99),IF('07A_Конструктор'!$D$12="Так",'06A_Варіанти'!L1952,1E+99),IF('07A_Конструктор'!$D$13="Так",'06A_Варіанти'!M1952,1E+99),IF('07A_Конструктор'!$D$14="Так",'06A_Варіанти'!N1952,1E+99),IF('07A_Конструктор'!$D$15="Так",'06A_Варіанти'!O1952,1E+99),IF('07A_Конструктор'!$D$16="Так",'06A_Варіанти'!P1952,1E+99),IF('07A_Конструктор'!$D$17="Так",'06A_Варіанти'!Q1952,1E+99),IF('06A_Варіанти'!R1952="",1E+99,'06A_Варіанти'!R1952))</f>
        <v>32.799999999999997</v>
      </c>
      <c r="P1961" s="2" t="str">
        <f t="shared" si="215"/>
        <v>Не моделюється</v>
      </c>
      <c r="Q1961" s="2">
        <f t="shared" si="216"/>
        <v>0</v>
      </c>
      <c r="R1961" s="2" t="str">
        <f>IF(OR(C1961="РЦК макси",C1961="РЦЧ SKU"),"SKU-потік",IFERROR(VLOOKUP(D1961,'02_РЦ'!$A$3:$I$7,5,FALSE),0))</f>
        <v>SKU-потік</v>
      </c>
      <c r="S1961" s="2" t="str">
        <f>IF(OR(C1961="РЦК макси",C1961="РЦЧ SKU"),"Не рахується в ліміт",IFERROR(VLOOKUP(D1961,'02_РЦ'!$A$3:$I$7,9,FALSE),"Немає РЦ"))</f>
        <v>Не рахується в ліміт</v>
      </c>
    </row>
    <row r="1962" spans="1:19">
      <c r="A1962" s="2" t="str">
        <f>'06A_Варіанти'!A1953</f>
        <v>MAXI_700</v>
      </c>
      <c r="B1962" s="2" t="str">
        <f>'06A_Варіанти'!B1953</f>
        <v>TT_700</v>
      </c>
      <c r="C1962" s="2" t="str">
        <f>'06A_Варіанти'!D1953</f>
        <v>РЦК макси</v>
      </c>
      <c r="D1962" s="2" t="str">
        <f>'06A_Варіанти'!C1953</f>
        <v>РЦК</v>
      </c>
      <c r="E1962" s="2" t="str">
        <f>'06A_Варіанти'!S1953</f>
        <v>DIRECT</v>
      </c>
      <c r="F1962" s="2" t="str">
        <f>IF(O1962='06A_Варіанти'!E1953,'06A_Варіанти'!E$1,IF(O1962='06A_Варіанти'!F1953,'06A_Варіанти'!F$1,IF(O1962='06A_Варіанти'!G1953,'06A_Варіанти'!G$1,IF(O1962='06A_Варіанти'!H1953,'06A_Варіанти'!H$1,IF(O1962='06A_Варіанти'!I1953,'06A_Варіанти'!I$1,IF(O1962='06A_Варіанти'!J1953,'06A_Варіанти'!J$1,IF(O1962='06A_Варіанти'!K1953,'06A_Варіанти'!K$1,IF(O1962='06A_Варіанти'!L1953,'06A_Варіанти'!L$1,IF(O1962='06A_Варіанти'!M1953,'06A_Варіанти'!M$1,IF(O1962='06A_Варіанти'!N1953,'06A_Варіанти'!N$1,IF(O1962='06A_Варіанти'!O1953,'06A_Варіанти'!O$1,IF(O1962='06A_Варіанти'!P1953,'06A_Варіанти'!P$1,IF(O1962='06A_Варіанти'!Q1953,'06A_Варіанти'!Q$1,IF(O1962='06A_Варіанти'!R1953,'06A_Варіанти'!R$1,"НЕМАЄ МАРШРУТУ"))))))))))))))</f>
        <v>DIRECT</v>
      </c>
      <c r="G1962" s="2" t="str">
        <f t="shared" si="210"/>
        <v>БЕЗ ЗМІН</v>
      </c>
      <c r="H1962" s="2">
        <f>IF(G1962="НЕМАЄ МАРШРУТУ",0,O1962-'06A_Варіанти'!T1953)</f>
        <v>0</v>
      </c>
      <c r="I1962" s="2">
        <f>IFERROR(INDEX('04_Потоки'!$E:$E,MATCH(A1962,'04_Потоки'!$A:$A,0)),0)</f>
        <v>0.30653218059558118</v>
      </c>
      <c r="J1962" s="2">
        <f t="shared" si="211"/>
        <v>1</v>
      </c>
      <c r="K1962" s="2">
        <f>IF(C1962="РЦК макси",0,2*'06A_Варіанти'!T1953*J1962)</f>
        <v>0</v>
      </c>
      <c r="L1962" s="2">
        <f t="shared" si="212"/>
        <v>0</v>
      </c>
      <c r="M1962" s="2">
        <f t="shared" si="213"/>
        <v>0</v>
      </c>
      <c r="N1962" s="9">
        <f t="shared" si="214"/>
        <v>0</v>
      </c>
      <c r="O1962" s="2">
        <f>MIN(IF('07A_Конструктор'!$D$5="Так",'06A_Варіанти'!E1953,1E+99),IF('07A_Конструктор'!$D$6="Так",'06A_Варіанти'!F1953,1E+99),IF('07A_Конструктор'!$D$7="Так",'06A_Варіанти'!G1953,1E+99),IF('07A_Конструктор'!$D$8="Так",'06A_Варіанти'!H1953,1E+99),IF('07A_Конструктор'!$D$9="Так",'06A_Варіанти'!I1953,1E+99),IF('07A_Конструктор'!$D$10="Так",'06A_Варіанти'!J1953,1E+99),IF('07A_Конструктор'!$D$11="Так",'06A_Варіанти'!K1953,1E+99),IF('07A_Конструктор'!$D$12="Так",'06A_Варіанти'!L1953,1E+99),IF('07A_Конструктор'!$D$13="Так",'06A_Варіанти'!M1953,1E+99),IF('07A_Конструктор'!$D$14="Так",'06A_Варіанти'!N1953,1E+99),IF('07A_Конструктор'!$D$15="Так",'06A_Варіанти'!O1953,1E+99),IF('07A_Конструктор'!$D$16="Так",'06A_Варіанти'!P1953,1E+99),IF('07A_Конструктор'!$D$17="Так",'06A_Варіанти'!Q1953,1E+99),IF('06A_Варіанти'!R1953="",1E+99,'06A_Варіанти'!R1953))</f>
        <v>616</v>
      </c>
      <c r="P1962" s="2" t="str">
        <f t="shared" si="215"/>
        <v>Не моделюється</v>
      </c>
      <c r="Q1962" s="2">
        <f t="shared" si="216"/>
        <v>0</v>
      </c>
      <c r="R1962" s="2" t="str">
        <f>IF(OR(C1962="РЦК макси",C1962="РЦЧ SKU"),"SKU-потік",IFERROR(VLOOKUP(D1962,'02_РЦ'!$A$3:$I$7,5,FALSE),0))</f>
        <v>SKU-потік</v>
      </c>
      <c r="S1962" s="2" t="str">
        <f>IF(OR(C1962="РЦК макси",C1962="РЦЧ SKU"),"Не рахується в ліміт",IFERROR(VLOOKUP(D1962,'02_РЦ'!$A$3:$I$7,9,FALSE),"Немає РЦ"))</f>
        <v>Не рахується в ліміт</v>
      </c>
    </row>
    <row r="1963" spans="1:19">
      <c r="A1963" s="2" t="str">
        <f>'06A_Варіанти'!A1954</f>
        <v>MAXI_752</v>
      </c>
      <c r="B1963" s="2" t="str">
        <f>'06A_Варіанти'!B1954</f>
        <v>TT_752</v>
      </c>
      <c r="C1963" s="2" t="str">
        <f>'06A_Варіанти'!D1954</f>
        <v>РЦК макси</v>
      </c>
      <c r="D1963" s="2" t="str">
        <f>'06A_Варіанти'!C1954</f>
        <v>РЦК</v>
      </c>
      <c r="E1963" s="2" t="str">
        <f>'06A_Варіанти'!S1954</f>
        <v>DIRECT</v>
      </c>
      <c r="F1963" s="2" t="str">
        <f>IF(O1963='06A_Варіанти'!E1954,'06A_Варіанти'!E$1,IF(O1963='06A_Варіанти'!F1954,'06A_Варіанти'!F$1,IF(O1963='06A_Варіанти'!G1954,'06A_Варіанти'!G$1,IF(O1963='06A_Варіанти'!H1954,'06A_Варіанти'!H$1,IF(O1963='06A_Варіанти'!I1954,'06A_Варіанти'!I$1,IF(O1963='06A_Варіанти'!J1954,'06A_Варіанти'!J$1,IF(O1963='06A_Варіанти'!K1954,'06A_Варіанти'!K$1,IF(O1963='06A_Варіанти'!L1954,'06A_Варіанти'!L$1,IF(O1963='06A_Варіанти'!M1954,'06A_Варіанти'!M$1,IF(O1963='06A_Варіанти'!N1954,'06A_Варіанти'!N$1,IF(O1963='06A_Варіанти'!O1954,'06A_Варіанти'!O$1,IF(O1963='06A_Варіанти'!P1954,'06A_Варіанти'!P$1,IF(O1963='06A_Варіанти'!Q1954,'06A_Варіанти'!Q$1,IF(O1963='06A_Варіанти'!R1954,'06A_Варіанти'!R$1,"НЕМАЄ МАРШРУТУ"))))))))))))))</f>
        <v>DIRECT</v>
      </c>
      <c r="G1963" s="2" t="str">
        <f t="shared" si="210"/>
        <v>БЕЗ ЗМІН</v>
      </c>
      <c r="H1963" s="2">
        <f>IF(G1963="НЕМАЄ МАРШРУТУ",0,O1963-'06A_Варіанти'!T1954)</f>
        <v>0</v>
      </c>
      <c r="I1963" s="2">
        <f>IFERROR(INDEX('04_Потоки'!$E:$E,MATCH(A1963,'04_Потоки'!$A:$A,0)),0)</f>
        <v>0.30653218059558118</v>
      </c>
      <c r="J1963" s="2">
        <f t="shared" si="211"/>
        <v>1</v>
      </c>
      <c r="K1963" s="2">
        <f>IF(C1963="РЦК макси",0,2*'06A_Варіанти'!T1954*J1963)</f>
        <v>0</v>
      </c>
      <c r="L1963" s="2">
        <f t="shared" si="212"/>
        <v>0</v>
      </c>
      <c r="M1963" s="2">
        <f t="shared" si="213"/>
        <v>0</v>
      </c>
      <c r="N1963" s="9">
        <f t="shared" si="214"/>
        <v>0</v>
      </c>
      <c r="O1963" s="2">
        <f>MIN(IF('07A_Конструктор'!$D$5="Так",'06A_Варіанти'!E1954,1E+99),IF('07A_Конструктор'!$D$6="Так",'06A_Варіанти'!F1954,1E+99),IF('07A_Конструктор'!$D$7="Так",'06A_Варіанти'!G1954,1E+99),IF('07A_Конструктор'!$D$8="Так",'06A_Варіанти'!H1954,1E+99),IF('07A_Конструктор'!$D$9="Так",'06A_Варіанти'!I1954,1E+99),IF('07A_Конструктор'!$D$10="Так",'06A_Варіанти'!J1954,1E+99),IF('07A_Конструктор'!$D$11="Так",'06A_Варіанти'!K1954,1E+99),IF('07A_Конструктор'!$D$12="Так",'06A_Варіанти'!L1954,1E+99),IF('07A_Конструктор'!$D$13="Так",'06A_Варіанти'!M1954,1E+99),IF('07A_Конструктор'!$D$14="Так",'06A_Варіанти'!N1954,1E+99),IF('07A_Конструктор'!$D$15="Так",'06A_Варіанти'!O1954,1E+99),IF('07A_Конструктор'!$D$16="Так",'06A_Варіанти'!P1954,1E+99),IF('07A_Конструктор'!$D$17="Так",'06A_Варіанти'!Q1954,1E+99),IF('06A_Варіанти'!R1954="",1E+99,'06A_Варіанти'!R1954))</f>
        <v>394.1</v>
      </c>
      <c r="P1963" s="2" t="str">
        <f t="shared" si="215"/>
        <v>Не моделюється</v>
      </c>
      <c r="Q1963" s="2">
        <f t="shared" si="216"/>
        <v>0</v>
      </c>
      <c r="R1963" s="2" t="str">
        <f>IF(OR(C1963="РЦК макси",C1963="РЦЧ SKU"),"SKU-потік",IFERROR(VLOOKUP(D1963,'02_РЦ'!$A$3:$I$7,5,FALSE),0))</f>
        <v>SKU-потік</v>
      </c>
      <c r="S1963" s="2" t="str">
        <f>IF(OR(C1963="РЦК макси",C1963="РЦЧ SKU"),"Не рахується в ліміт",IFERROR(VLOOKUP(D1963,'02_РЦ'!$A$3:$I$7,9,FALSE),"Немає РЦ"))</f>
        <v>Не рахується в ліміт</v>
      </c>
    </row>
    <row r="1964" spans="1:19">
      <c r="A1964" s="2" t="str">
        <f>'06A_Варіанти'!A1955</f>
        <v>MAXI_781</v>
      </c>
      <c r="B1964" s="2" t="str">
        <f>'06A_Варіанти'!B1955</f>
        <v>TT_781</v>
      </c>
      <c r="C1964" s="2" t="str">
        <f>'06A_Варіанти'!D1955</f>
        <v>РЦК макси</v>
      </c>
      <c r="D1964" s="2" t="str">
        <f>'06A_Варіанти'!C1955</f>
        <v>РЦК</v>
      </c>
      <c r="E1964" s="2" t="str">
        <f>'06A_Варіанти'!S1955</f>
        <v>DIRECT</v>
      </c>
      <c r="F1964" s="2" t="str">
        <f>IF(O1964='06A_Варіанти'!E1955,'06A_Варіанти'!E$1,IF(O1964='06A_Варіанти'!F1955,'06A_Варіанти'!F$1,IF(O1964='06A_Варіанти'!G1955,'06A_Варіанти'!G$1,IF(O1964='06A_Варіанти'!H1955,'06A_Варіанти'!H$1,IF(O1964='06A_Варіанти'!I1955,'06A_Варіанти'!I$1,IF(O1964='06A_Варіанти'!J1955,'06A_Варіанти'!J$1,IF(O1964='06A_Варіанти'!K1955,'06A_Варіанти'!K$1,IF(O1964='06A_Варіанти'!L1955,'06A_Варіанти'!L$1,IF(O1964='06A_Варіанти'!M1955,'06A_Варіанти'!M$1,IF(O1964='06A_Варіанти'!N1955,'06A_Варіанти'!N$1,IF(O1964='06A_Варіанти'!O1955,'06A_Варіанти'!O$1,IF(O1964='06A_Варіанти'!P1955,'06A_Варіанти'!P$1,IF(O1964='06A_Варіанти'!Q1955,'06A_Варіанти'!Q$1,IF(O1964='06A_Варіанти'!R1955,'06A_Варіанти'!R$1,"НЕМАЄ МАРШРУТУ"))))))))))))))</f>
        <v>DIRECT</v>
      </c>
      <c r="G1964" s="2" t="str">
        <f t="shared" si="210"/>
        <v>БЕЗ ЗМІН</v>
      </c>
      <c r="H1964" s="2">
        <f>IF(G1964="НЕМАЄ МАРШРУТУ",0,O1964-'06A_Варіанти'!T1955)</f>
        <v>0</v>
      </c>
      <c r="I1964" s="2">
        <f>IFERROR(INDEX('04_Потоки'!$E:$E,MATCH(A1964,'04_Потоки'!$A:$A,0)),0)</f>
        <v>0.30653218059558118</v>
      </c>
      <c r="J1964" s="2">
        <f t="shared" si="211"/>
        <v>1</v>
      </c>
      <c r="K1964" s="2">
        <f>IF(C1964="РЦК макси",0,2*'06A_Варіанти'!T1955*J1964)</f>
        <v>0</v>
      </c>
      <c r="L1964" s="2">
        <f t="shared" si="212"/>
        <v>0</v>
      </c>
      <c r="M1964" s="2">
        <f t="shared" si="213"/>
        <v>0</v>
      </c>
      <c r="N1964" s="9">
        <f t="shared" si="214"/>
        <v>0</v>
      </c>
      <c r="O1964" s="2">
        <f>MIN(IF('07A_Конструктор'!$D$5="Так",'06A_Варіанти'!E1955,1E+99),IF('07A_Конструктор'!$D$6="Так",'06A_Варіанти'!F1955,1E+99),IF('07A_Конструктор'!$D$7="Так",'06A_Варіанти'!G1955,1E+99),IF('07A_Конструктор'!$D$8="Так",'06A_Варіанти'!H1955,1E+99),IF('07A_Конструктор'!$D$9="Так",'06A_Варіанти'!I1955,1E+99),IF('07A_Конструктор'!$D$10="Так",'06A_Варіанти'!J1955,1E+99),IF('07A_Конструктор'!$D$11="Так",'06A_Варіанти'!K1955,1E+99),IF('07A_Конструктор'!$D$12="Так",'06A_Варіанти'!L1955,1E+99),IF('07A_Конструктор'!$D$13="Так",'06A_Варіанти'!M1955,1E+99),IF('07A_Конструктор'!$D$14="Так",'06A_Варіанти'!N1955,1E+99),IF('07A_Конструктор'!$D$15="Так",'06A_Варіанти'!O1955,1E+99),IF('07A_Конструктор'!$D$16="Так",'06A_Варіанти'!P1955,1E+99),IF('07A_Конструктор'!$D$17="Так",'06A_Варіанти'!Q1955,1E+99),IF('06A_Варіанти'!R1955="",1E+99,'06A_Варіанти'!R1955))</f>
        <v>517.5</v>
      </c>
      <c r="P1964" s="2" t="str">
        <f t="shared" si="215"/>
        <v>Не моделюється</v>
      </c>
      <c r="Q1964" s="2">
        <f t="shared" si="216"/>
        <v>0</v>
      </c>
      <c r="R1964" s="2" t="str">
        <f>IF(OR(C1964="РЦК макси",C1964="РЦЧ SKU"),"SKU-потік",IFERROR(VLOOKUP(D1964,'02_РЦ'!$A$3:$I$7,5,FALSE),0))</f>
        <v>SKU-потік</v>
      </c>
      <c r="S1964" s="2" t="str">
        <f>IF(OR(C1964="РЦК макси",C1964="РЦЧ SKU"),"Не рахується в ліміт",IFERROR(VLOOKUP(D1964,'02_РЦ'!$A$3:$I$7,9,FALSE),"Немає РЦ"))</f>
        <v>Не рахується в ліміт</v>
      </c>
    </row>
    <row r="1965" spans="1:19">
      <c r="A1965" s="2" t="str">
        <f>'06A_Варіанти'!A1956</f>
        <v>MAXI_232</v>
      </c>
      <c r="B1965" s="2" t="str">
        <f>'06A_Варіанти'!B1956</f>
        <v>TT_232</v>
      </c>
      <c r="C1965" s="2" t="str">
        <f>'06A_Варіанти'!D1956</f>
        <v>РЦК макси</v>
      </c>
      <c r="D1965" s="2" t="str">
        <f>'06A_Варіанти'!C1956</f>
        <v>РЦК</v>
      </c>
      <c r="E1965" s="2" t="str">
        <f>'06A_Варіанти'!S1956</f>
        <v>DIRECT</v>
      </c>
      <c r="F1965" s="2" t="str">
        <f>IF(O1965='06A_Варіанти'!E1956,'06A_Варіанти'!E$1,IF(O1965='06A_Варіанти'!F1956,'06A_Варіанти'!F$1,IF(O1965='06A_Варіанти'!G1956,'06A_Варіанти'!G$1,IF(O1965='06A_Варіанти'!H1956,'06A_Варіанти'!H$1,IF(O1965='06A_Варіанти'!I1956,'06A_Варіанти'!I$1,IF(O1965='06A_Варіанти'!J1956,'06A_Варіанти'!J$1,IF(O1965='06A_Варіанти'!K1956,'06A_Варіанти'!K$1,IF(O1965='06A_Варіанти'!L1956,'06A_Варіанти'!L$1,IF(O1965='06A_Варіанти'!M1956,'06A_Варіанти'!M$1,IF(O1965='06A_Варіанти'!N1956,'06A_Варіанти'!N$1,IF(O1965='06A_Варіанти'!O1956,'06A_Варіанти'!O$1,IF(O1965='06A_Варіанти'!P1956,'06A_Варіанти'!P$1,IF(O1965='06A_Варіанти'!Q1956,'06A_Варіанти'!Q$1,IF(O1965='06A_Варіанти'!R1956,'06A_Варіанти'!R$1,"НЕМАЄ МАРШРУТУ"))))))))))))))</f>
        <v>DIRECT</v>
      </c>
      <c r="G1965" s="2" t="str">
        <f t="shared" si="210"/>
        <v>БЕЗ ЗМІН</v>
      </c>
      <c r="H1965" s="2">
        <f>IF(G1965="НЕМАЄ МАРШРУТУ",0,O1965-'06A_Варіанти'!T1956)</f>
        <v>0</v>
      </c>
      <c r="I1965" s="2">
        <f>IFERROR(INDEX('04_Потоки'!$E:$E,MATCH(A1965,'04_Потоки'!$A:$A,0)),0)</f>
        <v>0.30653218059558118</v>
      </c>
      <c r="J1965" s="2">
        <f t="shared" si="211"/>
        <v>1</v>
      </c>
      <c r="K1965" s="2">
        <f>IF(C1965="РЦК макси",0,2*'06A_Варіанти'!T1956*J1965)</f>
        <v>0</v>
      </c>
      <c r="L1965" s="2">
        <f t="shared" si="212"/>
        <v>0</v>
      </c>
      <c r="M1965" s="2">
        <f t="shared" si="213"/>
        <v>0</v>
      </c>
      <c r="N1965" s="9">
        <f t="shared" si="214"/>
        <v>0</v>
      </c>
      <c r="O1965" s="2">
        <f>MIN(IF('07A_Конструктор'!$D$5="Так",'06A_Варіанти'!E1956,1E+99),IF('07A_Конструктор'!$D$6="Так",'06A_Варіанти'!F1956,1E+99),IF('07A_Конструктор'!$D$7="Так",'06A_Варіанти'!G1956,1E+99),IF('07A_Конструктор'!$D$8="Так",'06A_Варіанти'!H1956,1E+99),IF('07A_Конструктор'!$D$9="Так",'06A_Варіанти'!I1956,1E+99),IF('07A_Конструктор'!$D$10="Так",'06A_Варіанти'!J1956,1E+99),IF('07A_Конструктор'!$D$11="Так",'06A_Варіанти'!K1956,1E+99),IF('07A_Конструктор'!$D$12="Так",'06A_Варіанти'!L1956,1E+99),IF('07A_Конструктор'!$D$13="Так",'06A_Варіанти'!M1956,1E+99),IF('07A_Конструктор'!$D$14="Так",'06A_Варіанти'!N1956,1E+99),IF('07A_Конструктор'!$D$15="Так",'06A_Варіанти'!O1956,1E+99),IF('07A_Конструктор'!$D$16="Так",'06A_Варіанти'!P1956,1E+99),IF('07A_Конструктор'!$D$17="Так",'06A_Варіанти'!Q1956,1E+99),IF('06A_Варіанти'!R1956="",1E+99,'06A_Варіанти'!R1956))</f>
        <v>423.3</v>
      </c>
      <c r="P1965" s="2" t="str">
        <f t="shared" si="215"/>
        <v>Не моделюється</v>
      </c>
      <c r="Q1965" s="2">
        <f t="shared" si="216"/>
        <v>0</v>
      </c>
      <c r="R1965" s="2" t="str">
        <f>IF(OR(C1965="РЦК макси",C1965="РЦЧ SKU"),"SKU-потік",IFERROR(VLOOKUP(D1965,'02_РЦ'!$A$3:$I$7,5,FALSE),0))</f>
        <v>SKU-потік</v>
      </c>
      <c r="S1965" s="2" t="str">
        <f>IF(OR(C1965="РЦК макси",C1965="РЦЧ SKU"),"Не рахується в ліміт",IFERROR(VLOOKUP(D1965,'02_РЦ'!$A$3:$I$7,9,FALSE),"Немає РЦ"))</f>
        <v>Не рахується в ліміт</v>
      </c>
    </row>
    <row r="1966" spans="1:19">
      <c r="A1966" s="2" t="str">
        <f>'06A_Варіанти'!A1957</f>
        <v>MAXI_748</v>
      </c>
      <c r="B1966" s="2" t="str">
        <f>'06A_Варіанти'!B1957</f>
        <v>TT_748</v>
      </c>
      <c r="C1966" s="2" t="str">
        <f>'06A_Варіанти'!D1957</f>
        <v>РЦК макси</v>
      </c>
      <c r="D1966" s="2" t="str">
        <f>'06A_Варіанти'!C1957</f>
        <v>РЦК</v>
      </c>
      <c r="E1966" s="2" t="str">
        <f>'06A_Варіанти'!S1957</f>
        <v>KYI_DARN</v>
      </c>
      <c r="F1966" s="2" t="str">
        <f>IF(O1966='06A_Варіанти'!E1957,'06A_Варіанти'!E$1,IF(O1966='06A_Варіанти'!F1957,'06A_Варіанти'!F$1,IF(O1966='06A_Варіанти'!G1957,'06A_Варіанти'!G$1,IF(O1966='06A_Варіанти'!H1957,'06A_Варіанти'!H$1,IF(O1966='06A_Варіанти'!I1957,'06A_Варіанти'!I$1,IF(O1966='06A_Варіанти'!J1957,'06A_Варіанти'!J$1,IF(O1966='06A_Варіанти'!K1957,'06A_Варіанти'!K$1,IF(O1966='06A_Варіанти'!L1957,'06A_Варіанти'!L$1,IF(O1966='06A_Варіанти'!M1957,'06A_Варіанти'!M$1,IF(O1966='06A_Варіанти'!N1957,'06A_Варіанти'!N$1,IF(O1966='06A_Варіанти'!O1957,'06A_Варіанти'!O$1,IF(O1966='06A_Варіанти'!P1957,'06A_Варіанти'!P$1,IF(O1966='06A_Варіанти'!Q1957,'06A_Варіанти'!Q$1,IF(O1966='06A_Варіанти'!R1957,'06A_Варіанти'!R$1,"НЕМАЄ МАРШРУТУ"))))))))))))))</f>
        <v>KYI_DARN</v>
      </c>
      <c r="G1966" s="2" t="str">
        <f t="shared" si="210"/>
        <v>БЕЗ ЗМІН</v>
      </c>
      <c r="H1966" s="2">
        <f>IF(G1966="НЕМАЄ МАРШРУТУ",0,O1966-'06A_Варіанти'!T1957)</f>
        <v>0</v>
      </c>
      <c r="I1966" s="2">
        <f>IFERROR(INDEX('04_Потоки'!$E:$E,MATCH(A1966,'04_Потоки'!$A:$A,0)),0)</f>
        <v>0.30653218059558118</v>
      </c>
      <c r="J1966" s="2">
        <f t="shared" si="211"/>
        <v>1</v>
      </c>
      <c r="K1966" s="2">
        <f>IF(C1966="РЦК макси",0,2*'06A_Варіанти'!T1957*J1966)</f>
        <v>0</v>
      </c>
      <c r="L1966" s="2">
        <f t="shared" si="212"/>
        <v>0</v>
      </c>
      <c r="M1966" s="2">
        <f t="shared" si="213"/>
        <v>0</v>
      </c>
      <c r="N1966" s="9">
        <f t="shared" si="214"/>
        <v>0</v>
      </c>
      <c r="O1966" s="2">
        <f>MIN(IF('07A_Конструктор'!$D$5="Так",'06A_Варіанти'!E1957,1E+99),IF('07A_Конструктор'!$D$6="Так",'06A_Варіанти'!F1957,1E+99),IF('07A_Конструктор'!$D$7="Так",'06A_Варіанти'!G1957,1E+99),IF('07A_Конструктор'!$D$8="Так",'06A_Варіанти'!H1957,1E+99),IF('07A_Конструктор'!$D$9="Так",'06A_Варіанти'!I1957,1E+99),IF('07A_Конструктор'!$D$10="Так",'06A_Варіанти'!J1957,1E+99),IF('07A_Конструктор'!$D$11="Так",'06A_Варіанти'!K1957,1E+99),IF('07A_Конструктор'!$D$12="Так",'06A_Варіанти'!L1957,1E+99),IF('07A_Конструктор'!$D$13="Так",'06A_Варіанти'!M1957,1E+99),IF('07A_Конструктор'!$D$14="Так",'06A_Варіанти'!N1957,1E+99),IF('07A_Конструктор'!$D$15="Так",'06A_Варіанти'!O1957,1E+99),IF('07A_Конструктор'!$D$16="Так",'06A_Варіанти'!P1957,1E+99),IF('07A_Конструктор'!$D$17="Так",'06A_Варіанти'!Q1957,1E+99),IF('06A_Варіанти'!R1957="",1E+99,'06A_Варіанти'!R1957))</f>
        <v>525.29999999999995</v>
      </c>
      <c r="P1966" s="2" t="str">
        <f t="shared" si="215"/>
        <v>Не моделюється</v>
      </c>
      <c r="Q1966" s="2">
        <f t="shared" si="216"/>
        <v>0</v>
      </c>
      <c r="R1966" s="2" t="str">
        <f>IF(OR(C1966="РЦК макси",C1966="РЦЧ SKU"),"SKU-потік",IFERROR(VLOOKUP(D1966,'02_РЦ'!$A$3:$I$7,5,FALSE),0))</f>
        <v>SKU-потік</v>
      </c>
      <c r="S1966" s="2" t="str">
        <f>IF(OR(C1966="РЦК макси",C1966="РЦЧ SKU"),"Не рахується в ліміт",IFERROR(VLOOKUP(D1966,'02_РЦ'!$A$3:$I$7,9,FALSE),"Немає РЦ"))</f>
        <v>Не рахується в ліміт</v>
      </c>
    </row>
    <row r="1967" spans="1:19">
      <c r="A1967" s="2" t="str">
        <f>'06A_Варіанти'!A1958</f>
        <v>MAXI_874</v>
      </c>
      <c r="B1967" s="2" t="str">
        <f>'06A_Варіанти'!B1958</f>
        <v>TT_874</v>
      </c>
      <c r="C1967" s="2" t="str">
        <f>'06A_Варіанти'!D1958</f>
        <v>РЦК макси</v>
      </c>
      <c r="D1967" s="2" t="str">
        <f>'06A_Варіанти'!C1958</f>
        <v>РЦК</v>
      </c>
      <c r="E1967" s="2" t="str">
        <f>'06A_Варіанти'!S1958</f>
        <v>KYI_HPP</v>
      </c>
      <c r="F1967" s="2" t="str">
        <f>IF(O1967='06A_Варіанти'!E1958,'06A_Варіанти'!E$1,IF(O1967='06A_Варіанти'!F1958,'06A_Варіанти'!F$1,IF(O1967='06A_Варіанти'!G1958,'06A_Варіанти'!G$1,IF(O1967='06A_Варіанти'!H1958,'06A_Варіанти'!H$1,IF(O1967='06A_Варіанти'!I1958,'06A_Варіанти'!I$1,IF(O1967='06A_Варіанти'!J1958,'06A_Варіанти'!J$1,IF(O1967='06A_Варіанти'!K1958,'06A_Варіанти'!K$1,IF(O1967='06A_Варіанти'!L1958,'06A_Варіанти'!L$1,IF(O1967='06A_Варіанти'!M1958,'06A_Варіанти'!M$1,IF(O1967='06A_Варіанти'!N1958,'06A_Варіанти'!N$1,IF(O1967='06A_Варіанти'!O1958,'06A_Варіанти'!O$1,IF(O1967='06A_Варіанти'!P1958,'06A_Варіанти'!P$1,IF(O1967='06A_Варіанти'!Q1958,'06A_Варіанти'!Q$1,IF(O1967='06A_Варіанти'!R1958,'06A_Варіанти'!R$1,"НЕМАЄ МАРШРУТУ"))))))))))))))</f>
        <v>KYI_HPP</v>
      </c>
      <c r="G1967" s="2" t="str">
        <f t="shared" si="210"/>
        <v>БЕЗ ЗМІН</v>
      </c>
      <c r="H1967" s="2">
        <f>IF(G1967="НЕМАЄ МАРШРУТУ",0,O1967-'06A_Варіанти'!T1958)</f>
        <v>0</v>
      </c>
      <c r="I1967" s="2">
        <f>IFERROR(INDEX('04_Потоки'!$E:$E,MATCH(A1967,'04_Потоки'!$A:$A,0)),0)</f>
        <v>0.30653218059558118</v>
      </c>
      <c r="J1967" s="2">
        <f t="shared" si="211"/>
        <v>1</v>
      </c>
      <c r="K1967" s="2">
        <f>IF(C1967="РЦК макси",0,2*'06A_Варіанти'!T1958*J1967)</f>
        <v>0</v>
      </c>
      <c r="L1967" s="2">
        <f t="shared" si="212"/>
        <v>0</v>
      </c>
      <c r="M1967" s="2">
        <f t="shared" si="213"/>
        <v>0</v>
      </c>
      <c r="N1967" s="9">
        <f t="shared" si="214"/>
        <v>0</v>
      </c>
      <c r="O1967" s="2">
        <f>MIN(IF('07A_Конструктор'!$D$5="Так",'06A_Варіанти'!E1958,1E+99),IF('07A_Конструктор'!$D$6="Так",'06A_Варіанти'!F1958,1E+99),IF('07A_Конструктор'!$D$7="Так",'06A_Варіанти'!G1958,1E+99),IF('07A_Конструктор'!$D$8="Так",'06A_Варіанти'!H1958,1E+99),IF('07A_Конструктор'!$D$9="Так",'06A_Варіанти'!I1958,1E+99),IF('07A_Конструктор'!$D$10="Так",'06A_Варіанти'!J1958,1E+99),IF('07A_Конструктор'!$D$11="Так",'06A_Варіанти'!K1958,1E+99),IF('07A_Конструктор'!$D$12="Так",'06A_Варіанти'!L1958,1E+99),IF('07A_Конструктор'!$D$13="Так",'06A_Варіанти'!M1958,1E+99),IF('07A_Конструктор'!$D$14="Так",'06A_Варіанти'!N1958,1E+99),IF('07A_Конструктор'!$D$15="Так",'06A_Варіанти'!O1958,1E+99),IF('07A_Конструктор'!$D$16="Так",'06A_Варіанти'!P1958,1E+99),IF('07A_Конструктор'!$D$17="Так",'06A_Варіанти'!Q1958,1E+99),IF('06A_Варіанти'!R1958="",1E+99,'06A_Варіанти'!R1958))</f>
        <v>169.7</v>
      </c>
      <c r="P1967" s="2" t="str">
        <f t="shared" si="215"/>
        <v>Не моделюється</v>
      </c>
      <c r="Q1967" s="2">
        <f t="shared" si="216"/>
        <v>0</v>
      </c>
      <c r="R1967" s="2" t="str">
        <f>IF(OR(C1967="РЦК макси",C1967="РЦЧ SKU"),"SKU-потік",IFERROR(VLOOKUP(D1967,'02_РЦ'!$A$3:$I$7,5,FALSE),0))</f>
        <v>SKU-потік</v>
      </c>
      <c r="S1967" s="2" t="str">
        <f>IF(OR(C1967="РЦК макси",C1967="РЦЧ SKU"),"Не рахується в ліміт",IFERROR(VLOOKUP(D1967,'02_РЦ'!$A$3:$I$7,9,FALSE),"Немає РЦ"))</f>
        <v>Не рахується в ліміт</v>
      </c>
    </row>
    <row r="1968" spans="1:19">
      <c r="A1968" s="2" t="str">
        <f>'06A_Варіанти'!A1959</f>
        <v>MAXI_893</v>
      </c>
      <c r="B1968" s="2" t="str">
        <f>'06A_Варіанти'!B1959</f>
        <v>TT_893</v>
      </c>
      <c r="C1968" s="2" t="str">
        <f>'06A_Варіанти'!D1959</f>
        <v>РЦК макси</v>
      </c>
      <c r="D1968" s="2" t="str">
        <f>'06A_Варіанти'!C1959</f>
        <v>РЦК</v>
      </c>
      <c r="E1968" s="2" t="str">
        <f>'06A_Варіанти'!S1959</f>
        <v>DIRECT</v>
      </c>
      <c r="F1968" s="2" t="str">
        <f>IF(O1968='06A_Варіанти'!E1959,'06A_Варіанти'!E$1,IF(O1968='06A_Варіанти'!F1959,'06A_Варіанти'!F$1,IF(O1968='06A_Варіанти'!G1959,'06A_Варіанти'!G$1,IF(O1968='06A_Варіанти'!H1959,'06A_Варіанти'!H$1,IF(O1968='06A_Варіанти'!I1959,'06A_Варіанти'!I$1,IF(O1968='06A_Варіанти'!J1959,'06A_Варіанти'!J$1,IF(O1968='06A_Варіанти'!K1959,'06A_Варіанти'!K$1,IF(O1968='06A_Варіанти'!L1959,'06A_Варіанти'!L$1,IF(O1968='06A_Варіанти'!M1959,'06A_Варіанти'!M$1,IF(O1968='06A_Варіанти'!N1959,'06A_Варіанти'!N$1,IF(O1968='06A_Варіанти'!O1959,'06A_Варіанти'!O$1,IF(O1968='06A_Варіанти'!P1959,'06A_Варіанти'!P$1,IF(O1968='06A_Варіанти'!Q1959,'06A_Варіанти'!Q$1,IF(O1968='06A_Варіанти'!R1959,'06A_Варіанти'!R$1,"НЕМАЄ МАРШРУТУ"))))))))))))))</f>
        <v>DIRECT</v>
      </c>
      <c r="G1968" s="2" t="str">
        <f t="shared" si="210"/>
        <v>БЕЗ ЗМІН</v>
      </c>
      <c r="H1968" s="2">
        <f>IF(G1968="НЕМАЄ МАРШРУТУ",0,O1968-'06A_Варіанти'!T1959)</f>
        <v>0</v>
      </c>
      <c r="I1968" s="2">
        <f>IFERROR(INDEX('04_Потоки'!$E:$E,MATCH(A1968,'04_Потоки'!$A:$A,0)),0)</f>
        <v>0.30653218059558118</v>
      </c>
      <c r="J1968" s="2">
        <f t="shared" si="211"/>
        <v>1</v>
      </c>
      <c r="K1968" s="2">
        <f>IF(C1968="РЦК макси",0,2*'06A_Варіанти'!T1959*J1968)</f>
        <v>0</v>
      </c>
      <c r="L1968" s="2">
        <f t="shared" si="212"/>
        <v>0</v>
      </c>
      <c r="M1968" s="2">
        <f t="shared" si="213"/>
        <v>0</v>
      </c>
      <c r="N1968" s="9">
        <f t="shared" si="214"/>
        <v>0</v>
      </c>
      <c r="O1968" s="2">
        <f>MIN(IF('07A_Конструктор'!$D$5="Так",'06A_Варіанти'!E1959,1E+99),IF('07A_Конструктор'!$D$6="Так",'06A_Варіанти'!F1959,1E+99),IF('07A_Конструктор'!$D$7="Так",'06A_Варіанти'!G1959,1E+99),IF('07A_Конструктор'!$D$8="Так",'06A_Варіанти'!H1959,1E+99),IF('07A_Конструктор'!$D$9="Так",'06A_Варіанти'!I1959,1E+99),IF('07A_Конструктор'!$D$10="Так",'06A_Варіанти'!J1959,1E+99),IF('07A_Конструктор'!$D$11="Так",'06A_Варіанти'!K1959,1E+99),IF('07A_Конструктор'!$D$12="Так",'06A_Варіанти'!L1959,1E+99),IF('07A_Конструктор'!$D$13="Так",'06A_Варіанти'!M1959,1E+99),IF('07A_Конструктор'!$D$14="Так",'06A_Варіанти'!N1959,1E+99),IF('07A_Конструктор'!$D$15="Так",'06A_Варіанти'!O1959,1E+99),IF('07A_Конструктор'!$D$16="Так",'06A_Варіанти'!P1959,1E+99),IF('07A_Конструктор'!$D$17="Так",'06A_Варіанти'!Q1959,1E+99),IF('06A_Варіанти'!R1959="",1E+99,'06A_Варіанти'!R1959))</f>
        <v>570</v>
      </c>
      <c r="P1968" s="2" t="str">
        <f t="shared" si="215"/>
        <v>Не моделюється</v>
      </c>
      <c r="Q1968" s="2">
        <f t="shared" si="216"/>
        <v>0</v>
      </c>
      <c r="R1968" s="2" t="str">
        <f>IF(OR(C1968="РЦК макси",C1968="РЦЧ SKU"),"SKU-потік",IFERROR(VLOOKUP(D1968,'02_РЦ'!$A$3:$I$7,5,FALSE),0))</f>
        <v>SKU-потік</v>
      </c>
      <c r="S1968" s="2" t="str">
        <f>IF(OR(C1968="РЦК макси",C1968="РЦЧ SKU"),"Не рахується в ліміт",IFERROR(VLOOKUP(D1968,'02_РЦ'!$A$3:$I$7,9,FALSE),"Немає РЦ"))</f>
        <v>Не рахується в ліміт</v>
      </c>
    </row>
    <row r="1969" spans="1:19">
      <c r="A1969" s="2" t="str">
        <f>'06A_Варіанти'!A1960</f>
        <v>MAXI_933</v>
      </c>
      <c r="B1969" s="2" t="str">
        <f>'06A_Варіанти'!B1960</f>
        <v>TT_933</v>
      </c>
      <c r="C1969" s="2" t="str">
        <f>'06A_Варіанти'!D1960</f>
        <v>РЦК макси</v>
      </c>
      <c r="D1969" s="2" t="str">
        <f>'06A_Варіанти'!C1960</f>
        <v>РЦК</v>
      </c>
      <c r="E1969" s="2" t="str">
        <f>'06A_Варіанти'!S1960</f>
        <v>DIRECT</v>
      </c>
      <c r="F1969" s="2" t="str">
        <f>IF(O1969='06A_Варіанти'!E1960,'06A_Варіанти'!E$1,IF(O1969='06A_Варіанти'!F1960,'06A_Варіанти'!F$1,IF(O1969='06A_Варіанти'!G1960,'06A_Варіанти'!G$1,IF(O1969='06A_Варіанти'!H1960,'06A_Варіанти'!H$1,IF(O1969='06A_Варіанти'!I1960,'06A_Варіанти'!I$1,IF(O1969='06A_Варіанти'!J1960,'06A_Варіанти'!J$1,IF(O1969='06A_Варіанти'!K1960,'06A_Варіанти'!K$1,IF(O1969='06A_Варіанти'!L1960,'06A_Варіанти'!L$1,IF(O1969='06A_Варіанти'!M1960,'06A_Варіанти'!M$1,IF(O1969='06A_Варіанти'!N1960,'06A_Варіанти'!N$1,IF(O1969='06A_Варіанти'!O1960,'06A_Варіанти'!O$1,IF(O1969='06A_Варіанти'!P1960,'06A_Варіанти'!P$1,IF(O1969='06A_Варіанти'!Q1960,'06A_Варіанти'!Q$1,IF(O1969='06A_Варіанти'!R1960,'06A_Варіанти'!R$1,"НЕМАЄ МАРШРУТУ"))))))))))))))</f>
        <v>DIRECT</v>
      </c>
      <c r="G1969" s="2" t="str">
        <f t="shared" si="210"/>
        <v>БЕЗ ЗМІН</v>
      </c>
      <c r="H1969" s="2">
        <f>IF(G1969="НЕМАЄ МАРШРУТУ",0,O1969-'06A_Варіанти'!T1960)</f>
        <v>0</v>
      </c>
      <c r="I1969" s="2">
        <f>IFERROR(INDEX('04_Потоки'!$E:$E,MATCH(A1969,'04_Потоки'!$A:$A,0)),0)</f>
        <v>0.30653218059558118</v>
      </c>
      <c r="J1969" s="2">
        <f t="shared" si="211"/>
        <v>1</v>
      </c>
      <c r="K1969" s="2">
        <f>IF(C1969="РЦК макси",0,2*'06A_Варіанти'!T1960*J1969)</f>
        <v>0</v>
      </c>
      <c r="L1969" s="2">
        <f t="shared" si="212"/>
        <v>0</v>
      </c>
      <c r="M1969" s="2">
        <f t="shared" si="213"/>
        <v>0</v>
      </c>
      <c r="N1969" s="9">
        <f t="shared" si="214"/>
        <v>0</v>
      </c>
      <c r="O1969" s="2">
        <f>MIN(IF('07A_Конструктор'!$D$5="Так",'06A_Варіанти'!E1960,1E+99),IF('07A_Конструктор'!$D$6="Так",'06A_Варіанти'!F1960,1E+99),IF('07A_Конструктор'!$D$7="Так",'06A_Варіанти'!G1960,1E+99),IF('07A_Конструктор'!$D$8="Так",'06A_Варіанти'!H1960,1E+99),IF('07A_Конструктор'!$D$9="Так",'06A_Варіанти'!I1960,1E+99),IF('07A_Конструктор'!$D$10="Так",'06A_Варіанти'!J1960,1E+99),IF('07A_Конструктор'!$D$11="Так",'06A_Варіанти'!K1960,1E+99),IF('07A_Конструктор'!$D$12="Так",'06A_Варіанти'!L1960,1E+99),IF('07A_Конструктор'!$D$13="Так",'06A_Варіанти'!M1960,1E+99),IF('07A_Конструктор'!$D$14="Так",'06A_Варіанти'!N1960,1E+99),IF('07A_Конструктор'!$D$15="Так",'06A_Варіанти'!O1960,1E+99),IF('07A_Конструктор'!$D$16="Так",'06A_Варіанти'!P1960,1E+99),IF('07A_Конструктор'!$D$17="Так",'06A_Варіанти'!Q1960,1E+99),IF('06A_Варіанти'!R1960="",1E+99,'06A_Варіанти'!R1960))</f>
        <v>94</v>
      </c>
      <c r="P1969" s="2" t="str">
        <f t="shared" si="215"/>
        <v>Не моделюється</v>
      </c>
      <c r="Q1969" s="2">
        <f t="shared" si="216"/>
        <v>0</v>
      </c>
      <c r="R1969" s="2" t="str">
        <f>IF(OR(C1969="РЦК макси",C1969="РЦЧ SKU"),"SKU-потік",IFERROR(VLOOKUP(D1969,'02_РЦ'!$A$3:$I$7,5,FALSE),0))</f>
        <v>SKU-потік</v>
      </c>
      <c r="S1969" s="2" t="str">
        <f>IF(OR(C1969="РЦК макси",C1969="РЦЧ SKU"),"Не рахується в ліміт",IFERROR(VLOOKUP(D1969,'02_РЦ'!$A$3:$I$7,9,FALSE),"Немає РЦ"))</f>
        <v>Не рахується в ліміт</v>
      </c>
    </row>
    <row r="1970" spans="1:19">
      <c r="A1970" s="2" t="str">
        <f>'06A_Варіанти'!A1961</f>
        <v>MAXI_954</v>
      </c>
      <c r="B1970" s="2" t="str">
        <f>'06A_Варіанти'!B1961</f>
        <v>TT_954</v>
      </c>
      <c r="C1970" s="2" t="str">
        <f>'06A_Варіанти'!D1961</f>
        <v>РЦК макси</v>
      </c>
      <c r="D1970" s="2" t="str">
        <f>'06A_Варіанти'!C1961</f>
        <v>РЦК</v>
      </c>
      <c r="E1970" s="2" t="str">
        <f>'06A_Варіанти'!S1961</f>
        <v>KYI_HPP</v>
      </c>
      <c r="F1970" s="2" t="str">
        <f>IF(O1970='06A_Варіанти'!E1961,'06A_Варіанти'!E$1,IF(O1970='06A_Варіанти'!F1961,'06A_Варіанти'!F$1,IF(O1970='06A_Варіанти'!G1961,'06A_Варіанти'!G$1,IF(O1970='06A_Варіанти'!H1961,'06A_Варіанти'!H$1,IF(O1970='06A_Варіанти'!I1961,'06A_Варіанти'!I$1,IF(O1970='06A_Варіанти'!J1961,'06A_Варіанти'!J$1,IF(O1970='06A_Варіанти'!K1961,'06A_Варіанти'!K$1,IF(O1970='06A_Варіанти'!L1961,'06A_Варіанти'!L$1,IF(O1970='06A_Варіанти'!M1961,'06A_Варіанти'!M$1,IF(O1970='06A_Варіанти'!N1961,'06A_Варіанти'!N$1,IF(O1970='06A_Варіанти'!O1961,'06A_Варіанти'!O$1,IF(O1970='06A_Варіанти'!P1961,'06A_Варіанти'!P$1,IF(O1970='06A_Варіанти'!Q1961,'06A_Варіанти'!Q$1,IF(O1970='06A_Варіанти'!R1961,'06A_Варіанти'!R$1,"НЕМАЄ МАРШРУТУ"))))))))))))))</f>
        <v>KYI_HPP</v>
      </c>
      <c r="G1970" s="2" t="str">
        <f t="shared" si="210"/>
        <v>БЕЗ ЗМІН</v>
      </c>
      <c r="H1970" s="2">
        <f>IF(G1970="НЕМАЄ МАРШРУТУ",0,O1970-'06A_Варіанти'!T1961)</f>
        <v>0</v>
      </c>
      <c r="I1970" s="2">
        <f>IFERROR(INDEX('04_Потоки'!$E:$E,MATCH(A1970,'04_Потоки'!$A:$A,0)),0)</f>
        <v>0.30653218059558118</v>
      </c>
      <c r="J1970" s="2">
        <f t="shared" si="211"/>
        <v>1</v>
      </c>
      <c r="K1970" s="2">
        <f>IF(C1970="РЦК макси",0,2*'06A_Варіанти'!T1961*J1970)</f>
        <v>0</v>
      </c>
      <c r="L1970" s="2">
        <f t="shared" si="212"/>
        <v>0</v>
      </c>
      <c r="M1970" s="2">
        <f t="shared" si="213"/>
        <v>0</v>
      </c>
      <c r="N1970" s="9">
        <f t="shared" si="214"/>
        <v>0</v>
      </c>
      <c r="O1970" s="2">
        <f>MIN(IF('07A_Конструктор'!$D$5="Так",'06A_Варіанти'!E1961,1E+99),IF('07A_Конструктор'!$D$6="Так",'06A_Варіанти'!F1961,1E+99),IF('07A_Конструктор'!$D$7="Так",'06A_Варіанти'!G1961,1E+99),IF('07A_Конструктор'!$D$8="Так",'06A_Варіанти'!H1961,1E+99),IF('07A_Конструктор'!$D$9="Так",'06A_Варіанти'!I1961,1E+99),IF('07A_Конструктор'!$D$10="Так",'06A_Варіанти'!J1961,1E+99),IF('07A_Конструктор'!$D$11="Так",'06A_Варіанти'!K1961,1E+99),IF('07A_Конструктор'!$D$12="Так",'06A_Варіанти'!L1961,1E+99),IF('07A_Конструктор'!$D$13="Так",'06A_Варіанти'!M1961,1E+99),IF('07A_Конструктор'!$D$14="Так",'06A_Варіанти'!N1961,1E+99),IF('07A_Конструктор'!$D$15="Так",'06A_Варіанти'!O1961,1E+99),IF('07A_Конструктор'!$D$16="Так",'06A_Варіанти'!P1961,1E+99),IF('07A_Конструктор'!$D$17="Так",'06A_Варіанти'!Q1961,1E+99),IF('06A_Варіанти'!R1961="",1E+99,'06A_Варіанти'!R1961))</f>
        <v>167.6</v>
      </c>
      <c r="P1970" s="2" t="str">
        <f t="shared" si="215"/>
        <v>Не моделюється</v>
      </c>
      <c r="Q1970" s="2">
        <f t="shared" si="216"/>
        <v>0</v>
      </c>
      <c r="R1970" s="2" t="str">
        <f>IF(OR(C1970="РЦК макси",C1970="РЦЧ SKU"),"SKU-потік",IFERROR(VLOOKUP(D1970,'02_РЦ'!$A$3:$I$7,5,FALSE),0))</f>
        <v>SKU-потік</v>
      </c>
      <c r="S1970" s="2" t="str">
        <f>IF(OR(C1970="РЦК макси",C1970="РЦЧ SKU"),"Не рахується в ліміт",IFERROR(VLOOKUP(D1970,'02_РЦ'!$A$3:$I$7,9,FALSE),"Немає РЦ"))</f>
        <v>Не рахується в ліміт</v>
      </c>
    </row>
    <row r="1971" spans="1:19">
      <c r="A1971" s="2" t="str">
        <f>'06A_Варіанти'!A1962</f>
        <v>MAXI_2014</v>
      </c>
      <c r="B1971" s="2" t="str">
        <f>'06A_Варіанти'!B1962</f>
        <v>TT_2014</v>
      </c>
      <c r="C1971" s="2" t="str">
        <f>'06A_Варіанти'!D1962</f>
        <v>РЦК макси</v>
      </c>
      <c r="D1971" s="2" t="str">
        <f>'06A_Варіанти'!C1962</f>
        <v>РЦК</v>
      </c>
      <c r="E1971" s="2" t="str">
        <f>'06A_Варіанти'!S1962</f>
        <v>DIRECT</v>
      </c>
      <c r="F1971" s="2" t="str">
        <f>IF(O1971='06A_Варіанти'!E1962,'06A_Варіанти'!E$1,IF(O1971='06A_Варіанти'!F1962,'06A_Варіанти'!F$1,IF(O1971='06A_Варіанти'!G1962,'06A_Варіанти'!G$1,IF(O1971='06A_Варіанти'!H1962,'06A_Варіанти'!H$1,IF(O1971='06A_Варіанти'!I1962,'06A_Варіанти'!I$1,IF(O1971='06A_Варіанти'!J1962,'06A_Варіанти'!J$1,IF(O1971='06A_Варіанти'!K1962,'06A_Варіанти'!K$1,IF(O1971='06A_Варіанти'!L1962,'06A_Варіанти'!L$1,IF(O1971='06A_Варіанти'!M1962,'06A_Варіанти'!M$1,IF(O1971='06A_Варіанти'!N1962,'06A_Варіанти'!N$1,IF(O1971='06A_Варіанти'!O1962,'06A_Варіанти'!O$1,IF(O1971='06A_Варіанти'!P1962,'06A_Варіанти'!P$1,IF(O1971='06A_Варіанти'!Q1962,'06A_Варіанти'!Q$1,IF(O1971='06A_Варіанти'!R1962,'06A_Варіанти'!R$1,"НЕМАЄ МАРШРУТУ"))))))))))))))</f>
        <v>DIRECT</v>
      </c>
      <c r="G1971" s="2" t="str">
        <f t="shared" si="210"/>
        <v>БЕЗ ЗМІН</v>
      </c>
      <c r="H1971" s="2">
        <f>IF(G1971="НЕМАЄ МАРШРУТУ",0,O1971-'06A_Варіанти'!T1962)</f>
        <v>0</v>
      </c>
      <c r="I1971" s="2">
        <f>IFERROR(INDEX('04_Потоки'!$E:$E,MATCH(A1971,'04_Потоки'!$A:$A,0)),0)</f>
        <v>0.30653218059558118</v>
      </c>
      <c r="J1971" s="2">
        <f t="shared" si="211"/>
        <v>1</v>
      </c>
      <c r="K1971" s="2">
        <f>IF(C1971="РЦК макси",0,2*'06A_Варіанти'!T1962*J1971)</f>
        <v>0</v>
      </c>
      <c r="L1971" s="2">
        <f t="shared" si="212"/>
        <v>0</v>
      </c>
      <c r="M1971" s="2">
        <f t="shared" si="213"/>
        <v>0</v>
      </c>
      <c r="N1971" s="9">
        <f t="shared" si="214"/>
        <v>0</v>
      </c>
      <c r="O1971" s="2">
        <f>MIN(IF('07A_Конструктор'!$D$5="Так",'06A_Варіанти'!E1962,1E+99),IF('07A_Конструктор'!$D$6="Так",'06A_Варіанти'!F1962,1E+99),IF('07A_Конструктор'!$D$7="Так",'06A_Варіанти'!G1962,1E+99),IF('07A_Конструктор'!$D$8="Так",'06A_Варіанти'!H1962,1E+99),IF('07A_Конструктор'!$D$9="Так",'06A_Варіанти'!I1962,1E+99),IF('07A_Конструктор'!$D$10="Так",'06A_Варіанти'!J1962,1E+99),IF('07A_Конструктор'!$D$11="Так",'06A_Варіанти'!K1962,1E+99),IF('07A_Конструктор'!$D$12="Так",'06A_Варіанти'!L1962,1E+99),IF('07A_Конструктор'!$D$13="Так",'06A_Варіанти'!M1962,1E+99),IF('07A_Конструктор'!$D$14="Так",'06A_Варіанти'!N1962,1E+99),IF('07A_Конструктор'!$D$15="Так",'06A_Варіанти'!O1962,1E+99),IF('07A_Конструктор'!$D$16="Так",'06A_Варіанти'!P1962,1E+99),IF('07A_Конструктор'!$D$17="Так",'06A_Варіанти'!Q1962,1E+99),IF('06A_Варіанти'!R1962="",1E+99,'06A_Варіанти'!R1962))</f>
        <v>542.1</v>
      </c>
      <c r="P1971" s="2" t="str">
        <f t="shared" si="215"/>
        <v>Не моделюється</v>
      </c>
      <c r="Q1971" s="2">
        <f t="shared" si="216"/>
        <v>0</v>
      </c>
      <c r="R1971" s="2" t="str">
        <f>IF(OR(C1971="РЦК макси",C1971="РЦЧ SKU"),"SKU-потік",IFERROR(VLOOKUP(D1971,'02_РЦ'!$A$3:$I$7,5,FALSE),0))</f>
        <v>SKU-потік</v>
      </c>
      <c r="S1971" s="2" t="str">
        <f>IF(OR(C1971="РЦК макси",C1971="РЦЧ SKU"),"Не рахується в ліміт",IFERROR(VLOOKUP(D1971,'02_РЦ'!$A$3:$I$7,9,FALSE),"Немає РЦ"))</f>
        <v>Не рахується в ліміт</v>
      </c>
    </row>
    <row r="1972" spans="1:19">
      <c r="A1972" s="2" t="str">
        <f>'06A_Варіанти'!A1963</f>
        <v>MAXI_2044</v>
      </c>
      <c r="B1972" s="2" t="str">
        <f>'06A_Варіанти'!B1963</f>
        <v>TT_2044</v>
      </c>
      <c r="C1972" s="2" t="str">
        <f>'06A_Варіанти'!D1963</f>
        <v>РЦК макси</v>
      </c>
      <c r="D1972" s="2" t="str">
        <f>'06A_Варіанти'!C1963</f>
        <v>РЦК</v>
      </c>
      <c r="E1972" s="2" t="str">
        <f>'06A_Варіанти'!S1963</f>
        <v>DIRECT</v>
      </c>
      <c r="F1972" s="2" t="str">
        <f>IF(O1972='06A_Варіанти'!E1963,'06A_Варіанти'!E$1,IF(O1972='06A_Варіанти'!F1963,'06A_Варіанти'!F$1,IF(O1972='06A_Варіанти'!G1963,'06A_Варіанти'!G$1,IF(O1972='06A_Варіанти'!H1963,'06A_Варіанти'!H$1,IF(O1972='06A_Варіанти'!I1963,'06A_Варіанти'!I$1,IF(O1972='06A_Варіанти'!J1963,'06A_Варіанти'!J$1,IF(O1972='06A_Варіанти'!K1963,'06A_Варіанти'!K$1,IF(O1972='06A_Варіанти'!L1963,'06A_Варіанти'!L$1,IF(O1972='06A_Варіанти'!M1963,'06A_Варіанти'!M$1,IF(O1972='06A_Варіанти'!N1963,'06A_Варіанти'!N$1,IF(O1972='06A_Варіанти'!O1963,'06A_Варіанти'!O$1,IF(O1972='06A_Варіанти'!P1963,'06A_Варіанти'!P$1,IF(O1972='06A_Варіанти'!Q1963,'06A_Варіанти'!Q$1,IF(O1972='06A_Варіанти'!R1963,'06A_Варіанти'!R$1,"НЕМАЄ МАРШРУТУ"))))))))))))))</f>
        <v>DIRECT</v>
      </c>
      <c r="G1972" s="2" t="str">
        <f t="shared" si="210"/>
        <v>БЕЗ ЗМІН</v>
      </c>
      <c r="H1972" s="2">
        <f>IF(G1972="НЕМАЄ МАРШРУТУ",0,O1972-'06A_Варіанти'!T1963)</f>
        <v>0</v>
      </c>
      <c r="I1972" s="2">
        <f>IFERROR(INDEX('04_Потоки'!$E:$E,MATCH(A1972,'04_Потоки'!$A:$A,0)),0)</f>
        <v>0.30653218059558118</v>
      </c>
      <c r="J1972" s="2">
        <f t="shared" si="211"/>
        <v>1</v>
      </c>
      <c r="K1972" s="2">
        <f>IF(C1972="РЦК макси",0,2*'06A_Варіанти'!T1963*J1972)</f>
        <v>0</v>
      </c>
      <c r="L1972" s="2">
        <f t="shared" si="212"/>
        <v>0</v>
      </c>
      <c r="M1972" s="2">
        <f t="shared" si="213"/>
        <v>0</v>
      </c>
      <c r="N1972" s="9">
        <f t="shared" si="214"/>
        <v>0</v>
      </c>
      <c r="O1972" s="2">
        <f>MIN(IF('07A_Конструктор'!$D$5="Так",'06A_Варіанти'!E1963,1E+99),IF('07A_Конструктор'!$D$6="Так",'06A_Варіанти'!F1963,1E+99),IF('07A_Конструктор'!$D$7="Так",'06A_Варіанти'!G1963,1E+99),IF('07A_Конструктор'!$D$8="Так",'06A_Варіанти'!H1963,1E+99),IF('07A_Конструктор'!$D$9="Так",'06A_Варіанти'!I1963,1E+99),IF('07A_Конструктор'!$D$10="Так",'06A_Варіанти'!J1963,1E+99),IF('07A_Конструктор'!$D$11="Так",'06A_Варіанти'!K1963,1E+99),IF('07A_Конструктор'!$D$12="Так",'06A_Варіанти'!L1963,1E+99),IF('07A_Конструктор'!$D$13="Так",'06A_Варіанти'!M1963,1E+99),IF('07A_Конструктор'!$D$14="Так",'06A_Варіанти'!N1963,1E+99),IF('07A_Конструктор'!$D$15="Так",'06A_Варіанти'!O1963,1E+99),IF('07A_Конструктор'!$D$16="Так",'06A_Варіанти'!P1963,1E+99),IF('07A_Конструктор'!$D$17="Так",'06A_Варіанти'!Q1963,1E+99),IF('06A_Варіанти'!R1963="",1E+99,'06A_Варіанти'!R1963))</f>
        <v>366.4</v>
      </c>
      <c r="P1972" s="2" t="str">
        <f t="shared" si="215"/>
        <v>Не моделюється</v>
      </c>
      <c r="Q1972" s="2">
        <f t="shared" si="216"/>
        <v>0</v>
      </c>
      <c r="R1972" s="2" t="str">
        <f>IF(OR(C1972="РЦК макси",C1972="РЦЧ SKU"),"SKU-потік",IFERROR(VLOOKUP(D1972,'02_РЦ'!$A$3:$I$7,5,FALSE),0))</f>
        <v>SKU-потік</v>
      </c>
      <c r="S1972" s="2" t="str">
        <f>IF(OR(C1972="РЦК макси",C1972="РЦЧ SKU"),"Не рахується в ліміт",IFERROR(VLOOKUP(D1972,'02_РЦ'!$A$3:$I$7,9,FALSE),"Немає РЦ"))</f>
        <v>Не рахується в ліміт</v>
      </c>
    </row>
    <row r="1973" spans="1:19">
      <c r="A1973" s="2" t="str">
        <f>'06A_Варіанти'!A1964</f>
        <v>MAXI_105</v>
      </c>
      <c r="B1973" s="2" t="str">
        <f>'06A_Варіанти'!B1964</f>
        <v>TT_105</v>
      </c>
      <c r="C1973" s="2" t="str">
        <f>'06A_Варіанти'!D1964</f>
        <v>РЦК макси</v>
      </c>
      <c r="D1973" s="2" t="str">
        <f>'06A_Варіанти'!C1964</f>
        <v>РЦК</v>
      </c>
      <c r="E1973" s="2" t="str">
        <f>'06A_Варіанти'!S1964</f>
        <v>DIRECT</v>
      </c>
      <c r="F1973" s="2" t="str">
        <f>IF(O1973='06A_Варіанти'!E1964,'06A_Варіанти'!E$1,IF(O1973='06A_Варіанти'!F1964,'06A_Варіанти'!F$1,IF(O1973='06A_Варіанти'!G1964,'06A_Варіанти'!G$1,IF(O1973='06A_Варіанти'!H1964,'06A_Варіанти'!H$1,IF(O1973='06A_Варіанти'!I1964,'06A_Варіанти'!I$1,IF(O1973='06A_Варіанти'!J1964,'06A_Варіанти'!J$1,IF(O1973='06A_Варіанти'!K1964,'06A_Варіанти'!K$1,IF(O1973='06A_Варіанти'!L1964,'06A_Варіанти'!L$1,IF(O1973='06A_Варіанти'!M1964,'06A_Варіанти'!M$1,IF(O1973='06A_Варіанти'!N1964,'06A_Варіанти'!N$1,IF(O1973='06A_Варіанти'!O1964,'06A_Варіанти'!O$1,IF(O1973='06A_Варіанти'!P1964,'06A_Варіанти'!P$1,IF(O1973='06A_Варіанти'!Q1964,'06A_Варіанти'!Q$1,IF(O1973='06A_Варіанти'!R1964,'06A_Варіанти'!R$1,"НЕМАЄ МАРШРУТУ"))))))))))))))</f>
        <v>DIRECT</v>
      </c>
      <c r="G1973" s="2" t="str">
        <f t="shared" si="210"/>
        <v>БЕЗ ЗМІН</v>
      </c>
      <c r="H1973" s="2">
        <f>IF(G1973="НЕМАЄ МАРШРУТУ",0,O1973-'06A_Варіанти'!T1964)</f>
        <v>0</v>
      </c>
      <c r="I1973" s="2">
        <f>IFERROR(INDEX('04_Потоки'!$E:$E,MATCH(A1973,'04_Потоки'!$A:$A,0)),0)</f>
        <v>0.30653218059558118</v>
      </c>
      <c r="J1973" s="2">
        <f t="shared" si="211"/>
        <v>1</v>
      </c>
      <c r="K1973" s="2">
        <f>IF(C1973="РЦК макси",0,2*'06A_Варіанти'!T1964*J1973)</f>
        <v>0</v>
      </c>
      <c r="L1973" s="2">
        <f t="shared" si="212"/>
        <v>0</v>
      </c>
      <c r="M1973" s="2">
        <f t="shared" si="213"/>
        <v>0</v>
      </c>
      <c r="N1973" s="9">
        <f t="shared" si="214"/>
        <v>0</v>
      </c>
      <c r="O1973" s="2">
        <f>MIN(IF('07A_Конструктор'!$D$5="Так",'06A_Варіанти'!E1964,1E+99),IF('07A_Конструктор'!$D$6="Так",'06A_Варіанти'!F1964,1E+99),IF('07A_Конструктор'!$D$7="Так",'06A_Варіанти'!G1964,1E+99),IF('07A_Конструктор'!$D$8="Так",'06A_Варіанти'!H1964,1E+99),IF('07A_Конструктор'!$D$9="Так",'06A_Варіанти'!I1964,1E+99),IF('07A_Конструктор'!$D$10="Так",'06A_Варіанти'!J1964,1E+99),IF('07A_Конструктор'!$D$11="Так",'06A_Варіанти'!K1964,1E+99),IF('07A_Конструктор'!$D$12="Так",'06A_Варіанти'!L1964,1E+99),IF('07A_Конструктор'!$D$13="Так",'06A_Варіанти'!M1964,1E+99),IF('07A_Конструктор'!$D$14="Так",'06A_Варіанти'!N1964,1E+99),IF('07A_Конструктор'!$D$15="Так",'06A_Варіанти'!O1964,1E+99),IF('07A_Конструктор'!$D$16="Так",'06A_Варіанти'!P1964,1E+99),IF('07A_Конструктор'!$D$17="Так",'06A_Варіанти'!Q1964,1E+99),IF('06A_Варіанти'!R1964="",1E+99,'06A_Варіанти'!R1964))</f>
        <v>450.1</v>
      </c>
      <c r="P1973" s="2" t="str">
        <f t="shared" si="215"/>
        <v>Не моделюється</v>
      </c>
      <c r="Q1973" s="2">
        <f t="shared" si="216"/>
        <v>0</v>
      </c>
      <c r="R1973" s="2" t="str">
        <f>IF(OR(C1973="РЦК макси",C1973="РЦЧ SKU"),"SKU-потік",IFERROR(VLOOKUP(D1973,'02_РЦ'!$A$3:$I$7,5,FALSE),0))</f>
        <v>SKU-потік</v>
      </c>
      <c r="S1973" s="2" t="str">
        <f>IF(OR(C1973="РЦК макси",C1973="РЦЧ SKU"),"Не рахується в ліміт",IFERROR(VLOOKUP(D1973,'02_РЦ'!$A$3:$I$7,9,FALSE),"Немає РЦ"))</f>
        <v>Не рахується в ліміт</v>
      </c>
    </row>
    <row r="1974" spans="1:19">
      <c r="A1974" s="2" t="str">
        <f>'06A_Варіанти'!A1965</f>
        <v>MAXI_2083</v>
      </c>
      <c r="B1974" s="2" t="str">
        <f>'06A_Варіанти'!B1965</f>
        <v>TT_2083</v>
      </c>
      <c r="C1974" s="2" t="str">
        <f>'06A_Варіанти'!D1965</f>
        <v>РЦК макси</v>
      </c>
      <c r="D1974" s="2" t="str">
        <f>'06A_Варіанти'!C1965</f>
        <v>РЦК</v>
      </c>
      <c r="E1974" s="2" t="str">
        <f>'06A_Варіанти'!S1965</f>
        <v>KANIV_HPP</v>
      </c>
      <c r="F1974" s="2" t="str">
        <f>IF(O1974='06A_Варіанти'!E1965,'06A_Варіанти'!E$1,IF(O1974='06A_Варіанти'!F1965,'06A_Варіанти'!F$1,IF(O1974='06A_Варіанти'!G1965,'06A_Варіанти'!G$1,IF(O1974='06A_Варіанти'!H1965,'06A_Варіанти'!H$1,IF(O1974='06A_Варіанти'!I1965,'06A_Варіанти'!I$1,IF(O1974='06A_Варіанти'!J1965,'06A_Варіанти'!J$1,IF(O1974='06A_Варіанти'!K1965,'06A_Варіанти'!K$1,IF(O1974='06A_Варіанти'!L1965,'06A_Варіанти'!L$1,IF(O1974='06A_Варіанти'!M1965,'06A_Варіанти'!M$1,IF(O1974='06A_Варіанти'!N1965,'06A_Варіанти'!N$1,IF(O1974='06A_Варіанти'!O1965,'06A_Варіанти'!O$1,IF(O1974='06A_Варіанти'!P1965,'06A_Варіанти'!P$1,IF(O1974='06A_Варіанти'!Q1965,'06A_Варіанти'!Q$1,IF(O1974='06A_Варіанти'!R1965,'06A_Варіанти'!R$1,"НЕМАЄ МАРШРУТУ"))))))))))))))</f>
        <v>KANIV_HPP</v>
      </c>
      <c r="G1974" s="2" t="str">
        <f t="shared" si="210"/>
        <v>БЕЗ ЗМІН</v>
      </c>
      <c r="H1974" s="2">
        <f>IF(G1974="НЕМАЄ МАРШРУТУ",0,O1974-'06A_Варіанти'!T1965)</f>
        <v>0</v>
      </c>
      <c r="I1974" s="2">
        <f>IFERROR(INDEX('04_Потоки'!$E:$E,MATCH(A1974,'04_Потоки'!$A:$A,0)),0)</f>
        <v>0.30653218059558118</v>
      </c>
      <c r="J1974" s="2">
        <f t="shared" si="211"/>
        <v>1</v>
      </c>
      <c r="K1974" s="2">
        <f>IF(C1974="РЦК макси",0,2*'06A_Варіанти'!T1965*J1974)</f>
        <v>0</v>
      </c>
      <c r="L1974" s="2">
        <f t="shared" si="212"/>
        <v>0</v>
      </c>
      <c r="M1974" s="2">
        <f t="shared" si="213"/>
        <v>0</v>
      </c>
      <c r="N1974" s="9">
        <f t="shared" si="214"/>
        <v>0</v>
      </c>
      <c r="O1974" s="2">
        <f>MIN(IF('07A_Конструктор'!$D$5="Так",'06A_Варіанти'!E1965,1E+99),IF('07A_Конструктор'!$D$6="Так",'06A_Варіанти'!F1965,1E+99),IF('07A_Конструктор'!$D$7="Так",'06A_Варіанти'!G1965,1E+99),IF('07A_Конструктор'!$D$8="Так",'06A_Варіанти'!H1965,1E+99),IF('07A_Конструктор'!$D$9="Так",'06A_Варіанти'!I1965,1E+99),IF('07A_Конструктор'!$D$10="Так",'06A_Варіанти'!J1965,1E+99),IF('07A_Конструктор'!$D$11="Так",'06A_Варіанти'!K1965,1E+99),IF('07A_Конструктор'!$D$12="Так",'06A_Варіанти'!L1965,1E+99),IF('07A_Конструктор'!$D$13="Так",'06A_Варіанти'!M1965,1E+99),IF('07A_Конструктор'!$D$14="Так",'06A_Варіанти'!N1965,1E+99),IF('07A_Конструктор'!$D$15="Так",'06A_Варіанти'!O1965,1E+99),IF('07A_Конструктор'!$D$16="Так",'06A_Варіанти'!P1965,1E+99),IF('07A_Конструктор'!$D$17="Так",'06A_Варіанти'!Q1965,1E+99),IF('06A_Варіанти'!R1965="",1E+99,'06A_Варіанти'!R1965))</f>
        <v>218.5</v>
      </c>
      <c r="P1974" s="2" t="str">
        <f t="shared" si="215"/>
        <v>Не моделюється</v>
      </c>
      <c r="Q1974" s="2">
        <f t="shared" si="216"/>
        <v>0</v>
      </c>
      <c r="R1974" s="2" t="str">
        <f>IF(OR(C1974="РЦК макси",C1974="РЦЧ SKU"),"SKU-потік",IFERROR(VLOOKUP(D1974,'02_РЦ'!$A$3:$I$7,5,FALSE),0))</f>
        <v>SKU-потік</v>
      </c>
      <c r="S1974" s="2" t="str">
        <f>IF(OR(C1974="РЦК макси",C1974="РЦЧ SKU"),"Не рахується в ліміт",IFERROR(VLOOKUP(D1974,'02_РЦ'!$A$3:$I$7,9,FALSE),"Немає РЦ"))</f>
        <v>Не рахується в ліміт</v>
      </c>
    </row>
    <row r="1975" spans="1:19">
      <c r="A1975" s="2" t="str">
        <f>'06A_Варіанти'!A1966</f>
        <v>MAXI_2098</v>
      </c>
      <c r="B1975" s="2" t="str">
        <f>'06A_Варіанти'!B1966</f>
        <v>TT_2098</v>
      </c>
      <c r="C1975" s="2" t="str">
        <f>'06A_Варіанти'!D1966</f>
        <v>РЦК макси</v>
      </c>
      <c r="D1975" s="2" t="str">
        <f>'06A_Варіанти'!C1966</f>
        <v>РЦК</v>
      </c>
      <c r="E1975" s="2" t="str">
        <f>'06A_Варіанти'!S1966</f>
        <v>DIRECT</v>
      </c>
      <c r="F1975" s="2" t="str">
        <f>IF(O1975='06A_Варіанти'!E1966,'06A_Варіанти'!E$1,IF(O1975='06A_Варіанти'!F1966,'06A_Варіанти'!F$1,IF(O1975='06A_Варіанти'!G1966,'06A_Варіанти'!G$1,IF(O1975='06A_Варіанти'!H1966,'06A_Варіанти'!H$1,IF(O1975='06A_Варіанти'!I1966,'06A_Варіанти'!I$1,IF(O1975='06A_Варіанти'!J1966,'06A_Варіанти'!J$1,IF(O1975='06A_Варіанти'!K1966,'06A_Варіанти'!K$1,IF(O1975='06A_Варіанти'!L1966,'06A_Варіанти'!L$1,IF(O1975='06A_Варіанти'!M1966,'06A_Варіанти'!M$1,IF(O1975='06A_Варіанти'!N1966,'06A_Варіанти'!N$1,IF(O1975='06A_Варіанти'!O1966,'06A_Варіанти'!O$1,IF(O1975='06A_Варіанти'!P1966,'06A_Варіанти'!P$1,IF(O1975='06A_Варіанти'!Q1966,'06A_Варіанти'!Q$1,IF(O1975='06A_Варіанти'!R1966,'06A_Варіанти'!R$1,"НЕМАЄ МАРШРУТУ"))))))))))))))</f>
        <v>DIRECT</v>
      </c>
      <c r="G1975" s="2" t="str">
        <f t="shared" si="210"/>
        <v>БЕЗ ЗМІН</v>
      </c>
      <c r="H1975" s="2">
        <f>IF(G1975="НЕМАЄ МАРШРУТУ",0,O1975-'06A_Варіанти'!T1966)</f>
        <v>0</v>
      </c>
      <c r="I1975" s="2">
        <f>IFERROR(INDEX('04_Потоки'!$E:$E,MATCH(A1975,'04_Потоки'!$A:$A,0)),0)</f>
        <v>0.30653218059558118</v>
      </c>
      <c r="J1975" s="2">
        <f t="shared" si="211"/>
        <v>1</v>
      </c>
      <c r="K1975" s="2">
        <f>IF(C1975="РЦК макси",0,2*'06A_Варіанти'!T1966*J1975)</f>
        <v>0</v>
      </c>
      <c r="L1975" s="2">
        <f t="shared" si="212"/>
        <v>0</v>
      </c>
      <c r="M1975" s="2">
        <f t="shared" si="213"/>
        <v>0</v>
      </c>
      <c r="N1975" s="9">
        <f t="shared" si="214"/>
        <v>0</v>
      </c>
      <c r="O1975" s="2">
        <f>MIN(IF('07A_Конструктор'!$D$5="Так",'06A_Варіанти'!E1966,1E+99),IF('07A_Конструктор'!$D$6="Так",'06A_Варіанти'!F1966,1E+99),IF('07A_Конструктор'!$D$7="Так",'06A_Варіанти'!G1966,1E+99),IF('07A_Конструктор'!$D$8="Так",'06A_Варіанти'!H1966,1E+99),IF('07A_Конструктор'!$D$9="Так",'06A_Варіанти'!I1966,1E+99),IF('07A_Конструктор'!$D$10="Так",'06A_Варіанти'!J1966,1E+99),IF('07A_Конструктор'!$D$11="Так",'06A_Варіанти'!K1966,1E+99),IF('07A_Конструктор'!$D$12="Так",'06A_Варіанти'!L1966,1E+99),IF('07A_Конструктор'!$D$13="Так",'06A_Варіанти'!M1966,1E+99),IF('07A_Конструктор'!$D$14="Так",'06A_Варіанти'!N1966,1E+99),IF('07A_Конструктор'!$D$15="Так",'06A_Варіанти'!O1966,1E+99),IF('07A_Конструктор'!$D$16="Так",'06A_Варіанти'!P1966,1E+99),IF('07A_Конструктор'!$D$17="Так",'06A_Варіанти'!Q1966,1E+99),IF('06A_Варіанти'!R1966="",1E+99,'06A_Варіанти'!R1966))</f>
        <v>538.1</v>
      </c>
      <c r="P1975" s="2" t="str">
        <f t="shared" si="215"/>
        <v>Не моделюється</v>
      </c>
      <c r="Q1975" s="2">
        <f t="shared" si="216"/>
        <v>0</v>
      </c>
      <c r="R1975" s="2" t="str">
        <f>IF(OR(C1975="РЦК макси",C1975="РЦЧ SKU"),"SKU-потік",IFERROR(VLOOKUP(D1975,'02_РЦ'!$A$3:$I$7,5,FALSE),0))</f>
        <v>SKU-потік</v>
      </c>
      <c r="S1975" s="2" t="str">
        <f>IF(OR(C1975="РЦК макси",C1975="РЦЧ SKU"),"Не рахується в ліміт",IFERROR(VLOOKUP(D1975,'02_РЦ'!$A$3:$I$7,9,FALSE),"Немає РЦ"))</f>
        <v>Не рахується в ліміт</v>
      </c>
    </row>
    <row r="1976" spans="1:19">
      <c r="A1976" s="2" t="str">
        <f>'06A_Варіанти'!A1967</f>
        <v>MAXI_2099</v>
      </c>
      <c r="B1976" s="2" t="str">
        <f>'06A_Варіанти'!B1967</f>
        <v>TT_2099</v>
      </c>
      <c r="C1976" s="2" t="str">
        <f>'06A_Варіанти'!D1967</f>
        <v>РЦК макси</v>
      </c>
      <c r="D1976" s="2" t="str">
        <f>'06A_Варіанти'!C1967</f>
        <v>РЦК</v>
      </c>
      <c r="E1976" s="2" t="str">
        <f>'06A_Варіанти'!S1967</f>
        <v>DIRECT</v>
      </c>
      <c r="F1976" s="2" t="str">
        <f>IF(O1976='06A_Варіанти'!E1967,'06A_Варіанти'!E$1,IF(O1976='06A_Варіанти'!F1967,'06A_Варіанти'!F$1,IF(O1976='06A_Варіанти'!G1967,'06A_Варіанти'!G$1,IF(O1976='06A_Варіанти'!H1967,'06A_Варіанти'!H$1,IF(O1976='06A_Варіанти'!I1967,'06A_Варіанти'!I$1,IF(O1976='06A_Варіанти'!J1967,'06A_Варіанти'!J$1,IF(O1976='06A_Варіанти'!K1967,'06A_Варіанти'!K$1,IF(O1976='06A_Варіанти'!L1967,'06A_Варіанти'!L$1,IF(O1976='06A_Варіанти'!M1967,'06A_Варіанти'!M$1,IF(O1976='06A_Варіанти'!N1967,'06A_Варіанти'!N$1,IF(O1976='06A_Варіанти'!O1967,'06A_Варіанти'!O$1,IF(O1976='06A_Варіанти'!P1967,'06A_Варіанти'!P$1,IF(O1976='06A_Варіанти'!Q1967,'06A_Варіанти'!Q$1,IF(O1976='06A_Варіанти'!R1967,'06A_Варіанти'!R$1,"НЕМАЄ МАРШРУТУ"))))))))))))))</f>
        <v>DIRECT</v>
      </c>
      <c r="G1976" s="2" t="str">
        <f t="shared" si="210"/>
        <v>БЕЗ ЗМІН</v>
      </c>
      <c r="H1976" s="2">
        <f>IF(G1976="НЕМАЄ МАРШРУТУ",0,O1976-'06A_Варіанти'!T1967)</f>
        <v>0</v>
      </c>
      <c r="I1976" s="2">
        <f>IFERROR(INDEX('04_Потоки'!$E:$E,MATCH(A1976,'04_Потоки'!$A:$A,0)),0)</f>
        <v>0.30653218059558118</v>
      </c>
      <c r="J1976" s="2">
        <f t="shared" si="211"/>
        <v>1</v>
      </c>
      <c r="K1976" s="2">
        <f>IF(C1976="РЦК макси",0,2*'06A_Варіанти'!T1967*J1976)</f>
        <v>0</v>
      </c>
      <c r="L1976" s="2">
        <f t="shared" si="212"/>
        <v>0</v>
      </c>
      <c r="M1976" s="2">
        <f t="shared" si="213"/>
        <v>0</v>
      </c>
      <c r="N1976" s="9">
        <f t="shared" si="214"/>
        <v>0</v>
      </c>
      <c r="O1976" s="2">
        <f>MIN(IF('07A_Конструктор'!$D$5="Так",'06A_Варіанти'!E1967,1E+99),IF('07A_Конструктор'!$D$6="Так",'06A_Варіанти'!F1967,1E+99),IF('07A_Конструктор'!$D$7="Так",'06A_Варіанти'!G1967,1E+99),IF('07A_Конструктор'!$D$8="Так",'06A_Варіанти'!H1967,1E+99),IF('07A_Конструктор'!$D$9="Так",'06A_Варіанти'!I1967,1E+99),IF('07A_Конструктор'!$D$10="Так",'06A_Варіанти'!J1967,1E+99),IF('07A_Конструктор'!$D$11="Так",'06A_Варіанти'!K1967,1E+99),IF('07A_Конструктор'!$D$12="Так",'06A_Варіанти'!L1967,1E+99),IF('07A_Конструктор'!$D$13="Так",'06A_Варіанти'!M1967,1E+99),IF('07A_Конструктор'!$D$14="Так",'06A_Варіанти'!N1967,1E+99),IF('07A_Конструктор'!$D$15="Так",'06A_Варіанти'!O1967,1E+99),IF('07A_Конструктор'!$D$16="Так",'06A_Варіанти'!P1967,1E+99),IF('07A_Конструктор'!$D$17="Так",'06A_Варіанти'!Q1967,1E+99),IF('06A_Варіанти'!R1967="",1E+99,'06A_Варіанти'!R1967))</f>
        <v>18.399999999999999</v>
      </c>
      <c r="P1976" s="2" t="str">
        <f t="shared" si="215"/>
        <v>Не моделюється</v>
      </c>
      <c r="Q1976" s="2">
        <f t="shared" si="216"/>
        <v>0</v>
      </c>
      <c r="R1976" s="2" t="str">
        <f>IF(OR(C1976="РЦК макси",C1976="РЦЧ SKU"),"SKU-потік",IFERROR(VLOOKUP(D1976,'02_РЦ'!$A$3:$I$7,5,FALSE),0))</f>
        <v>SKU-потік</v>
      </c>
      <c r="S1976" s="2" t="str">
        <f>IF(OR(C1976="РЦК макси",C1976="РЦЧ SKU"),"Не рахується в ліміт",IFERROR(VLOOKUP(D1976,'02_РЦ'!$A$3:$I$7,9,FALSE),"Немає РЦ"))</f>
        <v>Не рахується в ліміт</v>
      </c>
    </row>
    <row r="1977" spans="1:19">
      <c r="A1977" s="2" t="str">
        <f>'06A_Варіанти'!A1968</f>
        <v>MAXI_2120</v>
      </c>
      <c r="B1977" s="2" t="str">
        <f>'06A_Варіанти'!B1968</f>
        <v>TT_2120</v>
      </c>
      <c r="C1977" s="2" t="str">
        <f>'06A_Варіанти'!D1968</f>
        <v>РЦК макси</v>
      </c>
      <c r="D1977" s="2" t="str">
        <f>'06A_Варіанти'!C1968</f>
        <v>РЦК</v>
      </c>
      <c r="E1977" s="2" t="str">
        <f>'06A_Варіанти'!S1968</f>
        <v>DIRECT</v>
      </c>
      <c r="F1977" s="2" t="str">
        <f>IF(O1977='06A_Варіанти'!E1968,'06A_Варіанти'!E$1,IF(O1977='06A_Варіанти'!F1968,'06A_Варіанти'!F$1,IF(O1977='06A_Варіанти'!G1968,'06A_Варіанти'!G$1,IF(O1977='06A_Варіанти'!H1968,'06A_Варіанти'!H$1,IF(O1977='06A_Варіанти'!I1968,'06A_Варіанти'!I$1,IF(O1977='06A_Варіанти'!J1968,'06A_Варіанти'!J$1,IF(O1977='06A_Варіанти'!K1968,'06A_Варіанти'!K$1,IF(O1977='06A_Варіанти'!L1968,'06A_Варіанти'!L$1,IF(O1977='06A_Варіанти'!M1968,'06A_Варіанти'!M$1,IF(O1977='06A_Варіанти'!N1968,'06A_Варіанти'!N$1,IF(O1977='06A_Варіанти'!O1968,'06A_Варіанти'!O$1,IF(O1977='06A_Варіанти'!P1968,'06A_Варіанти'!P$1,IF(O1977='06A_Варіанти'!Q1968,'06A_Варіанти'!Q$1,IF(O1977='06A_Варіанти'!R1968,'06A_Варіанти'!R$1,"НЕМАЄ МАРШРУТУ"))))))))))))))</f>
        <v>DIRECT</v>
      </c>
      <c r="G1977" s="2" t="str">
        <f t="shared" si="210"/>
        <v>БЕЗ ЗМІН</v>
      </c>
      <c r="H1977" s="2">
        <f>IF(G1977="НЕМАЄ МАРШРУТУ",0,O1977-'06A_Варіанти'!T1968)</f>
        <v>0</v>
      </c>
      <c r="I1977" s="2">
        <f>IFERROR(INDEX('04_Потоки'!$E:$E,MATCH(A1977,'04_Потоки'!$A:$A,0)),0)</f>
        <v>0.30653218059558118</v>
      </c>
      <c r="J1977" s="2">
        <f t="shared" si="211"/>
        <v>1</v>
      </c>
      <c r="K1977" s="2">
        <f>IF(C1977="РЦК макси",0,2*'06A_Варіанти'!T1968*J1977)</f>
        <v>0</v>
      </c>
      <c r="L1977" s="2">
        <f t="shared" si="212"/>
        <v>0</v>
      </c>
      <c r="M1977" s="2">
        <f t="shared" si="213"/>
        <v>0</v>
      </c>
      <c r="N1977" s="9">
        <f t="shared" si="214"/>
        <v>0</v>
      </c>
      <c r="O1977" s="2">
        <f>MIN(IF('07A_Конструктор'!$D$5="Так",'06A_Варіанти'!E1968,1E+99),IF('07A_Конструктор'!$D$6="Так",'06A_Варіанти'!F1968,1E+99),IF('07A_Конструктор'!$D$7="Так",'06A_Варіанти'!G1968,1E+99),IF('07A_Конструктор'!$D$8="Так",'06A_Варіанти'!H1968,1E+99),IF('07A_Конструктор'!$D$9="Так",'06A_Варіанти'!I1968,1E+99),IF('07A_Конструктор'!$D$10="Так",'06A_Варіанти'!J1968,1E+99),IF('07A_Конструктор'!$D$11="Так",'06A_Варіанти'!K1968,1E+99),IF('07A_Конструктор'!$D$12="Так",'06A_Варіанти'!L1968,1E+99),IF('07A_Конструктор'!$D$13="Так",'06A_Варіанти'!M1968,1E+99),IF('07A_Конструктор'!$D$14="Так",'06A_Варіанти'!N1968,1E+99),IF('07A_Конструктор'!$D$15="Так",'06A_Варіанти'!O1968,1E+99),IF('07A_Конструктор'!$D$16="Так",'06A_Варіанти'!P1968,1E+99),IF('07A_Конструктор'!$D$17="Так",'06A_Варіанти'!Q1968,1E+99),IF('06A_Варіанти'!R1968="",1E+99,'06A_Варіанти'!R1968))</f>
        <v>24.6</v>
      </c>
      <c r="P1977" s="2" t="str">
        <f t="shared" si="215"/>
        <v>Не моделюється</v>
      </c>
      <c r="Q1977" s="2">
        <f t="shared" si="216"/>
        <v>0</v>
      </c>
      <c r="R1977" s="2" t="str">
        <f>IF(OR(C1977="РЦК макси",C1977="РЦЧ SKU"),"SKU-потік",IFERROR(VLOOKUP(D1977,'02_РЦ'!$A$3:$I$7,5,FALSE),0))</f>
        <v>SKU-потік</v>
      </c>
      <c r="S1977" s="2" t="str">
        <f>IF(OR(C1977="РЦК макси",C1977="РЦЧ SKU"),"Не рахується в ліміт",IFERROR(VLOOKUP(D1977,'02_РЦ'!$A$3:$I$7,9,FALSE),"Немає РЦ"))</f>
        <v>Не рахується в ліміт</v>
      </c>
    </row>
    <row r="1978" spans="1:19">
      <c r="A1978" s="2" t="str">
        <f>'06A_Варіанти'!A1969</f>
        <v>MAXI_2115</v>
      </c>
      <c r="B1978" s="2" t="str">
        <f>'06A_Варіанти'!B1969</f>
        <v>TT_2115</v>
      </c>
      <c r="C1978" s="2" t="str">
        <f>'06A_Варіанти'!D1969</f>
        <v>РЦК макси</v>
      </c>
      <c r="D1978" s="2" t="str">
        <f>'06A_Варіанти'!C1969</f>
        <v>РЦК</v>
      </c>
      <c r="E1978" s="2" t="str">
        <f>'06A_Варіанти'!S1969</f>
        <v>DIRECT</v>
      </c>
      <c r="F1978" s="2" t="str">
        <f>IF(O1978='06A_Варіанти'!E1969,'06A_Варіанти'!E$1,IF(O1978='06A_Варіанти'!F1969,'06A_Варіанти'!F$1,IF(O1978='06A_Варіанти'!G1969,'06A_Варіанти'!G$1,IF(O1978='06A_Варіанти'!H1969,'06A_Варіанти'!H$1,IF(O1978='06A_Варіанти'!I1969,'06A_Варіанти'!I$1,IF(O1978='06A_Варіанти'!J1969,'06A_Варіанти'!J$1,IF(O1978='06A_Варіанти'!K1969,'06A_Варіанти'!K$1,IF(O1978='06A_Варіанти'!L1969,'06A_Варіанти'!L$1,IF(O1978='06A_Варіанти'!M1969,'06A_Варіанти'!M$1,IF(O1978='06A_Варіанти'!N1969,'06A_Варіанти'!N$1,IF(O1978='06A_Варіанти'!O1969,'06A_Варіанти'!O$1,IF(O1978='06A_Варіанти'!P1969,'06A_Варіанти'!P$1,IF(O1978='06A_Варіанти'!Q1969,'06A_Варіанти'!Q$1,IF(O1978='06A_Варіанти'!R1969,'06A_Варіанти'!R$1,"НЕМАЄ МАРШРУТУ"))))))))))))))</f>
        <v>DIRECT</v>
      </c>
      <c r="G1978" s="2" t="str">
        <f t="shared" si="210"/>
        <v>БЕЗ ЗМІН</v>
      </c>
      <c r="H1978" s="2">
        <f>IF(G1978="НЕМАЄ МАРШРУТУ",0,O1978-'06A_Варіанти'!T1969)</f>
        <v>0</v>
      </c>
      <c r="I1978" s="2">
        <f>IFERROR(INDEX('04_Потоки'!$E:$E,MATCH(A1978,'04_Потоки'!$A:$A,0)),0)</f>
        <v>0.30653218059558118</v>
      </c>
      <c r="J1978" s="2">
        <f t="shared" si="211"/>
        <v>1</v>
      </c>
      <c r="K1978" s="2">
        <f>IF(C1978="РЦК макси",0,2*'06A_Варіанти'!T1969*J1978)</f>
        <v>0</v>
      </c>
      <c r="L1978" s="2">
        <f t="shared" si="212"/>
        <v>0</v>
      </c>
      <c r="M1978" s="2">
        <f t="shared" si="213"/>
        <v>0</v>
      </c>
      <c r="N1978" s="9">
        <f t="shared" si="214"/>
        <v>0</v>
      </c>
      <c r="O1978" s="2">
        <f>MIN(IF('07A_Конструктор'!$D$5="Так",'06A_Варіанти'!E1969,1E+99),IF('07A_Конструктор'!$D$6="Так",'06A_Варіанти'!F1969,1E+99),IF('07A_Конструктор'!$D$7="Так",'06A_Варіанти'!G1969,1E+99),IF('07A_Конструктор'!$D$8="Так",'06A_Варіанти'!H1969,1E+99),IF('07A_Конструктор'!$D$9="Так",'06A_Варіанти'!I1969,1E+99),IF('07A_Конструктор'!$D$10="Так",'06A_Варіанти'!J1969,1E+99),IF('07A_Конструктор'!$D$11="Так",'06A_Варіанти'!K1969,1E+99),IF('07A_Конструктор'!$D$12="Так",'06A_Варіанти'!L1969,1E+99),IF('07A_Конструктор'!$D$13="Так",'06A_Варіанти'!M1969,1E+99),IF('07A_Конструктор'!$D$14="Так",'06A_Варіанти'!N1969,1E+99),IF('07A_Конструктор'!$D$15="Так",'06A_Варіанти'!O1969,1E+99),IF('07A_Конструктор'!$D$16="Так",'06A_Варіанти'!P1969,1E+99),IF('07A_Конструктор'!$D$17="Так",'06A_Варіанти'!Q1969,1E+99),IF('06A_Варіанти'!R1969="",1E+99,'06A_Варіанти'!R1969))</f>
        <v>675.8</v>
      </c>
      <c r="P1978" s="2" t="str">
        <f t="shared" si="215"/>
        <v>Не моделюється</v>
      </c>
      <c r="Q1978" s="2">
        <f t="shared" si="216"/>
        <v>0</v>
      </c>
      <c r="R1978" s="2" t="str">
        <f>IF(OR(C1978="РЦК макси",C1978="РЦЧ SKU"),"SKU-потік",IFERROR(VLOOKUP(D1978,'02_РЦ'!$A$3:$I$7,5,FALSE),0))</f>
        <v>SKU-потік</v>
      </c>
      <c r="S1978" s="2" t="str">
        <f>IF(OR(C1978="РЦК макси",C1978="РЦЧ SKU"),"Не рахується в ліміт",IFERROR(VLOOKUP(D1978,'02_РЦ'!$A$3:$I$7,9,FALSE),"Немає РЦ"))</f>
        <v>Не рахується в ліміт</v>
      </c>
    </row>
    <row r="1979" spans="1:19">
      <c r="A1979" s="2" t="str">
        <f>'06A_Варіанти'!A1970</f>
        <v>MAXI_2146</v>
      </c>
      <c r="B1979" s="2" t="str">
        <f>'06A_Варіанти'!B1970</f>
        <v>TT_2146</v>
      </c>
      <c r="C1979" s="2" t="str">
        <f>'06A_Варіанти'!D1970</f>
        <v>РЦК макси</v>
      </c>
      <c r="D1979" s="2" t="str">
        <f>'06A_Варіанти'!C1970</f>
        <v>РЦК</v>
      </c>
      <c r="E1979" s="2" t="str">
        <f>'06A_Варіанти'!S1970</f>
        <v>DIRECT</v>
      </c>
      <c r="F1979" s="2" t="str">
        <f>IF(O1979='06A_Варіанти'!E1970,'06A_Варіанти'!E$1,IF(O1979='06A_Варіанти'!F1970,'06A_Варіанти'!F$1,IF(O1979='06A_Варіанти'!G1970,'06A_Варіанти'!G$1,IF(O1979='06A_Варіанти'!H1970,'06A_Варіанти'!H$1,IF(O1979='06A_Варіанти'!I1970,'06A_Варіанти'!I$1,IF(O1979='06A_Варіанти'!J1970,'06A_Варіанти'!J$1,IF(O1979='06A_Варіанти'!K1970,'06A_Варіанти'!K$1,IF(O1979='06A_Варіанти'!L1970,'06A_Варіанти'!L$1,IF(O1979='06A_Варіанти'!M1970,'06A_Варіанти'!M$1,IF(O1979='06A_Варіанти'!N1970,'06A_Варіанти'!N$1,IF(O1979='06A_Варіанти'!O1970,'06A_Варіанти'!O$1,IF(O1979='06A_Варіанти'!P1970,'06A_Варіанти'!P$1,IF(O1979='06A_Варіанти'!Q1970,'06A_Варіанти'!Q$1,IF(O1979='06A_Варіанти'!R1970,'06A_Варіанти'!R$1,"НЕМАЄ МАРШРУТУ"))))))))))))))</f>
        <v>DIRECT</v>
      </c>
      <c r="G1979" s="2" t="str">
        <f t="shared" si="210"/>
        <v>БЕЗ ЗМІН</v>
      </c>
      <c r="H1979" s="2">
        <f>IF(G1979="НЕМАЄ МАРШРУТУ",0,O1979-'06A_Варіанти'!T1970)</f>
        <v>0</v>
      </c>
      <c r="I1979" s="2">
        <f>IFERROR(INDEX('04_Потоки'!$E:$E,MATCH(A1979,'04_Потоки'!$A:$A,0)),0)</f>
        <v>0.30653218059558118</v>
      </c>
      <c r="J1979" s="2">
        <f t="shared" si="211"/>
        <v>1</v>
      </c>
      <c r="K1979" s="2">
        <f>IF(C1979="РЦК макси",0,2*'06A_Варіанти'!T1970*J1979)</f>
        <v>0</v>
      </c>
      <c r="L1979" s="2">
        <f t="shared" si="212"/>
        <v>0</v>
      </c>
      <c r="M1979" s="2">
        <f t="shared" si="213"/>
        <v>0</v>
      </c>
      <c r="N1979" s="9">
        <f t="shared" si="214"/>
        <v>0</v>
      </c>
      <c r="O1979" s="2">
        <f>MIN(IF('07A_Конструктор'!$D$5="Так",'06A_Варіанти'!E1970,1E+99),IF('07A_Конструктор'!$D$6="Так",'06A_Варіанти'!F1970,1E+99),IF('07A_Конструктор'!$D$7="Так",'06A_Варіанти'!G1970,1E+99),IF('07A_Конструктор'!$D$8="Так",'06A_Варіанти'!H1970,1E+99),IF('07A_Конструктор'!$D$9="Так",'06A_Варіанти'!I1970,1E+99),IF('07A_Конструктор'!$D$10="Так",'06A_Варіанти'!J1970,1E+99),IF('07A_Конструктор'!$D$11="Так",'06A_Варіанти'!K1970,1E+99),IF('07A_Конструктор'!$D$12="Так",'06A_Варіанти'!L1970,1E+99),IF('07A_Конструктор'!$D$13="Так",'06A_Варіанти'!M1970,1E+99),IF('07A_Конструктор'!$D$14="Так",'06A_Варіанти'!N1970,1E+99),IF('07A_Конструктор'!$D$15="Так",'06A_Варіанти'!O1970,1E+99),IF('07A_Конструктор'!$D$16="Так",'06A_Варіанти'!P1970,1E+99),IF('07A_Конструктор'!$D$17="Так",'06A_Варіанти'!Q1970,1E+99),IF('06A_Варіанти'!R1970="",1E+99,'06A_Варіанти'!R1970))</f>
        <v>518.1</v>
      </c>
      <c r="P1979" s="2" t="str">
        <f t="shared" si="215"/>
        <v>Не моделюється</v>
      </c>
      <c r="Q1979" s="2">
        <f t="shared" si="216"/>
        <v>0</v>
      </c>
      <c r="R1979" s="2" t="str">
        <f>IF(OR(C1979="РЦК макси",C1979="РЦЧ SKU"),"SKU-потік",IFERROR(VLOOKUP(D1979,'02_РЦ'!$A$3:$I$7,5,FALSE),0))</f>
        <v>SKU-потік</v>
      </c>
      <c r="S1979" s="2" t="str">
        <f>IF(OR(C1979="РЦК макси",C1979="РЦЧ SKU"),"Не рахується в ліміт",IFERROR(VLOOKUP(D1979,'02_РЦ'!$A$3:$I$7,9,FALSE),"Немає РЦ"))</f>
        <v>Не рахується в ліміт</v>
      </c>
    </row>
    <row r="1980" spans="1:19">
      <c r="A1980" s="2" t="str">
        <f>'06A_Варіанти'!A1971</f>
        <v>MAXI_2149</v>
      </c>
      <c r="B1980" s="2" t="str">
        <f>'06A_Варіанти'!B1971</f>
        <v>TT_2149</v>
      </c>
      <c r="C1980" s="2" t="str">
        <f>'06A_Варіанти'!D1971</f>
        <v>РЦК макси</v>
      </c>
      <c r="D1980" s="2" t="str">
        <f>'06A_Варіанти'!C1971</f>
        <v>РЦК</v>
      </c>
      <c r="E1980" s="2" t="str">
        <f>'06A_Варіанти'!S1971</f>
        <v>DIRECT</v>
      </c>
      <c r="F1980" s="2" t="str">
        <f>IF(O1980='06A_Варіанти'!E1971,'06A_Варіанти'!E$1,IF(O1980='06A_Варіанти'!F1971,'06A_Варіанти'!F$1,IF(O1980='06A_Варіанти'!G1971,'06A_Варіанти'!G$1,IF(O1980='06A_Варіанти'!H1971,'06A_Варіанти'!H$1,IF(O1980='06A_Варіанти'!I1971,'06A_Варіанти'!I$1,IF(O1980='06A_Варіанти'!J1971,'06A_Варіанти'!J$1,IF(O1980='06A_Варіанти'!K1971,'06A_Варіанти'!K$1,IF(O1980='06A_Варіанти'!L1971,'06A_Варіанти'!L$1,IF(O1980='06A_Варіанти'!M1971,'06A_Варіанти'!M$1,IF(O1980='06A_Варіанти'!N1971,'06A_Варіанти'!N$1,IF(O1980='06A_Варіанти'!O1971,'06A_Варіанти'!O$1,IF(O1980='06A_Варіанти'!P1971,'06A_Варіанти'!P$1,IF(O1980='06A_Варіанти'!Q1971,'06A_Варіанти'!Q$1,IF(O1980='06A_Варіанти'!R1971,'06A_Варіанти'!R$1,"НЕМАЄ МАРШРУТУ"))))))))))))))</f>
        <v>DIRECT</v>
      </c>
      <c r="G1980" s="2" t="str">
        <f t="shared" si="210"/>
        <v>БЕЗ ЗМІН</v>
      </c>
      <c r="H1980" s="2">
        <f>IF(G1980="НЕМАЄ МАРШРУТУ",0,O1980-'06A_Варіанти'!T1971)</f>
        <v>0</v>
      </c>
      <c r="I1980" s="2">
        <f>IFERROR(INDEX('04_Потоки'!$E:$E,MATCH(A1980,'04_Потоки'!$A:$A,0)),0)</f>
        <v>0.30653218059558118</v>
      </c>
      <c r="J1980" s="2">
        <f t="shared" si="211"/>
        <v>1</v>
      </c>
      <c r="K1980" s="2">
        <f>IF(C1980="РЦК макси",0,2*'06A_Варіанти'!T1971*J1980)</f>
        <v>0</v>
      </c>
      <c r="L1980" s="2">
        <f t="shared" si="212"/>
        <v>0</v>
      </c>
      <c r="M1980" s="2">
        <f t="shared" si="213"/>
        <v>0</v>
      </c>
      <c r="N1980" s="9">
        <f t="shared" si="214"/>
        <v>0</v>
      </c>
      <c r="O1980" s="2">
        <f>MIN(IF('07A_Конструктор'!$D$5="Так",'06A_Варіанти'!E1971,1E+99),IF('07A_Конструктор'!$D$6="Так",'06A_Варіанти'!F1971,1E+99),IF('07A_Конструктор'!$D$7="Так",'06A_Варіанти'!G1971,1E+99),IF('07A_Конструктор'!$D$8="Так",'06A_Варіанти'!H1971,1E+99),IF('07A_Конструктор'!$D$9="Так",'06A_Варіанти'!I1971,1E+99),IF('07A_Конструктор'!$D$10="Так",'06A_Варіанти'!J1971,1E+99),IF('07A_Конструктор'!$D$11="Так",'06A_Варіанти'!K1971,1E+99),IF('07A_Конструктор'!$D$12="Так",'06A_Варіанти'!L1971,1E+99),IF('07A_Конструктор'!$D$13="Так",'06A_Варіанти'!M1971,1E+99),IF('07A_Конструктор'!$D$14="Так",'06A_Варіанти'!N1971,1E+99),IF('07A_Конструктор'!$D$15="Так",'06A_Варіанти'!O1971,1E+99),IF('07A_Конструктор'!$D$16="Так",'06A_Варіанти'!P1971,1E+99),IF('07A_Конструктор'!$D$17="Так",'06A_Варіанти'!Q1971,1E+99),IF('06A_Варіанти'!R1971="",1E+99,'06A_Варіанти'!R1971))</f>
        <v>649</v>
      </c>
      <c r="P1980" s="2" t="str">
        <f t="shared" si="215"/>
        <v>Не моделюється</v>
      </c>
      <c r="Q1980" s="2">
        <f t="shared" si="216"/>
        <v>0</v>
      </c>
      <c r="R1980" s="2" t="str">
        <f>IF(OR(C1980="РЦК макси",C1980="РЦЧ SKU"),"SKU-потік",IFERROR(VLOOKUP(D1980,'02_РЦ'!$A$3:$I$7,5,FALSE),0))</f>
        <v>SKU-потік</v>
      </c>
      <c r="S1980" s="2" t="str">
        <f>IF(OR(C1980="РЦК макси",C1980="РЦЧ SKU"),"Не рахується в ліміт",IFERROR(VLOOKUP(D1980,'02_РЦ'!$A$3:$I$7,9,FALSE),"Немає РЦ"))</f>
        <v>Не рахується в ліміт</v>
      </c>
    </row>
    <row r="1981" spans="1:19">
      <c r="A1981" s="2" t="str">
        <f>'06A_Варіанти'!A1972</f>
        <v>MAXI_2152</v>
      </c>
      <c r="B1981" s="2" t="str">
        <f>'06A_Варіанти'!B1972</f>
        <v>TT_2152</v>
      </c>
      <c r="C1981" s="2" t="str">
        <f>'06A_Варіанти'!D1972</f>
        <v>РЦК макси</v>
      </c>
      <c r="D1981" s="2" t="str">
        <f>'06A_Варіанти'!C1972</f>
        <v>РЦК</v>
      </c>
      <c r="E1981" s="2" t="str">
        <f>'06A_Варіанти'!S1972</f>
        <v>DIRECT</v>
      </c>
      <c r="F1981" s="2" t="str">
        <f>IF(O1981='06A_Варіанти'!E1972,'06A_Варіанти'!E$1,IF(O1981='06A_Варіанти'!F1972,'06A_Варіанти'!F$1,IF(O1981='06A_Варіанти'!G1972,'06A_Варіанти'!G$1,IF(O1981='06A_Варіанти'!H1972,'06A_Варіанти'!H$1,IF(O1981='06A_Варіанти'!I1972,'06A_Варіанти'!I$1,IF(O1981='06A_Варіанти'!J1972,'06A_Варіанти'!J$1,IF(O1981='06A_Варіанти'!K1972,'06A_Варіанти'!K$1,IF(O1981='06A_Варіанти'!L1972,'06A_Варіанти'!L$1,IF(O1981='06A_Варіанти'!M1972,'06A_Варіанти'!M$1,IF(O1981='06A_Варіанти'!N1972,'06A_Варіанти'!N$1,IF(O1981='06A_Варіанти'!O1972,'06A_Варіанти'!O$1,IF(O1981='06A_Варіанти'!P1972,'06A_Варіанти'!P$1,IF(O1981='06A_Варіанти'!Q1972,'06A_Варіанти'!Q$1,IF(O1981='06A_Варіанти'!R1972,'06A_Варіанти'!R$1,"НЕМАЄ МАРШРУТУ"))))))))))))))</f>
        <v>DIRECT</v>
      </c>
      <c r="G1981" s="2" t="str">
        <f t="shared" si="210"/>
        <v>БЕЗ ЗМІН</v>
      </c>
      <c r="H1981" s="2">
        <f>IF(G1981="НЕМАЄ МАРШРУТУ",0,O1981-'06A_Варіанти'!T1972)</f>
        <v>0</v>
      </c>
      <c r="I1981" s="2">
        <f>IFERROR(INDEX('04_Потоки'!$E:$E,MATCH(A1981,'04_Потоки'!$A:$A,0)),0)</f>
        <v>0.30653218059558118</v>
      </c>
      <c r="J1981" s="2">
        <f t="shared" si="211"/>
        <v>1</v>
      </c>
      <c r="K1981" s="2">
        <f>IF(C1981="РЦК макси",0,2*'06A_Варіанти'!T1972*J1981)</f>
        <v>0</v>
      </c>
      <c r="L1981" s="2">
        <f t="shared" si="212"/>
        <v>0</v>
      </c>
      <c r="M1981" s="2">
        <f t="shared" si="213"/>
        <v>0</v>
      </c>
      <c r="N1981" s="9">
        <f t="shared" si="214"/>
        <v>0</v>
      </c>
      <c r="O1981" s="2">
        <f>MIN(IF('07A_Конструктор'!$D$5="Так",'06A_Варіанти'!E1972,1E+99),IF('07A_Конструктор'!$D$6="Так",'06A_Варіанти'!F1972,1E+99),IF('07A_Конструктор'!$D$7="Так",'06A_Варіанти'!G1972,1E+99),IF('07A_Конструктор'!$D$8="Так",'06A_Варіанти'!H1972,1E+99),IF('07A_Конструктор'!$D$9="Так",'06A_Варіанти'!I1972,1E+99),IF('07A_Конструктор'!$D$10="Так",'06A_Варіанти'!J1972,1E+99),IF('07A_Конструктор'!$D$11="Так",'06A_Варіанти'!K1972,1E+99),IF('07A_Конструктор'!$D$12="Так",'06A_Варіанти'!L1972,1E+99),IF('07A_Конструктор'!$D$13="Так",'06A_Варіанти'!M1972,1E+99),IF('07A_Конструктор'!$D$14="Так",'06A_Варіанти'!N1972,1E+99),IF('07A_Конструктор'!$D$15="Так",'06A_Варіанти'!O1972,1E+99),IF('07A_Конструктор'!$D$16="Так",'06A_Варіанти'!P1972,1E+99),IF('07A_Конструктор'!$D$17="Так",'06A_Варіанти'!Q1972,1E+99),IF('06A_Варіанти'!R1972="",1E+99,'06A_Варіанти'!R1972))</f>
        <v>563.29999999999995</v>
      </c>
      <c r="P1981" s="2" t="str">
        <f t="shared" si="215"/>
        <v>Не моделюється</v>
      </c>
      <c r="Q1981" s="2">
        <f t="shared" si="216"/>
        <v>0</v>
      </c>
      <c r="R1981" s="2" t="str">
        <f>IF(OR(C1981="РЦК макси",C1981="РЦЧ SKU"),"SKU-потік",IFERROR(VLOOKUP(D1981,'02_РЦ'!$A$3:$I$7,5,FALSE),0))</f>
        <v>SKU-потік</v>
      </c>
      <c r="S1981" s="2" t="str">
        <f>IF(OR(C1981="РЦК макси",C1981="РЦЧ SKU"),"Не рахується в ліміт",IFERROR(VLOOKUP(D1981,'02_РЦ'!$A$3:$I$7,9,FALSE),"Немає РЦ"))</f>
        <v>Не рахується в ліміт</v>
      </c>
    </row>
    <row r="1982" spans="1:19">
      <c r="A1982" s="2" t="str">
        <f>'06A_Варіанти'!A1973</f>
        <v>MAXI_331</v>
      </c>
      <c r="B1982" s="2" t="str">
        <f>'06A_Варіанти'!B1973</f>
        <v>TT_331</v>
      </c>
      <c r="C1982" s="2" t="str">
        <f>'06A_Варіанти'!D1973</f>
        <v>РЦК макси</v>
      </c>
      <c r="D1982" s="2" t="str">
        <f>'06A_Варіанти'!C1973</f>
        <v>РЦК</v>
      </c>
      <c r="E1982" s="2" t="str">
        <f>'06A_Варіанти'!S1973</f>
        <v>DIRECT</v>
      </c>
      <c r="F1982" s="2" t="str">
        <f>IF(O1982='06A_Варіанти'!E1973,'06A_Варіанти'!E$1,IF(O1982='06A_Варіанти'!F1973,'06A_Варіанти'!F$1,IF(O1982='06A_Варіанти'!G1973,'06A_Варіанти'!G$1,IF(O1982='06A_Варіанти'!H1973,'06A_Варіанти'!H$1,IF(O1982='06A_Варіанти'!I1973,'06A_Варіанти'!I$1,IF(O1982='06A_Варіанти'!J1973,'06A_Варіанти'!J$1,IF(O1982='06A_Варіанти'!K1973,'06A_Варіанти'!K$1,IF(O1982='06A_Варіанти'!L1973,'06A_Варіанти'!L$1,IF(O1982='06A_Варіанти'!M1973,'06A_Варіанти'!M$1,IF(O1982='06A_Варіанти'!N1973,'06A_Варіанти'!N$1,IF(O1982='06A_Варіанти'!O1973,'06A_Варіанти'!O$1,IF(O1982='06A_Варіанти'!P1973,'06A_Варіанти'!P$1,IF(O1982='06A_Варіанти'!Q1973,'06A_Варіанти'!Q$1,IF(O1982='06A_Варіанти'!R1973,'06A_Варіанти'!R$1,"НЕМАЄ МАРШРУТУ"))))))))))))))</f>
        <v>DIRECT</v>
      </c>
      <c r="G1982" s="2" t="str">
        <f t="shared" si="210"/>
        <v>БЕЗ ЗМІН</v>
      </c>
      <c r="H1982" s="2">
        <f>IF(G1982="НЕМАЄ МАРШРУТУ",0,O1982-'06A_Варіанти'!T1973)</f>
        <v>0</v>
      </c>
      <c r="I1982" s="2">
        <f>IFERROR(INDEX('04_Потоки'!$E:$E,MATCH(A1982,'04_Потоки'!$A:$A,0)),0)</f>
        <v>0.30653218059558118</v>
      </c>
      <c r="J1982" s="2">
        <f t="shared" si="211"/>
        <v>1</v>
      </c>
      <c r="K1982" s="2">
        <f>IF(C1982="РЦК макси",0,2*'06A_Варіанти'!T1973*J1982)</f>
        <v>0</v>
      </c>
      <c r="L1982" s="2">
        <f t="shared" si="212"/>
        <v>0</v>
      </c>
      <c r="M1982" s="2">
        <f t="shared" si="213"/>
        <v>0</v>
      </c>
      <c r="N1982" s="9">
        <f t="shared" si="214"/>
        <v>0</v>
      </c>
      <c r="O1982" s="2">
        <f>MIN(IF('07A_Конструктор'!$D$5="Так",'06A_Варіанти'!E1973,1E+99),IF('07A_Конструктор'!$D$6="Так",'06A_Варіанти'!F1973,1E+99),IF('07A_Конструктор'!$D$7="Так",'06A_Варіанти'!G1973,1E+99),IF('07A_Конструктор'!$D$8="Так",'06A_Варіанти'!H1973,1E+99),IF('07A_Конструктор'!$D$9="Так",'06A_Варіанти'!I1973,1E+99),IF('07A_Конструктор'!$D$10="Так",'06A_Варіанти'!J1973,1E+99),IF('07A_Конструктор'!$D$11="Так",'06A_Варіанти'!K1973,1E+99),IF('07A_Конструктор'!$D$12="Так",'06A_Варіанти'!L1973,1E+99),IF('07A_Конструктор'!$D$13="Так",'06A_Варіанти'!M1973,1E+99),IF('07A_Конструктор'!$D$14="Так",'06A_Варіанти'!N1973,1E+99),IF('07A_Конструктор'!$D$15="Так",'06A_Варіанти'!O1973,1E+99),IF('07A_Конструктор'!$D$16="Так",'06A_Варіанти'!P1973,1E+99),IF('07A_Конструктор'!$D$17="Так",'06A_Варіанти'!Q1973,1E+99),IF('06A_Варіанти'!R1973="",1E+99,'06A_Варіанти'!R1973))</f>
        <v>463.8</v>
      </c>
      <c r="P1982" s="2" t="str">
        <f t="shared" si="215"/>
        <v>Не моделюється</v>
      </c>
      <c r="Q1982" s="2">
        <f t="shared" si="216"/>
        <v>0</v>
      </c>
      <c r="R1982" s="2" t="str">
        <f>IF(OR(C1982="РЦК макси",C1982="РЦЧ SKU"),"SKU-потік",IFERROR(VLOOKUP(D1982,'02_РЦ'!$A$3:$I$7,5,FALSE),0))</f>
        <v>SKU-потік</v>
      </c>
      <c r="S1982" s="2" t="str">
        <f>IF(OR(C1982="РЦК макси",C1982="РЦЧ SKU"),"Не рахується в ліміт",IFERROR(VLOOKUP(D1982,'02_РЦ'!$A$3:$I$7,9,FALSE),"Немає РЦ"))</f>
        <v>Не рахується в ліміт</v>
      </c>
    </row>
    <row r="1983" spans="1:19">
      <c r="A1983" s="2" t="str">
        <f>'06A_Варіанти'!A1974</f>
        <v>MAXI_2163</v>
      </c>
      <c r="B1983" s="2" t="str">
        <f>'06A_Варіанти'!B1974</f>
        <v>TT_2163</v>
      </c>
      <c r="C1983" s="2" t="str">
        <f>'06A_Варіанти'!D1974</f>
        <v>РЦК макси</v>
      </c>
      <c r="D1983" s="2" t="str">
        <f>'06A_Варіанти'!C1974</f>
        <v>РЦК</v>
      </c>
      <c r="E1983" s="2" t="str">
        <f>'06A_Варіанти'!S1974</f>
        <v>DIRECT</v>
      </c>
      <c r="F1983" s="2" t="str">
        <f>IF(O1983='06A_Варіанти'!E1974,'06A_Варіанти'!E$1,IF(O1983='06A_Варіанти'!F1974,'06A_Варіанти'!F$1,IF(O1983='06A_Варіанти'!G1974,'06A_Варіанти'!G$1,IF(O1983='06A_Варіанти'!H1974,'06A_Варіанти'!H$1,IF(O1983='06A_Варіанти'!I1974,'06A_Варіанти'!I$1,IF(O1983='06A_Варіанти'!J1974,'06A_Варіанти'!J$1,IF(O1983='06A_Варіанти'!K1974,'06A_Варіанти'!K$1,IF(O1983='06A_Варіанти'!L1974,'06A_Варіанти'!L$1,IF(O1983='06A_Варіанти'!M1974,'06A_Варіанти'!M$1,IF(O1983='06A_Варіанти'!N1974,'06A_Варіанти'!N$1,IF(O1983='06A_Варіанти'!O1974,'06A_Варіанти'!O$1,IF(O1983='06A_Варіанти'!P1974,'06A_Варіанти'!P$1,IF(O1983='06A_Варіанти'!Q1974,'06A_Варіанти'!Q$1,IF(O1983='06A_Варіанти'!R1974,'06A_Варіанти'!R$1,"НЕМАЄ МАРШРУТУ"))))))))))))))</f>
        <v>DIRECT</v>
      </c>
      <c r="G1983" s="2" t="str">
        <f t="shared" si="210"/>
        <v>БЕЗ ЗМІН</v>
      </c>
      <c r="H1983" s="2">
        <f>IF(G1983="НЕМАЄ МАРШРУТУ",0,O1983-'06A_Варіанти'!T1974)</f>
        <v>0</v>
      </c>
      <c r="I1983" s="2">
        <f>IFERROR(INDEX('04_Потоки'!$E:$E,MATCH(A1983,'04_Потоки'!$A:$A,0)),0)</f>
        <v>0.30653218059558118</v>
      </c>
      <c r="J1983" s="2">
        <f t="shared" si="211"/>
        <v>1</v>
      </c>
      <c r="K1983" s="2">
        <f>IF(C1983="РЦК макси",0,2*'06A_Варіанти'!T1974*J1983)</f>
        <v>0</v>
      </c>
      <c r="L1983" s="2">
        <f t="shared" si="212"/>
        <v>0</v>
      </c>
      <c r="M1983" s="2">
        <f t="shared" si="213"/>
        <v>0</v>
      </c>
      <c r="N1983" s="9">
        <f t="shared" si="214"/>
        <v>0</v>
      </c>
      <c r="O1983" s="2">
        <f>MIN(IF('07A_Конструктор'!$D$5="Так",'06A_Варіанти'!E1974,1E+99),IF('07A_Конструктор'!$D$6="Так",'06A_Варіанти'!F1974,1E+99),IF('07A_Конструктор'!$D$7="Так",'06A_Варіанти'!G1974,1E+99),IF('07A_Конструктор'!$D$8="Так",'06A_Варіанти'!H1974,1E+99),IF('07A_Конструктор'!$D$9="Так",'06A_Варіанти'!I1974,1E+99),IF('07A_Конструктор'!$D$10="Так",'06A_Варіанти'!J1974,1E+99),IF('07A_Конструктор'!$D$11="Так",'06A_Варіанти'!K1974,1E+99),IF('07A_Конструктор'!$D$12="Так",'06A_Варіанти'!L1974,1E+99),IF('07A_Конструктор'!$D$13="Так",'06A_Варіанти'!M1974,1E+99),IF('07A_Конструктор'!$D$14="Так",'06A_Варіанти'!N1974,1E+99),IF('07A_Конструктор'!$D$15="Так",'06A_Варіанти'!O1974,1E+99),IF('07A_Конструктор'!$D$16="Так",'06A_Варіанти'!P1974,1E+99),IF('07A_Конструктор'!$D$17="Так",'06A_Варіанти'!Q1974,1E+99),IF('06A_Варіанти'!R1974="",1E+99,'06A_Варіанти'!R1974))</f>
        <v>23.6</v>
      </c>
      <c r="P1983" s="2" t="str">
        <f t="shared" si="215"/>
        <v>Не моделюється</v>
      </c>
      <c r="Q1983" s="2">
        <f t="shared" si="216"/>
        <v>0</v>
      </c>
      <c r="R1983" s="2" t="str">
        <f>IF(OR(C1983="РЦК макси",C1983="РЦЧ SKU"),"SKU-потік",IFERROR(VLOOKUP(D1983,'02_РЦ'!$A$3:$I$7,5,FALSE),0))</f>
        <v>SKU-потік</v>
      </c>
      <c r="S1983" s="2" t="str">
        <f>IF(OR(C1983="РЦК макси",C1983="РЦЧ SKU"),"Не рахується в ліміт",IFERROR(VLOOKUP(D1983,'02_РЦ'!$A$3:$I$7,9,FALSE),"Немає РЦ"))</f>
        <v>Не рахується в ліміт</v>
      </c>
    </row>
    <row r="1984" spans="1:19">
      <c r="A1984" s="2" t="str">
        <f>'06A_Варіанти'!A1975</f>
        <v>MAXI_2174</v>
      </c>
      <c r="B1984" s="2" t="str">
        <f>'06A_Варіанти'!B1975</f>
        <v>TT_2174</v>
      </c>
      <c r="C1984" s="2" t="str">
        <f>'06A_Варіанти'!D1975</f>
        <v>РЦК макси</v>
      </c>
      <c r="D1984" s="2" t="str">
        <f>'06A_Варіанти'!C1975</f>
        <v>РЦК</v>
      </c>
      <c r="E1984" s="2" t="str">
        <f>'06A_Варіанти'!S1975</f>
        <v>DIRECT</v>
      </c>
      <c r="F1984" s="2" t="str">
        <f>IF(O1984='06A_Варіанти'!E1975,'06A_Варіанти'!E$1,IF(O1984='06A_Варіанти'!F1975,'06A_Варіанти'!F$1,IF(O1984='06A_Варіанти'!G1975,'06A_Варіанти'!G$1,IF(O1984='06A_Варіанти'!H1975,'06A_Варіанти'!H$1,IF(O1984='06A_Варіанти'!I1975,'06A_Варіанти'!I$1,IF(O1984='06A_Варіанти'!J1975,'06A_Варіанти'!J$1,IF(O1984='06A_Варіанти'!K1975,'06A_Варіанти'!K$1,IF(O1984='06A_Варіанти'!L1975,'06A_Варіанти'!L$1,IF(O1984='06A_Варіанти'!M1975,'06A_Варіанти'!M$1,IF(O1984='06A_Варіанти'!N1975,'06A_Варіанти'!N$1,IF(O1984='06A_Варіанти'!O1975,'06A_Варіанти'!O$1,IF(O1984='06A_Варіанти'!P1975,'06A_Варіанти'!P$1,IF(O1984='06A_Варіанти'!Q1975,'06A_Варіанти'!Q$1,IF(O1984='06A_Варіанти'!R1975,'06A_Варіанти'!R$1,"НЕМАЄ МАРШРУТУ"))))))))))))))</f>
        <v>DIRECT</v>
      </c>
      <c r="G1984" s="2" t="str">
        <f t="shared" si="210"/>
        <v>БЕЗ ЗМІН</v>
      </c>
      <c r="H1984" s="2">
        <f>IF(G1984="НЕМАЄ МАРШРУТУ",0,O1984-'06A_Варіанти'!T1975)</f>
        <v>0</v>
      </c>
      <c r="I1984" s="2">
        <f>IFERROR(INDEX('04_Потоки'!$E:$E,MATCH(A1984,'04_Потоки'!$A:$A,0)),0)</f>
        <v>0.30653218059558118</v>
      </c>
      <c r="J1984" s="2">
        <f t="shared" si="211"/>
        <v>1</v>
      </c>
      <c r="K1984" s="2">
        <f>IF(C1984="РЦК макси",0,2*'06A_Варіанти'!T1975*J1984)</f>
        <v>0</v>
      </c>
      <c r="L1984" s="2">
        <f t="shared" si="212"/>
        <v>0</v>
      </c>
      <c r="M1984" s="2">
        <f t="shared" si="213"/>
        <v>0</v>
      </c>
      <c r="N1984" s="9">
        <f t="shared" si="214"/>
        <v>0</v>
      </c>
      <c r="O1984" s="2">
        <f>MIN(IF('07A_Конструктор'!$D$5="Так",'06A_Варіанти'!E1975,1E+99),IF('07A_Конструктор'!$D$6="Так",'06A_Варіанти'!F1975,1E+99),IF('07A_Конструктор'!$D$7="Так",'06A_Варіанти'!G1975,1E+99),IF('07A_Конструктор'!$D$8="Так",'06A_Варіанти'!H1975,1E+99),IF('07A_Конструктор'!$D$9="Так",'06A_Варіанти'!I1975,1E+99),IF('07A_Конструктор'!$D$10="Так",'06A_Варіанти'!J1975,1E+99),IF('07A_Конструктор'!$D$11="Так",'06A_Варіанти'!K1975,1E+99),IF('07A_Конструктор'!$D$12="Так",'06A_Варіанти'!L1975,1E+99),IF('07A_Конструктор'!$D$13="Так",'06A_Варіанти'!M1975,1E+99),IF('07A_Конструктор'!$D$14="Так",'06A_Варіанти'!N1975,1E+99),IF('07A_Конструктор'!$D$15="Так",'06A_Варіанти'!O1975,1E+99),IF('07A_Конструктор'!$D$16="Так",'06A_Варіанти'!P1975,1E+99),IF('07A_Конструктор'!$D$17="Так",'06A_Варіанти'!Q1975,1E+99),IF('06A_Варіанти'!R1975="",1E+99,'06A_Варіанти'!R1975))</f>
        <v>415.9</v>
      </c>
      <c r="P1984" s="2" t="str">
        <f t="shared" si="215"/>
        <v>Не моделюється</v>
      </c>
      <c r="Q1984" s="2">
        <f t="shared" si="216"/>
        <v>0</v>
      </c>
      <c r="R1984" s="2" t="str">
        <f>IF(OR(C1984="РЦК макси",C1984="РЦЧ SKU"),"SKU-потік",IFERROR(VLOOKUP(D1984,'02_РЦ'!$A$3:$I$7,5,FALSE),0))</f>
        <v>SKU-потік</v>
      </c>
      <c r="S1984" s="2" t="str">
        <f>IF(OR(C1984="РЦК макси",C1984="РЦЧ SKU"),"Не рахується в ліміт",IFERROR(VLOOKUP(D1984,'02_РЦ'!$A$3:$I$7,9,FALSE),"Немає РЦ"))</f>
        <v>Не рахується в ліміт</v>
      </c>
    </row>
    <row r="1985" spans="1:19">
      <c r="A1985" s="2" t="str">
        <f>'06A_Варіанти'!A1976</f>
        <v>MAXI_2187</v>
      </c>
      <c r="B1985" s="2" t="str">
        <f>'06A_Варіанти'!B1976</f>
        <v>TT_2187</v>
      </c>
      <c r="C1985" s="2" t="str">
        <f>'06A_Варіанти'!D1976</f>
        <v>РЦК макси</v>
      </c>
      <c r="D1985" s="2" t="str">
        <f>'06A_Варіанти'!C1976</f>
        <v>РЦК</v>
      </c>
      <c r="E1985" s="2" t="str">
        <f>'06A_Варіанти'!S1976</f>
        <v>DIRECT</v>
      </c>
      <c r="F1985" s="2" t="str">
        <f>IF(O1985='06A_Варіанти'!E1976,'06A_Варіанти'!E$1,IF(O1985='06A_Варіанти'!F1976,'06A_Варіанти'!F$1,IF(O1985='06A_Варіанти'!G1976,'06A_Варіанти'!G$1,IF(O1985='06A_Варіанти'!H1976,'06A_Варіанти'!H$1,IF(O1985='06A_Варіанти'!I1976,'06A_Варіанти'!I$1,IF(O1985='06A_Варіанти'!J1976,'06A_Варіанти'!J$1,IF(O1985='06A_Варіанти'!K1976,'06A_Варіанти'!K$1,IF(O1985='06A_Варіанти'!L1976,'06A_Варіанти'!L$1,IF(O1985='06A_Варіанти'!M1976,'06A_Варіанти'!M$1,IF(O1985='06A_Варіанти'!N1976,'06A_Варіанти'!N$1,IF(O1985='06A_Варіанти'!O1976,'06A_Варіанти'!O$1,IF(O1985='06A_Варіанти'!P1976,'06A_Варіанти'!P$1,IF(O1985='06A_Варіанти'!Q1976,'06A_Варіанти'!Q$1,IF(O1985='06A_Варіанти'!R1976,'06A_Варіанти'!R$1,"НЕМАЄ МАРШРУТУ"))))))))))))))</f>
        <v>DIRECT</v>
      </c>
      <c r="G1985" s="2" t="str">
        <f t="shared" si="210"/>
        <v>БЕЗ ЗМІН</v>
      </c>
      <c r="H1985" s="2">
        <f>IF(G1985="НЕМАЄ МАРШРУТУ",0,O1985-'06A_Варіанти'!T1976)</f>
        <v>0</v>
      </c>
      <c r="I1985" s="2">
        <f>IFERROR(INDEX('04_Потоки'!$E:$E,MATCH(A1985,'04_Потоки'!$A:$A,0)),0)</f>
        <v>0.30653218059558118</v>
      </c>
      <c r="J1985" s="2">
        <f t="shared" si="211"/>
        <v>1</v>
      </c>
      <c r="K1985" s="2">
        <f>IF(C1985="РЦК макси",0,2*'06A_Варіанти'!T1976*J1985)</f>
        <v>0</v>
      </c>
      <c r="L1985" s="2">
        <f t="shared" si="212"/>
        <v>0</v>
      </c>
      <c r="M1985" s="2">
        <f t="shared" si="213"/>
        <v>0</v>
      </c>
      <c r="N1985" s="9">
        <f t="shared" si="214"/>
        <v>0</v>
      </c>
      <c r="O1985" s="2">
        <f>MIN(IF('07A_Конструктор'!$D$5="Так",'06A_Варіанти'!E1976,1E+99),IF('07A_Конструктор'!$D$6="Так",'06A_Варіанти'!F1976,1E+99),IF('07A_Конструктор'!$D$7="Так",'06A_Варіанти'!G1976,1E+99),IF('07A_Конструктор'!$D$8="Так",'06A_Варіанти'!H1976,1E+99),IF('07A_Конструктор'!$D$9="Так",'06A_Варіанти'!I1976,1E+99),IF('07A_Конструктор'!$D$10="Так",'06A_Варіанти'!J1976,1E+99),IF('07A_Конструктор'!$D$11="Так",'06A_Варіанти'!K1976,1E+99),IF('07A_Конструктор'!$D$12="Так",'06A_Варіанти'!L1976,1E+99),IF('07A_Конструктор'!$D$13="Так",'06A_Варіанти'!M1976,1E+99),IF('07A_Конструктор'!$D$14="Так",'06A_Варіанти'!N1976,1E+99),IF('07A_Конструктор'!$D$15="Так",'06A_Варіанти'!O1976,1E+99),IF('07A_Конструктор'!$D$16="Так",'06A_Варіанти'!P1976,1E+99),IF('07A_Конструктор'!$D$17="Так",'06A_Варіанти'!Q1976,1E+99),IF('06A_Варіанти'!R1976="",1E+99,'06A_Варіанти'!R1976))</f>
        <v>22.6</v>
      </c>
      <c r="P1985" s="2" t="str">
        <f t="shared" si="215"/>
        <v>Не моделюється</v>
      </c>
      <c r="Q1985" s="2">
        <f t="shared" si="216"/>
        <v>0</v>
      </c>
      <c r="R1985" s="2" t="str">
        <f>IF(OR(C1985="РЦК макси",C1985="РЦЧ SKU"),"SKU-потік",IFERROR(VLOOKUP(D1985,'02_РЦ'!$A$3:$I$7,5,FALSE),0))</f>
        <v>SKU-потік</v>
      </c>
      <c r="S1985" s="2" t="str">
        <f>IF(OR(C1985="РЦК макси",C1985="РЦЧ SKU"),"Не рахується в ліміт",IFERROR(VLOOKUP(D1985,'02_РЦ'!$A$3:$I$7,9,FALSE),"Немає РЦ"))</f>
        <v>Не рахується в ліміт</v>
      </c>
    </row>
    <row r="1986" spans="1:19">
      <c r="A1986" s="2" t="str">
        <f>'06A_Варіанти'!A1977</f>
        <v>MAXI_2198</v>
      </c>
      <c r="B1986" s="2" t="str">
        <f>'06A_Варіанти'!B1977</f>
        <v>TT_2198</v>
      </c>
      <c r="C1986" s="2" t="str">
        <f>'06A_Варіанти'!D1977</f>
        <v>РЦК макси</v>
      </c>
      <c r="D1986" s="2" t="str">
        <f>'06A_Варіанти'!C1977</f>
        <v>РЦК</v>
      </c>
      <c r="E1986" s="2" t="str">
        <f>'06A_Варіанти'!S1977</f>
        <v>DIRECT</v>
      </c>
      <c r="F1986" s="2" t="str">
        <f>IF(O1986='06A_Варіанти'!E1977,'06A_Варіанти'!E$1,IF(O1986='06A_Варіанти'!F1977,'06A_Варіанти'!F$1,IF(O1986='06A_Варіанти'!G1977,'06A_Варіанти'!G$1,IF(O1986='06A_Варіанти'!H1977,'06A_Варіанти'!H$1,IF(O1986='06A_Варіанти'!I1977,'06A_Варіанти'!I$1,IF(O1986='06A_Варіанти'!J1977,'06A_Варіанти'!J$1,IF(O1986='06A_Варіанти'!K1977,'06A_Варіанти'!K$1,IF(O1986='06A_Варіанти'!L1977,'06A_Варіанти'!L$1,IF(O1986='06A_Варіанти'!M1977,'06A_Варіанти'!M$1,IF(O1986='06A_Варіанти'!N1977,'06A_Варіанти'!N$1,IF(O1986='06A_Варіанти'!O1977,'06A_Варіанти'!O$1,IF(O1986='06A_Варіанти'!P1977,'06A_Варіанти'!P$1,IF(O1986='06A_Варіанти'!Q1977,'06A_Варіанти'!Q$1,IF(O1986='06A_Варіанти'!R1977,'06A_Варіанти'!R$1,"НЕМАЄ МАРШРУТУ"))))))))))))))</f>
        <v>DIRECT</v>
      </c>
      <c r="G1986" s="2" t="str">
        <f t="shared" si="210"/>
        <v>БЕЗ ЗМІН</v>
      </c>
      <c r="H1986" s="2">
        <f>IF(G1986="НЕМАЄ МАРШРУТУ",0,O1986-'06A_Варіанти'!T1977)</f>
        <v>0</v>
      </c>
      <c r="I1986" s="2">
        <f>IFERROR(INDEX('04_Потоки'!$E:$E,MATCH(A1986,'04_Потоки'!$A:$A,0)),0)</f>
        <v>0.30653218059558118</v>
      </c>
      <c r="J1986" s="2">
        <f t="shared" si="211"/>
        <v>1</v>
      </c>
      <c r="K1986" s="2">
        <f>IF(C1986="РЦК макси",0,2*'06A_Варіанти'!T1977*J1986)</f>
        <v>0</v>
      </c>
      <c r="L1986" s="2">
        <f t="shared" si="212"/>
        <v>0</v>
      </c>
      <c r="M1986" s="2">
        <f t="shared" si="213"/>
        <v>0</v>
      </c>
      <c r="N1986" s="9">
        <f t="shared" si="214"/>
        <v>0</v>
      </c>
      <c r="O1986" s="2">
        <f>MIN(IF('07A_Конструктор'!$D$5="Так",'06A_Варіанти'!E1977,1E+99),IF('07A_Конструктор'!$D$6="Так",'06A_Варіанти'!F1977,1E+99),IF('07A_Конструктор'!$D$7="Так",'06A_Варіанти'!G1977,1E+99),IF('07A_Конструктор'!$D$8="Так",'06A_Варіанти'!H1977,1E+99),IF('07A_Конструктор'!$D$9="Так",'06A_Варіанти'!I1977,1E+99),IF('07A_Конструктор'!$D$10="Так",'06A_Варіанти'!J1977,1E+99),IF('07A_Конструктор'!$D$11="Так",'06A_Варіанти'!K1977,1E+99),IF('07A_Конструктор'!$D$12="Так",'06A_Варіанти'!L1977,1E+99),IF('07A_Конструктор'!$D$13="Так",'06A_Варіанти'!M1977,1E+99),IF('07A_Конструктор'!$D$14="Так",'06A_Варіанти'!N1977,1E+99),IF('07A_Конструктор'!$D$15="Так",'06A_Варіанти'!O1977,1E+99),IF('07A_Конструктор'!$D$16="Так",'06A_Варіанти'!P1977,1E+99),IF('07A_Конструктор'!$D$17="Так",'06A_Варіанти'!Q1977,1E+99),IF('06A_Варіанти'!R1977="",1E+99,'06A_Варіанти'!R1977))</f>
        <v>12.1</v>
      </c>
      <c r="P1986" s="2" t="str">
        <f t="shared" si="215"/>
        <v>Не моделюється</v>
      </c>
      <c r="Q1986" s="2">
        <f t="shared" si="216"/>
        <v>0</v>
      </c>
      <c r="R1986" s="2" t="str">
        <f>IF(OR(C1986="РЦК макси",C1986="РЦЧ SKU"),"SKU-потік",IFERROR(VLOOKUP(D1986,'02_РЦ'!$A$3:$I$7,5,FALSE),0))</f>
        <v>SKU-потік</v>
      </c>
      <c r="S1986" s="2" t="str">
        <f>IF(OR(C1986="РЦК макси",C1986="РЦЧ SKU"),"Не рахується в ліміт",IFERROR(VLOOKUP(D1986,'02_РЦ'!$A$3:$I$7,9,FALSE),"Немає РЦ"))</f>
        <v>Не рахується в ліміт</v>
      </c>
    </row>
    <row r="1987" spans="1:19">
      <c r="A1987" s="2" t="str">
        <f>'06A_Варіанти'!A1978</f>
        <v>MAXI_2203</v>
      </c>
      <c r="B1987" s="2" t="str">
        <f>'06A_Варіанти'!B1978</f>
        <v>TT_2203</v>
      </c>
      <c r="C1987" s="2" t="str">
        <f>'06A_Варіанти'!D1978</f>
        <v>РЦК макси</v>
      </c>
      <c r="D1987" s="2" t="str">
        <f>'06A_Варіанти'!C1978</f>
        <v>РЦК</v>
      </c>
      <c r="E1987" s="2" t="str">
        <f>'06A_Варіанти'!S1978</f>
        <v>DIRECT</v>
      </c>
      <c r="F1987" s="2" t="str">
        <f>IF(O1987='06A_Варіанти'!E1978,'06A_Варіанти'!E$1,IF(O1987='06A_Варіанти'!F1978,'06A_Варіанти'!F$1,IF(O1987='06A_Варіанти'!G1978,'06A_Варіанти'!G$1,IF(O1987='06A_Варіанти'!H1978,'06A_Варіанти'!H$1,IF(O1987='06A_Варіанти'!I1978,'06A_Варіанти'!I$1,IF(O1987='06A_Варіанти'!J1978,'06A_Варіанти'!J$1,IF(O1987='06A_Варіанти'!K1978,'06A_Варіанти'!K$1,IF(O1987='06A_Варіанти'!L1978,'06A_Варіанти'!L$1,IF(O1987='06A_Варіанти'!M1978,'06A_Варіанти'!M$1,IF(O1987='06A_Варіанти'!N1978,'06A_Варіанти'!N$1,IF(O1987='06A_Варіанти'!O1978,'06A_Варіанти'!O$1,IF(O1987='06A_Варіанти'!P1978,'06A_Варіанти'!P$1,IF(O1987='06A_Варіанти'!Q1978,'06A_Варіанти'!Q$1,IF(O1987='06A_Варіанти'!R1978,'06A_Варіанти'!R$1,"НЕМАЄ МАРШРУТУ"))))))))))))))</f>
        <v>DIRECT</v>
      </c>
      <c r="G1987" s="2" t="str">
        <f t="shared" si="210"/>
        <v>БЕЗ ЗМІН</v>
      </c>
      <c r="H1987" s="2">
        <f>IF(G1987="НЕМАЄ МАРШРУТУ",0,O1987-'06A_Варіанти'!T1978)</f>
        <v>0</v>
      </c>
      <c r="I1987" s="2">
        <f>IFERROR(INDEX('04_Потоки'!$E:$E,MATCH(A1987,'04_Потоки'!$A:$A,0)),0)</f>
        <v>0.30653218059558118</v>
      </c>
      <c r="J1987" s="2">
        <f t="shared" si="211"/>
        <v>1</v>
      </c>
      <c r="K1987" s="2">
        <f>IF(C1987="РЦК макси",0,2*'06A_Варіанти'!T1978*J1987)</f>
        <v>0</v>
      </c>
      <c r="L1987" s="2">
        <f t="shared" si="212"/>
        <v>0</v>
      </c>
      <c r="M1987" s="2">
        <f t="shared" si="213"/>
        <v>0</v>
      </c>
      <c r="N1987" s="9">
        <f t="shared" si="214"/>
        <v>0</v>
      </c>
      <c r="O1987" s="2">
        <f>MIN(IF('07A_Конструктор'!$D$5="Так",'06A_Варіанти'!E1978,1E+99),IF('07A_Конструктор'!$D$6="Так",'06A_Варіанти'!F1978,1E+99),IF('07A_Конструктор'!$D$7="Так",'06A_Варіанти'!G1978,1E+99),IF('07A_Конструктор'!$D$8="Так",'06A_Варіанти'!H1978,1E+99),IF('07A_Конструктор'!$D$9="Так",'06A_Варіанти'!I1978,1E+99),IF('07A_Конструктор'!$D$10="Так",'06A_Варіанти'!J1978,1E+99),IF('07A_Конструктор'!$D$11="Так",'06A_Варіанти'!K1978,1E+99),IF('07A_Конструктор'!$D$12="Так",'06A_Варіанти'!L1978,1E+99),IF('07A_Конструктор'!$D$13="Так",'06A_Варіанти'!M1978,1E+99),IF('07A_Конструктор'!$D$14="Так",'06A_Варіанти'!N1978,1E+99),IF('07A_Конструктор'!$D$15="Так",'06A_Варіанти'!O1978,1E+99),IF('07A_Конструктор'!$D$16="Так",'06A_Варіанти'!P1978,1E+99),IF('07A_Конструктор'!$D$17="Так",'06A_Варіанти'!Q1978,1E+99),IF('06A_Варіанти'!R1978="",1E+99,'06A_Варіанти'!R1978))</f>
        <v>538.1</v>
      </c>
      <c r="P1987" s="2" t="str">
        <f t="shared" si="215"/>
        <v>Не моделюється</v>
      </c>
      <c r="Q1987" s="2">
        <f t="shared" si="216"/>
        <v>0</v>
      </c>
      <c r="R1987" s="2" t="str">
        <f>IF(OR(C1987="РЦК макси",C1987="РЦЧ SKU"),"SKU-потік",IFERROR(VLOOKUP(D1987,'02_РЦ'!$A$3:$I$7,5,FALSE),0))</f>
        <v>SKU-потік</v>
      </c>
      <c r="S1987" s="2" t="str">
        <f>IF(OR(C1987="РЦК макси",C1987="РЦЧ SKU"),"Не рахується в ліміт",IFERROR(VLOOKUP(D1987,'02_РЦ'!$A$3:$I$7,9,FALSE),"Немає РЦ"))</f>
        <v>Не рахується в ліміт</v>
      </c>
    </row>
    <row r="1988" spans="1:19">
      <c r="A1988" s="2" t="str">
        <f>'06A_Варіанти'!A1979</f>
        <v>MAXI_2207</v>
      </c>
      <c r="B1988" s="2" t="str">
        <f>'06A_Варіанти'!B1979</f>
        <v>TT_2207</v>
      </c>
      <c r="C1988" s="2" t="str">
        <f>'06A_Варіанти'!D1979</f>
        <v>РЦК макси</v>
      </c>
      <c r="D1988" s="2" t="str">
        <f>'06A_Варіанти'!C1979</f>
        <v>РЦК</v>
      </c>
      <c r="E1988" s="2" t="str">
        <f>'06A_Варіанти'!S1979</f>
        <v>DIRECT</v>
      </c>
      <c r="F1988" s="2" t="str">
        <f>IF(O1988='06A_Варіанти'!E1979,'06A_Варіанти'!E$1,IF(O1988='06A_Варіанти'!F1979,'06A_Варіанти'!F$1,IF(O1988='06A_Варіанти'!G1979,'06A_Варіанти'!G$1,IF(O1988='06A_Варіанти'!H1979,'06A_Варіанти'!H$1,IF(O1988='06A_Варіанти'!I1979,'06A_Варіанти'!I$1,IF(O1988='06A_Варіанти'!J1979,'06A_Варіанти'!J$1,IF(O1988='06A_Варіанти'!K1979,'06A_Варіанти'!K$1,IF(O1988='06A_Варіанти'!L1979,'06A_Варіанти'!L$1,IF(O1988='06A_Варіанти'!M1979,'06A_Варіанти'!M$1,IF(O1988='06A_Варіанти'!N1979,'06A_Варіанти'!N$1,IF(O1988='06A_Варіанти'!O1979,'06A_Варіанти'!O$1,IF(O1988='06A_Варіанти'!P1979,'06A_Варіанти'!P$1,IF(O1988='06A_Варіанти'!Q1979,'06A_Варіанти'!Q$1,IF(O1988='06A_Варіанти'!R1979,'06A_Варіанти'!R$1,"НЕМАЄ МАРШРУТУ"))))))))))))))</f>
        <v>DIRECT</v>
      </c>
      <c r="G1988" s="2" t="str">
        <f t="shared" si="210"/>
        <v>БЕЗ ЗМІН</v>
      </c>
      <c r="H1988" s="2">
        <f>IF(G1988="НЕМАЄ МАРШРУТУ",0,O1988-'06A_Варіанти'!T1979)</f>
        <v>0</v>
      </c>
      <c r="I1988" s="2">
        <f>IFERROR(INDEX('04_Потоки'!$E:$E,MATCH(A1988,'04_Потоки'!$A:$A,0)),0)</f>
        <v>0.30653218059558118</v>
      </c>
      <c r="J1988" s="2">
        <f t="shared" si="211"/>
        <v>1</v>
      </c>
      <c r="K1988" s="2">
        <f>IF(C1988="РЦК макси",0,2*'06A_Варіанти'!T1979*J1988)</f>
        <v>0</v>
      </c>
      <c r="L1988" s="2">
        <f t="shared" si="212"/>
        <v>0</v>
      </c>
      <c r="M1988" s="2">
        <f t="shared" si="213"/>
        <v>0</v>
      </c>
      <c r="N1988" s="9">
        <f t="shared" si="214"/>
        <v>0</v>
      </c>
      <c r="O1988" s="2">
        <f>MIN(IF('07A_Конструктор'!$D$5="Так",'06A_Варіанти'!E1979,1E+99),IF('07A_Конструктор'!$D$6="Так",'06A_Варіанти'!F1979,1E+99),IF('07A_Конструктор'!$D$7="Так",'06A_Варіанти'!G1979,1E+99),IF('07A_Конструктор'!$D$8="Так",'06A_Варіанти'!H1979,1E+99),IF('07A_Конструктор'!$D$9="Так",'06A_Варіанти'!I1979,1E+99),IF('07A_Конструктор'!$D$10="Так",'06A_Варіанти'!J1979,1E+99),IF('07A_Конструктор'!$D$11="Так",'06A_Варіанти'!K1979,1E+99),IF('07A_Конструктор'!$D$12="Так",'06A_Варіанти'!L1979,1E+99),IF('07A_Конструктор'!$D$13="Так",'06A_Варіанти'!M1979,1E+99),IF('07A_Конструктор'!$D$14="Так",'06A_Варіанти'!N1979,1E+99),IF('07A_Конструктор'!$D$15="Так",'06A_Варіанти'!O1979,1E+99),IF('07A_Конструктор'!$D$16="Так",'06A_Варіанти'!P1979,1E+99),IF('07A_Конструктор'!$D$17="Так",'06A_Варіанти'!Q1979,1E+99),IF('06A_Варіанти'!R1979="",1E+99,'06A_Варіанти'!R1979))</f>
        <v>410.8</v>
      </c>
      <c r="P1988" s="2" t="str">
        <f t="shared" si="215"/>
        <v>Не моделюється</v>
      </c>
      <c r="Q1988" s="2">
        <f t="shared" si="216"/>
        <v>0</v>
      </c>
      <c r="R1988" s="2" t="str">
        <f>IF(OR(C1988="РЦК макси",C1988="РЦЧ SKU"),"SKU-потік",IFERROR(VLOOKUP(D1988,'02_РЦ'!$A$3:$I$7,5,FALSE),0))</f>
        <v>SKU-потік</v>
      </c>
      <c r="S1988" s="2" t="str">
        <f>IF(OR(C1988="РЦК макси",C1988="РЦЧ SKU"),"Не рахується в ліміт",IFERROR(VLOOKUP(D1988,'02_РЦ'!$A$3:$I$7,9,FALSE),"Немає РЦ"))</f>
        <v>Не рахується в ліміт</v>
      </c>
    </row>
    <row r="1989" spans="1:19">
      <c r="A1989" s="2" t="str">
        <f>'06A_Варіанти'!A1980</f>
        <v>MAXI_2208</v>
      </c>
      <c r="B1989" s="2" t="str">
        <f>'06A_Варіанти'!B1980</f>
        <v>TT_2208</v>
      </c>
      <c r="C1989" s="2" t="str">
        <f>'06A_Варіанти'!D1980</f>
        <v>РЦК макси</v>
      </c>
      <c r="D1989" s="2" t="str">
        <f>'06A_Варіанти'!C1980</f>
        <v>РЦК</v>
      </c>
      <c r="E1989" s="2" t="str">
        <f>'06A_Варіанти'!S1980</f>
        <v>DIRECT</v>
      </c>
      <c r="F1989" s="2" t="str">
        <f>IF(O1989='06A_Варіанти'!E1980,'06A_Варіанти'!E$1,IF(O1989='06A_Варіанти'!F1980,'06A_Варіанти'!F$1,IF(O1989='06A_Варіанти'!G1980,'06A_Варіанти'!G$1,IF(O1989='06A_Варіанти'!H1980,'06A_Варіанти'!H$1,IF(O1989='06A_Варіанти'!I1980,'06A_Варіанти'!I$1,IF(O1989='06A_Варіанти'!J1980,'06A_Варіанти'!J$1,IF(O1989='06A_Варіанти'!K1980,'06A_Варіанти'!K$1,IF(O1989='06A_Варіанти'!L1980,'06A_Варіанти'!L$1,IF(O1989='06A_Варіанти'!M1980,'06A_Варіанти'!M$1,IF(O1989='06A_Варіанти'!N1980,'06A_Варіанти'!N$1,IF(O1989='06A_Варіанти'!O1980,'06A_Варіанти'!O$1,IF(O1989='06A_Варіанти'!P1980,'06A_Варіанти'!P$1,IF(O1989='06A_Варіанти'!Q1980,'06A_Варіанти'!Q$1,IF(O1989='06A_Варіанти'!R1980,'06A_Варіанти'!R$1,"НЕМАЄ МАРШРУТУ"))))))))))))))</f>
        <v>DIRECT</v>
      </c>
      <c r="G1989" s="2" t="str">
        <f t="shared" si="210"/>
        <v>БЕЗ ЗМІН</v>
      </c>
      <c r="H1989" s="2">
        <f>IF(G1989="НЕМАЄ МАРШРУТУ",0,O1989-'06A_Варіанти'!T1980)</f>
        <v>0</v>
      </c>
      <c r="I1989" s="2">
        <f>IFERROR(INDEX('04_Потоки'!$E:$E,MATCH(A1989,'04_Потоки'!$A:$A,0)),0)</f>
        <v>0.30653218059558118</v>
      </c>
      <c r="J1989" s="2">
        <f t="shared" si="211"/>
        <v>1</v>
      </c>
      <c r="K1989" s="2">
        <f>IF(C1989="РЦК макси",0,2*'06A_Варіанти'!T1980*J1989)</f>
        <v>0</v>
      </c>
      <c r="L1989" s="2">
        <f t="shared" si="212"/>
        <v>0</v>
      </c>
      <c r="M1989" s="2">
        <f t="shared" si="213"/>
        <v>0</v>
      </c>
      <c r="N1989" s="9">
        <f t="shared" si="214"/>
        <v>0</v>
      </c>
      <c r="O1989" s="2">
        <f>MIN(IF('07A_Конструктор'!$D$5="Так",'06A_Варіанти'!E1980,1E+99),IF('07A_Конструктор'!$D$6="Так",'06A_Варіанти'!F1980,1E+99),IF('07A_Конструктор'!$D$7="Так",'06A_Варіанти'!G1980,1E+99),IF('07A_Конструктор'!$D$8="Так",'06A_Варіанти'!H1980,1E+99),IF('07A_Конструктор'!$D$9="Так",'06A_Варіанти'!I1980,1E+99),IF('07A_Конструктор'!$D$10="Так",'06A_Варіанти'!J1980,1E+99),IF('07A_Конструктор'!$D$11="Так",'06A_Варіанти'!K1980,1E+99),IF('07A_Конструктор'!$D$12="Так",'06A_Варіанти'!L1980,1E+99),IF('07A_Конструктор'!$D$13="Так",'06A_Варіанти'!M1980,1E+99),IF('07A_Конструктор'!$D$14="Так",'06A_Варіанти'!N1980,1E+99),IF('07A_Конструктор'!$D$15="Так",'06A_Варіанти'!O1980,1E+99),IF('07A_Конструктор'!$D$16="Так",'06A_Варіанти'!P1980,1E+99),IF('07A_Конструктор'!$D$17="Так",'06A_Варіанти'!Q1980,1E+99),IF('06A_Варіанти'!R1980="",1E+99,'06A_Варіанти'!R1980))</f>
        <v>527.5</v>
      </c>
      <c r="P1989" s="2" t="str">
        <f t="shared" si="215"/>
        <v>Не моделюється</v>
      </c>
      <c r="Q1989" s="2">
        <f t="shared" si="216"/>
        <v>0</v>
      </c>
      <c r="R1989" s="2" t="str">
        <f>IF(OR(C1989="РЦК макси",C1989="РЦЧ SKU"),"SKU-потік",IFERROR(VLOOKUP(D1989,'02_РЦ'!$A$3:$I$7,5,FALSE),0))</f>
        <v>SKU-потік</v>
      </c>
      <c r="S1989" s="2" t="str">
        <f>IF(OR(C1989="РЦК макси",C1989="РЦЧ SKU"),"Не рахується в ліміт",IFERROR(VLOOKUP(D1989,'02_РЦ'!$A$3:$I$7,9,FALSE),"Немає РЦ"))</f>
        <v>Не рахується в ліміт</v>
      </c>
    </row>
    <row r="1990" spans="1:19">
      <c r="A1990" s="2" t="str">
        <f>'06A_Варіанти'!A1981</f>
        <v>MAXI_2214</v>
      </c>
      <c r="B1990" s="2" t="str">
        <f>'06A_Варіанти'!B1981</f>
        <v>TT_2214</v>
      </c>
      <c r="C1990" s="2" t="str">
        <f>'06A_Варіанти'!D1981</f>
        <v>РЦК макси</v>
      </c>
      <c r="D1990" s="2" t="str">
        <f>'06A_Варіанти'!C1981</f>
        <v>РЦК</v>
      </c>
      <c r="E1990" s="2" t="str">
        <f>'06A_Варіанти'!S1981</f>
        <v>DIRECT</v>
      </c>
      <c r="F1990" s="2" t="str">
        <f>IF(O1990='06A_Варіанти'!E1981,'06A_Варіанти'!E$1,IF(O1990='06A_Варіанти'!F1981,'06A_Варіанти'!F$1,IF(O1990='06A_Варіанти'!G1981,'06A_Варіанти'!G$1,IF(O1990='06A_Варіанти'!H1981,'06A_Варіанти'!H$1,IF(O1990='06A_Варіанти'!I1981,'06A_Варіанти'!I$1,IF(O1990='06A_Варіанти'!J1981,'06A_Варіанти'!J$1,IF(O1990='06A_Варіанти'!K1981,'06A_Варіанти'!K$1,IF(O1990='06A_Варіанти'!L1981,'06A_Варіанти'!L$1,IF(O1990='06A_Варіанти'!M1981,'06A_Варіанти'!M$1,IF(O1990='06A_Варіанти'!N1981,'06A_Варіанти'!N$1,IF(O1990='06A_Варіанти'!O1981,'06A_Варіанти'!O$1,IF(O1990='06A_Варіанти'!P1981,'06A_Варіанти'!P$1,IF(O1990='06A_Варіанти'!Q1981,'06A_Варіанти'!Q$1,IF(O1990='06A_Варіанти'!R1981,'06A_Варіанти'!R$1,"НЕМАЄ МАРШРУТУ"))))))))))))))</f>
        <v>DIRECT</v>
      </c>
      <c r="G1990" s="2" t="str">
        <f t="shared" si="210"/>
        <v>БЕЗ ЗМІН</v>
      </c>
      <c r="H1990" s="2">
        <f>IF(G1990="НЕМАЄ МАРШРУТУ",0,O1990-'06A_Варіанти'!T1981)</f>
        <v>0</v>
      </c>
      <c r="I1990" s="2">
        <f>IFERROR(INDEX('04_Потоки'!$E:$E,MATCH(A1990,'04_Потоки'!$A:$A,0)),0)</f>
        <v>0.30653218059558118</v>
      </c>
      <c r="J1990" s="2">
        <f t="shared" si="211"/>
        <v>1</v>
      </c>
      <c r="K1990" s="2">
        <f>IF(C1990="РЦК макси",0,2*'06A_Варіанти'!T1981*J1990)</f>
        <v>0</v>
      </c>
      <c r="L1990" s="2">
        <f t="shared" si="212"/>
        <v>0</v>
      </c>
      <c r="M1990" s="2">
        <f t="shared" si="213"/>
        <v>0</v>
      </c>
      <c r="N1990" s="9">
        <f t="shared" si="214"/>
        <v>0</v>
      </c>
      <c r="O1990" s="2">
        <f>MIN(IF('07A_Конструктор'!$D$5="Так",'06A_Варіанти'!E1981,1E+99),IF('07A_Конструктор'!$D$6="Так",'06A_Варіанти'!F1981,1E+99),IF('07A_Конструктор'!$D$7="Так",'06A_Варіанти'!G1981,1E+99),IF('07A_Конструктор'!$D$8="Так",'06A_Варіанти'!H1981,1E+99),IF('07A_Конструктор'!$D$9="Так",'06A_Варіанти'!I1981,1E+99),IF('07A_Конструктор'!$D$10="Так",'06A_Варіанти'!J1981,1E+99),IF('07A_Конструктор'!$D$11="Так",'06A_Варіанти'!K1981,1E+99),IF('07A_Конструктор'!$D$12="Так",'06A_Варіанти'!L1981,1E+99),IF('07A_Конструктор'!$D$13="Так",'06A_Варіанти'!M1981,1E+99),IF('07A_Конструктор'!$D$14="Так",'06A_Варіанти'!N1981,1E+99),IF('07A_Конструктор'!$D$15="Так",'06A_Варіанти'!O1981,1E+99),IF('07A_Конструктор'!$D$16="Так",'06A_Варіанти'!P1981,1E+99),IF('07A_Конструктор'!$D$17="Так",'06A_Варіанти'!Q1981,1E+99),IF('06A_Варіанти'!R1981="",1E+99,'06A_Варіанти'!R1981))</f>
        <v>570.29999999999995</v>
      </c>
      <c r="P1990" s="2" t="str">
        <f t="shared" si="215"/>
        <v>Не моделюється</v>
      </c>
      <c r="Q1990" s="2">
        <f t="shared" si="216"/>
        <v>0</v>
      </c>
      <c r="R1990" s="2" t="str">
        <f>IF(OR(C1990="РЦК макси",C1990="РЦЧ SKU"),"SKU-потік",IFERROR(VLOOKUP(D1990,'02_РЦ'!$A$3:$I$7,5,FALSE),0))</f>
        <v>SKU-потік</v>
      </c>
      <c r="S1990" s="2" t="str">
        <f>IF(OR(C1990="РЦК макси",C1990="РЦЧ SKU"),"Не рахується в ліміт",IFERROR(VLOOKUP(D1990,'02_РЦ'!$A$3:$I$7,9,FALSE),"Немає РЦ"))</f>
        <v>Не рахується в ліміт</v>
      </c>
    </row>
    <row r="1991" spans="1:19">
      <c r="A1991" s="2" t="str">
        <f>'06A_Варіанти'!A1982</f>
        <v>MAXI_2227</v>
      </c>
      <c r="B1991" s="2" t="str">
        <f>'06A_Варіанти'!B1982</f>
        <v>TT_2227</v>
      </c>
      <c r="C1991" s="2" t="str">
        <f>'06A_Варіанти'!D1982</f>
        <v>РЦК макси</v>
      </c>
      <c r="D1991" s="2" t="str">
        <f>'06A_Варіанти'!C1982</f>
        <v>РЦК</v>
      </c>
      <c r="E1991" s="2" t="str">
        <f>'06A_Варіанти'!S1982</f>
        <v>DIRECT</v>
      </c>
      <c r="F1991" s="2" t="str">
        <f>IF(O1991='06A_Варіанти'!E1982,'06A_Варіанти'!E$1,IF(O1991='06A_Варіанти'!F1982,'06A_Варіанти'!F$1,IF(O1991='06A_Варіанти'!G1982,'06A_Варіанти'!G$1,IF(O1991='06A_Варіанти'!H1982,'06A_Варіанти'!H$1,IF(O1991='06A_Варіанти'!I1982,'06A_Варіанти'!I$1,IF(O1991='06A_Варіанти'!J1982,'06A_Варіанти'!J$1,IF(O1991='06A_Варіанти'!K1982,'06A_Варіанти'!K$1,IF(O1991='06A_Варіанти'!L1982,'06A_Варіанти'!L$1,IF(O1991='06A_Варіанти'!M1982,'06A_Варіанти'!M$1,IF(O1991='06A_Варіанти'!N1982,'06A_Варіанти'!N$1,IF(O1991='06A_Варіанти'!O1982,'06A_Варіанти'!O$1,IF(O1991='06A_Варіанти'!P1982,'06A_Варіанти'!P$1,IF(O1991='06A_Варіанти'!Q1982,'06A_Варіанти'!Q$1,IF(O1991='06A_Варіанти'!R1982,'06A_Варіанти'!R$1,"НЕМАЄ МАРШРУТУ"))))))))))))))</f>
        <v>DIRECT</v>
      </c>
      <c r="G1991" s="2" t="str">
        <f t="shared" si="210"/>
        <v>БЕЗ ЗМІН</v>
      </c>
      <c r="H1991" s="2">
        <f>IF(G1991="НЕМАЄ МАРШРУТУ",0,O1991-'06A_Варіанти'!T1982)</f>
        <v>0</v>
      </c>
      <c r="I1991" s="2">
        <f>IFERROR(INDEX('04_Потоки'!$E:$E,MATCH(A1991,'04_Потоки'!$A:$A,0)),0)</f>
        <v>0.30653218059558118</v>
      </c>
      <c r="J1991" s="2">
        <f t="shared" si="211"/>
        <v>1</v>
      </c>
      <c r="K1991" s="2">
        <f>IF(C1991="РЦК макси",0,2*'06A_Варіанти'!T1982*J1991)</f>
        <v>0</v>
      </c>
      <c r="L1991" s="2">
        <f t="shared" si="212"/>
        <v>0</v>
      </c>
      <c r="M1991" s="2">
        <f t="shared" si="213"/>
        <v>0</v>
      </c>
      <c r="N1991" s="9">
        <f t="shared" si="214"/>
        <v>0</v>
      </c>
      <c r="O1991" s="2">
        <f>MIN(IF('07A_Конструктор'!$D$5="Так",'06A_Варіанти'!E1982,1E+99),IF('07A_Конструктор'!$D$6="Так",'06A_Варіанти'!F1982,1E+99),IF('07A_Конструктор'!$D$7="Так",'06A_Варіанти'!G1982,1E+99),IF('07A_Конструктор'!$D$8="Так",'06A_Варіанти'!H1982,1E+99),IF('07A_Конструктор'!$D$9="Так",'06A_Варіанти'!I1982,1E+99),IF('07A_Конструктор'!$D$10="Так",'06A_Варіанти'!J1982,1E+99),IF('07A_Конструктор'!$D$11="Так",'06A_Варіанти'!K1982,1E+99),IF('07A_Конструктор'!$D$12="Так",'06A_Варіанти'!L1982,1E+99),IF('07A_Конструктор'!$D$13="Так",'06A_Варіанти'!M1982,1E+99),IF('07A_Конструктор'!$D$14="Так",'06A_Варіанти'!N1982,1E+99),IF('07A_Конструктор'!$D$15="Так",'06A_Варіанти'!O1982,1E+99),IF('07A_Конструктор'!$D$16="Так",'06A_Варіанти'!P1982,1E+99),IF('07A_Конструктор'!$D$17="Так",'06A_Варіанти'!Q1982,1E+99),IF('06A_Варіанти'!R1982="",1E+99,'06A_Варіанти'!R1982))</f>
        <v>547.20000000000005</v>
      </c>
      <c r="P1991" s="2" t="str">
        <f t="shared" si="215"/>
        <v>Не моделюється</v>
      </c>
      <c r="Q1991" s="2">
        <f t="shared" si="216"/>
        <v>0</v>
      </c>
      <c r="R1991" s="2" t="str">
        <f>IF(OR(C1991="РЦК макси",C1991="РЦЧ SKU"),"SKU-потік",IFERROR(VLOOKUP(D1991,'02_РЦ'!$A$3:$I$7,5,FALSE),0))</f>
        <v>SKU-потік</v>
      </c>
      <c r="S1991" s="2" t="str">
        <f>IF(OR(C1991="РЦК макси",C1991="РЦЧ SKU"),"Не рахується в ліміт",IFERROR(VLOOKUP(D1991,'02_РЦ'!$A$3:$I$7,9,FALSE),"Немає РЦ"))</f>
        <v>Не рахується в ліміт</v>
      </c>
    </row>
    <row r="1992" spans="1:19">
      <c r="A1992" s="2" t="str">
        <f>'06A_Варіанти'!A1983</f>
        <v>MAXI_2237</v>
      </c>
      <c r="B1992" s="2" t="str">
        <f>'06A_Варіанти'!B1983</f>
        <v>TT_2237</v>
      </c>
      <c r="C1992" s="2" t="str">
        <f>'06A_Варіанти'!D1983</f>
        <v>РЦК макси</v>
      </c>
      <c r="D1992" s="2" t="str">
        <f>'06A_Варіанти'!C1983</f>
        <v>РЦК</v>
      </c>
      <c r="E1992" s="2" t="str">
        <f>'06A_Варіанти'!S1983</f>
        <v>DIRECT</v>
      </c>
      <c r="F1992" s="2" t="str">
        <f>IF(O1992='06A_Варіанти'!E1983,'06A_Варіанти'!E$1,IF(O1992='06A_Варіанти'!F1983,'06A_Варіанти'!F$1,IF(O1992='06A_Варіанти'!G1983,'06A_Варіанти'!G$1,IF(O1992='06A_Варіанти'!H1983,'06A_Варіанти'!H$1,IF(O1992='06A_Варіанти'!I1983,'06A_Варіанти'!I$1,IF(O1992='06A_Варіанти'!J1983,'06A_Варіанти'!J$1,IF(O1992='06A_Варіанти'!K1983,'06A_Варіанти'!K$1,IF(O1992='06A_Варіанти'!L1983,'06A_Варіанти'!L$1,IF(O1992='06A_Варіанти'!M1983,'06A_Варіанти'!M$1,IF(O1992='06A_Варіанти'!N1983,'06A_Варіанти'!N$1,IF(O1992='06A_Варіанти'!O1983,'06A_Варіанти'!O$1,IF(O1992='06A_Варіанти'!P1983,'06A_Варіанти'!P$1,IF(O1992='06A_Варіанти'!Q1983,'06A_Варіанти'!Q$1,IF(O1992='06A_Варіанти'!R1983,'06A_Варіанти'!R$1,"НЕМАЄ МАРШРУТУ"))))))))))))))</f>
        <v>DIRECT</v>
      </c>
      <c r="G1992" s="2" t="str">
        <f t="shared" si="210"/>
        <v>БЕЗ ЗМІН</v>
      </c>
      <c r="H1992" s="2">
        <f>IF(G1992="НЕМАЄ МАРШРУТУ",0,O1992-'06A_Варіанти'!T1983)</f>
        <v>0</v>
      </c>
      <c r="I1992" s="2">
        <f>IFERROR(INDEX('04_Потоки'!$E:$E,MATCH(A1992,'04_Потоки'!$A:$A,0)),0)</f>
        <v>0.30653218059558118</v>
      </c>
      <c r="J1992" s="2">
        <f t="shared" si="211"/>
        <v>1</v>
      </c>
      <c r="K1992" s="2">
        <f>IF(C1992="РЦК макси",0,2*'06A_Варіанти'!T1983*J1992)</f>
        <v>0</v>
      </c>
      <c r="L1992" s="2">
        <f t="shared" si="212"/>
        <v>0</v>
      </c>
      <c r="M1992" s="2">
        <f t="shared" si="213"/>
        <v>0</v>
      </c>
      <c r="N1992" s="9">
        <f t="shared" si="214"/>
        <v>0</v>
      </c>
      <c r="O1992" s="2">
        <f>MIN(IF('07A_Конструктор'!$D$5="Так",'06A_Варіанти'!E1983,1E+99),IF('07A_Конструктор'!$D$6="Так",'06A_Варіанти'!F1983,1E+99),IF('07A_Конструктор'!$D$7="Так",'06A_Варіанти'!G1983,1E+99),IF('07A_Конструктор'!$D$8="Так",'06A_Варіанти'!H1983,1E+99),IF('07A_Конструктор'!$D$9="Так",'06A_Варіанти'!I1983,1E+99),IF('07A_Конструктор'!$D$10="Так",'06A_Варіанти'!J1983,1E+99),IF('07A_Конструктор'!$D$11="Так",'06A_Варіанти'!K1983,1E+99),IF('07A_Конструктор'!$D$12="Так",'06A_Варіанти'!L1983,1E+99),IF('07A_Конструктор'!$D$13="Так",'06A_Варіанти'!M1983,1E+99),IF('07A_Конструктор'!$D$14="Так",'06A_Варіанти'!N1983,1E+99),IF('07A_Конструктор'!$D$15="Так",'06A_Варіанти'!O1983,1E+99),IF('07A_Конструктор'!$D$16="Так",'06A_Варіанти'!P1983,1E+99),IF('07A_Конструктор'!$D$17="Так",'06A_Варіанти'!Q1983,1E+99),IF('06A_Варіанти'!R1983="",1E+99,'06A_Варіанти'!R1983))</f>
        <v>724.3</v>
      </c>
      <c r="P1992" s="2" t="str">
        <f t="shared" si="215"/>
        <v>Не моделюється</v>
      </c>
      <c r="Q1992" s="2">
        <f t="shared" si="216"/>
        <v>0</v>
      </c>
      <c r="R1992" s="2" t="str">
        <f>IF(OR(C1992="РЦК макси",C1992="РЦЧ SKU"),"SKU-потік",IFERROR(VLOOKUP(D1992,'02_РЦ'!$A$3:$I$7,5,FALSE),0))</f>
        <v>SKU-потік</v>
      </c>
      <c r="S1992" s="2" t="str">
        <f>IF(OR(C1992="РЦК макси",C1992="РЦЧ SKU"),"Не рахується в ліміт",IFERROR(VLOOKUP(D1992,'02_РЦ'!$A$3:$I$7,9,FALSE),"Немає РЦ"))</f>
        <v>Не рахується в ліміт</v>
      </c>
    </row>
    <row r="1993" spans="1:19">
      <c r="A1993" s="2" t="str">
        <f>'06A_Варіанти'!A1984</f>
        <v>MAXI_2257</v>
      </c>
      <c r="B1993" s="2" t="str">
        <f>'06A_Варіанти'!B1984</f>
        <v>TT_2257</v>
      </c>
      <c r="C1993" s="2" t="str">
        <f>'06A_Варіанти'!D1984</f>
        <v>РЦК макси</v>
      </c>
      <c r="D1993" s="2" t="str">
        <f>'06A_Варіанти'!C1984</f>
        <v>РЦК</v>
      </c>
      <c r="E1993" s="2" t="str">
        <f>'06A_Варіанти'!S1984</f>
        <v>DIRECT</v>
      </c>
      <c r="F1993" s="2" t="str">
        <f>IF(O1993='06A_Варіанти'!E1984,'06A_Варіанти'!E$1,IF(O1993='06A_Варіанти'!F1984,'06A_Варіанти'!F$1,IF(O1993='06A_Варіанти'!G1984,'06A_Варіанти'!G$1,IF(O1993='06A_Варіанти'!H1984,'06A_Варіанти'!H$1,IF(O1993='06A_Варіанти'!I1984,'06A_Варіанти'!I$1,IF(O1993='06A_Варіанти'!J1984,'06A_Варіанти'!J$1,IF(O1993='06A_Варіанти'!K1984,'06A_Варіанти'!K$1,IF(O1993='06A_Варіанти'!L1984,'06A_Варіанти'!L$1,IF(O1993='06A_Варіанти'!M1984,'06A_Варіанти'!M$1,IF(O1993='06A_Варіанти'!N1984,'06A_Варіанти'!N$1,IF(O1993='06A_Варіанти'!O1984,'06A_Варіанти'!O$1,IF(O1993='06A_Варіанти'!P1984,'06A_Варіанти'!P$1,IF(O1993='06A_Варіанти'!Q1984,'06A_Варіанти'!Q$1,IF(O1993='06A_Варіанти'!R1984,'06A_Варіанти'!R$1,"НЕМАЄ МАРШРУТУ"))))))))))))))</f>
        <v>DIRECT</v>
      </c>
      <c r="G1993" s="2" t="str">
        <f t="shared" si="210"/>
        <v>БЕЗ ЗМІН</v>
      </c>
      <c r="H1993" s="2">
        <f>IF(G1993="НЕМАЄ МАРШРУТУ",0,O1993-'06A_Варіанти'!T1984)</f>
        <v>0</v>
      </c>
      <c r="I1993" s="2">
        <f>IFERROR(INDEX('04_Потоки'!$E:$E,MATCH(A1993,'04_Потоки'!$A:$A,0)),0)</f>
        <v>0.30653218059558118</v>
      </c>
      <c r="J1993" s="2">
        <f t="shared" si="211"/>
        <v>1</v>
      </c>
      <c r="K1993" s="2">
        <f>IF(C1993="РЦК макси",0,2*'06A_Варіанти'!T1984*J1993)</f>
        <v>0</v>
      </c>
      <c r="L1993" s="2">
        <f t="shared" si="212"/>
        <v>0</v>
      </c>
      <c r="M1993" s="2">
        <f t="shared" si="213"/>
        <v>0</v>
      </c>
      <c r="N1993" s="9">
        <f t="shared" si="214"/>
        <v>0</v>
      </c>
      <c r="O1993" s="2">
        <f>MIN(IF('07A_Конструктор'!$D$5="Так",'06A_Варіанти'!E1984,1E+99),IF('07A_Конструктор'!$D$6="Так",'06A_Варіанти'!F1984,1E+99),IF('07A_Конструктор'!$D$7="Так",'06A_Варіанти'!G1984,1E+99),IF('07A_Конструктор'!$D$8="Так",'06A_Варіанти'!H1984,1E+99),IF('07A_Конструктор'!$D$9="Так",'06A_Варіанти'!I1984,1E+99),IF('07A_Конструктор'!$D$10="Так",'06A_Варіанти'!J1984,1E+99),IF('07A_Конструктор'!$D$11="Так",'06A_Варіанти'!K1984,1E+99),IF('07A_Конструктор'!$D$12="Так",'06A_Варіанти'!L1984,1E+99),IF('07A_Конструктор'!$D$13="Так",'06A_Варіанти'!M1984,1E+99),IF('07A_Конструктор'!$D$14="Так",'06A_Варіанти'!N1984,1E+99),IF('07A_Конструктор'!$D$15="Так",'06A_Варіанти'!O1984,1E+99),IF('07A_Конструктор'!$D$16="Так",'06A_Варіанти'!P1984,1E+99),IF('07A_Конструктор'!$D$17="Так",'06A_Варіанти'!Q1984,1E+99),IF('06A_Варіанти'!R1984="",1E+99,'06A_Варіанти'!R1984))</f>
        <v>528.1</v>
      </c>
      <c r="P1993" s="2" t="str">
        <f t="shared" si="215"/>
        <v>Не моделюється</v>
      </c>
      <c r="Q1993" s="2">
        <f t="shared" si="216"/>
        <v>0</v>
      </c>
      <c r="R1993" s="2" t="str">
        <f>IF(OR(C1993="РЦК макси",C1993="РЦЧ SKU"),"SKU-потік",IFERROR(VLOOKUP(D1993,'02_РЦ'!$A$3:$I$7,5,FALSE),0))</f>
        <v>SKU-потік</v>
      </c>
      <c r="S1993" s="2" t="str">
        <f>IF(OR(C1993="РЦК макси",C1993="РЦЧ SKU"),"Не рахується в ліміт",IFERROR(VLOOKUP(D1993,'02_РЦ'!$A$3:$I$7,9,FALSE),"Немає РЦ"))</f>
        <v>Не рахується в ліміт</v>
      </c>
    </row>
    <row r="1994" spans="1:19">
      <c r="A1994" s="2" t="str">
        <f>'06A_Варіанти'!A1985</f>
        <v>MAXI_2271</v>
      </c>
      <c r="B1994" s="2" t="str">
        <f>'06A_Варіанти'!B1985</f>
        <v>TT_2271</v>
      </c>
      <c r="C1994" s="2" t="str">
        <f>'06A_Варіанти'!D1985</f>
        <v>РЦК макси</v>
      </c>
      <c r="D1994" s="2" t="str">
        <f>'06A_Варіанти'!C1985</f>
        <v>РЦК</v>
      </c>
      <c r="E1994" s="2" t="str">
        <f>'06A_Варіанти'!S1985</f>
        <v>DIRECT</v>
      </c>
      <c r="F1994" s="2" t="str">
        <f>IF(O1994='06A_Варіанти'!E1985,'06A_Варіанти'!E$1,IF(O1994='06A_Варіанти'!F1985,'06A_Варіанти'!F$1,IF(O1994='06A_Варіанти'!G1985,'06A_Варіанти'!G$1,IF(O1994='06A_Варіанти'!H1985,'06A_Варіанти'!H$1,IF(O1994='06A_Варіанти'!I1985,'06A_Варіанти'!I$1,IF(O1994='06A_Варіанти'!J1985,'06A_Варіанти'!J$1,IF(O1994='06A_Варіанти'!K1985,'06A_Варіанти'!K$1,IF(O1994='06A_Варіанти'!L1985,'06A_Варіанти'!L$1,IF(O1994='06A_Варіанти'!M1985,'06A_Варіанти'!M$1,IF(O1994='06A_Варіанти'!N1985,'06A_Варіанти'!N$1,IF(O1994='06A_Варіанти'!O1985,'06A_Варіанти'!O$1,IF(O1994='06A_Варіанти'!P1985,'06A_Варіанти'!P$1,IF(O1994='06A_Варіанти'!Q1985,'06A_Варіанти'!Q$1,IF(O1994='06A_Варіанти'!R1985,'06A_Варіанти'!R$1,"НЕМАЄ МАРШРУТУ"))))))))))))))</f>
        <v>DIRECT</v>
      </c>
      <c r="G1994" s="2" t="str">
        <f t="shared" si="210"/>
        <v>БЕЗ ЗМІН</v>
      </c>
      <c r="H1994" s="2">
        <f>IF(G1994="НЕМАЄ МАРШРУТУ",0,O1994-'06A_Варіанти'!T1985)</f>
        <v>0</v>
      </c>
      <c r="I1994" s="2">
        <f>IFERROR(INDEX('04_Потоки'!$E:$E,MATCH(A1994,'04_Потоки'!$A:$A,0)),0)</f>
        <v>0.30653218059558118</v>
      </c>
      <c r="J1994" s="2">
        <f t="shared" si="211"/>
        <v>1</v>
      </c>
      <c r="K1994" s="2">
        <f>IF(C1994="РЦК макси",0,2*'06A_Варіанти'!T1985*J1994)</f>
        <v>0</v>
      </c>
      <c r="L1994" s="2">
        <f t="shared" si="212"/>
        <v>0</v>
      </c>
      <c r="M1994" s="2">
        <f t="shared" si="213"/>
        <v>0</v>
      </c>
      <c r="N1994" s="9">
        <f t="shared" si="214"/>
        <v>0</v>
      </c>
      <c r="O1994" s="2">
        <f>MIN(IF('07A_Конструктор'!$D$5="Так",'06A_Варіанти'!E1985,1E+99),IF('07A_Конструктор'!$D$6="Так",'06A_Варіанти'!F1985,1E+99),IF('07A_Конструктор'!$D$7="Так",'06A_Варіанти'!G1985,1E+99),IF('07A_Конструктор'!$D$8="Так",'06A_Варіанти'!H1985,1E+99),IF('07A_Конструктор'!$D$9="Так",'06A_Варіанти'!I1985,1E+99),IF('07A_Конструктор'!$D$10="Так",'06A_Варіанти'!J1985,1E+99),IF('07A_Конструктор'!$D$11="Так",'06A_Варіанти'!K1985,1E+99),IF('07A_Конструктор'!$D$12="Так",'06A_Варіанти'!L1985,1E+99),IF('07A_Конструктор'!$D$13="Так",'06A_Варіанти'!M1985,1E+99),IF('07A_Конструктор'!$D$14="Так",'06A_Варіанти'!N1985,1E+99),IF('07A_Конструктор'!$D$15="Так",'06A_Варіанти'!O1985,1E+99),IF('07A_Конструктор'!$D$16="Так",'06A_Варіанти'!P1985,1E+99),IF('07A_Конструктор'!$D$17="Так",'06A_Варіанти'!Q1985,1E+99),IF('06A_Варіанти'!R1985="",1E+99,'06A_Варіанти'!R1985))</f>
        <v>508.6</v>
      </c>
      <c r="P1994" s="2" t="str">
        <f t="shared" si="215"/>
        <v>Не моделюється</v>
      </c>
      <c r="Q1994" s="2">
        <f t="shared" si="216"/>
        <v>0</v>
      </c>
      <c r="R1994" s="2" t="str">
        <f>IF(OR(C1994="РЦК макси",C1994="РЦЧ SKU"),"SKU-потік",IFERROR(VLOOKUP(D1994,'02_РЦ'!$A$3:$I$7,5,FALSE),0))</f>
        <v>SKU-потік</v>
      </c>
      <c r="S1994" s="2" t="str">
        <f>IF(OR(C1994="РЦК макси",C1994="РЦЧ SKU"),"Не рахується в ліміт",IFERROR(VLOOKUP(D1994,'02_РЦ'!$A$3:$I$7,9,FALSE),"Немає РЦ"))</f>
        <v>Не рахується в ліміт</v>
      </c>
    </row>
    <row r="1995" spans="1:19">
      <c r="A1995" s="2" t="str">
        <f>'06A_Варіанти'!A1986</f>
        <v>MAXI_2274</v>
      </c>
      <c r="B1995" s="2" t="str">
        <f>'06A_Варіанти'!B1986</f>
        <v>TT_2274</v>
      </c>
      <c r="C1995" s="2" t="str">
        <f>'06A_Варіанти'!D1986</f>
        <v>РЦК макси</v>
      </c>
      <c r="D1995" s="2" t="str">
        <f>'06A_Варіанти'!C1986</f>
        <v>РЦК</v>
      </c>
      <c r="E1995" s="2" t="str">
        <f>'06A_Варіанти'!S1986</f>
        <v>DIRECT</v>
      </c>
      <c r="F1995" s="2" t="str">
        <f>IF(O1995='06A_Варіанти'!E1986,'06A_Варіанти'!E$1,IF(O1995='06A_Варіанти'!F1986,'06A_Варіанти'!F$1,IF(O1995='06A_Варіанти'!G1986,'06A_Варіанти'!G$1,IF(O1995='06A_Варіанти'!H1986,'06A_Варіанти'!H$1,IF(O1995='06A_Варіанти'!I1986,'06A_Варіанти'!I$1,IF(O1995='06A_Варіанти'!J1986,'06A_Варіанти'!J$1,IF(O1995='06A_Варіанти'!K1986,'06A_Варіанти'!K$1,IF(O1995='06A_Варіанти'!L1986,'06A_Варіанти'!L$1,IF(O1995='06A_Варіанти'!M1986,'06A_Варіанти'!M$1,IF(O1995='06A_Варіанти'!N1986,'06A_Варіанти'!N$1,IF(O1995='06A_Варіанти'!O1986,'06A_Варіанти'!O$1,IF(O1995='06A_Варіанти'!P1986,'06A_Варіанти'!P$1,IF(O1995='06A_Варіанти'!Q1986,'06A_Варіанти'!Q$1,IF(O1995='06A_Варіанти'!R1986,'06A_Варіанти'!R$1,"НЕМАЄ МАРШРУТУ"))))))))))))))</f>
        <v>DIRECT</v>
      </c>
      <c r="G1995" s="2" t="str">
        <f t="shared" ref="G1995:G2058" si="217">IF(O1995&gt;1E+90,"НЕМАЄ МАРШРУТУ",IF(F1995=E1995,"БЕЗ ЗМІН","ЗМІНЕНО"))</f>
        <v>БЕЗ ЗМІН</v>
      </c>
      <c r="H1995" s="2">
        <f>IF(G1995="НЕМАЄ МАРШРУТУ",0,O1995-'06A_Варіанти'!T1986)</f>
        <v>0</v>
      </c>
      <c r="I1995" s="2">
        <f>IFERROR(INDEX('04_Потоки'!$E:$E,MATCH(A1995,'04_Потоки'!$A:$A,0)),0)</f>
        <v>0.30653218059558118</v>
      </c>
      <c r="J1995" s="2">
        <f t="shared" ref="J1995:J2058" si="218">ROUNDUP(I1995/20,0)</f>
        <v>1</v>
      </c>
      <c r="K1995" s="2">
        <f>IF(C1995="РЦК макси",0,2*'06A_Варіанти'!T1986*J1995)</f>
        <v>0</v>
      </c>
      <c r="L1995" s="2">
        <f t="shared" ref="L1995:L2058" si="219">IF(C1995="РЦК макси",0,IF(G1995="НЕМАЄ МАРШРУТУ",0,2*O1995*J1995))</f>
        <v>0</v>
      </c>
      <c r="M1995" s="2">
        <f t="shared" ref="M1995:M2058" si="220">L1995-K1995</f>
        <v>0</v>
      </c>
      <c r="N1995" s="9">
        <f t="shared" ref="N1995:N2058" si="221">IFERROR(M1995/K1995,0)</f>
        <v>0</v>
      </c>
      <c r="O1995" s="2">
        <f>MIN(IF('07A_Конструктор'!$D$5="Так",'06A_Варіанти'!E1986,1E+99),IF('07A_Конструктор'!$D$6="Так",'06A_Варіанти'!F1986,1E+99),IF('07A_Конструктор'!$D$7="Так",'06A_Варіанти'!G1986,1E+99),IF('07A_Конструктор'!$D$8="Так",'06A_Варіанти'!H1986,1E+99),IF('07A_Конструктор'!$D$9="Так",'06A_Варіанти'!I1986,1E+99),IF('07A_Конструктор'!$D$10="Так",'06A_Варіанти'!J1986,1E+99),IF('07A_Конструктор'!$D$11="Так",'06A_Варіанти'!K1986,1E+99),IF('07A_Конструктор'!$D$12="Так",'06A_Варіанти'!L1986,1E+99),IF('07A_Конструктор'!$D$13="Так",'06A_Варіанти'!M1986,1E+99),IF('07A_Конструктор'!$D$14="Так",'06A_Варіанти'!N1986,1E+99),IF('07A_Конструктор'!$D$15="Так",'06A_Варіанти'!O1986,1E+99),IF('07A_Конструктор'!$D$16="Так",'06A_Варіанти'!P1986,1E+99),IF('07A_Конструктор'!$D$17="Так",'06A_Варіанти'!Q1986,1E+99),IF('06A_Варіанти'!R1986="",1E+99,'06A_Варіанти'!R1986))</f>
        <v>491.8</v>
      </c>
      <c r="P1995" s="2" t="str">
        <f t="shared" ref="P1995:P2058" si="222">IF(C1995="РЦК макси","Не моделюється",IF(MOD(I1995,20)=0,"10 т",IF(MOD(I1995,20)&lt;=14,"5 т",IF(MOD(I1995,20)&lt;=16,"7 т","10 т"))))</f>
        <v>Не моделюється</v>
      </c>
      <c r="Q1995" s="2">
        <f t="shared" ref="Q1995:Q2058" si="223">IF(P1995="Не моделюється",0,IF(P1995="5 т",14,IF(P1995="7 т",16,20)))</f>
        <v>0</v>
      </c>
      <c r="R1995" s="2" t="str">
        <f>IF(OR(C1995="РЦК макси",C1995="РЦЧ SKU"),"SKU-потік",IFERROR(VLOOKUP(D1995,'02_РЦ'!$A$3:$I$7,5,FALSE),0))</f>
        <v>SKU-потік</v>
      </c>
      <c r="S1995" s="2" t="str">
        <f>IF(OR(C1995="РЦК макси",C1995="РЦЧ SKU"),"Не рахується в ліміт",IFERROR(VLOOKUP(D1995,'02_РЦ'!$A$3:$I$7,9,FALSE),"Немає РЦ"))</f>
        <v>Не рахується в ліміт</v>
      </c>
    </row>
    <row r="1996" spans="1:19">
      <c r="A1996" s="2" t="str">
        <f>'06A_Варіанти'!A1987</f>
        <v>MAXI_2280</v>
      </c>
      <c r="B1996" s="2" t="str">
        <f>'06A_Варіанти'!B1987</f>
        <v>TT_2280</v>
      </c>
      <c r="C1996" s="2" t="str">
        <f>'06A_Варіанти'!D1987</f>
        <v>РЦК макси</v>
      </c>
      <c r="D1996" s="2" t="str">
        <f>'06A_Варіанти'!C1987</f>
        <v>РЦК</v>
      </c>
      <c r="E1996" s="2" t="str">
        <f>'06A_Варіанти'!S1987</f>
        <v>DIRECT</v>
      </c>
      <c r="F1996" s="2" t="str">
        <f>IF(O1996='06A_Варіанти'!E1987,'06A_Варіанти'!E$1,IF(O1996='06A_Варіанти'!F1987,'06A_Варіанти'!F$1,IF(O1996='06A_Варіанти'!G1987,'06A_Варіанти'!G$1,IF(O1996='06A_Варіанти'!H1987,'06A_Варіанти'!H$1,IF(O1996='06A_Варіанти'!I1987,'06A_Варіанти'!I$1,IF(O1996='06A_Варіанти'!J1987,'06A_Варіанти'!J$1,IF(O1996='06A_Варіанти'!K1987,'06A_Варіанти'!K$1,IF(O1996='06A_Варіанти'!L1987,'06A_Варіанти'!L$1,IF(O1996='06A_Варіанти'!M1987,'06A_Варіанти'!M$1,IF(O1996='06A_Варіанти'!N1987,'06A_Варіанти'!N$1,IF(O1996='06A_Варіанти'!O1987,'06A_Варіанти'!O$1,IF(O1996='06A_Варіанти'!P1987,'06A_Варіанти'!P$1,IF(O1996='06A_Варіанти'!Q1987,'06A_Варіанти'!Q$1,IF(O1996='06A_Варіанти'!R1987,'06A_Варіанти'!R$1,"НЕМАЄ МАРШРУТУ"))))))))))))))</f>
        <v>DIRECT</v>
      </c>
      <c r="G1996" s="2" t="str">
        <f t="shared" si="217"/>
        <v>БЕЗ ЗМІН</v>
      </c>
      <c r="H1996" s="2">
        <f>IF(G1996="НЕМАЄ МАРШРУТУ",0,O1996-'06A_Варіанти'!T1987)</f>
        <v>0</v>
      </c>
      <c r="I1996" s="2">
        <f>IFERROR(INDEX('04_Потоки'!$E:$E,MATCH(A1996,'04_Потоки'!$A:$A,0)),0)</f>
        <v>0.30653218059558118</v>
      </c>
      <c r="J1996" s="2">
        <f t="shared" si="218"/>
        <v>1</v>
      </c>
      <c r="K1996" s="2">
        <f>IF(C1996="РЦК макси",0,2*'06A_Варіанти'!T1987*J1996)</f>
        <v>0</v>
      </c>
      <c r="L1996" s="2">
        <f t="shared" si="219"/>
        <v>0</v>
      </c>
      <c r="M1996" s="2">
        <f t="shared" si="220"/>
        <v>0</v>
      </c>
      <c r="N1996" s="9">
        <f t="shared" si="221"/>
        <v>0</v>
      </c>
      <c r="O1996" s="2">
        <f>MIN(IF('07A_Конструктор'!$D$5="Так",'06A_Варіанти'!E1987,1E+99),IF('07A_Конструктор'!$D$6="Так",'06A_Варіанти'!F1987,1E+99),IF('07A_Конструктор'!$D$7="Так",'06A_Варіанти'!G1987,1E+99),IF('07A_Конструктор'!$D$8="Так",'06A_Варіанти'!H1987,1E+99),IF('07A_Конструктор'!$D$9="Так",'06A_Варіанти'!I1987,1E+99),IF('07A_Конструктор'!$D$10="Так",'06A_Варіанти'!J1987,1E+99),IF('07A_Конструктор'!$D$11="Так",'06A_Варіанти'!K1987,1E+99),IF('07A_Конструктор'!$D$12="Так",'06A_Варіанти'!L1987,1E+99),IF('07A_Конструктор'!$D$13="Так",'06A_Варіанти'!M1987,1E+99),IF('07A_Конструктор'!$D$14="Так",'06A_Варіанти'!N1987,1E+99),IF('07A_Конструктор'!$D$15="Так",'06A_Варіанти'!O1987,1E+99),IF('07A_Конструктор'!$D$16="Так",'06A_Варіанти'!P1987,1E+99),IF('07A_Конструктор'!$D$17="Так",'06A_Варіанти'!Q1987,1E+99),IF('06A_Варіанти'!R1987="",1E+99,'06A_Варіанти'!R1987))</f>
        <v>435.7</v>
      </c>
      <c r="P1996" s="2" t="str">
        <f t="shared" si="222"/>
        <v>Не моделюється</v>
      </c>
      <c r="Q1996" s="2">
        <f t="shared" si="223"/>
        <v>0</v>
      </c>
      <c r="R1996" s="2" t="str">
        <f>IF(OR(C1996="РЦК макси",C1996="РЦЧ SKU"),"SKU-потік",IFERROR(VLOOKUP(D1996,'02_РЦ'!$A$3:$I$7,5,FALSE),0))</f>
        <v>SKU-потік</v>
      </c>
      <c r="S1996" s="2" t="str">
        <f>IF(OR(C1996="РЦК макси",C1996="РЦЧ SKU"),"Не рахується в ліміт",IFERROR(VLOOKUP(D1996,'02_РЦ'!$A$3:$I$7,9,FALSE),"Немає РЦ"))</f>
        <v>Не рахується в ліміт</v>
      </c>
    </row>
    <row r="1997" spans="1:19">
      <c r="A1997" s="2" t="str">
        <f>'06A_Варіанти'!A1988</f>
        <v>MAXI_2286</v>
      </c>
      <c r="B1997" s="2" t="str">
        <f>'06A_Варіанти'!B1988</f>
        <v>TT_2286</v>
      </c>
      <c r="C1997" s="2" t="str">
        <f>'06A_Варіанти'!D1988</f>
        <v>РЦК макси</v>
      </c>
      <c r="D1997" s="2" t="str">
        <f>'06A_Варіанти'!C1988</f>
        <v>РЦК</v>
      </c>
      <c r="E1997" s="2" t="str">
        <f>'06A_Варіанти'!S1988</f>
        <v>DIRECT</v>
      </c>
      <c r="F1997" s="2" t="str">
        <f>IF(O1997='06A_Варіанти'!E1988,'06A_Варіанти'!E$1,IF(O1997='06A_Варіанти'!F1988,'06A_Варіанти'!F$1,IF(O1997='06A_Варіанти'!G1988,'06A_Варіанти'!G$1,IF(O1997='06A_Варіанти'!H1988,'06A_Варіанти'!H$1,IF(O1997='06A_Варіанти'!I1988,'06A_Варіанти'!I$1,IF(O1997='06A_Варіанти'!J1988,'06A_Варіанти'!J$1,IF(O1997='06A_Варіанти'!K1988,'06A_Варіанти'!K$1,IF(O1997='06A_Варіанти'!L1988,'06A_Варіанти'!L$1,IF(O1997='06A_Варіанти'!M1988,'06A_Варіанти'!M$1,IF(O1997='06A_Варіанти'!N1988,'06A_Варіанти'!N$1,IF(O1997='06A_Варіанти'!O1988,'06A_Варіанти'!O$1,IF(O1997='06A_Варіанти'!P1988,'06A_Варіанти'!P$1,IF(O1997='06A_Варіанти'!Q1988,'06A_Варіанти'!Q$1,IF(O1997='06A_Варіанти'!R1988,'06A_Варіанти'!R$1,"НЕМАЄ МАРШРУТУ"))))))))))))))</f>
        <v>DIRECT</v>
      </c>
      <c r="G1997" s="2" t="str">
        <f t="shared" si="217"/>
        <v>БЕЗ ЗМІН</v>
      </c>
      <c r="H1997" s="2">
        <f>IF(G1997="НЕМАЄ МАРШРУТУ",0,O1997-'06A_Варіанти'!T1988)</f>
        <v>0</v>
      </c>
      <c r="I1997" s="2">
        <f>IFERROR(INDEX('04_Потоки'!$E:$E,MATCH(A1997,'04_Потоки'!$A:$A,0)),0)</f>
        <v>0.30653218059558118</v>
      </c>
      <c r="J1997" s="2">
        <f t="shared" si="218"/>
        <v>1</v>
      </c>
      <c r="K1997" s="2">
        <f>IF(C1997="РЦК макси",0,2*'06A_Варіанти'!T1988*J1997)</f>
        <v>0</v>
      </c>
      <c r="L1997" s="2">
        <f t="shared" si="219"/>
        <v>0</v>
      </c>
      <c r="M1997" s="2">
        <f t="shared" si="220"/>
        <v>0</v>
      </c>
      <c r="N1997" s="9">
        <f t="shared" si="221"/>
        <v>0</v>
      </c>
      <c r="O1997" s="2">
        <f>MIN(IF('07A_Конструктор'!$D$5="Так",'06A_Варіанти'!E1988,1E+99),IF('07A_Конструктор'!$D$6="Так",'06A_Варіанти'!F1988,1E+99),IF('07A_Конструктор'!$D$7="Так",'06A_Варіанти'!G1988,1E+99),IF('07A_Конструктор'!$D$8="Так",'06A_Варіанти'!H1988,1E+99),IF('07A_Конструктор'!$D$9="Так",'06A_Варіанти'!I1988,1E+99),IF('07A_Конструктор'!$D$10="Так",'06A_Варіанти'!J1988,1E+99),IF('07A_Конструктор'!$D$11="Так",'06A_Варіанти'!K1988,1E+99),IF('07A_Конструктор'!$D$12="Так",'06A_Варіанти'!L1988,1E+99),IF('07A_Конструктор'!$D$13="Так",'06A_Варіанти'!M1988,1E+99),IF('07A_Конструктор'!$D$14="Так",'06A_Варіанти'!N1988,1E+99),IF('07A_Конструктор'!$D$15="Так",'06A_Варіанти'!O1988,1E+99),IF('07A_Конструктор'!$D$16="Так",'06A_Варіанти'!P1988,1E+99),IF('07A_Конструктор'!$D$17="Так",'06A_Варіанти'!Q1988,1E+99),IF('06A_Варіанти'!R1988="",1E+99,'06A_Варіанти'!R1988))</f>
        <v>14.5</v>
      </c>
      <c r="P1997" s="2" t="str">
        <f t="shared" si="222"/>
        <v>Не моделюється</v>
      </c>
      <c r="Q1997" s="2">
        <f t="shared" si="223"/>
        <v>0</v>
      </c>
      <c r="R1997" s="2" t="str">
        <f>IF(OR(C1997="РЦК макси",C1997="РЦЧ SKU"),"SKU-потік",IFERROR(VLOOKUP(D1997,'02_РЦ'!$A$3:$I$7,5,FALSE),0))</f>
        <v>SKU-потік</v>
      </c>
      <c r="S1997" s="2" t="str">
        <f>IF(OR(C1997="РЦК макси",C1997="РЦЧ SKU"),"Не рахується в ліміт",IFERROR(VLOOKUP(D1997,'02_РЦ'!$A$3:$I$7,9,FALSE),"Немає РЦ"))</f>
        <v>Не рахується в ліміт</v>
      </c>
    </row>
    <row r="1998" spans="1:19">
      <c r="A1998" s="2" t="str">
        <f>'06A_Варіанти'!A1989</f>
        <v>MAXI_2287</v>
      </c>
      <c r="B1998" s="2" t="str">
        <f>'06A_Варіанти'!B1989</f>
        <v>TT_2287</v>
      </c>
      <c r="C1998" s="2" t="str">
        <f>'06A_Варіанти'!D1989</f>
        <v>РЦК макси</v>
      </c>
      <c r="D1998" s="2" t="str">
        <f>'06A_Варіанти'!C1989</f>
        <v>РЦК</v>
      </c>
      <c r="E1998" s="2" t="str">
        <f>'06A_Варіанти'!S1989</f>
        <v>DIRECT</v>
      </c>
      <c r="F1998" s="2" t="str">
        <f>IF(O1998='06A_Варіанти'!E1989,'06A_Варіанти'!E$1,IF(O1998='06A_Варіанти'!F1989,'06A_Варіанти'!F$1,IF(O1998='06A_Варіанти'!G1989,'06A_Варіанти'!G$1,IF(O1998='06A_Варіанти'!H1989,'06A_Варіанти'!H$1,IF(O1998='06A_Варіанти'!I1989,'06A_Варіанти'!I$1,IF(O1998='06A_Варіанти'!J1989,'06A_Варіанти'!J$1,IF(O1998='06A_Варіанти'!K1989,'06A_Варіанти'!K$1,IF(O1998='06A_Варіанти'!L1989,'06A_Варіанти'!L$1,IF(O1998='06A_Варіанти'!M1989,'06A_Варіанти'!M$1,IF(O1998='06A_Варіанти'!N1989,'06A_Варіанти'!N$1,IF(O1998='06A_Варіанти'!O1989,'06A_Варіанти'!O$1,IF(O1998='06A_Варіанти'!P1989,'06A_Варіанти'!P$1,IF(O1998='06A_Варіанти'!Q1989,'06A_Варіанти'!Q$1,IF(O1998='06A_Варіанти'!R1989,'06A_Варіанти'!R$1,"НЕМАЄ МАРШРУТУ"))))))))))))))</f>
        <v>DIRECT</v>
      </c>
      <c r="G1998" s="2" t="str">
        <f t="shared" si="217"/>
        <v>БЕЗ ЗМІН</v>
      </c>
      <c r="H1998" s="2">
        <f>IF(G1998="НЕМАЄ МАРШРУТУ",0,O1998-'06A_Варіанти'!T1989)</f>
        <v>0</v>
      </c>
      <c r="I1998" s="2">
        <f>IFERROR(INDEX('04_Потоки'!$E:$E,MATCH(A1998,'04_Потоки'!$A:$A,0)),0)</f>
        <v>0.30653218059558118</v>
      </c>
      <c r="J1998" s="2">
        <f t="shared" si="218"/>
        <v>1</v>
      </c>
      <c r="K1998" s="2">
        <f>IF(C1998="РЦК макси",0,2*'06A_Варіанти'!T1989*J1998)</f>
        <v>0</v>
      </c>
      <c r="L1998" s="2">
        <f t="shared" si="219"/>
        <v>0</v>
      </c>
      <c r="M1998" s="2">
        <f t="shared" si="220"/>
        <v>0</v>
      </c>
      <c r="N1998" s="9">
        <f t="shared" si="221"/>
        <v>0</v>
      </c>
      <c r="O1998" s="2">
        <f>MIN(IF('07A_Конструктор'!$D$5="Так",'06A_Варіанти'!E1989,1E+99),IF('07A_Конструктор'!$D$6="Так",'06A_Варіанти'!F1989,1E+99),IF('07A_Конструктор'!$D$7="Так",'06A_Варіанти'!G1989,1E+99),IF('07A_Конструктор'!$D$8="Так",'06A_Варіанти'!H1989,1E+99),IF('07A_Конструктор'!$D$9="Так",'06A_Варіанти'!I1989,1E+99),IF('07A_Конструктор'!$D$10="Так",'06A_Варіанти'!J1989,1E+99),IF('07A_Конструктор'!$D$11="Так",'06A_Варіанти'!K1989,1E+99),IF('07A_Конструктор'!$D$12="Так",'06A_Варіанти'!L1989,1E+99),IF('07A_Конструктор'!$D$13="Так",'06A_Варіанти'!M1989,1E+99),IF('07A_Конструктор'!$D$14="Так",'06A_Варіанти'!N1989,1E+99),IF('07A_Конструктор'!$D$15="Так",'06A_Варіанти'!O1989,1E+99),IF('07A_Конструктор'!$D$16="Так",'06A_Варіанти'!P1989,1E+99),IF('07A_Конструктор'!$D$17="Так",'06A_Варіанти'!Q1989,1E+99),IF('06A_Варіанти'!R1989="",1E+99,'06A_Варіанти'!R1989))</f>
        <v>595.79999999999995</v>
      </c>
      <c r="P1998" s="2" t="str">
        <f t="shared" si="222"/>
        <v>Не моделюється</v>
      </c>
      <c r="Q1998" s="2">
        <f t="shared" si="223"/>
        <v>0</v>
      </c>
      <c r="R1998" s="2" t="str">
        <f>IF(OR(C1998="РЦК макси",C1998="РЦЧ SKU"),"SKU-потік",IFERROR(VLOOKUP(D1998,'02_РЦ'!$A$3:$I$7,5,FALSE),0))</f>
        <v>SKU-потік</v>
      </c>
      <c r="S1998" s="2" t="str">
        <f>IF(OR(C1998="РЦК макси",C1998="РЦЧ SKU"),"Не рахується в ліміт",IFERROR(VLOOKUP(D1998,'02_РЦ'!$A$3:$I$7,9,FALSE),"Немає РЦ"))</f>
        <v>Не рахується в ліміт</v>
      </c>
    </row>
    <row r="1999" spans="1:19">
      <c r="A1999" s="2" t="str">
        <f>'06A_Варіанти'!A1990</f>
        <v>MAXI_2290</v>
      </c>
      <c r="B1999" s="2" t="str">
        <f>'06A_Варіанти'!B1990</f>
        <v>TT_2290</v>
      </c>
      <c r="C1999" s="2" t="str">
        <f>'06A_Варіанти'!D1990</f>
        <v>РЦК макси</v>
      </c>
      <c r="D1999" s="2" t="str">
        <f>'06A_Варіанти'!C1990</f>
        <v>РЦК</v>
      </c>
      <c r="E1999" s="2" t="str">
        <f>'06A_Варіанти'!S1990</f>
        <v>DIRECT</v>
      </c>
      <c r="F1999" s="2" t="str">
        <f>IF(O1999='06A_Варіанти'!E1990,'06A_Варіанти'!E$1,IF(O1999='06A_Варіанти'!F1990,'06A_Варіанти'!F$1,IF(O1999='06A_Варіанти'!G1990,'06A_Варіанти'!G$1,IF(O1999='06A_Варіанти'!H1990,'06A_Варіанти'!H$1,IF(O1999='06A_Варіанти'!I1990,'06A_Варіанти'!I$1,IF(O1999='06A_Варіанти'!J1990,'06A_Варіанти'!J$1,IF(O1999='06A_Варіанти'!K1990,'06A_Варіанти'!K$1,IF(O1999='06A_Варіанти'!L1990,'06A_Варіанти'!L$1,IF(O1999='06A_Варіанти'!M1990,'06A_Варіанти'!M$1,IF(O1999='06A_Варіанти'!N1990,'06A_Варіанти'!N$1,IF(O1999='06A_Варіанти'!O1990,'06A_Варіанти'!O$1,IF(O1999='06A_Варіанти'!P1990,'06A_Варіанти'!P$1,IF(O1999='06A_Варіанти'!Q1990,'06A_Варіанти'!Q$1,IF(O1999='06A_Варіанти'!R1990,'06A_Варіанти'!R$1,"НЕМАЄ МАРШРУТУ"))))))))))))))</f>
        <v>DIRECT</v>
      </c>
      <c r="G1999" s="2" t="str">
        <f t="shared" si="217"/>
        <v>БЕЗ ЗМІН</v>
      </c>
      <c r="H1999" s="2">
        <f>IF(G1999="НЕМАЄ МАРШРУТУ",0,O1999-'06A_Варіанти'!T1990)</f>
        <v>0</v>
      </c>
      <c r="I1999" s="2">
        <f>IFERROR(INDEX('04_Потоки'!$E:$E,MATCH(A1999,'04_Потоки'!$A:$A,0)),0)</f>
        <v>0.30653218059558118</v>
      </c>
      <c r="J1999" s="2">
        <f t="shared" si="218"/>
        <v>1</v>
      </c>
      <c r="K1999" s="2">
        <f>IF(C1999="РЦК макси",0,2*'06A_Варіанти'!T1990*J1999)</f>
        <v>0</v>
      </c>
      <c r="L1999" s="2">
        <f t="shared" si="219"/>
        <v>0</v>
      </c>
      <c r="M1999" s="2">
        <f t="shared" si="220"/>
        <v>0</v>
      </c>
      <c r="N1999" s="9">
        <f t="shared" si="221"/>
        <v>0</v>
      </c>
      <c r="O1999" s="2">
        <f>MIN(IF('07A_Конструктор'!$D$5="Так",'06A_Варіанти'!E1990,1E+99),IF('07A_Конструктор'!$D$6="Так",'06A_Варіанти'!F1990,1E+99),IF('07A_Конструктор'!$D$7="Так",'06A_Варіанти'!G1990,1E+99),IF('07A_Конструктор'!$D$8="Так",'06A_Варіанти'!H1990,1E+99),IF('07A_Конструктор'!$D$9="Так",'06A_Варіанти'!I1990,1E+99),IF('07A_Конструктор'!$D$10="Так",'06A_Варіанти'!J1990,1E+99),IF('07A_Конструктор'!$D$11="Так",'06A_Варіанти'!K1990,1E+99),IF('07A_Конструктор'!$D$12="Так",'06A_Варіанти'!L1990,1E+99),IF('07A_Конструктор'!$D$13="Так",'06A_Варіанти'!M1990,1E+99),IF('07A_Конструктор'!$D$14="Так",'06A_Варіанти'!N1990,1E+99),IF('07A_Конструктор'!$D$15="Так",'06A_Варіанти'!O1990,1E+99),IF('07A_Конструктор'!$D$16="Так",'06A_Варіанти'!P1990,1E+99),IF('07A_Конструктор'!$D$17="Так",'06A_Варіанти'!Q1990,1E+99),IF('06A_Варіанти'!R1990="",1E+99,'06A_Варіанти'!R1990))</f>
        <v>634.9</v>
      </c>
      <c r="P1999" s="2" t="str">
        <f t="shared" si="222"/>
        <v>Не моделюється</v>
      </c>
      <c r="Q1999" s="2">
        <f t="shared" si="223"/>
        <v>0</v>
      </c>
      <c r="R1999" s="2" t="str">
        <f>IF(OR(C1999="РЦК макси",C1999="РЦЧ SKU"),"SKU-потік",IFERROR(VLOOKUP(D1999,'02_РЦ'!$A$3:$I$7,5,FALSE),0))</f>
        <v>SKU-потік</v>
      </c>
      <c r="S1999" s="2" t="str">
        <f>IF(OR(C1999="РЦК макси",C1999="РЦЧ SKU"),"Не рахується в ліміт",IFERROR(VLOOKUP(D1999,'02_РЦ'!$A$3:$I$7,9,FALSE),"Немає РЦ"))</f>
        <v>Не рахується в ліміт</v>
      </c>
    </row>
    <row r="2000" spans="1:19">
      <c r="A2000" s="2" t="str">
        <f>'06A_Варіанти'!A1991</f>
        <v>MAXI_2312</v>
      </c>
      <c r="B2000" s="2" t="str">
        <f>'06A_Варіанти'!B1991</f>
        <v>TT_2312</v>
      </c>
      <c r="C2000" s="2" t="str">
        <f>'06A_Варіанти'!D1991</f>
        <v>РЦК макси</v>
      </c>
      <c r="D2000" s="2" t="str">
        <f>'06A_Варіанти'!C1991</f>
        <v>РЦК</v>
      </c>
      <c r="E2000" s="2" t="str">
        <f>'06A_Варіанти'!S1991</f>
        <v>DIRECT</v>
      </c>
      <c r="F2000" s="2" t="str">
        <f>IF(O2000='06A_Варіанти'!E1991,'06A_Варіанти'!E$1,IF(O2000='06A_Варіанти'!F1991,'06A_Варіанти'!F$1,IF(O2000='06A_Варіанти'!G1991,'06A_Варіанти'!G$1,IF(O2000='06A_Варіанти'!H1991,'06A_Варіанти'!H$1,IF(O2000='06A_Варіанти'!I1991,'06A_Варіанти'!I$1,IF(O2000='06A_Варіанти'!J1991,'06A_Варіанти'!J$1,IF(O2000='06A_Варіанти'!K1991,'06A_Варіанти'!K$1,IF(O2000='06A_Варіанти'!L1991,'06A_Варіанти'!L$1,IF(O2000='06A_Варіанти'!M1991,'06A_Варіанти'!M$1,IF(O2000='06A_Варіанти'!N1991,'06A_Варіанти'!N$1,IF(O2000='06A_Варіанти'!O1991,'06A_Варіанти'!O$1,IF(O2000='06A_Варіанти'!P1991,'06A_Варіанти'!P$1,IF(O2000='06A_Варіанти'!Q1991,'06A_Варіанти'!Q$1,IF(O2000='06A_Варіанти'!R1991,'06A_Варіанти'!R$1,"НЕМАЄ МАРШРУТУ"))))))))))))))</f>
        <v>DIRECT</v>
      </c>
      <c r="G2000" s="2" t="str">
        <f t="shared" si="217"/>
        <v>БЕЗ ЗМІН</v>
      </c>
      <c r="H2000" s="2">
        <f>IF(G2000="НЕМАЄ МАРШРУТУ",0,O2000-'06A_Варіанти'!T1991)</f>
        <v>0</v>
      </c>
      <c r="I2000" s="2">
        <f>IFERROR(INDEX('04_Потоки'!$E:$E,MATCH(A2000,'04_Потоки'!$A:$A,0)),0)</f>
        <v>0.30653218059558118</v>
      </c>
      <c r="J2000" s="2">
        <f t="shared" si="218"/>
        <v>1</v>
      </c>
      <c r="K2000" s="2">
        <f>IF(C2000="РЦК макси",0,2*'06A_Варіанти'!T1991*J2000)</f>
        <v>0</v>
      </c>
      <c r="L2000" s="2">
        <f t="shared" si="219"/>
        <v>0</v>
      </c>
      <c r="M2000" s="2">
        <f t="shared" si="220"/>
        <v>0</v>
      </c>
      <c r="N2000" s="9">
        <f t="shared" si="221"/>
        <v>0</v>
      </c>
      <c r="O2000" s="2">
        <f>MIN(IF('07A_Конструктор'!$D$5="Так",'06A_Варіанти'!E1991,1E+99),IF('07A_Конструктор'!$D$6="Так",'06A_Варіанти'!F1991,1E+99),IF('07A_Конструктор'!$D$7="Так",'06A_Варіанти'!G1991,1E+99),IF('07A_Конструктор'!$D$8="Так",'06A_Варіанти'!H1991,1E+99),IF('07A_Конструктор'!$D$9="Так",'06A_Варіанти'!I1991,1E+99),IF('07A_Конструктор'!$D$10="Так",'06A_Варіанти'!J1991,1E+99),IF('07A_Конструктор'!$D$11="Так",'06A_Варіанти'!K1991,1E+99),IF('07A_Конструктор'!$D$12="Так",'06A_Варіанти'!L1991,1E+99),IF('07A_Конструктор'!$D$13="Так",'06A_Варіанти'!M1991,1E+99),IF('07A_Конструктор'!$D$14="Так",'06A_Варіанти'!N1991,1E+99),IF('07A_Конструктор'!$D$15="Так",'06A_Варіанти'!O1991,1E+99),IF('07A_Конструктор'!$D$16="Так",'06A_Варіанти'!P1991,1E+99),IF('07A_Конструктор'!$D$17="Так",'06A_Варіанти'!Q1991,1E+99),IF('06A_Варіанти'!R1991="",1E+99,'06A_Варіанти'!R1991))</f>
        <v>21.4</v>
      </c>
      <c r="P2000" s="2" t="str">
        <f t="shared" si="222"/>
        <v>Не моделюється</v>
      </c>
      <c r="Q2000" s="2">
        <f t="shared" si="223"/>
        <v>0</v>
      </c>
      <c r="R2000" s="2" t="str">
        <f>IF(OR(C2000="РЦК макси",C2000="РЦЧ SKU"),"SKU-потік",IFERROR(VLOOKUP(D2000,'02_РЦ'!$A$3:$I$7,5,FALSE),0))</f>
        <v>SKU-потік</v>
      </c>
      <c r="S2000" s="2" t="str">
        <f>IF(OR(C2000="РЦК макси",C2000="РЦЧ SKU"),"Не рахується в ліміт",IFERROR(VLOOKUP(D2000,'02_РЦ'!$A$3:$I$7,9,FALSE),"Немає РЦ"))</f>
        <v>Не рахується в ліміт</v>
      </c>
    </row>
    <row r="2001" spans="1:19">
      <c r="A2001" s="2" t="str">
        <f>'06A_Варіанти'!A1992</f>
        <v>MAXI_2318</v>
      </c>
      <c r="B2001" s="2" t="str">
        <f>'06A_Варіанти'!B1992</f>
        <v>TT_2318</v>
      </c>
      <c r="C2001" s="2" t="str">
        <f>'06A_Варіанти'!D1992</f>
        <v>РЦК макси</v>
      </c>
      <c r="D2001" s="2" t="str">
        <f>'06A_Варіанти'!C1992</f>
        <v>РЦК</v>
      </c>
      <c r="E2001" s="2" t="str">
        <f>'06A_Варіанти'!S1992</f>
        <v>DIRECT</v>
      </c>
      <c r="F2001" s="2" t="str">
        <f>IF(O2001='06A_Варіанти'!E1992,'06A_Варіанти'!E$1,IF(O2001='06A_Варіанти'!F1992,'06A_Варіанти'!F$1,IF(O2001='06A_Варіанти'!G1992,'06A_Варіанти'!G$1,IF(O2001='06A_Варіанти'!H1992,'06A_Варіанти'!H$1,IF(O2001='06A_Варіанти'!I1992,'06A_Варіанти'!I$1,IF(O2001='06A_Варіанти'!J1992,'06A_Варіанти'!J$1,IF(O2001='06A_Варіанти'!K1992,'06A_Варіанти'!K$1,IF(O2001='06A_Варіанти'!L1992,'06A_Варіанти'!L$1,IF(O2001='06A_Варіанти'!M1992,'06A_Варіанти'!M$1,IF(O2001='06A_Варіанти'!N1992,'06A_Варіанти'!N$1,IF(O2001='06A_Варіанти'!O1992,'06A_Варіанти'!O$1,IF(O2001='06A_Варіанти'!P1992,'06A_Варіанти'!P$1,IF(O2001='06A_Варіанти'!Q1992,'06A_Варіанти'!Q$1,IF(O2001='06A_Варіанти'!R1992,'06A_Варіанти'!R$1,"НЕМАЄ МАРШРУТУ"))))))))))))))</f>
        <v>DIRECT</v>
      </c>
      <c r="G2001" s="2" t="str">
        <f t="shared" si="217"/>
        <v>БЕЗ ЗМІН</v>
      </c>
      <c r="H2001" s="2">
        <f>IF(G2001="НЕМАЄ МАРШРУТУ",0,O2001-'06A_Варіанти'!T1992)</f>
        <v>0</v>
      </c>
      <c r="I2001" s="2">
        <f>IFERROR(INDEX('04_Потоки'!$E:$E,MATCH(A2001,'04_Потоки'!$A:$A,0)),0)</f>
        <v>0.30653218059558118</v>
      </c>
      <c r="J2001" s="2">
        <f t="shared" si="218"/>
        <v>1</v>
      </c>
      <c r="K2001" s="2">
        <f>IF(C2001="РЦК макси",0,2*'06A_Варіанти'!T1992*J2001)</f>
        <v>0</v>
      </c>
      <c r="L2001" s="2">
        <f t="shared" si="219"/>
        <v>0</v>
      </c>
      <c r="M2001" s="2">
        <f t="shared" si="220"/>
        <v>0</v>
      </c>
      <c r="N2001" s="9">
        <f t="shared" si="221"/>
        <v>0</v>
      </c>
      <c r="O2001" s="2">
        <f>MIN(IF('07A_Конструктор'!$D$5="Так",'06A_Варіанти'!E1992,1E+99),IF('07A_Конструктор'!$D$6="Так",'06A_Варіанти'!F1992,1E+99),IF('07A_Конструктор'!$D$7="Так",'06A_Варіанти'!G1992,1E+99),IF('07A_Конструктор'!$D$8="Так",'06A_Варіанти'!H1992,1E+99),IF('07A_Конструктор'!$D$9="Так",'06A_Варіанти'!I1992,1E+99),IF('07A_Конструктор'!$D$10="Так",'06A_Варіанти'!J1992,1E+99),IF('07A_Конструктор'!$D$11="Так",'06A_Варіанти'!K1992,1E+99),IF('07A_Конструктор'!$D$12="Так",'06A_Варіанти'!L1992,1E+99),IF('07A_Конструктор'!$D$13="Так",'06A_Варіанти'!M1992,1E+99),IF('07A_Конструктор'!$D$14="Так",'06A_Варіанти'!N1992,1E+99),IF('07A_Конструктор'!$D$15="Так",'06A_Варіанти'!O1992,1E+99),IF('07A_Конструктор'!$D$16="Так",'06A_Варіанти'!P1992,1E+99),IF('07A_Конструктор'!$D$17="Так",'06A_Варіанти'!Q1992,1E+99),IF('06A_Варіанти'!R1992="",1E+99,'06A_Варіанти'!R1992))</f>
        <v>475</v>
      </c>
      <c r="P2001" s="2" t="str">
        <f t="shared" si="222"/>
        <v>Не моделюється</v>
      </c>
      <c r="Q2001" s="2">
        <f t="shared" si="223"/>
        <v>0</v>
      </c>
      <c r="R2001" s="2" t="str">
        <f>IF(OR(C2001="РЦК макси",C2001="РЦЧ SKU"),"SKU-потік",IFERROR(VLOOKUP(D2001,'02_РЦ'!$A$3:$I$7,5,FALSE),0))</f>
        <v>SKU-потік</v>
      </c>
      <c r="S2001" s="2" t="str">
        <f>IF(OR(C2001="РЦК макси",C2001="РЦЧ SKU"),"Не рахується в ліміт",IFERROR(VLOOKUP(D2001,'02_РЦ'!$A$3:$I$7,9,FALSE),"Немає РЦ"))</f>
        <v>Не рахується в ліміт</v>
      </c>
    </row>
    <row r="2002" spans="1:19">
      <c r="A2002" s="2" t="str">
        <f>'06A_Варіанти'!A1993</f>
        <v>MAXI_2321</v>
      </c>
      <c r="B2002" s="2" t="str">
        <f>'06A_Варіанти'!B1993</f>
        <v>TT_2321</v>
      </c>
      <c r="C2002" s="2" t="str">
        <f>'06A_Варіанти'!D1993</f>
        <v>РЦК макси</v>
      </c>
      <c r="D2002" s="2" t="str">
        <f>'06A_Варіанти'!C1993</f>
        <v>РЦК</v>
      </c>
      <c r="E2002" s="2" t="str">
        <f>'06A_Варіанти'!S1993</f>
        <v>DIRECT</v>
      </c>
      <c r="F2002" s="2" t="str">
        <f>IF(O2002='06A_Варіанти'!E1993,'06A_Варіанти'!E$1,IF(O2002='06A_Варіанти'!F1993,'06A_Варіанти'!F$1,IF(O2002='06A_Варіанти'!G1993,'06A_Варіанти'!G$1,IF(O2002='06A_Варіанти'!H1993,'06A_Варіанти'!H$1,IF(O2002='06A_Варіанти'!I1993,'06A_Варіанти'!I$1,IF(O2002='06A_Варіанти'!J1993,'06A_Варіанти'!J$1,IF(O2002='06A_Варіанти'!K1993,'06A_Варіанти'!K$1,IF(O2002='06A_Варіанти'!L1993,'06A_Варіанти'!L$1,IF(O2002='06A_Варіанти'!M1993,'06A_Варіанти'!M$1,IF(O2002='06A_Варіанти'!N1993,'06A_Варіанти'!N$1,IF(O2002='06A_Варіанти'!O1993,'06A_Варіанти'!O$1,IF(O2002='06A_Варіанти'!P1993,'06A_Варіанти'!P$1,IF(O2002='06A_Варіанти'!Q1993,'06A_Варіанти'!Q$1,IF(O2002='06A_Варіанти'!R1993,'06A_Варіанти'!R$1,"НЕМАЄ МАРШРУТУ"))))))))))))))</f>
        <v>DIRECT</v>
      </c>
      <c r="G2002" s="2" t="str">
        <f t="shared" si="217"/>
        <v>БЕЗ ЗМІН</v>
      </c>
      <c r="H2002" s="2">
        <f>IF(G2002="НЕМАЄ МАРШРУТУ",0,O2002-'06A_Варіанти'!T1993)</f>
        <v>0</v>
      </c>
      <c r="I2002" s="2">
        <f>IFERROR(INDEX('04_Потоки'!$E:$E,MATCH(A2002,'04_Потоки'!$A:$A,0)),0)</f>
        <v>0.30653218059558118</v>
      </c>
      <c r="J2002" s="2">
        <f t="shared" si="218"/>
        <v>1</v>
      </c>
      <c r="K2002" s="2">
        <f>IF(C2002="РЦК макси",0,2*'06A_Варіанти'!T1993*J2002)</f>
        <v>0</v>
      </c>
      <c r="L2002" s="2">
        <f t="shared" si="219"/>
        <v>0</v>
      </c>
      <c r="M2002" s="2">
        <f t="shared" si="220"/>
        <v>0</v>
      </c>
      <c r="N2002" s="9">
        <f t="shared" si="221"/>
        <v>0</v>
      </c>
      <c r="O2002" s="2">
        <f>MIN(IF('07A_Конструктор'!$D$5="Так",'06A_Варіанти'!E1993,1E+99),IF('07A_Конструктор'!$D$6="Так",'06A_Варіанти'!F1993,1E+99),IF('07A_Конструктор'!$D$7="Так",'06A_Варіанти'!G1993,1E+99),IF('07A_Конструктор'!$D$8="Так",'06A_Варіанти'!H1993,1E+99),IF('07A_Конструктор'!$D$9="Так",'06A_Варіанти'!I1993,1E+99),IF('07A_Конструктор'!$D$10="Так",'06A_Варіанти'!J1993,1E+99),IF('07A_Конструктор'!$D$11="Так",'06A_Варіанти'!K1993,1E+99),IF('07A_Конструктор'!$D$12="Так",'06A_Варіанти'!L1993,1E+99),IF('07A_Конструктор'!$D$13="Так",'06A_Варіанти'!M1993,1E+99),IF('07A_Конструктор'!$D$14="Так",'06A_Варіанти'!N1993,1E+99),IF('07A_Конструктор'!$D$15="Так",'06A_Варіанти'!O1993,1E+99),IF('07A_Конструктор'!$D$16="Так",'06A_Варіанти'!P1993,1E+99),IF('07A_Конструктор'!$D$17="Так",'06A_Варіанти'!Q1993,1E+99),IF('06A_Варіанти'!R1993="",1E+99,'06A_Варіанти'!R1993))</f>
        <v>313.60000000000002</v>
      </c>
      <c r="P2002" s="2" t="str">
        <f t="shared" si="222"/>
        <v>Не моделюється</v>
      </c>
      <c r="Q2002" s="2">
        <f t="shared" si="223"/>
        <v>0</v>
      </c>
      <c r="R2002" s="2" t="str">
        <f>IF(OR(C2002="РЦК макси",C2002="РЦЧ SKU"),"SKU-потік",IFERROR(VLOOKUP(D2002,'02_РЦ'!$A$3:$I$7,5,FALSE),0))</f>
        <v>SKU-потік</v>
      </c>
      <c r="S2002" s="2" t="str">
        <f>IF(OR(C2002="РЦК макси",C2002="РЦЧ SKU"),"Не рахується в ліміт",IFERROR(VLOOKUP(D2002,'02_РЦ'!$A$3:$I$7,9,FALSE),"Немає РЦ"))</f>
        <v>Не рахується в ліміт</v>
      </c>
    </row>
    <row r="2003" spans="1:19">
      <c r="A2003" s="2" t="str">
        <f>'06A_Варіанти'!A1994</f>
        <v>MAXI_2342</v>
      </c>
      <c r="B2003" s="2" t="str">
        <f>'06A_Варіанти'!B1994</f>
        <v>TT_2342</v>
      </c>
      <c r="C2003" s="2" t="str">
        <f>'06A_Варіанти'!D1994</f>
        <v>РЦК макси</v>
      </c>
      <c r="D2003" s="2" t="str">
        <f>'06A_Варіанти'!C1994</f>
        <v>РЦК</v>
      </c>
      <c r="E2003" s="2" t="str">
        <f>'06A_Варіанти'!S1994</f>
        <v>DIRECT</v>
      </c>
      <c r="F2003" s="2" t="str">
        <f>IF(O2003='06A_Варіанти'!E1994,'06A_Варіанти'!E$1,IF(O2003='06A_Варіанти'!F1994,'06A_Варіанти'!F$1,IF(O2003='06A_Варіанти'!G1994,'06A_Варіанти'!G$1,IF(O2003='06A_Варіанти'!H1994,'06A_Варіанти'!H$1,IF(O2003='06A_Варіанти'!I1994,'06A_Варіанти'!I$1,IF(O2003='06A_Варіанти'!J1994,'06A_Варіанти'!J$1,IF(O2003='06A_Варіанти'!K1994,'06A_Варіанти'!K$1,IF(O2003='06A_Варіанти'!L1994,'06A_Варіанти'!L$1,IF(O2003='06A_Варіанти'!M1994,'06A_Варіанти'!M$1,IF(O2003='06A_Варіанти'!N1994,'06A_Варіанти'!N$1,IF(O2003='06A_Варіанти'!O1994,'06A_Варіанти'!O$1,IF(O2003='06A_Варіанти'!P1994,'06A_Варіанти'!P$1,IF(O2003='06A_Варіанти'!Q1994,'06A_Варіанти'!Q$1,IF(O2003='06A_Варіанти'!R1994,'06A_Варіанти'!R$1,"НЕМАЄ МАРШРУТУ"))))))))))))))</f>
        <v>DIRECT</v>
      </c>
      <c r="G2003" s="2" t="str">
        <f t="shared" si="217"/>
        <v>БЕЗ ЗМІН</v>
      </c>
      <c r="H2003" s="2">
        <f>IF(G2003="НЕМАЄ МАРШРУТУ",0,O2003-'06A_Варіанти'!T1994)</f>
        <v>0</v>
      </c>
      <c r="I2003" s="2">
        <f>IFERROR(INDEX('04_Потоки'!$E:$E,MATCH(A2003,'04_Потоки'!$A:$A,0)),0)</f>
        <v>0.30653218059558118</v>
      </c>
      <c r="J2003" s="2">
        <f t="shared" si="218"/>
        <v>1</v>
      </c>
      <c r="K2003" s="2">
        <f>IF(C2003="РЦК макси",0,2*'06A_Варіанти'!T1994*J2003)</f>
        <v>0</v>
      </c>
      <c r="L2003" s="2">
        <f t="shared" si="219"/>
        <v>0</v>
      </c>
      <c r="M2003" s="2">
        <f t="shared" si="220"/>
        <v>0</v>
      </c>
      <c r="N2003" s="9">
        <f t="shared" si="221"/>
        <v>0</v>
      </c>
      <c r="O2003" s="2">
        <f>MIN(IF('07A_Конструктор'!$D$5="Так",'06A_Варіанти'!E1994,1E+99),IF('07A_Конструктор'!$D$6="Так",'06A_Варіанти'!F1994,1E+99),IF('07A_Конструктор'!$D$7="Так",'06A_Варіанти'!G1994,1E+99),IF('07A_Конструктор'!$D$8="Так",'06A_Варіанти'!H1994,1E+99),IF('07A_Конструктор'!$D$9="Так",'06A_Варіанти'!I1994,1E+99),IF('07A_Конструктор'!$D$10="Так",'06A_Варіанти'!J1994,1E+99),IF('07A_Конструктор'!$D$11="Так",'06A_Варіанти'!K1994,1E+99),IF('07A_Конструктор'!$D$12="Так",'06A_Варіанти'!L1994,1E+99),IF('07A_Конструктор'!$D$13="Так",'06A_Варіанти'!M1994,1E+99),IF('07A_Конструктор'!$D$14="Так",'06A_Варіанти'!N1994,1E+99),IF('07A_Конструктор'!$D$15="Так",'06A_Варіанти'!O1994,1E+99),IF('07A_Конструктор'!$D$16="Так",'06A_Варіанти'!P1994,1E+99),IF('07A_Конструктор'!$D$17="Так",'06A_Варіанти'!Q1994,1E+99),IF('06A_Варіанти'!R1994="",1E+99,'06A_Варіанти'!R1994))</f>
        <v>502.3</v>
      </c>
      <c r="P2003" s="2" t="str">
        <f t="shared" si="222"/>
        <v>Не моделюється</v>
      </c>
      <c r="Q2003" s="2">
        <f t="shared" si="223"/>
        <v>0</v>
      </c>
      <c r="R2003" s="2" t="str">
        <f>IF(OR(C2003="РЦК макси",C2003="РЦЧ SKU"),"SKU-потік",IFERROR(VLOOKUP(D2003,'02_РЦ'!$A$3:$I$7,5,FALSE),0))</f>
        <v>SKU-потік</v>
      </c>
      <c r="S2003" s="2" t="str">
        <f>IF(OR(C2003="РЦК макси",C2003="РЦЧ SKU"),"Не рахується в ліміт",IFERROR(VLOOKUP(D2003,'02_РЦ'!$A$3:$I$7,9,FALSE),"Немає РЦ"))</f>
        <v>Не рахується в ліміт</v>
      </c>
    </row>
    <row r="2004" spans="1:19">
      <c r="A2004" s="2" t="str">
        <f>'06A_Варіанти'!A1995</f>
        <v>MAXI_2354</v>
      </c>
      <c r="B2004" s="2" t="str">
        <f>'06A_Варіанти'!B1995</f>
        <v>TT_2354</v>
      </c>
      <c r="C2004" s="2" t="str">
        <f>'06A_Варіанти'!D1995</f>
        <v>РЦК макси</v>
      </c>
      <c r="D2004" s="2" t="str">
        <f>'06A_Варіанти'!C1995</f>
        <v>РЦК</v>
      </c>
      <c r="E2004" s="2" t="str">
        <f>'06A_Варіанти'!S1995</f>
        <v>DIRECT</v>
      </c>
      <c r="F2004" s="2" t="str">
        <f>IF(O2004='06A_Варіанти'!E1995,'06A_Варіанти'!E$1,IF(O2004='06A_Варіанти'!F1995,'06A_Варіанти'!F$1,IF(O2004='06A_Варіанти'!G1995,'06A_Варіанти'!G$1,IF(O2004='06A_Варіанти'!H1995,'06A_Варіанти'!H$1,IF(O2004='06A_Варіанти'!I1995,'06A_Варіанти'!I$1,IF(O2004='06A_Варіанти'!J1995,'06A_Варіанти'!J$1,IF(O2004='06A_Варіанти'!K1995,'06A_Варіанти'!K$1,IF(O2004='06A_Варіанти'!L1995,'06A_Варіанти'!L$1,IF(O2004='06A_Варіанти'!M1995,'06A_Варіанти'!M$1,IF(O2004='06A_Варіанти'!N1995,'06A_Варіанти'!N$1,IF(O2004='06A_Варіанти'!O1995,'06A_Варіанти'!O$1,IF(O2004='06A_Варіанти'!P1995,'06A_Варіанти'!P$1,IF(O2004='06A_Варіанти'!Q1995,'06A_Варіанти'!Q$1,IF(O2004='06A_Варіанти'!R1995,'06A_Варіанти'!R$1,"НЕМАЄ МАРШРУТУ"))))))))))))))</f>
        <v>DIRECT</v>
      </c>
      <c r="G2004" s="2" t="str">
        <f t="shared" si="217"/>
        <v>БЕЗ ЗМІН</v>
      </c>
      <c r="H2004" s="2">
        <f>IF(G2004="НЕМАЄ МАРШРУТУ",0,O2004-'06A_Варіанти'!T1995)</f>
        <v>0</v>
      </c>
      <c r="I2004" s="2">
        <f>IFERROR(INDEX('04_Потоки'!$E:$E,MATCH(A2004,'04_Потоки'!$A:$A,0)),0)</f>
        <v>0.30653218059558118</v>
      </c>
      <c r="J2004" s="2">
        <f t="shared" si="218"/>
        <v>1</v>
      </c>
      <c r="K2004" s="2">
        <f>IF(C2004="РЦК макси",0,2*'06A_Варіанти'!T1995*J2004)</f>
        <v>0</v>
      </c>
      <c r="L2004" s="2">
        <f t="shared" si="219"/>
        <v>0</v>
      </c>
      <c r="M2004" s="2">
        <f t="shared" si="220"/>
        <v>0</v>
      </c>
      <c r="N2004" s="9">
        <f t="shared" si="221"/>
        <v>0</v>
      </c>
      <c r="O2004" s="2">
        <f>MIN(IF('07A_Конструктор'!$D$5="Так",'06A_Варіанти'!E1995,1E+99),IF('07A_Конструктор'!$D$6="Так",'06A_Варіанти'!F1995,1E+99),IF('07A_Конструктор'!$D$7="Так",'06A_Варіанти'!G1995,1E+99),IF('07A_Конструктор'!$D$8="Так",'06A_Варіанти'!H1995,1E+99),IF('07A_Конструктор'!$D$9="Так",'06A_Варіанти'!I1995,1E+99),IF('07A_Конструктор'!$D$10="Так",'06A_Варіанти'!J1995,1E+99),IF('07A_Конструктор'!$D$11="Так",'06A_Варіанти'!K1995,1E+99),IF('07A_Конструктор'!$D$12="Так",'06A_Варіанти'!L1995,1E+99),IF('07A_Конструктор'!$D$13="Так",'06A_Варіанти'!M1995,1E+99),IF('07A_Конструктор'!$D$14="Так",'06A_Варіанти'!N1995,1E+99),IF('07A_Конструктор'!$D$15="Так",'06A_Варіанти'!O1995,1E+99),IF('07A_Конструктор'!$D$16="Так",'06A_Варіанти'!P1995,1E+99),IF('07A_Конструктор'!$D$17="Так",'06A_Варіанти'!Q1995,1E+99),IF('06A_Варіанти'!R1995="",1E+99,'06A_Варіанти'!R1995))</f>
        <v>715.3</v>
      </c>
      <c r="P2004" s="2" t="str">
        <f t="shared" si="222"/>
        <v>Не моделюється</v>
      </c>
      <c r="Q2004" s="2">
        <f t="shared" si="223"/>
        <v>0</v>
      </c>
      <c r="R2004" s="2" t="str">
        <f>IF(OR(C2004="РЦК макси",C2004="РЦЧ SKU"),"SKU-потік",IFERROR(VLOOKUP(D2004,'02_РЦ'!$A$3:$I$7,5,FALSE),0))</f>
        <v>SKU-потік</v>
      </c>
      <c r="S2004" s="2" t="str">
        <f>IF(OR(C2004="РЦК макси",C2004="РЦЧ SKU"),"Не рахується в ліміт",IFERROR(VLOOKUP(D2004,'02_РЦ'!$A$3:$I$7,9,FALSE),"Немає РЦ"))</f>
        <v>Не рахується в ліміт</v>
      </c>
    </row>
    <row r="2005" spans="1:19">
      <c r="A2005" s="2" t="str">
        <f>'06A_Варіанти'!A1996</f>
        <v>MAXI_2362</v>
      </c>
      <c r="B2005" s="2" t="str">
        <f>'06A_Варіанти'!B1996</f>
        <v>TT_2362</v>
      </c>
      <c r="C2005" s="2" t="str">
        <f>'06A_Варіанти'!D1996</f>
        <v>РЦК макси</v>
      </c>
      <c r="D2005" s="2" t="str">
        <f>'06A_Варіанти'!C1996</f>
        <v>РЦК</v>
      </c>
      <c r="E2005" s="2" t="str">
        <f>'06A_Варіанти'!S1996</f>
        <v>KYI_NORTH</v>
      </c>
      <c r="F2005" s="2" t="str">
        <f>IF(O2005='06A_Варіанти'!E1996,'06A_Варіанти'!E$1,IF(O2005='06A_Варіанти'!F1996,'06A_Варіанти'!F$1,IF(O2005='06A_Варіанти'!G1996,'06A_Варіанти'!G$1,IF(O2005='06A_Варіанти'!H1996,'06A_Варіанти'!H$1,IF(O2005='06A_Варіанти'!I1996,'06A_Варіанти'!I$1,IF(O2005='06A_Варіанти'!J1996,'06A_Варіанти'!J$1,IF(O2005='06A_Варіанти'!K1996,'06A_Варіанти'!K$1,IF(O2005='06A_Варіанти'!L1996,'06A_Варіанти'!L$1,IF(O2005='06A_Варіанти'!M1996,'06A_Варіанти'!M$1,IF(O2005='06A_Варіанти'!N1996,'06A_Варіанти'!N$1,IF(O2005='06A_Варіанти'!O1996,'06A_Варіанти'!O$1,IF(O2005='06A_Варіанти'!P1996,'06A_Варіанти'!P$1,IF(O2005='06A_Варіанти'!Q1996,'06A_Варіанти'!Q$1,IF(O2005='06A_Варіанти'!R1996,'06A_Варіанти'!R$1,"НЕМАЄ МАРШРУТУ"))))))))))))))</f>
        <v>KYI_NORTH</v>
      </c>
      <c r="G2005" s="2" t="str">
        <f t="shared" si="217"/>
        <v>БЕЗ ЗМІН</v>
      </c>
      <c r="H2005" s="2">
        <f>IF(G2005="НЕМАЄ МАРШРУТУ",0,O2005-'06A_Варіанти'!T1996)</f>
        <v>0</v>
      </c>
      <c r="I2005" s="2">
        <f>IFERROR(INDEX('04_Потоки'!$E:$E,MATCH(A2005,'04_Потоки'!$A:$A,0)),0)</f>
        <v>0.30653218059558118</v>
      </c>
      <c r="J2005" s="2">
        <f t="shared" si="218"/>
        <v>1</v>
      </c>
      <c r="K2005" s="2">
        <f>IF(C2005="РЦК макси",0,2*'06A_Варіанти'!T1996*J2005)</f>
        <v>0</v>
      </c>
      <c r="L2005" s="2">
        <f t="shared" si="219"/>
        <v>0</v>
      </c>
      <c r="M2005" s="2">
        <f t="shared" si="220"/>
        <v>0</v>
      </c>
      <c r="N2005" s="9">
        <f t="shared" si="221"/>
        <v>0</v>
      </c>
      <c r="O2005" s="2">
        <f>MIN(IF('07A_Конструктор'!$D$5="Так",'06A_Варіанти'!E1996,1E+99),IF('07A_Конструктор'!$D$6="Так",'06A_Варіанти'!F1996,1E+99),IF('07A_Конструктор'!$D$7="Так",'06A_Варіанти'!G1996,1E+99),IF('07A_Конструктор'!$D$8="Так",'06A_Варіанти'!H1996,1E+99),IF('07A_Конструктор'!$D$9="Так",'06A_Варіанти'!I1996,1E+99),IF('07A_Конструктор'!$D$10="Так",'06A_Варіанти'!J1996,1E+99),IF('07A_Конструктор'!$D$11="Так",'06A_Варіанти'!K1996,1E+99),IF('07A_Конструктор'!$D$12="Так",'06A_Варіанти'!L1996,1E+99),IF('07A_Конструктор'!$D$13="Так",'06A_Варіанти'!M1996,1E+99),IF('07A_Конструктор'!$D$14="Так",'06A_Варіанти'!N1996,1E+99),IF('07A_Конструктор'!$D$15="Так",'06A_Варіанти'!O1996,1E+99),IF('07A_Конструктор'!$D$16="Так",'06A_Варіанти'!P1996,1E+99),IF('07A_Конструктор'!$D$17="Так",'06A_Варіанти'!Q1996,1E+99),IF('06A_Варіанти'!R1996="",1E+99,'06A_Варіанти'!R1996))</f>
        <v>47.1</v>
      </c>
      <c r="P2005" s="2" t="str">
        <f t="shared" si="222"/>
        <v>Не моделюється</v>
      </c>
      <c r="Q2005" s="2">
        <f t="shared" si="223"/>
        <v>0</v>
      </c>
      <c r="R2005" s="2" t="str">
        <f>IF(OR(C2005="РЦК макси",C2005="РЦЧ SKU"),"SKU-потік",IFERROR(VLOOKUP(D2005,'02_РЦ'!$A$3:$I$7,5,FALSE),0))</f>
        <v>SKU-потік</v>
      </c>
      <c r="S2005" s="2" t="str">
        <f>IF(OR(C2005="РЦК макси",C2005="РЦЧ SKU"),"Не рахується в ліміт",IFERROR(VLOOKUP(D2005,'02_РЦ'!$A$3:$I$7,9,FALSE),"Немає РЦ"))</f>
        <v>Не рахується в ліміт</v>
      </c>
    </row>
    <row r="2006" spans="1:19">
      <c r="A2006" s="2" t="str">
        <f>'06A_Варіанти'!A1997</f>
        <v>MAXI_2368</v>
      </c>
      <c r="B2006" s="2" t="str">
        <f>'06A_Варіанти'!B1997</f>
        <v>TT_2368</v>
      </c>
      <c r="C2006" s="2" t="str">
        <f>'06A_Варіанти'!D1997</f>
        <v>РЦК макси</v>
      </c>
      <c r="D2006" s="2" t="str">
        <f>'06A_Варіанти'!C1997</f>
        <v>РЦК</v>
      </c>
      <c r="E2006" s="2" t="str">
        <f>'06A_Варіанти'!S1997</f>
        <v>DIRECT</v>
      </c>
      <c r="F2006" s="2" t="str">
        <f>IF(O2006='06A_Варіанти'!E1997,'06A_Варіанти'!E$1,IF(O2006='06A_Варіанти'!F1997,'06A_Варіанти'!F$1,IF(O2006='06A_Варіанти'!G1997,'06A_Варіанти'!G$1,IF(O2006='06A_Варіанти'!H1997,'06A_Варіанти'!H$1,IF(O2006='06A_Варіанти'!I1997,'06A_Варіанти'!I$1,IF(O2006='06A_Варіанти'!J1997,'06A_Варіанти'!J$1,IF(O2006='06A_Варіанти'!K1997,'06A_Варіанти'!K$1,IF(O2006='06A_Варіанти'!L1997,'06A_Варіанти'!L$1,IF(O2006='06A_Варіанти'!M1997,'06A_Варіанти'!M$1,IF(O2006='06A_Варіанти'!N1997,'06A_Варіанти'!N$1,IF(O2006='06A_Варіанти'!O1997,'06A_Варіанти'!O$1,IF(O2006='06A_Варіанти'!P1997,'06A_Варіанти'!P$1,IF(O2006='06A_Варіанти'!Q1997,'06A_Варіанти'!Q$1,IF(O2006='06A_Варіанти'!R1997,'06A_Варіанти'!R$1,"НЕМАЄ МАРШРУТУ"))))))))))))))</f>
        <v>DIRECT</v>
      </c>
      <c r="G2006" s="2" t="str">
        <f t="shared" si="217"/>
        <v>БЕЗ ЗМІН</v>
      </c>
      <c r="H2006" s="2">
        <f>IF(G2006="НЕМАЄ МАРШРУТУ",0,O2006-'06A_Варіанти'!T1997)</f>
        <v>0</v>
      </c>
      <c r="I2006" s="2">
        <f>IFERROR(INDEX('04_Потоки'!$E:$E,MATCH(A2006,'04_Потоки'!$A:$A,0)),0)</f>
        <v>0.30653218059558118</v>
      </c>
      <c r="J2006" s="2">
        <f t="shared" si="218"/>
        <v>1</v>
      </c>
      <c r="K2006" s="2">
        <f>IF(C2006="РЦК макси",0,2*'06A_Варіанти'!T1997*J2006)</f>
        <v>0</v>
      </c>
      <c r="L2006" s="2">
        <f t="shared" si="219"/>
        <v>0</v>
      </c>
      <c r="M2006" s="2">
        <f t="shared" si="220"/>
        <v>0</v>
      </c>
      <c r="N2006" s="9">
        <f t="shared" si="221"/>
        <v>0</v>
      </c>
      <c r="O2006" s="2">
        <f>MIN(IF('07A_Конструктор'!$D$5="Так",'06A_Варіанти'!E1997,1E+99),IF('07A_Конструктор'!$D$6="Так",'06A_Варіанти'!F1997,1E+99),IF('07A_Конструктор'!$D$7="Так",'06A_Варіанти'!G1997,1E+99),IF('07A_Конструктор'!$D$8="Так",'06A_Варіанти'!H1997,1E+99),IF('07A_Конструктор'!$D$9="Так",'06A_Варіанти'!I1997,1E+99),IF('07A_Конструктор'!$D$10="Так",'06A_Варіанти'!J1997,1E+99),IF('07A_Конструктор'!$D$11="Так",'06A_Варіанти'!K1997,1E+99),IF('07A_Конструктор'!$D$12="Так",'06A_Варіанти'!L1997,1E+99),IF('07A_Конструктор'!$D$13="Так",'06A_Варіанти'!M1997,1E+99),IF('07A_Конструктор'!$D$14="Так",'06A_Варіанти'!N1997,1E+99),IF('07A_Конструктор'!$D$15="Так",'06A_Варіанти'!O1997,1E+99),IF('07A_Конструктор'!$D$16="Так",'06A_Варіанти'!P1997,1E+99),IF('07A_Конструктор'!$D$17="Так",'06A_Варіанти'!Q1997,1E+99),IF('06A_Варіанти'!R1997="",1E+99,'06A_Варіанти'!R1997))</f>
        <v>544</v>
      </c>
      <c r="P2006" s="2" t="str">
        <f t="shared" si="222"/>
        <v>Не моделюється</v>
      </c>
      <c r="Q2006" s="2">
        <f t="shared" si="223"/>
        <v>0</v>
      </c>
      <c r="R2006" s="2" t="str">
        <f>IF(OR(C2006="РЦК макси",C2006="РЦЧ SKU"),"SKU-потік",IFERROR(VLOOKUP(D2006,'02_РЦ'!$A$3:$I$7,5,FALSE),0))</f>
        <v>SKU-потік</v>
      </c>
      <c r="S2006" s="2" t="str">
        <f>IF(OR(C2006="РЦК макси",C2006="РЦЧ SKU"),"Не рахується в ліміт",IFERROR(VLOOKUP(D2006,'02_РЦ'!$A$3:$I$7,9,FALSE),"Немає РЦ"))</f>
        <v>Не рахується в ліміт</v>
      </c>
    </row>
    <row r="2007" spans="1:19">
      <c r="A2007" s="2" t="str">
        <f>'06A_Варіанти'!A1998</f>
        <v>MAXI_2377</v>
      </c>
      <c r="B2007" s="2" t="str">
        <f>'06A_Варіанти'!B1998</f>
        <v>TT_2377</v>
      </c>
      <c r="C2007" s="2" t="str">
        <f>'06A_Варіанти'!D1998</f>
        <v>РЦК макси</v>
      </c>
      <c r="D2007" s="2" t="str">
        <f>'06A_Варіанти'!C1998</f>
        <v>РЦК</v>
      </c>
      <c r="E2007" s="2" t="str">
        <f>'06A_Варіанти'!S1998</f>
        <v>DIRECT</v>
      </c>
      <c r="F2007" s="2" t="str">
        <f>IF(O2007='06A_Варіанти'!E1998,'06A_Варіанти'!E$1,IF(O2007='06A_Варіанти'!F1998,'06A_Варіанти'!F$1,IF(O2007='06A_Варіанти'!G1998,'06A_Варіанти'!G$1,IF(O2007='06A_Варіанти'!H1998,'06A_Варіанти'!H$1,IF(O2007='06A_Варіанти'!I1998,'06A_Варіанти'!I$1,IF(O2007='06A_Варіанти'!J1998,'06A_Варіанти'!J$1,IF(O2007='06A_Варіанти'!K1998,'06A_Варіанти'!K$1,IF(O2007='06A_Варіанти'!L1998,'06A_Варіанти'!L$1,IF(O2007='06A_Варіанти'!M1998,'06A_Варіанти'!M$1,IF(O2007='06A_Варіанти'!N1998,'06A_Варіанти'!N$1,IF(O2007='06A_Варіанти'!O1998,'06A_Варіанти'!O$1,IF(O2007='06A_Варіанти'!P1998,'06A_Варіанти'!P$1,IF(O2007='06A_Варіанти'!Q1998,'06A_Варіанти'!Q$1,IF(O2007='06A_Варіанти'!R1998,'06A_Варіанти'!R$1,"НЕМАЄ МАРШРУТУ"))))))))))))))</f>
        <v>DIRECT</v>
      </c>
      <c r="G2007" s="2" t="str">
        <f t="shared" si="217"/>
        <v>БЕЗ ЗМІН</v>
      </c>
      <c r="H2007" s="2">
        <f>IF(G2007="НЕМАЄ МАРШРУТУ",0,O2007-'06A_Варіанти'!T1998)</f>
        <v>0</v>
      </c>
      <c r="I2007" s="2">
        <f>IFERROR(INDEX('04_Потоки'!$E:$E,MATCH(A2007,'04_Потоки'!$A:$A,0)),0)</f>
        <v>0.30653218059558118</v>
      </c>
      <c r="J2007" s="2">
        <f t="shared" si="218"/>
        <v>1</v>
      </c>
      <c r="K2007" s="2">
        <f>IF(C2007="РЦК макси",0,2*'06A_Варіанти'!T1998*J2007)</f>
        <v>0</v>
      </c>
      <c r="L2007" s="2">
        <f t="shared" si="219"/>
        <v>0</v>
      </c>
      <c r="M2007" s="2">
        <f t="shared" si="220"/>
        <v>0</v>
      </c>
      <c r="N2007" s="9">
        <f t="shared" si="221"/>
        <v>0</v>
      </c>
      <c r="O2007" s="2">
        <f>MIN(IF('07A_Конструктор'!$D$5="Так",'06A_Варіанти'!E1998,1E+99),IF('07A_Конструктор'!$D$6="Так",'06A_Варіанти'!F1998,1E+99),IF('07A_Конструктор'!$D$7="Так",'06A_Варіанти'!G1998,1E+99),IF('07A_Конструктор'!$D$8="Так",'06A_Варіанти'!H1998,1E+99),IF('07A_Конструктор'!$D$9="Так",'06A_Варіанти'!I1998,1E+99),IF('07A_Конструктор'!$D$10="Так",'06A_Варіанти'!J1998,1E+99),IF('07A_Конструктор'!$D$11="Так",'06A_Варіанти'!K1998,1E+99),IF('07A_Конструктор'!$D$12="Так",'06A_Варіанти'!L1998,1E+99),IF('07A_Конструктор'!$D$13="Так",'06A_Варіанти'!M1998,1E+99),IF('07A_Конструктор'!$D$14="Так",'06A_Варіанти'!N1998,1E+99),IF('07A_Конструктор'!$D$15="Так",'06A_Варіанти'!O1998,1E+99),IF('07A_Конструктор'!$D$16="Так",'06A_Варіанти'!P1998,1E+99),IF('07A_Конструктор'!$D$17="Так",'06A_Варіанти'!Q1998,1E+99),IF('06A_Варіанти'!R1998="",1E+99,'06A_Варіанти'!R1998))</f>
        <v>439</v>
      </c>
      <c r="P2007" s="2" t="str">
        <f t="shared" si="222"/>
        <v>Не моделюється</v>
      </c>
      <c r="Q2007" s="2">
        <f t="shared" si="223"/>
        <v>0</v>
      </c>
      <c r="R2007" s="2" t="str">
        <f>IF(OR(C2007="РЦК макси",C2007="РЦЧ SKU"),"SKU-потік",IFERROR(VLOOKUP(D2007,'02_РЦ'!$A$3:$I$7,5,FALSE),0))</f>
        <v>SKU-потік</v>
      </c>
      <c r="S2007" s="2" t="str">
        <f>IF(OR(C2007="РЦК макси",C2007="РЦЧ SKU"),"Не рахується в ліміт",IFERROR(VLOOKUP(D2007,'02_РЦ'!$A$3:$I$7,9,FALSE),"Немає РЦ"))</f>
        <v>Не рахується в ліміт</v>
      </c>
    </row>
    <row r="2008" spans="1:19">
      <c r="A2008" s="2" t="str">
        <f>'06A_Варіанти'!A1999</f>
        <v>MAXI_2383</v>
      </c>
      <c r="B2008" s="2" t="str">
        <f>'06A_Варіанти'!B1999</f>
        <v>TT_2383</v>
      </c>
      <c r="C2008" s="2" t="str">
        <f>'06A_Варіанти'!D1999</f>
        <v>РЦК макси</v>
      </c>
      <c r="D2008" s="2" t="str">
        <f>'06A_Варіанти'!C1999</f>
        <v>РЦК</v>
      </c>
      <c r="E2008" s="2" t="str">
        <f>'06A_Варіанти'!S1999</f>
        <v>DIRECT</v>
      </c>
      <c r="F2008" s="2" t="str">
        <f>IF(O2008='06A_Варіанти'!E1999,'06A_Варіанти'!E$1,IF(O2008='06A_Варіанти'!F1999,'06A_Варіанти'!F$1,IF(O2008='06A_Варіанти'!G1999,'06A_Варіанти'!G$1,IF(O2008='06A_Варіанти'!H1999,'06A_Варіанти'!H$1,IF(O2008='06A_Варіанти'!I1999,'06A_Варіанти'!I$1,IF(O2008='06A_Варіанти'!J1999,'06A_Варіанти'!J$1,IF(O2008='06A_Варіанти'!K1999,'06A_Варіанти'!K$1,IF(O2008='06A_Варіанти'!L1999,'06A_Варіанти'!L$1,IF(O2008='06A_Варіанти'!M1999,'06A_Варіанти'!M$1,IF(O2008='06A_Варіанти'!N1999,'06A_Варіанти'!N$1,IF(O2008='06A_Варіанти'!O1999,'06A_Варіанти'!O$1,IF(O2008='06A_Варіанти'!P1999,'06A_Варіанти'!P$1,IF(O2008='06A_Варіанти'!Q1999,'06A_Варіанти'!Q$1,IF(O2008='06A_Варіанти'!R1999,'06A_Варіанти'!R$1,"НЕМАЄ МАРШРУТУ"))))))))))))))</f>
        <v>DIRECT</v>
      </c>
      <c r="G2008" s="2" t="str">
        <f t="shared" si="217"/>
        <v>БЕЗ ЗМІН</v>
      </c>
      <c r="H2008" s="2">
        <f>IF(G2008="НЕМАЄ МАРШРУТУ",0,O2008-'06A_Варіанти'!T1999)</f>
        <v>0</v>
      </c>
      <c r="I2008" s="2">
        <f>IFERROR(INDEX('04_Потоки'!$E:$E,MATCH(A2008,'04_Потоки'!$A:$A,0)),0)</f>
        <v>0.30653218059558118</v>
      </c>
      <c r="J2008" s="2">
        <f t="shared" si="218"/>
        <v>1</v>
      </c>
      <c r="K2008" s="2">
        <f>IF(C2008="РЦК макси",0,2*'06A_Варіанти'!T1999*J2008)</f>
        <v>0</v>
      </c>
      <c r="L2008" s="2">
        <f t="shared" si="219"/>
        <v>0</v>
      </c>
      <c r="M2008" s="2">
        <f t="shared" si="220"/>
        <v>0</v>
      </c>
      <c r="N2008" s="9">
        <f t="shared" si="221"/>
        <v>0</v>
      </c>
      <c r="O2008" s="2">
        <f>MIN(IF('07A_Конструктор'!$D$5="Так",'06A_Варіанти'!E1999,1E+99),IF('07A_Конструктор'!$D$6="Так",'06A_Варіанти'!F1999,1E+99),IF('07A_Конструктор'!$D$7="Так",'06A_Варіанти'!G1999,1E+99),IF('07A_Конструктор'!$D$8="Так",'06A_Варіанти'!H1999,1E+99),IF('07A_Конструктор'!$D$9="Так",'06A_Варіанти'!I1999,1E+99),IF('07A_Конструктор'!$D$10="Так",'06A_Варіанти'!J1999,1E+99),IF('07A_Конструктор'!$D$11="Так",'06A_Варіанти'!K1999,1E+99),IF('07A_Конструктор'!$D$12="Так",'06A_Варіанти'!L1999,1E+99),IF('07A_Конструктор'!$D$13="Так",'06A_Варіанти'!M1999,1E+99),IF('07A_Конструктор'!$D$14="Так",'06A_Варіанти'!N1999,1E+99),IF('07A_Конструктор'!$D$15="Так",'06A_Варіанти'!O1999,1E+99),IF('07A_Конструктор'!$D$16="Так",'06A_Варіанти'!P1999,1E+99),IF('07A_Конструктор'!$D$17="Так",'06A_Варіанти'!Q1999,1E+99),IF('06A_Варіанти'!R1999="",1E+99,'06A_Варіанти'!R1999))</f>
        <v>125.5</v>
      </c>
      <c r="P2008" s="2" t="str">
        <f t="shared" si="222"/>
        <v>Не моделюється</v>
      </c>
      <c r="Q2008" s="2">
        <f t="shared" si="223"/>
        <v>0</v>
      </c>
      <c r="R2008" s="2" t="str">
        <f>IF(OR(C2008="РЦК макси",C2008="РЦЧ SKU"),"SKU-потік",IFERROR(VLOOKUP(D2008,'02_РЦ'!$A$3:$I$7,5,FALSE),0))</f>
        <v>SKU-потік</v>
      </c>
      <c r="S2008" s="2" t="str">
        <f>IF(OR(C2008="РЦК макси",C2008="РЦЧ SKU"),"Не рахується в ліміт",IFERROR(VLOOKUP(D2008,'02_РЦ'!$A$3:$I$7,9,FALSE),"Немає РЦ"))</f>
        <v>Не рахується в ліміт</v>
      </c>
    </row>
    <row r="2009" spans="1:19">
      <c r="A2009" s="2" t="str">
        <f>'06A_Варіанти'!A2000</f>
        <v>MAXI_2394</v>
      </c>
      <c r="B2009" s="2" t="str">
        <f>'06A_Варіанти'!B2000</f>
        <v>TT_2394</v>
      </c>
      <c r="C2009" s="2" t="str">
        <f>'06A_Варіанти'!D2000</f>
        <v>РЦК макси</v>
      </c>
      <c r="D2009" s="2" t="str">
        <f>'06A_Варіанти'!C2000</f>
        <v>РЦК</v>
      </c>
      <c r="E2009" s="2" t="str">
        <f>'06A_Варіанти'!S2000</f>
        <v>KYI_SOUTH</v>
      </c>
      <c r="F2009" s="2" t="str">
        <f>IF(O2009='06A_Варіанти'!E2000,'06A_Варіанти'!E$1,IF(O2009='06A_Варіанти'!F2000,'06A_Варіанти'!F$1,IF(O2009='06A_Варіанти'!G2000,'06A_Варіанти'!G$1,IF(O2009='06A_Варіанти'!H2000,'06A_Варіанти'!H$1,IF(O2009='06A_Варіанти'!I2000,'06A_Варіанти'!I$1,IF(O2009='06A_Варіанти'!J2000,'06A_Варіанти'!J$1,IF(O2009='06A_Варіанти'!K2000,'06A_Варіанти'!K$1,IF(O2009='06A_Варіанти'!L2000,'06A_Варіанти'!L$1,IF(O2009='06A_Варіанти'!M2000,'06A_Варіанти'!M$1,IF(O2009='06A_Варіанти'!N2000,'06A_Варіанти'!N$1,IF(O2009='06A_Варіанти'!O2000,'06A_Варіанти'!O$1,IF(O2009='06A_Варіанти'!P2000,'06A_Варіанти'!P$1,IF(O2009='06A_Варіанти'!Q2000,'06A_Варіанти'!Q$1,IF(O2009='06A_Варіанти'!R2000,'06A_Варіанти'!R$1,"НЕМАЄ МАРШРУТУ"))))))))))))))</f>
        <v>KYI_SOUTH</v>
      </c>
      <c r="G2009" s="2" t="str">
        <f t="shared" si="217"/>
        <v>БЕЗ ЗМІН</v>
      </c>
      <c r="H2009" s="2">
        <f>IF(G2009="НЕМАЄ МАРШРУТУ",0,O2009-'06A_Варіанти'!T2000)</f>
        <v>0</v>
      </c>
      <c r="I2009" s="2">
        <f>IFERROR(INDEX('04_Потоки'!$E:$E,MATCH(A2009,'04_Потоки'!$A:$A,0)),0)</f>
        <v>0.30653218059558118</v>
      </c>
      <c r="J2009" s="2">
        <f t="shared" si="218"/>
        <v>1</v>
      </c>
      <c r="K2009" s="2">
        <f>IF(C2009="РЦК макси",0,2*'06A_Варіанти'!T2000*J2009)</f>
        <v>0</v>
      </c>
      <c r="L2009" s="2">
        <f t="shared" si="219"/>
        <v>0</v>
      </c>
      <c r="M2009" s="2">
        <f t="shared" si="220"/>
        <v>0</v>
      </c>
      <c r="N2009" s="9">
        <f t="shared" si="221"/>
        <v>0</v>
      </c>
      <c r="O2009" s="2">
        <f>MIN(IF('07A_Конструктор'!$D$5="Так",'06A_Варіанти'!E2000,1E+99),IF('07A_Конструктор'!$D$6="Так",'06A_Варіанти'!F2000,1E+99),IF('07A_Конструктор'!$D$7="Так",'06A_Варіанти'!G2000,1E+99),IF('07A_Конструктор'!$D$8="Так",'06A_Варіанти'!H2000,1E+99),IF('07A_Конструктор'!$D$9="Так",'06A_Варіанти'!I2000,1E+99),IF('07A_Конструктор'!$D$10="Так",'06A_Варіанти'!J2000,1E+99),IF('07A_Конструктор'!$D$11="Так",'06A_Варіанти'!K2000,1E+99),IF('07A_Конструктор'!$D$12="Так",'06A_Варіанти'!L2000,1E+99),IF('07A_Конструктор'!$D$13="Так",'06A_Варіанти'!M2000,1E+99),IF('07A_Конструктор'!$D$14="Так",'06A_Варіанти'!N2000,1E+99),IF('07A_Конструктор'!$D$15="Так",'06A_Варіанти'!O2000,1E+99),IF('07A_Конструктор'!$D$16="Так",'06A_Варіанти'!P2000,1E+99),IF('07A_Конструктор'!$D$17="Так",'06A_Варіанти'!Q2000,1E+99),IF('06A_Варіанти'!R2000="",1E+99,'06A_Варіанти'!R2000))</f>
        <v>61.3</v>
      </c>
      <c r="P2009" s="2" t="str">
        <f t="shared" si="222"/>
        <v>Не моделюється</v>
      </c>
      <c r="Q2009" s="2">
        <f t="shared" si="223"/>
        <v>0</v>
      </c>
      <c r="R2009" s="2" t="str">
        <f>IF(OR(C2009="РЦК макси",C2009="РЦЧ SKU"),"SKU-потік",IFERROR(VLOOKUP(D2009,'02_РЦ'!$A$3:$I$7,5,FALSE),0))</f>
        <v>SKU-потік</v>
      </c>
      <c r="S2009" s="2" t="str">
        <f>IF(OR(C2009="РЦК макси",C2009="РЦЧ SKU"),"Не рахується в ліміт",IFERROR(VLOOKUP(D2009,'02_РЦ'!$A$3:$I$7,9,FALSE),"Немає РЦ"))</f>
        <v>Не рахується в ліміт</v>
      </c>
    </row>
    <row r="2010" spans="1:19">
      <c r="A2010" s="2" t="str">
        <f>'06A_Варіанти'!A2001</f>
        <v>MAXI_2399</v>
      </c>
      <c r="B2010" s="2" t="str">
        <f>'06A_Варіанти'!B2001</f>
        <v>TT_2399</v>
      </c>
      <c r="C2010" s="2" t="str">
        <f>'06A_Варіанти'!D2001</f>
        <v>РЦК макси</v>
      </c>
      <c r="D2010" s="2" t="str">
        <f>'06A_Варіанти'!C2001</f>
        <v>РЦК</v>
      </c>
      <c r="E2010" s="2" t="str">
        <f>'06A_Варіанти'!S2001</f>
        <v>KREM</v>
      </c>
      <c r="F2010" s="2" t="str">
        <f>IF(O2010='06A_Варіанти'!E2001,'06A_Варіанти'!E$1,IF(O2010='06A_Варіанти'!F2001,'06A_Варіанти'!F$1,IF(O2010='06A_Варіанти'!G2001,'06A_Варіанти'!G$1,IF(O2010='06A_Варіанти'!H2001,'06A_Варіанти'!H$1,IF(O2010='06A_Варіанти'!I2001,'06A_Варіанти'!I$1,IF(O2010='06A_Варіанти'!J2001,'06A_Варіанти'!J$1,IF(O2010='06A_Варіанти'!K2001,'06A_Варіанти'!K$1,IF(O2010='06A_Варіанти'!L2001,'06A_Варіанти'!L$1,IF(O2010='06A_Варіанти'!M2001,'06A_Варіанти'!M$1,IF(O2010='06A_Варіанти'!N2001,'06A_Варіанти'!N$1,IF(O2010='06A_Варіанти'!O2001,'06A_Варіанти'!O$1,IF(O2010='06A_Варіанти'!P2001,'06A_Варіанти'!P$1,IF(O2010='06A_Варіанти'!Q2001,'06A_Варіанти'!Q$1,IF(O2010='06A_Варіанти'!R2001,'06A_Варіанти'!R$1,"НЕМАЄ МАРШРУТУ"))))))))))))))</f>
        <v>KREM</v>
      </c>
      <c r="G2010" s="2" t="str">
        <f t="shared" si="217"/>
        <v>БЕЗ ЗМІН</v>
      </c>
      <c r="H2010" s="2">
        <f>IF(G2010="НЕМАЄ МАРШРУТУ",0,O2010-'06A_Варіанти'!T2001)</f>
        <v>0</v>
      </c>
      <c r="I2010" s="2">
        <f>IFERROR(INDEX('04_Потоки'!$E:$E,MATCH(A2010,'04_Потоки'!$A:$A,0)),0)</f>
        <v>0.30653218059558118</v>
      </c>
      <c r="J2010" s="2">
        <f t="shared" si="218"/>
        <v>1</v>
      </c>
      <c r="K2010" s="2">
        <f>IF(C2010="РЦК макси",0,2*'06A_Варіанти'!T2001*J2010)</f>
        <v>0</v>
      </c>
      <c r="L2010" s="2">
        <f t="shared" si="219"/>
        <v>0</v>
      </c>
      <c r="M2010" s="2">
        <f t="shared" si="220"/>
        <v>0</v>
      </c>
      <c r="N2010" s="9">
        <f t="shared" si="221"/>
        <v>0</v>
      </c>
      <c r="O2010" s="2">
        <f>MIN(IF('07A_Конструктор'!$D$5="Так",'06A_Варіанти'!E2001,1E+99),IF('07A_Конструктор'!$D$6="Так",'06A_Варіанти'!F2001,1E+99),IF('07A_Конструктор'!$D$7="Так",'06A_Варіанти'!G2001,1E+99),IF('07A_Конструктор'!$D$8="Так",'06A_Варіанти'!H2001,1E+99),IF('07A_Конструктор'!$D$9="Так",'06A_Варіанти'!I2001,1E+99),IF('07A_Конструктор'!$D$10="Так",'06A_Варіанти'!J2001,1E+99),IF('07A_Конструктор'!$D$11="Так",'06A_Варіанти'!K2001,1E+99),IF('07A_Конструктор'!$D$12="Так",'06A_Варіанти'!L2001,1E+99),IF('07A_Конструктор'!$D$13="Так",'06A_Варіанти'!M2001,1E+99),IF('07A_Конструктор'!$D$14="Так",'06A_Варіанти'!N2001,1E+99),IF('07A_Конструктор'!$D$15="Так",'06A_Варіанти'!O2001,1E+99),IF('07A_Конструктор'!$D$16="Так",'06A_Варіанти'!P2001,1E+99),IF('07A_Конструктор'!$D$17="Так",'06A_Варіанти'!Q2001,1E+99),IF('06A_Варіанти'!R2001="",1E+99,'06A_Варіанти'!R2001))</f>
        <v>331.8</v>
      </c>
      <c r="P2010" s="2" t="str">
        <f t="shared" si="222"/>
        <v>Не моделюється</v>
      </c>
      <c r="Q2010" s="2">
        <f t="shared" si="223"/>
        <v>0</v>
      </c>
      <c r="R2010" s="2" t="str">
        <f>IF(OR(C2010="РЦК макси",C2010="РЦЧ SKU"),"SKU-потік",IFERROR(VLOOKUP(D2010,'02_РЦ'!$A$3:$I$7,5,FALSE),0))</f>
        <v>SKU-потік</v>
      </c>
      <c r="S2010" s="2" t="str">
        <f>IF(OR(C2010="РЦК макси",C2010="РЦЧ SKU"),"Не рахується в ліміт",IFERROR(VLOOKUP(D2010,'02_РЦ'!$A$3:$I$7,9,FALSE),"Немає РЦ"))</f>
        <v>Не рахується в ліміт</v>
      </c>
    </row>
    <row r="2011" spans="1:19">
      <c r="A2011" s="2" t="str">
        <f>'06A_Варіанти'!A2002</f>
        <v>MAXI_2403</v>
      </c>
      <c r="B2011" s="2" t="str">
        <f>'06A_Варіанти'!B2002</f>
        <v>TT_2403</v>
      </c>
      <c r="C2011" s="2" t="str">
        <f>'06A_Варіанти'!D2002</f>
        <v>РЦК макси</v>
      </c>
      <c r="D2011" s="2" t="str">
        <f>'06A_Варіанти'!C2002</f>
        <v>РЦК</v>
      </c>
      <c r="E2011" s="2" t="str">
        <f>'06A_Варіанти'!S2002</f>
        <v>DIRECT</v>
      </c>
      <c r="F2011" s="2" t="str">
        <f>IF(O2011='06A_Варіанти'!E2002,'06A_Варіанти'!E$1,IF(O2011='06A_Варіанти'!F2002,'06A_Варіанти'!F$1,IF(O2011='06A_Варіанти'!G2002,'06A_Варіанти'!G$1,IF(O2011='06A_Варіанти'!H2002,'06A_Варіанти'!H$1,IF(O2011='06A_Варіанти'!I2002,'06A_Варіанти'!I$1,IF(O2011='06A_Варіанти'!J2002,'06A_Варіанти'!J$1,IF(O2011='06A_Варіанти'!K2002,'06A_Варіанти'!K$1,IF(O2011='06A_Варіанти'!L2002,'06A_Варіанти'!L$1,IF(O2011='06A_Варіанти'!M2002,'06A_Варіанти'!M$1,IF(O2011='06A_Варіанти'!N2002,'06A_Варіанти'!N$1,IF(O2011='06A_Варіанти'!O2002,'06A_Варіанти'!O$1,IF(O2011='06A_Варіанти'!P2002,'06A_Варіанти'!P$1,IF(O2011='06A_Варіанти'!Q2002,'06A_Варіанти'!Q$1,IF(O2011='06A_Варіанти'!R2002,'06A_Варіанти'!R$1,"НЕМАЄ МАРШРУТУ"))))))))))))))</f>
        <v>DIRECT</v>
      </c>
      <c r="G2011" s="2" t="str">
        <f t="shared" si="217"/>
        <v>БЕЗ ЗМІН</v>
      </c>
      <c r="H2011" s="2">
        <f>IF(G2011="НЕМАЄ МАРШРУТУ",0,O2011-'06A_Варіанти'!T2002)</f>
        <v>0</v>
      </c>
      <c r="I2011" s="2">
        <f>IFERROR(INDEX('04_Потоки'!$E:$E,MATCH(A2011,'04_Потоки'!$A:$A,0)),0)</f>
        <v>0.30653218059558118</v>
      </c>
      <c r="J2011" s="2">
        <f t="shared" si="218"/>
        <v>1</v>
      </c>
      <c r="K2011" s="2">
        <f>IF(C2011="РЦК макси",0,2*'06A_Варіанти'!T2002*J2011)</f>
        <v>0</v>
      </c>
      <c r="L2011" s="2">
        <f t="shared" si="219"/>
        <v>0</v>
      </c>
      <c r="M2011" s="2">
        <f t="shared" si="220"/>
        <v>0</v>
      </c>
      <c r="N2011" s="9">
        <f t="shared" si="221"/>
        <v>0</v>
      </c>
      <c r="O2011" s="2">
        <f>MIN(IF('07A_Конструктор'!$D$5="Так",'06A_Варіанти'!E2002,1E+99),IF('07A_Конструктор'!$D$6="Так",'06A_Варіанти'!F2002,1E+99),IF('07A_Конструктор'!$D$7="Так",'06A_Варіанти'!G2002,1E+99),IF('07A_Конструктор'!$D$8="Так",'06A_Варіанти'!H2002,1E+99),IF('07A_Конструктор'!$D$9="Так",'06A_Варіанти'!I2002,1E+99),IF('07A_Конструктор'!$D$10="Так",'06A_Варіанти'!J2002,1E+99),IF('07A_Конструктор'!$D$11="Так",'06A_Варіанти'!K2002,1E+99),IF('07A_Конструктор'!$D$12="Так",'06A_Варіанти'!L2002,1E+99),IF('07A_Конструктор'!$D$13="Так",'06A_Варіанти'!M2002,1E+99),IF('07A_Конструктор'!$D$14="Так",'06A_Варіанти'!N2002,1E+99),IF('07A_Конструктор'!$D$15="Так",'06A_Варіанти'!O2002,1E+99),IF('07A_Конструктор'!$D$16="Так",'06A_Варіанти'!P2002,1E+99),IF('07A_Конструктор'!$D$17="Так",'06A_Варіанти'!Q2002,1E+99),IF('06A_Варіанти'!R2002="",1E+99,'06A_Варіанти'!R2002))</f>
        <v>350.5</v>
      </c>
      <c r="P2011" s="2" t="str">
        <f t="shared" si="222"/>
        <v>Не моделюється</v>
      </c>
      <c r="Q2011" s="2">
        <f t="shared" si="223"/>
        <v>0</v>
      </c>
      <c r="R2011" s="2" t="str">
        <f>IF(OR(C2011="РЦК макси",C2011="РЦЧ SKU"),"SKU-потік",IFERROR(VLOOKUP(D2011,'02_РЦ'!$A$3:$I$7,5,FALSE),0))</f>
        <v>SKU-потік</v>
      </c>
      <c r="S2011" s="2" t="str">
        <f>IF(OR(C2011="РЦК макси",C2011="РЦЧ SKU"),"Не рахується в ліміт",IFERROR(VLOOKUP(D2011,'02_РЦ'!$A$3:$I$7,9,FALSE),"Немає РЦ"))</f>
        <v>Не рахується в ліміт</v>
      </c>
    </row>
    <row r="2012" spans="1:19">
      <c r="A2012" s="2" t="str">
        <f>'06A_Варіанти'!A2003</f>
        <v>MAXI_2412</v>
      </c>
      <c r="B2012" s="2" t="str">
        <f>'06A_Варіанти'!B2003</f>
        <v>TT_2412</v>
      </c>
      <c r="C2012" s="2" t="str">
        <f>'06A_Варіанти'!D2003</f>
        <v>РЦК макси</v>
      </c>
      <c r="D2012" s="2" t="str">
        <f>'06A_Варіанти'!C2003</f>
        <v>РЦК</v>
      </c>
      <c r="E2012" s="2" t="str">
        <f>'06A_Варіанти'!S2003</f>
        <v>DIRECT</v>
      </c>
      <c r="F2012" s="2" t="str">
        <f>IF(O2012='06A_Варіанти'!E2003,'06A_Варіанти'!E$1,IF(O2012='06A_Варіанти'!F2003,'06A_Варіанти'!F$1,IF(O2012='06A_Варіанти'!G2003,'06A_Варіанти'!G$1,IF(O2012='06A_Варіанти'!H2003,'06A_Варіанти'!H$1,IF(O2012='06A_Варіанти'!I2003,'06A_Варіанти'!I$1,IF(O2012='06A_Варіанти'!J2003,'06A_Варіанти'!J$1,IF(O2012='06A_Варіанти'!K2003,'06A_Варіанти'!K$1,IF(O2012='06A_Варіанти'!L2003,'06A_Варіанти'!L$1,IF(O2012='06A_Варіанти'!M2003,'06A_Варіанти'!M$1,IF(O2012='06A_Варіанти'!N2003,'06A_Варіанти'!N$1,IF(O2012='06A_Варіанти'!O2003,'06A_Варіанти'!O$1,IF(O2012='06A_Варіанти'!P2003,'06A_Варіанти'!P$1,IF(O2012='06A_Варіанти'!Q2003,'06A_Варіанти'!Q$1,IF(O2012='06A_Варіанти'!R2003,'06A_Варіанти'!R$1,"НЕМАЄ МАРШРУТУ"))))))))))))))</f>
        <v>DIRECT</v>
      </c>
      <c r="G2012" s="2" t="str">
        <f t="shared" si="217"/>
        <v>БЕЗ ЗМІН</v>
      </c>
      <c r="H2012" s="2">
        <f>IF(G2012="НЕМАЄ МАРШРУТУ",0,O2012-'06A_Варіанти'!T2003)</f>
        <v>0</v>
      </c>
      <c r="I2012" s="2">
        <f>IFERROR(INDEX('04_Потоки'!$E:$E,MATCH(A2012,'04_Потоки'!$A:$A,0)),0)</f>
        <v>0.30653218059558118</v>
      </c>
      <c r="J2012" s="2">
        <f t="shared" si="218"/>
        <v>1</v>
      </c>
      <c r="K2012" s="2">
        <f>IF(C2012="РЦК макси",0,2*'06A_Варіанти'!T2003*J2012)</f>
        <v>0</v>
      </c>
      <c r="L2012" s="2">
        <f t="shared" si="219"/>
        <v>0</v>
      </c>
      <c r="M2012" s="2">
        <f t="shared" si="220"/>
        <v>0</v>
      </c>
      <c r="N2012" s="9">
        <f t="shared" si="221"/>
        <v>0</v>
      </c>
      <c r="O2012" s="2">
        <f>MIN(IF('07A_Конструктор'!$D$5="Так",'06A_Варіанти'!E2003,1E+99),IF('07A_Конструктор'!$D$6="Так",'06A_Варіанти'!F2003,1E+99),IF('07A_Конструктор'!$D$7="Так",'06A_Варіанти'!G2003,1E+99),IF('07A_Конструктор'!$D$8="Так",'06A_Варіанти'!H2003,1E+99),IF('07A_Конструктор'!$D$9="Так",'06A_Варіанти'!I2003,1E+99),IF('07A_Конструктор'!$D$10="Так",'06A_Варіанти'!J2003,1E+99),IF('07A_Конструктор'!$D$11="Так",'06A_Варіанти'!K2003,1E+99),IF('07A_Конструктор'!$D$12="Так",'06A_Варіанти'!L2003,1E+99),IF('07A_Конструктор'!$D$13="Так",'06A_Варіанти'!M2003,1E+99),IF('07A_Конструктор'!$D$14="Так",'06A_Варіанти'!N2003,1E+99),IF('07A_Конструктор'!$D$15="Так",'06A_Варіанти'!O2003,1E+99),IF('07A_Конструктор'!$D$16="Так",'06A_Варіанти'!P2003,1E+99),IF('07A_Конструктор'!$D$17="Так",'06A_Варіанти'!Q2003,1E+99),IF('06A_Варіанти'!R2003="",1E+99,'06A_Варіанти'!R2003))</f>
        <v>536.70000000000005</v>
      </c>
      <c r="P2012" s="2" t="str">
        <f t="shared" si="222"/>
        <v>Не моделюється</v>
      </c>
      <c r="Q2012" s="2">
        <f t="shared" si="223"/>
        <v>0</v>
      </c>
      <c r="R2012" s="2" t="str">
        <f>IF(OR(C2012="РЦК макси",C2012="РЦЧ SKU"),"SKU-потік",IFERROR(VLOOKUP(D2012,'02_РЦ'!$A$3:$I$7,5,FALSE),0))</f>
        <v>SKU-потік</v>
      </c>
      <c r="S2012" s="2" t="str">
        <f>IF(OR(C2012="РЦК макси",C2012="РЦЧ SKU"),"Не рахується в ліміт",IFERROR(VLOOKUP(D2012,'02_РЦ'!$A$3:$I$7,9,FALSE),"Немає РЦ"))</f>
        <v>Не рахується в ліміт</v>
      </c>
    </row>
    <row r="2013" spans="1:19">
      <c r="A2013" s="2" t="str">
        <f>'06A_Варіанти'!A2004</f>
        <v>MAXI_2304</v>
      </c>
      <c r="B2013" s="2" t="str">
        <f>'06A_Варіанти'!B2004</f>
        <v>TT_2304</v>
      </c>
      <c r="C2013" s="2" t="str">
        <f>'06A_Варіанти'!D2004</f>
        <v>РЦК макси</v>
      </c>
      <c r="D2013" s="2" t="str">
        <f>'06A_Варіанти'!C2004</f>
        <v>РЦК</v>
      </c>
      <c r="E2013" s="2" t="str">
        <f>'06A_Варіанти'!S2004</f>
        <v>KYI_HPP</v>
      </c>
      <c r="F2013" s="2" t="str">
        <f>IF(O2013='06A_Варіанти'!E2004,'06A_Варіанти'!E$1,IF(O2013='06A_Варіанти'!F2004,'06A_Варіанти'!F$1,IF(O2013='06A_Варіанти'!G2004,'06A_Варіанти'!G$1,IF(O2013='06A_Варіанти'!H2004,'06A_Варіанти'!H$1,IF(O2013='06A_Варіанти'!I2004,'06A_Варіанти'!I$1,IF(O2013='06A_Варіанти'!J2004,'06A_Варіанти'!J$1,IF(O2013='06A_Варіанти'!K2004,'06A_Варіанти'!K$1,IF(O2013='06A_Варіанти'!L2004,'06A_Варіанти'!L$1,IF(O2013='06A_Варіанти'!M2004,'06A_Варіанти'!M$1,IF(O2013='06A_Варіанти'!N2004,'06A_Варіанти'!N$1,IF(O2013='06A_Варіанти'!O2004,'06A_Варіанти'!O$1,IF(O2013='06A_Варіанти'!P2004,'06A_Варіанти'!P$1,IF(O2013='06A_Варіанти'!Q2004,'06A_Варіанти'!Q$1,IF(O2013='06A_Варіанти'!R2004,'06A_Варіанти'!R$1,"НЕМАЄ МАРШРУТУ"))))))))))))))</f>
        <v>KYI_HPP</v>
      </c>
      <c r="G2013" s="2" t="str">
        <f t="shared" si="217"/>
        <v>БЕЗ ЗМІН</v>
      </c>
      <c r="H2013" s="2">
        <f>IF(G2013="НЕМАЄ МАРШРУТУ",0,O2013-'06A_Варіанти'!T2004)</f>
        <v>0</v>
      </c>
      <c r="I2013" s="2">
        <f>IFERROR(INDEX('04_Потоки'!$E:$E,MATCH(A2013,'04_Потоки'!$A:$A,0)),0)</f>
        <v>0.30653218059558118</v>
      </c>
      <c r="J2013" s="2">
        <f t="shared" si="218"/>
        <v>1</v>
      </c>
      <c r="K2013" s="2">
        <f>IF(C2013="РЦК макси",0,2*'06A_Варіанти'!T2004*J2013)</f>
        <v>0</v>
      </c>
      <c r="L2013" s="2">
        <f t="shared" si="219"/>
        <v>0</v>
      </c>
      <c r="M2013" s="2">
        <f t="shared" si="220"/>
        <v>0</v>
      </c>
      <c r="N2013" s="9">
        <f t="shared" si="221"/>
        <v>0</v>
      </c>
      <c r="O2013" s="2">
        <f>MIN(IF('07A_Конструктор'!$D$5="Так",'06A_Варіанти'!E2004,1E+99),IF('07A_Конструктор'!$D$6="Так",'06A_Варіанти'!F2004,1E+99),IF('07A_Конструктор'!$D$7="Так",'06A_Варіанти'!G2004,1E+99),IF('07A_Конструктор'!$D$8="Так",'06A_Варіанти'!H2004,1E+99),IF('07A_Конструктор'!$D$9="Так",'06A_Варіанти'!I2004,1E+99),IF('07A_Конструктор'!$D$10="Так",'06A_Варіанти'!J2004,1E+99),IF('07A_Конструктор'!$D$11="Так",'06A_Варіанти'!K2004,1E+99),IF('07A_Конструктор'!$D$12="Так",'06A_Варіанти'!L2004,1E+99),IF('07A_Конструктор'!$D$13="Так",'06A_Варіанти'!M2004,1E+99),IF('07A_Конструктор'!$D$14="Так",'06A_Варіанти'!N2004,1E+99),IF('07A_Конструктор'!$D$15="Так",'06A_Варіанти'!O2004,1E+99),IF('07A_Конструктор'!$D$16="Так",'06A_Варіанти'!P2004,1E+99),IF('07A_Конструктор'!$D$17="Так",'06A_Варіанти'!Q2004,1E+99),IF('06A_Варіанти'!R2004="",1E+99,'06A_Варіанти'!R2004))</f>
        <v>164.6</v>
      </c>
      <c r="P2013" s="2" t="str">
        <f t="shared" si="222"/>
        <v>Не моделюється</v>
      </c>
      <c r="Q2013" s="2">
        <f t="shared" si="223"/>
        <v>0</v>
      </c>
      <c r="R2013" s="2" t="str">
        <f>IF(OR(C2013="РЦК макси",C2013="РЦЧ SKU"),"SKU-потік",IFERROR(VLOOKUP(D2013,'02_РЦ'!$A$3:$I$7,5,FALSE),0))</f>
        <v>SKU-потік</v>
      </c>
      <c r="S2013" s="2" t="str">
        <f>IF(OR(C2013="РЦК макси",C2013="РЦЧ SKU"),"Не рахується в ліміт",IFERROR(VLOOKUP(D2013,'02_РЦ'!$A$3:$I$7,9,FALSE),"Немає РЦ"))</f>
        <v>Не рахується в ліміт</v>
      </c>
    </row>
    <row r="2014" spans="1:19">
      <c r="A2014" s="2" t="str">
        <f>'06A_Варіанти'!A2005</f>
        <v>MAXI_2416</v>
      </c>
      <c r="B2014" s="2" t="str">
        <f>'06A_Варіанти'!B2005</f>
        <v>TT_2416</v>
      </c>
      <c r="C2014" s="2" t="str">
        <f>'06A_Варіанти'!D2005</f>
        <v>РЦК макси</v>
      </c>
      <c r="D2014" s="2" t="str">
        <f>'06A_Варіанти'!C2005</f>
        <v>РЦК</v>
      </c>
      <c r="E2014" s="2" t="str">
        <f>'06A_Варіанти'!S2005</f>
        <v>DIRECT</v>
      </c>
      <c r="F2014" s="2" t="str">
        <f>IF(O2014='06A_Варіанти'!E2005,'06A_Варіанти'!E$1,IF(O2014='06A_Варіанти'!F2005,'06A_Варіанти'!F$1,IF(O2014='06A_Варіанти'!G2005,'06A_Варіанти'!G$1,IF(O2014='06A_Варіанти'!H2005,'06A_Варіанти'!H$1,IF(O2014='06A_Варіанти'!I2005,'06A_Варіанти'!I$1,IF(O2014='06A_Варіанти'!J2005,'06A_Варіанти'!J$1,IF(O2014='06A_Варіанти'!K2005,'06A_Варіанти'!K$1,IF(O2014='06A_Варіанти'!L2005,'06A_Варіанти'!L$1,IF(O2014='06A_Варіанти'!M2005,'06A_Варіанти'!M$1,IF(O2014='06A_Варіанти'!N2005,'06A_Варіанти'!N$1,IF(O2014='06A_Варіанти'!O2005,'06A_Варіанти'!O$1,IF(O2014='06A_Варіанти'!P2005,'06A_Варіанти'!P$1,IF(O2014='06A_Варіанти'!Q2005,'06A_Варіанти'!Q$1,IF(O2014='06A_Варіанти'!R2005,'06A_Варіанти'!R$1,"НЕМАЄ МАРШРУТУ"))))))))))))))</f>
        <v>DIRECT</v>
      </c>
      <c r="G2014" s="2" t="str">
        <f t="shared" si="217"/>
        <v>БЕЗ ЗМІН</v>
      </c>
      <c r="H2014" s="2">
        <f>IF(G2014="НЕМАЄ МАРШРУТУ",0,O2014-'06A_Варіанти'!T2005)</f>
        <v>0</v>
      </c>
      <c r="I2014" s="2">
        <f>IFERROR(INDEX('04_Потоки'!$E:$E,MATCH(A2014,'04_Потоки'!$A:$A,0)),0)</f>
        <v>0.30653218059558118</v>
      </c>
      <c r="J2014" s="2">
        <f t="shared" si="218"/>
        <v>1</v>
      </c>
      <c r="K2014" s="2">
        <f>IF(C2014="РЦК макси",0,2*'06A_Варіанти'!T2005*J2014)</f>
        <v>0</v>
      </c>
      <c r="L2014" s="2">
        <f t="shared" si="219"/>
        <v>0</v>
      </c>
      <c r="M2014" s="2">
        <f t="shared" si="220"/>
        <v>0</v>
      </c>
      <c r="N2014" s="9">
        <f t="shared" si="221"/>
        <v>0</v>
      </c>
      <c r="O2014" s="2">
        <f>MIN(IF('07A_Конструктор'!$D$5="Так",'06A_Варіанти'!E2005,1E+99),IF('07A_Конструктор'!$D$6="Так",'06A_Варіанти'!F2005,1E+99),IF('07A_Конструктор'!$D$7="Так",'06A_Варіанти'!G2005,1E+99),IF('07A_Конструктор'!$D$8="Так",'06A_Варіанти'!H2005,1E+99),IF('07A_Конструктор'!$D$9="Так",'06A_Варіанти'!I2005,1E+99),IF('07A_Конструктор'!$D$10="Так",'06A_Варіанти'!J2005,1E+99),IF('07A_Конструктор'!$D$11="Так",'06A_Варіанти'!K2005,1E+99),IF('07A_Конструктор'!$D$12="Так",'06A_Варіанти'!L2005,1E+99),IF('07A_Конструктор'!$D$13="Так",'06A_Варіанти'!M2005,1E+99),IF('07A_Конструктор'!$D$14="Так",'06A_Варіанти'!N2005,1E+99),IF('07A_Конструктор'!$D$15="Так",'06A_Варіанти'!O2005,1E+99),IF('07A_Конструктор'!$D$16="Так",'06A_Варіанти'!P2005,1E+99),IF('07A_Конструктор'!$D$17="Так",'06A_Варіанти'!Q2005,1E+99),IF('06A_Варіанти'!R2005="",1E+99,'06A_Варіанти'!R2005))</f>
        <v>94.8</v>
      </c>
      <c r="P2014" s="2" t="str">
        <f t="shared" si="222"/>
        <v>Не моделюється</v>
      </c>
      <c r="Q2014" s="2">
        <f t="shared" si="223"/>
        <v>0</v>
      </c>
      <c r="R2014" s="2" t="str">
        <f>IF(OR(C2014="РЦК макси",C2014="РЦЧ SKU"),"SKU-потік",IFERROR(VLOOKUP(D2014,'02_РЦ'!$A$3:$I$7,5,FALSE),0))</f>
        <v>SKU-потік</v>
      </c>
      <c r="S2014" s="2" t="str">
        <f>IF(OR(C2014="РЦК макси",C2014="РЦЧ SKU"),"Не рахується в ліміт",IFERROR(VLOOKUP(D2014,'02_РЦ'!$A$3:$I$7,9,FALSE),"Немає РЦ"))</f>
        <v>Не рахується в ліміт</v>
      </c>
    </row>
    <row r="2015" spans="1:19">
      <c r="A2015" s="2" t="str">
        <f>'06A_Варіанти'!A2006</f>
        <v>MAXI_2420</v>
      </c>
      <c r="B2015" s="2" t="str">
        <f>'06A_Варіанти'!B2006</f>
        <v>TT_2420</v>
      </c>
      <c r="C2015" s="2" t="str">
        <f>'06A_Варіанти'!D2006</f>
        <v>РЦК макси</v>
      </c>
      <c r="D2015" s="2" t="str">
        <f>'06A_Варіанти'!C2006</f>
        <v>РЦК</v>
      </c>
      <c r="E2015" s="2" t="str">
        <f>'06A_Варіанти'!S2006</f>
        <v>KYI_SOUTH</v>
      </c>
      <c r="F2015" s="2" t="str">
        <f>IF(O2015='06A_Варіанти'!E2006,'06A_Варіанти'!E$1,IF(O2015='06A_Варіанти'!F2006,'06A_Варіанти'!F$1,IF(O2015='06A_Варіанти'!G2006,'06A_Варіанти'!G$1,IF(O2015='06A_Варіанти'!H2006,'06A_Варіанти'!H$1,IF(O2015='06A_Варіанти'!I2006,'06A_Варіанти'!I$1,IF(O2015='06A_Варіанти'!J2006,'06A_Варіанти'!J$1,IF(O2015='06A_Варіанти'!K2006,'06A_Варіанти'!K$1,IF(O2015='06A_Варіанти'!L2006,'06A_Варіанти'!L$1,IF(O2015='06A_Варіанти'!M2006,'06A_Варіанти'!M$1,IF(O2015='06A_Варіанти'!N2006,'06A_Варіанти'!N$1,IF(O2015='06A_Варіанти'!O2006,'06A_Варіанти'!O$1,IF(O2015='06A_Варіанти'!P2006,'06A_Варіанти'!P$1,IF(O2015='06A_Варіанти'!Q2006,'06A_Варіанти'!Q$1,IF(O2015='06A_Варіанти'!R2006,'06A_Варіанти'!R$1,"НЕМАЄ МАРШРУТУ"))))))))))))))</f>
        <v>KYI_SOUTH</v>
      </c>
      <c r="G2015" s="2" t="str">
        <f t="shared" si="217"/>
        <v>БЕЗ ЗМІН</v>
      </c>
      <c r="H2015" s="2">
        <f>IF(G2015="НЕМАЄ МАРШРУТУ",0,O2015-'06A_Варіанти'!T2006)</f>
        <v>0</v>
      </c>
      <c r="I2015" s="2">
        <f>IFERROR(INDEX('04_Потоки'!$E:$E,MATCH(A2015,'04_Потоки'!$A:$A,0)),0)</f>
        <v>0.30653218059558118</v>
      </c>
      <c r="J2015" s="2">
        <f t="shared" si="218"/>
        <v>1</v>
      </c>
      <c r="K2015" s="2">
        <f>IF(C2015="РЦК макси",0,2*'06A_Варіанти'!T2006*J2015)</f>
        <v>0</v>
      </c>
      <c r="L2015" s="2">
        <f t="shared" si="219"/>
        <v>0</v>
      </c>
      <c r="M2015" s="2">
        <f t="shared" si="220"/>
        <v>0</v>
      </c>
      <c r="N2015" s="9">
        <f t="shared" si="221"/>
        <v>0</v>
      </c>
      <c r="O2015" s="2">
        <f>MIN(IF('07A_Конструктор'!$D$5="Так",'06A_Варіанти'!E2006,1E+99),IF('07A_Конструктор'!$D$6="Так",'06A_Варіанти'!F2006,1E+99),IF('07A_Конструктор'!$D$7="Так",'06A_Варіанти'!G2006,1E+99),IF('07A_Конструктор'!$D$8="Так",'06A_Варіанти'!H2006,1E+99),IF('07A_Конструктор'!$D$9="Так",'06A_Варіанти'!I2006,1E+99),IF('07A_Конструктор'!$D$10="Так",'06A_Варіанти'!J2006,1E+99),IF('07A_Конструктор'!$D$11="Так",'06A_Варіанти'!K2006,1E+99),IF('07A_Конструктор'!$D$12="Так",'06A_Варіанти'!L2006,1E+99),IF('07A_Конструктор'!$D$13="Так",'06A_Варіанти'!M2006,1E+99),IF('07A_Конструктор'!$D$14="Так",'06A_Варіанти'!N2006,1E+99),IF('07A_Конструктор'!$D$15="Так",'06A_Варіанти'!O2006,1E+99),IF('07A_Конструктор'!$D$16="Так",'06A_Варіанти'!P2006,1E+99),IF('07A_Конструктор'!$D$17="Так",'06A_Варіанти'!Q2006,1E+99),IF('06A_Варіанти'!R2006="",1E+99,'06A_Варіанти'!R2006))</f>
        <v>533.70000000000005</v>
      </c>
      <c r="P2015" s="2" t="str">
        <f t="shared" si="222"/>
        <v>Не моделюється</v>
      </c>
      <c r="Q2015" s="2">
        <f t="shared" si="223"/>
        <v>0</v>
      </c>
      <c r="R2015" s="2" t="str">
        <f>IF(OR(C2015="РЦК макси",C2015="РЦЧ SKU"),"SKU-потік",IFERROR(VLOOKUP(D2015,'02_РЦ'!$A$3:$I$7,5,FALSE),0))</f>
        <v>SKU-потік</v>
      </c>
      <c r="S2015" s="2" t="str">
        <f>IF(OR(C2015="РЦК макси",C2015="РЦЧ SKU"),"Не рахується в ліміт",IFERROR(VLOOKUP(D2015,'02_РЦ'!$A$3:$I$7,9,FALSE),"Немає РЦ"))</f>
        <v>Не рахується в ліміт</v>
      </c>
    </row>
    <row r="2016" spans="1:19">
      <c r="A2016" s="2" t="str">
        <f>'06A_Варіанти'!A2007</f>
        <v>MAXI_2424</v>
      </c>
      <c r="B2016" s="2" t="str">
        <f>'06A_Варіанти'!B2007</f>
        <v>TT_2424</v>
      </c>
      <c r="C2016" s="2" t="str">
        <f>'06A_Варіанти'!D2007</f>
        <v>РЦК макси</v>
      </c>
      <c r="D2016" s="2" t="str">
        <f>'06A_Варіанти'!C2007</f>
        <v>РЦК</v>
      </c>
      <c r="E2016" s="2" t="str">
        <f>'06A_Варіанти'!S2007</f>
        <v>DIRECT</v>
      </c>
      <c r="F2016" s="2" t="str">
        <f>IF(O2016='06A_Варіанти'!E2007,'06A_Варіанти'!E$1,IF(O2016='06A_Варіанти'!F2007,'06A_Варіанти'!F$1,IF(O2016='06A_Варіанти'!G2007,'06A_Варіанти'!G$1,IF(O2016='06A_Варіанти'!H2007,'06A_Варіанти'!H$1,IF(O2016='06A_Варіанти'!I2007,'06A_Варіанти'!I$1,IF(O2016='06A_Варіанти'!J2007,'06A_Варіанти'!J$1,IF(O2016='06A_Варіанти'!K2007,'06A_Варіанти'!K$1,IF(O2016='06A_Варіанти'!L2007,'06A_Варіанти'!L$1,IF(O2016='06A_Варіанти'!M2007,'06A_Варіанти'!M$1,IF(O2016='06A_Варіанти'!N2007,'06A_Варіанти'!N$1,IF(O2016='06A_Варіанти'!O2007,'06A_Варіанти'!O$1,IF(O2016='06A_Варіанти'!P2007,'06A_Варіанти'!P$1,IF(O2016='06A_Варіанти'!Q2007,'06A_Варіанти'!Q$1,IF(O2016='06A_Варіанти'!R2007,'06A_Варіанти'!R$1,"НЕМАЄ МАРШРУТУ"))))))))))))))</f>
        <v>DIRECT</v>
      </c>
      <c r="G2016" s="2" t="str">
        <f t="shared" si="217"/>
        <v>БЕЗ ЗМІН</v>
      </c>
      <c r="H2016" s="2">
        <f>IF(G2016="НЕМАЄ МАРШРУТУ",0,O2016-'06A_Варіанти'!T2007)</f>
        <v>0</v>
      </c>
      <c r="I2016" s="2">
        <f>IFERROR(INDEX('04_Потоки'!$E:$E,MATCH(A2016,'04_Потоки'!$A:$A,0)),0)</f>
        <v>0.30653218059558118</v>
      </c>
      <c r="J2016" s="2">
        <f t="shared" si="218"/>
        <v>1</v>
      </c>
      <c r="K2016" s="2">
        <f>IF(C2016="РЦК макси",0,2*'06A_Варіанти'!T2007*J2016)</f>
        <v>0</v>
      </c>
      <c r="L2016" s="2">
        <f t="shared" si="219"/>
        <v>0</v>
      </c>
      <c r="M2016" s="2">
        <f t="shared" si="220"/>
        <v>0</v>
      </c>
      <c r="N2016" s="9">
        <f t="shared" si="221"/>
        <v>0</v>
      </c>
      <c r="O2016" s="2">
        <f>MIN(IF('07A_Конструктор'!$D$5="Так",'06A_Варіанти'!E2007,1E+99),IF('07A_Конструктор'!$D$6="Так",'06A_Варіанти'!F2007,1E+99),IF('07A_Конструктор'!$D$7="Так",'06A_Варіанти'!G2007,1E+99),IF('07A_Конструктор'!$D$8="Так",'06A_Варіанти'!H2007,1E+99),IF('07A_Конструктор'!$D$9="Так",'06A_Варіанти'!I2007,1E+99),IF('07A_Конструктор'!$D$10="Так",'06A_Варіанти'!J2007,1E+99),IF('07A_Конструктор'!$D$11="Так",'06A_Варіанти'!K2007,1E+99),IF('07A_Конструктор'!$D$12="Так",'06A_Варіанти'!L2007,1E+99),IF('07A_Конструктор'!$D$13="Так",'06A_Варіанти'!M2007,1E+99),IF('07A_Конструктор'!$D$14="Так",'06A_Варіанти'!N2007,1E+99),IF('07A_Конструктор'!$D$15="Так",'06A_Варіанти'!O2007,1E+99),IF('07A_Конструктор'!$D$16="Так",'06A_Варіанти'!P2007,1E+99),IF('07A_Конструктор'!$D$17="Так",'06A_Варіанти'!Q2007,1E+99),IF('06A_Варіанти'!R2007="",1E+99,'06A_Варіанти'!R2007))</f>
        <v>165.8</v>
      </c>
      <c r="P2016" s="2" t="str">
        <f t="shared" si="222"/>
        <v>Не моделюється</v>
      </c>
      <c r="Q2016" s="2">
        <f t="shared" si="223"/>
        <v>0</v>
      </c>
      <c r="R2016" s="2" t="str">
        <f>IF(OR(C2016="РЦК макси",C2016="РЦЧ SKU"),"SKU-потік",IFERROR(VLOOKUP(D2016,'02_РЦ'!$A$3:$I$7,5,FALSE),0))</f>
        <v>SKU-потік</v>
      </c>
      <c r="S2016" s="2" t="str">
        <f>IF(OR(C2016="РЦК макси",C2016="РЦЧ SKU"),"Не рахується в ліміт",IFERROR(VLOOKUP(D2016,'02_РЦ'!$A$3:$I$7,9,FALSE),"Немає РЦ"))</f>
        <v>Не рахується в ліміт</v>
      </c>
    </row>
    <row r="2017" spans="1:19">
      <c r="A2017" s="2" t="str">
        <f>'06A_Варіанти'!A2008</f>
        <v>MAXI_2438</v>
      </c>
      <c r="B2017" s="2" t="str">
        <f>'06A_Варіанти'!B2008</f>
        <v>TT_2438</v>
      </c>
      <c r="C2017" s="2" t="str">
        <f>'06A_Варіанти'!D2008</f>
        <v>РЦК макси</v>
      </c>
      <c r="D2017" s="2" t="str">
        <f>'06A_Варіанти'!C2008</f>
        <v>РЦК</v>
      </c>
      <c r="E2017" s="2" t="str">
        <f>'06A_Варіанти'!S2008</f>
        <v>DIRECT</v>
      </c>
      <c r="F2017" s="2" t="str">
        <f>IF(O2017='06A_Варіанти'!E2008,'06A_Варіанти'!E$1,IF(O2017='06A_Варіанти'!F2008,'06A_Варіанти'!F$1,IF(O2017='06A_Варіанти'!G2008,'06A_Варіанти'!G$1,IF(O2017='06A_Варіанти'!H2008,'06A_Варіанти'!H$1,IF(O2017='06A_Варіанти'!I2008,'06A_Варіанти'!I$1,IF(O2017='06A_Варіанти'!J2008,'06A_Варіанти'!J$1,IF(O2017='06A_Варіанти'!K2008,'06A_Варіанти'!K$1,IF(O2017='06A_Варіанти'!L2008,'06A_Варіанти'!L$1,IF(O2017='06A_Варіанти'!M2008,'06A_Варіанти'!M$1,IF(O2017='06A_Варіанти'!N2008,'06A_Варіанти'!N$1,IF(O2017='06A_Варіанти'!O2008,'06A_Варіанти'!O$1,IF(O2017='06A_Варіанти'!P2008,'06A_Варіанти'!P$1,IF(O2017='06A_Варіанти'!Q2008,'06A_Варіанти'!Q$1,IF(O2017='06A_Варіанти'!R2008,'06A_Варіанти'!R$1,"НЕМАЄ МАРШРУТУ"))))))))))))))</f>
        <v>DIRECT</v>
      </c>
      <c r="G2017" s="2" t="str">
        <f t="shared" si="217"/>
        <v>БЕЗ ЗМІН</v>
      </c>
      <c r="H2017" s="2">
        <f>IF(G2017="НЕМАЄ МАРШРУТУ",0,O2017-'06A_Варіанти'!T2008)</f>
        <v>0</v>
      </c>
      <c r="I2017" s="2">
        <f>IFERROR(INDEX('04_Потоки'!$E:$E,MATCH(A2017,'04_Потоки'!$A:$A,0)),0)</f>
        <v>0.30653218059558118</v>
      </c>
      <c r="J2017" s="2">
        <f t="shared" si="218"/>
        <v>1</v>
      </c>
      <c r="K2017" s="2">
        <f>IF(C2017="РЦК макси",0,2*'06A_Варіанти'!T2008*J2017)</f>
        <v>0</v>
      </c>
      <c r="L2017" s="2">
        <f t="shared" si="219"/>
        <v>0</v>
      </c>
      <c r="M2017" s="2">
        <f t="shared" si="220"/>
        <v>0</v>
      </c>
      <c r="N2017" s="9">
        <f t="shared" si="221"/>
        <v>0</v>
      </c>
      <c r="O2017" s="2">
        <f>MIN(IF('07A_Конструктор'!$D$5="Так",'06A_Варіанти'!E2008,1E+99),IF('07A_Конструктор'!$D$6="Так",'06A_Варіанти'!F2008,1E+99),IF('07A_Конструктор'!$D$7="Так",'06A_Варіанти'!G2008,1E+99),IF('07A_Конструктор'!$D$8="Так",'06A_Варіанти'!H2008,1E+99),IF('07A_Конструктор'!$D$9="Так",'06A_Варіанти'!I2008,1E+99),IF('07A_Конструктор'!$D$10="Так",'06A_Варіанти'!J2008,1E+99),IF('07A_Конструктор'!$D$11="Так",'06A_Варіанти'!K2008,1E+99),IF('07A_Конструктор'!$D$12="Так",'06A_Варіанти'!L2008,1E+99),IF('07A_Конструктор'!$D$13="Так",'06A_Варіанти'!M2008,1E+99),IF('07A_Конструктор'!$D$14="Так",'06A_Варіанти'!N2008,1E+99),IF('07A_Конструктор'!$D$15="Так",'06A_Варіанти'!O2008,1E+99),IF('07A_Конструктор'!$D$16="Так",'06A_Варіанти'!P2008,1E+99),IF('07A_Конструктор'!$D$17="Так",'06A_Варіанти'!Q2008,1E+99),IF('06A_Варіанти'!R2008="",1E+99,'06A_Варіанти'!R2008))</f>
        <v>16.600000000000001</v>
      </c>
      <c r="P2017" s="2" t="str">
        <f t="shared" si="222"/>
        <v>Не моделюється</v>
      </c>
      <c r="Q2017" s="2">
        <f t="shared" si="223"/>
        <v>0</v>
      </c>
      <c r="R2017" s="2" t="str">
        <f>IF(OR(C2017="РЦК макси",C2017="РЦЧ SKU"),"SKU-потік",IFERROR(VLOOKUP(D2017,'02_РЦ'!$A$3:$I$7,5,FALSE),0))</f>
        <v>SKU-потік</v>
      </c>
      <c r="S2017" s="2" t="str">
        <f>IF(OR(C2017="РЦК макси",C2017="РЦЧ SKU"),"Не рахується в ліміт",IFERROR(VLOOKUP(D2017,'02_РЦ'!$A$3:$I$7,9,FALSE),"Немає РЦ"))</f>
        <v>Не рахується в ліміт</v>
      </c>
    </row>
    <row r="2018" spans="1:19">
      <c r="A2018" s="2" t="str">
        <f>'06A_Варіанти'!A2009</f>
        <v>MAXI_2440</v>
      </c>
      <c r="B2018" s="2" t="str">
        <f>'06A_Варіанти'!B2009</f>
        <v>TT_2440</v>
      </c>
      <c r="C2018" s="2" t="str">
        <f>'06A_Варіанти'!D2009</f>
        <v>РЦК макси</v>
      </c>
      <c r="D2018" s="2" t="str">
        <f>'06A_Варіанти'!C2009</f>
        <v>РЦК</v>
      </c>
      <c r="E2018" s="2" t="str">
        <f>'06A_Варіанти'!S2009</f>
        <v>DIRECT</v>
      </c>
      <c r="F2018" s="2" t="str">
        <f>IF(O2018='06A_Варіанти'!E2009,'06A_Варіанти'!E$1,IF(O2018='06A_Варіанти'!F2009,'06A_Варіанти'!F$1,IF(O2018='06A_Варіанти'!G2009,'06A_Варіанти'!G$1,IF(O2018='06A_Варіанти'!H2009,'06A_Варіанти'!H$1,IF(O2018='06A_Варіанти'!I2009,'06A_Варіанти'!I$1,IF(O2018='06A_Варіанти'!J2009,'06A_Варіанти'!J$1,IF(O2018='06A_Варіанти'!K2009,'06A_Варіанти'!K$1,IF(O2018='06A_Варіанти'!L2009,'06A_Варіанти'!L$1,IF(O2018='06A_Варіанти'!M2009,'06A_Варіанти'!M$1,IF(O2018='06A_Варіанти'!N2009,'06A_Варіанти'!N$1,IF(O2018='06A_Варіанти'!O2009,'06A_Варіанти'!O$1,IF(O2018='06A_Варіанти'!P2009,'06A_Варіанти'!P$1,IF(O2018='06A_Варіанти'!Q2009,'06A_Варіанти'!Q$1,IF(O2018='06A_Варіанти'!R2009,'06A_Варіанти'!R$1,"НЕМАЄ МАРШРУТУ"))))))))))))))</f>
        <v>DIRECT</v>
      </c>
      <c r="G2018" s="2" t="str">
        <f t="shared" si="217"/>
        <v>БЕЗ ЗМІН</v>
      </c>
      <c r="H2018" s="2">
        <f>IF(G2018="НЕМАЄ МАРШРУТУ",0,O2018-'06A_Варіанти'!T2009)</f>
        <v>0</v>
      </c>
      <c r="I2018" s="2">
        <f>IFERROR(INDEX('04_Потоки'!$E:$E,MATCH(A2018,'04_Потоки'!$A:$A,0)),0)</f>
        <v>0.30653218059558118</v>
      </c>
      <c r="J2018" s="2">
        <f t="shared" si="218"/>
        <v>1</v>
      </c>
      <c r="K2018" s="2">
        <f>IF(C2018="РЦК макси",0,2*'06A_Варіанти'!T2009*J2018)</f>
        <v>0</v>
      </c>
      <c r="L2018" s="2">
        <f t="shared" si="219"/>
        <v>0</v>
      </c>
      <c r="M2018" s="2">
        <f t="shared" si="220"/>
        <v>0</v>
      </c>
      <c r="N2018" s="9">
        <f t="shared" si="221"/>
        <v>0</v>
      </c>
      <c r="O2018" s="2">
        <f>MIN(IF('07A_Конструктор'!$D$5="Так",'06A_Варіанти'!E2009,1E+99),IF('07A_Конструктор'!$D$6="Так",'06A_Варіанти'!F2009,1E+99),IF('07A_Конструктор'!$D$7="Так",'06A_Варіанти'!G2009,1E+99),IF('07A_Конструктор'!$D$8="Так",'06A_Варіанти'!H2009,1E+99),IF('07A_Конструктор'!$D$9="Так",'06A_Варіанти'!I2009,1E+99),IF('07A_Конструктор'!$D$10="Так",'06A_Варіанти'!J2009,1E+99),IF('07A_Конструктор'!$D$11="Так",'06A_Варіанти'!K2009,1E+99),IF('07A_Конструктор'!$D$12="Так",'06A_Варіанти'!L2009,1E+99),IF('07A_Конструктор'!$D$13="Так",'06A_Варіанти'!M2009,1E+99),IF('07A_Конструктор'!$D$14="Так",'06A_Варіанти'!N2009,1E+99),IF('07A_Конструктор'!$D$15="Так",'06A_Варіанти'!O2009,1E+99),IF('07A_Конструктор'!$D$16="Так",'06A_Варіанти'!P2009,1E+99),IF('07A_Конструктор'!$D$17="Так",'06A_Варіанти'!Q2009,1E+99),IF('06A_Варіанти'!R2009="",1E+99,'06A_Варіанти'!R2009))</f>
        <v>450.4</v>
      </c>
      <c r="P2018" s="2" t="str">
        <f t="shared" si="222"/>
        <v>Не моделюється</v>
      </c>
      <c r="Q2018" s="2">
        <f t="shared" si="223"/>
        <v>0</v>
      </c>
      <c r="R2018" s="2" t="str">
        <f>IF(OR(C2018="РЦК макси",C2018="РЦЧ SKU"),"SKU-потік",IFERROR(VLOOKUP(D2018,'02_РЦ'!$A$3:$I$7,5,FALSE),0))</f>
        <v>SKU-потік</v>
      </c>
      <c r="S2018" s="2" t="str">
        <f>IF(OR(C2018="РЦК макси",C2018="РЦЧ SKU"),"Не рахується в ліміт",IFERROR(VLOOKUP(D2018,'02_РЦ'!$A$3:$I$7,9,FALSE),"Немає РЦ"))</f>
        <v>Не рахується в ліміт</v>
      </c>
    </row>
    <row r="2019" spans="1:19">
      <c r="A2019" s="2" t="str">
        <f>'06A_Варіанти'!A2010</f>
        <v>MAXI_2442</v>
      </c>
      <c r="B2019" s="2" t="str">
        <f>'06A_Варіанти'!B2010</f>
        <v>TT_2442</v>
      </c>
      <c r="C2019" s="2" t="str">
        <f>'06A_Варіанти'!D2010</f>
        <v>РЦК макси</v>
      </c>
      <c r="D2019" s="2" t="str">
        <f>'06A_Варіанти'!C2010</f>
        <v>РЦК</v>
      </c>
      <c r="E2019" s="2" t="str">
        <f>'06A_Варіанти'!S2010</f>
        <v>DIRECT</v>
      </c>
      <c r="F2019" s="2" t="str">
        <f>IF(O2019='06A_Варіанти'!E2010,'06A_Варіанти'!E$1,IF(O2019='06A_Варіанти'!F2010,'06A_Варіанти'!F$1,IF(O2019='06A_Варіанти'!G2010,'06A_Варіанти'!G$1,IF(O2019='06A_Варіанти'!H2010,'06A_Варіанти'!H$1,IF(O2019='06A_Варіанти'!I2010,'06A_Варіанти'!I$1,IF(O2019='06A_Варіанти'!J2010,'06A_Варіанти'!J$1,IF(O2019='06A_Варіанти'!K2010,'06A_Варіанти'!K$1,IF(O2019='06A_Варіанти'!L2010,'06A_Варіанти'!L$1,IF(O2019='06A_Варіанти'!M2010,'06A_Варіанти'!M$1,IF(O2019='06A_Варіанти'!N2010,'06A_Варіанти'!N$1,IF(O2019='06A_Варіанти'!O2010,'06A_Варіанти'!O$1,IF(O2019='06A_Варіанти'!P2010,'06A_Варіанти'!P$1,IF(O2019='06A_Варіанти'!Q2010,'06A_Варіанти'!Q$1,IF(O2019='06A_Варіанти'!R2010,'06A_Варіанти'!R$1,"НЕМАЄ МАРШРУТУ"))))))))))))))</f>
        <v>DIRECT</v>
      </c>
      <c r="G2019" s="2" t="str">
        <f t="shared" si="217"/>
        <v>БЕЗ ЗМІН</v>
      </c>
      <c r="H2019" s="2">
        <f>IF(G2019="НЕМАЄ МАРШРУТУ",0,O2019-'06A_Варіанти'!T2010)</f>
        <v>0</v>
      </c>
      <c r="I2019" s="2">
        <f>IFERROR(INDEX('04_Потоки'!$E:$E,MATCH(A2019,'04_Потоки'!$A:$A,0)),0)</f>
        <v>0.30653218059558118</v>
      </c>
      <c r="J2019" s="2">
        <f t="shared" si="218"/>
        <v>1</v>
      </c>
      <c r="K2019" s="2">
        <f>IF(C2019="РЦК макси",0,2*'06A_Варіанти'!T2010*J2019)</f>
        <v>0</v>
      </c>
      <c r="L2019" s="2">
        <f t="shared" si="219"/>
        <v>0</v>
      </c>
      <c r="M2019" s="2">
        <f t="shared" si="220"/>
        <v>0</v>
      </c>
      <c r="N2019" s="9">
        <f t="shared" si="221"/>
        <v>0</v>
      </c>
      <c r="O2019" s="2">
        <f>MIN(IF('07A_Конструктор'!$D$5="Так",'06A_Варіанти'!E2010,1E+99),IF('07A_Конструктор'!$D$6="Так",'06A_Варіанти'!F2010,1E+99),IF('07A_Конструктор'!$D$7="Так",'06A_Варіанти'!G2010,1E+99),IF('07A_Конструктор'!$D$8="Так",'06A_Варіанти'!H2010,1E+99),IF('07A_Конструктор'!$D$9="Так",'06A_Варіанти'!I2010,1E+99),IF('07A_Конструктор'!$D$10="Так",'06A_Варіанти'!J2010,1E+99),IF('07A_Конструктор'!$D$11="Так",'06A_Варіанти'!K2010,1E+99),IF('07A_Конструктор'!$D$12="Так",'06A_Варіанти'!L2010,1E+99),IF('07A_Конструктор'!$D$13="Так",'06A_Варіанти'!M2010,1E+99),IF('07A_Конструктор'!$D$14="Так",'06A_Варіанти'!N2010,1E+99),IF('07A_Конструктор'!$D$15="Так",'06A_Варіанти'!O2010,1E+99),IF('07A_Конструктор'!$D$16="Так",'06A_Варіанти'!P2010,1E+99),IF('07A_Конструктор'!$D$17="Так",'06A_Варіанти'!Q2010,1E+99),IF('06A_Варіанти'!R2010="",1E+99,'06A_Варіанти'!R2010))</f>
        <v>251</v>
      </c>
      <c r="P2019" s="2" t="str">
        <f t="shared" si="222"/>
        <v>Не моделюється</v>
      </c>
      <c r="Q2019" s="2">
        <f t="shared" si="223"/>
        <v>0</v>
      </c>
      <c r="R2019" s="2" t="str">
        <f>IF(OR(C2019="РЦК макси",C2019="РЦЧ SKU"),"SKU-потік",IFERROR(VLOOKUP(D2019,'02_РЦ'!$A$3:$I$7,5,FALSE),0))</f>
        <v>SKU-потік</v>
      </c>
      <c r="S2019" s="2" t="str">
        <f>IF(OR(C2019="РЦК макси",C2019="РЦЧ SKU"),"Не рахується в ліміт",IFERROR(VLOOKUP(D2019,'02_РЦ'!$A$3:$I$7,9,FALSE),"Немає РЦ"))</f>
        <v>Не рахується в ліміт</v>
      </c>
    </row>
    <row r="2020" spans="1:19">
      <c r="A2020" s="2" t="str">
        <f>'06A_Варіанти'!A2011</f>
        <v>MAXI_2559</v>
      </c>
      <c r="B2020" s="2" t="str">
        <f>'06A_Варіанти'!B2011</f>
        <v>TT_2559</v>
      </c>
      <c r="C2020" s="2" t="str">
        <f>'06A_Варіанти'!D2011</f>
        <v>РЦК макси</v>
      </c>
      <c r="D2020" s="2" t="str">
        <f>'06A_Варіанти'!C2011</f>
        <v>РЦК</v>
      </c>
      <c r="E2020" s="2" t="str">
        <f>'06A_Варіанти'!S2011</f>
        <v>KYI_NORTH</v>
      </c>
      <c r="F2020" s="2" t="str">
        <f>IF(O2020='06A_Варіанти'!E2011,'06A_Варіанти'!E$1,IF(O2020='06A_Варіанти'!F2011,'06A_Варіанти'!F$1,IF(O2020='06A_Варіанти'!G2011,'06A_Варіанти'!G$1,IF(O2020='06A_Варіанти'!H2011,'06A_Варіанти'!H$1,IF(O2020='06A_Варіанти'!I2011,'06A_Варіанти'!I$1,IF(O2020='06A_Варіанти'!J2011,'06A_Варіанти'!J$1,IF(O2020='06A_Варіанти'!K2011,'06A_Варіанти'!K$1,IF(O2020='06A_Варіанти'!L2011,'06A_Варіанти'!L$1,IF(O2020='06A_Варіанти'!M2011,'06A_Варіанти'!M$1,IF(O2020='06A_Варіанти'!N2011,'06A_Варіанти'!N$1,IF(O2020='06A_Варіанти'!O2011,'06A_Варіанти'!O$1,IF(O2020='06A_Варіанти'!P2011,'06A_Варіанти'!P$1,IF(O2020='06A_Варіанти'!Q2011,'06A_Варіанти'!Q$1,IF(O2020='06A_Варіанти'!R2011,'06A_Варіанти'!R$1,"НЕМАЄ МАРШРУТУ"))))))))))))))</f>
        <v>KYI_NORTH</v>
      </c>
      <c r="G2020" s="2" t="str">
        <f t="shared" si="217"/>
        <v>БЕЗ ЗМІН</v>
      </c>
      <c r="H2020" s="2">
        <f>IF(G2020="НЕМАЄ МАРШРУТУ",0,O2020-'06A_Варіанти'!T2011)</f>
        <v>0</v>
      </c>
      <c r="I2020" s="2">
        <f>IFERROR(INDEX('04_Потоки'!$E:$E,MATCH(A2020,'04_Потоки'!$A:$A,0)),0)</f>
        <v>0.30653218059558118</v>
      </c>
      <c r="J2020" s="2">
        <f t="shared" si="218"/>
        <v>1</v>
      </c>
      <c r="K2020" s="2">
        <f>IF(C2020="РЦК макси",0,2*'06A_Варіанти'!T2011*J2020)</f>
        <v>0</v>
      </c>
      <c r="L2020" s="2">
        <f t="shared" si="219"/>
        <v>0</v>
      </c>
      <c r="M2020" s="2">
        <f t="shared" si="220"/>
        <v>0</v>
      </c>
      <c r="N2020" s="9">
        <f t="shared" si="221"/>
        <v>0</v>
      </c>
      <c r="O2020" s="2">
        <f>MIN(IF('07A_Конструктор'!$D$5="Так",'06A_Варіанти'!E2011,1E+99),IF('07A_Конструктор'!$D$6="Так",'06A_Варіанти'!F2011,1E+99),IF('07A_Конструктор'!$D$7="Так",'06A_Варіанти'!G2011,1E+99),IF('07A_Конструктор'!$D$8="Так",'06A_Варіанти'!H2011,1E+99),IF('07A_Конструктор'!$D$9="Так",'06A_Варіанти'!I2011,1E+99),IF('07A_Конструктор'!$D$10="Так",'06A_Варіанти'!J2011,1E+99),IF('07A_Конструктор'!$D$11="Так",'06A_Варіанти'!K2011,1E+99),IF('07A_Конструктор'!$D$12="Так",'06A_Варіанти'!L2011,1E+99),IF('07A_Конструктор'!$D$13="Так",'06A_Варіанти'!M2011,1E+99),IF('07A_Конструктор'!$D$14="Так",'06A_Варіанти'!N2011,1E+99),IF('07A_Конструктор'!$D$15="Так",'06A_Варіанти'!O2011,1E+99),IF('07A_Конструктор'!$D$16="Так",'06A_Варіанти'!P2011,1E+99),IF('07A_Конструктор'!$D$17="Так",'06A_Варіанти'!Q2011,1E+99),IF('06A_Варіанти'!R2011="",1E+99,'06A_Варіанти'!R2011))</f>
        <v>36.1</v>
      </c>
      <c r="P2020" s="2" t="str">
        <f t="shared" si="222"/>
        <v>Не моделюється</v>
      </c>
      <c r="Q2020" s="2">
        <f t="shared" si="223"/>
        <v>0</v>
      </c>
      <c r="R2020" s="2" t="str">
        <f>IF(OR(C2020="РЦК макси",C2020="РЦЧ SKU"),"SKU-потік",IFERROR(VLOOKUP(D2020,'02_РЦ'!$A$3:$I$7,5,FALSE),0))</f>
        <v>SKU-потік</v>
      </c>
      <c r="S2020" s="2" t="str">
        <f>IF(OR(C2020="РЦК макси",C2020="РЦЧ SKU"),"Не рахується в ліміт",IFERROR(VLOOKUP(D2020,'02_РЦ'!$A$3:$I$7,9,FALSE),"Немає РЦ"))</f>
        <v>Не рахується в ліміт</v>
      </c>
    </row>
    <row r="2021" spans="1:19">
      <c r="A2021" s="2" t="str">
        <f>'06A_Варіанти'!A2012</f>
        <v>MAXI_2449</v>
      </c>
      <c r="B2021" s="2" t="str">
        <f>'06A_Варіанти'!B2012</f>
        <v>TT_2449</v>
      </c>
      <c r="C2021" s="2" t="str">
        <f>'06A_Варіанти'!D2012</f>
        <v>РЦК макси</v>
      </c>
      <c r="D2021" s="2" t="str">
        <f>'06A_Варіанти'!C2012</f>
        <v>РЦК</v>
      </c>
      <c r="E2021" s="2" t="str">
        <f>'06A_Варіанти'!S2012</f>
        <v>DIRECT</v>
      </c>
      <c r="F2021" s="2" t="str">
        <f>IF(O2021='06A_Варіанти'!E2012,'06A_Варіанти'!E$1,IF(O2021='06A_Варіанти'!F2012,'06A_Варіанти'!F$1,IF(O2021='06A_Варіанти'!G2012,'06A_Варіанти'!G$1,IF(O2021='06A_Варіанти'!H2012,'06A_Варіанти'!H$1,IF(O2021='06A_Варіанти'!I2012,'06A_Варіанти'!I$1,IF(O2021='06A_Варіанти'!J2012,'06A_Варіанти'!J$1,IF(O2021='06A_Варіанти'!K2012,'06A_Варіанти'!K$1,IF(O2021='06A_Варіанти'!L2012,'06A_Варіанти'!L$1,IF(O2021='06A_Варіанти'!M2012,'06A_Варіанти'!M$1,IF(O2021='06A_Варіанти'!N2012,'06A_Варіанти'!N$1,IF(O2021='06A_Варіанти'!O2012,'06A_Варіанти'!O$1,IF(O2021='06A_Варіанти'!P2012,'06A_Варіанти'!P$1,IF(O2021='06A_Варіанти'!Q2012,'06A_Варіанти'!Q$1,IF(O2021='06A_Варіанти'!R2012,'06A_Варіанти'!R$1,"НЕМАЄ МАРШРУТУ"))))))))))))))</f>
        <v>DIRECT</v>
      </c>
      <c r="G2021" s="2" t="str">
        <f t="shared" si="217"/>
        <v>БЕЗ ЗМІН</v>
      </c>
      <c r="H2021" s="2">
        <f>IF(G2021="НЕМАЄ МАРШРУТУ",0,O2021-'06A_Варіанти'!T2012)</f>
        <v>0</v>
      </c>
      <c r="I2021" s="2">
        <f>IFERROR(INDEX('04_Потоки'!$E:$E,MATCH(A2021,'04_Потоки'!$A:$A,0)),0)</f>
        <v>0.30653218059558118</v>
      </c>
      <c r="J2021" s="2">
        <f t="shared" si="218"/>
        <v>1</v>
      </c>
      <c r="K2021" s="2">
        <f>IF(C2021="РЦК макси",0,2*'06A_Варіанти'!T2012*J2021)</f>
        <v>0</v>
      </c>
      <c r="L2021" s="2">
        <f t="shared" si="219"/>
        <v>0</v>
      </c>
      <c r="M2021" s="2">
        <f t="shared" si="220"/>
        <v>0</v>
      </c>
      <c r="N2021" s="9">
        <f t="shared" si="221"/>
        <v>0</v>
      </c>
      <c r="O2021" s="2">
        <f>MIN(IF('07A_Конструктор'!$D$5="Так",'06A_Варіанти'!E2012,1E+99),IF('07A_Конструктор'!$D$6="Так",'06A_Варіанти'!F2012,1E+99),IF('07A_Конструктор'!$D$7="Так",'06A_Варіанти'!G2012,1E+99),IF('07A_Конструктор'!$D$8="Так",'06A_Варіанти'!H2012,1E+99),IF('07A_Конструктор'!$D$9="Так",'06A_Варіанти'!I2012,1E+99),IF('07A_Конструктор'!$D$10="Так",'06A_Варіанти'!J2012,1E+99),IF('07A_Конструктор'!$D$11="Так",'06A_Варіанти'!K2012,1E+99),IF('07A_Конструктор'!$D$12="Так",'06A_Варіанти'!L2012,1E+99),IF('07A_Конструктор'!$D$13="Так",'06A_Варіанти'!M2012,1E+99),IF('07A_Конструктор'!$D$14="Так",'06A_Варіанти'!N2012,1E+99),IF('07A_Конструктор'!$D$15="Так",'06A_Варіанти'!O2012,1E+99),IF('07A_Конструктор'!$D$16="Так",'06A_Варіанти'!P2012,1E+99),IF('07A_Конструктор'!$D$17="Так",'06A_Варіанти'!Q2012,1E+99),IF('06A_Варіанти'!R2012="",1E+99,'06A_Варіанти'!R2012))</f>
        <v>505.4</v>
      </c>
      <c r="P2021" s="2" t="str">
        <f t="shared" si="222"/>
        <v>Не моделюється</v>
      </c>
      <c r="Q2021" s="2">
        <f t="shared" si="223"/>
        <v>0</v>
      </c>
      <c r="R2021" s="2" t="str">
        <f>IF(OR(C2021="РЦК макси",C2021="РЦЧ SKU"),"SKU-потік",IFERROR(VLOOKUP(D2021,'02_РЦ'!$A$3:$I$7,5,FALSE),0))</f>
        <v>SKU-потік</v>
      </c>
      <c r="S2021" s="2" t="str">
        <f>IF(OR(C2021="РЦК макси",C2021="РЦЧ SKU"),"Не рахується в ліміт",IFERROR(VLOOKUP(D2021,'02_РЦ'!$A$3:$I$7,9,FALSE),"Немає РЦ"))</f>
        <v>Не рахується в ліміт</v>
      </c>
    </row>
    <row r="2022" spans="1:19">
      <c r="A2022" s="2" t="str">
        <f>'06A_Варіанти'!A2013</f>
        <v>MAXI_2457</v>
      </c>
      <c r="B2022" s="2" t="str">
        <f>'06A_Варіанти'!B2013</f>
        <v>TT_2457</v>
      </c>
      <c r="C2022" s="2" t="str">
        <f>'06A_Варіанти'!D2013</f>
        <v>РЦК макси</v>
      </c>
      <c r="D2022" s="2" t="str">
        <f>'06A_Варіанти'!C2013</f>
        <v>РЦК</v>
      </c>
      <c r="E2022" s="2" t="str">
        <f>'06A_Варіанти'!S2013</f>
        <v>DIRECT</v>
      </c>
      <c r="F2022" s="2" t="str">
        <f>IF(O2022='06A_Варіанти'!E2013,'06A_Варіанти'!E$1,IF(O2022='06A_Варіанти'!F2013,'06A_Варіанти'!F$1,IF(O2022='06A_Варіанти'!G2013,'06A_Варіанти'!G$1,IF(O2022='06A_Варіанти'!H2013,'06A_Варіанти'!H$1,IF(O2022='06A_Варіанти'!I2013,'06A_Варіанти'!I$1,IF(O2022='06A_Варіанти'!J2013,'06A_Варіанти'!J$1,IF(O2022='06A_Варіанти'!K2013,'06A_Варіанти'!K$1,IF(O2022='06A_Варіанти'!L2013,'06A_Варіанти'!L$1,IF(O2022='06A_Варіанти'!M2013,'06A_Варіанти'!M$1,IF(O2022='06A_Варіанти'!N2013,'06A_Варіанти'!N$1,IF(O2022='06A_Варіанти'!O2013,'06A_Варіанти'!O$1,IF(O2022='06A_Варіанти'!P2013,'06A_Варіанти'!P$1,IF(O2022='06A_Варіанти'!Q2013,'06A_Варіанти'!Q$1,IF(O2022='06A_Варіанти'!R2013,'06A_Варіанти'!R$1,"НЕМАЄ МАРШРУТУ"))))))))))))))</f>
        <v>DIRECT</v>
      </c>
      <c r="G2022" s="2" t="str">
        <f t="shared" si="217"/>
        <v>БЕЗ ЗМІН</v>
      </c>
      <c r="H2022" s="2">
        <f>IF(G2022="НЕМАЄ МАРШРУТУ",0,O2022-'06A_Варіанти'!T2013)</f>
        <v>0</v>
      </c>
      <c r="I2022" s="2">
        <f>IFERROR(INDEX('04_Потоки'!$E:$E,MATCH(A2022,'04_Потоки'!$A:$A,0)),0)</f>
        <v>0.30653218059558118</v>
      </c>
      <c r="J2022" s="2">
        <f t="shared" si="218"/>
        <v>1</v>
      </c>
      <c r="K2022" s="2">
        <f>IF(C2022="РЦК макси",0,2*'06A_Варіанти'!T2013*J2022)</f>
        <v>0</v>
      </c>
      <c r="L2022" s="2">
        <f t="shared" si="219"/>
        <v>0</v>
      </c>
      <c r="M2022" s="2">
        <f t="shared" si="220"/>
        <v>0</v>
      </c>
      <c r="N2022" s="9">
        <f t="shared" si="221"/>
        <v>0</v>
      </c>
      <c r="O2022" s="2">
        <f>MIN(IF('07A_Конструктор'!$D$5="Так",'06A_Варіанти'!E2013,1E+99),IF('07A_Конструктор'!$D$6="Так",'06A_Варіанти'!F2013,1E+99),IF('07A_Конструктор'!$D$7="Так",'06A_Варіанти'!G2013,1E+99),IF('07A_Конструктор'!$D$8="Так",'06A_Варіанти'!H2013,1E+99),IF('07A_Конструктор'!$D$9="Так",'06A_Варіанти'!I2013,1E+99),IF('07A_Конструктор'!$D$10="Так",'06A_Варіанти'!J2013,1E+99),IF('07A_Конструктор'!$D$11="Так",'06A_Варіанти'!K2013,1E+99),IF('07A_Конструктор'!$D$12="Так",'06A_Варіанти'!L2013,1E+99),IF('07A_Конструктор'!$D$13="Так",'06A_Варіанти'!M2013,1E+99),IF('07A_Конструктор'!$D$14="Так",'06A_Варіанти'!N2013,1E+99),IF('07A_Конструктор'!$D$15="Так",'06A_Варіанти'!O2013,1E+99),IF('07A_Конструктор'!$D$16="Так",'06A_Варіанти'!P2013,1E+99),IF('07A_Конструктор'!$D$17="Так",'06A_Варіанти'!Q2013,1E+99),IF('06A_Варіанти'!R2013="",1E+99,'06A_Варіанти'!R2013))</f>
        <v>472.7</v>
      </c>
      <c r="P2022" s="2" t="str">
        <f t="shared" si="222"/>
        <v>Не моделюється</v>
      </c>
      <c r="Q2022" s="2">
        <f t="shared" si="223"/>
        <v>0</v>
      </c>
      <c r="R2022" s="2" t="str">
        <f>IF(OR(C2022="РЦК макси",C2022="РЦЧ SKU"),"SKU-потік",IFERROR(VLOOKUP(D2022,'02_РЦ'!$A$3:$I$7,5,FALSE),0))</f>
        <v>SKU-потік</v>
      </c>
      <c r="S2022" s="2" t="str">
        <f>IF(OR(C2022="РЦК макси",C2022="РЦЧ SKU"),"Не рахується в ліміт",IFERROR(VLOOKUP(D2022,'02_РЦ'!$A$3:$I$7,9,FALSE),"Немає РЦ"))</f>
        <v>Не рахується в ліміт</v>
      </c>
    </row>
    <row r="2023" spans="1:19">
      <c r="A2023" s="2" t="str">
        <f>'06A_Варіанти'!A2014</f>
        <v>MAXI_2461</v>
      </c>
      <c r="B2023" s="2" t="str">
        <f>'06A_Варіанти'!B2014</f>
        <v>TT_2461</v>
      </c>
      <c r="C2023" s="2" t="str">
        <f>'06A_Варіанти'!D2014</f>
        <v>РЦК макси</v>
      </c>
      <c r="D2023" s="2" t="str">
        <f>'06A_Варіанти'!C2014</f>
        <v>РЦК</v>
      </c>
      <c r="E2023" s="2" t="str">
        <f>'06A_Варіанти'!S2014</f>
        <v>DIRECT</v>
      </c>
      <c r="F2023" s="2" t="str">
        <f>IF(O2023='06A_Варіанти'!E2014,'06A_Варіанти'!E$1,IF(O2023='06A_Варіанти'!F2014,'06A_Варіанти'!F$1,IF(O2023='06A_Варіанти'!G2014,'06A_Варіанти'!G$1,IF(O2023='06A_Варіанти'!H2014,'06A_Варіанти'!H$1,IF(O2023='06A_Варіанти'!I2014,'06A_Варіанти'!I$1,IF(O2023='06A_Варіанти'!J2014,'06A_Варіанти'!J$1,IF(O2023='06A_Варіанти'!K2014,'06A_Варіанти'!K$1,IF(O2023='06A_Варіанти'!L2014,'06A_Варіанти'!L$1,IF(O2023='06A_Варіанти'!M2014,'06A_Варіанти'!M$1,IF(O2023='06A_Варіанти'!N2014,'06A_Варіанти'!N$1,IF(O2023='06A_Варіанти'!O2014,'06A_Варіанти'!O$1,IF(O2023='06A_Варіанти'!P2014,'06A_Варіанти'!P$1,IF(O2023='06A_Варіанти'!Q2014,'06A_Варіанти'!Q$1,IF(O2023='06A_Варіанти'!R2014,'06A_Варіанти'!R$1,"НЕМАЄ МАРШРУТУ"))))))))))))))</f>
        <v>DIRECT</v>
      </c>
      <c r="G2023" s="2" t="str">
        <f t="shared" si="217"/>
        <v>БЕЗ ЗМІН</v>
      </c>
      <c r="H2023" s="2">
        <f>IF(G2023="НЕМАЄ МАРШРУТУ",0,O2023-'06A_Варіанти'!T2014)</f>
        <v>0</v>
      </c>
      <c r="I2023" s="2">
        <f>IFERROR(INDEX('04_Потоки'!$E:$E,MATCH(A2023,'04_Потоки'!$A:$A,0)),0)</f>
        <v>0.30653218059558118</v>
      </c>
      <c r="J2023" s="2">
        <f t="shared" si="218"/>
        <v>1</v>
      </c>
      <c r="K2023" s="2">
        <f>IF(C2023="РЦК макси",0,2*'06A_Варіанти'!T2014*J2023)</f>
        <v>0</v>
      </c>
      <c r="L2023" s="2">
        <f t="shared" si="219"/>
        <v>0</v>
      </c>
      <c r="M2023" s="2">
        <f t="shared" si="220"/>
        <v>0</v>
      </c>
      <c r="N2023" s="9">
        <f t="shared" si="221"/>
        <v>0</v>
      </c>
      <c r="O2023" s="2">
        <f>MIN(IF('07A_Конструктор'!$D$5="Так",'06A_Варіанти'!E2014,1E+99),IF('07A_Конструктор'!$D$6="Так",'06A_Варіанти'!F2014,1E+99),IF('07A_Конструктор'!$D$7="Так",'06A_Варіанти'!G2014,1E+99),IF('07A_Конструктор'!$D$8="Так",'06A_Варіанти'!H2014,1E+99),IF('07A_Конструктор'!$D$9="Так",'06A_Варіанти'!I2014,1E+99),IF('07A_Конструктор'!$D$10="Так",'06A_Варіанти'!J2014,1E+99),IF('07A_Конструктор'!$D$11="Так",'06A_Варіанти'!K2014,1E+99),IF('07A_Конструктор'!$D$12="Так",'06A_Варіанти'!L2014,1E+99),IF('07A_Конструктор'!$D$13="Так",'06A_Варіанти'!M2014,1E+99),IF('07A_Конструктор'!$D$14="Так",'06A_Варіанти'!N2014,1E+99),IF('07A_Конструктор'!$D$15="Так",'06A_Варіанти'!O2014,1E+99),IF('07A_Конструктор'!$D$16="Так",'06A_Варіанти'!P2014,1E+99),IF('07A_Конструктор'!$D$17="Так",'06A_Варіанти'!Q2014,1E+99),IF('06A_Варіанти'!R2014="",1E+99,'06A_Варіанти'!R2014))</f>
        <v>560.5</v>
      </c>
      <c r="P2023" s="2" t="str">
        <f t="shared" si="222"/>
        <v>Не моделюється</v>
      </c>
      <c r="Q2023" s="2">
        <f t="shared" si="223"/>
        <v>0</v>
      </c>
      <c r="R2023" s="2" t="str">
        <f>IF(OR(C2023="РЦК макси",C2023="РЦЧ SKU"),"SKU-потік",IFERROR(VLOOKUP(D2023,'02_РЦ'!$A$3:$I$7,5,FALSE),0))</f>
        <v>SKU-потік</v>
      </c>
      <c r="S2023" s="2" t="str">
        <f>IF(OR(C2023="РЦК макси",C2023="РЦЧ SKU"),"Не рахується в ліміт",IFERROR(VLOOKUP(D2023,'02_РЦ'!$A$3:$I$7,9,FALSE),"Немає РЦ"))</f>
        <v>Не рахується в ліміт</v>
      </c>
    </row>
    <row r="2024" spans="1:19">
      <c r="A2024" s="2" t="str">
        <f>'06A_Варіанти'!A2015</f>
        <v>MAXI_2464</v>
      </c>
      <c r="B2024" s="2" t="str">
        <f>'06A_Варіанти'!B2015</f>
        <v>TT_2464</v>
      </c>
      <c r="C2024" s="2" t="str">
        <f>'06A_Варіанти'!D2015</f>
        <v>РЦК макси</v>
      </c>
      <c r="D2024" s="2" t="str">
        <f>'06A_Варіанти'!C2015</f>
        <v>РЦК</v>
      </c>
      <c r="E2024" s="2" t="str">
        <f>'06A_Варіанти'!S2015</f>
        <v>DIRECT</v>
      </c>
      <c r="F2024" s="2" t="str">
        <f>IF(O2024='06A_Варіанти'!E2015,'06A_Варіанти'!E$1,IF(O2024='06A_Варіанти'!F2015,'06A_Варіанти'!F$1,IF(O2024='06A_Варіанти'!G2015,'06A_Варіанти'!G$1,IF(O2024='06A_Варіанти'!H2015,'06A_Варіанти'!H$1,IF(O2024='06A_Варіанти'!I2015,'06A_Варіанти'!I$1,IF(O2024='06A_Варіанти'!J2015,'06A_Варіанти'!J$1,IF(O2024='06A_Варіанти'!K2015,'06A_Варіанти'!K$1,IF(O2024='06A_Варіанти'!L2015,'06A_Варіанти'!L$1,IF(O2024='06A_Варіанти'!M2015,'06A_Варіанти'!M$1,IF(O2024='06A_Варіанти'!N2015,'06A_Варіанти'!N$1,IF(O2024='06A_Варіанти'!O2015,'06A_Варіанти'!O$1,IF(O2024='06A_Варіанти'!P2015,'06A_Варіанти'!P$1,IF(O2024='06A_Варіанти'!Q2015,'06A_Варіанти'!Q$1,IF(O2024='06A_Варіанти'!R2015,'06A_Варіанти'!R$1,"НЕМАЄ МАРШРУТУ"))))))))))))))</f>
        <v>DIRECT</v>
      </c>
      <c r="G2024" s="2" t="str">
        <f t="shared" si="217"/>
        <v>БЕЗ ЗМІН</v>
      </c>
      <c r="H2024" s="2">
        <f>IF(G2024="НЕМАЄ МАРШРУТУ",0,O2024-'06A_Варіанти'!T2015)</f>
        <v>0</v>
      </c>
      <c r="I2024" s="2">
        <f>IFERROR(INDEX('04_Потоки'!$E:$E,MATCH(A2024,'04_Потоки'!$A:$A,0)),0)</f>
        <v>0.30653218059558118</v>
      </c>
      <c r="J2024" s="2">
        <f t="shared" si="218"/>
        <v>1</v>
      </c>
      <c r="K2024" s="2">
        <f>IF(C2024="РЦК макси",0,2*'06A_Варіанти'!T2015*J2024)</f>
        <v>0</v>
      </c>
      <c r="L2024" s="2">
        <f t="shared" si="219"/>
        <v>0</v>
      </c>
      <c r="M2024" s="2">
        <f t="shared" si="220"/>
        <v>0</v>
      </c>
      <c r="N2024" s="9">
        <f t="shared" si="221"/>
        <v>0</v>
      </c>
      <c r="O2024" s="2">
        <f>MIN(IF('07A_Конструктор'!$D$5="Так",'06A_Варіанти'!E2015,1E+99),IF('07A_Конструктор'!$D$6="Так",'06A_Варіанти'!F2015,1E+99),IF('07A_Конструктор'!$D$7="Так",'06A_Варіанти'!G2015,1E+99),IF('07A_Конструктор'!$D$8="Так",'06A_Варіанти'!H2015,1E+99),IF('07A_Конструктор'!$D$9="Так",'06A_Варіанти'!I2015,1E+99),IF('07A_Конструктор'!$D$10="Так",'06A_Варіанти'!J2015,1E+99),IF('07A_Конструктор'!$D$11="Так",'06A_Варіанти'!K2015,1E+99),IF('07A_Конструктор'!$D$12="Так",'06A_Варіанти'!L2015,1E+99),IF('07A_Конструктор'!$D$13="Так",'06A_Варіанти'!M2015,1E+99),IF('07A_Конструктор'!$D$14="Так",'06A_Варіанти'!N2015,1E+99),IF('07A_Конструктор'!$D$15="Так",'06A_Варіанти'!O2015,1E+99),IF('07A_Конструктор'!$D$16="Так",'06A_Варіанти'!P2015,1E+99),IF('07A_Конструктор'!$D$17="Так",'06A_Варіанти'!Q2015,1E+99),IF('06A_Варіанти'!R2015="",1E+99,'06A_Варіанти'!R2015))</f>
        <v>704.6</v>
      </c>
      <c r="P2024" s="2" t="str">
        <f t="shared" si="222"/>
        <v>Не моделюється</v>
      </c>
      <c r="Q2024" s="2">
        <f t="shared" si="223"/>
        <v>0</v>
      </c>
      <c r="R2024" s="2" t="str">
        <f>IF(OR(C2024="РЦК макси",C2024="РЦЧ SKU"),"SKU-потік",IFERROR(VLOOKUP(D2024,'02_РЦ'!$A$3:$I$7,5,FALSE),0))</f>
        <v>SKU-потік</v>
      </c>
      <c r="S2024" s="2" t="str">
        <f>IF(OR(C2024="РЦК макси",C2024="РЦЧ SKU"),"Не рахується в ліміт",IFERROR(VLOOKUP(D2024,'02_РЦ'!$A$3:$I$7,9,FALSE),"Немає РЦ"))</f>
        <v>Не рахується в ліміт</v>
      </c>
    </row>
    <row r="2025" spans="1:19">
      <c r="A2025" s="2" t="str">
        <f>'06A_Варіанти'!A2016</f>
        <v>MAXI_2469</v>
      </c>
      <c r="B2025" s="2" t="str">
        <f>'06A_Варіанти'!B2016</f>
        <v>TT_2469</v>
      </c>
      <c r="C2025" s="2" t="str">
        <f>'06A_Варіанти'!D2016</f>
        <v>РЦК макси</v>
      </c>
      <c r="D2025" s="2" t="str">
        <f>'06A_Варіанти'!C2016</f>
        <v>РЦК</v>
      </c>
      <c r="E2025" s="2" t="str">
        <f>'06A_Варіанти'!S2016</f>
        <v>DIRECT</v>
      </c>
      <c r="F2025" s="2" t="str">
        <f>IF(O2025='06A_Варіанти'!E2016,'06A_Варіанти'!E$1,IF(O2025='06A_Варіанти'!F2016,'06A_Варіанти'!F$1,IF(O2025='06A_Варіанти'!G2016,'06A_Варіанти'!G$1,IF(O2025='06A_Варіанти'!H2016,'06A_Варіанти'!H$1,IF(O2025='06A_Варіанти'!I2016,'06A_Варіанти'!I$1,IF(O2025='06A_Варіанти'!J2016,'06A_Варіанти'!J$1,IF(O2025='06A_Варіанти'!K2016,'06A_Варіанти'!K$1,IF(O2025='06A_Варіанти'!L2016,'06A_Варіанти'!L$1,IF(O2025='06A_Варіанти'!M2016,'06A_Варіанти'!M$1,IF(O2025='06A_Варіанти'!N2016,'06A_Варіанти'!N$1,IF(O2025='06A_Варіанти'!O2016,'06A_Варіанти'!O$1,IF(O2025='06A_Варіанти'!P2016,'06A_Варіанти'!P$1,IF(O2025='06A_Варіанти'!Q2016,'06A_Варіанти'!Q$1,IF(O2025='06A_Варіанти'!R2016,'06A_Варіанти'!R$1,"НЕМАЄ МАРШРУТУ"))))))))))))))</f>
        <v>DIRECT</v>
      </c>
      <c r="G2025" s="2" t="str">
        <f t="shared" si="217"/>
        <v>БЕЗ ЗМІН</v>
      </c>
      <c r="H2025" s="2">
        <f>IF(G2025="НЕМАЄ МАРШРУТУ",0,O2025-'06A_Варіанти'!T2016)</f>
        <v>0</v>
      </c>
      <c r="I2025" s="2">
        <f>IFERROR(INDEX('04_Потоки'!$E:$E,MATCH(A2025,'04_Потоки'!$A:$A,0)),0)</f>
        <v>0.30653218059558118</v>
      </c>
      <c r="J2025" s="2">
        <f t="shared" si="218"/>
        <v>1</v>
      </c>
      <c r="K2025" s="2">
        <f>IF(C2025="РЦК макси",0,2*'06A_Варіанти'!T2016*J2025)</f>
        <v>0</v>
      </c>
      <c r="L2025" s="2">
        <f t="shared" si="219"/>
        <v>0</v>
      </c>
      <c r="M2025" s="2">
        <f t="shared" si="220"/>
        <v>0</v>
      </c>
      <c r="N2025" s="9">
        <f t="shared" si="221"/>
        <v>0</v>
      </c>
      <c r="O2025" s="2">
        <f>MIN(IF('07A_Конструктор'!$D$5="Так",'06A_Варіанти'!E2016,1E+99),IF('07A_Конструктор'!$D$6="Так",'06A_Варіанти'!F2016,1E+99),IF('07A_Конструктор'!$D$7="Так",'06A_Варіанти'!G2016,1E+99),IF('07A_Конструктор'!$D$8="Так",'06A_Варіанти'!H2016,1E+99),IF('07A_Конструктор'!$D$9="Так",'06A_Варіанти'!I2016,1E+99),IF('07A_Конструктор'!$D$10="Так",'06A_Варіанти'!J2016,1E+99),IF('07A_Конструктор'!$D$11="Так",'06A_Варіанти'!K2016,1E+99),IF('07A_Конструктор'!$D$12="Так",'06A_Варіанти'!L2016,1E+99),IF('07A_Конструктор'!$D$13="Так",'06A_Варіанти'!M2016,1E+99),IF('07A_Конструктор'!$D$14="Так",'06A_Варіанти'!N2016,1E+99),IF('07A_Конструктор'!$D$15="Так",'06A_Варіанти'!O2016,1E+99),IF('07A_Конструктор'!$D$16="Так",'06A_Варіанти'!P2016,1E+99),IF('07A_Конструктор'!$D$17="Так",'06A_Варіанти'!Q2016,1E+99),IF('06A_Варіанти'!R2016="",1E+99,'06A_Варіанти'!R2016))</f>
        <v>730.2</v>
      </c>
      <c r="P2025" s="2" t="str">
        <f t="shared" si="222"/>
        <v>Не моделюється</v>
      </c>
      <c r="Q2025" s="2">
        <f t="shared" si="223"/>
        <v>0</v>
      </c>
      <c r="R2025" s="2" t="str">
        <f>IF(OR(C2025="РЦК макси",C2025="РЦЧ SKU"),"SKU-потік",IFERROR(VLOOKUP(D2025,'02_РЦ'!$A$3:$I$7,5,FALSE),0))</f>
        <v>SKU-потік</v>
      </c>
      <c r="S2025" s="2" t="str">
        <f>IF(OR(C2025="РЦК макси",C2025="РЦЧ SKU"),"Не рахується в ліміт",IFERROR(VLOOKUP(D2025,'02_РЦ'!$A$3:$I$7,9,FALSE),"Немає РЦ"))</f>
        <v>Не рахується в ліміт</v>
      </c>
    </row>
    <row r="2026" spans="1:19">
      <c r="A2026" s="2" t="str">
        <f>'06A_Варіанти'!A2017</f>
        <v>MAXI_2476</v>
      </c>
      <c r="B2026" s="2" t="str">
        <f>'06A_Варіанти'!B2017</f>
        <v>TT_2476</v>
      </c>
      <c r="C2026" s="2" t="str">
        <f>'06A_Варіанти'!D2017</f>
        <v>РЦК макси</v>
      </c>
      <c r="D2026" s="2" t="str">
        <f>'06A_Варіанти'!C2017</f>
        <v>РЦК</v>
      </c>
      <c r="E2026" s="2" t="str">
        <f>'06A_Варіанти'!S2017</f>
        <v>DIRECT</v>
      </c>
      <c r="F2026" s="2" t="str">
        <f>IF(O2026='06A_Варіанти'!E2017,'06A_Варіанти'!E$1,IF(O2026='06A_Варіанти'!F2017,'06A_Варіанти'!F$1,IF(O2026='06A_Варіанти'!G2017,'06A_Варіанти'!G$1,IF(O2026='06A_Варіанти'!H2017,'06A_Варіанти'!H$1,IF(O2026='06A_Варіанти'!I2017,'06A_Варіанти'!I$1,IF(O2026='06A_Варіанти'!J2017,'06A_Варіанти'!J$1,IF(O2026='06A_Варіанти'!K2017,'06A_Варіанти'!K$1,IF(O2026='06A_Варіанти'!L2017,'06A_Варіанти'!L$1,IF(O2026='06A_Варіанти'!M2017,'06A_Варіанти'!M$1,IF(O2026='06A_Варіанти'!N2017,'06A_Варіанти'!N$1,IF(O2026='06A_Варіанти'!O2017,'06A_Варіанти'!O$1,IF(O2026='06A_Варіанти'!P2017,'06A_Варіанти'!P$1,IF(O2026='06A_Варіанти'!Q2017,'06A_Варіанти'!Q$1,IF(O2026='06A_Варіанти'!R2017,'06A_Варіанти'!R$1,"НЕМАЄ МАРШРУТУ"))))))))))))))</f>
        <v>DIRECT</v>
      </c>
      <c r="G2026" s="2" t="str">
        <f t="shared" si="217"/>
        <v>БЕЗ ЗМІН</v>
      </c>
      <c r="H2026" s="2">
        <f>IF(G2026="НЕМАЄ МАРШРУТУ",0,O2026-'06A_Варіанти'!T2017)</f>
        <v>0</v>
      </c>
      <c r="I2026" s="2">
        <f>IFERROR(INDEX('04_Потоки'!$E:$E,MATCH(A2026,'04_Потоки'!$A:$A,0)),0)</f>
        <v>0.30653218059558118</v>
      </c>
      <c r="J2026" s="2">
        <f t="shared" si="218"/>
        <v>1</v>
      </c>
      <c r="K2026" s="2">
        <f>IF(C2026="РЦК макси",0,2*'06A_Варіанти'!T2017*J2026)</f>
        <v>0</v>
      </c>
      <c r="L2026" s="2">
        <f t="shared" si="219"/>
        <v>0</v>
      </c>
      <c r="M2026" s="2">
        <f t="shared" si="220"/>
        <v>0</v>
      </c>
      <c r="N2026" s="9">
        <f t="shared" si="221"/>
        <v>0</v>
      </c>
      <c r="O2026" s="2">
        <f>MIN(IF('07A_Конструктор'!$D$5="Так",'06A_Варіанти'!E2017,1E+99),IF('07A_Конструктор'!$D$6="Так",'06A_Варіанти'!F2017,1E+99),IF('07A_Конструктор'!$D$7="Так",'06A_Варіанти'!G2017,1E+99),IF('07A_Конструктор'!$D$8="Так",'06A_Варіанти'!H2017,1E+99),IF('07A_Конструктор'!$D$9="Так",'06A_Варіанти'!I2017,1E+99),IF('07A_Конструктор'!$D$10="Так",'06A_Варіанти'!J2017,1E+99),IF('07A_Конструктор'!$D$11="Так",'06A_Варіанти'!K2017,1E+99),IF('07A_Конструктор'!$D$12="Так",'06A_Варіанти'!L2017,1E+99),IF('07A_Конструктор'!$D$13="Так",'06A_Варіанти'!M2017,1E+99),IF('07A_Конструктор'!$D$14="Так",'06A_Варіанти'!N2017,1E+99),IF('07A_Конструктор'!$D$15="Так",'06A_Варіанти'!O2017,1E+99),IF('07A_Конструктор'!$D$16="Так",'06A_Варіанти'!P2017,1E+99),IF('07A_Конструктор'!$D$17="Так",'06A_Варіанти'!Q2017,1E+99),IF('06A_Варіанти'!R2017="",1E+99,'06A_Варіанти'!R2017))</f>
        <v>698.4</v>
      </c>
      <c r="P2026" s="2" t="str">
        <f t="shared" si="222"/>
        <v>Не моделюється</v>
      </c>
      <c r="Q2026" s="2">
        <f t="shared" si="223"/>
        <v>0</v>
      </c>
      <c r="R2026" s="2" t="str">
        <f>IF(OR(C2026="РЦК макси",C2026="РЦЧ SKU"),"SKU-потік",IFERROR(VLOOKUP(D2026,'02_РЦ'!$A$3:$I$7,5,FALSE),0))</f>
        <v>SKU-потік</v>
      </c>
      <c r="S2026" s="2" t="str">
        <f>IF(OR(C2026="РЦК макси",C2026="РЦЧ SKU"),"Не рахується в ліміт",IFERROR(VLOOKUP(D2026,'02_РЦ'!$A$3:$I$7,9,FALSE),"Немає РЦ"))</f>
        <v>Не рахується в ліміт</v>
      </c>
    </row>
    <row r="2027" spans="1:19">
      <c r="A2027" s="2" t="str">
        <f>'06A_Варіанти'!A2018</f>
        <v>MAXI_2483</v>
      </c>
      <c r="B2027" s="2" t="str">
        <f>'06A_Варіанти'!B2018</f>
        <v>TT_2483</v>
      </c>
      <c r="C2027" s="2" t="str">
        <f>'06A_Варіанти'!D2018</f>
        <v>РЦК макси</v>
      </c>
      <c r="D2027" s="2" t="str">
        <f>'06A_Варіанти'!C2018</f>
        <v>РЦК</v>
      </c>
      <c r="E2027" s="2" t="str">
        <f>'06A_Варіанти'!S2018</f>
        <v>DIRECT</v>
      </c>
      <c r="F2027" s="2" t="str">
        <f>IF(O2027='06A_Варіанти'!E2018,'06A_Варіанти'!E$1,IF(O2027='06A_Варіанти'!F2018,'06A_Варіанти'!F$1,IF(O2027='06A_Варіанти'!G2018,'06A_Варіанти'!G$1,IF(O2027='06A_Варіанти'!H2018,'06A_Варіанти'!H$1,IF(O2027='06A_Варіанти'!I2018,'06A_Варіанти'!I$1,IF(O2027='06A_Варіанти'!J2018,'06A_Варіанти'!J$1,IF(O2027='06A_Варіанти'!K2018,'06A_Варіанти'!K$1,IF(O2027='06A_Варіанти'!L2018,'06A_Варіанти'!L$1,IF(O2027='06A_Варіанти'!M2018,'06A_Варіанти'!M$1,IF(O2027='06A_Варіанти'!N2018,'06A_Варіанти'!N$1,IF(O2027='06A_Варіанти'!O2018,'06A_Варіанти'!O$1,IF(O2027='06A_Варіанти'!P2018,'06A_Варіанти'!P$1,IF(O2027='06A_Варіанти'!Q2018,'06A_Варіанти'!Q$1,IF(O2027='06A_Варіанти'!R2018,'06A_Варіанти'!R$1,"НЕМАЄ МАРШРУТУ"))))))))))))))</f>
        <v>DIRECT</v>
      </c>
      <c r="G2027" s="2" t="str">
        <f t="shared" si="217"/>
        <v>БЕЗ ЗМІН</v>
      </c>
      <c r="H2027" s="2">
        <f>IF(G2027="НЕМАЄ МАРШРУТУ",0,O2027-'06A_Варіанти'!T2018)</f>
        <v>0</v>
      </c>
      <c r="I2027" s="2">
        <f>IFERROR(INDEX('04_Потоки'!$E:$E,MATCH(A2027,'04_Потоки'!$A:$A,0)),0)</f>
        <v>0.30653218059558118</v>
      </c>
      <c r="J2027" s="2">
        <f t="shared" si="218"/>
        <v>1</v>
      </c>
      <c r="K2027" s="2">
        <f>IF(C2027="РЦК макси",0,2*'06A_Варіанти'!T2018*J2027)</f>
        <v>0</v>
      </c>
      <c r="L2027" s="2">
        <f t="shared" si="219"/>
        <v>0</v>
      </c>
      <c r="M2027" s="2">
        <f t="shared" si="220"/>
        <v>0</v>
      </c>
      <c r="N2027" s="9">
        <f t="shared" si="221"/>
        <v>0</v>
      </c>
      <c r="O2027" s="2">
        <f>MIN(IF('07A_Конструктор'!$D$5="Так",'06A_Варіанти'!E2018,1E+99),IF('07A_Конструктор'!$D$6="Так",'06A_Варіанти'!F2018,1E+99),IF('07A_Конструктор'!$D$7="Так",'06A_Варіанти'!G2018,1E+99),IF('07A_Конструктор'!$D$8="Так",'06A_Варіанти'!H2018,1E+99),IF('07A_Конструктор'!$D$9="Так",'06A_Варіанти'!I2018,1E+99),IF('07A_Конструктор'!$D$10="Так",'06A_Варіанти'!J2018,1E+99),IF('07A_Конструктор'!$D$11="Так",'06A_Варіанти'!K2018,1E+99),IF('07A_Конструктор'!$D$12="Так",'06A_Варіанти'!L2018,1E+99),IF('07A_Конструктор'!$D$13="Так",'06A_Варіанти'!M2018,1E+99),IF('07A_Конструктор'!$D$14="Так",'06A_Варіанти'!N2018,1E+99),IF('07A_Конструктор'!$D$15="Так",'06A_Варіанти'!O2018,1E+99),IF('07A_Конструктор'!$D$16="Так",'06A_Варіанти'!P2018,1E+99),IF('07A_Конструктор'!$D$17="Так",'06A_Варіанти'!Q2018,1E+99),IF('06A_Варіанти'!R2018="",1E+99,'06A_Варіанти'!R2018))</f>
        <v>653.29999999999995</v>
      </c>
      <c r="P2027" s="2" t="str">
        <f t="shared" si="222"/>
        <v>Не моделюється</v>
      </c>
      <c r="Q2027" s="2">
        <f t="shared" si="223"/>
        <v>0</v>
      </c>
      <c r="R2027" s="2" t="str">
        <f>IF(OR(C2027="РЦК макси",C2027="РЦЧ SKU"),"SKU-потік",IFERROR(VLOOKUP(D2027,'02_РЦ'!$A$3:$I$7,5,FALSE),0))</f>
        <v>SKU-потік</v>
      </c>
      <c r="S2027" s="2" t="str">
        <f>IF(OR(C2027="РЦК макси",C2027="РЦЧ SKU"),"Не рахується в ліміт",IFERROR(VLOOKUP(D2027,'02_РЦ'!$A$3:$I$7,9,FALSE),"Немає РЦ"))</f>
        <v>Не рахується в ліміт</v>
      </c>
    </row>
    <row r="2028" spans="1:19">
      <c r="A2028" s="2" t="str">
        <f>'06A_Варіанти'!A2019</f>
        <v>MAXI_2494</v>
      </c>
      <c r="B2028" s="2" t="str">
        <f>'06A_Варіанти'!B2019</f>
        <v>TT_2494</v>
      </c>
      <c r="C2028" s="2" t="str">
        <f>'06A_Варіанти'!D2019</f>
        <v>РЦК макси</v>
      </c>
      <c r="D2028" s="2" t="str">
        <f>'06A_Варіанти'!C2019</f>
        <v>РЦК</v>
      </c>
      <c r="E2028" s="2" t="str">
        <f>'06A_Варіанти'!S2019</f>
        <v>KYI_NORTH</v>
      </c>
      <c r="F2028" s="2" t="str">
        <f>IF(O2028='06A_Варіанти'!E2019,'06A_Варіанти'!E$1,IF(O2028='06A_Варіанти'!F2019,'06A_Варіанти'!F$1,IF(O2028='06A_Варіанти'!G2019,'06A_Варіанти'!G$1,IF(O2028='06A_Варіанти'!H2019,'06A_Варіанти'!H$1,IF(O2028='06A_Варіанти'!I2019,'06A_Варіанти'!I$1,IF(O2028='06A_Варіанти'!J2019,'06A_Варіанти'!J$1,IF(O2028='06A_Варіанти'!K2019,'06A_Варіанти'!K$1,IF(O2028='06A_Варіанти'!L2019,'06A_Варіанти'!L$1,IF(O2028='06A_Варіанти'!M2019,'06A_Варіанти'!M$1,IF(O2028='06A_Варіанти'!N2019,'06A_Варіанти'!N$1,IF(O2028='06A_Варіанти'!O2019,'06A_Варіанти'!O$1,IF(O2028='06A_Варіанти'!P2019,'06A_Варіанти'!P$1,IF(O2028='06A_Варіанти'!Q2019,'06A_Варіанти'!Q$1,IF(O2028='06A_Варіанти'!R2019,'06A_Варіанти'!R$1,"НЕМАЄ МАРШРУТУ"))))))))))))))</f>
        <v>KYI_NORTH</v>
      </c>
      <c r="G2028" s="2" t="str">
        <f t="shared" si="217"/>
        <v>БЕЗ ЗМІН</v>
      </c>
      <c r="H2028" s="2">
        <f>IF(G2028="НЕМАЄ МАРШРУТУ",0,O2028-'06A_Варіанти'!T2019)</f>
        <v>0</v>
      </c>
      <c r="I2028" s="2">
        <f>IFERROR(INDEX('04_Потоки'!$E:$E,MATCH(A2028,'04_Потоки'!$A:$A,0)),0)</f>
        <v>0.30653218059558118</v>
      </c>
      <c r="J2028" s="2">
        <f t="shared" si="218"/>
        <v>1</v>
      </c>
      <c r="K2028" s="2">
        <f>IF(C2028="РЦК макси",0,2*'06A_Варіанти'!T2019*J2028)</f>
        <v>0</v>
      </c>
      <c r="L2028" s="2">
        <f t="shared" si="219"/>
        <v>0</v>
      </c>
      <c r="M2028" s="2">
        <f t="shared" si="220"/>
        <v>0</v>
      </c>
      <c r="N2028" s="9">
        <f t="shared" si="221"/>
        <v>0</v>
      </c>
      <c r="O2028" s="2">
        <f>MIN(IF('07A_Конструктор'!$D$5="Так",'06A_Варіанти'!E2019,1E+99),IF('07A_Конструктор'!$D$6="Так",'06A_Варіанти'!F2019,1E+99),IF('07A_Конструктор'!$D$7="Так",'06A_Варіанти'!G2019,1E+99),IF('07A_Конструктор'!$D$8="Так",'06A_Варіанти'!H2019,1E+99),IF('07A_Конструктор'!$D$9="Так",'06A_Варіанти'!I2019,1E+99),IF('07A_Конструктор'!$D$10="Так",'06A_Варіанти'!J2019,1E+99),IF('07A_Конструктор'!$D$11="Так",'06A_Варіанти'!K2019,1E+99),IF('07A_Конструктор'!$D$12="Так",'06A_Варіанти'!L2019,1E+99),IF('07A_Конструктор'!$D$13="Так",'06A_Варіанти'!M2019,1E+99),IF('07A_Конструктор'!$D$14="Так",'06A_Варіанти'!N2019,1E+99),IF('07A_Конструктор'!$D$15="Так",'06A_Варіанти'!O2019,1E+99),IF('07A_Конструктор'!$D$16="Так",'06A_Варіанти'!P2019,1E+99),IF('07A_Конструктор'!$D$17="Так",'06A_Варіанти'!Q2019,1E+99),IF('06A_Варіанти'!R2019="",1E+99,'06A_Варіанти'!R2019))</f>
        <v>34.799999999999997</v>
      </c>
      <c r="P2028" s="2" t="str">
        <f t="shared" si="222"/>
        <v>Не моделюється</v>
      </c>
      <c r="Q2028" s="2">
        <f t="shared" si="223"/>
        <v>0</v>
      </c>
      <c r="R2028" s="2" t="str">
        <f>IF(OR(C2028="РЦК макси",C2028="РЦЧ SKU"),"SKU-потік",IFERROR(VLOOKUP(D2028,'02_РЦ'!$A$3:$I$7,5,FALSE),0))</f>
        <v>SKU-потік</v>
      </c>
      <c r="S2028" s="2" t="str">
        <f>IF(OR(C2028="РЦК макси",C2028="РЦЧ SKU"),"Не рахується в ліміт",IFERROR(VLOOKUP(D2028,'02_РЦ'!$A$3:$I$7,9,FALSE),"Немає РЦ"))</f>
        <v>Не рахується в ліміт</v>
      </c>
    </row>
    <row r="2029" spans="1:19">
      <c r="A2029" s="2" t="str">
        <f>'06A_Варіанти'!A2020</f>
        <v>MAXI_2495</v>
      </c>
      <c r="B2029" s="2" t="str">
        <f>'06A_Варіанти'!B2020</f>
        <v>TT_2495</v>
      </c>
      <c r="C2029" s="2" t="str">
        <f>'06A_Варіанти'!D2020</f>
        <v>РЦК макси</v>
      </c>
      <c r="D2029" s="2" t="str">
        <f>'06A_Варіанти'!C2020</f>
        <v>РЦК</v>
      </c>
      <c r="E2029" s="2" t="str">
        <f>'06A_Варіанти'!S2020</f>
        <v>DIRECT</v>
      </c>
      <c r="F2029" s="2" t="str">
        <f>IF(O2029='06A_Варіанти'!E2020,'06A_Варіанти'!E$1,IF(O2029='06A_Варіанти'!F2020,'06A_Варіанти'!F$1,IF(O2029='06A_Варіанти'!G2020,'06A_Варіанти'!G$1,IF(O2029='06A_Варіанти'!H2020,'06A_Варіанти'!H$1,IF(O2029='06A_Варіанти'!I2020,'06A_Варіанти'!I$1,IF(O2029='06A_Варіанти'!J2020,'06A_Варіанти'!J$1,IF(O2029='06A_Варіанти'!K2020,'06A_Варіанти'!K$1,IF(O2029='06A_Варіанти'!L2020,'06A_Варіанти'!L$1,IF(O2029='06A_Варіанти'!M2020,'06A_Варіанти'!M$1,IF(O2029='06A_Варіанти'!N2020,'06A_Варіанти'!N$1,IF(O2029='06A_Варіанти'!O2020,'06A_Варіанти'!O$1,IF(O2029='06A_Варіанти'!P2020,'06A_Варіанти'!P$1,IF(O2029='06A_Варіанти'!Q2020,'06A_Варіанти'!Q$1,IF(O2029='06A_Варіанти'!R2020,'06A_Варіанти'!R$1,"НЕМАЄ МАРШРУТУ"))))))))))))))</f>
        <v>DIRECT</v>
      </c>
      <c r="G2029" s="2" t="str">
        <f t="shared" si="217"/>
        <v>БЕЗ ЗМІН</v>
      </c>
      <c r="H2029" s="2">
        <f>IF(G2029="НЕМАЄ МАРШРУТУ",0,O2029-'06A_Варіанти'!T2020)</f>
        <v>0</v>
      </c>
      <c r="I2029" s="2">
        <f>IFERROR(INDEX('04_Потоки'!$E:$E,MATCH(A2029,'04_Потоки'!$A:$A,0)),0)</f>
        <v>0.30653218059558118</v>
      </c>
      <c r="J2029" s="2">
        <f t="shared" si="218"/>
        <v>1</v>
      </c>
      <c r="K2029" s="2">
        <f>IF(C2029="РЦК макси",0,2*'06A_Варіанти'!T2020*J2029)</f>
        <v>0</v>
      </c>
      <c r="L2029" s="2">
        <f t="shared" si="219"/>
        <v>0</v>
      </c>
      <c r="M2029" s="2">
        <f t="shared" si="220"/>
        <v>0</v>
      </c>
      <c r="N2029" s="9">
        <f t="shared" si="221"/>
        <v>0</v>
      </c>
      <c r="O2029" s="2">
        <f>MIN(IF('07A_Конструктор'!$D$5="Так",'06A_Варіанти'!E2020,1E+99),IF('07A_Конструктор'!$D$6="Так",'06A_Варіанти'!F2020,1E+99),IF('07A_Конструктор'!$D$7="Так",'06A_Варіанти'!G2020,1E+99),IF('07A_Конструктор'!$D$8="Так",'06A_Варіанти'!H2020,1E+99),IF('07A_Конструктор'!$D$9="Так",'06A_Варіанти'!I2020,1E+99),IF('07A_Конструктор'!$D$10="Так",'06A_Варіанти'!J2020,1E+99),IF('07A_Конструктор'!$D$11="Так",'06A_Варіанти'!K2020,1E+99),IF('07A_Конструктор'!$D$12="Так",'06A_Варіанти'!L2020,1E+99),IF('07A_Конструктор'!$D$13="Так",'06A_Варіанти'!M2020,1E+99),IF('07A_Конструктор'!$D$14="Так",'06A_Варіанти'!N2020,1E+99),IF('07A_Конструктор'!$D$15="Так",'06A_Варіанти'!O2020,1E+99),IF('07A_Конструктор'!$D$16="Так",'06A_Варіанти'!P2020,1E+99),IF('07A_Конструктор'!$D$17="Так",'06A_Варіанти'!Q2020,1E+99),IF('06A_Варіанти'!R2020="",1E+99,'06A_Варіанти'!R2020))</f>
        <v>25.5</v>
      </c>
      <c r="P2029" s="2" t="str">
        <f t="shared" si="222"/>
        <v>Не моделюється</v>
      </c>
      <c r="Q2029" s="2">
        <f t="shared" si="223"/>
        <v>0</v>
      </c>
      <c r="R2029" s="2" t="str">
        <f>IF(OR(C2029="РЦК макси",C2029="РЦЧ SKU"),"SKU-потік",IFERROR(VLOOKUP(D2029,'02_РЦ'!$A$3:$I$7,5,FALSE),0))</f>
        <v>SKU-потік</v>
      </c>
      <c r="S2029" s="2" t="str">
        <f>IF(OR(C2029="РЦК макси",C2029="РЦЧ SKU"),"Не рахується в ліміт",IFERROR(VLOOKUP(D2029,'02_РЦ'!$A$3:$I$7,9,FALSE),"Немає РЦ"))</f>
        <v>Не рахується в ліміт</v>
      </c>
    </row>
    <row r="2030" spans="1:19">
      <c r="A2030" s="2" t="str">
        <f>'06A_Варіанти'!A2021</f>
        <v>MAXI_2492</v>
      </c>
      <c r="B2030" s="2" t="str">
        <f>'06A_Варіанти'!B2021</f>
        <v>TT_2492</v>
      </c>
      <c r="C2030" s="2" t="str">
        <f>'06A_Варіанти'!D2021</f>
        <v>РЦК макси</v>
      </c>
      <c r="D2030" s="2" t="str">
        <f>'06A_Варіанти'!C2021</f>
        <v>РЦК</v>
      </c>
      <c r="E2030" s="2" t="str">
        <f>'06A_Варіанти'!S2021</f>
        <v>KYI_NORTH</v>
      </c>
      <c r="F2030" s="2" t="str">
        <f>IF(O2030='06A_Варіанти'!E2021,'06A_Варіанти'!E$1,IF(O2030='06A_Варіанти'!F2021,'06A_Варіанти'!F$1,IF(O2030='06A_Варіанти'!G2021,'06A_Варіанти'!G$1,IF(O2030='06A_Варіанти'!H2021,'06A_Варіанти'!H$1,IF(O2030='06A_Варіанти'!I2021,'06A_Варіанти'!I$1,IF(O2030='06A_Варіанти'!J2021,'06A_Варіанти'!J$1,IF(O2030='06A_Варіанти'!K2021,'06A_Варіанти'!K$1,IF(O2030='06A_Варіанти'!L2021,'06A_Варіанти'!L$1,IF(O2030='06A_Варіанти'!M2021,'06A_Варіанти'!M$1,IF(O2030='06A_Варіанти'!N2021,'06A_Варіанти'!N$1,IF(O2030='06A_Варіанти'!O2021,'06A_Варіанти'!O$1,IF(O2030='06A_Варіанти'!P2021,'06A_Варіанти'!P$1,IF(O2030='06A_Варіанти'!Q2021,'06A_Варіанти'!Q$1,IF(O2030='06A_Варіанти'!R2021,'06A_Варіанти'!R$1,"НЕМАЄ МАРШРУТУ"))))))))))))))</f>
        <v>KYI_NORTH</v>
      </c>
      <c r="G2030" s="2" t="str">
        <f t="shared" si="217"/>
        <v>БЕЗ ЗМІН</v>
      </c>
      <c r="H2030" s="2">
        <f>IF(G2030="НЕМАЄ МАРШРУТУ",0,O2030-'06A_Варіанти'!T2021)</f>
        <v>0</v>
      </c>
      <c r="I2030" s="2">
        <f>IFERROR(INDEX('04_Потоки'!$E:$E,MATCH(A2030,'04_Потоки'!$A:$A,0)),0)</f>
        <v>0.30653218059558118</v>
      </c>
      <c r="J2030" s="2">
        <f t="shared" si="218"/>
        <v>1</v>
      </c>
      <c r="K2030" s="2">
        <f>IF(C2030="РЦК макси",0,2*'06A_Варіанти'!T2021*J2030)</f>
        <v>0</v>
      </c>
      <c r="L2030" s="2">
        <f t="shared" si="219"/>
        <v>0</v>
      </c>
      <c r="M2030" s="2">
        <f t="shared" si="220"/>
        <v>0</v>
      </c>
      <c r="N2030" s="9">
        <f t="shared" si="221"/>
        <v>0</v>
      </c>
      <c r="O2030" s="2">
        <f>MIN(IF('07A_Конструктор'!$D$5="Так",'06A_Варіанти'!E2021,1E+99),IF('07A_Конструктор'!$D$6="Так",'06A_Варіанти'!F2021,1E+99),IF('07A_Конструктор'!$D$7="Так",'06A_Варіанти'!G2021,1E+99),IF('07A_Конструктор'!$D$8="Так",'06A_Варіанти'!H2021,1E+99),IF('07A_Конструктор'!$D$9="Так",'06A_Варіанти'!I2021,1E+99),IF('07A_Конструктор'!$D$10="Так",'06A_Варіанти'!J2021,1E+99),IF('07A_Конструктор'!$D$11="Так",'06A_Варіанти'!K2021,1E+99),IF('07A_Конструктор'!$D$12="Так",'06A_Варіанти'!L2021,1E+99),IF('07A_Конструктор'!$D$13="Так",'06A_Варіанти'!M2021,1E+99),IF('07A_Конструктор'!$D$14="Так",'06A_Варіанти'!N2021,1E+99),IF('07A_Конструктор'!$D$15="Так",'06A_Варіанти'!O2021,1E+99),IF('07A_Конструктор'!$D$16="Так",'06A_Варіанти'!P2021,1E+99),IF('07A_Конструктор'!$D$17="Так",'06A_Варіанти'!Q2021,1E+99),IF('06A_Варіанти'!R2021="",1E+99,'06A_Варіанти'!R2021))</f>
        <v>34.1</v>
      </c>
      <c r="P2030" s="2" t="str">
        <f t="shared" si="222"/>
        <v>Не моделюється</v>
      </c>
      <c r="Q2030" s="2">
        <f t="shared" si="223"/>
        <v>0</v>
      </c>
      <c r="R2030" s="2" t="str">
        <f>IF(OR(C2030="РЦК макси",C2030="РЦЧ SKU"),"SKU-потік",IFERROR(VLOOKUP(D2030,'02_РЦ'!$A$3:$I$7,5,FALSE),0))</f>
        <v>SKU-потік</v>
      </c>
      <c r="S2030" s="2" t="str">
        <f>IF(OR(C2030="РЦК макси",C2030="РЦЧ SKU"),"Не рахується в ліміт",IFERROR(VLOOKUP(D2030,'02_РЦ'!$A$3:$I$7,9,FALSE),"Немає РЦ"))</f>
        <v>Не рахується в ліміт</v>
      </c>
    </row>
    <row r="2031" spans="1:19">
      <c r="A2031" s="2" t="str">
        <f>'06A_Варіанти'!A2022</f>
        <v>MAXI_2497</v>
      </c>
      <c r="B2031" s="2" t="str">
        <f>'06A_Варіанти'!B2022</f>
        <v>TT_2497</v>
      </c>
      <c r="C2031" s="2" t="str">
        <f>'06A_Варіанти'!D2022</f>
        <v>РЦК макси</v>
      </c>
      <c r="D2031" s="2" t="str">
        <f>'06A_Варіанти'!C2022</f>
        <v>РЦК</v>
      </c>
      <c r="E2031" s="2" t="str">
        <f>'06A_Варіанти'!S2022</f>
        <v>DIRECT</v>
      </c>
      <c r="F2031" s="2" t="str">
        <f>IF(O2031='06A_Варіанти'!E2022,'06A_Варіанти'!E$1,IF(O2031='06A_Варіанти'!F2022,'06A_Варіанти'!F$1,IF(O2031='06A_Варіанти'!G2022,'06A_Варіанти'!G$1,IF(O2031='06A_Варіанти'!H2022,'06A_Варіанти'!H$1,IF(O2031='06A_Варіанти'!I2022,'06A_Варіанти'!I$1,IF(O2031='06A_Варіанти'!J2022,'06A_Варіанти'!J$1,IF(O2031='06A_Варіанти'!K2022,'06A_Варіанти'!K$1,IF(O2031='06A_Варіанти'!L2022,'06A_Варіанти'!L$1,IF(O2031='06A_Варіанти'!M2022,'06A_Варіанти'!M$1,IF(O2031='06A_Варіанти'!N2022,'06A_Варіанти'!N$1,IF(O2031='06A_Варіанти'!O2022,'06A_Варіанти'!O$1,IF(O2031='06A_Варіанти'!P2022,'06A_Варіанти'!P$1,IF(O2031='06A_Варіанти'!Q2022,'06A_Варіанти'!Q$1,IF(O2031='06A_Варіанти'!R2022,'06A_Варіанти'!R$1,"НЕМАЄ МАРШРУТУ"))))))))))))))</f>
        <v>DIRECT</v>
      </c>
      <c r="G2031" s="2" t="str">
        <f t="shared" si="217"/>
        <v>БЕЗ ЗМІН</v>
      </c>
      <c r="H2031" s="2">
        <f>IF(G2031="НЕМАЄ МАРШРУТУ",0,O2031-'06A_Варіанти'!T2022)</f>
        <v>0</v>
      </c>
      <c r="I2031" s="2">
        <f>IFERROR(INDEX('04_Потоки'!$E:$E,MATCH(A2031,'04_Потоки'!$A:$A,0)),0)</f>
        <v>0.30653218059558118</v>
      </c>
      <c r="J2031" s="2">
        <f t="shared" si="218"/>
        <v>1</v>
      </c>
      <c r="K2031" s="2">
        <f>IF(C2031="РЦК макси",0,2*'06A_Варіанти'!T2022*J2031)</f>
        <v>0</v>
      </c>
      <c r="L2031" s="2">
        <f t="shared" si="219"/>
        <v>0</v>
      </c>
      <c r="M2031" s="2">
        <f t="shared" si="220"/>
        <v>0</v>
      </c>
      <c r="N2031" s="9">
        <f t="shared" si="221"/>
        <v>0</v>
      </c>
      <c r="O2031" s="2">
        <f>MIN(IF('07A_Конструктор'!$D$5="Так",'06A_Варіанти'!E2022,1E+99),IF('07A_Конструктор'!$D$6="Так",'06A_Варіанти'!F2022,1E+99),IF('07A_Конструктор'!$D$7="Так",'06A_Варіанти'!G2022,1E+99),IF('07A_Конструктор'!$D$8="Так",'06A_Варіанти'!H2022,1E+99),IF('07A_Конструктор'!$D$9="Так",'06A_Варіанти'!I2022,1E+99),IF('07A_Конструктор'!$D$10="Так",'06A_Варіанти'!J2022,1E+99),IF('07A_Конструктор'!$D$11="Так",'06A_Варіанти'!K2022,1E+99),IF('07A_Конструктор'!$D$12="Так",'06A_Варіанти'!L2022,1E+99),IF('07A_Конструктор'!$D$13="Так",'06A_Варіанти'!M2022,1E+99),IF('07A_Конструктор'!$D$14="Так",'06A_Варіанти'!N2022,1E+99),IF('07A_Конструктор'!$D$15="Так",'06A_Варіанти'!O2022,1E+99),IF('07A_Конструктор'!$D$16="Так",'06A_Варіанти'!P2022,1E+99),IF('07A_Конструктор'!$D$17="Так",'06A_Варіанти'!Q2022,1E+99),IF('06A_Варіанти'!R2022="",1E+99,'06A_Варіанти'!R2022))</f>
        <v>536.29999999999995</v>
      </c>
      <c r="P2031" s="2" t="str">
        <f t="shared" si="222"/>
        <v>Не моделюється</v>
      </c>
      <c r="Q2031" s="2">
        <f t="shared" si="223"/>
        <v>0</v>
      </c>
      <c r="R2031" s="2" t="str">
        <f>IF(OR(C2031="РЦК макси",C2031="РЦЧ SKU"),"SKU-потік",IFERROR(VLOOKUP(D2031,'02_РЦ'!$A$3:$I$7,5,FALSE),0))</f>
        <v>SKU-потік</v>
      </c>
      <c r="S2031" s="2" t="str">
        <f>IF(OR(C2031="РЦК макси",C2031="РЦЧ SKU"),"Не рахується в ліміт",IFERROR(VLOOKUP(D2031,'02_РЦ'!$A$3:$I$7,9,FALSE),"Немає РЦ"))</f>
        <v>Не рахується в ліміт</v>
      </c>
    </row>
    <row r="2032" spans="1:19">
      <c r="A2032" s="2" t="str">
        <f>'06A_Варіанти'!A2023</f>
        <v>MAXI_2502</v>
      </c>
      <c r="B2032" s="2" t="str">
        <f>'06A_Варіанти'!B2023</f>
        <v>TT_2502</v>
      </c>
      <c r="C2032" s="2" t="str">
        <f>'06A_Варіанти'!D2023</f>
        <v>РЦК макси</v>
      </c>
      <c r="D2032" s="2" t="str">
        <f>'06A_Варіанти'!C2023</f>
        <v>РЦК</v>
      </c>
      <c r="E2032" s="2" t="str">
        <f>'06A_Варіанти'!S2023</f>
        <v>KYI_DARN</v>
      </c>
      <c r="F2032" s="2" t="str">
        <f>IF(O2032='06A_Варіанти'!E2023,'06A_Варіанти'!E$1,IF(O2032='06A_Варіанти'!F2023,'06A_Варіанти'!F$1,IF(O2032='06A_Варіанти'!G2023,'06A_Варіанти'!G$1,IF(O2032='06A_Варіанти'!H2023,'06A_Варіанти'!H$1,IF(O2032='06A_Варіанти'!I2023,'06A_Варіанти'!I$1,IF(O2032='06A_Варіанти'!J2023,'06A_Варіанти'!J$1,IF(O2032='06A_Варіанти'!K2023,'06A_Варіанти'!K$1,IF(O2032='06A_Варіанти'!L2023,'06A_Варіанти'!L$1,IF(O2032='06A_Варіанти'!M2023,'06A_Варіанти'!M$1,IF(O2032='06A_Варіанти'!N2023,'06A_Варіанти'!N$1,IF(O2032='06A_Варіанти'!O2023,'06A_Варіанти'!O$1,IF(O2032='06A_Варіанти'!P2023,'06A_Варіанти'!P$1,IF(O2032='06A_Варіанти'!Q2023,'06A_Варіанти'!Q$1,IF(O2032='06A_Варіанти'!R2023,'06A_Варіанти'!R$1,"НЕМАЄ МАРШРУТУ"))))))))))))))</f>
        <v>KYI_DARN</v>
      </c>
      <c r="G2032" s="2" t="str">
        <f t="shared" si="217"/>
        <v>БЕЗ ЗМІН</v>
      </c>
      <c r="H2032" s="2">
        <f>IF(G2032="НЕМАЄ МАРШРУТУ",0,O2032-'06A_Варіанти'!T2023)</f>
        <v>0</v>
      </c>
      <c r="I2032" s="2">
        <f>IFERROR(INDEX('04_Потоки'!$E:$E,MATCH(A2032,'04_Потоки'!$A:$A,0)),0)</f>
        <v>0.30653218059558118</v>
      </c>
      <c r="J2032" s="2">
        <f t="shared" si="218"/>
        <v>1</v>
      </c>
      <c r="K2032" s="2">
        <f>IF(C2032="РЦК макси",0,2*'06A_Варіанти'!T2023*J2032)</f>
        <v>0</v>
      </c>
      <c r="L2032" s="2">
        <f t="shared" si="219"/>
        <v>0</v>
      </c>
      <c r="M2032" s="2">
        <f t="shared" si="220"/>
        <v>0</v>
      </c>
      <c r="N2032" s="9">
        <f t="shared" si="221"/>
        <v>0</v>
      </c>
      <c r="O2032" s="2">
        <f>MIN(IF('07A_Конструктор'!$D$5="Так",'06A_Варіанти'!E2023,1E+99),IF('07A_Конструктор'!$D$6="Так",'06A_Варіанти'!F2023,1E+99),IF('07A_Конструктор'!$D$7="Так",'06A_Варіанти'!G2023,1E+99),IF('07A_Конструктор'!$D$8="Так",'06A_Варіанти'!H2023,1E+99),IF('07A_Конструктор'!$D$9="Так",'06A_Варіанти'!I2023,1E+99),IF('07A_Конструктор'!$D$10="Так",'06A_Варіанти'!J2023,1E+99),IF('07A_Конструктор'!$D$11="Так",'06A_Варіанти'!K2023,1E+99),IF('07A_Конструктор'!$D$12="Так",'06A_Варіанти'!L2023,1E+99),IF('07A_Конструктор'!$D$13="Так",'06A_Варіанти'!M2023,1E+99),IF('07A_Конструктор'!$D$14="Так",'06A_Варіанти'!N2023,1E+99),IF('07A_Конструктор'!$D$15="Так",'06A_Варіанти'!O2023,1E+99),IF('07A_Конструктор'!$D$16="Так",'06A_Варіанти'!P2023,1E+99),IF('07A_Конструктор'!$D$17="Так",'06A_Варіанти'!Q2023,1E+99),IF('06A_Варіанти'!R2023="",1E+99,'06A_Варіанти'!R2023))</f>
        <v>36.200000000000003</v>
      </c>
      <c r="P2032" s="2" t="str">
        <f t="shared" si="222"/>
        <v>Не моделюється</v>
      </c>
      <c r="Q2032" s="2">
        <f t="shared" si="223"/>
        <v>0</v>
      </c>
      <c r="R2032" s="2" t="str">
        <f>IF(OR(C2032="РЦК макси",C2032="РЦЧ SKU"),"SKU-потік",IFERROR(VLOOKUP(D2032,'02_РЦ'!$A$3:$I$7,5,FALSE),0))</f>
        <v>SKU-потік</v>
      </c>
      <c r="S2032" s="2" t="str">
        <f>IF(OR(C2032="РЦК макси",C2032="РЦЧ SKU"),"Не рахується в ліміт",IFERROR(VLOOKUP(D2032,'02_РЦ'!$A$3:$I$7,9,FALSE),"Немає РЦ"))</f>
        <v>Не рахується в ліміт</v>
      </c>
    </row>
    <row r="2033" spans="1:19">
      <c r="A2033" s="2" t="str">
        <f>'06A_Варіанти'!A2024</f>
        <v>MAXI_2505</v>
      </c>
      <c r="B2033" s="2" t="str">
        <f>'06A_Варіанти'!B2024</f>
        <v>TT_2505</v>
      </c>
      <c r="C2033" s="2" t="str">
        <f>'06A_Варіанти'!D2024</f>
        <v>РЦК макси</v>
      </c>
      <c r="D2033" s="2" t="str">
        <f>'06A_Варіанти'!C2024</f>
        <v>РЦК</v>
      </c>
      <c r="E2033" s="2" t="str">
        <f>'06A_Варіанти'!S2024</f>
        <v>DIRECT</v>
      </c>
      <c r="F2033" s="2" t="str">
        <f>IF(O2033='06A_Варіанти'!E2024,'06A_Варіанти'!E$1,IF(O2033='06A_Варіанти'!F2024,'06A_Варіанти'!F$1,IF(O2033='06A_Варіанти'!G2024,'06A_Варіанти'!G$1,IF(O2033='06A_Варіанти'!H2024,'06A_Варіанти'!H$1,IF(O2033='06A_Варіанти'!I2024,'06A_Варіанти'!I$1,IF(O2033='06A_Варіанти'!J2024,'06A_Варіанти'!J$1,IF(O2033='06A_Варіанти'!K2024,'06A_Варіанти'!K$1,IF(O2033='06A_Варіанти'!L2024,'06A_Варіанти'!L$1,IF(O2033='06A_Варіанти'!M2024,'06A_Варіанти'!M$1,IF(O2033='06A_Варіанти'!N2024,'06A_Варіанти'!N$1,IF(O2033='06A_Варіанти'!O2024,'06A_Варіанти'!O$1,IF(O2033='06A_Варіанти'!P2024,'06A_Варіанти'!P$1,IF(O2033='06A_Варіанти'!Q2024,'06A_Варіанти'!Q$1,IF(O2033='06A_Варіанти'!R2024,'06A_Варіанти'!R$1,"НЕМАЄ МАРШРУТУ"))))))))))))))</f>
        <v>DIRECT</v>
      </c>
      <c r="G2033" s="2" t="str">
        <f t="shared" si="217"/>
        <v>БЕЗ ЗМІН</v>
      </c>
      <c r="H2033" s="2">
        <f>IF(G2033="НЕМАЄ МАРШРУТУ",0,O2033-'06A_Варіанти'!T2024)</f>
        <v>0</v>
      </c>
      <c r="I2033" s="2">
        <f>IFERROR(INDEX('04_Потоки'!$E:$E,MATCH(A2033,'04_Потоки'!$A:$A,0)),0)</f>
        <v>0.30653218059558118</v>
      </c>
      <c r="J2033" s="2">
        <f t="shared" si="218"/>
        <v>1</v>
      </c>
      <c r="K2033" s="2">
        <f>IF(C2033="РЦК макси",0,2*'06A_Варіанти'!T2024*J2033)</f>
        <v>0</v>
      </c>
      <c r="L2033" s="2">
        <f t="shared" si="219"/>
        <v>0</v>
      </c>
      <c r="M2033" s="2">
        <f t="shared" si="220"/>
        <v>0</v>
      </c>
      <c r="N2033" s="9">
        <f t="shared" si="221"/>
        <v>0</v>
      </c>
      <c r="O2033" s="2">
        <f>MIN(IF('07A_Конструктор'!$D$5="Так",'06A_Варіанти'!E2024,1E+99),IF('07A_Конструктор'!$D$6="Так",'06A_Варіанти'!F2024,1E+99),IF('07A_Конструктор'!$D$7="Так",'06A_Варіанти'!G2024,1E+99),IF('07A_Конструктор'!$D$8="Так",'06A_Варіанти'!H2024,1E+99),IF('07A_Конструктор'!$D$9="Так",'06A_Варіанти'!I2024,1E+99),IF('07A_Конструктор'!$D$10="Так",'06A_Варіанти'!J2024,1E+99),IF('07A_Конструктор'!$D$11="Так",'06A_Варіанти'!K2024,1E+99),IF('07A_Конструктор'!$D$12="Так",'06A_Варіанти'!L2024,1E+99),IF('07A_Конструктор'!$D$13="Так",'06A_Варіанти'!M2024,1E+99),IF('07A_Конструктор'!$D$14="Так",'06A_Варіанти'!N2024,1E+99),IF('07A_Конструктор'!$D$15="Так",'06A_Варіанти'!O2024,1E+99),IF('07A_Конструктор'!$D$16="Так",'06A_Варіанти'!P2024,1E+99),IF('07A_Конструктор'!$D$17="Так",'06A_Варіанти'!Q2024,1E+99),IF('06A_Варіанти'!R2024="",1E+99,'06A_Варіанти'!R2024))</f>
        <v>505</v>
      </c>
      <c r="P2033" s="2" t="str">
        <f t="shared" si="222"/>
        <v>Не моделюється</v>
      </c>
      <c r="Q2033" s="2">
        <f t="shared" si="223"/>
        <v>0</v>
      </c>
      <c r="R2033" s="2" t="str">
        <f>IF(OR(C2033="РЦК макси",C2033="РЦЧ SKU"),"SKU-потік",IFERROR(VLOOKUP(D2033,'02_РЦ'!$A$3:$I$7,5,FALSE),0))</f>
        <v>SKU-потік</v>
      </c>
      <c r="S2033" s="2" t="str">
        <f>IF(OR(C2033="РЦК макси",C2033="РЦЧ SKU"),"Не рахується в ліміт",IFERROR(VLOOKUP(D2033,'02_РЦ'!$A$3:$I$7,9,FALSE),"Немає РЦ"))</f>
        <v>Не рахується в ліміт</v>
      </c>
    </row>
    <row r="2034" spans="1:19">
      <c r="A2034" s="2" t="str">
        <f>'06A_Варіанти'!A2025</f>
        <v>MAXI_2499</v>
      </c>
      <c r="B2034" s="2" t="str">
        <f>'06A_Варіанти'!B2025</f>
        <v>TT_2499</v>
      </c>
      <c r="C2034" s="2" t="str">
        <f>'06A_Варіанти'!D2025</f>
        <v>РЦК макси</v>
      </c>
      <c r="D2034" s="2" t="str">
        <f>'06A_Варіанти'!C2025</f>
        <v>РЦК</v>
      </c>
      <c r="E2034" s="2" t="str">
        <f>'06A_Варіанти'!S2025</f>
        <v>DIRECT</v>
      </c>
      <c r="F2034" s="2" t="str">
        <f>IF(O2034='06A_Варіанти'!E2025,'06A_Варіанти'!E$1,IF(O2034='06A_Варіанти'!F2025,'06A_Варіанти'!F$1,IF(O2034='06A_Варіанти'!G2025,'06A_Варіанти'!G$1,IF(O2034='06A_Варіанти'!H2025,'06A_Варіанти'!H$1,IF(O2034='06A_Варіанти'!I2025,'06A_Варіанти'!I$1,IF(O2034='06A_Варіанти'!J2025,'06A_Варіанти'!J$1,IF(O2034='06A_Варіанти'!K2025,'06A_Варіанти'!K$1,IF(O2034='06A_Варіанти'!L2025,'06A_Варіанти'!L$1,IF(O2034='06A_Варіанти'!M2025,'06A_Варіанти'!M$1,IF(O2034='06A_Варіанти'!N2025,'06A_Варіанти'!N$1,IF(O2034='06A_Варіанти'!O2025,'06A_Варіанти'!O$1,IF(O2034='06A_Варіанти'!P2025,'06A_Варіанти'!P$1,IF(O2034='06A_Варіанти'!Q2025,'06A_Варіанти'!Q$1,IF(O2034='06A_Варіанти'!R2025,'06A_Варіанти'!R$1,"НЕМАЄ МАРШРУТУ"))))))))))))))</f>
        <v>DIRECT</v>
      </c>
      <c r="G2034" s="2" t="str">
        <f t="shared" si="217"/>
        <v>БЕЗ ЗМІН</v>
      </c>
      <c r="H2034" s="2">
        <f>IF(G2034="НЕМАЄ МАРШРУТУ",0,O2034-'06A_Варіанти'!T2025)</f>
        <v>0</v>
      </c>
      <c r="I2034" s="2">
        <f>IFERROR(INDEX('04_Потоки'!$E:$E,MATCH(A2034,'04_Потоки'!$A:$A,0)),0)</f>
        <v>0.30653218059558118</v>
      </c>
      <c r="J2034" s="2">
        <f t="shared" si="218"/>
        <v>1</v>
      </c>
      <c r="K2034" s="2">
        <f>IF(C2034="РЦК макси",0,2*'06A_Варіанти'!T2025*J2034)</f>
        <v>0</v>
      </c>
      <c r="L2034" s="2">
        <f t="shared" si="219"/>
        <v>0</v>
      </c>
      <c r="M2034" s="2">
        <f t="shared" si="220"/>
        <v>0</v>
      </c>
      <c r="N2034" s="9">
        <f t="shared" si="221"/>
        <v>0</v>
      </c>
      <c r="O2034" s="2">
        <f>MIN(IF('07A_Конструктор'!$D$5="Так",'06A_Варіанти'!E2025,1E+99),IF('07A_Конструктор'!$D$6="Так",'06A_Варіанти'!F2025,1E+99),IF('07A_Конструктор'!$D$7="Так",'06A_Варіанти'!G2025,1E+99),IF('07A_Конструктор'!$D$8="Так",'06A_Варіанти'!H2025,1E+99),IF('07A_Конструктор'!$D$9="Так",'06A_Варіанти'!I2025,1E+99),IF('07A_Конструктор'!$D$10="Так",'06A_Варіанти'!J2025,1E+99),IF('07A_Конструктор'!$D$11="Так",'06A_Варіанти'!K2025,1E+99),IF('07A_Конструктор'!$D$12="Так",'06A_Варіанти'!L2025,1E+99),IF('07A_Конструктор'!$D$13="Так",'06A_Варіанти'!M2025,1E+99),IF('07A_Конструктор'!$D$14="Так",'06A_Варіанти'!N2025,1E+99),IF('07A_Конструктор'!$D$15="Так",'06A_Варіанти'!O2025,1E+99),IF('07A_Конструктор'!$D$16="Так",'06A_Варіанти'!P2025,1E+99),IF('07A_Конструктор'!$D$17="Так",'06A_Варіанти'!Q2025,1E+99),IF('06A_Варіанти'!R2025="",1E+99,'06A_Варіанти'!R2025))</f>
        <v>486.1</v>
      </c>
      <c r="P2034" s="2" t="str">
        <f t="shared" si="222"/>
        <v>Не моделюється</v>
      </c>
      <c r="Q2034" s="2">
        <f t="shared" si="223"/>
        <v>0</v>
      </c>
      <c r="R2034" s="2" t="str">
        <f>IF(OR(C2034="РЦК макси",C2034="РЦЧ SKU"),"SKU-потік",IFERROR(VLOOKUP(D2034,'02_РЦ'!$A$3:$I$7,5,FALSE),0))</f>
        <v>SKU-потік</v>
      </c>
      <c r="S2034" s="2" t="str">
        <f>IF(OR(C2034="РЦК макси",C2034="РЦЧ SKU"),"Не рахується в ліміт",IFERROR(VLOOKUP(D2034,'02_РЦ'!$A$3:$I$7,9,FALSE),"Немає РЦ"))</f>
        <v>Не рахується в ліміт</v>
      </c>
    </row>
    <row r="2035" spans="1:19">
      <c r="A2035" s="2" t="str">
        <f>'06A_Варіанти'!A2026</f>
        <v>MAXI_2518</v>
      </c>
      <c r="B2035" s="2" t="str">
        <f>'06A_Варіанти'!B2026</f>
        <v>TT_2518</v>
      </c>
      <c r="C2035" s="2" t="str">
        <f>'06A_Варіанти'!D2026</f>
        <v>РЦК макси</v>
      </c>
      <c r="D2035" s="2" t="str">
        <f>'06A_Варіанти'!C2026</f>
        <v>РЦК</v>
      </c>
      <c r="E2035" s="2" t="str">
        <f>'06A_Варіанти'!S2026</f>
        <v>DIRECT</v>
      </c>
      <c r="F2035" s="2" t="str">
        <f>IF(O2035='06A_Варіанти'!E2026,'06A_Варіанти'!E$1,IF(O2035='06A_Варіанти'!F2026,'06A_Варіанти'!F$1,IF(O2035='06A_Варіанти'!G2026,'06A_Варіанти'!G$1,IF(O2035='06A_Варіанти'!H2026,'06A_Варіанти'!H$1,IF(O2035='06A_Варіанти'!I2026,'06A_Варіанти'!I$1,IF(O2035='06A_Варіанти'!J2026,'06A_Варіанти'!J$1,IF(O2035='06A_Варіанти'!K2026,'06A_Варіанти'!K$1,IF(O2035='06A_Варіанти'!L2026,'06A_Варіанти'!L$1,IF(O2035='06A_Варіанти'!M2026,'06A_Варіанти'!M$1,IF(O2035='06A_Варіанти'!N2026,'06A_Варіанти'!N$1,IF(O2035='06A_Варіанти'!O2026,'06A_Варіанти'!O$1,IF(O2035='06A_Варіанти'!P2026,'06A_Варіанти'!P$1,IF(O2035='06A_Варіанти'!Q2026,'06A_Варіанти'!Q$1,IF(O2035='06A_Варіанти'!R2026,'06A_Варіанти'!R$1,"НЕМАЄ МАРШРУТУ"))))))))))))))</f>
        <v>DIRECT</v>
      </c>
      <c r="G2035" s="2" t="str">
        <f t="shared" si="217"/>
        <v>БЕЗ ЗМІН</v>
      </c>
      <c r="H2035" s="2">
        <f>IF(G2035="НЕМАЄ МАРШРУТУ",0,O2035-'06A_Варіанти'!T2026)</f>
        <v>0</v>
      </c>
      <c r="I2035" s="2">
        <f>IFERROR(INDEX('04_Потоки'!$E:$E,MATCH(A2035,'04_Потоки'!$A:$A,0)),0)</f>
        <v>0.30653218059558118</v>
      </c>
      <c r="J2035" s="2">
        <f t="shared" si="218"/>
        <v>1</v>
      </c>
      <c r="K2035" s="2">
        <f>IF(C2035="РЦК макси",0,2*'06A_Варіанти'!T2026*J2035)</f>
        <v>0</v>
      </c>
      <c r="L2035" s="2">
        <f t="shared" si="219"/>
        <v>0</v>
      </c>
      <c r="M2035" s="2">
        <f t="shared" si="220"/>
        <v>0</v>
      </c>
      <c r="N2035" s="9">
        <f t="shared" si="221"/>
        <v>0</v>
      </c>
      <c r="O2035" s="2">
        <f>MIN(IF('07A_Конструктор'!$D$5="Так",'06A_Варіанти'!E2026,1E+99),IF('07A_Конструктор'!$D$6="Так",'06A_Варіанти'!F2026,1E+99),IF('07A_Конструктор'!$D$7="Так",'06A_Варіанти'!G2026,1E+99),IF('07A_Конструктор'!$D$8="Так",'06A_Варіанти'!H2026,1E+99),IF('07A_Конструктор'!$D$9="Так",'06A_Варіанти'!I2026,1E+99),IF('07A_Конструктор'!$D$10="Так",'06A_Варіанти'!J2026,1E+99),IF('07A_Конструктор'!$D$11="Так",'06A_Варіанти'!K2026,1E+99),IF('07A_Конструктор'!$D$12="Так",'06A_Варіанти'!L2026,1E+99),IF('07A_Конструктор'!$D$13="Так",'06A_Варіанти'!M2026,1E+99),IF('07A_Конструктор'!$D$14="Так",'06A_Варіанти'!N2026,1E+99),IF('07A_Конструктор'!$D$15="Так",'06A_Варіанти'!O2026,1E+99),IF('07A_Конструктор'!$D$16="Так",'06A_Варіанти'!P2026,1E+99),IF('07A_Конструктор'!$D$17="Так",'06A_Варіанти'!Q2026,1E+99),IF('06A_Варіанти'!R2026="",1E+99,'06A_Варіанти'!R2026))</f>
        <v>476.9</v>
      </c>
      <c r="P2035" s="2" t="str">
        <f t="shared" si="222"/>
        <v>Не моделюється</v>
      </c>
      <c r="Q2035" s="2">
        <f t="shared" si="223"/>
        <v>0</v>
      </c>
      <c r="R2035" s="2" t="str">
        <f>IF(OR(C2035="РЦК макси",C2035="РЦЧ SKU"),"SKU-потік",IFERROR(VLOOKUP(D2035,'02_РЦ'!$A$3:$I$7,5,FALSE),0))</f>
        <v>SKU-потік</v>
      </c>
      <c r="S2035" s="2" t="str">
        <f>IF(OR(C2035="РЦК макси",C2035="РЦЧ SKU"),"Не рахується в ліміт",IFERROR(VLOOKUP(D2035,'02_РЦ'!$A$3:$I$7,9,FALSE),"Немає РЦ"))</f>
        <v>Не рахується в ліміт</v>
      </c>
    </row>
    <row r="2036" spans="1:19">
      <c r="A2036" s="2" t="str">
        <f>'06A_Варіанти'!A2027</f>
        <v>MAXI_2523</v>
      </c>
      <c r="B2036" s="2" t="str">
        <f>'06A_Варіанти'!B2027</f>
        <v>TT_2523</v>
      </c>
      <c r="C2036" s="2" t="str">
        <f>'06A_Варіанти'!D2027</f>
        <v>РЦК макси</v>
      </c>
      <c r="D2036" s="2" t="str">
        <f>'06A_Варіанти'!C2027</f>
        <v>РЦК</v>
      </c>
      <c r="E2036" s="2" t="str">
        <f>'06A_Варіанти'!S2027</f>
        <v>DIRECT</v>
      </c>
      <c r="F2036" s="2" t="str">
        <f>IF(O2036='06A_Варіанти'!E2027,'06A_Варіанти'!E$1,IF(O2036='06A_Варіанти'!F2027,'06A_Варіанти'!F$1,IF(O2036='06A_Варіанти'!G2027,'06A_Варіанти'!G$1,IF(O2036='06A_Варіанти'!H2027,'06A_Варіанти'!H$1,IF(O2036='06A_Варіанти'!I2027,'06A_Варіанти'!I$1,IF(O2036='06A_Варіанти'!J2027,'06A_Варіанти'!J$1,IF(O2036='06A_Варіанти'!K2027,'06A_Варіанти'!K$1,IF(O2036='06A_Варіанти'!L2027,'06A_Варіанти'!L$1,IF(O2036='06A_Варіанти'!M2027,'06A_Варіанти'!M$1,IF(O2036='06A_Варіанти'!N2027,'06A_Варіанти'!N$1,IF(O2036='06A_Варіанти'!O2027,'06A_Варіанти'!O$1,IF(O2036='06A_Варіанти'!P2027,'06A_Варіанти'!P$1,IF(O2036='06A_Варіанти'!Q2027,'06A_Варіанти'!Q$1,IF(O2036='06A_Варіанти'!R2027,'06A_Варіанти'!R$1,"НЕМАЄ МАРШРУТУ"))))))))))))))</f>
        <v>DIRECT</v>
      </c>
      <c r="G2036" s="2" t="str">
        <f t="shared" si="217"/>
        <v>БЕЗ ЗМІН</v>
      </c>
      <c r="H2036" s="2">
        <f>IF(G2036="НЕМАЄ МАРШРУТУ",0,O2036-'06A_Варіанти'!T2027)</f>
        <v>0</v>
      </c>
      <c r="I2036" s="2">
        <f>IFERROR(INDEX('04_Потоки'!$E:$E,MATCH(A2036,'04_Потоки'!$A:$A,0)),0)</f>
        <v>0.30653218059558118</v>
      </c>
      <c r="J2036" s="2">
        <f t="shared" si="218"/>
        <v>1</v>
      </c>
      <c r="K2036" s="2">
        <f>IF(C2036="РЦК макси",0,2*'06A_Варіанти'!T2027*J2036)</f>
        <v>0</v>
      </c>
      <c r="L2036" s="2">
        <f t="shared" si="219"/>
        <v>0</v>
      </c>
      <c r="M2036" s="2">
        <f t="shared" si="220"/>
        <v>0</v>
      </c>
      <c r="N2036" s="9">
        <f t="shared" si="221"/>
        <v>0</v>
      </c>
      <c r="O2036" s="2">
        <f>MIN(IF('07A_Конструктор'!$D$5="Так",'06A_Варіанти'!E2027,1E+99),IF('07A_Конструктор'!$D$6="Так",'06A_Варіанти'!F2027,1E+99),IF('07A_Конструктор'!$D$7="Так",'06A_Варіанти'!G2027,1E+99),IF('07A_Конструктор'!$D$8="Так",'06A_Варіанти'!H2027,1E+99),IF('07A_Конструктор'!$D$9="Так",'06A_Варіанти'!I2027,1E+99),IF('07A_Конструктор'!$D$10="Так",'06A_Варіанти'!J2027,1E+99),IF('07A_Конструктор'!$D$11="Так",'06A_Варіанти'!K2027,1E+99),IF('07A_Конструктор'!$D$12="Так",'06A_Варіанти'!L2027,1E+99),IF('07A_Конструктор'!$D$13="Так",'06A_Варіанти'!M2027,1E+99),IF('07A_Конструктор'!$D$14="Так",'06A_Варіанти'!N2027,1E+99),IF('07A_Конструктор'!$D$15="Так",'06A_Варіанти'!O2027,1E+99),IF('07A_Конструктор'!$D$16="Так",'06A_Варіанти'!P2027,1E+99),IF('07A_Конструктор'!$D$17="Так",'06A_Варіанти'!Q2027,1E+99),IF('06A_Варіанти'!R2027="",1E+99,'06A_Варіанти'!R2027))</f>
        <v>132.9</v>
      </c>
      <c r="P2036" s="2" t="str">
        <f t="shared" si="222"/>
        <v>Не моделюється</v>
      </c>
      <c r="Q2036" s="2">
        <f t="shared" si="223"/>
        <v>0</v>
      </c>
      <c r="R2036" s="2" t="str">
        <f>IF(OR(C2036="РЦК макси",C2036="РЦЧ SKU"),"SKU-потік",IFERROR(VLOOKUP(D2036,'02_РЦ'!$A$3:$I$7,5,FALSE),0))</f>
        <v>SKU-потік</v>
      </c>
      <c r="S2036" s="2" t="str">
        <f>IF(OR(C2036="РЦК макси",C2036="РЦЧ SKU"),"Не рахується в ліміт",IFERROR(VLOOKUP(D2036,'02_РЦ'!$A$3:$I$7,9,FALSE),"Немає РЦ"))</f>
        <v>Не рахується в ліміт</v>
      </c>
    </row>
    <row r="2037" spans="1:19">
      <c r="A2037" s="2" t="str">
        <f>'06A_Варіанти'!A2028</f>
        <v>MAXI_2526</v>
      </c>
      <c r="B2037" s="2" t="str">
        <f>'06A_Варіанти'!B2028</f>
        <v>TT_2526</v>
      </c>
      <c r="C2037" s="2" t="str">
        <f>'06A_Варіанти'!D2028</f>
        <v>РЦК макси</v>
      </c>
      <c r="D2037" s="2" t="str">
        <f>'06A_Варіанти'!C2028</f>
        <v>РЦК</v>
      </c>
      <c r="E2037" s="2" t="str">
        <f>'06A_Варіанти'!S2028</f>
        <v>KYI_SOUTH</v>
      </c>
      <c r="F2037" s="2" t="str">
        <f>IF(O2037='06A_Варіанти'!E2028,'06A_Варіанти'!E$1,IF(O2037='06A_Варіанти'!F2028,'06A_Варіанти'!F$1,IF(O2037='06A_Варіанти'!G2028,'06A_Варіанти'!G$1,IF(O2037='06A_Варіанти'!H2028,'06A_Варіанти'!H$1,IF(O2037='06A_Варіанти'!I2028,'06A_Варіанти'!I$1,IF(O2037='06A_Варіанти'!J2028,'06A_Варіанти'!J$1,IF(O2037='06A_Варіанти'!K2028,'06A_Варіанти'!K$1,IF(O2037='06A_Варіанти'!L2028,'06A_Варіанти'!L$1,IF(O2037='06A_Варіанти'!M2028,'06A_Варіанти'!M$1,IF(O2037='06A_Варіанти'!N2028,'06A_Варіанти'!N$1,IF(O2037='06A_Варіанти'!O2028,'06A_Варіанти'!O$1,IF(O2037='06A_Варіанти'!P2028,'06A_Варіанти'!P$1,IF(O2037='06A_Варіанти'!Q2028,'06A_Варіанти'!Q$1,IF(O2037='06A_Варіанти'!R2028,'06A_Варіанти'!R$1,"НЕМАЄ МАРШРУТУ"))))))))))))))</f>
        <v>KYI_SOUTH</v>
      </c>
      <c r="G2037" s="2" t="str">
        <f t="shared" si="217"/>
        <v>БЕЗ ЗМІН</v>
      </c>
      <c r="H2037" s="2">
        <f>IF(G2037="НЕМАЄ МАРШРУТУ",0,O2037-'06A_Варіанти'!T2028)</f>
        <v>0</v>
      </c>
      <c r="I2037" s="2">
        <f>IFERROR(INDEX('04_Потоки'!$E:$E,MATCH(A2037,'04_Потоки'!$A:$A,0)),0)</f>
        <v>0.30653218059558118</v>
      </c>
      <c r="J2037" s="2">
        <f t="shared" si="218"/>
        <v>1</v>
      </c>
      <c r="K2037" s="2">
        <f>IF(C2037="РЦК макси",0,2*'06A_Варіанти'!T2028*J2037)</f>
        <v>0</v>
      </c>
      <c r="L2037" s="2">
        <f t="shared" si="219"/>
        <v>0</v>
      </c>
      <c r="M2037" s="2">
        <f t="shared" si="220"/>
        <v>0</v>
      </c>
      <c r="N2037" s="9">
        <f t="shared" si="221"/>
        <v>0</v>
      </c>
      <c r="O2037" s="2">
        <f>MIN(IF('07A_Конструктор'!$D$5="Так",'06A_Варіанти'!E2028,1E+99),IF('07A_Конструктор'!$D$6="Так",'06A_Варіанти'!F2028,1E+99),IF('07A_Конструктор'!$D$7="Так",'06A_Варіанти'!G2028,1E+99),IF('07A_Конструктор'!$D$8="Так",'06A_Варіанти'!H2028,1E+99),IF('07A_Конструктор'!$D$9="Так",'06A_Варіанти'!I2028,1E+99),IF('07A_Конструктор'!$D$10="Так",'06A_Варіанти'!J2028,1E+99),IF('07A_Конструктор'!$D$11="Так",'06A_Варіанти'!K2028,1E+99),IF('07A_Конструктор'!$D$12="Так",'06A_Варіанти'!L2028,1E+99),IF('07A_Конструктор'!$D$13="Так",'06A_Варіанти'!M2028,1E+99),IF('07A_Конструктор'!$D$14="Так",'06A_Варіанти'!N2028,1E+99),IF('07A_Конструктор'!$D$15="Так",'06A_Варіанти'!O2028,1E+99),IF('07A_Конструктор'!$D$16="Так",'06A_Варіанти'!P2028,1E+99),IF('07A_Конструктор'!$D$17="Так",'06A_Варіанти'!Q2028,1E+99),IF('06A_Варіанти'!R2028="",1E+99,'06A_Варіанти'!R2028))</f>
        <v>386.8</v>
      </c>
      <c r="P2037" s="2" t="str">
        <f t="shared" si="222"/>
        <v>Не моделюється</v>
      </c>
      <c r="Q2037" s="2">
        <f t="shared" si="223"/>
        <v>0</v>
      </c>
      <c r="R2037" s="2" t="str">
        <f>IF(OR(C2037="РЦК макси",C2037="РЦЧ SKU"),"SKU-потік",IFERROR(VLOOKUP(D2037,'02_РЦ'!$A$3:$I$7,5,FALSE),0))</f>
        <v>SKU-потік</v>
      </c>
      <c r="S2037" s="2" t="str">
        <f>IF(OR(C2037="РЦК макси",C2037="РЦЧ SKU"),"Не рахується в ліміт",IFERROR(VLOOKUP(D2037,'02_РЦ'!$A$3:$I$7,9,FALSE),"Немає РЦ"))</f>
        <v>Не рахується в ліміт</v>
      </c>
    </row>
    <row r="2038" spans="1:19">
      <c r="A2038" s="2" t="str">
        <f>'06A_Варіанти'!A2029</f>
        <v>MAXI_2527</v>
      </c>
      <c r="B2038" s="2" t="str">
        <f>'06A_Варіанти'!B2029</f>
        <v>TT_2527</v>
      </c>
      <c r="C2038" s="2" t="str">
        <f>'06A_Варіанти'!D2029</f>
        <v>РЦК макси</v>
      </c>
      <c r="D2038" s="2" t="str">
        <f>'06A_Варіанти'!C2029</f>
        <v>РЦК</v>
      </c>
      <c r="E2038" s="2" t="str">
        <f>'06A_Варіанти'!S2029</f>
        <v>DIRECT</v>
      </c>
      <c r="F2038" s="2" t="str">
        <f>IF(O2038='06A_Варіанти'!E2029,'06A_Варіанти'!E$1,IF(O2038='06A_Варіанти'!F2029,'06A_Варіанти'!F$1,IF(O2038='06A_Варіанти'!G2029,'06A_Варіанти'!G$1,IF(O2038='06A_Варіанти'!H2029,'06A_Варіанти'!H$1,IF(O2038='06A_Варіанти'!I2029,'06A_Варіанти'!I$1,IF(O2038='06A_Варіанти'!J2029,'06A_Варіанти'!J$1,IF(O2038='06A_Варіанти'!K2029,'06A_Варіанти'!K$1,IF(O2038='06A_Варіанти'!L2029,'06A_Варіанти'!L$1,IF(O2038='06A_Варіанти'!M2029,'06A_Варіанти'!M$1,IF(O2038='06A_Варіанти'!N2029,'06A_Варіанти'!N$1,IF(O2038='06A_Варіанти'!O2029,'06A_Варіанти'!O$1,IF(O2038='06A_Варіанти'!P2029,'06A_Варіанти'!P$1,IF(O2038='06A_Варіанти'!Q2029,'06A_Варіанти'!Q$1,IF(O2038='06A_Варіанти'!R2029,'06A_Варіанти'!R$1,"НЕМАЄ МАРШРУТУ"))))))))))))))</f>
        <v>DIRECT</v>
      </c>
      <c r="G2038" s="2" t="str">
        <f t="shared" si="217"/>
        <v>БЕЗ ЗМІН</v>
      </c>
      <c r="H2038" s="2">
        <f>IF(G2038="НЕМАЄ МАРШРУТУ",0,O2038-'06A_Варіанти'!T2029)</f>
        <v>0</v>
      </c>
      <c r="I2038" s="2">
        <f>IFERROR(INDEX('04_Потоки'!$E:$E,MATCH(A2038,'04_Потоки'!$A:$A,0)),0)</f>
        <v>0.30653218059558118</v>
      </c>
      <c r="J2038" s="2">
        <f t="shared" si="218"/>
        <v>1</v>
      </c>
      <c r="K2038" s="2">
        <f>IF(C2038="РЦК макси",0,2*'06A_Варіанти'!T2029*J2038)</f>
        <v>0</v>
      </c>
      <c r="L2038" s="2">
        <f t="shared" si="219"/>
        <v>0</v>
      </c>
      <c r="M2038" s="2">
        <f t="shared" si="220"/>
        <v>0</v>
      </c>
      <c r="N2038" s="9">
        <f t="shared" si="221"/>
        <v>0</v>
      </c>
      <c r="O2038" s="2">
        <f>MIN(IF('07A_Конструктор'!$D$5="Так",'06A_Варіанти'!E2029,1E+99),IF('07A_Конструктор'!$D$6="Так",'06A_Варіанти'!F2029,1E+99),IF('07A_Конструктор'!$D$7="Так",'06A_Варіанти'!G2029,1E+99),IF('07A_Конструктор'!$D$8="Так",'06A_Варіанти'!H2029,1E+99),IF('07A_Конструктор'!$D$9="Так",'06A_Варіанти'!I2029,1E+99),IF('07A_Конструктор'!$D$10="Так",'06A_Варіанти'!J2029,1E+99),IF('07A_Конструктор'!$D$11="Так",'06A_Варіанти'!K2029,1E+99),IF('07A_Конструктор'!$D$12="Так",'06A_Варіанти'!L2029,1E+99),IF('07A_Конструктор'!$D$13="Так",'06A_Варіанти'!M2029,1E+99),IF('07A_Конструктор'!$D$14="Так",'06A_Варіанти'!N2029,1E+99),IF('07A_Конструктор'!$D$15="Так",'06A_Варіанти'!O2029,1E+99),IF('07A_Конструктор'!$D$16="Так",'06A_Варіанти'!P2029,1E+99),IF('07A_Конструктор'!$D$17="Так",'06A_Варіанти'!Q2029,1E+99),IF('06A_Варіанти'!R2029="",1E+99,'06A_Варіанти'!R2029))</f>
        <v>493.6</v>
      </c>
      <c r="P2038" s="2" t="str">
        <f t="shared" si="222"/>
        <v>Не моделюється</v>
      </c>
      <c r="Q2038" s="2">
        <f t="shared" si="223"/>
        <v>0</v>
      </c>
      <c r="R2038" s="2" t="str">
        <f>IF(OR(C2038="РЦК макси",C2038="РЦЧ SKU"),"SKU-потік",IFERROR(VLOOKUP(D2038,'02_РЦ'!$A$3:$I$7,5,FALSE),0))</f>
        <v>SKU-потік</v>
      </c>
      <c r="S2038" s="2" t="str">
        <f>IF(OR(C2038="РЦК макси",C2038="РЦЧ SKU"),"Не рахується в ліміт",IFERROR(VLOOKUP(D2038,'02_РЦ'!$A$3:$I$7,9,FALSE),"Немає РЦ"))</f>
        <v>Не рахується в ліміт</v>
      </c>
    </row>
    <row r="2039" spans="1:19">
      <c r="A2039" s="2" t="str">
        <f>'06A_Варіанти'!A2030</f>
        <v>MAXI_2528</v>
      </c>
      <c r="B2039" s="2" t="str">
        <f>'06A_Варіанти'!B2030</f>
        <v>TT_2528</v>
      </c>
      <c r="C2039" s="2" t="str">
        <f>'06A_Варіанти'!D2030</f>
        <v>РЦК макси</v>
      </c>
      <c r="D2039" s="2" t="str">
        <f>'06A_Варіанти'!C2030</f>
        <v>РЦК</v>
      </c>
      <c r="E2039" s="2" t="str">
        <f>'06A_Варіанти'!S2030</f>
        <v>DIRECT</v>
      </c>
      <c r="F2039" s="2" t="str">
        <f>IF(O2039='06A_Варіанти'!E2030,'06A_Варіанти'!E$1,IF(O2039='06A_Варіанти'!F2030,'06A_Варіанти'!F$1,IF(O2039='06A_Варіанти'!G2030,'06A_Варіанти'!G$1,IF(O2039='06A_Варіанти'!H2030,'06A_Варіанти'!H$1,IF(O2039='06A_Варіанти'!I2030,'06A_Варіанти'!I$1,IF(O2039='06A_Варіанти'!J2030,'06A_Варіанти'!J$1,IF(O2039='06A_Варіанти'!K2030,'06A_Варіанти'!K$1,IF(O2039='06A_Варіанти'!L2030,'06A_Варіанти'!L$1,IF(O2039='06A_Варіанти'!M2030,'06A_Варіанти'!M$1,IF(O2039='06A_Варіанти'!N2030,'06A_Варіанти'!N$1,IF(O2039='06A_Варіанти'!O2030,'06A_Варіанти'!O$1,IF(O2039='06A_Варіанти'!P2030,'06A_Варіанти'!P$1,IF(O2039='06A_Варіанти'!Q2030,'06A_Варіанти'!Q$1,IF(O2039='06A_Варіанти'!R2030,'06A_Варіанти'!R$1,"НЕМАЄ МАРШРУТУ"))))))))))))))</f>
        <v>DIRECT</v>
      </c>
      <c r="G2039" s="2" t="str">
        <f t="shared" si="217"/>
        <v>БЕЗ ЗМІН</v>
      </c>
      <c r="H2039" s="2">
        <f>IF(G2039="НЕМАЄ МАРШРУТУ",0,O2039-'06A_Варіанти'!T2030)</f>
        <v>0</v>
      </c>
      <c r="I2039" s="2">
        <f>IFERROR(INDEX('04_Потоки'!$E:$E,MATCH(A2039,'04_Потоки'!$A:$A,0)),0)</f>
        <v>0.30653218059558118</v>
      </c>
      <c r="J2039" s="2">
        <f t="shared" si="218"/>
        <v>1</v>
      </c>
      <c r="K2039" s="2">
        <f>IF(C2039="РЦК макси",0,2*'06A_Варіанти'!T2030*J2039)</f>
        <v>0</v>
      </c>
      <c r="L2039" s="2">
        <f t="shared" si="219"/>
        <v>0</v>
      </c>
      <c r="M2039" s="2">
        <f t="shared" si="220"/>
        <v>0</v>
      </c>
      <c r="N2039" s="9">
        <f t="shared" si="221"/>
        <v>0</v>
      </c>
      <c r="O2039" s="2">
        <f>MIN(IF('07A_Конструктор'!$D$5="Так",'06A_Варіанти'!E2030,1E+99),IF('07A_Конструктор'!$D$6="Так",'06A_Варіанти'!F2030,1E+99),IF('07A_Конструктор'!$D$7="Так",'06A_Варіанти'!G2030,1E+99),IF('07A_Конструктор'!$D$8="Так",'06A_Варіанти'!H2030,1E+99),IF('07A_Конструктор'!$D$9="Так",'06A_Варіанти'!I2030,1E+99),IF('07A_Конструктор'!$D$10="Так",'06A_Варіанти'!J2030,1E+99),IF('07A_Конструктор'!$D$11="Так",'06A_Варіанти'!K2030,1E+99),IF('07A_Конструктор'!$D$12="Так",'06A_Варіанти'!L2030,1E+99),IF('07A_Конструктор'!$D$13="Так",'06A_Варіанти'!M2030,1E+99),IF('07A_Конструктор'!$D$14="Так",'06A_Варіанти'!N2030,1E+99),IF('07A_Конструктор'!$D$15="Так",'06A_Варіанти'!O2030,1E+99),IF('07A_Конструктор'!$D$16="Так",'06A_Варіанти'!P2030,1E+99),IF('07A_Конструктор'!$D$17="Так",'06A_Варіанти'!Q2030,1E+99),IF('06A_Варіанти'!R2030="",1E+99,'06A_Варіанти'!R2030))</f>
        <v>93.4</v>
      </c>
      <c r="P2039" s="2" t="str">
        <f t="shared" si="222"/>
        <v>Не моделюється</v>
      </c>
      <c r="Q2039" s="2">
        <f t="shared" si="223"/>
        <v>0</v>
      </c>
      <c r="R2039" s="2" t="str">
        <f>IF(OR(C2039="РЦК макси",C2039="РЦЧ SKU"),"SKU-потік",IFERROR(VLOOKUP(D2039,'02_РЦ'!$A$3:$I$7,5,FALSE),0))</f>
        <v>SKU-потік</v>
      </c>
      <c r="S2039" s="2" t="str">
        <f>IF(OR(C2039="РЦК макси",C2039="РЦЧ SKU"),"Не рахується в ліміт",IFERROR(VLOOKUP(D2039,'02_РЦ'!$A$3:$I$7,9,FALSE),"Немає РЦ"))</f>
        <v>Не рахується в ліміт</v>
      </c>
    </row>
    <row r="2040" spans="1:19">
      <c r="A2040" s="2" t="str">
        <f>'06A_Варіанти'!A2031</f>
        <v>MAXI_2532</v>
      </c>
      <c r="B2040" s="2" t="str">
        <f>'06A_Варіанти'!B2031</f>
        <v>TT_2532</v>
      </c>
      <c r="C2040" s="2" t="str">
        <f>'06A_Варіанти'!D2031</f>
        <v>РЦК макси</v>
      </c>
      <c r="D2040" s="2" t="str">
        <f>'06A_Варіанти'!C2031</f>
        <v>РЦК</v>
      </c>
      <c r="E2040" s="2" t="str">
        <f>'06A_Варіанти'!S2031</f>
        <v>DIRECT</v>
      </c>
      <c r="F2040" s="2" t="str">
        <f>IF(O2040='06A_Варіанти'!E2031,'06A_Варіанти'!E$1,IF(O2040='06A_Варіанти'!F2031,'06A_Варіанти'!F$1,IF(O2040='06A_Варіанти'!G2031,'06A_Варіанти'!G$1,IF(O2040='06A_Варіанти'!H2031,'06A_Варіанти'!H$1,IF(O2040='06A_Варіанти'!I2031,'06A_Варіанти'!I$1,IF(O2040='06A_Варіанти'!J2031,'06A_Варіанти'!J$1,IF(O2040='06A_Варіанти'!K2031,'06A_Варіанти'!K$1,IF(O2040='06A_Варіанти'!L2031,'06A_Варіанти'!L$1,IF(O2040='06A_Варіанти'!M2031,'06A_Варіанти'!M$1,IF(O2040='06A_Варіанти'!N2031,'06A_Варіанти'!N$1,IF(O2040='06A_Варіанти'!O2031,'06A_Варіанти'!O$1,IF(O2040='06A_Варіанти'!P2031,'06A_Варіанти'!P$1,IF(O2040='06A_Варіанти'!Q2031,'06A_Варіанти'!Q$1,IF(O2040='06A_Варіанти'!R2031,'06A_Варіанти'!R$1,"НЕМАЄ МАРШРУТУ"))))))))))))))</f>
        <v>DIRECT</v>
      </c>
      <c r="G2040" s="2" t="str">
        <f t="shared" si="217"/>
        <v>БЕЗ ЗМІН</v>
      </c>
      <c r="H2040" s="2">
        <f>IF(G2040="НЕМАЄ МАРШРУТУ",0,O2040-'06A_Варіанти'!T2031)</f>
        <v>0</v>
      </c>
      <c r="I2040" s="2">
        <f>IFERROR(INDEX('04_Потоки'!$E:$E,MATCH(A2040,'04_Потоки'!$A:$A,0)),0)</f>
        <v>0.30653218059558118</v>
      </c>
      <c r="J2040" s="2">
        <f t="shared" si="218"/>
        <v>1</v>
      </c>
      <c r="K2040" s="2">
        <f>IF(C2040="РЦК макси",0,2*'06A_Варіанти'!T2031*J2040)</f>
        <v>0</v>
      </c>
      <c r="L2040" s="2">
        <f t="shared" si="219"/>
        <v>0</v>
      </c>
      <c r="M2040" s="2">
        <f t="shared" si="220"/>
        <v>0</v>
      </c>
      <c r="N2040" s="9">
        <f t="shared" si="221"/>
        <v>0</v>
      </c>
      <c r="O2040" s="2">
        <f>MIN(IF('07A_Конструктор'!$D$5="Так",'06A_Варіанти'!E2031,1E+99),IF('07A_Конструктор'!$D$6="Так",'06A_Варіанти'!F2031,1E+99),IF('07A_Конструктор'!$D$7="Так",'06A_Варіанти'!G2031,1E+99),IF('07A_Конструктор'!$D$8="Так",'06A_Варіанти'!H2031,1E+99),IF('07A_Конструктор'!$D$9="Так",'06A_Варіанти'!I2031,1E+99),IF('07A_Конструктор'!$D$10="Так",'06A_Варіанти'!J2031,1E+99),IF('07A_Конструктор'!$D$11="Так",'06A_Варіанти'!K2031,1E+99),IF('07A_Конструктор'!$D$12="Так",'06A_Варіанти'!L2031,1E+99),IF('07A_Конструктор'!$D$13="Так",'06A_Варіанти'!M2031,1E+99),IF('07A_Конструктор'!$D$14="Так",'06A_Варіанти'!N2031,1E+99),IF('07A_Конструктор'!$D$15="Так",'06A_Варіанти'!O2031,1E+99),IF('07A_Конструктор'!$D$16="Так",'06A_Варіанти'!P2031,1E+99),IF('07A_Конструктор'!$D$17="Так",'06A_Варіанти'!Q2031,1E+99),IF('06A_Варіанти'!R2031="",1E+99,'06A_Варіанти'!R2031))</f>
        <v>8.8000000000000007</v>
      </c>
      <c r="P2040" s="2" t="str">
        <f t="shared" si="222"/>
        <v>Не моделюється</v>
      </c>
      <c r="Q2040" s="2">
        <f t="shared" si="223"/>
        <v>0</v>
      </c>
      <c r="R2040" s="2" t="str">
        <f>IF(OR(C2040="РЦК макси",C2040="РЦЧ SKU"),"SKU-потік",IFERROR(VLOOKUP(D2040,'02_РЦ'!$A$3:$I$7,5,FALSE),0))</f>
        <v>SKU-потік</v>
      </c>
      <c r="S2040" s="2" t="str">
        <f>IF(OR(C2040="РЦК макси",C2040="РЦЧ SKU"),"Не рахується в ліміт",IFERROR(VLOOKUP(D2040,'02_РЦ'!$A$3:$I$7,9,FALSE),"Немає РЦ"))</f>
        <v>Не рахується в ліміт</v>
      </c>
    </row>
    <row r="2041" spans="1:19">
      <c r="A2041" s="2" t="str">
        <f>'06A_Варіанти'!A2032</f>
        <v>MAXI_2516</v>
      </c>
      <c r="B2041" s="2" t="str">
        <f>'06A_Варіанти'!B2032</f>
        <v>TT_2516</v>
      </c>
      <c r="C2041" s="2" t="str">
        <f>'06A_Варіанти'!D2032</f>
        <v>РЦК макси</v>
      </c>
      <c r="D2041" s="2" t="str">
        <f>'06A_Варіанти'!C2032</f>
        <v>РЦК</v>
      </c>
      <c r="E2041" s="2" t="str">
        <f>'06A_Варіанти'!S2032</f>
        <v>DIRECT</v>
      </c>
      <c r="F2041" s="2" t="str">
        <f>IF(O2041='06A_Варіанти'!E2032,'06A_Варіанти'!E$1,IF(O2041='06A_Варіанти'!F2032,'06A_Варіанти'!F$1,IF(O2041='06A_Варіанти'!G2032,'06A_Варіанти'!G$1,IF(O2041='06A_Варіанти'!H2032,'06A_Варіанти'!H$1,IF(O2041='06A_Варіанти'!I2032,'06A_Варіанти'!I$1,IF(O2041='06A_Варіанти'!J2032,'06A_Варіанти'!J$1,IF(O2041='06A_Варіанти'!K2032,'06A_Варіанти'!K$1,IF(O2041='06A_Варіанти'!L2032,'06A_Варіанти'!L$1,IF(O2041='06A_Варіанти'!M2032,'06A_Варіанти'!M$1,IF(O2041='06A_Варіанти'!N2032,'06A_Варіанти'!N$1,IF(O2041='06A_Варіанти'!O2032,'06A_Варіанти'!O$1,IF(O2041='06A_Варіанти'!P2032,'06A_Варіанти'!P$1,IF(O2041='06A_Варіанти'!Q2032,'06A_Варіанти'!Q$1,IF(O2041='06A_Варіанти'!R2032,'06A_Варіанти'!R$1,"НЕМАЄ МАРШРУТУ"))))))))))))))</f>
        <v>DIRECT</v>
      </c>
      <c r="G2041" s="2" t="str">
        <f t="shared" si="217"/>
        <v>БЕЗ ЗМІН</v>
      </c>
      <c r="H2041" s="2">
        <f>IF(G2041="НЕМАЄ МАРШРУТУ",0,O2041-'06A_Варіанти'!T2032)</f>
        <v>0</v>
      </c>
      <c r="I2041" s="2">
        <f>IFERROR(INDEX('04_Потоки'!$E:$E,MATCH(A2041,'04_Потоки'!$A:$A,0)),0)</f>
        <v>0.30653218059558118</v>
      </c>
      <c r="J2041" s="2">
        <f t="shared" si="218"/>
        <v>1</v>
      </c>
      <c r="K2041" s="2">
        <f>IF(C2041="РЦК макси",0,2*'06A_Варіанти'!T2032*J2041)</f>
        <v>0</v>
      </c>
      <c r="L2041" s="2">
        <f t="shared" si="219"/>
        <v>0</v>
      </c>
      <c r="M2041" s="2">
        <f t="shared" si="220"/>
        <v>0</v>
      </c>
      <c r="N2041" s="9">
        <f t="shared" si="221"/>
        <v>0</v>
      </c>
      <c r="O2041" s="2">
        <f>MIN(IF('07A_Конструктор'!$D$5="Так",'06A_Варіанти'!E2032,1E+99),IF('07A_Конструктор'!$D$6="Так",'06A_Варіанти'!F2032,1E+99),IF('07A_Конструктор'!$D$7="Так",'06A_Варіанти'!G2032,1E+99),IF('07A_Конструктор'!$D$8="Так",'06A_Варіанти'!H2032,1E+99),IF('07A_Конструктор'!$D$9="Так",'06A_Варіанти'!I2032,1E+99),IF('07A_Конструктор'!$D$10="Так",'06A_Варіанти'!J2032,1E+99),IF('07A_Конструктор'!$D$11="Так",'06A_Варіанти'!K2032,1E+99),IF('07A_Конструктор'!$D$12="Так",'06A_Варіанти'!L2032,1E+99),IF('07A_Конструктор'!$D$13="Так",'06A_Варіанти'!M2032,1E+99),IF('07A_Конструктор'!$D$14="Так",'06A_Варіанти'!N2032,1E+99),IF('07A_Конструктор'!$D$15="Так",'06A_Варіанти'!O2032,1E+99),IF('07A_Конструктор'!$D$16="Так",'06A_Варіанти'!P2032,1E+99),IF('07A_Конструктор'!$D$17="Так",'06A_Варіанти'!Q2032,1E+99),IF('06A_Варіанти'!R2032="",1E+99,'06A_Варіанти'!R2032))</f>
        <v>406.5</v>
      </c>
      <c r="P2041" s="2" t="str">
        <f t="shared" si="222"/>
        <v>Не моделюється</v>
      </c>
      <c r="Q2041" s="2">
        <f t="shared" si="223"/>
        <v>0</v>
      </c>
      <c r="R2041" s="2" t="str">
        <f>IF(OR(C2041="РЦК макси",C2041="РЦЧ SKU"),"SKU-потік",IFERROR(VLOOKUP(D2041,'02_РЦ'!$A$3:$I$7,5,FALSE),0))</f>
        <v>SKU-потік</v>
      </c>
      <c r="S2041" s="2" t="str">
        <f>IF(OR(C2041="РЦК макси",C2041="РЦЧ SKU"),"Не рахується в ліміт",IFERROR(VLOOKUP(D2041,'02_РЦ'!$A$3:$I$7,9,FALSE),"Немає РЦ"))</f>
        <v>Не рахується в ліміт</v>
      </c>
    </row>
    <row r="2042" spans="1:19">
      <c r="A2042" s="2" t="str">
        <f>'06A_Варіанти'!A2033</f>
        <v>MAXI_2544</v>
      </c>
      <c r="B2042" s="2" t="str">
        <f>'06A_Варіанти'!B2033</f>
        <v>TT_2544</v>
      </c>
      <c r="C2042" s="2" t="str">
        <f>'06A_Варіанти'!D2033</f>
        <v>РЦК макси</v>
      </c>
      <c r="D2042" s="2" t="str">
        <f>'06A_Варіанти'!C2033</f>
        <v>РЦК</v>
      </c>
      <c r="E2042" s="2" t="str">
        <f>'06A_Варіанти'!S2033</f>
        <v>DIRECT</v>
      </c>
      <c r="F2042" s="2" t="str">
        <f>IF(O2042='06A_Варіанти'!E2033,'06A_Варіанти'!E$1,IF(O2042='06A_Варіанти'!F2033,'06A_Варіанти'!F$1,IF(O2042='06A_Варіанти'!G2033,'06A_Варіанти'!G$1,IF(O2042='06A_Варіанти'!H2033,'06A_Варіанти'!H$1,IF(O2042='06A_Варіанти'!I2033,'06A_Варіанти'!I$1,IF(O2042='06A_Варіанти'!J2033,'06A_Варіанти'!J$1,IF(O2042='06A_Варіанти'!K2033,'06A_Варіанти'!K$1,IF(O2042='06A_Варіанти'!L2033,'06A_Варіанти'!L$1,IF(O2042='06A_Варіанти'!M2033,'06A_Варіанти'!M$1,IF(O2042='06A_Варіанти'!N2033,'06A_Варіанти'!N$1,IF(O2042='06A_Варіанти'!O2033,'06A_Варіанти'!O$1,IF(O2042='06A_Варіанти'!P2033,'06A_Варіанти'!P$1,IF(O2042='06A_Варіанти'!Q2033,'06A_Варіанти'!Q$1,IF(O2042='06A_Варіанти'!R2033,'06A_Варіанти'!R$1,"НЕМАЄ МАРШРУТУ"))))))))))))))</f>
        <v>DIRECT</v>
      </c>
      <c r="G2042" s="2" t="str">
        <f t="shared" si="217"/>
        <v>БЕЗ ЗМІН</v>
      </c>
      <c r="H2042" s="2">
        <f>IF(G2042="НЕМАЄ МАРШРУТУ",0,O2042-'06A_Варіанти'!T2033)</f>
        <v>0</v>
      </c>
      <c r="I2042" s="2">
        <f>IFERROR(INDEX('04_Потоки'!$E:$E,MATCH(A2042,'04_Потоки'!$A:$A,0)),0)</f>
        <v>0.30653218059558118</v>
      </c>
      <c r="J2042" s="2">
        <f t="shared" si="218"/>
        <v>1</v>
      </c>
      <c r="K2042" s="2">
        <f>IF(C2042="РЦК макси",0,2*'06A_Варіанти'!T2033*J2042)</f>
        <v>0</v>
      </c>
      <c r="L2042" s="2">
        <f t="shared" si="219"/>
        <v>0</v>
      </c>
      <c r="M2042" s="2">
        <f t="shared" si="220"/>
        <v>0</v>
      </c>
      <c r="N2042" s="9">
        <f t="shared" si="221"/>
        <v>0</v>
      </c>
      <c r="O2042" s="2">
        <f>MIN(IF('07A_Конструктор'!$D$5="Так",'06A_Варіанти'!E2033,1E+99),IF('07A_Конструктор'!$D$6="Так",'06A_Варіанти'!F2033,1E+99),IF('07A_Конструктор'!$D$7="Так",'06A_Варіанти'!G2033,1E+99),IF('07A_Конструктор'!$D$8="Так",'06A_Варіанти'!H2033,1E+99),IF('07A_Конструктор'!$D$9="Так",'06A_Варіанти'!I2033,1E+99),IF('07A_Конструктор'!$D$10="Так",'06A_Варіанти'!J2033,1E+99),IF('07A_Конструктор'!$D$11="Так",'06A_Варіанти'!K2033,1E+99),IF('07A_Конструктор'!$D$12="Так",'06A_Варіанти'!L2033,1E+99),IF('07A_Конструктор'!$D$13="Так",'06A_Варіанти'!M2033,1E+99),IF('07A_Конструктор'!$D$14="Так",'06A_Варіанти'!N2033,1E+99),IF('07A_Конструктор'!$D$15="Так",'06A_Варіанти'!O2033,1E+99),IF('07A_Конструктор'!$D$16="Так",'06A_Варіанти'!P2033,1E+99),IF('07A_Конструктор'!$D$17="Так",'06A_Варіанти'!Q2033,1E+99),IF('06A_Варіанти'!R2033="",1E+99,'06A_Варіанти'!R2033))</f>
        <v>19.600000000000001</v>
      </c>
      <c r="P2042" s="2" t="str">
        <f t="shared" si="222"/>
        <v>Не моделюється</v>
      </c>
      <c r="Q2042" s="2">
        <f t="shared" si="223"/>
        <v>0</v>
      </c>
      <c r="R2042" s="2" t="str">
        <f>IF(OR(C2042="РЦК макси",C2042="РЦЧ SKU"),"SKU-потік",IFERROR(VLOOKUP(D2042,'02_РЦ'!$A$3:$I$7,5,FALSE),0))</f>
        <v>SKU-потік</v>
      </c>
      <c r="S2042" s="2" t="str">
        <f>IF(OR(C2042="РЦК макси",C2042="РЦЧ SKU"),"Не рахується в ліміт",IFERROR(VLOOKUP(D2042,'02_РЦ'!$A$3:$I$7,9,FALSE),"Немає РЦ"))</f>
        <v>Не рахується в ліміт</v>
      </c>
    </row>
    <row r="2043" spans="1:19">
      <c r="A2043" s="2" t="str">
        <f>'06A_Варіанти'!A2034</f>
        <v>MAXI_2550</v>
      </c>
      <c r="B2043" s="2" t="str">
        <f>'06A_Варіанти'!B2034</f>
        <v>TT_2550</v>
      </c>
      <c r="C2043" s="2" t="str">
        <f>'06A_Варіанти'!D2034</f>
        <v>РЦК макси</v>
      </c>
      <c r="D2043" s="2" t="str">
        <f>'06A_Варіанти'!C2034</f>
        <v>РЦК</v>
      </c>
      <c r="E2043" s="2" t="str">
        <f>'06A_Варіанти'!S2034</f>
        <v>DIRECT</v>
      </c>
      <c r="F2043" s="2" t="str">
        <f>IF(O2043='06A_Варіанти'!E2034,'06A_Варіанти'!E$1,IF(O2043='06A_Варіанти'!F2034,'06A_Варіанти'!F$1,IF(O2043='06A_Варіанти'!G2034,'06A_Варіанти'!G$1,IF(O2043='06A_Варіанти'!H2034,'06A_Варіанти'!H$1,IF(O2043='06A_Варіанти'!I2034,'06A_Варіанти'!I$1,IF(O2043='06A_Варіанти'!J2034,'06A_Варіанти'!J$1,IF(O2043='06A_Варіанти'!K2034,'06A_Варіанти'!K$1,IF(O2043='06A_Варіанти'!L2034,'06A_Варіанти'!L$1,IF(O2043='06A_Варіанти'!M2034,'06A_Варіанти'!M$1,IF(O2043='06A_Варіанти'!N2034,'06A_Варіанти'!N$1,IF(O2043='06A_Варіанти'!O2034,'06A_Варіанти'!O$1,IF(O2043='06A_Варіанти'!P2034,'06A_Варіанти'!P$1,IF(O2043='06A_Варіанти'!Q2034,'06A_Варіанти'!Q$1,IF(O2043='06A_Варіанти'!R2034,'06A_Варіанти'!R$1,"НЕМАЄ МАРШРУТУ"))))))))))))))</f>
        <v>DIRECT</v>
      </c>
      <c r="G2043" s="2" t="str">
        <f t="shared" si="217"/>
        <v>БЕЗ ЗМІН</v>
      </c>
      <c r="H2043" s="2">
        <f>IF(G2043="НЕМАЄ МАРШРУТУ",0,O2043-'06A_Варіанти'!T2034)</f>
        <v>0</v>
      </c>
      <c r="I2043" s="2">
        <f>IFERROR(INDEX('04_Потоки'!$E:$E,MATCH(A2043,'04_Потоки'!$A:$A,0)),0)</f>
        <v>0.30653218059558118</v>
      </c>
      <c r="J2043" s="2">
        <f t="shared" si="218"/>
        <v>1</v>
      </c>
      <c r="K2043" s="2">
        <f>IF(C2043="РЦК макси",0,2*'06A_Варіанти'!T2034*J2043)</f>
        <v>0</v>
      </c>
      <c r="L2043" s="2">
        <f t="shared" si="219"/>
        <v>0</v>
      </c>
      <c r="M2043" s="2">
        <f t="shared" si="220"/>
        <v>0</v>
      </c>
      <c r="N2043" s="9">
        <f t="shared" si="221"/>
        <v>0</v>
      </c>
      <c r="O2043" s="2">
        <f>MIN(IF('07A_Конструктор'!$D$5="Так",'06A_Варіанти'!E2034,1E+99),IF('07A_Конструктор'!$D$6="Так",'06A_Варіанти'!F2034,1E+99),IF('07A_Конструктор'!$D$7="Так",'06A_Варіанти'!G2034,1E+99),IF('07A_Конструктор'!$D$8="Так",'06A_Варіанти'!H2034,1E+99),IF('07A_Конструктор'!$D$9="Так",'06A_Варіанти'!I2034,1E+99),IF('07A_Конструктор'!$D$10="Так",'06A_Варіанти'!J2034,1E+99),IF('07A_Конструктор'!$D$11="Так",'06A_Варіанти'!K2034,1E+99),IF('07A_Конструктор'!$D$12="Так",'06A_Варіанти'!L2034,1E+99),IF('07A_Конструктор'!$D$13="Так",'06A_Варіанти'!M2034,1E+99),IF('07A_Конструктор'!$D$14="Так",'06A_Варіанти'!N2034,1E+99),IF('07A_Конструктор'!$D$15="Так",'06A_Варіанти'!O2034,1E+99),IF('07A_Конструктор'!$D$16="Так",'06A_Варіанти'!P2034,1E+99),IF('07A_Конструктор'!$D$17="Так",'06A_Варіанти'!Q2034,1E+99),IF('06A_Варіанти'!R2034="",1E+99,'06A_Варіанти'!R2034))</f>
        <v>435.7</v>
      </c>
      <c r="P2043" s="2" t="str">
        <f t="shared" si="222"/>
        <v>Не моделюється</v>
      </c>
      <c r="Q2043" s="2">
        <f t="shared" si="223"/>
        <v>0</v>
      </c>
      <c r="R2043" s="2" t="str">
        <f>IF(OR(C2043="РЦК макси",C2043="РЦЧ SKU"),"SKU-потік",IFERROR(VLOOKUP(D2043,'02_РЦ'!$A$3:$I$7,5,FALSE),0))</f>
        <v>SKU-потік</v>
      </c>
      <c r="S2043" s="2" t="str">
        <f>IF(OR(C2043="РЦК макси",C2043="РЦЧ SKU"),"Не рахується в ліміт",IFERROR(VLOOKUP(D2043,'02_РЦ'!$A$3:$I$7,9,FALSE),"Немає РЦ"))</f>
        <v>Не рахується в ліміт</v>
      </c>
    </row>
    <row r="2044" spans="1:19">
      <c r="A2044" s="2" t="str">
        <f>'06A_Варіанти'!A2035</f>
        <v>MAXI_2546</v>
      </c>
      <c r="B2044" s="2" t="str">
        <f>'06A_Варіанти'!B2035</f>
        <v>TT_2546</v>
      </c>
      <c r="C2044" s="2" t="str">
        <f>'06A_Варіанти'!D2035</f>
        <v>РЦК макси</v>
      </c>
      <c r="D2044" s="2" t="str">
        <f>'06A_Варіанти'!C2035</f>
        <v>РЦК</v>
      </c>
      <c r="E2044" s="2" t="str">
        <f>'06A_Варіанти'!S2035</f>
        <v>DIRECT</v>
      </c>
      <c r="F2044" s="2" t="str">
        <f>IF(O2044='06A_Варіанти'!E2035,'06A_Варіанти'!E$1,IF(O2044='06A_Варіанти'!F2035,'06A_Варіанти'!F$1,IF(O2044='06A_Варіанти'!G2035,'06A_Варіанти'!G$1,IF(O2044='06A_Варіанти'!H2035,'06A_Варіанти'!H$1,IF(O2044='06A_Варіанти'!I2035,'06A_Варіанти'!I$1,IF(O2044='06A_Варіанти'!J2035,'06A_Варіанти'!J$1,IF(O2044='06A_Варіанти'!K2035,'06A_Варіанти'!K$1,IF(O2044='06A_Варіанти'!L2035,'06A_Варіанти'!L$1,IF(O2044='06A_Варіанти'!M2035,'06A_Варіанти'!M$1,IF(O2044='06A_Варіанти'!N2035,'06A_Варіанти'!N$1,IF(O2044='06A_Варіанти'!O2035,'06A_Варіанти'!O$1,IF(O2044='06A_Варіанти'!P2035,'06A_Варіанти'!P$1,IF(O2044='06A_Варіанти'!Q2035,'06A_Варіанти'!Q$1,IF(O2044='06A_Варіанти'!R2035,'06A_Варіанти'!R$1,"НЕМАЄ МАРШРУТУ"))))))))))))))</f>
        <v>DIRECT</v>
      </c>
      <c r="G2044" s="2" t="str">
        <f t="shared" si="217"/>
        <v>БЕЗ ЗМІН</v>
      </c>
      <c r="H2044" s="2">
        <f>IF(G2044="НЕМАЄ МАРШРУТУ",0,O2044-'06A_Варіанти'!T2035)</f>
        <v>0</v>
      </c>
      <c r="I2044" s="2">
        <f>IFERROR(INDEX('04_Потоки'!$E:$E,MATCH(A2044,'04_Потоки'!$A:$A,0)),0)</f>
        <v>0.30653218059558118</v>
      </c>
      <c r="J2044" s="2">
        <f t="shared" si="218"/>
        <v>1</v>
      </c>
      <c r="K2044" s="2">
        <f>IF(C2044="РЦК макси",0,2*'06A_Варіанти'!T2035*J2044)</f>
        <v>0</v>
      </c>
      <c r="L2044" s="2">
        <f t="shared" si="219"/>
        <v>0</v>
      </c>
      <c r="M2044" s="2">
        <f t="shared" si="220"/>
        <v>0</v>
      </c>
      <c r="N2044" s="9">
        <f t="shared" si="221"/>
        <v>0</v>
      </c>
      <c r="O2044" s="2">
        <f>MIN(IF('07A_Конструктор'!$D$5="Так",'06A_Варіанти'!E2035,1E+99),IF('07A_Конструктор'!$D$6="Так",'06A_Варіанти'!F2035,1E+99),IF('07A_Конструктор'!$D$7="Так",'06A_Варіанти'!G2035,1E+99),IF('07A_Конструктор'!$D$8="Так",'06A_Варіанти'!H2035,1E+99),IF('07A_Конструктор'!$D$9="Так",'06A_Варіанти'!I2035,1E+99),IF('07A_Конструктор'!$D$10="Так",'06A_Варіанти'!J2035,1E+99),IF('07A_Конструктор'!$D$11="Так",'06A_Варіанти'!K2035,1E+99),IF('07A_Конструктор'!$D$12="Так",'06A_Варіанти'!L2035,1E+99),IF('07A_Конструктор'!$D$13="Так",'06A_Варіанти'!M2035,1E+99),IF('07A_Конструктор'!$D$14="Так",'06A_Варіанти'!N2035,1E+99),IF('07A_Конструктор'!$D$15="Так",'06A_Варіанти'!O2035,1E+99),IF('07A_Конструктор'!$D$16="Так",'06A_Варіанти'!P2035,1E+99),IF('07A_Конструктор'!$D$17="Так",'06A_Варіанти'!Q2035,1E+99),IF('06A_Варіанти'!R2035="",1E+99,'06A_Варіанти'!R2035))</f>
        <v>329.4</v>
      </c>
      <c r="P2044" s="2" t="str">
        <f t="shared" si="222"/>
        <v>Не моделюється</v>
      </c>
      <c r="Q2044" s="2">
        <f t="shared" si="223"/>
        <v>0</v>
      </c>
      <c r="R2044" s="2" t="str">
        <f>IF(OR(C2044="РЦК макси",C2044="РЦЧ SKU"),"SKU-потік",IFERROR(VLOOKUP(D2044,'02_РЦ'!$A$3:$I$7,5,FALSE),0))</f>
        <v>SKU-потік</v>
      </c>
      <c r="S2044" s="2" t="str">
        <f>IF(OR(C2044="РЦК макси",C2044="РЦЧ SKU"),"Не рахується в ліміт",IFERROR(VLOOKUP(D2044,'02_РЦ'!$A$3:$I$7,9,FALSE),"Немає РЦ"))</f>
        <v>Не рахується в ліміт</v>
      </c>
    </row>
    <row r="2045" spans="1:19">
      <c r="A2045" s="2" t="str">
        <f>'06A_Варіанти'!A2036</f>
        <v>MAXI_2567</v>
      </c>
      <c r="B2045" s="2" t="str">
        <f>'06A_Варіанти'!B2036</f>
        <v>TT_2567</v>
      </c>
      <c r="C2045" s="2" t="str">
        <f>'06A_Варіанти'!D2036</f>
        <v>РЦК макси</v>
      </c>
      <c r="D2045" s="2" t="str">
        <f>'06A_Варіанти'!C2036</f>
        <v>РЦК</v>
      </c>
      <c r="E2045" s="2" t="str">
        <f>'06A_Варіанти'!S2036</f>
        <v>DIRECT</v>
      </c>
      <c r="F2045" s="2" t="str">
        <f>IF(O2045='06A_Варіанти'!E2036,'06A_Варіанти'!E$1,IF(O2045='06A_Варіанти'!F2036,'06A_Варіанти'!F$1,IF(O2045='06A_Варіанти'!G2036,'06A_Варіанти'!G$1,IF(O2045='06A_Варіанти'!H2036,'06A_Варіанти'!H$1,IF(O2045='06A_Варіанти'!I2036,'06A_Варіанти'!I$1,IF(O2045='06A_Варіанти'!J2036,'06A_Варіанти'!J$1,IF(O2045='06A_Варіанти'!K2036,'06A_Варіанти'!K$1,IF(O2045='06A_Варіанти'!L2036,'06A_Варіанти'!L$1,IF(O2045='06A_Варіанти'!M2036,'06A_Варіанти'!M$1,IF(O2045='06A_Варіанти'!N2036,'06A_Варіанти'!N$1,IF(O2045='06A_Варіанти'!O2036,'06A_Варіанти'!O$1,IF(O2045='06A_Варіанти'!P2036,'06A_Варіанти'!P$1,IF(O2045='06A_Варіанти'!Q2036,'06A_Варіанти'!Q$1,IF(O2045='06A_Варіанти'!R2036,'06A_Варіанти'!R$1,"НЕМАЄ МАРШРУТУ"))))))))))))))</f>
        <v>DIRECT</v>
      </c>
      <c r="G2045" s="2" t="str">
        <f t="shared" si="217"/>
        <v>БЕЗ ЗМІН</v>
      </c>
      <c r="H2045" s="2">
        <f>IF(G2045="НЕМАЄ МАРШРУТУ",0,O2045-'06A_Варіанти'!T2036)</f>
        <v>0</v>
      </c>
      <c r="I2045" s="2">
        <f>IFERROR(INDEX('04_Потоки'!$E:$E,MATCH(A2045,'04_Потоки'!$A:$A,0)),0)</f>
        <v>0.30653218059558118</v>
      </c>
      <c r="J2045" s="2">
        <f t="shared" si="218"/>
        <v>1</v>
      </c>
      <c r="K2045" s="2">
        <f>IF(C2045="РЦК макси",0,2*'06A_Варіанти'!T2036*J2045)</f>
        <v>0</v>
      </c>
      <c r="L2045" s="2">
        <f t="shared" si="219"/>
        <v>0</v>
      </c>
      <c r="M2045" s="2">
        <f t="shared" si="220"/>
        <v>0</v>
      </c>
      <c r="N2045" s="9">
        <f t="shared" si="221"/>
        <v>0</v>
      </c>
      <c r="O2045" s="2">
        <f>MIN(IF('07A_Конструктор'!$D$5="Так",'06A_Варіанти'!E2036,1E+99),IF('07A_Конструктор'!$D$6="Так",'06A_Варіанти'!F2036,1E+99),IF('07A_Конструктор'!$D$7="Так",'06A_Варіанти'!G2036,1E+99),IF('07A_Конструктор'!$D$8="Так",'06A_Варіанти'!H2036,1E+99),IF('07A_Конструктор'!$D$9="Так",'06A_Варіанти'!I2036,1E+99),IF('07A_Конструктор'!$D$10="Так",'06A_Варіанти'!J2036,1E+99),IF('07A_Конструктор'!$D$11="Так",'06A_Варіанти'!K2036,1E+99),IF('07A_Конструктор'!$D$12="Так",'06A_Варіанти'!L2036,1E+99),IF('07A_Конструктор'!$D$13="Так",'06A_Варіанти'!M2036,1E+99),IF('07A_Конструктор'!$D$14="Так",'06A_Варіанти'!N2036,1E+99),IF('07A_Конструктор'!$D$15="Так",'06A_Варіанти'!O2036,1E+99),IF('07A_Конструктор'!$D$16="Так",'06A_Варіанти'!P2036,1E+99),IF('07A_Конструктор'!$D$17="Так",'06A_Варіанти'!Q2036,1E+99),IF('06A_Варіанти'!R2036="",1E+99,'06A_Варіанти'!R2036))</f>
        <v>236.5</v>
      </c>
      <c r="P2045" s="2" t="str">
        <f t="shared" si="222"/>
        <v>Не моделюється</v>
      </c>
      <c r="Q2045" s="2">
        <f t="shared" si="223"/>
        <v>0</v>
      </c>
      <c r="R2045" s="2" t="str">
        <f>IF(OR(C2045="РЦК макси",C2045="РЦЧ SKU"),"SKU-потік",IFERROR(VLOOKUP(D2045,'02_РЦ'!$A$3:$I$7,5,FALSE),0))</f>
        <v>SKU-потік</v>
      </c>
      <c r="S2045" s="2" t="str">
        <f>IF(OR(C2045="РЦК макси",C2045="РЦЧ SKU"),"Не рахується в ліміт",IFERROR(VLOOKUP(D2045,'02_РЦ'!$A$3:$I$7,9,FALSE),"Немає РЦ"))</f>
        <v>Не рахується в ліміт</v>
      </c>
    </row>
    <row r="2046" spans="1:19">
      <c r="A2046" s="2" t="str">
        <f>'06A_Варіанти'!A2037</f>
        <v>MAXI_2571</v>
      </c>
      <c r="B2046" s="2" t="str">
        <f>'06A_Варіанти'!B2037</f>
        <v>TT_2571</v>
      </c>
      <c r="C2046" s="2" t="str">
        <f>'06A_Варіанти'!D2037</f>
        <v>РЦК макси</v>
      </c>
      <c r="D2046" s="2" t="str">
        <f>'06A_Варіанти'!C2037</f>
        <v>РЦК</v>
      </c>
      <c r="E2046" s="2" t="str">
        <f>'06A_Варіанти'!S2037</f>
        <v>DIRECT</v>
      </c>
      <c r="F2046" s="2" t="str">
        <f>IF(O2046='06A_Варіанти'!E2037,'06A_Варіанти'!E$1,IF(O2046='06A_Варіанти'!F2037,'06A_Варіанти'!F$1,IF(O2046='06A_Варіанти'!G2037,'06A_Варіанти'!G$1,IF(O2046='06A_Варіанти'!H2037,'06A_Варіанти'!H$1,IF(O2046='06A_Варіанти'!I2037,'06A_Варіанти'!I$1,IF(O2046='06A_Варіанти'!J2037,'06A_Варіанти'!J$1,IF(O2046='06A_Варіанти'!K2037,'06A_Варіанти'!K$1,IF(O2046='06A_Варіанти'!L2037,'06A_Варіанти'!L$1,IF(O2046='06A_Варіанти'!M2037,'06A_Варіанти'!M$1,IF(O2046='06A_Варіанти'!N2037,'06A_Варіанти'!N$1,IF(O2046='06A_Варіанти'!O2037,'06A_Варіанти'!O$1,IF(O2046='06A_Варіанти'!P2037,'06A_Варіанти'!P$1,IF(O2046='06A_Варіанти'!Q2037,'06A_Варіанти'!Q$1,IF(O2046='06A_Варіанти'!R2037,'06A_Варіанти'!R$1,"НЕМАЄ МАРШРУТУ"))))))))))))))</f>
        <v>DIRECT</v>
      </c>
      <c r="G2046" s="2" t="str">
        <f t="shared" si="217"/>
        <v>БЕЗ ЗМІН</v>
      </c>
      <c r="H2046" s="2">
        <f>IF(G2046="НЕМАЄ МАРШРУТУ",0,O2046-'06A_Варіанти'!T2037)</f>
        <v>0</v>
      </c>
      <c r="I2046" s="2">
        <f>IFERROR(INDEX('04_Потоки'!$E:$E,MATCH(A2046,'04_Потоки'!$A:$A,0)),0)</f>
        <v>0.30653218059558118</v>
      </c>
      <c r="J2046" s="2">
        <f t="shared" si="218"/>
        <v>1</v>
      </c>
      <c r="K2046" s="2">
        <f>IF(C2046="РЦК макси",0,2*'06A_Варіанти'!T2037*J2046)</f>
        <v>0</v>
      </c>
      <c r="L2046" s="2">
        <f t="shared" si="219"/>
        <v>0</v>
      </c>
      <c r="M2046" s="2">
        <f t="shared" si="220"/>
        <v>0</v>
      </c>
      <c r="N2046" s="9">
        <f t="shared" si="221"/>
        <v>0</v>
      </c>
      <c r="O2046" s="2">
        <f>MIN(IF('07A_Конструктор'!$D$5="Так",'06A_Варіанти'!E2037,1E+99),IF('07A_Конструктор'!$D$6="Так",'06A_Варіанти'!F2037,1E+99),IF('07A_Конструктор'!$D$7="Так",'06A_Варіанти'!G2037,1E+99),IF('07A_Конструктор'!$D$8="Так",'06A_Варіанти'!H2037,1E+99),IF('07A_Конструктор'!$D$9="Так",'06A_Варіанти'!I2037,1E+99),IF('07A_Конструктор'!$D$10="Так",'06A_Варіанти'!J2037,1E+99),IF('07A_Конструктор'!$D$11="Так",'06A_Варіанти'!K2037,1E+99),IF('07A_Конструктор'!$D$12="Так",'06A_Варіанти'!L2037,1E+99),IF('07A_Конструктор'!$D$13="Так",'06A_Варіанти'!M2037,1E+99),IF('07A_Конструктор'!$D$14="Так",'06A_Варіанти'!N2037,1E+99),IF('07A_Конструктор'!$D$15="Так",'06A_Варіанти'!O2037,1E+99),IF('07A_Конструктор'!$D$16="Так",'06A_Варіанти'!P2037,1E+99),IF('07A_Конструктор'!$D$17="Так",'06A_Варіанти'!Q2037,1E+99),IF('06A_Варіанти'!R2037="",1E+99,'06A_Варіанти'!R2037))</f>
        <v>226.4</v>
      </c>
      <c r="P2046" s="2" t="str">
        <f t="shared" si="222"/>
        <v>Не моделюється</v>
      </c>
      <c r="Q2046" s="2">
        <f t="shared" si="223"/>
        <v>0</v>
      </c>
      <c r="R2046" s="2" t="str">
        <f>IF(OR(C2046="РЦК макси",C2046="РЦЧ SKU"),"SKU-потік",IFERROR(VLOOKUP(D2046,'02_РЦ'!$A$3:$I$7,5,FALSE),0))</f>
        <v>SKU-потік</v>
      </c>
      <c r="S2046" s="2" t="str">
        <f>IF(OR(C2046="РЦК макси",C2046="РЦЧ SKU"),"Не рахується в ліміт",IFERROR(VLOOKUP(D2046,'02_РЦ'!$A$3:$I$7,9,FALSE),"Немає РЦ"))</f>
        <v>Не рахується в ліміт</v>
      </c>
    </row>
    <row r="2047" spans="1:19">
      <c r="A2047" s="2" t="str">
        <f>'06A_Варіанти'!A2038</f>
        <v>MAXI_2581</v>
      </c>
      <c r="B2047" s="2" t="str">
        <f>'06A_Варіанти'!B2038</f>
        <v>TT_2581</v>
      </c>
      <c r="C2047" s="2" t="str">
        <f>'06A_Варіанти'!D2038</f>
        <v>РЦК макси</v>
      </c>
      <c r="D2047" s="2" t="str">
        <f>'06A_Варіанти'!C2038</f>
        <v>РЦК</v>
      </c>
      <c r="E2047" s="2" t="str">
        <f>'06A_Варіанти'!S2038</f>
        <v>DIRECT</v>
      </c>
      <c r="F2047" s="2" t="str">
        <f>IF(O2047='06A_Варіанти'!E2038,'06A_Варіанти'!E$1,IF(O2047='06A_Варіанти'!F2038,'06A_Варіанти'!F$1,IF(O2047='06A_Варіанти'!G2038,'06A_Варіанти'!G$1,IF(O2047='06A_Варіанти'!H2038,'06A_Варіанти'!H$1,IF(O2047='06A_Варіанти'!I2038,'06A_Варіанти'!I$1,IF(O2047='06A_Варіанти'!J2038,'06A_Варіанти'!J$1,IF(O2047='06A_Варіанти'!K2038,'06A_Варіанти'!K$1,IF(O2047='06A_Варіанти'!L2038,'06A_Варіанти'!L$1,IF(O2047='06A_Варіанти'!M2038,'06A_Варіанти'!M$1,IF(O2047='06A_Варіанти'!N2038,'06A_Варіанти'!N$1,IF(O2047='06A_Варіанти'!O2038,'06A_Варіанти'!O$1,IF(O2047='06A_Варіанти'!P2038,'06A_Варіанти'!P$1,IF(O2047='06A_Варіанти'!Q2038,'06A_Варіанти'!Q$1,IF(O2047='06A_Варіанти'!R2038,'06A_Варіанти'!R$1,"НЕМАЄ МАРШРУТУ"))))))))))))))</f>
        <v>DIRECT</v>
      </c>
      <c r="G2047" s="2" t="str">
        <f t="shared" si="217"/>
        <v>БЕЗ ЗМІН</v>
      </c>
      <c r="H2047" s="2">
        <f>IF(G2047="НЕМАЄ МАРШРУТУ",0,O2047-'06A_Варіанти'!T2038)</f>
        <v>0</v>
      </c>
      <c r="I2047" s="2">
        <f>IFERROR(INDEX('04_Потоки'!$E:$E,MATCH(A2047,'04_Потоки'!$A:$A,0)),0)</f>
        <v>0.30653218059558118</v>
      </c>
      <c r="J2047" s="2">
        <f t="shared" si="218"/>
        <v>1</v>
      </c>
      <c r="K2047" s="2">
        <f>IF(C2047="РЦК макси",0,2*'06A_Варіанти'!T2038*J2047)</f>
        <v>0</v>
      </c>
      <c r="L2047" s="2">
        <f t="shared" si="219"/>
        <v>0</v>
      </c>
      <c r="M2047" s="2">
        <f t="shared" si="220"/>
        <v>0</v>
      </c>
      <c r="N2047" s="9">
        <f t="shared" si="221"/>
        <v>0</v>
      </c>
      <c r="O2047" s="2">
        <f>MIN(IF('07A_Конструктор'!$D$5="Так",'06A_Варіанти'!E2038,1E+99),IF('07A_Конструктор'!$D$6="Так",'06A_Варіанти'!F2038,1E+99),IF('07A_Конструктор'!$D$7="Так",'06A_Варіанти'!G2038,1E+99),IF('07A_Конструктор'!$D$8="Так",'06A_Варіанти'!H2038,1E+99),IF('07A_Конструктор'!$D$9="Так",'06A_Варіанти'!I2038,1E+99),IF('07A_Конструктор'!$D$10="Так",'06A_Варіанти'!J2038,1E+99),IF('07A_Конструктор'!$D$11="Так",'06A_Варіанти'!K2038,1E+99),IF('07A_Конструктор'!$D$12="Так",'06A_Варіанти'!L2038,1E+99),IF('07A_Конструктор'!$D$13="Так",'06A_Варіанти'!M2038,1E+99),IF('07A_Конструктор'!$D$14="Так",'06A_Варіанти'!N2038,1E+99),IF('07A_Конструктор'!$D$15="Так",'06A_Варіанти'!O2038,1E+99),IF('07A_Конструктор'!$D$16="Так",'06A_Варіанти'!P2038,1E+99),IF('07A_Конструктор'!$D$17="Так",'06A_Варіанти'!Q2038,1E+99),IF('06A_Варіанти'!R2038="",1E+99,'06A_Варіанти'!R2038))</f>
        <v>294</v>
      </c>
      <c r="P2047" s="2" t="str">
        <f t="shared" si="222"/>
        <v>Не моделюється</v>
      </c>
      <c r="Q2047" s="2">
        <f t="shared" si="223"/>
        <v>0</v>
      </c>
      <c r="R2047" s="2" t="str">
        <f>IF(OR(C2047="РЦК макси",C2047="РЦЧ SKU"),"SKU-потік",IFERROR(VLOOKUP(D2047,'02_РЦ'!$A$3:$I$7,5,FALSE),0))</f>
        <v>SKU-потік</v>
      </c>
      <c r="S2047" s="2" t="str">
        <f>IF(OR(C2047="РЦК макси",C2047="РЦЧ SKU"),"Не рахується в ліміт",IFERROR(VLOOKUP(D2047,'02_РЦ'!$A$3:$I$7,9,FALSE),"Немає РЦ"))</f>
        <v>Не рахується в ліміт</v>
      </c>
    </row>
    <row r="2048" spans="1:19">
      <c r="A2048" s="2" t="str">
        <f>'06A_Варіанти'!A2039</f>
        <v>MAXI_2582</v>
      </c>
      <c r="B2048" s="2" t="str">
        <f>'06A_Варіанти'!B2039</f>
        <v>TT_2582</v>
      </c>
      <c r="C2048" s="2" t="str">
        <f>'06A_Варіанти'!D2039</f>
        <v>РЦК макси</v>
      </c>
      <c r="D2048" s="2" t="str">
        <f>'06A_Варіанти'!C2039</f>
        <v>РЦК</v>
      </c>
      <c r="E2048" s="2" t="str">
        <f>'06A_Варіанти'!S2039</f>
        <v>DIRECT</v>
      </c>
      <c r="F2048" s="2" t="str">
        <f>IF(O2048='06A_Варіанти'!E2039,'06A_Варіанти'!E$1,IF(O2048='06A_Варіанти'!F2039,'06A_Варіанти'!F$1,IF(O2048='06A_Варіанти'!G2039,'06A_Варіанти'!G$1,IF(O2048='06A_Варіанти'!H2039,'06A_Варіанти'!H$1,IF(O2048='06A_Варіанти'!I2039,'06A_Варіанти'!I$1,IF(O2048='06A_Варіанти'!J2039,'06A_Варіанти'!J$1,IF(O2048='06A_Варіанти'!K2039,'06A_Варіанти'!K$1,IF(O2048='06A_Варіанти'!L2039,'06A_Варіанти'!L$1,IF(O2048='06A_Варіанти'!M2039,'06A_Варіанти'!M$1,IF(O2048='06A_Варіанти'!N2039,'06A_Варіанти'!N$1,IF(O2048='06A_Варіанти'!O2039,'06A_Варіанти'!O$1,IF(O2048='06A_Варіанти'!P2039,'06A_Варіанти'!P$1,IF(O2048='06A_Варіанти'!Q2039,'06A_Варіанти'!Q$1,IF(O2048='06A_Варіанти'!R2039,'06A_Варіанти'!R$1,"НЕМАЄ МАРШРУТУ"))))))))))))))</f>
        <v>DIRECT</v>
      </c>
      <c r="G2048" s="2" t="str">
        <f t="shared" si="217"/>
        <v>БЕЗ ЗМІН</v>
      </c>
      <c r="H2048" s="2">
        <f>IF(G2048="НЕМАЄ МАРШРУТУ",0,O2048-'06A_Варіанти'!T2039)</f>
        <v>0</v>
      </c>
      <c r="I2048" s="2">
        <f>IFERROR(INDEX('04_Потоки'!$E:$E,MATCH(A2048,'04_Потоки'!$A:$A,0)),0)</f>
        <v>0.30653218059558118</v>
      </c>
      <c r="J2048" s="2">
        <f t="shared" si="218"/>
        <v>1</v>
      </c>
      <c r="K2048" s="2">
        <f>IF(C2048="РЦК макси",0,2*'06A_Варіанти'!T2039*J2048)</f>
        <v>0</v>
      </c>
      <c r="L2048" s="2">
        <f t="shared" si="219"/>
        <v>0</v>
      </c>
      <c r="M2048" s="2">
        <f t="shared" si="220"/>
        <v>0</v>
      </c>
      <c r="N2048" s="9">
        <f t="shared" si="221"/>
        <v>0</v>
      </c>
      <c r="O2048" s="2">
        <f>MIN(IF('07A_Конструктор'!$D$5="Так",'06A_Варіанти'!E2039,1E+99),IF('07A_Конструктор'!$D$6="Так",'06A_Варіанти'!F2039,1E+99),IF('07A_Конструктор'!$D$7="Так",'06A_Варіанти'!G2039,1E+99),IF('07A_Конструктор'!$D$8="Так",'06A_Варіанти'!H2039,1E+99),IF('07A_Конструктор'!$D$9="Так",'06A_Варіанти'!I2039,1E+99),IF('07A_Конструктор'!$D$10="Так",'06A_Варіанти'!J2039,1E+99),IF('07A_Конструктор'!$D$11="Так",'06A_Варіанти'!K2039,1E+99),IF('07A_Конструктор'!$D$12="Так",'06A_Варіанти'!L2039,1E+99),IF('07A_Конструктор'!$D$13="Так",'06A_Варіанти'!M2039,1E+99),IF('07A_Конструктор'!$D$14="Так",'06A_Варіанти'!N2039,1E+99),IF('07A_Конструктор'!$D$15="Так",'06A_Варіанти'!O2039,1E+99),IF('07A_Конструктор'!$D$16="Так",'06A_Варіанти'!P2039,1E+99),IF('07A_Конструктор'!$D$17="Так",'06A_Варіанти'!Q2039,1E+99),IF('06A_Варіанти'!R2039="",1E+99,'06A_Варіанти'!R2039))</f>
        <v>272.2</v>
      </c>
      <c r="P2048" s="2" t="str">
        <f t="shared" si="222"/>
        <v>Не моделюється</v>
      </c>
      <c r="Q2048" s="2">
        <f t="shared" si="223"/>
        <v>0</v>
      </c>
      <c r="R2048" s="2" t="str">
        <f>IF(OR(C2048="РЦК макси",C2048="РЦЧ SKU"),"SKU-потік",IFERROR(VLOOKUP(D2048,'02_РЦ'!$A$3:$I$7,5,FALSE),0))</f>
        <v>SKU-потік</v>
      </c>
      <c r="S2048" s="2" t="str">
        <f>IF(OR(C2048="РЦК макси",C2048="РЦЧ SKU"),"Не рахується в ліміт",IFERROR(VLOOKUP(D2048,'02_РЦ'!$A$3:$I$7,9,FALSE),"Немає РЦ"))</f>
        <v>Не рахується в ліміт</v>
      </c>
    </row>
    <row r="2049" spans="1:19">
      <c r="A2049" s="2" t="str">
        <f>'06A_Варіанти'!A2040</f>
        <v>MAXI_2589</v>
      </c>
      <c r="B2049" s="2" t="str">
        <f>'06A_Варіанти'!B2040</f>
        <v>TT_2589</v>
      </c>
      <c r="C2049" s="2" t="str">
        <f>'06A_Варіанти'!D2040</f>
        <v>РЦК макси</v>
      </c>
      <c r="D2049" s="2" t="str">
        <f>'06A_Варіанти'!C2040</f>
        <v>РЦК</v>
      </c>
      <c r="E2049" s="2" t="str">
        <f>'06A_Варіанти'!S2040</f>
        <v>KYI_DARN</v>
      </c>
      <c r="F2049" s="2" t="str">
        <f>IF(O2049='06A_Варіанти'!E2040,'06A_Варіанти'!E$1,IF(O2049='06A_Варіанти'!F2040,'06A_Варіанти'!F$1,IF(O2049='06A_Варіанти'!G2040,'06A_Варіанти'!G$1,IF(O2049='06A_Варіанти'!H2040,'06A_Варіанти'!H$1,IF(O2049='06A_Варіанти'!I2040,'06A_Варіанти'!I$1,IF(O2049='06A_Варіанти'!J2040,'06A_Варіанти'!J$1,IF(O2049='06A_Варіанти'!K2040,'06A_Варіанти'!K$1,IF(O2049='06A_Варіанти'!L2040,'06A_Варіанти'!L$1,IF(O2049='06A_Варіанти'!M2040,'06A_Варіанти'!M$1,IF(O2049='06A_Варіанти'!N2040,'06A_Варіанти'!N$1,IF(O2049='06A_Варіанти'!O2040,'06A_Варіанти'!O$1,IF(O2049='06A_Варіанти'!P2040,'06A_Варіанти'!P$1,IF(O2049='06A_Варіанти'!Q2040,'06A_Варіанти'!Q$1,IF(O2049='06A_Варіанти'!R2040,'06A_Варіанти'!R$1,"НЕМАЄ МАРШРУТУ"))))))))))))))</f>
        <v>KYI_DARN</v>
      </c>
      <c r="G2049" s="2" t="str">
        <f t="shared" si="217"/>
        <v>БЕЗ ЗМІН</v>
      </c>
      <c r="H2049" s="2">
        <f>IF(G2049="НЕМАЄ МАРШРУТУ",0,O2049-'06A_Варіанти'!T2040)</f>
        <v>0</v>
      </c>
      <c r="I2049" s="2">
        <f>IFERROR(INDEX('04_Потоки'!$E:$E,MATCH(A2049,'04_Потоки'!$A:$A,0)),0)</f>
        <v>0.30653218059558118</v>
      </c>
      <c r="J2049" s="2">
        <f t="shared" si="218"/>
        <v>1</v>
      </c>
      <c r="K2049" s="2">
        <f>IF(C2049="РЦК макси",0,2*'06A_Варіанти'!T2040*J2049)</f>
        <v>0</v>
      </c>
      <c r="L2049" s="2">
        <f t="shared" si="219"/>
        <v>0</v>
      </c>
      <c r="M2049" s="2">
        <f t="shared" si="220"/>
        <v>0</v>
      </c>
      <c r="N2049" s="9">
        <f t="shared" si="221"/>
        <v>0</v>
      </c>
      <c r="O2049" s="2">
        <f>MIN(IF('07A_Конструктор'!$D$5="Так",'06A_Варіанти'!E2040,1E+99),IF('07A_Конструктор'!$D$6="Так",'06A_Варіанти'!F2040,1E+99),IF('07A_Конструктор'!$D$7="Так",'06A_Варіанти'!G2040,1E+99),IF('07A_Конструктор'!$D$8="Так",'06A_Варіанти'!H2040,1E+99),IF('07A_Конструктор'!$D$9="Так",'06A_Варіанти'!I2040,1E+99),IF('07A_Конструктор'!$D$10="Так",'06A_Варіанти'!J2040,1E+99),IF('07A_Конструктор'!$D$11="Так",'06A_Варіанти'!K2040,1E+99),IF('07A_Конструктор'!$D$12="Так",'06A_Варіанти'!L2040,1E+99),IF('07A_Конструктор'!$D$13="Так",'06A_Варіанти'!M2040,1E+99),IF('07A_Конструктор'!$D$14="Так",'06A_Варіанти'!N2040,1E+99),IF('07A_Конструктор'!$D$15="Так",'06A_Варіанти'!O2040,1E+99),IF('07A_Конструктор'!$D$16="Так",'06A_Варіанти'!P2040,1E+99),IF('07A_Конструктор'!$D$17="Так",'06A_Варіанти'!Q2040,1E+99),IF('06A_Варіанти'!R2040="",1E+99,'06A_Варіанти'!R2040))</f>
        <v>512</v>
      </c>
      <c r="P2049" s="2" t="str">
        <f t="shared" si="222"/>
        <v>Не моделюється</v>
      </c>
      <c r="Q2049" s="2">
        <f t="shared" si="223"/>
        <v>0</v>
      </c>
      <c r="R2049" s="2" t="str">
        <f>IF(OR(C2049="РЦК макси",C2049="РЦЧ SKU"),"SKU-потік",IFERROR(VLOOKUP(D2049,'02_РЦ'!$A$3:$I$7,5,FALSE),0))</f>
        <v>SKU-потік</v>
      </c>
      <c r="S2049" s="2" t="str">
        <f>IF(OR(C2049="РЦК макси",C2049="РЦЧ SKU"),"Не рахується в ліміт",IFERROR(VLOOKUP(D2049,'02_РЦ'!$A$3:$I$7,9,FALSE),"Немає РЦ"))</f>
        <v>Не рахується в ліміт</v>
      </c>
    </row>
    <row r="2050" spans="1:19">
      <c r="A2050" s="2" t="str">
        <f>'06A_Варіанти'!A2041</f>
        <v>MAXI_2594</v>
      </c>
      <c r="B2050" s="2" t="str">
        <f>'06A_Варіанти'!B2041</f>
        <v>TT_2594</v>
      </c>
      <c r="C2050" s="2" t="str">
        <f>'06A_Варіанти'!D2041</f>
        <v>РЦК макси</v>
      </c>
      <c r="D2050" s="2" t="str">
        <f>'06A_Варіанти'!C2041</f>
        <v>РЦК</v>
      </c>
      <c r="E2050" s="2" t="str">
        <f>'06A_Варіанти'!S2041</f>
        <v>DIRECT</v>
      </c>
      <c r="F2050" s="2" t="str">
        <f>IF(O2050='06A_Варіанти'!E2041,'06A_Варіанти'!E$1,IF(O2050='06A_Варіанти'!F2041,'06A_Варіанти'!F$1,IF(O2050='06A_Варіанти'!G2041,'06A_Варіанти'!G$1,IF(O2050='06A_Варіанти'!H2041,'06A_Варіанти'!H$1,IF(O2050='06A_Варіанти'!I2041,'06A_Варіанти'!I$1,IF(O2050='06A_Варіанти'!J2041,'06A_Варіанти'!J$1,IF(O2050='06A_Варіанти'!K2041,'06A_Варіанти'!K$1,IF(O2050='06A_Варіанти'!L2041,'06A_Варіанти'!L$1,IF(O2050='06A_Варіанти'!M2041,'06A_Варіанти'!M$1,IF(O2050='06A_Варіанти'!N2041,'06A_Варіанти'!N$1,IF(O2050='06A_Варіанти'!O2041,'06A_Варіанти'!O$1,IF(O2050='06A_Варіанти'!P2041,'06A_Варіанти'!P$1,IF(O2050='06A_Варіанти'!Q2041,'06A_Варіанти'!Q$1,IF(O2050='06A_Варіанти'!R2041,'06A_Варіанти'!R$1,"НЕМАЄ МАРШРУТУ"))))))))))))))</f>
        <v>DIRECT</v>
      </c>
      <c r="G2050" s="2" t="str">
        <f t="shared" si="217"/>
        <v>БЕЗ ЗМІН</v>
      </c>
      <c r="H2050" s="2">
        <f>IF(G2050="НЕМАЄ МАРШРУТУ",0,O2050-'06A_Варіанти'!T2041)</f>
        <v>0</v>
      </c>
      <c r="I2050" s="2">
        <f>IFERROR(INDEX('04_Потоки'!$E:$E,MATCH(A2050,'04_Потоки'!$A:$A,0)),0)</f>
        <v>0.30653218059558118</v>
      </c>
      <c r="J2050" s="2">
        <f t="shared" si="218"/>
        <v>1</v>
      </c>
      <c r="K2050" s="2">
        <f>IF(C2050="РЦК макси",0,2*'06A_Варіанти'!T2041*J2050)</f>
        <v>0</v>
      </c>
      <c r="L2050" s="2">
        <f t="shared" si="219"/>
        <v>0</v>
      </c>
      <c r="M2050" s="2">
        <f t="shared" si="220"/>
        <v>0</v>
      </c>
      <c r="N2050" s="9">
        <f t="shared" si="221"/>
        <v>0</v>
      </c>
      <c r="O2050" s="2">
        <f>MIN(IF('07A_Конструктор'!$D$5="Так",'06A_Варіанти'!E2041,1E+99),IF('07A_Конструктор'!$D$6="Так",'06A_Варіанти'!F2041,1E+99),IF('07A_Конструктор'!$D$7="Так",'06A_Варіанти'!G2041,1E+99),IF('07A_Конструктор'!$D$8="Так",'06A_Варіанти'!H2041,1E+99),IF('07A_Конструктор'!$D$9="Так",'06A_Варіанти'!I2041,1E+99),IF('07A_Конструктор'!$D$10="Так",'06A_Варіанти'!J2041,1E+99),IF('07A_Конструктор'!$D$11="Так",'06A_Варіанти'!K2041,1E+99),IF('07A_Конструктор'!$D$12="Так",'06A_Варіанти'!L2041,1E+99),IF('07A_Конструктор'!$D$13="Так",'06A_Варіанти'!M2041,1E+99),IF('07A_Конструктор'!$D$14="Так",'06A_Варіанти'!N2041,1E+99),IF('07A_Конструктор'!$D$15="Так",'06A_Варіанти'!O2041,1E+99),IF('07A_Конструктор'!$D$16="Так",'06A_Варіанти'!P2041,1E+99),IF('07A_Конструктор'!$D$17="Так",'06A_Варіанти'!Q2041,1E+99),IF('06A_Варіанти'!R2041="",1E+99,'06A_Варіанти'!R2041))</f>
        <v>434.3</v>
      </c>
      <c r="P2050" s="2" t="str">
        <f t="shared" si="222"/>
        <v>Не моделюється</v>
      </c>
      <c r="Q2050" s="2">
        <f t="shared" si="223"/>
        <v>0</v>
      </c>
      <c r="R2050" s="2" t="str">
        <f>IF(OR(C2050="РЦК макси",C2050="РЦЧ SKU"),"SKU-потік",IFERROR(VLOOKUP(D2050,'02_РЦ'!$A$3:$I$7,5,FALSE),0))</f>
        <v>SKU-потік</v>
      </c>
      <c r="S2050" s="2" t="str">
        <f>IF(OR(C2050="РЦК макси",C2050="РЦЧ SKU"),"Не рахується в ліміт",IFERROR(VLOOKUP(D2050,'02_РЦ'!$A$3:$I$7,9,FALSE),"Немає РЦ"))</f>
        <v>Не рахується в ліміт</v>
      </c>
    </row>
    <row r="2051" spans="1:19">
      <c r="A2051" s="2" t="str">
        <f>'06A_Варіанти'!A2042</f>
        <v>MAXI_2598</v>
      </c>
      <c r="B2051" s="2" t="str">
        <f>'06A_Варіанти'!B2042</f>
        <v>TT_2598</v>
      </c>
      <c r="C2051" s="2" t="str">
        <f>'06A_Варіанти'!D2042</f>
        <v>РЦК макси</v>
      </c>
      <c r="D2051" s="2" t="str">
        <f>'06A_Варіанти'!C2042</f>
        <v>РЦК</v>
      </c>
      <c r="E2051" s="2" t="str">
        <f>'06A_Варіанти'!S2042</f>
        <v>KYI_DARN</v>
      </c>
      <c r="F2051" s="2" t="str">
        <f>IF(O2051='06A_Варіанти'!E2042,'06A_Варіанти'!E$1,IF(O2051='06A_Варіанти'!F2042,'06A_Варіанти'!F$1,IF(O2051='06A_Варіанти'!G2042,'06A_Варіанти'!G$1,IF(O2051='06A_Варіанти'!H2042,'06A_Варіанти'!H$1,IF(O2051='06A_Варіанти'!I2042,'06A_Варіанти'!I$1,IF(O2051='06A_Варіанти'!J2042,'06A_Варіанти'!J$1,IF(O2051='06A_Варіанти'!K2042,'06A_Варіанти'!K$1,IF(O2051='06A_Варіанти'!L2042,'06A_Варіанти'!L$1,IF(O2051='06A_Варіанти'!M2042,'06A_Варіанти'!M$1,IF(O2051='06A_Варіанти'!N2042,'06A_Варіанти'!N$1,IF(O2051='06A_Варіанти'!O2042,'06A_Варіанти'!O$1,IF(O2051='06A_Варіанти'!P2042,'06A_Варіанти'!P$1,IF(O2051='06A_Варіанти'!Q2042,'06A_Варіанти'!Q$1,IF(O2051='06A_Варіанти'!R2042,'06A_Варіанти'!R$1,"НЕМАЄ МАРШРУТУ"))))))))))))))</f>
        <v>KYI_DARN</v>
      </c>
      <c r="G2051" s="2" t="str">
        <f t="shared" si="217"/>
        <v>БЕЗ ЗМІН</v>
      </c>
      <c r="H2051" s="2">
        <f>IF(G2051="НЕМАЄ МАРШРУТУ",0,O2051-'06A_Варіанти'!T2042)</f>
        <v>0</v>
      </c>
      <c r="I2051" s="2">
        <f>IFERROR(INDEX('04_Потоки'!$E:$E,MATCH(A2051,'04_Потоки'!$A:$A,0)),0)</f>
        <v>0.30653218059558118</v>
      </c>
      <c r="J2051" s="2">
        <f t="shared" si="218"/>
        <v>1</v>
      </c>
      <c r="K2051" s="2">
        <f>IF(C2051="РЦК макси",0,2*'06A_Варіанти'!T2042*J2051)</f>
        <v>0</v>
      </c>
      <c r="L2051" s="2">
        <f t="shared" si="219"/>
        <v>0</v>
      </c>
      <c r="M2051" s="2">
        <f t="shared" si="220"/>
        <v>0</v>
      </c>
      <c r="N2051" s="9">
        <f t="shared" si="221"/>
        <v>0</v>
      </c>
      <c r="O2051" s="2">
        <f>MIN(IF('07A_Конструктор'!$D$5="Так",'06A_Варіанти'!E2042,1E+99),IF('07A_Конструктор'!$D$6="Так",'06A_Варіанти'!F2042,1E+99),IF('07A_Конструктор'!$D$7="Так",'06A_Варіанти'!G2042,1E+99),IF('07A_Конструктор'!$D$8="Так",'06A_Варіанти'!H2042,1E+99),IF('07A_Конструктор'!$D$9="Так",'06A_Варіанти'!I2042,1E+99),IF('07A_Конструктор'!$D$10="Так",'06A_Варіанти'!J2042,1E+99),IF('07A_Конструктор'!$D$11="Так",'06A_Варіанти'!K2042,1E+99),IF('07A_Конструктор'!$D$12="Так",'06A_Варіанти'!L2042,1E+99),IF('07A_Конструктор'!$D$13="Так",'06A_Варіанти'!M2042,1E+99),IF('07A_Конструктор'!$D$14="Так",'06A_Варіанти'!N2042,1E+99),IF('07A_Конструктор'!$D$15="Так",'06A_Варіанти'!O2042,1E+99),IF('07A_Конструктор'!$D$16="Так",'06A_Варіанти'!P2042,1E+99),IF('07A_Конструктор'!$D$17="Так",'06A_Варіанти'!Q2042,1E+99),IF('06A_Варіанти'!R2042="",1E+99,'06A_Варіанти'!R2042))</f>
        <v>520.79999999999995</v>
      </c>
      <c r="P2051" s="2" t="str">
        <f t="shared" si="222"/>
        <v>Не моделюється</v>
      </c>
      <c r="Q2051" s="2">
        <f t="shared" si="223"/>
        <v>0</v>
      </c>
      <c r="R2051" s="2" t="str">
        <f>IF(OR(C2051="РЦК макси",C2051="РЦЧ SKU"),"SKU-потік",IFERROR(VLOOKUP(D2051,'02_РЦ'!$A$3:$I$7,5,FALSE),0))</f>
        <v>SKU-потік</v>
      </c>
      <c r="S2051" s="2" t="str">
        <f>IF(OR(C2051="РЦК макси",C2051="РЦЧ SKU"),"Не рахується в ліміт",IFERROR(VLOOKUP(D2051,'02_РЦ'!$A$3:$I$7,9,FALSE),"Немає РЦ"))</f>
        <v>Не рахується в ліміт</v>
      </c>
    </row>
    <row r="2052" spans="1:19">
      <c r="A2052" s="2" t="str">
        <f>'06A_Варіанти'!A2043</f>
        <v>MAXI_849</v>
      </c>
      <c r="B2052" s="2" t="str">
        <f>'06A_Варіанти'!B2043</f>
        <v>TT_849</v>
      </c>
      <c r="C2052" s="2" t="str">
        <f>'06A_Варіанти'!D2043</f>
        <v>РЦК макси</v>
      </c>
      <c r="D2052" s="2" t="str">
        <f>'06A_Варіанти'!C2043</f>
        <v>РЦК</v>
      </c>
      <c r="E2052" s="2" t="str">
        <f>'06A_Варіанти'!S2043</f>
        <v>DIRECT</v>
      </c>
      <c r="F2052" s="2" t="str">
        <f>IF(O2052='06A_Варіанти'!E2043,'06A_Варіанти'!E$1,IF(O2052='06A_Варіанти'!F2043,'06A_Варіанти'!F$1,IF(O2052='06A_Варіанти'!G2043,'06A_Варіанти'!G$1,IF(O2052='06A_Варіанти'!H2043,'06A_Варіанти'!H$1,IF(O2052='06A_Варіанти'!I2043,'06A_Варіанти'!I$1,IF(O2052='06A_Варіанти'!J2043,'06A_Варіанти'!J$1,IF(O2052='06A_Варіанти'!K2043,'06A_Варіанти'!K$1,IF(O2052='06A_Варіанти'!L2043,'06A_Варіанти'!L$1,IF(O2052='06A_Варіанти'!M2043,'06A_Варіанти'!M$1,IF(O2052='06A_Варіанти'!N2043,'06A_Варіанти'!N$1,IF(O2052='06A_Варіанти'!O2043,'06A_Варіанти'!O$1,IF(O2052='06A_Варіанти'!P2043,'06A_Варіанти'!P$1,IF(O2052='06A_Варіанти'!Q2043,'06A_Варіанти'!Q$1,IF(O2052='06A_Варіанти'!R2043,'06A_Варіанти'!R$1,"НЕМАЄ МАРШРУТУ"))))))))))))))</f>
        <v>DIRECT</v>
      </c>
      <c r="G2052" s="2" t="str">
        <f t="shared" si="217"/>
        <v>БЕЗ ЗМІН</v>
      </c>
      <c r="H2052" s="2">
        <f>IF(G2052="НЕМАЄ МАРШРУТУ",0,O2052-'06A_Варіанти'!T2043)</f>
        <v>0</v>
      </c>
      <c r="I2052" s="2">
        <f>IFERROR(INDEX('04_Потоки'!$E:$E,MATCH(A2052,'04_Потоки'!$A:$A,0)),0)</f>
        <v>0.30653218059558118</v>
      </c>
      <c r="J2052" s="2">
        <f t="shared" si="218"/>
        <v>1</v>
      </c>
      <c r="K2052" s="2">
        <f>IF(C2052="РЦК макси",0,2*'06A_Варіанти'!T2043*J2052)</f>
        <v>0</v>
      </c>
      <c r="L2052" s="2">
        <f t="shared" si="219"/>
        <v>0</v>
      </c>
      <c r="M2052" s="2">
        <f t="shared" si="220"/>
        <v>0</v>
      </c>
      <c r="N2052" s="9">
        <f t="shared" si="221"/>
        <v>0</v>
      </c>
      <c r="O2052" s="2">
        <f>MIN(IF('07A_Конструктор'!$D$5="Так",'06A_Варіанти'!E2043,1E+99),IF('07A_Конструктор'!$D$6="Так",'06A_Варіанти'!F2043,1E+99),IF('07A_Конструктор'!$D$7="Так",'06A_Варіанти'!G2043,1E+99),IF('07A_Конструктор'!$D$8="Так",'06A_Варіанти'!H2043,1E+99),IF('07A_Конструктор'!$D$9="Так",'06A_Варіанти'!I2043,1E+99),IF('07A_Конструктор'!$D$10="Так",'06A_Варіанти'!J2043,1E+99),IF('07A_Конструктор'!$D$11="Так",'06A_Варіанти'!K2043,1E+99),IF('07A_Конструктор'!$D$12="Так",'06A_Варіанти'!L2043,1E+99),IF('07A_Конструктор'!$D$13="Так",'06A_Варіанти'!M2043,1E+99),IF('07A_Конструктор'!$D$14="Так",'06A_Варіанти'!N2043,1E+99),IF('07A_Конструктор'!$D$15="Так",'06A_Варіанти'!O2043,1E+99),IF('07A_Конструктор'!$D$16="Так",'06A_Варіанти'!P2043,1E+99),IF('07A_Конструктор'!$D$17="Так",'06A_Варіанти'!Q2043,1E+99),IF('06A_Варіанти'!R2043="",1E+99,'06A_Варіанти'!R2043))</f>
        <v>520.29999999999995</v>
      </c>
      <c r="P2052" s="2" t="str">
        <f t="shared" si="222"/>
        <v>Не моделюється</v>
      </c>
      <c r="Q2052" s="2">
        <f t="shared" si="223"/>
        <v>0</v>
      </c>
      <c r="R2052" s="2" t="str">
        <f>IF(OR(C2052="РЦК макси",C2052="РЦЧ SKU"),"SKU-потік",IFERROR(VLOOKUP(D2052,'02_РЦ'!$A$3:$I$7,5,FALSE),0))</f>
        <v>SKU-потік</v>
      </c>
      <c r="S2052" s="2" t="str">
        <f>IF(OR(C2052="РЦК макси",C2052="РЦЧ SKU"),"Не рахується в ліміт",IFERROR(VLOOKUP(D2052,'02_РЦ'!$A$3:$I$7,9,FALSE),"Немає РЦ"))</f>
        <v>Не рахується в ліміт</v>
      </c>
    </row>
    <row r="2053" spans="1:19">
      <c r="A2053" s="2" t="str">
        <f>'06A_Варіанти'!A2044</f>
        <v>MAXI_2592</v>
      </c>
      <c r="B2053" s="2" t="str">
        <f>'06A_Варіанти'!B2044</f>
        <v>TT_2592</v>
      </c>
      <c r="C2053" s="2" t="str">
        <f>'06A_Варіанти'!D2044</f>
        <v>РЦК макси</v>
      </c>
      <c r="D2053" s="2" t="str">
        <f>'06A_Варіанти'!C2044</f>
        <v>РЦК</v>
      </c>
      <c r="E2053" s="2" t="str">
        <f>'06A_Варіанти'!S2044</f>
        <v>DIRECT</v>
      </c>
      <c r="F2053" s="2" t="str">
        <f>IF(O2053='06A_Варіанти'!E2044,'06A_Варіанти'!E$1,IF(O2053='06A_Варіанти'!F2044,'06A_Варіанти'!F$1,IF(O2053='06A_Варіанти'!G2044,'06A_Варіанти'!G$1,IF(O2053='06A_Варіанти'!H2044,'06A_Варіанти'!H$1,IF(O2053='06A_Варіанти'!I2044,'06A_Варіанти'!I$1,IF(O2053='06A_Варіанти'!J2044,'06A_Варіанти'!J$1,IF(O2053='06A_Варіанти'!K2044,'06A_Варіанти'!K$1,IF(O2053='06A_Варіанти'!L2044,'06A_Варіанти'!L$1,IF(O2053='06A_Варіанти'!M2044,'06A_Варіанти'!M$1,IF(O2053='06A_Варіанти'!N2044,'06A_Варіанти'!N$1,IF(O2053='06A_Варіанти'!O2044,'06A_Варіанти'!O$1,IF(O2053='06A_Варіанти'!P2044,'06A_Варіанти'!P$1,IF(O2053='06A_Варіанти'!Q2044,'06A_Варіанти'!Q$1,IF(O2053='06A_Варіанти'!R2044,'06A_Варіанти'!R$1,"НЕМАЄ МАРШРУТУ"))))))))))))))</f>
        <v>DIRECT</v>
      </c>
      <c r="G2053" s="2" t="str">
        <f t="shared" si="217"/>
        <v>БЕЗ ЗМІН</v>
      </c>
      <c r="H2053" s="2">
        <f>IF(G2053="НЕМАЄ МАРШРУТУ",0,O2053-'06A_Варіанти'!T2044)</f>
        <v>0</v>
      </c>
      <c r="I2053" s="2">
        <f>IFERROR(INDEX('04_Потоки'!$E:$E,MATCH(A2053,'04_Потоки'!$A:$A,0)),0)</f>
        <v>0.30653218059558118</v>
      </c>
      <c r="J2053" s="2">
        <f t="shared" si="218"/>
        <v>1</v>
      </c>
      <c r="K2053" s="2">
        <f>IF(C2053="РЦК макси",0,2*'06A_Варіанти'!T2044*J2053)</f>
        <v>0</v>
      </c>
      <c r="L2053" s="2">
        <f t="shared" si="219"/>
        <v>0</v>
      </c>
      <c r="M2053" s="2">
        <f t="shared" si="220"/>
        <v>0</v>
      </c>
      <c r="N2053" s="9">
        <f t="shared" si="221"/>
        <v>0</v>
      </c>
      <c r="O2053" s="2">
        <f>MIN(IF('07A_Конструктор'!$D$5="Так",'06A_Варіанти'!E2044,1E+99),IF('07A_Конструктор'!$D$6="Так",'06A_Варіанти'!F2044,1E+99),IF('07A_Конструктор'!$D$7="Так",'06A_Варіанти'!G2044,1E+99),IF('07A_Конструктор'!$D$8="Так",'06A_Варіанти'!H2044,1E+99),IF('07A_Конструктор'!$D$9="Так",'06A_Варіанти'!I2044,1E+99),IF('07A_Конструктор'!$D$10="Так",'06A_Варіанти'!J2044,1E+99),IF('07A_Конструктор'!$D$11="Так",'06A_Варіанти'!K2044,1E+99),IF('07A_Конструктор'!$D$12="Так",'06A_Варіанти'!L2044,1E+99),IF('07A_Конструктор'!$D$13="Так",'06A_Варіанти'!M2044,1E+99),IF('07A_Конструктор'!$D$14="Так",'06A_Варіанти'!N2044,1E+99),IF('07A_Конструктор'!$D$15="Так",'06A_Варіанти'!O2044,1E+99),IF('07A_Конструктор'!$D$16="Так",'06A_Варіанти'!P2044,1E+99),IF('07A_Конструктор'!$D$17="Так",'06A_Варіанти'!Q2044,1E+99),IF('06A_Варіанти'!R2044="",1E+99,'06A_Варіанти'!R2044))</f>
        <v>287.8</v>
      </c>
      <c r="P2053" s="2" t="str">
        <f t="shared" si="222"/>
        <v>Не моделюється</v>
      </c>
      <c r="Q2053" s="2">
        <f t="shared" si="223"/>
        <v>0</v>
      </c>
      <c r="R2053" s="2" t="str">
        <f>IF(OR(C2053="РЦК макси",C2053="РЦЧ SKU"),"SKU-потік",IFERROR(VLOOKUP(D2053,'02_РЦ'!$A$3:$I$7,5,FALSE),0))</f>
        <v>SKU-потік</v>
      </c>
      <c r="S2053" s="2" t="str">
        <f>IF(OR(C2053="РЦК макси",C2053="РЦЧ SKU"),"Не рахується в ліміт",IFERROR(VLOOKUP(D2053,'02_РЦ'!$A$3:$I$7,9,FALSE),"Немає РЦ"))</f>
        <v>Не рахується в ліміт</v>
      </c>
    </row>
    <row r="2054" spans="1:19">
      <c r="A2054" s="2" t="str">
        <f>'06A_Варіанти'!A2045</f>
        <v>MAXI_2601</v>
      </c>
      <c r="B2054" s="2" t="str">
        <f>'06A_Варіанти'!B2045</f>
        <v>TT_2601</v>
      </c>
      <c r="C2054" s="2" t="str">
        <f>'06A_Варіанти'!D2045</f>
        <v>РЦК макси</v>
      </c>
      <c r="D2054" s="2" t="str">
        <f>'06A_Варіанти'!C2045</f>
        <v>РЦК</v>
      </c>
      <c r="E2054" s="2" t="str">
        <f>'06A_Варіанти'!S2045</f>
        <v>DIRECT</v>
      </c>
      <c r="F2054" s="2" t="str">
        <f>IF(O2054='06A_Варіанти'!E2045,'06A_Варіанти'!E$1,IF(O2054='06A_Варіанти'!F2045,'06A_Варіанти'!F$1,IF(O2054='06A_Варіанти'!G2045,'06A_Варіанти'!G$1,IF(O2054='06A_Варіанти'!H2045,'06A_Варіанти'!H$1,IF(O2054='06A_Варіанти'!I2045,'06A_Варіанти'!I$1,IF(O2054='06A_Варіанти'!J2045,'06A_Варіанти'!J$1,IF(O2054='06A_Варіанти'!K2045,'06A_Варіанти'!K$1,IF(O2054='06A_Варіанти'!L2045,'06A_Варіанти'!L$1,IF(O2054='06A_Варіанти'!M2045,'06A_Варіанти'!M$1,IF(O2054='06A_Варіанти'!N2045,'06A_Варіанти'!N$1,IF(O2054='06A_Варіанти'!O2045,'06A_Варіанти'!O$1,IF(O2054='06A_Варіанти'!P2045,'06A_Варіанти'!P$1,IF(O2054='06A_Варіанти'!Q2045,'06A_Варіанти'!Q$1,IF(O2054='06A_Варіанти'!R2045,'06A_Варіанти'!R$1,"НЕМАЄ МАРШРУТУ"))))))))))))))</f>
        <v>DIRECT</v>
      </c>
      <c r="G2054" s="2" t="str">
        <f t="shared" si="217"/>
        <v>БЕЗ ЗМІН</v>
      </c>
      <c r="H2054" s="2">
        <f>IF(G2054="НЕМАЄ МАРШРУТУ",0,O2054-'06A_Варіанти'!T2045)</f>
        <v>0</v>
      </c>
      <c r="I2054" s="2">
        <f>IFERROR(INDEX('04_Потоки'!$E:$E,MATCH(A2054,'04_Потоки'!$A:$A,0)),0)</f>
        <v>0.30653218059558118</v>
      </c>
      <c r="J2054" s="2">
        <f t="shared" si="218"/>
        <v>1</v>
      </c>
      <c r="K2054" s="2">
        <f>IF(C2054="РЦК макси",0,2*'06A_Варіанти'!T2045*J2054)</f>
        <v>0</v>
      </c>
      <c r="L2054" s="2">
        <f t="shared" si="219"/>
        <v>0</v>
      </c>
      <c r="M2054" s="2">
        <f t="shared" si="220"/>
        <v>0</v>
      </c>
      <c r="N2054" s="9">
        <f t="shared" si="221"/>
        <v>0</v>
      </c>
      <c r="O2054" s="2">
        <f>MIN(IF('07A_Конструктор'!$D$5="Так",'06A_Варіанти'!E2045,1E+99),IF('07A_Конструктор'!$D$6="Так",'06A_Варіанти'!F2045,1E+99),IF('07A_Конструктор'!$D$7="Так",'06A_Варіанти'!G2045,1E+99),IF('07A_Конструктор'!$D$8="Так",'06A_Варіанти'!H2045,1E+99),IF('07A_Конструктор'!$D$9="Так",'06A_Варіанти'!I2045,1E+99),IF('07A_Конструктор'!$D$10="Так",'06A_Варіанти'!J2045,1E+99),IF('07A_Конструктор'!$D$11="Так",'06A_Варіанти'!K2045,1E+99),IF('07A_Конструктор'!$D$12="Так",'06A_Варіанти'!L2045,1E+99),IF('07A_Конструктор'!$D$13="Так",'06A_Варіанти'!M2045,1E+99),IF('07A_Конструктор'!$D$14="Так",'06A_Варіанти'!N2045,1E+99),IF('07A_Конструктор'!$D$15="Так",'06A_Варіанти'!O2045,1E+99),IF('07A_Конструктор'!$D$16="Так",'06A_Варіанти'!P2045,1E+99),IF('07A_Конструктор'!$D$17="Так",'06A_Варіанти'!Q2045,1E+99),IF('06A_Варіанти'!R2045="",1E+99,'06A_Варіанти'!R2045))</f>
        <v>438.6</v>
      </c>
      <c r="P2054" s="2" t="str">
        <f t="shared" si="222"/>
        <v>Не моделюється</v>
      </c>
      <c r="Q2054" s="2">
        <f t="shared" si="223"/>
        <v>0</v>
      </c>
      <c r="R2054" s="2" t="str">
        <f>IF(OR(C2054="РЦК макси",C2054="РЦЧ SKU"),"SKU-потік",IFERROR(VLOOKUP(D2054,'02_РЦ'!$A$3:$I$7,5,FALSE),0))</f>
        <v>SKU-потік</v>
      </c>
      <c r="S2054" s="2" t="str">
        <f>IF(OR(C2054="РЦК макси",C2054="РЦЧ SKU"),"Не рахується в ліміт",IFERROR(VLOOKUP(D2054,'02_РЦ'!$A$3:$I$7,9,FALSE),"Немає РЦ"))</f>
        <v>Не рахується в ліміт</v>
      </c>
    </row>
    <row r="2055" spans="1:19">
      <c r="A2055" s="2" t="str">
        <f>'06A_Варіанти'!A2046</f>
        <v>MAXI_2604</v>
      </c>
      <c r="B2055" s="2" t="str">
        <f>'06A_Варіанти'!B2046</f>
        <v>TT_2604</v>
      </c>
      <c r="C2055" s="2" t="str">
        <f>'06A_Варіанти'!D2046</f>
        <v>РЦК макси</v>
      </c>
      <c r="D2055" s="2" t="str">
        <f>'06A_Варіанти'!C2046</f>
        <v>РЦК</v>
      </c>
      <c r="E2055" s="2" t="str">
        <f>'06A_Варіанти'!S2046</f>
        <v>KYI_DARN</v>
      </c>
      <c r="F2055" s="2" t="str">
        <f>IF(O2055='06A_Варіанти'!E2046,'06A_Варіанти'!E$1,IF(O2055='06A_Варіанти'!F2046,'06A_Варіанти'!F$1,IF(O2055='06A_Варіанти'!G2046,'06A_Варіанти'!G$1,IF(O2055='06A_Варіанти'!H2046,'06A_Варіанти'!H$1,IF(O2055='06A_Варіанти'!I2046,'06A_Варіанти'!I$1,IF(O2055='06A_Варіанти'!J2046,'06A_Варіанти'!J$1,IF(O2055='06A_Варіанти'!K2046,'06A_Варіанти'!K$1,IF(O2055='06A_Варіанти'!L2046,'06A_Варіанти'!L$1,IF(O2055='06A_Варіанти'!M2046,'06A_Варіанти'!M$1,IF(O2055='06A_Варіанти'!N2046,'06A_Варіанти'!N$1,IF(O2055='06A_Варіанти'!O2046,'06A_Варіанти'!O$1,IF(O2055='06A_Варіанти'!P2046,'06A_Варіанти'!P$1,IF(O2055='06A_Варіанти'!Q2046,'06A_Варіанти'!Q$1,IF(O2055='06A_Варіанти'!R2046,'06A_Варіанти'!R$1,"НЕМАЄ МАРШРУТУ"))))))))))))))</f>
        <v>KYI_DARN</v>
      </c>
      <c r="G2055" s="2" t="str">
        <f t="shared" si="217"/>
        <v>БЕЗ ЗМІН</v>
      </c>
      <c r="H2055" s="2">
        <f>IF(G2055="НЕМАЄ МАРШРУТУ",0,O2055-'06A_Варіанти'!T2046)</f>
        <v>0</v>
      </c>
      <c r="I2055" s="2">
        <f>IFERROR(INDEX('04_Потоки'!$E:$E,MATCH(A2055,'04_Потоки'!$A:$A,0)),0)</f>
        <v>0.30653218059558118</v>
      </c>
      <c r="J2055" s="2">
        <f t="shared" si="218"/>
        <v>1</v>
      </c>
      <c r="K2055" s="2">
        <f>IF(C2055="РЦК макси",0,2*'06A_Варіанти'!T2046*J2055)</f>
        <v>0</v>
      </c>
      <c r="L2055" s="2">
        <f t="shared" si="219"/>
        <v>0</v>
      </c>
      <c r="M2055" s="2">
        <f t="shared" si="220"/>
        <v>0</v>
      </c>
      <c r="N2055" s="9">
        <f t="shared" si="221"/>
        <v>0</v>
      </c>
      <c r="O2055" s="2">
        <f>MIN(IF('07A_Конструктор'!$D$5="Так",'06A_Варіанти'!E2046,1E+99),IF('07A_Конструктор'!$D$6="Так",'06A_Варіанти'!F2046,1E+99),IF('07A_Конструктор'!$D$7="Так",'06A_Варіанти'!G2046,1E+99),IF('07A_Конструктор'!$D$8="Так",'06A_Варіанти'!H2046,1E+99),IF('07A_Конструктор'!$D$9="Так",'06A_Варіанти'!I2046,1E+99),IF('07A_Конструктор'!$D$10="Так",'06A_Варіанти'!J2046,1E+99),IF('07A_Конструктор'!$D$11="Так",'06A_Варіанти'!K2046,1E+99),IF('07A_Конструктор'!$D$12="Так",'06A_Варіанти'!L2046,1E+99),IF('07A_Конструктор'!$D$13="Так",'06A_Варіанти'!M2046,1E+99),IF('07A_Конструктор'!$D$14="Так",'06A_Варіанти'!N2046,1E+99),IF('07A_Конструктор'!$D$15="Так",'06A_Варіанти'!O2046,1E+99),IF('07A_Конструктор'!$D$16="Так",'06A_Варіанти'!P2046,1E+99),IF('07A_Конструктор'!$D$17="Так",'06A_Варіанти'!Q2046,1E+99),IF('06A_Варіанти'!R2046="",1E+99,'06A_Варіанти'!R2046))</f>
        <v>35.4</v>
      </c>
      <c r="P2055" s="2" t="str">
        <f t="shared" si="222"/>
        <v>Не моделюється</v>
      </c>
      <c r="Q2055" s="2">
        <f t="shared" si="223"/>
        <v>0</v>
      </c>
      <c r="R2055" s="2" t="str">
        <f>IF(OR(C2055="РЦК макси",C2055="РЦЧ SKU"),"SKU-потік",IFERROR(VLOOKUP(D2055,'02_РЦ'!$A$3:$I$7,5,FALSE),0))</f>
        <v>SKU-потік</v>
      </c>
      <c r="S2055" s="2" t="str">
        <f>IF(OR(C2055="РЦК макси",C2055="РЦЧ SKU"),"Не рахується в ліміт",IFERROR(VLOOKUP(D2055,'02_РЦ'!$A$3:$I$7,9,FALSE),"Немає РЦ"))</f>
        <v>Не рахується в ліміт</v>
      </c>
    </row>
    <row r="2056" spans="1:19">
      <c r="A2056" s="2" t="str">
        <f>'06A_Варіанти'!A2047</f>
        <v>MAXI_2612</v>
      </c>
      <c r="B2056" s="2" t="str">
        <f>'06A_Варіанти'!B2047</f>
        <v>TT_2612</v>
      </c>
      <c r="C2056" s="2" t="str">
        <f>'06A_Варіанти'!D2047</f>
        <v>РЦК макси</v>
      </c>
      <c r="D2056" s="2" t="str">
        <f>'06A_Варіанти'!C2047</f>
        <v>РЦК</v>
      </c>
      <c r="E2056" s="2" t="str">
        <f>'06A_Варіанти'!S2047</f>
        <v>DIRECT</v>
      </c>
      <c r="F2056" s="2" t="str">
        <f>IF(O2056='06A_Варіанти'!E2047,'06A_Варіанти'!E$1,IF(O2056='06A_Варіанти'!F2047,'06A_Варіанти'!F$1,IF(O2056='06A_Варіанти'!G2047,'06A_Варіанти'!G$1,IF(O2056='06A_Варіанти'!H2047,'06A_Варіанти'!H$1,IF(O2056='06A_Варіанти'!I2047,'06A_Варіанти'!I$1,IF(O2056='06A_Варіанти'!J2047,'06A_Варіанти'!J$1,IF(O2056='06A_Варіанти'!K2047,'06A_Варіанти'!K$1,IF(O2056='06A_Варіанти'!L2047,'06A_Варіанти'!L$1,IF(O2056='06A_Варіанти'!M2047,'06A_Варіанти'!M$1,IF(O2056='06A_Варіанти'!N2047,'06A_Варіанти'!N$1,IF(O2056='06A_Варіанти'!O2047,'06A_Варіанти'!O$1,IF(O2056='06A_Варіанти'!P2047,'06A_Варіанти'!P$1,IF(O2056='06A_Варіанти'!Q2047,'06A_Варіанти'!Q$1,IF(O2056='06A_Варіанти'!R2047,'06A_Варіанти'!R$1,"НЕМАЄ МАРШРУТУ"))))))))))))))</f>
        <v>DIRECT</v>
      </c>
      <c r="G2056" s="2" t="str">
        <f t="shared" si="217"/>
        <v>БЕЗ ЗМІН</v>
      </c>
      <c r="H2056" s="2">
        <f>IF(G2056="НЕМАЄ МАРШРУТУ",0,O2056-'06A_Варіанти'!T2047)</f>
        <v>0</v>
      </c>
      <c r="I2056" s="2">
        <f>IFERROR(INDEX('04_Потоки'!$E:$E,MATCH(A2056,'04_Потоки'!$A:$A,0)),0)</f>
        <v>0.30653218059558118</v>
      </c>
      <c r="J2056" s="2">
        <f t="shared" si="218"/>
        <v>1</v>
      </c>
      <c r="K2056" s="2">
        <f>IF(C2056="РЦК макси",0,2*'06A_Варіанти'!T2047*J2056)</f>
        <v>0</v>
      </c>
      <c r="L2056" s="2">
        <f t="shared" si="219"/>
        <v>0</v>
      </c>
      <c r="M2056" s="2">
        <f t="shared" si="220"/>
        <v>0</v>
      </c>
      <c r="N2056" s="9">
        <f t="shared" si="221"/>
        <v>0</v>
      </c>
      <c r="O2056" s="2">
        <f>MIN(IF('07A_Конструктор'!$D$5="Так",'06A_Варіанти'!E2047,1E+99),IF('07A_Конструктор'!$D$6="Так",'06A_Варіанти'!F2047,1E+99),IF('07A_Конструктор'!$D$7="Так",'06A_Варіанти'!G2047,1E+99),IF('07A_Конструктор'!$D$8="Так",'06A_Варіанти'!H2047,1E+99),IF('07A_Конструктор'!$D$9="Так",'06A_Варіанти'!I2047,1E+99),IF('07A_Конструктор'!$D$10="Так",'06A_Варіанти'!J2047,1E+99),IF('07A_Конструктор'!$D$11="Так",'06A_Варіанти'!K2047,1E+99),IF('07A_Конструктор'!$D$12="Так",'06A_Варіанти'!L2047,1E+99),IF('07A_Конструктор'!$D$13="Так",'06A_Варіанти'!M2047,1E+99),IF('07A_Конструктор'!$D$14="Так",'06A_Варіанти'!N2047,1E+99),IF('07A_Конструктор'!$D$15="Так",'06A_Варіанти'!O2047,1E+99),IF('07A_Конструктор'!$D$16="Так",'06A_Варіанти'!P2047,1E+99),IF('07A_Конструктор'!$D$17="Так",'06A_Варіанти'!Q2047,1E+99),IF('06A_Варіанти'!R2047="",1E+99,'06A_Варіанти'!R2047))</f>
        <v>419.4</v>
      </c>
      <c r="P2056" s="2" t="str">
        <f t="shared" si="222"/>
        <v>Не моделюється</v>
      </c>
      <c r="Q2056" s="2">
        <f t="shared" si="223"/>
        <v>0</v>
      </c>
      <c r="R2056" s="2" t="str">
        <f>IF(OR(C2056="РЦК макси",C2056="РЦЧ SKU"),"SKU-потік",IFERROR(VLOOKUP(D2056,'02_РЦ'!$A$3:$I$7,5,FALSE),0))</f>
        <v>SKU-потік</v>
      </c>
      <c r="S2056" s="2" t="str">
        <f>IF(OR(C2056="РЦК макси",C2056="РЦЧ SKU"),"Не рахується в ліміт",IFERROR(VLOOKUP(D2056,'02_РЦ'!$A$3:$I$7,9,FALSE),"Немає РЦ"))</f>
        <v>Не рахується в ліміт</v>
      </c>
    </row>
    <row r="2057" spans="1:19">
      <c r="A2057" s="2" t="str">
        <f>'06A_Варіанти'!A2048</f>
        <v>MAXI_2620</v>
      </c>
      <c r="B2057" s="2" t="str">
        <f>'06A_Варіанти'!B2048</f>
        <v>TT_2620</v>
      </c>
      <c r="C2057" s="2" t="str">
        <f>'06A_Варіанти'!D2048</f>
        <v>РЦК макси</v>
      </c>
      <c r="D2057" s="2" t="str">
        <f>'06A_Варіанти'!C2048</f>
        <v>РЦК</v>
      </c>
      <c r="E2057" s="2" t="str">
        <f>'06A_Варіанти'!S2048</f>
        <v>KYI_SOUTH</v>
      </c>
      <c r="F2057" s="2" t="str">
        <f>IF(O2057='06A_Варіанти'!E2048,'06A_Варіанти'!E$1,IF(O2057='06A_Варіанти'!F2048,'06A_Варіанти'!F$1,IF(O2057='06A_Варіанти'!G2048,'06A_Варіанти'!G$1,IF(O2057='06A_Варіанти'!H2048,'06A_Варіанти'!H$1,IF(O2057='06A_Варіанти'!I2048,'06A_Варіанти'!I$1,IF(O2057='06A_Варіанти'!J2048,'06A_Варіанти'!J$1,IF(O2057='06A_Варіанти'!K2048,'06A_Варіанти'!K$1,IF(O2057='06A_Варіанти'!L2048,'06A_Варіанти'!L$1,IF(O2057='06A_Варіанти'!M2048,'06A_Варіанти'!M$1,IF(O2057='06A_Варіанти'!N2048,'06A_Варіанти'!N$1,IF(O2057='06A_Варіанти'!O2048,'06A_Варіанти'!O$1,IF(O2057='06A_Варіанти'!P2048,'06A_Варіанти'!P$1,IF(O2057='06A_Варіанти'!Q2048,'06A_Варіанти'!Q$1,IF(O2057='06A_Варіанти'!R2048,'06A_Варіанти'!R$1,"НЕМАЄ МАРШРУТУ"))))))))))))))</f>
        <v>KYI_SOUTH</v>
      </c>
      <c r="G2057" s="2" t="str">
        <f t="shared" si="217"/>
        <v>БЕЗ ЗМІН</v>
      </c>
      <c r="H2057" s="2">
        <f>IF(G2057="НЕМАЄ МАРШРУТУ",0,O2057-'06A_Варіанти'!T2048)</f>
        <v>0</v>
      </c>
      <c r="I2057" s="2">
        <f>IFERROR(INDEX('04_Потоки'!$E:$E,MATCH(A2057,'04_Потоки'!$A:$A,0)),0)</f>
        <v>0.30653218059558118</v>
      </c>
      <c r="J2057" s="2">
        <f t="shared" si="218"/>
        <v>1</v>
      </c>
      <c r="K2057" s="2">
        <f>IF(C2057="РЦК макси",0,2*'06A_Варіанти'!T2048*J2057)</f>
        <v>0</v>
      </c>
      <c r="L2057" s="2">
        <f t="shared" si="219"/>
        <v>0</v>
      </c>
      <c r="M2057" s="2">
        <f t="shared" si="220"/>
        <v>0</v>
      </c>
      <c r="N2057" s="9">
        <f t="shared" si="221"/>
        <v>0</v>
      </c>
      <c r="O2057" s="2">
        <f>MIN(IF('07A_Конструктор'!$D$5="Так",'06A_Варіанти'!E2048,1E+99),IF('07A_Конструктор'!$D$6="Так",'06A_Варіанти'!F2048,1E+99),IF('07A_Конструктор'!$D$7="Так",'06A_Варіанти'!G2048,1E+99),IF('07A_Конструктор'!$D$8="Так",'06A_Варіанти'!H2048,1E+99),IF('07A_Конструктор'!$D$9="Так",'06A_Варіанти'!I2048,1E+99),IF('07A_Конструктор'!$D$10="Так",'06A_Варіанти'!J2048,1E+99),IF('07A_Конструктор'!$D$11="Так",'06A_Варіанти'!K2048,1E+99),IF('07A_Конструктор'!$D$12="Так",'06A_Варіанти'!L2048,1E+99),IF('07A_Конструктор'!$D$13="Так",'06A_Варіанти'!M2048,1E+99),IF('07A_Конструктор'!$D$14="Так",'06A_Варіанти'!N2048,1E+99),IF('07A_Конструктор'!$D$15="Так",'06A_Варіанти'!O2048,1E+99),IF('07A_Конструктор'!$D$16="Так",'06A_Варіанти'!P2048,1E+99),IF('07A_Конструктор'!$D$17="Так",'06A_Варіанти'!Q2048,1E+99),IF('06A_Варіанти'!R2048="",1E+99,'06A_Варіанти'!R2048))</f>
        <v>328.3</v>
      </c>
      <c r="P2057" s="2" t="str">
        <f t="shared" si="222"/>
        <v>Не моделюється</v>
      </c>
      <c r="Q2057" s="2">
        <f t="shared" si="223"/>
        <v>0</v>
      </c>
      <c r="R2057" s="2" t="str">
        <f>IF(OR(C2057="РЦК макси",C2057="РЦЧ SKU"),"SKU-потік",IFERROR(VLOOKUP(D2057,'02_РЦ'!$A$3:$I$7,5,FALSE),0))</f>
        <v>SKU-потік</v>
      </c>
      <c r="S2057" s="2" t="str">
        <f>IF(OR(C2057="РЦК макси",C2057="РЦЧ SKU"),"Не рахується в ліміт",IFERROR(VLOOKUP(D2057,'02_РЦ'!$A$3:$I$7,9,FALSE),"Немає РЦ"))</f>
        <v>Не рахується в ліміт</v>
      </c>
    </row>
    <row r="2058" spans="1:19">
      <c r="A2058" s="2" t="str">
        <f>'06A_Варіанти'!A2049</f>
        <v>MAXI_2624</v>
      </c>
      <c r="B2058" s="2" t="str">
        <f>'06A_Варіанти'!B2049</f>
        <v>TT_2624</v>
      </c>
      <c r="C2058" s="2" t="str">
        <f>'06A_Варіанти'!D2049</f>
        <v>РЦК макси</v>
      </c>
      <c r="D2058" s="2" t="str">
        <f>'06A_Варіанти'!C2049</f>
        <v>РЦК</v>
      </c>
      <c r="E2058" s="2" t="str">
        <f>'06A_Варіанти'!S2049</f>
        <v>KREM</v>
      </c>
      <c r="F2058" s="2" t="str">
        <f>IF(O2058='06A_Варіанти'!E2049,'06A_Варіанти'!E$1,IF(O2058='06A_Варіанти'!F2049,'06A_Варіанти'!F$1,IF(O2058='06A_Варіанти'!G2049,'06A_Варіанти'!G$1,IF(O2058='06A_Варіанти'!H2049,'06A_Варіанти'!H$1,IF(O2058='06A_Варіанти'!I2049,'06A_Варіанти'!I$1,IF(O2058='06A_Варіанти'!J2049,'06A_Варіанти'!J$1,IF(O2058='06A_Варіанти'!K2049,'06A_Варіанти'!K$1,IF(O2058='06A_Варіанти'!L2049,'06A_Варіанти'!L$1,IF(O2058='06A_Варіанти'!M2049,'06A_Варіанти'!M$1,IF(O2058='06A_Варіанти'!N2049,'06A_Варіанти'!N$1,IF(O2058='06A_Варіанти'!O2049,'06A_Варіанти'!O$1,IF(O2058='06A_Варіанти'!P2049,'06A_Варіанти'!P$1,IF(O2058='06A_Варіанти'!Q2049,'06A_Варіанти'!Q$1,IF(O2058='06A_Варіанти'!R2049,'06A_Варіанти'!R$1,"НЕМАЄ МАРШРУТУ"))))))))))))))</f>
        <v>KREM</v>
      </c>
      <c r="G2058" s="2" t="str">
        <f t="shared" si="217"/>
        <v>БЕЗ ЗМІН</v>
      </c>
      <c r="H2058" s="2">
        <f>IF(G2058="НЕМАЄ МАРШРУТУ",0,O2058-'06A_Варіанти'!T2049)</f>
        <v>0</v>
      </c>
      <c r="I2058" s="2">
        <f>IFERROR(INDEX('04_Потоки'!$E:$E,MATCH(A2058,'04_Потоки'!$A:$A,0)),0)</f>
        <v>0.30653218059558118</v>
      </c>
      <c r="J2058" s="2">
        <f t="shared" si="218"/>
        <v>1</v>
      </c>
      <c r="K2058" s="2">
        <f>IF(C2058="РЦК макси",0,2*'06A_Варіанти'!T2049*J2058)</f>
        <v>0</v>
      </c>
      <c r="L2058" s="2">
        <f t="shared" si="219"/>
        <v>0</v>
      </c>
      <c r="M2058" s="2">
        <f t="shared" si="220"/>
        <v>0</v>
      </c>
      <c r="N2058" s="9">
        <f t="shared" si="221"/>
        <v>0</v>
      </c>
      <c r="O2058" s="2">
        <f>MIN(IF('07A_Конструктор'!$D$5="Так",'06A_Варіанти'!E2049,1E+99),IF('07A_Конструктор'!$D$6="Так",'06A_Варіанти'!F2049,1E+99),IF('07A_Конструктор'!$D$7="Так",'06A_Варіанти'!G2049,1E+99),IF('07A_Конструктор'!$D$8="Так",'06A_Варіанти'!H2049,1E+99),IF('07A_Конструктор'!$D$9="Так",'06A_Варіанти'!I2049,1E+99),IF('07A_Конструктор'!$D$10="Так",'06A_Варіанти'!J2049,1E+99),IF('07A_Конструктор'!$D$11="Так",'06A_Варіанти'!K2049,1E+99),IF('07A_Конструктор'!$D$12="Так",'06A_Варіанти'!L2049,1E+99),IF('07A_Конструктор'!$D$13="Так",'06A_Варіанти'!M2049,1E+99),IF('07A_Конструктор'!$D$14="Так",'06A_Варіанти'!N2049,1E+99),IF('07A_Конструктор'!$D$15="Так",'06A_Варіанти'!O2049,1E+99),IF('07A_Конструктор'!$D$16="Так",'06A_Варіанти'!P2049,1E+99),IF('07A_Конструктор'!$D$17="Так",'06A_Варіанти'!Q2049,1E+99),IF('06A_Варіанти'!R2049="",1E+99,'06A_Варіанти'!R2049))</f>
        <v>488.6</v>
      </c>
      <c r="P2058" s="2" t="str">
        <f t="shared" si="222"/>
        <v>Не моделюється</v>
      </c>
      <c r="Q2058" s="2">
        <f t="shared" si="223"/>
        <v>0</v>
      </c>
      <c r="R2058" s="2" t="str">
        <f>IF(OR(C2058="РЦК макси",C2058="РЦЧ SKU"),"SKU-потік",IFERROR(VLOOKUP(D2058,'02_РЦ'!$A$3:$I$7,5,FALSE),0))</f>
        <v>SKU-потік</v>
      </c>
      <c r="S2058" s="2" t="str">
        <f>IF(OR(C2058="РЦК макси",C2058="РЦЧ SKU"),"Не рахується в ліміт",IFERROR(VLOOKUP(D2058,'02_РЦ'!$A$3:$I$7,9,FALSE),"Немає РЦ"))</f>
        <v>Не рахується в ліміт</v>
      </c>
    </row>
    <row r="2059" spans="1:19">
      <c r="A2059" s="2" t="str">
        <f>'06A_Варіанти'!A2050</f>
        <v>MAXI_2626</v>
      </c>
      <c r="B2059" s="2" t="str">
        <f>'06A_Варіанти'!B2050</f>
        <v>TT_2626</v>
      </c>
      <c r="C2059" s="2" t="str">
        <f>'06A_Варіанти'!D2050</f>
        <v>РЦК макси</v>
      </c>
      <c r="D2059" s="2" t="str">
        <f>'06A_Варіанти'!C2050</f>
        <v>РЦК</v>
      </c>
      <c r="E2059" s="2" t="str">
        <f>'06A_Варіанти'!S2050</f>
        <v>DIRECT</v>
      </c>
      <c r="F2059" s="2" t="str">
        <f>IF(O2059='06A_Варіанти'!E2050,'06A_Варіанти'!E$1,IF(O2059='06A_Варіанти'!F2050,'06A_Варіанти'!F$1,IF(O2059='06A_Варіанти'!G2050,'06A_Варіанти'!G$1,IF(O2059='06A_Варіанти'!H2050,'06A_Варіанти'!H$1,IF(O2059='06A_Варіанти'!I2050,'06A_Варіанти'!I$1,IF(O2059='06A_Варіанти'!J2050,'06A_Варіанти'!J$1,IF(O2059='06A_Варіанти'!K2050,'06A_Варіанти'!K$1,IF(O2059='06A_Варіанти'!L2050,'06A_Варіанти'!L$1,IF(O2059='06A_Варіанти'!M2050,'06A_Варіанти'!M$1,IF(O2059='06A_Варіанти'!N2050,'06A_Варіанти'!N$1,IF(O2059='06A_Варіанти'!O2050,'06A_Варіанти'!O$1,IF(O2059='06A_Варіанти'!P2050,'06A_Варіанти'!P$1,IF(O2059='06A_Варіанти'!Q2050,'06A_Варіанти'!Q$1,IF(O2059='06A_Варіанти'!R2050,'06A_Варіанти'!R$1,"НЕМАЄ МАРШРУТУ"))))))))))))))</f>
        <v>DIRECT</v>
      </c>
      <c r="G2059" s="2" t="str">
        <f t="shared" ref="G2059:G2122" si="224">IF(O2059&gt;1E+90,"НЕМАЄ МАРШРУТУ",IF(F2059=E2059,"БЕЗ ЗМІН","ЗМІНЕНО"))</f>
        <v>БЕЗ ЗМІН</v>
      </c>
      <c r="H2059" s="2">
        <f>IF(G2059="НЕМАЄ МАРШРУТУ",0,O2059-'06A_Варіанти'!T2050)</f>
        <v>0</v>
      </c>
      <c r="I2059" s="2">
        <f>IFERROR(INDEX('04_Потоки'!$E:$E,MATCH(A2059,'04_Потоки'!$A:$A,0)),0)</f>
        <v>0.30653218059558118</v>
      </c>
      <c r="J2059" s="2">
        <f t="shared" ref="J2059:J2122" si="225">ROUNDUP(I2059/20,0)</f>
        <v>1</v>
      </c>
      <c r="K2059" s="2">
        <f>IF(C2059="РЦК макси",0,2*'06A_Варіанти'!T2050*J2059)</f>
        <v>0</v>
      </c>
      <c r="L2059" s="2">
        <f t="shared" ref="L2059:L2122" si="226">IF(C2059="РЦК макси",0,IF(G2059="НЕМАЄ МАРШРУТУ",0,2*O2059*J2059))</f>
        <v>0</v>
      </c>
      <c r="M2059" s="2">
        <f t="shared" ref="M2059:M2122" si="227">L2059-K2059</f>
        <v>0</v>
      </c>
      <c r="N2059" s="9">
        <f t="shared" ref="N2059:N2122" si="228">IFERROR(M2059/K2059,0)</f>
        <v>0</v>
      </c>
      <c r="O2059" s="2">
        <f>MIN(IF('07A_Конструктор'!$D$5="Так",'06A_Варіанти'!E2050,1E+99),IF('07A_Конструктор'!$D$6="Так",'06A_Варіанти'!F2050,1E+99),IF('07A_Конструктор'!$D$7="Так",'06A_Варіанти'!G2050,1E+99),IF('07A_Конструктор'!$D$8="Так",'06A_Варіанти'!H2050,1E+99),IF('07A_Конструктор'!$D$9="Так",'06A_Варіанти'!I2050,1E+99),IF('07A_Конструктор'!$D$10="Так",'06A_Варіанти'!J2050,1E+99),IF('07A_Конструктор'!$D$11="Так",'06A_Варіанти'!K2050,1E+99),IF('07A_Конструктор'!$D$12="Так",'06A_Варіанти'!L2050,1E+99),IF('07A_Конструктор'!$D$13="Так",'06A_Варіанти'!M2050,1E+99),IF('07A_Конструктор'!$D$14="Так",'06A_Варіанти'!N2050,1E+99),IF('07A_Конструктор'!$D$15="Так",'06A_Варіанти'!O2050,1E+99),IF('07A_Конструктор'!$D$16="Так",'06A_Варіанти'!P2050,1E+99),IF('07A_Конструктор'!$D$17="Так",'06A_Варіанти'!Q2050,1E+99),IF('06A_Варіанти'!R2050="",1E+99,'06A_Варіанти'!R2050))</f>
        <v>520.6</v>
      </c>
      <c r="P2059" s="2" t="str">
        <f t="shared" ref="P2059:P2122" si="229">IF(C2059="РЦК макси","Не моделюється",IF(MOD(I2059,20)=0,"10 т",IF(MOD(I2059,20)&lt;=14,"5 т",IF(MOD(I2059,20)&lt;=16,"7 т","10 т"))))</f>
        <v>Не моделюється</v>
      </c>
      <c r="Q2059" s="2">
        <f t="shared" ref="Q2059:Q2122" si="230">IF(P2059="Не моделюється",0,IF(P2059="5 т",14,IF(P2059="7 т",16,20)))</f>
        <v>0</v>
      </c>
      <c r="R2059" s="2" t="str">
        <f>IF(OR(C2059="РЦК макси",C2059="РЦЧ SKU"),"SKU-потік",IFERROR(VLOOKUP(D2059,'02_РЦ'!$A$3:$I$7,5,FALSE),0))</f>
        <v>SKU-потік</v>
      </c>
      <c r="S2059" s="2" t="str">
        <f>IF(OR(C2059="РЦК макси",C2059="РЦЧ SKU"),"Не рахується в ліміт",IFERROR(VLOOKUP(D2059,'02_РЦ'!$A$3:$I$7,9,FALSE),"Немає РЦ"))</f>
        <v>Не рахується в ліміт</v>
      </c>
    </row>
    <row r="2060" spans="1:19">
      <c r="A2060" s="2" t="str">
        <f>'06A_Варіанти'!A2051</f>
        <v>MAXI_2632</v>
      </c>
      <c r="B2060" s="2" t="str">
        <f>'06A_Варіанти'!B2051</f>
        <v>TT_2632</v>
      </c>
      <c r="C2060" s="2" t="str">
        <f>'06A_Варіанти'!D2051</f>
        <v>РЦК макси</v>
      </c>
      <c r="D2060" s="2" t="str">
        <f>'06A_Варіанти'!C2051</f>
        <v>РЦК</v>
      </c>
      <c r="E2060" s="2" t="str">
        <f>'06A_Варіанти'!S2051</f>
        <v>DIRECT</v>
      </c>
      <c r="F2060" s="2" t="str">
        <f>IF(O2060='06A_Варіанти'!E2051,'06A_Варіанти'!E$1,IF(O2060='06A_Варіанти'!F2051,'06A_Варіанти'!F$1,IF(O2060='06A_Варіанти'!G2051,'06A_Варіанти'!G$1,IF(O2060='06A_Варіанти'!H2051,'06A_Варіанти'!H$1,IF(O2060='06A_Варіанти'!I2051,'06A_Варіанти'!I$1,IF(O2060='06A_Варіанти'!J2051,'06A_Варіанти'!J$1,IF(O2060='06A_Варіанти'!K2051,'06A_Варіанти'!K$1,IF(O2060='06A_Варіанти'!L2051,'06A_Варіанти'!L$1,IF(O2060='06A_Варіанти'!M2051,'06A_Варіанти'!M$1,IF(O2060='06A_Варіанти'!N2051,'06A_Варіанти'!N$1,IF(O2060='06A_Варіанти'!O2051,'06A_Варіанти'!O$1,IF(O2060='06A_Варіанти'!P2051,'06A_Варіанти'!P$1,IF(O2060='06A_Варіанти'!Q2051,'06A_Варіанти'!Q$1,IF(O2060='06A_Варіанти'!R2051,'06A_Варіанти'!R$1,"НЕМАЄ МАРШРУТУ"))))))))))))))</f>
        <v>DIRECT</v>
      </c>
      <c r="G2060" s="2" t="str">
        <f t="shared" si="224"/>
        <v>БЕЗ ЗМІН</v>
      </c>
      <c r="H2060" s="2">
        <f>IF(G2060="НЕМАЄ МАРШРУТУ",0,O2060-'06A_Варіанти'!T2051)</f>
        <v>0</v>
      </c>
      <c r="I2060" s="2">
        <f>IFERROR(INDEX('04_Потоки'!$E:$E,MATCH(A2060,'04_Потоки'!$A:$A,0)),0)</f>
        <v>0.30653218059558118</v>
      </c>
      <c r="J2060" s="2">
        <f t="shared" si="225"/>
        <v>1</v>
      </c>
      <c r="K2060" s="2">
        <f>IF(C2060="РЦК макси",0,2*'06A_Варіанти'!T2051*J2060)</f>
        <v>0</v>
      </c>
      <c r="L2060" s="2">
        <f t="shared" si="226"/>
        <v>0</v>
      </c>
      <c r="M2060" s="2">
        <f t="shared" si="227"/>
        <v>0</v>
      </c>
      <c r="N2060" s="9">
        <f t="shared" si="228"/>
        <v>0</v>
      </c>
      <c r="O2060" s="2">
        <f>MIN(IF('07A_Конструктор'!$D$5="Так",'06A_Варіанти'!E2051,1E+99),IF('07A_Конструктор'!$D$6="Так",'06A_Варіанти'!F2051,1E+99),IF('07A_Конструктор'!$D$7="Так",'06A_Варіанти'!G2051,1E+99),IF('07A_Конструктор'!$D$8="Так",'06A_Варіанти'!H2051,1E+99),IF('07A_Конструктор'!$D$9="Так",'06A_Варіанти'!I2051,1E+99),IF('07A_Конструктор'!$D$10="Так",'06A_Варіанти'!J2051,1E+99),IF('07A_Конструктор'!$D$11="Так",'06A_Варіанти'!K2051,1E+99),IF('07A_Конструктор'!$D$12="Так",'06A_Варіанти'!L2051,1E+99),IF('07A_Конструктор'!$D$13="Так",'06A_Варіанти'!M2051,1E+99),IF('07A_Конструктор'!$D$14="Так",'06A_Варіанти'!N2051,1E+99),IF('07A_Конструктор'!$D$15="Так",'06A_Варіанти'!O2051,1E+99),IF('07A_Конструктор'!$D$16="Так",'06A_Варіанти'!P2051,1E+99),IF('07A_Конструктор'!$D$17="Так",'06A_Варіанти'!Q2051,1E+99),IF('06A_Варіанти'!R2051="",1E+99,'06A_Варіанти'!R2051))</f>
        <v>220</v>
      </c>
      <c r="P2060" s="2" t="str">
        <f t="shared" si="229"/>
        <v>Не моделюється</v>
      </c>
      <c r="Q2060" s="2">
        <f t="shared" si="230"/>
        <v>0</v>
      </c>
      <c r="R2060" s="2" t="str">
        <f>IF(OR(C2060="РЦК макси",C2060="РЦЧ SKU"),"SKU-потік",IFERROR(VLOOKUP(D2060,'02_РЦ'!$A$3:$I$7,5,FALSE),0))</f>
        <v>SKU-потік</v>
      </c>
      <c r="S2060" s="2" t="str">
        <f>IF(OR(C2060="РЦК макси",C2060="РЦЧ SKU"),"Не рахується в ліміт",IFERROR(VLOOKUP(D2060,'02_РЦ'!$A$3:$I$7,9,FALSE),"Немає РЦ"))</f>
        <v>Не рахується в ліміт</v>
      </c>
    </row>
    <row r="2061" spans="1:19">
      <c r="A2061" s="2" t="str">
        <f>'06A_Варіанти'!A2052</f>
        <v>MAXI_2586</v>
      </c>
      <c r="B2061" s="2" t="str">
        <f>'06A_Варіанти'!B2052</f>
        <v>TT_2586</v>
      </c>
      <c r="C2061" s="2" t="str">
        <f>'06A_Варіанти'!D2052</f>
        <v>РЦК макси</v>
      </c>
      <c r="D2061" s="2" t="str">
        <f>'06A_Варіанти'!C2052</f>
        <v>РЦК</v>
      </c>
      <c r="E2061" s="2" t="str">
        <f>'06A_Варіанти'!S2052</f>
        <v>DIRECT</v>
      </c>
      <c r="F2061" s="2" t="str">
        <f>IF(O2061='06A_Варіанти'!E2052,'06A_Варіанти'!E$1,IF(O2061='06A_Варіанти'!F2052,'06A_Варіанти'!F$1,IF(O2061='06A_Варіанти'!G2052,'06A_Варіанти'!G$1,IF(O2061='06A_Варіанти'!H2052,'06A_Варіанти'!H$1,IF(O2061='06A_Варіанти'!I2052,'06A_Варіанти'!I$1,IF(O2061='06A_Варіанти'!J2052,'06A_Варіанти'!J$1,IF(O2061='06A_Варіанти'!K2052,'06A_Варіанти'!K$1,IF(O2061='06A_Варіанти'!L2052,'06A_Варіанти'!L$1,IF(O2061='06A_Варіанти'!M2052,'06A_Варіанти'!M$1,IF(O2061='06A_Варіанти'!N2052,'06A_Варіанти'!N$1,IF(O2061='06A_Варіанти'!O2052,'06A_Варіанти'!O$1,IF(O2061='06A_Варіанти'!P2052,'06A_Варіанти'!P$1,IF(O2061='06A_Варіанти'!Q2052,'06A_Варіанти'!Q$1,IF(O2061='06A_Варіанти'!R2052,'06A_Варіанти'!R$1,"НЕМАЄ МАРШРУТУ"))))))))))))))</f>
        <v>DIRECT</v>
      </c>
      <c r="G2061" s="2" t="str">
        <f t="shared" si="224"/>
        <v>БЕЗ ЗМІН</v>
      </c>
      <c r="H2061" s="2">
        <f>IF(G2061="НЕМАЄ МАРШРУТУ",0,O2061-'06A_Варіанти'!T2052)</f>
        <v>0</v>
      </c>
      <c r="I2061" s="2">
        <f>IFERROR(INDEX('04_Потоки'!$E:$E,MATCH(A2061,'04_Потоки'!$A:$A,0)),0)</f>
        <v>0.30653218059558118</v>
      </c>
      <c r="J2061" s="2">
        <f t="shared" si="225"/>
        <v>1</v>
      </c>
      <c r="K2061" s="2">
        <f>IF(C2061="РЦК макси",0,2*'06A_Варіанти'!T2052*J2061)</f>
        <v>0</v>
      </c>
      <c r="L2061" s="2">
        <f t="shared" si="226"/>
        <v>0</v>
      </c>
      <c r="M2061" s="2">
        <f t="shared" si="227"/>
        <v>0</v>
      </c>
      <c r="N2061" s="9">
        <f t="shared" si="228"/>
        <v>0</v>
      </c>
      <c r="O2061" s="2">
        <f>MIN(IF('07A_Конструктор'!$D$5="Так",'06A_Варіанти'!E2052,1E+99),IF('07A_Конструктор'!$D$6="Так",'06A_Варіанти'!F2052,1E+99),IF('07A_Конструктор'!$D$7="Так",'06A_Варіанти'!G2052,1E+99),IF('07A_Конструктор'!$D$8="Так",'06A_Варіанти'!H2052,1E+99),IF('07A_Конструктор'!$D$9="Так",'06A_Варіанти'!I2052,1E+99),IF('07A_Конструктор'!$D$10="Так",'06A_Варіанти'!J2052,1E+99),IF('07A_Конструктор'!$D$11="Так",'06A_Варіанти'!K2052,1E+99),IF('07A_Конструктор'!$D$12="Так",'06A_Варіанти'!L2052,1E+99),IF('07A_Конструктор'!$D$13="Так",'06A_Варіанти'!M2052,1E+99),IF('07A_Конструктор'!$D$14="Так",'06A_Варіанти'!N2052,1E+99),IF('07A_Конструктор'!$D$15="Так",'06A_Варіанти'!O2052,1E+99),IF('07A_Конструктор'!$D$16="Так",'06A_Варіанти'!P2052,1E+99),IF('07A_Конструктор'!$D$17="Так",'06A_Варіанти'!Q2052,1E+99),IF('06A_Варіанти'!R2052="",1E+99,'06A_Варіанти'!R2052))</f>
        <v>10.1</v>
      </c>
      <c r="P2061" s="2" t="str">
        <f t="shared" si="229"/>
        <v>Не моделюється</v>
      </c>
      <c r="Q2061" s="2">
        <f t="shared" si="230"/>
        <v>0</v>
      </c>
      <c r="R2061" s="2" t="str">
        <f>IF(OR(C2061="РЦК макси",C2061="РЦЧ SKU"),"SKU-потік",IFERROR(VLOOKUP(D2061,'02_РЦ'!$A$3:$I$7,5,FALSE),0))</f>
        <v>SKU-потік</v>
      </c>
      <c r="S2061" s="2" t="str">
        <f>IF(OR(C2061="РЦК макси",C2061="РЦЧ SKU"),"Не рахується в ліміт",IFERROR(VLOOKUP(D2061,'02_РЦ'!$A$3:$I$7,9,FALSE),"Немає РЦ"))</f>
        <v>Не рахується в ліміт</v>
      </c>
    </row>
    <row r="2062" spans="1:19">
      <c r="A2062" s="2" t="str">
        <f>'06A_Варіанти'!A2053</f>
        <v>MAXI_2637</v>
      </c>
      <c r="B2062" s="2" t="str">
        <f>'06A_Варіанти'!B2053</f>
        <v>TT_2637</v>
      </c>
      <c r="C2062" s="2" t="str">
        <f>'06A_Варіанти'!D2053</f>
        <v>РЦК макси</v>
      </c>
      <c r="D2062" s="2" t="str">
        <f>'06A_Варіанти'!C2053</f>
        <v>РЦК</v>
      </c>
      <c r="E2062" s="2" t="str">
        <f>'06A_Варіанти'!S2053</f>
        <v>KYI_HPP</v>
      </c>
      <c r="F2062" s="2" t="str">
        <f>IF(O2062='06A_Варіанти'!E2053,'06A_Варіанти'!E$1,IF(O2062='06A_Варіанти'!F2053,'06A_Варіанти'!F$1,IF(O2062='06A_Варіанти'!G2053,'06A_Варіанти'!G$1,IF(O2062='06A_Варіанти'!H2053,'06A_Варіанти'!H$1,IF(O2062='06A_Варіанти'!I2053,'06A_Варіанти'!I$1,IF(O2062='06A_Варіанти'!J2053,'06A_Варіанти'!J$1,IF(O2062='06A_Варіанти'!K2053,'06A_Варіанти'!K$1,IF(O2062='06A_Варіанти'!L2053,'06A_Варіанти'!L$1,IF(O2062='06A_Варіанти'!M2053,'06A_Варіанти'!M$1,IF(O2062='06A_Варіанти'!N2053,'06A_Варіанти'!N$1,IF(O2062='06A_Варіанти'!O2053,'06A_Варіанти'!O$1,IF(O2062='06A_Варіанти'!P2053,'06A_Варіанти'!P$1,IF(O2062='06A_Варіанти'!Q2053,'06A_Варіанти'!Q$1,IF(O2062='06A_Варіанти'!R2053,'06A_Варіанти'!R$1,"НЕМАЄ МАРШРУТУ"))))))))))))))</f>
        <v>KYI_HPP</v>
      </c>
      <c r="G2062" s="2" t="str">
        <f t="shared" si="224"/>
        <v>БЕЗ ЗМІН</v>
      </c>
      <c r="H2062" s="2">
        <f>IF(G2062="НЕМАЄ МАРШРУТУ",0,O2062-'06A_Варіанти'!T2053)</f>
        <v>0</v>
      </c>
      <c r="I2062" s="2">
        <f>IFERROR(INDEX('04_Потоки'!$E:$E,MATCH(A2062,'04_Потоки'!$A:$A,0)),0)</f>
        <v>0.30653218059558118</v>
      </c>
      <c r="J2062" s="2">
        <f t="shared" si="225"/>
        <v>1</v>
      </c>
      <c r="K2062" s="2">
        <f>IF(C2062="РЦК макси",0,2*'06A_Варіанти'!T2053*J2062)</f>
        <v>0</v>
      </c>
      <c r="L2062" s="2">
        <f t="shared" si="226"/>
        <v>0</v>
      </c>
      <c r="M2062" s="2">
        <f t="shared" si="227"/>
        <v>0</v>
      </c>
      <c r="N2062" s="9">
        <f t="shared" si="228"/>
        <v>0</v>
      </c>
      <c r="O2062" s="2">
        <f>MIN(IF('07A_Конструктор'!$D$5="Так",'06A_Варіанти'!E2053,1E+99),IF('07A_Конструктор'!$D$6="Так",'06A_Варіанти'!F2053,1E+99),IF('07A_Конструктор'!$D$7="Так",'06A_Варіанти'!G2053,1E+99),IF('07A_Конструктор'!$D$8="Так",'06A_Варіанти'!H2053,1E+99),IF('07A_Конструктор'!$D$9="Так",'06A_Варіанти'!I2053,1E+99),IF('07A_Конструктор'!$D$10="Так",'06A_Варіанти'!J2053,1E+99),IF('07A_Конструктор'!$D$11="Так",'06A_Варіанти'!K2053,1E+99),IF('07A_Конструктор'!$D$12="Так",'06A_Варіанти'!L2053,1E+99),IF('07A_Конструктор'!$D$13="Так",'06A_Варіанти'!M2053,1E+99),IF('07A_Конструктор'!$D$14="Так",'06A_Варіанти'!N2053,1E+99),IF('07A_Конструктор'!$D$15="Так",'06A_Варіанти'!O2053,1E+99),IF('07A_Конструктор'!$D$16="Так",'06A_Варіанти'!P2053,1E+99),IF('07A_Конструктор'!$D$17="Так",'06A_Варіанти'!Q2053,1E+99),IF('06A_Варіанти'!R2053="",1E+99,'06A_Варіанти'!R2053))</f>
        <v>270.5</v>
      </c>
      <c r="P2062" s="2" t="str">
        <f t="shared" si="229"/>
        <v>Не моделюється</v>
      </c>
      <c r="Q2062" s="2">
        <f t="shared" si="230"/>
        <v>0</v>
      </c>
      <c r="R2062" s="2" t="str">
        <f>IF(OR(C2062="РЦК макси",C2062="РЦЧ SKU"),"SKU-потік",IFERROR(VLOOKUP(D2062,'02_РЦ'!$A$3:$I$7,5,FALSE),0))</f>
        <v>SKU-потік</v>
      </c>
      <c r="S2062" s="2" t="str">
        <f>IF(OR(C2062="РЦК макси",C2062="РЦЧ SKU"),"Не рахується в ліміт",IFERROR(VLOOKUP(D2062,'02_РЦ'!$A$3:$I$7,9,FALSE),"Немає РЦ"))</f>
        <v>Не рахується в ліміт</v>
      </c>
    </row>
    <row r="2063" spans="1:19">
      <c r="A2063" s="2" t="str">
        <f>'06A_Варіанти'!A2054</f>
        <v>MAXI_2639</v>
      </c>
      <c r="B2063" s="2" t="str">
        <f>'06A_Варіанти'!B2054</f>
        <v>TT_2639</v>
      </c>
      <c r="C2063" s="2" t="str">
        <f>'06A_Варіанти'!D2054</f>
        <v>РЦК макси</v>
      </c>
      <c r="D2063" s="2" t="str">
        <f>'06A_Варіанти'!C2054</f>
        <v>РЦК</v>
      </c>
      <c r="E2063" s="2" t="str">
        <f>'06A_Варіанти'!S2054</f>
        <v>KREM</v>
      </c>
      <c r="F2063" s="2" t="str">
        <f>IF(O2063='06A_Варіанти'!E2054,'06A_Варіанти'!E$1,IF(O2063='06A_Варіанти'!F2054,'06A_Варіанти'!F$1,IF(O2063='06A_Варіанти'!G2054,'06A_Варіанти'!G$1,IF(O2063='06A_Варіанти'!H2054,'06A_Варіанти'!H$1,IF(O2063='06A_Варіанти'!I2054,'06A_Варіанти'!I$1,IF(O2063='06A_Варіанти'!J2054,'06A_Варіанти'!J$1,IF(O2063='06A_Варіанти'!K2054,'06A_Варіанти'!K$1,IF(O2063='06A_Варіанти'!L2054,'06A_Варіанти'!L$1,IF(O2063='06A_Варіанти'!M2054,'06A_Варіанти'!M$1,IF(O2063='06A_Варіанти'!N2054,'06A_Варіанти'!N$1,IF(O2063='06A_Варіанти'!O2054,'06A_Варіанти'!O$1,IF(O2063='06A_Варіанти'!P2054,'06A_Варіанти'!P$1,IF(O2063='06A_Варіанти'!Q2054,'06A_Варіанти'!Q$1,IF(O2063='06A_Варіанти'!R2054,'06A_Варіанти'!R$1,"НЕМАЄ МАРШРУТУ"))))))))))))))</f>
        <v>KREM</v>
      </c>
      <c r="G2063" s="2" t="str">
        <f t="shared" si="224"/>
        <v>БЕЗ ЗМІН</v>
      </c>
      <c r="H2063" s="2">
        <f>IF(G2063="НЕМАЄ МАРШРУТУ",0,O2063-'06A_Варіанти'!T2054)</f>
        <v>0</v>
      </c>
      <c r="I2063" s="2">
        <f>IFERROR(INDEX('04_Потоки'!$E:$E,MATCH(A2063,'04_Потоки'!$A:$A,0)),0)</f>
        <v>0.30653218059558118</v>
      </c>
      <c r="J2063" s="2">
        <f t="shared" si="225"/>
        <v>1</v>
      </c>
      <c r="K2063" s="2">
        <f>IF(C2063="РЦК макси",0,2*'06A_Варіанти'!T2054*J2063)</f>
        <v>0</v>
      </c>
      <c r="L2063" s="2">
        <f t="shared" si="226"/>
        <v>0</v>
      </c>
      <c r="M2063" s="2">
        <f t="shared" si="227"/>
        <v>0</v>
      </c>
      <c r="N2063" s="9">
        <f t="shared" si="228"/>
        <v>0</v>
      </c>
      <c r="O2063" s="2">
        <f>MIN(IF('07A_Конструктор'!$D$5="Так",'06A_Варіанти'!E2054,1E+99),IF('07A_Конструктор'!$D$6="Так",'06A_Варіанти'!F2054,1E+99),IF('07A_Конструктор'!$D$7="Так",'06A_Варіанти'!G2054,1E+99),IF('07A_Конструктор'!$D$8="Так",'06A_Варіанти'!H2054,1E+99),IF('07A_Конструктор'!$D$9="Так",'06A_Варіанти'!I2054,1E+99),IF('07A_Конструктор'!$D$10="Так",'06A_Варіанти'!J2054,1E+99),IF('07A_Конструктор'!$D$11="Так",'06A_Варіанти'!K2054,1E+99),IF('07A_Конструктор'!$D$12="Так",'06A_Варіанти'!L2054,1E+99),IF('07A_Конструктор'!$D$13="Так",'06A_Варіанти'!M2054,1E+99),IF('07A_Конструктор'!$D$14="Так",'06A_Варіанти'!N2054,1E+99),IF('07A_Конструктор'!$D$15="Так",'06A_Варіанти'!O2054,1E+99),IF('07A_Конструктор'!$D$16="Так",'06A_Варіанти'!P2054,1E+99),IF('07A_Конструктор'!$D$17="Так",'06A_Варіанти'!Q2054,1E+99),IF('06A_Варіанти'!R2054="",1E+99,'06A_Варіанти'!R2054))</f>
        <v>450.7</v>
      </c>
      <c r="P2063" s="2" t="str">
        <f t="shared" si="229"/>
        <v>Не моделюється</v>
      </c>
      <c r="Q2063" s="2">
        <f t="shared" si="230"/>
        <v>0</v>
      </c>
      <c r="R2063" s="2" t="str">
        <f>IF(OR(C2063="РЦК макси",C2063="РЦЧ SKU"),"SKU-потік",IFERROR(VLOOKUP(D2063,'02_РЦ'!$A$3:$I$7,5,FALSE),0))</f>
        <v>SKU-потік</v>
      </c>
      <c r="S2063" s="2" t="str">
        <f>IF(OR(C2063="РЦК макси",C2063="РЦЧ SKU"),"Не рахується в ліміт",IFERROR(VLOOKUP(D2063,'02_РЦ'!$A$3:$I$7,9,FALSE),"Немає РЦ"))</f>
        <v>Не рахується в ліміт</v>
      </c>
    </row>
    <row r="2064" spans="1:19">
      <c r="A2064" s="2" t="str">
        <f>'06A_Варіанти'!A2055</f>
        <v>MAXI_2656</v>
      </c>
      <c r="B2064" s="2" t="str">
        <f>'06A_Варіанти'!B2055</f>
        <v>TT_2656</v>
      </c>
      <c r="C2064" s="2" t="str">
        <f>'06A_Варіанти'!D2055</f>
        <v>РЦК макси</v>
      </c>
      <c r="D2064" s="2" t="str">
        <f>'06A_Варіанти'!C2055</f>
        <v>РЦК</v>
      </c>
      <c r="E2064" s="2" t="str">
        <f>'06A_Варіанти'!S2055</f>
        <v>DIRECT</v>
      </c>
      <c r="F2064" s="2" t="str">
        <f>IF(O2064='06A_Варіанти'!E2055,'06A_Варіанти'!E$1,IF(O2064='06A_Варіанти'!F2055,'06A_Варіанти'!F$1,IF(O2064='06A_Варіанти'!G2055,'06A_Варіанти'!G$1,IF(O2064='06A_Варіанти'!H2055,'06A_Варіанти'!H$1,IF(O2064='06A_Варіанти'!I2055,'06A_Варіанти'!I$1,IF(O2064='06A_Варіанти'!J2055,'06A_Варіанти'!J$1,IF(O2064='06A_Варіанти'!K2055,'06A_Варіанти'!K$1,IF(O2064='06A_Варіанти'!L2055,'06A_Варіанти'!L$1,IF(O2064='06A_Варіанти'!M2055,'06A_Варіанти'!M$1,IF(O2064='06A_Варіанти'!N2055,'06A_Варіанти'!N$1,IF(O2064='06A_Варіанти'!O2055,'06A_Варіанти'!O$1,IF(O2064='06A_Варіанти'!P2055,'06A_Варіанти'!P$1,IF(O2064='06A_Варіанти'!Q2055,'06A_Варіанти'!Q$1,IF(O2064='06A_Варіанти'!R2055,'06A_Варіанти'!R$1,"НЕМАЄ МАРШРУТУ"))))))))))))))</f>
        <v>DIRECT</v>
      </c>
      <c r="G2064" s="2" t="str">
        <f t="shared" si="224"/>
        <v>БЕЗ ЗМІН</v>
      </c>
      <c r="H2064" s="2">
        <f>IF(G2064="НЕМАЄ МАРШРУТУ",0,O2064-'06A_Варіанти'!T2055)</f>
        <v>0</v>
      </c>
      <c r="I2064" s="2">
        <f>IFERROR(INDEX('04_Потоки'!$E:$E,MATCH(A2064,'04_Потоки'!$A:$A,0)),0)</f>
        <v>0.30653218059558118</v>
      </c>
      <c r="J2064" s="2">
        <f t="shared" si="225"/>
        <v>1</v>
      </c>
      <c r="K2064" s="2">
        <f>IF(C2064="РЦК макси",0,2*'06A_Варіанти'!T2055*J2064)</f>
        <v>0</v>
      </c>
      <c r="L2064" s="2">
        <f t="shared" si="226"/>
        <v>0</v>
      </c>
      <c r="M2064" s="2">
        <f t="shared" si="227"/>
        <v>0</v>
      </c>
      <c r="N2064" s="9">
        <f t="shared" si="228"/>
        <v>0</v>
      </c>
      <c r="O2064" s="2">
        <f>MIN(IF('07A_Конструктор'!$D$5="Так",'06A_Варіанти'!E2055,1E+99),IF('07A_Конструктор'!$D$6="Так",'06A_Варіанти'!F2055,1E+99),IF('07A_Конструктор'!$D$7="Так",'06A_Варіанти'!G2055,1E+99),IF('07A_Конструктор'!$D$8="Так",'06A_Варіанти'!H2055,1E+99),IF('07A_Конструктор'!$D$9="Так",'06A_Варіанти'!I2055,1E+99),IF('07A_Конструктор'!$D$10="Так",'06A_Варіанти'!J2055,1E+99),IF('07A_Конструктор'!$D$11="Так",'06A_Варіанти'!K2055,1E+99),IF('07A_Конструктор'!$D$12="Так",'06A_Варіанти'!L2055,1E+99),IF('07A_Конструктор'!$D$13="Так",'06A_Варіанти'!M2055,1E+99),IF('07A_Конструктор'!$D$14="Так",'06A_Варіанти'!N2055,1E+99),IF('07A_Конструктор'!$D$15="Так",'06A_Варіанти'!O2055,1E+99),IF('07A_Конструктор'!$D$16="Так",'06A_Варіанти'!P2055,1E+99),IF('07A_Конструктор'!$D$17="Так",'06A_Варіанти'!Q2055,1E+99),IF('06A_Варіанти'!R2055="",1E+99,'06A_Варіанти'!R2055))</f>
        <v>483.8</v>
      </c>
      <c r="P2064" s="2" t="str">
        <f t="shared" si="229"/>
        <v>Не моделюється</v>
      </c>
      <c r="Q2064" s="2">
        <f t="shared" si="230"/>
        <v>0</v>
      </c>
      <c r="R2064" s="2" t="str">
        <f>IF(OR(C2064="РЦК макси",C2064="РЦЧ SKU"),"SKU-потік",IFERROR(VLOOKUP(D2064,'02_РЦ'!$A$3:$I$7,5,FALSE),0))</f>
        <v>SKU-потік</v>
      </c>
      <c r="S2064" s="2" t="str">
        <f>IF(OR(C2064="РЦК макси",C2064="РЦЧ SKU"),"Не рахується в ліміт",IFERROR(VLOOKUP(D2064,'02_РЦ'!$A$3:$I$7,9,FALSE),"Немає РЦ"))</f>
        <v>Не рахується в ліміт</v>
      </c>
    </row>
    <row r="2065" spans="1:19">
      <c r="A2065" s="2" t="str">
        <f>'06A_Варіанти'!A2056</f>
        <v>MAXI_2657</v>
      </c>
      <c r="B2065" s="2" t="str">
        <f>'06A_Варіанти'!B2056</f>
        <v>TT_2657</v>
      </c>
      <c r="C2065" s="2" t="str">
        <f>'06A_Варіанти'!D2056</f>
        <v>РЦК макси</v>
      </c>
      <c r="D2065" s="2" t="str">
        <f>'06A_Варіанти'!C2056</f>
        <v>РЦК</v>
      </c>
      <c r="E2065" s="2" t="str">
        <f>'06A_Варіанти'!S2056</f>
        <v>DIRECT</v>
      </c>
      <c r="F2065" s="2" t="str">
        <f>IF(O2065='06A_Варіанти'!E2056,'06A_Варіанти'!E$1,IF(O2065='06A_Варіанти'!F2056,'06A_Варіанти'!F$1,IF(O2065='06A_Варіанти'!G2056,'06A_Варіанти'!G$1,IF(O2065='06A_Варіанти'!H2056,'06A_Варіанти'!H$1,IF(O2065='06A_Варіанти'!I2056,'06A_Варіанти'!I$1,IF(O2065='06A_Варіанти'!J2056,'06A_Варіанти'!J$1,IF(O2065='06A_Варіанти'!K2056,'06A_Варіанти'!K$1,IF(O2065='06A_Варіанти'!L2056,'06A_Варіанти'!L$1,IF(O2065='06A_Варіанти'!M2056,'06A_Варіанти'!M$1,IF(O2065='06A_Варіанти'!N2056,'06A_Варіанти'!N$1,IF(O2065='06A_Варіанти'!O2056,'06A_Варіанти'!O$1,IF(O2065='06A_Варіанти'!P2056,'06A_Варіанти'!P$1,IF(O2065='06A_Варіанти'!Q2056,'06A_Варіанти'!Q$1,IF(O2065='06A_Варіанти'!R2056,'06A_Варіанти'!R$1,"НЕМАЄ МАРШРУТУ"))))))))))))))</f>
        <v>DIRECT</v>
      </c>
      <c r="G2065" s="2" t="str">
        <f t="shared" si="224"/>
        <v>БЕЗ ЗМІН</v>
      </c>
      <c r="H2065" s="2">
        <f>IF(G2065="НЕМАЄ МАРШРУТУ",0,O2065-'06A_Варіанти'!T2056)</f>
        <v>0</v>
      </c>
      <c r="I2065" s="2">
        <f>IFERROR(INDEX('04_Потоки'!$E:$E,MATCH(A2065,'04_Потоки'!$A:$A,0)),0)</f>
        <v>0.30653218059558118</v>
      </c>
      <c r="J2065" s="2">
        <f t="shared" si="225"/>
        <v>1</v>
      </c>
      <c r="K2065" s="2">
        <f>IF(C2065="РЦК макси",0,2*'06A_Варіанти'!T2056*J2065)</f>
        <v>0</v>
      </c>
      <c r="L2065" s="2">
        <f t="shared" si="226"/>
        <v>0</v>
      </c>
      <c r="M2065" s="2">
        <f t="shared" si="227"/>
        <v>0</v>
      </c>
      <c r="N2065" s="9">
        <f t="shared" si="228"/>
        <v>0</v>
      </c>
      <c r="O2065" s="2">
        <f>MIN(IF('07A_Конструктор'!$D$5="Так",'06A_Варіанти'!E2056,1E+99),IF('07A_Конструктор'!$D$6="Так",'06A_Варіанти'!F2056,1E+99),IF('07A_Конструктор'!$D$7="Так",'06A_Варіанти'!G2056,1E+99),IF('07A_Конструктор'!$D$8="Так",'06A_Варіанти'!H2056,1E+99),IF('07A_Конструктор'!$D$9="Так",'06A_Варіанти'!I2056,1E+99),IF('07A_Конструктор'!$D$10="Так",'06A_Варіанти'!J2056,1E+99),IF('07A_Конструктор'!$D$11="Так",'06A_Варіанти'!K2056,1E+99),IF('07A_Конструктор'!$D$12="Так",'06A_Варіанти'!L2056,1E+99),IF('07A_Конструктор'!$D$13="Так",'06A_Варіанти'!M2056,1E+99),IF('07A_Конструктор'!$D$14="Так",'06A_Варіанти'!N2056,1E+99),IF('07A_Конструктор'!$D$15="Так",'06A_Варіанти'!O2056,1E+99),IF('07A_Конструктор'!$D$16="Так",'06A_Варіанти'!P2056,1E+99),IF('07A_Конструктор'!$D$17="Так",'06A_Варіанти'!Q2056,1E+99),IF('06A_Варіанти'!R2056="",1E+99,'06A_Варіанти'!R2056))</f>
        <v>543.79999999999995</v>
      </c>
      <c r="P2065" s="2" t="str">
        <f t="shared" si="229"/>
        <v>Не моделюється</v>
      </c>
      <c r="Q2065" s="2">
        <f t="shared" si="230"/>
        <v>0</v>
      </c>
      <c r="R2065" s="2" t="str">
        <f>IF(OR(C2065="РЦК макси",C2065="РЦЧ SKU"),"SKU-потік",IFERROR(VLOOKUP(D2065,'02_РЦ'!$A$3:$I$7,5,FALSE),0))</f>
        <v>SKU-потік</v>
      </c>
      <c r="S2065" s="2" t="str">
        <f>IF(OR(C2065="РЦК макси",C2065="РЦЧ SKU"),"Не рахується в ліміт",IFERROR(VLOOKUP(D2065,'02_РЦ'!$A$3:$I$7,9,FALSE),"Немає РЦ"))</f>
        <v>Не рахується в ліміт</v>
      </c>
    </row>
    <row r="2066" spans="1:19">
      <c r="A2066" s="2" t="str">
        <f>'06A_Варіанти'!A2057</f>
        <v>MAXI_2659</v>
      </c>
      <c r="B2066" s="2" t="str">
        <f>'06A_Варіанти'!B2057</f>
        <v>TT_2659</v>
      </c>
      <c r="C2066" s="2" t="str">
        <f>'06A_Варіанти'!D2057</f>
        <v>РЦК макси</v>
      </c>
      <c r="D2066" s="2" t="str">
        <f>'06A_Варіанти'!C2057</f>
        <v>РЦК</v>
      </c>
      <c r="E2066" s="2" t="str">
        <f>'06A_Варіанти'!S2057</f>
        <v>DIRECT</v>
      </c>
      <c r="F2066" s="2" t="str">
        <f>IF(O2066='06A_Варіанти'!E2057,'06A_Варіанти'!E$1,IF(O2066='06A_Варіанти'!F2057,'06A_Варіанти'!F$1,IF(O2066='06A_Варіанти'!G2057,'06A_Варіанти'!G$1,IF(O2066='06A_Варіанти'!H2057,'06A_Варіанти'!H$1,IF(O2066='06A_Варіанти'!I2057,'06A_Варіанти'!I$1,IF(O2066='06A_Варіанти'!J2057,'06A_Варіанти'!J$1,IF(O2066='06A_Варіанти'!K2057,'06A_Варіанти'!K$1,IF(O2066='06A_Варіанти'!L2057,'06A_Варіанти'!L$1,IF(O2066='06A_Варіанти'!M2057,'06A_Варіанти'!M$1,IF(O2066='06A_Варіанти'!N2057,'06A_Варіанти'!N$1,IF(O2066='06A_Варіанти'!O2057,'06A_Варіанти'!O$1,IF(O2066='06A_Варіанти'!P2057,'06A_Варіанти'!P$1,IF(O2066='06A_Варіанти'!Q2057,'06A_Варіанти'!Q$1,IF(O2066='06A_Варіанти'!R2057,'06A_Варіанти'!R$1,"НЕМАЄ МАРШРУТУ"))))))))))))))</f>
        <v>DIRECT</v>
      </c>
      <c r="G2066" s="2" t="str">
        <f t="shared" si="224"/>
        <v>БЕЗ ЗМІН</v>
      </c>
      <c r="H2066" s="2">
        <f>IF(G2066="НЕМАЄ МАРШРУТУ",0,O2066-'06A_Варіанти'!T2057)</f>
        <v>0</v>
      </c>
      <c r="I2066" s="2">
        <f>IFERROR(INDEX('04_Потоки'!$E:$E,MATCH(A2066,'04_Потоки'!$A:$A,0)),0)</f>
        <v>0.30653218059558118</v>
      </c>
      <c r="J2066" s="2">
        <f t="shared" si="225"/>
        <v>1</v>
      </c>
      <c r="K2066" s="2">
        <f>IF(C2066="РЦК макси",0,2*'06A_Варіанти'!T2057*J2066)</f>
        <v>0</v>
      </c>
      <c r="L2066" s="2">
        <f t="shared" si="226"/>
        <v>0</v>
      </c>
      <c r="M2066" s="2">
        <f t="shared" si="227"/>
        <v>0</v>
      </c>
      <c r="N2066" s="9">
        <f t="shared" si="228"/>
        <v>0</v>
      </c>
      <c r="O2066" s="2">
        <f>MIN(IF('07A_Конструктор'!$D$5="Так",'06A_Варіанти'!E2057,1E+99),IF('07A_Конструктор'!$D$6="Так",'06A_Варіанти'!F2057,1E+99),IF('07A_Конструктор'!$D$7="Так",'06A_Варіанти'!G2057,1E+99),IF('07A_Конструктор'!$D$8="Так",'06A_Варіанти'!H2057,1E+99),IF('07A_Конструктор'!$D$9="Так",'06A_Варіанти'!I2057,1E+99),IF('07A_Конструктор'!$D$10="Так",'06A_Варіанти'!J2057,1E+99),IF('07A_Конструктор'!$D$11="Так",'06A_Варіанти'!K2057,1E+99),IF('07A_Конструктор'!$D$12="Так",'06A_Варіанти'!L2057,1E+99),IF('07A_Конструктор'!$D$13="Так",'06A_Варіанти'!M2057,1E+99),IF('07A_Конструктор'!$D$14="Так",'06A_Варіанти'!N2057,1E+99),IF('07A_Конструктор'!$D$15="Так",'06A_Варіанти'!O2057,1E+99),IF('07A_Конструктор'!$D$16="Так",'06A_Варіанти'!P2057,1E+99),IF('07A_Конструктор'!$D$17="Так",'06A_Варіанти'!Q2057,1E+99),IF('06A_Варіанти'!R2057="",1E+99,'06A_Варіанти'!R2057))</f>
        <v>337.5</v>
      </c>
      <c r="P2066" s="2" t="str">
        <f t="shared" si="229"/>
        <v>Не моделюється</v>
      </c>
      <c r="Q2066" s="2">
        <f t="shared" si="230"/>
        <v>0</v>
      </c>
      <c r="R2066" s="2" t="str">
        <f>IF(OR(C2066="РЦК макси",C2066="РЦЧ SKU"),"SKU-потік",IFERROR(VLOOKUP(D2066,'02_РЦ'!$A$3:$I$7,5,FALSE),0))</f>
        <v>SKU-потік</v>
      </c>
      <c r="S2066" s="2" t="str">
        <f>IF(OR(C2066="РЦК макси",C2066="РЦЧ SKU"),"Не рахується в ліміт",IFERROR(VLOOKUP(D2066,'02_РЦ'!$A$3:$I$7,9,FALSE),"Немає РЦ"))</f>
        <v>Не рахується в ліміт</v>
      </c>
    </row>
    <row r="2067" spans="1:19">
      <c r="A2067" s="2" t="str">
        <f>'06A_Варіанти'!A2058</f>
        <v>MAXI_2670</v>
      </c>
      <c r="B2067" s="2" t="str">
        <f>'06A_Варіанти'!B2058</f>
        <v>TT_2670</v>
      </c>
      <c r="C2067" s="2" t="str">
        <f>'06A_Варіанти'!D2058</f>
        <v>РЦК макси</v>
      </c>
      <c r="D2067" s="2" t="str">
        <f>'06A_Варіанти'!C2058</f>
        <v>РЦК</v>
      </c>
      <c r="E2067" s="2" t="str">
        <f>'06A_Варіанти'!S2058</f>
        <v>DIRECT</v>
      </c>
      <c r="F2067" s="2" t="str">
        <f>IF(O2067='06A_Варіанти'!E2058,'06A_Варіанти'!E$1,IF(O2067='06A_Варіанти'!F2058,'06A_Варіанти'!F$1,IF(O2067='06A_Варіанти'!G2058,'06A_Варіанти'!G$1,IF(O2067='06A_Варіанти'!H2058,'06A_Варіанти'!H$1,IF(O2067='06A_Варіанти'!I2058,'06A_Варіанти'!I$1,IF(O2067='06A_Варіанти'!J2058,'06A_Варіанти'!J$1,IF(O2067='06A_Варіанти'!K2058,'06A_Варіанти'!K$1,IF(O2067='06A_Варіанти'!L2058,'06A_Варіанти'!L$1,IF(O2067='06A_Варіанти'!M2058,'06A_Варіанти'!M$1,IF(O2067='06A_Варіанти'!N2058,'06A_Варіанти'!N$1,IF(O2067='06A_Варіанти'!O2058,'06A_Варіанти'!O$1,IF(O2067='06A_Варіанти'!P2058,'06A_Варіанти'!P$1,IF(O2067='06A_Варіанти'!Q2058,'06A_Варіанти'!Q$1,IF(O2067='06A_Варіанти'!R2058,'06A_Варіанти'!R$1,"НЕМАЄ МАРШРУТУ"))))))))))))))</f>
        <v>DIRECT</v>
      </c>
      <c r="G2067" s="2" t="str">
        <f t="shared" si="224"/>
        <v>БЕЗ ЗМІН</v>
      </c>
      <c r="H2067" s="2">
        <f>IF(G2067="НЕМАЄ МАРШРУТУ",0,O2067-'06A_Варіанти'!T2058)</f>
        <v>0</v>
      </c>
      <c r="I2067" s="2">
        <f>IFERROR(INDEX('04_Потоки'!$E:$E,MATCH(A2067,'04_Потоки'!$A:$A,0)),0)</f>
        <v>0.30653218059558118</v>
      </c>
      <c r="J2067" s="2">
        <f t="shared" si="225"/>
        <v>1</v>
      </c>
      <c r="K2067" s="2">
        <f>IF(C2067="РЦК макси",0,2*'06A_Варіанти'!T2058*J2067)</f>
        <v>0</v>
      </c>
      <c r="L2067" s="2">
        <f t="shared" si="226"/>
        <v>0</v>
      </c>
      <c r="M2067" s="2">
        <f t="shared" si="227"/>
        <v>0</v>
      </c>
      <c r="N2067" s="9">
        <f t="shared" si="228"/>
        <v>0</v>
      </c>
      <c r="O2067" s="2">
        <f>MIN(IF('07A_Конструктор'!$D$5="Так",'06A_Варіанти'!E2058,1E+99),IF('07A_Конструктор'!$D$6="Так",'06A_Варіанти'!F2058,1E+99),IF('07A_Конструктор'!$D$7="Так",'06A_Варіанти'!G2058,1E+99),IF('07A_Конструктор'!$D$8="Так",'06A_Варіанти'!H2058,1E+99),IF('07A_Конструктор'!$D$9="Так",'06A_Варіанти'!I2058,1E+99),IF('07A_Конструктор'!$D$10="Так",'06A_Варіанти'!J2058,1E+99),IF('07A_Конструктор'!$D$11="Так",'06A_Варіанти'!K2058,1E+99),IF('07A_Конструктор'!$D$12="Так",'06A_Варіанти'!L2058,1E+99),IF('07A_Конструктор'!$D$13="Так",'06A_Варіанти'!M2058,1E+99),IF('07A_Конструктор'!$D$14="Так",'06A_Варіанти'!N2058,1E+99),IF('07A_Конструктор'!$D$15="Так",'06A_Варіанти'!O2058,1E+99),IF('07A_Конструктор'!$D$16="Так",'06A_Варіанти'!P2058,1E+99),IF('07A_Конструктор'!$D$17="Так",'06A_Варіанти'!Q2058,1E+99),IF('06A_Варіанти'!R2058="",1E+99,'06A_Варіанти'!R2058))</f>
        <v>89.8</v>
      </c>
      <c r="P2067" s="2" t="str">
        <f t="shared" si="229"/>
        <v>Не моделюється</v>
      </c>
      <c r="Q2067" s="2">
        <f t="shared" si="230"/>
        <v>0</v>
      </c>
      <c r="R2067" s="2" t="str">
        <f>IF(OR(C2067="РЦК макси",C2067="РЦЧ SKU"),"SKU-потік",IFERROR(VLOOKUP(D2067,'02_РЦ'!$A$3:$I$7,5,FALSE),0))</f>
        <v>SKU-потік</v>
      </c>
      <c r="S2067" s="2" t="str">
        <f>IF(OR(C2067="РЦК макси",C2067="РЦЧ SKU"),"Не рахується в ліміт",IFERROR(VLOOKUP(D2067,'02_РЦ'!$A$3:$I$7,9,FALSE),"Немає РЦ"))</f>
        <v>Не рахується в ліміт</v>
      </c>
    </row>
    <row r="2068" spans="1:19">
      <c r="A2068" s="2" t="str">
        <f>'06A_Варіанти'!A2059</f>
        <v>MAXI_2674</v>
      </c>
      <c r="B2068" s="2" t="str">
        <f>'06A_Варіанти'!B2059</f>
        <v>TT_2674</v>
      </c>
      <c r="C2068" s="2" t="str">
        <f>'06A_Варіанти'!D2059</f>
        <v>РЦК макси</v>
      </c>
      <c r="D2068" s="2" t="str">
        <f>'06A_Варіанти'!C2059</f>
        <v>РЦК</v>
      </c>
      <c r="E2068" s="2" t="str">
        <f>'06A_Варіанти'!S2059</f>
        <v>DIRECT</v>
      </c>
      <c r="F2068" s="2" t="str">
        <f>IF(O2068='06A_Варіанти'!E2059,'06A_Варіанти'!E$1,IF(O2068='06A_Варіанти'!F2059,'06A_Варіанти'!F$1,IF(O2068='06A_Варіанти'!G2059,'06A_Варіанти'!G$1,IF(O2068='06A_Варіанти'!H2059,'06A_Варіанти'!H$1,IF(O2068='06A_Варіанти'!I2059,'06A_Варіанти'!I$1,IF(O2068='06A_Варіанти'!J2059,'06A_Варіанти'!J$1,IF(O2068='06A_Варіанти'!K2059,'06A_Варіанти'!K$1,IF(O2068='06A_Варіанти'!L2059,'06A_Варіанти'!L$1,IF(O2068='06A_Варіанти'!M2059,'06A_Варіанти'!M$1,IF(O2068='06A_Варіанти'!N2059,'06A_Варіанти'!N$1,IF(O2068='06A_Варіанти'!O2059,'06A_Варіанти'!O$1,IF(O2068='06A_Варіанти'!P2059,'06A_Варіанти'!P$1,IF(O2068='06A_Варіанти'!Q2059,'06A_Варіанти'!Q$1,IF(O2068='06A_Варіанти'!R2059,'06A_Варіанти'!R$1,"НЕМАЄ МАРШРУТУ"))))))))))))))</f>
        <v>DIRECT</v>
      </c>
      <c r="G2068" s="2" t="str">
        <f t="shared" si="224"/>
        <v>БЕЗ ЗМІН</v>
      </c>
      <c r="H2068" s="2">
        <f>IF(G2068="НЕМАЄ МАРШРУТУ",0,O2068-'06A_Варіанти'!T2059)</f>
        <v>0</v>
      </c>
      <c r="I2068" s="2">
        <f>IFERROR(INDEX('04_Потоки'!$E:$E,MATCH(A2068,'04_Потоки'!$A:$A,0)),0)</f>
        <v>0.30653218059558118</v>
      </c>
      <c r="J2068" s="2">
        <f t="shared" si="225"/>
        <v>1</v>
      </c>
      <c r="K2068" s="2">
        <f>IF(C2068="РЦК макси",0,2*'06A_Варіанти'!T2059*J2068)</f>
        <v>0</v>
      </c>
      <c r="L2068" s="2">
        <f t="shared" si="226"/>
        <v>0</v>
      </c>
      <c r="M2068" s="2">
        <f t="shared" si="227"/>
        <v>0</v>
      </c>
      <c r="N2068" s="9">
        <f t="shared" si="228"/>
        <v>0</v>
      </c>
      <c r="O2068" s="2">
        <f>MIN(IF('07A_Конструктор'!$D$5="Так",'06A_Варіанти'!E2059,1E+99),IF('07A_Конструктор'!$D$6="Так",'06A_Варіанти'!F2059,1E+99),IF('07A_Конструктор'!$D$7="Так",'06A_Варіанти'!G2059,1E+99),IF('07A_Конструктор'!$D$8="Так",'06A_Варіанти'!H2059,1E+99),IF('07A_Конструктор'!$D$9="Так",'06A_Варіанти'!I2059,1E+99),IF('07A_Конструктор'!$D$10="Так",'06A_Варіанти'!J2059,1E+99),IF('07A_Конструктор'!$D$11="Так",'06A_Варіанти'!K2059,1E+99),IF('07A_Конструктор'!$D$12="Так",'06A_Варіанти'!L2059,1E+99),IF('07A_Конструктор'!$D$13="Так",'06A_Варіанти'!M2059,1E+99),IF('07A_Конструктор'!$D$14="Так",'06A_Варіанти'!N2059,1E+99),IF('07A_Конструктор'!$D$15="Так",'06A_Варіанти'!O2059,1E+99),IF('07A_Конструктор'!$D$16="Так",'06A_Варіанти'!P2059,1E+99),IF('07A_Конструктор'!$D$17="Так",'06A_Варіанти'!Q2059,1E+99),IF('06A_Варіанти'!R2059="",1E+99,'06A_Варіанти'!R2059))</f>
        <v>22.6</v>
      </c>
      <c r="P2068" s="2" t="str">
        <f t="shared" si="229"/>
        <v>Не моделюється</v>
      </c>
      <c r="Q2068" s="2">
        <f t="shared" si="230"/>
        <v>0</v>
      </c>
      <c r="R2068" s="2" t="str">
        <f>IF(OR(C2068="РЦК макси",C2068="РЦЧ SKU"),"SKU-потік",IFERROR(VLOOKUP(D2068,'02_РЦ'!$A$3:$I$7,5,FALSE),0))</f>
        <v>SKU-потік</v>
      </c>
      <c r="S2068" s="2" t="str">
        <f>IF(OR(C2068="РЦК макси",C2068="РЦЧ SKU"),"Не рахується в ліміт",IFERROR(VLOOKUP(D2068,'02_РЦ'!$A$3:$I$7,9,FALSE),"Немає РЦ"))</f>
        <v>Не рахується в ліміт</v>
      </c>
    </row>
    <row r="2069" spans="1:19">
      <c r="A2069" s="2" t="str">
        <f>'06A_Варіанти'!A2060</f>
        <v>MAXI_2676</v>
      </c>
      <c r="B2069" s="2" t="str">
        <f>'06A_Варіанти'!B2060</f>
        <v>TT_2676</v>
      </c>
      <c r="C2069" s="2" t="str">
        <f>'06A_Варіанти'!D2060</f>
        <v>РЦК макси</v>
      </c>
      <c r="D2069" s="2" t="str">
        <f>'06A_Варіанти'!C2060</f>
        <v>РЦК</v>
      </c>
      <c r="E2069" s="2" t="str">
        <f>'06A_Варіанти'!S2060</f>
        <v>KYI_NORTH</v>
      </c>
      <c r="F2069" s="2" t="str">
        <f>IF(O2069='06A_Варіанти'!E2060,'06A_Варіанти'!E$1,IF(O2069='06A_Варіанти'!F2060,'06A_Варіанти'!F$1,IF(O2069='06A_Варіанти'!G2060,'06A_Варіанти'!G$1,IF(O2069='06A_Варіанти'!H2060,'06A_Варіанти'!H$1,IF(O2069='06A_Варіанти'!I2060,'06A_Варіанти'!I$1,IF(O2069='06A_Варіанти'!J2060,'06A_Варіанти'!J$1,IF(O2069='06A_Варіанти'!K2060,'06A_Варіанти'!K$1,IF(O2069='06A_Варіанти'!L2060,'06A_Варіанти'!L$1,IF(O2069='06A_Варіанти'!M2060,'06A_Варіанти'!M$1,IF(O2069='06A_Варіанти'!N2060,'06A_Варіанти'!N$1,IF(O2069='06A_Варіанти'!O2060,'06A_Варіанти'!O$1,IF(O2069='06A_Варіанти'!P2060,'06A_Варіанти'!P$1,IF(O2069='06A_Варіанти'!Q2060,'06A_Варіанти'!Q$1,IF(O2069='06A_Варіанти'!R2060,'06A_Варіанти'!R$1,"НЕМАЄ МАРШРУТУ"))))))))))))))</f>
        <v>KYI_NORTH</v>
      </c>
      <c r="G2069" s="2" t="str">
        <f t="shared" si="224"/>
        <v>БЕЗ ЗМІН</v>
      </c>
      <c r="H2069" s="2">
        <f>IF(G2069="НЕМАЄ МАРШРУТУ",0,O2069-'06A_Варіанти'!T2060)</f>
        <v>0</v>
      </c>
      <c r="I2069" s="2">
        <f>IFERROR(INDEX('04_Потоки'!$E:$E,MATCH(A2069,'04_Потоки'!$A:$A,0)),0)</f>
        <v>0.30653218059558118</v>
      </c>
      <c r="J2069" s="2">
        <f t="shared" si="225"/>
        <v>1</v>
      </c>
      <c r="K2069" s="2">
        <f>IF(C2069="РЦК макси",0,2*'06A_Варіанти'!T2060*J2069)</f>
        <v>0</v>
      </c>
      <c r="L2069" s="2">
        <f t="shared" si="226"/>
        <v>0</v>
      </c>
      <c r="M2069" s="2">
        <f t="shared" si="227"/>
        <v>0</v>
      </c>
      <c r="N2069" s="9">
        <f t="shared" si="228"/>
        <v>0</v>
      </c>
      <c r="O2069" s="2">
        <f>MIN(IF('07A_Конструктор'!$D$5="Так",'06A_Варіанти'!E2060,1E+99),IF('07A_Конструктор'!$D$6="Так",'06A_Варіанти'!F2060,1E+99),IF('07A_Конструктор'!$D$7="Так",'06A_Варіанти'!G2060,1E+99),IF('07A_Конструктор'!$D$8="Так",'06A_Варіанти'!H2060,1E+99),IF('07A_Конструктор'!$D$9="Так",'06A_Варіанти'!I2060,1E+99),IF('07A_Конструктор'!$D$10="Так",'06A_Варіанти'!J2060,1E+99),IF('07A_Конструктор'!$D$11="Так",'06A_Варіанти'!K2060,1E+99),IF('07A_Конструктор'!$D$12="Так",'06A_Варіанти'!L2060,1E+99),IF('07A_Конструктор'!$D$13="Так",'06A_Варіанти'!M2060,1E+99),IF('07A_Конструктор'!$D$14="Так",'06A_Варіанти'!N2060,1E+99),IF('07A_Конструктор'!$D$15="Так",'06A_Варіанти'!O2060,1E+99),IF('07A_Конструктор'!$D$16="Так",'06A_Варіанти'!P2060,1E+99),IF('07A_Конструктор'!$D$17="Так",'06A_Варіанти'!Q2060,1E+99),IF('06A_Варіанти'!R2060="",1E+99,'06A_Варіанти'!R2060))</f>
        <v>30.4</v>
      </c>
      <c r="P2069" s="2" t="str">
        <f t="shared" si="229"/>
        <v>Не моделюється</v>
      </c>
      <c r="Q2069" s="2">
        <f t="shared" si="230"/>
        <v>0</v>
      </c>
      <c r="R2069" s="2" t="str">
        <f>IF(OR(C2069="РЦК макси",C2069="РЦЧ SKU"),"SKU-потік",IFERROR(VLOOKUP(D2069,'02_РЦ'!$A$3:$I$7,5,FALSE),0))</f>
        <v>SKU-потік</v>
      </c>
      <c r="S2069" s="2" t="str">
        <f>IF(OR(C2069="РЦК макси",C2069="РЦЧ SKU"),"Не рахується в ліміт",IFERROR(VLOOKUP(D2069,'02_РЦ'!$A$3:$I$7,9,FALSE),"Немає РЦ"))</f>
        <v>Не рахується в ліміт</v>
      </c>
    </row>
    <row r="2070" spans="1:19">
      <c r="A2070" s="2" t="str">
        <f>'06A_Варіанти'!A2061</f>
        <v>MAXI_2681</v>
      </c>
      <c r="B2070" s="2" t="str">
        <f>'06A_Варіанти'!B2061</f>
        <v>TT_2681</v>
      </c>
      <c r="C2070" s="2" t="str">
        <f>'06A_Варіанти'!D2061</f>
        <v>РЦК макси</v>
      </c>
      <c r="D2070" s="2" t="str">
        <f>'06A_Варіанти'!C2061</f>
        <v>РЦК</v>
      </c>
      <c r="E2070" s="2" t="str">
        <f>'06A_Варіанти'!S2061</f>
        <v>KYI_SOUTH</v>
      </c>
      <c r="F2070" s="2" t="str">
        <f>IF(O2070='06A_Варіанти'!E2061,'06A_Варіанти'!E$1,IF(O2070='06A_Варіанти'!F2061,'06A_Варіанти'!F$1,IF(O2070='06A_Варіанти'!G2061,'06A_Варіанти'!G$1,IF(O2070='06A_Варіанти'!H2061,'06A_Варіанти'!H$1,IF(O2070='06A_Варіанти'!I2061,'06A_Варіанти'!I$1,IF(O2070='06A_Варіанти'!J2061,'06A_Варіанти'!J$1,IF(O2070='06A_Варіанти'!K2061,'06A_Варіанти'!K$1,IF(O2070='06A_Варіанти'!L2061,'06A_Варіанти'!L$1,IF(O2070='06A_Варіанти'!M2061,'06A_Варіанти'!M$1,IF(O2070='06A_Варіанти'!N2061,'06A_Варіанти'!N$1,IF(O2070='06A_Варіанти'!O2061,'06A_Варіанти'!O$1,IF(O2070='06A_Варіанти'!P2061,'06A_Варіанти'!P$1,IF(O2070='06A_Варіанти'!Q2061,'06A_Варіанти'!Q$1,IF(O2070='06A_Варіанти'!R2061,'06A_Варіанти'!R$1,"НЕМАЄ МАРШРУТУ"))))))))))))))</f>
        <v>KYI_SOUTH</v>
      </c>
      <c r="G2070" s="2" t="str">
        <f t="shared" si="224"/>
        <v>БЕЗ ЗМІН</v>
      </c>
      <c r="H2070" s="2">
        <f>IF(G2070="НЕМАЄ МАРШРУТУ",0,O2070-'06A_Варіанти'!T2061)</f>
        <v>0</v>
      </c>
      <c r="I2070" s="2">
        <f>IFERROR(INDEX('04_Потоки'!$E:$E,MATCH(A2070,'04_Потоки'!$A:$A,0)),0)</f>
        <v>0.30653218059558118</v>
      </c>
      <c r="J2070" s="2">
        <f t="shared" si="225"/>
        <v>1</v>
      </c>
      <c r="K2070" s="2">
        <f>IF(C2070="РЦК макси",0,2*'06A_Варіанти'!T2061*J2070)</f>
        <v>0</v>
      </c>
      <c r="L2070" s="2">
        <f t="shared" si="226"/>
        <v>0</v>
      </c>
      <c r="M2070" s="2">
        <f t="shared" si="227"/>
        <v>0</v>
      </c>
      <c r="N2070" s="9">
        <f t="shared" si="228"/>
        <v>0</v>
      </c>
      <c r="O2070" s="2">
        <f>MIN(IF('07A_Конструктор'!$D$5="Так",'06A_Варіанти'!E2061,1E+99),IF('07A_Конструктор'!$D$6="Так",'06A_Варіанти'!F2061,1E+99),IF('07A_Конструктор'!$D$7="Так",'06A_Варіанти'!G2061,1E+99),IF('07A_Конструктор'!$D$8="Так",'06A_Варіанти'!H2061,1E+99),IF('07A_Конструктор'!$D$9="Так",'06A_Варіанти'!I2061,1E+99),IF('07A_Конструктор'!$D$10="Так",'06A_Варіанти'!J2061,1E+99),IF('07A_Конструктор'!$D$11="Так",'06A_Варіанти'!K2061,1E+99),IF('07A_Конструктор'!$D$12="Так",'06A_Варіанти'!L2061,1E+99),IF('07A_Конструктор'!$D$13="Так",'06A_Варіанти'!M2061,1E+99),IF('07A_Конструктор'!$D$14="Так",'06A_Варіанти'!N2061,1E+99),IF('07A_Конструктор'!$D$15="Так",'06A_Варіанти'!O2061,1E+99),IF('07A_Конструктор'!$D$16="Так",'06A_Варіанти'!P2061,1E+99),IF('07A_Конструктор'!$D$17="Так",'06A_Варіанти'!Q2061,1E+99),IF('06A_Варіанти'!R2061="",1E+99,'06A_Варіанти'!R2061))</f>
        <v>494.8</v>
      </c>
      <c r="P2070" s="2" t="str">
        <f t="shared" si="229"/>
        <v>Не моделюється</v>
      </c>
      <c r="Q2070" s="2">
        <f t="shared" si="230"/>
        <v>0</v>
      </c>
      <c r="R2070" s="2" t="str">
        <f>IF(OR(C2070="РЦК макси",C2070="РЦЧ SKU"),"SKU-потік",IFERROR(VLOOKUP(D2070,'02_РЦ'!$A$3:$I$7,5,FALSE),0))</f>
        <v>SKU-потік</v>
      </c>
      <c r="S2070" s="2" t="str">
        <f>IF(OR(C2070="РЦК макси",C2070="РЦЧ SKU"),"Не рахується в ліміт",IFERROR(VLOOKUP(D2070,'02_РЦ'!$A$3:$I$7,9,FALSE),"Немає РЦ"))</f>
        <v>Не рахується в ліміт</v>
      </c>
    </row>
    <row r="2071" spans="1:19">
      <c r="A2071" s="2" t="str">
        <f>'06A_Варіанти'!A2062</f>
        <v>MAXI_2694</v>
      </c>
      <c r="B2071" s="2" t="str">
        <f>'06A_Варіанти'!B2062</f>
        <v>TT_2694</v>
      </c>
      <c r="C2071" s="2" t="str">
        <f>'06A_Варіанти'!D2062</f>
        <v>РЦК макси</v>
      </c>
      <c r="D2071" s="2" t="str">
        <f>'06A_Варіанти'!C2062</f>
        <v>РЦК</v>
      </c>
      <c r="E2071" s="2" t="str">
        <f>'06A_Варіанти'!S2062</f>
        <v>DIRECT</v>
      </c>
      <c r="F2071" s="2" t="str">
        <f>IF(O2071='06A_Варіанти'!E2062,'06A_Варіанти'!E$1,IF(O2071='06A_Варіанти'!F2062,'06A_Варіанти'!F$1,IF(O2071='06A_Варіанти'!G2062,'06A_Варіанти'!G$1,IF(O2071='06A_Варіанти'!H2062,'06A_Варіанти'!H$1,IF(O2071='06A_Варіанти'!I2062,'06A_Варіанти'!I$1,IF(O2071='06A_Варіанти'!J2062,'06A_Варіанти'!J$1,IF(O2071='06A_Варіанти'!K2062,'06A_Варіанти'!K$1,IF(O2071='06A_Варіанти'!L2062,'06A_Варіанти'!L$1,IF(O2071='06A_Варіанти'!M2062,'06A_Варіанти'!M$1,IF(O2071='06A_Варіанти'!N2062,'06A_Варіанти'!N$1,IF(O2071='06A_Варіанти'!O2062,'06A_Варіанти'!O$1,IF(O2071='06A_Варіанти'!P2062,'06A_Варіанти'!P$1,IF(O2071='06A_Варіанти'!Q2062,'06A_Варіанти'!Q$1,IF(O2071='06A_Варіанти'!R2062,'06A_Варіанти'!R$1,"НЕМАЄ МАРШРУТУ"))))))))))))))</f>
        <v>DIRECT</v>
      </c>
      <c r="G2071" s="2" t="str">
        <f t="shared" si="224"/>
        <v>БЕЗ ЗМІН</v>
      </c>
      <c r="H2071" s="2">
        <f>IF(G2071="НЕМАЄ МАРШРУТУ",0,O2071-'06A_Варіанти'!T2062)</f>
        <v>0</v>
      </c>
      <c r="I2071" s="2">
        <f>IFERROR(INDEX('04_Потоки'!$E:$E,MATCH(A2071,'04_Потоки'!$A:$A,0)),0)</f>
        <v>0.30653218059558118</v>
      </c>
      <c r="J2071" s="2">
        <f t="shared" si="225"/>
        <v>1</v>
      </c>
      <c r="K2071" s="2">
        <f>IF(C2071="РЦК макси",0,2*'06A_Варіанти'!T2062*J2071)</f>
        <v>0</v>
      </c>
      <c r="L2071" s="2">
        <f t="shared" si="226"/>
        <v>0</v>
      </c>
      <c r="M2071" s="2">
        <f t="shared" si="227"/>
        <v>0</v>
      </c>
      <c r="N2071" s="9">
        <f t="shared" si="228"/>
        <v>0</v>
      </c>
      <c r="O2071" s="2">
        <f>MIN(IF('07A_Конструктор'!$D$5="Так",'06A_Варіанти'!E2062,1E+99),IF('07A_Конструктор'!$D$6="Так",'06A_Варіанти'!F2062,1E+99),IF('07A_Конструктор'!$D$7="Так",'06A_Варіанти'!G2062,1E+99),IF('07A_Конструктор'!$D$8="Так",'06A_Варіанти'!H2062,1E+99),IF('07A_Конструктор'!$D$9="Так",'06A_Варіанти'!I2062,1E+99),IF('07A_Конструктор'!$D$10="Так",'06A_Варіанти'!J2062,1E+99),IF('07A_Конструктор'!$D$11="Так",'06A_Варіанти'!K2062,1E+99),IF('07A_Конструктор'!$D$12="Так",'06A_Варіанти'!L2062,1E+99),IF('07A_Конструктор'!$D$13="Так",'06A_Варіанти'!M2062,1E+99),IF('07A_Конструктор'!$D$14="Так",'06A_Варіанти'!N2062,1E+99),IF('07A_Конструктор'!$D$15="Так",'06A_Варіанти'!O2062,1E+99),IF('07A_Конструктор'!$D$16="Так",'06A_Варіанти'!P2062,1E+99),IF('07A_Конструктор'!$D$17="Так",'06A_Варіанти'!Q2062,1E+99),IF('06A_Варіанти'!R2062="",1E+99,'06A_Варіанти'!R2062))</f>
        <v>57.1</v>
      </c>
      <c r="P2071" s="2" t="str">
        <f t="shared" si="229"/>
        <v>Не моделюється</v>
      </c>
      <c r="Q2071" s="2">
        <f t="shared" si="230"/>
        <v>0</v>
      </c>
      <c r="R2071" s="2" t="str">
        <f>IF(OR(C2071="РЦК макси",C2071="РЦЧ SKU"),"SKU-потік",IFERROR(VLOOKUP(D2071,'02_РЦ'!$A$3:$I$7,5,FALSE),0))</f>
        <v>SKU-потік</v>
      </c>
      <c r="S2071" s="2" t="str">
        <f>IF(OR(C2071="РЦК макси",C2071="РЦЧ SKU"),"Не рахується в ліміт",IFERROR(VLOOKUP(D2071,'02_РЦ'!$A$3:$I$7,9,FALSE),"Немає РЦ"))</f>
        <v>Не рахується в ліміт</v>
      </c>
    </row>
    <row r="2072" spans="1:19">
      <c r="A2072" s="2" t="str">
        <f>'06A_Варіанти'!A2063</f>
        <v>MAXI_2692</v>
      </c>
      <c r="B2072" s="2" t="str">
        <f>'06A_Варіанти'!B2063</f>
        <v>TT_2692</v>
      </c>
      <c r="C2072" s="2" t="str">
        <f>'06A_Варіанти'!D2063</f>
        <v>РЦК макси</v>
      </c>
      <c r="D2072" s="2" t="str">
        <f>'06A_Варіанти'!C2063</f>
        <v>РЦК</v>
      </c>
      <c r="E2072" s="2" t="str">
        <f>'06A_Варіанти'!S2063</f>
        <v>DIRECT</v>
      </c>
      <c r="F2072" s="2" t="str">
        <f>IF(O2072='06A_Варіанти'!E2063,'06A_Варіанти'!E$1,IF(O2072='06A_Варіанти'!F2063,'06A_Варіанти'!F$1,IF(O2072='06A_Варіанти'!G2063,'06A_Варіанти'!G$1,IF(O2072='06A_Варіанти'!H2063,'06A_Варіанти'!H$1,IF(O2072='06A_Варіанти'!I2063,'06A_Варіанти'!I$1,IF(O2072='06A_Варіанти'!J2063,'06A_Варіанти'!J$1,IF(O2072='06A_Варіанти'!K2063,'06A_Варіанти'!K$1,IF(O2072='06A_Варіанти'!L2063,'06A_Варіанти'!L$1,IF(O2072='06A_Варіанти'!M2063,'06A_Варіанти'!M$1,IF(O2072='06A_Варіанти'!N2063,'06A_Варіанти'!N$1,IF(O2072='06A_Варіанти'!O2063,'06A_Варіанти'!O$1,IF(O2072='06A_Варіанти'!P2063,'06A_Варіанти'!P$1,IF(O2072='06A_Варіанти'!Q2063,'06A_Варіанти'!Q$1,IF(O2072='06A_Варіанти'!R2063,'06A_Варіанти'!R$1,"НЕМАЄ МАРШРУТУ"))))))))))))))</f>
        <v>DIRECT</v>
      </c>
      <c r="G2072" s="2" t="str">
        <f t="shared" si="224"/>
        <v>БЕЗ ЗМІН</v>
      </c>
      <c r="H2072" s="2">
        <f>IF(G2072="НЕМАЄ МАРШРУТУ",0,O2072-'06A_Варіанти'!T2063)</f>
        <v>0</v>
      </c>
      <c r="I2072" s="2">
        <f>IFERROR(INDEX('04_Потоки'!$E:$E,MATCH(A2072,'04_Потоки'!$A:$A,0)),0)</f>
        <v>0.30653218059558118</v>
      </c>
      <c r="J2072" s="2">
        <f t="shared" si="225"/>
        <v>1</v>
      </c>
      <c r="K2072" s="2">
        <f>IF(C2072="РЦК макси",0,2*'06A_Варіанти'!T2063*J2072)</f>
        <v>0</v>
      </c>
      <c r="L2072" s="2">
        <f t="shared" si="226"/>
        <v>0</v>
      </c>
      <c r="M2072" s="2">
        <f t="shared" si="227"/>
        <v>0</v>
      </c>
      <c r="N2072" s="9">
        <f t="shared" si="228"/>
        <v>0</v>
      </c>
      <c r="O2072" s="2">
        <f>MIN(IF('07A_Конструктор'!$D$5="Так",'06A_Варіанти'!E2063,1E+99),IF('07A_Конструктор'!$D$6="Так",'06A_Варіанти'!F2063,1E+99),IF('07A_Конструктор'!$D$7="Так",'06A_Варіанти'!G2063,1E+99),IF('07A_Конструктор'!$D$8="Так",'06A_Варіанти'!H2063,1E+99),IF('07A_Конструктор'!$D$9="Так",'06A_Варіанти'!I2063,1E+99),IF('07A_Конструктор'!$D$10="Так",'06A_Варіанти'!J2063,1E+99),IF('07A_Конструктор'!$D$11="Так",'06A_Варіанти'!K2063,1E+99),IF('07A_Конструктор'!$D$12="Так",'06A_Варіанти'!L2063,1E+99),IF('07A_Конструктор'!$D$13="Так",'06A_Варіанти'!M2063,1E+99),IF('07A_Конструктор'!$D$14="Так",'06A_Варіанти'!N2063,1E+99),IF('07A_Конструктор'!$D$15="Так",'06A_Варіанти'!O2063,1E+99),IF('07A_Конструктор'!$D$16="Так",'06A_Варіанти'!P2063,1E+99),IF('07A_Конструктор'!$D$17="Так",'06A_Варіанти'!Q2063,1E+99),IF('06A_Варіанти'!R2063="",1E+99,'06A_Варіанти'!R2063))</f>
        <v>22.1</v>
      </c>
      <c r="P2072" s="2" t="str">
        <f t="shared" si="229"/>
        <v>Не моделюється</v>
      </c>
      <c r="Q2072" s="2">
        <f t="shared" si="230"/>
        <v>0</v>
      </c>
      <c r="R2072" s="2" t="str">
        <f>IF(OR(C2072="РЦК макси",C2072="РЦЧ SKU"),"SKU-потік",IFERROR(VLOOKUP(D2072,'02_РЦ'!$A$3:$I$7,5,FALSE),0))</f>
        <v>SKU-потік</v>
      </c>
      <c r="S2072" s="2" t="str">
        <f>IF(OR(C2072="РЦК макси",C2072="РЦЧ SKU"),"Не рахується в ліміт",IFERROR(VLOOKUP(D2072,'02_РЦ'!$A$3:$I$7,9,FALSE),"Немає РЦ"))</f>
        <v>Не рахується в ліміт</v>
      </c>
    </row>
    <row r="2073" spans="1:19">
      <c r="A2073" s="2" t="str">
        <f>'06A_Варіанти'!A2064</f>
        <v>MAXI_2700</v>
      </c>
      <c r="B2073" s="2" t="str">
        <f>'06A_Варіанти'!B2064</f>
        <v>TT_2700</v>
      </c>
      <c r="C2073" s="2" t="str">
        <f>'06A_Варіанти'!D2064</f>
        <v>РЦК макси</v>
      </c>
      <c r="D2073" s="2" t="str">
        <f>'06A_Варіанти'!C2064</f>
        <v>РЦК</v>
      </c>
      <c r="E2073" s="2" t="str">
        <f>'06A_Варіанти'!S2064</f>
        <v>DIRECT</v>
      </c>
      <c r="F2073" s="2" t="str">
        <f>IF(O2073='06A_Варіанти'!E2064,'06A_Варіанти'!E$1,IF(O2073='06A_Варіанти'!F2064,'06A_Варіанти'!F$1,IF(O2073='06A_Варіанти'!G2064,'06A_Варіанти'!G$1,IF(O2073='06A_Варіанти'!H2064,'06A_Варіанти'!H$1,IF(O2073='06A_Варіанти'!I2064,'06A_Варіанти'!I$1,IF(O2073='06A_Варіанти'!J2064,'06A_Варіанти'!J$1,IF(O2073='06A_Варіанти'!K2064,'06A_Варіанти'!K$1,IF(O2073='06A_Варіанти'!L2064,'06A_Варіанти'!L$1,IF(O2073='06A_Варіанти'!M2064,'06A_Варіанти'!M$1,IF(O2073='06A_Варіанти'!N2064,'06A_Варіанти'!N$1,IF(O2073='06A_Варіанти'!O2064,'06A_Варіанти'!O$1,IF(O2073='06A_Варіанти'!P2064,'06A_Варіанти'!P$1,IF(O2073='06A_Варіанти'!Q2064,'06A_Варіанти'!Q$1,IF(O2073='06A_Варіанти'!R2064,'06A_Варіанти'!R$1,"НЕМАЄ МАРШРУТУ"))))))))))))))</f>
        <v>DIRECT</v>
      </c>
      <c r="G2073" s="2" t="str">
        <f t="shared" si="224"/>
        <v>БЕЗ ЗМІН</v>
      </c>
      <c r="H2073" s="2">
        <f>IF(G2073="НЕМАЄ МАРШРУТУ",0,O2073-'06A_Варіанти'!T2064)</f>
        <v>0</v>
      </c>
      <c r="I2073" s="2">
        <f>IFERROR(INDEX('04_Потоки'!$E:$E,MATCH(A2073,'04_Потоки'!$A:$A,0)),0)</f>
        <v>0.30653218059558118</v>
      </c>
      <c r="J2073" s="2">
        <f t="shared" si="225"/>
        <v>1</v>
      </c>
      <c r="K2073" s="2">
        <f>IF(C2073="РЦК макси",0,2*'06A_Варіанти'!T2064*J2073)</f>
        <v>0</v>
      </c>
      <c r="L2073" s="2">
        <f t="shared" si="226"/>
        <v>0</v>
      </c>
      <c r="M2073" s="2">
        <f t="shared" si="227"/>
        <v>0</v>
      </c>
      <c r="N2073" s="9">
        <f t="shared" si="228"/>
        <v>0</v>
      </c>
      <c r="O2073" s="2">
        <f>MIN(IF('07A_Конструктор'!$D$5="Так",'06A_Варіанти'!E2064,1E+99),IF('07A_Конструктор'!$D$6="Так",'06A_Варіанти'!F2064,1E+99),IF('07A_Конструктор'!$D$7="Так",'06A_Варіанти'!G2064,1E+99),IF('07A_Конструктор'!$D$8="Так",'06A_Варіанти'!H2064,1E+99),IF('07A_Конструктор'!$D$9="Так",'06A_Варіанти'!I2064,1E+99),IF('07A_Конструктор'!$D$10="Так",'06A_Варіанти'!J2064,1E+99),IF('07A_Конструктор'!$D$11="Так",'06A_Варіанти'!K2064,1E+99),IF('07A_Конструктор'!$D$12="Так",'06A_Варіанти'!L2064,1E+99),IF('07A_Конструктор'!$D$13="Так",'06A_Варіанти'!M2064,1E+99),IF('07A_Конструктор'!$D$14="Так",'06A_Варіанти'!N2064,1E+99),IF('07A_Конструктор'!$D$15="Так",'06A_Варіанти'!O2064,1E+99),IF('07A_Конструктор'!$D$16="Так",'06A_Варіанти'!P2064,1E+99),IF('07A_Конструктор'!$D$17="Так",'06A_Варіанти'!Q2064,1E+99),IF('06A_Варіанти'!R2064="",1E+99,'06A_Варіанти'!R2064))</f>
        <v>415.7</v>
      </c>
      <c r="P2073" s="2" t="str">
        <f t="shared" si="229"/>
        <v>Не моделюється</v>
      </c>
      <c r="Q2073" s="2">
        <f t="shared" si="230"/>
        <v>0</v>
      </c>
      <c r="R2073" s="2" t="str">
        <f>IF(OR(C2073="РЦК макси",C2073="РЦЧ SKU"),"SKU-потік",IFERROR(VLOOKUP(D2073,'02_РЦ'!$A$3:$I$7,5,FALSE),0))</f>
        <v>SKU-потік</v>
      </c>
      <c r="S2073" s="2" t="str">
        <f>IF(OR(C2073="РЦК макси",C2073="РЦЧ SKU"),"Не рахується в ліміт",IFERROR(VLOOKUP(D2073,'02_РЦ'!$A$3:$I$7,9,FALSE),"Немає РЦ"))</f>
        <v>Не рахується в ліміт</v>
      </c>
    </row>
    <row r="2074" spans="1:19">
      <c r="A2074" s="2" t="str">
        <f>'06A_Варіанти'!A2065</f>
        <v>MAXI_2705</v>
      </c>
      <c r="B2074" s="2" t="str">
        <f>'06A_Варіанти'!B2065</f>
        <v>TT_2705</v>
      </c>
      <c r="C2074" s="2" t="str">
        <f>'06A_Варіанти'!D2065</f>
        <v>РЦК макси</v>
      </c>
      <c r="D2074" s="2" t="str">
        <f>'06A_Варіанти'!C2065</f>
        <v>РЦК</v>
      </c>
      <c r="E2074" s="2" t="str">
        <f>'06A_Варіанти'!S2065</f>
        <v>DIRECT</v>
      </c>
      <c r="F2074" s="2" t="str">
        <f>IF(O2074='06A_Варіанти'!E2065,'06A_Варіанти'!E$1,IF(O2074='06A_Варіанти'!F2065,'06A_Варіанти'!F$1,IF(O2074='06A_Варіанти'!G2065,'06A_Варіанти'!G$1,IF(O2074='06A_Варіанти'!H2065,'06A_Варіанти'!H$1,IF(O2074='06A_Варіанти'!I2065,'06A_Варіанти'!I$1,IF(O2074='06A_Варіанти'!J2065,'06A_Варіанти'!J$1,IF(O2074='06A_Варіанти'!K2065,'06A_Варіанти'!K$1,IF(O2074='06A_Варіанти'!L2065,'06A_Варіанти'!L$1,IF(O2074='06A_Варіанти'!M2065,'06A_Варіанти'!M$1,IF(O2074='06A_Варіанти'!N2065,'06A_Варіанти'!N$1,IF(O2074='06A_Варіанти'!O2065,'06A_Варіанти'!O$1,IF(O2074='06A_Варіанти'!P2065,'06A_Варіанти'!P$1,IF(O2074='06A_Варіанти'!Q2065,'06A_Варіанти'!Q$1,IF(O2074='06A_Варіанти'!R2065,'06A_Варіанти'!R$1,"НЕМАЄ МАРШРУТУ"))))))))))))))</f>
        <v>DIRECT</v>
      </c>
      <c r="G2074" s="2" t="str">
        <f t="shared" si="224"/>
        <v>БЕЗ ЗМІН</v>
      </c>
      <c r="H2074" s="2">
        <f>IF(G2074="НЕМАЄ МАРШРУТУ",0,O2074-'06A_Варіанти'!T2065)</f>
        <v>0</v>
      </c>
      <c r="I2074" s="2">
        <f>IFERROR(INDEX('04_Потоки'!$E:$E,MATCH(A2074,'04_Потоки'!$A:$A,0)),0)</f>
        <v>0.30653218059558118</v>
      </c>
      <c r="J2074" s="2">
        <f t="shared" si="225"/>
        <v>1</v>
      </c>
      <c r="K2074" s="2">
        <f>IF(C2074="РЦК макси",0,2*'06A_Варіанти'!T2065*J2074)</f>
        <v>0</v>
      </c>
      <c r="L2074" s="2">
        <f t="shared" si="226"/>
        <v>0</v>
      </c>
      <c r="M2074" s="2">
        <f t="shared" si="227"/>
        <v>0</v>
      </c>
      <c r="N2074" s="9">
        <f t="shared" si="228"/>
        <v>0</v>
      </c>
      <c r="O2074" s="2">
        <f>MIN(IF('07A_Конструктор'!$D$5="Так",'06A_Варіанти'!E2065,1E+99),IF('07A_Конструктор'!$D$6="Так",'06A_Варіанти'!F2065,1E+99),IF('07A_Конструктор'!$D$7="Так",'06A_Варіанти'!G2065,1E+99),IF('07A_Конструктор'!$D$8="Так",'06A_Варіанти'!H2065,1E+99),IF('07A_Конструктор'!$D$9="Так",'06A_Варіанти'!I2065,1E+99),IF('07A_Конструктор'!$D$10="Так",'06A_Варіанти'!J2065,1E+99),IF('07A_Конструктор'!$D$11="Так",'06A_Варіанти'!K2065,1E+99),IF('07A_Конструктор'!$D$12="Так",'06A_Варіанти'!L2065,1E+99),IF('07A_Конструктор'!$D$13="Так",'06A_Варіанти'!M2065,1E+99),IF('07A_Конструктор'!$D$14="Так",'06A_Варіанти'!N2065,1E+99),IF('07A_Конструктор'!$D$15="Так",'06A_Варіанти'!O2065,1E+99),IF('07A_Конструктор'!$D$16="Так",'06A_Варіанти'!P2065,1E+99),IF('07A_Конструктор'!$D$17="Так",'06A_Варіанти'!Q2065,1E+99),IF('06A_Варіанти'!R2065="",1E+99,'06A_Варіанти'!R2065))</f>
        <v>538.70000000000005</v>
      </c>
      <c r="P2074" s="2" t="str">
        <f t="shared" si="229"/>
        <v>Не моделюється</v>
      </c>
      <c r="Q2074" s="2">
        <f t="shared" si="230"/>
        <v>0</v>
      </c>
      <c r="R2074" s="2" t="str">
        <f>IF(OR(C2074="РЦК макси",C2074="РЦЧ SKU"),"SKU-потік",IFERROR(VLOOKUP(D2074,'02_РЦ'!$A$3:$I$7,5,FALSE),0))</f>
        <v>SKU-потік</v>
      </c>
      <c r="S2074" s="2" t="str">
        <f>IF(OR(C2074="РЦК макси",C2074="РЦЧ SKU"),"Не рахується в ліміт",IFERROR(VLOOKUP(D2074,'02_РЦ'!$A$3:$I$7,9,FALSE),"Немає РЦ"))</f>
        <v>Не рахується в ліміт</v>
      </c>
    </row>
    <row r="2075" spans="1:19">
      <c r="A2075" s="2" t="str">
        <f>'06A_Варіанти'!A2066</f>
        <v>MAXI_2709</v>
      </c>
      <c r="B2075" s="2" t="str">
        <f>'06A_Варіанти'!B2066</f>
        <v>TT_2709</v>
      </c>
      <c r="C2075" s="2" t="str">
        <f>'06A_Варіанти'!D2066</f>
        <v>РЦК макси</v>
      </c>
      <c r="D2075" s="2" t="str">
        <f>'06A_Варіанти'!C2066</f>
        <v>РЦК</v>
      </c>
      <c r="E2075" s="2" t="str">
        <f>'06A_Варіанти'!S2066</f>
        <v>KANIV_HPP</v>
      </c>
      <c r="F2075" s="2" t="str">
        <f>IF(O2075='06A_Варіанти'!E2066,'06A_Варіанти'!E$1,IF(O2075='06A_Варіанти'!F2066,'06A_Варіанти'!F$1,IF(O2075='06A_Варіанти'!G2066,'06A_Варіанти'!G$1,IF(O2075='06A_Варіанти'!H2066,'06A_Варіанти'!H$1,IF(O2075='06A_Варіанти'!I2066,'06A_Варіанти'!I$1,IF(O2075='06A_Варіанти'!J2066,'06A_Варіанти'!J$1,IF(O2075='06A_Варіанти'!K2066,'06A_Варіанти'!K$1,IF(O2075='06A_Варіанти'!L2066,'06A_Варіанти'!L$1,IF(O2075='06A_Варіанти'!M2066,'06A_Варіанти'!M$1,IF(O2075='06A_Варіанти'!N2066,'06A_Варіанти'!N$1,IF(O2075='06A_Варіанти'!O2066,'06A_Варіанти'!O$1,IF(O2075='06A_Варіанти'!P2066,'06A_Варіанти'!P$1,IF(O2075='06A_Варіанти'!Q2066,'06A_Варіанти'!Q$1,IF(O2075='06A_Варіанти'!R2066,'06A_Варіанти'!R$1,"НЕМАЄ МАРШРУТУ"))))))))))))))</f>
        <v>KANIV_HPP</v>
      </c>
      <c r="G2075" s="2" t="str">
        <f t="shared" si="224"/>
        <v>БЕЗ ЗМІН</v>
      </c>
      <c r="H2075" s="2">
        <f>IF(G2075="НЕМАЄ МАРШРУТУ",0,O2075-'06A_Варіанти'!T2066)</f>
        <v>0</v>
      </c>
      <c r="I2075" s="2">
        <f>IFERROR(INDEX('04_Потоки'!$E:$E,MATCH(A2075,'04_Потоки'!$A:$A,0)),0)</f>
        <v>0.30653218059558118</v>
      </c>
      <c r="J2075" s="2">
        <f t="shared" si="225"/>
        <v>1</v>
      </c>
      <c r="K2075" s="2">
        <f>IF(C2075="РЦК макси",0,2*'06A_Варіанти'!T2066*J2075)</f>
        <v>0</v>
      </c>
      <c r="L2075" s="2">
        <f t="shared" si="226"/>
        <v>0</v>
      </c>
      <c r="M2075" s="2">
        <f t="shared" si="227"/>
        <v>0</v>
      </c>
      <c r="N2075" s="9">
        <f t="shared" si="228"/>
        <v>0</v>
      </c>
      <c r="O2075" s="2">
        <f>MIN(IF('07A_Конструктор'!$D$5="Так",'06A_Варіанти'!E2066,1E+99),IF('07A_Конструктор'!$D$6="Так",'06A_Варіанти'!F2066,1E+99),IF('07A_Конструктор'!$D$7="Так",'06A_Варіанти'!G2066,1E+99),IF('07A_Конструктор'!$D$8="Так",'06A_Варіанти'!H2066,1E+99),IF('07A_Конструктор'!$D$9="Так",'06A_Варіанти'!I2066,1E+99),IF('07A_Конструктор'!$D$10="Так",'06A_Варіанти'!J2066,1E+99),IF('07A_Конструктор'!$D$11="Так",'06A_Варіанти'!K2066,1E+99),IF('07A_Конструктор'!$D$12="Так",'06A_Варіанти'!L2066,1E+99),IF('07A_Конструктор'!$D$13="Так",'06A_Варіанти'!M2066,1E+99),IF('07A_Конструктор'!$D$14="Так",'06A_Варіанти'!N2066,1E+99),IF('07A_Конструктор'!$D$15="Так",'06A_Варіанти'!O2066,1E+99),IF('07A_Конструктор'!$D$16="Так",'06A_Варіанти'!P2066,1E+99),IF('07A_Конструктор'!$D$17="Так",'06A_Варіанти'!Q2066,1E+99),IF('06A_Варіанти'!R2066="",1E+99,'06A_Варіанти'!R2066))</f>
        <v>207.9</v>
      </c>
      <c r="P2075" s="2" t="str">
        <f t="shared" si="229"/>
        <v>Не моделюється</v>
      </c>
      <c r="Q2075" s="2">
        <f t="shared" si="230"/>
        <v>0</v>
      </c>
      <c r="R2075" s="2" t="str">
        <f>IF(OR(C2075="РЦК макси",C2075="РЦЧ SKU"),"SKU-потік",IFERROR(VLOOKUP(D2075,'02_РЦ'!$A$3:$I$7,5,FALSE),0))</f>
        <v>SKU-потік</v>
      </c>
      <c r="S2075" s="2" t="str">
        <f>IF(OR(C2075="РЦК макси",C2075="РЦЧ SKU"),"Не рахується в ліміт",IFERROR(VLOOKUP(D2075,'02_РЦ'!$A$3:$I$7,9,FALSE),"Немає РЦ"))</f>
        <v>Не рахується в ліміт</v>
      </c>
    </row>
    <row r="2076" spans="1:19">
      <c r="A2076" s="2" t="str">
        <f>'06A_Варіанти'!A2067</f>
        <v>MAXI_2711</v>
      </c>
      <c r="B2076" s="2" t="str">
        <f>'06A_Варіанти'!B2067</f>
        <v>TT_2711</v>
      </c>
      <c r="C2076" s="2" t="str">
        <f>'06A_Варіанти'!D2067</f>
        <v>РЦК макси</v>
      </c>
      <c r="D2076" s="2" t="str">
        <f>'06A_Варіанти'!C2067</f>
        <v>РЦК</v>
      </c>
      <c r="E2076" s="2" t="str">
        <f>'06A_Варіанти'!S2067</f>
        <v>DIRECT</v>
      </c>
      <c r="F2076" s="2" t="str">
        <f>IF(O2076='06A_Варіанти'!E2067,'06A_Варіанти'!E$1,IF(O2076='06A_Варіанти'!F2067,'06A_Варіанти'!F$1,IF(O2076='06A_Варіанти'!G2067,'06A_Варіанти'!G$1,IF(O2076='06A_Варіанти'!H2067,'06A_Варіанти'!H$1,IF(O2076='06A_Варіанти'!I2067,'06A_Варіанти'!I$1,IF(O2076='06A_Варіанти'!J2067,'06A_Варіанти'!J$1,IF(O2076='06A_Варіанти'!K2067,'06A_Варіанти'!K$1,IF(O2076='06A_Варіанти'!L2067,'06A_Варіанти'!L$1,IF(O2076='06A_Варіанти'!M2067,'06A_Варіанти'!M$1,IF(O2076='06A_Варіанти'!N2067,'06A_Варіанти'!N$1,IF(O2076='06A_Варіанти'!O2067,'06A_Варіанти'!O$1,IF(O2076='06A_Варіанти'!P2067,'06A_Варіанти'!P$1,IF(O2076='06A_Варіанти'!Q2067,'06A_Варіанти'!Q$1,IF(O2076='06A_Варіанти'!R2067,'06A_Варіанти'!R$1,"НЕМАЄ МАРШРУТУ"))))))))))))))</f>
        <v>DIRECT</v>
      </c>
      <c r="G2076" s="2" t="str">
        <f t="shared" si="224"/>
        <v>БЕЗ ЗМІН</v>
      </c>
      <c r="H2076" s="2">
        <f>IF(G2076="НЕМАЄ МАРШРУТУ",0,O2076-'06A_Варіанти'!T2067)</f>
        <v>0</v>
      </c>
      <c r="I2076" s="2">
        <f>IFERROR(INDEX('04_Потоки'!$E:$E,MATCH(A2076,'04_Потоки'!$A:$A,0)),0)</f>
        <v>0.30653218059558118</v>
      </c>
      <c r="J2076" s="2">
        <f t="shared" si="225"/>
        <v>1</v>
      </c>
      <c r="K2076" s="2">
        <f>IF(C2076="РЦК макси",0,2*'06A_Варіанти'!T2067*J2076)</f>
        <v>0</v>
      </c>
      <c r="L2076" s="2">
        <f t="shared" si="226"/>
        <v>0</v>
      </c>
      <c r="M2076" s="2">
        <f t="shared" si="227"/>
        <v>0</v>
      </c>
      <c r="N2076" s="9">
        <f t="shared" si="228"/>
        <v>0</v>
      </c>
      <c r="O2076" s="2">
        <f>MIN(IF('07A_Конструктор'!$D$5="Так",'06A_Варіанти'!E2067,1E+99),IF('07A_Конструктор'!$D$6="Так",'06A_Варіанти'!F2067,1E+99),IF('07A_Конструктор'!$D$7="Так",'06A_Варіанти'!G2067,1E+99),IF('07A_Конструктор'!$D$8="Так",'06A_Варіанти'!H2067,1E+99),IF('07A_Конструктор'!$D$9="Так",'06A_Варіанти'!I2067,1E+99),IF('07A_Конструктор'!$D$10="Так",'06A_Варіанти'!J2067,1E+99),IF('07A_Конструктор'!$D$11="Так",'06A_Варіанти'!K2067,1E+99),IF('07A_Конструктор'!$D$12="Так",'06A_Варіанти'!L2067,1E+99),IF('07A_Конструктор'!$D$13="Так",'06A_Варіанти'!M2067,1E+99),IF('07A_Конструктор'!$D$14="Так",'06A_Варіанти'!N2067,1E+99),IF('07A_Конструктор'!$D$15="Так",'06A_Варіанти'!O2067,1E+99),IF('07A_Конструктор'!$D$16="Так",'06A_Варіанти'!P2067,1E+99),IF('07A_Конструктор'!$D$17="Так",'06A_Варіанти'!Q2067,1E+99),IF('06A_Варіанти'!R2067="",1E+99,'06A_Варіанти'!R2067))</f>
        <v>415.1</v>
      </c>
      <c r="P2076" s="2" t="str">
        <f t="shared" si="229"/>
        <v>Не моделюється</v>
      </c>
      <c r="Q2076" s="2">
        <f t="shared" si="230"/>
        <v>0</v>
      </c>
      <c r="R2076" s="2" t="str">
        <f>IF(OR(C2076="РЦК макси",C2076="РЦЧ SKU"),"SKU-потік",IFERROR(VLOOKUP(D2076,'02_РЦ'!$A$3:$I$7,5,FALSE),0))</f>
        <v>SKU-потік</v>
      </c>
      <c r="S2076" s="2" t="str">
        <f>IF(OR(C2076="РЦК макси",C2076="РЦЧ SKU"),"Не рахується в ліміт",IFERROR(VLOOKUP(D2076,'02_РЦ'!$A$3:$I$7,9,FALSE),"Немає РЦ"))</f>
        <v>Не рахується в ліміт</v>
      </c>
    </row>
    <row r="2077" spans="1:19">
      <c r="A2077" s="2" t="str">
        <f>'06A_Варіанти'!A2068</f>
        <v>MAXI_2712</v>
      </c>
      <c r="B2077" s="2" t="str">
        <f>'06A_Варіанти'!B2068</f>
        <v>TT_2712</v>
      </c>
      <c r="C2077" s="2" t="str">
        <f>'06A_Варіанти'!D2068</f>
        <v>РЦК макси</v>
      </c>
      <c r="D2077" s="2" t="str">
        <f>'06A_Варіанти'!C2068</f>
        <v>РЦК</v>
      </c>
      <c r="E2077" s="2" t="str">
        <f>'06A_Варіанти'!S2068</f>
        <v>DIRECT</v>
      </c>
      <c r="F2077" s="2" t="str">
        <f>IF(O2077='06A_Варіанти'!E2068,'06A_Варіанти'!E$1,IF(O2077='06A_Варіанти'!F2068,'06A_Варіанти'!F$1,IF(O2077='06A_Варіанти'!G2068,'06A_Варіанти'!G$1,IF(O2077='06A_Варіанти'!H2068,'06A_Варіанти'!H$1,IF(O2077='06A_Варіанти'!I2068,'06A_Варіанти'!I$1,IF(O2077='06A_Варіанти'!J2068,'06A_Варіанти'!J$1,IF(O2077='06A_Варіанти'!K2068,'06A_Варіанти'!K$1,IF(O2077='06A_Варіанти'!L2068,'06A_Варіанти'!L$1,IF(O2077='06A_Варіанти'!M2068,'06A_Варіанти'!M$1,IF(O2077='06A_Варіанти'!N2068,'06A_Варіанти'!N$1,IF(O2077='06A_Варіанти'!O2068,'06A_Варіанти'!O$1,IF(O2077='06A_Варіанти'!P2068,'06A_Варіанти'!P$1,IF(O2077='06A_Варіанти'!Q2068,'06A_Варіанти'!Q$1,IF(O2077='06A_Варіанти'!R2068,'06A_Варіанти'!R$1,"НЕМАЄ МАРШРУТУ"))))))))))))))</f>
        <v>DIRECT</v>
      </c>
      <c r="G2077" s="2" t="str">
        <f t="shared" si="224"/>
        <v>БЕЗ ЗМІН</v>
      </c>
      <c r="H2077" s="2">
        <f>IF(G2077="НЕМАЄ МАРШРУТУ",0,O2077-'06A_Варіанти'!T2068)</f>
        <v>0</v>
      </c>
      <c r="I2077" s="2">
        <f>IFERROR(INDEX('04_Потоки'!$E:$E,MATCH(A2077,'04_Потоки'!$A:$A,0)),0)</f>
        <v>0.30653218059558118</v>
      </c>
      <c r="J2077" s="2">
        <f t="shared" si="225"/>
        <v>1</v>
      </c>
      <c r="K2077" s="2">
        <f>IF(C2077="РЦК макси",0,2*'06A_Варіанти'!T2068*J2077)</f>
        <v>0</v>
      </c>
      <c r="L2077" s="2">
        <f t="shared" si="226"/>
        <v>0</v>
      </c>
      <c r="M2077" s="2">
        <f t="shared" si="227"/>
        <v>0</v>
      </c>
      <c r="N2077" s="9">
        <f t="shared" si="228"/>
        <v>0</v>
      </c>
      <c r="O2077" s="2">
        <f>MIN(IF('07A_Конструктор'!$D$5="Так",'06A_Варіанти'!E2068,1E+99),IF('07A_Конструктор'!$D$6="Так",'06A_Варіанти'!F2068,1E+99),IF('07A_Конструктор'!$D$7="Так",'06A_Варіанти'!G2068,1E+99),IF('07A_Конструктор'!$D$8="Так",'06A_Варіанти'!H2068,1E+99),IF('07A_Конструктор'!$D$9="Так",'06A_Варіанти'!I2068,1E+99),IF('07A_Конструктор'!$D$10="Так",'06A_Варіанти'!J2068,1E+99),IF('07A_Конструктор'!$D$11="Так",'06A_Варіанти'!K2068,1E+99),IF('07A_Конструктор'!$D$12="Так",'06A_Варіанти'!L2068,1E+99),IF('07A_Конструктор'!$D$13="Так",'06A_Варіанти'!M2068,1E+99),IF('07A_Конструктор'!$D$14="Так",'06A_Варіанти'!N2068,1E+99),IF('07A_Конструктор'!$D$15="Так",'06A_Варіанти'!O2068,1E+99),IF('07A_Конструктор'!$D$16="Так",'06A_Варіанти'!P2068,1E+99),IF('07A_Конструктор'!$D$17="Так",'06A_Варіанти'!Q2068,1E+99),IF('06A_Варіанти'!R2068="",1E+99,'06A_Варіанти'!R2068))</f>
        <v>435.4</v>
      </c>
      <c r="P2077" s="2" t="str">
        <f t="shared" si="229"/>
        <v>Не моделюється</v>
      </c>
      <c r="Q2077" s="2">
        <f t="shared" si="230"/>
        <v>0</v>
      </c>
      <c r="R2077" s="2" t="str">
        <f>IF(OR(C2077="РЦК макси",C2077="РЦЧ SKU"),"SKU-потік",IFERROR(VLOOKUP(D2077,'02_РЦ'!$A$3:$I$7,5,FALSE),0))</f>
        <v>SKU-потік</v>
      </c>
      <c r="S2077" s="2" t="str">
        <f>IF(OR(C2077="РЦК макси",C2077="РЦЧ SKU"),"Не рахується в ліміт",IFERROR(VLOOKUP(D2077,'02_РЦ'!$A$3:$I$7,9,FALSE),"Немає РЦ"))</f>
        <v>Не рахується в ліміт</v>
      </c>
    </row>
    <row r="2078" spans="1:19">
      <c r="A2078" s="2" t="str">
        <f>'06A_Варіанти'!A2069</f>
        <v>MAXI_2722</v>
      </c>
      <c r="B2078" s="2" t="str">
        <f>'06A_Варіанти'!B2069</f>
        <v>TT_2722</v>
      </c>
      <c r="C2078" s="2" t="str">
        <f>'06A_Варіанти'!D2069</f>
        <v>РЦК макси</v>
      </c>
      <c r="D2078" s="2" t="str">
        <f>'06A_Варіанти'!C2069</f>
        <v>РЦК</v>
      </c>
      <c r="E2078" s="2" t="str">
        <f>'06A_Варіанти'!S2069</f>
        <v>DIRECT</v>
      </c>
      <c r="F2078" s="2" t="str">
        <f>IF(O2078='06A_Варіанти'!E2069,'06A_Варіанти'!E$1,IF(O2078='06A_Варіанти'!F2069,'06A_Варіанти'!F$1,IF(O2078='06A_Варіанти'!G2069,'06A_Варіанти'!G$1,IF(O2078='06A_Варіанти'!H2069,'06A_Варіанти'!H$1,IF(O2078='06A_Варіанти'!I2069,'06A_Варіанти'!I$1,IF(O2078='06A_Варіанти'!J2069,'06A_Варіанти'!J$1,IF(O2078='06A_Варіанти'!K2069,'06A_Варіанти'!K$1,IF(O2078='06A_Варіанти'!L2069,'06A_Варіанти'!L$1,IF(O2078='06A_Варіанти'!M2069,'06A_Варіанти'!M$1,IF(O2078='06A_Варіанти'!N2069,'06A_Варіанти'!N$1,IF(O2078='06A_Варіанти'!O2069,'06A_Варіанти'!O$1,IF(O2078='06A_Варіанти'!P2069,'06A_Варіанти'!P$1,IF(O2078='06A_Варіанти'!Q2069,'06A_Варіанти'!Q$1,IF(O2078='06A_Варіанти'!R2069,'06A_Варіанти'!R$1,"НЕМАЄ МАРШРУТУ"))))))))))))))</f>
        <v>DIRECT</v>
      </c>
      <c r="G2078" s="2" t="str">
        <f t="shared" si="224"/>
        <v>БЕЗ ЗМІН</v>
      </c>
      <c r="H2078" s="2">
        <f>IF(G2078="НЕМАЄ МАРШРУТУ",0,O2078-'06A_Варіанти'!T2069)</f>
        <v>0</v>
      </c>
      <c r="I2078" s="2">
        <f>IFERROR(INDEX('04_Потоки'!$E:$E,MATCH(A2078,'04_Потоки'!$A:$A,0)),0)</f>
        <v>0.30653218059558118</v>
      </c>
      <c r="J2078" s="2">
        <f t="shared" si="225"/>
        <v>1</v>
      </c>
      <c r="K2078" s="2">
        <f>IF(C2078="РЦК макси",0,2*'06A_Варіанти'!T2069*J2078)</f>
        <v>0</v>
      </c>
      <c r="L2078" s="2">
        <f t="shared" si="226"/>
        <v>0</v>
      </c>
      <c r="M2078" s="2">
        <f t="shared" si="227"/>
        <v>0</v>
      </c>
      <c r="N2078" s="9">
        <f t="shared" si="228"/>
        <v>0</v>
      </c>
      <c r="O2078" s="2">
        <f>MIN(IF('07A_Конструктор'!$D$5="Так",'06A_Варіанти'!E2069,1E+99),IF('07A_Конструктор'!$D$6="Так",'06A_Варіанти'!F2069,1E+99),IF('07A_Конструктор'!$D$7="Так",'06A_Варіанти'!G2069,1E+99),IF('07A_Конструктор'!$D$8="Так",'06A_Варіанти'!H2069,1E+99),IF('07A_Конструктор'!$D$9="Так",'06A_Варіанти'!I2069,1E+99),IF('07A_Конструктор'!$D$10="Так",'06A_Варіанти'!J2069,1E+99),IF('07A_Конструктор'!$D$11="Так",'06A_Варіанти'!K2069,1E+99),IF('07A_Конструктор'!$D$12="Так",'06A_Варіанти'!L2069,1E+99),IF('07A_Конструктор'!$D$13="Так",'06A_Варіанти'!M2069,1E+99),IF('07A_Конструктор'!$D$14="Так",'06A_Варіанти'!N2069,1E+99),IF('07A_Конструктор'!$D$15="Так",'06A_Варіанти'!O2069,1E+99),IF('07A_Конструктор'!$D$16="Так",'06A_Варіанти'!P2069,1E+99),IF('07A_Конструктор'!$D$17="Так",'06A_Варіанти'!Q2069,1E+99),IF('06A_Варіанти'!R2069="",1E+99,'06A_Варіанти'!R2069))</f>
        <v>345.8</v>
      </c>
      <c r="P2078" s="2" t="str">
        <f t="shared" si="229"/>
        <v>Не моделюється</v>
      </c>
      <c r="Q2078" s="2">
        <f t="shared" si="230"/>
        <v>0</v>
      </c>
      <c r="R2078" s="2" t="str">
        <f>IF(OR(C2078="РЦК макси",C2078="РЦЧ SKU"),"SKU-потік",IFERROR(VLOOKUP(D2078,'02_РЦ'!$A$3:$I$7,5,FALSE),0))</f>
        <v>SKU-потік</v>
      </c>
      <c r="S2078" s="2" t="str">
        <f>IF(OR(C2078="РЦК макси",C2078="РЦЧ SKU"),"Не рахується в ліміт",IFERROR(VLOOKUP(D2078,'02_РЦ'!$A$3:$I$7,9,FALSE),"Немає РЦ"))</f>
        <v>Не рахується в ліміт</v>
      </c>
    </row>
    <row r="2079" spans="1:19">
      <c r="A2079" s="2" t="str">
        <f>'06A_Варіанти'!A2070</f>
        <v>MAXI_2725</v>
      </c>
      <c r="B2079" s="2" t="str">
        <f>'06A_Варіанти'!B2070</f>
        <v>TT_2725</v>
      </c>
      <c r="C2079" s="2" t="str">
        <f>'06A_Варіанти'!D2070</f>
        <v>РЦК макси</v>
      </c>
      <c r="D2079" s="2" t="str">
        <f>'06A_Варіанти'!C2070</f>
        <v>РЦК</v>
      </c>
      <c r="E2079" s="2" t="str">
        <f>'06A_Варіанти'!S2070</f>
        <v>KYI_DARN</v>
      </c>
      <c r="F2079" s="2" t="str">
        <f>IF(O2079='06A_Варіанти'!E2070,'06A_Варіанти'!E$1,IF(O2079='06A_Варіанти'!F2070,'06A_Варіанти'!F$1,IF(O2079='06A_Варіанти'!G2070,'06A_Варіанти'!G$1,IF(O2079='06A_Варіанти'!H2070,'06A_Варіанти'!H$1,IF(O2079='06A_Варіанти'!I2070,'06A_Варіанти'!I$1,IF(O2079='06A_Варіанти'!J2070,'06A_Варіанти'!J$1,IF(O2079='06A_Варіанти'!K2070,'06A_Варіанти'!K$1,IF(O2079='06A_Варіанти'!L2070,'06A_Варіанти'!L$1,IF(O2079='06A_Варіанти'!M2070,'06A_Варіанти'!M$1,IF(O2079='06A_Варіанти'!N2070,'06A_Варіанти'!N$1,IF(O2079='06A_Варіанти'!O2070,'06A_Варіанти'!O$1,IF(O2079='06A_Варіанти'!P2070,'06A_Варіанти'!P$1,IF(O2079='06A_Варіанти'!Q2070,'06A_Варіанти'!Q$1,IF(O2079='06A_Варіанти'!R2070,'06A_Варіанти'!R$1,"НЕМАЄ МАРШРУТУ"))))))))))))))</f>
        <v>KYI_DARN</v>
      </c>
      <c r="G2079" s="2" t="str">
        <f t="shared" si="224"/>
        <v>БЕЗ ЗМІН</v>
      </c>
      <c r="H2079" s="2">
        <f>IF(G2079="НЕМАЄ МАРШРУТУ",0,O2079-'06A_Варіанти'!T2070)</f>
        <v>0</v>
      </c>
      <c r="I2079" s="2">
        <f>IFERROR(INDEX('04_Потоки'!$E:$E,MATCH(A2079,'04_Потоки'!$A:$A,0)),0)</f>
        <v>0.30653218059558118</v>
      </c>
      <c r="J2079" s="2">
        <f t="shared" si="225"/>
        <v>1</v>
      </c>
      <c r="K2079" s="2">
        <f>IF(C2079="РЦК макси",0,2*'06A_Варіанти'!T2070*J2079)</f>
        <v>0</v>
      </c>
      <c r="L2079" s="2">
        <f t="shared" si="226"/>
        <v>0</v>
      </c>
      <c r="M2079" s="2">
        <f t="shared" si="227"/>
        <v>0</v>
      </c>
      <c r="N2079" s="9">
        <f t="shared" si="228"/>
        <v>0</v>
      </c>
      <c r="O2079" s="2">
        <f>MIN(IF('07A_Конструктор'!$D$5="Так",'06A_Варіанти'!E2070,1E+99),IF('07A_Конструктор'!$D$6="Так",'06A_Варіанти'!F2070,1E+99),IF('07A_Конструктор'!$D$7="Так",'06A_Варіанти'!G2070,1E+99),IF('07A_Конструктор'!$D$8="Так",'06A_Варіанти'!H2070,1E+99),IF('07A_Конструктор'!$D$9="Так",'06A_Варіанти'!I2070,1E+99),IF('07A_Конструктор'!$D$10="Так",'06A_Варіанти'!J2070,1E+99),IF('07A_Конструктор'!$D$11="Так",'06A_Варіанти'!K2070,1E+99),IF('07A_Конструктор'!$D$12="Так",'06A_Варіанти'!L2070,1E+99),IF('07A_Конструктор'!$D$13="Так",'06A_Варіанти'!M2070,1E+99),IF('07A_Конструктор'!$D$14="Так",'06A_Варіанти'!N2070,1E+99),IF('07A_Конструктор'!$D$15="Так",'06A_Варіанти'!O2070,1E+99),IF('07A_Конструктор'!$D$16="Так",'06A_Варіанти'!P2070,1E+99),IF('07A_Конструктор'!$D$17="Так",'06A_Варіанти'!Q2070,1E+99),IF('06A_Варіанти'!R2070="",1E+99,'06A_Варіанти'!R2070))</f>
        <v>518.5</v>
      </c>
      <c r="P2079" s="2" t="str">
        <f t="shared" si="229"/>
        <v>Не моделюється</v>
      </c>
      <c r="Q2079" s="2">
        <f t="shared" si="230"/>
        <v>0</v>
      </c>
      <c r="R2079" s="2" t="str">
        <f>IF(OR(C2079="РЦК макси",C2079="РЦЧ SKU"),"SKU-потік",IFERROR(VLOOKUP(D2079,'02_РЦ'!$A$3:$I$7,5,FALSE),0))</f>
        <v>SKU-потік</v>
      </c>
      <c r="S2079" s="2" t="str">
        <f>IF(OR(C2079="РЦК макси",C2079="РЦЧ SKU"),"Не рахується в ліміт",IFERROR(VLOOKUP(D2079,'02_РЦ'!$A$3:$I$7,9,FALSE),"Немає РЦ"))</f>
        <v>Не рахується в ліміт</v>
      </c>
    </row>
    <row r="2080" spans="1:19">
      <c r="A2080" s="2" t="str">
        <f>'06A_Варіанти'!A2071</f>
        <v>MAXI_2732</v>
      </c>
      <c r="B2080" s="2" t="str">
        <f>'06A_Варіанти'!B2071</f>
        <v>TT_2732</v>
      </c>
      <c r="C2080" s="2" t="str">
        <f>'06A_Варіанти'!D2071</f>
        <v>РЦК макси</v>
      </c>
      <c r="D2080" s="2" t="str">
        <f>'06A_Варіанти'!C2071</f>
        <v>РЦК</v>
      </c>
      <c r="E2080" s="2" t="str">
        <f>'06A_Варіанти'!S2071</f>
        <v>KYI_NORTH</v>
      </c>
      <c r="F2080" s="2" t="str">
        <f>IF(O2080='06A_Варіанти'!E2071,'06A_Варіанти'!E$1,IF(O2080='06A_Варіанти'!F2071,'06A_Варіанти'!F$1,IF(O2080='06A_Варіанти'!G2071,'06A_Варіанти'!G$1,IF(O2080='06A_Варіанти'!H2071,'06A_Варіанти'!H$1,IF(O2080='06A_Варіанти'!I2071,'06A_Варіанти'!I$1,IF(O2080='06A_Варіанти'!J2071,'06A_Варіанти'!J$1,IF(O2080='06A_Варіанти'!K2071,'06A_Варіанти'!K$1,IF(O2080='06A_Варіанти'!L2071,'06A_Варіанти'!L$1,IF(O2080='06A_Варіанти'!M2071,'06A_Варіанти'!M$1,IF(O2080='06A_Варіанти'!N2071,'06A_Варіанти'!N$1,IF(O2080='06A_Варіанти'!O2071,'06A_Варіанти'!O$1,IF(O2080='06A_Варіанти'!P2071,'06A_Варіанти'!P$1,IF(O2080='06A_Варіанти'!Q2071,'06A_Варіанти'!Q$1,IF(O2080='06A_Варіанти'!R2071,'06A_Варіанти'!R$1,"НЕМАЄ МАРШРУТУ"))))))))))))))</f>
        <v>KYI_NORTH</v>
      </c>
      <c r="G2080" s="2" t="str">
        <f t="shared" si="224"/>
        <v>БЕЗ ЗМІН</v>
      </c>
      <c r="H2080" s="2">
        <f>IF(G2080="НЕМАЄ МАРШРУТУ",0,O2080-'06A_Варіанти'!T2071)</f>
        <v>0</v>
      </c>
      <c r="I2080" s="2">
        <f>IFERROR(INDEX('04_Потоки'!$E:$E,MATCH(A2080,'04_Потоки'!$A:$A,0)),0)</f>
        <v>0.30653218059558118</v>
      </c>
      <c r="J2080" s="2">
        <f t="shared" si="225"/>
        <v>1</v>
      </c>
      <c r="K2080" s="2">
        <f>IF(C2080="РЦК макси",0,2*'06A_Варіанти'!T2071*J2080)</f>
        <v>0</v>
      </c>
      <c r="L2080" s="2">
        <f t="shared" si="226"/>
        <v>0</v>
      </c>
      <c r="M2080" s="2">
        <f t="shared" si="227"/>
        <v>0</v>
      </c>
      <c r="N2080" s="9">
        <f t="shared" si="228"/>
        <v>0</v>
      </c>
      <c r="O2080" s="2">
        <f>MIN(IF('07A_Конструктор'!$D$5="Так",'06A_Варіанти'!E2071,1E+99),IF('07A_Конструктор'!$D$6="Так",'06A_Варіанти'!F2071,1E+99),IF('07A_Конструктор'!$D$7="Так",'06A_Варіанти'!G2071,1E+99),IF('07A_Конструктор'!$D$8="Так",'06A_Варіанти'!H2071,1E+99),IF('07A_Конструктор'!$D$9="Так",'06A_Варіанти'!I2071,1E+99),IF('07A_Конструктор'!$D$10="Так",'06A_Варіанти'!J2071,1E+99),IF('07A_Конструктор'!$D$11="Так",'06A_Варіанти'!K2071,1E+99),IF('07A_Конструктор'!$D$12="Так",'06A_Варіанти'!L2071,1E+99),IF('07A_Конструктор'!$D$13="Так",'06A_Варіанти'!M2071,1E+99),IF('07A_Конструктор'!$D$14="Так",'06A_Варіанти'!N2071,1E+99),IF('07A_Конструктор'!$D$15="Так",'06A_Варіанти'!O2071,1E+99),IF('07A_Конструктор'!$D$16="Так",'06A_Варіанти'!P2071,1E+99),IF('07A_Конструктор'!$D$17="Так",'06A_Варіанти'!Q2071,1E+99),IF('06A_Варіанти'!R2071="",1E+99,'06A_Варіанти'!R2071))</f>
        <v>48</v>
      </c>
      <c r="P2080" s="2" t="str">
        <f t="shared" si="229"/>
        <v>Не моделюється</v>
      </c>
      <c r="Q2080" s="2">
        <f t="shared" si="230"/>
        <v>0</v>
      </c>
      <c r="R2080" s="2" t="str">
        <f>IF(OR(C2080="РЦК макси",C2080="РЦЧ SKU"),"SKU-потік",IFERROR(VLOOKUP(D2080,'02_РЦ'!$A$3:$I$7,5,FALSE),0))</f>
        <v>SKU-потік</v>
      </c>
      <c r="S2080" s="2" t="str">
        <f>IF(OR(C2080="РЦК макси",C2080="РЦЧ SKU"),"Не рахується в ліміт",IFERROR(VLOOKUP(D2080,'02_РЦ'!$A$3:$I$7,9,FALSE),"Немає РЦ"))</f>
        <v>Не рахується в ліміт</v>
      </c>
    </row>
    <row r="2081" spans="1:19">
      <c r="A2081" s="2" t="str">
        <f>'06A_Варіанти'!A2072</f>
        <v>MAXI_2731</v>
      </c>
      <c r="B2081" s="2" t="str">
        <f>'06A_Варіанти'!B2072</f>
        <v>TT_2731</v>
      </c>
      <c r="C2081" s="2" t="str">
        <f>'06A_Варіанти'!D2072</f>
        <v>РЦК макси</v>
      </c>
      <c r="D2081" s="2" t="str">
        <f>'06A_Варіанти'!C2072</f>
        <v>РЦК</v>
      </c>
      <c r="E2081" s="2" t="str">
        <f>'06A_Варіанти'!S2072</f>
        <v>DIRECT</v>
      </c>
      <c r="F2081" s="2" t="str">
        <f>IF(O2081='06A_Варіанти'!E2072,'06A_Варіанти'!E$1,IF(O2081='06A_Варіанти'!F2072,'06A_Варіанти'!F$1,IF(O2081='06A_Варіанти'!G2072,'06A_Варіанти'!G$1,IF(O2081='06A_Варіанти'!H2072,'06A_Варіанти'!H$1,IF(O2081='06A_Варіанти'!I2072,'06A_Варіанти'!I$1,IF(O2081='06A_Варіанти'!J2072,'06A_Варіанти'!J$1,IF(O2081='06A_Варіанти'!K2072,'06A_Варіанти'!K$1,IF(O2081='06A_Варіанти'!L2072,'06A_Варіанти'!L$1,IF(O2081='06A_Варіанти'!M2072,'06A_Варіанти'!M$1,IF(O2081='06A_Варіанти'!N2072,'06A_Варіанти'!N$1,IF(O2081='06A_Варіанти'!O2072,'06A_Варіанти'!O$1,IF(O2081='06A_Варіанти'!P2072,'06A_Варіанти'!P$1,IF(O2081='06A_Варіанти'!Q2072,'06A_Варіанти'!Q$1,IF(O2081='06A_Варіанти'!R2072,'06A_Варіанти'!R$1,"НЕМАЄ МАРШРУТУ"))))))))))))))</f>
        <v>DIRECT</v>
      </c>
      <c r="G2081" s="2" t="str">
        <f t="shared" si="224"/>
        <v>БЕЗ ЗМІН</v>
      </c>
      <c r="H2081" s="2">
        <f>IF(G2081="НЕМАЄ МАРШРУТУ",0,O2081-'06A_Варіанти'!T2072)</f>
        <v>0</v>
      </c>
      <c r="I2081" s="2">
        <f>IFERROR(INDEX('04_Потоки'!$E:$E,MATCH(A2081,'04_Потоки'!$A:$A,0)),0)</f>
        <v>0.30653218059558118</v>
      </c>
      <c r="J2081" s="2">
        <f t="shared" si="225"/>
        <v>1</v>
      </c>
      <c r="K2081" s="2">
        <f>IF(C2081="РЦК макси",0,2*'06A_Варіанти'!T2072*J2081)</f>
        <v>0</v>
      </c>
      <c r="L2081" s="2">
        <f t="shared" si="226"/>
        <v>0</v>
      </c>
      <c r="M2081" s="2">
        <f t="shared" si="227"/>
        <v>0</v>
      </c>
      <c r="N2081" s="9">
        <f t="shared" si="228"/>
        <v>0</v>
      </c>
      <c r="O2081" s="2">
        <f>MIN(IF('07A_Конструктор'!$D$5="Так",'06A_Варіанти'!E2072,1E+99),IF('07A_Конструктор'!$D$6="Так",'06A_Варіанти'!F2072,1E+99),IF('07A_Конструктор'!$D$7="Так",'06A_Варіанти'!G2072,1E+99),IF('07A_Конструктор'!$D$8="Так",'06A_Варіанти'!H2072,1E+99),IF('07A_Конструктор'!$D$9="Так",'06A_Варіанти'!I2072,1E+99),IF('07A_Конструктор'!$D$10="Так",'06A_Варіанти'!J2072,1E+99),IF('07A_Конструктор'!$D$11="Так",'06A_Варіанти'!K2072,1E+99),IF('07A_Конструктор'!$D$12="Так",'06A_Варіанти'!L2072,1E+99),IF('07A_Конструктор'!$D$13="Так",'06A_Варіанти'!M2072,1E+99),IF('07A_Конструктор'!$D$14="Так",'06A_Варіанти'!N2072,1E+99),IF('07A_Конструктор'!$D$15="Так",'06A_Варіанти'!O2072,1E+99),IF('07A_Конструктор'!$D$16="Так",'06A_Варіанти'!P2072,1E+99),IF('07A_Конструктор'!$D$17="Так",'06A_Варіанти'!Q2072,1E+99),IF('06A_Варіанти'!R2072="",1E+99,'06A_Варіанти'!R2072))</f>
        <v>314.10000000000002</v>
      </c>
      <c r="P2081" s="2" t="str">
        <f t="shared" si="229"/>
        <v>Не моделюється</v>
      </c>
      <c r="Q2081" s="2">
        <f t="shared" si="230"/>
        <v>0</v>
      </c>
      <c r="R2081" s="2" t="str">
        <f>IF(OR(C2081="РЦК макси",C2081="РЦЧ SKU"),"SKU-потік",IFERROR(VLOOKUP(D2081,'02_РЦ'!$A$3:$I$7,5,FALSE),0))</f>
        <v>SKU-потік</v>
      </c>
      <c r="S2081" s="2" t="str">
        <f>IF(OR(C2081="РЦК макси",C2081="РЦЧ SKU"),"Не рахується в ліміт",IFERROR(VLOOKUP(D2081,'02_РЦ'!$A$3:$I$7,9,FALSE),"Немає РЦ"))</f>
        <v>Не рахується в ліміт</v>
      </c>
    </row>
    <row r="2082" spans="1:19">
      <c r="A2082" s="2" t="str">
        <f>'06A_Варіанти'!A2073</f>
        <v>MAXI_2738</v>
      </c>
      <c r="B2082" s="2" t="str">
        <f>'06A_Варіанти'!B2073</f>
        <v>TT_2738</v>
      </c>
      <c r="C2082" s="2" t="str">
        <f>'06A_Варіанти'!D2073</f>
        <v>РЦК макси</v>
      </c>
      <c r="D2082" s="2" t="str">
        <f>'06A_Варіанти'!C2073</f>
        <v>РЦК</v>
      </c>
      <c r="E2082" s="2" t="str">
        <f>'06A_Варіанти'!S2073</f>
        <v>DIRECT</v>
      </c>
      <c r="F2082" s="2" t="str">
        <f>IF(O2082='06A_Варіанти'!E2073,'06A_Варіанти'!E$1,IF(O2082='06A_Варіанти'!F2073,'06A_Варіанти'!F$1,IF(O2082='06A_Варіанти'!G2073,'06A_Варіанти'!G$1,IF(O2082='06A_Варіанти'!H2073,'06A_Варіанти'!H$1,IF(O2082='06A_Варіанти'!I2073,'06A_Варіанти'!I$1,IF(O2082='06A_Варіанти'!J2073,'06A_Варіанти'!J$1,IF(O2082='06A_Варіанти'!K2073,'06A_Варіанти'!K$1,IF(O2082='06A_Варіанти'!L2073,'06A_Варіанти'!L$1,IF(O2082='06A_Варіанти'!M2073,'06A_Варіанти'!M$1,IF(O2082='06A_Варіанти'!N2073,'06A_Варіанти'!N$1,IF(O2082='06A_Варіанти'!O2073,'06A_Варіанти'!O$1,IF(O2082='06A_Варіанти'!P2073,'06A_Варіанти'!P$1,IF(O2082='06A_Варіанти'!Q2073,'06A_Варіанти'!Q$1,IF(O2082='06A_Варіанти'!R2073,'06A_Варіанти'!R$1,"НЕМАЄ МАРШРУТУ"))))))))))))))</f>
        <v>DIRECT</v>
      </c>
      <c r="G2082" s="2" t="str">
        <f t="shared" si="224"/>
        <v>БЕЗ ЗМІН</v>
      </c>
      <c r="H2082" s="2">
        <f>IF(G2082="НЕМАЄ МАРШРУТУ",0,O2082-'06A_Варіанти'!T2073)</f>
        <v>0</v>
      </c>
      <c r="I2082" s="2">
        <f>IFERROR(INDEX('04_Потоки'!$E:$E,MATCH(A2082,'04_Потоки'!$A:$A,0)),0)</f>
        <v>0.30653218059558118</v>
      </c>
      <c r="J2082" s="2">
        <f t="shared" si="225"/>
        <v>1</v>
      </c>
      <c r="K2082" s="2">
        <f>IF(C2082="РЦК макси",0,2*'06A_Варіанти'!T2073*J2082)</f>
        <v>0</v>
      </c>
      <c r="L2082" s="2">
        <f t="shared" si="226"/>
        <v>0</v>
      </c>
      <c r="M2082" s="2">
        <f t="shared" si="227"/>
        <v>0</v>
      </c>
      <c r="N2082" s="9">
        <f t="shared" si="228"/>
        <v>0</v>
      </c>
      <c r="O2082" s="2">
        <f>MIN(IF('07A_Конструктор'!$D$5="Так",'06A_Варіанти'!E2073,1E+99),IF('07A_Конструктор'!$D$6="Так",'06A_Варіанти'!F2073,1E+99),IF('07A_Конструктор'!$D$7="Так",'06A_Варіанти'!G2073,1E+99),IF('07A_Конструктор'!$D$8="Так",'06A_Варіанти'!H2073,1E+99),IF('07A_Конструктор'!$D$9="Так",'06A_Варіанти'!I2073,1E+99),IF('07A_Конструктор'!$D$10="Так",'06A_Варіанти'!J2073,1E+99),IF('07A_Конструктор'!$D$11="Так",'06A_Варіанти'!K2073,1E+99),IF('07A_Конструктор'!$D$12="Так",'06A_Варіанти'!L2073,1E+99),IF('07A_Конструктор'!$D$13="Так",'06A_Варіанти'!M2073,1E+99),IF('07A_Конструктор'!$D$14="Так",'06A_Варіанти'!N2073,1E+99),IF('07A_Конструктор'!$D$15="Так",'06A_Варіанти'!O2073,1E+99),IF('07A_Конструктор'!$D$16="Так",'06A_Варіанти'!P2073,1E+99),IF('07A_Конструктор'!$D$17="Так",'06A_Варіанти'!Q2073,1E+99),IF('06A_Варіанти'!R2073="",1E+99,'06A_Варіанти'!R2073))</f>
        <v>433.3</v>
      </c>
      <c r="P2082" s="2" t="str">
        <f t="shared" si="229"/>
        <v>Не моделюється</v>
      </c>
      <c r="Q2082" s="2">
        <f t="shared" si="230"/>
        <v>0</v>
      </c>
      <c r="R2082" s="2" t="str">
        <f>IF(OR(C2082="РЦК макси",C2082="РЦЧ SKU"),"SKU-потік",IFERROR(VLOOKUP(D2082,'02_РЦ'!$A$3:$I$7,5,FALSE),0))</f>
        <v>SKU-потік</v>
      </c>
      <c r="S2082" s="2" t="str">
        <f>IF(OR(C2082="РЦК макси",C2082="РЦЧ SKU"),"Не рахується в ліміт",IFERROR(VLOOKUP(D2082,'02_РЦ'!$A$3:$I$7,9,FALSE),"Немає РЦ"))</f>
        <v>Не рахується в ліміт</v>
      </c>
    </row>
    <row r="2083" spans="1:19">
      <c r="A2083" s="2" t="str">
        <f>'06A_Варіанти'!A2074</f>
        <v>MAXI_2741</v>
      </c>
      <c r="B2083" s="2" t="str">
        <f>'06A_Варіанти'!B2074</f>
        <v>TT_2741</v>
      </c>
      <c r="C2083" s="2" t="str">
        <f>'06A_Варіанти'!D2074</f>
        <v>РЦК макси</v>
      </c>
      <c r="D2083" s="2" t="str">
        <f>'06A_Варіанти'!C2074</f>
        <v>РЦК</v>
      </c>
      <c r="E2083" s="2" t="str">
        <f>'06A_Варіанти'!S2074</f>
        <v>DIRECT</v>
      </c>
      <c r="F2083" s="2" t="str">
        <f>IF(O2083='06A_Варіанти'!E2074,'06A_Варіанти'!E$1,IF(O2083='06A_Варіанти'!F2074,'06A_Варіанти'!F$1,IF(O2083='06A_Варіанти'!G2074,'06A_Варіанти'!G$1,IF(O2083='06A_Варіанти'!H2074,'06A_Варіанти'!H$1,IF(O2083='06A_Варіанти'!I2074,'06A_Варіанти'!I$1,IF(O2083='06A_Варіанти'!J2074,'06A_Варіанти'!J$1,IF(O2083='06A_Варіанти'!K2074,'06A_Варіанти'!K$1,IF(O2083='06A_Варіанти'!L2074,'06A_Варіанти'!L$1,IF(O2083='06A_Варіанти'!M2074,'06A_Варіанти'!M$1,IF(O2083='06A_Варіанти'!N2074,'06A_Варіанти'!N$1,IF(O2083='06A_Варіанти'!O2074,'06A_Варіанти'!O$1,IF(O2083='06A_Варіанти'!P2074,'06A_Варіанти'!P$1,IF(O2083='06A_Варіанти'!Q2074,'06A_Варіанти'!Q$1,IF(O2083='06A_Варіанти'!R2074,'06A_Варіанти'!R$1,"НЕМАЄ МАРШРУТУ"))))))))))))))</f>
        <v>DIRECT</v>
      </c>
      <c r="G2083" s="2" t="str">
        <f t="shared" si="224"/>
        <v>БЕЗ ЗМІН</v>
      </c>
      <c r="H2083" s="2">
        <f>IF(G2083="НЕМАЄ МАРШРУТУ",0,O2083-'06A_Варіанти'!T2074)</f>
        <v>0</v>
      </c>
      <c r="I2083" s="2">
        <f>IFERROR(INDEX('04_Потоки'!$E:$E,MATCH(A2083,'04_Потоки'!$A:$A,0)),0)</f>
        <v>0.30653218059558118</v>
      </c>
      <c r="J2083" s="2">
        <f t="shared" si="225"/>
        <v>1</v>
      </c>
      <c r="K2083" s="2">
        <f>IF(C2083="РЦК макси",0,2*'06A_Варіанти'!T2074*J2083)</f>
        <v>0</v>
      </c>
      <c r="L2083" s="2">
        <f t="shared" si="226"/>
        <v>0</v>
      </c>
      <c r="M2083" s="2">
        <f t="shared" si="227"/>
        <v>0</v>
      </c>
      <c r="N2083" s="9">
        <f t="shared" si="228"/>
        <v>0</v>
      </c>
      <c r="O2083" s="2">
        <f>MIN(IF('07A_Конструктор'!$D$5="Так",'06A_Варіанти'!E2074,1E+99),IF('07A_Конструктор'!$D$6="Так",'06A_Варіанти'!F2074,1E+99),IF('07A_Конструктор'!$D$7="Так",'06A_Варіанти'!G2074,1E+99),IF('07A_Конструктор'!$D$8="Так",'06A_Варіанти'!H2074,1E+99),IF('07A_Конструктор'!$D$9="Так",'06A_Варіанти'!I2074,1E+99),IF('07A_Конструктор'!$D$10="Так",'06A_Варіанти'!J2074,1E+99),IF('07A_Конструктор'!$D$11="Так",'06A_Варіанти'!K2074,1E+99),IF('07A_Конструктор'!$D$12="Так",'06A_Варіанти'!L2074,1E+99),IF('07A_Конструктор'!$D$13="Так",'06A_Варіанти'!M2074,1E+99),IF('07A_Конструктор'!$D$14="Так",'06A_Варіанти'!N2074,1E+99),IF('07A_Конструктор'!$D$15="Так",'06A_Варіанти'!O2074,1E+99),IF('07A_Конструктор'!$D$16="Так",'06A_Варіанти'!P2074,1E+99),IF('07A_Конструктор'!$D$17="Так",'06A_Варіанти'!Q2074,1E+99),IF('06A_Варіанти'!R2074="",1E+99,'06A_Варіанти'!R2074))</f>
        <v>519</v>
      </c>
      <c r="P2083" s="2" t="str">
        <f t="shared" si="229"/>
        <v>Не моделюється</v>
      </c>
      <c r="Q2083" s="2">
        <f t="shared" si="230"/>
        <v>0</v>
      </c>
      <c r="R2083" s="2" t="str">
        <f>IF(OR(C2083="РЦК макси",C2083="РЦЧ SKU"),"SKU-потік",IFERROR(VLOOKUP(D2083,'02_РЦ'!$A$3:$I$7,5,FALSE),0))</f>
        <v>SKU-потік</v>
      </c>
      <c r="S2083" s="2" t="str">
        <f>IF(OR(C2083="РЦК макси",C2083="РЦЧ SKU"),"Не рахується в ліміт",IFERROR(VLOOKUP(D2083,'02_РЦ'!$A$3:$I$7,9,FALSE),"Немає РЦ"))</f>
        <v>Не рахується в ліміт</v>
      </c>
    </row>
    <row r="2084" spans="1:19">
      <c r="A2084" s="2" t="str">
        <f>'06A_Варіанти'!A2075</f>
        <v>MAXI_2743</v>
      </c>
      <c r="B2084" s="2" t="str">
        <f>'06A_Варіанти'!B2075</f>
        <v>TT_2743</v>
      </c>
      <c r="C2084" s="2" t="str">
        <f>'06A_Варіанти'!D2075</f>
        <v>РЦК макси</v>
      </c>
      <c r="D2084" s="2" t="str">
        <f>'06A_Варіанти'!C2075</f>
        <v>РЦК</v>
      </c>
      <c r="E2084" s="2" t="str">
        <f>'06A_Варіанти'!S2075</f>
        <v>KYI_NORTH</v>
      </c>
      <c r="F2084" s="2" t="str">
        <f>IF(O2084='06A_Варіанти'!E2075,'06A_Варіанти'!E$1,IF(O2084='06A_Варіанти'!F2075,'06A_Варіанти'!F$1,IF(O2084='06A_Варіанти'!G2075,'06A_Варіанти'!G$1,IF(O2084='06A_Варіанти'!H2075,'06A_Варіанти'!H$1,IF(O2084='06A_Варіанти'!I2075,'06A_Варіанти'!I$1,IF(O2084='06A_Варіанти'!J2075,'06A_Варіанти'!J$1,IF(O2084='06A_Варіанти'!K2075,'06A_Варіанти'!K$1,IF(O2084='06A_Варіанти'!L2075,'06A_Варіанти'!L$1,IF(O2084='06A_Варіанти'!M2075,'06A_Варіанти'!M$1,IF(O2084='06A_Варіанти'!N2075,'06A_Варіанти'!N$1,IF(O2084='06A_Варіанти'!O2075,'06A_Варіанти'!O$1,IF(O2084='06A_Варіанти'!P2075,'06A_Варіанти'!P$1,IF(O2084='06A_Варіанти'!Q2075,'06A_Варіанти'!Q$1,IF(O2084='06A_Варіанти'!R2075,'06A_Варіанти'!R$1,"НЕМАЄ МАРШРУТУ"))))))))))))))</f>
        <v>KYI_NORTH</v>
      </c>
      <c r="G2084" s="2" t="str">
        <f t="shared" si="224"/>
        <v>БЕЗ ЗМІН</v>
      </c>
      <c r="H2084" s="2">
        <f>IF(G2084="НЕМАЄ МАРШРУТУ",0,O2084-'06A_Варіанти'!T2075)</f>
        <v>0</v>
      </c>
      <c r="I2084" s="2">
        <f>IFERROR(INDEX('04_Потоки'!$E:$E,MATCH(A2084,'04_Потоки'!$A:$A,0)),0)</f>
        <v>0.30653218059558118</v>
      </c>
      <c r="J2084" s="2">
        <f t="shared" si="225"/>
        <v>1</v>
      </c>
      <c r="K2084" s="2">
        <f>IF(C2084="РЦК макси",0,2*'06A_Варіанти'!T2075*J2084)</f>
        <v>0</v>
      </c>
      <c r="L2084" s="2">
        <f t="shared" si="226"/>
        <v>0</v>
      </c>
      <c r="M2084" s="2">
        <f t="shared" si="227"/>
        <v>0</v>
      </c>
      <c r="N2084" s="9">
        <f t="shared" si="228"/>
        <v>0</v>
      </c>
      <c r="O2084" s="2">
        <f>MIN(IF('07A_Конструктор'!$D$5="Так",'06A_Варіанти'!E2075,1E+99),IF('07A_Конструктор'!$D$6="Так",'06A_Варіанти'!F2075,1E+99),IF('07A_Конструктор'!$D$7="Так",'06A_Варіанти'!G2075,1E+99),IF('07A_Конструктор'!$D$8="Так",'06A_Варіанти'!H2075,1E+99),IF('07A_Конструктор'!$D$9="Так",'06A_Варіанти'!I2075,1E+99),IF('07A_Конструктор'!$D$10="Так",'06A_Варіанти'!J2075,1E+99),IF('07A_Конструктор'!$D$11="Так",'06A_Варіанти'!K2075,1E+99),IF('07A_Конструктор'!$D$12="Так",'06A_Варіанти'!L2075,1E+99),IF('07A_Конструктор'!$D$13="Так",'06A_Варіанти'!M2075,1E+99),IF('07A_Конструктор'!$D$14="Так",'06A_Варіанти'!N2075,1E+99),IF('07A_Конструктор'!$D$15="Так",'06A_Варіанти'!O2075,1E+99),IF('07A_Конструктор'!$D$16="Так",'06A_Варіанти'!P2075,1E+99),IF('07A_Конструктор'!$D$17="Так",'06A_Варіанти'!Q2075,1E+99),IF('06A_Варіанти'!R2075="",1E+99,'06A_Варіанти'!R2075))</f>
        <v>49.3</v>
      </c>
      <c r="P2084" s="2" t="str">
        <f t="shared" si="229"/>
        <v>Не моделюється</v>
      </c>
      <c r="Q2084" s="2">
        <f t="shared" si="230"/>
        <v>0</v>
      </c>
      <c r="R2084" s="2" t="str">
        <f>IF(OR(C2084="РЦК макси",C2084="РЦЧ SKU"),"SKU-потік",IFERROR(VLOOKUP(D2084,'02_РЦ'!$A$3:$I$7,5,FALSE),0))</f>
        <v>SKU-потік</v>
      </c>
      <c r="S2084" s="2" t="str">
        <f>IF(OR(C2084="РЦК макси",C2084="РЦЧ SKU"),"Не рахується в ліміт",IFERROR(VLOOKUP(D2084,'02_РЦ'!$A$3:$I$7,9,FALSE),"Немає РЦ"))</f>
        <v>Не рахується в ліміт</v>
      </c>
    </row>
    <row r="2085" spans="1:19">
      <c r="A2085" s="2" t="str">
        <f>'06A_Варіанти'!A2076</f>
        <v>MAXI_2749</v>
      </c>
      <c r="B2085" s="2" t="str">
        <f>'06A_Варіанти'!B2076</f>
        <v>TT_2749</v>
      </c>
      <c r="C2085" s="2" t="str">
        <f>'06A_Варіанти'!D2076</f>
        <v>РЦК макси</v>
      </c>
      <c r="D2085" s="2" t="str">
        <f>'06A_Варіанти'!C2076</f>
        <v>РЦК</v>
      </c>
      <c r="E2085" s="2" t="str">
        <f>'06A_Варіанти'!S2076</f>
        <v>KYI_SOUTH</v>
      </c>
      <c r="F2085" s="2" t="str">
        <f>IF(O2085='06A_Варіанти'!E2076,'06A_Варіанти'!E$1,IF(O2085='06A_Варіанти'!F2076,'06A_Варіанти'!F$1,IF(O2085='06A_Варіанти'!G2076,'06A_Варіанти'!G$1,IF(O2085='06A_Варіанти'!H2076,'06A_Варіанти'!H$1,IF(O2085='06A_Варіанти'!I2076,'06A_Варіанти'!I$1,IF(O2085='06A_Варіанти'!J2076,'06A_Варіанти'!J$1,IF(O2085='06A_Варіанти'!K2076,'06A_Варіанти'!K$1,IF(O2085='06A_Варіанти'!L2076,'06A_Варіанти'!L$1,IF(O2085='06A_Варіанти'!M2076,'06A_Варіанти'!M$1,IF(O2085='06A_Варіанти'!N2076,'06A_Варіанти'!N$1,IF(O2085='06A_Варіанти'!O2076,'06A_Варіанти'!O$1,IF(O2085='06A_Варіанти'!P2076,'06A_Варіанти'!P$1,IF(O2085='06A_Варіанти'!Q2076,'06A_Варіанти'!Q$1,IF(O2085='06A_Варіанти'!R2076,'06A_Варіанти'!R$1,"НЕМАЄ МАРШРУТУ"))))))))))))))</f>
        <v>KYI_SOUTH</v>
      </c>
      <c r="G2085" s="2" t="str">
        <f t="shared" si="224"/>
        <v>БЕЗ ЗМІН</v>
      </c>
      <c r="H2085" s="2">
        <f>IF(G2085="НЕМАЄ МАРШРУТУ",0,O2085-'06A_Варіанти'!T2076)</f>
        <v>0</v>
      </c>
      <c r="I2085" s="2">
        <f>IFERROR(INDEX('04_Потоки'!$E:$E,MATCH(A2085,'04_Потоки'!$A:$A,0)),0)</f>
        <v>0.30653218059558118</v>
      </c>
      <c r="J2085" s="2">
        <f t="shared" si="225"/>
        <v>1</v>
      </c>
      <c r="K2085" s="2">
        <f>IF(C2085="РЦК макси",0,2*'06A_Варіанти'!T2076*J2085)</f>
        <v>0</v>
      </c>
      <c r="L2085" s="2">
        <f t="shared" si="226"/>
        <v>0</v>
      </c>
      <c r="M2085" s="2">
        <f t="shared" si="227"/>
        <v>0</v>
      </c>
      <c r="N2085" s="9">
        <f t="shared" si="228"/>
        <v>0</v>
      </c>
      <c r="O2085" s="2">
        <f>MIN(IF('07A_Конструктор'!$D$5="Так",'06A_Варіанти'!E2076,1E+99),IF('07A_Конструктор'!$D$6="Так",'06A_Варіанти'!F2076,1E+99),IF('07A_Конструктор'!$D$7="Так",'06A_Варіанти'!G2076,1E+99),IF('07A_Конструктор'!$D$8="Так",'06A_Варіанти'!H2076,1E+99),IF('07A_Конструктор'!$D$9="Так",'06A_Варіанти'!I2076,1E+99),IF('07A_Конструктор'!$D$10="Так",'06A_Варіанти'!J2076,1E+99),IF('07A_Конструктор'!$D$11="Так",'06A_Варіанти'!K2076,1E+99),IF('07A_Конструктор'!$D$12="Так",'06A_Варіанти'!L2076,1E+99),IF('07A_Конструктор'!$D$13="Так",'06A_Варіанти'!M2076,1E+99),IF('07A_Конструктор'!$D$14="Так",'06A_Варіанти'!N2076,1E+99),IF('07A_Конструктор'!$D$15="Так",'06A_Варіанти'!O2076,1E+99),IF('07A_Конструктор'!$D$16="Так",'06A_Варіанти'!P2076,1E+99),IF('07A_Конструктор'!$D$17="Так",'06A_Варіанти'!Q2076,1E+99),IF('06A_Варіанти'!R2076="",1E+99,'06A_Варіанти'!R2076))</f>
        <v>387.2</v>
      </c>
      <c r="P2085" s="2" t="str">
        <f t="shared" si="229"/>
        <v>Не моделюється</v>
      </c>
      <c r="Q2085" s="2">
        <f t="shared" si="230"/>
        <v>0</v>
      </c>
      <c r="R2085" s="2" t="str">
        <f>IF(OR(C2085="РЦК макси",C2085="РЦЧ SKU"),"SKU-потік",IFERROR(VLOOKUP(D2085,'02_РЦ'!$A$3:$I$7,5,FALSE),0))</f>
        <v>SKU-потік</v>
      </c>
      <c r="S2085" s="2" t="str">
        <f>IF(OR(C2085="РЦК макси",C2085="РЦЧ SKU"),"Не рахується в ліміт",IFERROR(VLOOKUP(D2085,'02_РЦ'!$A$3:$I$7,9,FALSE),"Немає РЦ"))</f>
        <v>Не рахується в ліміт</v>
      </c>
    </row>
    <row r="2086" spans="1:19">
      <c r="A2086" s="2" t="str">
        <f>'06A_Варіанти'!A2077</f>
        <v>MAXI_2750</v>
      </c>
      <c r="B2086" s="2" t="str">
        <f>'06A_Варіанти'!B2077</f>
        <v>TT_2750</v>
      </c>
      <c r="C2086" s="2" t="str">
        <f>'06A_Варіанти'!D2077</f>
        <v>РЦК макси</v>
      </c>
      <c r="D2086" s="2" t="str">
        <f>'06A_Варіанти'!C2077</f>
        <v>РЦК</v>
      </c>
      <c r="E2086" s="2" t="str">
        <f>'06A_Варіанти'!S2077</f>
        <v>KYI_DARN</v>
      </c>
      <c r="F2086" s="2" t="str">
        <f>IF(O2086='06A_Варіанти'!E2077,'06A_Варіанти'!E$1,IF(O2086='06A_Варіанти'!F2077,'06A_Варіанти'!F$1,IF(O2086='06A_Варіанти'!G2077,'06A_Варіанти'!G$1,IF(O2086='06A_Варіанти'!H2077,'06A_Варіанти'!H$1,IF(O2086='06A_Варіанти'!I2077,'06A_Варіанти'!I$1,IF(O2086='06A_Варіанти'!J2077,'06A_Варіанти'!J$1,IF(O2086='06A_Варіанти'!K2077,'06A_Варіанти'!K$1,IF(O2086='06A_Варіанти'!L2077,'06A_Варіанти'!L$1,IF(O2086='06A_Варіанти'!M2077,'06A_Варіанти'!M$1,IF(O2086='06A_Варіанти'!N2077,'06A_Варіанти'!N$1,IF(O2086='06A_Варіанти'!O2077,'06A_Варіанти'!O$1,IF(O2086='06A_Варіанти'!P2077,'06A_Варіанти'!P$1,IF(O2086='06A_Варіанти'!Q2077,'06A_Варіанти'!Q$1,IF(O2086='06A_Варіанти'!R2077,'06A_Варіанти'!R$1,"НЕМАЄ МАРШРУТУ"))))))))))))))</f>
        <v>KYI_DARN</v>
      </c>
      <c r="G2086" s="2" t="str">
        <f t="shared" si="224"/>
        <v>БЕЗ ЗМІН</v>
      </c>
      <c r="H2086" s="2">
        <f>IF(G2086="НЕМАЄ МАРШРУТУ",0,O2086-'06A_Варіанти'!T2077)</f>
        <v>0</v>
      </c>
      <c r="I2086" s="2">
        <f>IFERROR(INDEX('04_Потоки'!$E:$E,MATCH(A2086,'04_Потоки'!$A:$A,0)),0)</f>
        <v>0.30653218059558118</v>
      </c>
      <c r="J2086" s="2">
        <f t="shared" si="225"/>
        <v>1</v>
      </c>
      <c r="K2086" s="2">
        <f>IF(C2086="РЦК макси",0,2*'06A_Варіанти'!T2077*J2086)</f>
        <v>0</v>
      </c>
      <c r="L2086" s="2">
        <f t="shared" si="226"/>
        <v>0</v>
      </c>
      <c r="M2086" s="2">
        <f t="shared" si="227"/>
        <v>0</v>
      </c>
      <c r="N2086" s="9">
        <f t="shared" si="228"/>
        <v>0</v>
      </c>
      <c r="O2086" s="2">
        <f>MIN(IF('07A_Конструктор'!$D$5="Так",'06A_Варіанти'!E2077,1E+99),IF('07A_Конструктор'!$D$6="Так",'06A_Варіанти'!F2077,1E+99),IF('07A_Конструктор'!$D$7="Так",'06A_Варіанти'!G2077,1E+99),IF('07A_Конструктор'!$D$8="Так",'06A_Варіанти'!H2077,1E+99),IF('07A_Конструктор'!$D$9="Так",'06A_Варіанти'!I2077,1E+99),IF('07A_Конструктор'!$D$10="Так",'06A_Варіанти'!J2077,1E+99),IF('07A_Конструктор'!$D$11="Так",'06A_Варіанти'!K2077,1E+99),IF('07A_Конструктор'!$D$12="Так",'06A_Варіанти'!L2077,1E+99),IF('07A_Конструктор'!$D$13="Так",'06A_Варіанти'!M2077,1E+99),IF('07A_Конструктор'!$D$14="Так",'06A_Варіанти'!N2077,1E+99),IF('07A_Конструктор'!$D$15="Так",'06A_Варіанти'!O2077,1E+99),IF('07A_Конструктор'!$D$16="Так",'06A_Варіанти'!P2077,1E+99),IF('07A_Конструктор'!$D$17="Так",'06A_Варіанти'!Q2077,1E+99),IF('06A_Варіанти'!R2077="",1E+99,'06A_Варіанти'!R2077))</f>
        <v>519.20000000000005</v>
      </c>
      <c r="P2086" s="2" t="str">
        <f t="shared" si="229"/>
        <v>Не моделюється</v>
      </c>
      <c r="Q2086" s="2">
        <f t="shared" si="230"/>
        <v>0</v>
      </c>
      <c r="R2086" s="2" t="str">
        <f>IF(OR(C2086="РЦК макси",C2086="РЦЧ SKU"),"SKU-потік",IFERROR(VLOOKUP(D2086,'02_РЦ'!$A$3:$I$7,5,FALSE),0))</f>
        <v>SKU-потік</v>
      </c>
      <c r="S2086" s="2" t="str">
        <f>IF(OR(C2086="РЦК макси",C2086="РЦЧ SKU"),"Не рахується в ліміт",IFERROR(VLOOKUP(D2086,'02_РЦ'!$A$3:$I$7,9,FALSE),"Немає РЦ"))</f>
        <v>Не рахується в ліміт</v>
      </c>
    </row>
    <row r="2087" spans="1:19">
      <c r="A2087" s="2" t="str">
        <f>'06A_Варіанти'!A2078</f>
        <v>MAXI_2753</v>
      </c>
      <c r="B2087" s="2" t="str">
        <f>'06A_Варіанти'!B2078</f>
        <v>TT_2753</v>
      </c>
      <c r="C2087" s="2" t="str">
        <f>'06A_Варіанти'!D2078</f>
        <v>РЦК макси</v>
      </c>
      <c r="D2087" s="2" t="str">
        <f>'06A_Варіанти'!C2078</f>
        <v>РЦК</v>
      </c>
      <c r="E2087" s="2" t="str">
        <f>'06A_Варіанти'!S2078</f>
        <v>DIRECT</v>
      </c>
      <c r="F2087" s="2" t="str">
        <f>IF(O2087='06A_Варіанти'!E2078,'06A_Варіанти'!E$1,IF(O2087='06A_Варіанти'!F2078,'06A_Варіанти'!F$1,IF(O2087='06A_Варіанти'!G2078,'06A_Варіанти'!G$1,IF(O2087='06A_Варіанти'!H2078,'06A_Варіанти'!H$1,IF(O2087='06A_Варіанти'!I2078,'06A_Варіанти'!I$1,IF(O2087='06A_Варіанти'!J2078,'06A_Варіанти'!J$1,IF(O2087='06A_Варіанти'!K2078,'06A_Варіанти'!K$1,IF(O2087='06A_Варіанти'!L2078,'06A_Варіанти'!L$1,IF(O2087='06A_Варіанти'!M2078,'06A_Варіанти'!M$1,IF(O2087='06A_Варіанти'!N2078,'06A_Варіанти'!N$1,IF(O2087='06A_Варіанти'!O2078,'06A_Варіанти'!O$1,IF(O2087='06A_Варіанти'!P2078,'06A_Варіанти'!P$1,IF(O2087='06A_Варіанти'!Q2078,'06A_Варіанти'!Q$1,IF(O2087='06A_Варіанти'!R2078,'06A_Варіанти'!R$1,"НЕМАЄ МАРШРУТУ"))))))))))))))</f>
        <v>DIRECT</v>
      </c>
      <c r="G2087" s="2" t="str">
        <f t="shared" si="224"/>
        <v>БЕЗ ЗМІН</v>
      </c>
      <c r="H2087" s="2">
        <f>IF(G2087="НЕМАЄ МАРШРУТУ",0,O2087-'06A_Варіанти'!T2078)</f>
        <v>0</v>
      </c>
      <c r="I2087" s="2">
        <f>IFERROR(INDEX('04_Потоки'!$E:$E,MATCH(A2087,'04_Потоки'!$A:$A,0)),0)</f>
        <v>0.30653218059558118</v>
      </c>
      <c r="J2087" s="2">
        <f t="shared" si="225"/>
        <v>1</v>
      </c>
      <c r="K2087" s="2">
        <f>IF(C2087="РЦК макси",0,2*'06A_Варіанти'!T2078*J2087)</f>
        <v>0</v>
      </c>
      <c r="L2087" s="2">
        <f t="shared" si="226"/>
        <v>0</v>
      </c>
      <c r="M2087" s="2">
        <f t="shared" si="227"/>
        <v>0</v>
      </c>
      <c r="N2087" s="9">
        <f t="shared" si="228"/>
        <v>0</v>
      </c>
      <c r="O2087" s="2">
        <f>MIN(IF('07A_Конструктор'!$D$5="Так",'06A_Варіанти'!E2078,1E+99),IF('07A_Конструктор'!$D$6="Так",'06A_Варіанти'!F2078,1E+99),IF('07A_Конструктор'!$D$7="Так",'06A_Варіанти'!G2078,1E+99),IF('07A_Конструктор'!$D$8="Так",'06A_Варіанти'!H2078,1E+99),IF('07A_Конструктор'!$D$9="Так",'06A_Варіанти'!I2078,1E+99),IF('07A_Конструктор'!$D$10="Так",'06A_Варіанти'!J2078,1E+99),IF('07A_Конструктор'!$D$11="Так",'06A_Варіанти'!K2078,1E+99),IF('07A_Конструктор'!$D$12="Так",'06A_Варіанти'!L2078,1E+99),IF('07A_Конструктор'!$D$13="Так",'06A_Варіанти'!M2078,1E+99),IF('07A_Конструктор'!$D$14="Так",'06A_Варіанти'!N2078,1E+99),IF('07A_Конструктор'!$D$15="Так",'06A_Варіанти'!O2078,1E+99),IF('07A_Конструктор'!$D$16="Так",'06A_Варіанти'!P2078,1E+99),IF('07A_Конструктор'!$D$17="Так",'06A_Варіанти'!Q2078,1E+99),IF('06A_Варіанти'!R2078="",1E+99,'06A_Варіанти'!R2078))</f>
        <v>90.4</v>
      </c>
      <c r="P2087" s="2" t="str">
        <f t="shared" si="229"/>
        <v>Не моделюється</v>
      </c>
      <c r="Q2087" s="2">
        <f t="shared" si="230"/>
        <v>0</v>
      </c>
      <c r="R2087" s="2" t="str">
        <f>IF(OR(C2087="РЦК макси",C2087="РЦЧ SKU"),"SKU-потік",IFERROR(VLOOKUP(D2087,'02_РЦ'!$A$3:$I$7,5,FALSE),0))</f>
        <v>SKU-потік</v>
      </c>
      <c r="S2087" s="2" t="str">
        <f>IF(OR(C2087="РЦК макси",C2087="РЦЧ SKU"),"Не рахується в ліміт",IFERROR(VLOOKUP(D2087,'02_РЦ'!$A$3:$I$7,9,FALSE),"Немає РЦ"))</f>
        <v>Не рахується в ліміт</v>
      </c>
    </row>
    <row r="2088" spans="1:19">
      <c r="A2088" s="2" t="str">
        <f>'06A_Варіанти'!A2079</f>
        <v>MAXI_2760</v>
      </c>
      <c r="B2088" s="2" t="str">
        <f>'06A_Варіанти'!B2079</f>
        <v>TT_2760</v>
      </c>
      <c r="C2088" s="2" t="str">
        <f>'06A_Варіанти'!D2079</f>
        <v>РЦК макси</v>
      </c>
      <c r="D2088" s="2" t="str">
        <f>'06A_Варіанти'!C2079</f>
        <v>РЦК</v>
      </c>
      <c r="E2088" s="2" t="str">
        <f>'06A_Варіанти'!S2079</f>
        <v>DIRECT</v>
      </c>
      <c r="F2088" s="2" t="str">
        <f>IF(O2088='06A_Варіанти'!E2079,'06A_Варіанти'!E$1,IF(O2088='06A_Варіанти'!F2079,'06A_Варіанти'!F$1,IF(O2088='06A_Варіанти'!G2079,'06A_Варіанти'!G$1,IF(O2088='06A_Варіанти'!H2079,'06A_Варіанти'!H$1,IF(O2088='06A_Варіанти'!I2079,'06A_Варіанти'!I$1,IF(O2088='06A_Варіанти'!J2079,'06A_Варіанти'!J$1,IF(O2088='06A_Варіанти'!K2079,'06A_Варіанти'!K$1,IF(O2088='06A_Варіанти'!L2079,'06A_Варіанти'!L$1,IF(O2088='06A_Варіанти'!M2079,'06A_Варіанти'!M$1,IF(O2088='06A_Варіанти'!N2079,'06A_Варіанти'!N$1,IF(O2088='06A_Варіанти'!O2079,'06A_Варіанти'!O$1,IF(O2088='06A_Варіанти'!P2079,'06A_Варіанти'!P$1,IF(O2088='06A_Варіанти'!Q2079,'06A_Варіанти'!Q$1,IF(O2088='06A_Варіанти'!R2079,'06A_Варіанти'!R$1,"НЕМАЄ МАРШРУТУ"))))))))))))))</f>
        <v>DIRECT</v>
      </c>
      <c r="G2088" s="2" t="str">
        <f t="shared" si="224"/>
        <v>БЕЗ ЗМІН</v>
      </c>
      <c r="H2088" s="2">
        <f>IF(G2088="НЕМАЄ МАРШРУТУ",0,O2088-'06A_Варіанти'!T2079)</f>
        <v>0</v>
      </c>
      <c r="I2088" s="2">
        <f>IFERROR(INDEX('04_Потоки'!$E:$E,MATCH(A2088,'04_Потоки'!$A:$A,0)),0)</f>
        <v>0.30653218059558118</v>
      </c>
      <c r="J2088" s="2">
        <f t="shared" si="225"/>
        <v>1</v>
      </c>
      <c r="K2088" s="2">
        <f>IF(C2088="РЦК макси",0,2*'06A_Варіанти'!T2079*J2088)</f>
        <v>0</v>
      </c>
      <c r="L2088" s="2">
        <f t="shared" si="226"/>
        <v>0</v>
      </c>
      <c r="M2088" s="2">
        <f t="shared" si="227"/>
        <v>0</v>
      </c>
      <c r="N2088" s="9">
        <f t="shared" si="228"/>
        <v>0</v>
      </c>
      <c r="O2088" s="2">
        <f>MIN(IF('07A_Конструктор'!$D$5="Так",'06A_Варіанти'!E2079,1E+99),IF('07A_Конструктор'!$D$6="Так",'06A_Варіанти'!F2079,1E+99),IF('07A_Конструктор'!$D$7="Так",'06A_Варіанти'!G2079,1E+99),IF('07A_Конструктор'!$D$8="Так",'06A_Варіанти'!H2079,1E+99),IF('07A_Конструктор'!$D$9="Так",'06A_Варіанти'!I2079,1E+99),IF('07A_Конструктор'!$D$10="Так",'06A_Варіанти'!J2079,1E+99),IF('07A_Конструктор'!$D$11="Так",'06A_Варіанти'!K2079,1E+99),IF('07A_Конструктор'!$D$12="Так",'06A_Варіанти'!L2079,1E+99),IF('07A_Конструктор'!$D$13="Так",'06A_Варіанти'!M2079,1E+99),IF('07A_Конструктор'!$D$14="Так",'06A_Варіанти'!N2079,1E+99),IF('07A_Конструктор'!$D$15="Так",'06A_Варіанти'!O2079,1E+99),IF('07A_Конструктор'!$D$16="Так",'06A_Варіанти'!P2079,1E+99),IF('07A_Конструктор'!$D$17="Так",'06A_Варіанти'!Q2079,1E+99),IF('06A_Варіанти'!R2079="",1E+99,'06A_Варіанти'!R2079))</f>
        <v>134</v>
      </c>
      <c r="P2088" s="2" t="str">
        <f t="shared" si="229"/>
        <v>Не моделюється</v>
      </c>
      <c r="Q2088" s="2">
        <f t="shared" si="230"/>
        <v>0</v>
      </c>
      <c r="R2088" s="2" t="str">
        <f>IF(OR(C2088="РЦК макси",C2088="РЦЧ SKU"),"SKU-потік",IFERROR(VLOOKUP(D2088,'02_РЦ'!$A$3:$I$7,5,FALSE),0))</f>
        <v>SKU-потік</v>
      </c>
      <c r="S2088" s="2" t="str">
        <f>IF(OR(C2088="РЦК макси",C2088="РЦЧ SKU"),"Не рахується в ліміт",IFERROR(VLOOKUP(D2088,'02_РЦ'!$A$3:$I$7,9,FALSE),"Немає РЦ"))</f>
        <v>Не рахується в ліміт</v>
      </c>
    </row>
    <row r="2089" spans="1:19">
      <c r="A2089" s="2" t="str">
        <f>'06A_Варіанти'!A2080</f>
        <v>MAXI_2769</v>
      </c>
      <c r="B2089" s="2" t="str">
        <f>'06A_Варіанти'!B2080</f>
        <v>TT_2769</v>
      </c>
      <c r="C2089" s="2" t="str">
        <f>'06A_Варіанти'!D2080</f>
        <v>РЦК макси</v>
      </c>
      <c r="D2089" s="2" t="str">
        <f>'06A_Варіанти'!C2080</f>
        <v>РЦК</v>
      </c>
      <c r="E2089" s="2" t="str">
        <f>'06A_Варіанти'!S2080</f>
        <v>DIRECT</v>
      </c>
      <c r="F2089" s="2" t="str">
        <f>IF(O2089='06A_Варіанти'!E2080,'06A_Варіанти'!E$1,IF(O2089='06A_Варіанти'!F2080,'06A_Варіанти'!F$1,IF(O2089='06A_Варіанти'!G2080,'06A_Варіанти'!G$1,IF(O2089='06A_Варіанти'!H2080,'06A_Варіанти'!H$1,IF(O2089='06A_Варіанти'!I2080,'06A_Варіанти'!I$1,IF(O2089='06A_Варіанти'!J2080,'06A_Варіанти'!J$1,IF(O2089='06A_Варіанти'!K2080,'06A_Варіанти'!K$1,IF(O2089='06A_Варіанти'!L2080,'06A_Варіанти'!L$1,IF(O2089='06A_Варіанти'!M2080,'06A_Варіанти'!M$1,IF(O2089='06A_Варіанти'!N2080,'06A_Варіанти'!N$1,IF(O2089='06A_Варіанти'!O2080,'06A_Варіанти'!O$1,IF(O2089='06A_Варіанти'!P2080,'06A_Варіанти'!P$1,IF(O2089='06A_Варіанти'!Q2080,'06A_Варіанти'!Q$1,IF(O2089='06A_Варіанти'!R2080,'06A_Варіанти'!R$1,"НЕМАЄ МАРШРУТУ"))))))))))))))</f>
        <v>DIRECT</v>
      </c>
      <c r="G2089" s="2" t="str">
        <f t="shared" si="224"/>
        <v>БЕЗ ЗМІН</v>
      </c>
      <c r="H2089" s="2">
        <f>IF(G2089="НЕМАЄ МАРШРУТУ",0,O2089-'06A_Варіанти'!T2080)</f>
        <v>0</v>
      </c>
      <c r="I2089" s="2">
        <f>IFERROR(INDEX('04_Потоки'!$E:$E,MATCH(A2089,'04_Потоки'!$A:$A,0)),0)</f>
        <v>0.30653218059558118</v>
      </c>
      <c r="J2089" s="2">
        <f t="shared" si="225"/>
        <v>1</v>
      </c>
      <c r="K2089" s="2">
        <f>IF(C2089="РЦК макси",0,2*'06A_Варіанти'!T2080*J2089)</f>
        <v>0</v>
      </c>
      <c r="L2089" s="2">
        <f t="shared" si="226"/>
        <v>0</v>
      </c>
      <c r="M2089" s="2">
        <f t="shared" si="227"/>
        <v>0</v>
      </c>
      <c r="N2089" s="9">
        <f t="shared" si="228"/>
        <v>0</v>
      </c>
      <c r="O2089" s="2">
        <f>MIN(IF('07A_Конструктор'!$D$5="Так",'06A_Варіанти'!E2080,1E+99),IF('07A_Конструктор'!$D$6="Так",'06A_Варіанти'!F2080,1E+99),IF('07A_Конструктор'!$D$7="Так",'06A_Варіанти'!G2080,1E+99),IF('07A_Конструктор'!$D$8="Так",'06A_Варіанти'!H2080,1E+99),IF('07A_Конструктор'!$D$9="Так",'06A_Варіанти'!I2080,1E+99),IF('07A_Конструктор'!$D$10="Так",'06A_Варіанти'!J2080,1E+99),IF('07A_Конструктор'!$D$11="Так",'06A_Варіанти'!K2080,1E+99),IF('07A_Конструктор'!$D$12="Так",'06A_Варіанти'!L2080,1E+99),IF('07A_Конструктор'!$D$13="Так",'06A_Варіанти'!M2080,1E+99),IF('07A_Конструктор'!$D$14="Так",'06A_Варіанти'!N2080,1E+99),IF('07A_Конструктор'!$D$15="Так",'06A_Варіанти'!O2080,1E+99),IF('07A_Конструктор'!$D$16="Так",'06A_Варіанти'!P2080,1E+99),IF('07A_Конструктор'!$D$17="Так",'06A_Варіанти'!Q2080,1E+99),IF('06A_Варіанти'!R2080="",1E+99,'06A_Варіанти'!R2080))</f>
        <v>521</v>
      </c>
      <c r="P2089" s="2" t="str">
        <f t="shared" si="229"/>
        <v>Не моделюється</v>
      </c>
      <c r="Q2089" s="2">
        <f t="shared" si="230"/>
        <v>0</v>
      </c>
      <c r="R2089" s="2" t="str">
        <f>IF(OR(C2089="РЦК макси",C2089="РЦЧ SKU"),"SKU-потік",IFERROR(VLOOKUP(D2089,'02_РЦ'!$A$3:$I$7,5,FALSE),0))</f>
        <v>SKU-потік</v>
      </c>
      <c r="S2089" s="2" t="str">
        <f>IF(OR(C2089="РЦК макси",C2089="РЦЧ SKU"),"Не рахується в ліміт",IFERROR(VLOOKUP(D2089,'02_РЦ'!$A$3:$I$7,9,FALSE),"Немає РЦ"))</f>
        <v>Не рахується в ліміт</v>
      </c>
    </row>
    <row r="2090" spans="1:19">
      <c r="A2090" s="2" t="str">
        <f>'06A_Варіанти'!A2081</f>
        <v>MAXI_2771</v>
      </c>
      <c r="B2090" s="2" t="str">
        <f>'06A_Варіанти'!B2081</f>
        <v>TT_2771</v>
      </c>
      <c r="C2090" s="2" t="str">
        <f>'06A_Варіанти'!D2081</f>
        <v>РЦК макси</v>
      </c>
      <c r="D2090" s="2" t="str">
        <f>'06A_Варіанти'!C2081</f>
        <v>РЦК</v>
      </c>
      <c r="E2090" s="2" t="str">
        <f>'06A_Варіанти'!S2081</f>
        <v>DIRECT</v>
      </c>
      <c r="F2090" s="2" t="str">
        <f>IF(O2090='06A_Варіанти'!E2081,'06A_Варіанти'!E$1,IF(O2090='06A_Варіанти'!F2081,'06A_Варіанти'!F$1,IF(O2090='06A_Варіанти'!G2081,'06A_Варіанти'!G$1,IF(O2090='06A_Варіанти'!H2081,'06A_Варіанти'!H$1,IF(O2090='06A_Варіанти'!I2081,'06A_Варіанти'!I$1,IF(O2090='06A_Варіанти'!J2081,'06A_Варіанти'!J$1,IF(O2090='06A_Варіанти'!K2081,'06A_Варіанти'!K$1,IF(O2090='06A_Варіанти'!L2081,'06A_Варіанти'!L$1,IF(O2090='06A_Варіанти'!M2081,'06A_Варіанти'!M$1,IF(O2090='06A_Варіанти'!N2081,'06A_Варіанти'!N$1,IF(O2090='06A_Варіанти'!O2081,'06A_Варіанти'!O$1,IF(O2090='06A_Варіанти'!P2081,'06A_Варіанти'!P$1,IF(O2090='06A_Варіанти'!Q2081,'06A_Варіанти'!Q$1,IF(O2090='06A_Варіанти'!R2081,'06A_Варіанти'!R$1,"НЕМАЄ МАРШРУТУ"))))))))))))))</f>
        <v>DIRECT</v>
      </c>
      <c r="G2090" s="2" t="str">
        <f t="shared" si="224"/>
        <v>БЕЗ ЗМІН</v>
      </c>
      <c r="H2090" s="2">
        <f>IF(G2090="НЕМАЄ МАРШРУТУ",0,O2090-'06A_Варіанти'!T2081)</f>
        <v>0</v>
      </c>
      <c r="I2090" s="2">
        <f>IFERROR(INDEX('04_Потоки'!$E:$E,MATCH(A2090,'04_Потоки'!$A:$A,0)),0)</f>
        <v>0.30653218059558118</v>
      </c>
      <c r="J2090" s="2">
        <f t="shared" si="225"/>
        <v>1</v>
      </c>
      <c r="K2090" s="2">
        <f>IF(C2090="РЦК макси",0,2*'06A_Варіанти'!T2081*J2090)</f>
        <v>0</v>
      </c>
      <c r="L2090" s="2">
        <f t="shared" si="226"/>
        <v>0</v>
      </c>
      <c r="M2090" s="2">
        <f t="shared" si="227"/>
        <v>0</v>
      </c>
      <c r="N2090" s="9">
        <f t="shared" si="228"/>
        <v>0</v>
      </c>
      <c r="O2090" s="2">
        <f>MIN(IF('07A_Конструктор'!$D$5="Так",'06A_Варіанти'!E2081,1E+99),IF('07A_Конструктор'!$D$6="Так",'06A_Варіанти'!F2081,1E+99),IF('07A_Конструктор'!$D$7="Так",'06A_Варіанти'!G2081,1E+99),IF('07A_Конструктор'!$D$8="Так",'06A_Варіанти'!H2081,1E+99),IF('07A_Конструктор'!$D$9="Так",'06A_Варіанти'!I2081,1E+99),IF('07A_Конструктор'!$D$10="Так",'06A_Варіанти'!J2081,1E+99),IF('07A_Конструктор'!$D$11="Так",'06A_Варіанти'!K2081,1E+99),IF('07A_Конструктор'!$D$12="Так",'06A_Варіанти'!L2081,1E+99),IF('07A_Конструктор'!$D$13="Так",'06A_Варіанти'!M2081,1E+99),IF('07A_Конструктор'!$D$14="Так",'06A_Варіанти'!N2081,1E+99),IF('07A_Конструктор'!$D$15="Так",'06A_Варіанти'!O2081,1E+99),IF('07A_Конструктор'!$D$16="Так",'06A_Варіанти'!P2081,1E+99),IF('07A_Конструктор'!$D$17="Так",'06A_Варіанти'!Q2081,1E+99),IF('06A_Варіанти'!R2081="",1E+99,'06A_Варіанти'!R2081))</f>
        <v>24.3</v>
      </c>
      <c r="P2090" s="2" t="str">
        <f t="shared" si="229"/>
        <v>Не моделюється</v>
      </c>
      <c r="Q2090" s="2">
        <f t="shared" si="230"/>
        <v>0</v>
      </c>
      <c r="R2090" s="2" t="str">
        <f>IF(OR(C2090="РЦК макси",C2090="РЦЧ SKU"),"SKU-потік",IFERROR(VLOOKUP(D2090,'02_РЦ'!$A$3:$I$7,5,FALSE),0))</f>
        <v>SKU-потік</v>
      </c>
      <c r="S2090" s="2" t="str">
        <f>IF(OR(C2090="РЦК макси",C2090="РЦЧ SKU"),"Не рахується в ліміт",IFERROR(VLOOKUP(D2090,'02_РЦ'!$A$3:$I$7,9,FALSE),"Немає РЦ"))</f>
        <v>Не рахується в ліміт</v>
      </c>
    </row>
    <row r="2091" spans="1:19">
      <c r="A2091" s="2" t="str">
        <f>'06A_Варіанти'!A2082</f>
        <v>MAXI_2775</v>
      </c>
      <c r="B2091" s="2" t="str">
        <f>'06A_Варіанти'!B2082</f>
        <v>TT_2775</v>
      </c>
      <c r="C2091" s="2" t="str">
        <f>'06A_Варіанти'!D2082</f>
        <v>РЦК макси</v>
      </c>
      <c r="D2091" s="2" t="str">
        <f>'06A_Варіанти'!C2082</f>
        <v>РЦК</v>
      </c>
      <c r="E2091" s="2" t="str">
        <f>'06A_Варіанти'!S2082</f>
        <v>DIRECT</v>
      </c>
      <c r="F2091" s="2" t="str">
        <f>IF(O2091='06A_Варіанти'!E2082,'06A_Варіанти'!E$1,IF(O2091='06A_Варіанти'!F2082,'06A_Варіанти'!F$1,IF(O2091='06A_Варіанти'!G2082,'06A_Варіанти'!G$1,IF(O2091='06A_Варіанти'!H2082,'06A_Варіанти'!H$1,IF(O2091='06A_Варіанти'!I2082,'06A_Варіанти'!I$1,IF(O2091='06A_Варіанти'!J2082,'06A_Варіанти'!J$1,IF(O2091='06A_Варіанти'!K2082,'06A_Варіанти'!K$1,IF(O2091='06A_Варіанти'!L2082,'06A_Варіанти'!L$1,IF(O2091='06A_Варіанти'!M2082,'06A_Варіанти'!M$1,IF(O2091='06A_Варіанти'!N2082,'06A_Варіанти'!N$1,IF(O2091='06A_Варіанти'!O2082,'06A_Варіанти'!O$1,IF(O2091='06A_Варіанти'!P2082,'06A_Варіанти'!P$1,IF(O2091='06A_Варіанти'!Q2082,'06A_Варіанти'!Q$1,IF(O2091='06A_Варіанти'!R2082,'06A_Варіанти'!R$1,"НЕМАЄ МАРШРУТУ"))))))))))))))</f>
        <v>DIRECT</v>
      </c>
      <c r="G2091" s="2" t="str">
        <f t="shared" si="224"/>
        <v>БЕЗ ЗМІН</v>
      </c>
      <c r="H2091" s="2">
        <f>IF(G2091="НЕМАЄ МАРШРУТУ",0,O2091-'06A_Варіанти'!T2082)</f>
        <v>0</v>
      </c>
      <c r="I2091" s="2">
        <f>IFERROR(INDEX('04_Потоки'!$E:$E,MATCH(A2091,'04_Потоки'!$A:$A,0)),0)</f>
        <v>0.30653218059558118</v>
      </c>
      <c r="J2091" s="2">
        <f t="shared" si="225"/>
        <v>1</v>
      </c>
      <c r="K2091" s="2">
        <f>IF(C2091="РЦК макси",0,2*'06A_Варіанти'!T2082*J2091)</f>
        <v>0</v>
      </c>
      <c r="L2091" s="2">
        <f t="shared" si="226"/>
        <v>0</v>
      </c>
      <c r="M2091" s="2">
        <f t="shared" si="227"/>
        <v>0</v>
      </c>
      <c r="N2091" s="9">
        <f t="shared" si="228"/>
        <v>0</v>
      </c>
      <c r="O2091" s="2">
        <f>MIN(IF('07A_Конструктор'!$D$5="Так",'06A_Варіанти'!E2082,1E+99),IF('07A_Конструктор'!$D$6="Так",'06A_Варіанти'!F2082,1E+99),IF('07A_Конструктор'!$D$7="Так",'06A_Варіанти'!G2082,1E+99),IF('07A_Конструктор'!$D$8="Так",'06A_Варіанти'!H2082,1E+99),IF('07A_Конструктор'!$D$9="Так",'06A_Варіанти'!I2082,1E+99),IF('07A_Конструктор'!$D$10="Так",'06A_Варіанти'!J2082,1E+99),IF('07A_Конструктор'!$D$11="Так",'06A_Варіанти'!K2082,1E+99),IF('07A_Конструктор'!$D$12="Так",'06A_Варіанти'!L2082,1E+99),IF('07A_Конструктор'!$D$13="Так",'06A_Варіанти'!M2082,1E+99),IF('07A_Конструктор'!$D$14="Так",'06A_Варіанти'!N2082,1E+99),IF('07A_Конструктор'!$D$15="Так",'06A_Варіанти'!O2082,1E+99),IF('07A_Конструктор'!$D$16="Так",'06A_Варіанти'!P2082,1E+99),IF('07A_Конструктор'!$D$17="Так",'06A_Варіанти'!Q2082,1E+99),IF('06A_Варіанти'!R2082="",1E+99,'06A_Варіанти'!R2082))</f>
        <v>499.6</v>
      </c>
      <c r="P2091" s="2" t="str">
        <f t="shared" si="229"/>
        <v>Не моделюється</v>
      </c>
      <c r="Q2091" s="2">
        <f t="shared" si="230"/>
        <v>0</v>
      </c>
      <c r="R2091" s="2" t="str">
        <f>IF(OR(C2091="РЦК макси",C2091="РЦЧ SKU"),"SKU-потік",IFERROR(VLOOKUP(D2091,'02_РЦ'!$A$3:$I$7,5,FALSE),0))</f>
        <v>SKU-потік</v>
      </c>
      <c r="S2091" s="2" t="str">
        <f>IF(OR(C2091="РЦК макси",C2091="РЦЧ SKU"),"Не рахується в ліміт",IFERROR(VLOOKUP(D2091,'02_РЦ'!$A$3:$I$7,9,FALSE),"Немає РЦ"))</f>
        <v>Не рахується в ліміт</v>
      </c>
    </row>
    <row r="2092" spans="1:19">
      <c r="A2092" s="2" t="str">
        <f>'06A_Варіанти'!A2083</f>
        <v>MAXI_2757</v>
      </c>
      <c r="B2092" s="2" t="str">
        <f>'06A_Варіанти'!B2083</f>
        <v>TT_2757</v>
      </c>
      <c r="C2092" s="2" t="str">
        <f>'06A_Варіанти'!D2083</f>
        <v>РЦК макси</v>
      </c>
      <c r="D2092" s="2" t="str">
        <f>'06A_Варіанти'!C2083</f>
        <v>РЦК</v>
      </c>
      <c r="E2092" s="2" t="str">
        <f>'06A_Варіанти'!S2083</f>
        <v>KYI_SOUTH</v>
      </c>
      <c r="F2092" s="2" t="str">
        <f>IF(O2092='06A_Варіанти'!E2083,'06A_Варіанти'!E$1,IF(O2092='06A_Варіанти'!F2083,'06A_Варіанти'!F$1,IF(O2092='06A_Варіанти'!G2083,'06A_Варіанти'!G$1,IF(O2092='06A_Варіанти'!H2083,'06A_Варіанти'!H$1,IF(O2092='06A_Варіанти'!I2083,'06A_Варіанти'!I$1,IF(O2092='06A_Варіанти'!J2083,'06A_Варіанти'!J$1,IF(O2092='06A_Варіанти'!K2083,'06A_Варіанти'!K$1,IF(O2092='06A_Варіанти'!L2083,'06A_Варіанти'!L$1,IF(O2092='06A_Варіанти'!M2083,'06A_Варіанти'!M$1,IF(O2092='06A_Варіанти'!N2083,'06A_Варіанти'!N$1,IF(O2092='06A_Варіанти'!O2083,'06A_Варіанти'!O$1,IF(O2092='06A_Варіанти'!P2083,'06A_Варіанти'!P$1,IF(O2092='06A_Варіанти'!Q2083,'06A_Варіанти'!Q$1,IF(O2092='06A_Варіанти'!R2083,'06A_Варіанти'!R$1,"НЕМАЄ МАРШРУТУ"))))))))))))))</f>
        <v>KYI_SOUTH</v>
      </c>
      <c r="G2092" s="2" t="str">
        <f t="shared" si="224"/>
        <v>БЕЗ ЗМІН</v>
      </c>
      <c r="H2092" s="2">
        <f>IF(G2092="НЕМАЄ МАРШРУТУ",0,O2092-'06A_Варіанти'!T2083)</f>
        <v>0</v>
      </c>
      <c r="I2092" s="2">
        <f>IFERROR(INDEX('04_Потоки'!$E:$E,MATCH(A2092,'04_Потоки'!$A:$A,0)),0)</f>
        <v>0.30653218059558118</v>
      </c>
      <c r="J2092" s="2">
        <f t="shared" si="225"/>
        <v>1</v>
      </c>
      <c r="K2092" s="2">
        <f>IF(C2092="РЦК макси",0,2*'06A_Варіанти'!T2083*J2092)</f>
        <v>0</v>
      </c>
      <c r="L2092" s="2">
        <f t="shared" si="226"/>
        <v>0</v>
      </c>
      <c r="M2092" s="2">
        <f t="shared" si="227"/>
        <v>0</v>
      </c>
      <c r="N2092" s="9">
        <f t="shared" si="228"/>
        <v>0</v>
      </c>
      <c r="O2092" s="2">
        <f>MIN(IF('07A_Конструктор'!$D$5="Так",'06A_Варіанти'!E2083,1E+99),IF('07A_Конструктор'!$D$6="Так",'06A_Варіанти'!F2083,1E+99),IF('07A_Конструктор'!$D$7="Так",'06A_Варіанти'!G2083,1E+99),IF('07A_Конструктор'!$D$8="Так",'06A_Варіанти'!H2083,1E+99),IF('07A_Конструктор'!$D$9="Так",'06A_Варіанти'!I2083,1E+99),IF('07A_Конструктор'!$D$10="Так",'06A_Варіанти'!J2083,1E+99),IF('07A_Конструктор'!$D$11="Так",'06A_Варіанти'!K2083,1E+99),IF('07A_Конструктор'!$D$12="Так",'06A_Варіанти'!L2083,1E+99),IF('07A_Конструктор'!$D$13="Так",'06A_Варіанти'!M2083,1E+99),IF('07A_Конструктор'!$D$14="Так",'06A_Варіанти'!N2083,1E+99),IF('07A_Конструктор'!$D$15="Так",'06A_Варіанти'!O2083,1E+99),IF('07A_Конструктор'!$D$16="Так",'06A_Варіанти'!P2083,1E+99),IF('07A_Конструктор'!$D$17="Так",'06A_Варіанти'!Q2083,1E+99),IF('06A_Варіанти'!R2083="",1E+99,'06A_Варіанти'!R2083))</f>
        <v>495.6</v>
      </c>
      <c r="P2092" s="2" t="str">
        <f t="shared" si="229"/>
        <v>Не моделюється</v>
      </c>
      <c r="Q2092" s="2">
        <f t="shared" si="230"/>
        <v>0</v>
      </c>
      <c r="R2092" s="2" t="str">
        <f>IF(OR(C2092="РЦК макси",C2092="РЦЧ SKU"),"SKU-потік",IFERROR(VLOOKUP(D2092,'02_РЦ'!$A$3:$I$7,5,FALSE),0))</f>
        <v>SKU-потік</v>
      </c>
      <c r="S2092" s="2" t="str">
        <f>IF(OR(C2092="РЦК макси",C2092="РЦЧ SKU"),"Не рахується в ліміт",IFERROR(VLOOKUP(D2092,'02_РЦ'!$A$3:$I$7,9,FALSE),"Немає РЦ"))</f>
        <v>Не рахується в ліміт</v>
      </c>
    </row>
    <row r="2093" spans="1:19">
      <c r="A2093" s="2" t="str">
        <f>'06A_Варіанти'!A2084</f>
        <v>MAXI_2816</v>
      </c>
      <c r="B2093" s="2" t="str">
        <f>'06A_Варіанти'!B2084</f>
        <v>TT_2816</v>
      </c>
      <c r="C2093" s="2" t="str">
        <f>'06A_Варіанти'!D2084</f>
        <v>РЦК макси</v>
      </c>
      <c r="D2093" s="2" t="str">
        <f>'06A_Варіанти'!C2084</f>
        <v>РЦК</v>
      </c>
      <c r="E2093" s="2" t="str">
        <f>'06A_Варіанти'!S2084</f>
        <v>KREM</v>
      </c>
      <c r="F2093" s="2" t="str">
        <f>IF(O2093='06A_Варіанти'!E2084,'06A_Варіанти'!E$1,IF(O2093='06A_Варіанти'!F2084,'06A_Варіанти'!F$1,IF(O2093='06A_Варіанти'!G2084,'06A_Варіанти'!G$1,IF(O2093='06A_Варіанти'!H2084,'06A_Варіанти'!H$1,IF(O2093='06A_Варіанти'!I2084,'06A_Варіанти'!I$1,IF(O2093='06A_Варіанти'!J2084,'06A_Варіанти'!J$1,IF(O2093='06A_Варіанти'!K2084,'06A_Варіанти'!K$1,IF(O2093='06A_Варіанти'!L2084,'06A_Варіанти'!L$1,IF(O2093='06A_Варіанти'!M2084,'06A_Варіанти'!M$1,IF(O2093='06A_Варіанти'!N2084,'06A_Варіанти'!N$1,IF(O2093='06A_Варіанти'!O2084,'06A_Варіанти'!O$1,IF(O2093='06A_Варіанти'!P2084,'06A_Варіанти'!P$1,IF(O2093='06A_Варіанти'!Q2084,'06A_Варіанти'!Q$1,IF(O2093='06A_Варіанти'!R2084,'06A_Варіанти'!R$1,"НЕМАЄ МАРШРУТУ"))))))))))))))</f>
        <v>KREM</v>
      </c>
      <c r="G2093" s="2" t="str">
        <f t="shared" si="224"/>
        <v>БЕЗ ЗМІН</v>
      </c>
      <c r="H2093" s="2">
        <f>IF(G2093="НЕМАЄ МАРШРУТУ",0,O2093-'06A_Варіанти'!T2084)</f>
        <v>0</v>
      </c>
      <c r="I2093" s="2">
        <f>IFERROR(INDEX('04_Потоки'!$E:$E,MATCH(A2093,'04_Потоки'!$A:$A,0)),0)</f>
        <v>0.30653218059558118</v>
      </c>
      <c r="J2093" s="2">
        <f t="shared" si="225"/>
        <v>1</v>
      </c>
      <c r="K2093" s="2">
        <f>IF(C2093="РЦК макси",0,2*'06A_Варіанти'!T2084*J2093)</f>
        <v>0</v>
      </c>
      <c r="L2093" s="2">
        <f t="shared" si="226"/>
        <v>0</v>
      </c>
      <c r="M2093" s="2">
        <f t="shared" si="227"/>
        <v>0</v>
      </c>
      <c r="N2093" s="9">
        <f t="shared" si="228"/>
        <v>0</v>
      </c>
      <c r="O2093" s="2">
        <f>MIN(IF('07A_Конструктор'!$D$5="Так",'06A_Варіанти'!E2084,1E+99),IF('07A_Конструктор'!$D$6="Так",'06A_Варіанти'!F2084,1E+99),IF('07A_Конструктор'!$D$7="Так",'06A_Варіанти'!G2084,1E+99),IF('07A_Конструктор'!$D$8="Так",'06A_Варіанти'!H2084,1E+99),IF('07A_Конструктор'!$D$9="Так",'06A_Варіанти'!I2084,1E+99),IF('07A_Конструктор'!$D$10="Так",'06A_Варіанти'!J2084,1E+99),IF('07A_Конструктор'!$D$11="Так",'06A_Варіанти'!K2084,1E+99),IF('07A_Конструктор'!$D$12="Так",'06A_Варіанти'!L2084,1E+99),IF('07A_Конструктор'!$D$13="Так",'06A_Варіанти'!M2084,1E+99),IF('07A_Конструктор'!$D$14="Так",'06A_Варіанти'!N2084,1E+99),IF('07A_Конструктор'!$D$15="Так",'06A_Варіанти'!O2084,1E+99),IF('07A_Конструктор'!$D$16="Так",'06A_Варіанти'!P2084,1E+99),IF('07A_Конструктор'!$D$17="Так",'06A_Варіанти'!Q2084,1E+99),IF('06A_Варіанти'!R2084="",1E+99,'06A_Варіанти'!R2084))</f>
        <v>501</v>
      </c>
      <c r="P2093" s="2" t="str">
        <f t="shared" si="229"/>
        <v>Не моделюється</v>
      </c>
      <c r="Q2093" s="2">
        <f t="shared" si="230"/>
        <v>0</v>
      </c>
      <c r="R2093" s="2" t="str">
        <f>IF(OR(C2093="РЦК макси",C2093="РЦЧ SKU"),"SKU-потік",IFERROR(VLOOKUP(D2093,'02_РЦ'!$A$3:$I$7,5,FALSE),0))</f>
        <v>SKU-потік</v>
      </c>
      <c r="S2093" s="2" t="str">
        <f>IF(OR(C2093="РЦК макси",C2093="РЦЧ SKU"),"Не рахується в ліміт",IFERROR(VLOOKUP(D2093,'02_РЦ'!$A$3:$I$7,9,FALSE),"Немає РЦ"))</f>
        <v>Не рахується в ліміт</v>
      </c>
    </row>
    <row r="2094" spans="1:19">
      <c r="A2094" s="2" t="str">
        <f>'06A_Варіанти'!A2085</f>
        <v>MAXI_2789</v>
      </c>
      <c r="B2094" s="2" t="str">
        <f>'06A_Варіанти'!B2085</f>
        <v>TT_2789</v>
      </c>
      <c r="C2094" s="2" t="str">
        <f>'06A_Варіанти'!D2085</f>
        <v>РЦК макси</v>
      </c>
      <c r="D2094" s="2" t="str">
        <f>'06A_Варіанти'!C2085</f>
        <v>РЦК</v>
      </c>
      <c r="E2094" s="2" t="str">
        <f>'06A_Варіанти'!S2085</f>
        <v>DIRECT</v>
      </c>
      <c r="F2094" s="2" t="str">
        <f>IF(O2094='06A_Варіанти'!E2085,'06A_Варіанти'!E$1,IF(O2094='06A_Варіанти'!F2085,'06A_Варіанти'!F$1,IF(O2094='06A_Варіанти'!G2085,'06A_Варіанти'!G$1,IF(O2094='06A_Варіанти'!H2085,'06A_Варіанти'!H$1,IF(O2094='06A_Варіанти'!I2085,'06A_Варіанти'!I$1,IF(O2094='06A_Варіанти'!J2085,'06A_Варіанти'!J$1,IF(O2094='06A_Варіанти'!K2085,'06A_Варіанти'!K$1,IF(O2094='06A_Варіанти'!L2085,'06A_Варіанти'!L$1,IF(O2094='06A_Варіанти'!M2085,'06A_Варіанти'!M$1,IF(O2094='06A_Варіанти'!N2085,'06A_Варіанти'!N$1,IF(O2094='06A_Варіанти'!O2085,'06A_Варіанти'!O$1,IF(O2094='06A_Варіанти'!P2085,'06A_Варіанти'!P$1,IF(O2094='06A_Варіанти'!Q2085,'06A_Варіанти'!Q$1,IF(O2094='06A_Варіанти'!R2085,'06A_Варіанти'!R$1,"НЕМАЄ МАРШРУТУ"))))))))))))))</f>
        <v>DIRECT</v>
      </c>
      <c r="G2094" s="2" t="str">
        <f t="shared" si="224"/>
        <v>БЕЗ ЗМІН</v>
      </c>
      <c r="H2094" s="2">
        <f>IF(G2094="НЕМАЄ МАРШРУТУ",0,O2094-'06A_Варіанти'!T2085)</f>
        <v>0</v>
      </c>
      <c r="I2094" s="2">
        <f>IFERROR(INDEX('04_Потоки'!$E:$E,MATCH(A2094,'04_Потоки'!$A:$A,0)),0)</f>
        <v>0.30653218059558118</v>
      </c>
      <c r="J2094" s="2">
        <f t="shared" si="225"/>
        <v>1</v>
      </c>
      <c r="K2094" s="2">
        <f>IF(C2094="РЦК макси",0,2*'06A_Варіанти'!T2085*J2094)</f>
        <v>0</v>
      </c>
      <c r="L2094" s="2">
        <f t="shared" si="226"/>
        <v>0</v>
      </c>
      <c r="M2094" s="2">
        <f t="shared" si="227"/>
        <v>0</v>
      </c>
      <c r="N2094" s="9">
        <f t="shared" si="228"/>
        <v>0</v>
      </c>
      <c r="O2094" s="2">
        <f>MIN(IF('07A_Конструктор'!$D$5="Так",'06A_Варіанти'!E2085,1E+99),IF('07A_Конструктор'!$D$6="Так",'06A_Варіанти'!F2085,1E+99),IF('07A_Конструктор'!$D$7="Так",'06A_Варіанти'!G2085,1E+99),IF('07A_Конструктор'!$D$8="Так",'06A_Варіанти'!H2085,1E+99),IF('07A_Конструктор'!$D$9="Так",'06A_Варіанти'!I2085,1E+99),IF('07A_Конструктор'!$D$10="Так",'06A_Варіанти'!J2085,1E+99),IF('07A_Конструктор'!$D$11="Так",'06A_Варіанти'!K2085,1E+99),IF('07A_Конструктор'!$D$12="Так",'06A_Варіанти'!L2085,1E+99),IF('07A_Конструктор'!$D$13="Так",'06A_Варіанти'!M2085,1E+99),IF('07A_Конструктор'!$D$14="Так",'06A_Варіанти'!N2085,1E+99),IF('07A_Конструктор'!$D$15="Так",'06A_Варіанти'!O2085,1E+99),IF('07A_Конструктор'!$D$16="Так",'06A_Варіанти'!P2085,1E+99),IF('07A_Конструктор'!$D$17="Так",'06A_Варіанти'!Q2085,1E+99),IF('06A_Варіанти'!R2085="",1E+99,'06A_Варіанти'!R2085))</f>
        <v>24.4</v>
      </c>
      <c r="P2094" s="2" t="str">
        <f t="shared" si="229"/>
        <v>Не моделюється</v>
      </c>
      <c r="Q2094" s="2">
        <f t="shared" si="230"/>
        <v>0</v>
      </c>
      <c r="R2094" s="2" t="str">
        <f>IF(OR(C2094="РЦК макси",C2094="РЦЧ SKU"),"SKU-потік",IFERROR(VLOOKUP(D2094,'02_РЦ'!$A$3:$I$7,5,FALSE),0))</f>
        <v>SKU-потік</v>
      </c>
      <c r="S2094" s="2" t="str">
        <f>IF(OR(C2094="РЦК макси",C2094="РЦЧ SKU"),"Не рахується в ліміт",IFERROR(VLOOKUP(D2094,'02_РЦ'!$A$3:$I$7,9,FALSE),"Немає РЦ"))</f>
        <v>Не рахується в ліміт</v>
      </c>
    </row>
    <row r="2095" spans="1:19">
      <c r="A2095" s="2" t="str">
        <f>'06A_Варіанти'!A2086</f>
        <v>MAXI_2792</v>
      </c>
      <c r="B2095" s="2" t="str">
        <f>'06A_Варіанти'!B2086</f>
        <v>TT_2792</v>
      </c>
      <c r="C2095" s="2" t="str">
        <f>'06A_Варіанти'!D2086</f>
        <v>РЦК макси</v>
      </c>
      <c r="D2095" s="2" t="str">
        <f>'06A_Варіанти'!C2086</f>
        <v>РЦК</v>
      </c>
      <c r="E2095" s="2" t="str">
        <f>'06A_Варіанти'!S2086</f>
        <v>KYI_SOUTH</v>
      </c>
      <c r="F2095" s="2" t="str">
        <f>IF(O2095='06A_Варіанти'!E2086,'06A_Варіанти'!E$1,IF(O2095='06A_Варіанти'!F2086,'06A_Варіанти'!F$1,IF(O2095='06A_Варіанти'!G2086,'06A_Варіанти'!G$1,IF(O2095='06A_Варіанти'!H2086,'06A_Варіанти'!H$1,IF(O2095='06A_Варіанти'!I2086,'06A_Варіанти'!I$1,IF(O2095='06A_Варіанти'!J2086,'06A_Варіанти'!J$1,IF(O2095='06A_Варіанти'!K2086,'06A_Варіанти'!K$1,IF(O2095='06A_Варіанти'!L2086,'06A_Варіанти'!L$1,IF(O2095='06A_Варіанти'!M2086,'06A_Варіанти'!M$1,IF(O2095='06A_Варіанти'!N2086,'06A_Варіанти'!N$1,IF(O2095='06A_Варіанти'!O2086,'06A_Варіанти'!O$1,IF(O2095='06A_Варіанти'!P2086,'06A_Варіанти'!P$1,IF(O2095='06A_Варіанти'!Q2086,'06A_Варіанти'!Q$1,IF(O2095='06A_Варіанти'!R2086,'06A_Варіанти'!R$1,"НЕМАЄ МАРШРУТУ"))))))))))))))</f>
        <v>KYI_SOUTH</v>
      </c>
      <c r="G2095" s="2" t="str">
        <f t="shared" si="224"/>
        <v>БЕЗ ЗМІН</v>
      </c>
      <c r="H2095" s="2">
        <f>IF(G2095="НЕМАЄ МАРШРУТУ",0,O2095-'06A_Варіанти'!T2086)</f>
        <v>0</v>
      </c>
      <c r="I2095" s="2">
        <f>IFERROR(INDEX('04_Потоки'!$E:$E,MATCH(A2095,'04_Потоки'!$A:$A,0)),0)</f>
        <v>0.30653218059558118</v>
      </c>
      <c r="J2095" s="2">
        <f t="shared" si="225"/>
        <v>1</v>
      </c>
      <c r="K2095" s="2">
        <f>IF(C2095="РЦК макси",0,2*'06A_Варіанти'!T2086*J2095)</f>
        <v>0</v>
      </c>
      <c r="L2095" s="2">
        <f t="shared" si="226"/>
        <v>0</v>
      </c>
      <c r="M2095" s="2">
        <f t="shared" si="227"/>
        <v>0</v>
      </c>
      <c r="N2095" s="9">
        <f t="shared" si="228"/>
        <v>0</v>
      </c>
      <c r="O2095" s="2">
        <f>MIN(IF('07A_Конструктор'!$D$5="Так",'06A_Варіанти'!E2086,1E+99),IF('07A_Конструктор'!$D$6="Так",'06A_Варіанти'!F2086,1E+99),IF('07A_Конструктор'!$D$7="Так",'06A_Варіанти'!G2086,1E+99),IF('07A_Конструктор'!$D$8="Так",'06A_Варіанти'!H2086,1E+99),IF('07A_Конструктор'!$D$9="Так",'06A_Варіанти'!I2086,1E+99),IF('07A_Конструктор'!$D$10="Так",'06A_Варіанти'!J2086,1E+99),IF('07A_Конструктор'!$D$11="Так",'06A_Варіанти'!K2086,1E+99),IF('07A_Конструктор'!$D$12="Так",'06A_Варіанти'!L2086,1E+99),IF('07A_Конструктор'!$D$13="Так",'06A_Варіанти'!M2086,1E+99),IF('07A_Конструктор'!$D$14="Так",'06A_Варіанти'!N2086,1E+99),IF('07A_Конструктор'!$D$15="Так",'06A_Варіанти'!O2086,1E+99),IF('07A_Конструктор'!$D$16="Так",'06A_Варіанти'!P2086,1E+99),IF('07A_Конструктор'!$D$17="Так",'06A_Варіанти'!Q2086,1E+99),IF('06A_Варіанти'!R2086="",1E+99,'06A_Варіанти'!R2086))</f>
        <v>117.5</v>
      </c>
      <c r="P2095" s="2" t="str">
        <f t="shared" si="229"/>
        <v>Не моделюється</v>
      </c>
      <c r="Q2095" s="2">
        <f t="shared" si="230"/>
        <v>0</v>
      </c>
      <c r="R2095" s="2" t="str">
        <f>IF(OR(C2095="РЦК макси",C2095="РЦЧ SKU"),"SKU-потік",IFERROR(VLOOKUP(D2095,'02_РЦ'!$A$3:$I$7,5,FALSE),0))</f>
        <v>SKU-потік</v>
      </c>
      <c r="S2095" s="2" t="str">
        <f>IF(OR(C2095="РЦК макси",C2095="РЦЧ SKU"),"Не рахується в ліміт",IFERROR(VLOOKUP(D2095,'02_РЦ'!$A$3:$I$7,9,FALSE),"Немає РЦ"))</f>
        <v>Не рахується в ліміт</v>
      </c>
    </row>
    <row r="2096" spans="1:19">
      <c r="A2096" s="2" t="str">
        <f>'06A_Варіанти'!A2087</f>
        <v>MAXI_2793</v>
      </c>
      <c r="B2096" s="2" t="str">
        <f>'06A_Варіанти'!B2087</f>
        <v>TT_2793</v>
      </c>
      <c r="C2096" s="2" t="str">
        <f>'06A_Варіанти'!D2087</f>
        <v>РЦК макси</v>
      </c>
      <c r="D2096" s="2" t="str">
        <f>'06A_Варіанти'!C2087</f>
        <v>РЦК</v>
      </c>
      <c r="E2096" s="2" t="str">
        <f>'06A_Варіанти'!S2087</f>
        <v>DIRECT</v>
      </c>
      <c r="F2096" s="2" t="str">
        <f>IF(O2096='06A_Варіанти'!E2087,'06A_Варіанти'!E$1,IF(O2096='06A_Варіанти'!F2087,'06A_Варіанти'!F$1,IF(O2096='06A_Варіанти'!G2087,'06A_Варіанти'!G$1,IF(O2096='06A_Варіанти'!H2087,'06A_Варіанти'!H$1,IF(O2096='06A_Варіанти'!I2087,'06A_Варіанти'!I$1,IF(O2096='06A_Варіанти'!J2087,'06A_Варіанти'!J$1,IF(O2096='06A_Варіанти'!K2087,'06A_Варіанти'!K$1,IF(O2096='06A_Варіанти'!L2087,'06A_Варіанти'!L$1,IF(O2096='06A_Варіанти'!M2087,'06A_Варіанти'!M$1,IF(O2096='06A_Варіанти'!N2087,'06A_Варіанти'!N$1,IF(O2096='06A_Варіанти'!O2087,'06A_Варіанти'!O$1,IF(O2096='06A_Варіанти'!P2087,'06A_Варіанти'!P$1,IF(O2096='06A_Варіанти'!Q2087,'06A_Варіанти'!Q$1,IF(O2096='06A_Варіанти'!R2087,'06A_Варіанти'!R$1,"НЕМАЄ МАРШРУТУ"))))))))))))))</f>
        <v>DIRECT</v>
      </c>
      <c r="G2096" s="2" t="str">
        <f t="shared" si="224"/>
        <v>БЕЗ ЗМІН</v>
      </c>
      <c r="H2096" s="2">
        <f>IF(G2096="НЕМАЄ МАРШРУТУ",0,O2096-'06A_Варіанти'!T2087)</f>
        <v>0</v>
      </c>
      <c r="I2096" s="2">
        <f>IFERROR(INDEX('04_Потоки'!$E:$E,MATCH(A2096,'04_Потоки'!$A:$A,0)),0)</f>
        <v>0.30653218059558118</v>
      </c>
      <c r="J2096" s="2">
        <f t="shared" si="225"/>
        <v>1</v>
      </c>
      <c r="K2096" s="2">
        <f>IF(C2096="РЦК макси",0,2*'06A_Варіанти'!T2087*J2096)</f>
        <v>0</v>
      </c>
      <c r="L2096" s="2">
        <f t="shared" si="226"/>
        <v>0</v>
      </c>
      <c r="M2096" s="2">
        <f t="shared" si="227"/>
        <v>0</v>
      </c>
      <c r="N2096" s="9">
        <f t="shared" si="228"/>
        <v>0</v>
      </c>
      <c r="O2096" s="2">
        <f>MIN(IF('07A_Конструктор'!$D$5="Так",'06A_Варіанти'!E2087,1E+99),IF('07A_Конструктор'!$D$6="Так",'06A_Варіанти'!F2087,1E+99),IF('07A_Конструктор'!$D$7="Так",'06A_Варіанти'!G2087,1E+99),IF('07A_Конструктор'!$D$8="Так",'06A_Варіанти'!H2087,1E+99),IF('07A_Конструктор'!$D$9="Так",'06A_Варіанти'!I2087,1E+99),IF('07A_Конструктор'!$D$10="Так",'06A_Варіанти'!J2087,1E+99),IF('07A_Конструктор'!$D$11="Так",'06A_Варіанти'!K2087,1E+99),IF('07A_Конструктор'!$D$12="Так",'06A_Варіанти'!L2087,1E+99),IF('07A_Конструктор'!$D$13="Так",'06A_Варіанти'!M2087,1E+99),IF('07A_Конструктор'!$D$14="Так",'06A_Варіанти'!N2087,1E+99),IF('07A_Конструктор'!$D$15="Так",'06A_Варіанти'!O2087,1E+99),IF('07A_Конструктор'!$D$16="Так",'06A_Варіанти'!P2087,1E+99),IF('07A_Конструктор'!$D$17="Так",'06A_Варіанти'!Q2087,1E+99),IF('06A_Варіанти'!R2087="",1E+99,'06A_Варіанти'!R2087))</f>
        <v>489.7</v>
      </c>
      <c r="P2096" s="2" t="str">
        <f t="shared" si="229"/>
        <v>Не моделюється</v>
      </c>
      <c r="Q2096" s="2">
        <f t="shared" si="230"/>
        <v>0</v>
      </c>
      <c r="R2096" s="2" t="str">
        <f>IF(OR(C2096="РЦК макси",C2096="РЦЧ SKU"),"SKU-потік",IFERROR(VLOOKUP(D2096,'02_РЦ'!$A$3:$I$7,5,FALSE),0))</f>
        <v>SKU-потік</v>
      </c>
      <c r="S2096" s="2" t="str">
        <f>IF(OR(C2096="РЦК макси",C2096="РЦЧ SKU"),"Не рахується в ліміт",IFERROR(VLOOKUP(D2096,'02_РЦ'!$A$3:$I$7,9,FALSE),"Немає РЦ"))</f>
        <v>Не рахується в ліміт</v>
      </c>
    </row>
    <row r="2097" spans="1:19">
      <c r="A2097" s="2" t="str">
        <f>'06A_Варіанти'!A2088</f>
        <v>MAXI_2795</v>
      </c>
      <c r="B2097" s="2" t="str">
        <f>'06A_Варіанти'!B2088</f>
        <v>TT_2795</v>
      </c>
      <c r="C2097" s="2" t="str">
        <f>'06A_Варіанти'!D2088</f>
        <v>РЦК макси</v>
      </c>
      <c r="D2097" s="2" t="str">
        <f>'06A_Варіанти'!C2088</f>
        <v>РЦК</v>
      </c>
      <c r="E2097" s="2" t="str">
        <f>'06A_Варіанти'!S2088</f>
        <v>KYI_DARN</v>
      </c>
      <c r="F2097" s="2" t="str">
        <f>IF(O2097='06A_Варіанти'!E2088,'06A_Варіанти'!E$1,IF(O2097='06A_Варіанти'!F2088,'06A_Варіанти'!F$1,IF(O2097='06A_Варіанти'!G2088,'06A_Варіанти'!G$1,IF(O2097='06A_Варіанти'!H2088,'06A_Варіанти'!H$1,IF(O2097='06A_Варіанти'!I2088,'06A_Варіанти'!I$1,IF(O2097='06A_Варіанти'!J2088,'06A_Варіанти'!J$1,IF(O2097='06A_Варіанти'!K2088,'06A_Варіанти'!K$1,IF(O2097='06A_Варіанти'!L2088,'06A_Варіанти'!L$1,IF(O2097='06A_Варіанти'!M2088,'06A_Варіанти'!M$1,IF(O2097='06A_Варіанти'!N2088,'06A_Варіанти'!N$1,IF(O2097='06A_Варіанти'!O2088,'06A_Варіанти'!O$1,IF(O2097='06A_Варіанти'!P2088,'06A_Варіанти'!P$1,IF(O2097='06A_Варіанти'!Q2088,'06A_Варіанти'!Q$1,IF(O2097='06A_Варіанти'!R2088,'06A_Варіанти'!R$1,"НЕМАЄ МАРШРУТУ"))))))))))))))</f>
        <v>KYI_DARN</v>
      </c>
      <c r="G2097" s="2" t="str">
        <f t="shared" si="224"/>
        <v>БЕЗ ЗМІН</v>
      </c>
      <c r="H2097" s="2">
        <f>IF(G2097="НЕМАЄ МАРШРУТУ",0,O2097-'06A_Варіанти'!T2088)</f>
        <v>0</v>
      </c>
      <c r="I2097" s="2">
        <f>IFERROR(INDEX('04_Потоки'!$E:$E,MATCH(A2097,'04_Потоки'!$A:$A,0)),0)</f>
        <v>0.30653218059558118</v>
      </c>
      <c r="J2097" s="2">
        <f t="shared" si="225"/>
        <v>1</v>
      </c>
      <c r="K2097" s="2">
        <f>IF(C2097="РЦК макси",0,2*'06A_Варіанти'!T2088*J2097)</f>
        <v>0</v>
      </c>
      <c r="L2097" s="2">
        <f t="shared" si="226"/>
        <v>0</v>
      </c>
      <c r="M2097" s="2">
        <f t="shared" si="227"/>
        <v>0</v>
      </c>
      <c r="N2097" s="9">
        <f t="shared" si="228"/>
        <v>0</v>
      </c>
      <c r="O2097" s="2">
        <f>MIN(IF('07A_Конструктор'!$D$5="Так",'06A_Варіанти'!E2088,1E+99),IF('07A_Конструктор'!$D$6="Так",'06A_Варіанти'!F2088,1E+99),IF('07A_Конструктор'!$D$7="Так",'06A_Варіанти'!G2088,1E+99),IF('07A_Конструктор'!$D$8="Так",'06A_Варіанти'!H2088,1E+99),IF('07A_Конструктор'!$D$9="Так",'06A_Варіанти'!I2088,1E+99),IF('07A_Конструктор'!$D$10="Так",'06A_Варіанти'!J2088,1E+99),IF('07A_Конструктор'!$D$11="Так",'06A_Варіанти'!K2088,1E+99),IF('07A_Конструктор'!$D$12="Так",'06A_Варіанти'!L2088,1E+99),IF('07A_Конструктор'!$D$13="Так",'06A_Варіанти'!M2088,1E+99),IF('07A_Конструктор'!$D$14="Так",'06A_Варіанти'!N2088,1E+99),IF('07A_Конструктор'!$D$15="Так",'06A_Варіанти'!O2088,1E+99),IF('07A_Конструктор'!$D$16="Так",'06A_Варіанти'!P2088,1E+99),IF('07A_Конструктор'!$D$17="Так",'06A_Варіанти'!Q2088,1E+99),IF('06A_Варіанти'!R2088="",1E+99,'06A_Варіанти'!R2088))</f>
        <v>376.8</v>
      </c>
      <c r="P2097" s="2" t="str">
        <f t="shared" si="229"/>
        <v>Не моделюється</v>
      </c>
      <c r="Q2097" s="2">
        <f t="shared" si="230"/>
        <v>0</v>
      </c>
      <c r="R2097" s="2" t="str">
        <f>IF(OR(C2097="РЦК макси",C2097="РЦЧ SKU"),"SKU-потік",IFERROR(VLOOKUP(D2097,'02_РЦ'!$A$3:$I$7,5,FALSE),0))</f>
        <v>SKU-потік</v>
      </c>
      <c r="S2097" s="2" t="str">
        <f>IF(OR(C2097="РЦК макси",C2097="РЦЧ SKU"),"Не рахується в ліміт",IFERROR(VLOOKUP(D2097,'02_РЦ'!$A$3:$I$7,9,FALSE),"Немає РЦ"))</f>
        <v>Не рахується в ліміт</v>
      </c>
    </row>
    <row r="2098" spans="1:19">
      <c r="A2098" s="2" t="str">
        <f>'06A_Варіанти'!A2089</f>
        <v>MAXI_2798</v>
      </c>
      <c r="B2098" s="2" t="str">
        <f>'06A_Варіанти'!B2089</f>
        <v>TT_2798</v>
      </c>
      <c r="C2098" s="2" t="str">
        <f>'06A_Варіанти'!D2089</f>
        <v>РЦК макси</v>
      </c>
      <c r="D2098" s="2" t="str">
        <f>'06A_Варіанти'!C2089</f>
        <v>РЦК</v>
      </c>
      <c r="E2098" s="2" t="str">
        <f>'06A_Варіанти'!S2089</f>
        <v>KYI_DARN</v>
      </c>
      <c r="F2098" s="2" t="str">
        <f>IF(O2098='06A_Варіанти'!E2089,'06A_Варіанти'!E$1,IF(O2098='06A_Варіанти'!F2089,'06A_Варіанти'!F$1,IF(O2098='06A_Варіанти'!G2089,'06A_Варіанти'!G$1,IF(O2098='06A_Варіанти'!H2089,'06A_Варіанти'!H$1,IF(O2098='06A_Варіанти'!I2089,'06A_Варіанти'!I$1,IF(O2098='06A_Варіанти'!J2089,'06A_Варіанти'!J$1,IF(O2098='06A_Варіанти'!K2089,'06A_Варіанти'!K$1,IF(O2098='06A_Варіанти'!L2089,'06A_Варіанти'!L$1,IF(O2098='06A_Варіанти'!M2089,'06A_Варіанти'!M$1,IF(O2098='06A_Варіанти'!N2089,'06A_Варіанти'!N$1,IF(O2098='06A_Варіанти'!O2089,'06A_Варіанти'!O$1,IF(O2098='06A_Варіанти'!P2089,'06A_Варіанти'!P$1,IF(O2098='06A_Варіанти'!Q2089,'06A_Варіанти'!Q$1,IF(O2098='06A_Варіанти'!R2089,'06A_Варіанти'!R$1,"НЕМАЄ МАРШРУТУ"))))))))))))))</f>
        <v>KYI_DARN</v>
      </c>
      <c r="G2098" s="2" t="str">
        <f t="shared" si="224"/>
        <v>БЕЗ ЗМІН</v>
      </c>
      <c r="H2098" s="2">
        <f>IF(G2098="НЕМАЄ МАРШРУТУ",0,O2098-'06A_Варіанти'!T2089)</f>
        <v>0</v>
      </c>
      <c r="I2098" s="2">
        <f>IFERROR(INDEX('04_Потоки'!$E:$E,MATCH(A2098,'04_Потоки'!$A:$A,0)),0)</f>
        <v>0.30653218059558118</v>
      </c>
      <c r="J2098" s="2">
        <f t="shared" si="225"/>
        <v>1</v>
      </c>
      <c r="K2098" s="2">
        <f>IF(C2098="РЦК макси",0,2*'06A_Варіанти'!T2089*J2098)</f>
        <v>0</v>
      </c>
      <c r="L2098" s="2">
        <f t="shared" si="226"/>
        <v>0</v>
      </c>
      <c r="M2098" s="2">
        <f t="shared" si="227"/>
        <v>0</v>
      </c>
      <c r="N2098" s="9">
        <f t="shared" si="228"/>
        <v>0</v>
      </c>
      <c r="O2098" s="2">
        <f>MIN(IF('07A_Конструктор'!$D$5="Так",'06A_Варіанти'!E2089,1E+99),IF('07A_Конструктор'!$D$6="Так",'06A_Варіанти'!F2089,1E+99),IF('07A_Конструктор'!$D$7="Так",'06A_Варіанти'!G2089,1E+99),IF('07A_Конструктор'!$D$8="Так",'06A_Варіанти'!H2089,1E+99),IF('07A_Конструктор'!$D$9="Так",'06A_Варіанти'!I2089,1E+99),IF('07A_Конструктор'!$D$10="Так",'06A_Варіанти'!J2089,1E+99),IF('07A_Конструктор'!$D$11="Так",'06A_Варіанти'!K2089,1E+99),IF('07A_Конструктор'!$D$12="Так",'06A_Варіанти'!L2089,1E+99),IF('07A_Конструктор'!$D$13="Так",'06A_Варіанти'!M2089,1E+99),IF('07A_Конструктор'!$D$14="Так",'06A_Варіанти'!N2089,1E+99),IF('07A_Конструктор'!$D$15="Так",'06A_Варіанти'!O2089,1E+99),IF('07A_Конструктор'!$D$16="Так",'06A_Варіанти'!P2089,1E+99),IF('07A_Конструктор'!$D$17="Так",'06A_Варіанти'!Q2089,1E+99),IF('06A_Варіанти'!R2089="",1E+99,'06A_Варіанти'!R2089))</f>
        <v>522.1</v>
      </c>
      <c r="P2098" s="2" t="str">
        <f t="shared" si="229"/>
        <v>Не моделюється</v>
      </c>
      <c r="Q2098" s="2">
        <f t="shared" si="230"/>
        <v>0</v>
      </c>
      <c r="R2098" s="2" t="str">
        <f>IF(OR(C2098="РЦК макси",C2098="РЦЧ SKU"),"SKU-потік",IFERROR(VLOOKUP(D2098,'02_РЦ'!$A$3:$I$7,5,FALSE),0))</f>
        <v>SKU-потік</v>
      </c>
      <c r="S2098" s="2" t="str">
        <f>IF(OR(C2098="РЦК макси",C2098="РЦЧ SKU"),"Не рахується в ліміт",IFERROR(VLOOKUP(D2098,'02_РЦ'!$A$3:$I$7,9,FALSE),"Немає РЦ"))</f>
        <v>Не рахується в ліміт</v>
      </c>
    </row>
    <row r="2099" spans="1:19">
      <c r="A2099" s="2" t="str">
        <f>'06A_Варіанти'!A2090</f>
        <v>MAXI_2799</v>
      </c>
      <c r="B2099" s="2" t="str">
        <f>'06A_Варіанти'!B2090</f>
        <v>TT_2799</v>
      </c>
      <c r="C2099" s="2" t="str">
        <f>'06A_Варіанти'!D2090</f>
        <v>РЦК макси</v>
      </c>
      <c r="D2099" s="2" t="str">
        <f>'06A_Варіанти'!C2090</f>
        <v>РЦК</v>
      </c>
      <c r="E2099" s="2" t="str">
        <f>'06A_Варіанти'!S2090</f>
        <v>DIRECT</v>
      </c>
      <c r="F2099" s="2" t="str">
        <f>IF(O2099='06A_Варіанти'!E2090,'06A_Варіанти'!E$1,IF(O2099='06A_Варіанти'!F2090,'06A_Варіанти'!F$1,IF(O2099='06A_Варіанти'!G2090,'06A_Варіанти'!G$1,IF(O2099='06A_Варіанти'!H2090,'06A_Варіанти'!H$1,IF(O2099='06A_Варіанти'!I2090,'06A_Варіанти'!I$1,IF(O2099='06A_Варіанти'!J2090,'06A_Варіанти'!J$1,IF(O2099='06A_Варіанти'!K2090,'06A_Варіанти'!K$1,IF(O2099='06A_Варіанти'!L2090,'06A_Варіанти'!L$1,IF(O2099='06A_Варіанти'!M2090,'06A_Варіанти'!M$1,IF(O2099='06A_Варіанти'!N2090,'06A_Варіанти'!N$1,IF(O2099='06A_Варіанти'!O2090,'06A_Варіанти'!O$1,IF(O2099='06A_Варіанти'!P2090,'06A_Варіанти'!P$1,IF(O2099='06A_Варіанти'!Q2090,'06A_Варіанти'!Q$1,IF(O2099='06A_Варіанти'!R2090,'06A_Варіанти'!R$1,"НЕМАЄ МАРШРУТУ"))))))))))))))</f>
        <v>DIRECT</v>
      </c>
      <c r="G2099" s="2" t="str">
        <f t="shared" si="224"/>
        <v>БЕЗ ЗМІН</v>
      </c>
      <c r="H2099" s="2">
        <f>IF(G2099="НЕМАЄ МАРШРУТУ",0,O2099-'06A_Варіанти'!T2090)</f>
        <v>0</v>
      </c>
      <c r="I2099" s="2">
        <f>IFERROR(INDEX('04_Потоки'!$E:$E,MATCH(A2099,'04_Потоки'!$A:$A,0)),0)</f>
        <v>0.30653218059558118</v>
      </c>
      <c r="J2099" s="2">
        <f t="shared" si="225"/>
        <v>1</v>
      </c>
      <c r="K2099" s="2">
        <f>IF(C2099="РЦК макси",0,2*'06A_Варіанти'!T2090*J2099)</f>
        <v>0</v>
      </c>
      <c r="L2099" s="2">
        <f t="shared" si="226"/>
        <v>0</v>
      </c>
      <c r="M2099" s="2">
        <f t="shared" si="227"/>
        <v>0</v>
      </c>
      <c r="N2099" s="9">
        <f t="shared" si="228"/>
        <v>0</v>
      </c>
      <c r="O2099" s="2">
        <f>MIN(IF('07A_Конструктор'!$D$5="Так",'06A_Варіанти'!E2090,1E+99),IF('07A_Конструктор'!$D$6="Так",'06A_Варіанти'!F2090,1E+99),IF('07A_Конструктор'!$D$7="Так",'06A_Варіанти'!G2090,1E+99),IF('07A_Конструктор'!$D$8="Так",'06A_Варіанти'!H2090,1E+99),IF('07A_Конструктор'!$D$9="Так",'06A_Варіанти'!I2090,1E+99),IF('07A_Конструктор'!$D$10="Так",'06A_Варіанти'!J2090,1E+99),IF('07A_Конструктор'!$D$11="Так",'06A_Варіанти'!K2090,1E+99),IF('07A_Конструктор'!$D$12="Так",'06A_Варіанти'!L2090,1E+99),IF('07A_Конструктор'!$D$13="Так",'06A_Варіанти'!M2090,1E+99),IF('07A_Конструктор'!$D$14="Так",'06A_Варіанти'!N2090,1E+99),IF('07A_Конструктор'!$D$15="Так",'06A_Варіанти'!O2090,1E+99),IF('07A_Конструктор'!$D$16="Так",'06A_Варіанти'!P2090,1E+99),IF('07A_Конструктор'!$D$17="Так",'06A_Варіанти'!Q2090,1E+99),IF('06A_Варіанти'!R2090="",1E+99,'06A_Варіанти'!R2090))</f>
        <v>274.7</v>
      </c>
      <c r="P2099" s="2" t="str">
        <f t="shared" si="229"/>
        <v>Не моделюється</v>
      </c>
      <c r="Q2099" s="2">
        <f t="shared" si="230"/>
        <v>0</v>
      </c>
      <c r="R2099" s="2" t="str">
        <f>IF(OR(C2099="РЦК макси",C2099="РЦЧ SKU"),"SKU-потік",IFERROR(VLOOKUP(D2099,'02_РЦ'!$A$3:$I$7,5,FALSE),0))</f>
        <v>SKU-потік</v>
      </c>
      <c r="S2099" s="2" t="str">
        <f>IF(OR(C2099="РЦК макси",C2099="РЦЧ SKU"),"Не рахується в ліміт",IFERROR(VLOOKUP(D2099,'02_РЦ'!$A$3:$I$7,9,FALSE),"Немає РЦ"))</f>
        <v>Не рахується в ліміт</v>
      </c>
    </row>
    <row r="2100" spans="1:19">
      <c r="A2100" s="2" t="str">
        <f>'06A_Варіанти'!A2091</f>
        <v>MAXI_2797</v>
      </c>
      <c r="B2100" s="2" t="str">
        <f>'06A_Варіанти'!B2091</f>
        <v>TT_2797</v>
      </c>
      <c r="C2100" s="2" t="str">
        <f>'06A_Варіанти'!D2091</f>
        <v>РЦК макси</v>
      </c>
      <c r="D2100" s="2" t="str">
        <f>'06A_Варіанти'!C2091</f>
        <v>РЦК</v>
      </c>
      <c r="E2100" s="2" t="str">
        <f>'06A_Варіанти'!S2091</f>
        <v>DIRECT</v>
      </c>
      <c r="F2100" s="2" t="str">
        <f>IF(O2100='06A_Варіанти'!E2091,'06A_Варіанти'!E$1,IF(O2100='06A_Варіанти'!F2091,'06A_Варіанти'!F$1,IF(O2100='06A_Варіанти'!G2091,'06A_Варіанти'!G$1,IF(O2100='06A_Варіанти'!H2091,'06A_Варіанти'!H$1,IF(O2100='06A_Варіанти'!I2091,'06A_Варіанти'!I$1,IF(O2100='06A_Варіанти'!J2091,'06A_Варіанти'!J$1,IF(O2100='06A_Варіанти'!K2091,'06A_Варіанти'!K$1,IF(O2100='06A_Варіанти'!L2091,'06A_Варіанти'!L$1,IF(O2100='06A_Варіанти'!M2091,'06A_Варіанти'!M$1,IF(O2100='06A_Варіанти'!N2091,'06A_Варіанти'!N$1,IF(O2100='06A_Варіанти'!O2091,'06A_Варіанти'!O$1,IF(O2100='06A_Варіанти'!P2091,'06A_Варіанти'!P$1,IF(O2100='06A_Варіанти'!Q2091,'06A_Варіанти'!Q$1,IF(O2100='06A_Варіанти'!R2091,'06A_Варіанти'!R$1,"НЕМАЄ МАРШРУТУ"))))))))))))))</f>
        <v>DIRECT</v>
      </c>
      <c r="G2100" s="2" t="str">
        <f t="shared" si="224"/>
        <v>БЕЗ ЗМІН</v>
      </c>
      <c r="H2100" s="2">
        <f>IF(G2100="НЕМАЄ МАРШРУТУ",0,O2100-'06A_Варіанти'!T2091)</f>
        <v>0</v>
      </c>
      <c r="I2100" s="2">
        <f>IFERROR(INDEX('04_Потоки'!$E:$E,MATCH(A2100,'04_Потоки'!$A:$A,0)),0)</f>
        <v>0.30653218059558118</v>
      </c>
      <c r="J2100" s="2">
        <f t="shared" si="225"/>
        <v>1</v>
      </c>
      <c r="K2100" s="2">
        <f>IF(C2100="РЦК макси",0,2*'06A_Варіанти'!T2091*J2100)</f>
        <v>0</v>
      </c>
      <c r="L2100" s="2">
        <f t="shared" si="226"/>
        <v>0</v>
      </c>
      <c r="M2100" s="2">
        <f t="shared" si="227"/>
        <v>0</v>
      </c>
      <c r="N2100" s="9">
        <f t="shared" si="228"/>
        <v>0</v>
      </c>
      <c r="O2100" s="2">
        <f>MIN(IF('07A_Конструктор'!$D$5="Так",'06A_Варіанти'!E2091,1E+99),IF('07A_Конструктор'!$D$6="Так",'06A_Варіанти'!F2091,1E+99),IF('07A_Конструктор'!$D$7="Так",'06A_Варіанти'!G2091,1E+99),IF('07A_Конструктор'!$D$8="Так",'06A_Варіанти'!H2091,1E+99),IF('07A_Конструктор'!$D$9="Так",'06A_Варіанти'!I2091,1E+99),IF('07A_Конструктор'!$D$10="Так",'06A_Варіанти'!J2091,1E+99),IF('07A_Конструктор'!$D$11="Так",'06A_Варіанти'!K2091,1E+99),IF('07A_Конструктор'!$D$12="Так",'06A_Варіанти'!L2091,1E+99),IF('07A_Конструктор'!$D$13="Так",'06A_Варіанти'!M2091,1E+99),IF('07A_Конструктор'!$D$14="Так",'06A_Варіанти'!N2091,1E+99),IF('07A_Конструктор'!$D$15="Так",'06A_Варіанти'!O2091,1E+99),IF('07A_Конструктор'!$D$16="Так",'06A_Варіанти'!P2091,1E+99),IF('07A_Конструктор'!$D$17="Так",'06A_Варіанти'!Q2091,1E+99),IF('06A_Варіанти'!R2091="",1E+99,'06A_Варіанти'!R2091))</f>
        <v>31.6</v>
      </c>
      <c r="P2100" s="2" t="str">
        <f t="shared" si="229"/>
        <v>Не моделюється</v>
      </c>
      <c r="Q2100" s="2">
        <f t="shared" si="230"/>
        <v>0</v>
      </c>
      <c r="R2100" s="2" t="str">
        <f>IF(OR(C2100="РЦК макси",C2100="РЦЧ SKU"),"SKU-потік",IFERROR(VLOOKUP(D2100,'02_РЦ'!$A$3:$I$7,5,FALSE),0))</f>
        <v>SKU-потік</v>
      </c>
      <c r="S2100" s="2" t="str">
        <f>IF(OR(C2100="РЦК макси",C2100="РЦЧ SKU"),"Не рахується в ліміт",IFERROR(VLOOKUP(D2100,'02_РЦ'!$A$3:$I$7,9,FALSE),"Немає РЦ"))</f>
        <v>Не рахується в ліміт</v>
      </c>
    </row>
    <row r="2101" spans="1:19">
      <c r="A2101" s="2" t="str">
        <f>'06A_Варіанти'!A2092</f>
        <v>MAXI_2809</v>
      </c>
      <c r="B2101" s="2" t="str">
        <f>'06A_Варіанти'!B2092</f>
        <v>TT_2809</v>
      </c>
      <c r="C2101" s="2" t="str">
        <f>'06A_Варіанти'!D2092</f>
        <v>РЦК макси</v>
      </c>
      <c r="D2101" s="2" t="str">
        <f>'06A_Варіанти'!C2092</f>
        <v>РЦК</v>
      </c>
      <c r="E2101" s="2" t="str">
        <f>'06A_Варіанти'!S2092</f>
        <v>DIRECT</v>
      </c>
      <c r="F2101" s="2" t="str">
        <f>IF(O2101='06A_Варіанти'!E2092,'06A_Варіанти'!E$1,IF(O2101='06A_Варіанти'!F2092,'06A_Варіанти'!F$1,IF(O2101='06A_Варіанти'!G2092,'06A_Варіанти'!G$1,IF(O2101='06A_Варіанти'!H2092,'06A_Варіанти'!H$1,IF(O2101='06A_Варіанти'!I2092,'06A_Варіанти'!I$1,IF(O2101='06A_Варіанти'!J2092,'06A_Варіанти'!J$1,IF(O2101='06A_Варіанти'!K2092,'06A_Варіанти'!K$1,IF(O2101='06A_Варіанти'!L2092,'06A_Варіанти'!L$1,IF(O2101='06A_Варіанти'!M2092,'06A_Варіанти'!M$1,IF(O2101='06A_Варіанти'!N2092,'06A_Варіанти'!N$1,IF(O2101='06A_Варіанти'!O2092,'06A_Варіанти'!O$1,IF(O2101='06A_Варіанти'!P2092,'06A_Варіанти'!P$1,IF(O2101='06A_Варіанти'!Q2092,'06A_Варіанти'!Q$1,IF(O2101='06A_Варіанти'!R2092,'06A_Варіанти'!R$1,"НЕМАЄ МАРШРУТУ"))))))))))))))</f>
        <v>DIRECT</v>
      </c>
      <c r="G2101" s="2" t="str">
        <f t="shared" si="224"/>
        <v>БЕЗ ЗМІН</v>
      </c>
      <c r="H2101" s="2">
        <f>IF(G2101="НЕМАЄ МАРШРУТУ",0,O2101-'06A_Варіанти'!T2092)</f>
        <v>0</v>
      </c>
      <c r="I2101" s="2">
        <f>IFERROR(INDEX('04_Потоки'!$E:$E,MATCH(A2101,'04_Потоки'!$A:$A,0)),0)</f>
        <v>0.30653218059558118</v>
      </c>
      <c r="J2101" s="2">
        <f t="shared" si="225"/>
        <v>1</v>
      </c>
      <c r="K2101" s="2">
        <f>IF(C2101="РЦК макси",0,2*'06A_Варіанти'!T2092*J2101)</f>
        <v>0</v>
      </c>
      <c r="L2101" s="2">
        <f t="shared" si="226"/>
        <v>0</v>
      </c>
      <c r="M2101" s="2">
        <f t="shared" si="227"/>
        <v>0</v>
      </c>
      <c r="N2101" s="9">
        <f t="shared" si="228"/>
        <v>0</v>
      </c>
      <c r="O2101" s="2">
        <f>MIN(IF('07A_Конструктор'!$D$5="Так",'06A_Варіанти'!E2092,1E+99),IF('07A_Конструктор'!$D$6="Так",'06A_Варіанти'!F2092,1E+99),IF('07A_Конструктор'!$D$7="Так",'06A_Варіанти'!G2092,1E+99),IF('07A_Конструктор'!$D$8="Так",'06A_Варіанти'!H2092,1E+99),IF('07A_Конструктор'!$D$9="Так",'06A_Варіанти'!I2092,1E+99),IF('07A_Конструктор'!$D$10="Так",'06A_Варіанти'!J2092,1E+99),IF('07A_Конструктор'!$D$11="Так",'06A_Варіанти'!K2092,1E+99),IF('07A_Конструктор'!$D$12="Так",'06A_Варіанти'!L2092,1E+99),IF('07A_Конструктор'!$D$13="Так",'06A_Варіанти'!M2092,1E+99),IF('07A_Конструктор'!$D$14="Так",'06A_Варіанти'!N2092,1E+99),IF('07A_Конструктор'!$D$15="Так",'06A_Варіанти'!O2092,1E+99),IF('07A_Конструктор'!$D$16="Так",'06A_Варіанти'!P2092,1E+99),IF('07A_Конструктор'!$D$17="Так",'06A_Варіанти'!Q2092,1E+99),IF('06A_Варіанти'!R2092="",1E+99,'06A_Варіанти'!R2092))</f>
        <v>571.5</v>
      </c>
      <c r="P2101" s="2" t="str">
        <f t="shared" si="229"/>
        <v>Не моделюється</v>
      </c>
      <c r="Q2101" s="2">
        <f t="shared" si="230"/>
        <v>0</v>
      </c>
      <c r="R2101" s="2" t="str">
        <f>IF(OR(C2101="РЦК макси",C2101="РЦЧ SKU"),"SKU-потік",IFERROR(VLOOKUP(D2101,'02_РЦ'!$A$3:$I$7,5,FALSE),0))</f>
        <v>SKU-потік</v>
      </c>
      <c r="S2101" s="2" t="str">
        <f>IF(OR(C2101="РЦК макси",C2101="РЦЧ SKU"),"Не рахується в ліміт",IFERROR(VLOOKUP(D2101,'02_РЦ'!$A$3:$I$7,9,FALSE),"Немає РЦ"))</f>
        <v>Не рахується в ліміт</v>
      </c>
    </row>
    <row r="2102" spans="1:19">
      <c r="A2102" s="2" t="str">
        <f>'06A_Варіанти'!A2093</f>
        <v>MAXI_2817</v>
      </c>
      <c r="B2102" s="2" t="str">
        <f>'06A_Варіанти'!B2093</f>
        <v>TT_2817</v>
      </c>
      <c r="C2102" s="2" t="str">
        <f>'06A_Варіанти'!D2093</f>
        <v>РЦК макси</v>
      </c>
      <c r="D2102" s="2" t="str">
        <f>'06A_Варіанти'!C2093</f>
        <v>РЦК</v>
      </c>
      <c r="E2102" s="2" t="str">
        <f>'06A_Варіанти'!S2093</f>
        <v>DIRECT</v>
      </c>
      <c r="F2102" s="2" t="str">
        <f>IF(O2102='06A_Варіанти'!E2093,'06A_Варіанти'!E$1,IF(O2102='06A_Варіанти'!F2093,'06A_Варіанти'!F$1,IF(O2102='06A_Варіанти'!G2093,'06A_Варіанти'!G$1,IF(O2102='06A_Варіанти'!H2093,'06A_Варіанти'!H$1,IF(O2102='06A_Варіанти'!I2093,'06A_Варіанти'!I$1,IF(O2102='06A_Варіанти'!J2093,'06A_Варіанти'!J$1,IF(O2102='06A_Варіанти'!K2093,'06A_Варіанти'!K$1,IF(O2102='06A_Варіанти'!L2093,'06A_Варіанти'!L$1,IF(O2102='06A_Варіанти'!M2093,'06A_Варіанти'!M$1,IF(O2102='06A_Варіанти'!N2093,'06A_Варіанти'!N$1,IF(O2102='06A_Варіанти'!O2093,'06A_Варіанти'!O$1,IF(O2102='06A_Варіанти'!P2093,'06A_Варіанти'!P$1,IF(O2102='06A_Варіанти'!Q2093,'06A_Варіанти'!Q$1,IF(O2102='06A_Варіанти'!R2093,'06A_Варіанти'!R$1,"НЕМАЄ МАРШРУТУ"))))))))))))))</f>
        <v>DIRECT</v>
      </c>
      <c r="G2102" s="2" t="str">
        <f t="shared" si="224"/>
        <v>БЕЗ ЗМІН</v>
      </c>
      <c r="H2102" s="2">
        <f>IF(G2102="НЕМАЄ МАРШРУТУ",0,O2102-'06A_Варіанти'!T2093)</f>
        <v>0</v>
      </c>
      <c r="I2102" s="2">
        <f>IFERROR(INDEX('04_Потоки'!$E:$E,MATCH(A2102,'04_Потоки'!$A:$A,0)),0)</f>
        <v>0.30653218059558118</v>
      </c>
      <c r="J2102" s="2">
        <f t="shared" si="225"/>
        <v>1</v>
      </c>
      <c r="K2102" s="2">
        <f>IF(C2102="РЦК макси",0,2*'06A_Варіанти'!T2093*J2102)</f>
        <v>0</v>
      </c>
      <c r="L2102" s="2">
        <f t="shared" si="226"/>
        <v>0</v>
      </c>
      <c r="M2102" s="2">
        <f t="shared" si="227"/>
        <v>0</v>
      </c>
      <c r="N2102" s="9">
        <f t="shared" si="228"/>
        <v>0</v>
      </c>
      <c r="O2102" s="2">
        <f>MIN(IF('07A_Конструктор'!$D$5="Так",'06A_Варіанти'!E2093,1E+99),IF('07A_Конструктор'!$D$6="Так",'06A_Варіанти'!F2093,1E+99),IF('07A_Конструктор'!$D$7="Так",'06A_Варіанти'!G2093,1E+99),IF('07A_Конструктор'!$D$8="Так",'06A_Варіанти'!H2093,1E+99),IF('07A_Конструктор'!$D$9="Так",'06A_Варіанти'!I2093,1E+99),IF('07A_Конструктор'!$D$10="Так",'06A_Варіанти'!J2093,1E+99),IF('07A_Конструктор'!$D$11="Так",'06A_Варіанти'!K2093,1E+99),IF('07A_Конструктор'!$D$12="Так",'06A_Варіанти'!L2093,1E+99),IF('07A_Конструктор'!$D$13="Так",'06A_Варіанти'!M2093,1E+99),IF('07A_Конструктор'!$D$14="Так",'06A_Варіанти'!N2093,1E+99),IF('07A_Конструктор'!$D$15="Так",'06A_Варіанти'!O2093,1E+99),IF('07A_Конструктор'!$D$16="Так",'06A_Варіанти'!P2093,1E+99),IF('07A_Конструктор'!$D$17="Так",'06A_Варіанти'!Q2093,1E+99),IF('06A_Варіанти'!R2093="",1E+99,'06A_Варіанти'!R2093))</f>
        <v>521.6</v>
      </c>
      <c r="P2102" s="2" t="str">
        <f t="shared" si="229"/>
        <v>Не моделюється</v>
      </c>
      <c r="Q2102" s="2">
        <f t="shared" si="230"/>
        <v>0</v>
      </c>
      <c r="R2102" s="2" t="str">
        <f>IF(OR(C2102="РЦК макси",C2102="РЦЧ SKU"),"SKU-потік",IFERROR(VLOOKUP(D2102,'02_РЦ'!$A$3:$I$7,5,FALSE),0))</f>
        <v>SKU-потік</v>
      </c>
      <c r="S2102" s="2" t="str">
        <f>IF(OR(C2102="РЦК макси",C2102="РЦЧ SKU"),"Не рахується в ліміт",IFERROR(VLOOKUP(D2102,'02_РЦ'!$A$3:$I$7,9,FALSE),"Немає РЦ"))</f>
        <v>Не рахується в ліміт</v>
      </c>
    </row>
    <row r="2103" spans="1:19">
      <c r="A2103" s="2" t="str">
        <f>'06A_Варіанти'!A2094</f>
        <v>MAXI_2818</v>
      </c>
      <c r="B2103" s="2" t="str">
        <f>'06A_Варіанти'!B2094</f>
        <v>TT_2818</v>
      </c>
      <c r="C2103" s="2" t="str">
        <f>'06A_Варіанти'!D2094</f>
        <v>РЦК макси</v>
      </c>
      <c r="D2103" s="2" t="str">
        <f>'06A_Варіанти'!C2094</f>
        <v>РЦК</v>
      </c>
      <c r="E2103" s="2" t="str">
        <f>'06A_Варіанти'!S2094</f>
        <v>DIRECT</v>
      </c>
      <c r="F2103" s="2" t="str">
        <f>IF(O2103='06A_Варіанти'!E2094,'06A_Варіанти'!E$1,IF(O2103='06A_Варіанти'!F2094,'06A_Варіанти'!F$1,IF(O2103='06A_Варіанти'!G2094,'06A_Варіанти'!G$1,IF(O2103='06A_Варіанти'!H2094,'06A_Варіанти'!H$1,IF(O2103='06A_Варіанти'!I2094,'06A_Варіанти'!I$1,IF(O2103='06A_Варіанти'!J2094,'06A_Варіанти'!J$1,IF(O2103='06A_Варіанти'!K2094,'06A_Варіанти'!K$1,IF(O2103='06A_Варіанти'!L2094,'06A_Варіанти'!L$1,IF(O2103='06A_Варіанти'!M2094,'06A_Варіанти'!M$1,IF(O2103='06A_Варіанти'!N2094,'06A_Варіанти'!N$1,IF(O2103='06A_Варіанти'!O2094,'06A_Варіанти'!O$1,IF(O2103='06A_Варіанти'!P2094,'06A_Варіанти'!P$1,IF(O2103='06A_Варіанти'!Q2094,'06A_Варіанти'!Q$1,IF(O2103='06A_Варіанти'!R2094,'06A_Варіанти'!R$1,"НЕМАЄ МАРШРУТУ"))))))))))))))</f>
        <v>DIRECT</v>
      </c>
      <c r="G2103" s="2" t="str">
        <f t="shared" si="224"/>
        <v>БЕЗ ЗМІН</v>
      </c>
      <c r="H2103" s="2">
        <f>IF(G2103="НЕМАЄ МАРШРУТУ",0,O2103-'06A_Варіанти'!T2094)</f>
        <v>0</v>
      </c>
      <c r="I2103" s="2">
        <f>IFERROR(INDEX('04_Потоки'!$E:$E,MATCH(A2103,'04_Потоки'!$A:$A,0)),0)</f>
        <v>0.30653218059558118</v>
      </c>
      <c r="J2103" s="2">
        <f t="shared" si="225"/>
        <v>1</v>
      </c>
      <c r="K2103" s="2">
        <f>IF(C2103="РЦК макси",0,2*'06A_Варіанти'!T2094*J2103)</f>
        <v>0</v>
      </c>
      <c r="L2103" s="2">
        <f t="shared" si="226"/>
        <v>0</v>
      </c>
      <c r="M2103" s="2">
        <f t="shared" si="227"/>
        <v>0</v>
      </c>
      <c r="N2103" s="9">
        <f t="shared" si="228"/>
        <v>0</v>
      </c>
      <c r="O2103" s="2">
        <f>MIN(IF('07A_Конструктор'!$D$5="Так",'06A_Варіанти'!E2094,1E+99),IF('07A_Конструктор'!$D$6="Так",'06A_Варіанти'!F2094,1E+99),IF('07A_Конструктор'!$D$7="Так",'06A_Варіанти'!G2094,1E+99),IF('07A_Конструктор'!$D$8="Так",'06A_Варіанти'!H2094,1E+99),IF('07A_Конструктор'!$D$9="Так",'06A_Варіанти'!I2094,1E+99),IF('07A_Конструктор'!$D$10="Так",'06A_Варіанти'!J2094,1E+99),IF('07A_Конструктор'!$D$11="Так",'06A_Варіанти'!K2094,1E+99),IF('07A_Конструктор'!$D$12="Так",'06A_Варіанти'!L2094,1E+99),IF('07A_Конструктор'!$D$13="Так",'06A_Варіанти'!M2094,1E+99),IF('07A_Конструктор'!$D$14="Так",'06A_Варіанти'!N2094,1E+99),IF('07A_Конструктор'!$D$15="Так",'06A_Варіанти'!O2094,1E+99),IF('07A_Конструктор'!$D$16="Так",'06A_Варіанти'!P2094,1E+99),IF('07A_Конструктор'!$D$17="Так",'06A_Варіанти'!Q2094,1E+99),IF('06A_Варіанти'!R2094="",1E+99,'06A_Варіанти'!R2094))</f>
        <v>25.9</v>
      </c>
      <c r="P2103" s="2" t="str">
        <f t="shared" si="229"/>
        <v>Не моделюється</v>
      </c>
      <c r="Q2103" s="2">
        <f t="shared" si="230"/>
        <v>0</v>
      </c>
      <c r="R2103" s="2" t="str">
        <f>IF(OR(C2103="РЦК макси",C2103="РЦЧ SKU"),"SKU-потік",IFERROR(VLOOKUP(D2103,'02_РЦ'!$A$3:$I$7,5,FALSE),0))</f>
        <v>SKU-потік</v>
      </c>
      <c r="S2103" s="2" t="str">
        <f>IF(OR(C2103="РЦК макси",C2103="РЦЧ SKU"),"Не рахується в ліміт",IFERROR(VLOOKUP(D2103,'02_РЦ'!$A$3:$I$7,9,FALSE),"Немає РЦ"))</f>
        <v>Не рахується в ліміт</v>
      </c>
    </row>
    <row r="2104" spans="1:19">
      <c r="A2104" s="2" t="str">
        <f>'06A_Варіанти'!A2095</f>
        <v>MAXI_2819</v>
      </c>
      <c r="B2104" s="2" t="str">
        <f>'06A_Варіанти'!B2095</f>
        <v>TT_2819</v>
      </c>
      <c r="C2104" s="2" t="str">
        <f>'06A_Варіанти'!D2095</f>
        <v>РЦК макси</v>
      </c>
      <c r="D2104" s="2" t="str">
        <f>'06A_Варіанти'!C2095</f>
        <v>РЦК</v>
      </c>
      <c r="E2104" s="2" t="str">
        <f>'06A_Варіанти'!S2095</f>
        <v>KYI_DARN</v>
      </c>
      <c r="F2104" s="2" t="str">
        <f>IF(O2104='06A_Варіанти'!E2095,'06A_Варіанти'!E$1,IF(O2104='06A_Варіанти'!F2095,'06A_Варіанти'!F$1,IF(O2104='06A_Варіанти'!G2095,'06A_Варіанти'!G$1,IF(O2104='06A_Варіанти'!H2095,'06A_Варіанти'!H$1,IF(O2104='06A_Варіанти'!I2095,'06A_Варіанти'!I$1,IF(O2104='06A_Варіанти'!J2095,'06A_Варіанти'!J$1,IF(O2104='06A_Варіанти'!K2095,'06A_Варіанти'!K$1,IF(O2104='06A_Варіанти'!L2095,'06A_Варіанти'!L$1,IF(O2104='06A_Варіанти'!M2095,'06A_Варіанти'!M$1,IF(O2104='06A_Варіанти'!N2095,'06A_Варіанти'!N$1,IF(O2104='06A_Варіанти'!O2095,'06A_Варіанти'!O$1,IF(O2104='06A_Варіанти'!P2095,'06A_Варіанти'!P$1,IF(O2104='06A_Варіанти'!Q2095,'06A_Варіанти'!Q$1,IF(O2104='06A_Варіанти'!R2095,'06A_Варіанти'!R$1,"НЕМАЄ МАРШРУТУ"))))))))))))))</f>
        <v>KYI_DARN</v>
      </c>
      <c r="G2104" s="2" t="str">
        <f t="shared" si="224"/>
        <v>БЕЗ ЗМІН</v>
      </c>
      <c r="H2104" s="2">
        <f>IF(G2104="НЕМАЄ МАРШРУТУ",0,O2104-'06A_Варіанти'!T2095)</f>
        <v>0</v>
      </c>
      <c r="I2104" s="2">
        <f>IFERROR(INDEX('04_Потоки'!$E:$E,MATCH(A2104,'04_Потоки'!$A:$A,0)),0)</f>
        <v>0.30653218059558118</v>
      </c>
      <c r="J2104" s="2">
        <f t="shared" si="225"/>
        <v>1</v>
      </c>
      <c r="K2104" s="2">
        <f>IF(C2104="РЦК макси",0,2*'06A_Варіанти'!T2095*J2104)</f>
        <v>0</v>
      </c>
      <c r="L2104" s="2">
        <f t="shared" si="226"/>
        <v>0</v>
      </c>
      <c r="M2104" s="2">
        <f t="shared" si="227"/>
        <v>0</v>
      </c>
      <c r="N2104" s="9">
        <f t="shared" si="228"/>
        <v>0</v>
      </c>
      <c r="O2104" s="2">
        <f>MIN(IF('07A_Конструктор'!$D$5="Так",'06A_Варіанти'!E2095,1E+99),IF('07A_Конструктор'!$D$6="Так",'06A_Варіанти'!F2095,1E+99),IF('07A_Конструктор'!$D$7="Так",'06A_Варіанти'!G2095,1E+99),IF('07A_Конструктор'!$D$8="Так",'06A_Варіанти'!H2095,1E+99),IF('07A_Конструктор'!$D$9="Так",'06A_Варіанти'!I2095,1E+99),IF('07A_Конструктор'!$D$10="Так",'06A_Варіанти'!J2095,1E+99),IF('07A_Конструктор'!$D$11="Так",'06A_Варіанти'!K2095,1E+99),IF('07A_Конструктор'!$D$12="Так",'06A_Варіанти'!L2095,1E+99),IF('07A_Конструктор'!$D$13="Так",'06A_Варіанти'!M2095,1E+99),IF('07A_Конструктор'!$D$14="Так",'06A_Варіанти'!N2095,1E+99),IF('07A_Конструктор'!$D$15="Так",'06A_Варіанти'!O2095,1E+99),IF('07A_Конструктор'!$D$16="Так",'06A_Варіанти'!P2095,1E+99),IF('07A_Конструктор'!$D$17="Так",'06A_Варіанти'!Q2095,1E+99),IF('06A_Варіанти'!R2095="",1E+99,'06A_Варіанти'!R2095))</f>
        <v>34.4</v>
      </c>
      <c r="P2104" s="2" t="str">
        <f t="shared" si="229"/>
        <v>Не моделюється</v>
      </c>
      <c r="Q2104" s="2">
        <f t="shared" si="230"/>
        <v>0</v>
      </c>
      <c r="R2104" s="2" t="str">
        <f>IF(OR(C2104="РЦК макси",C2104="РЦЧ SKU"),"SKU-потік",IFERROR(VLOOKUP(D2104,'02_РЦ'!$A$3:$I$7,5,FALSE),0))</f>
        <v>SKU-потік</v>
      </c>
      <c r="S2104" s="2" t="str">
        <f>IF(OR(C2104="РЦК макси",C2104="РЦЧ SKU"),"Не рахується в ліміт",IFERROR(VLOOKUP(D2104,'02_РЦ'!$A$3:$I$7,9,FALSE),"Немає РЦ"))</f>
        <v>Не рахується в ліміт</v>
      </c>
    </row>
    <row r="2105" spans="1:19">
      <c r="A2105" s="2" t="str">
        <f>'06A_Варіанти'!A2096</f>
        <v>MAXI_2822</v>
      </c>
      <c r="B2105" s="2" t="str">
        <f>'06A_Варіанти'!B2096</f>
        <v>TT_2822</v>
      </c>
      <c r="C2105" s="2" t="str">
        <f>'06A_Варіанти'!D2096</f>
        <v>РЦК макси</v>
      </c>
      <c r="D2105" s="2" t="str">
        <f>'06A_Варіанти'!C2096</f>
        <v>РЦК</v>
      </c>
      <c r="E2105" s="2" t="str">
        <f>'06A_Варіанти'!S2096</f>
        <v>DIRECT</v>
      </c>
      <c r="F2105" s="2" t="str">
        <f>IF(O2105='06A_Варіанти'!E2096,'06A_Варіанти'!E$1,IF(O2105='06A_Варіанти'!F2096,'06A_Варіанти'!F$1,IF(O2105='06A_Варіанти'!G2096,'06A_Варіанти'!G$1,IF(O2105='06A_Варіанти'!H2096,'06A_Варіанти'!H$1,IF(O2105='06A_Варіанти'!I2096,'06A_Варіанти'!I$1,IF(O2105='06A_Варіанти'!J2096,'06A_Варіанти'!J$1,IF(O2105='06A_Варіанти'!K2096,'06A_Варіанти'!K$1,IF(O2105='06A_Варіанти'!L2096,'06A_Варіанти'!L$1,IF(O2105='06A_Варіанти'!M2096,'06A_Варіанти'!M$1,IF(O2105='06A_Варіанти'!N2096,'06A_Варіанти'!N$1,IF(O2105='06A_Варіанти'!O2096,'06A_Варіанти'!O$1,IF(O2105='06A_Варіанти'!P2096,'06A_Варіанти'!P$1,IF(O2105='06A_Варіанти'!Q2096,'06A_Варіанти'!Q$1,IF(O2105='06A_Варіанти'!R2096,'06A_Варіанти'!R$1,"НЕМАЄ МАРШРУТУ"))))))))))))))</f>
        <v>DIRECT</v>
      </c>
      <c r="G2105" s="2" t="str">
        <f t="shared" si="224"/>
        <v>БЕЗ ЗМІН</v>
      </c>
      <c r="H2105" s="2">
        <f>IF(G2105="НЕМАЄ МАРШРУТУ",0,O2105-'06A_Варіанти'!T2096)</f>
        <v>0</v>
      </c>
      <c r="I2105" s="2">
        <f>IFERROR(INDEX('04_Потоки'!$E:$E,MATCH(A2105,'04_Потоки'!$A:$A,0)),0)</f>
        <v>0.30653218059558118</v>
      </c>
      <c r="J2105" s="2">
        <f t="shared" si="225"/>
        <v>1</v>
      </c>
      <c r="K2105" s="2">
        <f>IF(C2105="РЦК макси",0,2*'06A_Варіанти'!T2096*J2105)</f>
        <v>0</v>
      </c>
      <c r="L2105" s="2">
        <f t="shared" si="226"/>
        <v>0</v>
      </c>
      <c r="M2105" s="2">
        <f t="shared" si="227"/>
        <v>0</v>
      </c>
      <c r="N2105" s="9">
        <f t="shared" si="228"/>
        <v>0</v>
      </c>
      <c r="O2105" s="2">
        <f>MIN(IF('07A_Конструктор'!$D$5="Так",'06A_Варіанти'!E2096,1E+99),IF('07A_Конструктор'!$D$6="Так",'06A_Варіанти'!F2096,1E+99),IF('07A_Конструктор'!$D$7="Так",'06A_Варіанти'!G2096,1E+99),IF('07A_Конструктор'!$D$8="Так",'06A_Варіанти'!H2096,1E+99),IF('07A_Конструктор'!$D$9="Так",'06A_Варіанти'!I2096,1E+99),IF('07A_Конструктор'!$D$10="Так",'06A_Варіанти'!J2096,1E+99),IF('07A_Конструктор'!$D$11="Так",'06A_Варіанти'!K2096,1E+99),IF('07A_Конструктор'!$D$12="Так",'06A_Варіанти'!L2096,1E+99),IF('07A_Конструктор'!$D$13="Так",'06A_Варіанти'!M2096,1E+99),IF('07A_Конструктор'!$D$14="Так",'06A_Варіанти'!N2096,1E+99),IF('07A_Конструктор'!$D$15="Так",'06A_Варіанти'!O2096,1E+99),IF('07A_Конструктор'!$D$16="Так",'06A_Варіанти'!P2096,1E+99),IF('07A_Конструктор'!$D$17="Так",'06A_Варіанти'!Q2096,1E+99),IF('06A_Варіанти'!R2096="",1E+99,'06A_Варіанти'!R2096))</f>
        <v>571.20000000000005</v>
      </c>
      <c r="P2105" s="2" t="str">
        <f t="shared" si="229"/>
        <v>Не моделюється</v>
      </c>
      <c r="Q2105" s="2">
        <f t="shared" si="230"/>
        <v>0</v>
      </c>
      <c r="R2105" s="2" t="str">
        <f>IF(OR(C2105="РЦК макси",C2105="РЦЧ SKU"),"SKU-потік",IFERROR(VLOOKUP(D2105,'02_РЦ'!$A$3:$I$7,5,FALSE),0))</f>
        <v>SKU-потік</v>
      </c>
      <c r="S2105" s="2" t="str">
        <f>IF(OR(C2105="РЦК макси",C2105="РЦЧ SKU"),"Не рахується в ліміт",IFERROR(VLOOKUP(D2105,'02_РЦ'!$A$3:$I$7,9,FALSE),"Немає РЦ"))</f>
        <v>Не рахується в ліміт</v>
      </c>
    </row>
    <row r="2106" spans="1:19">
      <c r="A2106" s="2" t="str">
        <f>'06A_Варіанти'!A2097</f>
        <v>MAXI_2824</v>
      </c>
      <c r="B2106" s="2" t="str">
        <f>'06A_Варіанти'!B2097</f>
        <v>TT_2824</v>
      </c>
      <c r="C2106" s="2" t="str">
        <f>'06A_Варіанти'!D2097</f>
        <v>РЦК макси</v>
      </c>
      <c r="D2106" s="2" t="str">
        <f>'06A_Варіанти'!C2097</f>
        <v>РЦК</v>
      </c>
      <c r="E2106" s="2" t="str">
        <f>'06A_Варіанти'!S2097</f>
        <v>KYI_DARN</v>
      </c>
      <c r="F2106" s="2" t="str">
        <f>IF(O2106='06A_Варіанти'!E2097,'06A_Варіанти'!E$1,IF(O2106='06A_Варіанти'!F2097,'06A_Варіанти'!F$1,IF(O2106='06A_Варіанти'!G2097,'06A_Варіанти'!G$1,IF(O2106='06A_Варіанти'!H2097,'06A_Варіанти'!H$1,IF(O2106='06A_Варіанти'!I2097,'06A_Варіанти'!I$1,IF(O2106='06A_Варіанти'!J2097,'06A_Варіанти'!J$1,IF(O2106='06A_Варіанти'!K2097,'06A_Варіанти'!K$1,IF(O2106='06A_Варіанти'!L2097,'06A_Варіанти'!L$1,IF(O2106='06A_Варіанти'!M2097,'06A_Варіанти'!M$1,IF(O2106='06A_Варіанти'!N2097,'06A_Варіанти'!N$1,IF(O2106='06A_Варіанти'!O2097,'06A_Варіанти'!O$1,IF(O2106='06A_Варіанти'!P2097,'06A_Варіанти'!P$1,IF(O2106='06A_Варіанти'!Q2097,'06A_Варіанти'!Q$1,IF(O2106='06A_Варіанти'!R2097,'06A_Варіанти'!R$1,"НЕМАЄ МАРШРУТУ"))))))))))))))</f>
        <v>KYI_DARN</v>
      </c>
      <c r="G2106" s="2" t="str">
        <f t="shared" si="224"/>
        <v>БЕЗ ЗМІН</v>
      </c>
      <c r="H2106" s="2">
        <f>IF(G2106="НЕМАЄ МАРШРУТУ",0,O2106-'06A_Варіанти'!T2097)</f>
        <v>0</v>
      </c>
      <c r="I2106" s="2">
        <f>IFERROR(INDEX('04_Потоки'!$E:$E,MATCH(A2106,'04_Потоки'!$A:$A,0)),0)</f>
        <v>0.30653218059558118</v>
      </c>
      <c r="J2106" s="2">
        <f t="shared" si="225"/>
        <v>1</v>
      </c>
      <c r="K2106" s="2">
        <f>IF(C2106="РЦК макси",0,2*'06A_Варіанти'!T2097*J2106)</f>
        <v>0</v>
      </c>
      <c r="L2106" s="2">
        <f t="shared" si="226"/>
        <v>0</v>
      </c>
      <c r="M2106" s="2">
        <f t="shared" si="227"/>
        <v>0</v>
      </c>
      <c r="N2106" s="9">
        <f t="shared" si="228"/>
        <v>0</v>
      </c>
      <c r="O2106" s="2">
        <f>MIN(IF('07A_Конструктор'!$D$5="Так",'06A_Варіанти'!E2097,1E+99),IF('07A_Конструктор'!$D$6="Так",'06A_Варіанти'!F2097,1E+99),IF('07A_Конструктор'!$D$7="Так",'06A_Варіанти'!G2097,1E+99),IF('07A_Конструктор'!$D$8="Так",'06A_Варіанти'!H2097,1E+99),IF('07A_Конструктор'!$D$9="Так",'06A_Варіанти'!I2097,1E+99),IF('07A_Конструктор'!$D$10="Так",'06A_Варіанти'!J2097,1E+99),IF('07A_Конструктор'!$D$11="Так",'06A_Варіанти'!K2097,1E+99),IF('07A_Конструктор'!$D$12="Так",'06A_Варіанти'!L2097,1E+99),IF('07A_Конструктор'!$D$13="Так",'06A_Варіанти'!M2097,1E+99),IF('07A_Конструктор'!$D$14="Так",'06A_Варіанти'!N2097,1E+99),IF('07A_Конструктор'!$D$15="Так",'06A_Варіанти'!O2097,1E+99),IF('07A_Конструктор'!$D$16="Так",'06A_Варіанти'!P2097,1E+99),IF('07A_Конструктор'!$D$17="Так",'06A_Варіанти'!Q2097,1E+99),IF('06A_Варіанти'!R2097="",1E+99,'06A_Варіанти'!R2097))</f>
        <v>523</v>
      </c>
      <c r="P2106" s="2" t="str">
        <f t="shared" si="229"/>
        <v>Не моделюється</v>
      </c>
      <c r="Q2106" s="2">
        <f t="shared" si="230"/>
        <v>0</v>
      </c>
      <c r="R2106" s="2" t="str">
        <f>IF(OR(C2106="РЦК макси",C2106="РЦЧ SKU"),"SKU-потік",IFERROR(VLOOKUP(D2106,'02_РЦ'!$A$3:$I$7,5,FALSE),0))</f>
        <v>SKU-потік</v>
      </c>
      <c r="S2106" s="2" t="str">
        <f>IF(OR(C2106="РЦК макси",C2106="РЦЧ SKU"),"Не рахується в ліміт",IFERROR(VLOOKUP(D2106,'02_РЦ'!$A$3:$I$7,9,FALSE),"Немає РЦ"))</f>
        <v>Не рахується в ліміт</v>
      </c>
    </row>
    <row r="2107" spans="1:19">
      <c r="A2107" s="2" t="str">
        <f>'06A_Варіанти'!A2098</f>
        <v>MAXI_2825</v>
      </c>
      <c r="B2107" s="2" t="str">
        <f>'06A_Варіанти'!B2098</f>
        <v>TT_2825</v>
      </c>
      <c r="C2107" s="2" t="str">
        <f>'06A_Варіанти'!D2098</f>
        <v>РЦК макси</v>
      </c>
      <c r="D2107" s="2" t="str">
        <f>'06A_Варіанти'!C2098</f>
        <v>РЦК</v>
      </c>
      <c r="E2107" s="2" t="str">
        <f>'06A_Варіанти'!S2098</f>
        <v>DIRECT</v>
      </c>
      <c r="F2107" s="2" t="str">
        <f>IF(O2107='06A_Варіанти'!E2098,'06A_Варіанти'!E$1,IF(O2107='06A_Варіанти'!F2098,'06A_Варіанти'!F$1,IF(O2107='06A_Варіанти'!G2098,'06A_Варіанти'!G$1,IF(O2107='06A_Варіанти'!H2098,'06A_Варіанти'!H$1,IF(O2107='06A_Варіанти'!I2098,'06A_Варіанти'!I$1,IF(O2107='06A_Варіанти'!J2098,'06A_Варіанти'!J$1,IF(O2107='06A_Варіанти'!K2098,'06A_Варіанти'!K$1,IF(O2107='06A_Варіанти'!L2098,'06A_Варіанти'!L$1,IF(O2107='06A_Варіанти'!M2098,'06A_Варіанти'!M$1,IF(O2107='06A_Варіанти'!N2098,'06A_Варіанти'!N$1,IF(O2107='06A_Варіанти'!O2098,'06A_Варіанти'!O$1,IF(O2107='06A_Варіанти'!P2098,'06A_Варіанти'!P$1,IF(O2107='06A_Варіанти'!Q2098,'06A_Варіанти'!Q$1,IF(O2107='06A_Варіанти'!R2098,'06A_Варіанти'!R$1,"НЕМАЄ МАРШРУТУ"))))))))))))))</f>
        <v>DIRECT</v>
      </c>
      <c r="G2107" s="2" t="str">
        <f t="shared" si="224"/>
        <v>БЕЗ ЗМІН</v>
      </c>
      <c r="H2107" s="2">
        <f>IF(G2107="НЕМАЄ МАРШРУТУ",0,O2107-'06A_Варіанти'!T2098)</f>
        <v>0</v>
      </c>
      <c r="I2107" s="2">
        <f>IFERROR(INDEX('04_Потоки'!$E:$E,MATCH(A2107,'04_Потоки'!$A:$A,0)),0)</f>
        <v>0.30653218059558118</v>
      </c>
      <c r="J2107" s="2">
        <f t="shared" si="225"/>
        <v>1</v>
      </c>
      <c r="K2107" s="2">
        <f>IF(C2107="РЦК макси",0,2*'06A_Варіанти'!T2098*J2107)</f>
        <v>0</v>
      </c>
      <c r="L2107" s="2">
        <f t="shared" si="226"/>
        <v>0</v>
      </c>
      <c r="M2107" s="2">
        <f t="shared" si="227"/>
        <v>0</v>
      </c>
      <c r="N2107" s="9">
        <f t="shared" si="228"/>
        <v>0</v>
      </c>
      <c r="O2107" s="2">
        <f>MIN(IF('07A_Конструктор'!$D$5="Так",'06A_Варіанти'!E2098,1E+99),IF('07A_Конструктор'!$D$6="Так",'06A_Варіанти'!F2098,1E+99),IF('07A_Конструктор'!$D$7="Так",'06A_Варіанти'!G2098,1E+99),IF('07A_Конструктор'!$D$8="Так",'06A_Варіанти'!H2098,1E+99),IF('07A_Конструктор'!$D$9="Так",'06A_Варіанти'!I2098,1E+99),IF('07A_Конструктор'!$D$10="Так",'06A_Варіанти'!J2098,1E+99),IF('07A_Конструктор'!$D$11="Так",'06A_Варіанти'!K2098,1E+99),IF('07A_Конструктор'!$D$12="Так",'06A_Варіанти'!L2098,1E+99),IF('07A_Конструктор'!$D$13="Так",'06A_Варіанти'!M2098,1E+99),IF('07A_Конструктор'!$D$14="Так",'06A_Варіанти'!N2098,1E+99),IF('07A_Конструктор'!$D$15="Так",'06A_Варіанти'!O2098,1E+99),IF('07A_Конструктор'!$D$16="Так",'06A_Варіанти'!P2098,1E+99),IF('07A_Конструктор'!$D$17="Так",'06A_Варіанти'!Q2098,1E+99),IF('06A_Варіанти'!R2098="",1E+99,'06A_Варіанти'!R2098))</f>
        <v>494.8</v>
      </c>
      <c r="P2107" s="2" t="str">
        <f t="shared" si="229"/>
        <v>Не моделюється</v>
      </c>
      <c r="Q2107" s="2">
        <f t="shared" si="230"/>
        <v>0</v>
      </c>
      <c r="R2107" s="2" t="str">
        <f>IF(OR(C2107="РЦК макси",C2107="РЦЧ SKU"),"SKU-потік",IFERROR(VLOOKUP(D2107,'02_РЦ'!$A$3:$I$7,5,FALSE),0))</f>
        <v>SKU-потік</v>
      </c>
      <c r="S2107" s="2" t="str">
        <f>IF(OR(C2107="РЦК макси",C2107="РЦЧ SKU"),"Не рахується в ліміт",IFERROR(VLOOKUP(D2107,'02_РЦ'!$A$3:$I$7,9,FALSE),"Немає РЦ"))</f>
        <v>Не рахується в ліміт</v>
      </c>
    </row>
    <row r="2108" spans="1:19">
      <c r="A2108" s="2" t="str">
        <f>'06A_Варіанти'!A2099</f>
        <v>MAXI_2829</v>
      </c>
      <c r="B2108" s="2" t="str">
        <f>'06A_Варіанти'!B2099</f>
        <v>TT_2829</v>
      </c>
      <c r="C2108" s="2" t="str">
        <f>'06A_Варіанти'!D2099</f>
        <v>РЦК макси</v>
      </c>
      <c r="D2108" s="2" t="str">
        <f>'06A_Варіанти'!C2099</f>
        <v>РЦК</v>
      </c>
      <c r="E2108" s="2" t="str">
        <f>'06A_Варіанти'!S2099</f>
        <v>DIRECT</v>
      </c>
      <c r="F2108" s="2" t="str">
        <f>IF(O2108='06A_Варіанти'!E2099,'06A_Варіанти'!E$1,IF(O2108='06A_Варіанти'!F2099,'06A_Варіанти'!F$1,IF(O2108='06A_Варіанти'!G2099,'06A_Варіанти'!G$1,IF(O2108='06A_Варіанти'!H2099,'06A_Варіанти'!H$1,IF(O2108='06A_Варіанти'!I2099,'06A_Варіанти'!I$1,IF(O2108='06A_Варіанти'!J2099,'06A_Варіанти'!J$1,IF(O2108='06A_Варіанти'!K2099,'06A_Варіанти'!K$1,IF(O2108='06A_Варіанти'!L2099,'06A_Варіанти'!L$1,IF(O2108='06A_Варіанти'!M2099,'06A_Варіанти'!M$1,IF(O2108='06A_Варіанти'!N2099,'06A_Варіанти'!N$1,IF(O2108='06A_Варіанти'!O2099,'06A_Варіанти'!O$1,IF(O2108='06A_Варіанти'!P2099,'06A_Варіанти'!P$1,IF(O2108='06A_Варіанти'!Q2099,'06A_Варіанти'!Q$1,IF(O2108='06A_Варіанти'!R2099,'06A_Варіанти'!R$1,"НЕМАЄ МАРШРУТУ"))))))))))))))</f>
        <v>DIRECT</v>
      </c>
      <c r="G2108" s="2" t="str">
        <f t="shared" si="224"/>
        <v>БЕЗ ЗМІН</v>
      </c>
      <c r="H2108" s="2">
        <f>IF(G2108="НЕМАЄ МАРШРУТУ",0,O2108-'06A_Варіанти'!T2099)</f>
        <v>0</v>
      </c>
      <c r="I2108" s="2">
        <f>IFERROR(INDEX('04_Потоки'!$E:$E,MATCH(A2108,'04_Потоки'!$A:$A,0)),0)</f>
        <v>0.30653218059558118</v>
      </c>
      <c r="J2108" s="2">
        <f t="shared" si="225"/>
        <v>1</v>
      </c>
      <c r="K2108" s="2">
        <f>IF(C2108="РЦК макси",0,2*'06A_Варіанти'!T2099*J2108)</f>
        <v>0</v>
      </c>
      <c r="L2108" s="2">
        <f t="shared" si="226"/>
        <v>0</v>
      </c>
      <c r="M2108" s="2">
        <f t="shared" si="227"/>
        <v>0</v>
      </c>
      <c r="N2108" s="9">
        <f t="shared" si="228"/>
        <v>0</v>
      </c>
      <c r="O2108" s="2">
        <f>MIN(IF('07A_Конструктор'!$D$5="Так",'06A_Варіанти'!E2099,1E+99),IF('07A_Конструктор'!$D$6="Так",'06A_Варіанти'!F2099,1E+99),IF('07A_Конструктор'!$D$7="Так",'06A_Варіанти'!G2099,1E+99),IF('07A_Конструктор'!$D$8="Так",'06A_Варіанти'!H2099,1E+99),IF('07A_Конструктор'!$D$9="Так",'06A_Варіанти'!I2099,1E+99),IF('07A_Конструктор'!$D$10="Так",'06A_Варіанти'!J2099,1E+99),IF('07A_Конструктор'!$D$11="Так",'06A_Варіанти'!K2099,1E+99),IF('07A_Конструктор'!$D$12="Так",'06A_Варіанти'!L2099,1E+99),IF('07A_Конструктор'!$D$13="Так",'06A_Варіанти'!M2099,1E+99),IF('07A_Конструктор'!$D$14="Так",'06A_Варіанти'!N2099,1E+99),IF('07A_Конструктор'!$D$15="Так",'06A_Варіанти'!O2099,1E+99),IF('07A_Конструктор'!$D$16="Так",'06A_Варіанти'!P2099,1E+99),IF('07A_Конструктор'!$D$17="Так",'06A_Варіанти'!Q2099,1E+99),IF('06A_Варіанти'!R2099="",1E+99,'06A_Варіанти'!R2099))</f>
        <v>481.3</v>
      </c>
      <c r="P2108" s="2" t="str">
        <f t="shared" si="229"/>
        <v>Не моделюється</v>
      </c>
      <c r="Q2108" s="2">
        <f t="shared" si="230"/>
        <v>0</v>
      </c>
      <c r="R2108" s="2" t="str">
        <f>IF(OR(C2108="РЦК макси",C2108="РЦЧ SKU"),"SKU-потік",IFERROR(VLOOKUP(D2108,'02_РЦ'!$A$3:$I$7,5,FALSE),0))</f>
        <v>SKU-потік</v>
      </c>
      <c r="S2108" s="2" t="str">
        <f>IF(OR(C2108="РЦК макси",C2108="РЦЧ SKU"),"Не рахується в ліміт",IFERROR(VLOOKUP(D2108,'02_РЦ'!$A$3:$I$7,9,FALSE),"Немає РЦ"))</f>
        <v>Не рахується в ліміт</v>
      </c>
    </row>
    <row r="2109" spans="1:19">
      <c r="A2109" s="2" t="str">
        <f>'06A_Варіанти'!A2100</f>
        <v>MAXI_2831</v>
      </c>
      <c r="B2109" s="2" t="str">
        <f>'06A_Варіанти'!B2100</f>
        <v>TT_2831</v>
      </c>
      <c r="C2109" s="2" t="str">
        <f>'06A_Варіанти'!D2100</f>
        <v>РЦК макси</v>
      </c>
      <c r="D2109" s="2" t="str">
        <f>'06A_Варіанти'!C2100</f>
        <v>РЦК</v>
      </c>
      <c r="E2109" s="2" t="str">
        <f>'06A_Варіанти'!S2100</f>
        <v>DIRECT</v>
      </c>
      <c r="F2109" s="2" t="str">
        <f>IF(O2109='06A_Варіанти'!E2100,'06A_Варіанти'!E$1,IF(O2109='06A_Варіанти'!F2100,'06A_Варіанти'!F$1,IF(O2109='06A_Варіанти'!G2100,'06A_Варіанти'!G$1,IF(O2109='06A_Варіанти'!H2100,'06A_Варіанти'!H$1,IF(O2109='06A_Варіанти'!I2100,'06A_Варіанти'!I$1,IF(O2109='06A_Варіанти'!J2100,'06A_Варіанти'!J$1,IF(O2109='06A_Варіанти'!K2100,'06A_Варіанти'!K$1,IF(O2109='06A_Варіанти'!L2100,'06A_Варіанти'!L$1,IF(O2109='06A_Варіанти'!M2100,'06A_Варіанти'!M$1,IF(O2109='06A_Варіанти'!N2100,'06A_Варіанти'!N$1,IF(O2109='06A_Варіанти'!O2100,'06A_Варіанти'!O$1,IF(O2109='06A_Варіанти'!P2100,'06A_Варіанти'!P$1,IF(O2109='06A_Варіанти'!Q2100,'06A_Варіанти'!Q$1,IF(O2109='06A_Варіанти'!R2100,'06A_Варіанти'!R$1,"НЕМАЄ МАРШРУТУ"))))))))))))))</f>
        <v>DIRECT</v>
      </c>
      <c r="G2109" s="2" t="str">
        <f t="shared" si="224"/>
        <v>БЕЗ ЗМІН</v>
      </c>
      <c r="H2109" s="2">
        <f>IF(G2109="НЕМАЄ МАРШРУТУ",0,O2109-'06A_Варіанти'!T2100)</f>
        <v>0</v>
      </c>
      <c r="I2109" s="2">
        <f>IFERROR(INDEX('04_Потоки'!$E:$E,MATCH(A2109,'04_Потоки'!$A:$A,0)),0)</f>
        <v>0.30653218059558118</v>
      </c>
      <c r="J2109" s="2">
        <f t="shared" si="225"/>
        <v>1</v>
      </c>
      <c r="K2109" s="2">
        <f>IF(C2109="РЦК макси",0,2*'06A_Варіанти'!T2100*J2109)</f>
        <v>0</v>
      </c>
      <c r="L2109" s="2">
        <f t="shared" si="226"/>
        <v>0</v>
      </c>
      <c r="M2109" s="2">
        <f t="shared" si="227"/>
        <v>0</v>
      </c>
      <c r="N2109" s="9">
        <f t="shared" si="228"/>
        <v>0</v>
      </c>
      <c r="O2109" s="2">
        <f>MIN(IF('07A_Конструктор'!$D$5="Так",'06A_Варіанти'!E2100,1E+99),IF('07A_Конструктор'!$D$6="Так",'06A_Варіанти'!F2100,1E+99),IF('07A_Конструктор'!$D$7="Так",'06A_Варіанти'!G2100,1E+99),IF('07A_Конструктор'!$D$8="Так",'06A_Варіанти'!H2100,1E+99),IF('07A_Конструктор'!$D$9="Так",'06A_Варіанти'!I2100,1E+99),IF('07A_Конструктор'!$D$10="Так",'06A_Варіанти'!J2100,1E+99),IF('07A_Конструктор'!$D$11="Так",'06A_Варіанти'!K2100,1E+99),IF('07A_Конструктор'!$D$12="Так",'06A_Варіанти'!L2100,1E+99),IF('07A_Конструктор'!$D$13="Так",'06A_Варіанти'!M2100,1E+99),IF('07A_Конструктор'!$D$14="Так",'06A_Варіанти'!N2100,1E+99),IF('07A_Конструктор'!$D$15="Так",'06A_Варіанти'!O2100,1E+99),IF('07A_Конструктор'!$D$16="Так",'06A_Варіанти'!P2100,1E+99),IF('07A_Конструктор'!$D$17="Так",'06A_Варіанти'!Q2100,1E+99),IF('06A_Варіанти'!R2100="",1E+99,'06A_Варіанти'!R2100))</f>
        <v>493</v>
      </c>
      <c r="P2109" s="2" t="str">
        <f t="shared" si="229"/>
        <v>Не моделюється</v>
      </c>
      <c r="Q2109" s="2">
        <f t="shared" si="230"/>
        <v>0</v>
      </c>
      <c r="R2109" s="2" t="str">
        <f>IF(OR(C2109="РЦК макси",C2109="РЦЧ SKU"),"SKU-потік",IFERROR(VLOOKUP(D2109,'02_РЦ'!$A$3:$I$7,5,FALSE),0))</f>
        <v>SKU-потік</v>
      </c>
      <c r="S2109" s="2" t="str">
        <f>IF(OR(C2109="РЦК макси",C2109="РЦЧ SKU"),"Не рахується в ліміт",IFERROR(VLOOKUP(D2109,'02_РЦ'!$A$3:$I$7,9,FALSE),"Немає РЦ"))</f>
        <v>Не рахується в ліміт</v>
      </c>
    </row>
    <row r="2110" spans="1:19">
      <c r="A2110" s="2" t="str">
        <f>'06A_Варіанти'!A2101</f>
        <v>MAXI_2833</v>
      </c>
      <c r="B2110" s="2" t="str">
        <f>'06A_Варіанти'!B2101</f>
        <v>TT_2833</v>
      </c>
      <c r="C2110" s="2" t="str">
        <f>'06A_Варіанти'!D2101</f>
        <v>РЦК макси</v>
      </c>
      <c r="D2110" s="2" t="str">
        <f>'06A_Варіанти'!C2101</f>
        <v>РЦК</v>
      </c>
      <c r="E2110" s="2" t="str">
        <f>'06A_Варіанти'!S2101</f>
        <v>DIRECT</v>
      </c>
      <c r="F2110" s="2" t="str">
        <f>IF(O2110='06A_Варіанти'!E2101,'06A_Варіанти'!E$1,IF(O2110='06A_Варіанти'!F2101,'06A_Варіанти'!F$1,IF(O2110='06A_Варіанти'!G2101,'06A_Варіанти'!G$1,IF(O2110='06A_Варіанти'!H2101,'06A_Варіанти'!H$1,IF(O2110='06A_Варіанти'!I2101,'06A_Варіанти'!I$1,IF(O2110='06A_Варіанти'!J2101,'06A_Варіанти'!J$1,IF(O2110='06A_Варіанти'!K2101,'06A_Варіанти'!K$1,IF(O2110='06A_Варіанти'!L2101,'06A_Варіанти'!L$1,IF(O2110='06A_Варіанти'!M2101,'06A_Варіанти'!M$1,IF(O2110='06A_Варіанти'!N2101,'06A_Варіанти'!N$1,IF(O2110='06A_Варіанти'!O2101,'06A_Варіанти'!O$1,IF(O2110='06A_Варіанти'!P2101,'06A_Варіанти'!P$1,IF(O2110='06A_Варіанти'!Q2101,'06A_Варіанти'!Q$1,IF(O2110='06A_Варіанти'!R2101,'06A_Варіанти'!R$1,"НЕМАЄ МАРШРУТУ"))))))))))))))</f>
        <v>DIRECT</v>
      </c>
      <c r="G2110" s="2" t="str">
        <f t="shared" si="224"/>
        <v>БЕЗ ЗМІН</v>
      </c>
      <c r="H2110" s="2">
        <f>IF(G2110="НЕМАЄ МАРШРУТУ",0,O2110-'06A_Варіанти'!T2101)</f>
        <v>0</v>
      </c>
      <c r="I2110" s="2">
        <f>IFERROR(INDEX('04_Потоки'!$E:$E,MATCH(A2110,'04_Потоки'!$A:$A,0)),0)</f>
        <v>0.30653218059558118</v>
      </c>
      <c r="J2110" s="2">
        <f t="shared" si="225"/>
        <v>1</v>
      </c>
      <c r="K2110" s="2">
        <f>IF(C2110="РЦК макси",0,2*'06A_Варіанти'!T2101*J2110)</f>
        <v>0</v>
      </c>
      <c r="L2110" s="2">
        <f t="shared" si="226"/>
        <v>0</v>
      </c>
      <c r="M2110" s="2">
        <f t="shared" si="227"/>
        <v>0</v>
      </c>
      <c r="N2110" s="9">
        <f t="shared" si="228"/>
        <v>0</v>
      </c>
      <c r="O2110" s="2">
        <f>MIN(IF('07A_Конструктор'!$D$5="Так",'06A_Варіанти'!E2101,1E+99),IF('07A_Конструктор'!$D$6="Так",'06A_Варіанти'!F2101,1E+99),IF('07A_Конструктор'!$D$7="Так",'06A_Варіанти'!G2101,1E+99),IF('07A_Конструктор'!$D$8="Так",'06A_Варіанти'!H2101,1E+99),IF('07A_Конструктор'!$D$9="Так",'06A_Варіанти'!I2101,1E+99),IF('07A_Конструктор'!$D$10="Так",'06A_Варіанти'!J2101,1E+99),IF('07A_Конструктор'!$D$11="Так",'06A_Варіанти'!K2101,1E+99),IF('07A_Конструктор'!$D$12="Так",'06A_Варіанти'!L2101,1E+99),IF('07A_Конструктор'!$D$13="Так",'06A_Варіанти'!M2101,1E+99),IF('07A_Конструктор'!$D$14="Так",'06A_Варіанти'!N2101,1E+99),IF('07A_Конструктор'!$D$15="Так",'06A_Варіанти'!O2101,1E+99),IF('07A_Конструктор'!$D$16="Так",'06A_Варіанти'!P2101,1E+99),IF('07A_Конструктор'!$D$17="Так",'06A_Варіанти'!Q2101,1E+99),IF('06A_Варіанти'!R2101="",1E+99,'06A_Варіанти'!R2101))</f>
        <v>508.6</v>
      </c>
      <c r="P2110" s="2" t="str">
        <f t="shared" si="229"/>
        <v>Не моделюється</v>
      </c>
      <c r="Q2110" s="2">
        <f t="shared" si="230"/>
        <v>0</v>
      </c>
      <c r="R2110" s="2" t="str">
        <f>IF(OR(C2110="РЦК макси",C2110="РЦЧ SKU"),"SKU-потік",IFERROR(VLOOKUP(D2110,'02_РЦ'!$A$3:$I$7,5,FALSE),0))</f>
        <v>SKU-потік</v>
      </c>
      <c r="S2110" s="2" t="str">
        <f>IF(OR(C2110="РЦК макси",C2110="РЦЧ SKU"),"Не рахується в ліміт",IFERROR(VLOOKUP(D2110,'02_РЦ'!$A$3:$I$7,9,FALSE),"Немає РЦ"))</f>
        <v>Не рахується в ліміт</v>
      </c>
    </row>
    <row r="2111" spans="1:19">
      <c r="A2111" s="2" t="str">
        <f>'06A_Варіанти'!A2102</f>
        <v>MAXI_2834</v>
      </c>
      <c r="B2111" s="2" t="str">
        <f>'06A_Варіанти'!B2102</f>
        <v>TT_2834</v>
      </c>
      <c r="C2111" s="2" t="str">
        <f>'06A_Варіанти'!D2102</f>
        <v>РЦК макси</v>
      </c>
      <c r="D2111" s="2" t="str">
        <f>'06A_Варіанти'!C2102</f>
        <v>РЦК</v>
      </c>
      <c r="E2111" s="2" t="str">
        <f>'06A_Варіанти'!S2102</f>
        <v>DIRECT</v>
      </c>
      <c r="F2111" s="2" t="str">
        <f>IF(O2111='06A_Варіанти'!E2102,'06A_Варіанти'!E$1,IF(O2111='06A_Варіанти'!F2102,'06A_Варіанти'!F$1,IF(O2111='06A_Варіанти'!G2102,'06A_Варіанти'!G$1,IF(O2111='06A_Варіанти'!H2102,'06A_Варіанти'!H$1,IF(O2111='06A_Варіанти'!I2102,'06A_Варіанти'!I$1,IF(O2111='06A_Варіанти'!J2102,'06A_Варіанти'!J$1,IF(O2111='06A_Варіанти'!K2102,'06A_Варіанти'!K$1,IF(O2111='06A_Варіанти'!L2102,'06A_Варіанти'!L$1,IF(O2111='06A_Варіанти'!M2102,'06A_Варіанти'!M$1,IF(O2111='06A_Варіанти'!N2102,'06A_Варіанти'!N$1,IF(O2111='06A_Варіанти'!O2102,'06A_Варіанти'!O$1,IF(O2111='06A_Варіанти'!P2102,'06A_Варіанти'!P$1,IF(O2111='06A_Варіанти'!Q2102,'06A_Варіанти'!Q$1,IF(O2111='06A_Варіанти'!R2102,'06A_Варіанти'!R$1,"НЕМАЄ МАРШРУТУ"))))))))))))))</f>
        <v>DIRECT</v>
      </c>
      <c r="G2111" s="2" t="str">
        <f t="shared" si="224"/>
        <v>БЕЗ ЗМІН</v>
      </c>
      <c r="H2111" s="2">
        <f>IF(G2111="НЕМАЄ МАРШРУТУ",0,O2111-'06A_Варіанти'!T2102)</f>
        <v>0</v>
      </c>
      <c r="I2111" s="2">
        <f>IFERROR(INDEX('04_Потоки'!$E:$E,MATCH(A2111,'04_Потоки'!$A:$A,0)),0)</f>
        <v>0.30653218059558118</v>
      </c>
      <c r="J2111" s="2">
        <f t="shared" si="225"/>
        <v>1</v>
      </c>
      <c r="K2111" s="2">
        <f>IF(C2111="РЦК макси",0,2*'06A_Варіанти'!T2102*J2111)</f>
        <v>0</v>
      </c>
      <c r="L2111" s="2">
        <f t="shared" si="226"/>
        <v>0</v>
      </c>
      <c r="M2111" s="2">
        <f t="shared" si="227"/>
        <v>0</v>
      </c>
      <c r="N2111" s="9">
        <f t="shared" si="228"/>
        <v>0</v>
      </c>
      <c r="O2111" s="2">
        <f>MIN(IF('07A_Конструктор'!$D$5="Так",'06A_Варіанти'!E2102,1E+99),IF('07A_Конструктор'!$D$6="Так",'06A_Варіанти'!F2102,1E+99),IF('07A_Конструктор'!$D$7="Так",'06A_Варіанти'!G2102,1E+99),IF('07A_Конструктор'!$D$8="Так",'06A_Варіанти'!H2102,1E+99),IF('07A_Конструктор'!$D$9="Так",'06A_Варіанти'!I2102,1E+99),IF('07A_Конструктор'!$D$10="Так",'06A_Варіанти'!J2102,1E+99),IF('07A_Конструктор'!$D$11="Так",'06A_Варіанти'!K2102,1E+99),IF('07A_Конструктор'!$D$12="Так",'06A_Варіанти'!L2102,1E+99),IF('07A_Конструктор'!$D$13="Так",'06A_Варіанти'!M2102,1E+99),IF('07A_Конструктор'!$D$14="Так",'06A_Варіанти'!N2102,1E+99),IF('07A_Конструктор'!$D$15="Так",'06A_Варіанти'!O2102,1E+99),IF('07A_Конструктор'!$D$16="Так",'06A_Варіанти'!P2102,1E+99),IF('07A_Конструктор'!$D$17="Так",'06A_Варіанти'!Q2102,1E+99),IF('06A_Варіанти'!R2102="",1E+99,'06A_Варіанти'!R2102))</f>
        <v>535.6</v>
      </c>
      <c r="P2111" s="2" t="str">
        <f t="shared" si="229"/>
        <v>Не моделюється</v>
      </c>
      <c r="Q2111" s="2">
        <f t="shared" si="230"/>
        <v>0</v>
      </c>
      <c r="R2111" s="2" t="str">
        <f>IF(OR(C2111="РЦК макси",C2111="РЦЧ SKU"),"SKU-потік",IFERROR(VLOOKUP(D2111,'02_РЦ'!$A$3:$I$7,5,FALSE),0))</f>
        <v>SKU-потік</v>
      </c>
      <c r="S2111" s="2" t="str">
        <f>IF(OR(C2111="РЦК макси",C2111="РЦЧ SKU"),"Не рахується в ліміт",IFERROR(VLOOKUP(D2111,'02_РЦ'!$A$3:$I$7,9,FALSE),"Немає РЦ"))</f>
        <v>Не рахується в ліміт</v>
      </c>
    </row>
    <row r="2112" spans="1:19">
      <c r="A2112" s="2" t="str">
        <f>'06A_Варіанти'!A2103</f>
        <v>MAXI_2837</v>
      </c>
      <c r="B2112" s="2" t="str">
        <f>'06A_Варіанти'!B2103</f>
        <v>TT_2837</v>
      </c>
      <c r="C2112" s="2" t="str">
        <f>'06A_Варіанти'!D2103</f>
        <v>РЦК макси</v>
      </c>
      <c r="D2112" s="2" t="str">
        <f>'06A_Варіанти'!C2103</f>
        <v>РЦК</v>
      </c>
      <c r="E2112" s="2" t="str">
        <f>'06A_Варіанти'!S2103</f>
        <v>DIRECT</v>
      </c>
      <c r="F2112" s="2" t="str">
        <f>IF(O2112='06A_Варіанти'!E2103,'06A_Варіанти'!E$1,IF(O2112='06A_Варіанти'!F2103,'06A_Варіанти'!F$1,IF(O2112='06A_Варіанти'!G2103,'06A_Варіанти'!G$1,IF(O2112='06A_Варіанти'!H2103,'06A_Варіанти'!H$1,IF(O2112='06A_Варіанти'!I2103,'06A_Варіанти'!I$1,IF(O2112='06A_Варіанти'!J2103,'06A_Варіанти'!J$1,IF(O2112='06A_Варіанти'!K2103,'06A_Варіанти'!K$1,IF(O2112='06A_Варіанти'!L2103,'06A_Варіанти'!L$1,IF(O2112='06A_Варіанти'!M2103,'06A_Варіанти'!M$1,IF(O2112='06A_Варіанти'!N2103,'06A_Варіанти'!N$1,IF(O2112='06A_Варіанти'!O2103,'06A_Варіанти'!O$1,IF(O2112='06A_Варіанти'!P2103,'06A_Варіанти'!P$1,IF(O2112='06A_Варіанти'!Q2103,'06A_Варіанти'!Q$1,IF(O2112='06A_Варіанти'!R2103,'06A_Варіанти'!R$1,"НЕМАЄ МАРШРУТУ"))))))))))))))</f>
        <v>DIRECT</v>
      </c>
      <c r="G2112" s="2" t="str">
        <f t="shared" si="224"/>
        <v>БЕЗ ЗМІН</v>
      </c>
      <c r="H2112" s="2">
        <f>IF(G2112="НЕМАЄ МАРШРУТУ",0,O2112-'06A_Варіанти'!T2103)</f>
        <v>0</v>
      </c>
      <c r="I2112" s="2">
        <f>IFERROR(INDEX('04_Потоки'!$E:$E,MATCH(A2112,'04_Потоки'!$A:$A,0)),0)</f>
        <v>0.30653218059558118</v>
      </c>
      <c r="J2112" s="2">
        <f t="shared" si="225"/>
        <v>1</v>
      </c>
      <c r="K2112" s="2">
        <f>IF(C2112="РЦК макси",0,2*'06A_Варіанти'!T2103*J2112)</f>
        <v>0</v>
      </c>
      <c r="L2112" s="2">
        <f t="shared" si="226"/>
        <v>0</v>
      </c>
      <c r="M2112" s="2">
        <f t="shared" si="227"/>
        <v>0</v>
      </c>
      <c r="N2112" s="9">
        <f t="shared" si="228"/>
        <v>0</v>
      </c>
      <c r="O2112" s="2">
        <f>MIN(IF('07A_Конструктор'!$D$5="Так",'06A_Варіанти'!E2103,1E+99),IF('07A_Конструктор'!$D$6="Так",'06A_Варіанти'!F2103,1E+99),IF('07A_Конструктор'!$D$7="Так",'06A_Варіанти'!G2103,1E+99),IF('07A_Конструктор'!$D$8="Так",'06A_Варіанти'!H2103,1E+99),IF('07A_Конструктор'!$D$9="Так",'06A_Варіанти'!I2103,1E+99),IF('07A_Конструктор'!$D$10="Так",'06A_Варіанти'!J2103,1E+99),IF('07A_Конструктор'!$D$11="Так",'06A_Варіанти'!K2103,1E+99),IF('07A_Конструктор'!$D$12="Так",'06A_Варіанти'!L2103,1E+99),IF('07A_Конструктор'!$D$13="Так",'06A_Варіанти'!M2103,1E+99),IF('07A_Конструктор'!$D$14="Так",'06A_Варіанти'!N2103,1E+99),IF('07A_Конструктор'!$D$15="Так",'06A_Варіанти'!O2103,1E+99),IF('07A_Конструктор'!$D$16="Так",'06A_Варіанти'!P2103,1E+99),IF('07A_Конструктор'!$D$17="Так",'06A_Варіанти'!Q2103,1E+99),IF('06A_Варіанти'!R2103="",1E+99,'06A_Варіанти'!R2103))</f>
        <v>544.5</v>
      </c>
      <c r="P2112" s="2" t="str">
        <f t="shared" si="229"/>
        <v>Не моделюється</v>
      </c>
      <c r="Q2112" s="2">
        <f t="shared" si="230"/>
        <v>0</v>
      </c>
      <c r="R2112" s="2" t="str">
        <f>IF(OR(C2112="РЦК макси",C2112="РЦЧ SKU"),"SKU-потік",IFERROR(VLOOKUP(D2112,'02_РЦ'!$A$3:$I$7,5,FALSE),0))</f>
        <v>SKU-потік</v>
      </c>
      <c r="S2112" s="2" t="str">
        <f>IF(OR(C2112="РЦК макси",C2112="РЦЧ SKU"),"Не рахується в ліміт",IFERROR(VLOOKUP(D2112,'02_РЦ'!$A$3:$I$7,9,FALSE),"Немає РЦ"))</f>
        <v>Не рахується в ліміт</v>
      </c>
    </row>
    <row r="2113" spans="1:19">
      <c r="A2113" s="2" t="str">
        <f>'06A_Варіанти'!A2104</f>
        <v>MAXI_2839</v>
      </c>
      <c r="B2113" s="2" t="str">
        <f>'06A_Варіанти'!B2104</f>
        <v>TT_2839</v>
      </c>
      <c r="C2113" s="2" t="str">
        <f>'06A_Варіанти'!D2104</f>
        <v>РЦК макси</v>
      </c>
      <c r="D2113" s="2" t="str">
        <f>'06A_Варіанти'!C2104</f>
        <v>РЦК</v>
      </c>
      <c r="E2113" s="2" t="str">
        <f>'06A_Варіанти'!S2104</f>
        <v>KYI_SOUTH</v>
      </c>
      <c r="F2113" s="2" t="str">
        <f>IF(O2113='06A_Варіанти'!E2104,'06A_Варіанти'!E$1,IF(O2113='06A_Варіанти'!F2104,'06A_Варіанти'!F$1,IF(O2113='06A_Варіанти'!G2104,'06A_Варіанти'!G$1,IF(O2113='06A_Варіанти'!H2104,'06A_Варіанти'!H$1,IF(O2113='06A_Варіанти'!I2104,'06A_Варіанти'!I$1,IF(O2113='06A_Варіанти'!J2104,'06A_Варіанти'!J$1,IF(O2113='06A_Варіанти'!K2104,'06A_Варіанти'!K$1,IF(O2113='06A_Варіанти'!L2104,'06A_Варіанти'!L$1,IF(O2113='06A_Варіанти'!M2104,'06A_Варіанти'!M$1,IF(O2113='06A_Варіанти'!N2104,'06A_Варіанти'!N$1,IF(O2113='06A_Варіанти'!O2104,'06A_Варіанти'!O$1,IF(O2113='06A_Варіанти'!P2104,'06A_Варіанти'!P$1,IF(O2113='06A_Варіанти'!Q2104,'06A_Варіанти'!Q$1,IF(O2113='06A_Варіанти'!R2104,'06A_Варіанти'!R$1,"НЕМАЄ МАРШРУТУ"))))))))))))))</f>
        <v>KYI_SOUTH</v>
      </c>
      <c r="G2113" s="2" t="str">
        <f t="shared" si="224"/>
        <v>БЕЗ ЗМІН</v>
      </c>
      <c r="H2113" s="2">
        <f>IF(G2113="НЕМАЄ МАРШРУТУ",0,O2113-'06A_Варіанти'!T2104)</f>
        <v>0</v>
      </c>
      <c r="I2113" s="2">
        <f>IFERROR(INDEX('04_Потоки'!$E:$E,MATCH(A2113,'04_Потоки'!$A:$A,0)),0)</f>
        <v>0.30653218059558118</v>
      </c>
      <c r="J2113" s="2">
        <f t="shared" si="225"/>
        <v>1</v>
      </c>
      <c r="K2113" s="2">
        <f>IF(C2113="РЦК макси",0,2*'06A_Варіанти'!T2104*J2113)</f>
        <v>0</v>
      </c>
      <c r="L2113" s="2">
        <f t="shared" si="226"/>
        <v>0</v>
      </c>
      <c r="M2113" s="2">
        <f t="shared" si="227"/>
        <v>0</v>
      </c>
      <c r="N2113" s="9">
        <f t="shared" si="228"/>
        <v>0</v>
      </c>
      <c r="O2113" s="2">
        <f>MIN(IF('07A_Конструктор'!$D$5="Так",'06A_Варіанти'!E2104,1E+99),IF('07A_Конструктор'!$D$6="Так",'06A_Варіанти'!F2104,1E+99),IF('07A_Конструктор'!$D$7="Так",'06A_Варіанти'!G2104,1E+99),IF('07A_Конструктор'!$D$8="Так",'06A_Варіанти'!H2104,1E+99),IF('07A_Конструктор'!$D$9="Так",'06A_Варіанти'!I2104,1E+99),IF('07A_Конструктор'!$D$10="Так",'06A_Варіанти'!J2104,1E+99),IF('07A_Конструктор'!$D$11="Так",'06A_Варіанти'!K2104,1E+99),IF('07A_Конструктор'!$D$12="Так",'06A_Варіанти'!L2104,1E+99),IF('07A_Конструктор'!$D$13="Так",'06A_Варіанти'!M2104,1E+99),IF('07A_Конструктор'!$D$14="Так",'06A_Варіанти'!N2104,1E+99),IF('07A_Конструктор'!$D$15="Так",'06A_Варіанти'!O2104,1E+99),IF('07A_Конструктор'!$D$16="Так",'06A_Варіанти'!P2104,1E+99),IF('07A_Конструктор'!$D$17="Так",'06A_Варіанти'!Q2104,1E+99),IF('06A_Варіанти'!R2104="",1E+99,'06A_Варіанти'!R2104))</f>
        <v>386.7</v>
      </c>
      <c r="P2113" s="2" t="str">
        <f t="shared" si="229"/>
        <v>Не моделюється</v>
      </c>
      <c r="Q2113" s="2">
        <f t="shared" si="230"/>
        <v>0</v>
      </c>
      <c r="R2113" s="2" t="str">
        <f>IF(OR(C2113="РЦК макси",C2113="РЦЧ SKU"),"SKU-потік",IFERROR(VLOOKUP(D2113,'02_РЦ'!$A$3:$I$7,5,FALSE),0))</f>
        <v>SKU-потік</v>
      </c>
      <c r="S2113" s="2" t="str">
        <f>IF(OR(C2113="РЦК макси",C2113="РЦЧ SKU"),"Не рахується в ліміт",IFERROR(VLOOKUP(D2113,'02_РЦ'!$A$3:$I$7,9,FALSE),"Немає РЦ"))</f>
        <v>Не рахується в ліміт</v>
      </c>
    </row>
    <row r="2114" spans="1:19">
      <c r="A2114" s="2" t="str">
        <f>'06A_Варіанти'!A2105</f>
        <v>MAXI_2840</v>
      </c>
      <c r="B2114" s="2" t="str">
        <f>'06A_Варіанти'!B2105</f>
        <v>TT_2840</v>
      </c>
      <c r="C2114" s="2" t="str">
        <f>'06A_Варіанти'!D2105</f>
        <v>РЦК макси</v>
      </c>
      <c r="D2114" s="2" t="str">
        <f>'06A_Варіанти'!C2105</f>
        <v>РЦК</v>
      </c>
      <c r="E2114" s="2" t="str">
        <f>'06A_Варіанти'!S2105</f>
        <v>KYI_SOUTH</v>
      </c>
      <c r="F2114" s="2" t="str">
        <f>IF(O2114='06A_Варіанти'!E2105,'06A_Варіанти'!E$1,IF(O2114='06A_Варіанти'!F2105,'06A_Варіанти'!F$1,IF(O2114='06A_Варіанти'!G2105,'06A_Варіанти'!G$1,IF(O2114='06A_Варіанти'!H2105,'06A_Варіанти'!H$1,IF(O2114='06A_Варіанти'!I2105,'06A_Варіанти'!I$1,IF(O2114='06A_Варіанти'!J2105,'06A_Варіанти'!J$1,IF(O2114='06A_Варіанти'!K2105,'06A_Варіанти'!K$1,IF(O2114='06A_Варіанти'!L2105,'06A_Варіанти'!L$1,IF(O2114='06A_Варіанти'!M2105,'06A_Варіанти'!M$1,IF(O2114='06A_Варіанти'!N2105,'06A_Варіанти'!N$1,IF(O2114='06A_Варіанти'!O2105,'06A_Варіанти'!O$1,IF(O2114='06A_Варіанти'!P2105,'06A_Варіанти'!P$1,IF(O2114='06A_Варіанти'!Q2105,'06A_Варіанти'!Q$1,IF(O2114='06A_Варіанти'!R2105,'06A_Варіанти'!R$1,"НЕМАЄ МАРШРУТУ"))))))))))))))</f>
        <v>KYI_SOUTH</v>
      </c>
      <c r="G2114" s="2" t="str">
        <f t="shared" si="224"/>
        <v>БЕЗ ЗМІН</v>
      </c>
      <c r="H2114" s="2">
        <f>IF(G2114="НЕМАЄ МАРШРУТУ",0,O2114-'06A_Варіанти'!T2105)</f>
        <v>0</v>
      </c>
      <c r="I2114" s="2">
        <f>IFERROR(INDEX('04_Потоки'!$E:$E,MATCH(A2114,'04_Потоки'!$A:$A,0)),0)</f>
        <v>0.30653218059558118</v>
      </c>
      <c r="J2114" s="2">
        <f t="shared" si="225"/>
        <v>1</v>
      </c>
      <c r="K2114" s="2">
        <f>IF(C2114="РЦК макси",0,2*'06A_Варіанти'!T2105*J2114)</f>
        <v>0</v>
      </c>
      <c r="L2114" s="2">
        <f t="shared" si="226"/>
        <v>0</v>
      </c>
      <c r="M2114" s="2">
        <f t="shared" si="227"/>
        <v>0</v>
      </c>
      <c r="N2114" s="9">
        <f t="shared" si="228"/>
        <v>0</v>
      </c>
      <c r="O2114" s="2">
        <f>MIN(IF('07A_Конструктор'!$D$5="Так",'06A_Варіанти'!E2105,1E+99),IF('07A_Конструктор'!$D$6="Так",'06A_Варіанти'!F2105,1E+99),IF('07A_Конструктор'!$D$7="Так",'06A_Варіанти'!G2105,1E+99),IF('07A_Конструктор'!$D$8="Так",'06A_Варіанти'!H2105,1E+99),IF('07A_Конструктор'!$D$9="Так",'06A_Варіанти'!I2105,1E+99),IF('07A_Конструктор'!$D$10="Так",'06A_Варіанти'!J2105,1E+99),IF('07A_Конструктор'!$D$11="Так",'06A_Варіанти'!K2105,1E+99),IF('07A_Конструктор'!$D$12="Так",'06A_Варіанти'!L2105,1E+99),IF('07A_Конструктор'!$D$13="Так",'06A_Варіанти'!M2105,1E+99),IF('07A_Конструктор'!$D$14="Так",'06A_Варіанти'!N2105,1E+99),IF('07A_Конструктор'!$D$15="Так",'06A_Варіанти'!O2105,1E+99),IF('07A_Конструктор'!$D$16="Так",'06A_Варіанти'!P2105,1E+99),IF('07A_Конструктор'!$D$17="Так",'06A_Варіанти'!Q2105,1E+99),IF('06A_Варіанти'!R2105="",1E+99,'06A_Варіанти'!R2105))</f>
        <v>37.1</v>
      </c>
      <c r="P2114" s="2" t="str">
        <f t="shared" si="229"/>
        <v>Не моделюється</v>
      </c>
      <c r="Q2114" s="2">
        <f t="shared" si="230"/>
        <v>0</v>
      </c>
      <c r="R2114" s="2" t="str">
        <f>IF(OR(C2114="РЦК макси",C2114="РЦЧ SKU"),"SKU-потік",IFERROR(VLOOKUP(D2114,'02_РЦ'!$A$3:$I$7,5,FALSE),0))</f>
        <v>SKU-потік</v>
      </c>
      <c r="S2114" s="2" t="str">
        <f>IF(OR(C2114="РЦК макси",C2114="РЦЧ SKU"),"Не рахується в ліміт",IFERROR(VLOOKUP(D2114,'02_РЦ'!$A$3:$I$7,9,FALSE),"Немає РЦ"))</f>
        <v>Не рахується в ліміт</v>
      </c>
    </row>
    <row r="2115" spans="1:19">
      <c r="A2115" s="2" t="str">
        <f>'06A_Варіанти'!A2106</f>
        <v>MAXI_2841</v>
      </c>
      <c r="B2115" s="2" t="str">
        <f>'06A_Варіанти'!B2106</f>
        <v>TT_2841</v>
      </c>
      <c r="C2115" s="2" t="str">
        <f>'06A_Варіанти'!D2106</f>
        <v>РЦК макси</v>
      </c>
      <c r="D2115" s="2" t="str">
        <f>'06A_Варіанти'!C2106</f>
        <v>РЦК</v>
      </c>
      <c r="E2115" s="2" t="str">
        <f>'06A_Варіанти'!S2106</f>
        <v>KYI_NORTH</v>
      </c>
      <c r="F2115" s="2" t="str">
        <f>IF(O2115='06A_Варіанти'!E2106,'06A_Варіанти'!E$1,IF(O2115='06A_Варіанти'!F2106,'06A_Варіанти'!F$1,IF(O2115='06A_Варіанти'!G2106,'06A_Варіанти'!G$1,IF(O2115='06A_Варіанти'!H2106,'06A_Варіанти'!H$1,IF(O2115='06A_Варіанти'!I2106,'06A_Варіанти'!I$1,IF(O2115='06A_Варіанти'!J2106,'06A_Варіанти'!J$1,IF(O2115='06A_Варіанти'!K2106,'06A_Варіанти'!K$1,IF(O2115='06A_Варіанти'!L2106,'06A_Варіанти'!L$1,IF(O2115='06A_Варіанти'!M2106,'06A_Варіанти'!M$1,IF(O2115='06A_Варіанти'!N2106,'06A_Варіанти'!N$1,IF(O2115='06A_Варіанти'!O2106,'06A_Варіанти'!O$1,IF(O2115='06A_Варіанти'!P2106,'06A_Варіанти'!P$1,IF(O2115='06A_Варіанти'!Q2106,'06A_Варіанти'!Q$1,IF(O2115='06A_Варіанти'!R2106,'06A_Варіанти'!R$1,"НЕМАЄ МАРШРУТУ"))))))))))))))</f>
        <v>KYI_NORTH</v>
      </c>
      <c r="G2115" s="2" t="str">
        <f t="shared" si="224"/>
        <v>БЕЗ ЗМІН</v>
      </c>
      <c r="H2115" s="2">
        <f>IF(G2115="НЕМАЄ МАРШРУТУ",0,O2115-'06A_Варіанти'!T2106)</f>
        <v>0</v>
      </c>
      <c r="I2115" s="2">
        <f>IFERROR(INDEX('04_Потоки'!$E:$E,MATCH(A2115,'04_Потоки'!$A:$A,0)),0)</f>
        <v>0.30653218059558118</v>
      </c>
      <c r="J2115" s="2">
        <f t="shared" si="225"/>
        <v>1</v>
      </c>
      <c r="K2115" s="2">
        <f>IF(C2115="РЦК макси",0,2*'06A_Варіанти'!T2106*J2115)</f>
        <v>0</v>
      </c>
      <c r="L2115" s="2">
        <f t="shared" si="226"/>
        <v>0</v>
      </c>
      <c r="M2115" s="2">
        <f t="shared" si="227"/>
        <v>0</v>
      </c>
      <c r="N2115" s="9">
        <f t="shared" si="228"/>
        <v>0</v>
      </c>
      <c r="O2115" s="2">
        <f>MIN(IF('07A_Конструктор'!$D$5="Так",'06A_Варіанти'!E2106,1E+99),IF('07A_Конструктор'!$D$6="Так",'06A_Варіанти'!F2106,1E+99),IF('07A_Конструктор'!$D$7="Так",'06A_Варіанти'!G2106,1E+99),IF('07A_Конструктор'!$D$8="Так",'06A_Варіанти'!H2106,1E+99),IF('07A_Конструктор'!$D$9="Так",'06A_Варіанти'!I2106,1E+99),IF('07A_Конструктор'!$D$10="Так",'06A_Варіанти'!J2106,1E+99),IF('07A_Конструктор'!$D$11="Так",'06A_Варіанти'!K2106,1E+99),IF('07A_Конструктор'!$D$12="Так",'06A_Варіанти'!L2106,1E+99),IF('07A_Конструктор'!$D$13="Так",'06A_Варіанти'!M2106,1E+99),IF('07A_Конструктор'!$D$14="Так",'06A_Варіанти'!N2106,1E+99),IF('07A_Конструктор'!$D$15="Так",'06A_Варіанти'!O2106,1E+99),IF('07A_Конструктор'!$D$16="Так",'06A_Варіанти'!P2106,1E+99),IF('07A_Конструктор'!$D$17="Так",'06A_Варіанти'!Q2106,1E+99),IF('06A_Варіанти'!R2106="",1E+99,'06A_Варіанти'!R2106))</f>
        <v>46.2</v>
      </c>
      <c r="P2115" s="2" t="str">
        <f t="shared" si="229"/>
        <v>Не моделюється</v>
      </c>
      <c r="Q2115" s="2">
        <f t="shared" si="230"/>
        <v>0</v>
      </c>
      <c r="R2115" s="2" t="str">
        <f>IF(OR(C2115="РЦК макси",C2115="РЦЧ SKU"),"SKU-потік",IFERROR(VLOOKUP(D2115,'02_РЦ'!$A$3:$I$7,5,FALSE),0))</f>
        <v>SKU-потік</v>
      </c>
      <c r="S2115" s="2" t="str">
        <f>IF(OR(C2115="РЦК макси",C2115="РЦЧ SKU"),"Не рахується в ліміт",IFERROR(VLOOKUP(D2115,'02_РЦ'!$A$3:$I$7,9,FALSE),"Немає РЦ"))</f>
        <v>Не рахується в ліміт</v>
      </c>
    </row>
    <row r="2116" spans="1:19">
      <c r="A2116" s="2" t="str">
        <f>'06A_Варіанти'!A2107</f>
        <v>MAXI_2842</v>
      </c>
      <c r="B2116" s="2" t="str">
        <f>'06A_Варіанти'!B2107</f>
        <v>TT_2842</v>
      </c>
      <c r="C2116" s="2" t="str">
        <f>'06A_Варіанти'!D2107</f>
        <v>РЦК макси</v>
      </c>
      <c r="D2116" s="2" t="str">
        <f>'06A_Варіанти'!C2107</f>
        <v>РЦК</v>
      </c>
      <c r="E2116" s="2" t="str">
        <f>'06A_Варіанти'!S2107</f>
        <v>DIRECT</v>
      </c>
      <c r="F2116" s="2" t="str">
        <f>IF(O2116='06A_Варіанти'!E2107,'06A_Варіанти'!E$1,IF(O2116='06A_Варіанти'!F2107,'06A_Варіанти'!F$1,IF(O2116='06A_Варіанти'!G2107,'06A_Варіанти'!G$1,IF(O2116='06A_Варіанти'!H2107,'06A_Варіанти'!H$1,IF(O2116='06A_Варіанти'!I2107,'06A_Варіанти'!I$1,IF(O2116='06A_Варіанти'!J2107,'06A_Варіанти'!J$1,IF(O2116='06A_Варіанти'!K2107,'06A_Варіанти'!K$1,IF(O2116='06A_Варіанти'!L2107,'06A_Варіанти'!L$1,IF(O2116='06A_Варіанти'!M2107,'06A_Варіанти'!M$1,IF(O2116='06A_Варіанти'!N2107,'06A_Варіанти'!N$1,IF(O2116='06A_Варіанти'!O2107,'06A_Варіанти'!O$1,IF(O2116='06A_Варіанти'!P2107,'06A_Варіанти'!P$1,IF(O2116='06A_Варіанти'!Q2107,'06A_Варіанти'!Q$1,IF(O2116='06A_Варіанти'!R2107,'06A_Варіанти'!R$1,"НЕМАЄ МАРШРУТУ"))))))))))))))</f>
        <v>DIRECT</v>
      </c>
      <c r="G2116" s="2" t="str">
        <f t="shared" si="224"/>
        <v>БЕЗ ЗМІН</v>
      </c>
      <c r="H2116" s="2">
        <f>IF(G2116="НЕМАЄ МАРШРУТУ",0,O2116-'06A_Варіанти'!T2107)</f>
        <v>0</v>
      </c>
      <c r="I2116" s="2">
        <f>IFERROR(INDEX('04_Потоки'!$E:$E,MATCH(A2116,'04_Потоки'!$A:$A,0)),0)</f>
        <v>0.30653218059558118</v>
      </c>
      <c r="J2116" s="2">
        <f t="shared" si="225"/>
        <v>1</v>
      </c>
      <c r="K2116" s="2">
        <f>IF(C2116="РЦК макси",0,2*'06A_Варіанти'!T2107*J2116)</f>
        <v>0</v>
      </c>
      <c r="L2116" s="2">
        <f t="shared" si="226"/>
        <v>0</v>
      </c>
      <c r="M2116" s="2">
        <f t="shared" si="227"/>
        <v>0</v>
      </c>
      <c r="N2116" s="9">
        <f t="shared" si="228"/>
        <v>0</v>
      </c>
      <c r="O2116" s="2">
        <f>MIN(IF('07A_Конструктор'!$D$5="Так",'06A_Варіанти'!E2107,1E+99),IF('07A_Конструктор'!$D$6="Так",'06A_Варіанти'!F2107,1E+99),IF('07A_Конструктор'!$D$7="Так",'06A_Варіанти'!G2107,1E+99),IF('07A_Конструктор'!$D$8="Так",'06A_Варіанти'!H2107,1E+99),IF('07A_Конструктор'!$D$9="Так",'06A_Варіанти'!I2107,1E+99),IF('07A_Конструктор'!$D$10="Так",'06A_Варіанти'!J2107,1E+99),IF('07A_Конструктор'!$D$11="Так",'06A_Варіанти'!K2107,1E+99),IF('07A_Конструктор'!$D$12="Так",'06A_Варіанти'!L2107,1E+99),IF('07A_Конструктор'!$D$13="Так",'06A_Варіанти'!M2107,1E+99),IF('07A_Конструктор'!$D$14="Так",'06A_Варіанти'!N2107,1E+99),IF('07A_Конструктор'!$D$15="Так",'06A_Варіанти'!O2107,1E+99),IF('07A_Конструктор'!$D$16="Так",'06A_Варіанти'!P2107,1E+99),IF('07A_Конструктор'!$D$17="Так",'06A_Варіанти'!Q2107,1E+99),IF('06A_Варіанти'!R2107="",1E+99,'06A_Варіанти'!R2107))</f>
        <v>312.7</v>
      </c>
      <c r="P2116" s="2" t="str">
        <f t="shared" si="229"/>
        <v>Не моделюється</v>
      </c>
      <c r="Q2116" s="2">
        <f t="shared" si="230"/>
        <v>0</v>
      </c>
      <c r="R2116" s="2" t="str">
        <f>IF(OR(C2116="РЦК макси",C2116="РЦЧ SKU"),"SKU-потік",IFERROR(VLOOKUP(D2116,'02_РЦ'!$A$3:$I$7,5,FALSE),0))</f>
        <v>SKU-потік</v>
      </c>
      <c r="S2116" s="2" t="str">
        <f>IF(OR(C2116="РЦК макси",C2116="РЦЧ SKU"),"Не рахується в ліміт",IFERROR(VLOOKUP(D2116,'02_РЦ'!$A$3:$I$7,9,FALSE),"Немає РЦ"))</f>
        <v>Не рахується в ліміт</v>
      </c>
    </row>
    <row r="2117" spans="1:19">
      <c r="A2117" s="2" t="str">
        <f>'06A_Варіанти'!A2108</f>
        <v>MAXI_2844</v>
      </c>
      <c r="B2117" s="2" t="str">
        <f>'06A_Варіанти'!B2108</f>
        <v>TT_2844</v>
      </c>
      <c r="C2117" s="2" t="str">
        <f>'06A_Варіанти'!D2108</f>
        <v>РЦК макси</v>
      </c>
      <c r="D2117" s="2" t="str">
        <f>'06A_Варіанти'!C2108</f>
        <v>РЦК</v>
      </c>
      <c r="E2117" s="2" t="str">
        <f>'06A_Варіанти'!S2108</f>
        <v>DIRECT</v>
      </c>
      <c r="F2117" s="2" t="str">
        <f>IF(O2117='06A_Варіанти'!E2108,'06A_Варіанти'!E$1,IF(O2117='06A_Варіанти'!F2108,'06A_Варіанти'!F$1,IF(O2117='06A_Варіанти'!G2108,'06A_Варіанти'!G$1,IF(O2117='06A_Варіанти'!H2108,'06A_Варіанти'!H$1,IF(O2117='06A_Варіанти'!I2108,'06A_Варіанти'!I$1,IF(O2117='06A_Варіанти'!J2108,'06A_Варіанти'!J$1,IF(O2117='06A_Варіанти'!K2108,'06A_Варіанти'!K$1,IF(O2117='06A_Варіанти'!L2108,'06A_Варіанти'!L$1,IF(O2117='06A_Варіанти'!M2108,'06A_Варіанти'!M$1,IF(O2117='06A_Варіанти'!N2108,'06A_Варіанти'!N$1,IF(O2117='06A_Варіанти'!O2108,'06A_Варіанти'!O$1,IF(O2117='06A_Варіанти'!P2108,'06A_Варіанти'!P$1,IF(O2117='06A_Варіанти'!Q2108,'06A_Варіанти'!Q$1,IF(O2117='06A_Варіанти'!R2108,'06A_Варіанти'!R$1,"НЕМАЄ МАРШРУТУ"))))))))))))))</f>
        <v>DIRECT</v>
      </c>
      <c r="G2117" s="2" t="str">
        <f t="shared" si="224"/>
        <v>БЕЗ ЗМІН</v>
      </c>
      <c r="H2117" s="2">
        <f>IF(G2117="НЕМАЄ МАРШРУТУ",0,O2117-'06A_Варіанти'!T2108)</f>
        <v>0</v>
      </c>
      <c r="I2117" s="2">
        <f>IFERROR(INDEX('04_Потоки'!$E:$E,MATCH(A2117,'04_Потоки'!$A:$A,0)),0)</f>
        <v>0.30653218059558118</v>
      </c>
      <c r="J2117" s="2">
        <f t="shared" si="225"/>
        <v>1</v>
      </c>
      <c r="K2117" s="2">
        <f>IF(C2117="РЦК макси",0,2*'06A_Варіанти'!T2108*J2117)</f>
        <v>0</v>
      </c>
      <c r="L2117" s="2">
        <f t="shared" si="226"/>
        <v>0</v>
      </c>
      <c r="M2117" s="2">
        <f t="shared" si="227"/>
        <v>0</v>
      </c>
      <c r="N2117" s="9">
        <f t="shared" si="228"/>
        <v>0</v>
      </c>
      <c r="O2117" s="2">
        <f>MIN(IF('07A_Конструктор'!$D$5="Так",'06A_Варіанти'!E2108,1E+99),IF('07A_Конструктор'!$D$6="Так",'06A_Варіанти'!F2108,1E+99),IF('07A_Конструктор'!$D$7="Так",'06A_Варіанти'!G2108,1E+99),IF('07A_Конструктор'!$D$8="Так",'06A_Варіанти'!H2108,1E+99),IF('07A_Конструктор'!$D$9="Так",'06A_Варіанти'!I2108,1E+99),IF('07A_Конструктор'!$D$10="Так",'06A_Варіанти'!J2108,1E+99),IF('07A_Конструктор'!$D$11="Так",'06A_Варіанти'!K2108,1E+99),IF('07A_Конструктор'!$D$12="Так",'06A_Варіанти'!L2108,1E+99),IF('07A_Конструктор'!$D$13="Так",'06A_Варіанти'!M2108,1E+99),IF('07A_Конструктор'!$D$14="Так",'06A_Варіанти'!N2108,1E+99),IF('07A_Конструктор'!$D$15="Так",'06A_Варіанти'!O2108,1E+99),IF('07A_Конструктор'!$D$16="Так",'06A_Варіанти'!P2108,1E+99),IF('07A_Конструктор'!$D$17="Так",'06A_Варіанти'!Q2108,1E+99),IF('06A_Варіанти'!R2108="",1E+99,'06A_Варіанти'!R2108))</f>
        <v>473.2</v>
      </c>
      <c r="P2117" s="2" t="str">
        <f t="shared" si="229"/>
        <v>Не моделюється</v>
      </c>
      <c r="Q2117" s="2">
        <f t="shared" si="230"/>
        <v>0</v>
      </c>
      <c r="R2117" s="2" t="str">
        <f>IF(OR(C2117="РЦК макси",C2117="РЦЧ SKU"),"SKU-потік",IFERROR(VLOOKUP(D2117,'02_РЦ'!$A$3:$I$7,5,FALSE),0))</f>
        <v>SKU-потік</v>
      </c>
      <c r="S2117" s="2" t="str">
        <f>IF(OR(C2117="РЦК макси",C2117="РЦЧ SKU"),"Не рахується в ліміт",IFERROR(VLOOKUP(D2117,'02_РЦ'!$A$3:$I$7,9,FALSE),"Немає РЦ"))</f>
        <v>Не рахується в ліміт</v>
      </c>
    </row>
    <row r="2118" spans="1:19">
      <c r="A2118" s="2" t="str">
        <f>'06A_Варіанти'!A2109</f>
        <v>MAXI_2843</v>
      </c>
      <c r="B2118" s="2" t="str">
        <f>'06A_Варіанти'!B2109</f>
        <v>TT_2843</v>
      </c>
      <c r="C2118" s="2" t="str">
        <f>'06A_Варіанти'!D2109</f>
        <v>РЦК макси</v>
      </c>
      <c r="D2118" s="2" t="str">
        <f>'06A_Варіанти'!C2109</f>
        <v>РЦК</v>
      </c>
      <c r="E2118" s="2" t="str">
        <f>'06A_Варіанти'!S2109</f>
        <v>KYI_SOUTH</v>
      </c>
      <c r="F2118" s="2" t="str">
        <f>IF(O2118='06A_Варіанти'!E2109,'06A_Варіанти'!E$1,IF(O2118='06A_Варіанти'!F2109,'06A_Варіанти'!F$1,IF(O2118='06A_Варіанти'!G2109,'06A_Варіанти'!G$1,IF(O2118='06A_Варіанти'!H2109,'06A_Варіанти'!H$1,IF(O2118='06A_Варіанти'!I2109,'06A_Варіанти'!I$1,IF(O2118='06A_Варіанти'!J2109,'06A_Варіанти'!J$1,IF(O2118='06A_Варіанти'!K2109,'06A_Варіанти'!K$1,IF(O2118='06A_Варіанти'!L2109,'06A_Варіанти'!L$1,IF(O2118='06A_Варіанти'!M2109,'06A_Варіанти'!M$1,IF(O2118='06A_Варіанти'!N2109,'06A_Варіанти'!N$1,IF(O2118='06A_Варіанти'!O2109,'06A_Варіанти'!O$1,IF(O2118='06A_Варіанти'!P2109,'06A_Варіанти'!P$1,IF(O2118='06A_Варіанти'!Q2109,'06A_Варіанти'!Q$1,IF(O2118='06A_Варіанти'!R2109,'06A_Варіанти'!R$1,"НЕМАЄ МАРШРУТУ"))))))))))))))</f>
        <v>KYI_SOUTH</v>
      </c>
      <c r="G2118" s="2" t="str">
        <f t="shared" si="224"/>
        <v>БЕЗ ЗМІН</v>
      </c>
      <c r="H2118" s="2">
        <f>IF(G2118="НЕМАЄ МАРШРУТУ",0,O2118-'06A_Варіанти'!T2109)</f>
        <v>0</v>
      </c>
      <c r="I2118" s="2">
        <f>IFERROR(INDEX('04_Потоки'!$E:$E,MATCH(A2118,'04_Потоки'!$A:$A,0)),0)</f>
        <v>0.30653218059558118</v>
      </c>
      <c r="J2118" s="2">
        <f t="shared" si="225"/>
        <v>1</v>
      </c>
      <c r="K2118" s="2">
        <f>IF(C2118="РЦК макси",0,2*'06A_Варіанти'!T2109*J2118)</f>
        <v>0</v>
      </c>
      <c r="L2118" s="2">
        <f t="shared" si="226"/>
        <v>0</v>
      </c>
      <c r="M2118" s="2">
        <f t="shared" si="227"/>
        <v>0</v>
      </c>
      <c r="N2118" s="9">
        <f t="shared" si="228"/>
        <v>0</v>
      </c>
      <c r="O2118" s="2">
        <f>MIN(IF('07A_Конструктор'!$D$5="Так",'06A_Варіанти'!E2109,1E+99),IF('07A_Конструктор'!$D$6="Так",'06A_Варіанти'!F2109,1E+99),IF('07A_Конструктор'!$D$7="Так",'06A_Варіанти'!G2109,1E+99),IF('07A_Конструктор'!$D$8="Так",'06A_Варіанти'!H2109,1E+99),IF('07A_Конструктор'!$D$9="Так",'06A_Варіанти'!I2109,1E+99),IF('07A_Конструктор'!$D$10="Так",'06A_Варіанти'!J2109,1E+99),IF('07A_Конструктор'!$D$11="Так",'06A_Варіанти'!K2109,1E+99),IF('07A_Конструктор'!$D$12="Так",'06A_Варіанти'!L2109,1E+99),IF('07A_Конструктор'!$D$13="Так",'06A_Варіанти'!M2109,1E+99),IF('07A_Конструктор'!$D$14="Так",'06A_Варіанти'!N2109,1E+99),IF('07A_Конструктор'!$D$15="Так",'06A_Варіанти'!O2109,1E+99),IF('07A_Конструктор'!$D$16="Так",'06A_Варіанти'!P2109,1E+99),IF('07A_Конструктор'!$D$17="Так",'06A_Варіанти'!Q2109,1E+99),IF('06A_Варіанти'!R2109="",1E+99,'06A_Варіанти'!R2109))</f>
        <v>382.3</v>
      </c>
      <c r="P2118" s="2" t="str">
        <f t="shared" si="229"/>
        <v>Не моделюється</v>
      </c>
      <c r="Q2118" s="2">
        <f t="shared" si="230"/>
        <v>0</v>
      </c>
      <c r="R2118" s="2" t="str">
        <f>IF(OR(C2118="РЦК макси",C2118="РЦЧ SKU"),"SKU-потік",IFERROR(VLOOKUP(D2118,'02_РЦ'!$A$3:$I$7,5,FALSE),0))</f>
        <v>SKU-потік</v>
      </c>
      <c r="S2118" s="2" t="str">
        <f>IF(OR(C2118="РЦК макси",C2118="РЦЧ SKU"),"Не рахується в ліміт",IFERROR(VLOOKUP(D2118,'02_РЦ'!$A$3:$I$7,9,FALSE),"Немає РЦ"))</f>
        <v>Не рахується в ліміт</v>
      </c>
    </row>
    <row r="2119" spans="1:19">
      <c r="A2119" s="2" t="str">
        <f>'06A_Варіанти'!A2110</f>
        <v>MAXI_2846</v>
      </c>
      <c r="B2119" s="2" t="str">
        <f>'06A_Варіанти'!B2110</f>
        <v>TT_2846</v>
      </c>
      <c r="C2119" s="2" t="str">
        <f>'06A_Варіанти'!D2110</f>
        <v>РЦК макси</v>
      </c>
      <c r="D2119" s="2" t="str">
        <f>'06A_Варіанти'!C2110</f>
        <v>РЦК</v>
      </c>
      <c r="E2119" s="2" t="str">
        <f>'06A_Варіанти'!S2110</f>
        <v>KREM</v>
      </c>
      <c r="F2119" s="2" t="str">
        <f>IF(O2119='06A_Варіанти'!E2110,'06A_Варіанти'!E$1,IF(O2119='06A_Варіанти'!F2110,'06A_Варіанти'!F$1,IF(O2119='06A_Варіанти'!G2110,'06A_Варіанти'!G$1,IF(O2119='06A_Варіанти'!H2110,'06A_Варіанти'!H$1,IF(O2119='06A_Варіанти'!I2110,'06A_Варіанти'!I$1,IF(O2119='06A_Варіанти'!J2110,'06A_Варіанти'!J$1,IF(O2119='06A_Варіанти'!K2110,'06A_Варіанти'!K$1,IF(O2119='06A_Варіанти'!L2110,'06A_Варіанти'!L$1,IF(O2119='06A_Варіанти'!M2110,'06A_Варіанти'!M$1,IF(O2119='06A_Варіанти'!N2110,'06A_Варіанти'!N$1,IF(O2119='06A_Варіанти'!O2110,'06A_Варіанти'!O$1,IF(O2119='06A_Варіанти'!P2110,'06A_Варіанти'!P$1,IF(O2119='06A_Варіанти'!Q2110,'06A_Варіанти'!Q$1,IF(O2119='06A_Варіанти'!R2110,'06A_Варіанти'!R$1,"НЕМАЄ МАРШРУТУ"))))))))))))))</f>
        <v>KREM</v>
      </c>
      <c r="G2119" s="2" t="str">
        <f t="shared" si="224"/>
        <v>БЕЗ ЗМІН</v>
      </c>
      <c r="H2119" s="2">
        <f>IF(G2119="НЕМАЄ МАРШРУТУ",0,O2119-'06A_Варіанти'!T2110)</f>
        <v>0</v>
      </c>
      <c r="I2119" s="2">
        <f>IFERROR(INDEX('04_Потоки'!$E:$E,MATCH(A2119,'04_Потоки'!$A:$A,0)),0)</f>
        <v>0.30653218059558118</v>
      </c>
      <c r="J2119" s="2">
        <f t="shared" si="225"/>
        <v>1</v>
      </c>
      <c r="K2119" s="2">
        <f>IF(C2119="РЦК макси",0,2*'06A_Варіанти'!T2110*J2119)</f>
        <v>0</v>
      </c>
      <c r="L2119" s="2">
        <f t="shared" si="226"/>
        <v>0</v>
      </c>
      <c r="M2119" s="2">
        <f t="shared" si="227"/>
        <v>0</v>
      </c>
      <c r="N2119" s="9">
        <f t="shared" si="228"/>
        <v>0</v>
      </c>
      <c r="O2119" s="2">
        <f>MIN(IF('07A_Конструктор'!$D$5="Так",'06A_Варіанти'!E2110,1E+99),IF('07A_Конструктор'!$D$6="Так",'06A_Варіанти'!F2110,1E+99),IF('07A_Конструктор'!$D$7="Так",'06A_Варіанти'!G2110,1E+99),IF('07A_Конструктор'!$D$8="Так",'06A_Варіанти'!H2110,1E+99),IF('07A_Конструктор'!$D$9="Так",'06A_Варіанти'!I2110,1E+99),IF('07A_Конструктор'!$D$10="Так",'06A_Варіанти'!J2110,1E+99),IF('07A_Конструктор'!$D$11="Так",'06A_Варіанти'!K2110,1E+99),IF('07A_Конструктор'!$D$12="Так",'06A_Варіанти'!L2110,1E+99),IF('07A_Конструктор'!$D$13="Так",'06A_Варіанти'!M2110,1E+99),IF('07A_Конструктор'!$D$14="Так",'06A_Варіанти'!N2110,1E+99),IF('07A_Конструктор'!$D$15="Так",'06A_Варіанти'!O2110,1E+99),IF('07A_Конструктор'!$D$16="Так",'06A_Варіанти'!P2110,1E+99),IF('07A_Конструктор'!$D$17="Так",'06A_Варіанти'!Q2110,1E+99),IF('06A_Варіанти'!R2110="",1E+99,'06A_Варіанти'!R2110))</f>
        <v>449.5</v>
      </c>
      <c r="P2119" s="2" t="str">
        <f t="shared" si="229"/>
        <v>Не моделюється</v>
      </c>
      <c r="Q2119" s="2">
        <f t="shared" si="230"/>
        <v>0</v>
      </c>
      <c r="R2119" s="2" t="str">
        <f>IF(OR(C2119="РЦК макси",C2119="РЦЧ SKU"),"SKU-потік",IFERROR(VLOOKUP(D2119,'02_РЦ'!$A$3:$I$7,5,FALSE),0))</f>
        <v>SKU-потік</v>
      </c>
      <c r="S2119" s="2" t="str">
        <f>IF(OR(C2119="РЦК макси",C2119="РЦЧ SKU"),"Не рахується в ліміт",IFERROR(VLOOKUP(D2119,'02_РЦ'!$A$3:$I$7,9,FALSE),"Немає РЦ"))</f>
        <v>Не рахується в ліміт</v>
      </c>
    </row>
    <row r="2120" spans="1:19">
      <c r="A2120" s="2" t="str">
        <f>'06A_Варіанти'!A2111</f>
        <v>MAXI_2847</v>
      </c>
      <c r="B2120" s="2" t="str">
        <f>'06A_Варіанти'!B2111</f>
        <v>TT_2847</v>
      </c>
      <c r="C2120" s="2" t="str">
        <f>'06A_Варіанти'!D2111</f>
        <v>РЦК макси</v>
      </c>
      <c r="D2120" s="2" t="str">
        <f>'06A_Варіанти'!C2111</f>
        <v>РЦК</v>
      </c>
      <c r="E2120" s="2" t="str">
        <f>'06A_Варіанти'!S2111</f>
        <v>DIRECT</v>
      </c>
      <c r="F2120" s="2" t="str">
        <f>IF(O2120='06A_Варіанти'!E2111,'06A_Варіанти'!E$1,IF(O2120='06A_Варіанти'!F2111,'06A_Варіанти'!F$1,IF(O2120='06A_Варіанти'!G2111,'06A_Варіанти'!G$1,IF(O2120='06A_Варіанти'!H2111,'06A_Варіанти'!H$1,IF(O2120='06A_Варіанти'!I2111,'06A_Варіанти'!I$1,IF(O2120='06A_Варіанти'!J2111,'06A_Варіанти'!J$1,IF(O2120='06A_Варіанти'!K2111,'06A_Варіанти'!K$1,IF(O2120='06A_Варіанти'!L2111,'06A_Варіанти'!L$1,IF(O2120='06A_Варіанти'!M2111,'06A_Варіанти'!M$1,IF(O2120='06A_Варіанти'!N2111,'06A_Варіанти'!N$1,IF(O2120='06A_Варіанти'!O2111,'06A_Варіанти'!O$1,IF(O2120='06A_Варіанти'!P2111,'06A_Варіанти'!P$1,IF(O2120='06A_Варіанти'!Q2111,'06A_Варіанти'!Q$1,IF(O2120='06A_Варіанти'!R2111,'06A_Варіанти'!R$1,"НЕМАЄ МАРШРУТУ"))))))))))))))</f>
        <v>DIRECT</v>
      </c>
      <c r="G2120" s="2" t="str">
        <f t="shared" si="224"/>
        <v>БЕЗ ЗМІН</v>
      </c>
      <c r="H2120" s="2">
        <f>IF(G2120="НЕМАЄ МАРШРУТУ",0,O2120-'06A_Варіанти'!T2111)</f>
        <v>0</v>
      </c>
      <c r="I2120" s="2">
        <f>IFERROR(INDEX('04_Потоки'!$E:$E,MATCH(A2120,'04_Потоки'!$A:$A,0)),0)</f>
        <v>0.30653218059558118</v>
      </c>
      <c r="J2120" s="2">
        <f t="shared" si="225"/>
        <v>1</v>
      </c>
      <c r="K2120" s="2">
        <f>IF(C2120="РЦК макси",0,2*'06A_Варіанти'!T2111*J2120)</f>
        <v>0</v>
      </c>
      <c r="L2120" s="2">
        <f t="shared" si="226"/>
        <v>0</v>
      </c>
      <c r="M2120" s="2">
        <f t="shared" si="227"/>
        <v>0</v>
      </c>
      <c r="N2120" s="9">
        <f t="shared" si="228"/>
        <v>0</v>
      </c>
      <c r="O2120" s="2">
        <f>MIN(IF('07A_Конструктор'!$D$5="Так",'06A_Варіанти'!E2111,1E+99),IF('07A_Конструктор'!$D$6="Так",'06A_Варіанти'!F2111,1E+99),IF('07A_Конструктор'!$D$7="Так",'06A_Варіанти'!G2111,1E+99),IF('07A_Конструктор'!$D$8="Так",'06A_Варіанти'!H2111,1E+99),IF('07A_Конструктор'!$D$9="Так",'06A_Варіанти'!I2111,1E+99),IF('07A_Конструктор'!$D$10="Так",'06A_Варіанти'!J2111,1E+99),IF('07A_Конструктор'!$D$11="Так",'06A_Варіанти'!K2111,1E+99),IF('07A_Конструктор'!$D$12="Так",'06A_Варіанти'!L2111,1E+99),IF('07A_Конструктор'!$D$13="Так",'06A_Варіанти'!M2111,1E+99),IF('07A_Конструктор'!$D$14="Так",'06A_Варіанти'!N2111,1E+99),IF('07A_Конструктор'!$D$15="Так",'06A_Варіанти'!O2111,1E+99),IF('07A_Конструктор'!$D$16="Так",'06A_Варіанти'!P2111,1E+99),IF('07A_Конструктор'!$D$17="Так",'06A_Варіанти'!Q2111,1E+99),IF('06A_Варіанти'!R2111="",1E+99,'06A_Варіанти'!R2111))</f>
        <v>294.8</v>
      </c>
      <c r="P2120" s="2" t="str">
        <f t="shared" si="229"/>
        <v>Не моделюється</v>
      </c>
      <c r="Q2120" s="2">
        <f t="shared" si="230"/>
        <v>0</v>
      </c>
      <c r="R2120" s="2" t="str">
        <f>IF(OR(C2120="РЦК макси",C2120="РЦЧ SKU"),"SKU-потік",IFERROR(VLOOKUP(D2120,'02_РЦ'!$A$3:$I$7,5,FALSE),0))</f>
        <v>SKU-потік</v>
      </c>
      <c r="S2120" s="2" t="str">
        <f>IF(OR(C2120="РЦК макси",C2120="РЦЧ SKU"),"Не рахується в ліміт",IFERROR(VLOOKUP(D2120,'02_РЦ'!$A$3:$I$7,9,FALSE),"Немає РЦ"))</f>
        <v>Не рахується в ліміт</v>
      </c>
    </row>
    <row r="2121" spans="1:19">
      <c r="A2121" s="2" t="str">
        <f>'06A_Варіанти'!A2112</f>
        <v>MAXI_2848</v>
      </c>
      <c r="B2121" s="2" t="str">
        <f>'06A_Варіанти'!B2112</f>
        <v>TT_2848</v>
      </c>
      <c r="C2121" s="2" t="str">
        <f>'06A_Варіанти'!D2112</f>
        <v>РЦК макси</v>
      </c>
      <c r="D2121" s="2" t="str">
        <f>'06A_Варіанти'!C2112</f>
        <v>РЦК</v>
      </c>
      <c r="E2121" s="2" t="str">
        <f>'06A_Варіанти'!S2112</f>
        <v>KYI_SOUTH</v>
      </c>
      <c r="F2121" s="2" t="str">
        <f>IF(O2121='06A_Варіанти'!E2112,'06A_Варіанти'!E$1,IF(O2121='06A_Варіанти'!F2112,'06A_Варіанти'!F$1,IF(O2121='06A_Варіанти'!G2112,'06A_Варіанти'!G$1,IF(O2121='06A_Варіанти'!H2112,'06A_Варіанти'!H$1,IF(O2121='06A_Варіанти'!I2112,'06A_Варіанти'!I$1,IF(O2121='06A_Варіанти'!J2112,'06A_Варіанти'!J$1,IF(O2121='06A_Варіанти'!K2112,'06A_Варіанти'!K$1,IF(O2121='06A_Варіанти'!L2112,'06A_Варіанти'!L$1,IF(O2121='06A_Варіанти'!M2112,'06A_Варіанти'!M$1,IF(O2121='06A_Варіанти'!N2112,'06A_Варіанти'!N$1,IF(O2121='06A_Варіанти'!O2112,'06A_Варіанти'!O$1,IF(O2121='06A_Варіанти'!P2112,'06A_Варіанти'!P$1,IF(O2121='06A_Варіанти'!Q2112,'06A_Варіанти'!Q$1,IF(O2121='06A_Варіанти'!R2112,'06A_Варіанти'!R$1,"НЕМАЄ МАРШРУТУ"))))))))))))))</f>
        <v>KYI_SOUTH</v>
      </c>
      <c r="G2121" s="2" t="str">
        <f t="shared" si="224"/>
        <v>БЕЗ ЗМІН</v>
      </c>
      <c r="H2121" s="2">
        <f>IF(G2121="НЕМАЄ МАРШРУТУ",0,O2121-'06A_Варіанти'!T2112)</f>
        <v>0</v>
      </c>
      <c r="I2121" s="2">
        <f>IFERROR(INDEX('04_Потоки'!$E:$E,MATCH(A2121,'04_Потоки'!$A:$A,0)),0)</f>
        <v>0.30653218059558118</v>
      </c>
      <c r="J2121" s="2">
        <f t="shared" si="225"/>
        <v>1</v>
      </c>
      <c r="K2121" s="2">
        <f>IF(C2121="РЦК макси",0,2*'06A_Варіанти'!T2112*J2121)</f>
        <v>0</v>
      </c>
      <c r="L2121" s="2">
        <f t="shared" si="226"/>
        <v>0</v>
      </c>
      <c r="M2121" s="2">
        <f t="shared" si="227"/>
        <v>0</v>
      </c>
      <c r="N2121" s="9">
        <f t="shared" si="228"/>
        <v>0</v>
      </c>
      <c r="O2121" s="2">
        <f>MIN(IF('07A_Конструктор'!$D$5="Так",'06A_Варіанти'!E2112,1E+99),IF('07A_Конструктор'!$D$6="Так",'06A_Варіанти'!F2112,1E+99),IF('07A_Конструктор'!$D$7="Так",'06A_Варіанти'!G2112,1E+99),IF('07A_Конструктор'!$D$8="Так",'06A_Варіанти'!H2112,1E+99),IF('07A_Конструктор'!$D$9="Так",'06A_Варіанти'!I2112,1E+99),IF('07A_Конструктор'!$D$10="Так",'06A_Варіанти'!J2112,1E+99),IF('07A_Конструктор'!$D$11="Так",'06A_Варіанти'!K2112,1E+99),IF('07A_Конструктор'!$D$12="Так",'06A_Варіанти'!L2112,1E+99),IF('07A_Конструктор'!$D$13="Так",'06A_Варіанти'!M2112,1E+99),IF('07A_Конструктор'!$D$14="Так",'06A_Варіанти'!N2112,1E+99),IF('07A_Конструктор'!$D$15="Так",'06A_Варіанти'!O2112,1E+99),IF('07A_Конструктор'!$D$16="Так",'06A_Варіанти'!P2112,1E+99),IF('07A_Конструктор'!$D$17="Так",'06A_Варіанти'!Q2112,1E+99),IF('06A_Варіанти'!R2112="",1E+99,'06A_Варіанти'!R2112))</f>
        <v>35.5</v>
      </c>
      <c r="P2121" s="2" t="str">
        <f t="shared" si="229"/>
        <v>Не моделюється</v>
      </c>
      <c r="Q2121" s="2">
        <f t="shared" si="230"/>
        <v>0</v>
      </c>
      <c r="R2121" s="2" t="str">
        <f>IF(OR(C2121="РЦК макси",C2121="РЦЧ SKU"),"SKU-потік",IFERROR(VLOOKUP(D2121,'02_РЦ'!$A$3:$I$7,5,FALSE),0))</f>
        <v>SKU-потік</v>
      </c>
      <c r="S2121" s="2" t="str">
        <f>IF(OR(C2121="РЦК макси",C2121="РЦЧ SKU"),"Не рахується в ліміт",IFERROR(VLOOKUP(D2121,'02_РЦ'!$A$3:$I$7,9,FALSE),"Немає РЦ"))</f>
        <v>Не рахується в ліміт</v>
      </c>
    </row>
    <row r="2122" spans="1:19">
      <c r="A2122" s="2" t="str">
        <f>'06A_Варіанти'!A2113</f>
        <v>MAXI_2852</v>
      </c>
      <c r="B2122" s="2" t="str">
        <f>'06A_Варіанти'!B2113</f>
        <v>TT_2852</v>
      </c>
      <c r="C2122" s="2" t="str">
        <f>'06A_Варіанти'!D2113</f>
        <v>РЦК макси</v>
      </c>
      <c r="D2122" s="2" t="str">
        <f>'06A_Варіанти'!C2113</f>
        <v>РЦК</v>
      </c>
      <c r="E2122" s="2" t="str">
        <f>'06A_Варіанти'!S2113</f>
        <v>DIRECT</v>
      </c>
      <c r="F2122" s="2" t="str">
        <f>IF(O2122='06A_Варіанти'!E2113,'06A_Варіанти'!E$1,IF(O2122='06A_Варіанти'!F2113,'06A_Варіанти'!F$1,IF(O2122='06A_Варіанти'!G2113,'06A_Варіанти'!G$1,IF(O2122='06A_Варіанти'!H2113,'06A_Варіанти'!H$1,IF(O2122='06A_Варіанти'!I2113,'06A_Варіанти'!I$1,IF(O2122='06A_Варіанти'!J2113,'06A_Варіанти'!J$1,IF(O2122='06A_Варіанти'!K2113,'06A_Варіанти'!K$1,IF(O2122='06A_Варіанти'!L2113,'06A_Варіанти'!L$1,IF(O2122='06A_Варіанти'!M2113,'06A_Варіанти'!M$1,IF(O2122='06A_Варіанти'!N2113,'06A_Варіанти'!N$1,IF(O2122='06A_Варіанти'!O2113,'06A_Варіанти'!O$1,IF(O2122='06A_Варіанти'!P2113,'06A_Варіанти'!P$1,IF(O2122='06A_Варіанти'!Q2113,'06A_Варіанти'!Q$1,IF(O2122='06A_Варіанти'!R2113,'06A_Варіанти'!R$1,"НЕМАЄ МАРШРУТУ"))))))))))))))</f>
        <v>DIRECT</v>
      </c>
      <c r="G2122" s="2" t="str">
        <f t="shared" si="224"/>
        <v>БЕЗ ЗМІН</v>
      </c>
      <c r="H2122" s="2">
        <f>IF(G2122="НЕМАЄ МАРШРУТУ",0,O2122-'06A_Варіанти'!T2113)</f>
        <v>0</v>
      </c>
      <c r="I2122" s="2">
        <f>IFERROR(INDEX('04_Потоки'!$E:$E,MATCH(A2122,'04_Потоки'!$A:$A,0)),0)</f>
        <v>0.30653218059558118</v>
      </c>
      <c r="J2122" s="2">
        <f t="shared" si="225"/>
        <v>1</v>
      </c>
      <c r="K2122" s="2">
        <f>IF(C2122="РЦК макси",0,2*'06A_Варіанти'!T2113*J2122)</f>
        <v>0</v>
      </c>
      <c r="L2122" s="2">
        <f t="shared" si="226"/>
        <v>0</v>
      </c>
      <c r="M2122" s="2">
        <f t="shared" si="227"/>
        <v>0</v>
      </c>
      <c r="N2122" s="9">
        <f t="shared" si="228"/>
        <v>0</v>
      </c>
      <c r="O2122" s="2">
        <f>MIN(IF('07A_Конструктор'!$D$5="Так",'06A_Варіанти'!E2113,1E+99),IF('07A_Конструктор'!$D$6="Так",'06A_Варіанти'!F2113,1E+99),IF('07A_Конструктор'!$D$7="Так",'06A_Варіанти'!G2113,1E+99),IF('07A_Конструктор'!$D$8="Так",'06A_Варіанти'!H2113,1E+99),IF('07A_Конструктор'!$D$9="Так",'06A_Варіанти'!I2113,1E+99),IF('07A_Конструктор'!$D$10="Так",'06A_Варіанти'!J2113,1E+99),IF('07A_Конструктор'!$D$11="Так",'06A_Варіанти'!K2113,1E+99),IF('07A_Конструктор'!$D$12="Так",'06A_Варіанти'!L2113,1E+99),IF('07A_Конструктор'!$D$13="Так",'06A_Варіанти'!M2113,1E+99),IF('07A_Конструктор'!$D$14="Так",'06A_Варіанти'!N2113,1E+99),IF('07A_Конструктор'!$D$15="Так",'06A_Варіанти'!O2113,1E+99),IF('07A_Конструктор'!$D$16="Так",'06A_Варіанти'!P2113,1E+99),IF('07A_Конструктор'!$D$17="Так",'06A_Варіанти'!Q2113,1E+99),IF('06A_Варіанти'!R2113="",1E+99,'06A_Варіанти'!R2113))</f>
        <v>438.5</v>
      </c>
      <c r="P2122" s="2" t="str">
        <f t="shared" si="229"/>
        <v>Не моделюється</v>
      </c>
      <c r="Q2122" s="2">
        <f t="shared" si="230"/>
        <v>0</v>
      </c>
      <c r="R2122" s="2" t="str">
        <f>IF(OR(C2122="РЦК макси",C2122="РЦЧ SKU"),"SKU-потік",IFERROR(VLOOKUP(D2122,'02_РЦ'!$A$3:$I$7,5,FALSE),0))</f>
        <v>SKU-потік</v>
      </c>
      <c r="S2122" s="2" t="str">
        <f>IF(OR(C2122="РЦК макси",C2122="РЦЧ SKU"),"Не рахується в ліміт",IFERROR(VLOOKUP(D2122,'02_РЦ'!$A$3:$I$7,9,FALSE),"Немає РЦ"))</f>
        <v>Не рахується в ліміт</v>
      </c>
    </row>
    <row r="2123" spans="1:19">
      <c r="A2123" s="2" t="str">
        <f>'06A_Варіанти'!A2114</f>
        <v>MAXI_2854</v>
      </c>
      <c r="B2123" s="2" t="str">
        <f>'06A_Варіанти'!B2114</f>
        <v>TT_2854</v>
      </c>
      <c r="C2123" s="2" t="str">
        <f>'06A_Варіанти'!D2114</f>
        <v>РЦК макси</v>
      </c>
      <c r="D2123" s="2" t="str">
        <f>'06A_Варіанти'!C2114</f>
        <v>РЦК</v>
      </c>
      <c r="E2123" s="2" t="str">
        <f>'06A_Варіанти'!S2114</f>
        <v>DIRECT</v>
      </c>
      <c r="F2123" s="2" t="str">
        <f>IF(O2123='06A_Варіанти'!E2114,'06A_Варіанти'!E$1,IF(O2123='06A_Варіанти'!F2114,'06A_Варіанти'!F$1,IF(O2123='06A_Варіанти'!G2114,'06A_Варіанти'!G$1,IF(O2123='06A_Варіанти'!H2114,'06A_Варіанти'!H$1,IF(O2123='06A_Варіанти'!I2114,'06A_Варіанти'!I$1,IF(O2123='06A_Варіанти'!J2114,'06A_Варіанти'!J$1,IF(O2123='06A_Варіанти'!K2114,'06A_Варіанти'!K$1,IF(O2123='06A_Варіанти'!L2114,'06A_Варіанти'!L$1,IF(O2123='06A_Варіанти'!M2114,'06A_Варіанти'!M$1,IF(O2123='06A_Варіанти'!N2114,'06A_Варіанти'!N$1,IF(O2123='06A_Варіанти'!O2114,'06A_Варіанти'!O$1,IF(O2123='06A_Варіанти'!P2114,'06A_Варіанти'!P$1,IF(O2123='06A_Варіанти'!Q2114,'06A_Варіанти'!Q$1,IF(O2123='06A_Варіанти'!R2114,'06A_Варіанти'!R$1,"НЕМАЄ МАРШРУТУ"))))))))))))))</f>
        <v>DIRECT</v>
      </c>
      <c r="G2123" s="2" t="str">
        <f t="shared" ref="G2123:G2186" si="231">IF(O2123&gt;1E+90,"НЕМАЄ МАРШРУТУ",IF(F2123=E2123,"БЕЗ ЗМІН","ЗМІНЕНО"))</f>
        <v>БЕЗ ЗМІН</v>
      </c>
      <c r="H2123" s="2">
        <f>IF(G2123="НЕМАЄ МАРШРУТУ",0,O2123-'06A_Варіанти'!T2114)</f>
        <v>0</v>
      </c>
      <c r="I2123" s="2">
        <f>IFERROR(INDEX('04_Потоки'!$E:$E,MATCH(A2123,'04_Потоки'!$A:$A,0)),0)</f>
        <v>0.30653218059558118</v>
      </c>
      <c r="J2123" s="2">
        <f t="shared" ref="J2123:J2186" si="232">ROUNDUP(I2123/20,0)</f>
        <v>1</v>
      </c>
      <c r="K2123" s="2">
        <f>IF(C2123="РЦК макси",0,2*'06A_Варіанти'!T2114*J2123)</f>
        <v>0</v>
      </c>
      <c r="L2123" s="2">
        <f t="shared" ref="L2123:L2186" si="233">IF(C2123="РЦК макси",0,IF(G2123="НЕМАЄ МАРШРУТУ",0,2*O2123*J2123))</f>
        <v>0</v>
      </c>
      <c r="M2123" s="2">
        <f t="shared" ref="M2123:M2186" si="234">L2123-K2123</f>
        <v>0</v>
      </c>
      <c r="N2123" s="9">
        <f t="shared" ref="N2123:N2186" si="235">IFERROR(M2123/K2123,0)</f>
        <v>0</v>
      </c>
      <c r="O2123" s="2">
        <f>MIN(IF('07A_Конструктор'!$D$5="Так",'06A_Варіанти'!E2114,1E+99),IF('07A_Конструктор'!$D$6="Так",'06A_Варіанти'!F2114,1E+99),IF('07A_Конструктор'!$D$7="Так",'06A_Варіанти'!G2114,1E+99),IF('07A_Конструктор'!$D$8="Так",'06A_Варіанти'!H2114,1E+99),IF('07A_Конструктор'!$D$9="Так",'06A_Варіанти'!I2114,1E+99),IF('07A_Конструктор'!$D$10="Так",'06A_Варіанти'!J2114,1E+99),IF('07A_Конструктор'!$D$11="Так",'06A_Варіанти'!K2114,1E+99),IF('07A_Конструктор'!$D$12="Так",'06A_Варіанти'!L2114,1E+99),IF('07A_Конструктор'!$D$13="Так",'06A_Варіанти'!M2114,1E+99),IF('07A_Конструктор'!$D$14="Так",'06A_Варіанти'!N2114,1E+99),IF('07A_Конструктор'!$D$15="Так",'06A_Варіанти'!O2114,1E+99),IF('07A_Конструктор'!$D$16="Так",'06A_Варіанти'!P2114,1E+99),IF('07A_Конструктор'!$D$17="Так",'06A_Варіанти'!Q2114,1E+99),IF('06A_Варіанти'!R2114="",1E+99,'06A_Варіанти'!R2114))</f>
        <v>368.2</v>
      </c>
      <c r="P2123" s="2" t="str">
        <f t="shared" ref="P2123:P2186" si="236">IF(C2123="РЦК макси","Не моделюється",IF(MOD(I2123,20)=0,"10 т",IF(MOD(I2123,20)&lt;=14,"5 т",IF(MOD(I2123,20)&lt;=16,"7 т","10 т"))))</f>
        <v>Не моделюється</v>
      </c>
      <c r="Q2123" s="2">
        <f t="shared" ref="Q2123:Q2186" si="237">IF(P2123="Не моделюється",0,IF(P2123="5 т",14,IF(P2123="7 т",16,20)))</f>
        <v>0</v>
      </c>
      <c r="R2123" s="2" t="str">
        <f>IF(OR(C2123="РЦК макси",C2123="РЦЧ SKU"),"SKU-потік",IFERROR(VLOOKUP(D2123,'02_РЦ'!$A$3:$I$7,5,FALSE),0))</f>
        <v>SKU-потік</v>
      </c>
      <c r="S2123" s="2" t="str">
        <f>IF(OR(C2123="РЦК макси",C2123="РЦЧ SKU"),"Не рахується в ліміт",IFERROR(VLOOKUP(D2123,'02_РЦ'!$A$3:$I$7,9,FALSE),"Немає РЦ"))</f>
        <v>Не рахується в ліміт</v>
      </c>
    </row>
    <row r="2124" spans="1:19">
      <c r="A2124" s="2" t="str">
        <f>'06A_Варіанти'!A2115</f>
        <v>MAXI_2859</v>
      </c>
      <c r="B2124" s="2" t="str">
        <f>'06A_Варіанти'!B2115</f>
        <v>TT_2859</v>
      </c>
      <c r="C2124" s="2" t="str">
        <f>'06A_Варіанти'!D2115</f>
        <v>РЦК макси</v>
      </c>
      <c r="D2124" s="2" t="str">
        <f>'06A_Варіанти'!C2115</f>
        <v>РЦК</v>
      </c>
      <c r="E2124" s="2" t="str">
        <f>'06A_Варіанти'!S2115</f>
        <v>DIRECT</v>
      </c>
      <c r="F2124" s="2" t="str">
        <f>IF(O2124='06A_Варіанти'!E2115,'06A_Варіанти'!E$1,IF(O2124='06A_Варіанти'!F2115,'06A_Варіанти'!F$1,IF(O2124='06A_Варіанти'!G2115,'06A_Варіанти'!G$1,IF(O2124='06A_Варіанти'!H2115,'06A_Варіанти'!H$1,IF(O2124='06A_Варіанти'!I2115,'06A_Варіанти'!I$1,IF(O2124='06A_Варіанти'!J2115,'06A_Варіанти'!J$1,IF(O2124='06A_Варіанти'!K2115,'06A_Варіанти'!K$1,IF(O2124='06A_Варіанти'!L2115,'06A_Варіанти'!L$1,IF(O2124='06A_Варіанти'!M2115,'06A_Варіанти'!M$1,IF(O2124='06A_Варіанти'!N2115,'06A_Варіанти'!N$1,IF(O2124='06A_Варіанти'!O2115,'06A_Варіанти'!O$1,IF(O2124='06A_Варіанти'!P2115,'06A_Варіанти'!P$1,IF(O2124='06A_Варіанти'!Q2115,'06A_Варіанти'!Q$1,IF(O2124='06A_Варіанти'!R2115,'06A_Варіанти'!R$1,"НЕМАЄ МАРШРУТУ"))))))))))))))</f>
        <v>DIRECT</v>
      </c>
      <c r="G2124" s="2" t="str">
        <f t="shared" si="231"/>
        <v>БЕЗ ЗМІН</v>
      </c>
      <c r="H2124" s="2">
        <f>IF(G2124="НЕМАЄ МАРШРУТУ",0,O2124-'06A_Варіанти'!T2115)</f>
        <v>0</v>
      </c>
      <c r="I2124" s="2">
        <f>IFERROR(INDEX('04_Потоки'!$E:$E,MATCH(A2124,'04_Потоки'!$A:$A,0)),0)</f>
        <v>0.30653218059558118</v>
      </c>
      <c r="J2124" s="2">
        <f t="shared" si="232"/>
        <v>1</v>
      </c>
      <c r="K2124" s="2">
        <f>IF(C2124="РЦК макси",0,2*'06A_Варіанти'!T2115*J2124)</f>
        <v>0</v>
      </c>
      <c r="L2124" s="2">
        <f t="shared" si="233"/>
        <v>0</v>
      </c>
      <c r="M2124" s="2">
        <f t="shared" si="234"/>
        <v>0</v>
      </c>
      <c r="N2124" s="9">
        <f t="shared" si="235"/>
        <v>0</v>
      </c>
      <c r="O2124" s="2">
        <f>MIN(IF('07A_Конструктор'!$D$5="Так",'06A_Варіанти'!E2115,1E+99),IF('07A_Конструктор'!$D$6="Так",'06A_Варіанти'!F2115,1E+99),IF('07A_Конструктор'!$D$7="Так",'06A_Варіанти'!G2115,1E+99),IF('07A_Конструктор'!$D$8="Так",'06A_Варіанти'!H2115,1E+99),IF('07A_Конструктор'!$D$9="Так",'06A_Варіанти'!I2115,1E+99),IF('07A_Конструктор'!$D$10="Так",'06A_Варіанти'!J2115,1E+99),IF('07A_Конструктор'!$D$11="Так",'06A_Варіанти'!K2115,1E+99),IF('07A_Конструктор'!$D$12="Так",'06A_Варіанти'!L2115,1E+99),IF('07A_Конструктор'!$D$13="Так",'06A_Варіанти'!M2115,1E+99),IF('07A_Конструктор'!$D$14="Так",'06A_Варіанти'!N2115,1E+99),IF('07A_Конструктор'!$D$15="Так",'06A_Варіанти'!O2115,1E+99),IF('07A_Конструктор'!$D$16="Так",'06A_Варіанти'!P2115,1E+99),IF('07A_Конструктор'!$D$17="Так",'06A_Варіанти'!Q2115,1E+99),IF('06A_Варіанти'!R2115="",1E+99,'06A_Варіанти'!R2115))</f>
        <v>400.7</v>
      </c>
      <c r="P2124" s="2" t="str">
        <f t="shared" si="236"/>
        <v>Не моделюється</v>
      </c>
      <c r="Q2124" s="2">
        <f t="shared" si="237"/>
        <v>0</v>
      </c>
      <c r="R2124" s="2" t="str">
        <f>IF(OR(C2124="РЦК макси",C2124="РЦЧ SKU"),"SKU-потік",IFERROR(VLOOKUP(D2124,'02_РЦ'!$A$3:$I$7,5,FALSE),0))</f>
        <v>SKU-потік</v>
      </c>
      <c r="S2124" s="2" t="str">
        <f>IF(OR(C2124="РЦК макси",C2124="РЦЧ SKU"),"Не рахується в ліміт",IFERROR(VLOOKUP(D2124,'02_РЦ'!$A$3:$I$7,9,FALSE),"Немає РЦ"))</f>
        <v>Не рахується в ліміт</v>
      </c>
    </row>
    <row r="2125" spans="1:19">
      <c r="A2125" s="2" t="str">
        <f>'06A_Варіанти'!A2116</f>
        <v>MAXI_2860</v>
      </c>
      <c r="B2125" s="2" t="str">
        <f>'06A_Варіанти'!B2116</f>
        <v>TT_2860</v>
      </c>
      <c r="C2125" s="2" t="str">
        <f>'06A_Варіанти'!D2116</f>
        <v>РЦК макси</v>
      </c>
      <c r="D2125" s="2" t="str">
        <f>'06A_Варіанти'!C2116</f>
        <v>РЦК</v>
      </c>
      <c r="E2125" s="2" t="str">
        <f>'06A_Варіанти'!S2116</f>
        <v>KYI_SOUTH</v>
      </c>
      <c r="F2125" s="2" t="str">
        <f>IF(O2125='06A_Варіанти'!E2116,'06A_Варіанти'!E$1,IF(O2125='06A_Варіанти'!F2116,'06A_Варіанти'!F$1,IF(O2125='06A_Варіанти'!G2116,'06A_Варіанти'!G$1,IF(O2125='06A_Варіанти'!H2116,'06A_Варіанти'!H$1,IF(O2125='06A_Варіанти'!I2116,'06A_Варіанти'!I$1,IF(O2125='06A_Варіанти'!J2116,'06A_Варіанти'!J$1,IF(O2125='06A_Варіанти'!K2116,'06A_Варіанти'!K$1,IF(O2125='06A_Варіанти'!L2116,'06A_Варіанти'!L$1,IF(O2125='06A_Варіанти'!M2116,'06A_Варіанти'!M$1,IF(O2125='06A_Варіанти'!N2116,'06A_Варіанти'!N$1,IF(O2125='06A_Варіанти'!O2116,'06A_Варіанти'!O$1,IF(O2125='06A_Варіанти'!P2116,'06A_Варіанти'!P$1,IF(O2125='06A_Варіанти'!Q2116,'06A_Варіанти'!Q$1,IF(O2125='06A_Варіанти'!R2116,'06A_Варіанти'!R$1,"НЕМАЄ МАРШРУТУ"))))))))))))))</f>
        <v>KYI_SOUTH</v>
      </c>
      <c r="G2125" s="2" t="str">
        <f t="shared" si="231"/>
        <v>БЕЗ ЗМІН</v>
      </c>
      <c r="H2125" s="2">
        <f>IF(G2125="НЕМАЄ МАРШРУТУ",0,O2125-'06A_Варіанти'!T2116)</f>
        <v>0</v>
      </c>
      <c r="I2125" s="2">
        <f>IFERROR(INDEX('04_Потоки'!$E:$E,MATCH(A2125,'04_Потоки'!$A:$A,0)),0)</f>
        <v>0.30653218059558118</v>
      </c>
      <c r="J2125" s="2">
        <f t="shared" si="232"/>
        <v>1</v>
      </c>
      <c r="K2125" s="2">
        <f>IF(C2125="РЦК макси",0,2*'06A_Варіанти'!T2116*J2125)</f>
        <v>0</v>
      </c>
      <c r="L2125" s="2">
        <f t="shared" si="233"/>
        <v>0</v>
      </c>
      <c r="M2125" s="2">
        <f t="shared" si="234"/>
        <v>0</v>
      </c>
      <c r="N2125" s="9">
        <f t="shared" si="235"/>
        <v>0</v>
      </c>
      <c r="O2125" s="2">
        <f>MIN(IF('07A_Конструктор'!$D$5="Так",'06A_Варіанти'!E2116,1E+99),IF('07A_Конструктор'!$D$6="Так",'06A_Варіанти'!F2116,1E+99),IF('07A_Конструктор'!$D$7="Так",'06A_Варіанти'!G2116,1E+99),IF('07A_Конструктор'!$D$8="Так",'06A_Варіанти'!H2116,1E+99),IF('07A_Конструктор'!$D$9="Так",'06A_Варіанти'!I2116,1E+99),IF('07A_Конструктор'!$D$10="Так",'06A_Варіанти'!J2116,1E+99),IF('07A_Конструктор'!$D$11="Так",'06A_Варіанти'!K2116,1E+99),IF('07A_Конструктор'!$D$12="Так",'06A_Варіанти'!L2116,1E+99),IF('07A_Конструктор'!$D$13="Так",'06A_Варіанти'!M2116,1E+99),IF('07A_Конструктор'!$D$14="Так",'06A_Варіанти'!N2116,1E+99),IF('07A_Конструктор'!$D$15="Так",'06A_Варіанти'!O2116,1E+99),IF('07A_Конструктор'!$D$16="Так",'06A_Варіанти'!P2116,1E+99),IF('07A_Конструктор'!$D$17="Так",'06A_Варіанти'!Q2116,1E+99),IF('06A_Варіанти'!R2116="",1E+99,'06A_Варіанти'!R2116))</f>
        <v>386.2</v>
      </c>
      <c r="P2125" s="2" t="str">
        <f t="shared" si="236"/>
        <v>Не моделюється</v>
      </c>
      <c r="Q2125" s="2">
        <f t="shared" si="237"/>
        <v>0</v>
      </c>
      <c r="R2125" s="2" t="str">
        <f>IF(OR(C2125="РЦК макси",C2125="РЦЧ SKU"),"SKU-потік",IFERROR(VLOOKUP(D2125,'02_РЦ'!$A$3:$I$7,5,FALSE),0))</f>
        <v>SKU-потік</v>
      </c>
      <c r="S2125" s="2" t="str">
        <f>IF(OR(C2125="РЦК макси",C2125="РЦЧ SKU"),"Не рахується в ліміт",IFERROR(VLOOKUP(D2125,'02_РЦ'!$A$3:$I$7,9,FALSE),"Немає РЦ"))</f>
        <v>Не рахується в ліміт</v>
      </c>
    </row>
    <row r="2126" spans="1:19">
      <c r="A2126" s="2" t="str">
        <f>'06A_Варіанти'!A2117</f>
        <v>MAXI_2863</v>
      </c>
      <c r="B2126" s="2" t="str">
        <f>'06A_Варіанти'!B2117</f>
        <v>TT_2863</v>
      </c>
      <c r="C2126" s="2" t="str">
        <f>'06A_Варіанти'!D2117</f>
        <v>РЦК макси</v>
      </c>
      <c r="D2126" s="2" t="str">
        <f>'06A_Варіанти'!C2117</f>
        <v>РЦК</v>
      </c>
      <c r="E2126" s="2" t="str">
        <f>'06A_Варіанти'!S2117</f>
        <v>DIRECT</v>
      </c>
      <c r="F2126" s="2" t="str">
        <f>IF(O2126='06A_Варіанти'!E2117,'06A_Варіанти'!E$1,IF(O2126='06A_Варіанти'!F2117,'06A_Варіанти'!F$1,IF(O2126='06A_Варіанти'!G2117,'06A_Варіанти'!G$1,IF(O2126='06A_Варіанти'!H2117,'06A_Варіанти'!H$1,IF(O2126='06A_Варіанти'!I2117,'06A_Варіанти'!I$1,IF(O2126='06A_Варіанти'!J2117,'06A_Варіанти'!J$1,IF(O2126='06A_Варіанти'!K2117,'06A_Варіанти'!K$1,IF(O2126='06A_Варіанти'!L2117,'06A_Варіанти'!L$1,IF(O2126='06A_Варіанти'!M2117,'06A_Варіанти'!M$1,IF(O2126='06A_Варіанти'!N2117,'06A_Варіанти'!N$1,IF(O2126='06A_Варіанти'!O2117,'06A_Варіанти'!O$1,IF(O2126='06A_Варіанти'!P2117,'06A_Варіанти'!P$1,IF(O2126='06A_Варіанти'!Q2117,'06A_Варіанти'!Q$1,IF(O2126='06A_Варіанти'!R2117,'06A_Варіанти'!R$1,"НЕМАЄ МАРШРУТУ"))))))))))))))</f>
        <v>DIRECT</v>
      </c>
      <c r="G2126" s="2" t="str">
        <f t="shared" si="231"/>
        <v>БЕЗ ЗМІН</v>
      </c>
      <c r="H2126" s="2">
        <f>IF(G2126="НЕМАЄ МАРШРУТУ",0,O2126-'06A_Варіанти'!T2117)</f>
        <v>0</v>
      </c>
      <c r="I2126" s="2">
        <f>IFERROR(INDEX('04_Потоки'!$E:$E,MATCH(A2126,'04_Потоки'!$A:$A,0)),0)</f>
        <v>0.30653218059558118</v>
      </c>
      <c r="J2126" s="2">
        <f t="shared" si="232"/>
        <v>1</v>
      </c>
      <c r="K2126" s="2">
        <f>IF(C2126="РЦК макси",0,2*'06A_Варіанти'!T2117*J2126)</f>
        <v>0</v>
      </c>
      <c r="L2126" s="2">
        <f t="shared" si="233"/>
        <v>0</v>
      </c>
      <c r="M2126" s="2">
        <f t="shared" si="234"/>
        <v>0</v>
      </c>
      <c r="N2126" s="9">
        <f t="shared" si="235"/>
        <v>0</v>
      </c>
      <c r="O2126" s="2">
        <f>MIN(IF('07A_Конструктор'!$D$5="Так",'06A_Варіанти'!E2117,1E+99),IF('07A_Конструктор'!$D$6="Так",'06A_Варіанти'!F2117,1E+99),IF('07A_Конструктор'!$D$7="Так",'06A_Варіанти'!G2117,1E+99),IF('07A_Конструктор'!$D$8="Так",'06A_Варіанти'!H2117,1E+99),IF('07A_Конструктор'!$D$9="Так",'06A_Варіанти'!I2117,1E+99),IF('07A_Конструктор'!$D$10="Так",'06A_Варіанти'!J2117,1E+99),IF('07A_Конструктор'!$D$11="Так",'06A_Варіанти'!K2117,1E+99),IF('07A_Конструктор'!$D$12="Так",'06A_Варіанти'!L2117,1E+99),IF('07A_Конструктор'!$D$13="Так",'06A_Варіанти'!M2117,1E+99),IF('07A_Конструктор'!$D$14="Так",'06A_Варіанти'!N2117,1E+99),IF('07A_Конструктор'!$D$15="Так",'06A_Варіанти'!O2117,1E+99),IF('07A_Конструктор'!$D$16="Так",'06A_Варіанти'!P2117,1E+99),IF('07A_Конструктор'!$D$17="Так",'06A_Варіанти'!Q2117,1E+99),IF('06A_Варіанти'!R2117="",1E+99,'06A_Варіанти'!R2117))</f>
        <v>664.1</v>
      </c>
      <c r="P2126" s="2" t="str">
        <f t="shared" si="236"/>
        <v>Не моделюється</v>
      </c>
      <c r="Q2126" s="2">
        <f t="shared" si="237"/>
        <v>0</v>
      </c>
      <c r="R2126" s="2" t="str">
        <f>IF(OR(C2126="РЦК макси",C2126="РЦЧ SKU"),"SKU-потік",IFERROR(VLOOKUP(D2126,'02_РЦ'!$A$3:$I$7,5,FALSE),0))</f>
        <v>SKU-потік</v>
      </c>
      <c r="S2126" s="2" t="str">
        <f>IF(OR(C2126="РЦК макси",C2126="РЦЧ SKU"),"Не рахується в ліміт",IFERROR(VLOOKUP(D2126,'02_РЦ'!$A$3:$I$7,9,FALSE),"Немає РЦ"))</f>
        <v>Не рахується в ліміт</v>
      </c>
    </row>
    <row r="2127" spans="1:19">
      <c r="A2127" s="2" t="str">
        <f>'06A_Варіанти'!A2118</f>
        <v>MAXI_2868</v>
      </c>
      <c r="B2127" s="2" t="str">
        <f>'06A_Варіанти'!B2118</f>
        <v>TT_2868</v>
      </c>
      <c r="C2127" s="2" t="str">
        <f>'06A_Варіанти'!D2118</f>
        <v>РЦК макси</v>
      </c>
      <c r="D2127" s="2" t="str">
        <f>'06A_Варіанти'!C2118</f>
        <v>РЦК</v>
      </c>
      <c r="E2127" s="2" t="str">
        <f>'06A_Варіанти'!S2118</f>
        <v>DIRECT</v>
      </c>
      <c r="F2127" s="2" t="str">
        <f>IF(O2127='06A_Варіанти'!E2118,'06A_Варіанти'!E$1,IF(O2127='06A_Варіанти'!F2118,'06A_Варіанти'!F$1,IF(O2127='06A_Варіанти'!G2118,'06A_Варіанти'!G$1,IF(O2127='06A_Варіанти'!H2118,'06A_Варіанти'!H$1,IF(O2127='06A_Варіанти'!I2118,'06A_Варіанти'!I$1,IF(O2127='06A_Варіанти'!J2118,'06A_Варіанти'!J$1,IF(O2127='06A_Варіанти'!K2118,'06A_Варіанти'!K$1,IF(O2127='06A_Варіанти'!L2118,'06A_Варіанти'!L$1,IF(O2127='06A_Варіанти'!M2118,'06A_Варіанти'!M$1,IF(O2127='06A_Варіанти'!N2118,'06A_Варіанти'!N$1,IF(O2127='06A_Варіанти'!O2118,'06A_Варіанти'!O$1,IF(O2127='06A_Варіанти'!P2118,'06A_Варіанти'!P$1,IF(O2127='06A_Варіанти'!Q2118,'06A_Варіанти'!Q$1,IF(O2127='06A_Варіанти'!R2118,'06A_Варіанти'!R$1,"НЕМАЄ МАРШРУТУ"))))))))))))))</f>
        <v>DIRECT</v>
      </c>
      <c r="G2127" s="2" t="str">
        <f t="shared" si="231"/>
        <v>БЕЗ ЗМІН</v>
      </c>
      <c r="H2127" s="2">
        <f>IF(G2127="НЕМАЄ МАРШРУТУ",0,O2127-'06A_Варіанти'!T2118)</f>
        <v>0</v>
      </c>
      <c r="I2127" s="2">
        <f>IFERROR(INDEX('04_Потоки'!$E:$E,MATCH(A2127,'04_Потоки'!$A:$A,0)),0)</f>
        <v>0.30653218059558118</v>
      </c>
      <c r="J2127" s="2">
        <f t="shared" si="232"/>
        <v>1</v>
      </c>
      <c r="K2127" s="2">
        <f>IF(C2127="РЦК макси",0,2*'06A_Варіанти'!T2118*J2127)</f>
        <v>0</v>
      </c>
      <c r="L2127" s="2">
        <f t="shared" si="233"/>
        <v>0</v>
      </c>
      <c r="M2127" s="2">
        <f t="shared" si="234"/>
        <v>0</v>
      </c>
      <c r="N2127" s="9">
        <f t="shared" si="235"/>
        <v>0</v>
      </c>
      <c r="O2127" s="2">
        <f>MIN(IF('07A_Конструктор'!$D$5="Так",'06A_Варіанти'!E2118,1E+99),IF('07A_Конструктор'!$D$6="Так",'06A_Варіанти'!F2118,1E+99),IF('07A_Конструктор'!$D$7="Так",'06A_Варіанти'!G2118,1E+99),IF('07A_Конструктор'!$D$8="Так",'06A_Варіанти'!H2118,1E+99),IF('07A_Конструктор'!$D$9="Так",'06A_Варіанти'!I2118,1E+99),IF('07A_Конструктор'!$D$10="Так",'06A_Варіанти'!J2118,1E+99),IF('07A_Конструктор'!$D$11="Так",'06A_Варіанти'!K2118,1E+99),IF('07A_Конструктор'!$D$12="Так",'06A_Варіанти'!L2118,1E+99),IF('07A_Конструктор'!$D$13="Так",'06A_Варіанти'!M2118,1E+99),IF('07A_Конструктор'!$D$14="Так",'06A_Варіанти'!N2118,1E+99),IF('07A_Конструктор'!$D$15="Так",'06A_Варіанти'!O2118,1E+99),IF('07A_Конструктор'!$D$16="Так",'06A_Варіанти'!P2118,1E+99),IF('07A_Конструктор'!$D$17="Так",'06A_Варіанти'!Q2118,1E+99),IF('06A_Варіанти'!R2118="",1E+99,'06A_Варіанти'!R2118))</f>
        <v>427.7</v>
      </c>
      <c r="P2127" s="2" t="str">
        <f t="shared" si="236"/>
        <v>Не моделюється</v>
      </c>
      <c r="Q2127" s="2">
        <f t="shared" si="237"/>
        <v>0</v>
      </c>
      <c r="R2127" s="2" t="str">
        <f>IF(OR(C2127="РЦК макси",C2127="РЦЧ SKU"),"SKU-потік",IFERROR(VLOOKUP(D2127,'02_РЦ'!$A$3:$I$7,5,FALSE),0))</f>
        <v>SKU-потік</v>
      </c>
      <c r="S2127" s="2" t="str">
        <f>IF(OR(C2127="РЦК макси",C2127="РЦЧ SKU"),"Не рахується в ліміт",IFERROR(VLOOKUP(D2127,'02_РЦ'!$A$3:$I$7,9,FALSE),"Немає РЦ"))</f>
        <v>Не рахується в ліміт</v>
      </c>
    </row>
    <row r="2128" spans="1:19">
      <c r="A2128" s="2" t="str">
        <f>'06A_Варіанти'!A2119</f>
        <v>MAXI_2871</v>
      </c>
      <c r="B2128" s="2" t="str">
        <f>'06A_Варіанти'!B2119</f>
        <v>TT_2871</v>
      </c>
      <c r="C2128" s="2" t="str">
        <f>'06A_Варіанти'!D2119</f>
        <v>РЦК макси</v>
      </c>
      <c r="D2128" s="2" t="str">
        <f>'06A_Варіанти'!C2119</f>
        <v>РЦК</v>
      </c>
      <c r="E2128" s="2" t="str">
        <f>'06A_Варіанти'!S2119</f>
        <v>DIRECT</v>
      </c>
      <c r="F2128" s="2" t="str">
        <f>IF(O2128='06A_Варіанти'!E2119,'06A_Варіанти'!E$1,IF(O2128='06A_Варіанти'!F2119,'06A_Варіанти'!F$1,IF(O2128='06A_Варіанти'!G2119,'06A_Варіанти'!G$1,IF(O2128='06A_Варіанти'!H2119,'06A_Варіанти'!H$1,IF(O2128='06A_Варіанти'!I2119,'06A_Варіанти'!I$1,IF(O2128='06A_Варіанти'!J2119,'06A_Варіанти'!J$1,IF(O2128='06A_Варіанти'!K2119,'06A_Варіанти'!K$1,IF(O2128='06A_Варіанти'!L2119,'06A_Варіанти'!L$1,IF(O2128='06A_Варіанти'!M2119,'06A_Варіанти'!M$1,IF(O2128='06A_Варіанти'!N2119,'06A_Варіанти'!N$1,IF(O2128='06A_Варіанти'!O2119,'06A_Варіанти'!O$1,IF(O2128='06A_Варіанти'!P2119,'06A_Варіанти'!P$1,IF(O2128='06A_Варіанти'!Q2119,'06A_Варіанти'!Q$1,IF(O2128='06A_Варіанти'!R2119,'06A_Варіанти'!R$1,"НЕМАЄ МАРШРУТУ"))))))))))))))</f>
        <v>DIRECT</v>
      </c>
      <c r="G2128" s="2" t="str">
        <f t="shared" si="231"/>
        <v>БЕЗ ЗМІН</v>
      </c>
      <c r="H2128" s="2">
        <f>IF(G2128="НЕМАЄ МАРШРУТУ",0,O2128-'06A_Варіанти'!T2119)</f>
        <v>0</v>
      </c>
      <c r="I2128" s="2">
        <f>IFERROR(INDEX('04_Потоки'!$E:$E,MATCH(A2128,'04_Потоки'!$A:$A,0)),0)</f>
        <v>0.30653218059558118</v>
      </c>
      <c r="J2128" s="2">
        <f t="shared" si="232"/>
        <v>1</v>
      </c>
      <c r="K2128" s="2">
        <f>IF(C2128="РЦК макси",0,2*'06A_Варіанти'!T2119*J2128)</f>
        <v>0</v>
      </c>
      <c r="L2128" s="2">
        <f t="shared" si="233"/>
        <v>0</v>
      </c>
      <c r="M2128" s="2">
        <f t="shared" si="234"/>
        <v>0</v>
      </c>
      <c r="N2128" s="9">
        <f t="shared" si="235"/>
        <v>0</v>
      </c>
      <c r="O2128" s="2">
        <f>MIN(IF('07A_Конструктор'!$D$5="Так",'06A_Варіанти'!E2119,1E+99),IF('07A_Конструктор'!$D$6="Так",'06A_Варіанти'!F2119,1E+99),IF('07A_Конструктор'!$D$7="Так",'06A_Варіанти'!G2119,1E+99),IF('07A_Конструктор'!$D$8="Так",'06A_Варіанти'!H2119,1E+99),IF('07A_Конструктор'!$D$9="Так",'06A_Варіанти'!I2119,1E+99),IF('07A_Конструктор'!$D$10="Так",'06A_Варіанти'!J2119,1E+99),IF('07A_Конструктор'!$D$11="Так",'06A_Варіанти'!K2119,1E+99),IF('07A_Конструктор'!$D$12="Так",'06A_Варіанти'!L2119,1E+99),IF('07A_Конструктор'!$D$13="Так",'06A_Варіанти'!M2119,1E+99),IF('07A_Конструктор'!$D$14="Так",'06A_Варіанти'!N2119,1E+99),IF('07A_Конструктор'!$D$15="Так",'06A_Варіанти'!O2119,1E+99),IF('07A_Конструктор'!$D$16="Так",'06A_Варіанти'!P2119,1E+99),IF('07A_Конструктор'!$D$17="Так",'06A_Варіанти'!Q2119,1E+99),IF('06A_Варіанти'!R2119="",1E+99,'06A_Варіанти'!R2119))</f>
        <v>547.1</v>
      </c>
      <c r="P2128" s="2" t="str">
        <f t="shared" si="236"/>
        <v>Не моделюється</v>
      </c>
      <c r="Q2128" s="2">
        <f t="shared" si="237"/>
        <v>0</v>
      </c>
      <c r="R2128" s="2" t="str">
        <f>IF(OR(C2128="РЦК макси",C2128="РЦЧ SKU"),"SKU-потік",IFERROR(VLOOKUP(D2128,'02_РЦ'!$A$3:$I$7,5,FALSE),0))</f>
        <v>SKU-потік</v>
      </c>
      <c r="S2128" s="2" t="str">
        <f>IF(OR(C2128="РЦК макси",C2128="РЦЧ SKU"),"Не рахується в ліміт",IFERROR(VLOOKUP(D2128,'02_РЦ'!$A$3:$I$7,9,FALSE),"Немає РЦ"))</f>
        <v>Не рахується в ліміт</v>
      </c>
    </row>
    <row r="2129" spans="1:19">
      <c r="A2129" s="2" t="str">
        <f>'06A_Варіанти'!A2120</f>
        <v>MAXI_2874</v>
      </c>
      <c r="B2129" s="2" t="str">
        <f>'06A_Варіанти'!B2120</f>
        <v>TT_2874</v>
      </c>
      <c r="C2129" s="2" t="str">
        <f>'06A_Варіанти'!D2120</f>
        <v>РЦК макси</v>
      </c>
      <c r="D2129" s="2" t="str">
        <f>'06A_Варіанти'!C2120</f>
        <v>РЦК</v>
      </c>
      <c r="E2129" s="2" t="str">
        <f>'06A_Варіанти'!S2120</f>
        <v>KYI_NORTH</v>
      </c>
      <c r="F2129" s="2" t="str">
        <f>IF(O2129='06A_Варіанти'!E2120,'06A_Варіанти'!E$1,IF(O2129='06A_Варіанти'!F2120,'06A_Варіанти'!F$1,IF(O2129='06A_Варіанти'!G2120,'06A_Варіанти'!G$1,IF(O2129='06A_Варіанти'!H2120,'06A_Варіанти'!H$1,IF(O2129='06A_Варіанти'!I2120,'06A_Варіанти'!I$1,IF(O2129='06A_Варіанти'!J2120,'06A_Варіанти'!J$1,IF(O2129='06A_Варіанти'!K2120,'06A_Варіанти'!K$1,IF(O2129='06A_Варіанти'!L2120,'06A_Варіанти'!L$1,IF(O2129='06A_Варіанти'!M2120,'06A_Варіанти'!M$1,IF(O2129='06A_Варіанти'!N2120,'06A_Варіанти'!N$1,IF(O2129='06A_Варіанти'!O2120,'06A_Варіанти'!O$1,IF(O2129='06A_Варіанти'!P2120,'06A_Варіанти'!P$1,IF(O2129='06A_Варіанти'!Q2120,'06A_Варіанти'!Q$1,IF(O2129='06A_Варіанти'!R2120,'06A_Варіанти'!R$1,"НЕМАЄ МАРШРУТУ"))))))))))))))</f>
        <v>KYI_NORTH</v>
      </c>
      <c r="G2129" s="2" t="str">
        <f t="shared" si="231"/>
        <v>БЕЗ ЗМІН</v>
      </c>
      <c r="H2129" s="2">
        <f>IF(G2129="НЕМАЄ МАРШРУТУ",0,O2129-'06A_Варіанти'!T2120)</f>
        <v>0</v>
      </c>
      <c r="I2129" s="2">
        <f>IFERROR(INDEX('04_Потоки'!$E:$E,MATCH(A2129,'04_Потоки'!$A:$A,0)),0)</f>
        <v>0.30653218059558118</v>
      </c>
      <c r="J2129" s="2">
        <f t="shared" si="232"/>
        <v>1</v>
      </c>
      <c r="K2129" s="2">
        <f>IF(C2129="РЦК макси",0,2*'06A_Варіанти'!T2120*J2129)</f>
        <v>0</v>
      </c>
      <c r="L2129" s="2">
        <f t="shared" si="233"/>
        <v>0</v>
      </c>
      <c r="M2129" s="2">
        <f t="shared" si="234"/>
        <v>0</v>
      </c>
      <c r="N2129" s="9">
        <f t="shared" si="235"/>
        <v>0</v>
      </c>
      <c r="O2129" s="2">
        <f>MIN(IF('07A_Конструктор'!$D$5="Так",'06A_Варіанти'!E2120,1E+99),IF('07A_Конструктор'!$D$6="Так",'06A_Варіанти'!F2120,1E+99),IF('07A_Конструктор'!$D$7="Так",'06A_Варіанти'!G2120,1E+99),IF('07A_Конструктор'!$D$8="Так",'06A_Варіанти'!H2120,1E+99),IF('07A_Конструктор'!$D$9="Так",'06A_Варіанти'!I2120,1E+99),IF('07A_Конструктор'!$D$10="Так",'06A_Варіанти'!J2120,1E+99),IF('07A_Конструктор'!$D$11="Так",'06A_Варіанти'!K2120,1E+99),IF('07A_Конструктор'!$D$12="Так",'06A_Варіанти'!L2120,1E+99),IF('07A_Конструктор'!$D$13="Так",'06A_Варіанти'!M2120,1E+99),IF('07A_Конструктор'!$D$14="Так",'06A_Варіанти'!N2120,1E+99),IF('07A_Конструктор'!$D$15="Так",'06A_Варіанти'!O2120,1E+99),IF('07A_Конструктор'!$D$16="Так",'06A_Варіанти'!P2120,1E+99),IF('07A_Конструктор'!$D$17="Так",'06A_Варіанти'!Q2120,1E+99),IF('06A_Варіанти'!R2120="",1E+99,'06A_Варіанти'!R2120))</f>
        <v>30.4</v>
      </c>
      <c r="P2129" s="2" t="str">
        <f t="shared" si="236"/>
        <v>Не моделюється</v>
      </c>
      <c r="Q2129" s="2">
        <f t="shared" si="237"/>
        <v>0</v>
      </c>
      <c r="R2129" s="2" t="str">
        <f>IF(OR(C2129="РЦК макси",C2129="РЦЧ SKU"),"SKU-потік",IFERROR(VLOOKUP(D2129,'02_РЦ'!$A$3:$I$7,5,FALSE),0))</f>
        <v>SKU-потік</v>
      </c>
      <c r="S2129" s="2" t="str">
        <f>IF(OR(C2129="РЦК макси",C2129="РЦЧ SKU"),"Не рахується в ліміт",IFERROR(VLOOKUP(D2129,'02_РЦ'!$A$3:$I$7,9,FALSE),"Немає РЦ"))</f>
        <v>Не рахується в ліміт</v>
      </c>
    </row>
    <row r="2130" spans="1:19">
      <c r="A2130" s="2" t="str">
        <f>'06A_Варіанти'!A2121</f>
        <v>MAXI_2876</v>
      </c>
      <c r="B2130" s="2" t="str">
        <f>'06A_Варіанти'!B2121</f>
        <v>TT_2876</v>
      </c>
      <c r="C2130" s="2" t="str">
        <f>'06A_Варіанти'!D2121</f>
        <v>РЦК макси</v>
      </c>
      <c r="D2130" s="2" t="str">
        <f>'06A_Варіанти'!C2121</f>
        <v>РЦК</v>
      </c>
      <c r="E2130" s="2" t="str">
        <f>'06A_Варіанти'!S2121</f>
        <v>DIRECT</v>
      </c>
      <c r="F2130" s="2" t="str">
        <f>IF(O2130='06A_Варіанти'!E2121,'06A_Варіанти'!E$1,IF(O2130='06A_Варіанти'!F2121,'06A_Варіанти'!F$1,IF(O2130='06A_Варіанти'!G2121,'06A_Варіанти'!G$1,IF(O2130='06A_Варіанти'!H2121,'06A_Варіанти'!H$1,IF(O2130='06A_Варіанти'!I2121,'06A_Варіанти'!I$1,IF(O2130='06A_Варіанти'!J2121,'06A_Варіанти'!J$1,IF(O2130='06A_Варіанти'!K2121,'06A_Варіанти'!K$1,IF(O2130='06A_Варіанти'!L2121,'06A_Варіанти'!L$1,IF(O2130='06A_Варіанти'!M2121,'06A_Варіанти'!M$1,IF(O2130='06A_Варіанти'!N2121,'06A_Варіанти'!N$1,IF(O2130='06A_Варіанти'!O2121,'06A_Варіанти'!O$1,IF(O2130='06A_Варіанти'!P2121,'06A_Варіанти'!P$1,IF(O2130='06A_Варіанти'!Q2121,'06A_Варіанти'!Q$1,IF(O2130='06A_Варіанти'!R2121,'06A_Варіанти'!R$1,"НЕМАЄ МАРШРУТУ"))))))))))))))</f>
        <v>DIRECT</v>
      </c>
      <c r="G2130" s="2" t="str">
        <f t="shared" si="231"/>
        <v>БЕЗ ЗМІН</v>
      </c>
      <c r="H2130" s="2">
        <f>IF(G2130="НЕМАЄ МАРШРУТУ",0,O2130-'06A_Варіанти'!T2121)</f>
        <v>0</v>
      </c>
      <c r="I2130" s="2">
        <f>IFERROR(INDEX('04_Потоки'!$E:$E,MATCH(A2130,'04_Потоки'!$A:$A,0)),0)</f>
        <v>0.30653218059558118</v>
      </c>
      <c r="J2130" s="2">
        <f t="shared" si="232"/>
        <v>1</v>
      </c>
      <c r="K2130" s="2">
        <f>IF(C2130="РЦК макси",0,2*'06A_Варіанти'!T2121*J2130)</f>
        <v>0</v>
      </c>
      <c r="L2130" s="2">
        <f t="shared" si="233"/>
        <v>0</v>
      </c>
      <c r="M2130" s="2">
        <f t="shared" si="234"/>
        <v>0</v>
      </c>
      <c r="N2130" s="9">
        <f t="shared" si="235"/>
        <v>0</v>
      </c>
      <c r="O2130" s="2">
        <f>MIN(IF('07A_Конструктор'!$D$5="Так",'06A_Варіанти'!E2121,1E+99),IF('07A_Конструктор'!$D$6="Так",'06A_Варіанти'!F2121,1E+99),IF('07A_Конструктор'!$D$7="Так",'06A_Варіанти'!G2121,1E+99),IF('07A_Конструктор'!$D$8="Так",'06A_Варіанти'!H2121,1E+99),IF('07A_Конструктор'!$D$9="Так",'06A_Варіанти'!I2121,1E+99),IF('07A_Конструктор'!$D$10="Так",'06A_Варіанти'!J2121,1E+99),IF('07A_Конструктор'!$D$11="Так",'06A_Варіанти'!K2121,1E+99),IF('07A_Конструктор'!$D$12="Так",'06A_Варіанти'!L2121,1E+99),IF('07A_Конструктор'!$D$13="Так",'06A_Варіанти'!M2121,1E+99),IF('07A_Конструктор'!$D$14="Так",'06A_Варіанти'!N2121,1E+99),IF('07A_Конструктор'!$D$15="Так",'06A_Варіанти'!O2121,1E+99),IF('07A_Конструктор'!$D$16="Так",'06A_Варіанти'!P2121,1E+99),IF('07A_Конструктор'!$D$17="Так",'06A_Варіанти'!Q2121,1E+99),IF('06A_Варіанти'!R2121="",1E+99,'06A_Варіанти'!R2121))</f>
        <v>533.5</v>
      </c>
      <c r="P2130" s="2" t="str">
        <f t="shared" si="236"/>
        <v>Не моделюється</v>
      </c>
      <c r="Q2130" s="2">
        <f t="shared" si="237"/>
        <v>0</v>
      </c>
      <c r="R2130" s="2" t="str">
        <f>IF(OR(C2130="РЦК макси",C2130="РЦЧ SKU"),"SKU-потік",IFERROR(VLOOKUP(D2130,'02_РЦ'!$A$3:$I$7,5,FALSE),0))</f>
        <v>SKU-потік</v>
      </c>
      <c r="S2130" s="2" t="str">
        <f>IF(OR(C2130="РЦК макси",C2130="РЦЧ SKU"),"Не рахується в ліміт",IFERROR(VLOOKUP(D2130,'02_РЦ'!$A$3:$I$7,9,FALSE),"Немає РЦ"))</f>
        <v>Не рахується в ліміт</v>
      </c>
    </row>
    <row r="2131" spans="1:19">
      <c r="A2131" s="2" t="str">
        <f>'06A_Варіанти'!A2122</f>
        <v>MAXI_2880</v>
      </c>
      <c r="B2131" s="2" t="str">
        <f>'06A_Варіанти'!B2122</f>
        <v>TT_2880</v>
      </c>
      <c r="C2131" s="2" t="str">
        <f>'06A_Варіанти'!D2122</f>
        <v>РЦК макси</v>
      </c>
      <c r="D2131" s="2" t="str">
        <f>'06A_Варіанти'!C2122</f>
        <v>РЦК</v>
      </c>
      <c r="E2131" s="2" t="str">
        <f>'06A_Варіанти'!S2122</f>
        <v>DIRECT</v>
      </c>
      <c r="F2131" s="2" t="str">
        <f>IF(O2131='06A_Варіанти'!E2122,'06A_Варіанти'!E$1,IF(O2131='06A_Варіанти'!F2122,'06A_Варіанти'!F$1,IF(O2131='06A_Варіанти'!G2122,'06A_Варіанти'!G$1,IF(O2131='06A_Варіанти'!H2122,'06A_Варіанти'!H$1,IF(O2131='06A_Варіанти'!I2122,'06A_Варіанти'!I$1,IF(O2131='06A_Варіанти'!J2122,'06A_Варіанти'!J$1,IF(O2131='06A_Варіанти'!K2122,'06A_Варіанти'!K$1,IF(O2131='06A_Варіанти'!L2122,'06A_Варіанти'!L$1,IF(O2131='06A_Варіанти'!M2122,'06A_Варіанти'!M$1,IF(O2131='06A_Варіанти'!N2122,'06A_Варіанти'!N$1,IF(O2131='06A_Варіанти'!O2122,'06A_Варіанти'!O$1,IF(O2131='06A_Варіанти'!P2122,'06A_Варіанти'!P$1,IF(O2131='06A_Варіанти'!Q2122,'06A_Варіанти'!Q$1,IF(O2131='06A_Варіанти'!R2122,'06A_Варіанти'!R$1,"НЕМАЄ МАРШРУТУ"))))))))))))))</f>
        <v>DIRECT</v>
      </c>
      <c r="G2131" s="2" t="str">
        <f t="shared" si="231"/>
        <v>БЕЗ ЗМІН</v>
      </c>
      <c r="H2131" s="2">
        <f>IF(G2131="НЕМАЄ МАРШРУТУ",0,O2131-'06A_Варіанти'!T2122)</f>
        <v>0</v>
      </c>
      <c r="I2131" s="2">
        <f>IFERROR(INDEX('04_Потоки'!$E:$E,MATCH(A2131,'04_Потоки'!$A:$A,0)),0)</f>
        <v>0.30653218059558118</v>
      </c>
      <c r="J2131" s="2">
        <f t="shared" si="232"/>
        <v>1</v>
      </c>
      <c r="K2131" s="2">
        <f>IF(C2131="РЦК макси",0,2*'06A_Варіанти'!T2122*J2131)</f>
        <v>0</v>
      </c>
      <c r="L2131" s="2">
        <f t="shared" si="233"/>
        <v>0</v>
      </c>
      <c r="M2131" s="2">
        <f t="shared" si="234"/>
        <v>0</v>
      </c>
      <c r="N2131" s="9">
        <f t="shared" si="235"/>
        <v>0</v>
      </c>
      <c r="O2131" s="2">
        <f>MIN(IF('07A_Конструктор'!$D$5="Так",'06A_Варіанти'!E2122,1E+99),IF('07A_Конструктор'!$D$6="Так",'06A_Варіанти'!F2122,1E+99),IF('07A_Конструктор'!$D$7="Так",'06A_Варіанти'!G2122,1E+99),IF('07A_Конструктор'!$D$8="Так",'06A_Варіанти'!H2122,1E+99),IF('07A_Конструктор'!$D$9="Так",'06A_Варіанти'!I2122,1E+99),IF('07A_Конструктор'!$D$10="Так",'06A_Варіанти'!J2122,1E+99),IF('07A_Конструктор'!$D$11="Так",'06A_Варіанти'!K2122,1E+99),IF('07A_Конструктор'!$D$12="Так",'06A_Варіанти'!L2122,1E+99),IF('07A_Конструктор'!$D$13="Так",'06A_Варіанти'!M2122,1E+99),IF('07A_Конструктор'!$D$14="Так",'06A_Варіанти'!N2122,1E+99),IF('07A_Конструктор'!$D$15="Так",'06A_Варіанти'!O2122,1E+99),IF('07A_Конструктор'!$D$16="Так",'06A_Варіанти'!P2122,1E+99),IF('07A_Конструктор'!$D$17="Так",'06A_Варіанти'!Q2122,1E+99),IF('06A_Варіанти'!R2122="",1E+99,'06A_Варіанти'!R2122))</f>
        <v>394</v>
      </c>
      <c r="P2131" s="2" t="str">
        <f t="shared" si="236"/>
        <v>Не моделюється</v>
      </c>
      <c r="Q2131" s="2">
        <f t="shared" si="237"/>
        <v>0</v>
      </c>
      <c r="R2131" s="2" t="str">
        <f>IF(OR(C2131="РЦК макси",C2131="РЦЧ SKU"),"SKU-потік",IFERROR(VLOOKUP(D2131,'02_РЦ'!$A$3:$I$7,5,FALSE),0))</f>
        <v>SKU-потік</v>
      </c>
      <c r="S2131" s="2" t="str">
        <f>IF(OR(C2131="РЦК макси",C2131="РЦЧ SKU"),"Не рахується в ліміт",IFERROR(VLOOKUP(D2131,'02_РЦ'!$A$3:$I$7,9,FALSE),"Немає РЦ"))</f>
        <v>Не рахується в ліміт</v>
      </c>
    </row>
    <row r="2132" spans="1:19">
      <c r="A2132" s="2" t="str">
        <f>'06A_Варіанти'!A2123</f>
        <v>MAXI_2882</v>
      </c>
      <c r="B2132" s="2" t="str">
        <f>'06A_Варіанти'!B2123</f>
        <v>TT_2882</v>
      </c>
      <c r="C2132" s="2" t="str">
        <f>'06A_Варіанти'!D2123</f>
        <v>РЦК макси</v>
      </c>
      <c r="D2132" s="2" t="str">
        <f>'06A_Варіанти'!C2123</f>
        <v>РЦК</v>
      </c>
      <c r="E2132" s="2" t="str">
        <f>'06A_Варіанти'!S2123</f>
        <v>DIRECT</v>
      </c>
      <c r="F2132" s="2" t="str">
        <f>IF(O2132='06A_Варіанти'!E2123,'06A_Варіанти'!E$1,IF(O2132='06A_Варіанти'!F2123,'06A_Варіанти'!F$1,IF(O2132='06A_Варіанти'!G2123,'06A_Варіанти'!G$1,IF(O2132='06A_Варіанти'!H2123,'06A_Варіанти'!H$1,IF(O2132='06A_Варіанти'!I2123,'06A_Варіанти'!I$1,IF(O2132='06A_Варіанти'!J2123,'06A_Варіанти'!J$1,IF(O2132='06A_Варіанти'!K2123,'06A_Варіанти'!K$1,IF(O2132='06A_Варіанти'!L2123,'06A_Варіанти'!L$1,IF(O2132='06A_Варіанти'!M2123,'06A_Варіанти'!M$1,IF(O2132='06A_Варіанти'!N2123,'06A_Варіанти'!N$1,IF(O2132='06A_Варіанти'!O2123,'06A_Варіанти'!O$1,IF(O2132='06A_Варіанти'!P2123,'06A_Варіанти'!P$1,IF(O2132='06A_Варіанти'!Q2123,'06A_Варіанти'!Q$1,IF(O2132='06A_Варіанти'!R2123,'06A_Варіанти'!R$1,"НЕМАЄ МАРШРУТУ"))))))))))))))</f>
        <v>DIRECT</v>
      </c>
      <c r="G2132" s="2" t="str">
        <f t="shared" si="231"/>
        <v>БЕЗ ЗМІН</v>
      </c>
      <c r="H2132" s="2">
        <f>IF(G2132="НЕМАЄ МАРШРУТУ",0,O2132-'06A_Варіанти'!T2123)</f>
        <v>0</v>
      </c>
      <c r="I2132" s="2">
        <f>IFERROR(INDEX('04_Потоки'!$E:$E,MATCH(A2132,'04_Потоки'!$A:$A,0)),0)</f>
        <v>0.30653218059558118</v>
      </c>
      <c r="J2132" s="2">
        <f t="shared" si="232"/>
        <v>1</v>
      </c>
      <c r="K2132" s="2">
        <f>IF(C2132="РЦК макси",0,2*'06A_Варіанти'!T2123*J2132)</f>
        <v>0</v>
      </c>
      <c r="L2132" s="2">
        <f t="shared" si="233"/>
        <v>0</v>
      </c>
      <c r="M2132" s="2">
        <f t="shared" si="234"/>
        <v>0</v>
      </c>
      <c r="N2132" s="9">
        <f t="shared" si="235"/>
        <v>0</v>
      </c>
      <c r="O2132" s="2">
        <f>MIN(IF('07A_Конструктор'!$D$5="Так",'06A_Варіанти'!E2123,1E+99),IF('07A_Конструктор'!$D$6="Так",'06A_Варіанти'!F2123,1E+99),IF('07A_Конструктор'!$D$7="Так",'06A_Варіанти'!G2123,1E+99),IF('07A_Конструктор'!$D$8="Так",'06A_Варіанти'!H2123,1E+99),IF('07A_Конструктор'!$D$9="Так",'06A_Варіанти'!I2123,1E+99),IF('07A_Конструктор'!$D$10="Так",'06A_Варіанти'!J2123,1E+99),IF('07A_Конструктор'!$D$11="Так",'06A_Варіанти'!K2123,1E+99),IF('07A_Конструктор'!$D$12="Так",'06A_Варіанти'!L2123,1E+99),IF('07A_Конструктор'!$D$13="Так",'06A_Варіанти'!M2123,1E+99),IF('07A_Конструктор'!$D$14="Так",'06A_Варіанти'!N2123,1E+99),IF('07A_Конструктор'!$D$15="Так",'06A_Варіанти'!O2123,1E+99),IF('07A_Конструктор'!$D$16="Так",'06A_Варіанти'!P2123,1E+99),IF('07A_Конструктор'!$D$17="Так",'06A_Варіанти'!Q2123,1E+99),IF('06A_Варіанти'!R2123="",1E+99,'06A_Варіанти'!R2123))</f>
        <v>519.5</v>
      </c>
      <c r="P2132" s="2" t="str">
        <f t="shared" si="236"/>
        <v>Не моделюється</v>
      </c>
      <c r="Q2132" s="2">
        <f t="shared" si="237"/>
        <v>0</v>
      </c>
      <c r="R2132" s="2" t="str">
        <f>IF(OR(C2132="РЦК макси",C2132="РЦЧ SKU"),"SKU-потік",IFERROR(VLOOKUP(D2132,'02_РЦ'!$A$3:$I$7,5,FALSE),0))</f>
        <v>SKU-потік</v>
      </c>
      <c r="S2132" s="2" t="str">
        <f>IF(OR(C2132="РЦК макси",C2132="РЦЧ SKU"),"Не рахується в ліміт",IFERROR(VLOOKUP(D2132,'02_РЦ'!$A$3:$I$7,9,FALSE),"Немає РЦ"))</f>
        <v>Не рахується в ліміт</v>
      </c>
    </row>
    <row r="2133" spans="1:19">
      <c r="A2133" s="2" t="str">
        <f>'06A_Варіанти'!A2124</f>
        <v>MAXI_2885</v>
      </c>
      <c r="B2133" s="2" t="str">
        <f>'06A_Варіанти'!B2124</f>
        <v>TT_2885</v>
      </c>
      <c r="C2133" s="2" t="str">
        <f>'06A_Варіанти'!D2124</f>
        <v>РЦК макси</v>
      </c>
      <c r="D2133" s="2" t="str">
        <f>'06A_Варіанти'!C2124</f>
        <v>РЦК</v>
      </c>
      <c r="E2133" s="2" t="str">
        <f>'06A_Варіанти'!S2124</f>
        <v>CHK</v>
      </c>
      <c r="F2133" s="2" t="str">
        <f>IF(O2133='06A_Варіанти'!E2124,'06A_Варіанти'!E$1,IF(O2133='06A_Варіанти'!F2124,'06A_Варіанти'!F$1,IF(O2133='06A_Варіанти'!G2124,'06A_Варіанти'!G$1,IF(O2133='06A_Варіанти'!H2124,'06A_Варіанти'!H$1,IF(O2133='06A_Варіанти'!I2124,'06A_Варіанти'!I$1,IF(O2133='06A_Варіанти'!J2124,'06A_Варіанти'!J$1,IF(O2133='06A_Варіанти'!K2124,'06A_Варіанти'!K$1,IF(O2133='06A_Варіанти'!L2124,'06A_Варіанти'!L$1,IF(O2133='06A_Варіанти'!M2124,'06A_Варіанти'!M$1,IF(O2133='06A_Варіанти'!N2124,'06A_Варіанти'!N$1,IF(O2133='06A_Варіанти'!O2124,'06A_Варіанти'!O$1,IF(O2133='06A_Варіанти'!P2124,'06A_Варіанти'!P$1,IF(O2133='06A_Варіанти'!Q2124,'06A_Варіанти'!Q$1,IF(O2133='06A_Варіанти'!R2124,'06A_Варіанти'!R$1,"НЕМАЄ МАРШРУТУ"))))))))))))))</f>
        <v>CHK</v>
      </c>
      <c r="G2133" s="2" t="str">
        <f t="shared" si="231"/>
        <v>БЕЗ ЗМІН</v>
      </c>
      <c r="H2133" s="2">
        <f>IF(G2133="НЕМАЄ МАРШРУТУ",0,O2133-'06A_Варіанти'!T2124)</f>
        <v>0</v>
      </c>
      <c r="I2133" s="2">
        <f>IFERROR(INDEX('04_Потоки'!$E:$E,MATCH(A2133,'04_Потоки'!$A:$A,0)),0)</f>
        <v>0.30653218059558118</v>
      </c>
      <c r="J2133" s="2">
        <f t="shared" si="232"/>
        <v>1</v>
      </c>
      <c r="K2133" s="2">
        <f>IF(C2133="РЦК макси",0,2*'06A_Варіанти'!T2124*J2133)</f>
        <v>0</v>
      </c>
      <c r="L2133" s="2">
        <f t="shared" si="233"/>
        <v>0</v>
      </c>
      <c r="M2133" s="2">
        <f t="shared" si="234"/>
        <v>0</v>
      </c>
      <c r="N2133" s="9">
        <f t="shared" si="235"/>
        <v>0</v>
      </c>
      <c r="O2133" s="2">
        <f>MIN(IF('07A_Конструктор'!$D$5="Так",'06A_Варіанти'!E2124,1E+99),IF('07A_Конструктор'!$D$6="Так",'06A_Варіанти'!F2124,1E+99),IF('07A_Конструктор'!$D$7="Так",'06A_Варіанти'!G2124,1E+99),IF('07A_Конструктор'!$D$8="Так",'06A_Варіанти'!H2124,1E+99),IF('07A_Конструктор'!$D$9="Так",'06A_Варіанти'!I2124,1E+99),IF('07A_Конструктор'!$D$10="Так",'06A_Варіанти'!J2124,1E+99),IF('07A_Конструктор'!$D$11="Так",'06A_Варіанти'!K2124,1E+99),IF('07A_Конструктор'!$D$12="Так",'06A_Варіанти'!L2124,1E+99),IF('07A_Конструктор'!$D$13="Так",'06A_Варіанти'!M2124,1E+99),IF('07A_Конструктор'!$D$14="Так",'06A_Варіанти'!N2124,1E+99),IF('07A_Конструктор'!$D$15="Так",'06A_Варіанти'!O2124,1E+99),IF('07A_Конструктор'!$D$16="Так",'06A_Варіанти'!P2124,1E+99),IF('07A_Конструктор'!$D$17="Так",'06A_Варіанти'!Q2124,1E+99),IF('06A_Варіанти'!R2124="",1E+99,'06A_Варіанти'!R2124))</f>
        <v>557.5</v>
      </c>
      <c r="P2133" s="2" t="str">
        <f t="shared" si="236"/>
        <v>Не моделюється</v>
      </c>
      <c r="Q2133" s="2">
        <f t="shared" si="237"/>
        <v>0</v>
      </c>
      <c r="R2133" s="2" t="str">
        <f>IF(OR(C2133="РЦК макси",C2133="РЦЧ SKU"),"SKU-потік",IFERROR(VLOOKUP(D2133,'02_РЦ'!$A$3:$I$7,5,FALSE),0))</f>
        <v>SKU-потік</v>
      </c>
      <c r="S2133" s="2" t="str">
        <f>IF(OR(C2133="РЦК макси",C2133="РЦЧ SKU"),"Не рахується в ліміт",IFERROR(VLOOKUP(D2133,'02_РЦ'!$A$3:$I$7,9,FALSE),"Немає РЦ"))</f>
        <v>Не рахується в ліміт</v>
      </c>
    </row>
    <row r="2134" spans="1:19">
      <c r="A2134" s="2" t="str">
        <f>'06A_Варіанти'!A2125</f>
        <v>MAXI_2888</v>
      </c>
      <c r="B2134" s="2" t="str">
        <f>'06A_Варіанти'!B2125</f>
        <v>TT_2888</v>
      </c>
      <c r="C2134" s="2" t="str">
        <f>'06A_Варіанти'!D2125</f>
        <v>РЦК макси</v>
      </c>
      <c r="D2134" s="2" t="str">
        <f>'06A_Варіанти'!C2125</f>
        <v>РЦК</v>
      </c>
      <c r="E2134" s="2" t="str">
        <f>'06A_Варіанти'!S2125</f>
        <v>KYI_NORTH</v>
      </c>
      <c r="F2134" s="2" t="str">
        <f>IF(O2134='06A_Варіанти'!E2125,'06A_Варіанти'!E$1,IF(O2134='06A_Варіанти'!F2125,'06A_Варіанти'!F$1,IF(O2134='06A_Варіанти'!G2125,'06A_Варіанти'!G$1,IF(O2134='06A_Варіанти'!H2125,'06A_Варіанти'!H$1,IF(O2134='06A_Варіанти'!I2125,'06A_Варіанти'!I$1,IF(O2134='06A_Варіанти'!J2125,'06A_Варіанти'!J$1,IF(O2134='06A_Варіанти'!K2125,'06A_Варіанти'!K$1,IF(O2134='06A_Варіанти'!L2125,'06A_Варіанти'!L$1,IF(O2134='06A_Варіанти'!M2125,'06A_Варіанти'!M$1,IF(O2134='06A_Варіанти'!N2125,'06A_Варіанти'!N$1,IF(O2134='06A_Варіанти'!O2125,'06A_Варіанти'!O$1,IF(O2134='06A_Варіанти'!P2125,'06A_Варіанти'!P$1,IF(O2134='06A_Варіанти'!Q2125,'06A_Варіанти'!Q$1,IF(O2134='06A_Варіанти'!R2125,'06A_Варіанти'!R$1,"НЕМАЄ МАРШРУТУ"))))))))))))))</f>
        <v>KYI_NORTH</v>
      </c>
      <c r="G2134" s="2" t="str">
        <f t="shared" si="231"/>
        <v>БЕЗ ЗМІН</v>
      </c>
      <c r="H2134" s="2">
        <f>IF(G2134="НЕМАЄ МАРШРУТУ",0,O2134-'06A_Варіанти'!T2125)</f>
        <v>0</v>
      </c>
      <c r="I2134" s="2">
        <f>IFERROR(INDEX('04_Потоки'!$E:$E,MATCH(A2134,'04_Потоки'!$A:$A,0)),0)</f>
        <v>0.30653218059558118</v>
      </c>
      <c r="J2134" s="2">
        <f t="shared" si="232"/>
        <v>1</v>
      </c>
      <c r="K2134" s="2">
        <f>IF(C2134="РЦК макси",0,2*'06A_Варіанти'!T2125*J2134)</f>
        <v>0</v>
      </c>
      <c r="L2134" s="2">
        <f t="shared" si="233"/>
        <v>0</v>
      </c>
      <c r="M2134" s="2">
        <f t="shared" si="234"/>
        <v>0</v>
      </c>
      <c r="N2134" s="9">
        <f t="shared" si="235"/>
        <v>0</v>
      </c>
      <c r="O2134" s="2">
        <f>MIN(IF('07A_Конструктор'!$D$5="Так",'06A_Варіанти'!E2125,1E+99),IF('07A_Конструктор'!$D$6="Так",'06A_Варіанти'!F2125,1E+99),IF('07A_Конструктор'!$D$7="Так",'06A_Варіанти'!G2125,1E+99),IF('07A_Конструктор'!$D$8="Так",'06A_Варіанти'!H2125,1E+99),IF('07A_Конструктор'!$D$9="Так",'06A_Варіанти'!I2125,1E+99),IF('07A_Конструктор'!$D$10="Так",'06A_Варіанти'!J2125,1E+99),IF('07A_Конструктор'!$D$11="Так",'06A_Варіанти'!K2125,1E+99),IF('07A_Конструктор'!$D$12="Так",'06A_Варіанти'!L2125,1E+99),IF('07A_Конструктор'!$D$13="Так",'06A_Варіанти'!M2125,1E+99),IF('07A_Конструктор'!$D$14="Так",'06A_Варіанти'!N2125,1E+99),IF('07A_Конструктор'!$D$15="Так",'06A_Варіанти'!O2125,1E+99),IF('07A_Конструктор'!$D$16="Так",'06A_Варіанти'!P2125,1E+99),IF('07A_Конструктор'!$D$17="Так",'06A_Варіанти'!Q2125,1E+99),IF('06A_Варіанти'!R2125="",1E+99,'06A_Варіанти'!R2125))</f>
        <v>34.299999999999997</v>
      </c>
      <c r="P2134" s="2" t="str">
        <f t="shared" si="236"/>
        <v>Не моделюється</v>
      </c>
      <c r="Q2134" s="2">
        <f t="shared" si="237"/>
        <v>0</v>
      </c>
      <c r="R2134" s="2" t="str">
        <f>IF(OR(C2134="РЦК макси",C2134="РЦЧ SKU"),"SKU-потік",IFERROR(VLOOKUP(D2134,'02_РЦ'!$A$3:$I$7,5,FALSE),0))</f>
        <v>SKU-потік</v>
      </c>
      <c r="S2134" s="2" t="str">
        <f>IF(OR(C2134="РЦК макси",C2134="РЦЧ SKU"),"Не рахується в ліміт",IFERROR(VLOOKUP(D2134,'02_РЦ'!$A$3:$I$7,9,FALSE),"Немає РЦ"))</f>
        <v>Не рахується в ліміт</v>
      </c>
    </row>
    <row r="2135" spans="1:19">
      <c r="A2135" s="2" t="str">
        <f>'06A_Варіанти'!A2126</f>
        <v>MAXI_2891</v>
      </c>
      <c r="B2135" s="2" t="str">
        <f>'06A_Варіанти'!B2126</f>
        <v>TT_2891</v>
      </c>
      <c r="C2135" s="2" t="str">
        <f>'06A_Варіанти'!D2126</f>
        <v>РЦК макси</v>
      </c>
      <c r="D2135" s="2" t="str">
        <f>'06A_Варіанти'!C2126</f>
        <v>РЦК</v>
      </c>
      <c r="E2135" s="2" t="str">
        <f>'06A_Варіанти'!S2126</f>
        <v>DIRECT</v>
      </c>
      <c r="F2135" s="2" t="str">
        <f>IF(O2135='06A_Варіанти'!E2126,'06A_Варіанти'!E$1,IF(O2135='06A_Варіанти'!F2126,'06A_Варіанти'!F$1,IF(O2135='06A_Варіанти'!G2126,'06A_Варіанти'!G$1,IF(O2135='06A_Варіанти'!H2126,'06A_Варіанти'!H$1,IF(O2135='06A_Варіанти'!I2126,'06A_Варіанти'!I$1,IF(O2135='06A_Варіанти'!J2126,'06A_Варіанти'!J$1,IF(O2135='06A_Варіанти'!K2126,'06A_Варіанти'!K$1,IF(O2135='06A_Варіанти'!L2126,'06A_Варіанти'!L$1,IF(O2135='06A_Варіанти'!M2126,'06A_Варіанти'!M$1,IF(O2135='06A_Варіанти'!N2126,'06A_Варіанти'!N$1,IF(O2135='06A_Варіанти'!O2126,'06A_Варіанти'!O$1,IF(O2135='06A_Варіанти'!P2126,'06A_Варіанти'!P$1,IF(O2135='06A_Варіанти'!Q2126,'06A_Варіанти'!Q$1,IF(O2135='06A_Варіанти'!R2126,'06A_Варіанти'!R$1,"НЕМАЄ МАРШРУТУ"))))))))))))))</f>
        <v>DIRECT</v>
      </c>
      <c r="G2135" s="2" t="str">
        <f t="shared" si="231"/>
        <v>БЕЗ ЗМІН</v>
      </c>
      <c r="H2135" s="2">
        <f>IF(G2135="НЕМАЄ МАРШРУТУ",0,O2135-'06A_Варіанти'!T2126)</f>
        <v>0</v>
      </c>
      <c r="I2135" s="2">
        <f>IFERROR(INDEX('04_Потоки'!$E:$E,MATCH(A2135,'04_Потоки'!$A:$A,0)),0)</f>
        <v>0.30653218059558118</v>
      </c>
      <c r="J2135" s="2">
        <f t="shared" si="232"/>
        <v>1</v>
      </c>
      <c r="K2135" s="2">
        <f>IF(C2135="РЦК макси",0,2*'06A_Варіанти'!T2126*J2135)</f>
        <v>0</v>
      </c>
      <c r="L2135" s="2">
        <f t="shared" si="233"/>
        <v>0</v>
      </c>
      <c r="M2135" s="2">
        <f t="shared" si="234"/>
        <v>0</v>
      </c>
      <c r="N2135" s="9">
        <f t="shared" si="235"/>
        <v>0</v>
      </c>
      <c r="O2135" s="2">
        <f>MIN(IF('07A_Конструктор'!$D$5="Так",'06A_Варіанти'!E2126,1E+99),IF('07A_Конструктор'!$D$6="Так",'06A_Варіанти'!F2126,1E+99),IF('07A_Конструктор'!$D$7="Так",'06A_Варіанти'!G2126,1E+99),IF('07A_Конструктор'!$D$8="Так",'06A_Варіанти'!H2126,1E+99),IF('07A_Конструктор'!$D$9="Так",'06A_Варіанти'!I2126,1E+99),IF('07A_Конструктор'!$D$10="Так",'06A_Варіанти'!J2126,1E+99),IF('07A_Конструктор'!$D$11="Так",'06A_Варіанти'!K2126,1E+99),IF('07A_Конструктор'!$D$12="Так",'06A_Варіанти'!L2126,1E+99),IF('07A_Конструктор'!$D$13="Так",'06A_Варіанти'!M2126,1E+99),IF('07A_Конструктор'!$D$14="Так",'06A_Варіанти'!N2126,1E+99),IF('07A_Конструктор'!$D$15="Так",'06A_Варіанти'!O2126,1E+99),IF('07A_Конструктор'!$D$16="Так",'06A_Варіанти'!P2126,1E+99),IF('07A_Конструктор'!$D$17="Так",'06A_Варіанти'!Q2126,1E+99),IF('06A_Варіанти'!R2126="",1E+99,'06A_Варіанти'!R2126))</f>
        <v>220.1</v>
      </c>
      <c r="P2135" s="2" t="str">
        <f t="shared" si="236"/>
        <v>Не моделюється</v>
      </c>
      <c r="Q2135" s="2">
        <f t="shared" si="237"/>
        <v>0</v>
      </c>
      <c r="R2135" s="2" t="str">
        <f>IF(OR(C2135="РЦК макси",C2135="РЦЧ SKU"),"SKU-потік",IFERROR(VLOOKUP(D2135,'02_РЦ'!$A$3:$I$7,5,FALSE),0))</f>
        <v>SKU-потік</v>
      </c>
      <c r="S2135" s="2" t="str">
        <f>IF(OR(C2135="РЦК макси",C2135="РЦЧ SKU"),"Не рахується в ліміт",IFERROR(VLOOKUP(D2135,'02_РЦ'!$A$3:$I$7,9,FALSE),"Немає РЦ"))</f>
        <v>Не рахується в ліміт</v>
      </c>
    </row>
    <row r="2136" spans="1:19">
      <c r="A2136" s="2" t="str">
        <f>'06A_Варіанти'!A2127</f>
        <v>MAXI_2786</v>
      </c>
      <c r="B2136" s="2" t="str">
        <f>'06A_Варіанти'!B2127</f>
        <v>TT_2786</v>
      </c>
      <c r="C2136" s="2" t="str">
        <f>'06A_Варіанти'!D2127</f>
        <v>РЦК макси</v>
      </c>
      <c r="D2136" s="2" t="str">
        <f>'06A_Варіанти'!C2127</f>
        <v>РЦК</v>
      </c>
      <c r="E2136" s="2" t="str">
        <f>'06A_Варіанти'!S2127</f>
        <v>DIRECT</v>
      </c>
      <c r="F2136" s="2" t="str">
        <f>IF(O2136='06A_Варіанти'!E2127,'06A_Варіанти'!E$1,IF(O2136='06A_Варіанти'!F2127,'06A_Варіанти'!F$1,IF(O2136='06A_Варіанти'!G2127,'06A_Варіанти'!G$1,IF(O2136='06A_Варіанти'!H2127,'06A_Варіанти'!H$1,IF(O2136='06A_Варіанти'!I2127,'06A_Варіанти'!I$1,IF(O2136='06A_Варіанти'!J2127,'06A_Варіанти'!J$1,IF(O2136='06A_Варіанти'!K2127,'06A_Варіанти'!K$1,IF(O2136='06A_Варіанти'!L2127,'06A_Варіанти'!L$1,IF(O2136='06A_Варіанти'!M2127,'06A_Варіанти'!M$1,IF(O2136='06A_Варіанти'!N2127,'06A_Варіанти'!N$1,IF(O2136='06A_Варіанти'!O2127,'06A_Варіанти'!O$1,IF(O2136='06A_Варіанти'!P2127,'06A_Варіанти'!P$1,IF(O2136='06A_Варіанти'!Q2127,'06A_Варіанти'!Q$1,IF(O2136='06A_Варіанти'!R2127,'06A_Варіанти'!R$1,"НЕМАЄ МАРШРУТУ"))))))))))))))</f>
        <v>DIRECT</v>
      </c>
      <c r="G2136" s="2" t="str">
        <f t="shared" si="231"/>
        <v>БЕЗ ЗМІН</v>
      </c>
      <c r="H2136" s="2">
        <f>IF(G2136="НЕМАЄ МАРШРУТУ",0,O2136-'06A_Варіанти'!T2127)</f>
        <v>0</v>
      </c>
      <c r="I2136" s="2">
        <f>IFERROR(INDEX('04_Потоки'!$E:$E,MATCH(A2136,'04_Потоки'!$A:$A,0)),0)</f>
        <v>0.30653218059558118</v>
      </c>
      <c r="J2136" s="2">
        <f t="shared" si="232"/>
        <v>1</v>
      </c>
      <c r="K2136" s="2">
        <f>IF(C2136="РЦК макси",0,2*'06A_Варіанти'!T2127*J2136)</f>
        <v>0</v>
      </c>
      <c r="L2136" s="2">
        <f t="shared" si="233"/>
        <v>0</v>
      </c>
      <c r="M2136" s="2">
        <f t="shared" si="234"/>
        <v>0</v>
      </c>
      <c r="N2136" s="9">
        <f t="shared" si="235"/>
        <v>0</v>
      </c>
      <c r="O2136" s="2">
        <f>MIN(IF('07A_Конструктор'!$D$5="Так",'06A_Варіанти'!E2127,1E+99),IF('07A_Конструктор'!$D$6="Так",'06A_Варіанти'!F2127,1E+99),IF('07A_Конструктор'!$D$7="Так",'06A_Варіанти'!G2127,1E+99),IF('07A_Конструктор'!$D$8="Так",'06A_Варіанти'!H2127,1E+99),IF('07A_Конструктор'!$D$9="Так",'06A_Варіанти'!I2127,1E+99),IF('07A_Конструктор'!$D$10="Так",'06A_Варіанти'!J2127,1E+99),IF('07A_Конструктор'!$D$11="Так",'06A_Варіанти'!K2127,1E+99),IF('07A_Конструктор'!$D$12="Так",'06A_Варіанти'!L2127,1E+99),IF('07A_Конструктор'!$D$13="Так",'06A_Варіанти'!M2127,1E+99),IF('07A_Конструктор'!$D$14="Так",'06A_Варіанти'!N2127,1E+99),IF('07A_Конструктор'!$D$15="Так",'06A_Варіанти'!O2127,1E+99),IF('07A_Конструктор'!$D$16="Так",'06A_Варіанти'!P2127,1E+99),IF('07A_Конструктор'!$D$17="Так",'06A_Варіанти'!Q2127,1E+99),IF('06A_Варіанти'!R2127="",1E+99,'06A_Варіанти'!R2127))</f>
        <v>570.9</v>
      </c>
      <c r="P2136" s="2" t="str">
        <f t="shared" si="236"/>
        <v>Не моделюється</v>
      </c>
      <c r="Q2136" s="2">
        <f t="shared" si="237"/>
        <v>0</v>
      </c>
      <c r="R2136" s="2" t="str">
        <f>IF(OR(C2136="РЦК макси",C2136="РЦЧ SKU"),"SKU-потік",IFERROR(VLOOKUP(D2136,'02_РЦ'!$A$3:$I$7,5,FALSE),0))</f>
        <v>SKU-потік</v>
      </c>
      <c r="S2136" s="2" t="str">
        <f>IF(OR(C2136="РЦК макси",C2136="РЦЧ SKU"),"Не рахується в ліміт",IFERROR(VLOOKUP(D2136,'02_РЦ'!$A$3:$I$7,9,FALSE),"Немає РЦ"))</f>
        <v>Не рахується в ліміт</v>
      </c>
    </row>
    <row r="2137" spans="1:19">
      <c r="A2137" s="2" t="str">
        <f>'06A_Варіанти'!A2128</f>
        <v>MAXI_2893</v>
      </c>
      <c r="B2137" s="2" t="str">
        <f>'06A_Варіанти'!B2128</f>
        <v>TT_2893</v>
      </c>
      <c r="C2137" s="2" t="str">
        <f>'06A_Варіанти'!D2128</f>
        <v>РЦК макси</v>
      </c>
      <c r="D2137" s="2" t="str">
        <f>'06A_Варіанти'!C2128</f>
        <v>РЦК</v>
      </c>
      <c r="E2137" s="2" t="str">
        <f>'06A_Варіанти'!S2128</f>
        <v>DIRECT</v>
      </c>
      <c r="F2137" s="2" t="str">
        <f>IF(O2137='06A_Варіанти'!E2128,'06A_Варіанти'!E$1,IF(O2137='06A_Варіанти'!F2128,'06A_Варіанти'!F$1,IF(O2137='06A_Варіанти'!G2128,'06A_Варіанти'!G$1,IF(O2137='06A_Варіанти'!H2128,'06A_Варіанти'!H$1,IF(O2137='06A_Варіанти'!I2128,'06A_Варіанти'!I$1,IF(O2137='06A_Варіанти'!J2128,'06A_Варіанти'!J$1,IF(O2137='06A_Варіанти'!K2128,'06A_Варіанти'!K$1,IF(O2137='06A_Варіанти'!L2128,'06A_Варіанти'!L$1,IF(O2137='06A_Варіанти'!M2128,'06A_Варіанти'!M$1,IF(O2137='06A_Варіанти'!N2128,'06A_Варіанти'!N$1,IF(O2137='06A_Варіанти'!O2128,'06A_Варіанти'!O$1,IF(O2137='06A_Варіанти'!P2128,'06A_Варіанти'!P$1,IF(O2137='06A_Варіанти'!Q2128,'06A_Варіанти'!Q$1,IF(O2137='06A_Варіанти'!R2128,'06A_Варіанти'!R$1,"НЕМАЄ МАРШРУТУ"))))))))))))))</f>
        <v>DIRECT</v>
      </c>
      <c r="G2137" s="2" t="str">
        <f t="shared" si="231"/>
        <v>БЕЗ ЗМІН</v>
      </c>
      <c r="H2137" s="2">
        <f>IF(G2137="НЕМАЄ МАРШРУТУ",0,O2137-'06A_Варіанти'!T2128)</f>
        <v>0</v>
      </c>
      <c r="I2137" s="2">
        <f>IFERROR(INDEX('04_Потоки'!$E:$E,MATCH(A2137,'04_Потоки'!$A:$A,0)),0)</f>
        <v>0.30653218059558118</v>
      </c>
      <c r="J2137" s="2">
        <f t="shared" si="232"/>
        <v>1</v>
      </c>
      <c r="K2137" s="2">
        <f>IF(C2137="РЦК макси",0,2*'06A_Варіанти'!T2128*J2137)</f>
        <v>0</v>
      </c>
      <c r="L2137" s="2">
        <f t="shared" si="233"/>
        <v>0</v>
      </c>
      <c r="M2137" s="2">
        <f t="shared" si="234"/>
        <v>0</v>
      </c>
      <c r="N2137" s="9">
        <f t="shared" si="235"/>
        <v>0</v>
      </c>
      <c r="O2137" s="2">
        <f>MIN(IF('07A_Конструктор'!$D$5="Так",'06A_Варіанти'!E2128,1E+99),IF('07A_Конструктор'!$D$6="Так",'06A_Варіанти'!F2128,1E+99),IF('07A_Конструктор'!$D$7="Так",'06A_Варіанти'!G2128,1E+99),IF('07A_Конструктор'!$D$8="Так",'06A_Варіанти'!H2128,1E+99),IF('07A_Конструктор'!$D$9="Так",'06A_Варіанти'!I2128,1E+99),IF('07A_Конструктор'!$D$10="Так",'06A_Варіанти'!J2128,1E+99),IF('07A_Конструктор'!$D$11="Так",'06A_Варіанти'!K2128,1E+99),IF('07A_Конструктор'!$D$12="Так",'06A_Варіанти'!L2128,1E+99),IF('07A_Конструктор'!$D$13="Так",'06A_Варіанти'!M2128,1E+99),IF('07A_Конструктор'!$D$14="Так",'06A_Варіанти'!N2128,1E+99),IF('07A_Конструктор'!$D$15="Так",'06A_Варіанти'!O2128,1E+99),IF('07A_Конструктор'!$D$16="Так",'06A_Варіанти'!P2128,1E+99),IF('07A_Конструктор'!$D$17="Так",'06A_Варіанти'!Q2128,1E+99),IF('06A_Варіанти'!R2128="",1E+99,'06A_Варіанти'!R2128))</f>
        <v>505.4</v>
      </c>
      <c r="P2137" s="2" t="str">
        <f t="shared" si="236"/>
        <v>Не моделюється</v>
      </c>
      <c r="Q2137" s="2">
        <f t="shared" si="237"/>
        <v>0</v>
      </c>
      <c r="R2137" s="2" t="str">
        <f>IF(OR(C2137="РЦК макси",C2137="РЦЧ SKU"),"SKU-потік",IFERROR(VLOOKUP(D2137,'02_РЦ'!$A$3:$I$7,5,FALSE),0))</f>
        <v>SKU-потік</v>
      </c>
      <c r="S2137" s="2" t="str">
        <f>IF(OR(C2137="РЦК макси",C2137="РЦЧ SKU"),"Не рахується в ліміт",IFERROR(VLOOKUP(D2137,'02_РЦ'!$A$3:$I$7,9,FALSE),"Немає РЦ"))</f>
        <v>Не рахується в ліміт</v>
      </c>
    </row>
    <row r="2138" spans="1:19">
      <c r="A2138" s="2" t="str">
        <f>'06A_Варіанти'!A2129</f>
        <v>MAXI_2883</v>
      </c>
      <c r="B2138" s="2" t="str">
        <f>'06A_Варіанти'!B2129</f>
        <v>TT_2883</v>
      </c>
      <c r="C2138" s="2" t="str">
        <f>'06A_Варіанти'!D2129</f>
        <v>РЦК макси</v>
      </c>
      <c r="D2138" s="2" t="str">
        <f>'06A_Варіанти'!C2129</f>
        <v>РЦК</v>
      </c>
      <c r="E2138" s="2" t="str">
        <f>'06A_Варіанти'!S2129</f>
        <v>DIRECT</v>
      </c>
      <c r="F2138" s="2" t="str">
        <f>IF(O2138='06A_Варіанти'!E2129,'06A_Варіанти'!E$1,IF(O2138='06A_Варіанти'!F2129,'06A_Варіанти'!F$1,IF(O2138='06A_Варіанти'!G2129,'06A_Варіанти'!G$1,IF(O2138='06A_Варіанти'!H2129,'06A_Варіанти'!H$1,IF(O2138='06A_Варіанти'!I2129,'06A_Варіанти'!I$1,IF(O2138='06A_Варіанти'!J2129,'06A_Варіанти'!J$1,IF(O2138='06A_Варіанти'!K2129,'06A_Варіанти'!K$1,IF(O2138='06A_Варіанти'!L2129,'06A_Варіанти'!L$1,IF(O2138='06A_Варіанти'!M2129,'06A_Варіанти'!M$1,IF(O2138='06A_Варіанти'!N2129,'06A_Варіанти'!N$1,IF(O2138='06A_Варіанти'!O2129,'06A_Варіанти'!O$1,IF(O2138='06A_Варіанти'!P2129,'06A_Варіанти'!P$1,IF(O2138='06A_Варіанти'!Q2129,'06A_Варіанти'!Q$1,IF(O2138='06A_Варіанти'!R2129,'06A_Варіанти'!R$1,"НЕМАЄ МАРШРУТУ"))))))))))))))</f>
        <v>DIRECT</v>
      </c>
      <c r="G2138" s="2" t="str">
        <f t="shared" si="231"/>
        <v>БЕЗ ЗМІН</v>
      </c>
      <c r="H2138" s="2">
        <f>IF(G2138="НЕМАЄ МАРШРУТУ",0,O2138-'06A_Варіанти'!T2129)</f>
        <v>0</v>
      </c>
      <c r="I2138" s="2">
        <f>IFERROR(INDEX('04_Потоки'!$E:$E,MATCH(A2138,'04_Потоки'!$A:$A,0)),0)</f>
        <v>0.30653218059558118</v>
      </c>
      <c r="J2138" s="2">
        <f t="shared" si="232"/>
        <v>1</v>
      </c>
      <c r="K2138" s="2">
        <f>IF(C2138="РЦК макси",0,2*'06A_Варіанти'!T2129*J2138)</f>
        <v>0</v>
      </c>
      <c r="L2138" s="2">
        <f t="shared" si="233"/>
        <v>0</v>
      </c>
      <c r="M2138" s="2">
        <f t="shared" si="234"/>
        <v>0</v>
      </c>
      <c r="N2138" s="9">
        <f t="shared" si="235"/>
        <v>0</v>
      </c>
      <c r="O2138" s="2">
        <f>MIN(IF('07A_Конструктор'!$D$5="Так",'06A_Варіанти'!E2129,1E+99),IF('07A_Конструктор'!$D$6="Так",'06A_Варіанти'!F2129,1E+99),IF('07A_Конструктор'!$D$7="Так",'06A_Варіанти'!G2129,1E+99),IF('07A_Конструктор'!$D$8="Так",'06A_Варіанти'!H2129,1E+99),IF('07A_Конструктор'!$D$9="Так",'06A_Варіанти'!I2129,1E+99),IF('07A_Конструктор'!$D$10="Так",'06A_Варіанти'!J2129,1E+99),IF('07A_Конструктор'!$D$11="Так",'06A_Варіанти'!K2129,1E+99),IF('07A_Конструктор'!$D$12="Так",'06A_Варіанти'!L2129,1E+99),IF('07A_Конструктор'!$D$13="Так",'06A_Варіанти'!M2129,1E+99),IF('07A_Конструктор'!$D$14="Так",'06A_Варіанти'!N2129,1E+99),IF('07A_Конструктор'!$D$15="Так",'06A_Варіанти'!O2129,1E+99),IF('07A_Конструктор'!$D$16="Так",'06A_Варіанти'!P2129,1E+99),IF('07A_Конструктор'!$D$17="Так",'06A_Варіанти'!Q2129,1E+99),IF('06A_Варіанти'!R2129="",1E+99,'06A_Варіанти'!R2129))</f>
        <v>21.7</v>
      </c>
      <c r="P2138" s="2" t="str">
        <f t="shared" si="236"/>
        <v>Не моделюється</v>
      </c>
      <c r="Q2138" s="2">
        <f t="shared" si="237"/>
        <v>0</v>
      </c>
      <c r="R2138" s="2" t="str">
        <f>IF(OR(C2138="РЦК макси",C2138="РЦЧ SKU"),"SKU-потік",IFERROR(VLOOKUP(D2138,'02_РЦ'!$A$3:$I$7,5,FALSE),0))</f>
        <v>SKU-потік</v>
      </c>
      <c r="S2138" s="2" t="str">
        <f>IF(OR(C2138="РЦК макси",C2138="РЦЧ SKU"),"Не рахується в ліміт",IFERROR(VLOOKUP(D2138,'02_РЦ'!$A$3:$I$7,9,FALSE),"Немає РЦ"))</f>
        <v>Не рахується в ліміт</v>
      </c>
    </row>
    <row r="2139" spans="1:19">
      <c r="A2139" s="2" t="str">
        <f>'06A_Варіанти'!A2130</f>
        <v>MAXI_2898</v>
      </c>
      <c r="B2139" s="2" t="str">
        <f>'06A_Варіанти'!B2130</f>
        <v>TT_2898</v>
      </c>
      <c r="C2139" s="2" t="str">
        <f>'06A_Варіанти'!D2130</f>
        <v>РЦК макси</v>
      </c>
      <c r="D2139" s="2" t="str">
        <f>'06A_Варіанти'!C2130</f>
        <v>РЦК</v>
      </c>
      <c r="E2139" s="2" t="str">
        <f>'06A_Варіанти'!S2130</f>
        <v>DIRECT</v>
      </c>
      <c r="F2139" s="2" t="str">
        <f>IF(O2139='06A_Варіанти'!E2130,'06A_Варіанти'!E$1,IF(O2139='06A_Варіанти'!F2130,'06A_Варіанти'!F$1,IF(O2139='06A_Варіанти'!G2130,'06A_Варіанти'!G$1,IF(O2139='06A_Варіанти'!H2130,'06A_Варіанти'!H$1,IF(O2139='06A_Варіанти'!I2130,'06A_Варіанти'!I$1,IF(O2139='06A_Варіанти'!J2130,'06A_Варіанти'!J$1,IF(O2139='06A_Варіанти'!K2130,'06A_Варіанти'!K$1,IF(O2139='06A_Варіанти'!L2130,'06A_Варіанти'!L$1,IF(O2139='06A_Варіанти'!M2130,'06A_Варіанти'!M$1,IF(O2139='06A_Варіанти'!N2130,'06A_Варіанти'!N$1,IF(O2139='06A_Варіанти'!O2130,'06A_Варіанти'!O$1,IF(O2139='06A_Варіанти'!P2130,'06A_Варіанти'!P$1,IF(O2139='06A_Варіанти'!Q2130,'06A_Варіанти'!Q$1,IF(O2139='06A_Варіанти'!R2130,'06A_Варіанти'!R$1,"НЕМАЄ МАРШРУТУ"))))))))))))))</f>
        <v>DIRECT</v>
      </c>
      <c r="G2139" s="2" t="str">
        <f t="shared" si="231"/>
        <v>БЕЗ ЗМІН</v>
      </c>
      <c r="H2139" s="2">
        <f>IF(G2139="НЕМАЄ МАРШРУТУ",0,O2139-'06A_Варіанти'!T2130)</f>
        <v>0</v>
      </c>
      <c r="I2139" s="2">
        <f>IFERROR(INDEX('04_Потоки'!$E:$E,MATCH(A2139,'04_Потоки'!$A:$A,0)),0)</f>
        <v>0.30653218059558118</v>
      </c>
      <c r="J2139" s="2">
        <f t="shared" si="232"/>
        <v>1</v>
      </c>
      <c r="K2139" s="2">
        <f>IF(C2139="РЦК макси",0,2*'06A_Варіанти'!T2130*J2139)</f>
        <v>0</v>
      </c>
      <c r="L2139" s="2">
        <f t="shared" si="233"/>
        <v>0</v>
      </c>
      <c r="M2139" s="2">
        <f t="shared" si="234"/>
        <v>0</v>
      </c>
      <c r="N2139" s="9">
        <f t="shared" si="235"/>
        <v>0</v>
      </c>
      <c r="O2139" s="2">
        <f>MIN(IF('07A_Конструктор'!$D$5="Так",'06A_Варіанти'!E2130,1E+99),IF('07A_Конструктор'!$D$6="Так",'06A_Варіанти'!F2130,1E+99),IF('07A_Конструктор'!$D$7="Так",'06A_Варіанти'!G2130,1E+99),IF('07A_Конструктор'!$D$8="Так",'06A_Варіанти'!H2130,1E+99),IF('07A_Конструктор'!$D$9="Так",'06A_Варіанти'!I2130,1E+99),IF('07A_Конструктор'!$D$10="Так",'06A_Варіанти'!J2130,1E+99),IF('07A_Конструктор'!$D$11="Так",'06A_Варіанти'!K2130,1E+99),IF('07A_Конструктор'!$D$12="Так",'06A_Варіанти'!L2130,1E+99),IF('07A_Конструктор'!$D$13="Так",'06A_Варіанти'!M2130,1E+99),IF('07A_Конструктор'!$D$14="Так",'06A_Варіанти'!N2130,1E+99),IF('07A_Конструктор'!$D$15="Так",'06A_Варіанти'!O2130,1E+99),IF('07A_Конструктор'!$D$16="Так",'06A_Варіанти'!P2130,1E+99),IF('07A_Конструктор'!$D$17="Так",'06A_Варіанти'!Q2130,1E+99),IF('06A_Варіанти'!R2130="",1E+99,'06A_Варіанти'!R2130))</f>
        <v>227.9</v>
      </c>
      <c r="P2139" s="2" t="str">
        <f t="shared" si="236"/>
        <v>Не моделюється</v>
      </c>
      <c r="Q2139" s="2">
        <f t="shared" si="237"/>
        <v>0</v>
      </c>
      <c r="R2139" s="2" t="str">
        <f>IF(OR(C2139="РЦК макси",C2139="РЦЧ SKU"),"SKU-потік",IFERROR(VLOOKUP(D2139,'02_РЦ'!$A$3:$I$7,5,FALSE),0))</f>
        <v>SKU-потік</v>
      </c>
      <c r="S2139" s="2" t="str">
        <f>IF(OR(C2139="РЦК макси",C2139="РЦЧ SKU"),"Не рахується в ліміт",IFERROR(VLOOKUP(D2139,'02_РЦ'!$A$3:$I$7,9,FALSE),"Немає РЦ"))</f>
        <v>Не рахується в ліміт</v>
      </c>
    </row>
    <row r="2140" spans="1:19">
      <c r="A2140" s="2" t="str">
        <f>'06A_Варіанти'!A2131</f>
        <v>MAXI_2902</v>
      </c>
      <c r="B2140" s="2" t="str">
        <f>'06A_Варіанти'!B2131</f>
        <v>TT_2902</v>
      </c>
      <c r="C2140" s="2" t="str">
        <f>'06A_Варіанти'!D2131</f>
        <v>РЦК макси</v>
      </c>
      <c r="D2140" s="2" t="str">
        <f>'06A_Варіанти'!C2131</f>
        <v>РЦК</v>
      </c>
      <c r="E2140" s="2" t="str">
        <f>'06A_Варіанти'!S2131</f>
        <v>KYI_DARN</v>
      </c>
      <c r="F2140" s="2" t="str">
        <f>IF(O2140='06A_Варіанти'!E2131,'06A_Варіанти'!E$1,IF(O2140='06A_Варіанти'!F2131,'06A_Варіанти'!F$1,IF(O2140='06A_Варіанти'!G2131,'06A_Варіанти'!G$1,IF(O2140='06A_Варіанти'!H2131,'06A_Варіанти'!H$1,IF(O2140='06A_Варіанти'!I2131,'06A_Варіанти'!I$1,IF(O2140='06A_Варіанти'!J2131,'06A_Варіанти'!J$1,IF(O2140='06A_Варіанти'!K2131,'06A_Варіанти'!K$1,IF(O2140='06A_Варіанти'!L2131,'06A_Варіанти'!L$1,IF(O2140='06A_Варіанти'!M2131,'06A_Варіанти'!M$1,IF(O2140='06A_Варіанти'!N2131,'06A_Варіанти'!N$1,IF(O2140='06A_Варіанти'!O2131,'06A_Варіанти'!O$1,IF(O2140='06A_Варіанти'!P2131,'06A_Варіанти'!P$1,IF(O2140='06A_Варіанти'!Q2131,'06A_Варіанти'!Q$1,IF(O2140='06A_Варіанти'!R2131,'06A_Варіанти'!R$1,"НЕМАЄ МАРШРУТУ"))))))))))))))</f>
        <v>KYI_DARN</v>
      </c>
      <c r="G2140" s="2" t="str">
        <f t="shared" si="231"/>
        <v>БЕЗ ЗМІН</v>
      </c>
      <c r="H2140" s="2">
        <f>IF(G2140="НЕМАЄ МАРШРУТУ",0,O2140-'06A_Варіанти'!T2131)</f>
        <v>0</v>
      </c>
      <c r="I2140" s="2">
        <f>IFERROR(INDEX('04_Потоки'!$E:$E,MATCH(A2140,'04_Потоки'!$A:$A,0)),0)</f>
        <v>0.30653218059558118</v>
      </c>
      <c r="J2140" s="2">
        <f t="shared" si="232"/>
        <v>1</v>
      </c>
      <c r="K2140" s="2">
        <f>IF(C2140="РЦК макси",0,2*'06A_Варіанти'!T2131*J2140)</f>
        <v>0</v>
      </c>
      <c r="L2140" s="2">
        <f t="shared" si="233"/>
        <v>0</v>
      </c>
      <c r="M2140" s="2">
        <f t="shared" si="234"/>
        <v>0</v>
      </c>
      <c r="N2140" s="9">
        <f t="shared" si="235"/>
        <v>0</v>
      </c>
      <c r="O2140" s="2">
        <f>MIN(IF('07A_Конструктор'!$D$5="Так",'06A_Варіанти'!E2131,1E+99),IF('07A_Конструктор'!$D$6="Так",'06A_Варіанти'!F2131,1E+99),IF('07A_Конструктор'!$D$7="Так",'06A_Варіанти'!G2131,1E+99),IF('07A_Конструктор'!$D$8="Так",'06A_Варіанти'!H2131,1E+99),IF('07A_Конструктор'!$D$9="Так",'06A_Варіанти'!I2131,1E+99),IF('07A_Конструктор'!$D$10="Так",'06A_Варіанти'!J2131,1E+99),IF('07A_Конструктор'!$D$11="Так",'06A_Варіанти'!K2131,1E+99),IF('07A_Конструктор'!$D$12="Так",'06A_Варіанти'!L2131,1E+99),IF('07A_Конструктор'!$D$13="Так",'06A_Варіанти'!M2131,1E+99),IF('07A_Конструктор'!$D$14="Так",'06A_Варіанти'!N2131,1E+99),IF('07A_Конструктор'!$D$15="Так",'06A_Варіанти'!O2131,1E+99),IF('07A_Конструктор'!$D$16="Так",'06A_Варіанти'!P2131,1E+99),IF('07A_Конструктор'!$D$17="Так",'06A_Варіанти'!Q2131,1E+99),IF('06A_Варіанти'!R2131="",1E+99,'06A_Варіанти'!R2131))</f>
        <v>524</v>
      </c>
      <c r="P2140" s="2" t="str">
        <f t="shared" si="236"/>
        <v>Не моделюється</v>
      </c>
      <c r="Q2140" s="2">
        <f t="shared" si="237"/>
        <v>0</v>
      </c>
      <c r="R2140" s="2" t="str">
        <f>IF(OR(C2140="РЦК макси",C2140="РЦЧ SKU"),"SKU-потік",IFERROR(VLOOKUP(D2140,'02_РЦ'!$A$3:$I$7,5,FALSE),0))</f>
        <v>SKU-потік</v>
      </c>
      <c r="S2140" s="2" t="str">
        <f>IF(OR(C2140="РЦК макси",C2140="РЦЧ SKU"),"Не рахується в ліміт",IFERROR(VLOOKUP(D2140,'02_РЦ'!$A$3:$I$7,9,FALSE),"Немає РЦ"))</f>
        <v>Не рахується в ліміт</v>
      </c>
    </row>
    <row r="2141" spans="1:19">
      <c r="A2141" s="2" t="str">
        <f>'06A_Варіанти'!A2132</f>
        <v>MAXI_2908</v>
      </c>
      <c r="B2141" s="2" t="str">
        <f>'06A_Варіанти'!B2132</f>
        <v>TT_2908</v>
      </c>
      <c r="C2141" s="2" t="str">
        <f>'06A_Варіанти'!D2132</f>
        <v>РЦК макси</v>
      </c>
      <c r="D2141" s="2" t="str">
        <f>'06A_Варіанти'!C2132</f>
        <v>РЦК</v>
      </c>
      <c r="E2141" s="2" t="str">
        <f>'06A_Варіанти'!S2132</f>
        <v>DIRECT</v>
      </c>
      <c r="F2141" s="2" t="str">
        <f>IF(O2141='06A_Варіанти'!E2132,'06A_Варіанти'!E$1,IF(O2141='06A_Варіанти'!F2132,'06A_Варіанти'!F$1,IF(O2141='06A_Варіанти'!G2132,'06A_Варіанти'!G$1,IF(O2141='06A_Варіанти'!H2132,'06A_Варіанти'!H$1,IF(O2141='06A_Варіанти'!I2132,'06A_Варіанти'!I$1,IF(O2141='06A_Варіанти'!J2132,'06A_Варіанти'!J$1,IF(O2141='06A_Варіанти'!K2132,'06A_Варіанти'!K$1,IF(O2141='06A_Варіанти'!L2132,'06A_Варіанти'!L$1,IF(O2141='06A_Варіанти'!M2132,'06A_Варіанти'!M$1,IF(O2141='06A_Варіанти'!N2132,'06A_Варіанти'!N$1,IF(O2141='06A_Варіанти'!O2132,'06A_Варіанти'!O$1,IF(O2141='06A_Варіанти'!P2132,'06A_Варіанти'!P$1,IF(O2141='06A_Варіанти'!Q2132,'06A_Варіанти'!Q$1,IF(O2141='06A_Варіанти'!R2132,'06A_Варіанти'!R$1,"НЕМАЄ МАРШРУТУ"))))))))))))))</f>
        <v>DIRECT</v>
      </c>
      <c r="G2141" s="2" t="str">
        <f t="shared" si="231"/>
        <v>БЕЗ ЗМІН</v>
      </c>
      <c r="H2141" s="2">
        <f>IF(G2141="НЕМАЄ МАРШРУТУ",0,O2141-'06A_Варіанти'!T2132)</f>
        <v>0</v>
      </c>
      <c r="I2141" s="2">
        <f>IFERROR(INDEX('04_Потоки'!$E:$E,MATCH(A2141,'04_Потоки'!$A:$A,0)),0)</f>
        <v>0.30653218059558118</v>
      </c>
      <c r="J2141" s="2">
        <f t="shared" si="232"/>
        <v>1</v>
      </c>
      <c r="K2141" s="2">
        <f>IF(C2141="РЦК макси",0,2*'06A_Варіанти'!T2132*J2141)</f>
        <v>0</v>
      </c>
      <c r="L2141" s="2">
        <f t="shared" si="233"/>
        <v>0</v>
      </c>
      <c r="M2141" s="2">
        <f t="shared" si="234"/>
        <v>0</v>
      </c>
      <c r="N2141" s="9">
        <f t="shared" si="235"/>
        <v>0</v>
      </c>
      <c r="O2141" s="2">
        <f>MIN(IF('07A_Конструктор'!$D$5="Так",'06A_Варіанти'!E2132,1E+99),IF('07A_Конструктор'!$D$6="Так",'06A_Варіанти'!F2132,1E+99),IF('07A_Конструктор'!$D$7="Так",'06A_Варіанти'!G2132,1E+99),IF('07A_Конструктор'!$D$8="Так",'06A_Варіанти'!H2132,1E+99),IF('07A_Конструктор'!$D$9="Так",'06A_Варіанти'!I2132,1E+99),IF('07A_Конструктор'!$D$10="Так",'06A_Варіанти'!J2132,1E+99),IF('07A_Конструктор'!$D$11="Так",'06A_Варіанти'!K2132,1E+99),IF('07A_Конструктор'!$D$12="Так",'06A_Варіанти'!L2132,1E+99),IF('07A_Конструктор'!$D$13="Так",'06A_Варіанти'!M2132,1E+99),IF('07A_Конструктор'!$D$14="Так",'06A_Варіанти'!N2132,1E+99),IF('07A_Конструктор'!$D$15="Так",'06A_Варіанти'!O2132,1E+99),IF('07A_Конструктор'!$D$16="Так",'06A_Варіанти'!P2132,1E+99),IF('07A_Конструктор'!$D$17="Так",'06A_Варіанти'!Q2132,1E+99),IF('06A_Варіанти'!R2132="",1E+99,'06A_Варіанти'!R2132))</f>
        <v>21.2</v>
      </c>
      <c r="P2141" s="2" t="str">
        <f t="shared" si="236"/>
        <v>Не моделюється</v>
      </c>
      <c r="Q2141" s="2">
        <f t="shared" si="237"/>
        <v>0</v>
      </c>
      <c r="R2141" s="2" t="str">
        <f>IF(OR(C2141="РЦК макси",C2141="РЦЧ SKU"),"SKU-потік",IFERROR(VLOOKUP(D2141,'02_РЦ'!$A$3:$I$7,5,FALSE),0))</f>
        <v>SKU-потік</v>
      </c>
      <c r="S2141" s="2" t="str">
        <f>IF(OR(C2141="РЦК макси",C2141="РЦЧ SKU"),"Не рахується в ліміт",IFERROR(VLOOKUP(D2141,'02_РЦ'!$A$3:$I$7,9,FALSE),"Немає РЦ"))</f>
        <v>Не рахується в ліміт</v>
      </c>
    </row>
    <row r="2142" spans="1:19">
      <c r="A2142" s="2" t="str">
        <f>'06A_Варіанти'!A2133</f>
        <v>MAXI_2903</v>
      </c>
      <c r="B2142" s="2" t="str">
        <f>'06A_Варіанти'!B2133</f>
        <v>TT_2903</v>
      </c>
      <c r="C2142" s="2" t="str">
        <f>'06A_Варіанти'!D2133</f>
        <v>РЦК макси</v>
      </c>
      <c r="D2142" s="2" t="str">
        <f>'06A_Варіанти'!C2133</f>
        <v>РЦК</v>
      </c>
      <c r="E2142" s="2" t="str">
        <f>'06A_Варіанти'!S2133</f>
        <v>KYI_NORTH</v>
      </c>
      <c r="F2142" s="2" t="str">
        <f>IF(O2142='06A_Варіанти'!E2133,'06A_Варіанти'!E$1,IF(O2142='06A_Варіанти'!F2133,'06A_Варіанти'!F$1,IF(O2142='06A_Варіанти'!G2133,'06A_Варіанти'!G$1,IF(O2142='06A_Варіанти'!H2133,'06A_Варіанти'!H$1,IF(O2142='06A_Варіанти'!I2133,'06A_Варіанти'!I$1,IF(O2142='06A_Варіанти'!J2133,'06A_Варіанти'!J$1,IF(O2142='06A_Варіанти'!K2133,'06A_Варіанти'!K$1,IF(O2142='06A_Варіанти'!L2133,'06A_Варіанти'!L$1,IF(O2142='06A_Варіанти'!M2133,'06A_Варіанти'!M$1,IF(O2142='06A_Варіанти'!N2133,'06A_Варіанти'!N$1,IF(O2142='06A_Варіанти'!O2133,'06A_Варіанти'!O$1,IF(O2142='06A_Варіанти'!P2133,'06A_Варіанти'!P$1,IF(O2142='06A_Варіанти'!Q2133,'06A_Варіанти'!Q$1,IF(O2142='06A_Варіанти'!R2133,'06A_Варіанти'!R$1,"НЕМАЄ МАРШРУТУ"))))))))))))))</f>
        <v>KYI_NORTH</v>
      </c>
      <c r="G2142" s="2" t="str">
        <f t="shared" si="231"/>
        <v>БЕЗ ЗМІН</v>
      </c>
      <c r="H2142" s="2">
        <f>IF(G2142="НЕМАЄ МАРШРУТУ",0,O2142-'06A_Варіанти'!T2133)</f>
        <v>0</v>
      </c>
      <c r="I2142" s="2">
        <f>IFERROR(INDEX('04_Потоки'!$E:$E,MATCH(A2142,'04_Потоки'!$A:$A,0)),0)</f>
        <v>0.30653218059558118</v>
      </c>
      <c r="J2142" s="2">
        <f t="shared" si="232"/>
        <v>1</v>
      </c>
      <c r="K2142" s="2">
        <f>IF(C2142="РЦК макси",0,2*'06A_Варіанти'!T2133*J2142)</f>
        <v>0</v>
      </c>
      <c r="L2142" s="2">
        <f t="shared" si="233"/>
        <v>0</v>
      </c>
      <c r="M2142" s="2">
        <f t="shared" si="234"/>
        <v>0</v>
      </c>
      <c r="N2142" s="9">
        <f t="shared" si="235"/>
        <v>0</v>
      </c>
      <c r="O2142" s="2">
        <f>MIN(IF('07A_Конструктор'!$D$5="Так",'06A_Варіанти'!E2133,1E+99),IF('07A_Конструктор'!$D$6="Так",'06A_Варіанти'!F2133,1E+99),IF('07A_Конструктор'!$D$7="Так",'06A_Варіанти'!G2133,1E+99),IF('07A_Конструктор'!$D$8="Так",'06A_Варіанти'!H2133,1E+99),IF('07A_Конструктор'!$D$9="Так",'06A_Варіанти'!I2133,1E+99),IF('07A_Конструктор'!$D$10="Так",'06A_Варіанти'!J2133,1E+99),IF('07A_Конструктор'!$D$11="Так",'06A_Варіанти'!K2133,1E+99),IF('07A_Конструктор'!$D$12="Так",'06A_Варіанти'!L2133,1E+99),IF('07A_Конструктор'!$D$13="Так",'06A_Варіанти'!M2133,1E+99),IF('07A_Конструктор'!$D$14="Так",'06A_Варіанти'!N2133,1E+99),IF('07A_Конструктор'!$D$15="Так",'06A_Варіанти'!O2133,1E+99),IF('07A_Конструктор'!$D$16="Так",'06A_Варіанти'!P2133,1E+99),IF('07A_Конструктор'!$D$17="Так",'06A_Варіанти'!Q2133,1E+99),IF('06A_Варіанти'!R2133="",1E+99,'06A_Варіанти'!R2133))</f>
        <v>67.099999999999994</v>
      </c>
      <c r="P2142" s="2" t="str">
        <f t="shared" si="236"/>
        <v>Не моделюється</v>
      </c>
      <c r="Q2142" s="2">
        <f t="shared" si="237"/>
        <v>0</v>
      </c>
      <c r="R2142" s="2" t="str">
        <f>IF(OR(C2142="РЦК макси",C2142="РЦЧ SKU"),"SKU-потік",IFERROR(VLOOKUP(D2142,'02_РЦ'!$A$3:$I$7,5,FALSE),0))</f>
        <v>SKU-потік</v>
      </c>
      <c r="S2142" s="2" t="str">
        <f>IF(OR(C2142="РЦК макси",C2142="РЦЧ SKU"),"Не рахується в ліміт",IFERROR(VLOOKUP(D2142,'02_РЦ'!$A$3:$I$7,9,FALSE),"Немає РЦ"))</f>
        <v>Не рахується в ліміт</v>
      </c>
    </row>
    <row r="2143" spans="1:19">
      <c r="A2143" s="2" t="str">
        <f>'06A_Варіанти'!A2134</f>
        <v>MAXI_2909</v>
      </c>
      <c r="B2143" s="2" t="str">
        <f>'06A_Варіанти'!B2134</f>
        <v>TT_2909</v>
      </c>
      <c r="C2143" s="2" t="str">
        <f>'06A_Варіанти'!D2134</f>
        <v>РЦК макси</v>
      </c>
      <c r="D2143" s="2" t="str">
        <f>'06A_Варіанти'!C2134</f>
        <v>РЦК</v>
      </c>
      <c r="E2143" s="2" t="str">
        <f>'06A_Варіанти'!S2134</f>
        <v>KYI_SOUTH</v>
      </c>
      <c r="F2143" s="2" t="str">
        <f>IF(O2143='06A_Варіанти'!E2134,'06A_Варіанти'!E$1,IF(O2143='06A_Варіанти'!F2134,'06A_Варіанти'!F$1,IF(O2143='06A_Варіанти'!G2134,'06A_Варіанти'!G$1,IF(O2143='06A_Варіанти'!H2134,'06A_Варіанти'!H$1,IF(O2143='06A_Варіанти'!I2134,'06A_Варіанти'!I$1,IF(O2143='06A_Варіанти'!J2134,'06A_Варіанти'!J$1,IF(O2143='06A_Варіанти'!K2134,'06A_Варіанти'!K$1,IF(O2143='06A_Варіанти'!L2134,'06A_Варіанти'!L$1,IF(O2143='06A_Варіанти'!M2134,'06A_Варіанти'!M$1,IF(O2143='06A_Варіанти'!N2134,'06A_Варіанти'!N$1,IF(O2143='06A_Варіанти'!O2134,'06A_Варіанти'!O$1,IF(O2143='06A_Варіанти'!P2134,'06A_Варіанти'!P$1,IF(O2143='06A_Варіанти'!Q2134,'06A_Варіанти'!Q$1,IF(O2143='06A_Варіанти'!R2134,'06A_Варіанти'!R$1,"НЕМАЄ МАРШРУТУ"))))))))))))))</f>
        <v>KYI_SOUTH</v>
      </c>
      <c r="G2143" s="2" t="str">
        <f t="shared" si="231"/>
        <v>БЕЗ ЗМІН</v>
      </c>
      <c r="H2143" s="2">
        <f>IF(G2143="НЕМАЄ МАРШРУТУ",0,O2143-'06A_Варіанти'!T2134)</f>
        <v>0</v>
      </c>
      <c r="I2143" s="2">
        <f>IFERROR(INDEX('04_Потоки'!$E:$E,MATCH(A2143,'04_Потоки'!$A:$A,0)),0)</f>
        <v>0.30653218059558118</v>
      </c>
      <c r="J2143" s="2">
        <f t="shared" si="232"/>
        <v>1</v>
      </c>
      <c r="K2143" s="2">
        <f>IF(C2143="РЦК макси",0,2*'06A_Варіанти'!T2134*J2143)</f>
        <v>0</v>
      </c>
      <c r="L2143" s="2">
        <f t="shared" si="233"/>
        <v>0</v>
      </c>
      <c r="M2143" s="2">
        <f t="shared" si="234"/>
        <v>0</v>
      </c>
      <c r="N2143" s="9">
        <f t="shared" si="235"/>
        <v>0</v>
      </c>
      <c r="O2143" s="2">
        <f>MIN(IF('07A_Конструктор'!$D$5="Так",'06A_Варіанти'!E2134,1E+99),IF('07A_Конструктор'!$D$6="Так",'06A_Варіанти'!F2134,1E+99),IF('07A_Конструктор'!$D$7="Так",'06A_Варіанти'!G2134,1E+99),IF('07A_Конструктор'!$D$8="Так",'06A_Варіанти'!H2134,1E+99),IF('07A_Конструктор'!$D$9="Так",'06A_Варіанти'!I2134,1E+99),IF('07A_Конструктор'!$D$10="Так",'06A_Варіанти'!J2134,1E+99),IF('07A_Конструктор'!$D$11="Так",'06A_Варіанти'!K2134,1E+99),IF('07A_Конструктор'!$D$12="Так",'06A_Варіанти'!L2134,1E+99),IF('07A_Конструктор'!$D$13="Так",'06A_Варіанти'!M2134,1E+99),IF('07A_Конструктор'!$D$14="Так",'06A_Варіанти'!N2134,1E+99),IF('07A_Конструктор'!$D$15="Так",'06A_Варіанти'!O2134,1E+99),IF('07A_Конструктор'!$D$16="Так",'06A_Варіанти'!P2134,1E+99),IF('07A_Конструктор'!$D$17="Так",'06A_Варіанти'!Q2134,1E+99),IF('06A_Варіанти'!R2134="",1E+99,'06A_Варіанти'!R2134))</f>
        <v>533.29999999999995</v>
      </c>
      <c r="P2143" s="2" t="str">
        <f t="shared" si="236"/>
        <v>Не моделюється</v>
      </c>
      <c r="Q2143" s="2">
        <f t="shared" si="237"/>
        <v>0</v>
      </c>
      <c r="R2143" s="2" t="str">
        <f>IF(OR(C2143="РЦК макси",C2143="РЦЧ SKU"),"SKU-потік",IFERROR(VLOOKUP(D2143,'02_РЦ'!$A$3:$I$7,5,FALSE),0))</f>
        <v>SKU-потік</v>
      </c>
      <c r="S2143" s="2" t="str">
        <f>IF(OR(C2143="РЦК макси",C2143="РЦЧ SKU"),"Не рахується в ліміт",IFERROR(VLOOKUP(D2143,'02_РЦ'!$A$3:$I$7,9,FALSE),"Немає РЦ"))</f>
        <v>Не рахується в ліміт</v>
      </c>
    </row>
    <row r="2144" spans="1:19">
      <c r="A2144" s="2" t="str">
        <f>'06A_Варіанти'!A2135</f>
        <v>MAXI_2910</v>
      </c>
      <c r="B2144" s="2" t="str">
        <f>'06A_Варіанти'!B2135</f>
        <v>TT_2910</v>
      </c>
      <c r="C2144" s="2" t="str">
        <f>'06A_Варіанти'!D2135</f>
        <v>РЦК макси</v>
      </c>
      <c r="D2144" s="2" t="str">
        <f>'06A_Варіанти'!C2135</f>
        <v>РЦК</v>
      </c>
      <c r="E2144" s="2" t="str">
        <f>'06A_Варіанти'!S2135</f>
        <v>KYI_NORTH</v>
      </c>
      <c r="F2144" s="2" t="str">
        <f>IF(O2144='06A_Варіанти'!E2135,'06A_Варіанти'!E$1,IF(O2144='06A_Варіанти'!F2135,'06A_Варіанти'!F$1,IF(O2144='06A_Варіанти'!G2135,'06A_Варіанти'!G$1,IF(O2144='06A_Варіанти'!H2135,'06A_Варіанти'!H$1,IF(O2144='06A_Варіанти'!I2135,'06A_Варіанти'!I$1,IF(O2144='06A_Варіанти'!J2135,'06A_Варіанти'!J$1,IF(O2144='06A_Варіанти'!K2135,'06A_Варіанти'!K$1,IF(O2144='06A_Варіанти'!L2135,'06A_Варіанти'!L$1,IF(O2144='06A_Варіанти'!M2135,'06A_Варіанти'!M$1,IF(O2144='06A_Варіанти'!N2135,'06A_Варіанти'!N$1,IF(O2144='06A_Варіанти'!O2135,'06A_Варіанти'!O$1,IF(O2144='06A_Варіанти'!P2135,'06A_Варіанти'!P$1,IF(O2144='06A_Варіанти'!Q2135,'06A_Варіанти'!Q$1,IF(O2144='06A_Варіанти'!R2135,'06A_Варіанти'!R$1,"НЕМАЄ МАРШРУТУ"))))))))))))))</f>
        <v>KYI_NORTH</v>
      </c>
      <c r="G2144" s="2" t="str">
        <f t="shared" si="231"/>
        <v>БЕЗ ЗМІН</v>
      </c>
      <c r="H2144" s="2">
        <f>IF(G2144="НЕМАЄ МАРШРУТУ",0,O2144-'06A_Варіанти'!T2135)</f>
        <v>0</v>
      </c>
      <c r="I2144" s="2">
        <f>IFERROR(INDEX('04_Потоки'!$E:$E,MATCH(A2144,'04_Потоки'!$A:$A,0)),0)</f>
        <v>0.30653218059558118</v>
      </c>
      <c r="J2144" s="2">
        <f t="shared" si="232"/>
        <v>1</v>
      </c>
      <c r="K2144" s="2">
        <f>IF(C2144="РЦК макси",0,2*'06A_Варіанти'!T2135*J2144)</f>
        <v>0</v>
      </c>
      <c r="L2144" s="2">
        <f t="shared" si="233"/>
        <v>0</v>
      </c>
      <c r="M2144" s="2">
        <f t="shared" si="234"/>
        <v>0</v>
      </c>
      <c r="N2144" s="9">
        <f t="shared" si="235"/>
        <v>0</v>
      </c>
      <c r="O2144" s="2">
        <f>MIN(IF('07A_Конструктор'!$D$5="Так",'06A_Варіанти'!E2135,1E+99),IF('07A_Конструктор'!$D$6="Так",'06A_Варіанти'!F2135,1E+99),IF('07A_Конструктор'!$D$7="Так",'06A_Варіанти'!G2135,1E+99),IF('07A_Конструктор'!$D$8="Так",'06A_Варіанти'!H2135,1E+99),IF('07A_Конструктор'!$D$9="Так",'06A_Варіанти'!I2135,1E+99),IF('07A_Конструктор'!$D$10="Так",'06A_Варіанти'!J2135,1E+99),IF('07A_Конструктор'!$D$11="Так",'06A_Варіанти'!K2135,1E+99),IF('07A_Конструктор'!$D$12="Так",'06A_Варіанти'!L2135,1E+99),IF('07A_Конструктор'!$D$13="Так",'06A_Варіанти'!M2135,1E+99),IF('07A_Конструктор'!$D$14="Так",'06A_Варіанти'!N2135,1E+99),IF('07A_Конструктор'!$D$15="Так",'06A_Варіанти'!O2135,1E+99),IF('07A_Конструктор'!$D$16="Так",'06A_Варіанти'!P2135,1E+99),IF('07A_Конструктор'!$D$17="Так",'06A_Варіанти'!Q2135,1E+99),IF('06A_Варіанти'!R2135="",1E+99,'06A_Варіанти'!R2135))</f>
        <v>49.4</v>
      </c>
      <c r="P2144" s="2" t="str">
        <f t="shared" si="236"/>
        <v>Не моделюється</v>
      </c>
      <c r="Q2144" s="2">
        <f t="shared" si="237"/>
        <v>0</v>
      </c>
      <c r="R2144" s="2" t="str">
        <f>IF(OR(C2144="РЦК макси",C2144="РЦЧ SKU"),"SKU-потік",IFERROR(VLOOKUP(D2144,'02_РЦ'!$A$3:$I$7,5,FALSE),0))</f>
        <v>SKU-потік</v>
      </c>
      <c r="S2144" s="2" t="str">
        <f>IF(OR(C2144="РЦК макси",C2144="РЦЧ SKU"),"Не рахується в ліміт",IFERROR(VLOOKUP(D2144,'02_РЦ'!$A$3:$I$7,9,FALSE),"Немає РЦ"))</f>
        <v>Не рахується в ліміт</v>
      </c>
    </row>
    <row r="2145" spans="1:19">
      <c r="A2145" s="2" t="str">
        <f>'06A_Варіанти'!A2136</f>
        <v>MAXI_2911</v>
      </c>
      <c r="B2145" s="2" t="str">
        <f>'06A_Варіанти'!B2136</f>
        <v>TT_2911</v>
      </c>
      <c r="C2145" s="2" t="str">
        <f>'06A_Варіанти'!D2136</f>
        <v>РЦК макси</v>
      </c>
      <c r="D2145" s="2" t="str">
        <f>'06A_Варіанти'!C2136</f>
        <v>РЦК</v>
      </c>
      <c r="E2145" s="2" t="str">
        <f>'06A_Варіанти'!S2136</f>
        <v>DIRECT</v>
      </c>
      <c r="F2145" s="2" t="str">
        <f>IF(O2145='06A_Варіанти'!E2136,'06A_Варіанти'!E$1,IF(O2145='06A_Варіанти'!F2136,'06A_Варіанти'!F$1,IF(O2145='06A_Варіанти'!G2136,'06A_Варіанти'!G$1,IF(O2145='06A_Варіанти'!H2136,'06A_Варіанти'!H$1,IF(O2145='06A_Варіанти'!I2136,'06A_Варіанти'!I$1,IF(O2145='06A_Варіанти'!J2136,'06A_Варіанти'!J$1,IF(O2145='06A_Варіанти'!K2136,'06A_Варіанти'!K$1,IF(O2145='06A_Варіанти'!L2136,'06A_Варіанти'!L$1,IF(O2145='06A_Варіанти'!M2136,'06A_Варіанти'!M$1,IF(O2145='06A_Варіанти'!N2136,'06A_Варіанти'!N$1,IF(O2145='06A_Варіанти'!O2136,'06A_Варіанти'!O$1,IF(O2145='06A_Варіанти'!P2136,'06A_Варіанти'!P$1,IF(O2145='06A_Варіанти'!Q2136,'06A_Варіанти'!Q$1,IF(O2145='06A_Варіанти'!R2136,'06A_Варіанти'!R$1,"НЕМАЄ МАРШРУТУ"))))))))))))))</f>
        <v>DIRECT</v>
      </c>
      <c r="G2145" s="2" t="str">
        <f t="shared" si="231"/>
        <v>БЕЗ ЗМІН</v>
      </c>
      <c r="H2145" s="2">
        <f>IF(G2145="НЕМАЄ МАРШРУТУ",0,O2145-'06A_Варіанти'!T2136)</f>
        <v>0</v>
      </c>
      <c r="I2145" s="2">
        <f>IFERROR(INDEX('04_Потоки'!$E:$E,MATCH(A2145,'04_Потоки'!$A:$A,0)),0)</f>
        <v>0.30653218059558118</v>
      </c>
      <c r="J2145" s="2">
        <f t="shared" si="232"/>
        <v>1</v>
      </c>
      <c r="K2145" s="2">
        <f>IF(C2145="РЦК макси",0,2*'06A_Варіанти'!T2136*J2145)</f>
        <v>0</v>
      </c>
      <c r="L2145" s="2">
        <f t="shared" si="233"/>
        <v>0</v>
      </c>
      <c r="M2145" s="2">
        <f t="shared" si="234"/>
        <v>0</v>
      </c>
      <c r="N2145" s="9">
        <f t="shared" si="235"/>
        <v>0</v>
      </c>
      <c r="O2145" s="2">
        <f>MIN(IF('07A_Конструктор'!$D$5="Так",'06A_Варіанти'!E2136,1E+99),IF('07A_Конструктор'!$D$6="Так",'06A_Варіанти'!F2136,1E+99),IF('07A_Конструктор'!$D$7="Так",'06A_Варіанти'!G2136,1E+99),IF('07A_Конструктор'!$D$8="Так",'06A_Варіанти'!H2136,1E+99),IF('07A_Конструктор'!$D$9="Так",'06A_Варіанти'!I2136,1E+99),IF('07A_Конструктор'!$D$10="Так",'06A_Варіанти'!J2136,1E+99),IF('07A_Конструктор'!$D$11="Так",'06A_Варіанти'!K2136,1E+99),IF('07A_Конструктор'!$D$12="Так",'06A_Варіанти'!L2136,1E+99),IF('07A_Конструктор'!$D$13="Так",'06A_Варіанти'!M2136,1E+99),IF('07A_Конструктор'!$D$14="Так",'06A_Варіанти'!N2136,1E+99),IF('07A_Конструктор'!$D$15="Так",'06A_Варіанти'!O2136,1E+99),IF('07A_Конструктор'!$D$16="Так",'06A_Варіанти'!P2136,1E+99),IF('07A_Конструктор'!$D$17="Так",'06A_Варіанти'!Q2136,1E+99),IF('06A_Варіанти'!R2136="",1E+99,'06A_Варіанти'!R2136))</f>
        <v>538.20000000000005</v>
      </c>
      <c r="P2145" s="2" t="str">
        <f t="shared" si="236"/>
        <v>Не моделюється</v>
      </c>
      <c r="Q2145" s="2">
        <f t="shared" si="237"/>
        <v>0</v>
      </c>
      <c r="R2145" s="2" t="str">
        <f>IF(OR(C2145="РЦК макси",C2145="РЦЧ SKU"),"SKU-потік",IFERROR(VLOOKUP(D2145,'02_РЦ'!$A$3:$I$7,5,FALSE),0))</f>
        <v>SKU-потік</v>
      </c>
      <c r="S2145" s="2" t="str">
        <f>IF(OR(C2145="РЦК макси",C2145="РЦЧ SKU"),"Не рахується в ліміт",IFERROR(VLOOKUP(D2145,'02_РЦ'!$A$3:$I$7,9,FALSE),"Немає РЦ"))</f>
        <v>Не рахується в ліміт</v>
      </c>
    </row>
    <row r="2146" spans="1:19">
      <c r="A2146" s="2" t="str">
        <f>'06A_Варіанти'!A2137</f>
        <v>MAXI_2914</v>
      </c>
      <c r="B2146" s="2" t="str">
        <f>'06A_Варіанти'!B2137</f>
        <v>TT_2914</v>
      </c>
      <c r="C2146" s="2" t="str">
        <f>'06A_Варіанти'!D2137</f>
        <v>РЦК макси</v>
      </c>
      <c r="D2146" s="2" t="str">
        <f>'06A_Варіанти'!C2137</f>
        <v>РЦК</v>
      </c>
      <c r="E2146" s="2" t="str">
        <f>'06A_Варіанти'!S2137</f>
        <v>DIRECT</v>
      </c>
      <c r="F2146" s="2" t="str">
        <f>IF(O2146='06A_Варіанти'!E2137,'06A_Варіанти'!E$1,IF(O2146='06A_Варіанти'!F2137,'06A_Варіанти'!F$1,IF(O2146='06A_Варіанти'!G2137,'06A_Варіанти'!G$1,IF(O2146='06A_Варіанти'!H2137,'06A_Варіанти'!H$1,IF(O2146='06A_Варіанти'!I2137,'06A_Варіанти'!I$1,IF(O2146='06A_Варіанти'!J2137,'06A_Варіанти'!J$1,IF(O2146='06A_Варіанти'!K2137,'06A_Варіанти'!K$1,IF(O2146='06A_Варіанти'!L2137,'06A_Варіанти'!L$1,IF(O2146='06A_Варіанти'!M2137,'06A_Варіанти'!M$1,IF(O2146='06A_Варіанти'!N2137,'06A_Варіанти'!N$1,IF(O2146='06A_Варіанти'!O2137,'06A_Варіанти'!O$1,IF(O2146='06A_Варіанти'!P2137,'06A_Варіанти'!P$1,IF(O2146='06A_Варіанти'!Q2137,'06A_Варіанти'!Q$1,IF(O2146='06A_Варіанти'!R2137,'06A_Варіанти'!R$1,"НЕМАЄ МАРШРУТУ"))))))))))))))</f>
        <v>DIRECT</v>
      </c>
      <c r="G2146" s="2" t="str">
        <f t="shared" si="231"/>
        <v>БЕЗ ЗМІН</v>
      </c>
      <c r="H2146" s="2">
        <f>IF(G2146="НЕМАЄ МАРШРУТУ",0,O2146-'06A_Варіанти'!T2137)</f>
        <v>0</v>
      </c>
      <c r="I2146" s="2">
        <f>IFERROR(INDEX('04_Потоки'!$E:$E,MATCH(A2146,'04_Потоки'!$A:$A,0)),0)</f>
        <v>0.30653218059558118</v>
      </c>
      <c r="J2146" s="2">
        <f t="shared" si="232"/>
        <v>1</v>
      </c>
      <c r="K2146" s="2">
        <f>IF(C2146="РЦК макси",0,2*'06A_Варіанти'!T2137*J2146)</f>
        <v>0</v>
      </c>
      <c r="L2146" s="2">
        <f t="shared" si="233"/>
        <v>0</v>
      </c>
      <c r="M2146" s="2">
        <f t="shared" si="234"/>
        <v>0</v>
      </c>
      <c r="N2146" s="9">
        <f t="shared" si="235"/>
        <v>0</v>
      </c>
      <c r="O2146" s="2">
        <f>MIN(IF('07A_Конструктор'!$D$5="Так",'06A_Варіанти'!E2137,1E+99),IF('07A_Конструктор'!$D$6="Так",'06A_Варіанти'!F2137,1E+99),IF('07A_Конструктор'!$D$7="Так",'06A_Варіанти'!G2137,1E+99),IF('07A_Конструктор'!$D$8="Так",'06A_Варіанти'!H2137,1E+99),IF('07A_Конструктор'!$D$9="Так",'06A_Варіанти'!I2137,1E+99),IF('07A_Конструктор'!$D$10="Так",'06A_Варіанти'!J2137,1E+99),IF('07A_Конструктор'!$D$11="Так",'06A_Варіанти'!K2137,1E+99),IF('07A_Конструктор'!$D$12="Так",'06A_Варіанти'!L2137,1E+99),IF('07A_Конструктор'!$D$13="Так",'06A_Варіанти'!M2137,1E+99),IF('07A_Конструктор'!$D$14="Так",'06A_Варіанти'!N2137,1E+99),IF('07A_Конструктор'!$D$15="Так",'06A_Варіанти'!O2137,1E+99),IF('07A_Конструктор'!$D$16="Так",'06A_Варіанти'!P2137,1E+99),IF('07A_Конструктор'!$D$17="Так",'06A_Варіанти'!Q2137,1E+99),IF('06A_Варіанти'!R2137="",1E+99,'06A_Варіанти'!R2137))</f>
        <v>334.6</v>
      </c>
      <c r="P2146" s="2" t="str">
        <f t="shared" si="236"/>
        <v>Не моделюється</v>
      </c>
      <c r="Q2146" s="2">
        <f t="shared" si="237"/>
        <v>0</v>
      </c>
      <c r="R2146" s="2" t="str">
        <f>IF(OR(C2146="РЦК макси",C2146="РЦЧ SKU"),"SKU-потік",IFERROR(VLOOKUP(D2146,'02_РЦ'!$A$3:$I$7,5,FALSE),0))</f>
        <v>SKU-потік</v>
      </c>
      <c r="S2146" s="2" t="str">
        <f>IF(OR(C2146="РЦК макси",C2146="РЦЧ SKU"),"Не рахується в ліміт",IFERROR(VLOOKUP(D2146,'02_РЦ'!$A$3:$I$7,9,FALSE),"Немає РЦ"))</f>
        <v>Не рахується в ліміт</v>
      </c>
    </row>
    <row r="2147" spans="1:19">
      <c r="A2147" s="2" t="str">
        <f>'06A_Варіанти'!A2138</f>
        <v>MAXI_2917</v>
      </c>
      <c r="B2147" s="2" t="str">
        <f>'06A_Варіанти'!B2138</f>
        <v>TT_2917</v>
      </c>
      <c r="C2147" s="2" t="str">
        <f>'06A_Варіанти'!D2138</f>
        <v>РЦК макси</v>
      </c>
      <c r="D2147" s="2" t="str">
        <f>'06A_Варіанти'!C2138</f>
        <v>РЦК</v>
      </c>
      <c r="E2147" s="2" t="str">
        <f>'06A_Варіанти'!S2138</f>
        <v>DIRECT</v>
      </c>
      <c r="F2147" s="2" t="str">
        <f>IF(O2147='06A_Варіанти'!E2138,'06A_Варіанти'!E$1,IF(O2147='06A_Варіанти'!F2138,'06A_Варіанти'!F$1,IF(O2147='06A_Варіанти'!G2138,'06A_Варіанти'!G$1,IF(O2147='06A_Варіанти'!H2138,'06A_Варіанти'!H$1,IF(O2147='06A_Варіанти'!I2138,'06A_Варіанти'!I$1,IF(O2147='06A_Варіанти'!J2138,'06A_Варіанти'!J$1,IF(O2147='06A_Варіанти'!K2138,'06A_Варіанти'!K$1,IF(O2147='06A_Варіанти'!L2138,'06A_Варіанти'!L$1,IF(O2147='06A_Варіанти'!M2138,'06A_Варіанти'!M$1,IF(O2147='06A_Варіанти'!N2138,'06A_Варіанти'!N$1,IF(O2147='06A_Варіанти'!O2138,'06A_Варіанти'!O$1,IF(O2147='06A_Варіанти'!P2138,'06A_Варіанти'!P$1,IF(O2147='06A_Варіанти'!Q2138,'06A_Варіанти'!Q$1,IF(O2147='06A_Варіанти'!R2138,'06A_Варіанти'!R$1,"НЕМАЄ МАРШРУТУ"))))))))))))))</f>
        <v>DIRECT</v>
      </c>
      <c r="G2147" s="2" t="str">
        <f t="shared" si="231"/>
        <v>БЕЗ ЗМІН</v>
      </c>
      <c r="H2147" s="2">
        <f>IF(G2147="НЕМАЄ МАРШРУТУ",0,O2147-'06A_Варіанти'!T2138)</f>
        <v>0</v>
      </c>
      <c r="I2147" s="2">
        <f>IFERROR(INDEX('04_Потоки'!$E:$E,MATCH(A2147,'04_Потоки'!$A:$A,0)),0)</f>
        <v>0.30653218059558118</v>
      </c>
      <c r="J2147" s="2">
        <f t="shared" si="232"/>
        <v>1</v>
      </c>
      <c r="K2147" s="2">
        <f>IF(C2147="РЦК макси",0,2*'06A_Варіанти'!T2138*J2147)</f>
        <v>0</v>
      </c>
      <c r="L2147" s="2">
        <f t="shared" si="233"/>
        <v>0</v>
      </c>
      <c r="M2147" s="2">
        <f t="shared" si="234"/>
        <v>0</v>
      </c>
      <c r="N2147" s="9">
        <f t="shared" si="235"/>
        <v>0</v>
      </c>
      <c r="O2147" s="2">
        <f>MIN(IF('07A_Конструктор'!$D$5="Так",'06A_Варіанти'!E2138,1E+99),IF('07A_Конструктор'!$D$6="Так",'06A_Варіанти'!F2138,1E+99),IF('07A_Конструктор'!$D$7="Так",'06A_Варіанти'!G2138,1E+99),IF('07A_Конструктор'!$D$8="Так",'06A_Варіанти'!H2138,1E+99),IF('07A_Конструктор'!$D$9="Так",'06A_Варіанти'!I2138,1E+99),IF('07A_Конструктор'!$D$10="Так",'06A_Варіанти'!J2138,1E+99),IF('07A_Конструктор'!$D$11="Так",'06A_Варіанти'!K2138,1E+99),IF('07A_Конструктор'!$D$12="Так",'06A_Варіанти'!L2138,1E+99),IF('07A_Конструктор'!$D$13="Так",'06A_Варіанти'!M2138,1E+99),IF('07A_Конструктор'!$D$14="Так",'06A_Варіанти'!N2138,1E+99),IF('07A_Конструктор'!$D$15="Так",'06A_Варіанти'!O2138,1E+99),IF('07A_Конструктор'!$D$16="Так",'06A_Варіанти'!P2138,1E+99),IF('07A_Конструктор'!$D$17="Так",'06A_Варіанти'!Q2138,1E+99),IF('06A_Варіанти'!R2138="",1E+99,'06A_Варіанти'!R2138))</f>
        <v>521.70000000000005</v>
      </c>
      <c r="P2147" s="2" t="str">
        <f t="shared" si="236"/>
        <v>Не моделюється</v>
      </c>
      <c r="Q2147" s="2">
        <f t="shared" si="237"/>
        <v>0</v>
      </c>
      <c r="R2147" s="2" t="str">
        <f>IF(OR(C2147="РЦК макси",C2147="РЦЧ SKU"),"SKU-потік",IFERROR(VLOOKUP(D2147,'02_РЦ'!$A$3:$I$7,5,FALSE),0))</f>
        <v>SKU-потік</v>
      </c>
      <c r="S2147" s="2" t="str">
        <f>IF(OR(C2147="РЦК макси",C2147="РЦЧ SKU"),"Не рахується в ліміт",IFERROR(VLOOKUP(D2147,'02_РЦ'!$A$3:$I$7,9,FALSE),"Немає РЦ"))</f>
        <v>Не рахується в ліміт</v>
      </c>
    </row>
    <row r="2148" spans="1:19">
      <c r="A2148" s="2" t="str">
        <f>'06A_Варіанти'!A2139</f>
        <v>MAXI_2918</v>
      </c>
      <c r="B2148" s="2" t="str">
        <f>'06A_Варіанти'!B2139</f>
        <v>TT_2918</v>
      </c>
      <c r="C2148" s="2" t="str">
        <f>'06A_Варіанти'!D2139</f>
        <v>РЦК макси</v>
      </c>
      <c r="D2148" s="2" t="str">
        <f>'06A_Варіанти'!C2139</f>
        <v>РЦК</v>
      </c>
      <c r="E2148" s="2" t="str">
        <f>'06A_Варіанти'!S2139</f>
        <v>DIRECT</v>
      </c>
      <c r="F2148" s="2" t="str">
        <f>IF(O2148='06A_Варіанти'!E2139,'06A_Варіанти'!E$1,IF(O2148='06A_Варіанти'!F2139,'06A_Варіанти'!F$1,IF(O2148='06A_Варіанти'!G2139,'06A_Варіанти'!G$1,IF(O2148='06A_Варіанти'!H2139,'06A_Варіанти'!H$1,IF(O2148='06A_Варіанти'!I2139,'06A_Варіанти'!I$1,IF(O2148='06A_Варіанти'!J2139,'06A_Варіанти'!J$1,IF(O2148='06A_Варіанти'!K2139,'06A_Варіанти'!K$1,IF(O2148='06A_Варіанти'!L2139,'06A_Варіанти'!L$1,IF(O2148='06A_Варіанти'!M2139,'06A_Варіанти'!M$1,IF(O2148='06A_Варіанти'!N2139,'06A_Варіанти'!N$1,IF(O2148='06A_Варіанти'!O2139,'06A_Варіанти'!O$1,IF(O2148='06A_Варіанти'!P2139,'06A_Варіанти'!P$1,IF(O2148='06A_Варіанти'!Q2139,'06A_Варіанти'!Q$1,IF(O2148='06A_Варіанти'!R2139,'06A_Варіанти'!R$1,"НЕМАЄ МАРШРУТУ"))))))))))))))</f>
        <v>DIRECT</v>
      </c>
      <c r="G2148" s="2" t="str">
        <f t="shared" si="231"/>
        <v>БЕЗ ЗМІН</v>
      </c>
      <c r="H2148" s="2">
        <f>IF(G2148="НЕМАЄ МАРШРУТУ",0,O2148-'06A_Варіанти'!T2139)</f>
        <v>0</v>
      </c>
      <c r="I2148" s="2">
        <f>IFERROR(INDEX('04_Потоки'!$E:$E,MATCH(A2148,'04_Потоки'!$A:$A,0)),0)</f>
        <v>0.30653218059558118</v>
      </c>
      <c r="J2148" s="2">
        <f t="shared" si="232"/>
        <v>1</v>
      </c>
      <c r="K2148" s="2">
        <f>IF(C2148="РЦК макси",0,2*'06A_Варіанти'!T2139*J2148)</f>
        <v>0</v>
      </c>
      <c r="L2148" s="2">
        <f t="shared" si="233"/>
        <v>0</v>
      </c>
      <c r="M2148" s="2">
        <f t="shared" si="234"/>
        <v>0</v>
      </c>
      <c r="N2148" s="9">
        <f t="shared" si="235"/>
        <v>0</v>
      </c>
      <c r="O2148" s="2">
        <f>MIN(IF('07A_Конструктор'!$D$5="Так",'06A_Варіанти'!E2139,1E+99),IF('07A_Конструктор'!$D$6="Так",'06A_Варіанти'!F2139,1E+99),IF('07A_Конструктор'!$D$7="Так",'06A_Варіанти'!G2139,1E+99),IF('07A_Конструктор'!$D$8="Так",'06A_Варіанти'!H2139,1E+99),IF('07A_Конструктор'!$D$9="Так",'06A_Варіанти'!I2139,1E+99),IF('07A_Конструктор'!$D$10="Так",'06A_Варіанти'!J2139,1E+99),IF('07A_Конструктор'!$D$11="Так",'06A_Варіанти'!K2139,1E+99),IF('07A_Конструктор'!$D$12="Так",'06A_Варіанти'!L2139,1E+99),IF('07A_Конструктор'!$D$13="Так",'06A_Варіанти'!M2139,1E+99),IF('07A_Конструктор'!$D$14="Так",'06A_Варіанти'!N2139,1E+99),IF('07A_Конструктор'!$D$15="Так",'06A_Варіанти'!O2139,1E+99),IF('07A_Конструктор'!$D$16="Так",'06A_Варіанти'!P2139,1E+99),IF('07A_Конструктор'!$D$17="Так",'06A_Варіанти'!Q2139,1E+99),IF('06A_Варіанти'!R2139="",1E+99,'06A_Варіанти'!R2139))</f>
        <v>135.4</v>
      </c>
      <c r="P2148" s="2" t="str">
        <f t="shared" si="236"/>
        <v>Не моделюється</v>
      </c>
      <c r="Q2148" s="2">
        <f t="shared" si="237"/>
        <v>0</v>
      </c>
      <c r="R2148" s="2" t="str">
        <f>IF(OR(C2148="РЦК макси",C2148="РЦЧ SKU"),"SKU-потік",IFERROR(VLOOKUP(D2148,'02_РЦ'!$A$3:$I$7,5,FALSE),0))</f>
        <v>SKU-потік</v>
      </c>
      <c r="S2148" s="2" t="str">
        <f>IF(OR(C2148="РЦК макси",C2148="РЦЧ SKU"),"Не рахується в ліміт",IFERROR(VLOOKUP(D2148,'02_РЦ'!$A$3:$I$7,9,FALSE),"Немає РЦ"))</f>
        <v>Не рахується в ліміт</v>
      </c>
    </row>
    <row r="2149" spans="1:19">
      <c r="A2149" s="2" t="str">
        <f>'06A_Варіанти'!A2140</f>
        <v>MAXI_2919</v>
      </c>
      <c r="B2149" s="2" t="str">
        <f>'06A_Варіанти'!B2140</f>
        <v>TT_2919</v>
      </c>
      <c r="C2149" s="2" t="str">
        <f>'06A_Варіанти'!D2140</f>
        <v>РЦК макси</v>
      </c>
      <c r="D2149" s="2" t="str">
        <f>'06A_Варіанти'!C2140</f>
        <v>РЦК</v>
      </c>
      <c r="E2149" s="2" t="str">
        <f>'06A_Варіанти'!S2140</f>
        <v>DIRECT</v>
      </c>
      <c r="F2149" s="2" t="str">
        <f>IF(O2149='06A_Варіанти'!E2140,'06A_Варіанти'!E$1,IF(O2149='06A_Варіанти'!F2140,'06A_Варіанти'!F$1,IF(O2149='06A_Варіанти'!G2140,'06A_Варіанти'!G$1,IF(O2149='06A_Варіанти'!H2140,'06A_Варіанти'!H$1,IF(O2149='06A_Варіанти'!I2140,'06A_Варіанти'!I$1,IF(O2149='06A_Варіанти'!J2140,'06A_Варіанти'!J$1,IF(O2149='06A_Варіанти'!K2140,'06A_Варіанти'!K$1,IF(O2149='06A_Варіанти'!L2140,'06A_Варіанти'!L$1,IF(O2149='06A_Варіанти'!M2140,'06A_Варіанти'!M$1,IF(O2149='06A_Варіанти'!N2140,'06A_Варіанти'!N$1,IF(O2149='06A_Варіанти'!O2140,'06A_Варіанти'!O$1,IF(O2149='06A_Варіанти'!P2140,'06A_Варіанти'!P$1,IF(O2149='06A_Варіанти'!Q2140,'06A_Варіанти'!Q$1,IF(O2149='06A_Варіанти'!R2140,'06A_Варіанти'!R$1,"НЕМАЄ МАРШРУТУ"))))))))))))))</f>
        <v>DIRECT</v>
      </c>
      <c r="G2149" s="2" t="str">
        <f t="shared" si="231"/>
        <v>БЕЗ ЗМІН</v>
      </c>
      <c r="H2149" s="2">
        <f>IF(G2149="НЕМАЄ МАРШРУТУ",0,O2149-'06A_Варіанти'!T2140)</f>
        <v>0</v>
      </c>
      <c r="I2149" s="2">
        <f>IFERROR(INDEX('04_Потоки'!$E:$E,MATCH(A2149,'04_Потоки'!$A:$A,0)),0)</f>
        <v>0.30653218059558118</v>
      </c>
      <c r="J2149" s="2">
        <f t="shared" si="232"/>
        <v>1</v>
      </c>
      <c r="K2149" s="2">
        <f>IF(C2149="РЦК макси",0,2*'06A_Варіанти'!T2140*J2149)</f>
        <v>0</v>
      </c>
      <c r="L2149" s="2">
        <f t="shared" si="233"/>
        <v>0</v>
      </c>
      <c r="M2149" s="2">
        <f t="shared" si="234"/>
        <v>0</v>
      </c>
      <c r="N2149" s="9">
        <f t="shared" si="235"/>
        <v>0</v>
      </c>
      <c r="O2149" s="2">
        <f>MIN(IF('07A_Конструктор'!$D$5="Так",'06A_Варіанти'!E2140,1E+99),IF('07A_Конструктор'!$D$6="Так",'06A_Варіанти'!F2140,1E+99),IF('07A_Конструктор'!$D$7="Так",'06A_Варіанти'!G2140,1E+99),IF('07A_Конструктор'!$D$8="Так",'06A_Варіанти'!H2140,1E+99),IF('07A_Конструктор'!$D$9="Так",'06A_Варіанти'!I2140,1E+99),IF('07A_Конструктор'!$D$10="Так",'06A_Варіанти'!J2140,1E+99),IF('07A_Конструктор'!$D$11="Так",'06A_Варіанти'!K2140,1E+99),IF('07A_Конструктор'!$D$12="Так",'06A_Варіанти'!L2140,1E+99),IF('07A_Конструктор'!$D$13="Так",'06A_Варіанти'!M2140,1E+99),IF('07A_Конструктор'!$D$14="Так",'06A_Варіанти'!N2140,1E+99),IF('07A_Конструктор'!$D$15="Так",'06A_Варіанти'!O2140,1E+99),IF('07A_Конструктор'!$D$16="Так",'06A_Варіанти'!P2140,1E+99),IF('07A_Конструктор'!$D$17="Так",'06A_Варіанти'!Q2140,1E+99),IF('06A_Варіанти'!R2140="",1E+99,'06A_Варіанти'!R2140))</f>
        <v>427.9</v>
      </c>
      <c r="P2149" s="2" t="str">
        <f t="shared" si="236"/>
        <v>Не моделюється</v>
      </c>
      <c r="Q2149" s="2">
        <f t="shared" si="237"/>
        <v>0</v>
      </c>
      <c r="R2149" s="2" t="str">
        <f>IF(OR(C2149="РЦК макси",C2149="РЦЧ SKU"),"SKU-потік",IFERROR(VLOOKUP(D2149,'02_РЦ'!$A$3:$I$7,5,FALSE),0))</f>
        <v>SKU-потік</v>
      </c>
      <c r="S2149" s="2" t="str">
        <f>IF(OR(C2149="РЦК макси",C2149="РЦЧ SKU"),"Не рахується в ліміт",IFERROR(VLOOKUP(D2149,'02_РЦ'!$A$3:$I$7,9,FALSE),"Немає РЦ"))</f>
        <v>Не рахується в ліміт</v>
      </c>
    </row>
    <row r="2150" spans="1:19">
      <c r="A2150" s="2" t="str">
        <f>'06A_Варіанти'!A2141</f>
        <v>MAXI_2927</v>
      </c>
      <c r="B2150" s="2" t="str">
        <f>'06A_Варіанти'!B2141</f>
        <v>TT_2927</v>
      </c>
      <c r="C2150" s="2" t="str">
        <f>'06A_Варіанти'!D2141</f>
        <v>РЦК макси</v>
      </c>
      <c r="D2150" s="2" t="str">
        <f>'06A_Варіанти'!C2141</f>
        <v>РЦК</v>
      </c>
      <c r="E2150" s="2" t="str">
        <f>'06A_Варіанти'!S2141</f>
        <v>DIRECT</v>
      </c>
      <c r="F2150" s="2" t="str">
        <f>IF(O2150='06A_Варіанти'!E2141,'06A_Варіанти'!E$1,IF(O2150='06A_Варіанти'!F2141,'06A_Варіанти'!F$1,IF(O2150='06A_Варіанти'!G2141,'06A_Варіанти'!G$1,IF(O2150='06A_Варіанти'!H2141,'06A_Варіанти'!H$1,IF(O2150='06A_Варіанти'!I2141,'06A_Варіанти'!I$1,IF(O2150='06A_Варіанти'!J2141,'06A_Варіанти'!J$1,IF(O2150='06A_Варіанти'!K2141,'06A_Варіанти'!K$1,IF(O2150='06A_Варіанти'!L2141,'06A_Варіанти'!L$1,IF(O2150='06A_Варіанти'!M2141,'06A_Варіанти'!M$1,IF(O2150='06A_Варіанти'!N2141,'06A_Варіанти'!N$1,IF(O2150='06A_Варіанти'!O2141,'06A_Варіанти'!O$1,IF(O2150='06A_Варіанти'!P2141,'06A_Варіанти'!P$1,IF(O2150='06A_Варіанти'!Q2141,'06A_Варіанти'!Q$1,IF(O2150='06A_Варіанти'!R2141,'06A_Варіанти'!R$1,"НЕМАЄ МАРШРУТУ"))))))))))))))</f>
        <v>DIRECT</v>
      </c>
      <c r="G2150" s="2" t="str">
        <f t="shared" si="231"/>
        <v>БЕЗ ЗМІН</v>
      </c>
      <c r="H2150" s="2">
        <f>IF(G2150="НЕМАЄ МАРШРУТУ",0,O2150-'06A_Варіанти'!T2141)</f>
        <v>0</v>
      </c>
      <c r="I2150" s="2">
        <f>IFERROR(INDEX('04_Потоки'!$E:$E,MATCH(A2150,'04_Потоки'!$A:$A,0)),0)</f>
        <v>0.30653218059558118</v>
      </c>
      <c r="J2150" s="2">
        <f t="shared" si="232"/>
        <v>1</v>
      </c>
      <c r="K2150" s="2">
        <f>IF(C2150="РЦК макси",0,2*'06A_Варіанти'!T2141*J2150)</f>
        <v>0</v>
      </c>
      <c r="L2150" s="2">
        <f t="shared" si="233"/>
        <v>0</v>
      </c>
      <c r="M2150" s="2">
        <f t="shared" si="234"/>
        <v>0</v>
      </c>
      <c r="N2150" s="9">
        <f t="shared" si="235"/>
        <v>0</v>
      </c>
      <c r="O2150" s="2">
        <f>MIN(IF('07A_Конструктор'!$D$5="Так",'06A_Варіанти'!E2141,1E+99),IF('07A_Конструктор'!$D$6="Так",'06A_Варіанти'!F2141,1E+99),IF('07A_Конструктор'!$D$7="Так",'06A_Варіанти'!G2141,1E+99),IF('07A_Конструктор'!$D$8="Так",'06A_Варіанти'!H2141,1E+99),IF('07A_Конструктор'!$D$9="Так",'06A_Варіанти'!I2141,1E+99),IF('07A_Конструктор'!$D$10="Так",'06A_Варіанти'!J2141,1E+99),IF('07A_Конструктор'!$D$11="Так",'06A_Варіанти'!K2141,1E+99),IF('07A_Конструктор'!$D$12="Так",'06A_Варіанти'!L2141,1E+99),IF('07A_Конструктор'!$D$13="Так",'06A_Варіанти'!M2141,1E+99),IF('07A_Конструктор'!$D$14="Так",'06A_Варіанти'!N2141,1E+99),IF('07A_Конструктор'!$D$15="Так",'06A_Варіанти'!O2141,1E+99),IF('07A_Конструктор'!$D$16="Так",'06A_Варіанти'!P2141,1E+99),IF('07A_Конструктор'!$D$17="Так",'06A_Варіанти'!Q2141,1E+99),IF('06A_Варіанти'!R2141="",1E+99,'06A_Варіанти'!R2141))</f>
        <v>92.1</v>
      </c>
      <c r="P2150" s="2" t="str">
        <f t="shared" si="236"/>
        <v>Не моделюється</v>
      </c>
      <c r="Q2150" s="2">
        <f t="shared" si="237"/>
        <v>0</v>
      </c>
      <c r="R2150" s="2" t="str">
        <f>IF(OR(C2150="РЦК макси",C2150="РЦЧ SKU"),"SKU-потік",IFERROR(VLOOKUP(D2150,'02_РЦ'!$A$3:$I$7,5,FALSE),0))</f>
        <v>SKU-потік</v>
      </c>
      <c r="S2150" s="2" t="str">
        <f>IF(OR(C2150="РЦК макси",C2150="РЦЧ SKU"),"Не рахується в ліміт",IFERROR(VLOOKUP(D2150,'02_РЦ'!$A$3:$I$7,9,FALSE),"Немає РЦ"))</f>
        <v>Не рахується в ліміт</v>
      </c>
    </row>
    <row r="2151" spans="1:19">
      <c r="A2151" s="2" t="str">
        <f>'06A_Варіанти'!A2142</f>
        <v>MAXI_2929</v>
      </c>
      <c r="B2151" s="2" t="str">
        <f>'06A_Варіанти'!B2142</f>
        <v>TT_2929</v>
      </c>
      <c r="C2151" s="2" t="str">
        <f>'06A_Варіанти'!D2142</f>
        <v>РЦК макси</v>
      </c>
      <c r="D2151" s="2" t="str">
        <f>'06A_Варіанти'!C2142</f>
        <v>РЦК</v>
      </c>
      <c r="E2151" s="2" t="str">
        <f>'06A_Варіанти'!S2142</f>
        <v>KANIV_HPP</v>
      </c>
      <c r="F2151" s="2" t="str">
        <f>IF(O2151='06A_Варіанти'!E2142,'06A_Варіанти'!E$1,IF(O2151='06A_Варіанти'!F2142,'06A_Варіанти'!F$1,IF(O2151='06A_Варіанти'!G2142,'06A_Варіанти'!G$1,IF(O2151='06A_Варіанти'!H2142,'06A_Варіанти'!H$1,IF(O2151='06A_Варіанти'!I2142,'06A_Варіанти'!I$1,IF(O2151='06A_Варіанти'!J2142,'06A_Варіанти'!J$1,IF(O2151='06A_Варіанти'!K2142,'06A_Варіанти'!K$1,IF(O2151='06A_Варіанти'!L2142,'06A_Варіанти'!L$1,IF(O2151='06A_Варіанти'!M2142,'06A_Варіанти'!M$1,IF(O2151='06A_Варіанти'!N2142,'06A_Варіанти'!N$1,IF(O2151='06A_Варіанти'!O2142,'06A_Варіанти'!O$1,IF(O2151='06A_Варіанти'!P2142,'06A_Варіанти'!P$1,IF(O2151='06A_Варіанти'!Q2142,'06A_Варіанти'!Q$1,IF(O2151='06A_Варіанти'!R2142,'06A_Варіанти'!R$1,"НЕМАЄ МАРШРУТУ"))))))))))))))</f>
        <v>KANIV_HPP</v>
      </c>
      <c r="G2151" s="2" t="str">
        <f t="shared" si="231"/>
        <v>БЕЗ ЗМІН</v>
      </c>
      <c r="H2151" s="2">
        <f>IF(G2151="НЕМАЄ МАРШРУТУ",0,O2151-'06A_Варіанти'!T2142)</f>
        <v>0</v>
      </c>
      <c r="I2151" s="2">
        <f>IFERROR(INDEX('04_Потоки'!$E:$E,MATCH(A2151,'04_Потоки'!$A:$A,0)),0)</f>
        <v>0.30653218059558118</v>
      </c>
      <c r="J2151" s="2">
        <f t="shared" si="232"/>
        <v>1</v>
      </c>
      <c r="K2151" s="2">
        <f>IF(C2151="РЦК макси",0,2*'06A_Варіанти'!T2142*J2151)</f>
        <v>0</v>
      </c>
      <c r="L2151" s="2">
        <f t="shared" si="233"/>
        <v>0</v>
      </c>
      <c r="M2151" s="2">
        <f t="shared" si="234"/>
        <v>0</v>
      </c>
      <c r="N2151" s="9">
        <f t="shared" si="235"/>
        <v>0</v>
      </c>
      <c r="O2151" s="2">
        <f>MIN(IF('07A_Конструктор'!$D$5="Так",'06A_Варіанти'!E2142,1E+99),IF('07A_Конструктор'!$D$6="Так",'06A_Варіанти'!F2142,1E+99),IF('07A_Конструктор'!$D$7="Так",'06A_Варіанти'!G2142,1E+99),IF('07A_Конструктор'!$D$8="Так",'06A_Варіанти'!H2142,1E+99),IF('07A_Конструктор'!$D$9="Так",'06A_Варіанти'!I2142,1E+99),IF('07A_Конструктор'!$D$10="Так",'06A_Варіанти'!J2142,1E+99),IF('07A_Конструктор'!$D$11="Так",'06A_Варіанти'!K2142,1E+99),IF('07A_Конструктор'!$D$12="Так",'06A_Варіанти'!L2142,1E+99),IF('07A_Конструктор'!$D$13="Так",'06A_Варіанти'!M2142,1E+99),IF('07A_Конструктор'!$D$14="Так",'06A_Варіанти'!N2142,1E+99),IF('07A_Конструктор'!$D$15="Так",'06A_Варіанти'!O2142,1E+99),IF('07A_Конструктор'!$D$16="Так",'06A_Варіанти'!P2142,1E+99),IF('07A_Конструктор'!$D$17="Так",'06A_Варіанти'!Q2142,1E+99),IF('06A_Варіанти'!R2142="",1E+99,'06A_Варіанти'!R2142))</f>
        <v>208</v>
      </c>
      <c r="P2151" s="2" t="str">
        <f t="shared" si="236"/>
        <v>Не моделюється</v>
      </c>
      <c r="Q2151" s="2">
        <f t="shared" si="237"/>
        <v>0</v>
      </c>
      <c r="R2151" s="2" t="str">
        <f>IF(OR(C2151="РЦК макси",C2151="РЦЧ SKU"),"SKU-потік",IFERROR(VLOOKUP(D2151,'02_РЦ'!$A$3:$I$7,5,FALSE),0))</f>
        <v>SKU-потік</v>
      </c>
      <c r="S2151" s="2" t="str">
        <f>IF(OR(C2151="РЦК макси",C2151="РЦЧ SKU"),"Не рахується в ліміт",IFERROR(VLOOKUP(D2151,'02_РЦ'!$A$3:$I$7,9,FALSE),"Немає РЦ"))</f>
        <v>Не рахується в ліміт</v>
      </c>
    </row>
    <row r="2152" spans="1:19">
      <c r="A2152" s="2" t="str">
        <f>'06A_Варіанти'!A2143</f>
        <v>MAXI_2925</v>
      </c>
      <c r="B2152" s="2" t="str">
        <f>'06A_Варіанти'!B2143</f>
        <v>TT_2925</v>
      </c>
      <c r="C2152" s="2" t="str">
        <f>'06A_Варіанти'!D2143</f>
        <v>РЦК макси</v>
      </c>
      <c r="D2152" s="2" t="str">
        <f>'06A_Варіанти'!C2143</f>
        <v>РЦК</v>
      </c>
      <c r="E2152" s="2" t="str">
        <f>'06A_Варіанти'!S2143</f>
        <v>DIRECT</v>
      </c>
      <c r="F2152" s="2" t="str">
        <f>IF(O2152='06A_Варіанти'!E2143,'06A_Варіанти'!E$1,IF(O2152='06A_Варіанти'!F2143,'06A_Варіанти'!F$1,IF(O2152='06A_Варіанти'!G2143,'06A_Варіанти'!G$1,IF(O2152='06A_Варіанти'!H2143,'06A_Варіанти'!H$1,IF(O2152='06A_Варіанти'!I2143,'06A_Варіанти'!I$1,IF(O2152='06A_Варіанти'!J2143,'06A_Варіанти'!J$1,IF(O2152='06A_Варіанти'!K2143,'06A_Варіанти'!K$1,IF(O2152='06A_Варіанти'!L2143,'06A_Варіанти'!L$1,IF(O2152='06A_Варіанти'!M2143,'06A_Варіанти'!M$1,IF(O2152='06A_Варіанти'!N2143,'06A_Варіанти'!N$1,IF(O2152='06A_Варіанти'!O2143,'06A_Варіанти'!O$1,IF(O2152='06A_Варіанти'!P2143,'06A_Варіанти'!P$1,IF(O2152='06A_Варіанти'!Q2143,'06A_Варіанти'!Q$1,IF(O2152='06A_Варіанти'!R2143,'06A_Варіанти'!R$1,"НЕМАЄ МАРШРУТУ"))))))))))))))</f>
        <v>DIRECT</v>
      </c>
      <c r="G2152" s="2" t="str">
        <f t="shared" si="231"/>
        <v>БЕЗ ЗМІН</v>
      </c>
      <c r="H2152" s="2">
        <f>IF(G2152="НЕМАЄ МАРШРУТУ",0,O2152-'06A_Варіанти'!T2143)</f>
        <v>0</v>
      </c>
      <c r="I2152" s="2">
        <f>IFERROR(INDEX('04_Потоки'!$E:$E,MATCH(A2152,'04_Потоки'!$A:$A,0)),0)</f>
        <v>0.30653218059558118</v>
      </c>
      <c r="J2152" s="2">
        <f t="shared" si="232"/>
        <v>1</v>
      </c>
      <c r="K2152" s="2">
        <f>IF(C2152="РЦК макси",0,2*'06A_Варіанти'!T2143*J2152)</f>
        <v>0</v>
      </c>
      <c r="L2152" s="2">
        <f t="shared" si="233"/>
        <v>0</v>
      </c>
      <c r="M2152" s="2">
        <f t="shared" si="234"/>
        <v>0</v>
      </c>
      <c r="N2152" s="9">
        <f t="shared" si="235"/>
        <v>0</v>
      </c>
      <c r="O2152" s="2">
        <f>MIN(IF('07A_Конструктор'!$D$5="Так",'06A_Варіанти'!E2143,1E+99),IF('07A_Конструктор'!$D$6="Так",'06A_Варіанти'!F2143,1E+99),IF('07A_Конструктор'!$D$7="Так",'06A_Варіанти'!G2143,1E+99),IF('07A_Конструктор'!$D$8="Так",'06A_Варіанти'!H2143,1E+99),IF('07A_Конструктор'!$D$9="Так",'06A_Варіанти'!I2143,1E+99),IF('07A_Конструктор'!$D$10="Так",'06A_Варіанти'!J2143,1E+99),IF('07A_Конструктор'!$D$11="Так",'06A_Варіанти'!K2143,1E+99),IF('07A_Конструктор'!$D$12="Так",'06A_Варіанти'!L2143,1E+99),IF('07A_Конструктор'!$D$13="Так",'06A_Варіанти'!M2143,1E+99),IF('07A_Конструктор'!$D$14="Так",'06A_Варіанти'!N2143,1E+99),IF('07A_Конструктор'!$D$15="Так",'06A_Варіанти'!O2143,1E+99),IF('07A_Конструктор'!$D$16="Так",'06A_Варіанти'!P2143,1E+99),IF('07A_Конструктор'!$D$17="Так",'06A_Варіанти'!Q2143,1E+99),IF('06A_Варіанти'!R2143="",1E+99,'06A_Варіанти'!R2143))</f>
        <v>535.70000000000005</v>
      </c>
      <c r="P2152" s="2" t="str">
        <f t="shared" si="236"/>
        <v>Не моделюється</v>
      </c>
      <c r="Q2152" s="2">
        <f t="shared" si="237"/>
        <v>0</v>
      </c>
      <c r="R2152" s="2" t="str">
        <f>IF(OR(C2152="РЦК макси",C2152="РЦЧ SKU"),"SKU-потік",IFERROR(VLOOKUP(D2152,'02_РЦ'!$A$3:$I$7,5,FALSE),0))</f>
        <v>SKU-потік</v>
      </c>
      <c r="S2152" s="2" t="str">
        <f>IF(OR(C2152="РЦК макси",C2152="РЦЧ SKU"),"Не рахується в ліміт",IFERROR(VLOOKUP(D2152,'02_РЦ'!$A$3:$I$7,9,FALSE),"Немає РЦ"))</f>
        <v>Не рахується в ліміт</v>
      </c>
    </row>
    <row r="2153" spans="1:19">
      <c r="A2153" s="2" t="str">
        <f>'06A_Варіанти'!A2144</f>
        <v>MAXI_2933</v>
      </c>
      <c r="B2153" s="2" t="str">
        <f>'06A_Варіанти'!B2144</f>
        <v>TT_2933</v>
      </c>
      <c r="C2153" s="2" t="str">
        <f>'06A_Варіанти'!D2144</f>
        <v>РЦК макси</v>
      </c>
      <c r="D2153" s="2" t="str">
        <f>'06A_Варіанти'!C2144</f>
        <v>РЦК</v>
      </c>
      <c r="E2153" s="2" t="str">
        <f>'06A_Варіанти'!S2144</f>
        <v>DIRECT</v>
      </c>
      <c r="F2153" s="2" t="str">
        <f>IF(O2153='06A_Варіанти'!E2144,'06A_Варіанти'!E$1,IF(O2153='06A_Варіанти'!F2144,'06A_Варіанти'!F$1,IF(O2153='06A_Варіанти'!G2144,'06A_Варіанти'!G$1,IF(O2153='06A_Варіанти'!H2144,'06A_Варіанти'!H$1,IF(O2153='06A_Варіанти'!I2144,'06A_Варіанти'!I$1,IF(O2153='06A_Варіанти'!J2144,'06A_Варіанти'!J$1,IF(O2153='06A_Варіанти'!K2144,'06A_Варіанти'!K$1,IF(O2153='06A_Варіанти'!L2144,'06A_Варіанти'!L$1,IF(O2153='06A_Варіанти'!M2144,'06A_Варіанти'!M$1,IF(O2153='06A_Варіанти'!N2144,'06A_Варіанти'!N$1,IF(O2153='06A_Варіанти'!O2144,'06A_Варіанти'!O$1,IF(O2153='06A_Варіанти'!P2144,'06A_Варіанти'!P$1,IF(O2153='06A_Варіанти'!Q2144,'06A_Варіанти'!Q$1,IF(O2153='06A_Варіанти'!R2144,'06A_Варіанти'!R$1,"НЕМАЄ МАРШРУТУ"))))))))))))))</f>
        <v>DIRECT</v>
      </c>
      <c r="G2153" s="2" t="str">
        <f t="shared" si="231"/>
        <v>БЕЗ ЗМІН</v>
      </c>
      <c r="H2153" s="2">
        <f>IF(G2153="НЕМАЄ МАРШРУТУ",0,O2153-'06A_Варіанти'!T2144)</f>
        <v>0</v>
      </c>
      <c r="I2153" s="2">
        <f>IFERROR(INDEX('04_Потоки'!$E:$E,MATCH(A2153,'04_Потоки'!$A:$A,0)),0)</f>
        <v>0.30653218059558118</v>
      </c>
      <c r="J2153" s="2">
        <f t="shared" si="232"/>
        <v>1</v>
      </c>
      <c r="K2153" s="2">
        <f>IF(C2153="РЦК макси",0,2*'06A_Варіанти'!T2144*J2153)</f>
        <v>0</v>
      </c>
      <c r="L2153" s="2">
        <f t="shared" si="233"/>
        <v>0</v>
      </c>
      <c r="M2153" s="2">
        <f t="shared" si="234"/>
        <v>0</v>
      </c>
      <c r="N2153" s="9">
        <f t="shared" si="235"/>
        <v>0</v>
      </c>
      <c r="O2153" s="2">
        <f>MIN(IF('07A_Конструктор'!$D$5="Так",'06A_Варіанти'!E2144,1E+99),IF('07A_Конструктор'!$D$6="Так",'06A_Варіанти'!F2144,1E+99),IF('07A_Конструктор'!$D$7="Так",'06A_Варіанти'!G2144,1E+99),IF('07A_Конструктор'!$D$8="Так",'06A_Варіанти'!H2144,1E+99),IF('07A_Конструктор'!$D$9="Так",'06A_Варіанти'!I2144,1E+99),IF('07A_Конструктор'!$D$10="Так",'06A_Варіанти'!J2144,1E+99),IF('07A_Конструктор'!$D$11="Так",'06A_Варіанти'!K2144,1E+99),IF('07A_Конструктор'!$D$12="Так",'06A_Варіанти'!L2144,1E+99),IF('07A_Конструктор'!$D$13="Так",'06A_Варіанти'!M2144,1E+99),IF('07A_Конструктор'!$D$14="Так",'06A_Варіанти'!N2144,1E+99),IF('07A_Конструктор'!$D$15="Так",'06A_Варіанти'!O2144,1E+99),IF('07A_Конструктор'!$D$16="Так",'06A_Варіанти'!P2144,1E+99),IF('07A_Конструктор'!$D$17="Так",'06A_Варіанти'!Q2144,1E+99),IF('06A_Варіанти'!R2144="",1E+99,'06A_Варіанти'!R2144))</f>
        <v>415.6</v>
      </c>
      <c r="P2153" s="2" t="str">
        <f t="shared" si="236"/>
        <v>Не моделюється</v>
      </c>
      <c r="Q2153" s="2">
        <f t="shared" si="237"/>
        <v>0</v>
      </c>
      <c r="R2153" s="2" t="str">
        <f>IF(OR(C2153="РЦК макси",C2153="РЦЧ SKU"),"SKU-потік",IFERROR(VLOOKUP(D2153,'02_РЦ'!$A$3:$I$7,5,FALSE),0))</f>
        <v>SKU-потік</v>
      </c>
      <c r="S2153" s="2" t="str">
        <f>IF(OR(C2153="РЦК макси",C2153="РЦЧ SKU"),"Не рахується в ліміт",IFERROR(VLOOKUP(D2153,'02_РЦ'!$A$3:$I$7,9,FALSE),"Немає РЦ"))</f>
        <v>Не рахується в ліміт</v>
      </c>
    </row>
    <row r="2154" spans="1:19">
      <c r="A2154" s="2" t="str">
        <f>'06A_Варіанти'!A2145</f>
        <v>MAXI_2938</v>
      </c>
      <c r="B2154" s="2" t="str">
        <f>'06A_Варіанти'!B2145</f>
        <v>TT_2938</v>
      </c>
      <c r="C2154" s="2" t="str">
        <f>'06A_Варіанти'!D2145</f>
        <v>РЦК макси</v>
      </c>
      <c r="D2154" s="2" t="str">
        <f>'06A_Варіанти'!C2145</f>
        <v>РЦК</v>
      </c>
      <c r="E2154" s="2" t="str">
        <f>'06A_Варіанти'!S2145</f>
        <v>DIRECT</v>
      </c>
      <c r="F2154" s="2" t="str">
        <f>IF(O2154='06A_Варіанти'!E2145,'06A_Варіанти'!E$1,IF(O2154='06A_Варіанти'!F2145,'06A_Варіанти'!F$1,IF(O2154='06A_Варіанти'!G2145,'06A_Варіанти'!G$1,IF(O2154='06A_Варіанти'!H2145,'06A_Варіанти'!H$1,IF(O2154='06A_Варіанти'!I2145,'06A_Варіанти'!I$1,IF(O2154='06A_Варіанти'!J2145,'06A_Варіанти'!J$1,IF(O2154='06A_Варіанти'!K2145,'06A_Варіанти'!K$1,IF(O2154='06A_Варіанти'!L2145,'06A_Варіанти'!L$1,IF(O2154='06A_Варіанти'!M2145,'06A_Варіанти'!M$1,IF(O2154='06A_Варіанти'!N2145,'06A_Варіанти'!N$1,IF(O2154='06A_Варіанти'!O2145,'06A_Варіанти'!O$1,IF(O2154='06A_Варіанти'!P2145,'06A_Варіанти'!P$1,IF(O2154='06A_Варіанти'!Q2145,'06A_Варіанти'!Q$1,IF(O2154='06A_Варіанти'!R2145,'06A_Варіанти'!R$1,"НЕМАЄ МАРШРУТУ"))))))))))))))</f>
        <v>DIRECT</v>
      </c>
      <c r="G2154" s="2" t="str">
        <f t="shared" si="231"/>
        <v>БЕЗ ЗМІН</v>
      </c>
      <c r="H2154" s="2">
        <f>IF(G2154="НЕМАЄ МАРШРУТУ",0,O2154-'06A_Варіанти'!T2145)</f>
        <v>0</v>
      </c>
      <c r="I2154" s="2">
        <f>IFERROR(INDEX('04_Потоки'!$E:$E,MATCH(A2154,'04_Потоки'!$A:$A,0)),0)</f>
        <v>0.30653218059558118</v>
      </c>
      <c r="J2154" s="2">
        <f t="shared" si="232"/>
        <v>1</v>
      </c>
      <c r="K2154" s="2">
        <f>IF(C2154="РЦК макси",0,2*'06A_Варіанти'!T2145*J2154)</f>
        <v>0</v>
      </c>
      <c r="L2154" s="2">
        <f t="shared" si="233"/>
        <v>0</v>
      </c>
      <c r="M2154" s="2">
        <f t="shared" si="234"/>
        <v>0</v>
      </c>
      <c r="N2154" s="9">
        <f t="shared" si="235"/>
        <v>0</v>
      </c>
      <c r="O2154" s="2">
        <f>MIN(IF('07A_Конструктор'!$D$5="Так",'06A_Варіанти'!E2145,1E+99),IF('07A_Конструктор'!$D$6="Так",'06A_Варіанти'!F2145,1E+99),IF('07A_Конструктор'!$D$7="Так",'06A_Варіанти'!G2145,1E+99),IF('07A_Конструктор'!$D$8="Так",'06A_Варіанти'!H2145,1E+99),IF('07A_Конструктор'!$D$9="Так",'06A_Варіанти'!I2145,1E+99),IF('07A_Конструктор'!$D$10="Так",'06A_Варіанти'!J2145,1E+99),IF('07A_Конструктор'!$D$11="Так",'06A_Варіанти'!K2145,1E+99),IF('07A_Конструктор'!$D$12="Так",'06A_Варіанти'!L2145,1E+99),IF('07A_Конструктор'!$D$13="Так",'06A_Варіанти'!M2145,1E+99),IF('07A_Конструктор'!$D$14="Так",'06A_Варіанти'!N2145,1E+99),IF('07A_Конструктор'!$D$15="Так",'06A_Варіанти'!O2145,1E+99),IF('07A_Конструктор'!$D$16="Так",'06A_Варіанти'!P2145,1E+99),IF('07A_Конструктор'!$D$17="Так",'06A_Варіанти'!Q2145,1E+99),IF('06A_Варіанти'!R2145="",1E+99,'06A_Варіанти'!R2145))</f>
        <v>445</v>
      </c>
      <c r="P2154" s="2" t="str">
        <f t="shared" si="236"/>
        <v>Не моделюється</v>
      </c>
      <c r="Q2154" s="2">
        <f t="shared" si="237"/>
        <v>0</v>
      </c>
      <c r="R2154" s="2" t="str">
        <f>IF(OR(C2154="РЦК макси",C2154="РЦЧ SKU"),"SKU-потік",IFERROR(VLOOKUP(D2154,'02_РЦ'!$A$3:$I$7,5,FALSE),0))</f>
        <v>SKU-потік</v>
      </c>
      <c r="S2154" s="2" t="str">
        <f>IF(OR(C2154="РЦК макси",C2154="РЦЧ SKU"),"Не рахується в ліміт",IFERROR(VLOOKUP(D2154,'02_РЦ'!$A$3:$I$7,9,FALSE),"Немає РЦ"))</f>
        <v>Не рахується в ліміт</v>
      </c>
    </row>
    <row r="2155" spans="1:19">
      <c r="A2155" s="2" t="str">
        <f>'06A_Варіанти'!A2146</f>
        <v>MAXI_2939</v>
      </c>
      <c r="B2155" s="2" t="str">
        <f>'06A_Варіанти'!B2146</f>
        <v>TT_2939</v>
      </c>
      <c r="C2155" s="2" t="str">
        <f>'06A_Варіанти'!D2146</f>
        <v>РЦК макси</v>
      </c>
      <c r="D2155" s="2" t="str">
        <f>'06A_Варіанти'!C2146</f>
        <v>РЦК</v>
      </c>
      <c r="E2155" s="2" t="str">
        <f>'06A_Варіанти'!S2146</f>
        <v>DIRECT</v>
      </c>
      <c r="F2155" s="2" t="str">
        <f>IF(O2155='06A_Варіанти'!E2146,'06A_Варіанти'!E$1,IF(O2155='06A_Варіанти'!F2146,'06A_Варіанти'!F$1,IF(O2155='06A_Варіанти'!G2146,'06A_Варіанти'!G$1,IF(O2155='06A_Варіанти'!H2146,'06A_Варіанти'!H$1,IF(O2155='06A_Варіанти'!I2146,'06A_Варіанти'!I$1,IF(O2155='06A_Варіанти'!J2146,'06A_Варіанти'!J$1,IF(O2155='06A_Варіанти'!K2146,'06A_Варіанти'!K$1,IF(O2155='06A_Варіанти'!L2146,'06A_Варіанти'!L$1,IF(O2155='06A_Варіанти'!M2146,'06A_Варіанти'!M$1,IF(O2155='06A_Варіанти'!N2146,'06A_Варіанти'!N$1,IF(O2155='06A_Варіанти'!O2146,'06A_Варіанти'!O$1,IF(O2155='06A_Варіанти'!P2146,'06A_Варіанти'!P$1,IF(O2155='06A_Варіанти'!Q2146,'06A_Варіанти'!Q$1,IF(O2155='06A_Варіанти'!R2146,'06A_Варіанти'!R$1,"НЕМАЄ МАРШРУТУ"))))))))))))))</f>
        <v>DIRECT</v>
      </c>
      <c r="G2155" s="2" t="str">
        <f t="shared" si="231"/>
        <v>БЕЗ ЗМІН</v>
      </c>
      <c r="H2155" s="2">
        <f>IF(G2155="НЕМАЄ МАРШРУТУ",0,O2155-'06A_Варіанти'!T2146)</f>
        <v>0</v>
      </c>
      <c r="I2155" s="2">
        <f>IFERROR(INDEX('04_Потоки'!$E:$E,MATCH(A2155,'04_Потоки'!$A:$A,0)),0)</f>
        <v>0.30653218059558118</v>
      </c>
      <c r="J2155" s="2">
        <f t="shared" si="232"/>
        <v>1</v>
      </c>
      <c r="K2155" s="2">
        <f>IF(C2155="РЦК макси",0,2*'06A_Варіанти'!T2146*J2155)</f>
        <v>0</v>
      </c>
      <c r="L2155" s="2">
        <f t="shared" si="233"/>
        <v>0</v>
      </c>
      <c r="M2155" s="2">
        <f t="shared" si="234"/>
        <v>0</v>
      </c>
      <c r="N2155" s="9">
        <f t="shared" si="235"/>
        <v>0</v>
      </c>
      <c r="O2155" s="2">
        <f>MIN(IF('07A_Конструктор'!$D$5="Так",'06A_Варіанти'!E2146,1E+99),IF('07A_Конструктор'!$D$6="Так",'06A_Варіанти'!F2146,1E+99),IF('07A_Конструктор'!$D$7="Так",'06A_Варіанти'!G2146,1E+99),IF('07A_Конструктор'!$D$8="Так",'06A_Варіанти'!H2146,1E+99),IF('07A_Конструктор'!$D$9="Так",'06A_Варіанти'!I2146,1E+99),IF('07A_Конструктор'!$D$10="Так",'06A_Варіанти'!J2146,1E+99),IF('07A_Конструктор'!$D$11="Так",'06A_Варіанти'!K2146,1E+99),IF('07A_Конструктор'!$D$12="Так",'06A_Варіанти'!L2146,1E+99),IF('07A_Конструктор'!$D$13="Так",'06A_Варіанти'!M2146,1E+99),IF('07A_Конструктор'!$D$14="Так",'06A_Варіанти'!N2146,1E+99),IF('07A_Конструктор'!$D$15="Так",'06A_Варіанти'!O2146,1E+99),IF('07A_Конструктор'!$D$16="Так",'06A_Варіанти'!P2146,1E+99),IF('07A_Конструктор'!$D$17="Так",'06A_Варіанти'!Q2146,1E+99),IF('06A_Варіанти'!R2146="",1E+99,'06A_Варіанти'!R2146))</f>
        <v>229</v>
      </c>
      <c r="P2155" s="2" t="str">
        <f t="shared" si="236"/>
        <v>Не моделюється</v>
      </c>
      <c r="Q2155" s="2">
        <f t="shared" si="237"/>
        <v>0</v>
      </c>
      <c r="R2155" s="2" t="str">
        <f>IF(OR(C2155="РЦК макси",C2155="РЦЧ SKU"),"SKU-потік",IFERROR(VLOOKUP(D2155,'02_РЦ'!$A$3:$I$7,5,FALSE),0))</f>
        <v>SKU-потік</v>
      </c>
      <c r="S2155" s="2" t="str">
        <f>IF(OR(C2155="РЦК макси",C2155="РЦЧ SKU"),"Не рахується в ліміт",IFERROR(VLOOKUP(D2155,'02_РЦ'!$A$3:$I$7,9,FALSE),"Немає РЦ"))</f>
        <v>Не рахується в ліміт</v>
      </c>
    </row>
    <row r="2156" spans="1:19">
      <c r="A2156" s="2" t="str">
        <f>'06A_Варіанти'!A2147</f>
        <v>MAXI_2941</v>
      </c>
      <c r="B2156" s="2" t="str">
        <f>'06A_Варіанти'!B2147</f>
        <v>TT_2941</v>
      </c>
      <c r="C2156" s="2" t="str">
        <f>'06A_Варіанти'!D2147</f>
        <v>РЦК макси</v>
      </c>
      <c r="D2156" s="2" t="str">
        <f>'06A_Варіанти'!C2147</f>
        <v>РЦК</v>
      </c>
      <c r="E2156" s="2" t="str">
        <f>'06A_Варіанти'!S2147</f>
        <v>DIRECT</v>
      </c>
      <c r="F2156" s="2" t="str">
        <f>IF(O2156='06A_Варіанти'!E2147,'06A_Варіанти'!E$1,IF(O2156='06A_Варіанти'!F2147,'06A_Варіанти'!F$1,IF(O2156='06A_Варіанти'!G2147,'06A_Варіанти'!G$1,IF(O2156='06A_Варіанти'!H2147,'06A_Варіанти'!H$1,IF(O2156='06A_Варіанти'!I2147,'06A_Варіанти'!I$1,IF(O2156='06A_Варіанти'!J2147,'06A_Варіанти'!J$1,IF(O2156='06A_Варіанти'!K2147,'06A_Варіанти'!K$1,IF(O2156='06A_Варіанти'!L2147,'06A_Варіанти'!L$1,IF(O2156='06A_Варіанти'!M2147,'06A_Варіанти'!M$1,IF(O2156='06A_Варіанти'!N2147,'06A_Варіанти'!N$1,IF(O2156='06A_Варіанти'!O2147,'06A_Варіанти'!O$1,IF(O2156='06A_Варіанти'!P2147,'06A_Варіанти'!P$1,IF(O2156='06A_Варіанти'!Q2147,'06A_Варіанти'!Q$1,IF(O2156='06A_Варіанти'!R2147,'06A_Варіанти'!R$1,"НЕМАЄ МАРШРУТУ"))))))))))))))</f>
        <v>DIRECT</v>
      </c>
      <c r="G2156" s="2" t="str">
        <f t="shared" si="231"/>
        <v>БЕЗ ЗМІН</v>
      </c>
      <c r="H2156" s="2">
        <f>IF(G2156="НЕМАЄ МАРШРУТУ",0,O2156-'06A_Варіанти'!T2147)</f>
        <v>0</v>
      </c>
      <c r="I2156" s="2">
        <f>IFERROR(INDEX('04_Потоки'!$E:$E,MATCH(A2156,'04_Потоки'!$A:$A,0)),0)</f>
        <v>0.30653218059558118</v>
      </c>
      <c r="J2156" s="2">
        <f t="shared" si="232"/>
        <v>1</v>
      </c>
      <c r="K2156" s="2">
        <f>IF(C2156="РЦК макси",0,2*'06A_Варіанти'!T2147*J2156)</f>
        <v>0</v>
      </c>
      <c r="L2156" s="2">
        <f t="shared" si="233"/>
        <v>0</v>
      </c>
      <c r="M2156" s="2">
        <f t="shared" si="234"/>
        <v>0</v>
      </c>
      <c r="N2156" s="9">
        <f t="shared" si="235"/>
        <v>0</v>
      </c>
      <c r="O2156" s="2">
        <f>MIN(IF('07A_Конструктор'!$D$5="Так",'06A_Варіанти'!E2147,1E+99),IF('07A_Конструктор'!$D$6="Так",'06A_Варіанти'!F2147,1E+99),IF('07A_Конструктор'!$D$7="Так",'06A_Варіанти'!G2147,1E+99),IF('07A_Конструктор'!$D$8="Так",'06A_Варіанти'!H2147,1E+99),IF('07A_Конструктор'!$D$9="Так",'06A_Варіанти'!I2147,1E+99),IF('07A_Конструктор'!$D$10="Так",'06A_Варіанти'!J2147,1E+99),IF('07A_Конструктор'!$D$11="Так",'06A_Варіанти'!K2147,1E+99),IF('07A_Конструктор'!$D$12="Так",'06A_Варіанти'!L2147,1E+99),IF('07A_Конструктор'!$D$13="Так",'06A_Варіанти'!M2147,1E+99),IF('07A_Конструктор'!$D$14="Так",'06A_Варіанти'!N2147,1E+99),IF('07A_Конструктор'!$D$15="Так",'06A_Варіанти'!O2147,1E+99),IF('07A_Конструктор'!$D$16="Так",'06A_Варіанти'!P2147,1E+99),IF('07A_Конструктор'!$D$17="Так",'06A_Варіанти'!Q2147,1E+99),IF('06A_Варіанти'!R2147="",1E+99,'06A_Варіанти'!R2147))</f>
        <v>159.1</v>
      </c>
      <c r="P2156" s="2" t="str">
        <f t="shared" si="236"/>
        <v>Не моделюється</v>
      </c>
      <c r="Q2156" s="2">
        <f t="shared" si="237"/>
        <v>0</v>
      </c>
      <c r="R2156" s="2" t="str">
        <f>IF(OR(C2156="РЦК макси",C2156="РЦЧ SKU"),"SKU-потік",IFERROR(VLOOKUP(D2156,'02_РЦ'!$A$3:$I$7,5,FALSE),0))</f>
        <v>SKU-потік</v>
      </c>
      <c r="S2156" s="2" t="str">
        <f>IF(OR(C2156="РЦК макси",C2156="РЦЧ SKU"),"Не рахується в ліміт",IFERROR(VLOOKUP(D2156,'02_РЦ'!$A$3:$I$7,9,FALSE),"Немає РЦ"))</f>
        <v>Не рахується в ліміт</v>
      </c>
    </row>
    <row r="2157" spans="1:19">
      <c r="A2157" s="2" t="str">
        <f>'06A_Варіанти'!A2148</f>
        <v>MAXI_2944</v>
      </c>
      <c r="B2157" s="2" t="str">
        <f>'06A_Варіанти'!B2148</f>
        <v>TT_2944</v>
      </c>
      <c r="C2157" s="2" t="str">
        <f>'06A_Варіанти'!D2148</f>
        <v>РЦК макси</v>
      </c>
      <c r="D2157" s="2" t="str">
        <f>'06A_Варіанти'!C2148</f>
        <v>РЦК</v>
      </c>
      <c r="E2157" s="2" t="str">
        <f>'06A_Варіанти'!S2148</f>
        <v>KREM</v>
      </c>
      <c r="F2157" s="2" t="str">
        <f>IF(O2157='06A_Варіанти'!E2148,'06A_Варіанти'!E$1,IF(O2157='06A_Варіанти'!F2148,'06A_Варіанти'!F$1,IF(O2157='06A_Варіанти'!G2148,'06A_Варіанти'!G$1,IF(O2157='06A_Варіанти'!H2148,'06A_Варіанти'!H$1,IF(O2157='06A_Варіанти'!I2148,'06A_Варіанти'!I$1,IF(O2157='06A_Варіанти'!J2148,'06A_Варіанти'!J$1,IF(O2157='06A_Варіанти'!K2148,'06A_Варіанти'!K$1,IF(O2157='06A_Варіанти'!L2148,'06A_Варіанти'!L$1,IF(O2157='06A_Варіанти'!M2148,'06A_Варіанти'!M$1,IF(O2157='06A_Варіанти'!N2148,'06A_Варіанти'!N$1,IF(O2157='06A_Варіанти'!O2148,'06A_Варіанти'!O$1,IF(O2157='06A_Варіанти'!P2148,'06A_Варіанти'!P$1,IF(O2157='06A_Варіанти'!Q2148,'06A_Варіанти'!Q$1,IF(O2157='06A_Варіанти'!R2148,'06A_Варіанти'!R$1,"НЕМАЄ МАРШРУТУ"))))))))))))))</f>
        <v>KREM</v>
      </c>
      <c r="G2157" s="2" t="str">
        <f t="shared" si="231"/>
        <v>БЕЗ ЗМІН</v>
      </c>
      <c r="H2157" s="2">
        <f>IF(G2157="НЕМАЄ МАРШРУТУ",0,O2157-'06A_Варіанти'!T2148)</f>
        <v>0</v>
      </c>
      <c r="I2157" s="2">
        <f>IFERROR(INDEX('04_Потоки'!$E:$E,MATCH(A2157,'04_Потоки'!$A:$A,0)),0)</f>
        <v>0.30653218059558118</v>
      </c>
      <c r="J2157" s="2">
        <f t="shared" si="232"/>
        <v>1</v>
      </c>
      <c r="K2157" s="2">
        <f>IF(C2157="РЦК макси",0,2*'06A_Варіанти'!T2148*J2157)</f>
        <v>0</v>
      </c>
      <c r="L2157" s="2">
        <f t="shared" si="233"/>
        <v>0</v>
      </c>
      <c r="M2157" s="2">
        <f t="shared" si="234"/>
        <v>0</v>
      </c>
      <c r="N2157" s="9">
        <f t="shared" si="235"/>
        <v>0</v>
      </c>
      <c r="O2157" s="2">
        <f>MIN(IF('07A_Конструктор'!$D$5="Так",'06A_Варіанти'!E2148,1E+99),IF('07A_Конструктор'!$D$6="Так",'06A_Варіанти'!F2148,1E+99),IF('07A_Конструктор'!$D$7="Так",'06A_Варіанти'!G2148,1E+99),IF('07A_Конструктор'!$D$8="Так",'06A_Варіанти'!H2148,1E+99),IF('07A_Конструктор'!$D$9="Так",'06A_Варіанти'!I2148,1E+99),IF('07A_Конструктор'!$D$10="Так",'06A_Варіанти'!J2148,1E+99),IF('07A_Конструктор'!$D$11="Так",'06A_Варіанти'!K2148,1E+99),IF('07A_Конструктор'!$D$12="Так",'06A_Варіанти'!L2148,1E+99),IF('07A_Конструктор'!$D$13="Так",'06A_Варіанти'!M2148,1E+99),IF('07A_Конструктор'!$D$14="Так",'06A_Варіанти'!N2148,1E+99),IF('07A_Конструктор'!$D$15="Так",'06A_Варіанти'!O2148,1E+99),IF('07A_Конструктор'!$D$16="Так",'06A_Варіанти'!P2148,1E+99),IF('07A_Конструктор'!$D$17="Так",'06A_Варіанти'!Q2148,1E+99),IF('06A_Варіанти'!R2148="",1E+99,'06A_Варіанти'!R2148))</f>
        <v>428.8</v>
      </c>
      <c r="P2157" s="2" t="str">
        <f t="shared" si="236"/>
        <v>Не моделюється</v>
      </c>
      <c r="Q2157" s="2">
        <f t="shared" si="237"/>
        <v>0</v>
      </c>
      <c r="R2157" s="2" t="str">
        <f>IF(OR(C2157="РЦК макси",C2157="РЦЧ SKU"),"SKU-потік",IFERROR(VLOOKUP(D2157,'02_РЦ'!$A$3:$I$7,5,FALSE),0))</f>
        <v>SKU-потік</v>
      </c>
      <c r="S2157" s="2" t="str">
        <f>IF(OR(C2157="РЦК макси",C2157="РЦЧ SKU"),"Не рахується в ліміт",IFERROR(VLOOKUP(D2157,'02_РЦ'!$A$3:$I$7,9,FALSE),"Немає РЦ"))</f>
        <v>Не рахується в ліміт</v>
      </c>
    </row>
    <row r="2158" spans="1:19">
      <c r="A2158" s="2" t="str">
        <f>'06A_Варіанти'!A2149</f>
        <v>MAXI_2948</v>
      </c>
      <c r="B2158" s="2" t="str">
        <f>'06A_Варіанти'!B2149</f>
        <v>TT_2948</v>
      </c>
      <c r="C2158" s="2" t="str">
        <f>'06A_Варіанти'!D2149</f>
        <v>РЦК макси</v>
      </c>
      <c r="D2158" s="2" t="str">
        <f>'06A_Варіанти'!C2149</f>
        <v>РЦК</v>
      </c>
      <c r="E2158" s="2" t="str">
        <f>'06A_Варіанти'!S2149</f>
        <v>DIRECT</v>
      </c>
      <c r="F2158" s="2" t="str">
        <f>IF(O2158='06A_Варіанти'!E2149,'06A_Варіанти'!E$1,IF(O2158='06A_Варіанти'!F2149,'06A_Варіанти'!F$1,IF(O2158='06A_Варіанти'!G2149,'06A_Варіанти'!G$1,IF(O2158='06A_Варіанти'!H2149,'06A_Варіанти'!H$1,IF(O2158='06A_Варіанти'!I2149,'06A_Варіанти'!I$1,IF(O2158='06A_Варіанти'!J2149,'06A_Варіанти'!J$1,IF(O2158='06A_Варіанти'!K2149,'06A_Варіанти'!K$1,IF(O2158='06A_Варіанти'!L2149,'06A_Варіанти'!L$1,IF(O2158='06A_Варіанти'!M2149,'06A_Варіанти'!M$1,IF(O2158='06A_Варіанти'!N2149,'06A_Варіанти'!N$1,IF(O2158='06A_Варіанти'!O2149,'06A_Варіанти'!O$1,IF(O2158='06A_Варіанти'!P2149,'06A_Варіанти'!P$1,IF(O2158='06A_Варіанти'!Q2149,'06A_Варіанти'!Q$1,IF(O2158='06A_Варіанти'!R2149,'06A_Варіанти'!R$1,"НЕМАЄ МАРШРУТУ"))))))))))))))</f>
        <v>DIRECT</v>
      </c>
      <c r="G2158" s="2" t="str">
        <f t="shared" si="231"/>
        <v>БЕЗ ЗМІН</v>
      </c>
      <c r="H2158" s="2">
        <f>IF(G2158="НЕМАЄ МАРШРУТУ",0,O2158-'06A_Варіанти'!T2149)</f>
        <v>0</v>
      </c>
      <c r="I2158" s="2">
        <f>IFERROR(INDEX('04_Потоки'!$E:$E,MATCH(A2158,'04_Потоки'!$A:$A,0)),0)</f>
        <v>0.30653218059558118</v>
      </c>
      <c r="J2158" s="2">
        <f t="shared" si="232"/>
        <v>1</v>
      </c>
      <c r="K2158" s="2">
        <f>IF(C2158="РЦК макси",0,2*'06A_Варіанти'!T2149*J2158)</f>
        <v>0</v>
      </c>
      <c r="L2158" s="2">
        <f t="shared" si="233"/>
        <v>0</v>
      </c>
      <c r="M2158" s="2">
        <f t="shared" si="234"/>
        <v>0</v>
      </c>
      <c r="N2158" s="9">
        <f t="shared" si="235"/>
        <v>0</v>
      </c>
      <c r="O2158" s="2">
        <f>MIN(IF('07A_Конструктор'!$D$5="Так",'06A_Варіанти'!E2149,1E+99),IF('07A_Конструктор'!$D$6="Так",'06A_Варіанти'!F2149,1E+99),IF('07A_Конструктор'!$D$7="Так",'06A_Варіанти'!G2149,1E+99),IF('07A_Конструктор'!$D$8="Так",'06A_Варіанти'!H2149,1E+99),IF('07A_Конструктор'!$D$9="Так",'06A_Варіанти'!I2149,1E+99),IF('07A_Конструктор'!$D$10="Так",'06A_Варіанти'!J2149,1E+99),IF('07A_Конструктор'!$D$11="Так",'06A_Варіанти'!K2149,1E+99),IF('07A_Конструктор'!$D$12="Так",'06A_Варіанти'!L2149,1E+99),IF('07A_Конструктор'!$D$13="Так",'06A_Варіанти'!M2149,1E+99),IF('07A_Конструктор'!$D$14="Так",'06A_Варіанти'!N2149,1E+99),IF('07A_Конструктор'!$D$15="Так",'06A_Варіанти'!O2149,1E+99),IF('07A_Конструктор'!$D$16="Так",'06A_Варіанти'!P2149,1E+99),IF('07A_Конструктор'!$D$17="Так",'06A_Варіанти'!Q2149,1E+99),IF('06A_Варіанти'!R2149="",1E+99,'06A_Варіанти'!R2149))</f>
        <v>133.9</v>
      </c>
      <c r="P2158" s="2" t="str">
        <f t="shared" si="236"/>
        <v>Не моделюється</v>
      </c>
      <c r="Q2158" s="2">
        <f t="shared" si="237"/>
        <v>0</v>
      </c>
      <c r="R2158" s="2" t="str">
        <f>IF(OR(C2158="РЦК макси",C2158="РЦЧ SKU"),"SKU-потік",IFERROR(VLOOKUP(D2158,'02_РЦ'!$A$3:$I$7,5,FALSE),0))</f>
        <v>SKU-потік</v>
      </c>
      <c r="S2158" s="2" t="str">
        <f>IF(OR(C2158="РЦК макси",C2158="РЦЧ SKU"),"Не рахується в ліміт",IFERROR(VLOOKUP(D2158,'02_РЦ'!$A$3:$I$7,9,FALSE),"Немає РЦ"))</f>
        <v>Не рахується в ліміт</v>
      </c>
    </row>
    <row r="2159" spans="1:19">
      <c r="A2159" s="2" t="str">
        <f>'06A_Варіанти'!A2150</f>
        <v>MAXI_2951</v>
      </c>
      <c r="B2159" s="2" t="str">
        <f>'06A_Варіанти'!B2150</f>
        <v>TT_2951</v>
      </c>
      <c r="C2159" s="2" t="str">
        <f>'06A_Варіанти'!D2150</f>
        <v>РЦК макси</v>
      </c>
      <c r="D2159" s="2" t="str">
        <f>'06A_Варіанти'!C2150</f>
        <v>РЦК</v>
      </c>
      <c r="E2159" s="2" t="str">
        <f>'06A_Варіанти'!S2150</f>
        <v>DIRECT</v>
      </c>
      <c r="F2159" s="2" t="str">
        <f>IF(O2159='06A_Варіанти'!E2150,'06A_Варіанти'!E$1,IF(O2159='06A_Варіанти'!F2150,'06A_Варіанти'!F$1,IF(O2159='06A_Варіанти'!G2150,'06A_Варіанти'!G$1,IF(O2159='06A_Варіанти'!H2150,'06A_Варіанти'!H$1,IF(O2159='06A_Варіанти'!I2150,'06A_Варіанти'!I$1,IF(O2159='06A_Варіанти'!J2150,'06A_Варіанти'!J$1,IF(O2159='06A_Варіанти'!K2150,'06A_Варіанти'!K$1,IF(O2159='06A_Варіанти'!L2150,'06A_Варіанти'!L$1,IF(O2159='06A_Варіанти'!M2150,'06A_Варіанти'!M$1,IF(O2159='06A_Варіанти'!N2150,'06A_Варіанти'!N$1,IF(O2159='06A_Варіанти'!O2150,'06A_Варіанти'!O$1,IF(O2159='06A_Варіанти'!P2150,'06A_Варіанти'!P$1,IF(O2159='06A_Варіанти'!Q2150,'06A_Варіанти'!Q$1,IF(O2159='06A_Варіанти'!R2150,'06A_Варіанти'!R$1,"НЕМАЄ МАРШРУТУ"))))))))))))))</f>
        <v>DIRECT</v>
      </c>
      <c r="G2159" s="2" t="str">
        <f t="shared" si="231"/>
        <v>БЕЗ ЗМІН</v>
      </c>
      <c r="H2159" s="2">
        <f>IF(G2159="НЕМАЄ МАРШРУТУ",0,O2159-'06A_Варіанти'!T2150)</f>
        <v>0</v>
      </c>
      <c r="I2159" s="2">
        <f>IFERROR(INDEX('04_Потоки'!$E:$E,MATCH(A2159,'04_Потоки'!$A:$A,0)),0)</f>
        <v>0.30653218059558118</v>
      </c>
      <c r="J2159" s="2">
        <f t="shared" si="232"/>
        <v>1</v>
      </c>
      <c r="K2159" s="2">
        <f>IF(C2159="РЦК макси",0,2*'06A_Варіанти'!T2150*J2159)</f>
        <v>0</v>
      </c>
      <c r="L2159" s="2">
        <f t="shared" si="233"/>
        <v>0</v>
      </c>
      <c r="M2159" s="2">
        <f t="shared" si="234"/>
        <v>0</v>
      </c>
      <c r="N2159" s="9">
        <f t="shared" si="235"/>
        <v>0</v>
      </c>
      <c r="O2159" s="2">
        <f>MIN(IF('07A_Конструктор'!$D$5="Так",'06A_Варіанти'!E2150,1E+99),IF('07A_Конструктор'!$D$6="Так",'06A_Варіанти'!F2150,1E+99),IF('07A_Конструктор'!$D$7="Так",'06A_Варіанти'!G2150,1E+99),IF('07A_Конструктор'!$D$8="Так",'06A_Варіанти'!H2150,1E+99),IF('07A_Конструктор'!$D$9="Так",'06A_Варіанти'!I2150,1E+99),IF('07A_Конструктор'!$D$10="Так",'06A_Варіанти'!J2150,1E+99),IF('07A_Конструктор'!$D$11="Так",'06A_Варіанти'!K2150,1E+99),IF('07A_Конструктор'!$D$12="Так",'06A_Варіанти'!L2150,1E+99),IF('07A_Конструктор'!$D$13="Так",'06A_Варіанти'!M2150,1E+99),IF('07A_Конструктор'!$D$14="Так",'06A_Варіанти'!N2150,1E+99),IF('07A_Конструктор'!$D$15="Так",'06A_Варіанти'!O2150,1E+99),IF('07A_Конструктор'!$D$16="Так",'06A_Варіанти'!P2150,1E+99),IF('07A_Конструктор'!$D$17="Так",'06A_Варіанти'!Q2150,1E+99),IF('06A_Варіанти'!R2150="",1E+99,'06A_Варіанти'!R2150))</f>
        <v>536.5</v>
      </c>
      <c r="P2159" s="2" t="str">
        <f t="shared" si="236"/>
        <v>Не моделюється</v>
      </c>
      <c r="Q2159" s="2">
        <f t="shared" si="237"/>
        <v>0</v>
      </c>
      <c r="R2159" s="2" t="str">
        <f>IF(OR(C2159="РЦК макси",C2159="РЦЧ SKU"),"SKU-потік",IFERROR(VLOOKUP(D2159,'02_РЦ'!$A$3:$I$7,5,FALSE),0))</f>
        <v>SKU-потік</v>
      </c>
      <c r="S2159" s="2" t="str">
        <f>IF(OR(C2159="РЦК макси",C2159="РЦЧ SKU"),"Не рахується в ліміт",IFERROR(VLOOKUP(D2159,'02_РЦ'!$A$3:$I$7,9,FALSE),"Немає РЦ"))</f>
        <v>Не рахується в ліміт</v>
      </c>
    </row>
    <row r="2160" spans="1:19">
      <c r="A2160" s="2" t="str">
        <f>'06A_Варіанти'!A2151</f>
        <v>MAXI_2952</v>
      </c>
      <c r="B2160" s="2" t="str">
        <f>'06A_Варіанти'!B2151</f>
        <v>TT_2952</v>
      </c>
      <c r="C2160" s="2" t="str">
        <f>'06A_Варіанти'!D2151</f>
        <v>РЦК макси</v>
      </c>
      <c r="D2160" s="2" t="str">
        <f>'06A_Варіанти'!C2151</f>
        <v>РЦК</v>
      </c>
      <c r="E2160" s="2" t="str">
        <f>'06A_Варіанти'!S2151</f>
        <v>DIRECT</v>
      </c>
      <c r="F2160" s="2" t="str">
        <f>IF(O2160='06A_Варіанти'!E2151,'06A_Варіанти'!E$1,IF(O2160='06A_Варіанти'!F2151,'06A_Варіанти'!F$1,IF(O2160='06A_Варіанти'!G2151,'06A_Варіанти'!G$1,IF(O2160='06A_Варіанти'!H2151,'06A_Варіанти'!H$1,IF(O2160='06A_Варіанти'!I2151,'06A_Варіанти'!I$1,IF(O2160='06A_Варіанти'!J2151,'06A_Варіанти'!J$1,IF(O2160='06A_Варіанти'!K2151,'06A_Варіанти'!K$1,IF(O2160='06A_Варіанти'!L2151,'06A_Варіанти'!L$1,IF(O2160='06A_Варіанти'!M2151,'06A_Варіанти'!M$1,IF(O2160='06A_Варіанти'!N2151,'06A_Варіанти'!N$1,IF(O2160='06A_Варіанти'!O2151,'06A_Варіанти'!O$1,IF(O2160='06A_Варіанти'!P2151,'06A_Варіанти'!P$1,IF(O2160='06A_Варіанти'!Q2151,'06A_Варіанти'!Q$1,IF(O2160='06A_Варіанти'!R2151,'06A_Варіанти'!R$1,"НЕМАЄ МАРШРУТУ"))))))))))))))</f>
        <v>DIRECT</v>
      </c>
      <c r="G2160" s="2" t="str">
        <f t="shared" si="231"/>
        <v>БЕЗ ЗМІН</v>
      </c>
      <c r="H2160" s="2">
        <f>IF(G2160="НЕМАЄ МАРШРУТУ",0,O2160-'06A_Варіанти'!T2151)</f>
        <v>0</v>
      </c>
      <c r="I2160" s="2">
        <f>IFERROR(INDEX('04_Потоки'!$E:$E,MATCH(A2160,'04_Потоки'!$A:$A,0)),0)</f>
        <v>0.30653218059558118</v>
      </c>
      <c r="J2160" s="2">
        <f t="shared" si="232"/>
        <v>1</v>
      </c>
      <c r="K2160" s="2">
        <f>IF(C2160="РЦК макси",0,2*'06A_Варіанти'!T2151*J2160)</f>
        <v>0</v>
      </c>
      <c r="L2160" s="2">
        <f t="shared" si="233"/>
        <v>0</v>
      </c>
      <c r="M2160" s="2">
        <f t="shared" si="234"/>
        <v>0</v>
      </c>
      <c r="N2160" s="9">
        <f t="shared" si="235"/>
        <v>0</v>
      </c>
      <c r="O2160" s="2">
        <f>MIN(IF('07A_Конструктор'!$D$5="Так",'06A_Варіанти'!E2151,1E+99),IF('07A_Конструктор'!$D$6="Так",'06A_Варіанти'!F2151,1E+99),IF('07A_Конструктор'!$D$7="Так",'06A_Варіанти'!G2151,1E+99),IF('07A_Конструктор'!$D$8="Так",'06A_Варіанти'!H2151,1E+99),IF('07A_Конструктор'!$D$9="Так",'06A_Варіанти'!I2151,1E+99),IF('07A_Конструктор'!$D$10="Так",'06A_Варіанти'!J2151,1E+99),IF('07A_Конструктор'!$D$11="Так",'06A_Варіанти'!K2151,1E+99),IF('07A_Конструктор'!$D$12="Так",'06A_Варіанти'!L2151,1E+99),IF('07A_Конструктор'!$D$13="Так",'06A_Варіанти'!M2151,1E+99),IF('07A_Конструктор'!$D$14="Так",'06A_Варіанти'!N2151,1E+99),IF('07A_Конструктор'!$D$15="Так",'06A_Варіанти'!O2151,1E+99),IF('07A_Конструктор'!$D$16="Так",'06A_Варіанти'!P2151,1E+99),IF('07A_Конструктор'!$D$17="Так",'06A_Варіанти'!Q2151,1E+99),IF('06A_Варіанти'!R2151="",1E+99,'06A_Варіанти'!R2151))</f>
        <v>12.2</v>
      </c>
      <c r="P2160" s="2" t="str">
        <f t="shared" si="236"/>
        <v>Не моделюється</v>
      </c>
      <c r="Q2160" s="2">
        <f t="shared" si="237"/>
        <v>0</v>
      </c>
      <c r="R2160" s="2" t="str">
        <f>IF(OR(C2160="РЦК макси",C2160="РЦЧ SKU"),"SKU-потік",IFERROR(VLOOKUP(D2160,'02_РЦ'!$A$3:$I$7,5,FALSE),0))</f>
        <v>SKU-потік</v>
      </c>
      <c r="S2160" s="2" t="str">
        <f>IF(OR(C2160="РЦК макси",C2160="РЦЧ SKU"),"Не рахується в ліміт",IFERROR(VLOOKUP(D2160,'02_РЦ'!$A$3:$I$7,9,FALSE),"Немає РЦ"))</f>
        <v>Не рахується в ліміт</v>
      </c>
    </row>
    <row r="2161" spans="1:19">
      <c r="A2161" s="2" t="str">
        <f>'06A_Варіанти'!A2152</f>
        <v>MAXI_2957</v>
      </c>
      <c r="B2161" s="2" t="str">
        <f>'06A_Варіанти'!B2152</f>
        <v>TT_2957</v>
      </c>
      <c r="C2161" s="2" t="str">
        <f>'06A_Варіанти'!D2152</f>
        <v>РЦК макси</v>
      </c>
      <c r="D2161" s="2" t="str">
        <f>'06A_Варіанти'!C2152</f>
        <v>РЦК</v>
      </c>
      <c r="E2161" s="2" t="str">
        <f>'06A_Варіанти'!S2152</f>
        <v>KYI_DARN</v>
      </c>
      <c r="F2161" s="2" t="str">
        <f>IF(O2161='06A_Варіанти'!E2152,'06A_Варіанти'!E$1,IF(O2161='06A_Варіанти'!F2152,'06A_Варіанти'!F$1,IF(O2161='06A_Варіанти'!G2152,'06A_Варіанти'!G$1,IF(O2161='06A_Варіанти'!H2152,'06A_Варіанти'!H$1,IF(O2161='06A_Варіанти'!I2152,'06A_Варіанти'!I$1,IF(O2161='06A_Варіанти'!J2152,'06A_Варіанти'!J$1,IF(O2161='06A_Варіанти'!K2152,'06A_Варіанти'!K$1,IF(O2161='06A_Варіанти'!L2152,'06A_Варіанти'!L$1,IF(O2161='06A_Варіанти'!M2152,'06A_Варіанти'!M$1,IF(O2161='06A_Варіанти'!N2152,'06A_Варіанти'!N$1,IF(O2161='06A_Варіанти'!O2152,'06A_Варіанти'!O$1,IF(O2161='06A_Варіанти'!P2152,'06A_Варіанти'!P$1,IF(O2161='06A_Варіанти'!Q2152,'06A_Варіанти'!Q$1,IF(O2161='06A_Варіанти'!R2152,'06A_Варіанти'!R$1,"НЕМАЄ МАРШРУТУ"))))))))))))))</f>
        <v>KYI_DARN</v>
      </c>
      <c r="G2161" s="2" t="str">
        <f t="shared" si="231"/>
        <v>БЕЗ ЗМІН</v>
      </c>
      <c r="H2161" s="2">
        <f>IF(G2161="НЕМАЄ МАРШРУТУ",0,O2161-'06A_Варіанти'!T2152)</f>
        <v>0</v>
      </c>
      <c r="I2161" s="2">
        <f>IFERROR(INDEX('04_Потоки'!$E:$E,MATCH(A2161,'04_Потоки'!$A:$A,0)),0)</f>
        <v>0.30653218059558118</v>
      </c>
      <c r="J2161" s="2">
        <f t="shared" si="232"/>
        <v>1</v>
      </c>
      <c r="K2161" s="2">
        <f>IF(C2161="РЦК макси",0,2*'06A_Варіанти'!T2152*J2161)</f>
        <v>0</v>
      </c>
      <c r="L2161" s="2">
        <f t="shared" si="233"/>
        <v>0</v>
      </c>
      <c r="M2161" s="2">
        <f t="shared" si="234"/>
        <v>0</v>
      </c>
      <c r="N2161" s="9">
        <f t="shared" si="235"/>
        <v>0</v>
      </c>
      <c r="O2161" s="2">
        <f>MIN(IF('07A_Конструктор'!$D$5="Так",'06A_Варіанти'!E2152,1E+99),IF('07A_Конструктор'!$D$6="Так",'06A_Варіанти'!F2152,1E+99),IF('07A_Конструктор'!$D$7="Так",'06A_Варіанти'!G2152,1E+99),IF('07A_Конструктор'!$D$8="Так",'06A_Варіанти'!H2152,1E+99),IF('07A_Конструктор'!$D$9="Так",'06A_Варіанти'!I2152,1E+99),IF('07A_Конструктор'!$D$10="Так",'06A_Варіанти'!J2152,1E+99),IF('07A_Конструктор'!$D$11="Так",'06A_Варіанти'!K2152,1E+99),IF('07A_Конструктор'!$D$12="Так",'06A_Варіанти'!L2152,1E+99),IF('07A_Конструктор'!$D$13="Так",'06A_Варіанти'!M2152,1E+99),IF('07A_Конструктор'!$D$14="Так",'06A_Варіанти'!N2152,1E+99),IF('07A_Конструктор'!$D$15="Так",'06A_Варіанти'!O2152,1E+99),IF('07A_Конструктор'!$D$16="Так",'06A_Варіанти'!P2152,1E+99),IF('07A_Конструктор'!$D$17="Так",'06A_Варіанти'!Q2152,1E+99),IF('06A_Варіанти'!R2152="",1E+99,'06A_Варіанти'!R2152))</f>
        <v>231.3</v>
      </c>
      <c r="P2161" s="2" t="str">
        <f t="shared" si="236"/>
        <v>Не моделюється</v>
      </c>
      <c r="Q2161" s="2">
        <f t="shared" si="237"/>
        <v>0</v>
      </c>
      <c r="R2161" s="2" t="str">
        <f>IF(OR(C2161="РЦК макси",C2161="РЦЧ SKU"),"SKU-потік",IFERROR(VLOOKUP(D2161,'02_РЦ'!$A$3:$I$7,5,FALSE),0))</f>
        <v>SKU-потік</v>
      </c>
      <c r="S2161" s="2" t="str">
        <f>IF(OR(C2161="РЦК макси",C2161="РЦЧ SKU"),"Не рахується в ліміт",IFERROR(VLOOKUP(D2161,'02_РЦ'!$A$3:$I$7,9,FALSE),"Немає РЦ"))</f>
        <v>Не рахується в ліміт</v>
      </c>
    </row>
    <row r="2162" spans="1:19">
      <c r="A2162" s="2" t="str">
        <f>'06A_Варіанти'!A2153</f>
        <v>MAXI_3017</v>
      </c>
      <c r="B2162" s="2" t="str">
        <f>'06A_Варіанти'!B2153</f>
        <v>TT_3017</v>
      </c>
      <c r="C2162" s="2" t="str">
        <f>'06A_Варіанти'!D2153</f>
        <v>РЦК макси</v>
      </c>
      <c r="D2162" s="2" t="str">
        <f>'06A_Варіанти'!C2153</f>
        <v>РЦК</v>
      </c>
      <c r="E2162" s="2" t="str">
        <f>'06A_Варіанти'!S2153</f>
        <v>DIRECT</v>
      </c>
      <c r="F2162" s="2" t="str">
        <f>IF(O2162='06A_Варіанти'!E2153,'06A_Варіанти'!E$1,IF(O2162='06A_Варіанти'!F2153,'06A_Варіанти'!F$1,IF(O2162='06A_Варіанти'!G2153,'06A_Варіанти'!G$1,IF(O2162='06A_Варіанти'!H2153,'06A_Варіанти'!H$1,IF(O2162='06A_Варіанти'!I2153,'06A_Варіанти'!I$1,IF(O2162='06A_Варіанти'!J2153,'06A_Варіанти'!J$1,IF(O2162='06A_Варіанти'!K2153,'06A_Варіанти'!K$1,IF(O2162='06A_Варіанти'!L2153,'06A_Варіанти'!L$1,IF(O2162='06A_Варіанти'!M2153,'06A_Варіанти'!M$1,IF(O2162='06A_Варіанти'!N2153,'06A_Варіанти'!N$1,IF(O2162='06A_Варіанти'!O2153,'06A_Варіанти'!O$1,IF(O2162='06A_Варіанти'!P2153,'06A_Варіанти'!P$1,IF(O2162='06A_Варіанти'!Q2153,'06A_Варіанти'!Q$1,IF(O2162='06A_Варіанти'!R2153,'06A_Варіанти'!R$1,"НЕМАЄ МАРШРУТУ"))))))))))))))</f>
        <v>DIRECT</v>
      </c>
      <c r="G2162" s="2" t="str">
        <f t="shared" si="231"/>
        <v>БЕЗ ЗМІН</v>
      </c>
      <c r="H2162" s="2">
        <f>IF(G2162="НЕМАЄ МАРШРУТУ",0,O2162-'06A_Варіанти'!T2153)</f>
        <v>0</v>
      </c>
      <c r="I2162" s="2">
        <f>IFERROR(INDEX('04_Потоки'!$E:$E,MATCH(A2162,'04_Потоки'!$A:$A,0)),0)</f>
        <v>0.30653218059558118</v>
      </c>
      <c r="J2162" s="2">
        <f t="shared" si="232"/>
        <v>1</v>
      </c>
      <c r="K2162" s="2">
        <f>IF(C2162="РЦК макси",0,2*'06A_Варіанти'!T2153*J2162)</f>
        <v>0</v>
      </c>
      <c r="L2162" s="2">
        <f t="shared" si="233"/>
        <v>0</v>
      </c>
      <c r="M2162" s="2">
        <f t="shared" si="234"/>
        <v>0</v>
      </c>
      <c r="N2162" s="9">
        <f t="shared" si="235"/>
        <v>0</v>
      </c>
      <c r="O2162" s="2">
        <f>MIN(IF('07A_Конструктор'!$D$5="Так",'06A_Варіанти'!E2153,1E+99),IF('07A_Конструктор'!$D$6="Так",'06A_Варіанти'!F2153,1E+99),IF('07A_Конструктор'!$D$7="Так",'06A_Варіанти'!G2153,1E+99),IF('07A_Конструктор'!$D$8="Так",'06A_Варіанти'!H2153,1E+99),IF('07A_Конструктор'!$D$9="Так",'06A_Варіанти'!I2153,1E+99),IF('07A_Конструктор'!$D$10="Так",'06A_Варіанти'!J2153,1E+99),IF('07A_Конструктор'!$D$11="Так",'06A_Варіанти'!K2153,1E+99),IF('07A_Конструктор'!$D$12="Так",'06A_Варіанти'!L2153,1E+99),IF('07A_Конструктор'!$D$13="Так",'06A_Варіанти'!M2153,1E+99),IF('07A_Конструктор'!$D$14="Так",'06A_Варіанти'!N2153,1E+99),IF('07A_Конструктор'!$D$15="Так",'06A_Варіанти'!O2153,1E+99),IF('07A_Конструктор'!$D$16="Так",'06A_Варіанти'!P2153,1E+99),IF('07A_Конструктор'!$D$17="Так",'06A_Варіанти'!Q2153,1E+99),IF('06A_Варіанти'!R2153="",1E+99,'06A_Варіанти'!R2153))</f>
        <v>498.4</v>
      </c>
      <c r="P2162" s="2" t="str">
        <f t="shared" si="236"/>
        <v>Не моделюється</v>
      </c>
      <c r="Q2162" s="2">
        <f t="shared" si="237"/>
        <v>0</v>
      </c>
      <c r="R2162" s="2" t="str">
        <f>IF(OR(C2162="РЦК макси",C2162="РЦЧ SKU"),"SKU-потік",IFERROR(VLOOKUP(D2162,'02_РЦ'!$A$3:$I$7,5,FALSE),0))</f>
        <v>SKU-потік</v>
      </c>
      <c r="S2162" s="2" t="str">
        <f>IF(OR(C2162="РЦК макси",C2162="РЦЧ SKU"),"Не рахується в ліміт",IFERROR(VLOOKUP(D2162,'02_РЦ'!$A$3:$I$7,9,FALSE),"Немає РЦ"))</f>
        <v>Не рахується в ліміт</v>
      </c>
    </row>
    <row r="2163" spans="1:19">
      <c r="A2163" s="2" t="str">
        <f>'06A_Варіанти'!A2154</f>
        <v>MAXI_2921</v>
      </c>
      <c r="B2163" s="2" t="str">
        <f>'06A_Варіанти'!B2154</f>
        <v>TT_2921</v>
      </c>
      <c r="C2163" s="2" t="str">
        <f>'06A_Варіанти'!D2154</f>
        <v>РЦК макси</v>
      </c>
      <c r="D2163" s="2" t="str">
        <f>'06A_Варіанти'!C2154</f>
        <v>РЦК</v>
      </c>
      <c r="E2163" s="2" t="str">
        <f>'06A_Варіанти'!S2154</f>
        <v>DIRECT</v>
      </c>
      <c r="F2163" s="2" t="str">
        <f>IF(O2163='06A_Варіанти'!E2154,'06A_Варіанти'!E$1,IF(O2163='06A_Варіанти'!F2154,'06A_Варіанти'!F$1,IF(O2163='06A_Варіанти'!G2154,'06A_Варіанти'!G$1,IF(O2163='06A_Варіанти'!H2154,'06A_Варіанти'!H$1,IF(O2163='06A_Варіанти'!I2154,'06A_Варіанти'!I$1,IF(O2163='06A_Варіанти'!J2154,'06A_Варіанти'!J$1,IF(O2163='06A_Варіанти'!K2154,'06A_Варіанти'!K$1,IF(O2163='06A_Варіанти'!L2154,'06A_Варіанти'!L$1,IF(O2163='06A_Варіанти'!M2154,'06A_Варіанти'!M$1,IF(O2163='06A_Варіанти'!N2154,'06A_Варіанти'!N$1,IF(O2163='06A_Варіанти'!O2154,'06A_Варіанти'!O$1,IF(O2163='06A_Варіанти'!P2154,'06A_Варіанти'!P$1,IF(O2163='06A_Варіанти'!Q2154,'06A_Варіанти'!Q$1,IF(O2163='06A_Варіанти'!R2154,'06A_Варіанти'!R$1,"НЕМАЄ МАРШРУТУ"))))))))))))))</f>
        <v>DIRECT</v>
      </c>
      <c r="G2163" s="2" t="str">
        <f t="shared" si="231"/>
        <v>БЕЗ ЗМІН</v>
      </c>
      <c r="H2163" s="2">
        <f>IF(G2163="НЕМАЄ МАРШРУТУ",0,O2163-'06A_Варіанти'!T2154)</f>
        <v>0</v>
      </c>
      <c r="I2163" s="2">
        <f>IFERROR(INDEX('04_Потоки'!$E:$E,MATCH(A2163,'04_Потоки'!$A:$A,0)),0)</f>
        <v>0.30653218059558118</v>
      </c>
      <c r="J2163" s="2">
        <f t="shared" si="232"/>
        <v>1</v>
      </c>
      <c r="K2163" s="2">
        <f>IF(C2163="РЦК макси",0,2*'06A_Варіанти'!T2154*J2163)</f>
        <v>0</v>
      </c>
      <c r="L2163" s="2">
        <f t="shared" si="233"/>
        <v>0</v>
      </c>
      <c r="M2163" s="2">
        <f t="shared" si="234"/>
        <v>0</v>
      </c>
      <c r="N2163" s="9">
        <f t="shared" si="235"/>
        <v>0</v>
      </c>
      <c r="O2163" s="2">
        <f>MIN(IF('07A_Конструктор'!$D$5="Так",'06A_Варіанти'!E2154,1E+99),IF('07A_Конструктор'!$D$6="Так",'06A_Варіанти'!F2154,1E+99),IF('07A_Конструктор'!$D$7="Так",'06A_Варіанти'!G2154,1E+99),IF('07A_Конструктор'!$D$8="Так",'06A_Варіанти'!H2154,1E+99),IF('07A_Конструктор'!$D$9="Так",'06A_Варіанти'!I2154,1E+99),IF('07A_Конструктор'!$D$10="Так",'06A_Варіанти'!J2154,1E+99),IF('07A_Конструктор'!$D$11="Так",'06A_Варіанти'!K2154,1E+99),IF('07A_Конструктор'!$D$12="Так",'06A_Варіанти'!L2154,1E+99),IF('07A_Конструктор'!$D$13="Так",'06A_Варіанти'!M2154,1E+99),IF('07A_Конструктор'!$D$14="Так",'06A_Варіанти'!N2154,1E+99),IF('07A_Конструктор'!$D$15="Так",'06A_Варіанти'!O2154,1E+99),IF('07A_Конструктор'!$D$16="Так",'06A_Варіанти'!P2154,1E+99),IF('07A_Конструктор'!$D$17="Так",'06A_Варіанти'!Q2154,1E+99),IF('06A_Варіанти'!R2154="",1E+99,'06A_Варіанти'!R2154))</f>
        <v>504.3</v>
      </c>
      <c r="P2163" s="2" t="str">
        <f t="shared" si="236"/>
        <v>Не моделюється</v>
      </c>
      <c r="Q2163" s="2">
        <f t="shared" si="237"/>
        <v>0</v>
      </c>
      <c r="R2163" s="2" t="str">
        <f>IF(OR(C2163="РЦК макси",C2163="РЦЧ SKU"),"SKU-потік",IFERROR(VLOOKUP(D2163,'02_РЦ'!$A$3:$I$7,5,FALSE),0))</f>
        <v>SKU-потік</v>
      </c>
      <c r="S2163" s="2" t="str">
        <f>IF(OR(C2163="РЦК макси",C2163="РЦЧ SKU"),"Не рахується в ліміт",IFERROR(VLOOKUP(D2163,'02_РЦ'!$A$3:$I$7,9,FALSE),"Немає РЦ"))</f>
        <v>Не рахується в ліміт</v>
      </c>
    </row>
    <row r="2164" spans="1:19">
      <c r="A2164" s="2" t="str">
        <f>'06A_Варіанти'!A2155</f>
        <v>MAXI_2960</v>
      </c>
      <c r="B2164" s="2" t="str">
        <f>'06A_Варіанти'!B2155</f>
        <v>TT_2960</v>
      </c>
      <c r="C2164" s="2" t="str">
        <f>'06A_Варіанти'!D2155</f>
        <v>РЦК макси</v>
      </c>
      <c r="D2164" s="2" t="str">
        <f>'06A_Варіанти'!C2155</f>
        <v>РЦК</v>
      </c>
      <c r="E2164" s="2" t="str">
        <f>'06A_Варіанти'!S2155</f>
        <v>DIRECT</v>
      </c>
      <c r="F2164" s="2" t="str">
        <f>IF(O2164='06A_Варіанти'!E2155,'06A_Варіанти'!E$1,IF(O2164='06A_Варіанти'!F2155,'06A_Варіанти'!F$1,IF(O2164='06A_Варіанти'!G2155,'06A_Варіанти'!G$1,IF(O2164='06A_Варіанти'!H2155,'06A_Варіанти'!H$1,IF(O2164='06A_Варіанти'!I2155,'06A_Варіанти'!I$1,IF(O2164='06A_Варіанти'!J2155,'06A_Варіанти'!J$1,IF(O2164='06A_Варіанти'!K2155,'06A_Варіанти'!K$1,IF(O2164='06A_Варіанти'!L2155,'06A_Варіанти'!L$1,IF(O2164='06A_Варіанти'!M2155,'06A_Варіанти'!M$1,IF(O2164='06A_Варіанти'!N2155,'06A_Варіанти'!N$1,IF(O2164='06A_Варіанти'!O2155,'06A_Варіанти'!O$1,IF(O2164='06A_Варіанти'!P2155,'06A_Варіанти'!P$1,IF(O2164='06A_Варіанти'!Q2155,'06A_Варіанти'!Q$1,IF(O2164='06A_Варіанти'!R2155,'06A_Варіанти'!R$1,"НЕМАЄ МАРШРУТУ"))))))))))))))</f>
        <v>DIRECT</v>
      </c>
      <c r="G2164" s="2" t="str">
        <f t="shared" si="231"/>
        <v>БЕЗ ЗМІН</v>
      </c>
      <c r="H2164" s="2">
        <f>IF(G2164="НЕМАЄ МАРШРУТУ",0,O2164-'06A_Варіанти'!T2155)</f>
        <v>0</v>
      </c>
      <c r="I2164" s="2">
        <f>IFERROR(INDEX('04_Потоки'!$E:$E,MATCH(A2164,'04_Потоки'!$A:$A,0)),0)</f>
        <v>0.30653218059558118</v>
      </c>
      <c r="J2164" s="2">
        <f t="shared" si="232"/>
        <v>1</v>
      </c>
      <c r="K2164" s="2">
        <f>IF(C2164="РЦК макси",0,2*'06A_Варіанти'!T2155*J2164)</f>
        <v>0</v>
      </c>
      <c r="L2164" s="2">
        <f t="shared" si="233"/>
        <v>0</v>
      </c>
      <c r="M2164" s="2">
        <f t="shared" si="234"/>
        <v>0</v>
      </c>
      <c r="N2164" s="9">
        <f t="shared" si="235"/>
        <v>0</v>
      </c>
      <c r="O2164" s="2">
        <f>MIN(IF('07A_Конструктор'!$D$5="Так",'06A_Варіанти'!E2155,1E+99),IF('07A_Конструктор'!$D$6="Так",'06A_Варіанти'!F2155,1E+99),IF('07A_Конструктор'!$D$7="Так",'06A_Варіанти'!G2155,1E+99),IF('07A_Конструктор'!$D$8="Так",'06A_Варіанти'!H2155,1E+99),IF('07A_Конструктор'!$D$9="Так",'06A_Варіанти'!I2155,1E+99),IF('07A_Конструктор'!$D$10="Так",'06A_Варіанти'!J2155,1E+99),IF('07A_Конструктор'!$D$11="Так",'06A_Варіанти'!K2155,1E+99),IF('07A_Конструктор'!$D$12="Так",'06A_Варіанти'!L2155,1E+99),IF('07A_Конструктор'!$D$13="Так",'06A_Варіанти'!M2155,1E+99),IF('07A_Конструктор'!$D$14="Так",'06A_Варіанти'!N2155,1E+99),IF('07A_Конструктор'!$D$15="Так",'06A_Варіанти'!O2155,1E+99),IF('07A_Конструктор'!$D$16="Так",'06A_Варіанти'!P2155,1E+99),IF('07A_Конструктор'!$D$17="Так",'06A_Варіанти'!Q2155,1E+99),IF('06A_Варіанти'!R2155="",1E+99,'06A_Варіанти'!R2155))</f>
        <v>619.1</v>
      </c>
      <c r="P2164" s="2" t="str">
        <f t="shared" si="236"/>
        <v>Не моделюється</v>
      </c>
      <c r="Q2164" s="2">
        <f t="shared" si="237"/>
        <v>0</v>
      </c>
      <c r="R2164" s="2" t="str">
        <f>IF(OR(C2164="РЦК макси",C2164="РЦЧ SKU"),"SKU-потік",IFERROR(VLOOKUP(D2164,'02_РЦ'!$A$3:$I$7,5,FALSE),0))</f>
        <v>SKU-потік</v>
      </c>
      <c r="S2164" s="2" t="str">
        <f>IF(OR(C2164="РЦК макси",C2164="РЦЧ SKU"),"Не рахується в ліміт",IFERROR(VLOOKUP(D2164,'02_РЦ'!$A$3:$I$7,9,FALSE),"Немає РЦ"))</f>
        <v>Не рахується в ліміт</v>
      </c>
    </row>
    <row r="2165" spans="1:19">
      <c r="A2165" s="2" t="str">
        <f>'06A_Варіанти'!A2156</f>
        <v>MAXI_2961</v>
      </c>
      <c r="B2165" s="2" t="str">
        <f>'06A_Варіанти'!B2156</f>
        <v>TT_2961</v>
      </c>
      <c r="C2165" s="2" t="str">
        <f>'06A_Варіанти'!D2156</f>
        <v>РЦК макси</v>
      </c>
      <c r="D2165" s="2" t="str">
        <f>'06A_Варіанти'!C2156</f>
        <v>РЦК</v>
      </c>
      <c r="E2165" s="2" t="str">
        <f>'06A_Варіанти'!S2156</f>
        <v>DIRECT</v>
      </c>
      <c r="F2165" s="2" t="str">
        <f>IF(O2165='06A_Варіанти'!E2156,'06A_Варіанти'!E$1,IF(O2165='06A_Варіанти'!F2156,'06A_Варіанти'!F$1,IF(O2165='06A_Варіанти'!G2156,'06A_Варіанти'!G$1,IF(O2165='06A_Варіанти'!H2156,'06A_Варіанти'!H$1,IF(O2165='06A_Варіанти'!I2156,'06A_Варіанти'!I$1,IF(O2165='06A_Варіанти'!J2156,'06A_Варіанти'!J$1,IF(O2165='06A_Варіанти'!K2156,'06A_Варіанти'!K$1,IF(O2165='06A_Варіанти'!L2156,'06A_Варіанти'!L$1,IF(O2165='06A_Варіанти'!M2156,'06A_Варіанти'!M$1,IF(O2165='06A_Варіанти'!N2156,'06A_Варіанти'!N$1,IF(O2165='06A_Варіанти'!O2156,'06A_Варіанти'!O$1,IF(O2165='06A_Варіанти'!P2156,'06A_Варіанти'!P$1,IF(O2165='06A_Варіанти'!Q2156,'06A_Варіанти'!Q$1,IF(O2165='06A_Варіанти'!R2156,'06A_Варіанти'!R$1,"НЕМАЄ МАРШРУТУ"))))))))))))))</f>
        <v>DIRECT</v>
      </c>
      <c r="G2165" s="2" t="str">
        <f t="shared" si="231"/>
        <v>БЕЗ ЗМІН</v>
      </c>
      <c r="H2165" s="2">
        <f>IF(G2165="НЕМАЄ МАРШРУТУ",0,O2165-'06A_Варіанти'!T2156)</f>
        <v>0</v>
      </c>
      <c r="I2165" s="2">
        <f>IFERROR(INDEX('04_Потоки'!$E:$E,MATCH(A2165,'04_Потоки'!$A:$A,0)),0)</f>
        <v>0.30653218059558118</v>
      </c>
      <c r="J2165" s="2">
        <f t="shared" si="232"/>
        <v>1</v>
      </c>
      <c r="K2165" s="2">
        <f>IF(C2165="РЦК макси",0,2*'06A_Варіанти'!T2156*J2165)</f>
        <v>0</v>
      </c>
      <c r="L2165" s="2">
        <f t="shared" si="233"/>
        <v>0</v>
      </c>
      <c r="M2165" s="2">
        <f t="shared" si="234"/>
        <v>0</v>
      </c>
      <c r="N2165" s="9">
        <f t="shared" si="235"/>
        <v>0</v>
      </c>
      <c r="O2165" s="2">
        <f>MIN(IF('07A_Конструктор'!$D$5="Так",'06A_Варіанти'!E2156,1E+99),IF('07A_Конструктор'!$D$6="Так",'06A_Варіанти'!F2156,1E+99),IF('07A_Конструктор'!$D$7="Так",'06A_Варіанти'!G2156,1E+99),IF('07A_Конструктор'!$D$8="Так",'06A_Варіанти'!H2156,1E+99),IF('07A_Конструктор'!$D$9="Так",'06A_Варіанти'!I2156,1E+99),IF('07A_Конструктор'!$D$10="Так",'06A_Варіанти'!J2156,1E+99),IF('07A_Конструктор'!$D$11="Так",'06A_Варіанти'!K2156,1E+99),IF('07A_Конструктор'!$D$12="Так",'06A_Варіанти'!L2156,1E+99),IF('07A_Конструктор'!$D$13="Так",'06A_Варіанти'!M2156,1E+99),IF('07A_Конструктор'!$D$14="Так",'06A_Варіанти'!N2156,1E+99),IF('07A_Конструктор'!$D$15="Так",'06A_Варіанти'!O2156,1E+99),IF('07A_Конструктор'!$D$16="Так",'06A_Варіанти'!P2156,1E+99),IF('07A_Конструктор'!$D$17="Так",'06A_Варіанти'!Q2156,1E+99),IF('06A_Варіанти'!R2156="",1E+99,'06A_Варіанти'!R2156))</f>
        <v>486.2</v>
      </c>
      <c r="P2165" s="2" t="str">
        <f t="shared" si="236"/>
        <v>Не моделюється</v>
      </c>
      <c r="Q2165" s="2">
        <f t="shared" si="237"/>
        <v>0</v>
      </c>
      <c r="R2165" s="2" t="str">
        <f>IF(OR(C2165="РЦК макси",C2165="РЦЧ SKU"),"SKU-потік",IFERROR(VLOOKUP(D2165,'02_РЦ'!$A$3:$I$7,5,FALSE),0))</f>
        <v>SKU-потік</v>
      </c>
      <c r="S2165" s="2" t="str">
        <f>IF(OR(C2165="РЦК макси",C2165="РЦЧ SKU"),"Не рахується в ліміт",IFERROR(VLOOKUP(D2165,'02_РЦ'!$A$3:$I$7,9,FALSE),"Немає РЦ"))</f>
        <v>Не рахується в ліміт</v>
      </c>
    </row>
    <row r="2166" spans="1:19">
      <c r="A2166" s="2" t="str">
        <f>'06A_Варіанти'!A2157</f>
        <v>MAXI_2962</v>
      </c>
      <c r="B2166" s="2" t="str">
        <f>'06A_Варіанти'!B2157</f>
        <v>TT_2962</v>
      </c>
      <c r="C2166" s="2" t="str">
        <f>'06A_Варіанти'!D2157</f>
        <v>РЦК макси</v>
      </c>
      <c r="D2166" s="2" t="str">
        <f>'06A_Варіанти'!C2157</f>
        <v>РЦК</v>
      </c>
      <c r="E2166" s="2" t="str">
        <f>'06A_Варіанти'!S2157</f>
        <v>DIRECT</v>
      </c>
      <c r="F2166" s="2" t="str">
        <f>IF(O2166='06A_Варіанти'!E2157,'06A_Варіанти'!E$1,IF(O2166='06A_Варіанти'!F2157,'06A_Варіанти'!F$1,IF(O2166='06A_Варіанти'!G2157,'06A_Варіанти'!G$1,IF(O2166='06A_Варіанти'!H2157,'06A_Варіанти'!H$1,IF(O2166='06A_Варіанти'!I2157,'06A_Варіанти'!I$1,IF(O2166='06A_Варіанти'!J2157,'06A_Варіанти'!J$1,IF(O2166='06A_Варіанти'!K2157,'06A_Варіанти'!K$1,IF(O2166='06A_Варіанти'!L2157,'06A_Варіанти'!L$1,IF(O2166='06A_Варіанти'!M2157,'06A_Варіанти'!M$1,IF(O2166='06A_Варіанти'!N2157,'06A_Варіанти'!N$1,IF(O2166='06A_Варіанти'!O2157,'06A_Варіанти'!O$1,IF(O2166='06A_Варіанти'!P2157,'06A_Варіанти'!P$1,IF(O2166='06A_Варіанти'!Q2157,'06A_Варіанти'!Q$1,IF(O2166='06A_Варіанти'!R2157,'06A_Варіанти'!R$1,"НЕМАЄ МАРШРУТУ"))))))))))))))</f>
        <v>DIRECT</v>
      </c>
      <c r="G2166" s="2" t="str">
        <f t="shared" si="231"/>
        <v>БЕЗ ЗМІН</v>
      </c>
      <c r="H2166" s="2">
        <f>IF(G2166="НЕМАЄ МАРШРУТУ",0,O2166-'06A_Варіанти'!T2157)</f>
        <v>0</v>
      </c>
      <c r="I2166" s="2">
        <f>IFERROR(INDEX('04_Потоки'!$E:$E,MATCH(A2166,'04_Потоки'!$A:$A,0)),0)</f>
        <v>0.30653218059558118</v>
      </c>
      <c r="J2166" s="2">
        <f t="shared" si="232"/>
        <v>1</v>
      </c>
      <c r="K2166" s="2">
        <f>IF(C2166="РЦК макси",0,2*'06A_Варіанти'!T2157*J2166)</f>
        <v>0</v>
      </c>
      <c r="L2166" s="2">
        <f t="shared" si="233"/>
        <v>0</v>
      </c>
      <c r="M2166" s="2">
        <f t="shared" si="234"/>
        <v>0</v>
      </c>
      <c r="N2166" s="9">
        <f t="shared" si="235"/>
        <v>0</v>
      </c>
      <c r="O2166" s="2">
        <f>MIN(IF('07A_Конструктор'!$D$5="Так",'06A_Варіанти'!E2157,1E+99),IF('07A_Конструктор'!$D$6="Так",'06A_Варіанти'!F2157,1E+99),IF('07A_Конструктор'!$D$7="Так",'06A_Варіанти'!G2157,1E+99),IF('07A_Конструктор'!$D$8="Так",'06A_Варіанти'!H2157,1E+99),IF('07A_Конструктор'!$D$9="Так",'06A_Варіанти'!I2157,1E+99),IF('07A_Конструктор'!$D$10="Так",'06A_Варіанти'!J2157,1E+99),IF('07A_Конструктор'!$D$11="Так",'06A_Варіанти'!K2157,1E+99),IF('07A_Конструктор'!$D$12="Так",'06A_Варіанти'!L2157,1E+99),IF('07A_Конструктор'!$D$13="Так",'06A_Варіанти'!M2157,1E+99),IF('07A_Конструктор'!$D$14="Так",'06A_Варіанти'!N2157,1E+99),IF('07A_Конструктор'!$D$15="Так",'06A_Варіанти'!O2157,1E+99),IF('07A_Конструктор'!$D$16="Так",'06A_Варіанти'!P2157,1E+99),IF('07A_Конструктор'!$D$17="Так",'06A_Варіанти'!Q2157,1E+99),IF('06A_Варіанти'!R2157="",1E+99,'06A_Варіанти'!R2157))</f>
        <v>537.6</v>
      </c>
      <c r="P2166" s="2" t="str">
        <f t="shared" si="236"/>
        <v>Не моделюється</v>
      </c>
      <c r="Q2166" s="2">
        <f t="shared" si="237"/>
        <v>0</v>
      </c>
      <c r="R2166" s="2" t="str">
        <f>IF(OR(C2166="РЦК макси",C2166="РЦЧ SKU"),"SKU-потік",IFERROR(VLOOKUP(D2166,'02_РЦ'!$A$3:$I$7,5,FALSE),0))</f>
        <v>SKU-потік</v>
      </c>
      <c r="S2166" s="2" t="str">
        <f>IF(OR(C2166="РЦК макси",C2166="РЦЧ SKU"),"Не рахується в ліміт",IFERROR(VLOOKUP(D2166,'02_РЦ'!$A$3:$I$7,9,FALSE),"Немає РЦ"))</f>
        <v>Не рахується в ліміт</v>
      </c>
    </row>
    <row r="2167" spans="1:19">
      <c r="A2167" s="2" t="str">
        <f>'06A_Варіанти'!A2158</f>
        <v>MAXI_2968</v>
      </c>
      <c r="B2167" s="2" t="str">
        <f>'06A_Варіанти'!B2158</f>
        <v>TT_2968</v>
      </c>
      <c r="C2167" s="2" t="str">
        <f>'06A_Варіанти'!D2158</f>
        <v>РЦК макси</v>
      </c>
      <c r="D2167" s="2" t="str">
        <f>'06A_Варіанти'!C2158</f>
        <v>РЦК</v>
      </c>
      <c r="E2167" s="2" t="str">
        <f>'06A_Варіанти'!S2158</f>
        <v>DIRECT</v>
      </c>
      <c r="F2167" s="2" t="str">
        <f>IF(O2167='06A_Варіанти'!E2158,'06A_Варіанти'!E$1,IF(O2167='06A_Варіанти'!F2158,'06A_Варіанти'!F$1,IF(O2167='06A_Варіанти'!G2158,'06A_Варіанти'!G$1,IF(O2167='06A_Варіанти'!H2158,'06A_Варіанти'!H$1,IF(O2167='06A_Варіанти'!I2158,'06A_Варіанти'!I$1,IF(O2167='06A_Варіанти'!J2158,'06A_Варіанти'!J$1,IF(O2167='06A_Варіанти'!K2158,'06A_Варіанти'!K$1,IF(O2167='06A_Варіанти'!L2158,'06A_Варіанти'!L$1,IF(O2167='06A_Варіанти'!M2158,'06A_Варіанти'!M$1,IF(O2167='06A_Варіанти'!N2158,'06A_Варіанти'!N$1,IF(O2167='06A_Варіанти'!O2158,'06A_Варіанти'!O$1,IF(O2167='06A_Варіанти'!P2158,'06A_Варіанти'!P$1,IF(O2167='06A_Варіанти'!Q2158,'06A_Варіанти'!Q$1,IF(O2167='06A_Варіанти'!R2158,'06A_Варіанти'!R$1,"НЕМАЄ МАРШРУТУ"))))))))))))))</f>
        <v>DIRECT</v>
      </c>
      <c r="G2167" s="2" t="str">
        <f t="shared" si="231"/>
        <v>БЕЗ ЗМІН</v>
      </c>
      <c r="H2167" s="2">
        <f>IF(G2167="НЕМАЄ МАРШРУТУ",0,O2167-'06A_Варіанти'!T2158)</f>
        <v>0</v>
      </c>
      <c r="I2167" s="2">
        <f>IFERROR(INDEX('04_Потоки'!$E:$E,MATCH(A2167,'04_Потоки'!$A:$A,0)),0)</f>
        <v>0.30653218059558118</v>
      </c>
      <c r="J2167" s="2">
        <f t="shared" si="232"/>
        <v>1</v>
      </c>
      <c r="K2167" s="2">
        <f>IF(C2167="РЦК макси",0,2*'06A_Варіанти'!T2158*J2167)</f>
        <v>0</v>
      </c>
      <c r="L2167" s="2">
        <f t="shared" si="233"/>
        <v>0</v>
      </c>
      <c r="M2167" s="2">
        <f t="shared" si="234"/>
        <v>0</v>
      </c>
      <c r="N2167" s="9">
        <f t="shared" si="235"/>
        <v>0</v>
      </c>
      <c r="O2167" s="2">
        <f>MIN(IF('07A_Конструктор'!$D$5="Так",'06A_Варіанти'!E2158,1E+99),IF('07A_Конструктор'!$D$6="Так",'06A_Варіанти'!F2158,1E+99),IF('07A_Конструктор'!$D$7="Так",'06A_Варіанти'!G2158,1E+99),IF('07A_Конструктор'!$D$8="Так",'06A_Варіанти'!H2158,1E+99),IF('07A_Конструктор'!$D$9="Так",'06A_Варіанти'!I2158,1E+99),IF('07A_Конструктор'!$D$10="Так",'06A_Варіанти'!J2158,1E+99),IF('07A_Конструктор'!$D$11="Так",'06A_Варіанти'!K2158,1E+99),IF('07A_Конструктор'!$D$12="Так",'06A_Варіанти'!L2158,1E+99),IF('07A_Конструктор'!$D$13="Так",'06A_Варіанти'!M2158,1E+99),IF('07A_Конструктор'!$D$14="Так",'06A_Варіанти'!N2158,1E+99),IF('07A_Конструктор'!$D$15="Так",'06A_Варіанти'!O2158,1E+99),IF('07A_Конструктор'!$D$16="Так",'06A_Варіанти'!P2158,1E+99),IF('07A_Конструктор'!$D$17="Так",'06A_Варіанти'!Q2158,1E+99),IF('06A_Варіанти'!R2158="",1E+99,'06A_Варіанти'!R2158))</f>
        <v>309.5</v>
      </c>
      <c r="P2167" s="2" t="str">
        <f t="shared" si="236"/>
        <v>Не моделюється</v>
      </c>
      <c r="Q2167" s="2">
        <f t="shared" si="237"/>
        <v>0</v>
      </c>
      <c r="R2167" s="2" t="str">
        <f>IF(OR(C2167="РЦК макси",C2167="РЦЧ SKU"),"SKU-потік",IFERROR(VLOOKUP(D2167,'02_РЦ'!$A$3:$I$7,5,FALSE),0))</f>
        <v>SKU-потік</v>
      </c>
      <c r="S2167" s="2" t="str">
        <f>IF(OR(C2167="РЦК макси",C2167="РЦЧ SKU"),"Не рахується в ліміт",IFERROR(VLOOKUP(D2167,'02_РЦ'!$A$3:$I$7,9,FALSE),"Немає РЦ"))</f>
        <v>Не рахується в ліміт</v>
      </c>
    </row>
    <row r="2168" spans="1:19">
      <c r="A2168" s="2" t="str">
        <f>'06A_Варіанти'!A2159</f>
        <v>MAXI_2969</v>
      </c>
      <c r="B2168" s="2" t="str">
        <f>'06A_Варіанти'!B2159</f>
        <v>TT_2969</v>
      </c>
      <c r="C2168" s="2" t="str">
        <f>'06A_Варіанти'!D2159</f>
        <v>РЦК макси</v>
      </c>
      <c r="D2168" s="2" t="str">
        <f>'06A_Варіанти'!C2159</f>
        <v>РЦК</v>
      </c>
      <c r="E2168" s="2" t="str">
        <f>'06A_Варіанти'!S2159</f>
        <v>DIRECT</v>
      </c>
      <c r="F2168" s="2" t="str">
        <f>IF(O2168='06A_Варіанти'!E2159,'06A_Варіанти'!E$1,IF(O2168='06A_Варіанти'!F2159,'06A_Варіанти'!F$1,IF(O2168='06A_Варіанти'!G2159,'06A_Варіанти'!G$1,IF(O2168='06A_Варіанти'!H2159,'06A_Варіанти'!H$1,IF(O2168='06A_Варіанти'!I2159,'06A_Варіанти'!I$1,IF(O2168='06A_Варіанти'!J2159,'06A_Варіанти'!J$1,IF(O2168='06A_Варіанти'!K2159,'06A_Варіанти'!K$1,IF(O2168='06A_Варіанти'!L2159,'06A_Варіанти'!L$1,IF(O2168='06A_Варіанти'!M2159,'06A_Варіанти'!M$1,IF(O2168='06A_Варіанти'!N2159,'06A_Варіанти'!N$1,IF(O2168='06A_Варіанти'!O2159,'06A_Варіанти'!O$1,IF(O2168='06A_Варіанти'!P2159,'06A_Варіанти'!P$1,IF(O2168='06A_Варіанти'!Q2159,'06A_Варіанти'!Q$1,IF(O2168='06A_Варіанти'!R2159,'06A_Варіанти'!R$1,"НЕМАЄ МАРШРУТУ"))))))))))))))</f>
        <v>DIRECT</v>
      </c>
      <c r="G2168" s="2" t="str">
        <f t="shared" si="231"/>
        <v>БЕЗ ЗМІН</v>
      </c>
      <c r="H2168" s="2">
        <f>IF(G2168="НЕМАЄ МАРШРУТУ",0,O2168-'06A_Варіанти'!T2159)</f>
        <v>0</v>
      </c>
      <c r="I2168" s="2">
        <f>IFERROR(INDEX('04_Потоки'!$E:$E,MATCH(A2168,'04_Потоки'!$A:$A,0)),0)</f>
        <v>0.30653218059558118</v>
      </c>
      <c r="J2168" s="2">
        <f t="shared" si="232"/>
        <v>1</v>
      </c>
      <c r="K2168" s="2">
        <f>IF(C2168="РЦК макси",0,2*'06A_Варіанти'!T2159*J2168)</f>
        <v>0</v>
      </c>
      <c r="L2168" s="2">
        <f t="shared" si="233"/>
        <v>0</v>
      </c>
      <c r="M2168" s="2">
        <f t="shared" si="234"/>
        <v>0</v>
      </c>
      <c r="N2168" s="9">
        <f t="shared" si="235"/>
        <v>0</v>
      </c>
      <c r="O2168" s="2">
        <f>MIN(IF('07A_Конструктор'!$D$5="Так",'06A_Варіанти'!E2159,1E+99),IF('07A_Конструктор'!$D$6="Так",'06A_Варіанти'!F2159,1E+99),IF('07A_Конструктор'!$D$7="Так",'06A_Варіанти'!G2159,1E+99),IF('07A_Конструктор'!$D$8="Так",'06A_Варіанти'!H2159,1E+99),IF('07A_Конструктор'!$D$9="Так",'06A_Варіанти'!I2159,1E+99),IF('07A_Конструктор'!$D$10="Так",'06A_Варіанти'!J2159,1E+99),IF('07A_Конструктор'!$D$11="Так",'06A_Варіанти'!K2159,1E+99),IF('07A_Конструктор'!$D$12="Так",'06A_Варіанти'!L2159,1E+99),IF('07A_Конструктор'!$D$13="Так",'06A_Варіанти'!M2159,1E+99),IF('07A_Конструктор'!$D$14="Так",'06A_Варіанти'!N2159,1E+99),IF('07A_Конструктор'!$D$15="Так",'06A_Варіанти'!O2159,1E+99),IF('07A_Конструктор'!$D$16="Так",'06A_Варіанти'!P2159,1E+99),IF('07A_Конструктор'!$D$17="Так",'06A_Варіанти'!Q2159,1E+99),IF('06A_Варіанти'!R2159="",1E+99,'06A_Варіанти'!R2159))</f>
        <v>692.9</v>
      </c>
      <c r="P2168" s="2" t="str">
        <f t="shared" si="236"/>
        <v>Не моделюється</v>
      </c>
      <c r="Q2168" s="2">
        <f t="shared" si="237"/>
        <v>0</v>
      </c>
      <c r="R2168" s="2" t="str">
        <f>IF(OR(C2168="РЦК макси",C2168="РЦЧ SKU"),"SKU-потік",IFERROR(VLOOKUP(D2168,'02_РЦ'!$A$3:$I$7,5,FALSE),0))</f>
        <v>SKU-потік</v>
      </c>
      <c r="S2168" s="2" t="str">
        <f>IF(OR(C2168="РЦК макси",C2168="РЦЧ SKU"),"Не рахується в ліміт",IFERROR(VLOOKUP(D2168,'02_РЦ'!$A$3:$I$7,9,FALSE),"Немає РЦ"))</f>
        <v>Не рахується в ліміт</v>
      </c>
    </row>
    <row r="2169" spans="1:19">
      <c r="A2169" s="2" t="str">
        <f>'06A_Варіанти'!A2160</f>
        <v>MAXI_2971</v>
      </c>
      <c r="B2169" s="2" t="str">
        <f>'06A_Варіанти'!B2160</f>
        <v>TT_2971</v>
      </c>
      <c r="C2169" s="2" t="str">
        <f>'06A_Варіанти'!D2160</f>
        <v>РЦК макси</v>
      </c>
      <c r="D2169" s="2" t="str">
        <f>'06A_Варіанти'!C2160</f>
        <v>РЦК</v>
      </c>
      <c r="E2169" s="2" t="str">
        <f>'06A_Варіанти'!S2160</f>
        <v>KREM</v>
      </c>
      <c r="F2169" s="2" t="str">
        <f>IF(O2169='06A_Варіанти'!E2160,'06A_Варіанти'!E$1,IF(O2169='06A_Варіанти'!F2160,'06A_Варіанти'!F$1,IF(O2169='06A_Варіанти'!G2160,'06A_Варіанти'!G$1,IF(O2169='06A_Варіанти'!H2160,'06A_Варіанти'!H$1,IF(O2169='06A_Варіанти'!I2160,'06A_Варіанти'!I$1,IF(O2169='06A_Варіанти'!J2160,'06A_Варіанти'!J$1,IF(O2169='06A_Варіанти'!K2160,'06A_Варіанти'!K$1,IF(O2169='06A_Варіанти'!L2160,'06A_Варіанти'!L$1,IF(O2169='06A_Варіанти'!M2160,'06A_Варіанти'!M$1,IF(O2169='06A_Варіанти'!N2160,'06A_Варіанти'!N$1,IF(O2169='06A_Варіанти'!O2160,'06A_Варіанти'!O$1,IF(O2169='06A_Варіанти'!P2160,'06A_Варіанти'!P$1,IF(O2169='06A_Варіанти'!Q2160,'06A_Варіанти'!Q$1,IF(O2169='06A_Варіанти'!R2160,'06A_Варіанти'!R$1,"НЕМАЄ МАРШРУТУ"))))))))))))))</f>
        <v>KREM</v>
      </c>
      <c r="G2169" s="2" t="str">
        <f t="shared" si="231"/>
        <v>БЕЗ ЗМІН</v>
      </c>
      <c r="H2169" s="2">
        <f>IF(G2169="НЕМАЄ МАРШРУТУ",0,O2169-'06A_Варіанти'!T2160)</f>
        <v>0</v>
      </c>
      <c r="I2169" s="2">
        <f>IFERROR(INDEX('04_Потоки'!$E:$E,MATCH(A2169,'04_Потоки'!$A:$A,0)),0)</f>
        <v>0.30653218059558118</v>
      </c>
      <c r="J2169" s="2">
        <f t="shared" si="232"/>
        <v>1</v>
      </c>
      <c r="K2169" s="2">
        <f>IF(C2169="РЦК макси",0,2*'06A_Варіанти'!T2160*J2169)</f>
        <v>0</v>
      </c>
      <c r="L2169" s="2">
        <f t="shared" si="233"/>
        <v>0</v>
      </c>
      <c r="M2169" s="2">
        <f t="shared" si="234"/>
        <v>0</v>
      </c>
      <c r="N2169" s="9">
        <f t="shared" si="235"/>
        <v>0</v>
      </c>
      <c r="O2169" s="2">
        <f>MIN(IF('07A_Конструктор'!$D$5="Так",'06A_Варіанти'!E2160,1E+99),IF('07A_Конструктор'!$D$6="Так",'06A_Варіанти'!F2160,1E+99),IF('07A_Конструктор'!$D$7="Так",'06A_Варіанти'!G2160,1E+99),IF('07A_Конструктор'!$D$8="Так",'06A_Варіанти'!H2160,1E+99),IF('07A_Конструктор'!$D$9="Так",'06A_Варіанти'!I2160,1E+99),IF('07A_Конструктор'!$D$10="Так",'06A_Варіанти'!J2160,1E+99),IF('07A_Конструктор'!$D$11="Так",'06A_Варіанти'!K2160,1E+99),IF('07A_Конструктор'!$D$12="Так",'06A_Варіанти'!L2160,1E+99),IF('07A_Конструктор'!$D$13="Так",'06A_Варіанти'!M2160,1E+99),IF('07A_Конструктор'!$D$14="Так",'06A_Варіанти'!N2160,1E+99),IF('07A_Конструктор'!$D$15="Так",'06A_Варіанти'!O2160,1E+99),IF('07A_Конструктор'!$D$16="Так",'06A_Варіанти'!P2160,1E+99),IF('07A_Конструктор'!$D$17="Так",'06A_Варіанти'!Q2160,1E+99),IF('06A_Варіанти'!R2160="",1E+99,'06A_Варіанти'!R2160))</f>
        <v>458.5</v>
      </c>
      <c r="P2169" s="2" t="str">
        <f t="shared" si="236"/>
        <v>Не моделюється</v>
      </c>
      <c r="Q2169" s="2">
        <f t="shared" si="237"/>
        <v>0</v>
      </c>
      <c r="R2169" s="2" t="str">
        <f>IF(OR(C2169="РЦК макси",C2169="РЦЧ SKU"),"SKU-потік",IFERROR(VLOOKUP(D2169,'02_РЦ'!$A$3:$I$7,5,FALSE),0))</f>
        <v>SKU-потік</v>
      </c>
      <c r="S2169" s="2" t="str">
        <f>IF(OR(C2169="РЦК макси",C2169="РЦЧ SKU"),"Не рахується в ліміт",IFERROR(VLOOKUP(D2169,'02_РЦ'!$A$3:$I$7,9,FALSE),"Немає РЦ"))</f>
        <v>Не рахується в ліміт</v>
      </c>
    </row>
    <row r="2170" spans="1:19">
      <c r="A2170" s="2" t="str">
        <f>'06A_Варіанти'!A2161</f>
        <v>MAXI_2972</v>
      </c>
      <c r="B2170" s="2" t="str">
        <f>'06A_Варіанти'!B2161</f>
        <v>TT_2972</v>
      </c>
      <c r="C2170" s="2" t="str">
        <f>'06A_Варіанти'!D2161</f>
        <v>РЦК макси</v>
      </c>
      <c r="D2170" s="2" t="str">
        <f>'06A_Варіанти'!C2161</f>
        <v>РЦК</v>
      </c>
      <c r="E2170" s="2" t="str">
        <f>'06A_Варіанти'!S2161</f>
        <v>DIRECT</v>
      </c>
      <c r="F2170" s="2" t="str">
        <f>IF(O2170='06A_Варіанти'!E2161,'06A_Варіанти'!E$1,IF(O2170='06A_Варіанти'!F2161,'06A_Варіанти'!F$1,IF(O2170='06A_Варіанти'!G2161,'06A_Варіанти'!G$1,IF(O2170='06A_Варіанти'!H2161,'06A_Варіанти'!H$1,IF(O2170='06A_Варіанти'!I2161,'06A_Варіанти'!I$1,IF(O2170='06A_Варіанти'!J2161,'06A_Варіанти'!J$1,IF(O2170='06A_Варіанти'!K2161,'06A_Варіанти'!K$1,IF(O2170='06A_Варіанти'!L2161,'06A_Варіанти'!L$1,IF(O2170='06A_Варіанти'!M2161,'06A_Варіанти'!M$1,IF(O2170='06A_Варіанти'!N2161,'06A_Варіанти'!N$1,IF(O2170='06A_Варіанти'!O2161,'06A_Варіанти'!O$1,IF(O2170='06A_Варіанти'!P2161,'06A_Варіанти'!P$1,IF(O2170='06A_Варіанти'!Q2161,'06A_Варіанти'!Q$1,IF(O2170='06A_Варіанти'!R2161,'06A_Варіанти'!R$1,"НЕМАЄ МАРШРУТУ"))))))))))))))</f>
        <v>DIRECT</v>
      </c>
      <c r="G2170" s="2" t="str">
        <f t="shared" si="231"/>
        <v>БЕЗ ЗМІН</v>
      </c>
      <c r="H2170" s="2">
        <f>IF(G2170="НЕМАЄ МАРШРУТУ",0,O2170-'06A_Варіанти'!T2161)</f>
        <v>0</v>
      </c>
      <c r="I2170" s="2">
        <f>IFERROR(INDEX('04_Потоки'!$E:$E,MATCH(A2170,'04_Потоки'!$A:$A,0)),0)</f>
        <v>0.30653218059558118</v>
      </c>
      <c r="J2170" s="2">
        <f t="shared" si="232"/>
        <v>1</v>
      </c>
      <c r="K2170" s="2">
        <f>IF(C2170="РЦК макси",0,2*'06A_Варіанти'!T2161*J2170)</f>
        <v>0</v>
      </c>
      <c r="L2170" s="2">
        <f t="shared" si="233"/>
        <v>0</v>
      </c>
      <c r="M2170" s="2">
        <f t="shared" si="234"/>
        <v>0</v>
      </c>
      <c r="N2170" s="9">
        <f t="shared" si="235"/>
        <v>0</v>
      </c>
      <c r="O2170" s="2">
        <f>MIN(IF('07A_Конструктор'!$D$5="Так",'06A_Варіанти'!E2161,1E+99),IF('07A_Конструктор'!$D$6="Так",'06A_Варіанти'!F2161,1E+99),IF('07A_Конструктор'!$D$7="Так",'06A_Варіанти'!G2161,1E+99),IF('07A_Конструктор'!$D$8="Так",'06A_Варіанти'!H2161,1E+99),IF('07A_Конструктор'!$D$9="Так",'06A_Варіанти'!I2161,1E+99),IF('07A_Конструктор'!$D$10="Так",'06A_Варіанти'!J2161,1E+99),IF('07A_Конструктор'!$D$11="Так",'06A_Варіанти'!K2161,1E+99),IF('07A_Конструктор'!$D$12="Так",'06A_Варіанти'!L2161,1E+99),IF('07A_Конструктор'!$D$13="Так",'06A_Варіанти'!M2161,1E+99),IF('07A_Конструктор'!$D$14="Так",'06A_Варіанти'!N2161,1E+99),IF('07A_Конструктор'!$D$15="Так",'06A_Варіанти'!O2161,1E+99),IF('07A_Конструктор'!$D$16="Так",'06A_Варіанти'!P2161,1E+99),IF('07A_Конструктор'!$D$17="Так",'06A_Варіанти'!Q2161,1E+99),IF('06A_Варіанти'!R2161="",1E+99,'06A_Варіанти'!R2161))</f>
        <v>336.7</v>
      </c>
      <c r="P2170" s="2" t="str">
        <f t="shared" si="236"/>
        <v>Не моделюється</v>
      </c>
      <c r="Q2170" s="2">
        <f t="shared" si="237"/>
        <v>0</v>
      </c>
      <c r="R2170" s="2" t="str">
        <f>IF(OR(C2170="РЦК макси",C2170="РЦЧ SKU"),"SKU-потік",IFERROR(VLOOKUP(D2170,'02_РЦ'!$A$3:$I$7,5,FALSE),0))</f>
        <v>SKU-потік</v>
      </c>
      <c r="S2170" s="2" t="str">
        <f>IF(OR(C2170="РЦК макси",C2170="РЦЧ SKU"),"Не рахується в ліміт",IFERROR(VLOOKUP(D2170,'02_РЦ'!$A$3:$I$7,9,FALSE),"Немає РЦ"))</f>
        <v>Не рахується в ліміт</v>
      </c>
    </row>
    <row r="2171" spans="1:19">
      <c r="A2171" s="2" t="str">
        <f>'06A_Варіанти'!A2162</f>
        <v>MAXI_3091</v>
      </c>
      <c r="B2171" s="2" t="str">
        <f>'06A_Варіанти'!B2162</f>
        <v>TT_3091</v>
      </c>
      <c r="C2171" s="2" t="str">
        <f>'06A_Варіанти'!D2162</f>
        <v>РЦК макси</v>
      </c>
      <c r="D2171" s="2" t="str">
        <f>'06A_Варіанти'!C2162</f>
        <v>РЦК</v>
      </c>
      <c r="E2171" s="2" t="str">
        <f>'06A_Варіанти'!S2162</f>
        <v>DIRECT</v>
      </c>
      <c r="F2171" s="2" t="str">
        <f>IF(O2171='06A_Варіанти'!E2162,'06A_Варіанти'!E$1,IF(O2171='06A_Варіанти'!F2162,'06A_Варіанти'!F$1,IF(O2171='06A_Варіанти'!G2162,'06A_Варіанти'!G$1,IF(O2171='06A_Варіанти'!H2162,'06A_Варіанти'!H$1,IF(O2171='06A_Варіанти'!I2162,'06A_Варіанти'!I$1,IF(O2171='06A_Варіанти'!J2162,'06A_Варіанти'!J$1,IF(O2171='06A_Варіанти'!K2162,'06A_Варіанти'!K$1,IF(O2171='06A_Варіанти'!L2162,'06A_Варіанти'!L$1,IF(O2171='06A_Варіанти'!M2162,'06A_Варіанти'!M$1,IF(O2171='06A_Варіанти'!N2162,'06A_Варіанти'!N$1,IF(O2171='06A_Варіанти'!O2162,'06A_Варіанти'!O$1,IF(O2171='06A_Варіанти'!P2162,'06A_Варіанти'!P$1,IF(O2171='06A_Варіанти'!Q2162,'06A_Варіанти'!Q$1,IF(O2171='06A_Варіанти'!R2162,'06A_Варіанти'!R$1,"НЕМАЄ МАРШРУТУ"))))))))))))))</f>
        <v>DIRECT</v>
      </c>
      <c r="G2171" s="2" t="str">
        <f t="shared" si="231"/>
        <v>БЕЗ ЗМІН</v>
      </c>
      <c r="H2171" s="2">
        <f>IF(G2171="НЕМАЄ МАРШРУТУ",0,O2171-'06A_Варіанти'!T2162)</f>
        <v>0</v>
      </c>
      <c r="I2171" s="2">
        <f>IFERROR(INDEX('04_Потоки'!$E:$E,MATCH(A2171,'04_Потоки'!$A:$A,0)),0)</f>
        <v>0.30653218059558118</v>
      </c>
      <c r="J2171" s="2">
        <f t="shared" si="232"/>
        <v>1</v>
      </c>
      <c r="K2171" s="2">
        <f>IF(C2171="РЦК макси",0,2*'06A_Варіанти'!T2162*J2171)</f>
        <v>0</v>
      </c>
      <c r="L2171" s="2">
        <f t="shared" si="233"/>
        <v>0</v>
      </c>
      <c r="M2171" s="2">
        <f t="shared" si="234"/>
        <v>0</v>
      </c>
      <c r="N2171" s="9">
        <f t="shared" si="235"/>
        <v>0</v>
      </c>
      <c r="O2171" s="2">
        <f>MIN(IF('07A_Конструктор'!$D$5="Так",'06A_Варіанти'!E2162,1E+99),IF('07A_Конструктор'!$D$6="Так",'06A_Варіанти'!F2162,1E+99),IF('07A_Конструктор'!$D$7="Так",'06A_Варіанти'!G2162,1E+99),IF('07A_Конструктор'!$D$8="Так",'06A_Варіанти'!H2162,1E+99),IF('07A_Конструктор'!$D$9="Так",'06A_Варіанти'!I2162,1E+99),IF('07A_Конструктор'!$D$10="Так",'06A_Варіанти'!J2162,1E+99),IF('07A_Конструктор'!$D$11="Так",'06A_Варіанти'!K2162,1E+99),IF('07A_Конструктор'!$D$12="Так",'06A_Варіанти'!L2162,1E+99),IF('07A_Конструктор'!$D$13="Так",'06A_Варіанти'!M2162,1E+99),IF('07A_Конструктор'!$D$14="Так",'06A_Варіанти'!N2162,1E+99),IF('07A_Конструктор'!$D$15="Так",'06A_Варіанти'!O2162,1E+99),IF('07A_Конструктор'!$D$16="Так",'06A_Варіанти'!P2162,1E+99),IF('07A_Конструктор'!$D$17="Так",'06A_Варіанти'!Q2162,1E+99),IF('06A_Варіанти'!R2162="",1E+99,'06A_Варіанти'!R2162))</f>
        <v>28.3</v>
      </c>
      <c r="P2171" s="2" t="str">
        <f t="shared" si="236"/>
        <v>Не моделюється</v>
      </c>
      <c r="Q2171" s="2">
        <f t="shared" si="237"/>
        <v>0</v>
      </c>
      <c r="R2171" s="2" t="str">
        <f>IF(OR(C2171="РЦК макси",C2171="РЦЧ SKU"),"SKU-потік",IFERROR(VLOOKUP(D2171,'02_РЦ'!$A$3:$I$7,5,FALSE),0))</f>
        <v>SKU-потік</v>
      </c>
      <c r="S2171" s="2" t="str">
        <f>IF(OR(C2171="РЦК макси",C2171="РЦЧ SKU"),"Не рахується в ліміт",IFERROR(VLOOKUP(D2171,'02_РЦ'!$A$3:$I$7,9,FALSE),"Немає РЦ"))</f>
        <v>Не рахується в ліміт</v>
      </c>
    </row>
    <row r="2172" spans="1:19">
      <c r="A2172" s="2" t="str">
        <f>'06A_Варіанти'!A2163</f>
        <v>MAXI_2974</v>
      </c>
      <c r="B2172" s="2" t="str">
        <f>'06A_Варіанти'!B2163</f>
        <v>TT_2974</v>
      </c>
      <c r="C2172" s="2" t="str">
        <f>'06A_Варіанти'!D2163</f>
        <v>РЦК макси</v>
      </c>
      <c r="D2172" s="2" t="str">
        <f>'06A_Варіанти'!C2163</f>
        <v>РЦК</v>
      </c>
      <c r="E2172" s="2" t="str">
        <f>'06A_Варіанти'!S2163</f>
        <v>DIRECT</v>
      </c>
      <c r="F2172" s="2" t="str">
        <f>IF(O2172='06A_Варіанти'!E2163,'06A_Варіанти'!E$1,IF(O2172='06A_Варіанти'!F2163,'06A_Варіанти'!F$1,IF(O2172='06A_Варіанти'!G2163,'06A_Варіанти'!G$1,IF(O2172='06A_Варіанти'!H2163,'06A_Варіанти'!H$1,IF(O2172='06A_Варіанти'!I2163,'06A_Варіанти'!I$1,IF(O2172='06A_Варіанти'!J2163,'06A_Варіанти'!J$1,IF(O2172='06A_Варіанти'!K2163,'06A_Варіанти'!K$1,IF(O2172='06A_Варіанти'!L2163,'06A_Варіанти'!L$1,IF(O2172='06A_Варіанти'!M2163,'06A_Варіанти'!M$1,IF(O2172='06A_Варіанти'!N2163,'06A_Варіанти'!N$1,IF(O2172='06A_Варіанти'!O2163,'06A_Варіанти'!O$1,IF(O2172='06A_Варіанти'!P2163,'06A_Варіанти'!P$1,IF(O2172='06A_Варіанти'!Q2163,'06A_Варіанти'!Q$1,IF(O2172='06A_Варіанти'!R2163,'06A_Варіанти'!R$1,"НЕМАЄ МАРШРУТУ"))))))))))))))</f>
        <v>DIRECT</v>
      </c>
      <c r="G2172" s="2" t="str">
        <f t="shared" si="231"/>
        <v>БЕЗ ЗМІН</v>
      </c>
      <c r="H2172" s="2">
        <f>IF(G2172="НЕМАЄ МАРШРУТУ",0,O2172-'06A_Варіанти'!T2163)</f>
        <v>0</v>
      </c>
      <c r="I2172" s="2">
        <f>IFERROR(INDEX('04_Потоки'!$E:$E,MATCH(A2172,'04_Потоки'!$A:$A,0)),0)</f>
        <v>0.30653218059558118</v>
      </c>
      <c r="J2172" s="2">
        <f t="shared" si="232"/>
        <v>1</v>
      </c>
      <c r="K2172" s="2">
        <f>IF(C2172="РЦК макси",0,2*'06A_Варіанти'!T2163*J2172)</f>
        <v>0</v>
      </c>
      <c r="L2172" s="2">
        <f t="shared" si="233"/>
        <v>0</v>
      </c>
      <c r="M2172" s="2">
        <f t="shared" si="234"/>
        <v>0</v>
      </c>
      <c r="N2172" s="9">
        <f t="shared" si="235"/>
        <v>0</v>
      </c>
      <c r="O2172" s="2">
        <f>MIN(IF('07A_Конструктор'!$D$5="Так",'06A_Варіанти'!E2163,1E+99),IF('07A_Конструктор'!$D$6="Так",'06A_Варіанти'!F2163,1E+99),IF('07A_Конструктор'!$D$7="Так",'06A_Варіанти'!G2163,1E+99),IF('07A_Конструктор'!$D$8="Так",'06A_Варіанти'!H2163,1E+99),IF('07A_Конструктор'!$D$9="Так",'06A_Варіанти'!I2163,1E+99),IF('07A_Конструктор'!$D$10="Так",'06A_Варіанти'!J2163,1E+99),IF('07A_Конструктор'!$D$11="Так",'06A_Варіанти'!K2163,1E+99),IF('07A_Конструктор'!$D$12="Так",'06A_Варіанти'!L2163,1E+99),IF('07A_Конструктор'!$D$13="Так",'06A_Варіанти'!M2163,1E+99),IF('07A_Конструктор'!$D$14="Так",'06A_Варіанти'!N2163,1E+99),IF('07A_Конструктор'!$D$15="Так",'06A_Варіанти'!O2163,1E+99),IF('07A_Конструктор'!$D$16="Так",'06A_Варіанти'!P2163,1E+99),IF('07A_Конструктор'!$D$17="Так",'06A_Варіанти'!Q2163,1E+99),IF('06A_Варіанти'!R2163="",1E+99,'06A_Варіанти'!R2163))</f>
        <v>394.3</v>
      </c>
      <c r="P2172" s="2" t="str">
        <f t="shared" si="236"/>
        <v>Не моделюється</v>
      </c>
      <c r="Q2172" s="2">
        <f t="shared" si="237"/>
        <v>0</v>
      </c>
      <c r="R2172" s="2" t="str">
        <f>IF(OR(C2172="РЦК макси",C2172="РЦЧ SKU"),"SKU-потік",IFERROR(VLOOKUP(D2172,'02_РЦ'!$A$3:$I$7,5,FALSE),0))</f>
        <v>SKU-потік</v>
      </c>
      <c r="S2172" s="2" t="str">
        <f>IF(OR(C2172="РЦК макси",C2172="РЦЧ SKU"),"Не рахується в ліміт",IFERROR(VLOOKUP(D2172,'02_РЦ'!$A$3:$I$7,9,FALSE),"Немає РЦ"))</f>
        <v>Не рахується в ліміт</v>
      </c>
    </row>
    <row r="2173" spans="1:19">
      <c r="A2173" s="2" t="str">
        <f>'06A_Варіанти'!A2164</f>
        <v>MAXI_2979</v>
      </c>
      <c r="B2173" s="2" t="str">
        <f>'06A_Варіанти'!B2164</f>
        <v>TT_2979</v>
      </c>
      <c r="C2173" s="2" t="str">
        <f>'06A_Варіанти'!D2164</f>
        <v>РЦК макси</v>
      </c>
      <c r="D2173" s="2" t="str">
        <f>'06A_Варіанти'!C2164</f>
        <v>РЦК</v>
      </c>
      <c r="E2173" s="2" t="str">
        <f>'06A_Варіанти'!S2164</f>
        <v>KYI_DARN</v>
      </c>
      <c r="F2173" s="2" t="str">
        <f>IF(O2173='06A_Варіанти'!E2164,'06A_Варіанти'!E$1,IF(O2173='06A_Варіанти'!F2164,'06A_Варіанти'!F$1,IF(O2173='06A_Варіанти'!G2164,'06A_Варіанти'!G$1,IF(O2173='06A_Варіанти'!H2164,'06A_Варіанти'!H$1,IF(O2173='06A_Варіанти'!I2164,'06A_Варіанти'!I$1,IF(O2173='06A_Варіанти'!J2164,'06A_Варіанти'!J$1,IF(O2173='06A_Варіанти'!K2164,'06A_Варіанти'!K$1,IF(O2173='06A_Варіанти'!L2164,'06A_Варіанти'!L$1,IF(O2173='06A_Варіанти'!M2164,'06A_Варіанти'!M$1,IF(O2173='06A_Варіанти'!N2164,'06A_Варіанти'!N$1,IF(O2173='06A_Варіанти'!O2164,'06A_Варіанти'!O$1,IF(O2173='06A_Варіанти'!P2164,'06A_Варіанти'!P$1,IF(O2173='06A_Варіанти'!Q2164,'06A_Варіанти'!Q$1,IF(O2173='06A_Варіанти'!R2164,'06A_Варіанти'!R$1,"НЕМАЄ МАРШРУТУ"))))))))))))))</f>
        <v>KYI_DARN</v>
      </c>
      <c r="G2173" s="2" t="str">
        <f t="shared" si="231"/>
        <v>БЕЗ ЗМІН</v>
      </c>
      <c r="H2173" s="2">
        <f>IF(G2173="НЕМАЄ МАРШРУТУ",0,O2173-'06A_Варіанти'!T2164)</f>
        <v>0</v>
      </c>
      <c r="I2173" s="2">
        <f>IFERROR(INDEX('04_Потоки'!$E:$E,MATCH(A2173,'04_Потоки'!$A:$A,0)),0)</f>
        <v>0.30653218059558118</v>
      </c>
      <c r="J2173" s="2">
        <f t="shared" si="232"/>
        <v>1</v>
      </c>
      <c r="K2173" s="2">
        <f>IF(C2173="РЦК макси",0,2*'06A_Варіанти'!T2164*J2173)</f>
        <v>0</v>
      </c>
      <c r="L2173" s="2">
        <f t="shared" si="233"/>
        <v>0</v>
      </c>
      <c r="M2173" s="2">
        <f t="shared" si="234"/>
        <v>0</v>
      </c>
      <c r="N2173" s="9">
        <f t="shared" si="235"/>
        <v>0</v>
      </c>
      <c r="O2173" s="2">
        <f>MIN(IF('07A_Конструктор'!$D$5="Так",'06A_Варіанти'!E2164,1E+99),IF('07A_Конструктор'!$D$6="Так",'06A_Варіанти'!F2164,1E+99),IF('07A_Конструктор'!$D$7="Так",'06A_Варіанти'!G2164,1E+99),IF('07A_Конструктор'!$D$8="Так",'06A_Варіанти'!H2164,1E+99),IF('07A_Конструктор'!$D$9="Так",'06A_Варіанти'!I2164,1E+99),IF('07A_Конструктор'!$D$10="Так",'06A_Варіанти'!J2164,1E+99),IF('07A_Конструктор'!$D$11="Так",'06A_Варіанти'!K2164,1E+99),IF('07A_Конструктор'!$D$12="Так",'06A_Варіанти'!L2164,1E+99),IF('07A_Конструктор'!$D$13="Так",'06A_Варіанти'!M2164,1E+99),IF('07A_Конструктор'!$D$14="Так",'06A_Варіанти'!N2164,1E+99),IF('07A_Конструктор'!$D$15="Так",'06A_Варіанти'!O2164,1E+99),IF('07A_Конструктор'!$D$16="Так",'06A_Варіанти'!P2164,1E+99),IF('07A_Конструктор'!$D$17="Так",'06A_Варіанти'!Q2164,1E+99),IF('06A_Варіанти'!R2164="",1E+99,'06A_Варіанти'!R2164))</f>
        <v>513.79999999999995</v>
      </c>
      <c r="P2173" s="2" t="str">
        <f t="shared" si="236"/>
        <v>Не моделюється</v>
      </c>
      <c r="Q2173" s="2">
        <f t="shared" si="237"/>
        <v>0</v>
      </c>
      <c r="R2173" s="2" t="str">
        <f>IF(OR(C2173="РЦК макси",C2173="РЦЧ SKU"),"SKU-потік",IFERROR(VLOOKUP(D2173,'02_РЦ'!$A$3:$I$7,5,FALSE),0))</f>
        <v>SKU-потік</v>
      </c>
      <c r="S2173" s="2" t="str">
        <f>IF(OR(C2173="РЦК макси",C2173="РЦЧ SKU"),"Не рахується в ліміт",IFERROR(VLOOKUP(D2173,'02_РЦ'!$A$3:$I$7,9,FALSE),"Немає РЦ"))</f>
        <v>Не рахується в ліміт</v>
      </c>
    </row>
    <row r="2174" spans="1:19">
      <c r="A2174" s="2" t="str">
        <f>'06A_Варіанти'!A2165</f>
        <v>MAXI_2984</v>
      </c>
      <c r="B2174" s="2" t="str">
        <f>'06A_Варіанти'!B2165</f>
        <v>TT_2984</v>
      </c>
      <c r="C2174" s="2" t="str">
        <f>'06A_Варіанти'!D2165</f>
        <v>РЦК макси</v>
      </c>
      <c r="D2174" s="2" t="str">
        <f>'06A_Варіанти'!C2165</f>
        <v>РЦК</v>
      </c>
      <c r="E2174" s="2" t="str">
        <f>'06A_Варіанти'!S2165</f>
        <v>DIRECT</v>
      </c>
      <c r="F2174" s="2" t="str">
        <f>IF(O2174='06A_Варіанти'!E2165,'06A_Варіанти'!E$1,IF(O2174='06A_Варіанти'!F2165,'06A_Варіанти'!F$1,IF(O2174='06A_Варіанти'!G2165,'06A_Варіанти'!G$1,IF(O2174='06A_Варіанти'!H2165,'06A_Варіанти'!H$1,IF(O2174='06A_Варіанти'!I2165,'06A_Варіанти'!I$1,IF(O2174='06A_Варіанти'!J2165,'06A_Варіанти'!J$1,IF(O2174='06A_Варіанти'!K2165,'06A_Варіанти'!K$1,IF(O2174='06A_Варіанти'!L2165,'06A_Варіанти'!L$1,IF(O2174='06A_Варіанти'!M2165,'06A_Варіанти'!M$1,IF(O2174='06A_Варіанти'!N2165,'06A_Варіанти'!N$1,IF(O2174='06A_Варіанти'!O2165,'06A_Варіанти'!O$1,IF(O2174='06A_Варіанти'!P2165,'06A_Варіанти'!P$1,IF(O2174='06A_Варіанти'!Q2165,'06A_Варіанти'!Q$1,IF(O2174='06A_Варіанти'!R2165,'06A_Варіанти'!R$1,"НЕМАЄ МАРШРУТУ"))))))))))))))</f>
        <v>DIRECT</v>
      </c>
      <c r="G2174" s="2" t="str">
        <f t="shared" si="231"/>
        <v>БЕЗ ЗМІН</v>
      </c>
      <c r="H2174" s="2">
        <f>IF(G2174="НЕМАЄ МАРШРУТУ",0,O2174-'06A_Варіанти'!T2165)</f>
        <v>0</v>
      </c>
      <c r="I2174" s="2">
        <f>IFERROR(INDEX('04_Потоки'!$E:$E,MATCH(A2174,'04_Потоки'!$A:$A,0)),0)</f>
        <v>0.30653218059558118</v>
      </c>
      <c r="J2174" s="2">
        <f t="shared" si="232"/>
        <v>1</v>
      </c>
      <c r="K2174" s="2">
        <f>IF(C2174="РЦК макси",0,2*'06A_Варіанти'!T2165*J2174)</f>
        <v>0</v>
      </c>
      <c r="L2174" s="2">
        <f t="shared" si="233"/>
        <v>0</v>
      </c>
      <c r="M2174" s="2">
        <f t="shared" si="234"/>
        <v>0</v>
      </c>
      <c r="N2174" s="9">
        <f t="shared" si="235"/>
        <v>0</v>
      </c>
      <c r="O2174" s="2">
        <f>MIN(IF('07A_Конструктор'!$D$5="Так",'06A_Варіанти'!E2165,1E+99),IF('07A_Конструктор'!$D$6="Так",'06A_Варіанти'!F2165,1E+99),IF('07A_Конструктор'!$D$7="Так",'06A_Варіанти'!G2165,1E+99),IF('07A_Конструктор'!$D$8="Так",'06A_Варіанти'!H2165,1E+99),IF('07A_Конструктор'!$D$9="Так",'06A_Варіанти'!I2165,1E+99),IF('07A_Конструктор'!$D$10="Так",'06A_Варіанти'!J2165,1E+99),IF('07A_Конструктор'!$D$11="Так",'06A_Варіанти'!K2165,1E+99),IF('07A_Конструктор'!$D$12="Так",'06A_Варіанти'!L2165,1E+99),IF('07A_Конструктор'!$D$13="Так",'06A_Варіанти'!M2165,1E+99),IF('07A_Конструктор'!$D$14="Так",'06A_Варіанти'!N2165,1E+99),IF('07A_Конструктор'!$D$15="Так",'06A_Варіанти'!O2165,1E+99),IF('07A_Конструктор'!$D$16="Так",'06A_Варіанти'!P2165,1E+99),IF('07A_Конструктор'!$D$17="Так",'06A_Варіанти'!Q2165,1E+99),IF('06A_Варіанти'!R2165="",1E+99,'06A_Варіанти'!R2165))</f>
        <v>225.7</v>
      </c>
      <c r="P2174" s="2" t="str">
        <f t="shared" si="236"/>
        <v>Не моделюється</v>
      </c>
      <c r="Q2174" s="2">
        <f t="shared" si="237"/>
        <v>0</v>
      </c>
      <c r="R2174" s="2" t="str">
        <f>IF(OR(C2174="РЦК макси",C2174="РЦЧ SKU"),"SKU-потік",IFERROR(VLOOKUP(D2174,'02_РЦ'!$A$3:$I$7,5,FALSE),0))</f>
        <v>SKU-потік</v>
      </c>
      <c r="S2174" s="2" t="str">
        <f>IF(OR(C2174="РЦК макси",C2174="РЦЧ SKU"),"Не рахується в ліміт",IFERROR(VLOOKUP(D2174,'02_РЦ'!$A$3:$I$7,9,FALSE),"Немає РЦ"))</f>
        <v>Не рахується в ліміт</v>
      </c>
    </row>
    <row r="2175" spans="1:19">
      <c r="A2175" s="2" t="str">
        <f>'06A_Варіанти'!A2166</f>
        <v>MAXI_2987</v>
      </c>
      <c r="B2175" s="2" t="str">
        <f>'06A_Варіанти'!B2166</f>
        <v>TT_2987</v>
      </c>
      <c r="C2175" s="2" t="str">
        <f>'06A_Варіанти'!D2166</f>
        <v>РЦК макси</v>
      </c>
      <c r="D2175" s="2" t="str">
        <f>'06A_Варіанти'!C2166</f>
        <v>РЦК</v>
      </c>
      <c r="E2175" s="2" t="str">
        <f>'06A_Варіанти'!S2166</f>
        <v>DIRECT</v>
      </c>
      <c r="F2175" s="2" t="str">
        <f>IF(O2175='06A_Варіанти'!E2166,'06A_Варіанти'!E$1,IF(O2175='06A_Варіанти'!F2166,'06A_Варіанти'!F$1,IF(O2175='06A_Варіанти'!G2166,'06A_Варіанти'!G$1,IF(O2175='06A_Варіанти'!H2166,'06A_Варіанти'!H$1,IF(O2175='06A_Варіанти'!I2166,'06A_Варіанти'!I$1,IF(O2175='06A_Варіанти'!J2166,'06A_Варіанти'!J$1,IF(O2175='06A_Варіанти'!K2166,'06A_Варіанти'!K$1,IF(O2175='06A_Варіанти'!L2166,'06A_Варіанти'!L$1,IF(O2175='06A_Варіанти'!M2166,'06A_Варіанти'!M$1,IF(O2175='06A_Варіанти'!N2166,'06A_Варіанти'!N$1,IF(O2175='06A_Варіанти'!O2166,'06A_Варіанти'!O$1,IF(O2175='06A_Варіанти'!P2166,'06A_Варіанти'!P$1,IF(O2175='06A_Варіанти'!Q2166,'06A_Варіанти'!Q$1,IF(O2175='06A_Варіанти'!R2166,'06A_Варіанти'!R$1,"НЕМАЄ МАРШРУТУ"))))))))))))))</f>
        <v>DIRECT</v>
      </c>
      <c r="G2175" s="2" t="str">
        <f t="shared" si="231"/>
        <v>БЕЗ ЗМІН</v>
      </c>
      <c r="H2175" s="2">
        <f>IF(G2175="НЕМАЄ МАРШРУТУ",0,O2175-'06A_Варіанти'!T2166)</f>
        <v>0</v>
      </c>
      <c r="I2175" s="2">
        <f>IFERROR(INDEX('04_Потоки'!$E:$E,MATCH(A2175,'04_Потоки'!$A:$A,0)),0)</f>
        <v>0.30653218059558118</v>
      </c>
      <c r="J2175" s="2">
        <f t="shared" si="232"/>
        <v>1</v>
      </c>
      <c r="K2175" s="2">
        <f>IF(C2175="РЦК макси",0,2*'06A_Варіанти'!T2166*J2175)</f>
        <v>0</v>
      </c>
      <c r="L2175" s="2">
        <f t="shared" si="233"/>
        <v>0</v>
      </c>
      <c r="M2175" s="2">
        <f t="shared" si="234"/>
        <v>0</v>
      </c>
      <c r="N2175" s="9">
        <f t="shared" si="235"/>
        <v>0</v>
      </c>
      <c r="O2175" s="2">
        <f>MIN(IF('07A_Конструктор'!$D$5="Так",'06A_Варіанти'!E2166,1E+99),IF('07A_Конструктор'!$D$6="Так",'06A_Варіанти'!F2166,1E+99),IF('07A_Конструктор'!$D$7="Так",'06A_Варіанти'!G2166,1E+99),IF('07A_Конструктор'!$D$8="Так",'06A_Варіанти'!H2166,1E+99),IF('07A_Конструктор'!$D$9="Так",'06A_Варіанти'!I2166,1E+99),IF('07A_Конструктор'!$D$10="Так",'06A_Варіанти'!J2166,1E+99),IF('07A_Конструктор'!$D$11="Так",'06A_Варіанти'!K2166,1E+99),IF('07A_Конструктор'!$D$12="Так",'06A_Варіанти'!L2166,1E+99),IF('07A_Конструктор'!$D$13="Так",'06A_Варіанти'!M2166,1E+99),IF('07A_Конструктор'!$D$14="Так",'06A_Варіанти'!N2166,1E+99),IF('07A_Конструктор'!$D$15="Так",'06A_Варіанти'!O2166,1E+99),IF('07A_Конструктор'!$D$16="Так",'06A_Варіанти'!P2166,1E+99),IF('07A_Конструктор'!$D$17="Так",'06A_Варіанти'!Q2166,1E+99),IF('06A_Варіанти'!R2166="",1E+99,'06A_Варіанти'!R2166))</f>
        <v>17.7</v>
      </c>
      <c r="P2175" s="2" t="str">
        <f t="shared" si="236"/>
        <v>Не моделюється</v>
      </c>
      <c r="Q2175" s="2">
        <f t="shared" si="237"/>
        <v>0</v>
      </c>
      <c r="R2175" s="2" t="str">
        <f>IF(OR(C2175="РЦК макси",C2175="РЦЧ SKU"),"SKU-потік",IFERROR(VLOOKUP(D2175,'02_РЦ'!$A$3:$I$7,5,FALSE),0))</f>
        <v>SKU-потік</v>
      </c>
      <c r="S2175" s="2" t="str">
        <f>IF(OR(C2175="РЦК макси",C2175="РЦЧ SKU"),"Не рахується в ліміт",IFERROR(VLOOKUP(D2175,'02_РЦ'!$A$3:$I$7,9,FALSE),"Немає РЦ"))</f>
        <v>Не рахується в ліміт</v>
      </c>
    </row>
    <row r="2176" spans="1:19">
      <c r="A2176" s="2" t="str">
        <f>'06A_Варіанти'!A2167</f>
        <v>MAXI_2998</v>
      </c>
      <c r="B2176" s="2" t="str">
        <f>'06A_Варіанти'!B2167</f>
        <v>TT_2998</v>
      </c>
      <c r="C2176" s="2" t="str">
        <f>'06A_Варіанти'!D2167</f>
        <v>РЦК макси</v>
      </c>
      <c r="D2176" s="2" t="str">
        <f>'06A_Варіанти'!C2167</f>
        <v>РЦК</v>
      </c>
      <c r="E2176" s="2" t="str">
        <f>'06A_Варіанти'!S2167</f>
        <v>DIRECT</v>
      </c>
      <c r="F2176" s="2" t="str">
        <f>IF(O2176='06A_Варіанти'!E2167,'06A_Варіанти'!E$1,IF(O2176='06A_Варіанти'!F2167,'06A_Варіанти'!F$1,IF(O2176='06A_Варіанти'!G2167,'06A_Варіанти'!G$1,IF(O2176='06A_Варіанти'!H2167,'06A_Варіанти'!H$1,IF(O2176='06A_Варіанти'!I2167,'06A_Варіанти'!I$1,IF(O2176='06A_Варіанти'!J2167,'06A_Варіанти'!J$1,IF(O2176='06A_Варіанти'!K2167,'06A_Варіанти'!K$1,IF(O2176='06A_Варіанти'!L2167,'06A_Варіанти'!L$1,IF(O2176='06A_Варіанти'!M2167,'06A_Варіанти'!M$1,IF(O2176='06A_Варіанти'!N2167,'06A_Варіанти'!N$1,IF(O2176='06A_Варіанти'!O2167,'06A_Варіанти'!O$1,IF(O2176='06A_Варіанти'!P2167,'06A_Варіанти'!P$1,IF(O2176='06A_Варіанти'!Q2167,'06A_Варіанти'!Q$1,IF(O2176='06A_Варіанти'!R2167,'06A_Варіанти'!R$1,"НЕМАЄ МАРШРУТУ"))))))))))))))</f>
        <v>DIRECT</v>
      </c>
      <c r="G2176" s="2" t="str">
        <f t="shared" si="231"/>
        <v>БЕЗ ЗМІН</v>
      </c>
      <c r="H2176" s="2">
        <f>IF(G2176="НЕМАЄ МАРШРУТУ",0,O2176-'06A_Варіанти'!T2167)</f>
        <v>0</v>
      </c>
      <c r="I2176" s="2">
        <f>IFERROR(INDEX('04_Потоки'!$E:$E,MATCH(A2176,'04_Потоки'!$A:$A,0)),0)</f>
        <v>0.30653218059558118</v>
      </c>
      <c r="J2176" s="2">
        <f t="shared" si="232"/>
        <v>1</v>
      </c>
      <c r="K2176" s="2">
        <f>IF(C2176="РЦК макси",0,2*'06A_Варіанти'!T2167*J2176)</f>
        <v>0</v>
      </c>
      <c r="L2176" s="2">
        <f t="shared" si="233"/>
        <v>0</v>
      </c>
      <c r="M2176" s="2">
        <f t="shared" si="234"/>
        <v>0</v>
      </c>
      <c r="N2176" s="9">
        <f t="shared" si="235"/>
        <v>0</v>
      </c>
      <c r="O2176" s="2">
        <f>MIN(IF('07A_Конструктор'!$D$5="Так",'06A_Варіанти'!E2167,1E+99),IF('07A_Конструктор'!$D$6="Так",'06A_Варіанти'!F2167,1E+99),IF('07A_Конструктор'!$D$7="Так",'06A_Варіанти'!G2167,1E+99),IF('07A_Конструктор'!$D$8="Так",'06A_Варіанти'!H2167,1E+99),IF('07A_Конструктор'!$D$9="Так",'06A_Варіанти'!I2167,1E+99),IF('07A_Конструктор'!$D$10="Так",'06A_Варіанти'!J2167,1E+99),IF('07A_Конструктор'!$D$11="Так",'06A_Варіанти'!K2167,1E+99),IF('07A_Конструктор'!$D$12="Так",'06A_Варіанти'!L2167,1E+99),IF('07A_Конструктор'!$D$13="Так",'06A_Варіанти'!M2167,1E+99),IF('07A_Конструктор'!$D$14="Так",'06A_Варіанти'!N2167,1E+99),IF('07A_Конструктор'!$D$15="Так",'06A_Варіанти'!O2167,1E+99),IF('07A_Конструктор'!$D$16="Так",'06A_Варіанти'!P2167,1E+99),IF('07A_Конструктор'!$D$17="Так",'06A_Варіанти'!Q2167,1E+99),IF('06A_Варіанти'!R2167="",1E+99,'06A_Варіанти'!R2167))</f>
        <v>494.4</v>
      </c>
      <c r="P2176" s="2" t="str">
        <f t="shared" si="236"/>
        <v>Не моделюється</v>
      </c>
      <c r="Q2176" s="2">
        <f t="shared" si="237"/>
        <v>0</v>
      </c>
      <c r="R2176" s="2" t="str">
        <f>IF(OR(C2176="РЦК макси",C2176="РЦЧ SKU"),"SKU-потік",IFERROR(VLOOKUP(D2176,'02_РЦ'!$A$3:$I$7,5,FALSE),0))</f>
        <v>SKU-потік</v>
      </c>
      <c r="S2176" s="2" t="str">
        <f>IF(OR(C2176="РЦК макси",C2176="РЦЧ SKU"),"Не рахується в ліміт",IFERROR(VLOOKUP(D2176,'02_РЦ'!$A$3:$I$7,9,FALSE),"Немає РЦ"))</f>
        <v>Не рахується в ліміт</v>
      </c>
    </row>
    <row r="2177" spans="1:19">
      <c r="A2177" s="2" t="str">
        <f>'06A_Варіанти'!A2168</f>
        <v>MAXI_3013</v>
      </c>
      <c r="B2177" s="2" t="str">
        <f>'06A_Варіанти'!B2168</f>
        <v>TT_3013</v>
      </c>
      <c r="C2177" s="2" t="str">
        <f>'06A_Варіанти'!D2168</f>
        <v>РЦК макси</v>
      </c>
      <c r="D2177" s="2" t="str">
        <f>'06A_Варіанти'!C2168</f>
        <v>РЦК</v>
      </c>
      <c r="E2177" s="2" t="str">
        <f>'06A_Варіанти'!S2168</f>
        <v>DIRECT</v>
      </c>
      <c r="F2177" s="2" t="str">
        <f>IF(O2177='06A_Варіанти'!E2168,'06A_Варіанти'!E$1,IF(O2177='06A_Варіанти'!F2168,'06A_Варіанти'!F$1,IF(O2177='06A_Варіанти'!G2168,'06A_Варіанти'!G$1,IF(O2177='06A_Варіанти'!H2168,'06A_Варіанти'!H$1,IF(O2177='06A_Варіанти'!I2168,'06A_Варіанти'!I$1,IF(O2177='06A_Варіанти'!J2168,'06A_Варіанти'!J$1,IF(O2177='06A_Варіанти'!K2168,'06A_Варіанти'!K$1,IF(O2177='06A_Варіанти'!L2168,'06A_Варіанти'!L$1,IF(O2177='06A_Варіанти'!M2168,'06A_Варіанти'!M$1,IF(O2177='06A_Варіанти'!N2168,'06A_Варіанти'!N$1,IF(O2177='06A_Варіанти'!O2168,'06A_Варіанти'!O$1,IF(O2177='06A_Варіанти'!P2168,'06A_Варіанти'!P$1,IF(O2177='06A_Варіанти'!Q2168,'06A_Варіанти'!Q$1,IF(O2177='06A_Варіанти'!R2168,'06A_Варіанти'!R$1,"НЕМАЄ МАРШРУТУ"))))))))))))))</f>
        <v>DIRECT</v>
      </c>
      <c r="G2177" s="2" t="str">
        <f t="shared" si="231"/>
        <v>БЕЗ ЗМІН</v>
      </c>
      <c r="H2177" s="2">
        <f>IF(G2177="НЕМАЄ МАРШРУТУ",0,O2177-'06A_Варіанти'!T2168)</f>
        <v>0</v>
      </c>
      <c r="I2177" s="2">
        <f>IFERROR(INDEX('04_Потоки'!$E:$E,MATCH(A2177,'04_Потоки'!$A:$A,0)),0)</f>
        <v>0.30653218059558118</v>
      </c>
      <c r="J2177" s="2">
        <f t="shared" si="232"/>
        <v>1</v>
      </c>
      <c r="K2177" s="2">
        <f>IF(C2177="РЦК макси",0,2*'06A_Варіанти'!T2168*J2177)</f>
        <v>0</v>
      </c>
      <c r="L2177" s="2">
        <f t="shared" si="233"/>
        <v>0</v>
      </c>
      <c r="M2177" s="2">
        <f t="shared" si="234"/>
        <v>0</v>
      </c>
      <c r="N2177" s="9">
        <f t="shared" si="235"/>
        <v>0</v>
      </c>
      <c r="O2177" s="2">
        <f>MIN(IF('07A_Конструктор'!$D$5="Так",'06A_Варіанти'!E2168,1E+99),IF('07A_Конструктор'!$D$6="Так",'06A_Варіанти'!F2168,1E+99),IF('07A_Конструктор'!$D$7="Так",'06A_Варіанти'!G2168,1E+99),IF('07A_Конструктор'!$D$8="Так",'06A_Варіанти'!H2168,1E+99),IF('07A_Конструктор'!$D$9="Так",'06A_Варіанти'!I2168,1E+99),IF('07A_Конструктор'!$D$10="Так",'06A_Варіанти'!J2168,1E+99),IF('07A_Конструктор'!$D$11="Так",'06A_Варіанти'!K2168,1E+99),IF('07A_Конструктор'!$D$12="Так",'06A_Варіанти'!L2168,1E+99),IF('07A_Конструктор'!$D$13="Так",'06A_Варіанти'!M2168,1E+99),IF('07A_Конструктор'!$D$14="Так",'06A_Варіанти'!N2168,1E+99),IF('07A_Конструктор'!$D$15="Так",'06A_Варіанти'!O2168,1E+99),IF('07A_Конструктор'!$D$16="Так",'06A_Варіанти'!P2168,1E+99),IF('07A_Конструктор'!$D$17="Так",'06A_Варіанти'!Q2168,1E+99),IF('06A_Варіанти'!R2168="",1E+99,'06A_Варіанти'!R2168))</f>
        <v>22.2</v>
      </c>
      <c r="P2177" s="2" t="str">
        <f t="shared" si="236"/>
        <v>Не моделюється</v>
      </c>
      <c r="Q2177" s="2">
        <f t="shared" si="237"/>
        <v>0</v>
      </c>
      <c r="R2177" s="2" t="str">
        <f>IF(OR(C2177="РЦК макси",C2177="РЦЧ SKU"),"SKU-потік",IFERROR(VLOOKUP(D2177,'02_РЦ'!$A$3:$I$7,5,FALSE),0))</f>
        <v>SKU-потік</v>
      </c>
      <c r="S2177" s="2" t="str">
        <f>IF(OR(C2177="РЦК макси",C2177="РЦЧ SKU"),"Не рахується в ліміт",IFERROR(VLOOKUP(D2177,'02_РЦ'!$A$3:$I$7,9,FALSE),"Немає РЦ"))</f>
        <v>Не рахується в ліміт</v>
      </c>
    </row>
    <row r="2178" spans="1:19">
      <c r="A2178" s="2" t="str">
        <f>'06A_Варіанти'!A2169</f>
        <v>MAXI_3018</v>
      </c>
      <c r="B2178" s="2" t="str">
        <f>'06A_Варіанти'!B2169</f>
        <v>TT_3018</v>
      </c>
      <c r="C2178" s="2" t="str">
        <f>'06A_Варіанти'!D2169</f>
        <v>РЦК макси</v>
      </c>
      <c r="D2178" s="2" t="str">
        <f>'06A_Варіанти'!C2169</f>
        <v>РЦК</v>
      </c>
      <c r="E2178" s="2" t="str">
        <f>'06A_Варіанти'!S2169</f>
        <v>DIRECT</v>
      </c>
      <c r="F2178" s="2" t="str">
        <f>IF(O2178='06A_Варіанти'!E2169,'06A_Варіанти'!E$1,IF(O2178='06A_Варіанти'!F2169,'06A_Варіанти'!F$1,IF(O2178='06A_Варіанти'!G2169,'06A_Варіанти'!G$1,IF(O2178='06A_Варіанти'!H2169,'06A_Варіанти'!H$1,IF(O2178='06A_Варіанти'!I2169,'06A_Варіанти'!I$1,IF(O2178='06A_Варіанти'!J2169,'06A_Варіанти'!J$1,IF(O2178='06A_Варіанти'!K2169,'06A_Варіанти'!K$1,IF(O2178='06A_Варіанти'!L2169,'06A_Варіанти'!L$1,IF(O2178='06A_Варіанти'!M2169,'06A_Варіанти'!M$1,IF(O2178='06A_Варіанти'!N2169,'06A_Варіанти'!N$1,IF(O2178='06A_Варіанти'!O2169,'06A_Варіанти'!O$1,IF(O2178='06A_Варіанти'!P2169,'06A_Варіанти'!P$1,IF(O2178='06A_Варіанти'!Q2169,'06A_Варіанти'!Q$1,IF(O2178='06A_Варіанти'!R2169,'06A_Варіанти'!R$1,"НЕМАЄ МАРШРУТУ"))))))))))))))</f>
        <v>DIRECT</v>
      </c>
      <c r="G2178" s="2" t="str">
        <f t="shared" si="231"/>
        <v>БЕЗ ЗМІН</v>
      </c>
      <c r="H2178" s="2">
        <f>IF(G2178="НЕМАЄ МАРШРУТУ",0,O2178-'06A_Варіанти'!T2169)</f>
        <v>0</v>
      </c>
      <c r="I2178" s="2">
        <f>IFERROR(INDEX('04_Потоки'!$E:$E,MATCH(A2178,'04_Потоки'!$A:$A,0)),0)</f>
        <v>0.30653218059558118</v>
      </c>
      <c r="J2178" s="2">
        <f t="shared" si="232"/>
        <v>1</v>
      </c>
      <c r="K2178" s="2">
        <f>IF(C2178="РЦК макси",0,2*'06A_Варіанти'!T2169*J2178)</f>
        <v>0</v>
      </c>
      <c r="L2178" s="2">
        <f t="shared" si="233"/>
        <v>0</v>
      </c>
      <c r="M2178" s="2">
        <f t="shared" si="234"/>
        <v>0</v>
      </c>
      <c r="N2178" s="9">
        <f t="shared" si="235"/>
        <v>0</v>
      </c>
      <c r="O2178" s="2">
        <f>MIN(IF('07A_Конструктор'!$D$5="Так",'06A_Варіанти'!E2169,1E+99),IF('07A_Конструктор'!$D$6="Так",'06A_Варіанти'!F2169,1E+99),IF('07A_Конструктор'!$D$7="Так",'06A_Варіанти'!G2169,1E+99),IF('07A_Конструктор'!$D$8="Так",'06A_Варіанти'!H2169,1E+99),IF('07A_Конструктор'!$D$9="Так",'06A_Варіанти'!I2169,1E+99),IF('07A_Конструктор'!$D$10="Так",'06A_Варіанти'!J2169,1E+99),IF('07A_Конструктор'!$D$11="Так",'06A_Варіанти'!K2169,1E+99),IF('07A_Конструктор'!$D$12="Так",'06A_Варіанти'!L2169,1E+99),IF('07A_Конструктор'!$D$13="Так",'06A_Варіанти'!M2169,1E+99),IF('07A_Конструктор'!$D$14="Так",'06A_Варіанти'!N2169,1E+99),IF('07A_Конструктор'!$D$15="Так",'06A_Варіанти'!O2169,1E+99),IF('07A_Конструктор'!$D$16="Так",'06A_Варіанти'!P2169,1E+99),IF('07A_Конструктор'!$D$17="Так",'06A_Варіанти'!Q2169,1E+99),IF('06A_Варіанти'!R2169="",1E+99,'06A_Варіанти'!R2169))</f>
        <v>307.2</v>
      </c>
      <c r="P2178" s="2" t="str">
        <f t="shared" si="236"/>
        <v>Не моделюється</v>
      </c>
      <c r="Q2178" s="2">
        <f t="shared" si="237"/>
        <v>0</v>
      </c>
      <c r="R2178" s="2" t="str">
        <f>IF(OR(C2178="РЦК макси",C2178="РЦЧ SKU"),"SKU-потік",IFERROR(VLOOKUP(D2178,'02_РЦ'!$A$3:$I$7,5,FALSE),0))</f>
        <v>SKU-потік</v>
      </c>
      <c r="S2178" s="2" t="str">
        <f>IF(OR(C2178="РЦК макси",C2178="РЦЧ SKU"),"Не рахується в ліміт",IFERROR(VLOOKUP(D2178,'02_РЦ'!$A$3:$I$7,9,FALSE),"Немає РЦ"))</f>
        <v>Не рахується в ліміт</v>
      </c>
    </row>
    <row r="2179" spans="1:19">
      <c r="A2179" s="2" t="str">
        <f>'06A_Варіанти'!A2170</f>
        <v>MAXI_3016</v>
      </c>
      <c r="B2179" s="2" t="str">
        <f>'06A_Варіанти'!B2170</f>
        <v>TT_3016</v>
      </c>
      <c r="C2179" s="2" t="str">
        <f>'06A_Варіанти'!D2170</f>
        <v>РЦК макси</v>
      </c>
      <c r="D2179" s="2" t="str">
        <f>'06A_Варіанти'!C2170</f>
        <v>РЦК</v>
      </c>
      <c r="E2179" s="2" t="str">
        <f>'06A_Варіанти'!S2170</f>
        <v>KYI_HPP</v>
      </c>
      <c r="F2179" s="2" t="str">
        <f>IF(O2179='06A_Варіанти'!E2170,'06A_Варіанти'!E$1,IF(O2179='06A_Варіанти'!F2170,'06A_Варіанти'!F$1,IF(O2179='06A_Варіанти'!G2170,'06A_Варіанти'!G$1,IF(O2179='06A_Варіанти'!H2170,'06A_Варіанти'!H$1,IF(O2179='06A_Варіанти'!I2170,'06A_Варіанти'!I$1,IF(O2179='06A_Варіанти'!J2170,'06A_Варіанти'!J$1,IF(O2179='06A_Варіанти'!K2170,'06A_Варіанти'!K$1,IF(O2179='06A_Варіанти'!L2170,'06A_Варіанти'!L$1,IF(O2179='06A_Варіанти'!M2170,'06A_Варіанти'!M$1,IF(O2179='06A_Варіанти'!N2170,'06A_Варіанти'!N$1,IF(O2179='06A_Варіанти'!O2170,'06A_Варіанти'!O$1,IF(O2179='06A_Варіанти'!P2170,'06A_Варіанти'!P$1,IF(O2179='06A_Варіанти'!Q2170,'06A_Варіанти'!Q$1,IF(O2179='06A_Варіанти'!R2170,'06A_Варіанти'!R$1,"НЕМАЄ МАРШРУТУ"))))))))))))))</f>
        <v>KYI_HPP</v>
      </c>
      <c r="G2179" s="2" t="str">
        <f t="shared" si="231"/>
        <v>БЕЗ ЗМІН</v>
      </c>
      <c r="H2179" s="2">
        <f>IF(G2179="НЕМАЄ МАРШРУТУ",0,O2179-'06A_Варіанти'!T2170)</f>
        <v>0</v>
      </c>
      <c r="I2179" s="2">
        <f>IFERROR(INDEX('04_Потоки'!$E:$E,MATCH(A2179,'04_Потоки'!$A:$A,0)),0)</f>
        <v>0.30653218059558118</v>
      </c>
      <c r="J2179" s="2">
        <f t="shared" si="232"/>
        <v>1</v>
      </c>
      <c r="K2179" s="2">
        <f>IF(C2179="РЦК макси",0,2*'06A_Варіанти'!T2170*J2179)</f>
        <v>0</v>
      </c>
      <c r="L2179" s="2">
        <f t="shared" si="233"/>
        <v>0</v>
      </c>
      <c r="M2179" s="2">
        <f t="shared" si="234"/>
        <v>0</v>
      </c>
      <c r="N2179" s="9">
        <f t="shared" si="235"/>
        <v>0</v>
      </c>
      <c r="O2179" s="2">
        <f>MIN(IF('07A_Конструктор'!$D$5="Так",'06A_Варіанти'!E2170,1E+99),IF('07A_Конструктор'!$D$6="Так",'06A_Варіанти'!F2170,1E+99),IF('07A_Конструктор'!$D$7="Так",'06A_Варіанти'!G2170,1E+99),IF('07A_Конструктор'!$D$8="Так",'06A_Варіанти'!H2170,1E+99),IF('07A_Конструктор'!$D$9="Так",'06A_Варіанти'!I2170,1E+99),IF('07A_Конструктор'!$D$10="Так",'06A_Варіанти'!J2170,1E+99),IF('07A_Конструктор'!$D$11="Так",'06A_Варіанти'!K2170,1E+99),IF('07A_Конструктор'!$D$12="Так",'06A_Варіанти'!L2170,1E+99),IF('07A_Конструктор'!$D$13="Так",'06A_Варіанти'!M2170,1E+99),IF('07A_Конструктор'!$D$14="Так",'06A_Варіанти'!N2170,1E+99),IF('07A_Конструктор'!$D$15="Так",'06A_Варіанти'!O2170,1E+99),IF('07A_Конструктор'!$D$16="Так",'06A_Варіанти'!P2170,1E+99),IF('07A_Конструктор'!$D$17="Так",'06A_Варіанти'!Q2170,1E+99),IF('06A_Варіанти'!R2170="",1E+99,'06A_Варіанти'!R2170))</f>
        <v>161.5</v>
      </c>
      <c r="P2179" s="2" t="str">
        <f t="shared" si="236"/>
        <v>Не моделюється</v>
      </c>
      <c r="Q2179" s="2">
        <f t="shared" si="237"/>
        <v>0</v>
      </c>
      <c r="R2179" s="2" t="str">
        <f>IF(OR(C2179="РЦК макси",C2179="РЦЧ SKU"),"SKU-потік",IFERROR(VLOOKUP(D2179,'02_РЦ'!$A$3:$I$7,5,FALSE),0))</f>
        <v>SKU-потік</v>
      </c>
      <c r="S2179" s="2" t="str">
        <f>IF(OR(C2179="РЦК макси",C2179="РЦЧ SKU"),"Не рахується в ліміт",IFERROR(VLOOKUP(D2179,'02_РЦ'!$A$3:$I$7,9,FALSE),"Немає РЦ"))</f>
        <v>Не рахується в ліміт</v>
      </c>
    </row>
    <row r="2180" spans="1:19">
      <c r="A2180" s="2" t="str">
        <f>'06A_Варіанти'!A2171</f>
        <v>MAXI_3021</v>
      </c>
      <c r="B2180" s="2" t="str">
        <f>'06A_Варіанти'!B2171</f>
        <v>TT_3021</v>
      </c>
      <c r="C2180" s="2" t="str">
        <f>'06A_Варіанти'!D2171</f>
        <v>РЦК макси</v>
      </c>
      <c r="D2180" s="2" t="str">
        <f>'06A_Варіанти'!C2171</f>
        <v>РЦК</v>
      </c>
      <c r="E2180" s="2" t="str">
        <f>'06A_Варіанти'!S2171</f>
        <v>DIRECT</v>
      </c>
      <c r="F2180" s="2" t="str">
        <f>IF(O2180='06A_Варіанти'!E2171,'06A_Варіанти'!E$1,IF(O2180='06A_Варіанти'!F2171,'06A_Варіанти'!F$1,IF(O2180='06A_Варіанти'!G2171,'06A_Варіанти'!G$1,IF(O2180='06A_Варіанти'!H2171,'06A_Варіанти'!H$1,IF(O2180='06A_Варіанти'!I2171,'06A_Варіанти'!I$1,IF(O2180='06A_Варіанти'!J2171,'06A_Варіанти'!J$1,IF(O2180='06A_Варіанти'!K2171,'06A_Варіанти'!K$1,IF(O2180='06A_Варіанти'!L2171,'06A_Варіанти'!L$1,IF(O2180='06A_Варіанти'!M2171,'06A_Варіанти'!M$1,IF(O2180='06A_Варіанти'!N2171,'06A_Варіанти'!N$1,IF(O2180='06A_Варіанти'!O2171,'06A_Варіанти'!O$1,IF(O2180='06A_Варіанти'!P2171,'06A_Варіанти'!P$1,IF(O2180='06A_Варіанти'!Q2171,'06A_Варіанти'!Q$1,IF(O2180='06A_Варіанти'!R2171,'06A_Варіанти'!R$1,"НЕМАЄ МАРШРУТУ"))))))))))))))</f>
        <v>DIRECT</v>
      </c>
      <c r="G2180" s="2" t="str">
        <f t="shared" si="231"/>
        <v>БЕЗ ЗМІН</v>
      </c>
      <c r="H2180" s="2">
        <f>IF(G2180="НЕМАЄ МАРШРУТУ",0,O2180-'06A_Варіанти'!T2171)</f>
        <v>0</v>
      </c>
      <c r="I2180" s="2">
        <f>IFERROR(INDEX('04_Потоки'!$E:$E,MATCH(A2180,'04_Потоки'!$A:$A,0)),0)</f>
        <v>0.30653218059558118</v>
      </c>
      <c r="J2180" s="2">
        <f t="shared" si="232"/>
        <v>1</v>
      </c>
      <c r="K2180" s="2">
        <f>IF(C2180="РЦК макси",0,2*'06A_Варіанти'!T2171*J2180)</f>
        <v>0</v>
      </c>
      <c r="L2180" s="2">
        <f t="shared" si="233"/>
        <v>0</v>
      </c>
      <c r="M2180" s="2">
        <f t="shared" si="234"/>
        <v>0</v>
      </c>
      <c r="N2180" s="9">
        <f t="shared" si="235"/>
        <v>0</v>
      </c>
      <c r="O2180" s="2">
        <f>MIN(IF('07A_Конструктор'!$D$5="Так",'06A_Варіанти'!E2171,1E+99),IF('07A_Конструктор'!$D$6="Так",'06A_Варіанти'!F2171,1E+99),IF('07A_Конструктор'!$D$7="Так",'06A_Варіанти'!G2171,1E+99),IF('07A_Конструктор'!$D$8="Так",'06A_Варіанти'!H2171,1E+99),IF('07A_Конструктор'!$D$9="Так",'06A_Варіанти'!I2171,1E+99),IF('07A_Конструктор'!$D$10="Так",'06A_Варіанти'!J2171,1E+99),IF('07A_Конструктор'!$D$11="Так",'06A_Варіанти'!K2171,1E+99),IF('07A_Конструктор'!$D$12="Так",'06A_Варіанти'!L2171,1E+99),IF('07A_Конструктор'!$D$13="Так",'06A_Варіанти'!M2171,1E+99),IF('07A_Конструктор'!$D$14="Так",'06A_Варіанти'!N2171,1E+99),IF('07A_Конструктор'!$D$15="Так",'06A_Варіанти'!O2171,1E+99),IF('07A_Конструктор'!$D$16="Так",'06A_Варіанти'!P2171,1E+99),IF('07A_Конструктор'!$D$17="Так",'06A_Варіанти'!Q2171,1E+99),IF('06A_Варіанти'!R2171="",1E+99,'06A_Варіанти'!R2171))</f>
        <v>227.2</v>
      </c>
      <c r="P2180" s="2" t="str">
        <f t="shared" si="236"/>
        <v>Не моделюється</v>
      </c>
      <c r="Q2180" s="2">
        <f t="shared" si="237"/>
        <v>0</v>
      </c>
      <c r="R2180" s="2" t="str">
        <f>IF(OR(C2180="РЦК макси",C2180="РЦЧ SKU"),"SKU-потік",IFERROR(VLOOKUP(D2180,'02_РЦ'!$A$3:$I$7,5,FALSE),0))</f>
        <v>SKU-потік</v>
      </c>
      <c r="S2180" s="2" t="str">
        <f>IF(OR(C2180="РЦК макси",C2180="РЦЧ SKU"),"Не рахується в ліміт",IFERROR(VLOOKUP(D2180,'02_РЦ'!$A$3:$I$7,9,FALSE),"Немає РЦ"))</f>
        <v>Не рахується в ліміт</v>
      </c>
    </row>
    <row r="2181" spans="1:19">
      <c r="A2181" s="2" t="str">
        <f>'06A_Варіанти'!A2172</f>
        <v>MAXI_3022</v>
      </c>
      <c r="B2181" s="2" t="str">
        <f>'06A_Варіанти'!B2172</f>
        <v>TT_3022</v>
      </c>
      <c r="C2181" s="2" t="str">
        <f>'06A_Варіанти'!D2172</f>
        <v>РЦК макси</v>
      </c>
      <c r="D2181" s="2" t="str">
        <f>'06A_Варіанти'!C2172</f>
        <v>РЦК</v>
      </c>
      <c r="E2181" s="2" t="str">
        <f>'06A_Варіанти'!S2172</f>
        <v>DIRECT</v>
      </c>
      <c r="F2181" s="2" t="str">
        <f>IF(O2181='06A_Варіанти'!E2172,'06A_Варіанти'!E$1,IF(O2181='06A_Варіанти'!F2172,'06A_Варіанти'!F$1,IF(O2181='06A_Варіанти'!G2172,'06A_Варіанти'!G$1,IF(O2181='06A_Варіанти'!H2172,'06A_Варіанти'!H$1,IF(O2181='06A_Варіанти'!I2172,'06A_Варіанти'!I$1,IF(O2181='06A_Варіанти'!J2172,'06A_Варіанти'!J$1,IF(O2181='06A_Варіанти'!K2172,'06A_Варіанти'!K$1,IF(O2181='06A_Варіанти'!L2172,'06A_Варіанти'!L$1,IF(O2181='06A_Варіанти'!M2172,'06A_Варіанти'!M$1,IF(O2181='06A_Варіанти'!N2172,'06A_Варіанти'!N$1,IF(O2181='06A_Варіанти'!O2172,'06A_Варіанти'!O$1,IF(O2181='06A_Варіанти'!P2172,'06A_Варіанти'!P$1,IF(O2181='06A_Варіанти'!Q2172,'06A_Варіанти'!Q$1,IF(O2181='06A_Варіанти'!R2172,'06A_Варіанти'!R$1,"НЕМАЄ МАРШРУТУ"))))))))))))))</f>
        <v>DIRECT</v>
      </c>
      <c r="G2181" s="2" t="str">
        <f t="shared" si="231"/>
        <v>БЕЗ ЗМІН</v>
      </c>
      <c r="H2181" s="2">
        <f>IF(G2181="НЕМАЄ МАРШРУТУ",0,O2181-'06A_Варіанти'!T2172)</f>
        <v>0</v>
      </c>
      <c r="I2181" s="2">
        <f>IFERROR(INDEX('04_Потоки'!$E:$E,MATCH(A2181,'04_Потоки'!$A:$A,0)),0)</f>
        <v>0.30653218059558118</v>
      </c>
      <c r="J2181" s="2">
        <f t="shared" si="232"/>
        <v>1</v>
      </c>
      <c r="K2181" s="2">
        <f>IF(C2181="РЦК макси",0,2*'06A_Варіанти'!T2172*J2181)</f>
        <v>0</v>
      </c>
      <c r="L2181" s="2">
        <f t="shared" si="233"/>
        <v>0</v>
      </c>
      <c r="M2181" s="2">
        <f t="shared" si="234"/>
        <v>0</v>
      </c>
      <c r="N2181" s="9">
        <f t="shared" si="235"/>
        <v>0</v>
      </c>
      <c r="O2181" s="2">
        <f>MIN(IF('07A_Конструктор'!$D$5="Так",'06A_Варіанти'!E2172,1E+99),IF('07A_Конструктор'!$D$6="Так",'06A_Варіанти'!F2172,1E+99),IF('07A_Конструктор'!$D$7="Так",'06A_Варіанти'!G2172,1E+99),IF('07A_Конструктор'!$D$8="Так",'06A_Варіанти'!H2172,1E+99),IF('07A_Конструктор'!$D$9="Так",'06A_Варіанти'!I2172,1E+99),IF('07A_Конструктор'!$D$10="Так",'06A_Варіанти'!J2172,1E+99),IF('07A_Конструктор'!$D$11="Так",'06A_Варіанти'!K2172,1E+99),IF('07A_Конструктор'!$D$12="Так",'06A_Варіанти'!L2172,1E+99),IF('07A_Конструктор'!$D$13="Так",'06A_Варіанти'!M2172,1E+99),IF('07A_Конструктор'!$D$14="Так",'06A_Варіанти'!N2172,1E+99),IF('07A_Конструктор'!$D$15="Так",'06A_Варіанти'!O2172,1E+99),IF('07A_Конструктор'!$D$16="Так",'06A_Варіанти'!P2172,1E+99),IF('07A_Конструктор'!$D$17="Так",'06A_Варіанти'!Q2172,1E+99),IF('06A_Варіанти'!R2172="",1E+99,'06A_Варіанти'!R2172))</f>
        <v>587.4</v>
      </c>
      <c r="P2181" s="2" t="str">
        <f t="shared" si="236"/>
        <v>Не моделюється</v>
      </c>
      <c r="Q2181" s="2">
        <f t="shared" si="237"/>
        <v>0</v>
      </c>
      <c r="R2181" s="2" t="str">
        <f>IF(OR(C2181="РЦК макси",C2181="РЦЧ SKU"),"SKU-потік",IFERROR(VLOOKUP(D2181,'02_РЦ'!$A$3:$I$7,5,FALSE),0))</f>
        <v>SKU-потік</v>
      </c>
      <c r="S2181" s="2" t="str">
        <f>IF(OR(C2181="РЦК макси",C2181="РЦЧ SKU"),"Не рахується в ліміт",IFERROR(VLOOKUP(D2181,'02_РЦ'!$A$3:$I$7,9,FALSE),"Немає РЦ"))</f>
        <v>Не рахується в ліміт</v>
      </c>
    </row>
    <row r="2182" spans="1:19">
      <c r="A2182" s="2" t="str">
        <f>'06A_Варіанти'!A2173</f>
        <v>MAXI_2997</v>
      </c>
      <c r="B2182" s="2" t="str">
        <f>'06A_Варіанти'!B2173</f>
        <v>TT_2997</v>
      </c>
      <c r="C2182" s="2" t="str">
        <f>'06A_Варіанти'!D2173</f>
        <v>РЦК макси</v>
      </c>
      <c r="D2182" s="2" t="str">
        <f>'06A_Варіанти'!C2173</f>
        <v>РЦК</v>
      </c>
      <c r="E2182" s="2" t="str">
        <f>'06A_Варіанти'!S2173</f>
        <v>DIRECT</v>
      </c>
      <c r="F2182" s="2" t="str">
        <f>IF(O2182='06A_Варіанти'!E2173,'06A_Варіанти'!E$1,IF(O2182='06A_Варіанти'!F2173,'06A_Варіанти'!F$1,IF(O2182='06A_Варіанти'!G2173,'06A_Варіанти'!G$1,IF(O2182='06A_Варіанти'!H2173,'06A_Варіанти'!H$1,IF(O2182='06A_Варіанти'!I2173,'06A_Варіанти'!I$1,IF(O2182='06A_Варіанти'!J2173,'06A_Варіанти'!J$1,IF(O2182='06A_Варіанти'!K2173,'06A_Варіанти'!K$1,IF(O2182='06A_Варіанти'!L2173,'06A_Варіанти'!L$1,IF(O2182='06A_Варіанти'!M2173,'06A_Варіанти'!M$1,IF(O2182='06A_Варіанти'!N2173,'06A_Варіанти'!N$1,IF(O2182='06A_Варіанти'!O2173,'06A_Варіанти'!O$1,IF(O2182='06A_Варіанти'!P2173,'06A_Варіанти'!P$1,IF(O2182='06A_Варіанти'!Q2173,'06A_Варіанти'!Q$1,IF(O2182='06A_Варіанти'!R2173,'06A_Варіанти'!R$1,"НЕМАЄ МАРШРУТУ"))))))))))))))</f>
        <v>DIRECT</v>
      </c>
      <c r="G2182" s="2" t="str">
        <f t="shared" si="231"/>
        <v>БЕЗ ЗМІН</v>
      </c>
      <c r="H2182" s="2">
        <f>IF(G2182="НЕМАЄ МАРШРУТУ",0,O2182-'06A_Варіанти'!T2173)</f>
        <v>0</v>
      </c>
      <c r="I2182" s="2">
        <f>IFERROR(INDEX('04_Потоки'!$E:$E,MATCH(A2182,'04_Потоки'!$A:$A,0)),0)</f>
        <v>0.30653218059558118</v>
      </c>
      <c r="J2182" s="2">
        <f t="shared" si="232"/>
        <v>1</v>
      </c>
      <c r="K2182" s="2">
        <f>IF(C2182="РЦК макси",0,2*'06A_Варіанти'!T2173*J2182)</f>
        <v>0</v>
      </c>
      <c r="L2182" s="2">
        <f t="shared" si="233"/>
        <v>0</v>
      </c>
      <c r="M2182" s="2">
        <f t="shared" si="234"/>
        <v>0</v>
      </c>
      <c r="N2182" s="9">
        <f t="shared" si="235"/>
        <v>0</v>
      </c>
      <c r="O2182" s="2">
        <f>MIN(IF('07A_Конструктор'!$D$5="Так",'06A_Варіанти'!E2173,1E+99),IF('07A_Конструктор'!$D$6="Так",'06A_Варіанти'!F2173,1E+99),IF('07A_Конструктор'!$D$7="Так",'06A_Варіанти'!G2173,1E+99),IF('07A_Конструктор'!$D$8="Так",'06A_Варіанти'!H2173,1E+99),IF('07A_Конструктор'!$D$9="Так",'06A_Варіанти'!I2173,1E+99),IF('07A_Конструктор'!$D$10="Так",'06A_Варіанти'!J2173,1E+99),IF('07A_Конструктор'!$D$11="Так",'06A_Варіанти'!K2173,1E+99),IF('07A_Конструктор'!$D$12="Так",'06A_Варіанти'!L2173,1E+99),IF('07A_Конструктор'!$D$13="Так",'06A_Варіанти'!M2173,1E+99),IF('07A_Конструктор'!$D$14="Так",'06A_Варіанти'!N2173,1E+99),IF('07A_Конструктор'!$D$15="Так",'06A_Варіанти'!O2173,1E+99),IF('07A_Конструктор'!$D$16="Так",'06A_Варіанти'!P2173,1E+99),IF('07A_Конструктор'!$D$17="Так",'06A_Варіанти'!Q2173,1E+99),IF('06A_Варіанти'!R2173="",1E+99,'06A_Варіанти'!R2173))</f>
        <v>21.7</v>
      </c>
      <c r="P2182" s="2" t="str">
        <f t="shared" si="236"/>
        <v>Не моделюється</v>
      </c>
      <c r="Q2182" s="2">
        <f t="shared" si="237"/>
        <v>0</v>
      </c>
      <c r="R2182" s="2" t="str">
        <f>IF(OR(C2182="РЦК макси",C2182="РЦЧ SKU"),"SKU-потік",IFERROR(VLOOKUP(D2182,'02_РЦ'!$A$3:$I$7,5,FALSE),0))</f>
        <v>SKU-потік</v>
      </c>
      <c r="S2182" s="2" t="str">
        <f>IF(OR(C2182="РЦК макси",C2182="РЦЧ SKU"),"Не рахується в ліміт",IFERROR(VLOOKUP(D2182,'02_РЦ'!$A$3:$I$7,9,FALSE),"Немає РЦ"))</f>
        <v>Не рахується в ліміт</v>
      </c>
    </row>
    <row r="2183" spans="1:19">
      <c r="A2183" s="2" t="str">
        <f>'06A_Варіанти'!A2174</f>
        <v>MAXI_3031</v>
      </c>
      <c r="B2183" s="2" t="str">
        <f>'06A_Варіанти'!B2174</f>
        <v>TT_3031</v>
      </c>
      <c r="C2183" s="2" t="str">
        <f>'06A_Варіанти'!D2174</f>
        <v>РЦК макси</v>
      </c>
      <c r="D2183" s="2" t="str">
        <f>'06A_Варіанти'!C2174</f>
        <v>РЦК</v>
      </c>
      <c r="E2183" s="2" t="str">
        <f>'06A_Варіанти'!S2174</f>
        <v>DIRECT</v>
      </c>
      <c r="F2183" s="2" t="str">
        <f>IF(O2183='06A_Варіанти'!E2174,'06A_Варіанти'!E$1,IF(O2183='06A_Варіанти'!F2174,'06A_Варіанти'!F$1,IF(O2183='06A_Варіанти'!G2174,'06A_Варіанти'!G$1,IF(O2183='06A_Варіанти'!H2174,'06A_Варіанти'!H$1,IF(O2183='06A_Варіанти'!I2174,'06A_Варіанти'!I$1,IF(O2183='06A_Варіанти'!J2174,'06A_Варіанти'!J$1,IF(O2183='06A_Варіанти'!K2174,'06A_Варіанти'!K$1,IF(O2183='06A_Варіанти'!L2174,'06A_Варіанти'!L$1,IF(O2183='06A_Варіанти'!M2174,'06A_Варіанти'!M$1,IF(O2183='06A_Варіанти'!N2174,'06A_Варіанти'!N$1,IF(O2183='06A_Варіанти'!O2174,'06A_Варіанти'!O$1,IF(O2183='06A_Варіанти'!P2174,'06A_Варіанти'!P$1,IF(O2183='06A_Варіанти'!Q2174,'06A_Варіанти'!Q$1,IF(O2183='06A_Варіанти'!R2174,'06A_Варіанти'!R$1,"НЕМАЄ МАРШРУТУ"))))))))))))))</f>
        <v>DIRECT</v>
      </c>
      <c r="G2183" s="2" t="str">
        <f t="shared" si="231"/>
        <v>БЕЗ ЗМІН</v>
      </c>
      <c r="H2183" s="2">
        <f>IF(G2183="НЕМАЄ МАРШРУТУ",0,O2183-'06A_Варіанти'!T2174)</f>
        <v>0</v>
      </c>
      <c r="I2183" s="2">
        <f>IFERROR(INDEX('04_Потоки'!$E:$E,MATCH(A2183,'04_Потоки'!$A:$A,0)),0)</f>
        <v>0.30653218059558118</v>
      </c>
      <c r="J2183" s="2">
        <f t="shared" si="232"/>
        <v>1</v>
      </c>
      <c r="K2183" s="2">
        <f>IF(C2183="РЦК макси",0,2*'06A_Варіанти'!T2174*J2183)</f>
        <v>0</v>
      </c>
      <c r="L2183" s="2">
        <f t="shared" si="233"/>
        <v>0</v>
      </c>
      <c r="M2183" s="2">
        <f t="shared" si="234"/>
        <v>0</v>
      </c>
      <c r="N2183" s="9">
        <f t="shared" si="235"/>
        <v>0</v>
      </c>
      <c r="O2183" s="2">
        <f>MIN(IF('07A_Конструктор'!$D$5="Так",'06A_Варіанти'!E2174,1E+99),IF('07A_Конструктор'!$D$6="Так",'06A_Варіанти'!F2174,1E+99),IF('07A_Конструктор'!$D$7="Так",'06A_Варіанти'!G2174,1E+99),IF('07A_Конструктор'!$D$8="Так",'06A_Варіанти'!H2174,1E+99),IF('07A_Конструктор'!$D$9="Так",'06A_Варіанти'!I2174,1E+99),IF('07A_Конструктор'!$D$10="Так",'06A_Варіанти'!J2174,1E+99),IF('07A_Конструктор'!$D$11="Так",'06A_Варіанти'!K2174,1E+99),IF('07A_Конструктор'!$D$12="Так",'06A_Варіанти'!L2174,1E+99),IF('07A_Конструктор'!$D$13="Так",'06A_Варіанти'!M2174,1E+99),IF('07A_Конструктор'!$D$14="Так",'06A_Варіанти'!N2174,1E+99),IF('07A_Конструктор'!$D$15="Так",'06A_Варіанти'!O2174,1E+99),IF('07A_Конструктор'!$D$16="Так",'06A_Варіанти'!P2174,1E+99),IF('07A_Конструктор'!$D$17="Так",'06A_Варіанти'!Q2174,1E+99),IF('06A_Варіанти'!R2174="",1E+99,'06A_Варіанти'!R2174))</f>
        <v>535.29999999999995</v>
      </c>
      <c r="P2183" s="2" t="str">
        <f t="shared" si="236"/>
        <v>Не моделюється</v>
      </c>
      <c r="Q2183" s="2">
        <f t="shared" si="237"/>
        <v>0</v>
      </c>
      <c r="R2183" s="2" t="str">
        <f>IF(OR(C2183="РЦК макси",C2183="РЦЧ SKU"),"SKU-потік",IFERROR(VLOOKUP(D2183,'02_РЦ'!$A$3:$I$7,5,FALSE),0))</f>
        <v>SKU-потік</v>
      </c>
      <c r="S2183" s="2" t="str">
        <f>IF(OR(C2183="РЦК макси",C2183="РЦЧ SKU"),"Не рахується в ліміт",IFERROR(VLOOKUP(D2183,'02_РЦ'!$A$3:$I$7,9,FALSE),"Немає РЦ"))</f>
        <v>Не рахується в ліміт</v>
      </c>
    </row>
    <row r="2184" spans="1:19">
      <c r="A2184" s="2" t="str">
        <f>'06A_Варіанти'!A2175</f>
        <v>MAXI_3038</v>
      </c>
      <c r="B2184" s="2" t="str">
        <f>'06A_Варіанти'!B2175</f>
        <v>TT_3038</v>
      </c>
      <c r="C2184" s="2" t="str">
        <f>'06A_Варіанти'!D2175</f>
        <v>РЦК макси</v>
      </c>
      <c r="D2184" s="2" t="str">
        <f>'06A_Варіанти'!C2175</f>
        <v>РЦК</v>
      </c>
      <c r="E2184" s="2" t="str">
        <f>'06A_Варіанти'!S2175</f>
        <v>DIRECT</v>
      </c>
      <c r="F2184" s="2" t="str">
        <f>IF(O2184='06A_Варіанти'!E2175,'06A_Варіанти'!E$1,IF(O2184='06A_Варіанти'!F2175,'06A_Варіанти'!F$1,IF(O2184='06A_Варіанти'!G2175,'06A_Варіанти'!G$1,IF(O2184='06A_Варіанти'!H2175,'06A_Варіанти'!H$1,IF(O2184='06A_Варіанти'!I2175,'06A_Варіанти'!I$1,IF(O2184='06A_Варіанти'!J2175,'06A_Варіанти'!J$1,IF(O2184='06A_Варіанти'!K2175,'06A_Варіанти'!K$1,IF(O2184='06A_Варіанти'!L2175,'06A_Варіанти'!L$1,IF(O2184='06A_Варіанти'!M2175,'06A_Варіанти'!M$1,IF(O2184='06A_Варіанти'!N2175,'06A_Варіанти'!N$1,IF(O2184='06A_Варіанти'!O2175,'06A_Варіанти'!O$1,IF(O2184='06A_Варіанти'!P2175,'06A_Варіанти'!P$1,IF(O2184='06A_Варіанти'!Q2175,'06A_Варіанти'!Q$1,IF(O2184='06A_Варіанти'!R2175,'06A_Варіанти'!R$1,"НЕМАЄ МАРШРУТУ"))))))))))))))</f>
        <v>DIRECT</v>
      </c>
      <c r="G2184" s="2" t="str">
        <f t="shared" si="231"/>
        <v>БЕЗ ЗМІН</v>
      </c>
      <c r="H2184" s="2">
        <f>IF(G2184="НЕМАЄ МАРШРУТУ",0,O2184-'06A_Варіанти'!T2175)</f>
        <v>0</v>
      </c>
      <c r="I2184" s="2">
        <f>IFERROR(INDEX('04_Потоки'!$E:$E,MATCH(A2184,'04_Потоки'!$A:$A,0)),0)</f>
        <v>0.30653218059558118</v>
      </c>
      <c r="J2184" s="2">
        <f t="shared" si="232"/>
        <v>1</v>
      </c>
      <c r="K2184" s="2">
        <f>IF(C2184="РЦК макси",0,2*'06A_Варіанти'!T2175*J2184)</f>
        <v>0</v>
      </c>
      <c r="L2184" s="2">
        <f t="shared" si="233"/>
        <v>0</v>
      </c>
      <c r="M2184" s="2">
        <f t="shared" si="234"/>
        <v>0</v>
      </c>
      <c r="N2184" s="9">
        <f t="shared" si="235"/>
        <v>0</v>
      </c>
      <c r="O2184" s="2">
        <f>MIN(IF('07A_Конструктор'!$D$5="Так",'06A_Варіанти'!E2175,1E+99),IF('07A_Конструктор'!$D$6="Так",'06A_Варіанти'!F2175,1E+99),IF('07A_Конструктор'!$D$7="Так",'06A_Варіанти'!G2175,1E+99),IF('07A_Конструктор'!$D$8="Так",'06A_Варіанти'!H2175,1E+99),IF('07A_Конструктор'!$D$9="Так",'06A_Варіанти'!I2175,1E+99),IF('07A_Конструктор'!$D$10="Так",'06A_Варіанти'!J2175,1E+99),IF('07A_Конструктор'!$D$11="Так",'06A_Варіанти'!K2175,1E+99),IF('07A_Конструктор'!$D$12="Так",'06A_Варіанти'!L2175,1E+99),IF('07A_Конструктор'!$D$13="Так",'06A_Варіанти'!M2175,1E+99),IF('07A_Конструктор'!$D$14="Так",'06A_Варіанти'!N2175,1E+99),IF('07A_Конструктор'!$D$15="Так",'06A_Варіанти'!O2175,1E+99),IF('07A_Конструктор'!$D$16="Так",'06A_Варіанти'!P2175,1E+99),IF('07A_Конструктор'!$D$17="Так",'06A_Варіанти'!Q2175,1E+99),IF('06A_Варіанти'!R2175="",1E+99,'06A_Варіанти'!R2175))</f>
        <v>119.3</v>
      </c>
      <c r="P2184" s="2" t="str">
        <f t="shared" si="236"/>
        <v>Не моделюється</v>
      </c>
      <c r="Q2184" s="2">
        <f t="shared" si="237"/>
        <v>0</v>
      </c>
      <c r="R2184" s="2" t="str">
        <f>IF(OR(C2184="РЦК макси",C2184="РЦЧ SKU"),"SKU-потік",IFERROR(VLOOKUP(D2184,'02_РЦ'!$A$3:$I$7,5,FALSE),0))</f>
        <v>SKU-потік</v>
      </c>
      <c r="S2184" s="2" t="str">
        <f>IF(OR(C2184="РЦК макси",C2184="РЦЧ SKU"),"Не рахується в ліміт",IFERROR(VLOOKUP(D2184,'02_РЦ'!$A$3:$I$7,9,FALSE),"Немає РЦ"))</f>
        <v>Не рахується в ліміт</v>
      </c>
    </row>
    <row r="2185" spans="1:19">
      <c r="A2185" s="2" t="str">
        <f>'06A_Варіанти'!A2176</f>
        <v>MAXI_3040</v>
      </c>
      <c r="B2185" s="2" t="str">
        <f>'06A_Варіанти'!B2176</f>
        <v>TT_3040</v>
      </c>
      <c r="C2185" s="2" t="str">
        <f>'06A_Варіанти'!D2176</f>
        <v>РЦК макси</v>
      </c>
      <c r="D2185" s="2" t="str">
        <f>'06A_Варіанти'!C2176</f>
        <v>РЦК</v>
      </c>
      <c r="E2185" s="2" t="str">
        <f>'06A_Варіанти'!S2176</f>
        <v>KYI_HPP</v>
      </c>
      <c r="F2185" s="2" t="str">
        <f>IF(O2185='06A_Варіанти'!E2176,'06A_Варіанти'!E$1,IF(O2185='06A_Варіанти'!F2176,'06A_Варіанти'!F$1,IF(O2185='06A_Варіанти'!G2176,'06A_Варіанти'!G$1,IF(O2185='06A_Варіанти'!H2176,'06A_Варіанти'!H$1,IF(O2185='06A_Варіанти'!I2176,'06A_Варіанти'!I$1,IF(O2185='06A_Варіанти'!J2176,'06A_Варіанти'!J$1,IF(O2185='06A_Варіанти'!K2176,'06A_Варіанти'!K$1,IF(O2185='06A_Варіанти'!L2176,'06A_Варіанти'!L$1,IF(O2185='06A_Варіанти'!M2176,'06A_Варіанти'!M$1,IF(O2185='06A_Варіанти'!N2176,'06A_Варіанти'!N$1,IF(O2185='06A_Варіанти'!O2176,'06A_Варіанти'!O$1,IF(O2185='06A_Варіанти'!P2176,'06A_Варіанти'!P$1,IF(O2185='06A_Варіанти'!Q2176,'06A_Варіанти'!Q$1,IF(O2185='06A_Варіанти'!R2176,'06A_Варіанти'!R$1,"НЕМАЄ МАРШРУТУ"))))))))))))))</f>
        <v>KYI_HPP</v>
      </c>
      <c r="G2185" s="2" t="str">
        <f t="shared" si="231"/>
        <v>БЕЗ ЗМІН</v>
      </c>
      <c r="H2185" s="2">
        <f>IF(G2185="НЕМАЄ МАРШРУТУ",0,O2185-'06A_Варіанти'!T2176)</f>
        <v>0</v>
      </c>
      <c r="I2185" s="2">
        <f>IFERROR(INDEX('04_Потоки'!$E:$E,MATCH(A2185,'04_Потоки'!$A:$A,0)),0)</f>
        <v>0.30653218059558118</v>
      </c>
      <c r="J2185" s="2">
        <f t="shared" si="232"/>
        <v>1</v>
      </c>
      <c r="K2185" s="2">
        <f>IF(C2185="РЦК макси",0,2*'06A_Варіанти'!T2176*J2185)</f>
        <v>0</v>
      </c>
      <c r="L2185" s="2">
        <f t="shared" si="233"/>
        <v>0</v>
      </c>
      <c r="M2185" s="2">
        <f t="shared" si="234"/>
        <v>0</v>
      </c>
      <c r="N2185" s="9">
        <f t="shared" si="235"/>
        <v>0</v>
      </c>
      <c r="O2185" s="2">
        <f>MIN(IF('07A_Конструктор'!$D$5="Так",'06A_Варіанти'!E2176,1E+99),IF('07A_Конструктор'!$D$6="Так",'06A_Варіанти'!F2176,1E+99),IF('07A_Конструктор'!$D$7="Так",'06A_Варіанти'!G2176,1E+99),IF('07A_Конструктор'!$D$8="Так",'06A_Варіанти'!H2176,1E+99),IF('07A_Конструктор'!$D$9="Так",'06A_Варіанти'!I2176,1E+99),IF('07A_Конструктор'!$D$10="Так",'06A_Варіанти'!J2176,1E+99),IF('07A_Конструктор'!$D$11="Так",'06A_Варіанти'!K2176,1E+99),IF('07A_Конструктор'!$D$12="Так",'06A_Варіанти'!L2176,1E+99),IF('07A_Конструктор'!$D$13="Так",'06A_Варіанти'!M2176,1E+99),IF('07A_Конструктор'!$D$14="Так",'06A_Варіанти'!N2176,1E+99),IF('07A_Конструктор'!$D$15="Так",'06A_Варіанти'!O2176,1E+99),IF('07A_Конструктор'!$D$16="Так",'06A_Варіанти'!P2176,1E+99),IF('07A_Конструктор'!$D$17="Так",'06A_Варіанти'!Q2176,1E+99),IF('06A_Варіанти'!R2176="",1E+99,'06A_Варіанти'!R2176))</f>
        <v>34.6</v>
      </c>
      <c r="P2185" s="2" t="str">
        <f t="shared" si="236"/>
        <v>Не моделюється</v>
      </c>
      <c r="Q2185" s="2">
        <f t="shared" si="237"/>
        <v>0</v>
      </c>
      <c r="R2185" s="2" t="str">
        <f>IF(OR(C2185="РЦК макси",C2185="РЦЧ SKU"),"SKU-потік",IFERROR(VLOOKUP(D2185,'02_РЦ'!$A$3:$I$7,5,FALSE),0))</f>
        <v>SKU-потік</v>
      </c>
      <c r="S2185" s="2" t="str">
        <f>IF(OR(C2185="РЦК макси",C2185="РЦЧ SKU"),"Не рахується в ліміт",IFERROR(VLOOKUP(D2185,'02_РЦ'!$A$3:$I$7,9,FALSE),"Немає РЦ"))</f>
        <v>Не рахується в ліміт</v>
      </c>
    </row>
    <row r="2186" spans="1:19">
      <c r="A2186" s="2" t="str">
        <f>'06A_Варіанти'!A2177</f>
        <v>MAXI_3044</v>
      </c>
      <c r="B2186" s="2" t="str">
        <f>'06A_Варіанти'!B2177</f>
        <v>TT_3044</v>
      </c>
      <c r="C2186" s="2" t="str">
        <f>'06A_Варіанти'!D2177</f>
        <v>РЦК макси</v>
      </c>
      <c r="D2186" s="2" t="str">
        <f>'06A_Варіанти'!C2177</f>
        <v>РЦК</v>
      </c>
      <c r="E2186" s="2" t="str">
        <f>'06A_Варіанти'!S2177</f>
        <v>KYI_DARN</v>
      </c>
      <c r="F2186" s="2" t="str">
        <f>IF(O2186='06A_Варіанти'!E2177,'06A_Варіанти'!E$1,IF(O2186='06A_Варіанти'!F2177,'06A_Варіанти'!F$1,IF(O2186='06A_Варіанти'!G2177,'06A_Варіанти'!G$1,IF(O2186='06A_Варіанти'!H2177,'06A_Варіанти'!H$1,IF(O2186='06A_Варіанти'!I2177,'06A_Варіанти'!I$1,IF(O2186='06A_Варіанти'!J2177,'06A_Варіанти'!J$1,IF(O2186='06A_Варіанти'!K2177,'06A_Варіанти'!K$1,IF(O2186='06A_Варіанти'!L2177,'06A_Варіанти'!L$1,IF(O2186='06A_Варіанти'!M2177,'06A_Варіанти'!M$1,IF(O2186='06A_Варіанти'!N2177,'06A_Варіанти'!N$1,IF(O2186='06A_Варіанти'!O2177,'06A_Варіанти'!O$1,IF(O2186='06A_Варіанти'!P2177,'06A_Варіанти'!P$1,IF(O2186='06A_Варіанти'!Q2177,'06A_Варіанти'!Q$1,IF(O2186='06A_Варіанти'!R2177,'06A_Варіанти'!R$1,"НЕМАЄ МАРШРУТУ"))))))))))))))</f>
        <v>KYI_DARN</v>
      </c>
      <c r="G2186" s="2" t="str">
        <f t="shared" si="231"/>
        <v>БЕЗ ЗМІН</v>
      </c>
      <c r="H2186" s="2">
        <f>IF(G2186="НЕМАЄ МАРШРУТУ",0,O2186-'06A_Варіанти'!T2177)</f>
        <v>0</v>
      </c>
      <c r="I2186" s="2">
        <f>IFERROR(INDEX('04_Потоки'!$E:$E,MATCH(A2186,'04_Потоки'!$A:$A,0)),0)</f>
        <v>0.30653218059558118</v>
      </c>
      <c r="J2186" s="2">
        <f t="shared" si="232"/>
        <v>1</v>
      </c>
      <c r="K2186" s="2">
        <f>IF(C2186="РЦК макси",0,2*'06A_Варіанти'!T2177*J2186)</f>
        <v>0</v>
      </c>
      <c r="L2186" s="2">
        <f t="shared" si="233"/>
        <v>0</v>
      </c>
      <c r="M2186" s="2">
        <f t="shared" si="234"/>
        <v>0</v>
      </c>
      <c r="N2186" s="9">
        <f t="shared" si="235"/>
        <v>0</v>
      </c>
      <c r="O2186" s="2">
        <f>MIN(IF('07A_Конструктор'!$D$5="Так",'06A_Варіанти'!E2177,1E+99),IF('07A_Конструктор'!$D$6="Так",'06A_Варіанти'!F2177,1E+99),IF('07A_Конструктор'!$D$7="Так",'06A_Варіанти'!G2177,1E+99),IF('07A_Конструктор'!$D$8="Так",'06A_Варіанти'!H2177,1E+99),IF('07A_Конструктор'!$D$9="Так",'06A_Варіанти'!I2177,1E+99),IF('07A_Конструктор'!$D$10="Так",'06A_Варіанти'!J2177,1E+99),IF('07A_Конструктор'!$D$11="Так",'06A_Варіанти'!K2177,1E+99),IF('07A_Конструктор'!$D$12="Так",'06A_Варіанти'!L2177,1E+99),IF('07A_Конструктор'!$D$13="Так",'06A_Варіанти'!M2177,1E+99),IF('07A_Конструктор'!$D$14="Так",'06A_Варіанти'!N2177,1E+99),IF('07A_Конструктор'!$D$15="Так",'06A_Варіанти'!O2177,1E+99),IF('07A_Конструктор'!$D$16="Так",'06A_Варіанти'!P2177,1E+99),IF('07A_Конструктор'!$D$17="Так",'06A_Варіанти'!Q2177,1E+99),IF('06A_Варіанти'!R2177="",1E+99,'06A_Варіанти'!R2177))</f>
        <v>34.6</v>
      </c>
      <c r="P2186" s="2" t="str">
        <f t="shared" si="236"/>
        <v>Не моделюється</v>
      </c>
      <c r="Q2186" s="2">
        <f t="shared" si="237"/>
        <v>0</v>
      </c>
      <c r="R2186" s="2" t="str">
        <f>IF(OR(C2186="РЦК макси",C2186="РЦЧ SKU"),"SKU-потік",IFERROR(VLOOKUP(D2186,'02_РЦ'!$A$3:$I$7,5,FALSE),0))</f>
        <v>SKU-потік</v>
      </c>
      <c r="S2186" s="2" t="str">
        <f>IF(OR(C2186="РЦК макси",C2186="РЦЧ SKU"),"Не рахується в ліміт",IFERROR(VLOOKUP(D2186,'02_РЦ'!$A$3:$I$7,9,FALSE),"Немає РЦ"))</f>
        <v>Не рахується в ліміт</v>
      </c>
    </row>
    <row r="2187" spans="1:19">
      <c r="A2187" s="2" t="str">
        <f>'06A_Варіанти'!A2178</f>
        <v>MAXI_3047</v>
      </c>
      <c r="B2187" s="2" t="str">
        <f>'06A_Варіанти'!B2178</f>
        <v>TT_3047</v>
      </c>
      <c r="C2187" s="2" t="str">
        <f>'06A_Варіанти'!D2178</f>
        <v>РЦК макси</v>
      </c>
      <c r="D2187" s="2" t="str">
        <f>'06A_Варіанти'!C2178</f>
        <v>РЦК</v>
      </c>
      <c r="E2187" s="2" t="str">
        <f>'06A_Варіанти'!S2178</f>
        <v>DIRECT</v>
      </c>
      <c r="F2187" s="2" t="str">
        <f>IF(O2187='06A_Варіанти'!E2178,'06A_Варіанти'!E$1,IF(O2187='06A_Варіанти'!F2178,'06A_Варіанти'!F$1,IF(O2187='06A_Варіанти'!G2178,'06A_Варіанти'!G$1,IF(O2187='06A_Варіанти'!H2178,'06A_Варіанти'!H$1,IF(O2187='06A_Варіанти'!I2178,'06A_Варіанти'!I$1,IF(O2187='06A_Варіанти'!J2178,'06A_Варіанти'!J$1,IF(O2187='06A_Варіанти'!K2178,'06A_Варіанти'!K$1,IF(O2187='06A_Варіанти'!L2178,'06A_Варіанти'!L$1,IF(O2187='06A_Варіанти'!M2178,'06A_Варіанти'!M$1,IF(O2187='06A_Варіанти'!N2178,'06A_Варіанти'!N$1,IF(O2187='06A_Варіанти'!O2178,'06A_Варіанти'!O$1,IF(O2187='06A_Варіанти'!P2178,'06A_Варіанти'!P$1,IF(O2187='06A_Варіанти'!Q2178,'06A_Варіанти'!Q$1,IF(O2187='06A_Варіанти'!R2178,'06A_Варіанти'!R$1,"НЕМАЄ МАРШРУТУ"))))))))))))))</f>
        <v>DIRECT</v>
      </c>
      <c r="G2187" s="2" t="str">
        <f t="shared" ref="G2187:G2250" si="238">IF(O2187&gt;1E+90,"НЕМАЄ МАРШРУТУ",IF(F2187=E2187,"БЕЗ ЗМІН","ЗМІНЕНО"))</f>
        <v>БЕЗ ЗМІН</v>
      </c>
      <c r="H2187" s="2">
        <f>IF(G2187="НЕМАЄ МАРШРУТУ",0,O2187-'06A_Варіанти'!T2178)</f>
        <v>0</v>
      </c>
      <c r="I2187" s="2">
        <f>IFERROR(INDEX('04_Потоки'!$E:$E,MATCH(A2187,'04_Потоки'!$A:$A,0)),0)</f>
        <v>0.30653218059558118</v>
      </c>
      <c r="J2187" s="2">
        <f t="shared" ref="J2187:J2250" si="239">ROUNDUP(I2187/20,0)</f>
        <v>1</v>
      </c>
      <c r="K2187" s="2">
        <f>IF(C2187="РЦК макси",0,2*'06A_Варіанти'!T2178*J2187)</f>
        <v>0</v>
      </c>
      <c r="L2187" s="2">
        <f t="shared" ref="L2187:L2250" si="240">IF(C2187="РЦК макси",0,IF(G2187="НЕМАЄ МАРШРУТУ",0,2*O2187*J2187))</f>
        <v>0</v>
      </c>
      <c r="M2187" s="2">
        <f t="shared" ref="M2187:M2250" si="241">L2187-K2187</f>
        <v>0</v>
      </c>
      <c r="N2187" s="9">
        <f t="shared" ref="N2187:N2250" si="242">IFERROR(M2187/K2187,0)</f>
        <v>0</v>
      </c>
      <c r="O2187" s="2">
        <f>MIN(IF('07A_Конструктор'!$D$5="Так",'06A_Варіанти'!E2178,1E+99),IF('07A_Конструктор'!$D$6="Так",'06A_Варіанти'!F2178,1E+99),IF('07A_Конструктор'!$D$7="Так",'06A_Варіанти'!G2178,1E+99),IF('07A_Конструктор'!$D$8="Так",'06A_Варіанти'!H2178,1E+99),IF('07A_Конструктор'!$D$9="Так",'06A_Варіанти'!I2178,1E+99),IF('07A_Конструктор'!$D$10="Так",'06A_Варіанти'!J2178,1E+99),IF('07A_Конструктор'!$D$11="Так",'06A_Варіанти'!K2178,1E+99),IF('07A_Конструктор'!$D$12="Так",'06A_Варіанти'!L2178,1E+99),IF('07A_Конструктор'!$D$13="Так",'06A_Варіанти'!M2178,1E+99),IF('07A_Конструктор'!$D$14="Так",'06A_Варіанти'!N2178,1E+99),IF('07A_Конструктор'!$D$15="Так",'06A_Варіанти'!O2178,1E+99),IF('07A_Конструктор'!$D$16="Так",'06A_Варіанти'!P2178,1E+99),IF('07A_Конструктор'!$D$17="Так",'06A_Варіанти'!Q2178,1E+99),IF('06A_Варіанти'!R2178="",1E+99,'06A_Варіанти'!R2178))</f>
        <v>515.79999999999995</v>
      </c>
      <c r="P2187" s="2" t="str">
        <f t="shared" ref="P2187:P2250" si="243">IF(C2187="РЦК макси","Не моделюється",IF(MOD(I2187,20)=0,"10 т",IF(MOD(I2187,20)&lt;=14,"5 т",IF(MOD(I2187,20)&lt;=16,"7 т","10 т"))))</f>
        <v>Не моделюється</v>
      </c>
      <c r="Q2187" s="2">
        <f t="shared" ref="Q2187:Q2250" si="244">IF(P2187="Не моделюється",0,IF(P2187="5 т",14,IF(P2187="7 т",16,20)))</f>
        <v>0</v>
      </c>
      <c r="R2187" s="2" t="str">
        <f>IF(OR(C2187="РЦК макси",C2187="РЦЧ SKU"),"SKU-потік",IFERROR(VLOOKUP(D2187,'02_РЦ'!$A$3:$I$7,5,FALSE),0))</f>
        <v>SKU-потік</v>
      </c>
      <c r="S2187" s="2" t="str">
        <f>IF(OR(C2187="РЦК макси",C2187="РЦЧ SKU"),"Не рахується в ліміт",IFERROR(VLOOKUP(D2187,'02_РЦ'!$A$3:$I$7,9,FALSE),"Немає РЦ"))</f>
        <v>Не рахується в ліміт</v>
      </c>
    </row>
    <row r="2188" spans="1:19">
      <c r="A2188" s="2" t="str">
        <f>'06A_Варіанти'!A2179</f>
        <v>MAXI_3053</v>
      </c>
      <c r="B2188" s="2" t="str">
        <f>'06A_Варіанти'!B2179</f>
        <v>TT_3053</v>
      </c>
      <c r="C2188" s="2" t="str">
        <f>'06A_Варіанти'!D2179</f>
        <v>РЦК макси</v>
      </c>
      <c r="D2188" s="2" t="str">
        <f>'06A_Варіанти'!C2179</f>
        <v>РЦК</v>
      </c>
      <c r="E2188" s="2" t="str">
        <f>'06A_Варіанти'!S2179</f>
        <v>KYI_NORTH</v>
      </c>
      <c r="F2188" s="2" t="str">
        <f>IF(O2188='06A_Варіанти'!E2179,'06A_Варіанти'!E$1,IF(O2188='06A_Варіанти'!F2179,'06A_Варіанти'!F$1,IF(O2188='06A_Варіанти'!G2179,'06A_Варіанти'!G$1,IF(O2188='06A_Варіанти'!H2179,'06A_Варіанти'!H$1,IF(O2188='06A_Варіанти'!I2179,'06A_Варіанти'!I$1,IF(O2188='06A_Варіанти'!J2179,'06A_Варіанти'!J$1,IF(O2188='06A_Варіанти'!K2179,'06A_Варіанти'!K$1,IF(O2188='06A_Варіанти'!L2179,'06A_Варіанти'!L$1,IF(O2188='06A_Варіанти'!M2179,'06A_Варіанти'!M$1,IF(O2188='06A_Варіанти'!N2179,'06A_Варіанти'!N$1,IF(O2188='06A_Варіанти'!O2179,'06A_Варіанти'!O$1,IF(O2188='06A_Варіанти'!P2179,'06A_Варіанти'!P$1,IF(O2188='06A_Варіанти'!Q2179,'06A_Варіанти'!Q$1,IF(O2188='06A_Варіанти'!R2179,'06A_Варіанти'!R$1,"НЕМАЄ МАРШРУТУ"))))))))))))))</f>
        <v>KYI_NORTH</v>
      </c>
      <c r="G2188" s="2" t="str">
        <f t="shared" si="238"/>
        <v>БЕЗ ЗМІН</v>
      </c>
      <c r="H2188" s="2">
        <f>IF(G2188="НЕМАЄ МАРШРУТУ",0,O2188-'06A_Варіанти'!T2179)</f>
        <v>0</v>
      </c>
      <c r="I2188" s="2">
        <f>IFERROR(INDEX('04_Потоки'!$E:$E,MATCH(A2188,'04_Потоки'!$A:$A,0)),0)</f>
        <v>0.30653218059558118</v>
      </c>
      <c r="J2188" s="2">
        <f t="shared" si="239"/>
        <v>1</v>
      </c>
      <c r="K2188" s="2">
        <f>IF(C2188="РЦК макси",0,2*'06A_Варіанти'!T2179*J2188)</f>
        <v>0</v>
      </c>
      <c r="L2188" s="2">
        <f t="shared" si="240"/>
        <v>0</v>
      </c>
      <c r="M2188" s="2">
        <f t="shared" si="241"/>
        <v>0</v>
      </c>
      <c r="N2188" s="9">
        <f t="shared" si="242"/>
        <v>0</v>
      </c>
      <c r="O2188" s="2">
        <f>MIN(IF('07A_Конструктор'!$D$5="Так",'06A_Варіанти'!E2179,1E+99),IF('07A_Конструктор'!$D$6="Так",'06A_Варіанти'!F2179,1E+99),IF('07A_Конструктор'!$D$7="Так",'06A_Варіанти'!G2179,1E+99),IF('07A_Конструктор'!$D$8="Так",'06A_Варіанти'!H2179,1E+99),IF('07A_Конструктор'!$D$9="Так",'06A_Варіанти'!I2179,1E+99),IF('07A_Конструктор'!$D$10="Так",'06A_Варіанти'!J2179,1E+99),IF('07A_Конструктор'!$D$11="Так",'06A_Варіанти'!K2179,1E+99),IF('07A_Конструктор'!$D$12="Так",'06A_Варіанти'!L2179,1E+99),IF('07A_Конструктор'!$D$13="Так",'06A_Варіанти'!M2179,1E+99),IF('07A_Конструктор'!$D$14="Так",'06A_Варіанти'!N2179,1E+99),IF('07A_Конструктор'!$D$15="Так",'06A_Варіанти'!O2179,1E+99),IF('07A_Конструктор'!$D$16="Так",'06A_Варіанти'!P2179,1E+99),IF('07A_Конструктор'!$D$17="Так",'06A_Варіанти'!Q2179,1E+99),IF('06A_Варіанти'!R2179="",1E+99,'06A_Варіанти'!R2179))</f>
        <v>33.200000000000003</v>
      </c>
      <c r="P2188" s="2" t="str">
        <f t="shared" si="243"/>
        <v>Не моделюється</v>
      </c>
      <c r="Q2188" s="2">
        <f t="shared" si="244"/>
        <v>0</v>
      </c>
      <c r="R2188" s="2" t="str">
        <f>IF(OR(C2188="РЦК макси",C2188="РЦЧ SKU"),"SKU-потік",IFERROR(VLOOKUP(D2188,'02_РЦ'!$A$3:$I$7,5,FALSE),0))</f>
        <v>SKU-потік</v>
      </c>
      <c r="S2188" s="2" t="str">
        <f>IF(OR(C2188="РЦК макси",C2188="РЦЧ SKU"),"Не рахується в ліміт",IFERROR(VLOOKUP(D2188,'02_РЦ'!$A$3:$I$7,9,FALSE),"Немає РЦ"))</f>
        <v>Не рахується в ліміт</v>
      </c>
    </row>
    <row r="2189" spans="1:19">
      <c r="A2189" s="2" t="str">
        <f>'06A_Варіанти'!A2180</f>
        <v>MAXI_3061</v>
      </c>
      <c r="B2189" s="2" t="str">
        <f>'06A_Варіанти'!B2180</f>
        <v>TT_3061</v>
      </c>
      <c r="C2189" s="2" t="str">
        <f>'06A_Варіанти'!D2180</f>
        <v>РЦК макси</v>
      </c>
      <c r="D2189" s="2" t="str">
        <f>'06A_Варіанти'!C2180</f>
        <v>РЦК</v>
      </c>
      <c r="E2189" s="2" t="str">
        <f>'06A_Варіанти'!S2180</f>
        <v>DIRECT</v>
      </c>
      <c r="F2189" s="2" t="str">
        <f>IF(O2189='06A_Варіанти'!E2180,'06A_Варіанти'!E$1,IF(O2189='06A_Варіанти'!F2180,'06A_Варіанти'!F$1,IF(O2189='06A_Варіанти'!G2180,'06A_Варіанти'!G$1,IF(O2189='06A_Варіанти'!H2180,'06A_Варіанти'!H$1,IF(O2189='06A_Варіанти'!I2180,'06A_Варіанти'!I$1,IF(O2189='06A_Варіанти'!J2180,'06A_Варіанти'!J$1,IF(O2189='06A_Варіанти'!K2180,'06A_Варіанти'!K$1,IF(O2189='06A_Варіанти'!L2180,'06A_Варіанти'!L$1,IF(O2189='06A_Варіанти'!M2180,'06A_Варіанти'!M$1,IF(O2189='06A_Варіанти'!N2180,'06A_Варіанти'!N$1,IF(O2189='06A_Варіанти'!O2180,'06A_Варіанти'!O$1,IF(O2189='06A_Варіанти'!P2180,'06A_Варіанти'!P$1,IF(O2189='06A_Варіанти'!Q2180,'06A_Варіанти'!Q$1,IF(O2189='06A_Варіанти'!R2180,'06A_Варіанти'!R$1,"НЕМАЄ МАРШРУТУ"))))))))))))))</f>
        <v>DIRECT</v>
      </c>
      <c r="G2189" s="2" t="str">
        <f t="shared" si="238"/>
        <v>БЕЗ ЗМІН</v>
      </c>
      <c r="H2189" s="2">
        <f>IF(G2189="НЕМАЄ МАРШРУТУ",0,O2189-'06A_Варіанти'!T2180)</f>
        <v>0</v>
      </c>
      <c r="I2189" s="2">
        <f>IFERROR(INDEX('04_Потоки'!$E:$E,MATCH(A2189,'04_Потоки'!$A:$A,0)),0)</f>
        <v>0.30653218059558118</v>
      </c>
      <c r="J2189" s="2">
        <f t="shared" si="239"/>
        <v>1</v>
      </c>
      <c r="K2189" s="2">
        <f>IF(C2189="РЦК макси",0,2*'06A_Варіанти'!T2180*J2189)</f>
        <v>0</v>
      </c>
      <c r="L2189" s="2">
        <f t="shared" si="240"/>
        <v>0</v>
      </c>
      <c r="M2189" s="2">
        <f t="shared" si="241"/>
        <v>0</v>
      </c>
      <c r="N2189" s="9">
        <f t="shared" si="242"/>
        <v>0</v>
      </c>
      <c r="O2189" s="2">
        <f>MIN(IF('07A_Конструктор'!$D$5="Так",'06A_Варіанти'!E2180,1E+99),IF('07A_Конструктор'!$D$6="Так",'06A_Варіанти'!F2180,1E+99),IF('07A_Конструктор'!$D$7="Так",'06A_Варіанти'!G2180,1E+99),IF('07A_Конструктор'!$D$8="Так",'06A_Варіанти'!H2180,1E+99),IF('07A_Конструктор'!$D$9="Так",'06A_Варіанти'!I2180,1E+99),IF('07A_Конструктор'!$D$10="Так",'06A_Варіанти'!J2180,1E+99),IF('07A_Конструктор'!$D$11="Так",'06A_Варіанти'!K2180,1E+99),IF('07A_Конструктор'!$D$12="Так",'06A_Варіанти'!L2180,1E+99),IF('07A_Конструктор'!$D$13="Так",'06A_Варіанти'!M2180,1E+99),IF('07A_Конструктор'!$D$14="Так",'06A_Варіанти'!N2180,1E+99),IF('07A_Конструктор'!$D$15="Так",'06A_Варіанти'!O2180,1E+99),IF('07A_Конструктор'!$D$16="Так",'06A_Варіанти'!P2180,1E+99),IF('07A_Конструктор'!$D$17="Так",'06A_Варіанти'!Q2180,1E+99),IF('06A_Варіанти'!R2180="",1E+99,'06A_Варіанти'!R2180))</f>
        <v>492.8</v>
      </c>
      <c r="P2189" s="2" t="str">
        <f t="shared" si="243"/>
        <v>Не моделюється</v>
      </c>
      <c r="Q2189" s="2">
        <f t="shared" si="244"/>
        <v>0</v>
      </c>
      <c r="R2189" s="2" t="str">
        <f>IF(OR(C2189="РЦК макси",C2189="РЦЧ SKU"),"SKU-потік",IFERROR(VLOOKUP(D2189,'02_РЦ'!$A$3:$I$7,5,FALSE),0))</f>
        <v>SKU-потік</v>
      </c>
      <c r="S2189" s="2" t="str">
        <f>IF(OR(C2189="РЦК макси",C2189="РЦЧ SKU"),"Не рахується в ліміт",IFERROR(VLOOKUP(D2189,'02_РЦ'!$A$3:$I$7,9,FALSE),"Немає РЦ"))</f>
        <v>Не рахується в ліміт</v>
      </c>
    </row>
    <row r="2190" spans="1:19">
      <c r="A2190" s="2" t="str">
        <f>'06A_Варіанти'!A2181</f>
        <v>MAXI_3068</v>
      </c>
      <c r="B2190" s="2" t="str">
        <f>'06A_Варіанти'!B2181</f>
        <v>TT_3068</v>
      </c>
      <c r="C2190" s="2" t="str">
        <f>'06A_Варіанти'!D2181</f>
        <v>РЦК макси</v>
      </c>
      <c r="D2190" s="2" t="str">
        <f>'06A_Варіанти'!C2181</f>
        <v>РЦК</v>
      </c>
      <c r="E2190" s="2" t="str">
        <f>'06A_Варіанти'!S2181</f>
        <v>DIRECT</v>
      </c>
      <c r="F2190" s="2" t="str">
        <f>IF(O2190='06A_Варіанти'!E2181,'06A_Варіанти'!E$1,IF(O2190='06A_Варіанти'!F2181,'06A_Варіанти'!F$1,IF(O2190='06A_Варіанти'!G2181,'06A_Варіанти'!G$1,IF(O2190='06A_Варіанти'!H2181,'06A_Варіанти'!H$1,IF(O2190='06A_Варіанти'!I2181,'06A_Варіанти'!I$1,IF(O2190='06A_Варіанти'!J2181,'06A_Варіанти'!J$1,IF(O2190='06A_Варіанти'!K2181,'06A_Варіанти'!K$1,IF(O2190='06A_Варіанти'!L2181,'06A_Варіанти'!L$1,IF(O2190='06A_Варіанти'!M2181,'06A_Варіанти'!M$1,IF(O2190='06A_Варіанти'!N2181,'06A_Варіанти'!N$1,IF(O2190='06A_Варіанти'!O2181,'06A_Варіанти'!O$1,IF(O2190='06A_Варіанти'!P2181,'06A_Варіанти'!P$1,IF(O2190='06A_Варіанти'!Q2181,'06A_Варіанти'!Q$1,IF(O2190='06A_Варіанти'!R2181,'06A_Варіанти'!R$1,"НЕМАЄ МАРШРУТУ"))))))))))))))</f>
        <v>DIRECT</v>
      </c>
      <c r="G2190" s="2" t="str">
        <f t="shared" si="238"/>
        <v>БЕЗ ЗМІН</v>
      </c>
      <c r="H2190" s="2">
        <f>IF(G2190="НЕМАЄ МАРШРУТУ",0,O2190-'06A_Варіанти'!T2181)</f>
        <v>0</v>
      </c>
      <c r="I2190" s="2">
        <f>IFERROR(INDEX('04_Потоки'!$E:$E,MATCH(A2190,'04_Потоки'!$A:$A,0)),0)</f>
        <v>0.30653218059558118</v>
      </c>
      <c r="J2190" s="2">
        <f t="shared" si="239"/>
        <v>1</v>
      </c>
      <c r="K2190" s="2">
        <f>IF(C2190="РЦК макси",0,2*'06A_Варіанти'!T2181*J2190)</f>
        <v>0</v>
      </c>
      <c r="L2190" s="2">
        <f t="shared" si="240"/>
        <v>0</v>
      </c>
      <c r="M2190" s="2">
        <f t="shared" si="241"/>
        <v>0</v>
      </c>
      <c r="N2190" s="9">
        <f t="shared" si="242"/>
        <v>0</v>
      </c>
      <c r="O2190" s="2">
        <f>MIN(IF('07A_Конструктор'!$D$5="Так",'06A_Варіанти'!E2181,1E+99),IF('07A_Конструктор'!$D$6="Так",'06A_Варіанти'!F2181,1E+99),IF('07A_Конструктор'!$D$7="Так",'06A_Варіанти'!G2181,1E+99),IF('07A_Конструктор'!$D$8="Так",'06A_Варіанти'!H2181,1E+99),IF('07A_Конструктор'!$D$9="Так",'06A_Варіанти'!I2181,1E+99),IF('07A_Конструктор'!$D$10="Так",'06A_Варіанти'!J2181,1E+99),IF('07A_Конструктор'!$D$11="Так",'06A_Варіанти'!K2181,1E+99),IF('07A_Конструктор'!$D$12="Так",'06A_Варіанти'!L2181,1E+99),IF('07A_Конструктор'!$D$13="Так",'06A_Варіанти'!M2181,1E+99),IF('07A_Конструктор'!$D$14="Так",'06A_Варіанти'!N2181,1E+99),IF('07A_Конструктор'!$D$15="Так",'06A_Варіанти'!O2181,1E+99),IF('07A_Конструктор'!$D$16="Так",'06A_Варіанти'!P2181,1E+99),IF('07A_Конструктор'!$D$17="Так",'06A_Варіанти'!Q2181,1E+99),IF('06A_Варіанти'!R2181="",1E+99,'06A_Варіанти'!R2181))</f>
        <v>12</v>
      </c>
      <c r="P2190" s="2" t="str">
        <f t="shared" si="243"/>
        <v>Не моделюється</v>
      </c>
      <c r="Q2190" s="2">
        <f t="shared" si="244"/>
        <v>0</v>
      </c>
      <c r="R2190" s="2" t="str">
        <f>IF(OR(C2190="РЦК макси",C2190="РЦЧ SKU"),"SKU-потік",IFERROR(VLOOKUP(D2190,'02_РЦ'!$A$3:$I$7,5,FALSE),0))</f>
        <v>SKU-потік</v>
      </c>
      <c r="S2190" s="2" t="str">
        <f>IF(OR(C2190="РЦК макси",C2190="РЦЧ SKU"),"Не рахується в ліміт",IFERROR(VLOOKUP(D2190,'02_РЦ'!$A$3:$I$7,9,FALSE),"Немає РЦ"))</f>
        <v>Не рахується в ліміт</v>
      </c>
    </row>
    <row r="2191" spans="1:19">
      <c r="A2191" s="2" t="str">
        <f>'06A_Варіанти'!A2182</f>
        <v>MAXI_3070</v>
      </c>
      <c r="B2191" s="2" t="str">
        <f>'06A_Варіанти'!B2182</f>
        <v>TT_3070</v>
      </c>
      <c r="C2191" s="2" t="str">
        <f>'06A_Варіанти'!D2182</f>
        <v>РЦК макси</v>
      </c>
      <c r="D2191" s="2" t="str">
        <f>'06A_Варіанти'!C2182</f>
        <v>РЦК</v>
      </c>
      <c r="E2191" s="2" t="str">
        <f>'06A_Варіанти'!S2182</f>
        <v>DIRECT</v>
      </c>
      <c r="F2191" s="2" t="str">
        <f>IF(O2191='06A_Варіанти'!E2182,'06A_Варіанти'!E$1,IF(O2191='06A_Варіанти'!F2182,'06A_Варіанти'!F$1,IF(O2191='06A_Варіанти'!G2182,'06A_Варіанти'!G$1,IF(O2191='06A_Варіанти'!H2182,'06A_Варіанти'!H$1,IF(O2191='06A_Варіанти'!I2182,'06A_Варіанти'!I$1,IF(O2191='06A_Варіанти'!J2182,'06A_Варіанти'!J$1,IF(O2191='06A_Варіанти'!K2182,'06A_Варіанти'!K$1,IF(O2191='06A_Варіанти'!L2182,'06A_Варіанти'!L$1,IF(O2191='06A_Варіанти'!M2182,'06A_Варіанти'!M$1,IF(O2191='06A_Варіанти'!N2182,'06A_Варіанти'!N$1,IF(O2191='06A_Варіанти'!O2182,'06A_Варіанти'!O$1,IF(O2191='06A_Варіанти'!P2182,'06A_Варіанти'!P$1,IF(O2191='06A_Варіанти'!Q2182,'06A_Варіанти'!Q$1,IF(O2191='06A_Варіанти'!R2182,'06A_Варіанти'!R$1,"НЕМАЄ МАРШРУТУ"))))))))))))))</f>
        <v>DIRECT</v>
      </c>
      <c r="G2191" s="2" t="str">
        <f t="shared" si="238"/>
        <v>БЕЗ ЗМІН</v>
      </c>
      <c r="H2191" s="2">
        <f>IF(G2191="НЕМАЄ МАРШРУТУ",0,O2191-'06A_Варіанти'!T2182)</f>
        <v>0</v>
      </c>
      <c r="I2191" s="2">
        <f>IFERROR(INDEX('04_Потоки'!$E:$E,MATCH(A2191,'04_Потоки'!$A:$A,0)),0)</f>
        <v>0.30653218059558118</v>
      </c>
      <c r="J2191" s="2">
        <f t="shared" si="239"/>
        <v>1</v>
      </c>
      <c r="K2191" s="2">
        <f>IF(C2191="РЦК макси",0,2*'06A_Варіанти'!T2182*J2191)</f>
        <v>0</v>
      </c>
      <c r="L2191" s="2">
        <f t="shared" si="240"/>
        <v>0</v>
      </c>
      <c r="M2191" s="2">
        <f t="shared" si="241"/>
        <v>0</v>
      </c>
      <c r="N2191" s="9">
        <f t="shared" si="242"/>
        <v>0</v>
      </c>
      <c r="O2191" s="2">
        <f>MIN(IF('07A_Конструктор'!$D$5="Так",'06A_Варіанти'!E2182,1E+99),IF('07A_Конструктор'!$D$6="Так",'06A_Варіанти'!F2182,1E+99),IF('07A_Конструктор'!$D$7="Так",'06A_Варіанти'!G2182,1E+99),IF('07A_Конструктор'!$D$8="Так",'06A_Варіанти'!H2182,1E+99),IF('07A_Конструктор'!$D$9="Так",'06A_Варіанти'!I2182,1E+99),IF('07A_Конструктор'!$D$10="Так",'06A_Варіанти'!J2182,1E+99),IF('07A_Конструктор'!$D$11="Так",'06A_Варіанти'!K2182,1E+99),IF('07A_Конструктор'!$D$12="Так",'06A_Варіанти'!L2182,1E+99),IF('07A_Конструктор'!$D$13="Так",'06A_Варіанти'!M2182,1E+99),IF('07A_Конструктор'!$D$14="Так",'06A_Варіанти'!N2182,1E+99),IF('07A_Конструктор'!$D$15="Так",'06A_Варіанти'!O2182,1E+99),IF('07A_Конструктор'!$D$16="Так",'06A_Варіанти'!P2182,1E+99),IF('07A_Конструктор'!$D$17="Так",'06A_Варіанти'!Q2182,1E+99),IF('06A_Варіанти'!R2182="",1E+99,'06A_Варіанти'!R2182))</f>
        <v>336.2</v>
      </c>
      <c r="P2191" s="2" t="str">
        <f t="shared" si="243"/>
        <v>Не моделюється</v>
      </c>
      <c r="Q2191" s="2">
        <f t="shared" si="244"/>
        <v>0</v>
      </c>
      <c r="R2191" s="2" t="str">
        <f>IF(OR(C2191="РЦК макси",C2191="РЦЧ SKU"),"SKU-потік",IFERROR(VLOOKUP(D2191,'02_РЦ'!$A$3:$I$7,5,FALSE),0))</f>
        <v>SKU-потік</v>
      </c>
      <c r="S2191" s="2" t="str">
        <f>IF(OR(C2191="РЦК макси",C2191="РЦЧ SKU"),"Не рахується в ліміт",IFERROR(VLOOKUP(D2191,'02_РЦ'!$A$3:$I$7,9,FALSE),"Немає РЦ"))</f>
        <v>Не рахується в ліміт</v>
      </c>
    </row>
    <row r="2192" spans="1:19">
      <c r="A2192" s="2" t="str">
        <f>'06A_Варіанти'!A2183</f>
        <v>MAXI_3078</v>
      </c>
      <c r="B2192" s="2" t="str">
        <f>'06A_Варіанти'!B2183</f>
        <v>TT_3078</v>
      </c>
      <c r="C2192" s="2" t="str">
        <f>'06A_Варіанти'!D2183</f>
        <v>РЦК макси</v>
      </c>
      <c r="D2192" s="2" t="str">
        <f>'06A_Варіанти'!C2183</f>
        <v>РЦК</v>
      </c>
      <c r="E2192" s="2" t="str">
        <f>'06A_Варіанти'!S2183</f>
        <v>DIRECT</v>
      </c>
      <c r="F2192" s="2" t="str">
        <f>IF(O2192='06A_Варіанти'!E2183,'06A_Варіанти'!E$1,IF(O2192='06A_Варіанти'!F2183,'06A_Варіанти'!F$1,IF(O2192='06A_Варіанти'!G2183,'06A_Варіанти'!G$1,IF(O2192='06A_Варіанти'!H2183,'06A_Варіанти'!H$1,IF(O2192='06A_Варіанти'!I2183,'06A_Варіанти'!I$1,IF(O2192='06A_Варіанти'!J2183,'06A_Варіанти'!J$1,IF(O2192='06A_Варіанти'!K2183,'06A_Варіанти'!K$1,IF(O2192='06A_Варіанти'!L2183,'06A_Варіанти'!L$1,IF(O2192='06A_Варіанти'!M2183,'06A_Варіанти'!M$1,IF(O2192='06A_Варіанти'!N2183,'06A_Варіанти'!N$1,IF(O2192='06A_Варіанти'!O2183,'06A_Варіанти'!O$1,IF(O2192='06A_Варіанти'!P2183,'06A_Варіанти'!P$1,IF(O2192='06A_Варіанти'!Q2183,'06A_Варіанти'!Q$1,IF(O2192='06A_Варіанти'!R2183,'06A_Варіанти'!R$1,"НЕМАЄ МАРШРУТУ"))))))))))))))</f>
        <v>DIRECT</v>
      </c>
      <c r="G2192" s="2" t="str">
        <f t="shared" si="238"/>
        <v>БЕЗ ЗМІН</v>
      </c>
      <c r="H2192" s="2">
        <f>IF(G2192="НЕМАЄ МАРШРУТУ",0,O2192-'06A_Варіанти'!T2183)</f>
        <v>0</v>
      </c>
      <c r="I2192" s="2">
        <f>IFERROR(INDEX('04_Потоки'!$E:$E,MATCH(A2192,'04_Потоки'!$A:$A,0)),0)</f>
        <v>0.30653218059558118</v>
      </c>
      <c r="J2192" s="2">
        <f t="shared" si="239"/>
        <v>1</v>
      </c>
      <c r="K2192" s="2">
        <f>IF(C2192="РЦК макси",0,2*'06A_Варіанти'!T2183*J2192)</f>
        <v>0</v>
      </c>
      <c r="L2192" s="2">
        <f t="shared" si="240"/>
        <v>0</v>
      </c>
      <c r="M2192" s="2">
        <f t="shared" si="241"/>
        <v>0</v>
      </c>
      <c r="N2192" s="9">
        <f t="shared" si="242"/>
        <v>0</v>
      </c>
      <c r="O2192" s="2">
        <f>MIN(IF('07A_Конструктор'!$D$5="Так",'06A_Варіанти'!E2183,1E+99),IF('07A_Конструктор'!$D$6="Так",'06A_Варіанти'!F2183,1E+99),IF('07A_Конструктор'!$D$7="Так",'06A_Варіанти'!G2183,1E+99),IF('07A_Конструктор'!$D$8="Так",'06A_Варіанти'!H2183,1E+99),IF('07A_Конструктор'!$D$9="Так",'06A_Варіанти'!I2183,1E+99),IF('07A_Конструктор'!$D$10="Так",'06A_Варіанти'!J2183,1E+99),IF('07A_Конструктор'!$D$11="Так",'06A_Варіанти'!K2183,1E+99),IF('07A_Конструктор'!$D$12="Так",'06A_Варіанти'!L2183,1E+99),IF('07A_Конструктор'!$D$13="Так",'06A_Варіанти'!M2183,1E+99),IF('07A_Конструктор'!$D$14="Так",'06A_Варіанти'!N2183,1E+99),IF('07A_Конструктор'!$D$15="Так",'06A_Варіанти'!O2183,1E+99),IF('07A_Конструктор'!$D$16="Так",'06A_Варіанти'!P2183,1E+99),IF('07A_Конструктор'!$D$17="Так",'06A_Варіанти'!Q2183,1E+99),IF('06A_Варіанти'!R2183="",1E+99,'06A_Варіанти'!R2183))</f>
        <v>336.2</v>
      </c>
      <c r="P2192" s="2" t="str">
        <f t="shared" si="243"/>
        <v>Не моделюється</v>
      </c>
      <c r="Q2192" s="2">
        <f t="shared" si="244"/>
        <v>0</v>
      </c>
      <c r="R2192" s="2" t="str">
        <f>IF(OR(C2192="РЦК макси",C2192="РЦЧ SKU"),"SKU-потік",IFERROR(VLOOKUP(D2192,'02_РЦ'!$A$3:$I$7,5,FALSE),0))</f>
        <v>SKU-потік</v>
      </c>
      <c r="S2192" s="2" t="str">
        <f>IF(OR(C2192="РЦК макси",C2192="РЦЧ SKU"),"Не рахується в ліміт",IFERROR(VLOOKUP(D2192,'02_РЦ'!$A$3:$I$7,9,FALSE),"Немає РЦ"))</f>
        <v>Не рахується в ліміт</v>
      </c>
    </row>
    <row r="2193" spans="1:19">
      <c r="A2193" s="2" t="str">
        <f>'06A_Варіанти'!A2184</f>
        <v>MAXI_3082</v>
      </c>
      <c r="B2193" s="2" t="str">
        <f>'06A_Варіанти'!B2184</f>
        <v>TT_3082</v>
      </c>
      <c r="C2193" s="2" t="str">
        <f>'06A_Варіанти'!D2184</f>
        <v>РЦК макси</v>
      </c>
      <c r="D2193" s="2" t="str">
        <f>'06A_Варіанти'!C2184</f>
        <v>РЦК</v>
      </c>
      <c r="E2193" s="2" t="str">
        <f>'06A_Варіанти'!S2184</f>
        <v>DIRECT</v>
      </c>
      <c r="F2193" s="2" t="str">
        <f>IF(O2193='06A_Варіанти'!E2184,'06A_Варіанти'!E$1,IF(O2193='06A_Варіанти'!F2184,'06A_Варіанти'!F$1,IF(O2193='06A_Варіанти'!G2184,'06A_Варіанти'!G$1,IF(O2193='06A_Варіанти'!H2184,'06A_Варіанти'!H$1,IF(O2193='06A_Варіанти'!I2184,'06A_Варіанти'!I$1,IF(O2193='06A_Варіанти'!J2184,'06A_Варіанти'!J$1,IF(O2193='06A_Варіанти'!K2184,'06A_Варіанти'!K$1,IF(O2193='06A_Варіанти'!L2184,'06A_Варіанти'!L$1,IF(O2193='06A_Варіанти'!M2184,'06A_Варіанти'!M$1,IF(O2193='06A_Варіанти'!N2184,'06A_Варіанти'!N$1,IF(O2193='06A_Варіанти'!O2184,'06A_Варіанти'!O$1,IF(O2193='06A_Варіанти'!P2184,'06A_Варіанти'!P$1,IF(O2193='06A_Варіанти'!Q2184,'06A_Варіанти'!Q$1,IF(O2193='06A_Варіанти'!R2184,'06A_Варіанти'!R$1,"НЕМАЄ МАРШРУТУ"))))))))))))))</f>
        <v>DIRECT</v>
      </c>
      <c r="G2193" s="2" t="str">
        <f t="shared" si="238"/>
        <v>БЕЗ ЗМІН</v>
      </c>
      <c r="H2193" s="2">
        <f>IF(G2193="НЕМАЄ МАРШРУТУ",0,O2193-'06A_Варіанти'!T2184)</f>
        <v>0</v>
      </c>
      <c r="I2193" s="2">
        <f>IFERROR(INDEX('04_Потоки'!$E:$E,MATCH(A2193,'04_Потоки'!$A:$A,0)),0)</f>
        <v>0.30653218059558118</v>
      </c>
      <c r="J2193" s="2">
        <f t="shared" si="239"/>
        <v>1</v>
      </c>
      <c r="K2193" s="2">
        <f>IF(C2193="РЦК макси",0,2*'06A_Варіанти'!T2184*J2193)</f>
        <v>0</v>
      </c>
      <c r="L2193" s="2">
        <f t="shared" si="240"/>
        <v>0</v>
      </c>
      <c r="M2193" s="2">
        <f t="shared" si="241"/>
        <v>0</v>
      </c>
      <c r="N2193" s="9">
        <f t="shared" si="242"/>
        <v>0</v>
      </c>
      <c r="O2193" s="2">
        <f>MIN(IF('07A_Конструктор'!$D$5="Так",'06A_Варіанти'!E2184,1E+99),IF('07A_Конструктор'!$D$6="Так",'06A_Варіанти'!F2184,1E+99),IF('07A_Конструктор'!$D$7="Так",'06A_Варіанти'!G2184,1E+99),IF('07A_Конструктор'!$D$8="Так",'06A_Варіанти'!H2184,1E+99),IF('07A_Конструктор'!$D$9="Так",'06A_Варіанти'!I2184,1E+99),IF('07A_Конструктор'!$D$10="Так",'06A_Варіанти'!J2184,1E+99),IF('07A_Конструктор'!$D$11="Так",'06A_Варіанти'!K2184,1E+99),IF('07A_Конструктор'!$D$12="Так",'06A_Варіанти'!L2184,1E+99),IF('07A_Конструктор'!$D$13="Так",'06A_Варіанти'!M2184,1E+99),IF('07A_Конструктор'!$D$14="Так",'06A_Варіанти'!N2184,1E+99),IF('07A_Конструктор'!$D$15="Так",'06A_Варіанти'!O2184,1E+99),IF('07A_Конструктор'!$D$16="Так",'06A_Варіанти'!P2184,1E+99),IF('07A_Конструктор'!$D$17="Так",'06A_Варіанти'!Q2184,1E+99),IF('06A_Варіанти'!R2184="",1E+99,'06A_Варіанти'!R2184))</f>
        <v>314.39999999999998</v>
      </c>
      <c r="P2193" s="2" t="str">
        <f t="shared" si="243"/>
        <v>Не моделюється</v>
      </c>
      <c r="Q2193" s="2">
        <f t="shared" si="244"/>
        <v>0</v>
      </c>
      <c r="R2193" s="2" t="str">
        <f>IF(OR(C2193="РЦК макси",C2193="РЦЧ SKU"),"SKU-потік",IFERROR(VLOOKUP(D2193,'02_РЦ'!$A$3:$I$7,5,FALSE),0))</f>
        <v>SKU-потік</v>
      </c>
      <c r="S2193" s="2" t="str">
        <f>IF(OR(C2193="РЦК макси",C2193="РЦЧ SKU"),"Не рахується в ліміт",IFERROR(VLOOKUP(D2193,'02_РЦ'!$A$3:$I$7,9,FALSE),"Немає РЦ"))</f>
        <v>Не рахується в ліміт</v>
      </c>
    </row>
    <row r="2194" spans="1:19">
      <c r="A2194" s="2" t="str">
        <f>'06A_Варіанти'!A2185</f>
        <v>MAXI_3092</v>
      </c>
      <c r="B2194" s="2" t="str">
        <f>'06A_Варіанти'!B2185</f>
        <v>TT_3092</v>
      </c>
      <c r="C2194" s="2" t="str">
        <f>'06A_Варіанти'!D2185</f>
        <v>РЦК макси</v>
      </c>
      <c r="D2194" s="2" t="str">
        <f>'06A_Варіанти'!C2185</f>
        <v>РЦК</v>
      </c>
      <c r="E2194" s="2" t="str">
        <f>'06A_Варіанти'!S2185</f>
        <v>KREM</v>
      </c>
      <c r="F2194" s="2" t="str">
        <f>IF(O2194='06A_Варіанти'!E2185,'06A_Варіанти'!E$1,IF(O2194='06A_Варіанти'!F2185,'06A_Варіанти'!F$1,IF(O2194='06A_Варіанти'!G2185,'06A_Варіанти'!G$1,IF(O2194='06A_Варіанти'!H2185,'06A_Варіанти'!H$1,IF(O2194='06A_Варіанти'!I2185,'06A_Варіанти'!I$1,IF(O2194='06A_Варіанти'!J2185,'06A_Варіанти'!J$1,IF(O2194='06A_Варіанти'!K2185,'06A_Варіанти'!K$1,IF(O2194='06A_Варіанти'!L2185,'06A_Варіанти'!L$1,IF(O2194='06A_Варіанти'!M2185,'06A_Варіанти'!M$1,IF(O2194='06A_Варіанти'!N2185,'06A_Варіанти'!N$1,IF(O2194='06A_Варіанти'!O2185,'06A_Варіанти'!O$1,IF(O2194='06A_Варіанти'!P2185,'06A_Варіанти'!P$1,IF(O2194='06A_Варіанти'!Q2185,'06A_Варіанти'!Q$1,IF(O2194='06A_Варіанти'!R2185,'06A_Варіанти'!R$1,"НЕМАЄ МАРШРУТУ"))))))))))))))</f>
        <v>KREM</v>
      </c>
      <c r="G2194" s="2" t="str">
        <f t="shared" si="238"/>
        <v>БЕЗ ЗМІН</v>
      </c>
      <c r="H2194" s="2">
        <f>IF(G2194="НЕМАЄ МАРШРУТУ",0,O2194-'06A_Варіанти'!T2185)</f>
        <v>0</v>
      </c>
      <c r="I2194" s="2">
        <f>IFERROR(INDEX('04_Потоки'!$E:$E,MATCH(A2194,'04_Потоки'!$A:$A,0)),0)</f>
        <v>0.30653218059558118</v>
      </c>
      <c r="J2194" s="2">
        <f t="shared" si="239"/>
        <v>1</v>
      </c>
      <c r="K2194" s="2">
        <f>IF(C2194="РЦК макси",0,2*'06A_Варіанти'!T2185*J2194)</f>
        <v>0</v>
      </c>
      <c r="L2194" s="2">
        <f t="shared" si="240"/>
        <v>0</v>
      </c>
      <c r="M2194" s="2">
        <f t="shared" si="241"/>
        <v>0</v>
      </c>
      <c r="N2194" s="9">
        <f t="shared" si="242"/>
        <v>0</v>
      </c>
      <c r="O2194" s="2">
        <f>MIN(IF('07A_Конструктор'!$D$5="Так",'06A_Варіанти'!E2185,1E+99),IF('07A_Конструктор'!$D$6="Так",'06A_Варіанти'!F2185,1E+99),IF('07A_Конструктор'!$D$7="Так",'06A_Варіанти'!G2185,1E+99),IF('07A_Конструктор'!$D$8="Так",'06A_Варіанти'!H2185,1E+99),IF('07A_Конструктор'!$D$9="Так",'06A_Варіанти'!I2185,1E+99),IF('07A_Конструктор'!$D$10="Так",'06A_Варіанти'!J2185,1E+99),IF('07A_Конструктор'!$D$11="Так",'06A_Варіанти'!K2185,1E+99),IF('07A_Конструктор'!$D$12="Так",'06A_Варіанти'!L2185,1E+99),IF('07A_Конструктор'!$D$13="Так",'06A_Варіанти'!M2185,1E+99),IF('07A_Конструктор'!$D$14="Так",'06A_Варіанти'!N2185,1E+99),IF('07A_Конструктор'!$D$15="Так",'06A_Варіанти'!O2185,1E+99),IF('07A_Конструктор'!$D$16="Так",'06A_Варіанти'!P2185,1E+99),IF('07A_Конструктор'!$D$17="Так",'06A_Варіанти'!Q2185,1E+99),IF('06A_Варіанти'!R2185="",1E+99,'06A_Варіанти'!R2185))</f>
        <v>450.6</v>
      </c>
      <c r="P2194" s="2" t="str">
        <f t="shared" si="243"/>
        <v>Не моделюється</v>
      </c>
      <c r="Q2194" s="2">
        <f t="shared" si="244"/>
        <v>0</v>
      </c>
      <c r="R2194" s="2" t="str">
        <f>IF(OR(C2194="РЦК макси",C2194="РЦЧ SKU"),"SKU-потік",IFERROR(VLOOKUP(D2194,'02_РЦ'!$A$3:$I$7,5,FALSE),0))</f>
        <v>SKU-потік</v>
      </c>
      <c r="S2194" s="2" t="str">
        <f>IF(OR(C2194="РЦК макси",C2194="РЦЧ SKU"),"Не рахується в ліміт",IFERROR(VLOOKUP(D2194,'02_РЦ'!$A$3:$I$7,9,FALSE),"Немає РЦ"))</f>
        <v>Не рахується в ліміт</v>
      </c>
    </row>
    <row r="2195" spans="1:19">
      <c r="A2195" s="2" t="str">
        <f>'06A_Варіанти'!A2186</f>
        <v>MAXI_3094</v>
      </c>
      <c r="B2195" s="2" t="str">
        <f>'06A_Варіанти'!B2186</f>
        <v>TT_3094</v>
      </c>
      <c r="C2195" s="2" t="str">
        <f>'06A_Варіанти'!D2186</f>
        <v>РЦК макси</v>
      </c>
      <c r="D2195" s="2" t="str">
        <f>'06A_Варіанти'!C2186</f>
        <v>РЦК</v>
      </c>
      <c r="E2195" s="2" t="str">
        <f>'06A_Варіанти'!S2186</f>
        <v>KYI_DARN</v>
      </c>
      <c r="F2195" s="2" t="str">
        <f>IF(O2195='06A_Варіанти'!E2186,'06A_Варіанти'!E$1,IF(O2195='06A_Варіанти'!F2186,'06A_Варіанти'!F$1,IF(O2195='06A_Варіанти'!G2186,'06A_Варіанти'!G$1,IF(O2195='06A_Варіанти'!H2186,'06A_Варіанти'!H$1,IF(O2195='06A_Варіанти'!I2186,'06A_Варіанти'!I$1,IF(O2195='06A_Варіанти'!J2186,'06A_Варіанти'!J$1,IF(O2195='06A_Варіанти'!K2186,'06A_Варіанти'!K$1,IF(O2195='06A_Варіанти'!L2186,'06A_Варіанти'!L$1,IF(O2195='06A_Варіанти'!M2186,'06A_Варіанти'!M$1,IF(O2195='06A_Варіанти'!N2186,'06A_Варіанти'!N$1,IF(O2195='06A_Варіанти'!O2186,'06A_Варіанти'!O$1,IF(O2195='06A_Варіанти'!P2186,'06A_Варіанти'!P$1,IF(O2195='06A_Варіанти'!Q2186,'06A_Варіанти'!Q$1,IF(O2195='06A_Варіанти'!R2186,'06A_Варіанти'!R$1,"НЕМАЄ МАРШРУТУ"))))))))))))))</f>
        <v>KYI_DARN</v>
      </c>
      <c r="G2195" s="2" t="str">
        <f t="shared" si="238"/>
        <v>БЕЗ ЗМІН</v>
      </c>
      <c r="H2195" s="2">
        <f>IF(G2195="НЕМАЄ МАРШРУТУ",0,O2195-'06A_Варіанти'!T2186)</f>
        <v>0</v>
      </c>
      <c r="I2195" s="2">
        <f>IFERROR(INDEX('04_Потоки'!$E:$E,MATCH(A2195,'04_Потоки'!$A:$A,0)),0)</f>
        <v>0.30653218059558118</v>
      </c>
      <c r="J2195" s="2">
        <f t="shared" si="239"/>
        <v>1</v>
      </c>
      <c r="K2195" s="2">
        <f>IF(C2195="РЦК макси",0,2*'06A_Варіанти'!T2186*J2195)</f>
        <v>0</v>
      </c>
      <c r="L2195" s="2">
        <f t="shared" si="240"/>
        <v>0</v>
      </c>
      <c r="M2195" s="2">
        <f t="shared" si="241"/>
        <v>0</v>
      </c>
      <c r="N2195" s="9">
        <f t="shared" si="242"/>
        <v>0</v>
      </c>
      <c r="O2195" s="2">
        <f>MIN(IF('07A_Конструктор'!$D$5="Так",'06A_Варіанти'!E2186,1E+99),IF('07A_Конструктор'!$D$6="Так",'06A_Варіанти'!F2186,1E+99),IF('07A_Конструктор'!$D$7="Так",'06A_Варіанти'!G2186,1E+99),IF('07A_Конструктор'!$D$8="Так",'06A_Варіанти'!H2186,1E+99),IF('07A_Конструктор'!$D$9="Так",'06A_Варіанти'!I2186,1E+99),IF('07A_Конструктор'!$D$10="Так",'06A_Варіанти'!J2186,1E+99),IF('07A_Конструктор'!$D$11="Так",'06A_Варіанти'!K2186,1E+99),IF('07A_Конструктор'!$D$12="Так",'06A_Варіанти'!L2186,1E+99),IF('07A_Конструктор'!$D$13="Так",'06A_Варіанти'!M2186,1E+99),IF('07A_Конструктор'!$D$14="Так",'06A_Варіанти'!N2186,1E+99),IF('07A_Конструктор'!$D$15="Так",'06A_Варіанти'!O2186,1E+99),IF('07A_Конструктор'!$D$16="Так",'06A_Варіанти'!P2186,1E+99),IF('07A_Конструктор'!$D$17="Так",'06A_Варіанти'!Q2186,1E+99),IF('06A_Варіанти'!R2186="",1E+99,'06A_Варіанти'!R2186))</f>
        <v>39</v>
      </c>
      <c r="P2195" s="2" t="str">
        <f t="shared" si="243"/>
        <v>Не моделюється</v>
      </c>
      <c r="Q2195" s="2">
        <f t="shared" si="244"/>
        <v>0</v>
      </c>
      <c r="R2195" s="2" t="str">
        <f>IF(OR(C2195="РЦК макси",C2195="РЦЧ SKU"),"SKU-потік",IFERROR(VLOOKUP(D2195,'02_РЦ'!$A$3:$I$7,5,FALSE),0))</f>
        <v>SKU-потік</v>
      </c>
      <c r="S2195" s="2" t="str">
        <f>IF(OR(C2195="РЦК макси",C2195="РЦЧ SKU"),"Не рахується в ліміт",IFERROR(VLOOKUP(D2195,'02_РЦ'!$A$3:$I$7,9,FALSE),"Немає РЦ"))</f>
        <v>Не рахується в ліміт</v>
      </c>
    </row>
    <row r="2196" spans="1:19">
      <c r="A2196" s="2" t="str">
        <f>'06A_Варіанти'!A2187</f>
        <v>MAXI_3101</v>
      </c>
      <c r="B2196" s="2" t="str">
        <f>'06A_Варіанти'!B2187</f>
        <v>TT_3101</v>
      </c>
      <c r="C2196" s="2" t="str">
        <f>'06A_Варіанти'!D2187</f>
        <v>РЦК макси</v>
      </c>
      <c r="D2196" s="2" t="str">
        <f>'06A_Варіанти'!C2187</f>
        <v>РЦК</v>
      </c>
      <c r="E2196" s="2" t="str">
        <f>'06A_Варіанти'!S2187</f>
        <v>KYI_NORTH</v>
      </c>
      <c r="F2196" s="2" t="str">
        <f>IF(O2196='06A_Варіанти'!E2187,'06A_Варіанти'!E$1,IF(O2196='06A_Варіанти'!F2187,'06A_Варіанти'!F$1,IF(O2196='06A_Варіанти'!G2187,'06A_Варіанти'!G$1,IF(O2196='06A_Варіанти'!H2187,'06A_Варіанти'!H$1,IF(O2196='06A_Варіанти'!I2187,'06A_Варіанти'!I$1,IF(O2196='06A_Варіанти'!J2187,'06A_Варіанти'!J$1,IF(O2196='06A_Варіанти'!K2187,'06A_Варіанти'!K$1,IF(O2196='06A_Варіанти'!L2187,'06A_Варіанти'!L$1,IF(O2196='06A_Варіанти'!M2187,'06A_Варіанти'!M$1,IF(O2196='06A_Варіанти'!N2187,'06A_Варіанти'!N$1,IF(O2196='06A_Варіанти'!O2187,'06A_Варіанти'!O$1,IF(O2196='06A_Варіанти'!P2187,'06A_Варіанти'!P$1,IF(O2196='06A_Варіанти'!Q2187,'06A_Варіанти'!Q$1,IF(O2196='06A_Варіанти'!R2187,'06A_Варіанти'!R$1,"НЕМАЄ МАРШРУТУ"))))))))))))))</f>
        <v>KYI_NORTH</v>
      </c>
      <c r="G2196" s="2" t="str">
        <f t="shared" si="238"/>
        <v>БЕЗ ЗМІН</v>
      </c>
      <c r="H2196" s="2">
        <f>IF(G2196="НЕМАЄ МАРШРУТУ",0,O2196-'06A_Варіанти'!T2187)</f>
        <v>0</v>
      </c>
      <c r="I2196" s="2">
        <f>IFERROR(INDEX('04_Потоки'!$E:$E,MATCH(A2196,'04_Потоки'!$A:$A,0)),0)</f>
        <v>0.30653218059558118</v>
      </c>
      <c r="J2196" s="2">
        <f t="shared" si="239"/>
        <v>1</v>
      </c>
      <c r="K2196" s="2">
        <f>IF(C2196="РЦК макси",0,2*'06A_Варіанти'!T2187*J2196)</f>
        <v>0</v>
      </c>
      <c r="L2196" s="2">
        <f t="shared" si="240"/>
        <v>0</v>
      </c>
      <c r="M2196" s="2">
        <f t="shared" si="241"/>
        <v>0</v>
      </c>
      <c r="N2196" s="9">
        <f t="shared" si="242"/>
        <v>0</v>
      </c>
      <c r="O2196" s="2">
        <f>MIN(IF('07A_Конструктор'!$D$5="Так",'06A_Варіанти'!E2187,1E+99),IF('07A_Конструктор'!$D$6="Так",'06A_Варіанти'!F2187,1E+99),IF('07A_Конструктор'!$D$7="Так",'06A_Варіанти'!G2187,1E+99),IF('07A_Конструктор'!$D$8="Так",'06A_Варіанти'!H2187,1E+99),IF('07A_Конструктор'!$D$9="Так",'06A_Варіанти'!I2187,1E+99),IF('07A_Конструктор'!$D$10="Так",'06A_Варіанти'!J2187,1E+99),IF('07A_Конструктор'!$D$11="Так",'06A_Варіанти'!K2187,1E+99),IF('07A_Конструктор'!$D$12="Так",'06A_Варіанти'!L2187,1E+99),IF('07A_Конструктор'!$D$13="Так",'06A_Варіанти'!M2187,1E+99),IF('07A_Конструктор'!$D$14="Так",'06A_Варіанти'!N2187,1E+99),IF('07A_Конструктор'!$D$15="Так",'06A_Варіанти'!O2187,1E+99),IF('07A_Конструктор'!$D$16="Так",'06A_Варіанти'!P2187,1E+99),IF('07A_Конструктор'!$D$17="Так",'06A_Варіанти'!Q2187,1E+99),IF('06A_Варіанти'!R2187="",1E+99,'06A_Варіанти'!R2187))</f>
        <v>48.8</v>
      </c>
      <c r="P2196" s="2" t="str">
        <f t="shared" si="243"/>
        <v>Не моделюється</v>
      </c>
      <c r="Q2196" s="2">
        <f t="shared" si="244"/>
        <v>0</v>
      </c>
      <c r="R2196" s="2" t="str">
        <f>IF(OR(C2196="РЦК макси",C2196="РЦЧ SKU"),"SKU-потік",IFERROR(VLOOKUP(D2196,'02_РЦ'!$A$3:$I$7,5,FALSE),0))</f>
        <v>SKU-потік</v>
      </c>
      <c r="S2196" s="2" t="str">
        <f>IF(OR(C2196="РЦК макси",C2196="РЦЧ SKU"),"Не рахується в ліміт",IFERROR(VLOOKUP(D2196,'02_РЦ'!$A$3:$I$7,9,FALSE),"Немає РЦ"))</f>
        <v>Не рахується в ліміт</v>
      </c>
    </row>
    <row r="2197" spans="1:19">
      <c r="A2197" s="2" t="str">
        <f>'06A_Варіанти'!A2188</f>
        <v>MAXI_3115</v>
      </c>
      <c r="B2197" s="2" t="str">
        <f>'06A_Варіанти'!B2188</f>
        <v>TT_3115</v>
      </c>
      <c r="C2197" s="2" t="str">
        <f>'06A_Варіанти'!D2188</f>
        <v>РЦК макси</v>
      </c>
      <c r="D2197" s="2" t="str">
        <f>'06A_Варіанти'!C2188</f>
        <v>РЦК</v>
      </c>
      <c r="E2197" s="2" t="str">
        <f>'06A_Варіанти'!S2188</f>
        <v>DIRECT</v>
      </c>
      <c r="F2197" s="2" t="str">
        <f>IF(O2197='06A_Варіанти'!E2188,'06A_Варіанти'!E$1,IF(O2197='06A_Варіанти'!F2188,'06A_Варіанти'!F$1,IF(O2197='06A_Варіанти'!G2188,'06A_Варіанти'!G$1,IF(O2197='06A_Варіанти'!H2188,'06A_Варіанти'!H$1,IF(O2197='06A_Варіанти'!I2188,'06A_Варіанти'!I$1,IF(O2197='06A_Варіанти'!J2188,'06A_Варіанти'!J$1,IF(O2197='06A_Варіанти'!K2188,'06A_Варіанти'!K$1,IF(O2197='06A_Варіанти'!L2188,'06A_Варіанти'!L$1,IF(O2197='06A_Варіанти'!M2188,'06A_Варіанти'!M$1,IF(O2197='06A_Варіанти'!N2188,'06A_Варіанти'!N$1,IF(O2197='06A_Варіанти'!O2188,'06A_Варіанти'!O$1,IF(O2197='06A_Варіанти'!P2188,'06A_Варіанти'!P$1,IF(O2197='06A_Варіанти'!Q2188,'06A_Варіанти'!Q$1,IF(O2197='06A_Варіанти'!R2188,'06A_Варіанти'!R$1,"НЕМАЄ МАРШРУТУ"))))))))))))))</f>
        <v>DIRECT</v>
      </c>
      <c r="G2197" s="2" t="str">
        <f t="shared" si="238"/>
        <v>БЕЗ ЗМІН</v>
      </c>
      <c r="H2197" s="2">
        <f>IF(G2197="НЕМАЄ МАРШРУТУ",0,O2197-'06A_Варіанти'!T2188)</f>
        <v>0</v>
      </c>
      <c r="I2197" s="2">
        <f>IFERROR(INDEX('04_Потоки'!$E:$E,MATCH(A2197,'04_Потоки'!$A:$A,0)),0)</f>
        <v>0.30653218059558118</v>
      </c>
      <c r="J2197" s="2">
        <f t="shared" si="239"/>
        <v>1</v>
      </c>
      <c r="K2197" s="2">
        <f>IF(C2197="РЦК макси",0,2*'06A_Варіанти'!T2188*J2197)</f>
        <v>0</v>
      </c>
      <c r="L2197" s="2">
        <f t="shared" si="240"/>
        <v>0</v>
      </c>
      <c r="M2197" s="2">
        <f t="shared" si="241"/>
        <v>0</v>
      </c>
      <c r="N2197" s="9">
        <f t="shared" si="242"/>
        <v>0</v>
      </c>
      <c r="O2197" s="2">
        <f>MIN(IF('07A_Конструктор'!$D$5="Так",'06A_Варіанти'!E2188,1E+99),IF('07A_Конструктор'!$D$6="Так",'06A_Варіанти'!F2188,1E+99),IF('07A_Конструктор'!$D$7="Так",'06A_Варіанти'!G2188,1E+99),IF('07A_Конструктор'!$D$8="Так",'06A_Варіанти'!H2188,1E+99),IF('07A_Конструктор'!$D$9="Так",'06A_Варіанти'!I2188,1E+99),IF('07A_Конструктор'!$D$10="Так",'06A_Варіанти'!J2188,1E+99),IF('07A_Конструктор'!$D$11="Так",'06A_Варіанти'!K2188,1E+99),IF('07A_Конструктор'!$D$12="Так",'06A_Варіанти'!L2188,1E+99),IF('07A_Конструктор'!$D$13="Так",'06A_Варіанти'!M2188,1E+99),IF('07A_Конструктор'!$D$14="Так",'06A_Варіанти'!N2188,1E+99),IF('07A_Конструктор'!$D$15="Так",'06A_Варіанти'!O2188,1E+99),IF('07A_Конструктор'!$D$16="Так",'06A_Варіанти'!P2188,1E+99),IF('07A_Конструктор'!$D$17="Так",'06A_Варіанти'!Q2188,1E+99),IF('06A_Варіанти'!R2188="",1E+99,'06A_Варіанти'!R2188))</f>
        <v>18.899999999999999</v>
      </c>
      <c r="P2197" s="2" t="str">
        <f t="shared" si="243"/>
        <v>Не моделюється</v>
      </c>
      <c r="Q2197" s="2">
        <f t="shared" si="244"/>
        <v>0</v>
      </c>
      <c r="R2197" s="2" t="str">
        <f>IF(OR(C2197="РЦК макси",C2197="РЦЧ SKU"),"SKU-потік",IFERROR(VLOOKUP(D2197,'02_РЦ'!$A$3:$I$7,5,FALSE),0))</f>
        <v>SKU-потік</v>
      </c>
      <c r="S2197" s="2" t="str">
        <f>IF(OR(C2197="РЦК макси",C2197="РЦЧ SKU"),"Не рахується в ліміт",IFERROR(VLOOKUP(D2197,'02_РЦ'!$A$3:$I$7,9,FALSE),"Немає РЦ"))</f>
        <v>Не рахується в ліміт</v>
      </c>
    </row>
    <row r="2198" spans="1:19">
      <c r="A2198" s="2" t="str">
        <f>'06A_Варіанти'!A2189</f>
        <v>MAXI_3135</v>
      </c>
      <c r="B2198" s="2" t="str">
        <f>'06A_Варіанти'!B2189</f>
        <v>TT_3135</v>
      </c>
      <c r="C2198" s="2" t="str">
        <f>'06A_Варіанти'!D2189</f>
        <v>РЦК макси</v>
      </c>
      <c r="D2198" s="2" t="str">
        <f>'06A_Варіанти'!C2189</f>
        <v>РЦК</v>
      </c>
      <c r="E2198" s="2" t="str">
        <f>'06A_Варіанти'!S2189</f>
        <v>DIRECT</v>
      </c>
      <c r="F2198" s="2" t="str">
        <f>IF(O2198='06A_Варіанти'!E2189,'06A_Варіанти'!E$1,IF(O2198='06A_Варіанти'!F2189,'06A_Варіанти'!F$1,IF(O2198='06A_Варіанти'!G2189,'06A_Варіанти'!G$1,IF(O2198='06A_Варіанти'!H2189,'06A_Варіанти'!H$1,IF(O2198='06A_Варіанти'!I2189,'06A_Варіанти'!I$1,IF(O2198='06A_Варіанти'!J2189,'06A_Варіанти'!J$1,IF(O2198='06A_Варіанти'!K2189,'06A_Варіанти'!K$1,IF(O2198='06A_Варіанти'!L2189,'06A_Варіанти'!L$1,IF(O2198='06A_Варіанти'!M2189,'06A_Варіанти'!M$1,IF(O2198='06A_Варіанти'!N2189,'06A_Варіанти'!N$1,IF(O2198='06A_Варіанти'!O2189,'06A_Варіанти'!O$1,IF(O2198='06A_Варіанти'!P2189,'06A_Варіанти'!P$1,IF(O2198='06A_Варіанти'!Q2189,'06A_Варіанти'!Q$1,IF(O2198='06A_Варіанти'!R2189,'06A_Варіанти'!R$1,"НЕМАЄ МАРШРУТУ"))))))))))))))</f>
        <v>DIRECT</v>
      </c>
      <c r="G2198" s="2" t="str">
        <f t="shared" si="238"/>
        <v>БЕЗ ЗМІН</v>
      </c>
      <c r="H2198" s="2">
        <f>IF(G2198="НЕМАЄ МАРШРУТУ",0,O2198-'06A_Варіанти'!T2189)</f>
        <v>0</v>
      </c>
      <c r="I2198" s="2">
        <f>IFERROR(INDEX('04_Потоки'!$E:$E,MATCH(A2198,'04_Потоки'!$A:$A,0)),0)</f>
        <v>0.30653218059558118</v>
      </c>
      <c r="J2198" s="2">
        <f t="shared" si="239"/>
        <v>1</v>
      </c>
      <c r="K2198" s="2">
        <f>IF(C2198="РЦК макси",0,2*'06A_Варіанти'!T2189*J2198)</f>
        <v>0</v>
      </c>
      <c r="L2198" s="2">
        <f t="shared" si="240"/>
        <v>0</v>
      </c>
      <c r="M2198" s="2">
        <f t="shared" si="241"/>
        <v>0</v>
      </c>
      <c r="N2198" s="9">
        <f t="shared" si="242"/>
        <v>0</v>
      </c>
      <c r="O2198" s="2">
        <f>MIN(IF('07A_Конструктор'!$D$5="Так",'06A_Варіанти'!E2189,1E+99),IF('07A_Конструктор'!$D$6="Так",'06A_Варіанти'!F2189,1E+99),IF('07A_Конструктор'!$D$7="Так",'06A_Варіанти'!G2189,1E+99),IF('07A_Конструктор'!$D$8="Так",'06A_Варіанти'!H2189,1E+99),IF('07A_Конструктор'!$D$9="Так",'06A_Варіанти'!I2189,1E+99),IF('07A_Конструктор'!$D$10="Так",'06A_Варіанти'!J2189,1E+99),IF('07A_Конструктор'!$D$11="Так",'06A_Варіанти'!K2189,1E+99),IF('07A_Конструктор'!$D$12="Так",'06A_Варіанти'!L2189,1E+99),IF('07A_Конструктор'!$D$13="Так",'06A_Варіанти'!M2189,1E+99),IF('07A_Конструктор'!$D$14="Так",'06A_Варіанти'!N2189,1E+99),IF('07A_Конструктор'!$D$15="Так",'06A_Варіанти'!O2189,1E+99),IF('07A_Конструктор'!$D$16="Так",'06A_Варіанти'!P2189,1E+99),IF('07A_Конструктор'!$D$17="Так",'06A_Варіанти'!Q2189,1E+99),IF('06A_Варіанти'!R2189="",1E+99,'06A_Варіанти'!R2189))</f>
        <v>223.6</v>
      </c>
      <c r="P2198" s="2" t="str">
        <f t="shared" si="243"/>
        <v>Не моделюється</v>
      </c>
      <c r="Q2198" s="2">
        <f t="shared" si="244"/>
        <v>0</v>
      </c>
      <c r="R2198" s="2" t="str">
        <f>IF(OR(C2198="РЦК макси",C2198="РЦЧ SKU"),"SKU-потік",IFERROR(VLOOKUP(D2198,'02_РЦ'!$A$3:$I$7,5,FALSE),0))</f>
        <v>SKU-потік</v>
      </c>
      <c r="S2198" s="2" t="str">
        <f>IF(OR(C2198="РЦК макси",C2198="РЦЧ SKU"),"Не рахується в ліміт",IFERROR(VLOOKUP(D2198,'02_РЦ'!$A$3:$I$7,9,FALSE),"Немає РЦ"))</f>
        <v>Не рахується в ліміт</v>
      </c>
    </row>
    <row r="2199" spans="1:19">
      <c r="A2199" s="2" t="str">
        <f>'06A_Варіанти'!A2190</f>
        <v>MAXI_3140</v>
      </c>
      <c r="B2199" s="2" t="str">
        <f>'06A_Варіанти'!B2190</f>
        <v>TT_3140</v>
      </c>
      <c r="C2199" s="2" t="str">
        <f>'06A_Варіанти'!D2190</f>
        <v>РЦК макси</v>
      </c>
      <c r="D2199" s="2" t="str">
        <f>'06A_Варіанти'!C2190</f>
        <v>РЦК</v>
      </c>
      <c r="E2199" s="2" t="str">
        <f>'06A_Варіанти'!S2190</f>
        <v>DIRECT</v>
      </c>
      <c r="F2199" s="2" t="str">
        <f>IF(O2199='06A_Варіанти'!E2190,'06A_Варіанти'!E$1,IF(O2199='06A_Варіанти'!F2190,'06A_Варіанти'!F$1,IF(O2199='06A_Варіанти'!G2190,'06A_Варіанти'!G$1,IF(O2199='06A_Варіанти'!H2190,'06A_Варіанти'!H$1,IF(O2199='06A_Варіанти'!I2190,'06A_Варіанти'!I$1,IF(O2199='06A_Варіанти'!J2190,'06A_Варіанти'!J$1,IF(O2199='06A_Варіанти'!K2190,'06A_Варіанти'!K$1,IF(O2199='06A_Варіанти'!L2190,'06A_Варіанти'!L$1,IF(O2199='06A_Варіанти'!M2190,'06A_Варіанти'!M$1,IF(O2199='06A_Варіанти'!N2190,'06A_Варіанти'!N$1,IF(O2199='06A_Варіанти'!O2190,'06A_Варіанти'!O$1,IF(O2199='06A_Варіанти'!P2190,'06A_Варіанти'!P$1,IF(O2199='06A_Варіанти'!Q2190,'06A_Варіанти'!Q$1,IF(O2199='06A_Варіанти'!R2190,'06A_Варіанти'!R$1,"НЕМАЄ МАРШРУТУ"))))))))))))))</f>
        <v>DIRECT</v>
      </c>
      <c r="G2199" s="2" t="str">
        <f t="shared" si="238"/>
        <v>БЕЗ ЗМІН</v>
      </c>
      <c r="H2199" s="2">
        <f>IF(G2199="НЕМАЄ МАРШРУТУ",0,O2199-'06A_Варіанти'!T2190)</f>
        <v>0</v>
      </c>
      <c r="I2199" s="2">
        <f>IFERROR(INDEX('04_Потоки'!$E:$E,MATCH(A2199,'04_Потоки'!$A:$A,0)),0)</f>
        <v>0.30653218059558118</v>
      </c>
      <c r="J2199" s="2">
        <f t="shared" si="239"/>
        <v>1</v>
      </c>
      <c r="K2199" s="2">
        <f>IF(C2199="РЦК макси",0,2*'06A_Варіанти'!T2190*J2199)</f>
        <v>0</v>
      </c>
      <c r="L2199" s="2">
        <f t="shared" si="240"/>
        <v>0</v>
      </c>
      <c r="M2199" s="2">
        <f t="shared" si="241"/>
        <v>0</v>
      </c>
      <c r="N2199" s="9">
        <f t="shared" si="242"/>
        <v>0</v>
      </c>
      <c r="O2199" s="2">
        <f>MIN(IF('07A_Конструктор'!$D$5="Так",'06A_Варіанти'!E2190,1E+99),IF('07A_Конструктор'!$D$6="Так",'06A_Варіанти'!F2190,1E+99),IF('07A_Конструктор'!$D$7="Так",'06A_Варіанти'!G2190,1E+99),IF('07A_Конструктор'!$D$8="Так",'06A_Варіанти'!H2190,1E+99),IF('07A_Конструктор'!$D$9="Так",'06A_Варіанти'!I2190,1E+99),IF('07A_Конструктор'!$D$10="Так",'06A_Варіанти'!J2190,1E+99),IF('07A_Конструктор'!$D$11="Так",'06A_Варіанти'!K2190,1E+99),IF('07A_Конструктор'!$D$12="Так",'06A_Варіанти'!L2190,1E+99),IF('07A_Конструктор'!$D$13="Так",'06A_Варіанти'!M2190,1E+99),IF('07A_Конструктор'!$D$14="Так",'06A_Варіанти'!N2190,1E+99),IF('07A_Конструктор'!$D$15="Так",'06A_Варіанти'!O2190,1E+99),IF('07A_Конструктор'!$D$16="Так",'06A_Варіанти'!P2190,1E+99),IF('07A_Конструктор'!$D$17="Так",'06A_Варіанти'!Q2190,1E+99),IF('06A_Варіанти'!R2190="",1E+99,'06A_Варіанти'!R2190))</f>
        <v>17.2</v>
      </c>
      <c r="P2199" s="2" t="str">
        <f t="shared" si="243"/>
        <v>Не моделюється</v>
      </c>
      <c r="Q2199" s="2">
        <f t="shared" si="244"/>
        <v>0</v>
      </c>
      <c r="R2199" s="2" t="str">
        <f>IF(OR(C2199="РЦК макси",C2199="РЦЧ SKU"),"SKU-потік",IFERROR(VLOOKUP(D2199,'02_РЦ'!$A$3:$I$7,5,FALSE),0))</f>
        <v>SKU-потік</v>
      </c>
      <c r="S2199" s="2" t="str">
        <f>IF(OR(C2199="РЦК макси",C2199="РЦЧ SKU"),"Не рахується в ліміт",IFERROR(VLOOKUP(D2199,'02_РЦ'!$A$3:$I$7,9,FALSE),"Немає РЦ"))</f>
        <v>Не рахується в ліміт</v>
      </c>
    </row>
    <row r="2200" spans="1:19">
      <c r="A2200" s="2" t="str">
        <f>'06A_Варіанти'!A2191</f>
        <v>MAXI_3145</v>
      </c>
      <c r="B2200" s="2" t="str">
        <f>'06A_Варіанти'!B2191</f>
        <v>TT_3145</v>
      </c>
      <c r="C2200" s="2" t="str">
        <f>'06A_Варіанти'!D2191</f>
        <v>РЦК макси</v>
      </c>
      <c r="D2200" s="2" t="str">
        <f>'06A_Варіанти'!C2191</f>
        <v>РЦК</v>
      </c>
      <c r="E2200" s="2" t="str">
        <f>'06A_Варіанти'!S2191</f>
        <v>DIRECT</v>
      </c>
      <c r="F2200" s="2" t="str">
        <f>IF(O2200='06A_Варіанти'!E2191,'06A_Варіанти'!E$1,IF(O2200='06A_Варіанти'!F2191,'06A_Варіанти'!F$1,IF(O2200='06A_Варіанти'!G2191,'06A_Варіанти'!G$1,IF(O2200='06A_Варіанти'!H2191,'06A_Варіанти'!H$1,IF(O2200='06A_Варіанти'!I2191,'06A_Варіанти'!I$1,IF(O2200='06A_Варіанти'!J2191,'06A_Варіанти'!J$1,IF(O2200='06A_Варіанти'!K2191,'06A_Варіанти'!K$1,IF(O2200='06A_Варіанти'!L2191,'06A_Варіанти'!L$1,IF(O2200='06A_Варіанти'!M2191,'06A_Варіанти'!M$1,IF(O2200='06A_Варіанти'!N2191,'06A_Варіанти'!N$1,IF(O2200='06A_Варіанти'!O2191,'06A_Варіанти'!O$1,IF(O2200='06A_Варіанти'!P2191,'06A_Варіанти'!P$1,IF(O2200='06A_Варіанти'!Q2191,'06A_Варіанти'!Q$1,IF(O2200='06A_Варіанти'!R2191,'06A_Варіанти'!R$1,"НЕМАЄ МАРШРУТУ"))))))))))))))</f>
        <v>DIRECT</v>
      </c>
      <c r="G2200" s="2" t="str">
        <f t="shared" si="238"/>
        <v>БЕЗ ЗМІН</v>
      </c>
      <c r="H2200" s="2">
        <f>IF(G2200="НЕМАЄ МАРШРУТУ",0,O2200-'06A_Варіанти'!T2191)</f>
        <v>0</v>
      </c>
      <c r="I2200" s="2">
        <f>IFERROR(INDEX('04_Потоки'!$E:$E,MATCH(A2200,'04_Потоки'!$A:$A,0)),0)</f>
        <v>0.30653218059558118</v>
      </c>
      <c r="J2200" s="2">
        <f t="shared" si="239"/>
        <v>1</v>
      </c>
      <c r="K2200" s="2">
        <f>IF(C2200="РЦК макси",0,2*'06A_Варіанти'!T2191*J2200)</f>
        <v>0</v>
      </c>
      <c r="L2200" s="2">
        <f t="shared" si="240"/>
        <v>0</v>
      </c>
      <c r="M2200" s="2">
        <f t="shared" si="241"/>
        <v>0</v>
      </c>
      <c r="N2200" s="9">
        <f t="shared" si="242"/>
        <v>0</v>
      </c>
      <c r="O2200" s="2">
        <f>MIN(IF('07A_Конструктор'!$D$5="Так",'06A_Варіанти'!E2191,1E+99),IF('07A_Конструктор'!$D$6="Так",'06A_Варіанти'!F2191,1E+99),IF('07A_Конструктор'!$D$7="Так",'06A_Варіанти'!G2191,1E+99),IF('07A_Конструктор'!$D$8="Так",'06A_Варіанти'!H2191,1E+99),IF('07A_Конструктор'!$D$9="Так",'06A_Варіанти'!I2191,1E+99),IF('07A_Конструктор'!$D$10="Так",'06A_Варіанти'!J2191,1E+99),IF('07A_Конструктор'!$D$11="Так",'06A_Варіанти'!K2191,1E+99),IF('07A_Конструктор'!$D$12="Так",'06A_Варіанти'!L2191,1E+99),IF('07A_Конструктор'!$D$13="Так",'06A_Варіанти'!M2191,1E+99),IF('07A_Конструктор'!$D$14="Так",'06A_Варіанти'!N2191,1E+99),IF('07A_Конструктор'!$D$15="Так",'06A_Варіанти'!O2191,1E+99),IF('07A_Конструктор'!$D$16="Так",'06A_Варіанти'!P2191,1E+99),IF('07A_Конструктор'!$D$17="Так",'06A_Варіанти'!Q2191,1E+99),IF('06A_Варіанти'!R2191="",1E+99,'06A_Варіанти'!R2191))</f>
        <v>313.7</v>
      </c>
      <c r="P2200" s="2" t="str">
        <f t="shared" si="243"/>
        <v>Не моделюється</v>
      </c>
      <c r="Q2200" s="2">
        <f t="shared" si="244"/>
        <v>0</v>
      </c>
      <c r="R2200" s="2" t="str">
        <f>IF(OR(C2200="РЦК макси",C2200="РЦЧ SKU"),"SKU-потік",IFERROR(VLOOKUP(D2200,'02_РЦ'!$A$3:$I$7,5,FALSE),0))</f>
        <v>SKU-потік</v>
      </c>
      <c r="S2200" s="2" t="str">
        <f>IF(OR(C2200="РЦК макси",C2200="РЦЧ SKU"),"Не рахується в ліміт",IFERROR(VLOOKUP(D2200,'02_РЦ'!$A$3:$I$7,9,FALSE),"Немає РЦ"))</f>
        <v>Не рахується в ліміт</v>
      </c>
    </row>
    <row r="2201" spans="1:19">
      <c r="A2201" s="2" t="str">
        <f>'06A_Варіанти'!A2192</f>
        <v>MAXI_3147</v>
      </c>
      <c r="B2201" s="2" t="str">
        <f>'06A_Варіанти'!B2192</f>
        <v>TT_3147</v>
      </c>
      <c r="C2201" s="2" t="str">
        <f>'06A_Варіанти'!D2192</f>
        <v>РЦК макси</v>
      </c>
      <c r="D2201" s="2" t="str">
        <f>'06A_Варіанти'!C2192</f>
        <v>РЦК</v>
      </c>
      <c r="E2201" s="2" t="str">
        <f>'06A_Варіанти'!S2192</f>
        <v>DIRECT</v>
      </c>
      <c r="F2201" s="2" t="str">
        <f>IF(O2201='06A_Варіанти'!E2192,'06A_Варіанти'!E$1,IF(O2201='06A_Варіанти'!F2192,'06A_Варіанти'!F$1,IF(O2201='06A_Варіанти'!G2192,'06A_Варіанти'!G$1,IF(O2201='06A_Варіанти'!H2192,'06A_Варіанти'!H$1,IF(O2201='06A_Варіанти'!I2192,'06A_Варіанти'!I$1,IF(O2201='06A_Варіанти'!J2192,'06A_Варіанти'!J$1,IF(O2201='06A_Варіанти'!K2192,'06A_Варіанти'!K$1,IF(O2201='06A_Варіанти'!L2192,'06A_Варіанти'!L$1,IF(O2201='06A_Варіанти'!M2192,'06A_Варіанти'!M$1,IF(O2201='06A_Варіанти'!N2192,'06A_Варіанти'!N$1,IF(O2201='06A_Варіанти'!O2192,'06A_Варіанти'!O$1,IF(O2201='06A_Варіанти'!P2192,'06A_Варіанти'!P$1,IF(O2201='06A_Варіанти'!Q2192,'06A_Варіанти'!Q$1,IF(O2201='06A_Варіанти'!R2192,'06A_Варіанти'!R$1,"НЕМАЄ МАРШРУТУ"))))))))))))))</f>
        <v>DIRECT</v>
      </c>
      <c r="G2201" s="2" t="str">
        <f t="shared" si="238"/>
        <v>БЕЗ ЗМІН</v>
      </c>
      <c r="H2201" s="2">
        <f>IF(G2201="НЕМАЄ МАРШРУТУ",0,O2201-'06A_Варіанти'!T2192)</f>
        <v>0</v>
      </c>
      <c r="I2201" s="2">
        <f>IFERROR(INDEX('04_Потоки'!$E:$E,MATCH(A2201,'04_Потоки'!$A:$A,0)),0)</f>
        <v>0.30653218059558118</v>
      </c>
      <c r="J2201" s="2">
        <f t="shared" si="239"/>
        <v>1</v>
      </c>
      <c r="K2201" s="2">
        <f>IF(C2201="РЦК макси",0,2*'06A_Варіанти'!T2192*J2201)</f>
        <v>0</v>
      </c>
      <c r="L2201" s="2">
        <f t="shared" si="240"/>
        <v>0</v>
      </c>
      <c r="M2201" s="2">
        <f t="shared" si="241"/>
        <v>0</v>
      </c>
      <c r="N2201" s="9">
        <f t="shared" si="242"/>
        <v>0</v>
      </c>
      <c r="O2201" s="2">
        <f>MIN(IF('07A_Конструктор'!$D$5="Так",'06A_Варіанти'!E2192,1E+99),IF('07A_Конструктор'!$D$6="Так",'06A_Варіанти'!F2192,1E+99),IF('07A_Конструктор'!$D$7="Так",'06A_Варіанти'!G2192,1E+99),IF('07A_Конструктор'!$D$8="Так",'06A_Варіанти'!H2192,1E+99),IF('07A_Конструктор'!$D$9="Так",'06A_Варіанти'!I2192,1E+99),IF('07A_Конструктор'!$D$10="Так",'06A_Варіанти'!J2192,1E+99),IF('07A_Конструктор'!$D$11="Так",'06A_Варіанти'!K2192,1E+99),IF('07A_Конструктор'!$D$12="Так",'06A_Варіанти'!L2192,1E+99),IF('07A_Конструктор'!$D$13="Так",'06A_Варіанти'!M2192,1E+99),IF('07A_Конструктор'!$D$14="Так",'06A_Варіанти'!N2192,1E+99),IF('07A_Конструктор'!$D$15="Так",'06A_Варіанти'!O2192,1E+99),IF('07A_Конструктор'!$D$16="Так",'06A_Варіанти'!P2192,1E+99),IF('07A_Конструктор'!$D$17="Так",'06A_Варіанти'!Q2192,1E+99),IF('06A_Варіанти'!R2192="",1E+99,'06A_Варіанти'!R2192))</f>
        <v>196.8</v>
      </c>
      <c r="P2201" s="2" t="str">
        <f t="shared" si="243"/>
        <v>Не моделюється</v>
      </c>
      <c r="Q2201" s="2">
        <f t="shared" si="244"/>
        <v>0</v>
      </c>
      <c r="R2201" s="2" t="str">
        <f>IF(OR(C2201="РЦК макси",C2201="РЦЧ SKU"),"SKU-потік",IFERROR(VLOOKUP(D2201,'02_РЦ'!$A$3:$I$7,5,FALSE),0))</f>
        <v>SKU-потік</v>
      </c>
      <c r="S2201" s="2" t="str">
        <f>IF(OR(C2201="РЦК макси",C2201="РЦЧ SKU"),"Не рахується в ліміт",IFERROR(VLOOKUP(D2201,'02_РЦ'!$A$3:$I$7,9,FALSE),"Немає РЦ"))</f>
        <v>Не рахується в ліміт</v>
      </c>
    </row>
    <row r="2202" spans="1:19">
      <c r="A2202" s="2" t="str">
        <f>'06A_Варіанти'!A2193</f>
        <v>MAXI_3148</v>
      </c>
      <c r="B2202" s="2" t="str">
        <f>'06A_Варіанти'!B2193</f>
        <v>TT_3148</v>
      </c>
      <c r="C2202" s="2" t="str">
        <f>'06A_Варіанти'!D2193</f>
        <v>РЦК макси</v>
      </c>
      <c r="D2202" s="2" t="str">
        <f>'06A_Варіанти'!C2193</f>
        <v>РЦК</v>
      </c>
      <c r="E2202" s="2" t="str">
        <f>'06A_Варіанти'!S2193</f>
        <v>DIRECT</v>
      </c>
      <c r="F2202" s="2" t="str">
        <f>IF(O2202='06A_Варіанти'!E2193,'06A_Варіанти'!E$1,IF(O2202='06A_Варіанти'!F2193,'06A_Варіанти'!F$1,IF(O2202='06A_Варіанти'!G2193,'06A_Варіанти'!G$1,IF(O2202='06A_Варіанти'!H2193,'06A_Варіанти'!H$1,IF(O2202='06A_Варіанти'!I2193,'06A_Варіанти'!I$1,IF(O2202='06A_Варіанти'!J2193,'06A_Варіанти'!J$1,IF(O2202='06A_Варіанти'!K2193,'06A_Варіанти'!K$1,IF(O2202='06A_Варіанти'!L2193,'06A_Варіанти'!L$1,IF(O2202='06A_Варіанти'!M2193,'06A_Варіанти'!M$1,IF(O2202='06A_Варіанти'!N2193,'06A_Варіанти'!N$1,IF(O2202='06A_Варіанти'!O2193,'06A_Варіанти'!O$1,IF(O2202='06A_Варіанти'!P2193,'06A_Варіанти'!P$1,IF(O2202='06A_Варіанти'!Q2193,'06A_Варіанти'!Q$1,IF(O2202='06A_Варіанти'!R2193,'06A_Варіанти'!R$1,"НЕМАЄ МАРШРУТУ"))))))))))))))</f>
        <v>DIRECT</v>
      </c>
      <c r="G2202" s="2" t="str">
        <f t="shared" si="238"/>
        <v>БЕЗ ЗМІН</v>
      </c>
      <c r="H2202" s="2">
        <f>IF(G2202="НЕМАЄ МАРШРУТУ",0,O2202-'06A_Варіанти'!T2193)</f>
        <v>0</v>
      </c>
      <c r="I2202" s="2">
        <f>IFERROR(INDEX('04_Потоки'!$E:$E,MATCH(A2202,'04_Потоки'!$A:$A,0)),0)</f>
        <v>0.30653218059558118</v>
      </c>
      <c r="J2202" s="2">
        <f t="shared" si="239"/>
        <v>1</v>
      </c>
      <c r="K2202" s="2">
        <f>IF(C2202="РЦК макси",0,2*'06A_Варіанти'!T2193*J2202)</f>
        <v>0</v>
      </c>
      <c r="L2202" s="2">
        <f t="shared" si="240"/>
        <v>0</v>
      </c>
      <c r="M2202" s="2">
        <f t="shared" si="241"/>
        <v>0</v>
      </c>
      <c r="N2202" s="9">
        <f t="shared" si="242"/>
        <v>0</v>
      </c>
      <c r="O2202" s="2">
        <f>MIN(IF('07A_Конструктор'!$D$5="Так",'06A_Варіанти'!E2193,1E+99),IF('07A_Конструктор'!$D$6="Так",'06A_Варіанти'!F2193,1E+99),IF('07A_Конструктор'!$D$7="Так",'06A_Варіанти'!G2193,1E+99),IF('07A_Конструктор'!$D$8="Так",'06A_Варіанти'!H2193,1E+99),IF('07A_Конструктор'!$D$9="Так",'06A_Варіанти'!I2193,1E+99),IF('07A_Конструктор'!$D$10="Так",'06A_Варіанти'!J2193,1E+99),IF('07A_Конструктор'!$D$11="Так",'06A_Варіанти'!K2193,1E+99),IF('07A_Конструктор'!$D$12="Так",'06A_Варіанти'!L2193,1E+99),IF('07A_Конструктор'!$D$13="Так",'06A_Варіанти'!M2193,1E+99),IF('07A_Конструктор'!$D$14="Так",'06A_Варіанти'!N2193,1E+99),IF('07A_Конструктор'!$D$15="Так",'06A_Варіанти'!O2193,1E+99),IF('07A_Конструктор'!$D$16="Так",'06A_Варіанти'!P2193,1E+99),IF('07A_Конструктор'!$D$17="Так",'06A_Варіанти'!Q2193,1E+99),IF('06A_Варіанти'!R2193="",1E+99,'06A_Варіанти'!R2193))</f>
        <v>413.3</v>
      </c>
      <c r="P2202" s="2" t="str">
        <f t="shared" si="243"/>
        <v>Не моделюється</v>
      </c>
      <c r="Q2202" s="2">
        <f t="shared" si="244"/>
        <v>0</v>
      </c>
      <c r="R2202" s="2" t="str">
        <f>IF(OR(C2202="РЦК макси",C2202="РЦЧ SKU"),"SKU-потік",IFERROR(VLOOKUP(D2202,'02_РЦ'!$A$3:$I$7,5,FALSE),0))</f>
        <v>SKU-потік</v>
      </c>
      <c r="S2202" s="2" t="str">
        <f>IF(OR(C2202="РЦК макси",C2202="РЦЧ SKU"),"Не рахується в ліміт",IFERROR(VLOOKUP(D2202,'02_РЦ'!$A$3:$I$7,9,FALSE),"Немає РЦ"))</f>
        <v>Не рахується в ліміт</v>
      </c>
    </row>
    <row r="2203" spans="1:19">
      <c r="A2203" s="2" t="str">
        <f>'06A_Варіанти'!A2194</f>
        <v>MAXI_3172</v>
      </c>
      <c r="B2203" s="2" t="str">
        <f>'06A_Варіанти'!B2194</f>
        <v>TT_3172</v>
      </c>
      <c r="C2203" s="2" t="str">
        <f>'06A_Варіанти'!D2194</f>
        <v>РЦК макси</v>
      </c>
      <c r="D2203" s="2" t="str">
        <f>'06A_Варіанти'!C2194</f>
        <v>РЦК</v>
      </c>
      <c r="E2203" s="2" t="str">
        <f>'06A_Варіанти'!S2194</f>
        <v>ZP_NEW</v>
      </c>
      <c r="F2203" s="2" t="str">
        <f>IF(O2203='06A_Варіанти'!E2194,'06A_Варіанти'!E$1,IF(O2203='06A_Варіанти'!F2194,'06A_Варіанти'!F$1,IF(O2203='06A_Варіанти'!G2194,'06A_Варіанти'!G$1,IF(O2203='06A_Варіанти'!H2194,'06A_Варіанти'!H$1,IF(O2203='06A_Варіанти'!I2194,'06A_Варіанти'!I$1,IF(O2203='06A_Варіанти'!J2194,'06A_Варіанти'!J$1,IF(O2203='06A_Варіанти'!K2194,'06A_Варіанти'!K$1,IF(O2203='06A_Варіанти'!L2194,'06A_Варіанти'!L$1,IF(O2203='06A_Варіанти'!M2194,'06A_Варіанти'!M$1,IF(O2203='06A_Варіанти'!N2194,'06A_Варіанти'!N$1,IF(O2203='06A_Варіанти'!O2194,'06A_Варіанти'!O$1,IF(O2203='06A_Варіанти'!P2194,'06A_Варіанти'!P$1,IF(O2203='06A_Варіанти'!Q2194,'06A_Варіанти'!Q$1,IF(O2203='06A_Варіанти'!R2194,'06A_Варіанти'!R$1,"НЕМАЄ МАРШРУТУ"))))))))))))))</f>
        <v>ZP_NEW</v>
      </c>
      <c r="G2203" s="2" t="str">
        <f t="shared" si="238"/>
        <v>БЕЗ ЗМІН</v>
      </c>
      <c r="H2203" s="2">
        <f>IF(G2203="НЕМАЄ МАРШРУТУ",0,O2203-'06A_Варіанти'!T2194)</f>
        <v>0</v>
      </c>
      <c r="I2203" s="2">
        <f>IFERROR(INDEX('04_Потоки'!$E:$E,MATCH(A2203,'04_Потоки'!$A:$A,0)),0)</f>
        <v>0.30653218059558118</v>
      </c>
      <c r="J2203" s="2">
        <f t="shared" si="239"/>
        <v>1</v>
      </c>
      <c r="K2203" s="2">
        <f>IF(C2203="РЦК макси",0,2*'06A_Варіанти'!T2194*J2203)</f>
        <v>0</v>
      </c>
      <c r="L2203" s="2">
        <f t="shared" si="240"/>
        <v>0</v>
      </c>
      <c r="M2203" s="2">
        <f t="shared" si="241"/>
        <v>0</v>
      </c>
      <c r="N2203" s="9">
        <f t="shared" si="242"/>
        <v>0</v>
      </c>
      <c r="O2203" s="2">
        <f>MIN(IF('07A_Конструктор'!$D$5="Так",'06A_Варіанти'!E2194,1E+99),IF('07A_Конструктор'!$D$6="Так",'06A_Варіанти'!F2194,1E+99),IF('07A_Конструктор'!$D$7="Так",'06A_Варіанти'!G2194,1E+99),IF('07A_Конструктор'!$D$8="Так",'06A_Варіанти'!H2194,1E+99),IF('07A_Конструктор'!$D$9="Так",'06A_Варіанти'!I2194,1E+99),IF('07A_Конструктор'!$D$10="Так",'06A_Варіанти'!J2194,1E+99),IF('07A_Конструктор'!$D$11="Так",'06A_Варіанти'!K2194,1E+99),IF('07A_Конструктор'!$D$12="Так",'06A_Варіанти'!L2194,1E+99),IF('07A_Конструктор'!$D$13="Так",'06A_Варіанти'!M2194,1E+99),IF('07A_Конструктор'!$D$14="Так",'06A_Варіанти'!N2194,1E+99),IF('07A_Конструктор'!$D$15="Так",'06A_Варіанти'!O2194,1E+99),IF('07A_Конструктор'!$D$16="Так",'06A_Варіанти'!P2194,1E+99),IF('07A_Конструктор'!$D$17="Так",'06A_Варіанти'!Q2194,1E+99),IF('06A_Варіанти'!R2194="",1E+99,'06A_Варіанти'!R2194))</f>
        <v>562.9</v>
      </c>
      <c r="P2203" s="2" t="str">
        <f t="shared" si="243"/>
        <v>Не моделюється</v>
      </c>
      <c r="Q2203" s="2">
        <f t="shared" si="244"/>
        <v>0</v>
      </c>
      <c r="R2203" s="2" t="str">
        <f>IF(OR(C2203="РЦК макси",C2203="РЦЧ SKU"),"SKU-потік",IFERROR(VLOOKUP(D2203,'02_РЦ'!$A$3:$I$7,5,FALSE),0))</f>
        <v>SKU-потік</v>
      </c>
      <c r="S2203" s="2" t="str">
        <f>IF(OR(C2203="РЦК макси",C2203="РЦЧ SKU"),"Не рахується в ліміт",IFERROR(VLOOKUP(D2203,'02_РЦ'!$A$3:$I$7,9,FALSE),"Немає РЦ"))</f>
        <v>Не рахується в ліміт</v>
      </c>
    </row>
    <row r="2204" spans="1:19">
      <c r="A2204" s="2" t="str">
        <f>'06A_Варіанти'!A2195</f>
        <v>MAXI_3175</v>
      </c>
      <c r="B2204" s="2" t="str">
        <f>'06A_Варіанти'!B2195</f>
        <v>TT_3175</v>
      </c>
      <c r="C2204" s="2" t="str">
        <f>'06A_Варіанти'!D2195</f>
        <v>РЦК макси</v>
      </c>
      <c r="D2204" s="2" t="str">
        <f>'06A_Варіанти'!C2195</f>
        <v>РЦК</v>
      </c>
      <c r="E2204" s="2" t="str">
        <f>'06A_Варіанти'!S2195</f>
        <v>DIRECT</v>
      </c>
      <c r="F2204" s="2" t="str">
        <f>IF(O2204='06A_Варіанти'!E2195,'06A_Варіанти'!E$1,IF(O2204='06A_Варіанти'!F2195,'06A_Варіанти'!F$1,IF(O2204='06A_Варіанти'!G2195,'06A_Варіанти'!G$1,IF(O2204='06A_Варіанти'!H2195,'06A_Варіанти'!H$1,IF(O2204='06A_Варіанти'!I2195,'06A_Варіанти'!I$1,IF(O2204='06A_Варіанти'!J2195,'06A_Варіанти'!J$1,IF(O2204='06A_Варіанти'!K2195,'06A_Варіанти'!K$1,IF(O2204='06A_Варіанти'!L2195,'06A_Варіанти'!L$1,IF(O2204='06A_Варіанти'!M2195,'06A_Варіанти'!M$1,IF(O2204='06A_Варіанти'!N2195,'06A_Варіанти'!N$1,IF(O2204='06A_Варіанти'!O2195,'06A_Варіанти'!O$1,IF(O2204='06A_Варіанти'!P2195,'06A_Варіанти'!P$1,IF(O2204='06A_Варіанти'!Q2195,'06A_Варіанти'!Q$1,IF(O2204='06A_Варіанти'!R2195,'06A_Варіанти'!R$1,"НЕМАЄ МАРШРУТУ"))))))))))))))</f>
        <v>DIRECT</v>
      </c>
      <c r="G2204" s="2" t="str">
        <f t="shared" si="238"/>
        <v>БЕЗ ЗМІН</v>
      </c>
      <c r="H2204" s="2">
        <f>IF(G2204="НЕМАЄ МАРШРУТУ",0,O2204-'06A_Варіанти'!T2195)</f>
        <v>0</v>
      </c>
      <c r="I2204" s="2">
        <f>IFERROR(INDEX('04_Потоки'!$E:$E,MATCH(A2204,'04_Потоки'!$A:$A,0)),0)</f>
        <v>0.30653218059558118</v>
      </c>
      <c r="J2204" s="2">
        <f t="shared" si="239"/>
        <v>1</v>
      </c>
      <c r="K2204" s="2">
        <f>IF(C2204="РЦК макси",0,2*'06A_Варіанти'!T2195*J2204)</f>
        <v>0</v>
      </c>
      <c r="L2204" s="2">
        <f t="shared" si="240"/>
        <v>0</v>
      </c>
      <c r="M2204" s="2">
        <f t="shared" si="241"/>
        <v>0</v>
      </c>
      <c r="N2204" s="9">
        <f t="shared" si="242"/>
        <v>0</v>
      </c>
      <c r="O2204" s="2">
        <f>MIN(IF('07A_Конструктор'!$D$5="Так",'06A_Варіанти'!E2195,1E+99),IF('07A_Конструктор'!$D$6="Так",'06A_Варіанти'!F2195,1E+99),IF('07A_Конструктор'!$D$7="Так",'06A_Варіанти'!G2195,1E+99),IF('07A_Конструктор'!$D$8="Так",'06A_Варіанти'!H2195,1E+99),IF('07A_Конструктор'!$D$9="Так",'06A_Варіанти'!I2195,1E+99),IF('07A_Конструктор'!$D$10="Так",'06A_Варіанти'!J2195,1E+99),IF('07A_Конструктор'!$D$11="Так",'06A_Варіанти'!K2195,1E+99),IF('07A_Конструктор'!$D$12="Так",'06A_Варіанти'!L2195,1E+99),IF('07A_Конструктор'!$D$13="Так",'06A_Варіанти'!M2195,1E+99),IF('07A_Конструктор'!$D$14="Так",'06A_Варіанти'!N2195,1E+99),IF('07A_Конструктор'!$D$15="Так",'06A_Варіанти'!O2195,1E+99),IF('07A_Конструктор'!$D$16="Так",'06A_Варіанти'!P2195,1E+99),IF('07A_Конструктор'!$D$17="Так",'06A_Варіанти'!Q2195,1E+99),IF('06A_Варіанти'!R2195="",1E+99,'06A_Варіанти'!R2195))</f>
        <v>20.100000000000001</v>
      </c>
      <c r="P2204" s="2" t="str">
        <f t="shared" si="243"/>
        <v>Не моделюється</v>
      </c>
      <c r="Q2204" s="2">
        <f t="shared" si="244"/>
        <v>0</v>
      </c>
      <c r="R2204" s="2" t="str">
        <f>IF(OR(C2204="РЦК макси",C2204="РЦЧ SKU"),"SKU-потік",IFERROR(VLOOKUP(D2204,'02_РЦ'!$A$3:$I$7,5,FALSE),0))</f>
        <v>SKU-потік</v>
      </c>
      <c r="S2204" s="2" t="str">
        <f>IF(OR(C2204="РЦК макси",C2204="РЦЧ SKU"),"Не рахується в ліміт",IFERROR(VLOOKUP(D2204,'02_РЦ'!$A$3:$I$7,9,FALSE),"Немає РЦ"))</f>
        <v>Не рахується в ліміт</v>
      </c>
    </row>
    <row r="2205" spans="1:19">
      <c r="A2205" s="2" t="str">
        <f>'06A_Варіанти'!A2196</f>
        <v>MAXI_3178</v>
      </c>
      <c r="B2205" s="2" t="str">
        <f>'06A_Варіанти'!B2196</f>
        <v>TT_3178</v>
      </c>
      <c r="C2205" s="2" t="str">
        <f>'06A_Варіанти'!D2196</f>
        <v>РЦК макси</v>
      </c>
      <c r="D2205" s="2" t="str">
        <f>'06A_Варіанти'!C2196</f>
        <v>РЦК</v>
      </c>
      <c r="E2205" s="2" t="str">
        <f>'06A_Варіанти'!S2196</f>
        <v>DIRECT</v>
      </c>
      <c r="F2205" s="2" t="str">
        <f>IF(O2205='06A_Варіанти'!E2196,'06A_Варіанти'!E$1,IF(O2205='06A_Варіанти'!F2196,'06A_Варіанти'!F$1,IF(O2205='06A_Варіанти'!G2196,'06A_Варіанти'!G$1,IF(O2205='06A_Варіанти'!H2196,'06A_Варіанти'!H$1,IF(O2205='06A_Варіанти'!I2196,'06A_Варіанти'!I$1,IF(O2205='06A_Варіанти'!J2196,'06A_Варіанти'!J$1,IF(O2205='06A_Варіанти'!K2196,'06A_Варіанти'!K$1,IF(O2205='06A_Варіанти'!L2196,'06A_Варіанти'!L$1,IF(O2205='06A_Варіанти'!M2196,'06A_Варіанти'!M$1,IF(O2205='06A_Варіанти'!N2196,'06A_Варіанти'!N$1,IF(O2205='06A_Варіанти'!O2196,'06A_Варіанти'!O$1,IF(O2205='06A_Варіанти'!P2196,'06A_Варіанти'!P$1,IF(O2205='06A_Варіанти'!Q2196,'06A_Варіанти'!Q$1,IF(O2205='06A_Варіанти'!R2196,'06A_Варіанти'!R$1,"НЕМАЄ МАРШРУТУ"))))))))))))))</f>
        <v>DIRECT</v>
      </c>
      <c r="G2205" s="2" t="str">
        <f t="shared" si="238"/>
        <v>БЕЗ ЗМІН</v>
      </c>
      <c r="H2205" s="2">
        <f>IF(G2205="НЕМАЄ МАРШРУТУ",0,O2205-'06A_Варіанти'!T2196)</f>
        <v>0</v>
      </c>
      <c r="I2205" s="2">
        <f>IFERROR(INDEX('04_Потоки'!$E:$E,MATCH(A2205,'04_Потоки'!$A:$A,0)),0)</f>
        <v>0.30653218059558118</v>
      </c>
      <c r="J2205" s="2">
        <f t="shared" si="239"/>
        <v>1</v>
      </c>
      <c r="K2205" s="2">
        <f>IF(C2205="РЦК макси",0,2*'06A_Варіанти'!T2196*J2205)</f>
        <v>0</v>
      </c>
      <c r="L2205" s="2">
        <f t="shared" si="240"/>
        <v>0</v>
      </c>
      <c r="M2205" s="2">
        <f t="shared" si="241"/>
        <v>0</v>
      </c>
      <c r="N2205" s="9">
        <f t="shared" si="242"/>
        <v>0</v>
      </c>
      <c r="O2205" s="2">
        <f>MIN(IF('07A_Конструктор'!$D$5="Так",'06A_Варіанти'!E2196,1E+99),IF('07A_Конструктор'!$D$6="Так",'06A_Варіанти'!F2196,1E+99),IF('07A_Конструктор'!$D$7="Так",'06A_Варіанти'!G2196,1E+99),IF('07A_Конструктор'!$D$8="Так",'06A_Варіанти'!H2196,1E+99),IF('07A_Конструктор'!$D$9="Так",'06A_Варіанти'!I2196,1E+99),IF('07A_Конструктор'!$D$10="Так",'06A_Варіанти'!J2196,1E+99),IF('07A_Конструктор'!$D$11="Так",'06A_Варіанти'!K2196,1E+99),IF('07A_Конструктор'!$D$12="Так",'06A_Варіанти'!L2196,1E+99),IF('07A_Конструктор'!$D$13="Так",'06A_Варіанти'!M2196,1E+99),IF('07A_Конструктор'!$D$14="Так",'06A_Варіанти'!N2196,1E+99),IF('07A_Конструктор'!$D$15="Так",'06A_Варіанти'!O2196,1E+99),IF('07A_Конструктор'!$D$16="Так",'06A_Варіанти'!P2196,1E+99),IF('07A_Конструктор'!$D$17="Так",'06A_Варіанти'!Q2196,1E+99),IF('06A_Варіанти'!R2196="",1E+99,'06A_Варіанти'!R2196))</f>
        <v>309.3</v>
      </c>
      <c r="P2205" s="2" t="str">
        <f t="shared" si="243"/>
        <v>Не моделюється</v>
      </c>
      <c r="Q2205" s="2">
        <f t="shared" si="244"/>
        <v>0</v>
      </c>
      <c r="R2205" s="2" t="str">
        <f>IF(OR(C2205="РЦК макси",C2205="РЦЧ SKU"),"SKU-потік",IFERROR(VLOOKUP(D2205,'02_РЦ'!$A$3:$I$7,5,FALSE),0))</f>
        <v>SKU-потік</v>
      </c>
      <c r="S2205" s="2" t="str">
        <f>IF(OR(C2205="РЦК макси",C2205="РЦЧ SKU"),"Не рахується в ліміт",IFERROR(VLOOKUP(D2205,'02_РЦ'!$A$3:$I$7,9,FALSE),"Немає РЦ"))</f>
        <v>Не рахується в ліміт</v>
      </c>
    </row>
    <row r="2206" spans="1:19">
      <c r="A2206" s="2" t="str">
        <f>'06A_Варіанти'!A2197</f>
        <v>MAXI_3187</v>
      </c>
      <c r="B2206" s="2" t="str">
        <f>'06A_Варіанти'!B2197</f>
        <v>TT_3187</v>
      </c>
      <c r="C2206" s="2" t="str">
        <f>'06A_Варіанти'!D2197</f>
        <v>РЦК макси</v>
      </c>
      <c r="D2206" s="2" t="str">
        <f>'06A_Варіанти'!C2197</f>
        <v>РЦК</v>
      </c>
      <c r="E2206" s="2" t="str">
        <f>'06A_Варіанти'!S2197</f>
        <v>KYI_DARN</v>
      </c>
      <c r="F2206" s="2" t="str">
        <f>IF(O2206='06A_Варіанти'!E2197,'06A_Варіанти'!E$1,IF(O2206='06A_Варіанти'!F2197,'06A_Варіанти'!F$1,IF(O2206='06A_Варіанти'!G2197,'06A_Варіанти'!G$1,IF(O2206='06A_Варіанти'!H2197,'06A_Варіанти'!H$1,IF(O2206='06A_Варіанти'!I2197,'06A_Варіанти'!I$1,IF(O2206='06A_Варіанти'!J2197,'06A_Варіанти'!J$1,IF(O2206='06A_Варіанти'!K2197,'06A_Варіанти'!K$1,IF(O2206='06A_Варіанти'!L2197,'06A_Варіанти'!L$1,IF(O2206='06A_Варіанти'!M2197,'06A_Варіанти'!M$1,IF(O2206='06A_Варіанти'!N2197,'06A_Варіанти'!N$1,IF(O2206='06A_Варіанти'!O2197,'06A_Варіанти'!O$1,IF(O2206='06A_Варіанти'!P2197,'06A_Варіанти'!P$1,IF(O2206='06A_Варіанти'!Q2197,'06A_Варіанти'!Q$1,IF(O2206='06A_Варіанти'!R2197,'06A_Варіанти'!R$1,"НЕМАЄ МАРШРУТУ"))))))))))))))</f>
        <v>KYI_DARN</v>
      </c>
      <c r="G2206" s="2" t="str">
        <f t="shared" si="238"/>
        <v>БЕЗ ЗМІН</v>
      </c>
      <c r="H2206" s="2">
        <f>IF(G2206="НЕМАЄ МАРШРУТУ",0,O2206-'06A_Варіанти'!T2197)</f>
        <v>0</v>
      </c>
      <c r="I2206" s="2">
        <f>IFERROR(INDEX('04_Потоки'!$E:$E,MATCH(A2206,'04_Потоки'!$A:$A,0)),0)</f>
        <v>0.30653218059558118</v>
      </c>
      <c r="J2206" s="2">
        <f t="shared" si="239"/>
        <v>1</v>
      </c>
      <c r="K2206" s="2">
        <f>IF(C2206="РЦК макси",0,2*'06A_Варіанти'!T2197*J2206)</f>
        <v>0</v>
      </c>
      <c r="L2206" s="2">
        <f t="shared" si="240"/>
        <v>0</v>
      </c>
      <c r="M2206" s="2">
        <f t="shared" si="241"/>
        <v>0</v>
      </c>
      <c r="N2206" s="9">
        <f t="shared" si="242"/>
        <v>0</v>
      </c>
      <c r="O2206" s="2">
        <f>MIN(IF('07A_Конструктор'!$D$5="Так",'06A_Варіанти'!E2197,1E+99),IF('07A_Конструктор'!$D$6="Так",'06A_Варіанти'!F2197,1E+99),IF('07A_Конструктор'!$D$7="Так",'06A_Варіанти'!G2197,1E+99),IF('07A_Конструктор'!$D$8="Так",'06A_Варіанти'!H2197,1E+99),IF('07A_Конструктор'!$D$9="Так",'06A_Варіанти'!I2197,1E+99),IF('07A_Конструктор'!$D$10="Так",'06A_Варіанти'!J2197,1E+99),IF('07A_Конструктор'!$D$11="Так",'06A_Варіанти'!K2197,1E+99),IF('07A_Конструктор'!$D$12="Так",'06A_Варіанти'!L2197,1E+99),IF('07A_Конструктор'!$D$13="Так",'06A_Варіанти'!M2197,1E+99),IF('07A_Конструктор'!$D$14="Так",'06A_Варіанти'!N2197,1E+99),IF('07A_Конструктор'!$D$15="Так",'06A_Варіанти'!O2197,1E+99),IF('07A_Конструктор'!$D$16="Так",'06A_Варіанти'!P2197,1E+99),IF('07A_Конструктор'!$D$17="Так",'06A_Варіанти'!Q2197,1E+99),IF('06A_Варіанти'!R2197="",1E+99,'06A_Варіанти'!R2197))</f>
        <v>527.6</v>
      </c>
      <c r="P2206" s="2" t="str">
        <f t="shared" si="243"/>
        <v>Не моделюється</v>
      </c>
      <c r="Q2206" s="2">
        <f t="shared" si="244"/>
        <v>0</v>
      </c>
      <c r="R2206" s="2" t="str">
        <f>IF(OR(C2206="РЦК макси",C2206="РЦЧ SKU"),"SKU-потік",IFERROR(VLOOKUP(D2206,'02_РЦ'!$A$3:$I$7,5,FALSE),0))</f>
        <v>SKU-потік</v>
      </c>
      <c r="S2206" s="2" t="str">
        <f>IF(OR(C2206="РЦК макси",C2206="РЦЧ SKU"),"Не рахується в ліміт",IFERROR(VLOOKUP(D2206,'02_РЦ'!$A$3:$I$7,9,FALSE),"Немає РЦ"))</f>
        <v>Не рахується в ліміт</v>
      </c>
    </row>
    <row r="2207" spans="1:19">
      <c r="A2207" s="2" t="str">
        <f>'06A_Варіанти'!A2198</f>
        <v>MAXI_3188</v>
      </c>
      <c r="B2207" s="2" t="str">
        <f>'06A_Варіанти'!B2198</f>
        <v>TT_3188</v>
      </c>
      <c r="C2207" s="2" t="str">
        <f>'06A_Варіанти'!D2198</f>
        <v>РЦК макси</v>
      </c>
      <c r="D2207" s="2" t="str">
        <f>'06A_Варіанти'!C2198</f>
        <v>РЦК</v>
      </c>
      <c r="E2207" s="2" t="str">
        <f>'06A_Варіанти'!S2198</f>
        <v>DIRECT</v>
      </c>
      <c r="F2207" s="2" t="str">
        <f>IF(O2207='06A_Варіанти'!E2198,'06A_Варіанти'!E$1,IF(O2207='06A_Варіанти'!F2198,'06A_Варіанти'!F$1,IF(O2207='06A_Варіанти'!G2198,'06A_Варіанти'!G$1,IF(O2207='06A_Варіанти'!H2198,'06A_Варіанти'!H$1,IF(O2207='06A_Варіанти'!I2198,'06A_Варіанти'!I$1,IF(O2207='06A_Варіанти'!J2198,'06A_Варіанти'!J$1,IF(O2207='06A_Варіанти'!K2198,'06A_Варіанти'!K$1,IF(O2207='06A_Варіанти'!L2198,'06A_Варіанти'!L$1,IF(O2207='06A_Варіанти'!M2198,'06A_Варіанти'!M$1,IF(O2207='06A_Варіанти'!N2198,'06A_Варіанти'!N$1,IF(O2207='06A_Варіанти'!O2198,'06A_Варіанти'!O$1,IF(O2207='06A_Варіанти'!P2198,'06A_Варіанти'!P$1,IF(O2207='06A_Варіанти'!Q2198,'06A_Варіанти'!Q$1,IF(O2207='06A_Варіанти'!R2198,'06A_Варіанти'!R$1,"НЕМАЄ МАРШРУТУ"))))))))))))))</f>
        <v>DIRECT</v>
      </c>
      <c r="G2207" s="2" t="str">
        <f t="shared" si="238"/>
        <v>БЕЗ ЗМІН</v>
      </c>
      <c r="H2207" s="2">
        <f>IF(G2207="НЕМАЄ МАРШРУТУ",0,O2207-'06A_Варіанти'!T2198)</f>
        <v>0</v>
      </c>
      <c r="I2207" s="2">
        <f>IFERROR(INDEX('04_Потоки'!$E:$E,MATCH(A2207,'04_Потоки'!$A:$A,0)),0)</f>
        <v>0.30653218059558118</v>
      </c>
      <c r="J2207" s="2">
        <f t="shared" si="239"/>
        <v>1</v>
      </c>
      <c r="K2207" s="2">
        <f>IF(C2207="РЦК макси",0,2*'06A_Варіанти'!T2198*J2207)</f>
        <v>0</v>
      </c>
      <c r="L2207" s="2">
        <f t="shared" si="240"/>
        <v>0</v>
      </c>
      <c r="M2207" s="2">
        <f t="shared" si="241"/>
        <v>0</v>
      </c>
      <c r="N2207" s="9">
        <f t="shared" si="242"/>
        <v>0</v>
      </c>
      <c r="O2207" s="2">
        <f>MIN(IF('07A_Конструктор'!$D$5="Так",'06A_Варіанти'!E2198,1E+99),IF('07A_Конструктор'!$D$6="Так",'06A_Варіанти'!F2198,1E+99),IF('07A_Конструктор'!$D$7="Так",'06A_Варіанти'!G2198,1E+99),IF('07A_Конструктор'!$D$8="Так",'06A_Варіанти'!H2198,1E+99),IF('07A_Конструктор'!$D$9="Так",'06A_Варіанти'!I2198,1E+99),IF('07A_Конструктор'!$D$10="Так",'06A_Варіанти'!J2198,1E+99),IF('07A_Конструктор'!$D$11="Так",'06A_Варіанти'!K2198,1E+99),IF('07A_Конструктор'!$D$12="Так",'06A_Варіанти'!L2198,1E+99),IF('07A_Конструктор'!$D$13="Так",'06A_Варіанти'!M2198,1E+99),IF('07A_Конструктор'!$D$14="Так",'06A_Варіанти'!N2198,1E+99),IF('07A_Конструктор'!$D$15="Так",'06A_Варіанти'!O2198,1E+99),IF('07A_Конструктор'!$D$16="Так",'06A_Варіанти'!P2198,1E+99),IF('07A_Конструктор'!$D$17="Так",'06A_Варіанти'!Q2198,1E+99),IF('06A_Варіанти'!R2198="",1E+99,'06A_Варіанти'!R2198))</f>
        <v>382.9</v>
      </c>
      <c r="P2207" s="2" t="str">
        <f t="shared" si="243"/>
        <v>Не моделюється</v>
      </c>
      <c r="Q2207" s="2">
        <f t="shared" si="244"/>
        <v>0</v>
      </c>
      <c r="R2207" s="2" t="str">
        <f>IF(OR(C2207="РЦК макси",C2207="РЦЧ SKU"),"SKU-потік",IFERROR(VLOOKUP(D2207,'02_РЦ'!$A$3:$I$7,5,FALSE),0))</f>
        <v>SKU-потік</v>
      </c>
      <c r="S2207" s="2" t="str">
        <f>IF(OR(C2207="РЦК макси",C2207="РЦЧ SKU"),"Не рахується в ліміт",IFERROR(VLOOKUP(D2207,'02_РЦ'!$A$3:$I$7,9,FALSE),"Немає РЦ"))</f>
        <v>Не рахується в ліміт</v>
      </c>
    </row>
    <row r="2208" spans="1:19">
      <c r="A2208" s="2" t="str">
        <f>'06A_Варіанти'!A2199</f>
        <v>MAXI_3189</v>
      </c>
      <c r="B2208" s="2" t="str">
        <f>'06A_Варіанти'!B2199</f>
        <v>TT_3189</v>
      </c>
      <c r="C2208" s="2" t="str">
        <f>'06A_Варіанти'!D2199</f>
        <v>РЦК макси</v>
      </c>
      <c r="D2208" s="2" t="str">
        <f>'06A_Варіанти'!C2199</f>
        <v>РЦК</v>
      </c>
      <c r="E2208" s="2" t="str">
        <f>'06A_Варіанти'!S2199</f>
        <v>DIRECT</v>
      </c>
      <c r="F2208" s="2" t="str">
        <f>IF(O2208='06A_Варіанти'!E2199,'06A_Варіанти'!E$1,IF(O2208='06A_Варіанти'!F2199,'06A_Варіанти'!F$1,IF(O2208='06A_Варіанти'!G2199,'06A_Варіанти'!G$1,IF(O2208='06A_Варіанти'!H2199,'06A_Варіанти'!H$1,IF(O2208='06A_Варіанти'!I2199,'06A_Варіанти'!I$1,IF(O2208='06A_Варіанти'!J2199,'06A_Варіанти'!J$1,IF(O2208='06A_Варіанти'!K2199,'06A_Варіанти'!K$1,IF(O2208='06A_Варіанти'!L2199,'06A_Варіанти'!L$1,IF(O2208='06A_Варіанти'!M2199,'06A_Варіанти'!M$1,IF(O2208='06A_Варіанти'!N2199,'06A_Варіанти'!N$1,IF(O2208='06A_Варіанти'!O2199,'06A_Варіанти'!O$1,IF(O2208='06A_Варіанти'!P2199,'06A_Варіанти'!P$1,IF(O2208='06A_Варіанти'!Q2199,'06A_Варіанти'!Q$1,IF(O2208='06A_Варіанти'!R2199,'06A_Варіанти'!R$1,"НЕМАЄ МАРШРУТУ"))))))))))))))</f>
        <v>DIRECT</v>
      </c>
      <c r="G2208" s="2" t="str">
        <f t="shared" si="238"/>
        <v>БЕЗ ЗМІН</v>
      </c>
      <c r="H2208" s="2">
        <f>IF(G2208="НЕМАЄ МАРШРУТУ",0,O2208-'06A_Варіанти'!T2199)</f>
        <v>0</v>
      </c>
      <c r="I2208" s="2">
        <f>IFERROR(INDEX('04_Потоки'!$E:$E,MATCH(A2208,'04_Потоки'!$A:$A,0)),0)</f>
        <v>0.30653218059558118</v>
      </c>
      <c r="J2208" s="2">
        <f t="shared" si="239"/>
        <v>1</v>
      </c>
      <c r="K2208" s="2">
        <f>IF(C2208="РЦК макси",0,2*'06A_Варіанти'!T2199*J2208)</f>
        <v>0</v>
      </c>
      <c r="L2208" s="2">
        <f t="shared" si="240"/>
        <v>0</v>
      </c>
      <c r="M2208" s="2">
        <f t="shared" si="241"/>
        <v>0</v>
      </c>
      <c r="N2208" s="9">
        <f t="shared" si="242"/>
        <v>0</v>
      </c>
      <c r="O2208" s="2">
        <f>MIN(IF('07A_Конструктор'!$D$5="Так",'06A_Варіанти'!E2199,1E+99),IF('07A_Конструктор'!$D$6="Так",'06A_Варіанти'!F2199,1E+99),IF('07A_Конструктор'!$D$7="Так",'06A_Варіанти'!G2199,1E+99),IF('07A_Конструктор'!$D$8="Так",'06A_Варіанти'!H2199,1E+99),IF('07A_Конструктор'!$D$9="Так",'06A_Варіанти'!I2199,1E+99),IF('07A_Конструктор'!$D$10="Так",'06A_Варіанти'!J2199,1E+99),IF('07A_Конструктор'!$D$11="Так",'06A_Варіанти'!K2199,1E+99),IF('07A_Конструктор'!$D$12="Так",'06A_Варіанти'!L2199,1E+99),IF('07A_Конструктор'!$D$13="Так",'06A_Варіанти'!M2199,1E+99),IF('07A_Конструктор'!$D$14="Так",'06A_Варіанти'!N2199,1E+99),IF('07A_Конструктор'!$D$15="Так",'06A_Варіанти'!O2199,1E+99),IF('07A_Конструктор'!$D$16="Так",'06A_Варіанти'!P2199,1E+99),IF('07A_Конструктор'!$D$17="Так",'06A_Варіанти'!Q2199,1E+99),IF('06A_Варіанти'!R2199="",1E+99,'06A_Варіанти'!R2199))</f>
        <v>457.9</v>
      </c>
      <c r="P2208" s="2" t="str">
        <f t="shared" si="243"/>
        <v>Не моделюється</v>
      </c>
      <c r="Q2208" s="2">
        <f t="shared" si="244"/>
        <v>0</v>
      </c>
      <c r="R2208" s="2" t="str">
        <f>IF(OR(C2208="РЦК макси",C2208="РЦЧ SKU"),"SKU-потік",IFERROR(VLOOKUP(D2208,'02_РЦ'!$A$3:$I$7,5,FALSE),0))</f>
        <v>SKU-потік</v>
      </c>
      <c r="S2208" s="2" t="str">
        <f>IF(OR(C2208="РЦК макси",C2208="РЦЧ SKU"),"Не рахується в ліміт",IFERROR(VLOOKUP(D2208,'02_РЦ'!$A$3:$I$7,9,FALSE),"Немає РЦ"))</f>
        <v>Не рахується в ліміт</v>
      </c>
    </row>
    <row r="2209" spans="1:19">
      <c r="A2209" s="2" t="str">
        <f>'06A_Варіанти'!A2200</f>
        <v>MAXI_3200</v>
      </c>
      <c r="B2209" s="2" t="str">
        <f>'06A_Варіанти'!B2200</f>
        <v>TT_3200</v>
      </c>
      <c r="C2209" s="2" t="str">
        <f>'06A_Варіанти'!D2200</f>
        <v>РЦК макси</v>
      </c>
      <c r="D2209" s="2" t="str">
        <f>'06A_Варіанти'!C2200</f>
        <v>РЦК</v>
      </c>
      <c r="E2209" s="2" t="str">
        <f>'06A_Варіанти'!S2200</f>
        <v>DIRECT</v>
      </c>
      <c r="F2209" s="2" t="str">
        <f>IF(O2209='06A_Варіанти'!E2200,'06A_Варіанти'!E$1,IF(O2209='06A_Варіанти'!F2200,'06A_Варіанти'!F$1,IF(O2209='06A_Варіанти'!G2200,'06A_Варіанти'!G$1,IF(O2209='06A_Варіанти'!H2200,'06A_Варіанти'!H$1,IF(O2209='06A_Варіанти'!I2200,'06A_Варіанти'!I$1,IF(O2209='06A_Варіанти'!J2200,'06A_Варіанти'!J$1,IF(O2209='06A_Варіанти'!K2200,'06A_Варіанти'!K$1,IF(O2209='06A_Варіанти'!L2200,'06A_Варіанти'!L$1,IF(O2209='06A_Варіанти'!M2200,'06A_Варіанти'!M$1,IF(O2209='06A_Варіанти'!N2200,'06A_Варіанти'!N$1,IF(O2209='06A_Варіанти'!O2200,'06A_Варіанти'!O$1,IF(O2209='06A_Варіанти'!P2200,'06A_Варіанти'!P$1,IF(O2209='06A_Варіанти'!Q2200,'06A_Варіанти'!Q$1,IF(O2209='06A_Варіанти'!R2200,'06A_Варіанти'!R$1,"НЕМАЄ МАРШРУТУ"))))))))))))))</f>
        <v>DIRECT</v>
      </c>
      <c r="G2209" s="2" t="str">
        <f t="shared" si="238"/>
        <v>БЕЗ ЗМІН</v>
      </c>
      <c r="H2209" s="2">
        <f>IF(G2209="НЕМАЄ МАРШРУТУ",0,O2209-'06A_Варіанти'!T2200)</f>
        <v>0</v>
      </c>
      <c r="I2209" s="2">
        <f>IFERROR(INDEX('04_Потоки'!$E:$E,MATCH(A2209,'04_Потоки'!$A:$A,0)),0)</f>
        <v>0.30653218059558118</v>
      </c>
      <c r="J2209" s="2">
        <f t="shared" si="239"/>
        <v>1</v>
      </c>
      <c r="K2209" s="2">
        <f>IF(C2209="РЦК макси",0,2*'06A_Варіанти'!T2200*J2209)</f>
        <v>0</v>
      </c>
      <c r="L2209" s="2">
        <f t="shared" si="240"/>
        <v>0</v>
      </c>
      <c r="M2209" s="2">
        <f t="shared" si="241"/>
        <v>0</v>
      </c>
      <c r="N2209" s="9">
        <f t="shared" si="242"/>
        <v>0</v>
      </c>
      <c r="O2209" s="2">
        <f>MIN(IF('07A_Конструктор'!$D$5="Так",'06A_Варіанти'!E2200,1E+99),IF('07A_Конструктор'!$D$6="Так",'06A_Варіанти'!F2200,1E+99),IF('07A_Конструктор'!$D$7="Так",'06A_Варіанти'!G2200,1E+99),IF('07A_Конструктор'!$D$8="Так",'06A_Варіанти'!H2200,1E+99),IF('07A_Конструктор'!$D$9="Так",'06A_Варіанти'!I2200,1E+99),IF('07A_Конструктор'!$D$10="Так",'06A_Варіанти'!J2200,1E+99),IF('07A_Конструктор'!$D$11="Так",'06A_Варіанти'!K2200,1E+99),IF('07A_Конструктор'!$D$12="Так",'06A_Варіанти'!L2200,1E+99),IF('07A_Конструктор'!$D$13="Так",'06A_Варіанти'!M2200,1E+99),IF('07A_Конструктор'!$D$14="Так",'06A_Варіанти'!N2200,1E+99),IF('07A_Конструктор'!$D$15="Так",'06A_Варіанти'!O2200,1E+99),IF('07A_Конструктор'!$D$16="Так",'06A_Варіанти'!P2200,1E+99),IF('07A_Конструктор'!$D$17="Так",'06A_Варіанти'!Q2200,1E+99),IF('06A_Варіанти'!R2200="",1E+99,'06A_Варіанти'!R2200))</f>
        <v>436.9</v>
      </c>
      <c r="P2209" s="2" t="str">
        <f t="shared" si="243"/>
        <v>Не моделюється</v>
      </c>
      <c r="Q2209" s="2">
        <f t="shared" si="244"/>
        <v>0</v>
      </c>
      <c r="R2209" s="2" t="str">
        <f>IF(OR(C2209="РЦК макси",C2209="РЦЧ SKU"),"SKU-потік",IFERROR(VLOOKUP(D2209,'02_РЦ'!$A$3:$I$7,5,FALSE),0))</f>
        <v>SKU-потік</v>
      </c>
      <c r="S2209" s="2" t="str">
        <f>IF(OR(C2209="РЦК макси",C2209="РЦЧ SKU"),"Не рахується в ліміт",IFERROR(VLOOKUP(D2209,'02_РЦ'!$A$3:$I$7,9,FALSE),"Немає РЦ"))</f>
        <v>Не рахується в ліміт</v>
      </c>
    </row>
    <row r="2210" spans="1:19">
      <c r="A2210" s="2" t="str">
        <f>'06A_Варіанти'!A2201</f>
        <v>MAXI_3203</v>
      </c>
      <c r="B2210" s="2" t="str">
        <f>'06A_Варіанти'!B2201</f>
        <v>TT_3203</v>
      </c>
      <c r="C2210" s="2" t="str">
        <f>'06A_Варіанти'!D2201</f>
        <v>РЦК макси</v>
      </c>
      <c r="D2210" s="2" t="str">
        <f>'06A_Варіанти'!C2201</f>
        <v>РЦК</v>
      </c>
      <c r="E2210" s="2" t="str">
        <f>'06A_Варіанти'!S2201</f>
        <v>DIRECT</v>
      </c>
      <c r="F2210" s="2" t="str">
        <f>IF(O2210='06A_Варіанти'!E2201,'06A_Варіанти'!E$1,IF(O2210='06A_Варіанти'!F2201,'06A_Варіанти'!F$1,IF(O2210='06A_Варіанти'!G2201,'06A_Варіанти'!G$1,IF(O2210='06A_Варіанти'!H2201,'06A_Варіанти'!H$1,IF(O2210='06A_Варіанти'!I2201,'06A_Варіанти'!I$1,IF(O2210='06A_Варіанти'!J2201,'06A_Варіанти'!J$1,IF(O2210='06A_Варіанти'!K2201,'06A_Варіанти'!K$1,IF(O2210='06A_Варіанти'!L2201,'06A_Варіанти'!L$1,IF(O2210='06A_Варіанти'!M2201,'06A_Варіанти'!M$1,IF(O2210='06A_Варіанти'!N2201,'06A_Варіанти'!N$1,IF(O2210='06A_Варіанти'!O2201,'06A_Варіанти'!O$1,IF(O2210='06A_Варіанти'!P2201,'06A_Варіанти'!P$1,IF(O2210='06A_Варіанти'!Q2201,'06A_Варіанти'!Q$1,IF(O2210='06A_Варіанти'!R2201,'06A_Варіанти'!R$1,"НЕМАЄ МАРШРУТУ"))))))))))))))</f>
        <v>DIRECT</v>
      </c>
      <c r="G2210" s="2" t="str">
        <f t="shared" si="238"/>
        <v>БЕЗ ЗМІН</v>
      </c>
      <c r="H2210" s="2">
        <f>IF(G2210="НЕМАЄ МАРШРУТУ",0,O2210-'06A_Варіанти'!T2201)</f>
        <v>0</v>
      </c>
      <c r="I2210" s="2">
        <f>IFERROR(INDEX('04_Потоки'!$E:$E,MATCH(A2210,'04_Потоки'!$A:$A,0)),0)</f>
        <v>0.30653218059558118</v>
      </c>
      <c r="J2210" s="2">
        <f t="shared" si="239"/>
        <v>1</v>
      </c>
      <c r="K2210" s="2">
        <f>IF(C2210="РЦК макси",0,2*'06A_Варіанти'!T2201*J2210)</f>
        <v>0</v>
      </c>
      <c r="L2210" s="2">
        <f t="shared" si="240"/>
        <v>0</v>
      </c>
      <c r="M2210" s="2">
        <f t="shared" si="241"/>
        <v>0</v>
      </c>
      <c r="N2210" s="9">
        <f t="shared" si="242"/>
        <v>0</v>
      </c>
      <c r="O2210" s="2">
        <f>MIN(IF('07A_Конструктор'!$D$5="Так",'06A_Варіанти'!E2201,1E+99),IF('07A_Конструктор'!$D$6="Так",'06A_Варіанти'!F2201,1E+99),IF('07A_Конструктор'!$D$7="Так",'06A_Варіанти'!G2201,1E+99),IF('07A_Конструктор'!$D$8="Так",'06A_Варіанти'!H2201,1E+99),IF('07A_Конструктор'!$D$9="Так",'06A_Варіанти'!I2201,1E+99),IF('07A_Конструктор'!$D$10="Так",'06A_Варіанти'!J2201,1E+99),IF('07A_Конструктор'!$D$11="Так",'06A_Варіанти'!K2201,1E+99),IF('07A_Конструктор'!$D$12="Так",'06A_Варіанти'!L2201,1E+99),IF('07A_Конструктор'!$D$13="Так",'06A_Варіанти'!M2201,1E+99),IF('07A_Конструктор'!$D$14="Так",'06A_Варіанти'!N2201,1E+99),IF('07A_Конструктор'!$D$15="Так",'06A_Варіанти'!O2201,1E+99),IF('07A_Конструктор'!$D$16="Так",'06A_Варіанти'!P2201,1E+99),IF('07A_Конструктор'!$D$17="Так",'06A_Варіанти'!Q2201,1E+99),IF('06A_Варіанти'!R2201="",1E+99,'06A_Варіанти'!R2201))</f>
        <v>474.2</v>
      </c>
      <c r="P2210" s="2" t="str">
        <f t="shared" si="243"/>
        <v>Не моделюється</v>
      </c>
      <c r="Q2210" s="2">
        <f t="shared" si="244"/>
        <v>0</v>
      </c>
      <c r="R2210" s="2" t="str">
        <f>IF(OR(C2210="РЦК макси",C2210="РЦЧ SKU"),"SKU-потік",IFERROR(VLOOKUP(D2210,'02_РЦ'!$A$3:$I$7,5,FALSE),0))</f>
        <v>SKU-потік</v>
      </c>
      <c r="S2210" s="2" t="str">
        <f>IF(OR(C2210="РЦК макси",C2210="РЦЧ SKU"),"Не рахується в ліміт",IFERROR(VLOOKUP(D2210,'02_РЦ'!$A$3:$I$7,9,FALSE),"Немає РЦ"))</f>
        <v>Не рахується в ліміт</v>
      </c>
    </row>
    <row r="2211" spans="1:19">
      <c r="A2211" s="2" t="str">
        <f>'06A_Варіанти'!A2202</f>
        <v>MAXI_3205</v>
      </c>
      <c r="B2211" s="2" t="str">
        <f>'06A_Варіанти'!B2202</f>
        <v>TT_3205</v>
      </c>
      <c r="C2211" s="2" t="str">
        <f>'06A_Варіанти'!D2202</f>
        <v>РЦК макси</v>
      </c>
      <c r="D2211" s="2" t="str">
        <f>'06A_Варіанти'!C2202</f>
        <v>РЦК</v>
      </c>
      <c r="E2211" s="2" t="str">
        <f>'06A_Варіанти'!S2202</f>
        <v>DIRECT</v>
      </c>
      <c r="F2211" s="2" t="str">
        <f>IF(O2211='06A_Варіанти'!E2202,'06A_Варіанти'!E$1,IF(O2211='06A_Варіанти'!F2202,'06A_Варіанти'!F$1,IF(O2211='06A_Варіанти'!G2202,'06A_Варіанти'!G$1,IF(O2211='06A_Варіанти'!H2202,'06A_Варіанти'!H$1,IF(O2211='06A_Варіанти'!I2202,'06A_Варіанти'!I$1,IF(O2211='06A_Варіанти'!J2202,'06A_Варіанти'!J$1,IF(O2211='06A_Варіанти'!K2202,'06A_Варіанти'!K$1,IF(O2211='06A_Варіанти'!L2202,'06A_Варіанти'!L$1,IF(O2211='06A_Варіанти'!M2202,'06A_Варіанти'!M$1,IF(O2211='06A_Варіанти'!N2202,'06A_Варіанти'!N$1,IF(O2211='06A_Варіанти'!O2202,'06A_Варіанти'!O$1,IF(O2211='06A_Варіанти'!P2202,'06A_Варіанти'!P$1,IF(O2211='06A_Варіанти'!Q2202,'06A_Варіанти'!Q$1,IF(O2211='06A_Варіанти'!R2202,'06A_Варіанти'!R$1,"НЕМАЄ МАРШРУТУ"))))))))))))))</f>
        <v>DIRECT</v>
      </c>
      <c r="G2211" s="2" t="str">
        <f t="shared" si="238"/>
        <v>БЕЗ ЗМІН</v>
      </c>
      <c r="H2211" s="2">
        <f>IF(G2211="НЕМАЄ МАРШРУТУ",0,O2211-'06A_Варіанти'!T2202)</f>
        <v>0</v>
      </c>
      <c r="I2211" s="2">
        <f>IFERROR(INDEX('04_Потоки'!$E:$E,MATCH(A2211,'04_Потоки'!$A:$A,0)),0)</f>
        <v>0.30653218059558118</v>
      </c>
      <c r="J2211" s="2">
        <f t="shared" si="239"/>
        <v>1</v>
      </c>
      <c r="K2211" s="2">
        <f>IF(C2211="РЦК макси",0,2*'06A_Варіанти'!T2202*J2211)</f>
        <v>0</v>
      </c>
      <c r="L2211" s="2">
        <f t="shared" si="240"/>
        <v>0</v>
      </c>
      <c r="M2211" s="2">
        <f t="shared" si="241"/>
        <v>0</v>
      </c>
      <c r="N2211" s="9">
        <f t="shared" si="242"/>
        <v>0</v>
      </c>
      <c r="O2211" s="2">
        <f>MIN(IF('07A_Конструктор'!$D$5="Так",'06A_Варіанти'!E2202,1E+99),IF('07A_Конструктор'!$D$6="Так",'06A_Варіанти'!F2202,1E+99),IF('07A_Конструктор'!$D$7="Так",'06A_Варіанти'!G2202,1E+99),IF('07A_Конструктор'!$D$8="Так",'06A_Варіанти'!H2202,1E+99),IF('07A_Конструктор'!$D$9="Так",'06A_Варіанти'!I2202,1E+99),IF('07A_Конструктор'!$D$10="Так",'06A_Варіанти'!J2202,1E+99),IF('07A_Конструктор'!$D$11="Так",'06A_Варіанти'!K2202,1E+99),IF('07A_Конструктор'!$D$12="Так",'06A_Варіанти'!L2202,1E+99),IF('07A_Конструктор'!$D$13="Так",'06A_Варіанти'!M2202,1E+99),IF('07A_Конструктор'!$D$14="Так",'06A_Варіанти'!N2202,1E+99),IF('07A_Конструктор'!$D$15="Так",'06A_Варіанти'!O2202,1E+99),IF('07A_Конструктор'!$D$16="Так",'06A_Варіанти'!P2202,1E+99),IF('07A_Конструктор'!$D$17="Так",'06A_Варіанти'!Q2202,1E+99),IF('06A_Варіанти'!R2202="",1E+99,'06A_Варіанти'!R2202))</f>
        <v>135.5</v>
      </c>
      <c r="P2211" s="2" t="str">
        <f t="shared" si="243"/>
        <v>Не моделюється</v>
      </c>
      <c r="Q2211" s="2">
        <f t="shared" si="244"/>
        <v>0</v>
      </c>
      <c r="R2211" s="2" t="str">
        <f>IF(OR(C2211="РЦК макси",C2211="РЦЧ SKU"),"SKU-потік",IFERROR(VLOOKUP(D2211,'02_РЦ'!$A$3:$I$7,5,FALSE),0))</f>
        <v>SKU-потік</v>
      </c>
      <c r="S2211" s="2" t="str">
        <f>IF(OR(C2211="РЦК макси",C2211="РЦЧ SKU"),"Не рахується в ліміт",IFERROR(VLOOKUP(D2211,'02_РЦ'!$A$3:$I$7,9,FALSE),"Немає РЦ"))</f>
        <v>Не рахується в ліміт</v>
      </c>
    </row>
    <row r="2212" spans="1:19">
      <c r="A2212" s="2" t="str">
        <f>'06A_Варіанти'!A2203</f>
        <v>MAXI_3209</v>
      </c>
      <c r="B2212" s="2" t="str">
        <f>'06A_Варіанти'!B2203</f>
        <v>TT_3209</v>
      </c>
      <c r="C2212" s="2" t="str">
        <f>'06A_Варіанти'!D2203</f>
        <v>РЦК макси</v>
      </c>
      <c r="D2212" s="2" t="str">
        <f>'06A_Варіанти'!C2203</f>
        <v>РЦК</v>
      </c>
      <c r="E2212" s="2" t="str">
        <f>'06A_Варіанти'!S2203</f>
        <v>DIRECT</v>
      </c>
      <c r="F2212" s="2" t="str">
        <f>IF(O2212='06A_Варіанти'!E2203,'06A_Варіанти'!E$1,IF(O2212='06A_Варіанти'!F2203,'06A_Варіанти'!F$1,IF(O2212='06A_Варіанти'!G2203,'06A_Варіанти'!G$1,IF(O2212='06A_Варіанти'!H2203,'06A_Варіанти'!H$1,IF(O2212='06A_Варіанти'!I2203,'06A_Варіанти'!I$1,IF(O2212='06A_Варіанти'!J2203,'06A_Варіанти'!J$1,IF(O2212='06A_Варіанти'!K2203,'06A_Варіанти'!K$1,IF(O2212='06A_Варіанти'!L2203,'06A_Варіанти'!L$1,IF(O2212='06A_Варіанти'!M2203,'06A_Варіанти'!M$1,IF(O2212='06A_Варіанти'!N2203,'06A_Варіанти'!N$1,IF(O2212='06A_Варіанти'!O2203,'06A_Варіанти'!O$1,IF(O2212='06A_Варіанти'!P2203,'06A_Варіанти'!P$1,IF(O2212='06A_Варіанти'!Q2203,'06A_Варіанти'!Q$1,IF(O2212='06A_Варіанти'!R2203,'06A_Варіанти'!R$1,"НЕМАЄ МАРШРУТУ"))))))))))))))</f>
        <v>DIRECT</v>
      </c>
      <c r="G2212" s="2" t="str">
        <f t="shared" si="238"/>
        <v>БЕЗ ЗМІН</v>
      </c>
      <c r="H2212" s="2">
        <f>IF(G2212="НЕМАЄ МАРШРУТУ",0,O2212-'06A_Варіанти'!T2203)</f>
        <v>0</v>
      </c>
      <c r="I2212" s="2">
        <f>IFERROR(INDEX('04_Потоки'!$E:$E,MATCH(A2212,'04_Потоки'!$A:$A,0)),0)</f>
        <v>0.30653218059558118</v>
      </c>
      <c r="J2212" s="2">
        <f t="shared" si="239"/>
        <v>1</v>
      </c>
      <c r="K2212" s="2">
        <f>IF(C2212="РЦК макси",0,2*'06A_Варіанти'!T2203*J2212)</f>
        <v>0</v>
      </c>
      <c r="L2212" s="2">
        <f t="shared" si="240"/>
        <v>0</v>
      </c>
      <c r="M2212" s="2">
        <f t="shared" si="241"/>
        <v>0</v>
      </c>
      <c r="N2212" s="9">
        <f t="shared" si="242"/>
        <v>0</v>
      </c>
      <c r="O2212" s="2">
        <f>MIN(IF('07A_Конструктор'!$D$5="Так",'06A_Варіанти'!E2203,1E+99),IF('07A_Конструктор'!$D$6="Так",'06A_Варіанти'!F2203,1E+99),IF('07A_Конструктор'!$D$7="Так",'06A_Варіанти'!G2203,1E+99),IF('07A_Конструктор'!$D$8="Так",'06A_Варіанти'!H2203,1E+99),IF('07A_Конструктор'!$D$9="Так",'06A_Варіанти'!I2203,1E+99),IF('07A_Конструктор'!$D$10="Так",'06A_Варіанти'!J2203,1E+99),IF('07A_Конструктор'!$D$11="Так",'06A_Варіанти'!K2203,1E+99),IF('07A_Конструктор'!$D$12="Так",'06A_Варіанти'!L2203,1E+99),IF('07A_Конструктор'!$D$13="Так",'06A_Варіанти'!M2203,1E+99),IF('07A_Конструктор'!$D$14="Так",'06A_Варіанти'!N2203,1E+99),IF('07A_Конструктор'!$D$15="Так",'06A_Варіанти'!O2203,1E+99),IF('07A_Конструктор'!$D$16="Так",'06A_Варіанти'!P2203,1E+99),IF('07A_Конструктор'!$D$17="Так",'06A_Варіанти'!Q2203,1E+99),IF('06A_Варіанти'!R2203="",1E+99,'06A_Варіанти'!R2203))</f>
        <v>473.6</v>
      </c>
      <c r="P2212" s="2" t="str">
        <f t="shared" si="243"/>
        <v>Не моделюється</v>
      </c>
      <c r="Q2212" s="2">
        <f t="shared" si="244"/>
        <v>0</v>
      </c>
      <c r="R2212" s="2" t="str">
        <f>IF(OR(C2212="РЦК макси",C2212="РЦЧ SKU"),"SKU-потік",IFERROR(VLOOKUP(D2212,'02_РЦ'!$A$3:$I$7,5,FALSE),0))</f>
        <v>SKU-потік</v>
      </c>
      <c r="S2212" s="2" t="str">
        <f>IF(OR(C2212="РЦК макси",C2212="РЦЧ SKU"),"Не рахується в ліміт",IFERROR(VLOOKUP(D2212,'02_РЦ'!$A$3:$I$7,9,FALSE),"Немає РЦ"))</f>
        <v>Не рахується в ліміт</v>
      </c>
    </row>
    <row r="2213" spans="1:19">
      <c r="A2213" s="2" t="str">
        <f>'06A_Варіанти'!A2204</f>
        <v>MAXI_3212</v>
      </c>
      <c r="B2213" s="2" t="str">
        <f>'06A_Варіанти'!B2204</f>
        <v>TT_3212</v>
      </c>
      <c r="C2213" s="2" t="str">
        <f>'06A_Варіанти'!D2204</f>
        <v>РЦК макси</v>
      </c>
      <c r="D2213" s="2" t="str">
        <f>'06A_Варіанти'!C2204</f>
        <v>РЦК</v>
      </c>
      <c r="E2213" s="2" t="str">
        <f>'06A_Варіанти'!S2204</f>
        <v>DIRECT</v>
      </c>
      <c r="F2213" s="2" t="str">
        <f>IF(O2213='06A_Варіанти'!E2204,'06A_Варіанти'!E$1,IF(O2213='06A_Варіанти'!F2204,'06A_Варіанти'!F$1,IF(O2213='06A_Варіанти'!G2204,'06A_Варіанти'!G$1,IF(O2213='06A_Варіанти'!H2204,'06A_Варіанти'!H$1,IF(O2213='06A_Варіанти'!I2204,'06A_Варіанти'!I$1,IF(O2213='06A_Варіанти'!J2204,'06A_Варіанти'!J$1,IF(O2213='06A_Варіанти'!K2204,'06A_Варіанти'!K$1,IF(O2213='06A_Варіанти'!L2204,'06A_Варіанти'!L$1,IF(O2213='06A_Варіанти'!M2204,'06A_Варіанти'!M$1,IF(O2213='06A_Варіанти'!N2204,'06A_Варіанти'!N$1,IF(O2213='06A_Варіанти'!O2204,'06A_Варіанти'!O$1,IF(O2213='06A_Варіанти'!P2204,'06A_Варіанти'!P$1,IF(O2213='06A_Варіанти'!Q2204,'06A_Варіанти'!Q$1,IF(O2213='06A_Варіанти'!R2204,'06A_Варіанти'!R$1,"НЕМАЄ МАРШРУТУ"))))))))))))))</f>
        <v>DIRECT</v>
      </c>
      <c r="G2213" s="2" t="str">
        <f t="shared" si="238"/>
        <v>БЕЗ ЗМІН</v>
      </c>
      <c r="H2213" s="2">
        <f>IF(G2213="НЕМАЄ МАРШРУТУ",0,O2213-'06A_Варіанти'!T2204)</f>
        <v>0</v>
      </c>
      <c r="I2213" s="2">
        <f>IFERROR(INDEX('04_Потоки'!$E:$E,MATCH(A2213,'04_Потоки'!$A:$A,0)),0)</f>
        <v>0.30653218059558118</v>
      </c>
      <c r="J2213" s="2">
        <f t="shared" si="239"/>
        <v>1</v>
      </c>
      <c r="K2213" s="2">
        <f>IF(C2213="РЦК макси",0,2*'06A_Варіанти'!T2204*J2213)</f>
        <v>0</v>
      </c>
      <c r="L2213" s="2">
        <f t="shared" si="240"/>
        <v>0</v>
      </c>
      <c r="M2213" s="2">
        <f t="shared" si="241"/>
        <v>0</v>
      </c>
      <c r="N2213" s="9">
        <f t="shared" si="242"/>
        <v>0</v>
      </c>
      <c r="O2213" s="2">
        <f>MIN(IF('07A_Конструктор'!$D$5="Так",'06A_Варіанти'!E2204,1E+99),IF('07A_Конструктор'!$D$6="Так",'06A_Варіанти'!F2204,1E+99),IF('07A_Конструктор'!$D$7="Так",'06A_Варіанти'!G2204,1E+99),IF('07A_Конструктор'!$D$8="Так",'06A_Варіанти'!H2204,1E+99),IF('07A_Конструктор'!$D$9="Так",'06A_Варіанти'!I2204,1E+99),IF('07A_Конструктор'!$D$10="Так",'06A_Варіанти'!J2204,1E+99),IF('07A_Конструктор'!$D$11="Так",'06A_Варіанти'!K2204,1E+99),IF('07A_Конструктор'!$D$12="Так",'06A_Варіанти'!L2204,1E+99),IF('07A_Конструктор'!$D$13="Так",'06A_Варіанти'!M2204,1E+99),IF('07A_Конструктор'!$D$14="Так",'06A_Варіанти'!N2204,1E+99),IF('07A_Конструктор'!$D$15="Так",'06A_Варіанти'!O2204,1E+99),IF('07A_Конструктор'!$D$16="Так",'06A_Варіанти'!P2204,1E+99),IF('07A_Конструктор'!$D$17="Так",'06A_Варіанти'!Q2204,1E+99),IF('06A_Варіанти'!R2204="",1E+99,'06A_Варіанти'!R2204))</f>
        <v>421.7</v>
      </c>
      <c r="P2213" s="2" t="str">
        <f t="shared" si="243"/>
        <v>Не моделюється</v>
      </c>
      <c r="Q2213" s="2">
        <f t="shared" si="244"/>
        <v>0</v>
      </c>
      <c r="R2213" s="2" t="str">
        <f>IF(OR(C2213="РЦК макси",C2213="РЦЧ SKU"),"SKU-потік",IFERROR(VLOOKUP(D2213,'02_РЦ'!$A$3:$I$7,5,FALSE),0))</f>
        <v>SKU-потік</v>
      </c>
      <c r="S2213" s="2" t="str">
        <f>IF(OR(C2213="РЦК макси",C2213="РЦЧ SKU"),"Не рахується в ліміт",IFERROR(VLOOKUP(D2213,'02_РЦ'!$A$3:$I$7,9,FALSE),"Немає РЦ"))</f>
        <v>Не рахується в ліміт</v>
      </c>
    </row>
    <row r="2214" spans="1:19">
      <c r="A2214" s="2" t="str">
        <f>'06A_Варіанти'!A2205</f>
        <v>MAXI_3218</v>
      </c>
      <c r="B2214" s="2" t="str">
        <f>'06A_Варіанти'!B2205</f>
        <v>TT_3218</v>
      </c>
      <c r="C2214" s="2" t="str">
        <f>'06A_Варіанти'!D2205</f>
        <v>РЦК макси</v>
      </c>
      <c r="D2214" s="2" t="str">
        <f>'06A_Варіанти'!C2205</f>
        <v>РЦК</v>
      </c>
      <c r="E2214" s="2" t="str">
        <f>'06A_Варіанти'!S2205</f>
        <v>KYI_DARN</v>
      </c>
      <c r="F2214" s="2" t="str">
        <f>IF(O2214='06A_Варіанти'!E2205,'06A_Варіанти'!E$1,IF(O2214='06A_Варіанти'!F2205,'06A_Варіанти'!F$1,IF(O2214='06A_Варіанти'!G2205,'06A_Варіанти'!G$1,IF(O2214='06A_Варіанти'!H2205,'06A_Варіанти'!H$1,IF(O2214='06A_Варіанти'!I2205,'06A_Варіанти'!I$1,IF(O2214='06A_Варіанти'!J2205,'06A_Варіанти'!J$1,IF(O2214='06A_Варіанти'!K2205,'06A_Варіанти'!K$1,IF(O2214='06A_Варіанти'!L2205,'06A_Варіанти'!L$1,IF(O2214='06A_Варіанти'!M2205,'06A_Варіанти'!M$1,IF(O2214='06A_Варіанти'!N2205,'06A_Варіанти'!N$1,IF(O2214='06A_Варіанти'!O2205,'06A_Варіанти'!O$1,IF(O2214='06A_Варіанти'!P2205,'06A_Варіанти'!P$1,IF(O2214='06A_Варіанти'!Q2205,'06A_Варіанти'!Q$1,IF(O2214='06A_Варіанти'!R2205,'06A_Варіанти'!R$1,"НЕМАЄ МАРШРУТУ"))))))))))))))</f>
        <v>KYI_DARN</v>
      </c>
      <c r="G2214" s="2" t="str">
        <f t="shared" si="238"/>
        <v>БЕЗ ЗМІН</v>
      </c>
      <c r="H2214" s="2">
        <f>IF(G2214="НЕМАЄ МАРШРУТУ",0,O2214-'06A_Варіанти'!T2205)</f>
        <v>0</v>
      </c>
      <c r="I2214" s="2">
        <f>IFERROR(INDEX('04_Потоки'!$E:$E,MATCH(A2214,'04_Потоки'!$A:$A,0)),0)</f>
        <v>0.30653218059558118</v>
      </c>
      <c r="J2214" s="2">
        <f t="shared" si="239"/>
        <v>1</v>
      </c>
      <c r="K2214" s="2">
        <f>IF(C2214="РЦК макси",0,2*'06A_Варіанти'!T2205*J2214)</f>
        <v>0</v>
      </c>
      <c r="L2214" s="2">
        <f t="shared" si="240"/>
        <v>0</v>
      </c>
      <c r="M2214" s="2">
        <f t="shared" si="241"/>
        <v>0</v>
      </c>
      <c r="N2214" s="9">
        <f t="shared" si="242"/>
        <v>0</v>
      </c>
      <c r="O2214" s="2">
        <f>MIN(IF('07A_Конструктор'!$D$5="Так",'06A_Варіанти'!E2205,1E+99),IF('07A_Конструктор'!$D$6="Так",'06A_Варіанти'!F2205,1E+99),IF('07A_Конструктор'!$D$7="Так",'06A_Варіанти'!G2205,1E+99),IF('07A_Конструктор'!$D$8="Так",'06A_Варіанти'!H2205,1E+99),IF('07A_Конструктор'!$D$9="Так",'06A_Варіанти'!I2205,1E+99),IF('07A_Конструктор'!$D$10="Так",'06A_Варіанти'!J2205,1E+99),IF('07A_Конструктор'!$D$11="Так",'06A_Варіанти'!K2205,1E+99),IF('07A_Конструктор'!$D$12="Так",'06A_Варіанти'!L2205,1E+99),IF('07A_Конструктор'!$D$13="Так",'06A_Варіанти'!M2205,1E+99),IF('07A_Конструктор'!$D$14="Так",'06A_Варіанти'!N2205,1E+99),IF('07A_Конструктор'!$D$15="Так",'06A_Варіанти'!O2205,1E+99),IF('07A_Конструктор'!$D$16="Так",'06A_Варіанти'!P2205,1E+99),IF('07A_Конструктор'!$D$17="Так",'06A_Варіанти'!Q2205,1E+99),IF('06A_Варіанти'!R2205="",1E+99,'06A_Варіанти'!R2205))</f>
        <v>531.20000000000005</v>
      </c>
      <c r="P2214" s="2" t="str">
        <f t="shared" si="243"/>
        <v>Не моделюється</v>
      </c>
      <c r="Q2214" s="2">
        <f t="shared" si="244"/>
        <v>0</v>
      </c>
      <c r="R2214" s="2" t="str">
        <f>IF(OR(C2214="РЦК макси",C2214="РЦЧ SKU"),"SKU-потік",IFERROR(VLOOKUP(D2214,'02_РЦ'!$A$3:$I$7,5,FALSE),0))</f>
        <v>SKU-потік</v>
      </c>
      <c r="S2214" s="2" t="str">
        <f>IF(OR(C2214="РЦК макси",C2214="РЦЧ SKU"),"Не рахується в ліміт",IFERROR(VLOOKUP(D2214,'02_РЦ'!$A$3:$I$7,9,FALSE),"Немає РЦ"))</f>
        <v>Не рахується в ліміт</v>
      </c>
    </row>
    <row r="2215" spans="1:19">
      <c r="A2215" s="2" t="str">
        <f>'06A_Варіанти'!A2206</f>
        <v>MAXI_3220</v>
      </c>
      <c r="B2215" s="2" t="str">
        <f>'06A_Варіанти'!B2206</f>
        <v>TT_3220</v>
      </c>
      <c r="C2215" s="2" t="str">
        <f>'06A_Варіанти'!D2206</f>
        <v>РЦК макси</v>
      </c>
      <c r="D2215" s="2" t="str">
        <f>'06A_Варіанти'!C2206</f>
        <v>РЦК</v>
      </c>
      <c r="E2215" s="2" t="str">
        <f>'06A_Варіанти'!S2206</f>
        <v>DIRECT</v>
      </c>
      <c r="F2215" s="2" t="str">
        <f>IF(O2215='06A_Варіанти'!E2206,'06A_Варіанти'!E$1,IF(O2215='06A_Варіанти'!F2206,'06A_Варіанти'!F$1,IF(O2215='06A_Варіанти'!G2206,'06A_Варіанти'!G$1,IF(O2215='06A_Варіанти'!H2206,'06A_Варіанти'!H$1,IF(O2215='06A_Варіанти'!I2206,'06A_Варіанти'!I$1,IF(O2215='06A_Варіанти'!J2206,'06A_Варіанти'!J$1,IF(O2215='06A_Варіанти'!K2206,'06A_Варіанти'!K$1,IF(O2215='06A_Варіанти'!L2206,'06A_Варіанти'!L$1,IF(O2215='06A_Варіанти'!M2206,'06A_Варіанти'!M$1,IF(O2215='06A_Варіанти'!N2206,'06A_Варіанти'!N$1,IF(O2215='06A_Варіанти'!O2206,'06A_Варіанти'!O$1,IF(O2215='06A_Варіанти'!P2206,'06A_Варіанти'!P$1,IF(O2215='06A_Варіанти'!Q2206,'06A_Варіанти'!Q$1,IF(O2215='06A_Варіанти'!R2206,'06A_Варіанти'!R$1,"НЕМАЄ МАРШРУТУ"))))))))))))))</f>
        <v>DIRECT</v>
      </c>
      <c r="G2215" s="2" t="str">
        <f t="shared" si="238"/>
        <v>БЕЗ ЗМІН</v>
      </c>
      <c r="H2215" s="2">
        <f>IF(G2215="НЕМАЄ МАРШРУТУ",0,O2215-'06A_Варіанти'!T2206)</f>
        <v>0</v>
      </c>
      <c r="I2215" s="2">
        <f>IFERROR(INDEX('04_Потоки'!$E:$E,MATCH(A2215,'04_Потоки'!$A:$A,0)),0)</f>
        <v>0.30653218059558118</v>
      </c>
      <c r="J2215" s="2">
        <f t="shared" si="239"/>
        <v>1</v>
      </c>
      <c r="K2215" s="2">
        <f>IF(C2215="РЦК макси",0,2*'06A_Варіанти'!T2206*J2215)</f>
        <v>0</v>
      </c>
      <c r="L2215" s="2">
        <f t="shared" si="240"/>
        <v>0</v>
      </c>
      <c r="M2215" s="2">
        <f t="shared" si="241"/>
        <v>0</v>
      </c>
      <c r="N2215" s="9">
        <f t="shared" si="242"/>
        <v>0</v>
      </c>
      <c r="O2215" s="2">
        <f>MIN(IF('07A_Конструктор'!$D$5="Так",'06A_Варіанти'!E2206,1E+99),IF('07A_Конструктор'!$D$6="Так",'06A_Варіанти'!F2206,1E+99),IF('07A_Конструктор'!$D$7="Так",'06A_Варіанти'!G2206,1E+99),IF('07A_Конструктор'!$D$8="Так",'06A_Варіанти'!H2206,1E+99),IF('07A_Конструктор'!$D$9="Так",'06A_Варіанти'!I2206,1E+99),IF('07A_Конструктор'!$D$10="Так",'06A_Варіанти'!J2206,1E+99),IF('07A_Конструктор'!$D$11="Так",'06A_Варіанти'!K2206,1E+99),IF('07A_Конструктор'!$D$12="Так",'06A_Варіанти'!L2206,1E+99),IF('07A_Конструктор'!$D$13="Так",'06A_Варіанти'!M2206,1E+99),IF('07A_Конструктор'!$D$14="Так",'06A_Варіанти'!N2206,1E+99),IF('07A_Конструктор'!$D$15="Так",'06A_Варіанти'!O2206,1E+99),IF('07A_Конструктор'!$D$16="Так",'06A_Варіанти'!P2206,1E+99),IF('07A_Конструктор'!$D$17="Так",'06A_Варіанти'!Q2206,1E+99),IF('06A_Варіанти'!R2206="",1E+99,'06A_Варіанти'!R2206))</f>
        <v>411.2</v>
      </c>
      <c r="P2215" s="2" t="str">
        <f t="shared" si="243"/>
        <v>Не моделюється</v>
      </c>
      <c r="Q2215" s="2">
        <f t="shared" si="244"/>
        <v>0</v>
      </c>
      <c r="R2215" s="2" t="str">
        <f>IF(OR(C2215="РЦК макси",C2215="РЦЧ SKU"),"SKU-потік",IFERROR(VLOOKUP(D2215,'02_РЦ'!$A$3:$I$7,5,FALSE),0))</f>
        <v>SKU-потік</v>
      </c>
      <c r="S2215" s="2" t="str">
        <f>IF(OR(C2215="РЦК макси",C2215="РЦЧ SKU"),"Не рахується в ліміт",IFERROR(VLOOKUP(D2215,'02_РЦ'!$A$3:$I$7,9,FALSE),"Немає РЦ"))</f>
        <v>Не рахується в ліміт</v>
      </c>
    </row>
    <row r="2216" spans="1:19">
      <c r="A2216" s="2" t="str">
        <f>'06A_Варіанти'!A2207</f>
        <v>MAXI_3222</v>
      </c>
      <c r="B2216" s="2" t="str">
        <f>'06A_Варіанти'!B2207</f>
        <v>TT_3222</v>
      </c>
      <c r="C2216" s="2" t="str">
        <f>'06A_Варіанти'!D2207</f>
        <v>РЦК макси</v>
      </c>
      <c r="D2216" s="2" t="str">
        <f>'06A_Варіанти'!C2207</f>
        <v>РЦК</v>
      </c>
      <c r="E2216" s="2" t="str">
        <f>'06A_Варіанти'!S2207</f>
        <v>DIRECT</v>
      </c>
      <c r="F2216" s="2" t="str">
        <f>IF(O2216='06A_Варіанти'!E2207,'06A_Варіанти'!E$1,IF(O2216='06A_Варіанти'!F2207,'06A_Варіанти'!F$1,IF(O2216='06A_Варіанти'!G2207,'06A_Варіанти'!G$1,IF(O2216='06A_Варіанти'!H2207,'06A_Варіанти'!H$1,IF(O2216='06A_Варіанти'!I2207,'06A_Варіанти'!I$1,IF(O2216='06A_Варіанти'!J2207,'06A_Варіанти'!J$1,IF(O2216='06A_Варіанти'!K2207,'06A_Варіанти'!K$1,IF(O2216='06A_Варіанти'!L2207,'06A_Варіанти'!L$1,IF(O2216='06A_Варіанти'!M2207,'06A_Варіанти'!M$1,IF(O2216='06A_Варіанти'!N2207,'06A_Варіанти'!N$1,IF(O2216='06A_Варіанти'!O2207,'06A_Варіанти'!O$1,IF(O2216='06A_Варіанти'!P2207,'06A_Варіанти'!P$1,IF(O2216='06A_Варіанти'!Q2207,'06A_Варіанти'!Q$1,IF(O2216='06A_Варіанти'!R2207,'06A_Варіанти'!R$1,"НЕМАЄ МАРШРУТУ"))))))))))))))</f>
        <v>DIRECT</v>
      </c>
      <c r="G2216" s="2" t="str">
        <f t="shared" si="238"/>
        <v>БЕЗ ЗМІН</v>
      </c>
      <c r="H2216" s="2">
        <f>IF(G2216="НЕМАЄ МАРШРУТУ",0,O2216-'06A_Варіанти'!T2207)</f>
        <v>0</v>
      </c>
      <c r="I2216" s="2">
        <f>IFERROR(INDEX('04_Потоки'!$E:$E,MATCH(A2216,'04_Потоки'!$A:$A,0)),0)</f>
        <v>0.30653218059558118</v>
      </c>
      <c r="J2216" s="2">
        <f t="shared" si="239"/>
        <v>1</v>
      </c>
      <c r="K2216" s="2">
        <f>IF(C2216="РЦК макси",0,2*'06A_Варіанти'!T2207*J2216)</f>
        <v>0</v>
      </c>
      <c r="L2216" s="2">
        <f t="shared" si="240"/>
        <v>0</v>
      </c>
      <c r="M2216" s="2">
        <f t="shared" si="241"/>
        <v>0</v>
      </c>
      <c r="N2216" s="9">
        <f t="shared" si="242"/>
        <v>0</v>
      </c>
      <c r="O2216" s="2">
        <f>MIN(IF('07A_Конструктор'!$D$5="Так",'06A_Варіанти'!E2207,1E+99),IF('07A_Конструктор'!$D$6="Так",'06A_Варіанти'!F2207,1E+99),IF('07A_Конструктор'!$D$7="Так",'06A_Варіанти'!G2207,1E+99),IF('07A_Конструктор'!$D$8="Так",'06A_Варіанти'!H2207,1E+99),IF('07A_Конструктор'!$D$9="Так",'06A_Варіанти'!I2207,1E+99),IF('07A_Конструктор'!$D$10="Так",'06A_Варіанти'!J2207,1E+99),IF('07A_Конструктор'!$D$11="Так",'06A_Варіанти'!K2207,1E+99),IF('07A_Конструктор'!$D$12="Так",'06A_Варіанти'!L2207,1E+99),IF('07A_Конструктор'!$D$13="Так",'06A_Варіанти'!M2207,1E+99),IF('07A_Конструктор'!$D$14="Так",'06A_Варіанти'!N2207,1E+99),IF('07A_Конструктор'!$D$15="Так",'06A_Варіанти'!O2207,1E+99),IF('07A_Конструктор'!$D$16="Так",'06A_Варіанти'!P2207,1E+99),IF('07A_Конструктор'!$D$17="Так",'06A_Варіанти'!Q2207,1E+99),IF('06A_Варіанти'!R2207="",1E+99,'06A_Варіанти'!R2207))</f>
        <v>548.4</v>
      </c>
      <c r="P2216" s="2" t="str">
        <f t="shared" si="243"/>
        <v>Не моделюється</v>
      </c>
      <c r="Q2216" s="2">
        <f t="shared" si="244"/>
        <v>0</v>
      </c>
      <c r="R2216" s="2" t="str">
        <f>IF(OR(C2216="РЦК макси",C2216="РЦЧ SKU"),"SKU-потік",IFERROR(VLOOKUP(D2216,'02_РЦ'!$A$3:$I$7,5,FALSE),0))</f>
        <v>SKU-потік</v>
      </c>
      <c r="S2216" s="2" t="str">
        <f>IF(OR(C2216="РЦК макси",C2216="РЦЧ SKU"),"Не рахується в ліміт",IFERROR(VLOOKUP(D2216,'02_РЦ'!$A$3:$I$7,9,FALSE),"Немає РЦ"))</f>
        <v>Не рахується в ліміт</v>
      </c>
    </row>
    <row r="2217" spans="1:19">
      <c r="A2217" s="2" t="str">
        <f>'06A_Варіанти'!A2208</f>
        <v>MAXI_3229</v>
      </c>
      <c r="B2217" s="2" t="str">
        <f>'06A_Варіанти'!B2208</f>
        <v>TT_3229</v>
      </c>
      <c r="C2217" s="2" t="str">
        <f>'06A_Варіанти'!D2208</f>
        <v>РЦК макси</v>
      </c>
      <c r="D2217" s="2" t="str">
        <f>'06A_Варіанти'!C2208</f>
        <v>РЦК</v>
      </c>
      <c r="E2217" s="2" t="str">
        <f>'06A_Варіанти'!S2208</f>
        <v>KYI_SOUTH</v>
      </c>
      <c r="F2217" s="2" t="str">
        <f>IF(O2217='06A_Варіанти'!E2208,'06A_Варіанти'!E$1,IF(O2217='06A_Варіанти'!F2208,'06A_Варіанти'!F$1,IF(O2217='06A_Варіанти'!G2208,'06A_Варіанти'!G$1,IF(O2217='06A_Варіанти'!H2208,'06A_Варіанти'!H$1,IF(O2217='06A_Варіанти'!I2208,'06A_Варіанти'!I$1,IF(O2217='06A_Варіанти'!J2208,'06A_Варіанти'!J$1,IF(O2217='06A_Варіанти'!K2208,'06A_Варіанти'!K$1,IF(O2217='06A_Варіанти'!L2208,'06A_Варіанти'!L$1,IF(O2217='06A_Варіанти'!M2208,'06A_Варіанти'!M$1,IF(O2217='06A_Варіанти'!N2208,'06A_Варіанти'!N$1,IF(O2217='06A_Варіанти'!O2208,'06A_Варіанти'!O$1,IF(O2217='06A_Варіанти'!P2208,'06A_Варіанти'!P$1,IF(O2217='06A_Варіанти'!Q2208,'06A_Варіанти'!Q$1,IF(O2217='06A_Варіанти'!R2208,'06A_Варіанти'!R$1,"НЕМАЄ МАРШРУТУ"))))))))))))))</f>
        <v>KYI_SOUTH</v>
      </c>
      <c r="G2217" s="2" t="str">
        <f t="shared" si="238"/>
        <v>БЕЗ ЗМІН</v>
      </c>
      <c r="H2217" s="2">
        <f>IF(G2217="НЕМАЄ МАРШРУТУ",0,O2217-'06A_Варіанти'!T2208)</f>
        <v>0</v>
      </c>
      <c r="I2217" s="2">
        <f>IFERROR(INDEX('04_Потоки'!$E:$E,MATCH(A2217,'04_Потоки'!$A:$A,0)),0)</f>
        <v>0.30653218059558118</v>
      </c>
      <c r="J2217" s="2">
        <f t="shared" si="239"/>
        <v>1</v>
      </c>
      <c r="K2217" s="2">
        <f>IF(C2217="РЦК макси",0,2*'06A_Варіанти'!T2208*J2217)</f>
        <v>0</v>
      </c>
      <c r="L2217" s="2">
        <f t="shared" si="240"/>
        <v>0</v>
      </c>
      <c r="M2217" s="2">
        <f t="shared" si="241"/>
        <v>0</v>
      </c>
      <c r="N2217" s="9">
        <f t="shared" si="242"/>
        <v>0</v>
      </c>
      <c r="O2217" s="2">
        <f>MIN(IF('07A_Конструктор'!$D$5="Так",'06A_Варіанти'!E2208,1E+99),IF('07A_Конструктор'!$D$6="Так",'06A_Варіанти'!F2208,1E+99),IF('07A_Конструктор'!$D$7="Так",'06A_Варіанти'!G2208,1E+99),IF('07A_Конструктор'!$D$8="Так",'06A_Варіанти'!H2208,1E+99),IF('07A_Конструктор'!$D$9="Так",'06A_Варіанти'!I2208,1E+99),IF('07A_Конструктор'!$D$10="Так",'06A_Варіанти'!J2208,1E+99),IF('07A_Конструктор'!$D$11="Так",'06A_Варіанти'!K2208,1E+99),IF('07A_Конструктор'!$D$12="Так",'06A_Варіанти'!L2208,1E+99),IF('07A_Конструктор'!$D$13="Так",'06A_Варіанти'!M2208,1E+99),IF('07A_Конструктор'!$D$14="Так",'06A_Варіанти'!N2208,1E+99),IF('07A_Конструктор'!$D$15="Так",'06A_Варіанти'!O2208,1E+99),IF('07A_Конструктор'!$D$16="Так",'06A_Варіанти'!P2208,1E+99),IF('07A_Конструктор'!$D$17="Так",'06A_Варіанти'!Q2208,1E+99),IF('06A_Варіанти'!R2208="",1E+99,'06A_Варіанти'!R2208))</f>
        <v>533.4</v>
      </c>
      <c r="P2217" s="2" t="str">
        <f t="shared" si="243"/>
        <v>Не моделюється</v>
      </c>
      <c r="Q2217" s="2">
        <f t="shared" si="244"/>
        <v>0</v>
      </c>
      <c r="R2217" s="2" t="str">
        <f>IF(OR(C2217="РЦК макси",C2217="РЦЧ SKU"),"SKU-потік",IFERROR(VLOOKUP(D2217,'02_РЦ'!$A$3:$I$7,5,FALSE),0))</f>
        <v>SKU-потік</v>
      </c>
      <c r="S2217" s="2" t="str">
        <f>IF(OR(C2217="РЦК макси",C2217="РЦЧ SKU"),"Не рахується в ліміт",IFERROR(VLOOKUP(D2217,'02_РЦ'!$A$3:$I$7,9,FALSE),"Немає РЦ"))</f>
        <v>Не рахується в ліміт</v>
      </c>
    </row>
    <row r="2218" spans="1:19">
      <c r="A2218" s="2" t="str">
        <f>'06A_Варіанти'!A2209</f>
        <v>MAXI_3232</v>
      </c>
      <c r="B2218" s="2" t="str">
        <f>'06A_Варіанти'!B2209</f>
        <v>TT_3232</v>
      </c>
      <c r="C2218" s="2" t="str">
        <f>'06A_Варіанти'!D2209</f>
        <v>РЦК макси</v>
      </c>
      <c r="D2218" s="2" t="str">
        <f>'06A_Варіанти'!C2209</f>
        <v>РЦК</v>
      </c>
      <c r="E2218" s="2" t="str">
        <f>'06A_Варіанти'!S2209</f>
        <v>KYI_DARN</v>
      </c>
      <c r="F2218" s="2" t="str">
        <f>IF(O2218='06A_Варіанти'!E2209,'06A_Варіанти'!E$1,IF(O2218='06A_Варіанти'!F2209,'06A_Варіанти'!F$1,IF(O2218='06A_Варіанти'!G2209,'06A_Варіанти'!G$1,IF(O2218='06A_Варіанти'!H2209,'06A_Варіанти'!H$1,IF(O2218='06A_Варіанти'!I2209,'06A_Варіанти'!I$1,IF(O2218='06A_Варіанти'!J2209,'06A_Варіанти'!J$1,IF(O2218='06A_Варіанти'!K2209,'06A_Варіанти'!K$1,IF(O2218='06A_Варіанти'!L2209,'06A_Варіанти'!L$1,IF(O2218='06A_Варіанти'!M2209,'06A_Варіанти'!M$1,IF(O2218='06A_Варіанти'!N2209,'06A_Варіанти'!N$1,IF(O2218='06A_Варіанти'!O2209,'06A_Варіанти'!O$1,IF(O2218='06A_Варіанти'!P2209,'06A_Варіанти'!P$1,IF(O2218='06A_Варіанти'!Q2209,'06A_Варіанти'!Q$1,IF(O2218='06A_Варіанти'!R2209,'06A_Варіанти'!R$1,"НЕМАЄ МАРШРУТУ"))))))))))))))</f>
        <v>KYI_DARN</v>
      </c>
      <c r="G2218" s="2" t="str">
        <f t="shared" si="238"/>
        <v>БЕЗ ЗМІН</v>
      </c>
      <c r="H2218" s="2">
        <f>IF(G2218="НЕМАЄ МАРШРУТУ",0,O2218-'06A_Варіанти'!T2209)</f>
        <v>0</v>
      </c>
      <c r="I2218" s="2">
        <f>IFERROR(INDEX('04_Потоки'!$E:$E,MATCH(A2218,'04_Потоки'!$A:$A,0)),0)</f>
        <v>0.30653218059558118</v>
      </c>
      <c r="J2218" s="2">
        <f t="shared" si="239"/>
        <v>1</v>
      </c>
      <c r="K2218" s="2">
        <f>IF(C2218="РЦК макси",0,2*'06A_Варіанти'!T2209*J2218)</f>
        <v>0</v>
      </c>
      <c r="L2218" s="2">
        <f t="shared" si="240"/>
        <v>0</v>
      </c>
      <c r="M2218" s="2">
        <f t="shared" si="241"/>
        <v>0</v>
      </c>
      <c r="N2218" s="9">
        <f t="shared" si="242"/>
        <v>0</v>
      </c>
      <c r="O2218" s="2">
        <f>MIN(IF('07A_Конструктор'!$D$5="Так",'06A_Варіанти'!E2209,1E+99),IF('07A_Конструктор'!$D$6="Так",'06A_Варіанти'!F2209,1E+99),IF('07A_Конструктор'!$D$7="Так",'06A_Варіанти'!G2209,1E+99),IF('07A_Конструктор'!$D$8="Так",'06A_Варіанти'!H2209,1E+99),IF('07A_Конструктор'!$D$9="Так",'06A_Варіанти'!I2209,1E+99),IF('07A_Конструктор'!$D$10="Так",'06A_Варіанти'!J2209,1E+99),IF('07A_Конструктор'!$D$11="Так",'06A_Варіанти'!K2209,1E+99),IF('07A_Конструктор'!$D$12="Так",'06A_Варіанти'!L2209,1E+99),IF('07A_Конструктор'!$D$13="Так",'06A_Варіанти'!M2209,1E+99),IF('07A_Конструктор'!$D$14="Так",'06A_Варіанти'!N2209,1E+99),IF('07A_Конструктор'!$D$15="Так",'06A_Варіанти'!O2209,1E+99),IF('07A_Конструктор'!$D$16="Так",'06A_Варіанти'!P2209,1E+99),IF('07A_Конструктор'!$D$17="Так",'06A_Варіанти'!Q2209,1E+99),IF('06A_Варіанти'!R2209="",1E+99,'06A_Варіанти'!R2209))</f>
        <v>397</v>
      </c>
      <c r="P2218" s="2" t="str">
        <f t="shared" si="243"/>
        <v>Не моделюється</v>
      </c>
      <c r="Q2218" s="2">
        <f t="shared" si="244"/>
        <v>0</v>
      </c>
      <c r="R2218" s="2" t="str">
        <f>IF(OR(C2218="РЦК макси",C2218="РЦЧ SKU"),"SKU-потік",IFERROR(VLOOKUP(D2218,'02_РЦ'!$A$3:$I$7,5,FALSE),0))</f>
        <v>SKU-потік</v>
      </c>
      <c r="S2218" s="2" t="str">
        <f>IF(OR(C2218="РЦК макси",C2218="РЦЧ SKU"),"Не рахується в ліміт",IFERROR(VLOOKUP(D2218,'02_РЦ'!$A$3:$I$7,9,FALSE),"Немає РЦ"))</f>
        <v>Не рахується в ліміт</v>
      </c>
    </row>
    <row r="2219" spans="1:19">
      <c r="A2219" s="2" t="str">
        <f>'06A_Варіанти'!A2210</f>
        <v>MAXI_3231</v>
      </c>
      <c r="B2219" s="2" t="str">
        <f>'06A_Варіанти'!B2210</f>
        <v>TT_3231</v>
      </c>
      <c r="C2219" s="2" t="str">
        <f>'06A_Варіанти'!D2210</f>
        <v>РЦК макси</v>
      </c>
      <c r="D2219" s="2" t="str">
        <f>'06A_Варіанти'!C2210</f>
        <v>РЦК</v>
      </c>
      <c r="E2219" s="2" t="str">
        <f>'06A_Варіанти'!S2210</f>
        <v>DIRECT</v>
      </c>
      <c r="F2219" s="2" t="str">
        <f>IF(O2219='06A_Варіанти'!E2210,'06A_Варіанти'!E$1,IF(O2219='06A_Варіанти'!F2210,'06A_Варіанти'!F$1,IF(O2219='06A_Варіанти'!G2210,'06A_Варіанти'!G$1,IF(O2219='06A_Варіанти'!H2210,'06A_Варіанти'!H$1,IF(O2219='06A_Варіанти'!I2210,'06A_Варіанти'!I$1,IF(O2219='06A_Варіанти'!J2210,'06A_Варіанти'!J$1,IF(O2219='06A_Варіанти'!K2210,'06A_Варіанти'!K$1,IF(O2219='06A_Варіанти'!L2210,'06A_Варіанти'!L$1,IF(O2219='06A_Варіанти'!M2210,'06A_Варіанти'!M$1,IF(O2219='06A_Варіанти'!N2210,'06A_Варіанти'!N$1,IF(O2219='06A_Варіанти'!O2210,'06A_Варіанти'!O$1,IF(O2219='06A_Варіанти'!P2210,'06A_Варіанти'!P$1,IF(O2219='06A_Варіанти'!Q2210,'06A_Варіанти'!Q$1,IF(O2219='06A_Варіанти'!R2210,'06A_Варіанти'!R$1,"НЕМАЄ МАРШРУТУ"))))))))))))))</f>
        <v>DIRECT</v>
      </c>
      <c r="G2219" s="2" t="str">
        <f t="shared" si="238"/>
        <v>БЕЗ ЗМІН</v>
      </c>
      <c r="H2219" s="2">
        <f>IF(G2219="НЕМАЄ МАРШРУТУ",0,O2219-'06A_Варіанти'!T2210)</f>
        <v>0</v>
      </c>
      <c r="I2219" s="2">
        <f>IFERROR(INDEX('04_Потоки'!$E:$E,MATCH(A2219,'04_Потоки'!$A:$A,0)),0)</f>
        <v>0.30653218059558118</v>
      </c>
      <c r="J2219" s="2">
        <f t="shared" si="239"/>
        <v>1</v>
      </c>
      <c r="K2219" s="2">
        <f>IF(C2219="РЦК макси",0,2*'06A_Варіанти'!T2210*J2219)</f>
        <v>0</v>
      </c>
      <c r="L2219" s="2">
        <f t="shared" si="240"/>
        <v>0</v>
      </c>
      <c r="M2219" s="2">
        <f t="shared" si="241"/>
        <v>0</v>
      </c>
      <c r="N2219" s="9">
        <f t="shared" si="242"/>
        <v>0</v>
      </c>
      <c r="O2219" s="2">
        <f>MIN(IF('07A_Конструктор'!$D$5="Так",'06A_Варіанти'!E2210,1E+99),IF('07A_Конструктор'!$D$6="Так",'06A_Варіанти'!F2210,1E+99),IF('07A_Конструктор'!$D$7="Так",'06A_Варіанти'!G2210,1E+99),IF('07A_Конструктор'!$D$8="Так",'06A_Варіанти'!H2210,1E+99),IF('07A_Конструктор'!$D$9="Так",'06A_Варіанти'!I2210,1E+99),IF('07A_Конструктор'!$D$10="Так",'06A_Варіанти'!J2210,1E+99),IF('07A_Конструктор'!$D$11="Так",'06A_Варіанти'!K2210,1E+99),IF('07A_Конструктор'!$D$12="Так",'06A_Варіанти'!L2210,1E+99),IF('07A_Конструктор'!$D$13="Так",'06A_Варіанти'!M2210,1E+99),IF('07A_Конструктор'!$D$14="Так",'06A_Варіанти'!N2210,1E+99),IF('07A_Конструктор'!$D$15="Так",'06A_Варіанти'!O2210,1E+99),IF('07A_Конструктор'!$D$16="Так",'06A_Варіанти'!P2210,1E+99),IF('07A_Конструктор'!$D$17="Так",'06A_Варіанти'!Q2210,1E+99),IF('06A_Варіанти'!R2210="",1E+99,'06A_Варіанти'!R2210))</f>
        <v>131.9</v>
      </c>
      <c r="P2219" s="2" t="str">
        <f t="shared" si="243"/>
        <v>Не моделюється</v>
      </c>
      <c r="Q2219" s="2">
        <f t="shared" si="244"/>
        <v>0</v>
      </c>
      <c r="R2219" s="2" t="str">
        <f>IF(OR(C2219="РЦК макси",C2219="РЦЧ SKU"),"SKU-потік",IFERROR(VLOOKUP(D2219,'02_РЦ'!$A$3:$I$7,5,FALSE),0))</f>
        <v>SKU-потік</v>
      </c>
      <c r="S2219" s="2" t="str">
        <f>IF(OR(C2219="РЦК макси",C2219="РЦЧ SKU"),"Не рахується в ліміт",IFERROR(VLOOKUP(D2219,'02_РЦ'!$A$3:$I$7,9,FALSE),"Немає РЦ"))</f>
        <v>Не рахується в ліміт</v>
      </c>
    </row>
    <row r="2220" spans="1:19">
      <c r="A2220" s="2" t="str">
        <f>'06A_Варіанти'!A2211</f>
        <v>MAXI_3233</v>
      </c>
      <c r="B2220" s="2" t="str">
        <f>'06A_Варіанти'!B2211</f>
        <v>TT_3233</v>
      </c>
      <c r="C2220" s="2" t="str">
        <f>'06A_Варіанти'!D2211</f>
        <v>РЦК макси</v>
      </c>
      <c r="D2220" s="2" t="str">
        <f>'06A_Варіанти'!C2211</f>
        <v>РЦК</v>
      </c>
      <c r="E2220" s="2" t="str">
        <f>'06A_Варіанти'!S2211</f>
        <v>DIRECT</v>
      </c>
      <c r="F2220" s="2" t="str">
        <f>IF(O2220='06A_Варіанти'!E2211,'06A_Варіанти'!E$1,IF(O2220='06A_Варіанти'!F2211,'06A_Варіанти'!F$1,IF(O2220='06A_Варіанти'!G2211,'06A_Варіанти'!G$1,IF(O2220='06A_Варіанти'!H2211,'06A_Варіанти'!H$1,IF(O2220='06A_Варіанти'!I2211,'06A_Варіанти'!I$1,IF(O2220='06A_Варіанти'!J2211,'06A_Варіанти'!J$1,IF(O2220='06A_Варіанти'!K2211,'06A_Варіанти'!K$1,IF(O2220='06A_Варіанти'!L2211,'06A_Варіанти'!L$1,IF(O2220='06A_Варіанти'!M2211,'06A_Варіанти'!M$1,IF(O2220='06A_Варіанти'!N2211,'06A_Варіанти'!N$1,IF(O2220='06A_Варіанти'!O2211,'06A_Варіанти'!O$1,IF(O2220='06A_Варіанти'!P2211,'06A_Варіанти'!P$1,IF(O2220='06A_Варіанти'!Q2211,'06A_Варіанти'!Q$1,IF(O2220='06A_Варіанти'!R2211,'06A_Варіанти'!R$1,"НЕМАЄ МАРШРУТУ"))))))))))))))</f>
        <v>DIRECT</v>
      </c>
      <c r="G2220" s="2" t="str">
        <f t="shared" si="238"/>
        <v>БЕЗ ЗМІН</v>
      </c>
      <c r="H2220" s="2">
        <f>IF(G2220="НЕМАЄ МАРШРУТУ",0,O2220-'06A_Варіанти'!T2211)</f>
        <v>0</v>
      </c>
      <c r="I2220" s="2">
        <f>IFERROR(INDEX('04_Потоки'!$E:$E,MATCH(A2220,'04_Потоки'!$A:$A,0)),0)</f>
        <v>0.30653218059558118</v>
      </c>
      <c r="J2220" s="2">
        <f t="shared" si="239"/>
        <v>1</v>
      </c>
      <c r="K2220" s="2">
        <f>IF(C2220="РЦК макси",0,2*'06A_Варіанти'!T2211*J2220)</f>
        <v>0</v>
      </c>
      <c r="L2220" s="2">
        <f t="shared" si="240"/>
        <v>0</v>
      </c>
      <c r="M2220" s="2">
        <f t="shared" si="241"/>
        <v>0</v>
      </c>
      <c r="N2220" s="9">
        <f t="shared" si="242"/>
        <v>0</v>
      </c>
      <c r="O2220" s="2">
        <f>MIN(IF('07A_Конструктор'!$D$5="Так",'06A_Варіанти'!E2211,1E+99),IF('07A_Конструктор'!$D$6="Так",'06A_Варіанти'!F2211,1E+99),IF('07A_Конструктор'!$D$7="Так",'06A_Варіанти'!G2211,1E+99),IF('07A_Конструктор'!$D$8="Так",'06A_Варіанти'!H2211,1E+99),IF('07A_Конструктор'!$D$9="Так",'06A_Варіанти'!I2211,1E+99),IF('07A_Конструктор'!$D$10="Так",'06A_Варіанти'!J2211,1E+99),IF('07A_Конструктор'!$D$11="Так",'06A_Варіанти'!K2211,1E+99),IF('07A_Конструктор'!$D$12="Так",'06A_Варіанти'!L2211,1E+99),IF('07A_Конструктор'!$D$13="Так",'06A_Варіанти'!M2211,1E+99),IF('07A_Конструктор'!$D$14="Так",'06A_Варіанти'!N2211,1E+99),IF('07A_Конструктор'!$D$15="Так",'06A_Варіанти'!O2211,1E+99),IF('07A_Конструктор'!$D$16="Так",'06A_Варіанти'!P2211,1E+99),IF('07A_Конструктор'!$D$17="Так",'06A_Варіанти'!Q2211,1E+99),IF('06A_Варіанти'!R2211="",1E+99,'06A_Варіанти'!R2211))</f>
        <v>399.5</v>
      </c>
      <c r="P2220" s="2" t="str">
        <f t="shared" si="243"/>
        <v>Не моделюється</v>
      </c>
      <c r="Q2220" s="2">
        <f t="shared" si="244"/>
        <v>0</v>
      </c>
      <c r="R2220" s="2" t="str">
        <f>IF(OR(C2220="РЦК макси",C2220="РЦЧ SKU"),"SKU-потік",IFERROR(VLOOKUP(D2220,'02_РЦ'!$A$3:$I$7,5,FALSE),0))</f>
        <v>SKU-потік</v>
      </c>
      <c r="S2220" s="2" t="str">
        <f>IF(OR(C2220="РЦК макси",C2220="РЦЧ SKU"),"Не рахується в ліміт",IFERROR(VLOOKUP(D2220,'02_РЦ'!$A$3:$I$7,9,FALSE),"Немає РЦ"))</f>
        <v>Не рахується в ліміт</v>
      </c>
    </row>
    <row r="2221" spans="1:19">
      <c r="A2221" s="2" t="str">
        <f>'06A_Варіанти'!A2212</f>
        <v>MAXI_3235</v>
      </c>
      <c r="B2221" s="2" t="str">
        <f>'06A_Варіанти'!B2212</f>
        <v>TT_3235</v>
      </c>
      <c r="C2221" s="2" t="str">
        <f>'06A_Варіанти'!D2212</f>
        <v>РЦК макси</v>
      </c>
      <c r="D2221" s="2" t="str">
        <f>'06A_Варіанти'!C2212</f>
        <v>РЦК</v>
      </c>
      <c r="E2221" s="2" t="str">
        <f>'06A_Варіанти'!S2212</f>
        <v>DIRECT</v>
      </c>
      <c r="F2221" s="2" t="str">
        <f>IF(O2221='06A_Варіанти'!E2212,'06A_Варіанти'!E$1,IF(O2221='06A_Варіанти'!F2212,'06A_Варіанти'!F$1,IF(O2221='06A_Варіанти'!G2212,'06A_Варіанти'!G$1,IF(O2221='06A_Варіанти'!H2212,'06A_Варіанти'!H$1,IF(O2221='06A_Варіанти'!I2212,'06A_Варіанти'!I$1,IF(O2221='06A_Варіанти'!J2212,'06A_Варіанти'!J$1,IF(O2221='06A_Варіанти'!K2212,'06A_Варіанти'!K$1,IF(O2221='06A_Варіанти'!L2212,'06A_Варіанти'!L$1,IF(O2221='06A_Варіанти'!M2212,'06A_Варіанти'!M$1,IF(O2221='06A_Варіанти'!N2212,'06A_Варіанти'!N$1,IF(O2221='06A_Варіанти'!O2212,'06A_Варіанти'!O$1,IF(O2221='06A_Варіанти'!P2212,'06A_Варіанти'!P$1,IF(O2221='06A_Варіанти'!Q2212,'06A_Варіанти'!Q$1,IF(O2221='06A_Варіанти'!R2212,'06A_Варіанти'!R$1,"НЕМАЄ МАРШРУТУ"))))))))))))))</f>
        <v>DIRECT</v>
      </c>
      <c r="G2221" s="2" t="str">
        <f t="shared" si="238"/>
        <v>БЕЗ ЗМІН</v>
      </c>
      <c r="H2221" s="2">
        <f>IF(G2221="НЕМАЄ МАРШРУТУ",0,O2221-'06A_Варіанти'!T2212)</f>
        <v>0</v>
      </c>
      <c r="I2221" s="2">
        <f>IFERROR(INDEX('04_Потоки'!$E:$E,MATCH(A2221,'04_Потоки'!$A:$A,0)),0)</f>
        <v>0.30653218059558118</v>
      </c>
      <c r="J2221" s="2">
        <f t="shared" si="239"/>
        <v>1</v>
      </c>
      <c r="K2221" s="2">
        <f>IF(C2221="РЦК макси",0,2*'06A_Варіанти'!T2212*J2221)</f>
        <v>0</v>
      </c>
      <c r="L2221" s="2">
        <f t="shared" si="240"/>
        <v>0</v>
      </c>
      <c r="M2221" s="2">
        <f t="shared" si="241"/>
        <v>0</v>
      </c>
      <c r="N2221" s="9">
        <f t="shared" si="242"/>
        <v>0</v>
      </c>
      <c r="O2221" s="2">
        <f>MIN(IF('07A_Конструктор'!$D$5="Так",'06A_Варіанти'!E2212,1E+99),IF('07A_Конструктор'!$D$6="Так",'06A_Варіанти'!F2212,1E+99),IF('07A_Конструктор'!$D$7="Так",'06A_Варіанти'!G2212,1E+99),IF('07A_Конструктор'!$D$8="Так",'06A_Варіанти'!H2212,1E+99),IF('07A_Конструктор'!$D$9="Так",'06A_Варіанти'!I2212,1E+99),IF('07A_Конструктор'!$D$10="Так",'06A_Варіанти'!J2212,1E+99),IF('07A_Конструктор'!$D$11="Так",'06A_Варіанти'!K2212,1E+99),IF('07A_Конструктор'!$D$12="Так",'06A_Варіанти'!L2212,1E+99),IF('07A_Конструктор'!$D$13="Так",'06A_Варіанти'!M2212,1E+99),IF('07A_Конструктор'!$D$14="Так",'06A_Варіанти'!N2212,1E+99),IF('07A_Конструктор'!$D$15="Так",'06A_Варіанти'!O2212,1E+99),IF('07A_Конструктор'!$D$16="Так",'06A_Варіанти'!P2212,1E+99),IF('07A_Конструктор'!$D$17="Так",'06A_Варіанти'!Q2212,1E+99),IF('06A_Варіанти'!R2212="",1E+99,'06A_Варіанти'!R2212))</f>
        <v>93.2</v>
      </c>
      <c r="P2221" s="2" t="str">
        <f t="shared" si="243"/>
        <v>Не моделюється</v>
      </c>
      <c r="Q2221" s="2">
        <f t="shared" si="244"/>
        <v>0</v>
      </c>
      <c r="R2221" s="2" t="str">
        <f>IF(OR(C2221="РЦК макси",C2221="РЦЧ SKU"),"SKU-потік",IFERROR(VLOOKUP(D2221,'02_РЦ'!$A$3:$I$7,5,FALSE),0))</f>
        <v>SKU-потік</v>
      </c>
      <c r="S2221" s="2" t="str">
        <f>IF(OR(C2221="РЦК макси",C2221="РЦЧ SKU"),"Не рахується в ліміт",IFERROR(VLOOKUP(D2221,'02_РЦ'!$A$3:$I$7,9,FALSE),"Немає РЦ"))</f>
        <v>Не рахується в ліміт</v>
      </c>
    </row>
    <row r="2222" spans="1:19">
      <c r="A2222" s="2" t="str">
        <f>'06A_Варіанти'!A2213</f>
        <v>MAXI_3244</v>
      </c>
      <c r="B2222" s="2" t="str">
        <f>'06A_Варіанти'!B2213</f>
        <v>TT_3244</v>
      </c>
      <c r="C2222" s="2" t="str">
        <f>'06A_Варіанти'!D2213</f>
        <v>РЦК макси</v>
      </c>
      <c r="D2222" s="2" t="str">
        <f>'06A_Варіанти'!C2213</f>
        <v>РЦК</v>
      </c>
      <c r="E2222" s="2" t="str">
        <f>'06A_Варіанти'!S2213</f>
        <v>KYI_HPP</v>
      </c>
      <c r="F2222" s="2" t="str">
        <f>IF(O2222='06A_Варіанти'!E2213,'06A_Варіанти'!E$1,IF(O2222='06A_Варіанти'!F2213,'06A_Варіанти'!F$1,IF(O2222='06A_Варіанти'!G2213,'06A_Варіанти'!G$1,IF(O2222='06A_Варіанти'!H2213,'06A_Варіанти'!H$1,IF(O2222='06A_Варіанти'!I2213,'06A_Варіанти'!I$1,IF(O2222='06A_Варіанти'!J2213,'06A_Варіанти'!J$1,IF(O2222='06A_Варіанти'!K2213,'06A_Варіанти'!K$1,IF(O2222='06A_Варіанти'!L2213,'06A_Варіанти'!L$1,IF(O2222='06A_Варіанти'!M2213,'06A_Варіанти'!M$1,IF(O2222='06A_Варіанти'!N2213,'06A_Варіанти'!N$1,IF(O2222='06A_Варіанти'!O2213,'06A_Варіанти'!O$1,IF(O2222='06A_Варіанти'!P2213,'06A_Варіанти'!P$1,IF(O2222='06A_Варіанти'!Q2213,'06A_Варіанти'!Q$1,IF(O2222='06A_Варіанти'!R2213,'06A_Варіанти'!R$1,"НЕМАЄ МАРШРУТУ"))))))))))))))</f>
        <v>KYI_HPP</v>
      </c>
      <c r="G2222" s="2" t="str">
        <f t="shared" si="238"/>
        <v>БЕЗ ЗМІН</v>
      </c>
      <c r="H2222" s="2">
        <f>IF(G2222="НЕМАЄ МАРШРУТУ",0,O2222-'06A_Варіанти'!T2213)</f>
        <v>0</v>
      </c>
      <c r="I2222" s="2">
        <f>IFERROR(INDEX('04_Потоки'!$E:$E,MATCH(A2222,'04_Потоки'!$A:$A,0)),0)</f>
        <v>0.30653218059558118</v>
      </c>
      <c r="J2222" s="2">
        <f t="shared" si="239"/>
        <v>1</v>
      </c>
      <c r="K2222" s="2">
        <f>IF(C2222="РЦК макси",0,2*'06A_Варіанти'!T2213*J2222)</f>
        <v>0</v>
      </c>
      <c r="L2222" s="2">
        <f t="shared" si="240"/>
        <v>0</v>
      </c>
      <c r="M2222" s="2">
        <f t="shared" si="241"/>
        <v>0</v>
      </c>
      <c r="N2222" s="9">
        <f t="shared" si="242"/>
        <v>0</v>
      </c>
      <c r="O2222" s="2">
        <f>MIN(IF('07A_Конструктор'!$D$5="Так",'06A_Варіанти'!E2213,1E+99),IF('07A_Конструктор'!$D$6="Так",'06A_Варіанти'!F2213,1E+99),IF('07A_Конструктор'!$D$7="Так",'06A_Варіанти'!G2213,1E+99),IF('07A_Конструктор'!$D$8="Так",'06A_Варіанти'!H2213,1E+99),IF('07A_Конструктор'!$D$9="Так",'06A_Варіанти'!I2213,1E+99),IF('07A_Конструктор'!$D$10="Так",'06A_Варіанти'!J2213,1E+99),IF('07A_Конструктор'!$D$11="Так",'06A_Варіанти'!K2213,1E+99),IF('07A_Конструктор'!$D$12="Так",'06A_Варіанти'!L2213,1E+99),IF('07A_Конструктор'!$D$13="Так",'06A_Варіанти'!M2213,1E+99),IF('07A_Конструктор'!$D$14="Так",'06A_Варіанти'!N2213,1E+99),IF('07A_Конструктор'!$D$15="Так",'06A_Варіанти'!O2213,1E+99),IF('07A_Конструктор'!$D$16="Так",'06A_Варіанти'!P2213,1E+99),IF('07A_Конструктор'!$D$17="Так",'06A_Варіанти'!Q2213,1E+99),IF('06A_Варіанти'!R2213="",1E+99,'06A_Варіанти'!R2213))</f>
        <v>170.6</v>
      </c>
      <c r="P2222" s="2" t="str">
        <f t="shared" si="243"/>
        <v>Не моделюється</v>
      </c>
      <c r="Q2222" s="2">
        <f t="shared" si="244"/>
        <v>0</v>
      </c>
      <c r="R2222" s="2" t="str">
        <f>IF(OR(C2222="РЦК макси",C2222="РЦЧ SKU"),"SKU-потік",IFERROR(VLOOKUP(D2222,'02_РЦ'!$A$3:$I$7,5,FALSE),0))</f>
        <v>SKU-потік</v>
      </c>
      <c r="S2222" s="2" t="str">
        <f>IF(OR(C2222="РЦК макси",C2222="РЦЧ SKU"),"Не рахується в ліміт",IFERROR(VLOOKUP(D2222,'02_РЦ'!$A$3:$I$7,9,FALSE),"Немає РЦ"))</f>
        <v>Не рахується в ліміт</v>
      </c>
    </row>
    <row r="2223" spans="1:19">
      <c r="A2223" s="2" t="str">
        <f>'06A_Варіанти'!A2214</f>
        <v>MAXI_3246</v>
      </c>
      <c r="B2223" s="2" t="str">
        <f>'06A_Варіанти'!B2214</f>
        <v>TT_3246</v>
      </c>
      <c r="C2223" s="2" t="str">
        <f>'06A_Варіанти'!D2214</f>
        <v>РЦК макси</v>
      </c>
      <c r="D2223" s="2" t="str">
        <f>'06A_Варіанти'!C2214</f>
        <v>РЦК</v>
      </c>
      <c r="E2223" s="2" t="str">
        <f>'06A_Варіанти'!S2214</f>
        <v>KYI_NORTH</v>
      </c>
      <c r="F2223" s="2" t="str">
        <f>IF(O2223='06A_Варіанти'!E2214,'06A_Варіанти'!E$1,IF(O2223='06A_Варіанти'!F2214,'06A_Варіанти'!F$1,IF(O2223='06A_Варіанти'!G2214,'06A_Варіанти'!G$1,IF(O2223='06A_Варіанти'!H2214,'06A_Варіанти'!H$1,IF(O2223='06A_Варіанти'!I2214,'06A_Варіанти'!I$1,IF(O2223='06A_Варіанти'!J2214,'06A_Варіанти'!J$1,IF(O2223='06A_Варіанти'!K2214,'06A_Варіанти'!K$1,IF(O2223='06A_Варіанти'!L2214,'06A_Варіанти'!L$1,IF(O2223='06A_Варіанти'!M2214,'06A_Варіанти'!M$1,IF(O2223='06A_Варіанти'!N2214,'06A_Варіанти'!N$1,IF(O2223='06A_Варіанти'!O2214,'06A_Варіанти'!O$1,IF(O2223='06A_Варіанти'!P2214,'06A_Варіанти'!P$1,IF(O2223='06A_Варіанти'!Q2214,'06A_Варіанти'!Q$1,IF(O2223='06A_Варіанти'!R2214,'06A_Варіанти'!R$1,"НЕМАЄ МАРШРУТУ"))))))))))))))</f>
        <v>KYI_NORTH</v>
      </c>
      <c r="G2223" s="2" t="str">
        <f t="shared" si="238"/>
        <v>БЕЗ ЗМІН</v>
      </c>
      <c r="H2223" s="2">
        <f>IF(G2223="НЕМАЄ МАРШРУТУ",0,O2223-'06A_Варіанти'!T2214)</f>
        <v>0</v>
      </c>
      <c r="I2223" s="2">
        <f>IFERROR(INDEX('04_Потоки'!$E:$E,MATCH(A2223,'04_Потоки'!$A:$A,0)),0)</f>
        <v>0.30653218059558118</v>
      </c>
      <c r="J2223" s="2">
        <f t="shared" si="239"/>
        <v>1</v>
      </c>
      <c r="K2223" s="2">
        <f>IF(C2223="РЦК макси",0,2*'06A_Варіанти'!T2214*J2223)</f>
        <v>0</v>
      </c>
      <c r="L2223" s="2">
        <f t="shared" si="240"/>
        <v>0</v>
      </c>
      <c r="M2223" s="2">
        <f t="shared" si="241"/>
        <v>0</v>
      </c>
      <c r="N2223" s="9">
        <f t="shared" si="242"/>
        <v>0</v>
      </c>
      <c r="O2223" s="2">
        <f>MIN(IF('07A_Конструктор'!$D$5="Так",'06A_Варіанти'!E2214,1E+99),IF('07A_Конструктор'!$D$6="Так",'06A_Варіанти'!F2214,1E+99),IF('07A_Конструктор'!$D$7="Так",'06A_Варіанти'!G2214,1E+99),IF('07A_Конструктор'!$D$8="Так",'06A_Варіанти'!H2214,1E+99),IF('07A_Конструктор'!$D$9="Так",'06A_Варіанти'!I2214,1E+99),IF('07A_Конструктор'!$D$10="Так",'06A_Варіанти'!J2214,1E+99),IF('07A_Конструктор'!$D$11="Так",'06A_Варіанти'!K2214,1E+99),IF('07A_Конструктор'!$D$12="Так",'06A_Варіанти'!L2214,1E+99),IF('07A_Конструктор'!$D$13="Так",'06A_Варіанти'!M2214,1E+99),IF('07A_Конструктор'!$D$14="Так",'06A_Варіанти'!N2214,1E+99),IF('07A_Конструктор'!$D$15="Так",'06A_Варіанти'!O2214,1E+99),IF('07A_Конструктор'!$D$16="Так",'06A_Варіанти'!P2214,1E+99),IF('07A_Конструктор'!$D$17="Так",'06A_Варіанти'!Q2214,1E+99),IF('06A_Варіанти'!R2214="",1E+99,'06A_Варіанти'!R2214))</f>
        <v>32</v>
      </c>
      <c r="P2223" s="2" t="str">
        <f t="shared" si="243"/>
        <v>Не моделюється</v>
      </c>
      <c r="Q2223" s="2">
        <f t="shared" si="244"/>
        <v>0</v>
      </c>
      <c r="R2223" s="2" t="str">
        <f>IF(OR(C2223="РЦК макси",C2223="РЦЧ SKU"),"SKU-потік",IFERROR(VLOOKUP(D2223,'02_РЦ'!$A$3:$I$7,5,FALSE),0))</f>
        <v>SKU-потік</v>
      </c>
      <c r="S2223" s="2" t="str">
        <f>IF(OR(C2223="РЦК макси",C2223="РЦЧ SKU"),"Не рахується в ліміт",IFERROR(VLOOKUP(D2223,'02_РЦ'!$A$3:$I$7,9,FALSE),"Немає РЦ"))</f>
        <v>Не рахується в ліміт</v>
      </c>
    </row>
    <row r="2224" spans="1:19">
      <c r="A2224" s="2" t="str">
        <f>'06A_Варіанти'!A2215</f>
        <v>MAXI_3248</v>
      </c>
      <c r="B2224" s="2" t="str">
        <f>'06A_Варіанти'!B2215</f>
        <v>TT_3248</v>
      </c>
      <c r="C2224" s="2" t="str">
        <f>'06A_Варіанти'!D2215</f>
        <v>РЦК макси</v>
      </c>
      <c r="D2224" s="2" t="str">
        <f>'06A_Варіанти'!C2215</f>
        <v>РЦК</v>
      </c>
      <c r="E2224" s="2" t="str">
        <f>'06A_Варіанти'!S2215</f>
        <v>DIRECT</v>
      </c>
      <c r="F2224" s="2" t="str">
        <f>IF(O2224='06A_Варіанти'!E2215,'06A_Варіанти'!E$1,IF(O2224='06A_Варіанти'!F2215,'06A_Варіанти'!F$1,IF(O2224='06A_Варіанти'!G2215,'06A_Варіанти'!G$1,IF(O2224='06A_Варіанти'!H2215,'06A_Варіанти'!H$1,IF(O2224='06A_Варіанти'!I2215,'06A_Варіанти'!I$1,IF(O2224='06A_Варіанти'!J2215,'06A_Варіанти'!J$1,IF(O2224='06A_Варіанти'!K2215,'06A_Варіанти'!K$1,IF(O2224='06A_Варіанти'!L2215,'06A_Варіанти'!L$1,IF(O2224='06A_Варіанти'!M2215,'06A_Варіанти'!M$1,IF(O2224='06A_Варіанти'!N2215,'06A_Варіанти'!N$1,IF(O2224='06A_Варіанти'!O2215,'06A_Варіанти'!O$1,IF(O2224='06A_Варіанти'!P2215,'06A_Варіанти'!P$1,IF(O2224='06A_Варіанти'!Q2215,'06A_Варіанти'!Q$1,IF(O2224='06A_Варіанти'!R2215,'06A_Варіанти'!R$1,"НЕМАЄ МАРШРУТУ"))))))))))))))</f>
        <v>DIRECT</v>
      </c>
      <c r="G2224" s="2" t="str">
        <f t="shared" si="238"/>
        <v>БЕЗ ЗМІН</v>
      </c>
      <c r="H2224" s="2">
        <f>IF(G2224="НЕМАЄ МАРШРУТУ",0,O2224-'06A_Варіанти'!T2215)</f>
        <v>0</v>
      </c>
      <c r="I2224" s="2">
        <f>IFERROR(INDEX('04_Потоки'!$E:$E,MATCH(A2224,'04_Потоки'!$A:$A,0)),0)</f>
        <v>0.30653218059558118</v>
      </c>
      <c r="J2224" s="2">
        <f t="shared" si="239"/>
        <v>1</v>
      </c>
      <c r="K2224" s="2">
        <f>IF(C2224="РЦК макси",0,2*'06A_Варіанти'!T2215*J2224)</f>
        <v>0</v>
      </c>
      <c r="L2224" s="2">
        <f t="shared" si="240"/>
        <v>0</v>
      </c>
      <c r="M2224" s="2">
        <f t="shared" si="241"/>
        <v>0</v>
      </c>
      <c r="N2224" s="9">
        <f t="shared" si="242"/>
        <v>0</v>
      </c>
      <c r="O2224" s="2">
        <f>MIN(IF('07A_Конструктор'!$D$5="Так",'06A_Варіанти'!E2215,1E+99),IF('07A_Конструктор'!$D$6="Так",'06A_Варіанти'!F2215,1E+99),IF('07A_Конструктор'!$D$7="Так",'06A_Варіанти'!G2215,1E+99),IF('07A_Конструктор'!$D$8="Так",'06A_Варіанти'!H2215,1E+99),IF('07A_Конструктор'!$D$9="Так",'06A_Варіанти'!I2215,1E+99),IF('07A_Конструктор'!$D$10="Так",'06A_Варіанти'!J2215,1E+99),IF('07A_Конструктор'!$D$11="Так",'06A_Варіанти'!K2215,1E+99),IF('07A_Конструктор'!$D$12="Так",'06A_Варіанти'!L2215,1E+99),IF('07A_Конструктор'!$D$13="Так",'06A_Варіанти'!M2215,1E+99),IF('07A_Конструктор'!$D$14="Так",'06A_Варіанти'!N2215,1E+99),IF('07A_Конструктор'!$D$15="Так",'06A_Варіанти'!O2215,1E+99),IF('07A_Конструктор'!$D$16="Так",'06A_Варіанти'!P2215,1E+99),IF('07A_Конструктор'!$D$17="Так",'06A_Варіанти'!Q2215,1E+99),IF('06A_Варіанти'!R2215="",1E+99,'06A_Варіанти'!R2215))</f>
        <v>536</v>
      </c>
      <c r="P2224" s="2" t="str">
        <f t="shared" si="243"/>
        <v>Не моделюється</v>
      </c>
      <c r="Q2224" s="2">
        <f t="shared" si="244"/>
        <v>0</v>
      </c>
      <c r="R2224" s="2" t="str">
        <f>IF(OR(C2224="РЦК макси",C2224="РЦЧ SKU"),"SKU-потік",IFERROR(VLOOKUP(D2224,'02_РЦ'!$A$3:$I$7,5,FALSE),0))</f>
        <v>SKU-потік</v>
      </c>
      <c r="S2224" s="2" t="str">
        <f>IF(OR(C2224="РЦК макси",C2224="РЦЧ SKU"),"Не рахується в ліміт",IFERROR(VLOOKUP(D2224,'02_РЦ'!$A$3:$I$7,9,FALSE),"Немає РЦ"))</f>
        <v>Не рахується в ліміт</v>
      </c>
    </row>
    <row r="2225" spans="1:19">
      <c r="A2225" s="2" t="str">
        <f>'06A_Варіанти'!A2216</f>
        <v>MAXI_3251</v>
      </c>
      <c r="B2225" s="2" t="str">
        <f>'06A_Варіанти'!B2216</f>
        <v>TT_3251</v>
      </c>
      <c r="C2225" s="2" t="str">
        <f>'06A_Варіанти'!D2216</f>
        <v>РЦК макси</v>
      </c>
      <c r="D2225" s="2" t="str">
        <f>'06A_Варіанти'!C2216</f>
        <v>РЦК</v>
      </c>
      <c r="E2225" s="2" t="str">
        <f>'06A_Варіанти'!S2216</f>
        <v>DIRECT</v>
      </c>
      <c r="F2225" s="2" t="str">
        <f>IF(O2225='06A_Варіанти'!E2216,'06A_Варіанти'!E$1,IF(O2225='06A_Варіанти'!F2216,'06A_Варіанти'!F$1,IF(O2225='06A_Варіанти'!G2216,'06A_Варіанти'!G$1,IF(O2225='06A_Варіанти'!H2216,'06A_Варіанти'!H$1,IF(O2225='06A_Варіанти'!I2216,'06A_Варіанти'!I$1,IF(O2225='06A_Варіанти'!J2216,'06A_Варіанти'!J$1,IF(O2225='06A_Варіанти'!K2216,'06A_Варіанти'!K$1,IF(O2225='06A_Варіанти'!L2216,'06A_Варіанти'!L$1,IF(O2225='06A_Варіанти'!M2216,'06A_Варіанти'!M$1,IF(O2225='06A_Варіанти'!N2216,'06A_Варіанти'!N$1,IF(O2225='06A_Варіанти'!O2216,'06A_Варіанти'!O$1,IF(O2225='06A_Варіанти'!P2216,'06A_Варіанти'!P$1,IF(O2225='06A_Варіанти'!Q2216,'06A_Варіанти'!Q$1,IF(O2225='06A_Варіанти'!R2216,'06A_Варіанти'!R$1,"НЕМАЄ МАРШРУТУ"))))))))))))))</f>
        <v>DIRECT</v>
      </c>
      <c r="G2225" s="2" t="str">
        <f t="shared" si="238"/>
        <v>БЕЗ ЗМІН</v>
      </c>
      <c r="H2225" s="2">
        <f>IF(G2225="НЕМАЄ МАРШРУТУ",0,O2225-'06A_Варіанти'!T2216)</f>
        <v>0</v>
      </c>
      <c r="I2225" s="2">
        <f>IFERROR(INDEX('04_Потоки'!$E:$E,MATCH(A2225,'04_Потоки'!$A:$A,0)),0)</f>
        <v>0.30653218059558118</v>
      </c>
      <c r="J2225" s="2">
        <f t="shared" si="239"/>
        <v>1</v>
      </c>
      <c r="K2225" s="2">
        <f>IF(C2225="РЦК макси",0,2*'06A_Варіанти'!T2216*J2225)</f>
        <v>0</v>
      </c>
      <c r="L2225" s="2">
        <f t="shared" si="240"/>
        <v>0</v>
      </c>
      <c r="M2225" s="2">
        <f t="shared" si="241"/>
        <v>0</v>
      </c>
      <c r="N2225" s="9">
        <f t="shared" si="242"/>
        <v>0</v>
      </c>
      <c r="O2225" s="2">
        <f>MIN(IF('07A_Конструктор'!$D$5="Так",'06A_Варіанти'!E2216,1E+99),IF('07A_Конструктор'!$D$6="Так",'06A_Варіанти'!F2216,1E+99),IF('07A_Конструктор'!$D$7="Так",'06A_Варіанти'!G2216,1E+99),IF('07A_Конструктор'!$D$8="Так",'06A_Варіанти'!H2216,1E+99),IF('07A_Конструктор'!$D$9="Так",'06A_Варіанти'!I2216,1E+99),IF('07A_Конструктор'!$D$10="Так",'06A_Варіанти'!J2216,1E+99),IF('07A_Конструктор'!$D$11="Так",'06A_Варіанти'!K2216,1E+99),IF('07A_Конструктор'!$D$12="Так",'06A_Варіанти'!L2216,1E+99),IF('07A_Конструктор'!$D$13="Так",'06A_Варіанти'!M2216,1E+99),IF('07A_Конструктор'!$D$14="Так",'06A_Варіанти'!N2216,1E+99),IF('07A_Конструктор'!$D$15="Так",'06A_Варіанти'!O2216,1E+99),IF('07A_Конструктор'!$D$16="Так",'06A_Варіанти'!P2216,1E+99),IF('07A_Конструктор'!$D$17="Так",'06A_Варіанти'!Q2216,1E+99),IF('06A_Варіанти'!R2216="",1E+99,'06A_Варіанти'!R2216))</f>
        <v>9.1999999999999993</v>
      </c>
      <c r="P2225" s="2" t="str">
        <f t="shared" si="243"/>
        <v>Не моделюється</v>
      </c>
      <c r="Q2225" s="2">
        <f t="shared" si="244"/>
        <v>0</v>
      </c>
      <c r="R2225" s="2" t="str">
        <f>IF(OR(C2225="РЦК макси",C2225="РЦЧ SKU"),"SKU-потік",IFERROR(VLOOKUP(D2225,'02_РЦ'!$A$3:$I$7,5,FALSE),0))</f>
        <v>SKU-потік</v>
      </c>
      <c r="S2225" s="2" t="str">
        <f>IF(OR(C2225="РЦК макси",C2225="РЦЧ SKU"),"Не рахується в ліміт",IFERROR(VLOOKUP(D2225,'02_РЦ'!$A$3:$I$7,9,FALSE),"Немає РЦ"))</f>
        <v>Не рахується в ліміт</v>
      </c>
    </row>
    <row r="2226" spans="1:19">
      <c r="A2226" s="2" t="str">
        <f>'06A_Варіанти'!A2217</f>
        <v>MAXI_3260</v>
      </c>
      <c r="B2226" s="2" t="str">
        <f>'06A_Варіанти'!B2217</f>
        <v>TT_3260</v>
      </c>
      <c r="C2226" s="2" t="str">
        <f>'06A_Варіанти'!D2217</f>
        <v>РЦК макси</v>
      </c>
      <c r="D2226" s="2" t="str">
        <f>'06A_Варіанти'!C2217</f>
        <v>РЦК</v>
      </c>
      <c r="E2226" s="2" t="str">
        <f>'06A_Варіанти'!S2217</f>
        <v>KYI_DARN</v>
      </c>
      <c r="F2226" s="2" t="str">
        <f>IF(O2226='06A_Варіанти'!E2217,'06A_Варіанти'!E$1,IF(O2226='06A_Варіанти'!F2217,'06A_Варіанти'!F$1,IF(O2226='06A_Варіанти'!G2217,'06A_Варіанти'!G$1,IF(O2226='06A_Варіанти'!H2217,'06A_Варіанти'!H$1,IF(O2226='06A_Варіанти'!I2217,'06A_Варіанти'!I$1,IF(O2226='06A_Варіанти'!J2217,'06A_Варіанти'!J$1,IF(O2226='06A_Варіанти'!K2217,'06A_Варіанти'!K$1,IF(O2226='06A_Варіанти'!L2217,'06A_Варіанти'!L$1,IF(O2226='06A_Варіанти'!M2217,'06A_Варіанти'!M$1,IF(O2226='06A_Варіанти'!N2217,'06A_Варіанти'!N$1,IF(O2226='06A_Варіанти'!O2217,'06A_Варіанти'!O$1,IF(O2226='06A_Варіанти'!P2217,'06A_Варіанти'!P$1,IF(O2226='06A_Варіанти'!Q2217,'06A_Варіанти'!Q$1,IF(O2226='06A_Варіанти'!R2217,'06A_Варіанти'!R$1,"НЕМАЄ МАРШРУТУ"))))))))))))))</f>
        <v>KYI_DARN</v>
      </c>
      <c r="G2226" s="2" t="str">
        <f t="shared" si="238"/>
        <v>БЕЗ ЗМІН</v>
      </c>
      <c r="H2226" s="2">
        <f>IF(G2226="НЕМАЄ МАРШРУТУ",0,O2226-'06A_Варіанти'!T2217)</f>
        <v>0</v>
      </c>
      <c r="I2226" s="2">
        <f>IFERROR(INDEX('04_Потоки'!$E:$E,MATCH(A2226,'04_Потоки'!$A:$A,0)),0)</f>
        <v>0.30653218059558118</v>
      </c>
      <c r="J2226" s="2">
        <f t="shared" si="239"/>
        <v>1</v>
      </c>
      <c r="K2226" s="2">
        <f>IF(C2226="РЦК макси",0,2*'06A_Варіанти'!T2217*J2226)</f>
        <v>0</v>
      </c>
      <c r="L2226" s="2">
        <f t="shared" si="240"/>
        <v>0</v>
      </c>
      <c r="M2226" s="2">
        <f t="shared" si="241"/>
        <v>0</v>
      </c>
      <c r="N2226" s="9">
        <f t="shared" si="242"/>
        <v>0</v>
      </c>
      <c r="O2226" s="2">
        <f>MIN(IF('07A_Конструктор'!$D$5="Так",'06A_Варіанти'!E2217,1E+99),IF('07A_Конструктор'!$D$6="Так",'06A_Варіанти'!F2217,1E+99),IF('07A_Конструктор'!$D$7="Так",'06A_Варіанти'!G2217,1E+99),IF('07A_Конструктор'!$D$8="Так",'06A_Варіанти'!H2217,1E+99),IF('07A_Конструктор'!$D$9="Так",'06A_Варіанти'!I2217,1E+99),IF('07A_Конструктор'!$D$10="Так",'06A_Варіанти'!J2217,1E+99),IF('07A_Конструктор'!$D$11="Так",'06A_Варіанти'!K2217,1E+99),IF('07A_Конструктор'!$D$12="Так",'06A_Варіанти'!L2217,1E+99),IF('07A_Конструктор'!$D$13="Так",'06A_Варіанти'!M2217,1E+99),IF('07A_Конструктор'!$D$14="Так",'06A_Варіанти'!N2217,1E+99),IF('07A_Конструктор'!$D$15="Так",'06A_Варіанти'!O2217,1E+99),IF('07A_Конструктор'!$D$16="Так",'06A_Варіанти'!P2217,1E+99),IF('07A_Конструктор'!$D$17="Так",'06A_Варіанти'!Q2217,1E+99),IF('06A_Варіанти'!R2217="",1E+99,'06A_Варіанти'!R2217))</f>
        <v>519.4</v>
      </c>
      <c r="P2226" s="2" t="str">
        <f t="shared" si="243"/>
        <v>Не моделюється</v>
      </c>
      <c r="Q2226" s="2">
        <f t="shared" si="244"/>
        <v>0</v>
      </c>
      <c r="R2226" s="2" t="str">
        <f>IF(OR(C2226="РЦК макси",C2226="РЦЧ SKU"),"SKU-потік",IFERROR(VLOOKUP(D2226,'02_РЦ'!$A$3:$I$7,5,FALSE),0))</f>
        <v>SKU-потік</v>
      </c>
      <c r="S2226" s="2" t="str">
        <f>IF(OR(C2226="РЦК макси",C2226="РЦЧ SKU"),"Не рахується в ліміт",IFERROR(VLOOKUP(D2226,'02_РЦ'!$A$3:$I$7,9,FALSE),"Немає РЦ"))</f>
        <v>Не рахується в ліміт</v>
      </c>
    </row>
    <row r="2227" spans="1:19">
      <c r="A2227" s="2" t="str">
        <f>'06A_Варіанти'!A2218</f>
        <v>MAXI_3261</v>
      </c>
      <c r="B2227" s="2" t="str">
        <f>'06A_Варіанти'!B2218</f>
        <v>TT_3261</v>
      </c>
      <c r="C2227" s="2" t="str">
        <f>'06A_Варіанти'!D2218</f>
        <v>РЦК макси</v>
      </c>
      <c r="D2227" s="2" t="str">
        <f>'06A_Варіанти'!C2218</f>
        <v>РЦК</v>
      </c>
      <c r="E2227" s="2" t="str">
        <f>'06A_Варіанти'!S2218</f>
        <v>KYI_DARN</v>
      </c>
      <c r="F2227" s="2" t="str">
        <f>IF(O2227='06A_Варіанти'!E2218,'06A_Варіанти'!E$1,IF(O2227='06A_Варіанти'!F2218,'06A_Варіанти'!F$1,IF(O2227='06A_Варіанти'!G2218,'06A_Варіанти'!G$1,IF(O2227='06A_Варіанти'!H2218,'06A_Варіанти'!H$1,IF(O2227='06A_Варіанти'!I2218,'06A_Варіанти'!I$1,IF(O2227='06A_Варіанти'!J2218,'06A_Варіанти'!J$1,IF(O2227='06A_Варіанти'!K2218,'06A_Варіанти'!K$1,IF(O2227='06A_Варіанти'!L2218,'06A_Варіанти'!L$1,IF(O2227='06A_Варіанти'!M2218,'06A_Варіанти'!M$1,IF(O2227='06A_Варіанти'!N2218,'06A_Варіанти'!N$1,IF(O2227='06A_Варіанти'!O2218,'06A_Варіанти'!O$1,IF(O2227='06A_Варіанти'!P2218,'06A_Варіанти'!P$1,IF(O2227='06A_Варіанти'!Q2218,'06A_Варіанти'!Q$1,IF(O2227='06A_Варіанти'!R2218,'06A_Варіанти'!R$1,"НЕМАЄ МАРШРУТУ"))))))))))))))</f>
        <v>KYI_DARN</v>
      </c>
      <c r="G2227" s="2" t="str">
        <f t="shared" si="238"/>
        <v>БЕЗ ЗМІН</v>
      </c>
      <c r="H2227" s="2">
        <f>IF(G2227="НЕМАЄ МАРШРУТУ",0,O2227-'06A_Варіанти'!T2218)</f>
        <v>0</v>
      </c>
      <c r="I2227" s="2">
        <f>IFERROR(INDEX('04_Потоки'!$E:$E,MATCH(A2227,'04_Потоки'!$A:$A,0)),0)</f>
        <v>0.30653218059558118</v>
      </c>
      <c r="J2227" s="2">
        <f t="shared" si="239"/>
        <v>1</v>
      </c>
      <c r="K2227" s="2">
        <f>IF(C2227="РЦК макси",0,2*'06A_Варіанти'!T2218*J2227)</f>
        <v>0</v>
      </c>
      <c r="L2227" s="2">
        <f t="shared" si="240"/>
        <v>0</v>
      </c>
      <c r="M2227" s="2">
        <f t="shared" si="241"/>
        <v>0</v>
      </c>
      <c r="N2227" s="9">
        <f t="shared" si="242"/>
        <v>0</v>
      </c>
      <c r="O2227" s="2">
        <f>MIN(IF('07A_Конструктор'!$D$5="Так",'06A_Варіанти'!E2218,1E+99),IF('07A_Конструктор'!$D$6="Так",'06A_Варіанти'!F2218,1E+99),IF('07A_Конструктор'!$D$7="Так",'06A_Варіанти'!G2218,1E+99),IF('07A_Конструктор'!$D$8="Так",'06A_Варіанти'!H2218,1E+99),IF('07A_Конструктор'!$D$9="Так",'06A_Варіанти'!I2218,1E+99),IF('07A_Конструктор'!$D$10="Так",'06A_Варіанти'!J2218,1E+99),IF('07A_Конструктор'!$D$11="Так",'06A_Варіанти'!K2218,1E+99),IF('07A_Конструктор'!$D$12="Так",'06A_Варіанти'!L2218,1E+99),IF('07A_Конструктор'!$D$13="Так",'06A_Варіанти'!M2218,1E+99),IF('07A_Конструктор'!$D$14="Так",'06A_Варіанти'!N2218,1E+99),IF('07A_Конструктор'!$D$15="Так",'06A_Варіанти'!O2218,1E+99),IF('07A_Конструктор'!$D$16="Так",'06A_Варіанти'!P2218,1E+99),IF('07A_Конструктор'!$D$17="Так",'06A_Варіанти'!Q2218,1E+99),IF('06A_Варіанти'!R2218="",1E+99,'06A_Варіанти'!R2218))</f>
        <v>517.5</v>
      </c>
      <c r="P2227" s="2" t="str">
        <f t="shared" si="243"/>
        <v>Не моделюється</v>
      </c>
      <c r="Q2227" s="2">
        <f t="shared" si="244"/>
        <v>0</v>
      </c>
      <c r="R2227" s="2" t="str">
        <f>IF(OR(C2227="РЦК макси",C2227="РЦЧ SKU"),"SKU-потік",IFERROR(VLOOKUP(D2227,'02_РЦ'!$A$3:$I$7,5,FALSE),0))</f>
        <v>SKU-потік</v>
      </c>
      <c r="S2227" s="2" t="str">
        <f>IF(OR(C2227="РЦК макси",C2227="РЦЧ SKU"),"Не рахується в ліміт",IFERROR(VLOOKUP(D2227,'02_РЦ'!$A$3:$I$7,9,FALSE),"Немає РЦ"))</f>
        <v>Не рахується в ліміт</v>
      </c>
    </row>
    <row r="2228" spans="1:19">
      <c r="A2228" s="2" t="str">
        <f>'06A_Варіанти'!A2219</f>
        <v>MAXI_3264</v>
      </c>
      <c r="B2228" s="2" t="str">
        <f>'06A_Варіанти'!B2219</f>
        <v>TT_3264</v>
      </c>
      <c r="C2228" s="2" t="str">
        <f>'06A_Варіанти'!D2219</f>
        <v>РЦК макси</v>
      </c>
      <c r="D2228" s="2" t="str">
        <f>'06A_Варіанти'!C2219</f>
        <v>РЦК</v>
      </c>
      <c r="E2228" s="2" t="str">
        <f>'06A_Варіанти'!S2219</f>
        <v>DIRECT</v>
      </c>
      <c r="F2228" s="2" t="str">
        <f>IF(O2228='06A_Варіанти'!E2219,'06A_Варіанти'!E$1,IF(O2228='06A_Варіанти'!F2219,'06A_Варіанти'!F$1,IF(O2228='06A_Варіанти'!G2219,'06A_Варіанти'!G$1,IF(O2228='06A_Варіанти'!H2219,'06A_Варіанти'!H$1,IF(O2228='06A_Варіанти'!I2219,'06A_Варіанти'!I$1,IF(O2228='06A_Варіанти'!J2219,'06A_Варіанти'!J$1,IF(O2228='06A_Варіанти'!K2219,'06A_Варіанти'!K$1,IF(O2228='06A_Варіанти'!L2219,'06A_Варіанти'!L$1,IF(O2228='06A_Варіанти'!M2219,'06A_Варіанти'!M$1,IF(O2228='06A_Варіанти'!N2219,'06A_Варіанти'!N$1,IF(O2228='06A_Варіанти'!O2219,'06A_Варіанти'!O$1,IF(O2228='06A_Варіанти'!P2219,'06A_Варіанти'!P$1,IF(O2228='06A_Варіанти'!Q2219,'06A_Варіанти'!Q$1,IF(O2228='06A_Варіанти'!R2219,'06A_Варіанти'!R$1,"НЕМАЄ МАРШРУТУ"))))))))))))))</f>
        <v>DIRECT</v>
      </c>
      <c r="G2228" s="2" t="str">
        <f t="shared" si="238"/>
        <v>БЕЗ ЗМІН</v>
      </c>
      <c r="H2228" s="2">
        <f>IF(G2228="НЕМАЄ МАРШРУТУ",0,O2228-'06A_Варіанти'!T2219)</f>
        <v>0</v>
      </c>
      <c r="I2228" s="2">
        <f>IFERROR(INDEX('04_Потоки'!$E:$E,MATCH(A2228,'04_Потоки'!$A:$A,0)),0)</f>
        <v>0.30653218059558118</v>
      </c>
      <c r="J2228" s="2">
        <f t="shared" si="239"/>
        <v>1</v>
      </c>
      <c r="K2228" s="2">
        <f>IF(C2228="РЦК макси",0,2*'06A_Варіанти'!T2219*J2228)</f>
        <v>0</v>
      </c>
      <c r="L2228" s="2">
        <f t="shared" si="240"/>
        <v>0</v>
      </c>
      <c r="M2228" s="2">
        <f t="shared" si="241"/>
        <v>0</v>
      </c>
      <c r="N2228" s="9">
        <f t="shared" si="242"/>
        <v>0</v>
      </c>
      <c r="O2228" s="2">
        <f>MIN(IF('07A_Конструктор'!$D$5="Так",'06A_Варіанти'!E2219,1E+99),IF('07A_Конструктор'!$D$6="Так",'06A_Варіанти'!F2219,1E+99),IF('07A_Конструктор'!$D$7="Так",'06A_Варіанти'!G2219,1E+99),IF('07A_Конструктор'!$D$8="Так",'06A_Варіанти'!H2219,1E+99),IF('07A_Конструктор'!$D$9="Так",'06A_Варіанти'!I2219,1E+99),IF('07A_Конструктор'!$D$10="Так",'06A_Варіанти'!J2219,1E+99),IF('07A_Конструктор'!$D$11="Так",'06A_Варіанти'!K2219,1E+99),IF('07A_Конструктор'!$D$12="Так",'06A_Варіанти'!L2219,1E+99),IF('07A_Конструктор'!$D$13="Так",'06A_Варіанти'!M2219,1E+99),IF('07A_Конструктор'!$D$14="Так",'06A_Варіанти'!N2219,1E+99),IF('07A_Конструктор'!$D$15="Так",'06A_Варіанти'!O2219,1E+99),IF('07A_Конструктор'!$D$16="Так",'06A_Варіанти'!P2219,1E+99),IF('07A_Конструктор'!$D$17="Так",'06A_Варіанти'!Q2219,1E+99),IF('06A_Варіанти'!R2219="",1E+99,'06A_Варіанти'!R2219))</f>
        <v>436.5</v>
      </c>
      <c r="P2228" s="2" t="str">
        <f t="shared" si="243"/>
        <v>Не моделюється</v>
      </c>
      <c r="Q2228" s="2">
        <f t="shared" si="244"/>
        <v>0</v>
      </c>
      <c r="R2228" s="2" t="str">
        <f>IF(OR(C2228="РЦК макси",C2228="РЦЧ SKU"),"SKU-потік",IFERROR(VLOOKUP(D2228,'02_РЦ'!$A$3:$I$7,5,FALSE),0))</f>
        <v>SKU-потік</v>
      </c>
      <c r="S2228" s="2" t="str">
        <f>IF(OR(C2228="РЦК макси",C2228="РЦЧ SKU"),"Не рахується в ліміт",IFERROR(VLOOKUP(D2228,'02_РЦ'!$A$3:$I$7,9,FALSE),"Немає РЦ"))</f>
        <v>Не рахується в ліміт</v>
      </c>
    </row>
    <row r="2229" spans="1:19">
      <c r="A2229" s="2" t="str">
        <f>'06A_Варіанти'!A2220</f>
        <v>MAXI_3266</v>
      </c>
      <c r="B2229" s="2" t="str">
        <f>'06A_Варіанти'!B2220</f>
        <v>TT_3266</v>
      </c>
      <c r="C2229" s="2" t="str">
        <f>'06A_Варіанти'!D2220</f>
        <v>РЦК макси</v>
      </c>
      <c r="D2229" s="2" t="str">
        <f>'06A_Варіанти'!C2220</f>
        <v>РЦК</v>
      </c>
      <c r="E2229" s="2" t="str">
        <f>'06A_Варіанти'!S2220</f>
        <v>DIRECT</v>
      </c>
      <c r="F2229" s="2" t="str">
        <f>IF(O2229='06A_Варіанти'!E2220,'06A_Варіанти'!E$1,IF(O2229='06A_Варіанти'!F2220,'06A_Варіанти'!F$1,IF(O2229='06A_Варіанти'!G2220,'06A_Варіанти'!G$1,IF(O2229='06A_Варіанти'!H2220,'06A_Варіанти'!H$1,IF(O2229='06A_Варіанти'!I2220,'06A_Варіанти'!I$1,IF(O2229='06A_Варіанти'!J2220,'06A_Варіанти'!J$1,IF(O2229='06A_Варіанти'!K2220,'06A_Варіанти'!K$1,IF(O2229='06A_Варіанти'!L2220,'06A_Варіанти'!L$1,IF(O2229='06A_Варіанти'!M2220,'06A_Варіанти'!M$1,IF(O2229='06A_Варіанти'!N2220,'06A_Варіанти'!N$1,IF(O2229='06A_Варіанти'!O2220,'06A_Варіанти'!O$1,IF(O2229='06A_Варіанти'!P2220,'06A_Варіанти'!P$1,IF(O2229='06A_Варіанти'!Q2220,'06A_Варіанти'!Q$1,IF(O2229='06A_Варіанти'!R2220,'06A_Варіанти'!R$1,"НЕМАЄ МАРШРУТУ"))))))))))))))</f>
        <v>DIRECT</v>
      </c>
      <c r="G2229" s="2" t="str">
        <f t="shared" si="238"/>
        <v>БЕЗ ЗМІН</v>
      </c>
      <c r="H2229" s="2">
        <f>IF(G2229="НЕМАЄ МАРШРУТУ",0,O2229-'06A_Варіанти'!T2220)</f>
        <v>0</v>
      </c>
      <c r="I2229" s="2">
        <f>IFERROR(INDEX('04_Потоки'!$E:$E,MATCH(A2229,'04_Потоки'!$A:$A,0)),0)</f>
        <v>0.30653218059558118</v>
      </c>
      <c r="J2229" s="2">
        <f t="shared" si="239"/>
        <v>1</v>
      </c>
      <c r="K2229" s="2">
        <f>IF(C2229="РЦК макси",0,2*'06A_Варіанти'!T2220*J2229)</f>
        <v>0</v>
      </c>
      <c r="L2229" s="2">
        <f t="shared" si="240"/>
        <v>0</v>
      </c>
      <c r="M2229" s="2">
        <f t="shared" si="241"/>
        <v>0</v>
      </c>
      <c r="N2229" s="9">
        <f t="shared" si="242"/>
        <v>0</v>
      </c>
      <c r="O2229" s="2">
        <f>MIN(IF('07A_Конструктор'!$D$5="Так",'06A_Варіанти'!E2220,1E+99),IF('07A_Конструктор'!$D$6="Так",'06A_Варіанти'!F2220,1E+99),IF('07A_Конструктор'!$D$7="Так",'06A_Варіанти'!G2220,1E+99),IF('07A_Конструктор'!$D$8="Так",'06A_Варіанти'!H2220,1E+99),IF('07A_Конструктор'!$D$9="Так",'06A_Варіанти'!I2220,1E+99),IF('07A_Конструктор'!$D$10="Так",'06A_Варіанти'!J2220,1E+99),IF('07A_Конструктор'!$D$11="Так",'06A_Варіанти'!K2220,1E+99),IF('07A_Конструктор'!$D$12="Так",'06A_Варіанти'!L2220,1E+99),IF('07A_Конструктор'!$D$13="Так",'06A_Варіанти'!M2220,1E+99),IF('07A_Конструктор'!$D$14="Так",'06A_Варіанти'!N2220,1E+99),IF('07A_Конструктор'!$D$15="Так",'06A_Варіанти'!O2220,1E+99),IF('07A_Конструктор'!$D$16="Так",'06A_Варіанти'!P2220,1E+99),IF('07A_Конструктор'!$D$17="Так",'06A_Варіанти'!Q2220,1E+99),IF('06A_Варіанти'!R2220="",1E+99,'06A_Варіанти'!R2220))</f>
        <v>540.1</v>
      </c>
      <c r="P2229" s="2" t="str">
        <f t="shared" si="243"/>
        <v>Не моделюється</v>
      </c>
      <c r="Q2229" s="2">
        <f t="shared" si="244"/>
        <v>0</v>
      </c>
      <c r="R2229" s="2" t="str">
        <f>IF(OR(C2229="РЦК макси",C2229="РЦЧ SKU"),"SKU-потік",IFERROR(VLOOKUP(D2229,'02_РЦ'!$A$3:$I$7,5,FALSE),0))</f>
        <v>SKU-потік</v>
      </c>
      <c r="S2229" s="2" t="str">
        <f>IF(OR(C2229="РЦК макси",C2229="РЦЧ SKU"),"Не рахується в ліміт",IFERROR(VLOOKUP(D2229,'02_РЦ'!$A$3:$I$7,9,FALSE),"Немає РЦ"))</f>
        <v>Не рахується в ліміт</v>
      </c>
    </row>
    <row r="2230" spans="1:19">
      <c r="A2230" s="2" t="str">
        <f>'06A_Варіанти'!A2221</f>
        <v>MAXI_2879</v>
      </c>
      <c r="B2230" s="2" t="str">
        <f>'06A_Варіанти'!B2221</f>
        <v>TT_2879</v>
      </c>
      <c r="C2230" s="2" t="str">
        <f>'06A_Варіанти'!D2221</f>
        <v>РЦК макси</v>
      </c>
      <c r="D2230" s="2" t="str">
        <f>'06A_Варіанти'!C2221</f>
        <v>РЦК</v>
      </c>
      <c r="E2230" s="2" t="str">
        <f>'06A_Варіанти'!S2221</f>
        <v>DIRECT</v>
      </c>
      <c r="F2230" s="2" t="str">
        <f>IF(O2230='06A_Варіанти'!E2221,'06A_Варіанти'!E$1,IF(O2230='06A_Варіанти'!F2221,'06A_Варіанти'!F$1,IF(O2230='06A_Варіанти'!G2221,'06A_Варіанти'!G$1,IF(O2230='06A_Варіанти'!H2221,'06A_Варіанти'!H$1,IF(O2230='06A_Варіанти'!I2221,'06A_Варіанти'!I$1,IF(O2230='06A_Варіанти'!J2221,'06A_Варіанти'!J$1,IF(O2230='06A_Варіанти'!K2221,'06A_Варіанти'!K$1,IF(O2230='06A_Варіанти'!L2221,'06A_Варіанти'!L$1,IF(O2230='06A_Варіанти'!M2221,'06A_Варіанти'!M$1,IF(O2230='06A_Варіанти'!N2221,'06A_Варіанти'!N$1,IF(O2230='06A_Варіанти'!O2221,'06A_Варіанти'!O$1,IF(O2230='06A_Варіанти'!P2221,'06A_Варіанти'!P$1,IF(O2230='06A_Варіанти'!Q2221,'06A_Варіанти'!Q$1,IF(O2230='06A_Варіанти'!R2221,'06A_Варіанти'!R$1,"НЕМАЄ МАРШРУТУ"))))))))))))))</f>
        <v>DIRECT</v>
      </c>
      <c r="G2230" s="2" t="str">
        <f t="shared" si="238"/>
        <v>БЕЗ ЗМІН</v>
      </c>
      <c r="H2230" s="2">
        <f>IF(G2230="НЕМАЄ МАРШРУТУ",0,O2230-'06A_Варіанти'!T2221)</f>
        <v>0</v>
      </c>
      <c r="I2230" s="2">
        <f>IFERROR(INDEX('04_Потоки'!$E:$E,MATCH(A2230,'04_Потоки'!$A:$A,0)),0)</f>
        <v>0.30653218059558118</v>
      </c>
      <c r="J2230" s="2">
        <f t="shared" si="239"/>
        <v>1</v>
      </c>
      <c r="K2230" s="2">
        <f>IF(C2230="РЦК макси",0,2*'06A_Варіанти'!T2221*J2230)</f>
        <v>0</v>
      </c>
      <c r="L2230" s="2">
        <f t="shared" si="240"/>
        <v>0</v>
      </c>
      <c r="M2230" s="2">
        <f t="shared" si="241"/>
        <v>0</v>
      </c>
      <c r="N2230" s="9">
        <f t="shared" si="242"/>
        <v>0</v>
      </c>
      <c r="O2230" s="2">
        <f>MIN(IF('07A_Конструктор'!$D$5="Так",'06A_Варіанти'!E2221,1E+99),IF('07A_Конструктор'!$D$6="Так",'06A_Варіанти'!F2221,1E+99),IF('07A_Конструктор'!$D$7="Так",'06A_Варіанти'!G2221,1E+99),IF('07A_Конструктор'!$D$8="Так",'06A_Варіанти'!H2221,1E+99),IF('07A_Конструктор'!$D$9="Так",'06A_Варіанти'!I2221,1E+99),IF('07A_Конструктор'!$D$10="Так",'06A_Варіанти'!J2221,1E+99),IF('07A_Конструктор'!$D$11="Так",'06A_Варіанти'!K2221,1E+99),IF('07A_Конструктор'!$D$12="Так",'06A_Варіанти'!L2221,1E+99),IF('07A_Конструктор'!$D$13="Так",'06A_Варіанти'!M2221,1E+99),IF('07A_Конструктор'!$D$14="Так",'06A_Варіанти'!N2221,1E+99),IF('07A_Конструктор'!$D$15="Так",'06A_Варіанти'!O2221,1E+99),IF('07A_Конструктор'!$D$16="Так",'06A_Варіанти'!P2221,1E+99),IF('07A_Конструктор'!$D$17="Так",'06A_Варіанти'!Q2221,1E+99),IF('06A_Варіанти'!R2221="",1E+99,'06A_Варіанти'!R2221))</f>
        <v>210.2</v>
      </c>
      <c r="P2230" s="2" t="str">
        <f t="shared" si="243"/>
        <v>Не моделюється</v>
      </c>
      <c r="Q2230" s="2">
        <f t="shared" si="244"/>
        <v>0</v>
      </c>
      <c r="R2230" s="2" t="str">
        <f>IF(OR(C2230="РЦК макси",C2230="РЦЧ SKU"),"SKU-потік",IFERROR(VLOOKUP(D2230,'02_РЦ'!$A$3:$I$7,5,FALSE),0))</f>
        <v>SKU-потік</v>
      </c>
      <c r="S2230" s="2" t="str">
        <f>IF(OR(C2230="РЦК макси",C2230="РЦЧ SKU"),"Не рахується в ліміт",IFERROR(VLOOKUP(D2230,'02_РЦ'!$A$3:$I$7,9,FALSE),"Немає РЦ"))</f>
        <v>Не рахується в ліміт</v>
      </c>
    </row>
    <row r="2231" spans="1:19">
      <c r="A2231" s="2" t="str">
        <f>'06A_Варіанти'!A2222</f>
        <v>MAXI_3270</v>
      </c>
      <c r="B2231" s="2" t="str">
        <f>'06A_Варіанти'!B2222</f>
        <v>TT_3270</v>
      </c>
      <c r="C2231" s="2" t="str">
        <f>'06A_Варіанти'!D2222</f>
        <v>РЦК макси</v>
      </c>
      <c r="D2231" s="2" t="str">
        <f>'06A_Варіанти'!C2222</f>
        <v>РЦК</v>
      </c>
      <c r="E2231" s="2" t="str">
        <f>'06A_Варіанти'!S2222</f>
        <v>DIRECT</v>
      </c>
      <c r="F2231" s="2" t="str">
        <f>IF(O2231='06A_Варіанти'!E2222,'06A_Варіанти'!E$1,IF(O2231='06A_Варіанти'!F2222,'06A_Варіанти'!F$1,IF(O2231='06A_Варіанти'!G2222,'06A_Варіанти'!G$1,IF(O2231='06A_Варіанти'!H2222,'06A_Варіанти'!H$1,IF(O2231='06A_Варіанти'!I2222,'06A_Варіанти'!I$1,IF(O2231='06A_Варіанти'!J2222,'06A_Варіанти'!J$1,IF(O2231='06A_Варіанти'!K2222,'06A_Варіанти'!K$1,IF(O2231='06A_Варіанти'!L2222,'06A_Варіанти'!L$1,IF(O2231='06A_Варіанти'!M2222,'06A_Варіанти'!M$1,IF(O2231='06A_Варіанти'!N2222,'06A_Варіанти'!N$1,IF(O2231='06A_Варіанти'!O2222,'06A_Варіанти'!O$1,IF(O2231='06A_Варіанти'!P2222,'06A_Варіанти'!P$1,IF(O2231='06A_Варіанти'!Q2222,'06A_Варіанти'!Q$1,IF(O2231='06A_Варіанти'!R2222,'06A_Варіанти'!R$1,"НЕМАЄ МАРШРУТУ"))))))))))))))</f>
        <v>DIRECT</v>
      </c>
      <c r="G2231" s="2" t="str">
        <f t="shared" si="238"/>
        <v>БЕЗ ЗМІН</v>
      </c>
      <c r="H2231" s="2">
        <f>IF(G2231="НЕМАЄ МАРШРУТУ",0,O2231-'06A_Варіанти'!T2222)</f>
        <v>0</v>
      </c>
      <c r="I2231" s="2">
        <f>IFERROR(INDEX('04_Потоки'!$E:$E,MATCH(A2231,'04_Потоки'!$A:$A,0)),0)</f>
        <v>0.30653218059558118</v>
      </c>
      <c r="J2231" s="2">
        <f t="shared" si="239"/>
        <v>1</v>
      </c>
      <c r="K2231" s="2">
        <f>IF(C2231="РЦК макси",0,2*'06A_Варіанти'!T2222*J2231)</f>
        <v>0</v>
      </c>
      <c r="L2231" s="2">
        <f t="shared" si="240"/>
        <v>0</v>
      </c>
      <c r="M2231" s="2">
        <f t="shared" si="241"/>
        <v>0</v>
      </c>
      <c r="N2231" s="9">
        <f t="shared" si="242"/>
        <v>0</v>
      </c>
      <c r="O2231" s="2">
        <f>MIN(IF('07A_Конструктор'!$D$5="Так",'06A_Варіанти'!E2222,1E+99),IF('07A_Конструктор'!$D$6="Так",'06A_Варіанти'!F2222,1E+99),IF('07A_Конструктор'!$D$7="Так",'06A_Варіанти'!G2222,1E+99),IF('07A_Конструктор'!$D$8="Так",'06A_Варіанти'!H2222,1E+99),IF('07A_Конструктор'!$D$9="Так",'06A_Варіанти'!I2222,1E+99),IF('07A_Конструктор'!$D$10="Так",'06A_Варіанти'!J2222,1E+99),IF('07A_Конструктор'!$D$11="Так",'06A_Варіанти'!K2222,1E+99),IF('07A_Конструктор'!$D$12="Так",'06A_Варіанти'!L2222,1E+99),IF('07A_Конструктор'!$D$13="Так",'06A_Варіанти'!M2222,1E+99),IF('07A_Конструктор'!$D$14="Так",'06A_Варіанти'!N2222,1E+99),IF('07A_Конструктор'!$D$15="Так",'06A_Варіанти'!O2222,1E+99),IF('07A_Конструктор'!$D$16="Так",'06A_Варіанти'!P2222,1E+99),IF('07A_Конструктор'!$D$17="Так",'06A_Варіанти'!Q2222,1E+99),IF('06A_Варіанти'!R2222="",1E+99,'06A_Варіанти'!R2222))</f>
        <v>22.8</v>
      </c>
      <c r="P2231" s="2" t="str">
        <f t="shared" si="243"/>
        <v>Не моделюється</v>
      </c>
      <c r="Q2231" s="2">
        <f t="shared" si="244"/>
        <v>0</v>
      </c>
      <c r="R2231" s="2" t="str">
        <f>IF(OR(C2231="РЦК макси",C2231="РЦЧ SKU"),"SKU-потік",IFERROR(VLOOKUP(D2231,'02_РЦ'!$A$3:$I$7,5,FALSE),0))</f>
        <v>SKU-потік</v>
      </c>
      <c r="S2231" s="2" t="str">
        <f>IF(OR(C2231="РЦК макси",C2231="РЦЧ SKU"),"Не рахується в ліміт",IFERROR(VLOOKUP(D2231,'02_РЦ'!$A$3:$I$7,9,FALSE),"Немає РЦ"))</f>
        <v>Не рахується в ліміт</v>
      </c>
    </row>
    <row r="2232" spans="1:19">
      <c r="A2232" s="2" t="str">
        <f>'06A_Варіанти'!A2223</f>
        <v>MAXI_3271</v>
      </c>
      <c r="B2232" s="2" t="str">
        <f>'06A_Варіанти'!B2223</f>
        <v>TT_3271</v>
      </c>
      <c r="C2232" s="2" t="str">
        <f>'06A_Варіанти'!D2223</f>
        <v>РЦК макси</v>
      </c>
      <c r="D2232" s="2" t="str">
        <f>'06A_Варіанти'!C2223</f>
        <v>РЦК</v>
      </c>
      <c r="E2232" s="2" t="str">
        <f>'06A_Варіанти'!S2223</f>
        <v>KYI_NORTH</v>
      </c>
      <c r="F2232" s="2" t="str">
        <f>IF(O2232='06A_Варіанти'!E2223,'06A_Варіанти'!E$1,IF(O2232='06A_Варіанти'!F2223,'06A_Варіанти'!F$1,IF(O2232='06A_Варіанти'!G2223,'06A_Варіанти'!G$1,IF(O2232='06A_Варіанти'!H2223,'06A_Варіанти'!H$1,IF(O2232='06A_Варіанти'!I2223,'06A_Варіанти'!I$1,IF(O2232='06A_Варіанти'!J2223,'06A_Варіанти'!J$1,IF(O2232='06A_Варіанти'!K2223,'06A_Варіанти'!K$1,IF(O2232='06A_Варіанти'!L2223,'06A_Варіанти'!L$1,IF(O2232='06A_Варіанти'!M2223,'06A_Варіанти'!M$1,IF(O2232='06A_Варіанти'!N2223,'06A_Варіанти'!N$1,IF(O2232='06A_Варіанти'!O2223,'06A_Варіанти'!O$1,IF(O2232='06A_Варіанти'!P2223,'06A_Варіанти'!P$1,IF(O2232='06A_Варіанти'!Q2223,'06A_Варіанти'!Q$1,IF(O2232='06A_Варіанти'!R2223,'06A_Варіанти'!R$1,"НЕМАЄ МАРШРУТУ"))))))))))))))</f>
        <v>KYI_NORTH</v>
      </c>
      <c r="G2232" s="2" t="str">
        <f t="shared" si="238"/>
        <v>БЕЗ ЗМІН</v>
      </c>
      <c r="H2232" s="2">
        <f>IF(G2232="НЕМАЄ МАРШРУТУ",0,O2232-'06A_Варіанти'!T2223)</f>
        <v>0</v>
      </c>
      <c r="I2232" s="2">
        <f>IFERROR(INDEX('04_Потоки'!$E:$E,MATCH(A2232,'04_Потоки'!$A:$A,0)),0)</f>
        <v>0.30653218059558118</v>
      </c>
      <c r="J2232" s="2">
        <f t="shared" si="239"/>
        <v>1</v>
      </c>
      <c r="K2232" s="2">
        <f>IF(C2232="РЦК макси",0,2*'06A_Варіанти'!T2223*J2232)</f>
        <v>0</v>
      </c>
      <c r="L2232" s="2">
        <f t="shared" si="240"/>
        <v>0</v>
      </c>
      <c r="M2232" s="2">
        <f t="shared" si="241"/>
        <v>0</v>
      </c>
      <c r="N2232" s="9">
        <f t="shared" si="242"/>
        <v>0</v>
      </c>
      <c r="O2232" s="2">
        <f>MIN(IF('07A_Конструктор'!$D$5="Так",'06A_Варіанти'!E2223,1E+99),IF('07A_Конструктор'!$D$6="Так",'06A_Варіанти'!F2223,1E+99),IF('07A_Конструктор'!$D$7="Так",'06A_Варіанти'!G2223,1E+99),IF('07A_Конструктор'!$D$8="Так",'06A_Варіанти'!H2223,1E+99),IF('07A_Конструктор'!$D$9="Так",'06A_Варіанти'!I2223,1E+99),IF('07A_Конструктор'!$D$10="Так",'06A_Варіанти'!J2223,1E+99),IF('07A_Конструктор'!$D$11="Так",'06A_Варіанти'!K2223,1E+99),IF('07A_Конструктор'!$D$12="Так",'06A_Варіанти'!L2223,1E+99),IF('07A_Конструктор'!$D$13="Так",'06A_Варіанти'!M2223,1E+99),IF('07A_Конструктор'!$D$14="Так",'06A_Варіанти'!N2223,1E+99),IF('07A_Конструктор'!$D$15="Так",'06A_Варіанти'!O2223,1E+99),IF('07A_Конструктор'!$D$16="Так",'06A_Варіанти'!P2223,1E+99),IF('07A_Конструктор'!$D$17="Так",'06A_Варіанти'!Q2223,1E+99),IF('06A_Варіанти'!R2223="",1E+99,'06A_Варіанти'!R2223))</f>
        <v>391.5</v>
      </c>
      <c r="P2232" s="2" t="str">
        <f t="shared" si="243"/>
        <v>Не моделюється</v>
      </c>
      <c r="Q2232" s="2">
        <f t="shared" si="244"/>
        <v>0</v>
      </c>
      <c r="R2232" s="2" t="str">
        <f>IF(OR(C2232="РЦК макси",C2232="РЦЧ SKU"),"SKU-потік",IFERROR(VLOOKUP(D2232,'02_РЦ'!$A$3:$I$7,5,FALSE),0))</f>
        <v>SKU-потік</v>
      </c>
      <c r="S2232" s="2" t="str">
        <f>IF(OR(C2232="РЦК макси",C2232="РЦЧ SKU"),"Не рахується в ліміт",IFERROR(VLOOKUP(D2232,'02_РЦ'!$A$3:$I$7,9,FALSE),"Немає РЦ"))</f>
        <v>Не рахується в ліміт</v>
      </c>
    </row>
    <row r="2233" spans="1:19">
      <c r="A2233" s="2" t="str">
        <f>'06A_Варіанти'!A2224</f>
        <v>MAXI_3273</v>
      </c>
      <c r="B2233" s="2" t="str">
        <f>'06A_Варіанти'!B2224</f>
        <v>TT_3273</v>
      </c>
      <c r="C2233" s="2" t="str">
        <f>'06A_Варіанти'!D2224</f>
        <v>РЦК макси</v>
      </c>
      <c r="D2233" s="2" t="str">
        <f>'06A_Варіанти'!C2224</f>
        <v>РЦК</v>
      </c>
      <c r="E2233" s="2" t="str">
        <f>'06A_Варіанти'!S2224</f>
        <v>KANIV_HPP</v>
      </c>
      <c r="F2233" s="2" t="str">
        <f>IF(O2233='06A_Варіанти'!E2224,'06A_Варіанти'!E$1,IF(O2233='06A_Варіанти'!F2224,'06A_Варіанти'!F$1,IF(O2233='06A_Варіанти'!G2224,'06A_Варіанти'!G$1,IF(O2233='06A_Варіанти'!H2224,'06A_Варіанти'!H$1,IF(O2233='06A_Варіанти'!I2224,'06A_Варіанти'!I$1,IF(O2233='06A_Варіанти'!J2224,'06A_Варіанти'!J$1,IF(O2233='06A_Варіанти'!K2224,'06A_Варіанти'!K$1,IF(O2233='06A_Варіанти'!L2224,'06A_Варіанти'!L$1,IF(O2233='06A_Варіанти'!M2224,'06A_Варіанти'!M$1,IF(O2233='06A_Варіанти'!N2224,'06A_Варіанти'!N$1,IF(O2233='06A_Варіанти'!O2224,'06A_Варіанти'!O$1,IF(O2233='06A_Варіанти'!P2224,'06A_Варіанти'!P$1,IF(O2233='06A_Варіанти'!Q2224,'06A_Варіанти'!Q$1,IF(O2233='06A_Варіанти'!R2224,'06A_Варіанти'!R$1,"НЕМАЄ МАРШРУТУ"))))))))))))))</f>
        <v>KANIV_HPP</v>
      </c>
      <c r="G2233" s="2" t="str">
        <f t="shared" si="238"/>
        <v>БЕЗ ЗМІН</v>
      </c>
      <c r="H2233" s="2">
        <f>IF(G2233="НЕМАЄ МАРШРУТУ",0,O2233-'06A_Варіанти'!T2224)</f>
        <v>0</v>
      </c>
      <c r="I2233" s="2">
        <f>IFERROR(INDEX('04_Потоки'!$E:$E,MATCH(A2233,'04_Потоки'!$A:$A,0)),0)</f>
        <v>0.30653218059558118</v>
      </c>
      <c r="J2233" s="2">
        <f t="shared" si="239"/>
        <v>1</v>
      </c>
      <c r="K2233" s="2">
        <f>IF(C2233="РЦК макси",0,2*'06A_Варіанти'!T2224*J2233)</f>
        <v>0</v>
      </c>
      <c r="L2233" s="2">
        <f t="shared" si="240"/>
        <v>0</v>
      </c>
      <c r="M2233" s="2">
        <f t="shared" si="241"/>
        <v>0</v>
      </c>
      <c r="N2233" s="9">
        <f t="shared" si="242"/>
        <v>0</v>
      </c>
      <c r="O2233" s="2">
        <f>MIN(IF('07A_Конструктор'!$D$5="Так",'06A_Варіанти'!E2224,1E+99),IF('07A_Конструктор'!$D$6="Так",'06A_Варіанти'!F2224,1E+99),IF('07A_Конструктор'!$D$7="Так",'06A_Варіанти'!G2224,1E+99),IF('07A_Конструктор'!$D$8="Так",'06A_Варіанти'!H2224,1E+99),IF('07A_Конструктор'!$D$9="Так",'06A_Варіанти'!I2224,1E+99),IF('07A_Конструктор'!$D$10="Так",'06A_Варіанти'!J2224,1E+99),IF('07A_Конструктор'!$D$11="Так",'06A_Варіанти'!K2224,1E+99),IF('07A_Конструктор'!$D$12="Так",'06A_Варіанти'!L2224,1E+99),IF('07A_Конструктор'!$D$13="Так",'06A_Варіанти'!M2224,1E+99),IF('07A_Конструктор'!$D$14="Так",'06A_Варіанти'!N2224,1E+99),IF('07A_Конструктор'!$D$15="Так",'06A_Варіанти'!O2224,1E+99),IF('07A_Конструктор'!$D$16="Так",'06A_Варіанти'!P2224,1E+99),IF('07A_Конструктор'!$D$17="Так",'06A_Варіанти'!Q2224,1E+99),IF('06A_Варіанти'!R2224="",1E+99,'06A_Варіанти'!R2224))</f>
        <v>208.6</v>
      </c>
      <c r="P2233" s="2" t="str">
        <f t="shared" si="243"/>
        <v>Не моделюється</v>
      </c>
      <c r="Q2233" s="2">
        <f t="shared" si="244"/>
        <v>0</v>
      </c>
      <c r="R2233" s="2" t="str">
        <f>IF(OR(C2233="РЦК макси",C2233="РЦЧ SKU"),"SKU-потік",IFERROR(VLOOKUP(D2233,'02_РЦ'!$A$3:$I$7,5,FALSE),0))</f>
        <v>SKU-потік</v>
      </c>
      <c r="S2233" s="2" t="str">
        <f>IF(OR(C2233="РЦК макси",C2233="РЦЧ SKU"),"Не рахується в ліміт",IFERROR(VLOOKUP(D2233,'02_РЦ'!$A$3:$I$7,9,FALSE),"Немає РЦ"))</f>
        <v>Не рахується в ліміт</v>
      </c>
    </row>
    <row r="2234" spans="1:19">
      <c r="A2234" s="2" t="str">
        <f>'06A_Варіанти'!A2225</f>
        <v>MAXI_3282</v>
      </c>
      <c r="B2234" s="2" t="str">
        <f>'06A_Варіанти'!B2225</f>
        <v>TT_3282</v>
      </c>
      <c r="C2234" s="2" t="str">
        <f>'06A_Варіанти'!D2225</f>
        <v>РЦК макси</v>
      </c>
      <c r="D2234" s="2" t="str">
        <f>'06A_Варіанти'!C2225</f>
        <v>РЦК</v>
      </c>
      <c r="E2234" s="2" t="str">
        <f>'06A_Варіанти'!S2225</f>
        <v>DIRECT</v>
      </c>
      <c r="F2234" s="2" t="str">
        <f>IF(O2234='06A_Варіанти'!E2225,'06A_Варіанти'!E$1,IF(O2234='06A_Варіанти'!F2225,'06A_Варіанти'!F$1,IF(O2234='06A_Варіанти'!G2225,'06A_Варіанти'!G$1,IF(O2234='06A_Варіанти'!H2225,'06A_Варіанти'!H$1,IF(O2234='06A_Варіанти'!I2225,'06A_Варіанти'!I$1,IF(O2234='06A_Варіанти'!J2225,'06A_Варіанти'!J$1,IF(O2234='06A_Варіанти'!K2225,'06A_Варіанти'!K$1,IF(O2234='06A_Варіанти'!L2225,'06A_Варіанти'!L$1,IF(O2234='06A_Варіанти'!M2225,'06A_Варіанти'!M$1,IF(O2234='06A_Варіанти'!N2225,'06A_Варіанти'!N$1,IF(O2234='06A_Варіанти'!O2225,'06A_Варіанти'!O$1,IF(O2234='06A_Варіанти'!P2225,'06A_Варіанти'!P$1,IF(O2234='06A_Варіанти'!Q2225,'06A_Варіанти'!Q$1,IF(O2234='06A_Варіанти'!R2225,'06A_Варіанти'!R$1,"НЕМАЄ МАРШРУТУ"))))))))))))))</f>
        <v>DIRECT</v>
      </c>
      <c r="G2234" s="2" t="str">
        <f t="shared" si="238"/>
        <v>БЕЗ ЗМІН</v>
      </c>
      <c r="H2234" s="2">
        <f>IF(G2234="НЕМАЄ МАРШРУТУ",0,O2234-'06A_Варіанти'!T2225)</f>
        <v>0</v>
      </c>
      <c r="I2234" s="2">
        <f>IFERROR(INDEX('04_Потоки'!$E:$E,MATCH(A2234,'04_Потоки'!$A:$A,0)),0)</f>
        <v>0.30653218059558118</v>
      </c>
      <c r="J2234" s="2">
        <f t="shared" si="239"/>
        <v>1</v>
      </c>
      <c r="K2234" s="2">
        <f>IF(C2234="РЦК макси",0,2*'06A_Варіанти'!T2225*J2234)</f>
        <v>0</v>
      </c>
      <c r="L2234" s="2">
        <f t="shared" si="240"/>
        <v>0</v>
      </c>
      <c r="M2234" s="2">
        <f t="shared" si="241"/>
        <v>0</v>
      </c>
      <c r="N2234" s="9">
        <f t="shared" si="242"/>
        <v>0</v>
      </c>
      <c r="O2234" s="2">
        <f>MIN(IF('07A_Конструктор'!$D$5="Так",'06A_Варіанти'!E2225,1E+99),IF('07A_Конструктор'!$D$6="Так",'06A_Варіанти'!F2225,1E+99),IF('07A_Конструктор'!$D$7="Так",'06A_Варіанти'!G2225,1E+99),IF('07A_Конструктор'!$D$8="Так",'06A_Варіанти'!H2225,1E+99),IF('07A_Конструктор'!$D$9="Так",'06A_Варіанти'!I2225,1E+99),IF('07A_Конструктор'!$D$10="Так",'06A_Варіанти'!J2225,1E+99),IF('07A_Конструктор'!$D$11="Так",'06A_Варіанти'!K2225,1E+99),IF('07A_Конструктор'!$D$12="Так",'06A_Варіанти'!L2225,1E+99),IF('07A_Конструктор'!$D$13="Так",'06A_Варіанти'!M2225,1E+99),IF('07A_Конструктор'!$D$14="Так",'06A_Варіанти'!N2225,1E+99),IF('07A_Конструктор'!$D$15="Так",'06A_Варіанти'!O2225,1E+99),IF('07A_Конструктор'!$D$16="Так",'06A_Варіанти'!P2225,1E+99),IF('07A_Конструктор'!$D$17="Так",'06A_Варіанти'!Q2225,1E+99),IF('06A_Варіанти'!R2225="",1E+99,'06A_Варіанти'!R2225))</f>
        <v>12.6</v>
      </c>
      <c r="P2234" s="2" t="str">
        <f t="shared" si="243"/>
        <v>Не моделюється</v>
      </c>
      <c r="Q2234" s="2">
        <f t="shared" si="244"/>
        <v>0</v>
      </c>
      <c r="R2234" s="2" t="str">
        <f>IF(OR(C2234="РЦК макси",C2234="РЦЧ SKU"),"SKU-потік",IFERROR(VLOOKUP(D2234,'02_РЦ'!$A$3:$I$7,5,FALSE),0))</f>
        <v>SKU-потік</v>
      </c>
      <c r="S2234" s="2" t="str">
        <f>IF(OR(C2234="РЦК макси",C2234="РЦЧ SKU"),"Не рахується в ліміт",IFERROR(VLOOKUP(D2234,'02_РЦ'!$A$3:$I$7,9,FALSE),"Немає РЦ"))</f>
        <v>Не рахується в ліміт</v>
      </c>
    </row>
    <row r="2235" spans="1:19">
      <c r="A2235" s="2" t="str">
        <f>'06A_Варіанти'!A2226</f>
        <v>MAXI_3283</v>
      </c>
      <c r="B2235" s="2" t="str">
        <f>'06A_Варіанти'!B2226</f>
        <v>TT_3283</v>
      </c>
      <c r="C2235" s="2" t="str">
        <f>'06A_Варіанти'!D2226</f>
        <v>РЦК макси</v>
      </c>
      <c r="D2235" s="2" t="str">
        <f>'06A_Варіанти'!C2226</f>
        <v>РЦК</v>
      </c>
      <c r="E2235" s="2" t="str">
        <f>'06A_Варіанти'!S2226</f>
        <v>DIRECT</v>
      </c>
      <c r="F2235" s="2" t="str">
        <f>IF(O2235='06A_Варіанти'!E2226,'06A_Варіанти'!E$1,IF(O2235='06A_Варіанти'!F2226,'06A_Варіанти'!F$1,IF(O2235='06A_Варіанти'!G2226,'06A_Варіанти'!G$1,IF(O2235='06A_Варіанти'!H2226,'06A_Варіанти'!H$1,IF(O2235='06A_Варіанти'!I2226,'06A_Варіанти'!I$1,IF(O2235='06A_Варіанти'!J2226,'06A_Варіанти'!J$1,IF(O2235='06A_Варіанти'!K2226,'06A_Варіанти'!K$1,IF(O2235='06A_Варіанти'!L2226,'06A_Варіанти'!L$1,IF(O2235='06A_Варіанти'!M2226,'06A_Варіанти'!M$1,IF(O2235='06A_Варіанти'!N2226,'06A_Варіанти'!N$1,IF(O2235='06A_Варіанти'!O2226,'06A_Варіанти'!O$1,IF(O2235='06A_Варіанти'!P2226,'06A_Варіанти'!P$1,IF(O2235='06A_Варіанти'!Q2226,'06A_Варіанти'!Q$1,IF(O2235='06A_Варіанти'!R2226,'06A_Варіанти'!R$1,"НЕМАЄ МАРШРУТУ"))))))))))))))</f>
        <v>DIRECT</v>
      </c>
      <c r="G2235" s="2" t="str">
        <f t="shared" si="238"/>
        <v>БЕЗ ЗМІН</v>
      </c>
      <c r="H2235" s="2">
        <f>IF(G2235="НЕМАЄ МАРШРУТУ",0,O2235-'06A_Варіанти'!T2226)</f>
        <v>0</v>
      </c>
      <c r="I2235" s="2">
        <f>IFERROR(INDEX('04_Потоки'!$E:$E,MATCH(A2235,'04_Потоки'!$A:$A,0)),0)</f>
        <v>0.30653218059558118</v>
      </c>
      <c r="J2235" s="2">
        <f t="shared" si="239"/>
        <v>1</v>
      </c>
      <c r="K2235" s="2">
        <f>IF(C2235="РЦК макси",0,2*'06A_Варіанти'!T2226*J2235)</f>
        <v>0</v>
      </c>
      <c r="L2235" s="2">
        <f t="shared" si="240"/>
        <v>0</v>
      </c>
      <c r="M2235" s="2">
        <f t="shared" si="241"/>
        <v>0</v>
      </c>
      <c r="N2235" s="9">
        <f t="shared" si="242"/>
        <v>0</v>
      </c>
      <c r="O2235" s="2">
        <f>MIN(IF('07A_Конструктор'!$D$5="Так",'06A_Варіанти'!E2226,1E+99),IF('07A_Конструктор'!$D$6="Так",'06A_Варіанти'!F2226,1E+99),IF('07A_Конструктор'!$D$7="Так",'06A_Варіанти'!G2226,1E+99),IF('07A_Конструктор'!$D$8="Так",'06A_Варіанти'!H2226,1E+99),IF('07A_Конструктор'!$D$9="Так",'06A_Варіанти'!I2226,1E+99),IF('07A_Конструктор'!$D$10="Так",'06A_Варіанти'!J2226,1E+99),IF('07A_Конструктор'!$D$11="Так",'06A_Варіанти'!K2226,1E+99),IF('07A_Конструктор'!$D$12="Так",'06A_Варіанти'!L2226,1E+99),IF('07A_Конструктор'!$D$13="Так",'06A_Варіанти'!M2226,1E+99),IF('07A_Конструктор'!$D$14="Так",'06A_Варіанти'!N2226,1E+99),IF('07A_Конструктор'!$D$15="Так",'06A_Варіанти'!O2226,1E+99),IF('07A_Конструктор'!$D$16="Так",'06A_Варіанти'!P2226,1E+99),IF('07A_Конструктор'!$D$17="Так",'06A_Варіанти'!Q2226,1E+99),IF('06A_Варіанти'!R2226="",1E+99,'06A_Варіанти'!R2226))</f>
        <v>192.8</v>
      </c>
      <c r="P2235" s="2" t="str">
        <f t="shared" si="243"/>
        <v>Не моделюється</v>
      </c>
      <c r="Q2235" s="2">
        <f t="shared" si="244"/>
        <v>0</v>
      </c>
      <c r="R2235" s="2" t="str">
        <f>IF(OR(C2235="РЦК макси",C2235="РЦЧ SKU"),"SKU-потік",IFERROR(VLOOKUP(D2235,'02_РЦ'!$A$3:$I$7,5,FALSE),0))</f>
        <v>SKU-потік</v>
      </c>
      <c r="S2235" s="2" t="str">
        <f>IF(OR(C2235="РЦК макси",C2235="РЦЧ SKU"),"Не рахується в ліміт",IFERROR(VLOOKUP(D2235,'02_РЦ'!$A$3:$I$7,9,FALSE),"Немає РЦ"))</f>
        <v>Не рахується в ліміт</v>
      </c>
    </row>
    <row r="2236" spans="1:19">
      <c r="A2236" s="2" t="str">
        <f>'06A_Варіанти'!A2227</f>
        <v>MAXI_3286</v>
      </c>
      <c r="B2236" s="2" t="str">
        <f>'06A_Варіанти'!B2227</f>
        <v>TT_3286</v>
      </c>
      <c r="C2236" s="2" t="str">
        <f>'06A_Варіанти'!D2227</f>
        <v>РЦК макси</v>
      </c>
      <c r="D2236" s="2" t="str">
        <f>'06A_Варіанти'!C2227</f>
        <v>РЦК</v>
      </c>
      <c r="E2236" s="2" t="str">
        <f>'06A_Варіанти'!S2227</f>
        <v>DIRECT</v>
      </c>
      <c r="F2236" s="2" t="str">
        <f>IF(O2236='06A_Варіанти'!E2227,'06A_Варіанти'!E$1,IF(O2236='06A_Варіанти'!F2227,'06A_Варіанти'!F$1,IF(O2236='06A_Варіанти'!G2227,'06A_Варіанти'!G$1,IF(O2236='06A_Варіанти'!H2227,'06A_Варіанти'!H$1,IF(O2236='06A_Варіанти'!I2227,'06A_Варіанти'!I$1,IF(O2236='06A_Варіанти'!J2227,'06A_Варіанти'!J$1,IF(O2236='06A_Варіанти'!K2227,'06A_Варіанти'!K$1,IF(O2236='06A_Варіанти'!L2227,'06A_Варіанти'!L$1,IF(O2236='06A_Варіанти'!M2227,'06A_Варіанти'!M$1,IF(O2236='06A_Варіанти'!N2227,'06A_Варіанти'!N$1,IF(O2236='06A_Варіанти'!O2227,'06A_Варіанти'!O$1,IF(O2236='06A_Варіанти'!P2227,'06A_Варіанти'!P$1,IF(O2236='06A_Варіанти'!Q2227,'06A_Варіанти'!Q$1,IF(O2236='06A_Варіанти'!R2227,'06A_Варіанти'!R$1,"НЕМАЄ МАРШРУТУ"))))))))))))))</f>
        <v>DIRECT</v>
      </c>
      <c r="G2236" s="2" t="str">
        <f t="shared" si="238"/>
        <v>БЕЗ ЗМІН</v>
      </c>
      <c r="H2236" s="2">
        <f>IF(G2236="НЕМАЄ МАРШРУТУ",0,O2236-'06A_Варіанти'!T2227)</f>
        <v>0</v>
      </c>
      <c r="I2236" s="2">
        <f>IFERROR(INDEX('04_Потоки'!$E:$E,MATCH(A2236,'04_Потоки'!$A:$A,0)),0)</f>
        <v>0.30653218059558118</v>
      </c>
      <c r="J2236" s="2">
        <f t="shared" si="239"/>
        <v>1</v>
      </c>
      <c r="K2236" s="2">
        <f>IF(C2236="РЦК макси",0,2*'06A_Варіанти'!T2227*J2236)</f>
        <v>0</v>
      </c>
      <c r="L2236" s="2">
        <f t="shared" si="240"/>
        <v>0</v>
      </c>
      <c r="M2236" s="2">
        <f t="shared" si="241"/>
        <v>0</v>
      </c>
      <c r="N2236" s="9">
        <f t="shared" si="242"/>
        <v>0</v>
      </c>
      <c r="O2236" s="2">
        <f>MIN(IF('07A_Конструктор'!$D$5="Так",'06A_Варіанти'!E2227,1E+99),IF('07A_Конструктор'!$D$6="Так",'06A_Варіанти'!F2227,1E+99),IF('07A_Конструктор'!$D$7="Так",'06A_Варіанти'!G2227,1E+99),IF('07A_Конструктор'!$D$8="Так",'06A_Варіанти'!H2227,1E+99),IF('07A_Конструктор'!$D$9="Так",'06A_Варіанти'!I2227,1E+99),IF('07A_Конструктор'!$D$10="Так",'06A_Варіанти'!J2227,1E+99),IF('07A_Конструктор'!$D$11="Так",'06A_Варіанти'!K2227,1E+99),IF('07A_Конструктор'!$D$12="Так",'06A_Варіанти'!L2227,1E+99),IF('07A_Конструктор'!$D$13="Так",'06A_Варіанти'!M2227,1E+99),IF('07A_Конструктор'!$D$14="Так",'06A_Варіанти'!N2227,1E+99),IF('07A_Конструктор'!$D$15="Так",'06A_Варіанти'!O2227,1E+99),IF('07A_Конструктор'!$D$16="Так",'06A_Варіанти'!P2227,1E+99),IF('07A_Конструктор'!$D$17="Так",'06A_Варіанти'!Q2227,1E+99),IF('06A_Варіанти'!R2227="",1E+99,'06A_Варіанти'!R2227))</f>
        <v>492</v>
      </c>
      <c r="P2236" s="2" t="str">
        <f t="shared" si="243"/>
        <v>Не моделюється</v>
      </c>
      <c r="Q2236" s="2">
        <f t="shared" si="244"/>
        <v>0</v>
      </c>
      <c r="R2236" s="2" t="str">
        <f>IF(OR(C2236="РЦК макси",C2236="РЦЧ SKU"),"SKU-потік",IFERROR(VLOOKUP(D2236,'02_РЦ'!$A$3:$I$7,5,FALSE),0))</f>
        <v>SKU-потік</v>
      </c>
      <c r="S2236" s="2" t="str">
        <f>IF(OR(C2236="РЦК макси",C2236="РЦЧ SKU"),"Не рахується в ліміт",IFERROR(VLOOKUP(D2236,'02_РЦ'!$A$3:$I$7,9,FALSE),"Немає РЦ"))</f>
        <v>Не рахується в ліміт</v>
      </c>
    </row>
    <row r="2237" spans="1:19">
      <c r="A2237" s="2" t="str">
        <f>'06A_Варіанти'!A2228</f>
        <v>MAXI_3287</v>
      </c>
      <c r="B2237" s="2" t="str">
        <f>'06A_Варіанти'!B2228</f>
        <v>TT_3287</v>
      </c>
      <c r="C2237" s="2" t="str">
        <f>'06A_Варіанти'!D2228</f>
        <v>РЦК макси</v>
      </c>
      <c r="D2237" s="2" t="str">
        <f>'06A_Варіанти'!C2228</f>
        <v>РЦК</v>
      </c>
      <c r="E2237" s="2" t="str">
        <f>'06A_Варіанти'!S2228</f>
        <v>DIRECT</v>
      </c>
      <c r="F2237" s="2" t="str">
        <f>IF(O2237='06A_Варіанти'!E2228,'06A_Варіанти'!E$1,IF(O2237='06A_Варіанти'!F2228,'06A_Варіанти'!F$1,IF(O2237='06A_Варіанти'!G2228,'06A_Варіанти'!G$1,IF(O2237='06A_Варіанти'!H2228,'06A_Варіанти'!H$1,IF(O2237='06A_Варіанти'!I2228,'06A_Варіанти'!I$1,IF(O2237='06A_Варіанти'!J2228,'06A_Варіанти'!J$1,IF(O2237='06A_Варіанти'!K2228,'06A_Варіанти'!K$1,IF(O2237='06A_Варіанти'!L2228,'06A_Варіанти'!L$1,IF(O2237='06A_Варіанти'!M2228,'06A_Варіанти'!M$1,IF(O2237='06A_Варіанти'!N2228,'06A_Варіанти'!N$1,IF(O2237='06A_Варіанти'!O2228,'06A_Варіанти'!O$1,IF(O2237='06A_Варіанти'!P2228,'06A_Варіанти'!P$1,IF(O2237='06A_Варіанти'!Q2228,'06A_Варіанти'!Q$1,IF(O2237='06A_Варіанти'!R2228,'06A_Варіанти'!R$1,"НЕМАЄ МАРШРУТУ"))))))))))))))</f>
        <v>DIRECT</v>
      </c>
      <c r="G2237" s="2" t="str">
        <f t="shared" si="238"/>
        <v>БЕЗ ЗМІН</v>
      </c>
      <c r="H2237" s="2">
        <f>IF(G2237="НЕМАЄ МАРШРУТУ",0,O2237-'06A_Варіанти'!T2228)</f>
        <v>0</v>
      </c>
      <c r="I2237" s="2">
        <f>IFERROR(INDEX('04_Потоки'!$E:$E,MATCH(A2237,'04_Потоки'!$A:$A,0)),0)</f>
        <v>0.30653218059558118</v>
      </c>
      <c r="J2237" s="2">
        <f t="shared" si="239"/>
        <v>1</v>
      </c>
      <c r="K2237" s="2">
        <f>IF(C2237="РЦК макси",0,2*'06A_Варіанти'!T2228*J2237)</f>
        <v>0</v>
      </c>
      <c r="L2237" s="2">
        <f t="shared" si="240"/>
        <v>0</v>
      </c>
      <c r="M2237" s="2">
        <f t="shared" si="241"/>
        <v>0</v>
      </c>
      <c r="N2237" s="9">
        <f t="shared" si="242"/>
        <v>0</v>
      </c>
      <c r="O2237" s="2">
        <f>MIN(IF('07A_Конструктор'!$D$5="Так",'06A_Варіанти'!E2228,1E+99),IF('07A_Конструктор'!$D$6="Так",'06A_Варіанти'!F2228,1E+99),IF('07A_Конструктор'!$D$7="Так",'06A_Варіанти'!G2228,1E+99),IF('07A_Конструктор'!$D$8="Так",'06A_Варіанти'!H2228,1E+99),IF('07A_Конструктор'!$D$9="Так",'06A_Варіанти'!I2228,1E+99),IF('07A_Конструктор'!$D$10="Так",'06A_Варіанти'!J2228,1E+99),IF('07A_Конструктор'!$D$11="Так",'06A_Варіанти'!K2228,1E+99),IF('07A_Конструктор'!$D$12="Так",'06A_Варіанти'!L2228,1E+99),IF('07A_Конструктор'!$D$13="Так",'06A_Варіанти'!M2228,1E+99),IF('07A_Конструктор'!$D$14="Так",'06A_Варіанти'!N2228,1E+99),IF('07A_Конструктор'!$D$15="Так",'06A_Варіанти'!O2228,1E+99),IF('07A_Конструктор'!$D$16="Так",'06A_Варіанти'!P2228,1E+99),IF('07A_Конструктор'!$D$17="Так",'06A_Варіанти'!Q2228,1E+99),IF('06A_Варіанти'!R2228="",1E+99,'06A_Варіанти'!R2228))</f>
        <v>535.5</v>
      </c>
      <c r="P2237" s="2" t="str">
        <f t="shared" si="243"/>
        <v>Не моделюється</v>
      </c>
      <c r="Q2237" s="2">
        <f t="shared" si="244"/>
        <v>0</v>
      </c>
      <c r="R2237" s="2" t="str">
        <f>IF(OR(C2237="РЦК макси",C2237="РЦЧ SKU"),"SKU-потік",IFERROR(VLOOKUP(D2237,'02_РЦ'!$A$3:$I$7,5,FALSE),0))</f>
        <v>SKU-потік</v>
      </c>
      <c r="S2237" s="2" t="str">
        <f>IF(OR(C2237="РЦК макси",C2237="РЦЧ SKU"),"Не рахується в ліміт",IFERROR(VLOOKUP(D2237,'02_РЦ'!$A$3:$I$7,9,FALSE),"Немає РЦ"))</f>
        <v>Не рахується в ліміт</v>
      </c>
    </row>
    <row r="2238" spans="1:19">
      <c r="A2238" s="2" t="str">
        <f>'06A_Варіанти'!A2229</f>
        <v>MAXI_3293</v>
      </c>
      <c r="B2238" s="2" t="str">
        <f>'06A_Варіанти'!B2229</f>
        <v>TT_3293</v>
      </c>
      <c r="C2238" s="2" t="str">
        <f>'06A_Варіанти'!D2229</f>
        <v>РЦК макси</v>
      </c>
      <c r="D2238" s="2" t="str">
        <f>'06A_Варіанти'!C2229</f>
        <v>РЦК</v>
      </c>
      <c r="E2238" s="2" t="str">
        <f>'06A_Варіанти'!S2229</f>
        <v>DIRECT</v>
      </c>
      <c r="F2238" s="2" t="str">
        <f>IF(O2238='06A_Варіанти'!E2229,'06A_Варіанти'!E$1,IF(O2238='06A_Варіанти'!F2229,'06A_Варіанти'!F$1,IF(O2238='06A_Варіанти'!G2229,'06A_Варіанти'!G$1,IF(O2238='06A_Варіанти'!H2229,'06A_Варіанти'!H$1,IF(O2238='06A_Варіанти'!I2229,'06A_Варіанти'!I$1,IF(O2238='06A_Варіанти'!J2229,'06A_Варіанти'!J$1,IF(O2238='06A_Варіанти'!K2229,'06A_Варіанти'!K$1,IF(O2238='06A_Варіанти'!L2229,'06A_Варіанти'!L$1,IF(O2238='06A_Варіанти'!M2229,'06A_Варіанти'!M$1,IF(O2238='06A_Варіанти'!N2229,'06A_Варіанти'!N$1,IF(O2238='06A_Варіанти'!O2229,'06A_Варіанти'!O$1,IF(O2238='06A_Варіанти'!P2229,'06A_Варіанти'!P$1,IF(O2238='06A_Варіанти'!Q2229,'06A_Варіанти'!Q$1,IF(O2238='06A_Варіанти'!R2229,'06A_Варіанти'!R$1,"НЕМАЄ МАРШРУТУ"))))))))))))))</f>
        <v>DIRECT</v>
      </c>
      <c r="G2238" s="2" t="str">
        <f t="shared" si="238"/>
        <v>БЕЗ ЗМІН</v>
      </c>
      <c r="H2238" s="2">
        <f>IF(G2238="НЕМАЄ МАРШРУТУ",0,O2238-'06A_Варіанти'!T2229)</f>
        <v>0</v>
      </c>
      <c r="I2238" s="2">
        <f>IFERROR(INDEX('04_Потоки'!$E:$E,MATCH(A2238,'04_Потоки'!$A:$A,0)),0)</f>
        <v>0.30653218059558118</v>
      </c>
      <c r="J2238" s="2">
        <f t="shared" si="239"/>
        <v>1</v>
      </c>
      <c r="K2238" s="2">
        <f>IF(C2238="РЦК макси",0,2*'06A_Варіанти'!T2229*J2238)</f>
        <v>0</v>
      </c>
      <c r="L2238" s="2">
        <f t="shared" si="240"/>
        <v>0</v>
      </c>
      <c r="M2238" s="2">
        <f t="shared" si="241"/>
        <v>0</v>
      </c>
      <c r="N2238" s="9">
        <f t="shared" si="242"/>
        <v>0</v>
      </c>
      <c r="O2238" s="2">
        <f>MIN(IF('07A_Конструктор'!$D$5="Так",'06A_Варіанти'!E2229,1E+99),IF('07A_Конструктор'!$D$6="Так",'06A_Варіанти'!F2229,1E+99),IF('07A_Конструктор'!$D$7="Так",'06A_Варіанти'!G2229,1E+99),IF('07A_Конструктор'!$D$8="Так",'06A_Варіанти'!H2229,1E+99),IF('07A_Конструктор'!$D$9="Так",'06A_Варіанти'!I2229,1E+99),IF('07A_Конструктор'!$D$10="Так",'06A_Варіанти'!J2229,1E+99),IF('07A_Конструктор'!$D$11="Так",'06A_Варіанти'!K2229,1E+99),IF('07A_Конструктор'!$D$12="Так",'06A_Варіанти'!L2229,1E+99),IF('07A_Конструктор'!$D$13="Так",'06A_Варіанти'!M2229,1E+99),IF('07A_Конструктор'!$D$14="Так",'06A_Варіанти'!N2229,1E+99),IF('07A_Конструктор'!$D$15="Так",'06A_Варіанти'!O2229,1E+99),IF('07A_Конструктор'!$D$16="Так",'06A_Варіанти'!P2229,1E+99),IF('07A_Конструктор'!$D$17="Так",'06A_Варіанти'!Q2229,1E+99),IF('06A_Варіанти'!R2229="",1E+99,'06A_Варіанти'!R2229))</f>
        <v>317.89999999999998</v>
      </c>
      <c r="P2238" s="2" t="str">
        <f t="shared" si="243"/>
        <v>Не моделюється</v>
      </c>
      <c r="Q2238" s="2">
        <f t="shared" si="244"/>
        <v>0</v>
      </c>
      <c r="R2238" s="2" t="str">
        <f>IF(OR(C2238="РЦК макси",C2238="РЦЧ SKU"),"SKU-потік",IFERROR(VLOOKUP(D2238,'02_РЦ'!$A$3:$I$7,5,FALSE),0))</f>
        <v>SKU-потік</v>
      </c>
      <c r="S2238" s="2" t="str">
        <f>IF(OR(C2238="РЦК макси",C2238="РЦЧ SKU"),"Не рахується в ліміт",IFERROR(VLOOKUP(D2238,'02_РЦ'!$A$3:$I$7,9,FALSE),"Немає РЦ"))</f>
        <v>Не рахується в ліміт</v>
      </c>
    </row>
    <row r="2239" spans="1:19">
      <c r="A2239" s="2" t="str">
        <f>'06A_Варіанти'!A2230</f>
        <v>MAXI_3291</v>
      </c>
      <c r="B2239" s="2" t="str">
        <f>'06A_Варіанти'!B2230</f>
        <v>TT_3291</v>
      </c>
      <c r="C2239" s="2" t="str">
        <f>'06A_Варіанти'!D2230</f>
        <v>РЦК макси</v>
      </c>
      <c r="D2239" s="2" t="str">
        <f>'06A_Варіанти'!C2230</f>
        <v>РЦК</v>
      </c>
      <c r="E2239" s="2" t="str">
        <f>'06A_Варіанти'!S2230</f>
        <v>DIRECT</v>
      </c>
      <c r="F2239" s="2" t="str">
        <f>IF(O2239='06A_Варіанти'!E2230,'06A_Варіанти'!E$1,IF(O2239='06A_Варіанти'!F2230,'06A_Варіанти'!F$1,IF(O2239='06A_Варіанти'!G2230,'06A_Варіанти'!G$1,IF(O2239='06A_Варіанти'!H2230,'06A_Варіанти'!H$1,IF(O2239='06A_Варіанти'!I2230,'06A_Варіанти'!I$1,IF(O2239='06A_Варіанти'!J2230,'06A_Варіанти'!J$1,IF(O2239='06A_Варіанти'!K2230,'06A_Варіанти'!K$1,IF(O2239='06A_Варіанти'!L2230,'06A_Варіанти'!L$1,IF(O2239='06A_Варіанти'!M2230,'06A_Варіанти'!M$1,IF(O2239='06A_Варіанти'!N2230,'06A_Варіанти'!N$1,IF(O2239='06A_Варіанти'!O2230,'06A_Варіанти'!O$1,IF(O2239='06A_Варіанти'!P2230,'06A_Варіанти'!P$1,IF(O2239='06A_Варіанти'!Q2230,'06A_Варіанти'!Q$1,IF(O2239='06A_Варіанти'!R2230,'06A_Варіанти'!R$1,"НЕМАЄ МАРШРУТУ"))))))))))))))</f>
        <v>DIRECT</v>
      </c>
      <c r="G2239" s="2" t="str">
        <f t="shared" si="238"/>
        <v>БЕЗ ЗМІН</v>
      </c>
      <c r="H2239" s="2">
        <f>IF(G2239="НЕМАЄ МАРШРУТУ",0,O2239-'06A_Варіанти'!T2230)</f>
        <v>0</v>
      </c>
      <c r="I2239" s="2">
        <f>IFERROR(INDEX('04_Потоки'!$E:$E,MATCH(A2239,'04_Потоки'!$A:$A,0)),0)</f>
        <v>0.30653218059558118</v>
      </c>
      <c r="J2239" s="2">
        <f t="shared" si="239"/>
        <v>1</v>
      </c>
      <c r="K2239" s="2">
        <f>IF(C2239="РЦК макси",0,2*'06A_Варіанти'!T2230*J2239)</f>
        <v>0</v>
      </c>
      <c r="L2239" s="2">
        <f t="shared" si="240"/>
        <v>0</v>
      </c>
      <c r="M2239" s="2">
        <f t="shared" si="241"/>
        <v>0</v>
      </c>
      <c r="N2239" s="9">
        <f t="shared" si="242"/>
        <v>0</v>
      </c>
      <c r="O2239" s="2">
        <f>MIN(IF('07A_Конструктор'!$D$5="Так",'06A_Варіанти'!E2230,1E+99),IF('07A_Конструктор'!$D$6="Так",'06A_Варіанти'!F2230,1E+99),IF('07A_Конструктор'!$D$7="Так",'06A_Варіанти'!G2230,1E+99),IF('07A_Конструктор'!$D$8="Так",'06A_Варіанти'!H2230,1E+99),IF('07A_Конструктор'!$D$9="Так",'06A_Варіанти'!I2230,1E+99),IF('07A_Конструктор'!$D$10="Так",'06A_Варіанти'!J2230,1E+99),IF('07A_Конструктор'!$D$11="Так",'06A_Варіанти'!K2230,1E+99),IF('07A_Конструктор'!$D$12="Так",'06A_Варіанти'!L2230,1E+99),IF('07A_Конструктор'!$D$13="Так",'06A_Варіанти'!M2230,1E+99),IF('07A_Конструктор'!$D$14="Так",'06A_Варіанти'!N2230,1E+99),IF('07A_Конструктор'!$D$15="Так",'06A_Варіанти'!O2230,1E+99),IF('07A_Конструктор'!$D$16="Так",'06A_Варіанти'!P2230,1E+99),IF('07A_Конструктор'!$D$17="Так",'06A_Варіанти'!Q2230,1E+99),IF('06A_Варіанти'!R2230="",1E+99,'06A_Варіанти'!R2230))</f>
        <v>23.2</v>
      </c>
      <c r="P2239" s="2" t="str">
        <f t="shared" si="243"/>
        <v>Не моделюється</v>
      </c>
      <c r="Q2239" s="2">
        <f t="shared" si="244"/>
        <v>0</v>
      </c>
      <c r="R2239" s="2" t="str">
        <f>IF(OR(C2239="РЦК макси",C2239="РЦЧ SKU"),"SKU-потік",IFERROR(VLOOKUP(D2239,'02_РЦ'!$A$3:$I$7,5,FALSE),0))</f>
        <v>SKU-потік</v>
      </c>
      <c r="S2239" s="2" t="str">
        <f>IF(OR(C2239="РЦК макси",C2239="РЦЧ SKU"),"Не рахується в ліміт",IFERROR(VLOOKUP(D2239,'02_РЦ'!$A$3:$I$7,9,FALSE),"Немає РЦ"))</f>
        <v>Не рахується в ліміт</v>
      </c>
    </row>
    <row r="2240" spans="1:19">
      <c r="A2240" s="2" t="str">
        <f>'06A_Варіанти'!A2231</f>
        <v>MAXI_3296</v>
      </c>
      <c r="B2240" s="2" t="str">
        <f>'06A_Варіанти'!B2231</f>
        <v>TT_3296</v>
      </c>
      <c r="C2240" s="2" t="str">
        <f>'06A_Варіанти'!D2231</f>
        <v>РЦК макси</v>
      </c>
      <c r="D2240" s="2" t="str">
        <f>'06A_Варіанти'!C2231</f>
        <v>РЦК</v>
      </c>
      <c r="E2240" s="2" t="str">
        <f>'06A_Варіанти'!S2231</f>
        <v>DIRECT</v>
      </c>
      <c r="F2240" s="2" t="str">
        <f>IF(O2240='06A_Варіанти'!E2231,'06A_Варіанти'!E$1,IF(O2240='06A_Варіанти'!F2231,'06A_Варіанти'!F$1,IF(O2240='06A_Варіанти'!G2231,'06A_Варіанти'!G$1,IF(O2240='06A_Варіанти'!H2231,'06A_Варіанти'!H$1,IF(O2240='06A_Варіанти'!I2231,'06A_Варіанти'!I$1,IF(O2240='06A_Варіанти'!J2231,'06A_Варіанти'!J$1,IF(O2240='06A_Варіанти'!K2231,'06A_Варіанти'!K$1,IF(O2240='06A_Варіанти'!L2231,'06A_Варіанти'!L$1,IF(O2240='06A_Варіанти'!M2231,'06A_Варіанти'!M$1,IF(O2240='06A_Варіанти'!N2231,'06A_Варіанти'!N$1,IF(O2240='06A_Варіанти'!O2231,'06A_Варіанти'!O$1,IF(O2240='06A_Варіанти'!P2231,'06A_Варіанти'!P$1,IF(O2240='06A_Варіанти'!Q2231,'06A_Варіанти'!Q$1,IF(O2240='06A_Варіанти'!R2231,'06A_Варіанти'!R$1,"НЕМАЄ МАРШРУТУ"))))))))))))))</f>
        <v>DIRECT</v>
      </c>
      <c r="G2240" s="2" t="str">
        <f t="shared" si="238"/>
        <v>БЕЗ ЗМІН</v>
      </c>
      <c r="H2240" s="2">
        <f>IF(G2240="НЕМАЄ МАРШРУТУ",0,O2240-'06A_Варіанти'!T2231)</f>
        <v>0</v>
      </c>
      <c r="I2240" s="2">
        <f>IFERROR(INDEX('04_Потоки'!$E:$E,MATCH(A2240,'04_Потоки'!$A:$A,0)),0)</f>
        <v>0.30653218059558118</v>
      </c>
      <c r="J2240" s="2">
        <f t="shared" si="239"/>
        <v>1</v>
      </c>
      <c r="K2240" s="2">
        <f>IF(C2240="РЦК макси",0,2*'06A_Варіанти'!T2231*J2240)</f>
        <v>0</v>
      </c>
      <c r="L2240" s="2">
        <f t="shared" si="240"/>
        <v>0</v>
      </c>
      <c r="M2240" s="2">
        <f t="shared" si="241"/>
        <v>0</v>
      </c>
      <c r="N2240" s="9">
        <f t="shared" si="242"/>
        <v>0</v>
      </c>
      <c r="O2240" s="2">
        <f>MIN(IF('07A_Конструктор'!$D$5="Так",'06A_Варіанти'!E2231,1E+99),IF('07A_Конструктор'!$D$6="Так",'06A_Варіанти'!F2231,1E+99),IF('07A_Конструктор'!$D$7="Так",'06A_Варіанти'!G2231,1E+99),IF('07A_Конструктор'!$D$8="Так",'06A_Варіанти'!H2231,1E+99),IF('07A_Конструктор'!$D$9="Так",'06A_Варіанти'!I2231,1E+99),IF('07A_Конструктор'!$D$10="Так",'06A_Варіанти'!J2231,1E+99),IF('07A_Конструктор'!$D$11="Так",'06A_Варіанти'!K2231,1E+99),IF('07A_Конструктор'!$D$12="Так",'06A_Варіанти'!L2231,1E+99),IF('07A_Конструктор'!$D$13="Так",'06A_Варіанти'!M2231,1E+99),IF('07A_Конструктор'!$D$14="Так",'06A_Варіанти'!N2231,1E+99),IF('07A_Конструктор'!$D$15="Так",'06A_Варіанти'!O2231,1E+99),IF('07A_Конструктор'!$D$16="Так",'06A_Варіанти'!P2231,1E+99),IF('07A_Конструктор'!$D$17="Так",'06A_Варіанти'!Q2231,1E+99),IF('06A_Варіанти'!R2231="",1E+99,'06A_Варіанти'!R2231))</f>
        <v>18.2</v>
      </c>
      <c r="P2240" s="2" t="str">
        <f t="shared" si="243"/>
        <v>Не моделюється</v>
      </c>
      <c r="Q2240" s="2">
        <f t="shared" si="244"/>
        <v>0</v>
      </c>
      <c r="R2240" s="2" t="str">
        <f>IF(OR(C2240="РЦК макси",C2240="РЦЧ SKU"),"SKU-потік",IFERROR(VLOOKUP(D2240,'02_РЦ'!$A$3:$I$7,5,FALSE),0))</f>
        <v>SKU-потік</v>
      </c>
      <c r="S2240" s="2" t="str">
        <f>IF(OR(C2240="РЦК макси",C2240="РЦЧ SKU"),"Не рахується в ліміт",IFERROR(VLOOKUP(D2240,'02_РЦ'!$A$3:$I$7,9,FALSE),"Немає РЦ"))</f>
        <v>Не рахується в ліміт</v>
      </c>
    </row>
    <row r="2241" spans="1:19">
      <c r="A2241" s="2" t="str">
        <f>'06A_Варіанти'!A2232</f>
        <v>MAXI_3298</v>
      </c>
      <c r="B2241" s="2" t="str">
        <f>'06A_Варіанти'!B2232</f>
        <v>TT_3298</v>
      </c>
      <c r="C2241" s="2" t="str">
        <f>'06A_Варіанти'!D2232</f>
        <v>РЦК макси</v>
      </c>
      <c r="D2241" s="2" t="str">
        <f>'06A_Варіанти'!C2232</f>
        <v>РЦК</v>
      </c>
      <c r="E2241" s="2" t="str">
        <f>'06A_Варіанти'!S2232</f>
        <v>CHK</v>
      </c>
      <c r="F2241" s="2" t="str">
        <f>IF(O2241='06A_Варіанти'!E2232,'06A_Варіанти'!E$1,IF(O2241='06A_Варіанти'!F2232,'06A_Варіанти'!F$1,IF(O2241='06A_Варіанти'!G2232,'06A_Варіанти'!G$1,IF(O2241='06A_Варіанти'!H2232,'06A_Варіанти'!H$1,IF(O2241='06A_Варіанти'!I2232,'06A_Варіанти'!I$1,IF(O2241='06A_Варіанти'!J2232,'06A_Варіанти'!J$1,IF(O2241='06A_Варіанти'!K2232,'06A_Варіанти'!K$1,IF(O2241='06A_Варіанти'!L2232,'06A_Варіанти'!L$1,IF(O2241='06A_Варіанти'!M2232,'06A_Варіанти'!M$1,IF(O2241='06A_Варіанти'!N2232,'06A_Варіанти'!N$1,IF(O2241='06A_Варіанти'!O2232,'06A_Варіанти'!O$1,IF(O2241='06A_Варіанти'!P2232,'06A_Варіанти'!P$1,IF(O2241='06A_Варіанти'!Q2232,'06A_Варіанти'!Q$1,IF(O2241='06A_Варіанти'!R2232,'06A_Варіанти'!R$1,"НЕМАЄ МАРШРУТУ"))))))))))))))</f>
        <v>CHK</v>
      </c>
      <c r="G2241" s="2" t="str">
        <f t="shared" si="238"/>
        <v>БЕЗ ЗМІН</v>
      </c>
      <c r="H2241" s="2">
        <f>IF(G2241="НЕМАЄ МАРШРУТУ",0,O2241-'06A_Варіанти'!T2232)</f>
        <v>0</v>
      </c>
      <c r="I2241" s="2">
        <f>IFERROR(INDEX('04_Потоки'!$E:$E,MATCH(A2241,'04_Потоки'!$A:$A,0)),0)</f>
        <v>0.30653218059558118</v>
      </c>
      <c r="J2241" s="2">
        <f t="shared" si="239"/>
        <v>1</v>
      </c>
      <c r="K2241" s="2">
        <f>IF(C2241="РЦК макси",0,2*'06A_Варіанти'!T2232*J2241)</f>
        <v>0</v>
      </c>
      <c r="L2241" s="2">
        <f t="shared" si="240"/>
        <v>0</v>
      </c>
      <c r="M2241" s="2">
        <f t="shared" si="241"/>
        <v>0</v>
      </c>
      <c r="N2241" s="9">
        <f t="shared" si="242"/>
        <v>0</v>
      </c>
      <c r="O2241" s="2">
        <f>MIN(IF('07A_Конструктор'!$D$5="Так",'06A_Варіанти'!E2232,1E+99),IF('07A_Конструктор'!$D$6="Так",'06A_Варіанти'!F2232,1E+99),IF('07A_Конструктор'!$D$7="Так",'06A_Варіанти'!G2232,1E+99),IF('07A_Конструктор'!$D$8="Так",'06A_Варіанти'!H2232,1E+99),IF('07A_Конструктор'!$D$9="Так",'06A_Варіанти'!I2232,1E+99),IF('07A_Конструктор'!$D$10="Так",'06A_Варіанти'!J2232,1E+99),IF('07A_Конструктор'!$D$11="Так",'06A_Варіанти'!K2232,1E+99),IF('07A_Конструктор'!$D$12="Так",'06A_Варіанти'!L2232,1E+99),IF('07A_Конструктор'!$D$13="Так",'06A_Варіанти'!M2232,1E+99),IF('07A_Конструктор'!$D$14="Так",'06A_Варіанти'!N2232,1E+99),IF('07A_Конструктор'!$D$15="Так",'06A_Варіанти'!O2232,1E+99),IF('07A_Конструктор'!$D$16="Так",'06A_Варіанти'!P2232,1E+99),IF('07A_Конструктор'!$D$17="Так",'06A_Варіанти'!Q2232,1E+99),IF('06A_Варіанти'!R2232="",1E+99,'06A_Варіанти'!R2232))</f>
        <v>555.5</v>
      </c>
      <c r="P2241" s="2" t="str">
        <f t="shared" si="243"/>
        <v>Не моделюється</v>
      </c>
      <c r="Q2241" s="2">
        <f t="shared" si="244"/>
        <v>0</v>
      </c>
      <c r="R2241" s="2" t="str">
        <f>IF(OR(C2241="РЦК макси",C2241="РЦЧ SKU"),"SKU-потік",IFERROR(VLOOKUP(D2241,'02_РЦ'!$A$3:$I$7,5,FALSE),0))</f>
        <v>SKU-потік</v>
      </c>
      <c r="S2241" s="2" t="str">
        <f>IF(OR(C2241="РЦК макси",C2241="РЦЧ SKU"),"Не рахується в ліміт",IFERROR(VLOOKUP(D2241,'02_РЦ'!$A$3:$I$7,9,FALSE),"Немає РЦ"))</f>
        <v>Не рахується в ліміт</v>
      </c>
    </row>
    <row r="2242" spans="1:19">
      <c r="A2242" s="2" t="str">
        <f>'06A_Варіанти'!A2233</f>
        <v>MAXI_3305</v>
      </c>
      <c r="B2242" s="2" t="str">
        <f>'06A_Варіанти'!B2233</f>
        <v>TT_3305</v>
      </c>
      <c r="C2242" s="2" t="str">
        <f>'06A_Варіанти'!D2233</f>
        <v>РЦК макси</v>
      </c>
      <c r="D2242" s="2" t="str">
        <f>'06A_Варіанти'!C2233</f>
        <v>РЦК</v>
      </c>
      <c r="E2242" s="2" t="str">
        <f>'06A_Варіанти'!S2233</f>
        <v>KYI_DARN</v>
      </c>
      <c r="F2242" s="2" t="str">
        <f>IF(O2242='06A_Варіанти'!E2233,'06A_Варіанти'!E$1,IF(O2242='06A_Варіанти'!F2233,'06A_Варіанти'!F$1,IF(O2242='06A_Варіанти'!G2233,'06A_Варіанти'!G$1,IF(O2242='06A_Варіанти'!H2233,'06A_Варіанти'!H$1,IF(O2242='06A_Варіанти'!I2233,'06A_Варіанти'!I$1,IF(O2242='06A_Варіанти'!J2233,'06A_Варіанти'!J$1,IF(O2242='06A_Варіанти'!K2233,'06A_Варіанти'!K$1,IF(O2242='06A_Варіанти'!L2233,'06A_Варіанти'!L$1,IF(O2242='06A_Варіанти'!M2233,'06A_Варіанти'!M$1,IF(O2242='06A_Варіанти'!N2233,'06A_Варіанти'!N$1,IF(O2242='06A_Варіанти'!O2233,'06A_Варіанти'!O$1,IF(O2242='06A_Варіанти'!P2233,'06A_Варіанти'!P$1,IF(O2242='06A_Варіанти'!Q2233,'06A_Варіанти'!Q$1,IF(O2242='06A_Варіанти'!R2233,'06A_Варіанти'!R$1,"НЕМАЄ МАРШРУТУ"))))))))))))))</f>
        <v>KYI_DARN</v>
      </c>
      <c r="G2242" s="2" t="str">
        <f t="shared" si="238"/>
        <v>БЕЗ ЗМІН</v>
      </c>
      <c r="H2242" s="2">
        <f>IF(G2242="НЕМАЄ МАРШРУТУ",0,O2242-'06A_Варіанти'!T2233)</f>
        <v>0</v>
      </c>
      <c r="I2242" s="2">
        <f>IFERROR(INDEX('04_Потоки'!$E:$E,MATCH(A2242,'04_Потоки'!$A:$A,0)),0)</f>
        <v>0.30653218059558118</v>
      </c>
      <c r="J2242" s="2">
        <f t="shared" si="239"/>
        <v>1</v>
      </c>
      <c r="K2242" s="2">
        <f>IF(C2242="РЦК макси",0,2*'06A_Варіанти'!T2233*J2242)</f>
        <v>0</v>
      </c>
      <c r="L2242" s="2">
        <f t="shared" si="240"/>
        <v>0</v>
      </c>
      <c r="M2242" s="2">
        <f t="shared" si="241"/>
        <v>0</v>
      </c>
      <c r="N2242" s="9">
        <f t="shared" si="242"/>
        <v>0</v>
      </c>
      <c r="O2242" s="2">
        <f>MIN(IF('07A_Конструктор'!$D$5="Так",'06A_Варіанти'!E2233,1E+99),IF('07A_Конструктор'!$D$6="Так",'06A_Варіанти'!F2233,1E+99),IF('07A_Конструктор'!$D$7="Так",'06A_Варіанти'!G2233,1E+99),IF('07A_Конструктор'!$D$8="Так",'06A_Варіанти'!H2233,1E+99),IF('07A_Конструктор'!$D$9="Так",'06A_Варіанти'!I2233,1E+99),IF('07A_Конструктор'!$D$10="Так",'06A_Варіанти'!J2233,1E+99),IF('07A_Конструктор'!$D$11="Так",'06A_Варіанти'!K2233,1E+99),IF('07A_Конструктор'!$D$12="Так",'06A_Варіанти'!L2233,1E+99),IF('07A_Конструктор'!$D$13="Так",'06A_Варіанти'!M2233,1E+99),IF('07A_Конструктор'!$D$14="Так",'06A_Варіанти'!N2233,1E+99),IF('07A_Конструктор'!$D$15="Так",'06A_Варіанти'!O2233,1E+99),IF('07A_Конструктор'!$D$16="Так",'06A_Варіанти'!P2233,1E+99),IF('07A_Конструктор'!$D$17="Так",'06A_Варіанти'!Q2233,1E+99),IF('06A_Варіанти'!R2233="",1E+99,'06A_Варіанти'!R2233))</f>
        <v>529</v>
      </c>
      <c r="P2242" s="2" t="str">
        <f t="shared" si="243"/>
        <v>Не моделюється</v>
      </c>
      <c r="Q2242" s="2">
        <f t="shared" si="244"/>
        <v>0</v>
      </c>
      <c r="R2242" s="2" t="str">
        <f>IF(OR(C2242="РЦК макси",C2242="РЦЧ SKU"),"SKU-потік",IFERROR(VLOOKUP(D2242,'02_РЦ'!$A$3:$I$7,5,FALSE),0))</f>
        <v>SKU-потік</v>
      </c>
      <c r="S2242" s="2" t="str">
        <f>IF(OR(C2242="РЦК макси",C2242="РЦЧ SKU"),"Не рахується в ліміт",IFERROR(VLOOKUP(D2242,'02_РЦ'!$A$3:$I$7,9,FALSE),"Немає РЦ"))</f>
        <v>Не рахується в ліміт</v>
      </c>
    </row>
    <row r="2243" spans="1:19">
      <c r="A2243" s="2" t="str">
        <f>'06A_Варіанти'!A2234</f>
        <v>MAXI_3306</v>
      </c>
      <c r="B2243" s="2" t="str">
        <f>'06A_Варіанти'!B2234</f>
        <v>TT_3306</v>
      </c>
      <c r="C2243" s="2" t="str">
        <f>'06A_Варіанти'!D2234</f>
        <v>РЦК макси</v>
      </c>
      <c r="D2243" s="2" t="str">
        <f>'06A_Варіанти'!C2234</f>
        <v>РЦК</v>
      </c>
      <c r="E2243" s="2" t="str">
        <f>'06A_Варіанти'!S2234</f>
        <v>DIRECT</v>
      </c>
      <c r="F2243" s="2" t="str">
        <f>IF(O2243='06A_Варіанти'!E2234,'06A_Варіанти'!E$1,IF(O2243='06A_Варіанти'!F2234,'06A_Варіанти'!F$1,IF(O2243='06A_Варіанти'!G2234,'06A_Варіанти'!G$1,IF(O2243='06A_Варіанти'!H2234,'06A_Варіанти'!H$1,IF(O2243='06A_Варіанти'!I2234,'06A_Варіанти'!I$1,IF(O2243='06A_Варіанти'!J2234,'06A_Варіанти'!J$1,IF(O2243='06A_Варіанти'!K2234,'06A_Варіанти'!K$1,IF(O2243='06A_Варіанти'!L2234,'06A_Варіанти'!L$1,IF(O2243='06A_Варіанти'!M2234,'06A_Варіанти'!M$1,IF(O2243='06A_Варіанти'!N2234,'06A_Варіанти'!N$1,IF(O2243='06A_Варіанти'!O2234,'06A_Варіанти'!O$1,IF(O2243='06A_Варіанти'!P2234,'06A_Варіанти'!P$1,IF(O2243='06A_Варіанти'!Q2234,'06A_Варіанти'!Q$1,IF(O2243='06A_Варіанти'!R2234,'06A_Варіанти'!R$1,"НЕМАЄ МАРШРУТУ"))))))))))))))</f>
        <v>DIRECT</v>
      </c>
      <c r="G2243" s="2" t="str">
        <f t="shared" si="238"/>
        <v>БЕЗ ЗМІН</v>
      </c>
      <c r="H2243" s="2">
        <f>IF(G2243="НЕМАЄ МАРШРУТУ",0,O2243-'06A_Варіанти'!T2234)</f>
        <v>0</v>
      </c>
      <c r="I2243" s="2">
        <f>IFERROR(INDEX('04_Потоки'!$E:$E,MATCH(A2243,'04_Потоки'!$A:$A,0)),0)</f>
        <v>0.30653218059558118</v>
      </c>
      <c r="J2243" s="2">
        <f t="shared" si="239"/>
        <v>1</v>
      </c>
      <c r="K2243" s="2">
        <f>IF(C2243="РЦК макси",0,2*'06A_Варіанти'!T2234*J2243)</f>
        <v>0</v>
      </c>
      <c r="L2243" s="2">
        <f t="shared" si="240"/>
        <v>0</v>
      </c>
      <c r="M2243" s="2">
        <f t="shared" si="241"/>
        <v>0</v>
      </c>
      <c r="N2243" s="9">
        <f t="shared" si="242"/>
        <v>0</v>
      </c>
      <c r="O2243" s="2">
        <f>MIN(IF('07A_Конструктор'!$D$5="Так",'06A_Варіанти'!E2234,1E+99),IF('07A_Конструктор'!$D$6="Так",'06A_Варіанти'!F2234,1E+99),IF('07A_Конструктор'!$D$7="Так",'06A_Варіанти'!G2234,1E+99),IF('07A_Конструктор'!$D$8="Так",'06A_Варіанти'!H2234,1E+99),IF('07A_Конструктор'!$D$9="Так",'06A_Варіанти'!I2234,1E+99),IF('07A_Конструктор'!$D$10="Так",'06A_Варіанти'!J2234,1E+99),IF('07A_Конструктор'!$D$11="Так",'06A_Варіанти'!K2234,1E+99),IF('07A_Конструктор'!$D$12="Так",'06A_Варіанти'!L2234,1E+99),IF('07A_Конструктор'!$D$13="Так",'06A_Варіанти'!M2234,1E+99),IF('07A_Конструктор'!$D$14="Так",'06A_Варіанти'!N2234,1E+99),IF('07A_Конструктор'!$D$15="Так",'06A_Варіанти'!O2234,1E+99),IF('07A_Конструктор'!$D$16="Так",'06A_Варіанти'!P2234,1E+99),IF('07A_Конструктор'!$D$17="Так",'06A_Варіанти'!Q2234,1E+99),IF('06A_Варіанти'!R2234="",1E+99,'06A_Варіанти'!R2234))</f>
        <v>366.3</v>
      </c>
      <c r="P2243" s="2" t="str">
        <f t="shared" si="243"/>
        <v>Не моделюється</v>
      </c>
      <c r="Q2243" s="2">
        <f t="shared" si="244"/>
        <v>0</v>
      </c>
      <c r="R2243" s="2" t="str">
        <f>IF(OR(C2243="РЦК макси",C2243="РЦЧ SKU"),"SKU-потік",IFERROR(VLOOKUP(D2243,'02_РЦ'!$A$3:$I$7,5,FALSE),0))</f>
        <v>SKU-потік</v>
      </c>
      <c r="S2243" s="2" t="str">
        <f>IF(OR(C2243="РЦК макси",C2243="РЦЧ SKU"),"Не рахується в ліміт",IFERROR(VLOOKUP(D2243,'02_РЦ'!$A$3:$I$7,9,FALSE),"Немає РЦ"))</f>
        <v>Не рахується в ліміт</v>
      </c>
    </row>
    <row r="2244" spans="1:19">
      <c r="A2244" s="2" t="str">
        <f>'06A_Варіанти'!A2235</f>
        <v>MAXI_3308</v>
      </c>
      <c r="B2244" s="2" t="str">
        <f>'06A_Варіанти'!B2235</f>
        <v>TT_3308</v>
      </c>
      <c r="C2244" s="2" t="str">
        <f>'06A_Варіанти'!D2235</f>
        <v>РЦК макси</v>
      </c>
      <c r="D2244" s="2" t="str">
        <f>'06A_Варіанти'!C2235</f>
        <v>РЦК</v>
      </c>
      <c r="E2244" s="2" t="str">
        <f>'06A_Варіанти'!S2235</f>
        <v>DIRECT</v>
      </c>
      <c r="F2244" s="2" t="str">
        <f>IF(O2244='06A_Варіанти'!E2235,'06A_Варіанти'!E$1,IF(O2244='06A_Варіанти'!F2235,'06A_Варіанти'!F$1,IF(O2244='06A_Варіанти'!G2235,'06A_Варіанти'!G$1,IF(O2244='06A_Варіанти'!H2235,'06A_Варіанти'!H$1,IF(O2244='06A_Варіанти'!I2235,'06A_Варіанти'!I$1,IF(O2244='06A_Варіанти'!J2235,'06A_Варіанти'!J$1,IF(O2244='06A_Варіанти'!K2235,'06A_Варіанти'!K$1,IF(O2244='06A_Варіанти'!L2235,'06A_Варіанти'!L$1,IF(O2244='06A_Варіанти'!M2235,'06A_Варіанти'!M$1,IF(O2244='06A_Варіанти'!N2235,'06A_Варіанти'!N$1,IF(O2244='06A_Варіанти'!O2235,'06A_Варіанти'!O$1,IF(O2244='06A_Варіанти'!P2235,'06A_Варіанти'!P$1,IF(O2244='06A_Варіанти'!Q2235,'06A_Варіанти'!Q$1,IF(O2244='06A_Варіанти'!R2235,'06A_Варіанти'!R$1,"НЕМАЄ МАРШРУТУ"))))))))))))))</f>
        <v>DIRECT</v>
      </c>
      <c r="G2244" s="2" t="str">
        <f t="shared" si="238"/>
        <v>БЕЗ ЗМІН</v>
      </c>
      <c r="H2244" s="2">
        <f>IF(G2244="НЕМАЄ МАРШРУТУ",0,O2244-'06A_Варіанти'!T2235)</f>
        <v>0</v>
      </c>
      <c r="I2244" s="2">
        <f>IFERROR(INDEX('04_Потоки'!$E:$E,MATCH(A2244,'04_Потоки'!$A:$A,0)),0)</f>
        <v>0.30653218059558118</v>
      </c>
      <c r="J2244" s="2">
        <f t="shared" si="239"/>
        <v>1</v>
      </c>
      <c r="K2244" s="2">
        <f>IF(C2244="РЦК макси",0,2*'06A_Варіанти'!T2235*J2244)</f>
        <v>0</v>
      </c>
      <c r="L2244" s="2">
        <f t="shared" si="240"/>
        <v>0</v>
      </c>
      <c r="M2244" s="2">
        <f t="shared" si="241"/>
        <v>0</v>
      </c>
      <c r="N2244" s="9">
        <f t="shared" si="242"/>
        <v>0</v>
      </c>
      <c r="O2244" s="2">
        <f>MIN(IF('07A_Конструктор'!$D$5="Так",'06A_Варіанти'!E2235,1E+99),IF('07A_Конструктор'!$D$6="Так",'06A_Варіанти'!F2235,1E+99),IF('07A_Конструктор'!$D$7="Так",'06A_Варіанти'!G2235,1E+99),IF('07A_Конструктор'!$D$8="Так",'06A_Варіанти'!H2235,1E+99),IF('07A_Конструктор'!$D$9="Так",'06A_Варіанти'!I2235,1E+99),IF('07A_Конструктор'!$D$10="Так",'06A_Варіанти'!J2235,1E+99),IF('07A_Конструктор'!$D$11="Так",'06A_Варіанти'!K2235,1E+99),IF('07A_Конструктор'!$D$12="Так",'06A_Варіанти'!L2235,1E+99),IF('07A_Конструктор'!$D$13="Так",'06A_Варіанти'!M2235,1E+99),IF('07A_Конструктор'!$D$14="Так",'06A_Варіанти'!N2235,1E+99),IF('07A_Конструктор'!$D$15="Так",'06A_Варіанти'!O2235,1E+99),IF('07A_Конструктор'!$D$16="Так",'06A_Варіанти'!P2235,1E+99),IF('07A_Конструктор'!$D$17="Так",'06A_Варіанти'!Q2235,1E+99),IF('06A_Варіанти'!R2235="",1E+99,'06A_Варіанти'!R2235))</f>
        <v>84.1</v>
      </c>
      <c r="P2244" s="2" t="str">
        <f t="shared" si="243"/>
        <v>Не моделюється</v>
      </c>
      <c r="Q2244" s="2">
        <f t="shared" si="244"/>
        <v>0</v>
      </c>
      <c r="R2244" s="2" t="str">
        <f>IF(OR(C2244="РЦК макси",C2244="РЦЧ SKU"),"SKU-потік",IFERROR(VLOOKUP(D2244,'02_РЦ'!$A$3:$I$7,5,FALSE),0))</f>
        <v>SKU-потік</v>
      </c>
      <c r="S2244" s="2" t="str">
        <f>IF(OR(C2244="РЦК макси",C2244="РЦЧ SKU"),"Не рахується в ліміт",IFERROR(VLOOKUP(D2244,'02_РЦ'!$A$3:$I$7,9,FALSE),"Немає РЦ"))</f>
        <v>Не рахується в ліміт</v>
      </c>
    </row>
    <row r="2245" spans="1:19">
      <c r="A2245" s="2" t="str">
        <f>'06A_Варіанти'!A2236</f>
        <v>MAXI_3311</v>
      </c>
      <c r="B2245" s="2" t="str">
        <f>'06A_Варіанти'!B2236</f>
        <v>TT_3311</v>
      </c>
      <c r="C2245" s="2" t="str">
        <f>'06A_Варіанти'!D2236</f>
        <v>РЦК макси</v>
      </c>
      <c r="D2245" s="2" t="str">
        <f>'06A_Варіанти'!C2236</f>
        <v>РЦК</v>
      </c>
      <c r="E2245" s="2" t="str">
        <f>'06A_Варіанти'!S2236</f>
        <v>DIRECT</v>
      </c>
      <c r="F2245" s="2" t="str">
        <f>IF(O2245='06A_Варіанти'!E2236,'06A_Варіанти'!E$1,IF(O2245='06A_Варіанти'!F2236,'06A_Варіанти'!F$1,IF(O2245='06A_Варіанти'!G2236,'06A_Варіанти'!G$1,IF(O2245='06A_Варіанти'!H2236,'06A_Варіанти'!H$1,IF(O2245='06A_Варіанти'!I2236,'06A_Варіанти'!I$1,IF(O2245='06A_Варіанти'!J2236,'06A_Варіанти'!J$1,IF(O2245='06A_Варіанти'!K2236,'06A_Варіанти'!K$1,IF(O2245='06A_Варіанти'!L2236,'06A_Варіанти'!L$1,IF(O2245='06A_Варіанти'!M2236,'06A_Варіанти'!M$1,IF(O2245='06A_Варіанти'!N2236,'06A_Варіанти'!N$1,IF(O2245='06A_Варіанти'!O2236,'06A_Варіанти'!O$1,IF(O2245='06A_Варіанти'!P2236,'06A_Варіанти'!P$1,IF(O2245='06A_Варіанти'!Q2236,'06A_Варіанти'!Q$1,IF(O2245='06A_Варіанти'!R2236,'06A_Варіанти'!R$1,"НЕМАЄ МАРШРУТУ"))))))))))))))</f>
        <v>DIRECT</v>
      </c>
      <c r="G2245" s="2" t="str">
        <f t="shared" si="238"/>
        <v>БЕЗ ЗМІН</v>
      </c>
      <c r="H2245" s="2">
        <f>IF(G2245="НЕМАЄ МАРШРУТУ",0,O2245-'06A_Варіанти'!T2236)</f>
        <v>0</v>
      </c>
      <c r="I2245" s="2">
        <f>IFERROR(INDEX('04_Потоки'!$E:$E,MATCH(A2245,'04_Потоки'!$A:$A,0)),0)</f>
        <v>0.30653218059558118</v>
      </c>
      <c r="J2245" s="2">
        <f t="shared" si="239"/>
        <v>1</v>
      </c>
      <c r="K2245" s="2">
        <f>IF(C2245="РЦК макси",0,2*'06A_Варіанти'!T2236*J2245)</f>
        <v>0</v>
      </c>
      <c r="L2245" s="2">
        <f t="shared" si="240"/>
        <v>0</v>
      </c>
      <c r="M2245" s="2">
        <f t="shared" si="241"/>
        <v>0</v>
      </c>
      <c r="N2245" s="9">
        <f t="shared" si="242"/>
        <v>0</v>
      </c>
      <c r="O2245" s="2">
        <f>MIN(IF('07A_Конструктор'!$D$5="Так",'06A_Варіанти'!E2236,1E+99),IF('07A_Конструктор'!$D$6="Так",'06A_Варіанти'!F2236,1E+99),IF('07A_Конструктор'!$D$7="Так",'06A_Варіанти'!G2236,1E+99),IF('07A_Конструктор'!$D$8="Так",'06A_Варіанти'!H2236,1E+99),IF('07A_Конструктор'!$D$9="Так",'06A_Варіанти'!I2236,1E+99),IF('07A_Конструктор'!$D$10="Так",'06A_Варіанти'!J2236,1E+99),IF('07A_Конструктор'!$D$11="Так",'06A_Варіанти'!K2236,1E+99),IF('07A_Конструктор'!$D$12="Так",'06A_Варіанти'!L2236,1E+99),IF('07A_Конструктор'!$D$13="Так",'06A_Варіанти'!M2236,1E+99),IF('07A_Конструктор'!$D$14="Так",'06A_Варіанти'!N2236,1E+99),IF('07A_Конструктор'!$D$15="Так",'06A_Варіанти'!O2236,1E+99),IF('07A_Конструктор'!$D$16="Так",'06A_Варіанти'!P2236,1E+99),IF('07A_Конструктор'!$D$17="Так",'06A_Варіанти'!Q2236,1E+99),IF('06A_Варіанти'!R2236="",1E+99,'06A_Варіанти'!R2236))</f>
        <v>70.5</v>
      </c>
      <c r="P2245" s="2" t="str">
        <f t="shared" si="243"/>
        <v>Не моделюється</v>
      </c>
      <c r="Q2245" s="2">
        <f t="shared" si="244"/>
        <v>0</v>
      </c>
      <c r="R2245" s="2" t="str">
        <f>IF(OR(C2245="РЦК макси",C2245="РЦЧ SKU"),"SKU-потік",IFERROR(VLOOKUP(D2245,'02_РЦ'!$A$3:$I$7,5,FALSE),0))</f>
        <v>SKU-потік</v>
      </c>
      <c r="S2245" s="2" t="str">
        <f>IF(OR(C2245="РЦК макси",C2245="РЦЧ SKU"),"Не рахується в ліміт",IFERROR(VLOOKUP(D2245,'02_РЦ'!$A$3:$I$7,9,FALSE),"Немає РЦ"))</f>
        <v>Не рахується в ліміт</v>
      </c>
    </row>
    <row r="2246" spans="1:19">
      <c r="A2246" s="2" t="str">
        <f>'06A_Варіанти'!A2237</f>
        <v>MAXI_3313</v>
      </c>
      <c r="B2246" s="2" t="str">
        <f>'06A_Варіанти'!B2237</f>
        <v>TT_3313</v>
      </c>
      <c r="C2246" s="2" t="str">
        <f>'06A_Варіанти'!D2237</f>
        <v>РЦК макси</v>
      </c>
      <c r="D2246" s="2" t="str">
        <f>'06A_Варіанти'!C2237</f>
        <v>РЦК</v>
      </c>
      <c r="E2246" s="2" t="str">
        <f>'06A_Варіанти'!S2237</f>
        <v>KYI_SOUTH</v>
      </c>
      <c r="F2246" s="2" t="str">
        <f>IF(O2246='06A_Варіанти'!E2237,'06A_Варіанти'!E$1,IF(O2246='06A_Варіанти'!F2237,'06A_Варіанти'!F$1,IF(O2246='06A_Варіанти'!G2237,'06A_Варіанти'!G$1,IF(O2246='06A_Варіанти'!H2237,'06A_Варіанти'!H$1,IF(O2246='06A_Варіанти'!I2237,'06A_Варіанти'!I$1,IF(O2246='06A_Варіанти'!J2237,'06A_Варіанти'!J$1,IF(O2246='06A_Варіанти'!K2237,'06A_Варіанти'!K$1,IF(O2246='06A_Варіанти'!L2237,'06A_Варіанти'!L$1,IF(O2246='06A_Варіанти'!M2237,'06A_Варіанти'!M$1,IF(O2246='06A_Варіанти'!N2237,'06A_Варіанти'!N$1,IF(O2246='06A_Варіанти'!O2237,'06A_Варіанти'!O$1,IF(O2246='06A_Варіанти'!P2237,'06A_Варіанти'!P$1,IF(O2246='06A_Варіанти'!Q2237,'06A_Варіанти'!Q$1,IF(O2246='06A_Варіанти'!R2237,'06A_Варіанти'!R$1,"НЕМАЄ МАРШРУТУ"))))))))))))))</f>
        <v>KYI_SOUTH</v>
      </c>
      <c r="G2246" s="2" t="str">
        <f t="shared" si="238"/>
        <v>БЕЗ ЗМІН</v>
      </c>
      <c r="H2246" s="2">
        <f>IF(G2246="НЕМАЄ МАРШРУТУ",0,O2246-'06A_Варіанти'!T2237)</f>
        <v>0</v>
      </c>
      <c r="I2246" s="2">
        <f>IFERROR(INDEX('04_Потоки'!$E:$E,MATCH(A2246,'04_Потоки'!$A:$A,0)),0)</f>
        <v>0.30653218059558118</v>
      </c>
      <c r="J2246" s="2">
        <f t="shared" si="239"/>
        <v>1</v>
      </c>
      <c r="K2246" s="2">
        <f>IF(C2246="РЦК макси",0,2*'06A_Варіанти'!T2237*J2246)</f>
        <v>0</v>
      </c>
      <c r="L2246" s="2">
        <f t="shared" si="240"/>
        <v>0</v>
      </c>
      <c r="M2246" s="2">
        <f t="shared" si="241"/>
        <v>0</v>
      </c>
      <c r="N2246" s="9">
        <f t="shared" si="242"/>
        <v>0</v>
      </c>
      <c r="O2246" s="2">
        <f>MIN(IF('07A_Конструктор'!$D$5="Так",'06A_Варіанти'!E2237,1E+99),IF('07A_Конструктор'!$D$6="Так",'06A_Варіанти'!F2237,1E+99),IF('07A_Конструктор'!$D$7="Так",'06A_Варіанти'!G2237,1E+99),IF('07A_Конструктор'!$D$8="Так",'06A_Варіанти'!H2237,1E+99),IF('07A_Конструктор'!$D$9="Так",'06A_Варіанти'!I2237,1E+99),IF('07A_Конструктор'!$D$10="Так",'06A_Варіанти'!J2237,1E+99),IF('07A_Конструктор'!$D$11="Так",'06A_Варіанти'!K2237,1E+99),IF('07A_Конструктор'!$D$12="Так",'06A_Варіанти'!L2237,1E+99),IF('07A_Конструктор'!$D$13="Так",'06A_Варіанти'!M2237,1E+99),IF('07A_Конструктор'!$D$14="Так",'06A_Варіанти'!N2237,1E+99),IF('07A_Конструктор'!$D$15="Так",'06A_Варіанти'!O2237,1E+99),IF('07A_Конструктор'!$D$16="Так",'06A_Варіанти'!P2237,1E+99),IF('07A_Конструктор'!$D$17="Так",'06A_Варіанти'!Q2237,1E+99),IF('06A_Варіанти'!R2237="",1E+99,'06A_Варіанти'!R2237))</f>
        <v>189.3</v>
      </c>
      <c r="P2246" s="2" t="str">
        <f t="shared" si="243"/>
        <v>Не моделюється</v>
      </c>
      <c r="Q2246" s="2">
        <f t="shared" si="244"/>
        <v>0</v>
      </c>
      <c r="R2246" s="2" t="str">
        <f>IF(OR(C2246="РЦК макси",C2246="РЦЧ SKU"),"SKU-потік",IFERROR(VLOOKUP(D2246,'02_РЦ'!$A$3:$I$7,5,FALSE),0))</f>
        <v>SKU-потік</v>
      </c>
      <c r="S2246" s="2" t="str">
        <f>IF(OR(C2246="РЦК макси",C2246="РЦЧ SKU"),"Не рахується в ліміт",IFERROR(VLOOKUP(D2246,'02_РЦ'!$A$3:$I$7,9,FALSE),"Немає РЦ"))</f>
        <v>Не рахується в ліміт</v>
      </c>
    </row>
    <row r="2247" spans="1:19">
      <c r="A2247" s="2" t="str">
        <f>'06A_Варіанти'!A2238</f>
        <v>MAXI_3314</v>
      </c>
      <c r="B2247" s="2" t="str">
        <f>'06A_Варіанти'!B2238</f>
        <v>TT_3314</v>
      </c>
      <c r="C2247" s="2" t="str">
        <f>'06A_Варіанти'!D2238</f>
        <v>РЦК макси</v>
      </c>
      <c r="D2247" s="2" t="str">
        <f>'06A_Варіанти'!C2238</f>
        <v>РЦК</v>
      </c>
      <c r="E2247" s="2" t="str">
        <f>'06A_Варіанти'!S2238</f>
        <v>DIRECT</v>
      </c>
      <c r="F2247" s="2" t="str">
        <f>IF(O2247='06A_Варіанти'!E2238,'06A_Варіанти'!E$1,IF(O2247='06A_Варіанти'!F2238,'06A_Варіанти'!F$1,IF(O2247='06A_Варіанти'!G2238,'06A_Варіанти'!G$1,IF(O2247='06A_Варіанти'!H2238,'06A_Варіанти'!H$1,IF(O2247='06A_Варіанти'!I2238,'06A_Варіанти'!I$1,IF(O2247='06A_Варіанти'!J2238,'06A_Варіанти'!J$1,IF(O2247='06A_Варіанти'!K2238,'06A_Варіанти'!K$1,IF(O2247='06A_Варіанти'!L2238,'06A_Варіанти'!L$1,IF(O2247='06A_Варіанти'!M2238,'06A_Варіанти'!M$1,IF(O2247='06A_Варіанти'!N2238,'06A_Варіанти'!N$1,IF(O2247='06A_Варіанти'!O2238,'06A_Варіанти'!O$1,IF(O2247='06A_Варіанти'!P2238,'06A_Варіанти'!P$1,IF(O2247='06A_Варіанти'!Q2238,'06A_Варіанти'!Q$1,IF(O2247='06A_Варіанти'!R2238,'06A_Варіанти'!R$1,"НЕМАЄ МАРШРУТУ"))))))))))))))</f>
        <v>DIRECT</v>
      </c>
      <c r="G2247" s="2" t="str">
        <f t="shared" si="238"/>
        <v>БЕЗ ЗМІН</v>
      </c>
      <c r="H2247" s="2">
        <f>IF(G2247="НЕМАЄ МАРШРУТУ",0,O2247-'06A_Варіанти'!T2238)</f>
        <v>0</v>
      </c>
      <c r="I2247" s="2">
        <f>IFERROR(INDEX('04_Потоки'!$E:$E,MATCH(A2247,'04_Потоки'!$A:$A,0)),0)</f>
        <v>0.30653218059558118</v>
      </c>
      <c r="J2247" s="2">
        <f t="shared" si="239"/>
        <v>1</v>
      </c>
      <c r="K2247" s="2">
        <f>IF(C2247="РЦК макси",0,2*'06A_Варіанти'!T2238*J2247)</f>
        <v>0</v>
      </c>
      <c r="L2247" s="2">
        <f t="shared" si="240"/>
        <v>0</v>
      </c>
      <c r="M2247" s="2">
        <f t="shared" si="241"/>
        <v>0</v>
      </c>
      <c r="N2247" s="9">
        <f t="shared" si="242"/>
        <v>0</v>
      </c>
      <c r="O2247" s="2">
        <f>MIN(IF('07A_Конструктор'!$D$5="Так",'06A_Варіанти'!E2238,1E+99),IF('07A_Конструктор'!$D$6="Так",'06A_Варіанти'!F2238,1E+99),IF('07A_Конструктор'!$D$7="Так",'06A_Варіанти'!G2238,1E+99),IF('07A_Конструктор'!$D$8="Так",'06A_Варіанти'!H2238,1E+99),IF('07A_Конструктор'!$D$9="Так",'06A_Варіанти'!I2238,1E+99),IF('07A_Конструктор'!$D$10="Так",'06A_Варіанти'!J2238,1E+99),IF('07A_Конструктор'!$D$11="Так",'06A_Варіанти'!K2238,1E+99),IF('07A_Конструктор'!$D$12="Так",'06A_Варіанти'!L2238,1E+99),IF('07A_Конструктор'!$D$13="Так",'06A_Варіанти'!M2238,1E+99),IF('07A_Конструктор'!$D$14="Так",'06A_Варіанти'!N2238,1E+99),IF('07A_Конструктор'!$D$15="Так",'06A_Варіанти'!O2238,1E+99),IF('07A_Конструктор'!$D$16="Так",'06A_Варіанти'!P2238,1E+99),IF('07A_Конструктор'!$D$17="Так",'06A_Варіанти'!Q2238,1E+99),IF('06A_Варіанти'!R2238="",1E+99,'06A_Варіанти'!R2238))</f>
        <v>495</v>
      </c>
      <c r="P2247" s="2" t="str">
        <f t="shared" si="243"/>
        <v>Не моделюється</v>
      </c>
      <c r="Q2247" s="2">
        <f t="shared" si="244"/>
        <v>0</v>
      </c>
      <c r="R2247" s="2" t="str">
        <f>IF(OR(C2247="РЦК макси",C2247="РЦЧ SKU"),"SKU-потік",IFERROR(VLOOKUP(D2247,'02_РЦ'!$A$3:$I$7,5,FALSE),0))</f>
        <v>SKU-потік</v>
      </c>
      <c r="S2247" s="2" t="str">
        <f>IF(OR(C2247="РЦК макси",C2247="РЦЧ SKU"),"Не рахується в ліміт",IFERROR(VLOOKUP(D2247,'02_РЦ'!$A$3:$I$7,9,FALSE),"Немає РЦ"))</f>
        <v>Не рахується в ліміт</v>
      </c>
    </row>
    <row r="2248" spans="1:19">
      <c r="A2248" s="2" t="str">
        <f>'06A_Варіанти'!A2239</f>
        <v>MAXI_3321</v>
      </c>
      <c r="B2248" s="2" t="str">
        <f>'06A_Варіанти'!B2239</f>
        <v>TT_3321</v>
      </c>
      <c r="C2248" s="2" t="str">
        <f>'06A_Варіанти'!D2239</f>
        <v>РЦК макси</v>
      </c>
      <c r="D2248" s="2" t="str">
        <f>'06A_Варіанти'!C2239</f>
        <v>РЦК</v>
      </c>
      <c r="E2248" s="2" t="str">
        <f>'06A_Варіанти'!S2239</f>
        <v>DIRECT</v>
      </c>
      <c r="F2248" s="2" t="str">
        <f>IF(O2248='06A_Варіанти'!E2239,'06A_Варіанти'!E$1,IF(O2248='06A_Варіанти'!F2239,'06A_Варіанти'!F$1,IF(O2248='06A_Варіанти'!G2239,'06A_Варіанти'!G$1,IF(O2248='06A_Варіанти'!H2239,'06A_Варіанти'!H$1,IF(O2248='06A_Варіанти'!I2239,'06A_Варіанти'!I$1,IF(O2248='06A_Варіанти'!J2239,'06A_Варіанти'!J$1,IF(O2248='06A_Варіанти'!K2239,'06A_Варіанти'!K$1,IF(O2248='06A_Варіанти'!L2239,'06A_Варіанти'!L$1,IF(O2248='06A_Варіанти'!M2239,'06A_Варіанти'!M$1,IF(O2248='06A_Варіанти'!N2239,'06A_Варіанти'!N$1,IF(O2248='06A_Варіанти'!O2239,'06A_Варіанти'!O$1,IF(O2248='06A_Варіанти'!P2239,'06A_Варіанти'!P$1,IF(O2248='06A_Варіанти'!Q2239,'06A_Варіанти'!Q$1,IF(O2248='06A_Варіанти'!R2239,'06A_Варіанти'!R$1,"НЕМАЄ МАРШРУТУ"))))))))))))))</f>
        <v>DIRECT</v>
      </c>
      <c r="G2248" s="2" t="str">
        <f t="shared" si="238"/>
        <v>БЕЗ ЗМІН</v>
      </c>
      <c r="H2248" s="2">
        <f>IF(G2248="НЕМАЄ МАРШРУТУ",0,O2248-'06A_Варіанти'!T2239)</f>
        <v>0</v>
      </c>
      <c r="I2248" s="2">
        <f>IFERROR(INDEX('04_Потоки'!$E:$E,MATCH(A2248,'04_Потоки'!$A:$A,0)),0)</f>
        <v>0.30653218059558118</v>
      </c>
      <c r="J2248" s="2">
        <f t="shared" si="239"/>
        <v>1</v>
      </c>
      <c r="K2248" s="2">
        <f>IF(C2248="РЦК макси",0,2*'06A_Варіанти'!T2239*J2248)</f>
        <v>0</v>
      </c>
      <c r="L2248" s="2">
        <f t="shared" si="240"/>
        <v>0</v>
      </c>
      <c r="M2248" s="2">
        <f t="shared" si="241"/>
        <v>0</v>
      </c>
      <c r="N2248" s="9">
        <f t="shared" si="242"/>
        <v>0</v>
      </c>
      <c r="O2248" s="2">
        <f>MIN(IF('07A_Конструктор'!$D$5="Так",'06A_Варіанти'!E2239,1E+99),IF('07A_Конструктор'!$D$6="Так",'06A_Варіанти'!F2239,1E+99),IF('07A_Конструктор'!$D$7="Так",'06A_Варіанти'!G2239,1E+99),IF('07A_Конструктор'!$D$8="Так",'06A_Варіанти'!H2239,1E+99),IF('07A_Конструктор'!$D$9="Так",'06A_Варіанти'!I2239,1E+99),IF('07A_Конструктор'!$D$10="Так",'06A_Варіанти'!J2239,1E+99),IF('07A_Конструктор'!$D$11="Так",'06A_Варіанти'!K2239,1E+99),IF('07A_Конструктор'!$D$12="Так",'06A_Варіанти'!L2239,1E+99),IF('07A_Конструктор'!$D$13="Так",'06A_Варіанти'!M2239,1E+99),IF('07A_Конструктор'!$D$14="Так",'06A_Варіанти'!N2239,1E+99),IF('07A_Конструктор'!$D$15="Так",'06A_Варіанти'!O2239,1E+99),IF('07A_Конструктор'!$D$16="Так",'06A_Варіанти'!P2239,1E+99),IF('07A_Конструктор'!$D$17="Так",'06A_Варіанти'!Q2239,1E+99),IF('06A_Варіанти'!R2239="",1E+99,'06A_Варіанти'!R2239))</f>
        <v>17.5</v>
      </c>
      <c r="P2248" s="2" t="str">
        <f t="shared" si="243"/>
        <v>Не моделюється</v>
      </c>
      <c r="Q2248" s="2">
        <f t="shared" si="244"/>
        <v>0</v>
      </c>
      <c r="R2248" s="2" t="str">
        <f>IF(OR(C2248="РЦК макси",C2248="РЦЧ SKU"),"SKU-потік",IFERROR(VLOOKUP(D2248,'02_РЦ'!$A$3:$I$7,5,FALSE),0))</f>
        <v>SKU-потік</v>
      </c>
      <c r="S2248" s="2" t="str">
        <f>IF(OR(C2248="РЦК макси",C2248="РЦЧ SKU"),"Не рахується в ліміт",IFERROR(VLOOKUP(D2248,'02_РЦ'!$A$3:$I$7,9,FALSE),"Немає РЦ"))</f>
        <v>Не рахується в ліміт</v>
      </c>
    </row>
    <row r="2249" spans="1:19">
      <c r="A2249" s="2" t="str">
        <f>'06A_Варіанти'!A2240</f>
        <v>MAXI_3323</v>
      </c>
      <c r="B2249" s="2" t="str">
        <f>'06A_Варіанти'!B2240</f>
        <v>TT_3323</v>
      </c>
      <c r="C2249" s="2" t="str">
        <f>'06A_Варіанти'!D2240</f>
        <v>РЦК макси</v>
      </c>
      <c r="D2249" s="2" t="str">
        <f>'06A_Варіанти'!C2240</f>
        <v>РЦК</v>
      </c>
      <c r="E2249" s="2" t="str">
        <f>'06A_Варіанти'!S2240</f>
        <v>KREM</v>
      </c>
      <c r="F2249" s="2" t="str">
        <f>IF(O2249='06A_Варіанти'!E2240,'06A_Варіанти'!E$1,IF(O2249='06A_Варіанти'!F2240,'06A_Варіанти'!F$1,IF(O2249='06A_Варіанти'!G2240,'06A_Варіанти'!G$1,IF(O2249='06A_Варіанти'!H2240,'06A_Варіанти'!H$1,IF(O2249='06A_Варіанти'!I2240,'06A_Варіанти'!I$1,IF(O2249='06A_Варіанти'!J2240,'06A_Варіанти'!J$1,IF(O2249='06A_Варіанти'!K2240,'06A_Варіанти'!K$1,IF(O2249='06A_Варіанти'!L2240,'06A_Варіанти'!L$1,IF(O2249='06A_Варіанти'!M2240,'06A_Варіанти'!M$1,IF(O2249='06A_Варіанти'!N2240,'06A_Варіанти'!N$1,IF(O2249='06A_Варіанти'!O2240,'06A_Варіанти'!O$1,IF(O2249='06A_Варіанти'!P2240,'06A_Варіанти'!P$1,IF(O2249='06A_Варіанти'!Q2240,'06A_Варіанти'!Q$1,IF(O2249='06A_Варіанти'!R2240,'06A_Варіанти'!R$1,"НЕМАЄ МАРШРУТУ"))))))))))))))</f>
        <v>KREM</v>
      </c>
      <c r="G2249" s="2" t="str">
        <f t="shared" si="238"/>
        <v>БЕЗ ЗМІН</v>
      </c>
      <c r="H2249" s="2">
        <f>IF(G2249="НЕМАЄ МАРШРУТУ",0,O2249-'06A_Варіанти'!T2240)</f>
        <v>0</v>
      </c>
      <c r="I2249" s="2">
        <f>IFERROR(INDEX('04_Потоки'!$E:$E,MATCH(A2249,'04_Потоки'!$A:$A,0)),0)</f>
        <v>0.30653218059558118</v>
      </c>
      <c r="J2249" s="2">
        <f t="shared" si="239"/>
        <v>1</v>
      </c>
      <c r="K2249" s="2">
        <f>IF(C2249="РЦК макси",0,2*'06A_Варіанти'!T2240*J2249)</f>
        <v>0</v>
      </c>
      <c r="L2249" s="2">
        <f t="shared" si="240"/>
        <v>0</v>
      </c>
      <c r="M2249" s="2">
        <f t="shared" si="241"/>
        <v>0</v>
      </c>
      <c r="N2249" s="9">
        <f t="shared" si="242"/>
        <v>0</v>
      </c>
      <c r="O2249" s="2">
        <f>MIN(IF('07A_Конструктор'!$D$5="Так",'06A_Варіанти'!E2240,1E+99),IF('07A_Конструктор'!$D$6="Так",'06A_Варіанти'!F2240,1E+99),IF('07A_Конструктор'!$D$7="Так",'06A_Варіанти'!G2240,1E+99),IF('07A_Конструктор'!$D$8="Так",'06A_Варіанти'!H2240,1E+99),IF('07A_Конструктор'!$D$9="Так",'06A_Варіанти'!I2240,1E+99),IF('07A_Конструктор'!$D$10="Так",'06A_Варіанти'!J2240,1E+99),IF('07A_Конструктор'!$D$11="Так",'06A_Варіанти'!K2240,1E+99),IF('07A_Конструктор'!$D$12="Так",'06A_Варіанти'!L2240,1E+99),IF('07A_Конструктор'!$D$13="Так",'06A_Варіанти'!M2240,1E+99),IF('07A_Конструктор'!$D$14="Так",'06A_Варіанти'!N2240,1E+99),IF('07A_Конструктор'!$D$15="Так",'06A_Варіанти'!O2240,1E+99),IF('07A_Конструктор'!$D$16="Так",'06A_Варіанти'!P2240,1E+99),IF('07A_Конструктор'!$D$17="Так",'06A_Варіанти'!Q2240,1E+99),IF('06A_Варіанти'!R2240="",1E+99,'06A_Варіанти'!R2240))</f>
        <v>500</v>
      </c>
      <c r="P2249" s="2" t="str">
        <f t="shared" si="243"/>
        <v>Не моделюється</v>
      </c>
      <c r="Q2249" s="2">
        <f t="shared" si="244"/>
        <v>0</v>
      </c>
      <c r="R2249" s="2" t="str">
        <f>IF(OR(C2249="РЦК макси",C2249="РЦЧ SKU"),"SKU-потік",IFERROR(VLOOKUP(D2249,'02_РЦ'!$A$3:$I$7,5,FALSE),0))</f>
        <v>SKU-потік</v>
      </c>
      <c r="S2249" s="2" t="str">
        <f>IF(OR(C2249="РЦК макси",C2249="РЦЧ SKU"),"Не рахується в ліміт",IFERROR(VLOOKUP(D2249,'02_РЦ'!$A$3:$I$7,9,FALSE),"Немає РЦ"))</f>
        <v>Не рахується в ліміт</v>
      </c>
    </row>
    <row r="2250" spans="1:19">
      <c r="A2250" s="2" t="str">
        <f>'06A_Варіанти'!A2241</f>
        <v>MAXI_3324</v>
      </c>
      <c r="B2250" s="2" t="str">
        <f>'06A_Варіанти'!B2241</f>
        <v>TT_3324</v>
      </c>
      <c r="C2250" s="2" t="str">
        <f>'06A_Варіанти'!D2241</f>
        <v>РЦК макси</v>
      </c>
      <c r="D2250" s="2" t="str">
        <f>'06A_Варіанти'!C2241</f>
        <v>РЦК</v>
      </c>
      <c r="E2250" s="2" t="str">
        <f>'06A_Варіанти'!S2241</f>
        <v>DIRECT</v>
      </c>
      <c r="F2250" s="2" t="str">
        <f>IF(O2250='06A_Варіанти'!E2241,'06A_Варіанти'!E$1,IF(O2250='06A_Варіанти'!F2241,'06A_Варіанти'!F$1,IF(O2250='06A_Варіанти'!G2241,'06A_Варіанти'!G$1,IF(O2250='06A_Варіанти'!H2241,'06A_Варіанти'!H$1,IF(O2250='06A_Варіанти'!I2241,'06A_Варіанти'!I$1,IF(O2250='06A_Варіанти'!J2241,'06A_Варіанти'!J$1,IF(O2250='06A_Варіанти'!K2241,'06A_Варіанти'!K$1,IF(O2250='06A_Варіанти'!L2241,'06A_Варіанти'!L$1,IF(O2250='06A_Варіанти'!M2241,'06A_Варіанти'!M$1,IF(O2250='06A_Варіанти'!N2241,'06A_Варіанти'!N$1,IF(O2250='06A_Варіанти'!O2241,'06A_Варіанти'!O$1,IF(O2250='06A_Варіанти'!P2241,'06A_Варіанти'!P$1,IF(O2250='06A_Варіанти'!Q2241,'06A_Варіанти'!Q$1,IF(O2250='06A_Варіанти'!R2241,'06A_Варіанти'!R$1,"НЕМАЄ МАРШРУТУ"))))))))))))))</f>
        <v>DIRECT</v>
      </c>
      <c r="G2250" s="2" t="str">
        <f t="shared" si="238"/>
        <v>БЕЗ ЗМІН</v>
      </c>
      <c r="H2250" s="2">
        <f>IF(G2250="НЕМАЄ МАРШРУТУ",0,O2250-'06A_Варіанти'!T2241)</f>
        <v>0</v>
      </c>
      <c r="I2250" s="2">
        <f>IFERROR(INDEX('04_Потоки'!$E:$E,MATCH(A2250,'04_Потоки'!$A:$A,0)),0)</f>
        <v>0.30653218059558118</v>
      </c>
      <c r="J2250" s="2">
        <f t="shared" si="239"/>
        <v>1</v>
      </c>
      <c r="K2250" s="2">
        <f>IF(C2250="РЦК макси",0,2*'06A_Варіанти'!T2241*J2250)</f>
        <v>0</v>
      </c>
      <c r="L2250" s="2">
        <f t="shared" si="240"/>
        <v>0</v>
      </c>
      <c r="M2250" s="2">
        <f t="shared" si="241"/>
        <v>0</v>
      </c>
      <c r="N2250" s="9">
        <f t="shared" si="242"/>
        <v>0</v>
      </c>
      <c r="O2250" s="2">
        <f>MIN(IF('07A_Конструктор'!$D$5="Так",'06A_Варіанти'!E2241,1E+99),IF('07A_Конструктор'!$D$6="Так",'06A_Варіанти'!F2241,1E+99),IF('07A_Конструктор'!$D$7="Так",'06A_Варіанти'!G2241,1E+99),IF('07A_Конструктор'!$D$8="Так",'06A_Варіанти'!H2241,1E+99),IF('07A_Конструктор'!$D$9="Так",'06A_Варіанти'!I2241,1E+99),IF('07A_Конструктор'!$D$10="Так",'06A_Варіанти'!J2241,1E+99),IF('07A_Конструктор'!$D$11="Так",'06A_Варіанти'!K2241,1E+99),IF('07A_Конструктор'!$D$12="Так",'06A_Варіанти'!L2241,1E+99),IF('07A_Конструктор'!$D$13="Так",'06A_Варіанти'!M2241,1E+99),IF('07A_Конструктор'!$D$14="Так",'06A_Варіанти'!N2241,1E+99),IF('07A_Конструктор'!$D$15="Так",'06A_Варіанти'!O2241,1E+99),IF('07A_Конструктор'!$D$16="Так",'06A_Варіанти'!P2241,1E+99),IF('07A_Конструктор'!$D$17="Так",'06A_Варіанти'!Q2241,1E+99),IF('06A_Варіанти'!R2241="",1E+99,'06A_Варіанти'!R2241))</f>
        <v>394.8</v>
      </c>
      <c r="P2250" s="2" t="str">
        <f t="shared" si="243"/>
        <v>Не моделюється</v>
      </c>
      <c r="Q2250" s="2">
        <f t="shared" si="244"/>
        <v>0</v>
      </c>
      <c r="R2250" s="2" t="str">
        <f>IF(OR(C2250="РЦК макси",C2250="РЦЧ SKU"),"SKU-потік",IFERROR(VLOOKUP(D2250,'02_РЦ'!$A$3:$I$7,5,FALSE),0))</f>
        <v>SKU-потік</v>
      </c>
      <c r="S2250" s="2" t="str">
        <f>IF(OR(C2250="РЦК макси",C2250="РЦЧ SKU"),"Не рахується в ліміт",IFERROR(VLOOKUP(D2250,'02_РЦ'!$A$3:$I$7,9,FALSE),"Немає РЦ"))</f>
        <v>Не рахується в ліміт</v>
      </c>
    </row>
    <row r="2251" spans="1:19">
      <c r="A2251" s="2" t="str">
        <f>'06A_Варіанти'!A2242</f>
        <v>MAXI_3327</v>
      </c>
      <c r="B2251" s="2" t="str">
        <f>'06A_Варіанти'!B2242</f>
        <v>TT_3327</v>
      </c>
      <c r="C2251" s="2" t="str">
        <f>'06A_Варіанти'!D2242</f>
        <v>РЦК макси</v>
      </c>
      <c r="D2251" s="2" t="str">
        <f>'06A_Варіанти'!C2242</f>
        <v>РЦК</v>
      </c>
      <c r="E2251" s="2" t="str">
        <f>'06A_Варіанти'!S2242</f>
        <v>KYI_SOUTH</v>
      </c>
      <c r="F2251" s="2" t="str">
        <f>IF(O2251='06A_Варіанти'!E2242,'06A_Варіанти'!E$1,IF(O2251='06A_Варіанти'!F2242,'06A_Варіанти'!F$1,IF(O2251='06A_Варіанти'!G2242,'06A_Варіанти'!G$1,IF(O2251='06A_Варіанти'!H2242,'06A_Варіанти'!H$1,IF(O2251='06A_Варіанти'!I2242,'06A_Варіанти'!I$1,IF(O2251='06A_Варіанти'!J2242,'06A_Варіанти'!J$1,IF(O2251='06A_Варіанти'!K2242,'06A_Варіанти'!K$1,IF(O2251='06A_Варіанти'!L2242,'06A_Варіанти'!L$1,IF(O2251='06A_Варіанти'!M2242,'06A_Варіанти'!M$1,IF(O2251='06A_Варіанти'!N2242,'06A_Варіанти'!N$1,IF(O2251='06A_Варіанти'!O2242,'06A_Варіанти'!O$1,IF(O2251='06A_Варіанти'!P2242,'06A_Варіанти'!P$1,IF(O2251='06A_Варіанти'!Q2242,'06A_Варіанти'!Q$1,IF(O2251='06A_Варіанти'!R2242,'06A_Варіанти'!R$1,"НЕМАЄ МАРШРУТУ"))))))))))))))</f>
        <v>KYI_SOUTH</v>
      </c>
      <c r="G2251" s="2" t="str">
        <f t="shared" ref="G2251:G2314" si="245">IF(O2251&gt;1E+90,"НЕМАЄ МАРШРУТУ",IF(F2251=E2251,"БЕЗ ЗМІН","ЗМІНЕНО"))</f>
        <v>БЕЗ ЗМІН</v>
      </c>
      <c r="H2251" s="2">
        <f>IF(G2251="НЕМАЄ МАРШРУТУ",0,O2251-'06A_Варіанти'!T2242)</f>
        <v>0</v>
      </c>
      <c r="I2251" s="2">
        <f>IFERROR(INDEX('04_Потоки'!$E:$E,MATCH(A2251,'04_Потоки'!$A:$A,0)),0)</f>
        <v>0.30653218059558118</v>
      </c>
      <c r="J2251" s="2">
        <f t="shared" ref="J2251:J2314" si="246">ROUNDUP(I2251/20,0)</f>
        <v>1</v>
      </c>
      <c r="K2251" s="2">
        <f>IF(C2251="РЦК макси",0,2*'06A_Варіанти'!T2242*J2251)</f>
        <v>0</v>
      </c>
      <c r="L2251" s="2">
        <f t="shared" ref="L2251:L2314" si="247">IF(C2251="РЦК макси",0,IF(G2251="НЕМАЄ МАРШРУТУ",0,2*O2251*J2251))</f>
        <v>0</v>
      </c>
      <c r="M2251" s="2">
        <f t="shared" ref="M2251:M2314" si="248">L2251-K2251</f>
        <v>0</v>
      </c>
      <c r="N2251" s="9">
        <f t="shared" ref="N2251:N2314" si="249">IFERROR(M2251/K2251,0)</f>
        <v>0</v>
      </c>
      <c r="O2251" s="2">
        <f>MIN(IF('07A_Конструктор'!$D$5="Так",'06A_Варіанти'!E2242,1E+99),IF('07A_Конструктор'!$D$6="Так",'06A_Варіанти'!F2242,1E+99),IF('07A_Конструктор'!$D$7="Так",'06A_Варіанти'!G2242,1E+99),IF('07A_Конструктор'!$D$8="Так",'06A_Варіанти'!H2242,1E+99),IF('07A_Конструктор'!$D$9="Так",'06A_Варіанти'!I2242,1E+99),IF('07A_Конструктор'!$D$10="Так",'06A_Варіанти'!J2242,1E+99),IF('07A_Конструктор'!$D$11="Так",'06A_Варіанти'!K2242,1E+99),IF('07A_Конструктор'!$D$12="Так",'06A_Варіанти'!L2242,1E+99),IF('07A_Конструктор'!$D$13="Так",'06A_Варіанти'!M2242,1E+99),IF('07A_Конструктор'!$D$14="Так",'06A_Варіанти'!N2242,1E+99),IF('07A_Конструктор'!$D$15="Так",'06A_Варіанти'!O2242,1E+99),IF('07A_Конструктор'!$D$16="Так",'06A_Варіанти'!P2242,1E+99),IF('07A_Конструктор'!$D$17="Так",'06A_Варіанти'!Q2242,1E+99),IF('06A_Варіанти'!R2242="",1E+99,'06A_Варіанти'!R2242))</f>
        <v>420.2</v>
      </c>
      <c r="P2251" s="2" t="str">
        <f t="shared" ref="P2251:P2314" si="250">IF(C2251="РЦК макси","Не моделюється",IF(MOD(I2251,20)=0,"10 т",IF(MOD(I2251,20)&lt;=14,"5 т",IF(MOD(I2251,20)&lt;=16,"7 т","10 т"))))</f>
        <v>Не моделюється</v>
      </c>
      <c r="Q2251" s="2">
        <f t="shared" ref="Q2251:Q2314" si="251">IF(P2251="Не моделюється",0,IF(P2251="5 т",14,IF(P2251="7 т",16,20)))</f>
        <v>0</v>
      </c>
      <c r="R2251" s="2" t="str">
        <f>IF(OR(C2251="РЦК макси",C2251="РЦЧ SKU"),"SKU-потік",IFERROR(VLOOKUP(D2251,'02_РЦ'!$A$3:$I$7,5,FALSE),0))</f>
        <v>SKU-потік</v>
      </c>
      <c r="S2251" s="2" t="str">
        <f>IF(OR(C2251="РЦК макси",C2251="РЦЧ SKU"),"Не рахується в ліміт",IFERROR(VLOOKUP(D2251,'02_РЦ'!$A$3:$I$7,9,FALSE),"Немає РЦ"))</f>
        <v>Не рахується в ліміт</v>
      </c>
    </row>
    <row r="2252" spans="1:19">
      <c r="A2252" s="2" t="str">
        <f>'06A_Варіанти'!A2243</f>
        <v>MAXI_3328</v>
      </c>
      <c r="B2252" s="2" t="str">
        <f>'06A_Варіанти'!B2243</f>
        <v>TT_3328</v>
      </c>
      <c r="C2252" s="2" t="str">
        <f>'06A_Варіанти'!D2243</f>
        <v>РЦК макси</v>
      </c>
      <c r="D2252" s="2" t="str">
        <f>'06A_Варіанти'!C2243</f>
        <v>РЦК</v>
      </c>
      <c r="E2252" s="2" t="str">
        <f>'06A_Варіанти'!S2243</f>
        <v>KYI_NORTH</v>
      </c>
      <c r="F2252" s="2" t="str">
        <f>IF(O2252='06A_Варіанти'!E2243,'06A_Варіанти'!E$1,IF(O2252='06A_Варіанти'!F2243,'06A_Варіанти'!F$1,IF(O2252='06A_Варіанти'!G2243,'06A_Варіанти'!G$1,IF(O2252='06A_Варіанти'!H2243,'06A_Варіанти'!H$1,IF(O2252='06A_Варіанти'!I2243,'06A_Варіанти'!I$1,IF(O2252='06A_Варіанти'!J2243,'06A_Варіанти'!J$1,IF(O2252='06A_Варіанти'!K2243,'06A_Варіанти'!K$1,IF(O2252='06A_Варіанти'!L2243,'06A_Варіанти'!L$1,IF(O2252='06A_Варіанти'!M2243,'06A_Варіанти'!M$1,IF(O2252='06A_Варіанти'!N2243,'06A_Варіанти'!N$1,IF(O2252='06A_Варіанти'!O2243,'06A_Варіанти'!O$1,IF(O2252='06A_Варіанти'!P2243,'06A_Варіанти'!P$1,IF(O2252='06A_Варіанти'!Q2243,'06A_Варіанти'!Q$1,IF(O2252='06A_Варіанти'!R2243,'06A_Варіанти'!R$1,"НЕМАЄ МАРШРУТУ"))))))))))))))</f>
        <v>KYI_NORTH</v>
      </c>
      <c r="G2252" s="2" t="str">
        <f t="shared" si="245"/>
        <v>БЕЗ ЗМІН</v>
      </c>
      <c r="H2252" s="2">
        <f>IF(G2252="НЕМАЄ МАРШРУТУ",0,O2252-'06A_Варіанти'!T2243)</f>
        <v>0</v>
      </c>
      <c r="I2252" s="2">
        <f>IFERROR(INDEX('04_Потоки'!$E:$E,MATCH(A2252,'04_Потоки'!$A:$A,0)),0)</f>
        <v>0.30653218059558118</v>
      </c>
      <c r="J2252" s="2">
        <f t="shared" si="246"/>
        <v>1</v>
      </c>
      <c r="K2252" s="2">
        <f>IF(C2252="РЦК макси",0,2*'06A_Варіанти'!T2243*J2252)</f>
        <v>0</v>
      </c>
      <c r="L2252" s="2">
        <f t="shared" si="247"/>
        <v>0</v>
      </c>
      <c r="M2252" s="2">
        <f t="shared" si="248"/>
        <v>0</v>
      </c>
      <c r="N2252" s="9">
        <f t="shared" si="249"/>
        <v>0</v>
      </c>
      <c r="O2252" s="2">
        <f>MIN(IF('07A_Конструктор'!$D$5="Так",'06A_Варіанти'!E2243,1E+99),IF('07A_Конструктор'!$D$6="Так",'06A_Варіанти'!F2243,1E+99),IF('07A_Конструктор'!$D$7="Так",'06A_Варіанти'!G2243,1E+99),IF('07A_Конструктор'!$D$8="Так",'06A_Варіанти'!H2243,1E+99),IF('07A_Конструктор'!$D$9="Так",'06A_Варіанти'!I2243,1E+99),IF('07A_Конструктор'!$D$10="Так",'06A_Варіанти'!J2243,1E+99),IF('07A_Конструктор'!$D$11="Так",'06A_Варіанти'!K2243,1E+99),IF('07A_Конструктор'!$D$12="Так",'06A_Варіанти'!L2243,1E+99),IF('07A_Конструктор'!$D$13="Так",'06A_Варіанти'!M2243,1E+99),IF('07A_Конструктор'!$D$14="Так",'06A_Варіанти'!N2243,1E+99),IF('07A_Конструктор'!$D$15="Так",'06A_Варіанти'!O2243,1E+99),IF('07A_Конструктор'!$D$16="Так",'06A_Варіанти'!P2243,1E+99),IF('07A_Конструктор'!$D$17="Так",'06A_Варіанти'!Q2243,1E+99),IF('06A_Варіанти'!R2243="",1E+99,'06A_Варіанти'!R2243))</f>
        <v>184.9</v>
      </c>
      <c r="P2252" s="2" t="str">
        <f t="shared" si="250"/>
        <v>Не моделюється</v>
      </c>
      <c r="Q2252" s="2">
        <f t="shared" si="251"/>
        <v>0</v>
      </c>
      <c r="R2252" s="2" t="str">
        <f>IF(OR(C2252="РЦК макси",C2252="РЦЧ SKU"),"SKU-потік",IFERROR(VLOOKUP(D2252,'02_РЦ'!$A$3:$I$7,5,FALSE),0))</f>
        <v>SKU-потік</v>
      </c>
      <c r="S2252" s="2" t="str">
        <f>IF(OR(C2252="РЦК макси",C2252="РЦЧ SKU"),"Не рахується в ліміт",IFERROR(VLOOKUP(D2252,'02_РЦ'!$A$3:$I$7,9,FALSE),"Немає РЦ"))</f>
        <v>Не рахується в ліміт</v>
      </c>
    </row>
    <row r="2253" spans="1:19">
      <c r="A2253" s="2" t="str">
        <f>'06A_Варіанти'!A2244</f>
        <v>MAXI_3338</v>
      </c>
      <c r="B2253" s="2" t="str">
        <f>'06A_Варіанти'!B2244</f>
        <v>TT_3338</v>
      </c>
      <c r="C2253" s="2" t="str">
        <f>'06A_Варіанти'!D2244</f>
        <v>РЦК макси</v>
      </c>
      <c r="D2253" s="2" t="str">
        <f>'06A_Варіанти'!C2244</f>
        <v>РЦК</v>
      </c>
      <c r="E2253" s="2" t="str">
        <f>'06A_Варіанти'!S2244</f>
        <v>KYI_NORTH</v>
      </c>
      <c r="F2253" s="2" t="str">
        <f>IF(O2253='06A_Варіанти'!E2244,'06A_Варіанти'!E$1,IF(O2253='06A_Варіанти'!F2244,'06A_Варіанти'!F$1,IF(O2253='06A_Варіанти'!G2244,'06A_Варіанти'!G$1,IF(O2253='06A_Варіанти'!H2244,'06A_Варіанти'!H$1,IF(O2253='06A_Варіанти'!I2244,'06A_Варіанти'!I$1,IF(O2253='06A_Варіанти'!J2244,'06A_Варіанти'!J$1,IF(O2253='06A_Варіанти'!K2244,'06A_Варіанти'!K$1,IF(O2253='06A_Варіанти'!L2244,'06A_Варіанти'!L$1,IF(O2253='06A_Варіанти'!M2244,'06A_Варіанти'!M$1,IF(O2253='06A_Варіанти'!N2244,'06A_Варіанти'!N$1,IF(O2253='06A_Варіанти'!O2244,'06A_Варіанти'!O$1,IF(O2253='06A_Варіанти'!P2244,'06A_Варіанти'!P$1,IF(O2253='06A_Варіанти'!Q2244,'06A_Варіанти'!Q$1,IF(O2253='06A_Варіанти'!R2244,'06A_Варіанти'!R$1,"НЕМАЄ МАРШРУТУ"))))))))))))))</f>
        <v>KYI_NORTH</v>
      </c>
      <c r="G2253" s="2" t="str">
        <f t="shared" si="245"/>
        <v>БЕЗ ЗМІН</v>
      </c>
      <c r="H2253" s="2">
        <f>IF(G2253="НЕМАЄ МАРШРУТУ",0,O2253-'06A_Варіанти'!T2244)</f>
        <v>0</v>
      </c>
      <c r="I2253" s="2">
        <f>IFERROR(INDEX('04_Потоки'!$E:$E,MATCH(A2253,'04_Потоки'!$A:$A,0)),0)</f>
        <v>0.30653218059558118</v>
      </c>
      <c r="J2253" s="2">
        <f t="shared" si="246"/>
        <v>1</v>
      </c>
      <c r="K2253" s="2">
        <f>IF(C2253="РЦК макси",0,2*'06A_Варіанти'!T2244*J2253)</f>
        <v>0</v>
      </c>
      <c r="L2253" s="2">
        <f t="shared" si="247"/>
        <v>0</v>
      </c>
      <c r="M2253" s="2">
        <f t="shared" si="248"/>
        <v>0</v>
      </c>
      <c r="N2253" s="9">
        <f t="shared" si="249"/>
        <v>0</v>
      </c>
      <c r="O2253" s="2">
        <f>MIN(IF('07A_Конструктор'!$D$5="Так",'06A_Варіанти'!E2244,1E+99),IF('07A_Конструктор'!$D$6="Так",'06A_Варіанти'!F2244,1E+99),IF('07A_Конструктор'!$D$7="Так",'06A_Варіанти'!G2244,1E+99),IF('07A_Конструктор'!$D$8="Так",'06A_Варіанти'!H2244,1E+99),IF('07A_Конструктор'!$D$9="Так",'06A_Варіанти'!I2244,1E+99),IF('07A_Конструктор'!$D$10="Так",'06A_Варіанти'!J2244,1E+99),IF('07A_Конструктор'!$D$11="Так",'06A_Варіанти'!K2244,1E+99),IF('07A_Конструктор'!$D$12="Так",'06A_Варіанти'!L2244,1E+99),IF('07A_Конструктор'!$D$13="Так",'06A_Варіанти'!M2244,1E+99),IF('07A_Конструктор'!$D$14="Так",'06A_Варіанти'!N2244,1E+99),IF('07A_Конструктор'!$D$15="Так",'06A_Варіанти'!O2244,1E+99),IF('07A_Конструктор'!$D$16="Так",'06A_Варіанти'!P2244,1E+99),IF('07A_Конструктор'!$D$17="Так",'06A_Варіанти'!Q2244,1E+99),IF('06A_Варіанти'!R2244="",1E+99,'06A_Варіанти'!R2244))</f>
        <v>183.6</v>
      </c>
      <c r="P2253" s="2" t="str">
        <f t="shared" si="250"/>
        <v>Не моделюється</v>
      </c>
      <c r="Q2253" s="2">
        <f t="shared" si="251"/>
        <v>0</v>
      </c>
      <c r="R2253" s="2" t="str">
        <f>IF(OR(C2253="РЦК макси",C2253="РЦЧ SKU"),"SKU-потік",IFERROR(VLOOKUP(D2253,'02_РЦ'!$A$3:$I$7,5,FALSE),0))</f>
        <v>SKU-потік</v>
      </c>
      <c r="S2253" s="2" t="str">
        <f>IF(OR(C2253="РЦК макси",C2253="РЦЧ SKU"),"Не рахується в ліміт",IFERROR(VLOOKUP(D2253,'02_РЦ'!$A$3:$I$7,9,FALSE),"Немає РЦ"))</f>
        <v>Не рахується в ліміт</v>
      </c>
    </row>
    <row r="2254" spans="1:19">
      <c r="A2254" s="2" t="str">
        <f>'06A_Варіанти'!A2245</f>
        <v>MAXI_3339</v>
      </c>
      <c r="B2254" s="2" t="str">
        <f>'06A_Варіанти'!B2245</f>
        <v>TT_3339</v>
      </c>
      <c r="C2254" s="2" t="str">
        <f>'06A_Варіанти'!D2245</f>
        <v>РЦК макси</v>
      </c>
      <c r="D2254" s="2" t="str">
        <f>'06A_Варіанти'!C2245</f>
        <v>РЦК</v>
      </c>
      <c r="E2254" s="2" t="str">
        <f>'06A_Варіанти'!S2245</f>
        <v>DIRECT</v>
      </c>
      <c r="F2254" s="2" t="str">
        <f>IF(O2254='06A_Варіанти'!E2245,'06A_Варіанти'!E$1,IF(O2254='06A_Варіанти'!F2245,'06A_Варіанти'!F$1,IF(O2254='06A_Варіанти'!G2245,'06A_Варіанти'!G$1,IF(O2254='06A_Варіанти'!H2245,'06A_Варіанти'!H$1,IF(O2254='06A_Варіанти'!I2245,'06A_Варіанти'!I$1,IF(O2254='06A_Варіанти'!J2245,'06A_Варіанти'!J$1,IF(O2254='06A_Варіанти'!K2245,'06A_Варіанти'!K$1,IF(O2254='06A_Варіанти'!L2245,'06A_Варіанти'!L$1,IF(O2254='06A_Варіанти'!M2245,'06A_Варіанти'!M$1,IF(O2254='06A_Варіанти'!N2245,'06A_Варіанти'!N$1,IF(O2254='06A_Варіанти'!O2245,'06A_Варіанти'!O$1,IF(O2254='06A_Варіанти'!P2245,'06A_Варіанти'!P$1,IF(O2254='06A_Варіанти'!Q2245,'06A_Варіанти'!Q$1,IF(O2254='06A_Варіанти'!R2245,'06A_Варіанти'!R$1,"НЕМАЄ МАРШРУТУ"))))))))))))))</f>
        <v>DIRECT</v>
      </c>
      <c r="G2254" s="2" t="str">
        <f t="shared" si="245"/>
        <v>БЕЗ ЗМІН</v>
      </c>
      <c r="H2254" s="2">
        <f>IF(G2254="НЕМАЄ МАРШРУТУ",0,O2254-'06A_Варіанти'!T2245)</f>
        <v>0</v>
      </c>
      <c r="I2254" s="2">
        <f>IFERROR(INDEX('04_Потоки'!$E:$E,MATCH(A2254,'04_Потоки'!$A:$A,0)),0)</f>
        <v>0.30653218059558118</v>
      </c>
      <c r="J2254" s="2">
        <f t="shared" si="246"/>
        <v>1</v>
      </c>
      <c r="K2254" s="2">
        <f>IF(C2254="РЦК макси",0,2*'06A_Варіанти'!T2245*J2254)</f>
        <v>0</v>
      </c>
      <c r="L2254" s="2">
        <f t="shared" si="247"/>
        <v>0</v>
      </c>
      <c r="M2254" s="2">
        <f t="shared" si="248"/>
        <v>0</v>
      </c>
      <c r="N2254" s="9">
        <f t="shared" si="249"/>
        <v>0</v>
      </c>
      <c r="O2254" s="2">
        <f>MIN(IF('07A_Конструктор'!$D$5="Так",'06A_Варіанти'!E2245,1E+99),IF('07A_Конструктор'!$D$6="Так",'06A_Варіанти'!F2245,1E+99),IF('07A_Конструктор'!$D$7="Так",'06A_Варіанти'!G2245,1E+99),IF('07A_Конструктор'!$D$8="Так",'06A_Варіанти'!H2245,1E+99),IF('07A_Конструктор'!$D$9="Так",'06A_Варіанти'!I2245,1E+99),IF('07A_Конструктор'!$D$10="Так",'06A_Варіанти'!J2245,1E+99),IF('07A_Конструктор'!$D$11="Так",'06A_Варіанти'!K2245,1E+99),IF('07A_Конструктор'!$D$12="Так",'06A_Варіанти'!L2245,1E+99),IF('07A_Конструктор'!$D$13="Так",'06A_Варіанти'!M2245,1E+99),IF('07A_Конструктор'!$D$14="Так",'06A_Варіанти'!N2245,1E+99),IF('07A_Конструктор'!$D$15="Так",'06A_Варіанти'!O2245,1E+99),IF('07A_Конструктор'!$D$16="Так",'06A_Варіанти'!P2245,1E+99),IF('07A_Конструктор'!$D$17="Так",'06A_Варіанти'!Q2245,1E+99),IF('06A_Варіанти'!R2245="",1E+99,'06A_Варіанти'!R2245))</f>
        <v>310.2</v>
      </c>
      <c r="P2254" s="2" t="str">
        <f t="shared" si="250"/>
        <v>Не моделюється</v>
      </c>
      <c r="Q2254" s="2">
        <f t="shared" si="251"/>
        <v>0</v>
      </c>
      <c r="R2254" s="2" t="str">
        <f>IF(OR(C2254="РЦК макси",C2254="РЦЧ SKU"),"SKU-потік",IFERROR(VLOOKUP(D2254,'02_РЦ'!$A$3:$I$7,5,FALSE),0))</f>
        <v>SKU-потік</v>
      </c>
      <c r="S2254" s="2" t="str">
        <f>IF(OR(C2254="РЦК макси",C2254="РЦЧ SKU"),"Не рахується в ліміт",IFERROR(VLOOKUP(D2254,'02_РЦ'!$A$3:$I$7,9,FALSE),"Немає РЦ"))</f>
        <v>Не рахується в ліміт</v>
      </c>
    </row>
    <row r="2255" spans="1:19">
      <c r="A2255" s="2" t="str">
        <f>'06A_Варіанти'!A2246</f>
        <v>MAXI_3342</v>
      </c>
      <c r="B2255" s="2" t="str">
        <f>'06A_Варіанти'!B2246</f>
        <v>TT_3342</v>
      </c>
      <c r="C2255" s="2" t="str">
        <f>'06A_Варіанти'!D2246</f>
        <v>РЦК макси</v>
      </c>
      <c r="D2255" s="2" t="str">
        <f>'06A_Варіанти'!C2246</f>
        <v>РЦК</v>
      </c>
      <c r="E2255" s="2" t="str">
        <f>'06A_Варіанти'!S2246</f>
        <v>DIRECT</v>
      </c>
      <c r="F2255" s="2" t="str">
        <f>IF(O2255='06A_Варіанти'!E2246,'06A_Варіанти'!E$1,IF(O2255='06A_Варіанти'!F2246,'06A_Варіанти'!F$1,IF(O2255='06A_Варіанти'!G2246,'06A_Варіанти'!G$1,IF(O2255='06A_Варіанти'!H2246,'06A_Варіанти'!H$1,IF(O2255='06A_Варіанти'!I2246,'06A_Варіанти'!I$1,IF(O2255='06A_Варіанти'!J2246,'06A_Варіанти'!J$1,IF(O2255='06A_Варіанти'!K2246,'06A_Варіанти'!K$1,IF(O2255='06A_Варіанти'!L2246,'06A_Варіанти'!L$1,IF(O2255='06A_Варіанти'!M2246,'06A_Варіанти'!M$1,IF(O2255='06A_Варіанти'!N2246,'06A_Варіанти'!N$1,IF(O2255='06A_Варіанти'!O2246,'06A_Варіанти'!O$1,IF(O2255='06A_Варіанти'!P2246,'06A_Варіанти'!P$1,IF(O2255='06A_Варіанти'!Q2246,'06A_Варіанти'!Q$1,IF(O2255='06A_Варіанти'!R2246,'06A_Варіанти'!R$1,"НЕМАЄ МАРШРУТУ"))))))))))))))</f>
        <v>DIRECT</v>
      </c>
      <c r="G2255" s="2" t="str">
        <f t="shared" si="245"/>
        <v>БЕЗ ЗМІН</v>
      </c>
      <c r="H2255" s="2">
        <f>IF(G2255="НЕМАЄ МАРШРУТУ",0,O2255-'06A_Варіанти'!T2246)</f>
        <v>0</v>
      </c>
      <c r="I2255" s="2">
        <f>IFERROR(INDEX('04_Потоки'!$E:$E,MATCH(A2255,'04_Потоки'!$A:$A,0)),0)</f>
        <v>0.30653218059558118</v>
      </c>
      <c r="J2255" s="2">
        <f t="shared" si="246"/>
        <v>1</v>
      </c>
      <c r="K2255" s="2">
        <f>IF(C2255="РЦК макси",0,2*'06A_Варіанти'!T2246*J2255)</f>
        <v>0</v>
      </c>
      <c r="L2255" s="2">
        <f t="shared" si="247"/>
        <v>0</v>
      </c>
      <c r="M2255" s="2">
        <f t="shared" si="248"/>
        <v>0</v>
      </c>
      <c r="N2255" s="9">
        <f t="shared" si="249"/>
        <v>0</v>
      </c>
      <c r="O2255" s="2">
        <f>MIN(IF('07A_Конструктор'!$D$5="Так",'06A_Варіанти'!E2246,1E+99),IF('07A_Конструктор'!$D$6="Так",'06A_Варіанти'!F2246,1E+99),IF('07A_Конструктор'!$D$7="Так",'06A_Варіанти'!G2246,1E+99),IF('07A_Конструктор'!$D$8="Так",'06A_Варіанти'!H2246,1E+99),IF('07A_Конструктор'!$D$9="Так",'06A_Варіанти'!I2246,1E+99),IF('07A_Конструктор'!$D$10="Так",'06A_Варіанти'!J2246,1E+99),IF('07A_Конструктор'!$D$11="Так",'06A_Варіанти'!K2246,1E+99),IF('07A_Конструктор'!$D$12="Так",'06A_Варіанти'!L2246,1E+99),IF('07A_Конструктор'!$D$13="Так",'06A_Варіанти'!M2246,1E+99),IF('07A_Конструктор'!$D$14="Так",'06A_Варіанти'!N2246,1E+99),IF('07A_Конструктор'!$D$15="Так",'06A_Варіанти'!O2246,1E+99),IF('07A_Конструктор'!$D$16="Так",'06A_Варіанти'!P2246,1E+99),IF('07A_Конструктор'!$D$17="Так",'06A_Варіанти'!Q2246,1E+99),IF('06A_Варіанти'!R2246="",1E+99,'06A_Варіанти'!R2246))</f>
        <v>307.10000000000002</v>
      </c>
      <c r="P2255" s="2" t="str">
        <f t="shared" si="250"/>
        <v>Не моделюється</v>
      </c>
      <c r="Q2255" s="2">
        <f t="shared" si="251"/>
        <v>0</v>
      </c>
      <c r="R2255" s="2" t="str">
        <f>IF(OR(C2255="РЦК макси",C2255="РЦЧ SKU"),"SKU-потік",IFERROR(VLOOKUP(D2255,'02_РЦ'!$A$3:$I$7,5,FALSE),0))</f>
        <v>SKU-потік</v>
      </c>
      <c r="S2255" s="2" t="str">
        <f>IF(OR(C2255="РЦК макси",C2255="РЦЧ SKU"),"Не рахується в ліміт",IFERROR(VLOOKUP(D2255,'02_РЦ'!$A$3:$I$7,9,FALSE),"Немає РЦ"))</f>
        <v>Не рахується в ліміт</v>
      </c>
    </row>
    <row r="2256" spans="1:19">
      <c r="A2256" s="2" t="str">
        <f>'06A_Варіанти'!A2247</f>
        <v>MAXI_3346</v>
      </c>
      <c r="B2256" s="2" t="str">
        <f>'06A_Варіанти'!B2247</f>
        <v>TT_3346</v>
      </c>
      <c r="C2256" s="2" t="str">
        <f>'06A_Варіанти'!D2247</f>
        <v>РЦК макси</v>
      </c>
      <c r="D2256" s="2" t="str">
        <f>'06A_Варіанти'!C2247</f>
        <v>РЦК</v>
      </c>
      <c r="E2256" s="2" t="str">
        <f>'06A_Варіанти'!S2247</f>
        <v>DIRECT</v>
      </c>
      <c r="F2256" s="2" t="str">
        <f>IF(O2256='06A_Варіанти'!E2247,'06A_Варіанти'!E$1,IF(O2256='06A_Варіанти'!F2247,'06A_Варіанти'!F$1,IF(O2256='06A_Варіанти'!G2247,'06A_Варіанти'!G$1,IF(O2256='06A_Варіанти'!H2247,'06A_Варіанти'!H$1,IF(O2256='06A_Варіанти'!I2247,'06A_Варіанти'!I$1,IF(O2256='06A_Варіанти'!J2247,'06A_Варіанти'!J$1,IF(O2256='06A_Варіанти'!K2247,'06A_Варіанти'!K$1,IF(O2256='06A_Варіанти'!L2247,'06A_Варіанти'!L$1,IF(O2256='06A_Варіанти'!M2247,'06A_Варіанти'!M$1,IF(O2256='06A_Варіанти'!N2247,'06A_Варіанти'!N$1,IF(O2256='06A_Варіанти'!O2247,'06A_Варіанти'!O$1,IF(O2256='06A_Варіанти'!P2247,'06A_Варіанти'!P$1,IF(O2256='06A_Варіанти'!Q2247,'06A_Варіанти'!Q$1,IF(O2256='06A_Варіанти'!R2247,'06A_Варіанти'!R$1,"НЕМАЄ МАРШРУТУ"))))))))))))))</f>
        <v>DIRECT</v>
      </c>
      <c r="G2256" s="2" t="str">
        <f t="shared" si="245"/>
        <v>БЕЗ ЗМІН</v>
      </c>
      <c r="H2256" s="2">
        <f>IF(G2256="НЕМАЄ МАРШРУТУ",0,O2256-'06A_Варіанти'!T2247)</f>
        <v>0</v>
      </c>
      <c r="I2256" s="2">
        <f>IFERROR(INDEX('04_Потоки'!$E:$E,MATCH(A2256,'04_Потоки'!$A:$A,0)),0)</f>
        <v>0.30653218059558118</v>
      </c>
      <c r="J2256" s="2">
        <f t="shared" si="246"/>
        <v>1</v>
      </c>
      <c r="K2256" s="2">
        <f>IF(C2256="РЦК макси",0,2*'06A_Варіанти'!T2247*J2256)</f>
        <v>0</v>
      </c>
      <c r="L2256" s="2">
        <f t="shared" si="247"/>
        <v>0</v>
      </c>
      <c r="M2256" s="2">
        <f t="shared" si="248"/>
        <v>0</v>
      </c>
      <c r="N2256" s="9">
        <f t="shared" si="249"/>
        <v>0</v>
      </c>
      <c r="O2256" s="2">
        <f>MIN(IF('07A_Конструктор'!$D$5="Так",'06A_Варіанти'!E2247,1E+99),IF('07A_Конструктор'!$D$6="Так",'06A_Варіанти'!F2247,1E+99),IF('07A_Конструктор'!$D$7="Так",'06A_Варіанти'!G2247,1E+99),IF('07A_Конструктор'!$D$8="Так",'06A_Варіанти'!H2247,1E+99),IF('07A_Конструктор'!$D$9="Так",'06A_Варіанти'!I2247,1E+99),IF('07A_Конструктор'!$D$10="Так",'06A_Варіанти'!J2247,1E+99),IF('07A_Конструктор'!$D$11="Так",'06A_Варіанти'!K2247,1E+99),IF('07A_Конструктор'!$D$12="Так",'06A_Варіанти'!L2247,1E+99),IF('07A_Конструктор'!$D$13="Так",'06A_Варіанти'!M2247,1E+99),IF('07A_Конструктор'!$D$14="Так",'06A_Варіанти'!N2247,1E+99),IF('07A_Конструктор'!$D$15="Так",'06A_Варіанти'!O2247,1E+99),IF('07A_Конструктор'!$D$16="Так",'06A_Варіанти'!P2247,1E+99),IF('07A_Конструктор'!$D$17="Так",'06A_Варіанти'!Q2247,1E+99),IF('06A_Варіанти'!R2247="",1E+99,'06A_Варіанти'!R2247))</f>
        <v>135</v>
      </c>
      <c r="P2256" s="2" t="str">
        <f t="shared" si="250"/>
        <v>Не моделюється</v>
      </c>
      <c r="Q2256" s="2">
        <f t="shared" si="251"/>
        <v>0</v>
      </c>
      <c r="R2256" s="2" t="str">
        <f>IF(OR(C2256="РЦК макси",C2256="РЦЧ SKU"),"SKU-потік",IFERROR(VLOOKUP(D2256,'02_РЦ'!$A$3:$I$7,5,FALSE),0))</f>
        <v>SKU-потік</v>
      </c>
      <c r="S2256" s="2" t="str">
        <f>IF(OR(C2256="РЦК макси",C2256="РЦЧ SKU"),"Не рахується в ліміт",IFERROR(VLOOKUP(D2256,'02_РЦ'!$A$3:$I$7,9,FALSE),"Немає РЦ"))</f>
        <v>Не рахується в ліміт</v>
      </c>
    </row>
    <row r="2257" spans="1:19">
      <c r="A2257" s="2" t="str">
        <f>'06A_Варіанти'!A2248</f>
        <v>MAXI_3347</v>
      </c>
      <c r="B2257" s="2" t="str">
        <f>'06A_Варіанти'!B2248</f>
        <v>TT_3347</v>
      </c>
      <c r="C2257" s="2" t="str">
        <f>'06A_Варіанти'!D2248</f>
        <v>РЦК макси</v>
      </c>
      <c r="D2257" s="2" t="str">
        <f>'06A_Варіанти'!C2248</f>
        <v>РЦК</v>
      </c>
      <c r="E2257" s="2" t="str">
        <f>'06A_Варіанти'!S2248</f>
        <v>KYI_DARN</v>
      </c>
      <c r="F2257" s="2" t="str">
        <f>IF(O2257='06A_Варіанти'!E2248,'06A_Варіанти'!E$1,IF(O2257='06A_Варіанти'!F2248,'06A_Варіанти'!F$1,IF(O2257='06A_Варіанти'!G2248,'06A_Варіанти'!G$1,IF(O2257='06A_Варіанти'!H2248,'06A_Варіанти'!H$1,IF(O2257='06A_Варіанти'!I2248,'06A_Варіанти'!I$1,IF(O2257='06A_Варіанти'!J2248,'06A_Варіанти'!J$1,IF(O2257='06A_Варіанти'!K2248,'06A_Варіанти'!K$1,IF(O2257='06A_Варіанти'!L2248,'06A_Варіанти'!L$1,IF(O2257='06A_Варіанти'!M2248,'06A_Варіанти'!M$1,IF(O2257='06A_Варіанти'!N2248,'06A_Варіанти'!N$1,IF(O2257='06A_Варіанти'!O2248,'06A_Варіанти'!O$1,IF(O2257='06A_Варіанти'!P2248,'06A_Варіанти'!P$1,IF(O2257='06A_Варіанти'!Q2248,'06A_Варіанти'!Q$1,IF(O2257='06A_Варіанти'!R2248,'06A_Варіанти'!R$1,"НЕМАЄ МАРШРУТУ"))))))))))))))</f>
        <v>KYI_DARN</v>
      </c>
      <c r="G2257" s="2" t="str">
        <f t="shared" si="245"/>
        <v>БЕЗ ЗМІН</v>
      </c>
      <c r="H2257" s="2">
        <f>IF(G2257="НЕМАЄ МАРШРУТУ",0,O2257-'06A_Варіанти'!T2248)</f>
        <v>0</v>
      </c>
      <c r="I2257" s="2">
        <f>IFERROR(INDEX('04_Потоки'!$E:$E,MATCH(A2257,'04_Потоки'!$A:$A,0)),0)</f>
        <v>0.30653218059558118</v>
      </c>
      <c r="J2257" s="2">
        <f t="shared" si="246"/>
        <v>1</v>
      </c>
      <c r="K2257" s="2">
        <f>IF(C2257="РЦК макси",0,2*'06A_Варіанти'!T2248*J2257)</f>
        <v>0</v>
      </c>
      <c r="L2257" s="2">
        <f t="shared" si="247"/>
        <v>0</v>
      </c>
      <c r="M2257" s="2">
        <f t="shared" si="248"/>
        <v>0</v>
      </c>
      <c r="N2257" s="9">
        <f t="shared" si="249"/>
        <v>0</v>
      </c>
      <c r="O2257" s="2">
        <f>MIN(IF('07A_Конструктор'!$D$5="Так",'06A_Варіанти'!E2248,1E+99),IF('07A_Конструктор'!$D$6="Так",'06A_Варіанти'!F2248,1E+99),IF('07A_Конструктор'!$D$7="Так",'06A_Варіанти'!G2248,1E+99),IF('07A_Конструктор'!$D$8="Так",'06A_Варіанти'!H2248,1E+99),IF('07A_Конструктор'!$D$9="Так",'06A_Варіанти'!I2248,1E+99),IF('07A_Конструктор'!$D$10="Так",'06A_Варіанти'!J2248,1E+99),IF('07A_Конструктор'!$D$11="Так",'06A_Варіанти'!K2248,1E+99),IF('07A_Конструктор'!$D$12="Так",'06A_Варіанти'!L2248,1E+99),IF('07A_Конструктор'!$D$13="Так",'06A_Варіанти'!M2248,1E+99),IF('07A_Конструктор'!$D$14="Так",'06A_Варіанти'!N2248,1E+99),IF('07A_Конструктор'!$D$15="Так",'06A_Варіанти'!O2248,1E+99),IF('07A_Конструктор'!$D$16="Так",'06A_Варіанти'!P2248,1E+99),IF('07A_Конструктор'!$D$17="Так",'06A_Варіанти'!Q2248,1E+99),IF('06A_Варіанти'!R2248="",1E+99,'06A_Варіанти'!R2248))</f>
        <v>582.70000000000005</v>
      </c>
      <c r="P2257" s="2" t="str">
        <f t="shared" si="250"/>
        <v>Не моделюється</v>
      </c>
      <c r="Q2257" s="2">
        <f t="shared" si="251"/>
        <v>0</v>
      </c>
      <c r="R2257" s="2" t="str">
        <f>IF(OR(C2257="РЦК макси",C2257="РЦЧ SKU"),"SKU-потік",IFERROR(VLOOKUP(D2257,'02_РЦ'!$A$3:$I$7,5,FALSE),0))</f>
        <v>SKU-потік</v>
      </c>
      <c r="S2257" s="2" t="str">
        <f>IF(OR(C2257="РЦК макси",C2257="РЦЧ SKU"),"Не рахується в ліміт",IFERROR(VLOOKUP(D2257,'02_РЦ'!$A$3:$I$7,9,FALSE),"Немає РЦ"))</f>
        <v>Не рахується в ліміт</v>
      </c>
    </row>
    <row r="2258" spans="1:19">
      <c r="A2258" s="2" t="str">
        <f>'06A_Варіанти'!A2249</f>
        <v>MAXI_3348</v>
      </c>
      <c r="B2258" s="2" t="str">
        <f>'06A_Варіанти'!B2249</f>
        <v>TT_3348</v>
      </c>
      <c r="C2258" s="2" t="str">
        <f>'06A_Варіанти'!D2249</f>
        <v>РЦК макси</v>
      </c>
      <c r="D2258" s="2" t="str">
        <f>'06A_Варіанти'!C2249</f>
        <v>РЦК</v>
      </c>
      <c r="E2258" s="2" t="str">
        <f>'06A_Варіанти'!S2249</f>
        <v>DIRECT</v>
      </c>
      <c r="F2258" s="2" t="str">
        <f>IF(O2258='06A_Варіанти'!E2249,'06A_Варіанти'!E$1,IF(O2258='06A_Варіанти'!F2249,'06A_Варіанти'!F$1,IF(O2258='06A_Варіанти'!G2249,'06A_Варіанти'!G$1,IF(O2258='06A_Варіанти'!H2249,'06A_Варіанти'!H$1,IF(O2258='06A_Варіанти'!I2249,'06A_Варіанти'!I$1,IF(O2258='06A_Варіанти'!J2249,'06A_Варіанти'!J$1,IF(O2258='06A_Варіанти'!K2249,'06A_Варіанти'!K$1,IF(O2258='06A_Варіанти'!L2249,'06A_Варіанти'!L$1,IF(O2258='06A_Варіанти'!M2249,'06A_Варіанти'!M$1,IF(O2258='06A_Варіанти'!N2249,'06A_Варіанти'!N$1,IF(O2258='06A_Варіанти'!O2249,'06A_Варіанти'!O$1,IF(O2258='06A_Варіанти'!P2249,'06A_Варіанти'!P$1,IF(O2258='06A_Варіанти'!Q2249,'06A_Варіанти'!Q$1,IF(O2258='06A_Варіанти'!R2249,'06A_Варіанти'!R$1,"НЕМАЄ МАРШРУТУ"))))))))))))))</f>
        <v>DIRECT</v>
      </c>
      <c r="G2258" s="2" t="str">
        <f t="shared" si="245"/>
        <v>БЕЗ ЗМІН</v>
      </c>
      <c r="H2258" s="2">
        <f>IF(G2258="НЕМАЄ МАРШРУТУ",0,O2258-'06A_Варіанти'!T2249)</f>
        <v>0</v>
      </c>
      <c r="I2258" s="2">
        <f>IFERROR(INDEX('04_Потоки'!$E:$E,MATCH(A2258,'04_Потоки'!$A:$A,0)),0)</f>
        <v>0.30653218059558118</v>
      </c>
      <c r="J2258" s="2">
        <f t="shared" si="246"/>
        <v>1</v>
      </c>
      <c r="K2258" s="2">
        <f>IF(C2258="РЦК макси",0,2*'06A_Варіанти'!T2249*J2258)</f>
        <v>0</v>
      </c>
      <c r="L2258" s="2">
        <f t="shared" si="247"/>
        <v>0</v>
      </c>
      <c r="M2258" s="2">
        <f t="shared" si="248"/>
        <v>0</v>
      </c>
      <c r="N2258" s="9">
        <f t="shared" si="249"/>
        <v>0</v>
      </c>
      <c r="O2258" s="2">
        <f>MIN(IF('07A_Конструктор'!$D$5="Так",'06A_Варіанти'!E2249,1E+99),IF('07A_Конструктор'!$D$6="Так",'06A_Варіанти'!F2249,1E+99),IF('07A_Конструктор'!$D$7="Так",'06A_Варіанти'!G2249,1E+99),IF('07A_Конструктор'!$D$8="Так",'06A_Варіанти'!H2249,1E+99),IF('07A_Конструктор'!$D$9="Так",'06A_Варіанти'!I2249,1E+99),IF('07A_Конструктор'!$D$10="Так",'06A_Варіанти'!J2249,1E+99),IF('07A_Конструктор'!$D$11="Так",'06A_Варіанти'!K2249,1E+99),IF('07A_Конструктор'!$D$12="Так",'06A_Варіанти'!L2249,1E+99),IF('07A_Конструктор'!$D$13="Так",'06A_Варіанти'!M2249,1E+99),IF('07A_Конструктор'!$D$14="Так",'06A_Варіанти'!N2249,1E+99),IF('07A_Конструктор'!$D$15="Так",'06A_Варіанти'!O2249,1E+99),IF('07A_Конструктор'!$D$16="Так",'06A_Варіанти'!P2249,1E+99),IF('07A_Конструктор'!$D$17="Так",'06A_Варіанти'!Q2249,1E+99),IF('06A_Варіанти'!R2249="",1E+99,'06A_Варіанти'!R2249))</f>
        <v>570.5</v>
      </c>
      <c r="P2258" s="2" t="str">
        <f t="shared" si="250"/>
        <v>Не моделюється</v>
      </c>
      <c r="Q2258" s="2">
        <f t="shared" si="251"/>
        <v>0</v>
      </c>
      <c r="R2258" s="2" t="str">
        <f>IF(OR(C2258="РЦК макси",C2258="РЦЧ SKU"),"SKU-потік",IFERROR(VLOOKUP(D2258,'02_РЦ'!$A$3:$I$7,5,FALSE),0))</f>
        <v>SKU-потік</v>
      </c>
      <c r="S2258" s="2" t="str">
        <f>IF(OR(C2258="РЦК макси",C2258="РЦЧ SKU"),"Не рахується в ліміт",IFERROR(VLOOKUP(D2258,'02_РЦ'!$A$3:$I$7,9,FALSE),"Немає РЦ"))</f>
        <v>Не рахується в ліміт</v>
      </c>
    </row>
    <row r="2259" spans="1:19">
      <c r="A2259" s="2" t="str">
        <f>'06A_Варіанти'!A2250</f>
        <v>MAXI_3349</v>
      </c>
      <c r="B2259" s="2" t="str">
        <f>'06A_Варіанти'!B2250</f>
        <v>TT_3349</v>
      </c>
      <c r="C2259" s="2" t="str">
        <f>'06A_Варіанти'!D2250</f>
        <v>РЦК макси</v>
      </c>
      <c r="D2259" s="2" t="str">
        <f>'06A_Варіанти'!C2250</f>
        <v>РЦК</v>
      </c>
      <c r="E2259" s="2" t="str">
        <f>'06A_Варіанти'!S2250</f>
        <v>KYI_HPP</v>
      </c>
      <c r="F2259" s="2" t="str">
        <f>IF(O2259='06A_Варіанти'!E2250,'06A_Варіанти'!E$1,IF(O2259='06A_Варіанти'!F2250,'06A_Варіанти'!F$1,IF(O2259='06A_Варіанти'!G2250,'06A_Варіанти'!G$1,IF(O2259='06A_Варіанти'!H2250,'06A_Варіанти'!H$1,IF(O2259='06A_Варіанти'!I2250,'06A_Варіанти'!I$1,IF(O2259='06A_Варіанти'!J2250,'06A_Варіанти'!J$1,IF(O2259='06A_Варіанти'!K2250,'06A_Варіанти'!K$1,IF(O2259='06A_Варіанти'!L2250,'06A_Варіанти'!L$1,IF(O2259='06A_Варіанти'!M2250,'06A_Варіанти'!M$1,IF(O2259='06A_Варіанти'!N2250,'06A_Варіанти'!N$1,IF(O2259='06A_Варіанти'!O2250,'06A_Варіанти'!O$1,IF(O2259='06A_Варіанти'!P2250,'06A_Варіанти'!P$1,IF(O2259='06A_Варіанти'!Q2250,'06A_Варіанти'!Q$1,IF(O2259='06A_Варіанти'!R2250,'06A_Варіанти'!R$1,"НЕМАЄ МАРШРУТУ"))))))))))))))</f>
        <v>KYI_HPP</v>
      </c>
      <c r="G2259" s="2" t="str">
        <f t="shared" si="245"/>
        <v>БЕЗ ЗМІН</v>
      </c>
      <c r="H2259" s="2">
        <f>IF(G2259="НЕМАЄ МАРШРУТУ",0,O2259-'06A_Варіанти'!T2250)</f>
        <v>0</v>
      </c>
      <c r="I2259" s="2">
        <f>IFERROR(INDEX('04_Потоки'!$E:$E,MATCH(A2259,'04_Потоки'!$A:$A,0)),0)</f>
        <v>0.30653218059558118</v>
      </c>
      <c r="J2259" s="2">
        <f t="shared" si="246"/>
        <v>1</v>
      </c>
      <c r="K2259" s="2">
        <f>IF(C2259="РЦК макси",0,2*'06A_Варіанти'!T2250*J2259)</f>
        <v>0</v>
      </c>
      <c r="L2259" s="2">
        <f t="shared" si="247"/>
        <v>0</v>
      </c>
      <c r="M2259" s="2">
        <f t="shared" si="248"/>
        <v>0</v>
      </c>
      <c r="N2259" s="9">
        <f t="shared" si="249"/>
        <v>0</v>
      </c>
      <c r="O2259" s="2">
        <f>MIN(IF('07A_Конструктор'!$D$5="Так",'06A_Варіанти'!E2250,1E+99),IF('07A_Конструктор'!$D$6="Так",'06A_Варіанти'!F2250,1E+99),IF('07A_Конструктор'!$D$7="Так",'06A_Варіанти'!G2250,1E+99),IF('07A_Конструктор'!$D$8="Так",'06A_Варіанти'!H2250,1E+99),IF('07A_Конструктор'!$D$9="Так",'06A_Варіанти'!I2250,1E+99),IF('07A_Конструктор'!$D$10="Так",'06A_Варіанти'!J2250,1E+99),IF('07A_Конструктор'!$D$11="Так",'06A_Варіанти'!K2250,1E+99),IF('07A_Конструктор'!$D$12="Так",'06A_Варіанти'!L2250,1E+99),IF('07A_Конструктор'!$D$13="Так",'06A_Варіанти'!M2250,1E+99),IF('07A_Конструктор'!$D$14="Так",'06A_Варіанти'!N2250,1E+99),IF('07A_Конструктор'!$D$15="Так",'06A_Варіанти'!O2250,1E+99),IF('07A_Конструктор'!$D$16="Так",'06A_Варіанти'!P2250,1E+99),IF('07A_Конструктор'!$D$17="Так",'06A_Варіанти'!Q2250,1E+99),IF('06A_Варіанти'!R2250="",1E+99,'06A_Варіанти'!R2250))</f>
        <v>167.1</v>
      </c>
      <c r="P2259" s="2" t="str">
        <f t="shared" si="250"/>
        <v>Не моделюється</v>
      </c>
      <c r="Q2259" s="2">
        <f t="shared" si="251"/>
        <v>0</v>
      </c>
      <c r="R2259" s="2" t="str">
        <f>IF(OR(C2259="РЦК макси",C2259="РЦЧ SKU"),"SKU-потік",IFERROR(VLOOKUP(D2259,'02_РЦ'!$A$3:$I$7,5,FALSE),0))</f>
        <v>SKU-потік</v>
      </c>
      <c r="S2259" s="2" t="str">
        <f>IF(OR(C2259="РЦК макси",C2259="РЦЧ SKU"),"Не рахується в ліміт",IFERROR(VLOOKUP(D2259,'02_РЦ'!$A$3:$I$7,9,FALSE),"Немає РЦ"))</f>
        <v>Не рахується в ліміт</v>
      </c>
    </row>
    <row r="2260" spans="1:19">
      <c r="A2260" s="2" t="str">
        <f>'06A_Варіанти'!A2251</f>
        <v>MAXI_3353</v>
      </c>
      <c r="B2260" s="2" t="str">
        <f>'06A_Варіанти'!B2251</f>
        <v>TT_3353</v>
      </c>
      <c r="C2260" s="2" t="str">
        <f>'06A_Варіанти'!D2251</f>
        <v>РЦК макси</v>
      </c>
      <c r="D2260" s="2" t="str">
        <f>'06A_Варіанти'!C2251</f>
        <v>РЦК</v>
      </c>
      <c r="E2260" s="2" t="str">
        <f>'06A_Варіанти'!S2251</f>
        <v>DIRECT</v>
      </c>
      <c r="F2260" s="2" t="str">
        <f>IF(O2260='06A_Варіанти'!E2251,'06A_Варіанти'!E$1,IF(O2260='06A_Варіанти'!F2251,'06A_Варіанти'!F$1,IF(O2260='06A_Варіанти'!G2251,'06A_Варіанти'!G$1,IF(O2260='06A_Варіанти'!H2251,'06A_Варіанти'!H$1,IF(O2260='06A_Варіанти'!I2251,'06A_Варіанти'!I$1,IF(O2260='06A_Варіанти'!J2251,'06A_Варіанти'!J$1,IF(O2260='06A_Варіанти'!K2251,'06A_Варіанти'!K$1,IF(O2260='06A_Варіанти'!L2251,'06A_Варіанти'!L$1,IF(O2260='06A_Варіанти'!M2251,'06A_Варіанти'!M$1,IF(O2260='06A_Варіанти'!N2251,'06A_Варіанти'!N$1,IF(O2260='06A_Варіанти'!O2251,'06A_Варіанти'!O$1,IF(O2260='06A_Варіанти'!P2251,'06A_Варіанти'!P$1,IF(O2260='06A_Варіанти'!Q2251,'06A_Варіанти'!Q$1,IF(O2260='06A_Варіанти'!R2251,'06A_Варіанти'!R$1,"НЕМАЄ МАРШРУТУ"))))))))))))))</f>
        <v>DIRECT</v>
      </c>
      <c r="G2260" s="2" t="str">
        <f t="shared" si="245"/>
        <v>БЕЗ ЗМІН</v>
      </c>
      <c r="H2260" s="2">
        <f>IF(G2260="НЕМАЄ МАРШРУТУ",0,O2260-'06A_Варіанти'!T2251)</f>
        <v>0</v>
      </c>
      <c r="I2260" s="2">
        <f>IFERROR(INDEX('04_Потоки'!$E:$E,MATCH(A2260,'04_Потоки'!$A:$A,0)),0)</f>
        <v>0.30653218059558118</v>
      </c>
      <c r="J2260" s="2">
        <f t="shared" si="246"/>
        <v>1</v>
      </c>
      <c r="K2260" s="2">
        <f>IF(C2260="РЦК макси",0,2*'06A_Варіанти'!T2251*J2260)</f>
        <v>0</v>
      </c>
      <c r="L2260" s="2">
        <f t="shared" si="247"/>
        <v>0</v>
      </c>
      <c r="M2260" s="2">
        <f t="shared" si="248"/>
        <v>0</v>
      </c>
      <c r="N2260" s="9">
        <f t="shared" si="249"/>
        <v>0</v>
      </c>
      <c r="O2260" s="2">
        <f>MIN(IF('07A_Конструктор'!$D$5="Так",'06A_Варіанти'!E2251,1E+99),IF('07A_Конструктор'!$D$6="Так",'06A_Варіанти'!F2251,1E+99),IF('07A_Конструктор'!$D$7="Так",'06A_Варіанти'!G2251,1E+99),IF('07A_Конструктор'!$D$8="Так",'06A_Варіанти'!H2251,1E+99),IF('07A_Конструктор'!$D$9="Так",'06A_Варіанти'!I2251,1E+99),IF('07A_Конструктор'!$D$10="Так",'06A_Варіанти'!J2251,1E+99),IF('07A_Конструктор'!$D$11="Так",'06A_Варіанти'!K2251,1E+99),IF('07A_Конструктор'!$D$12="Так",'06A_Варіанти'!L2251,1E+99),IF('07A_Конструктор'!$D$13="Так",'06A_Варіанти'!M2251,1E+99),IF('07A_Конструктор'!$D$14="Так",'06A_Варіанти'!N2251,1E+99),IF('07A_Конструктор'!$D$15="Так",'06A_Варіанти'!O2251,1E+99),IF('07A_Конструктор'!$D$16="Так",'06A_Варіанти'!P2251,1E+99),IF('07A_Конструктор'!$D$17="Так",'06A_Варіанти'!Q2251,1E+99),IF('06A_Варіанти'!R2251="",1E+99,'06A_Варіанти'!R2251))</f>
        <v>541</v>
      </c>
      <c r="P2260" s="2" t="str">
        <f t="shared" si="250"/>
        <v>Не моделюється</v>
      </c>
      <c r="Q2260" s="2">
        <f t="shared" si="251"/>
        <v>0</v>
      </c>
      <c r="R2260" s="2" t="str">
        <f>IF(OR(C2260="РЦК макси",C2260="РЦЧ SKU"),"SKU-потік",IFERROR(VLOOKUP(D2260,'02_РЦ'!$A$3:$I$7,5,FALSE),0))</f>
        <v>SKU-потік</v>
      </c>
      <c r="S2260" s="2" t="str">
        <f>IF(OR(C2260="РЦК макси",C2260="РЦЧ SKU"),"Не рахується в ліміт",IFERROR(VLOOKUP(D2260,'02_РЦ'!$A$3:$I$7,9,FALSE),"Немає РЦ"))</f>
        <v>Не рахується в ліміт</v>
      </c>
    </row>
    <row r="2261" spans="1:19">
      <c r="A2261" s="2" t="str">
        <f>'06A_Варіанти'!A2252</f>
        <v>MAXI_3355</v>
      </c>
      <c r="B2261" s="2" t="str">
        <f>'06A_Варіанти'!B2252</f>
        <v>TT_3355</v>
      </c>
      <c r="C2261" s="2" t="str">
        <f>'06A_Варіанти'!D2252</f>
        <v>РЦК макси</v>
      </c>
      <c r="D2261" s="2" t="str">
        <f>'06A_Варіанти'!C2252</f>
        <v>РЦК</v>
      </c>
      <c r="E2261" s="2" t="str">
        <f>'06A_Варіанти'!S2252</f>
        <v>DIRECT</v>
      </c>
      <c r="F2261" s="2" t="str">
        <f>IF(O2261='06A_Варіанти'!E2252,'06A_Варіанти'!E$1,IF(O2261='06A_Варіанти'!F2252,'06A_Варіанти'!F$1,IF(O2261='06A_Варіанти'!G2252,'06A_Варіанти'!G$1,IF(O2261='06A_Варіанти'!H2252,'06A_Варіанти'!H$1,IF(O2261='06A_Варіанти'!I2252,'06A_Варіанти'!I$1,IF(O2261='06A_Варіанти'!J2252,'06A_Варіанти'!J$1,IF(O2261='06A_Варіанти'!K2252,'06A_Варіанти'!K$1,IF(O2261='06A_Варіанти'!L2252,'06A_Варіанти'!L$1,IF(O2261='06A_Варіанти'!M2252,'06A_Варіанти'!M$1,IF(O2261='06A_Варіанти'!N2252,'06A_Варіанти'!N$1,IF(O2261='06A_Варіанти'!O2252,'06A_Варіанти'!O$1,IF(O2261='06A_Варіанти'!P2252,'06A_Варіанти'!P$1,IF(O2261='06A_Варіанти'!Q2252,'06A_Варіанти'!Q$1,IF(O2261='06A_Варіанти'!R2252,'06A_Варіанти'!R$1,"НЕМАЄ МАРШРУТУ"))))))))))))))</f>
        <v>DIRECT</v>
      </c>
      <c r="G2261" s="2" t="str">
        <f t="shared" si="245"/>
        <v>БЕЗ ЗМІН</v>
      </c>
      <c r="H2261" s="2">
        <f>IF(G2261="НЕМАЄ МАРШРУТУ",0,O2261-'06A_Варіанти'!T2252)</f>
        <v>0</v>
      </c>
      <c r="I2261" s="2">
        <f>IFERROR(INDEX('04_Потоки'!$E:$E,MATCH(A2261,'04_Потоки'!$A:$A,0)),0)</f>
        <v>0.30653218059558118</v>
      </c>
      <c r="J2261" s="2">
        <f t="shared" si="246"/>
        <v>1</v>
      </c>
      <c r="K2261" s="2">
        <f>IF(C2261="РЦК макси",0,2*'06A_Варіанти'!T2252*J2261)</f>
        <v>0</v>
      </c>
      <c r="L2261" s="2">
        <f t="shared" si="247"/>
        <v>0</v>
      </c>
      <c r="M2261" s="2">
        <f t="shared" si="248"/>
        <v>0</v>
      </c>
      <c r="N2261" s="9">
        <f t="shared" si="249"/>
        <v>0</v>
      </c>
      <c r="O2261" s="2">
        <f>MIN(IF('07A_Конструктор'!$D$5="Так",'06A_Варіанти'!E2252,1E+99),IF('07A_Конструктор'!$D$6="Так",'06A_Варіанти'!F2252,1E+99),IF('07A_Конструктор'!$D$7="Так",'06A_Варіанти'!G2252,1E+99),IF('07A_Конструктор'!$D$8="Так",'06A_Варіанти'!H2252,1E+99),IF('07A_Конструктор'!$D$9="Так",'06A_Варіанти'!I2252,1E+99),IF('07A_Конструктор'!$D$10="Так",'06A_Варіанти'!J2252,1E+99),IF('07A_Конструктор'!$D$11="Так",'06A_Варіанти'!K2252,1E+99),IF('07A_Конструктор'!$D$12="Так",'06A_Варіанти'!L2252,1E+99),IF('07A_Конструктор'!$D$13="Так",'06A_Варіанти'!M2252,1E+99),IF('07A_Конструктор'!$D$14="Так",'06A_Варіанти'!N2252,1E+99),IF('07A_Конструктор'!$D$15="Так",'06A_Варіанти'!O2252,1E+99),IF('07A_Конструктор'!$D$16="Так",'06A_Варіанти'!P2252,1E+99),IF('07A_Конструктор'!$D$17="Так",'06A_Варіанти'!Q2252,1E+99),IF('06A_Варіанти'!R2252="",1E+99,'06A_Варіанти'!R2252))</f>
        <v>455.6</v>
      </c>
      <c r="P2261" s="2" t="str">
        <f t="shared" si="250"/>
        <v>Не моделюється</v>
      </c>
      <c r="Q2261" s="2">
        <f t="shared" si="251"/>
        <v>0</v>
      </c>
      <c r="R2261" s="2" t="str">
        <f>IF(OR(C2261="РЦК макси",C2261="РЦЧ SKU"),"SKU-потік",IFERROR(VLOOKUP(D2261,'02_РЦ'!$A$3:$I$7,5,FALSE),0))</f>
        <v>SKU-потік</v>
      </c>
      <c r="S2261" s="2" t="str">
        <f>IF(OR(C2261="РЦК макси",C2261="РЦЧ SKU"),"Не рахується в ліміт",IFERROR(VLOOKUP(D2261,'02_РЦ'!$A$3:$I$7,9,FALSE),"Немає РЦ"))</f>
        <v>Не рахується в ліміт</v>
      </c>
    </row>
    <row r="2262" spans="1:19">
      <c r="A2262" s="2" t="str">
        <f>'06A_Варіанти'!A2253</f>
        <v>MAXI_3357</v>
      </c>
      <c r="B2262" s="2" t="str">
        <f>'06A_Варіанти'!B2253</f>
        <v>TT_3357</v>
      </c>
      <c r="C2262" s="2" t="str">
        <f>'06A_Варіанти'!D2253</f>
        <v>РЦК макси</v>
      </c>
      <c r="D2262" s="2" t="str">
        <f>'06A_Варіанти'!C2253</f>
        <v>РЦК</v>
      </c>
      <c r="E2262" s="2" t="str">
        <f>'06A_Варіанти'!S2253</f>
        <v>DIRECT</v>
      </c>
      <c r="F2262" s="2" t="str">
        <f>IF(O2262='06A_Варіанти'!E2253,'06A_Варіанти'!E$1,IF(O2262='06A_Варіанти'!F2253,'06A_Варіанти'!F$1,IF(O2262='06A_Варіанти'!G2253,'06A_Варіанти'!G$1,IF(O2262='06A_Варіанти'!H2253,'06A_Варіанти'!H$1,IF(O2262='06A_Варіанти'!I2253,'06A_Варіанти'!I$1,IF(O2262='06A_Варіанти'!J2253,'06A_Варіанти'!J$1,IF(O2262='06A_Варіанти'!K2253,'06A_Варіанти'!K$1,IF(O2262='06A_Варіанти'!L2253,'06A_Варіанти'!L$1,IF(O2262='06A_Варіанти'!M2253,'06A_Варіанти'!M$1,IF(O2262='06A_Варіанти'!N2253,'06A_Варіанти'!N$1,IF(O2262='06A_Варіанти'!O2253,'06A_Варіанти'!O$1,IF(O2262='06A_Варіанти'!P2253,'06A_Варіанти'!P$1,IF(O2262='06A_Варіанти'!Q2253,'06A_Варіанти'!Q$1,IF(O2262='06A_Варіанти'!R2253,'06A_Варіанти'!R$1,"НЕМАЄ МАРШРУТУ"))))))))))))))</f>
        <v>DIRECT</v>
      </c>
      <c r="G2262" s="2" t="str">
        <f t="shared" si="245"/>
        <v>БЕЗ ЗМІН</v>
      </c>
      <c r="H2262" s="2">
        <f>IF(G2262="НЕМАЄ МАРШРУТУ",0,O2262-'06A_Варіанти'!T2253)</f>
        <v>0</v>
      </c>
      <c r="I2262" s="2">
        <f>IFERROR(INDEX('04_Потоки'!$E:$E,MATCH(A2262,'04_Потоки'!$A:$A,0)),0)</f>
        <v>0.30653218059558118</v>
      </c>
      <c r="J2262" s="2">
        <f t="shared" si="246"/>
        <v>1</v>
      </c>
      <c r="K2262" s="2">
        <f>IF(C2262="РЦК макси",0,2*'06A_Варіанти'!T2253*J2262)</f>
        <v>0</v>
      </c>
      <c r="L2262" s="2">
        <f t="shared" si="247"/>
        <v>0</v>
      </c>
      <c r="M2262" s="2">
        <f t="shared" si="248"/>
        <v>0</v>
      </c>
      <c r="N2262" s="9">
        <f t="shared" si="249"/>
        <v>0</v>
      </c>
      <c r="O2262" s="2">
        <f>MIN(IF('07A_Конструктор'!$D$5="Так",'06A_Варіанти'!E2253,1E+99),IF('07A_Конструктор'!$D$6="Так",'06A_Варіанти'!F2253,1E+99),IF('07A_Конструктор'!$D$7="Так",'06A_Варіанти'!G2253,1E+99),IF('07A_Конструктор'!$D$8="Так",'06A_Варіанти'!H2253,1E+99),IF('07A_Конструктор'!$D$9="Так",'06A_Варіанти'!I2253,1E+99),IF('07A_Конструктор'!$D$10="Так",'06A_Варіанти'!J2253,1E+99),IF('07A_Конструктор'!$D$11="Так",'06A_Варіанти'!K2253,1E+99),IF('07A_Конструктор'!$D$12="Так",'06A_Варіанти'!L2253,1E+99),IF('07A_Конструктор'!$D$13="Так",'06A_Варіанти'!M2253,1E+99),IF('07A_Конструктор'!$D$14="Так",'06A_Варіанти'!N2253,1E+99),IF('07A_Конструктор'!$D$15="Так",'06A_Варіанти'!O2253,1E+99),IF('07A_Конструктор'!$D$16="Так",'06A_Варіанти'!P2253,1E+99),IF('07A_Конструктор'!$D$17="Так",'06A_Варіанти'!Q2253,1E+99),IF('06A_Варіанти'!R2253="",1E+99,'06A_Варіанти'!R2253))</f>
        <v>357.7</v>
      </c>
      <c r="P2262" s="2" t="str">
        <f t="shared" si="250"/>
        <v>Не моделюється</v>
      </c>
      <c r="Q2262" s="2">
        <f t="shared" si="251"/>
        <v>0</v>
      </c>
      <c r="R2262" s="2" t="str">
        <f>IF(OR(C2262="РЦК макси",C2262="РЦЧ SKU"),"SKU-потік",IFERROR(VLOOKUP(D2262,'02_РЦ'!$A$3:$I$7,5,FALSE),0))</f>
        <v>SKU-потік</v>
      </c>
      <c r="S2262" s="2" t="str">
        <f>IF(OR(C2262="РЦК макси",C2262="РЦЧ SKU"),"Не рахується в ліміт",IFERROR(VLOOKUP(D2262,'02_РЦ'!$A$3:$I$7,9,FALSE),"Немає РЦ"))</f>
        <v>Не рахується в ліміт</v>
      </c>
    </row>
    <row r="2263" spans="1:19">
      <c r="A2263" s="2" t="str">
        <f>'06A_Варіанти'!A2254</f>
        <v>MAXI_3301</v>
      </c>
      <c r="B2263" s="2" t="str">
        <f>'06A_Варіанти'!B2254</f>
        <v>TT_3301</v>
      </c>
      <c r="C2263" s="2" t="str">
        <f>'06A_Варіанти'!D2254</f>
        <v>РЦК макси</v>
      </c>
      <c r="D2263" s="2" t="str">
        <f>'06A_Варіанти'!C2254</f>
        <v>РЦК</v>
      </c>
      <c r="E2263" s="2" t="str">
        <f>'06A_Варіанти'!S2254</f>
        <v>KYI_SOUTH</v>
      </c>
      <c r="F2263" s="2" t="str">
        <f>IF(O2263='06A_Варіанти'!E2254,'06A_Варіанти'!E$1,IF(O2263='06A_Варіанти'!F2254,'06A_Варіанти'!F$1,IF(O2263='06A_Варіанти'!G2254,'06A_Варіанти'!G$1,IF(O2263='06A_Варіанти'!H2254,'06A_Варіанти'!H$1,IF(O2263='06A_Варіанти'!I2254,'06A_Варіанти'!I$1,IF(O2263='06A_Варіанти'!J2254,'06A_Варіанти'!J$1,IF(O2263='06A_Варіанти'!K2254,'06A_Варіанти'!K$1,IF(O2263='06A_Варіанти'!L2254,'06A_Варіанти'!L$1,IF(O2263='06A_Варіанти'!M2254,'06A_Варіанти'!M$1,IF(O2263='06A_Варіанти'!N2254,'06A_Варіанти'!N$1,IF(O2263='06A_Варіанти'!O2254,'06A_Варіанти'!O$1,IF(O2263='06A_Варіанти'!P2254,'06A_Варіанти'!P$1,IF(O2263='06A_Варіанти'!Q2254,'06A_Варіанти'!Q$1,IF(O2263='06A_Варіанти'!R2254,'06A_Варіанти'!R$1,"НЕМАЄ МАРШРУТУ"))))))))))))))</f>
        <v>KYI_SOUTH</v>
      </c>
      <c r="G2263" s="2" t="str">
        <f t="shared" si="245"/>
        <v>БЕЗ ЗМІН</v>
      </c>
      <c r="H2263" s="2">
        <f>IF(G2263="НЕМАЄ МАРШРУТУ",0,O2263-'06A_Варіанти'!T2254)</f>
        <v>0</v>
      </c>
      <c r="I2263" s="2">
        <f>IFERROR(INDEX('04_Потоки'!$E:$E,MATCH(A2263,'04_Потоки'!$A:$A,0)),0)</f>
        <v>0.30653218059558118</v>
      </c>
      <c r="J2263" s="2">
        <f t="shared" si="246"/>
        <v>1</v>
      </c>
      <c r="K2263" s="2">
        <f>IF(C2263="РЦК макси",0,2*'06A_Варіанти'!T2254*J2263)</f>
        <v>0</v>
      </c>
      <c r="L2263" s="2">
        <f t="shared" si="247"/>
        <v>0</v>
      </c>
      <c r="M2263" s="2">
        <f t="shared" si="248"/>
        <v>0</v>
      </c>
      <c r="N2263" s="9">
        <f t="shared" si="249"/>
        <v>0</v>
      </c>
      <c r="O2263" s="2">
        <f>MIN(IF('07A_Конструктор'!$D$5="Так",'06A_Варіанти'!E2254,1E+99),IF('07A_Конструктор'!$D$6="Так",'06A_Варіанти'!F2254,1E+99),IF('07A_Конструктор'!$D$7="Так",'06A_Варіанти'!G2254,1E+99),IF('07A_Конструктор'!$D$8="Так",'06A_Варіанти'!H2254,1E+99),IF('07A_Конструктор'!$D$9="Так",'06A_Варіанти'!I2254,1E+99),IF('07A_Конструктор'!$D$10="Так",'06A_Варіанти'!J2254,1E+99),IF('07A_Конструктор'!$D$11="Так",'06A_Варіанти'!K2254,1E+99),IF('07A_Конструктор'!$D$12="Так",'06A_Варіанти'!L2254,1E+99),IF('07A_Конструктор'!$D$13="Так",'06A_Варіанти'!M2254,1E+99),IF('07A_Конструктор'!$D$14="Так",'06A_Варіанти'!N2254,1E+99),IF('07A_Конструктор'!$D$15="Так",'06A_Варіанти'!O2254,1E+99),IF('07A_Конструктор'!$D$16="Так",'06A_Варіанти'!P2254,1E+99),IF('07A_Конструктор'!$D$17="Так",'06A_Варіанти'!Q2254,1E+99),IF('06A_Варіанти'!R2254="",1E+99,'06A_Варіанти'!R2254))</f>
        <v>189</v>
      </c>
      <c r="P2263" s="2" t="str">
        <f t="shared" si="250"/>
        <v>Не моделюється</v>
      </c>
      <c r="Q2263" s="2">
        <f t="shared" si="251"/>
        <v>0</v>
      </c>
      <c r="R2263" s="2" t="str">
        <f>IF(OR(C2263="РЦК макси",C2263="РЦЧ SKU"),"SKU-потік",IFERROR(VLOOKUP(D2263,'02_РЦ'!$A$3:$I$7,5,FALSE),0))</f>
        <v>SKU-потік</v>
      </c>
      <c r="S2263" s="2" t="str">
        <f>IF(OR(C2263="РЦК макси",C2263="РЦЧ SKU"),"Не рахується в ліміт",IFERROR(VLOOKUP(D2263,'02_РЦ'!$A$3:$I$7,9,FALSE),"Немає РЦ"))</f>
        <v>Не рахується в ліміт</v>
      </c>
    </row>
    <row r="2264" spans="1:19">
      <c r="A2264" s="2" t="str">
        <f>'06A_Варіанти'!A2255</f>
        <v>MAXI_3226</v>
      </c>
      <c r="B2264" s="2" t="str">
        <f>'06A_Варіанти'!B2255</f>
        <v>TT_3226</v>
      </c>
      <c r="C2264" s="2" t="str">
        <f>'06A_Варіанти'!D2255</f>
        <v>РЦК макси</v>
      </c>
      <c r="D2264" s="2" t="str">
        <f>'06A_Варіанти'!C2255</f>
        <v>РЦК</v>
      </c>
      <c r="E2264" s="2" t="str">
        <f>'06A_Варіанти'!S2255</f>
        <v>KYI_SOUTH</v>
      </c>
      <c r="F2264" s="2" t="str">
        <f>IF(O2264='06A_Варіанти'!E2255,'06A_Варіанти'!E$1,IF(O2264='06A_Варіанти'!F2255,'06A_Варіанти'!F$1,IF(O2264='06A_Варіанти'!G2255,'06A_Варіанти'!G$1,IF(O2264='06A_Варіанти'!H2255,'06A_Варіанти'!H$1,IF(O2264='06A_Варіанти'!I2255,'06A_Варіанти'!I$1,IF(O2264='06A_Варіанти'!J2255,'06A_Варіанти'!J$1,IF(O2264='06A_Варіанти'!K2255,'06A_Варіанти'!K$1,IF(O2264='06A_Варіанти'!L2255,'06A_Варіанти'!L$1,IF(O2264='06A_Варіанти'!M2255,'06A_Варіанти'!M$1,IF(O2264='06A_Варіанти'!N2255,'06A_Варіанти'!N$1,IF(O2264='06A_Варіанти'!O2255,'06A_Варіанти'!O$1,IF(O2264='06A_Варіанти'!P2255,'06A_Варіанти'!P$1,IF(O2264='06A_Варіанти'!Q2255,'06A_Варіанти'!Q$1,IF(O2264='06A_Варіанти'!R2255,'06A_Варіанти'!R$1,"НЕМАЄ МАРШРУТУ"))))))))))))))</f>
        <v>KYI_SOUTH</v>
      </c>
      <c r="G2264" s="2" t="str">
        <f t="shared" si="245"/>
        <v>БЕЗ ЗМІН</v>
      </c>
      <c r="H2264" s="2">
        <f>IF(G2264="НЕМАЄ МАРШРУТУ",0,O2264-'06A_Варіанти'!T2255)</f>
        <v>0</v>
      </c>
      <c r="I2264" s="2">
        <f>IFERROR(INDEX('04_Потоки'!$E:$E,MATCH(A2264,'04_Потоки'!$A:$A,0)),0)</f>
        <v>0.30653218059558118</v>
      </c>
      <c r="J2264" s="2">
        <f t="shared" si="246"/>
        <v>1</v>
      </c>
      <c r="K2264" s="2">
        <f>IF(C2264="РЦК макси",0,2*'06A_Варіанти'!T2255*J2264)</f>
        <v>0</v>
      </c>
      <c r="L2264" s="2">
        <f t="shared" si="247"/>
        <v>0</v>
      </c>
      <c r="M2264" s="2">
        <f t="shared" si="248"/>
        <v>0</v>
      </c>
      <c r="N2264" s="9">
        <f t="shared" si="249"/>
        <v>0</v>
      </c>
      <c r="O2264" s="2">
        <f>MIN(IF('07A_Конструктор'!$D$5="Так",'06A_Варіанти'!E2255,1E+99),IF('07A_Конструктор'!$D$6="Так",'06A_Варіанти'!F2255,1E+99),IF('07A_Конструктор'!$D$7="Так",'06A_Варіанти'!G2255,1E+99),IF('07A_Конструктор'!$D$8="Так",'06A_Варіанти'!H2255,1E+99),IF('07A_Конструктор'!$D$9="Так",'06A_Варіанти'!I2255,1E+99),IF('07A_Конструктор'!$D$10="Так",'06A_Варіанти'!J2255,1E+99),IF('07A_Конструктор'!$D$11="Так",'06A_Варіанти'!K2255,1E+99),IF('07A_Конструктор'!$D$12="Так",'06A_Варіанти'!L2255,1E+99),IF('07A_Конструктор'!$D$13="Так",'06A_Варіанти'!M2255,1E+99),IF('07A_Конструктор'!$D$14="Так",'06A_Варіанти'!N2255,1E+99),IF('07A_Конструктор'!$D$15="Так",'06A_Варіанти'!O2255,1E+99),IF('07A_Конструктор'!$D$16="Так",'06A_Варіанти'!P2255,1E+99),IF('07A_Конструктор'!$D$17="Так",'06A_Варіанти'!Q2255,1E+99),IF('06A_Варіанти'!R2255="",1E+99,'06A_Варіанти'!R2255))</f>
        <v>385.2</v>
      </c>
      <c r="P2264" s="2" t="str">
        <f t="shared" si="250"/>
        <v>Не моделюється</v>
      </c>
      <c r="Q2264" s="2">
        <f t="shared" si="251"/>
        <v>0</v>
      </c>
      <c r="R2264" s="2" t="str">
        <f>IF(OR(C2264="РЦК макси",C2264="РЦЧ SKU"),"SKU-потік",IFERROR(VLOOKUP(D2264,'02_РЦ'!$A$3:$I$7,5,FALSE),0))</f>
        <v>SKU-потік</v>
      </c>
      <c r="S2264" s="2" t="str">
        <f>IF(OR(C2264="РЦК макси",C2264="РЦЧ SKU"),"Не рахується в ліміт",IFERROR(VLOOKUP(D2264,'02_РЦ'!$A$3:$I$7,9,FALSE),"Немає РЦ"))</f>
        <v>Не рахується в ліміт</v>
      </c>
    </row>
    <row r="2265" spans="1:19">
      <c r="A2265" s="2" t="str">
        <f>'06A_Варіанти'!A2256</f>
        <v>MAXI_3367</v>
      </c>
      <c r="B2265" s="2" t="str">
        <f>'06A_Варіанти'!B2256</f>
        <v>TT_3367</v>
      </c>
      <c r="C2265" s="2" t="str">
        <f>'06A_Варіанти'!D2256</f>
        <v>РЦК макси</v>
      </c>
      <c r="D2265" s="2" t="str">
        <f>'06A_Варіанти'!C2256</f>
        <v>РЦК</v>
      </c>
      <c r="E2265" s="2" t="str">
        <f>'06A_Варіанти'!S2256</f>
        <v>DIRECT</v>
      </c>
      <c r="F2265" s="2" t="str">
        <f>IF(O2265='06A_Варіанти'!E2256,'06A_Варіанти'!E$1,IF(O2265='06A_Варіанти'!F2256,'06A_Варіанти'!F$1,IF(O2265='06A_Варіанти'!G2256,'06A_Варіанти'!G$1,IF(O2265='06A_Варіанти'!H2256,'06A_Варіанти'!H$1,IF(O2265='06A_Варіанти'!I2256,'06A_Варіанти'!I$1,IF(O2265='06A_Варіанти'!J2256,'06A_Варіанти'!J$1,IF(O2265='06A_Варіанти'!K2256,'06A_Варіанти'!K$1,IF(O2265='06A_Варіанти'!L2256,'06A_Варіанти'!L$1,IF(O2265='06A_Варіанти'!M2256,'06A_Варіанти'!M$1,IF(O2265='06A_Варіанти'!N2256,'06A_Варіанти'!N$1,IF(O2265='06A_Варіанти'!O2256,'06A_Варіанти'!O$1,IF(O2265='06A_Варіанти'!P2256,'06A_Варіанти'!P$1,IF(O2265='06A_Варіанти'!Q2256,'06A_Варіанти'!Q$1,IF(O2265='06A_Варіанти'!R2256,'06A_Варіанти'!R$1,"НЕМАЄ МАРШРУТУ"))))))))))))))</f>
        <v>DIRECT</v>
      </c>
      <c r="G2265" s="2" t="str">
        <f t="shared" si="245"/>
        <v>БЕЗ ЗМІН</v>
      </c>
      <c r="H2265" s="2">
        <f>IF(G2265="НЕМАЄ МАРШРУТУ",0,O2265-'06A_Варіанти'!T2256)</f>
        <v>0</v>
      </c>
      <c r="I2265" s="2">
        <f>IFERROR(INDEX('04_Потоки'!$E:$E,MATCH(A2265,'04_Потоки'!$A:$A,0)),0)</f>
        <v>0.30653218059558118</v>
      </c>
      <c r="J2265" s="2">
        <f t="shared" si="246"/>
        <v>1</v>
      </c>
      <c r="K2265" s="2">
        <f>IF(C2265="РЦК макси",0,2*'06A_Варіанти'!T2256*J2265)</f>
        <v>0</v>
      </c>
      <c r="L2265" s="2">
        <f t="shared" si="247"/>
        <v>0</v>
      </c>
      <c r="M2265" s="2">
        <f t="shared" si="248"/>
        <v>0</v>
      </c>
      <c r="N2265" s="9">
        <f t="shared" si="249"/>
        <v>0</v>
      </c>
      <c r="O2265" s="2">
        <f>MIN(IF('07A_Конструктор'!$D$5="Так",'06A_Варіанти'!E2256,1E+99),IF('07A_Конструктор'!$D$6="Так",'06A_Варіанти'!F2256,1E+99),IF('07A_Конструктор'!$D$7="Так",'06A_Варіанти'!G2256,1E+99),IF('07A_Конструктор'!$D$8="Так",'06A_Варіанти'!H2256,1E+99),IF('07A_Конструктор'!$D$9="Так",'06A_Варіанти'!I2256,1E+99),IF('07A_Конструктор'!$D$10="Так",'06A_Варіанти'!J2256,1E+99),IF('07A_Конструктор'!$D$11="Так",'06A_Варіанти'!K2256,1E+99),IF('07A_Конструктор'!$D$12="Так",'06A_Варіанти'!L2256,1E+99),IF('07A_Конструктор'!$D$13="Так",'06A_Варіанти'!M2256,1E+99),IF('07A_Конструктор'!$D$14="Так",'06A_Варіанти'!N2256,1E+99),IF('07A_Конструктор'!$D$15="Так",'06A_Варіанти'!O2256,1E+99),IF('07A_Конструктор'!$D$16="Так",'06A_Варіанти'!P2256,1E+99),IF('07A_Конструктор'!$D$17="Так",'06A_Варіанти'!Q2256,1E+99),IF('06A_Варіанти'!R2256="",1E+99,'06A_Варіанти'!R2256))</f>
        <v>521.4</v>
      </c>
      <c r="P2265" s="2" t="str">
        <f t="shared" si="250"/>
        <v>Не моделюється</v>
      </c>
      <c r="Q2265" s="2">
        <f t="shared" si="251"/>
        <v>0</v>
      </c>
      <c r="R2265" s="2" t="str">
        <f>IF(OR(C2265="РЦК макси",C2265="РЦЧ SKU"),"SKU-потік",IFERROR(VLOOKUP(D2265,'02_РЦ'!$A$3:$I$7,5,FALSE),0))</f>
        <v>SKU-потік</v>
      </c>
      <c r="S2265" s="2" t="str">
        <f>IF(OR(C2265="РЦК макси",C2265="РЦЧ SKU"),"Не рахується в ліміт",IFERROR(VLOOKUP(D2265,'02_РЦ'!$A$3:$I$7,9,FALSE),"Немає РЦ"))</f>
        <v>Не рахується в ліміт</v>
      </c>
    </row>
    <row r="2266" spans="1:19">
      <c r="A2266" s="2" t="str">
        <f>'06A_Варіанти'!A2257</f>
        <v>MAXI_3368</v>
      </c>
      <c r="B2266" s="2" t="str">
        <f>'06A_Варіанти'!B2257</f>
        <v>TT_3368</v>
      </c>
      <c r="C2266" s="2" t="str">
        <f>'06A_Варіанти'!D2257</f>
        <v>РЦК макси</v>
      </c>
      <c r="D2266" s="2" t="str">
        <f>'06A_Варіанти'!C2257</f>
        <v>РЦК</v>
      </c>
      <c r="E2266" s="2" t="str">
        <f>'06A_Варіанти'!S2257</f>
        <v>DIRECT</v>
      </c>
      <c r="F2266" s="2" t="str">
        <f>IF(O2266='06A_Варіанти'!E2257,'06A_Варіанти'!E$1,IF(O2266='06A_Варіанти'!F2257,'06A_Варіанти'!F$1,IF(O2266='06A_Варіанти'!G2257,'06A_Варіанти'!G$1,IF(O2266='06A_Варіанти'!H2257,'06A_Варіанти'!H$1,IF(O2266='06A_Варіанти'!I2257,'06A_Варіанти'!I$1,IF(O2266='06A_Варіанти'!J2257,'06A_Варіанти'!J$1,IF(O2266='06A_Варіанти'!K2257,'06A_Варіанти'!K$1,IF(O2266='06A_Варіанти'!L2257,'06A_Варіанти'!L$1,IF(O2266='06A_Варіанти'!M2257,'06A_Варіанти'!M$1,IF(O2266='06A_Варіанти'!N2257,'06A_Варіанти'!N$1,IF(O2266='06A_Варіанти'!O2257,'06A_Варіанти'!O$1,IF(O2266='06A_Варіанти'!P2257,'06A_Варіанти'!P$1,IF(O2266='06A_Варіанти'!Q2257,'06A_Варіанти'!Q$1,IF(O2266='06A_Варіанти'!R2257,'06A_Варіанти'!R$1,"НЕМАЄ МАРШРУТУ"))))))))))))))</f>
        <v>DIRECT</v>
      </c>
      <c r="G2266" s="2" t="str">
        <f t="shared" si="245"/>
        <v>БЕЗ ЗМІН</v>
      </c>
      <c r="H2266" s="2">
        <f>IF(G2266="НЕМАЄ МАРШРУТУ",0,O2266-'06A_Варіанти'!T2257)</f>
        <v>0</v>
      </c>
      <c r="I2266" s="2">
        <f>IFERROR(INDEX('04_Потоки'!$E:$E,MATCH(A2266,'04_Потоки'!$A:$A,0)),0)</f>
        <v>0.30653218059558118</v>
      </c>
      <c r="J2266" s="2">
        <f t="shared" si="246"/>
        <v>1</v>
      </c>
      <c r="K2266" s="2">
        <f>IF(C2266="РЦК макси",0,2*'06A_Варіанти'!T2257*J2266)</f>
        <v>0</v>
      </c>
      <c r="L2266" s="2">
        <f t="shared" si="247"/>
        <v>0</v>
      </c>
      <c r="M2266" s="2">
        <f t="shared" si="248"/>
        <v>0</v>
      </c>
      <c r="N2266" s="9">
        <f t="shared" si="249"/>
        <v>0</v>
      </c>
      <c r="O2266" s="2">
        <f>MIN(IF('07A_Конструктор'!$D$5="Так",'06A_Варіанти'!E2257,1E+99),IF('07A_Конструктор'!$D$6="Так",'06A_Варіанти'!F2257,1E+99),IF('07A_Конструктор'!$D$7="Так",'06A_Варіанти'!G2257,1E+99),IF('07A_Конструктор'!$D$8="Так",'06A_Варіанти'!H2257,1E+99),IF('07A_Конструктор'!$D$9="Так",'06A_Варіанти'!I2257,1E+99),IF('07A_Конструктор'!$D$10="Так",'06A_Варіанти'!J2257,1E+99),IF('07A_Конструктор'!$D$11="Так",'06A_Варіанти'!K2257,1E+99),IF('07A_Конструктор'!$D$12="Так",'06A_Варіанти'!L2257,1E+99),IF('07A_Конструктор'!$D$13="Так",'06A_Варіанти'!M2257,1E+99),IF('07A_Конструктор'!$D$14="Так",'06A_Варіанти'!N2257,1E+99),IF('07A_Конструктор'!$D$15="Так",'06A_Варіанти'!O2257,1E+99),IF('07A_Конструктор'!$D$16="Так",'06A_Варіанти'!P2257,1E+99),IF('07A_Конструктор'!$D$17="Так",'06A_Варіанти'!Q2257,1E+99),IF('06A_Варіанти'!R2257="",1E+99,'06A_Варіанти'!R2257))</f>
        <v>572</v>
      </c>
      <c r="P2266" s="2" t="str">
        <f t="shared" si="250"/>
        <v>Не моделюється</v>
      </c>
      <c r="Q2266" s="2">
        <f t="shared" si="251"/>
        <v>0</v>
      </c>
      <c r="R2266" s="2" t="str">
        <f>IF(OR(C2266="РЦК макси",C2266="РЦЧ SKU"),"SKU-потік",IFERROR(VLOOKUP(D2266,'02_РЦ'!$A$3:$I$7,5,FALSE),0))</f>
        <v>SKU-потік</v>
      </c>
      <c r="S2266" s="2" t="str">
        <f>IF(OR(C2266="РЦК макси",C2266="РЦЧ SKU"),"Не рахується в ліміт",IFERROR(VLOOKUP(D2266,'02_РЦ'!$A$3:$I$7,9,FALSE),"Немає РЦ"))</f>
        <v>Не рахується в ліміт</v>
      </c>
    </row>
    <row r="2267" spans="1:19">
      <c r="A2267" s="2" t="str">
        <f>'06A_Варіанти'!A2258</f>
        <v>MAXI_3373</v>
      </c>
      <c r="B2267" s="2" t="str">
        <f>'06A_Варіанти'!B2258</f>
        <v>TT_3373</v>
      </c>
      <c r="C2267" s="2" t="str">
        <f>'06A_Варіанти'!D2258</f>
        <v>РЦК макси</v>
      </c>
      <c r="D2267" s="2" t="str">
        <f>'06A_Варіанти'!C2258</f>
        <v>РЦК</v>
      </c>
      <c r="E2267" s="2" t="str">
        <f>'06A_Варіанти'!S2258</f>
        <v>DIRECT</v>
      </c>
      <c r="F2267" s="2" t="str">
        <f>IF(O2267='06A_Варіанти'!E2258,'06A_Варіанти'!E$1,IF(O2267='06A_Варіанти'!F2258,'06A_Варіанти'!F$1,IF(O2267='06A_Варіанти'!G2258,'06A_Варіанти'!G$1,IF(O2267='06A_Варіанти'!H2258,'06A_Варіанти'!H$1,IF(O2267='06A_Варіанти'!I2258,'06A_Варіанти'!I$1,IF(O2267='06A_Варіанти'!J2258,'06A_Варіанти'!J$1,IF(O2267='06A_Варіанти'!K2258,'06A_Варіанти'!K$1,IF(O2267='06A_Варіанти'!L2258,'06A_Варіанти'!L$1,IF(O2267='06A_Варіанти'!M2258,'06A_Варіанти'!M$1,IF(O2267='06A_Варіанти'!N2258,'06A_Варіанти'!N$1,IF(O2267='06A_Варіанти'!O2258,'06A_Варіанти'!O$1,IF(O2267='06A_Варіанти'!P2258,'06A_Варіанти'!P$1,IF(O2267='06A_Варіанти'!Q2258,'06A_Варіанти'!Q$1,IF(O2267='06A_Варіанти'!R2258,'06A_Варіанти'!R$1,"НЕМАЄ МАРШРУТУ"))))))))))))))</f>
        <v>DIRECT</v>
      </c>
      <c r="G2267" s="2" t="str">
        <f t="shared" si="245"/>
        <v>БЕЗ ЗМІН</v>
      </c>
      <c r="H2267" s="2">
        <f>IF(G2267="НЕМАЄ МАРШРУТУ",0,O2267-'06A_Варіанти'!T2258)</f>
        <v>0</v>
      </c>
      <c r="I2267" s="2">
        <f>IFERROR(INDEX('04_Потоки'!$E:$E,MATCH(A2267,'04_Потоки'!$A:$A,0)),0)</f>
        <v>0.30653218059558118</v>
      </c>
      <c r="J2267" s="2">
        <f t="shared" si="246"/>
        <v>1</v>
      </c>
      <c r="K2267" s="2">
        <f>IF(C2267="РЦК макси",0,2*'06A_Варіанти'!T2258*J2267)</f>
        <v>0</v>
      </c>
      <c r="L2267" s="2">
        <f t="shared" si="247"/>
        <v>0</v>
      </c>
      <c r="M2267" s="2">
        <f t="shared" si="248"/>
        <v>0</v>
      </c>
      <c r="N2267" s="9">
        <f t="shared" si="249"/>
        <v>0</v>
      </c>
      <c r="O2267" s="2">
        <f>MIN(IF('07A_Конструктор'!$D$5="Так",'06A_Варіанти'!E2258,1E+99),IF('07A_Конструктор'!$D$6="Так",'06A_Варіанти'!F2258,1E+99),IF('07A_Конструктор'!$D$7="Так",'06A_Варіанти'!G2258,1E+99),IF('07A_Конструктор'!$D$8="Так",'06A_Варіанти'!H2258,1E+99),IF('07A_Конструктор'!$D$9="Так",'06A_Варіанти'!I2258,1E+99),IF('07A_Конструктор'!$D$10="Так",'06A_Варіанти'!J2258,1E+99),IF('07A_Конструктор'!$D$11="Так",'06A_Варіанти'!K2258,1E+99),IF('07A_Конструктор'!$D$12="Так",'06A_Варіанти'!L2258,1E+99),IF('07A_Конструктор'!$D$13="Так",'06A_Варіанти'!M2258,1E+99),IF('07A_Конструктор'!$D$14="Так",'06A_Варіанти'!N2258,1E+99),IF('07A_Конструктор'!$D$15="Так",'06A_Варіанти'!O2258,1E+99),IF('07A_Конструктор'!$D$16="Так",'06A_Варіанти'!P2258,1E+99),IF('07A_Конструктор'!$D$17="Так",'06A_Варіанти'!Q2258,1E+99),IF('06A_Варіанти'!R2258="",1E+99,'06A_Варіанти'!R2258))</f>
        <v>492</v>
      </c>
      <c r="P2267" s="2" t="str">
        <f t="shared" si="250"/>
        <v>Не моделюється</v>
      </c>
      <c r="Q2267" s="2">
        <f t="shared" si="251"/>
        <v>0</v>
      </c>
      <c r="R2267" s="2" t="str">
        <f>IF(OR(C2267="РЦК макси",C2267="РЦЧ SKU"),"SKU-потік",IFERROR(VLOOKUP(D2267,'02_РЦ'!$A$3:$I$7,5,FALSE),0))</f>
        <v>SKU-потік</v>
      </c>
      <c r="S2267" s="2" t="str">
        <f>IF(OR(C2267="РЦК макси",C2267="РЦЧ SKU"),"Не рахується в ліміт",IFERROR(VLOOKUP(D2267,'02_РЦ'!$A$3:$I$7,9,FALSE),"Немає РЦ"))</f>
        <v>Не рахується в ліміт</v>
      </c>
    </row>
    <row r="2268" spans="1:19">
      <c r="A2268" s="2" t="str">
        <f>'06A_Варіанти'!A2259</f>
        <v>MAXI_3374</v>
      </c>
      <c r="B2268" s="2" t="str">
        <f>'06A_Варіанти'!B2259</f>
        <v>TT_3374</v>
      </c>
      <c r="C2268" s="2" t="str">
        <f>'06A_Варіанти'!D2259</f>
        <v>РЦК макси</v>
      </c>
      <c r="D2268" s="2" t="str">
        <f>'06A_Варіанти'!C2259</f>
        <v>РЦК</v>
      </c>
      <c r="E2268" s="2" t="str">
        <f>'06A_Варіанти'!S2259</f>
        <v>DIRECT</v>
      </c>
      <c r="F2268" s="2" t="str">
        <f>IF(O2268='06A_Варіанти'!E2259,'06A_Варіанти'!E$1,IF(O2268='06A_Варіанти'!F2259,'06A_Варіанти'!F$1,IF(O2268='06A_Варіанти'!G2259,'06A_Варіанти'!G$1,IF(O2268='06A_Варіанти'!H2259,'06A_Варіанти'!H$1,IF(O2268='06A_Варіанти'!I2259,'06A_Варіанти'!I$1,IF(O2268='06A_Варіанти'!J2259,'06A_Варіанти'!J$1,IF(O2268='06A_Варіанти'!K2259,'06A_Варіанти'!K$1,IF(O2268='06A_Варіанти'!L2259,'06A_Варіанти'!L$1,IF(O2268='06A_Варіанти'!M2259,'06A_Варіанти'!M$1,IF(O2268='06A_Варіанти'!N2259,'06A_Варіанти'!N$1,IF(O2268='06A_Варіанти'!O2259,'06A_Варіанти'!O$1,IF(O2268='06A_Варіанти'!P2259,'06A_Варіанти'!P$1,IF(O2268='06A_Варіанти'!Q2259,'06A_Варіанти'!Q$1,IF(O2268='06A_Варіанти'!R2259,'06A_Варіанти'!R$1,"НЕМАЄ МАРШРУТУ"))))))))))))))</f>
        <v>DIRECT</v>
      </c>
      <c r="G2268" s="2" t="str">
        <f t="shared" si="245"/>
        <v>БЕЗ ЗМІН</v>
      </c>
      <c r="H2268" s="2">
        <f>IF(G2268="НЕМАЄ МАРШРУТУ",0,O2268-'06A_Варіанти'!T2259)</f>
        <v>0</v>
      </c>
      <c r="I2268" s="2">
        <f>IFERROR(INDEX('04_Потоки'!$E:$E,MATCH(A2268,'04_Потоки'!$A:$A,0)),0)</f>
        <v>0.30653218059558118</v>
      </c>
      <c r="J2268" s="2">
        <f t="shared" si="246"/>
        <v>1</v>
      </c>
      <c r="K2268" s="2">
        <f>IF(C2268="РЦК макси",0,2*'06A_Варіанти'!T2259*J2268)</f>
        <v>0</v>
      </c>
      <c r="L2268" s="2">
        <f t="shared" si="247"/>
        <v>0</v>
      </c>
      <c r="M2268" s="2">
        <f t="shared" si="248"/>
        <v>0</v>
      </c>
      <c r="N2268" s="9">
        <f t="shared" si="249"/>
        <v>0</v>
      </c>
      <c r="O2268" s="2">
        <f>MIN(IF('07A_Конструктор'!$D$5="Так",'06A_Варіанти'!E2259,1E+99),IF('07A_Конструктор'!$D$6="Так",'06A_Варіанти'!F2259,1E+99),IF('07A_Конструктор'!$D$7="Так",'06A_Варіанти'!G2259,1E+99),IF('07A_Конструктор'!$D$8="Так",'06A_Варіанти'!H2259,1E+99),IF('07A_Конструктор'!$D$9="Так",'06A_Варіанти'!I2259,1E+99),IF('07A_Конструктор'!$D$10="Так",'06A_Варіанти'!J2259,1E+99),IF('07A_Конструктор'!$D$11="Так",'06A_Варіанти'!K2259,1E+99),IF('07A_Конструктор'!$D$12="Так",'06A_Варіанти'!L2259,1E+99),IF('07A_Конструктор'!$D$13="Так",'06A_Варіанти'!M2259,1E+99),IF('07A_Конструктор'!$D$14="Так",'06A_Варіанти'!N2259,1E+99),IF('07A_Конструктор'!$D$15="Так",'06A_Варіанти'!O2259,1E+99),IF('07A_Конструктор'!$D$16="Так",'06A_Варіанти'!P2259,1E+99),IF('07A_Конструктор'!$D$17="Так",'06A_Варіанти'!Q2259,1E+99),IF('06A_Варіанти'!R2259="",1E+99,'06A_Варіанти'!R2259))</f>
        <v>460.7</v>
      </c>
      <c r="P2268" s="2" t="str">
        <f t="shared" si="250"/>
        <v>Не моделюється</v>
      </c>
      <c r="Q2268" s="2">
        <f t="shared" si="251"/>
        <v>0</v>
      </c>
      <c r="R2268" s="2" t="str">
        <f>IF(OR(C2268="РЦК макси",C2268="РЦЧ SKU"),"SKU-потік",IFERROR(VLOOKUP(D2268,'02_РЦ'!$A$3:$I$7,5,FALSE),0))</f>
        <v>SKU-потік</v>
      </c>
      <c r="S2268" s="2" t="str">
        <f>IF(OR(C2268="РЦК макси",C2268="РЦЧ SKU"),"Не рахується в ліміт",IFERROR(VLOOKUP(D2268,'02_РЦ'!$A$3:$I$7,9,FALSE),"Немає РЦ"))</f>
        <v>Не рахується в ліміт</v>
      </c>
    </row>
    <row r="2269" spans="1:19">
      <c r="A2269" s="2" t="str">
        <f>'06A_Варіанти'!A2260</f>
        <v>MAXI_3378</v>
      </c>
      <c r="B2269" s="2" t="str">
        <f>'06A_Варіанти'!B2260</f>
        <v>TT_3378</v>
      </c>
      <c r="C2269" s="2" t="str">
        <f>'06A_Варіанти'!D2260</f>
        <v>РЦК макси</v>
      </c>
      <c r="D2269" s="2" t="str">
        <f>'06A_Варіанти'!C2260</f>
        <v>РЦК</v>
      </c>
      <c r="E2269" s="2" t="str">
        <f>'06A_Варіанти'!S2260</f>
        <v>DIRECT</v>
      </c>
      <c r="F2269" s="2" t="str">
        <f>IF(O2269='06A_Варіанти'!E2260,'06A_Варіанти'!E$1,IF(O2269='06A_Варіанти'!F2260,'06A_Варіанти'!F$1,IF(O2269='06A_Варіанти'!G2260,'06A_Варіанти'!G$1,IF(O2269='06A_Варіанти'!H2260,'06A_Варіанти'!H$1,IF(O2269='06A_Варіанти'!I2260,'06A_Варіанти'!I$1,IF(O2269='06A_Варіанти'!J2260,'06A_Варіанти'!J$1,IF(O2269='06A_Варіанти'!K2260,'06A_Варіанти'!K$1,IF(O2269='06A_Варіанти'!L2260,'06A_Варіанти'!L$1,IF(O2269='06A_Варіанти'!M2260,'06A_Варіанти'!M$1,IF(O2269='06A_Варіанти'!N2260,'06A_Варіанти'!N$1,IF(O2269='06A_Варіанти'!O2260,'06A_Варіанти'!O$1,IF(O2269='06A_Варіанти'!P2260,'06A_Варіанти'!P$1,IF(O2269='06A_Варіанти'!Q2260,'06A_Варіанти'!Q$1,IF(O2269='06A_Варіанти'!R2260,'06A_Варіанти'!R$1,"НЕМАЄ МАРШРУТУ"))))))))))))))</f>
        <v>DIRECT</v>
      </c>
      <c r="G2269" s="2" t="str">
        <f t="shared" si="245"/>
        <v>БЕЗ ЗМІН</v>
      </c>
      <c r="H2269" s="2">
        <f>IF(G2269="НЕМАЄ МАРШРУТУ",0,O2269-'06A_Варіанти'!T2260)</f>
        <v>0</v>
      </c>
      <c r="I2269" s="2">
        <f>IFERROR(INDEX('04_Потоки'!$E:$E,MATCH(A2269,'04_Потоки'!$A:$A,0)),0)</f>
        <v>0.30653218059558118</v>
      </c>
      <c r="J2269" s="2">
        <f t="shared" si="246"/>
        <v>1</v>
      </c>
      <c r="K2269" s="2">
        <f>IF(C2269="РЦК макси",0,2*'06A_Варіанти'!T2260*J2269)</f>
        <v>0</v>
      </c>
      <c r="L2269" s="2">
        <f t="shared" si="247"/>
        <v>0</v>
      </c>
      <c r="M2269" s="2">
        <f t="shared" si="248"/>
        <v>0</v>
      </c>
      <c r="N2269" s="9">
        <f t="shared" si="249"/>
        <v>0</v>
      </c>
      <c r="O2269" s="2">
        <f>MIN(IF('07A_Конструктор'!$D$5="Так",'06A_Варіанти'!E2260,1E+99),IF('07A_Конструктор'!$D$6="Так",'06A_Варіанти'!F2260,1E+99),IF('07A_Конструктор'!$D$7="Так",'06A_Варіанти'!G2260,1E+99),IF('07A_Конструктор'!$D$8="Так",'06A_Варіанти'!H2260,1E+99),IF('07A_Конструктор'!$D$9="Так",'06A_Варіанти'!I2260,1E+99),IF('07A_Конструктор'!$D$10="Так",'06A_Варіанти'!J2260,1E+99),IF('07A_Конструктор'!$D$11="Так",'06A_Варіанти'!K2260,1E+99),IF('07A_Конструктор'!$D$12="Так",'06A_Варіанти'!L2260,1E+99),IF('07A_Конструктор'!$D$13="Так",'06A_Варіанти'!M2260,1E+99),IF('07A_Конструктор'!$D$14="Так",'06A_Варіанти'!N2260,1E+99),IF('07A_Конструктор'!$D$15="Так",'06A_Варіанти'!O2260,1E+99),IF('07A_Конструктор'!$D$16="Так",'06A_Варіанти'!P2260,1E+99),IF('07A_Конструктор'!$D$17="Так",'06A_Варіанти'!Q2260,1E+99),IF('06A_Варіанти'!R2260="",1E+99,'06A_Варіанти'!R2260))</f>
        <v>535.5</v>
      </c>
      <c r="P2269" s="2" t="str">
        <f t="shared" si="250"/>
        <v>Не моделюється</v>
      </c>
      <c r="Q2269" s="2">
        <f t="shared" si="251"/>
        <v>0</v>
      </c>
      <c r="R2269" s="2" t="str">
        <f>IF(OR(C2269="РЦК макси",C2269="РЦЧ SKU"),"SKU-потік",IFERROR(VLOOKUP(D2269,'02_РЦ'!$A$3:$I$7,5,FALSE),0))</f>
        <v>SKU-потік</v>
      </c>
      <c r="S2269" s="2" t="str">
        <f>IF(OR(C2269="РЦК макси",C2269="РЦЧ SKU"),"Не рахується в ліміт",IFERROR(VLOOKUP(D2269,'02_РЦ'!$A$3:$I$7,9,FALSE),"Немає РЦ"))</f>
        <v>Не рахується в ліміт</v>
      </c>
    </row>
    <row r="2270" spans="1:19">
      <c r="A2270" s="2" t="str">
        <f>'06A_Варіанти'!A2261</f>
        <v>MAXI_3382</v>
      </c>
      <c r="B2270" s="2" t="str">
        <f>'06A_Варіанти'!B2261</f>
        <v>TT_3382</v>
      </c>
      <c r="C2270" s="2" t="str">
        <f>'06A_Варіанти'!D2261</f>
        <v>РЦК макси</v>
      </c>
      <c r="D2270" s="2" t="str">
        <f>'06A_Варіанти'!C2261</f>
        <v>РЦК</v>
      </c>
      <c r="E2270" s="2" t="str">
        <f>'06A_Варіанти'!S2261</f>
        <v>DIRECT</v>
      </c>
      <c r="F2270" s="2" t="str">
        <f>IF(O2270='06A_Варіанти'!E2261,'06A_Варіанти'!E$1,IF(O2270='06A_Варіанти'!F2261,'06A_Варіанти'!F$1,IF(O2270='06A_Варіанти'!G2261,'06A_Варіанти'!G$1,IF(O2270='06A_Варіанти'!H2261,'06A_Варіанти'!H$1,IF(O2270='06A_Варіанти'!I2261,'06A_Варіанти'!I$1,IF(O2270='06A_Варіанти'!J2261,'06A_Варіанти'!J$1,IF(O2270='06A_Варіанти'!K2261,'06A_Варіанти'!K$1,IF(O2270='06A_Варіанти'!L2261,'06A_Варіанти'!L$1,IF(O2270='06A_Варіанти'!M2261,'06A_Варіанти'!M$1,IF(O2270='06A_Варіанти'!N2261,'06A_Варіанти'!N$1,IF(O2270='06A_Варіанти'!O2261,'06A_Варіанти'!O$1,IF(O2270='06A_Варіанти'!P2261,'06A_Варіанти'!P$1,IF(O2270='06A_Варіанти'!Q2261,'06A_Варіанти'!Q$1,IF(O2270='06A_Варіанти'!R2261,'06A_Варіанти'!R$1,"НЕМАЄ МАРШРУТУ"))))))))))))))</f>
        <v>DIRECT</v>
      </c>
      <c r="G2270" s="2" t="str">
        <f t="shared" si="245"/>
        <v>БЕЗ ЗМІН</v>
      </c>
      <c r="H2270" s="2">
        <f>IF(G2270="НЕМАЄ МАРШРУТУ",0,O2270-'06A_Варіанти'!T2261)</f>
        <v>0</v>
      </c>
      <c r="I2270" s="2">
        <f>IFERROR(INDEX('04_Потоки'!$E:$E,MATCH(A2270,'04_Потоки'!$A:$A,0)),0)</f>
        <v>0.30653218059558118</v>
      </c>
      <c r="J2270" s="2">
        <f t="shared" si="246"/>
        <v>1</v>
      </c>
      <c r="K2270" s="2">
        <f>IF(C2270="РЦК макси",0,2*'06A_Варіанти'!T2261*J2270)</f>
        <v>0</v>
      </c>
      <c r="L2270" s="2">
        <f t="shared" si="247"/>
        <v>0</v>
      </c>
      <c r="M2270" s="2">
        <f t="shared" si="248"/>
        <v>0</v>
      </c>
      <c r="N2270" s="9">
        <f t="shared" si="249"/>
        <v>0</v>
      </c>
      <c r="O2270" s="2">
        <f>MIN(IF('07A_Конструктор'!$D$5="Так",'06A_Варіанти'!E2261,1E+99),IF('07A_Конструктор'!$D$6="Так",'06A_Варіанти'!F2261,1E+99),IF('07A_Конструктор'!$D$7="Так",'06A_Варіанти'!G2261,1E+99),IF('07A_Конструктор'!$D$8="Так",'06A_Варіанти'!H2261,1E+99),IF('07A_Конструктор'!$D$9="Так",'06A_Варіанти'!I2261,1E+99),IF('07A_Конструктор'!$D$10="Так",'06A_Варіанти'!J2261,1E+99),IF('07A_Конструктор'!$D$11="Так",'06A_Варіанти'!K2261,1E+99),IF('07A_Конструктор'!$D$12="Так",'06A_Варіанти'!L2261,1E+99),IF('07A_Конструктор'!$D$13="Так",'06A_Варіанти'!M2261,1E+99),IF('07A_Конструктор'!$D$14="Так",'06A_Варіанти'!N2261,1E+99),IF('07A_Конструктор'!$D$15="Так",'06A_Варіанти'!O2261,1E+99),IF('07A_Конструктор'!$D$16="Так",'06A_Варіанти'!P2261,1E+99),IF('07A_Конструктор'!$D$17="Так",'06A_Варіанти'!Q2261,1E+99),IF('06A_Варіанти'!R2261="",1E+99,'06A_Варіанти'!R2261))</f>
        <v>410.8</v>
      </c>
      <c r="P2270" s="2" t="str">
        <f t="shared" si="250"/>
        <v>Не моделюється</v>
      </c>
      <c r="Q2270" s="2">
        <f t="shared" si="251"/>
        <v>0</v>
      </c>
      <c r="R2270" s="2" t="str">
        <f>IF(OR(C2270="РЦК макси",C2270="РЦЧ SKU"),"SKU-потік",IFERROR(VLOOKUP(D2270,'02_РЦ'!$A$3:$I$7,5,FALSE),0))</f>
        <v>SKU-потік</v>
      </c>
      <c r="S2270" s="2" t="str">
        <f>IF(OR(C2270="РЦК макси",C2270="РЦЧ SKU"),"Не рахується в ліміт",IFERROR(VLOOKUP(D2270,'02_РЦ'!$A$3:$I$7,9,FALSE),"Немає РЦ"))</f>
        <v>Не рахується в ліміт</v>
      </c>
    </row>
    <row r="2271" spans="1:19">
      <c r="A2271" s="2" t="str">
        <f>'06A_Варіанти'!A2262</f>
        <v>MAXI_3384</v>
      </c>
      <c r="B2271" s="2" t="str">
        <f>'06A_Варіанти'!B2262</f>
        <v>TT_3384</v>
      </c>
      <c r="C2271" s="2" t="str">
        <f>'06A_Варіанти'!D2262</f>
        <v>РЦК макси</v>
      </c>
      <c r="D2271" s="2" t="str">
        <f>'06A_Варіанти'!C2262</f>
        <v>РЦК</v>
      </c>
      <c r="E2271" s="2" t="str">
        <f>'06A_Варіанти'!S2262</f>
        <v>DIRECT</v>
      </c>
      <c r="F2271" s="2" t="str">
        <f>IF(O2271='06A_Варіанти'!E2262,'06A_Варіанти'!E$1,IF(O2271='06A_Варіанти'!F2262,'06A_Варіанти'!F$1,IF(O2271='06A_Варіанти'!G2262,'06A_Варіанти'!G$1,IF(O2271='06A_Варіанти'!H2262,'06A_Варіанти'!H$1,IF(O2271='06A_Варіанти'!I2262,'06A_Варіанти'!I$1,IF(O2271='06A_Варіанти'!J2262,'06A_Варіанти'!J$1,IF(O2271='06A_Варіанти'!K2262,'06A_Варіанти'!K$1,IF(O2271='06A_Варіанти'!L2262,'06A_Варіанти'!L$1,IF(O2271='06A_Варіанти'!M2262,'06A_Варіанти'!M$1,IF(O2271='06A_Варіанти'!N2262,'06A_Варіанти'!N$1,IF(O2271='06A_Варіанти'!O2262,'06A_Варіанти'!O$1,IF(O2271='06A_Варіанти'!P2262,'06A_Варіанти'!P$1,IF(O2271='06A_Варіанти'!Q2262,'06A_Варіанти'!Q$1,IF(O2271='06A_Варіанти'!R2262,'06A_Варіанти'!R$1,"НЕМАЄ МАРШРУТУ"))))))))))))))</f>
        <v>DIRECT</v>
      </c>
      <c r="G2271" s="2" t="str">
        <f t="shared" si="245"/>
        <v>БЕЗ ЗМІН</v>
      </c>
      <c r="H2271" s="2">
        <f>IF(G2271="НЕМАЄ МАРШРУТУ",0,O2271-'06A_Варіанти'!T2262)</f>
        <v>0</v>
      </c>
      <c r="I2271" s="2">
        <f>IFERROR(INDEX('04_Потоки'!$E:$E,MATCH(A2271,'04_Потоки'!$A:$A,0)),0)</f>
        <v>0.30653218059558118</v>
      </c>
      <c r="J2271" s="2">
        <f t="shared" si="246"/>
        <v>1</v>
      </c>
      <c r="K2271" s="2">
        <f>IF(C2271="РЦК макси",0,2*'06A_Варіанти'!T2262*J2271)</f>
        <v>0</v>
      </c>
      <c r="L2271" s="2">
        <f t="shared" si="247"/>
        <v>0</v>
      </c>
      <c r="M2271" s="2">
        <f t="shared" si="248"/>
        <v>0</v>
      </c>
      <c r="N2271" s="9">
        <f t="shared" si="249"/>
        <v>0</v>
      </c>
      <c r="O2271" s="2">
        <f>MIN(IF('07A_Конструктор'!$D$5="Так",'06A_Варіанти'!E2262,1E+99),IF('07A_Конструктор'!$D$6="Так",'06A_Варіанти'!F2262,1E+99),IF('07A_Конструктор'!$D$7="Так",'06A_Варіанти'!G2262,1E+99),IF('07A_Конструктор'!$D$8="Так",'06A_Варіанти'!H2262,1E+99),IF('07A_Конструктор'!$D$9="Так",'06A_Варіанти'!I2262,1E+99),IF('07A_Конструктор'!$D$10="Так",'06A_Варіанти'!J2262,1E+99),IF('07A_Конструктор'!$D$11="Так",'06A_Варіанти'!K2262,1E+99),IF('07A_Конструктор'!$D$12="Так",'06A_Варіанти'!L2262,1E+99),IF('07A_Конструктор'!$D$13="Так",'06A_Варіанти'!M2262,1E+99),IF('07A_Конструктор'!$D$14="Так",'06A_Варіанти'!N2262,1E+99),IF('07A_Конструктор'!$D$15="Так",'06A_Варіанти'!O2262,1E+99),IF('07A_Конструктор'!$D$16="Так",'06A_Варіанти'!P2262,1E+99),IF('07A_Конструктор'!$D$17="Так",'06A_Варіанти'!Q2262,1E+99),IF('06A_Варіанти'!R2262="",1E+99,'06A_Варіанти'!R2262))</f>
        <v>310.3</v>
      </c>
      <c r="P2271" s="2" t="str">
        <f t="shared" si="250"/>
        <v>Не моделюється</v>
      </c>
      <c r="Q2271" s="2">
        <f t="shared" si="251"/>
        <v>0</v>
      </c>
      <c r="R2271" s="2" t="str">
        <f>IF(OR(C2271="РЦК макси",C2271="РЦЧ SKU"),"SKU-потік",IFERROR(VLOOKUP(D2271,'02_РЦ'!$A$3:$I$7,5,FALSE),0))</f>
        <v>SKU-потік</v>
      </c>
      <c r="S2271" s="2" t="str">
        <f>IF(OR(C2271="РЦК макси",C2271="РЦЧ SKU"),"Не рахується в ліміт",IFERROR(VLOOKUP(D2271,'02_РЦ'!$A$3:$I$7,9,FALSE),"Немає РЦ"))</f>
        <v>Не рахується в ліміт</v>
      </c>
    </row>
    <row r="2272" spans="1:19">
      <c r="A2272" s="2" t="str">
        <f>'06A_Варіанти'!A2263</f>
        <v>MAXI_3385</v>
      </c>
      <c r="B2272" s="2" t="str">
        <f>'06A_Варіанти'!B2263</f>
        <v>TT_3385</v>
      </c>
      <c r="C2272" s="2" t="str">
        <f>'06A_Варіанти'!D2263</f>
        <v>РЦК макси</v>
      </c>
      <c r="D2272" s="2" t="str">
        <f>'06A_Варіанти'!C2263</f>
        <v>РЦК</v>
      </c>
      <c r="E2272" s="2" t="str">
        <f>'06A_Варіанти'!S2263</f>
        <v>KYI_SOUTH</v>
      </c>
      <c r="F2272" s="2" t="str">
        <f>IF(O2272='06A_Варіанти'!E2263,'06A_Варіанти'!E$1,IF(O2272='06A_Варіанти'!F2263,'06A_Варіанти'!F$1,IF(O2272='06A_Варіанти'!G2263,'06A_Варіанти'!G$1,IF(O2272='06A_Варіанти'!H2263,'06A_Варіанти'!H$1,IF(O2272='06A_Варіанти'!I2263,'06A_Варіанти'!I$1,IF(O2272='06A_Варіанти'!J2263,'06A_Варіанти'!J$1,IF(O2272='06A_Варіанти'!K2263,'06A_Варіанти'!K$1,IF(O2272='06A_Варіанти'!L2263,'06A_Варіанти'!L$1,IF(O2272='06A_Варіанти'!M2263,'06A_Варіанти'!M$1,IF(O2272='06A_Варіанти'!N2263,'06A_Варіанти'!N$1,IF(O2272='06A_Варіанти'!O2263,'06A_Варіанти'!O$1,IF(O2272='06A_Варіанти'!P2263,'06A_Варіанти'!P$1,IF(O2272='06A_Варіанти'!Q2263,'06A_Варіанти'!Q$1,IF(O2272='06A_Варіанти'!R2263,'06A_Варіанти'!R$1,"НЕМАЄ МАРШРУТУ"))))))))))))))</f>
        <v>KYI_SOUTH</v>
      </c>
      <c r="G2272" s="2" t="str">
        <f t="shared" si="245"/>
        <v>БЕЗ ЗМІН</v>
      </c>
      <c r="H2272" s="2">
        <f>IF(G2272="НЕМАЄ МАРШРУТУ",0,O2272-'06A_Варіанти'!T2263)</f>
        <v>0</v>
      </c>
      <c r="I2272" s="2">
        <f>IFERROR(INDEX('04_Потоки'!$E:$E,MATCH(A2272,'04_Потоки'!$A:$A,0)),0)</f>
        <v>0.30653218059558118</v>
      </c>
      <c r="J2272" s="2">
        <f t="shared" si="246"/>
        <v>1</v>
      </c>
      <c r="K2272" s="2">
        <f>IF(C2272="РЦК макси",0,2*'06A_Варіанти'!T2263*J2272)</f>
        <v>0</v>
      </c>
      <c r="L2272" s="2">
        <f t="shared" si="247"/>
        <v>0</v>
      </c>
      <c r="M2272" s="2">
        <f t="shared" si="248"/>
        <v>0</v>
      </c>
      <c r="N2272" s="9">
        <f t="shared" si="249"/>
        <v>0</v>
      </c>
      <c r="O2272" s="2">
        <f>MIN(IF('07A_Конструктор'!$D$5="Так",'06A_Варіанти'!E2263,1E+99),IF('07A_Конструктор'!$D$6="Так",'06A_Варіанти'!F2263,1E+99),IF('07A_Конструктор'!$D$7="Так",'06A_Варіанти'!G2263,1E+99),IF('07A_Конструктор'!$D$8="Так",'06A_Варіанти'!H2263,1E+99),IF('07A_Конструктор'!$D$9="Так",'06A_Варіанти'!I2263,1E+99),IF('07A_Конструктор'!$D$10="Так",'06A_Варіанти'!J2263,1E+99),IF('07A_Конструктор'!$D$11="Так",'06A_Варіанти'!K2263,1E+99),IF('07A_Конструктор'!$D$12="Так",'06A_Варіанти'!L2263,1E+99),IF('07A_Конструктор'!$D$13="Так",'06A_Варіанти'!M2263,1E+99),IF('07A_Конструктор'!$D$14="Так",'06A_Варіанти'!N2263,1E+99),IF('07A_Конструктор'!$D$15="Так",'06A_Варіанти'!O2263,1E+99),IF('07A_Конструктор'!$D$16="Так",'06A_Варіанти'!P2263,1E+99),IF('07A_Конструктор'!$D$17="Так",'06A_Варіанти'!Q2263,1E+99),IF('06A_Варіанти'!R2263="",1E+99,'06A_Варіанти'!R2263))</f>
        <v>552.6</v>
      </c>
      <c r="P2272" s="2" t="str">
        <f t="shared" si="250"/>
        <v>Не моделюється</v>
      </c>
      <c r="Q2272" s="2">
        <f t="shared" si="251"/>
        <v>0</v>
      </c>
      <c r="R2272" s="2" t="str">
        <f>IF(OR(C2272="РЦК макси",C2272="РЦЧ SKU"),"SKU-потік",IFERROR(VLOOKUP(D2272,'02_РЦ'!$A$3:$I$7,5,FALSE),0))</f>
        <v>SKU-потік</v>
      </c>
      <c r="S2272" s="2" t="str">
        <f>IF(OR(C2272="РЦК макси",C2272="РЦЧ SKU"),"Не рахується в ліміт",IFERROR(VLOOKUP(D2272,'02_РЦ'!$A$3:$I$7,9,FALSE),"Немає РЦ"))</f>
        <v>Не рахується в ліміт</v>
      </c>
    </row>
    <row r="2273" spans="1:19">
      <c r="A2273" s="2" t="str">
        <f>'06A_Варіанти'!A2264</f>
        <v>MAXI_3386</v>
      </c>
      <c r="B2273" s="2" t="str">
        <f>'06A_Варіанти'!B2264</f>
        <v>TT_3386</v>
      </c>
      <c r="C2273" s="2" t="str">
        <f>'06A_Варіанти'!D2264</f>
        <v>РЦК макси</v>
      </c>
      <c r="D2273" s="2" t="str">
        <f>'06A_Варіанти'!C2264</f>
        <v>РЦК</v>
      </c>
      <c r="E2273" s="2" t="str">
        <f>'06A_Варіанти'!S2264</f>
        <v>DIRECT</v>
      </c>
      <c r="F2273" s="2" t="str">
        <f>IF(O2273='06A_Варіанти'!E2264,'06A_Варіанти'!E$1,IF(O2273='06A_Варіанти'!F2264,'06A_Варіанти'!F$1,IF(O2273='06A_Варіанти'!G2264,'06A_Варіанти'!G$1,IF(O2273='06A_Варіанти'!H2264,'06A_Варіанти'!H$1,IF(O2273='06A_Варіанти'!I2264,'06A_Варіанти'!I$1,IF(O2273='06A_Варіанти'!J2264,'06A_Варіанти'!J$1,IF(O2273='06A_Варіанти'!K2264,'06A_Варіанти'!K$1,IF(O2273='06A_Варіанти'!L2264,'06A_Варіанти'!L$1,IF(O2273='06A_Варіанти'!M2264,'06A_Варіанти'!M$1,IF(O2273='06A_Варіанти'!N2264,'06A_Варіанти'!N$1,IF(O2273='06A_Варіанти'!O2264,'06A_Варіанти'!O$1,IF(O2273='06A_Варіанти'!P2264,'06A_Варіанти'!P$1,IF(O2273='06A_Варіанти'!Q2264,'06A_Варіанти'!Q$1,IF(O2273='06A_Варіанти'!R2264,'06A_Варіанти'!R$1,"НЕМАЄ МАРШРУТУ"))))))))))))))</f>
        <v>DIRECT</v>
      </c>
      <c r="G2273" s="2" t="str">
        <f t="shared" si="245"/>
        <v>БЕЗ ЗМІН</v>
      </c>
      <c r="H2273" s="2">
        <f>IF(G2273="НЕМАЄ МАРШРУТУ",0,O2273-'06A_Варіанти'!T2264)</f>
        <v>0</v>
      </c>
      <c r="I2273" s="2">
        <f>IFERROR(INDEX('04_Потоки'!$E:$E,MATCH(A2273,'04_Потоки'!$A:$A,0)),0)</f>
        <v>0.30653218059558118</v>
      </c>
      <c r="J2273" s="2">
        <f t="shared" si="246"/>
        <v>1</v>
      </c>
      <c r="K2273" s="2">
        <f>IF(C2273="РЦК макси",0,2*'06A_Варіанти'!T2264*J2273)</f>
        <v>0</v>
      </c>
      <c r="L2273" s="2">
        <f t="shared" si="247"/>
        <v>0</v>
      </c>
      <c r="M2273" s="2">
        <f t="shared" si="248"/>
        <v>0</v>
      </c>
      <c r="N2273" s="9">
        <f t="shared" si="249"/>
        <v>0</v>
      </c>
      <c r="O2273" s="2">
        <f>MIN(IF('07A_Конструктор'!$D$5="Так",'06A_Варіанти'!E2264,1E+99),IF('07A_Конструктор'!$D$6="Так",'06A_Варіанти'!F2264,1E+99),IF('07A_Конструктор'!$D$7="Так",'06A_Варіанти'!G2264,1E+99),IF('07A_Конструктор'!$D$8="Так",'06A_Варіанти'!H2264,1E+99),IF('07A_Конструктор'!$D$9="Так",'06A_Варіанти'!I2264,1E+99),IF('07A_Конструктор'!$D$10="Так",'06A_Варіанти'!J2264,1E+99),IF('07A_Конструктор'!$D$11="Так",'06A_Варіанти'!K2264,1E+99),IF('07A_Конструктор'!$D$12="Так",'06A_Варіанти'!L2264,1E+99),IF('07A_Конструктор'!$D$13="Так",'06A_Варіанти'!M2264,1E+99),IF('07A_Конструктор'!$D$14="Так",'06A_Варіанти'!N2264,1E+99),IF('07A_Конструктор'!$D$15="Так",'06A_Варіанти'!O2264,1E+99),IF('07A_Конструктор'!$D$16="Так",'06A_Варіанти'!P2264,1E+99),IF('07A_Конструктор'!$D$17="Так",'06A_Варіанти'!Q2264,1E+99),IF('06A_Варіанти'!R2264="",1E+99,'06A_Варіанти'!R2264))</f>
        <v>396.9</v>
      </c>
      <c r="P2273" s="2" t="str">
        <f t="shared" si="250"/>
        <v>Не моделюється</v>
      </c>
      <c r="Q2273" s="2">
        <f t="shared" si="251"/>
        <v>0</v>
      </c>
      <c r="R2273" s="2" t="str">
        <f>IF(OR(C2273="РЦК макси",C2273="РЦЧ SKU"),"SKU-потік",IFERROR(VLOOKUP(D2273,'02_РЦ'!$A$3:$I$7,5,FALSE),0))</f>
        <v>SKU-потік</v>
      </c>
      <c r="S2273" s="2" t="str">
        <f>IF(OR(C2273="РЦК макси",C2273="РЦЧ SKU"),"Не рахується в ліміт",IFERROR(VLOOKUP(D2273,'02_РЦ'!$A$3:$I$7,9,FALSE),"Немає РЦ"))</f>
        <v>Не рахується в ліміт</v>
      </c>
    </row>
    <row r="2274" spans="1:19">
      <c r="A2274" s="2" t="str">
        <f>'06A_Варіанти'!A2265</f>
        <v>MAXI_3389</v>
      </c>
      <c r="B2274" s="2" t="str">
        <f>'06A_Варіанти'!B2265</f>
        <v>TT_3389</v>
      </c>
      <c r="C2274" s="2" t="str">
        <f>'06A_Варіанти'!D2265</f>
        <v>РЦК макси</v>
      </c>
      <c r="D2274" s="2" t="str">
        <f>'06A_Варіанти'!C2265</f>
        <v>РЦК</v>
      </c>
      <c r="E2274" s="2" t="str">
        <f>'06A_Варіанти'!S2265</f>
        <v>DIRECT</v>
      </c>
      <c r="F2274" s="2" t="str">
        <f>IF(O2274='06A_Варіанти'!E2265,'06A_Варіанти'!E$1,IF(O2274='06A_Варіанти'!F2265,'06A_Варіанти'!F$1,IF(O2274='06A_Варіанти'!G2265,'06A_Варіанти'!G$1,IF(O2274='06A_Варіанти'!H2265,'06A_Варіанти'!H$1,IF(O2274='06A_Варіанти'!I2265,'06A_Варіанти'!I$1,IF(O2274='06A_Варіанти'!J2265,'06A_Варіанти'!J$1,IF(O2274='06A_Варіанти'!K2265,'06A_Варіанти'!K$1,IF(O2274='06A_Варіанти'!L2265,'06A_Варіанти'!L$1,IF(O2274='06A_Варіанти'!M2265,'06A_Варіанти'!M$1,IF(O2274='06A_Варіанти'!N2265,'06A_Варіанти'!N$1,IF(O2274='06A_Варіанти'!O2265,'06A_Варіанти'!O$1,IF(O2274='06A_Варіанти'!P2265,'06A_Варіанти'!P$1,IF(O2274='06A_Варіанти'!Q2265,'06A_Варіанти'!Q$1,IF(O2274='06A_Варіанти'!R2265,'06A_Варіанти'!R$1,"НЕМАЄ МАРШРУТУ"))))))))))))))</f>
        <v>DIRECT</v>
      </c>
      <c r="G2274" s="2" t="str">
        <f t="shared" si="245"/>
        <v>БЕЗ ЗМІН</v>
      </c>
      <c r="H2274" s="2">
        <f>IF(G2274="НЕМАЄ МАРШРУТУ",0,O2274-'06A_Варіанти'!T2265)</f>
        <v>0</v>
      </c>
      <c r="I2274" s="2">
        <f>IFERROR(INDEX('04_Потоки'!$E:$E,MATCH(A2274,'04_Потоки'!$A:$A,0)),0)</f>
        <v>0.30653218059558118</v>
      </c>
      <c r="J2274" s="2">
        <f t="shared" si="246"/>
        <v>1</v>
      </c>
      <c r="K2274" s="2">
        <f>IF(C2274="РЦК макси",0,2*'06A_Варіанти'!T2265*J2274)</f>
        <v>0</v>
      </c>
      <c r="L2274" s="2">
        <f t="shared" si="247"/>
        <v>0</v>
      </c>
      <c r="M2274" s="2">
        <f t="shared" si="248"/>
        <v>0</v>
      </c>
      <c r="N2274" s="9">
        <f t="shared" si="249"/>
        <v>0</v>
      </c>
      <c r="O2274" s="2">
        <f>MIN(IF('07A_Конструктор'!$D$5="Так",'06A_Варіанти'!E2265,1E+99),IF('07A_Конструктор'!$D$6="Так",'06A_Варіанти'!F2265,1E+99),IF('07A_Конструктор'!$D$7="Так",'06A_Варіанти'!G2265,1E+99),IF('07A_Конструктор'!$D$8="Так",'06A_Варіанти'!H2265,1E+99),IF('07A_Конструктор'!$D$9="Так",'06A_Варіанти'!I2265,1E+99),IF('07A_Конструктор'!$D$10="Так",'06A_Варіанти'!J2265,1E+99),IF('07A_Конструктор'!$D$11="Так",'06A_Варіанти'!K2265,1E+99),IF('07A_Конструктор'!$D$12="Так",'06A_Варіанти'!L2265,1E+99),IF('07A_Конструктор'!$D$13="Так",'06A_Варіанти'!M2265,1E+99),IF('07A_Конструктор'!$D$14="Так",'06A_Варіанти'!N2265,1E+99),IF('07A_Конструктор'!$D$15="Так",'06A_Варіанти'!O2265,1E+99),IF('07A_Конструктор'!$D$16="Так",'06A_Варіанти'!P2265,1E+99),IF('07A_Конструктор'!$D$17="Так",'06A_Варіанти'!Q2265,1E+99),IF('06A_Варіанти'!R2265="",1E+99,'06A_Варіанти'!R2265))</f>
        <v>387.1</v>
      </c>
      <c r="P2274" s="2" t="str">
        <f t="shared" si="250"/>
        <v>Не моделюється</v>
      </c>
      <c r="Q2274" s="2">
        <f t="shared" si="251"/>
        <v>0</v>
      </c>
      <c r="R2274" s="2" t="str">
        <f>IF(OR(C2274="РЦК макси",C2274="РЦЧ SKU"),"SKU-потік",IFERROR(VLOOKUP(D2274,'02_РЦ'!$A$3:$I$7,5,FALSE),0))</f>
        <v>SKU-потік</v>
      </c>
      <c r="S2274" s="2" t="str">
        <f>IF(OR(C2274="РЦК макси",C2274="РЦЧ SKU"),"Не рахується в ліміт",IFERROR(VLOOKUP(D2274,'02_РЦ'!$A$3:$I$7,9,FALSE),"Немає РЦ"))</f>
        <v>Не рахується в ліміт</v>
      </c>
    </row>
    <row r="2275" spans="1:19">
      <c r="A2275" s="2" t="str">
        <f>'06A_Варіанти'!A2266</f>
        <v>MAXI_3393</v>
      </c>
      <c r="B2275" s="2" t="str">
        <f>'06A_Варіанти'!B2266</f>
        <v>TT_3393</v>
      </c>
      <c r="C2275" s="2" t="str">
        <f>'06A_Варіанти'!D2266</f>
        <v>РЦК макси</v>
      </c>
      <c r="D2275" s="2" t="str">
        <f>'06A_Варіанти'!C2266</f>
        <v>РЦК</v>
      </c>
      <c r="E2275" s="2" t="str">
        <f>'06A_Варіанти'!S2266</f>
        <v>KANIV_HPP</v>
      </c>
      <c r="F2275" s="2" t="str">
        <f>IF(O2275='06A_Варіанти'!E2266,'06A_Варіанти'!E$1,IF(O2275='06A_Варіанти'!F2266,'06A_Варіанти'!F$1,IF(O2275='06A_Варіанти'!G2266,'06A_Варіанти'!G$1,IF(O2275='06A_Варіанти'!H2266,'06A_Варіанти'!H$1,IF(O2275='06A_Варіанти'!I2266,'06A_Варіанти'!I$1,IF(O2275='06A_Варіанти'!J2266,'06A_Варіанти'!J$1,IF(O2275='06A_Варіанти'!K2266,'06A_Варіанти'!K$1,IF(O2275='06A_Варіанти'!L2266,'06A_Варіанти'!L$1,IF(O2275='06A_Варіанти'!M2266,'06A_Варіанти'!M$1,IF(O2275='06A_Варіанти'!N2266,'06A_Варіанти'!N$1,IF(O2275='06A_Варіанти'!O2266,'06A_Варіанти'!O$1,IF(O2275='06A_Варіанти'!P2266,'06A_Варіанти'!P$1,IF(O2275='06A_Варіанти'!Q2266,'06A_Варіанти'!Q$1,IF(O2275='06A_Варіанти'!R2266,'06A_Варіанти'!R$1,"НЕМАЄ МАРШРУТУ"))))))))))))))</f>
        <v>KANIV_HPP</v>
      </c>
      <c r="G2275" s="2" t="str">
        <f t="shared" si="245"/>
        <v>БЕЗ ЗМІН</v>
      </c>
      <c r="H2275" s="2">
        <f>IF(G2275="НЕМАЄ МАРШРУТУ",0,O2275-'06A_Варіанти'!T2266)</f>
        <v>0</v>
      </c>
      <c r="I2275" s="2">
        <f>IFERROR(INDEX('04_Потоки'!$E:$E,MATCH(A2275,'04_Потоки'!$A:$A,0)),0)</f>
        <v>0.30653218059558118</v>
      </c>
      <c r="J2275" s="2">
        <f t="shared" si="246"/>
        <v>1</v>
      </c>
      <c r="K2275" s="2">
        <f>IF(C2275="РЦК макси",0,2*'06A_Варіанти'!T2266*J2275)</f>
        <v>0</v>
      </c>
      <c r="L2275" s="2">
        <f t="shared" si="247"/>
        <v>0</v>
      </c>
      <c r="M2275" s="2">
        <f t="shared" si="248"/>
        <v>0</v>
      </c>
      <c r="N2275" s="9">
        <f t="shared" si="249"/>
        <v>0</v>
      </c>
      <c r="O2275" s="2">
        <f>MIN(IF('07A_Конструктор'!$D$5="Так",'06A_Варіанти'!E2266,1E+99),IF('07A_Конструктор'!$D$6="Так",'06A_Варіанти'!F2266,1E+99),IF('07A_Конструктор'!$D$7="Так",'06A_Варіанти'!G2266,1E+99),IF('07A_Конструктор'!$D$8="Так",'06A_Варіанти'!H2266,1E+99),IF('07A_Конструктор'!$D$9="Так",'06A_Варіанти'!I2266,1E+99),IF('07A_Конструктор'!$D$10="Так",'06A_Варіанти'!J2266,1E+99),IF('07A_Конструктор'!$D$11="Так",'06A_Варіанти'!K2266,1E+99),IF('07A_Конструктор'!$D$12="Так",'06A_Варіанти'!L2266,1E+99),IF('07A_Конструктор'!$D$13="Так",'06A_Варіанти'!M2266,1E+99),IF('07A_Конструктор'!$D$14="Так",'06A_Варіанти'!N2266,1E+99),IF('07A_Конструктор'!$D$15="Так",'06A_Варіанти'!O2266,1E+99),IF('07A_Конструктор'!$D$16="Так",'06A_Варіанти'!P2266,1E+99),IF('07A_Конструктор'!$D$17="Так",'06A_Варіанти'!Q2266,1E+99),IF('06A_Варіанти'!R2266="",1E+99,'06A_Варіанти'!R2266))</f>
        <v>208</v>
      </c>
      <c r="P2275" s="2" t="str">
        <f t="shared" si="250"/>
        <v>Не моделюється</v>
      </c>
      <c r="Q2275" s="2">
        <f t="shared" si="251"/>
        <v>0</v>
      </c>
      <c r="R2275" s="2" t="str">
        <f>IF(OR(C2275="РЦК макси",C2275="РЦЧ SKU"),"SKU-потік",IFERROR(VLOOKUP(D2275,'02_РЦ'!$A$3:$I$7,5,FALSE),0))</f>
        <v>SKU-потік</v>
      </c>
      <c r="S2275" s="2" t="str">
        <f>IF(OR(C2275="РЦК макси",C2275="РЦЧ SKU"),"Не рахується в ліміт",IFERROR(VLOOKUP(D2275,'02_РЦ'!$A$3:$I$7,9,FALSE),"Немає РЦ"))</f>
        <v>Не рахується в ліміт</v>
      </c>
    </row>
    <row r="2276" spans="1:19">
      <c r="A2276" s="2" t="str">
        <f>'06A_Варіанти'!A2267</f>
        <v>MAXI_3396</v>
      </c>
      <c r="B2276" s="2" t="str">
        <f>'06A_Варіанти'!B2267</f>
        <v>TT_3396</v>
      </c>
      <c r="C2276" s="2" t="str">
        <f>'06A_Варіанти'!D2267</f>
        <v>РЦК макси</v>
      </c>
      <c r="D2276" s="2" t="str">
        <f>'06A_Варіанти'!C2267</f>
        <v>РЦК</v>
      </c>
      <c r="E2276" s="2" t="str">
        <f>'06A_Варіанти'!S2267</f>
        <v>DIRECT</v>
      </c>
      <c r="F2276" s="2" t="str">
        <f>IF(O2276='06A_Варіанти'!E2267,'06A_Варіанти'!E$1,IF(O2276='06A_Варіанти'!F2267,'06A_Варіанти'!F$1,IF(O2276='06A_Варіанти'!G2267,'06A_Варіанти'!G$1,IF(O2276='06A_Варіанти'!H2267,'06A_Варіанти'!H$1,IF(O2276='06A_Варіанти'!I2267,'06A_Варіанти'!I$1,IF(O2276='06A_Варіанти'!J2267,'06A_Варіанти'!J$1,IF(O2276='06A_Варіанти'!K2267,'06A_Варіанти'!K$1,IF(O2276='06A_Варіанти'!L2267,'06A_Варіанти'!L$1,IF(O2276='06A_Варіанти'!M2267,'06A_Варіанти'!M$1,IF(O2276='06A_Варіанти'!N2267,'06A_Варіанти'!N$1,IF(O2276='06A_Варіанти'!O2267,'06A_Варіанти'!O$1,IF(O2276='06A_Варіанти'!P2267,'06A_Варіанти'!P$1,IF(O2276='06A_Варіанти'!Q2267,'06A_Варіанти'!Q$1,IF(O2276='06A_Варіанти'!R2267,'06A_Варіанти'!R$1,"НЕМАЄ МАРШРУТУ"))))))))))))))</f>
        <v>DIRECT</v>
      </c>
      <c r="G2276" s="2" t="str">
        <f t="shared" si="245"/>
        <v>БЕЗ ЗМІН</v>
      </c>
      <c r="H2276" s="2">
        <f>IF(G2276="НЕМАЄ МАРШРУТУ",0,O2276-'06A_Варіанти'!T2267)</f>
        <v>0</v>
      </c>
      <c r="I2276" s="2">
        <f>IFERROR(INDEX('04_Потоки'!$E:$E,MATCH(A2276,'04_Потоки'!$A:$A,0)),0)</f>
        <v>0.30653218059558118</v>
      </c>
      <c r="J2276" s="2">
        <f t="shared" si="246"/>
        <v>1</v>
      </c>
      <c r="K2276" s="2">
        <f>IF(C2276="РЦК макси",0,2*'06A_Варіанти'!T2267*J2276)</f>
        <v>0</v>
      </c>
      <c r="L2276" s="2">
        <f t="shared" si="247"/>
        <v>0</v>
      </c>
      <c r="M2276" s="2">
        <f t="shared" si="248"/>
        <v>0</v>
      </c>
      <c r="N2276" s="9">
        <f t="shared" si="249"/>
        <v>0</v>
      </c>
      <c r="O2276" s="2">
        <f>MIN(IF('07A_Конструктор'!$D$5="Так",'06A_Варіанти'!E2267,1E+99),IF('07A_Конструктор'!$D$6="Так",'06A_Варіанти'!F2267,1E+99),IF('07A_Конструктор'!$D$7="Так",'06A_Варіанти'!G2267,1E+99),IF('07A_Конструктор'!$D$8="Так",'06A_Варіанти'!H2267,1E+99),IF('07A_Конструктор'!$D$9="Так",'06A_Варіанти'!I2267,1E+99),IF('07A_Конструктор'!$D$10="Так",'06A_Варіанти'!J2267,1E+99),IF('07A_Конструктор'!$D$11="Так",'06A_Варіанти'!K2267,1E+99),IF('07A_Конструктор'!$D$12="Так",'06A_Варіанти'!L2267,1E+99),IF('07A_Конструктор'!$D$13="Так",'06A_Варіанти'!M2267,1E+99),IF('07A_Конструктор'!$D$14="Так",'06A_Варіанти'!N2267,1E+99),IF('07A_Конструктор'!$D$15="Так",'06A_Варіанти'!O2267,1E+99),IF('07A_Конструктор'!$D$16="Так",'06A_Варіанти'!P2267,1E+99),IF('07A_Конструктор'!$D$17="Так",'06A_Варіанти'!Q2267,1E+99),IF('06A_Варіанти'!R2267="",1E+99,'06A_Варіанти'!R2267))</f>
        <v>517.1</v>
      </c>
      <c r="P2276" s="2" t="str">
        <f t="shared" si="250"/>
        <v>Не моделюється</v>
      </c>
      <c r="Q2276" s="2">
        <f t="shared" si="251"/>
        <v>0</v>
      </c>
      <c r="R2276" s="2" t="str">
        <f>IF(OR(C2276="РЦК макси",C2276="РЦЧ SKU"),"SKU-потік",IFERROR(VLOOKUP(D2276,'02_РЦ'!$A$3:$I$7,5,FALSE),0))</f>
        <v>SKU-потік</v>
      </c>
      <c r="S2276" s="2" t="str">
        <f>IF(OR(C2276="РЦК макси",C2276="РЦЧ SKU"),"Не рахується в ліміт",IFERROR(VLOOKUP(D2276,'02_РЦ'!$A$3:$I$7,9,FALSE),"Немає РЦ"))</f>
        <v>Не рахується в ліміт</v>
      </c>
    </row>
    <row r="2277" spans="1:19">
      <c r="A2277" s="2" t="str">
        <f>'06A_Варіанти'!A2268</f>
        <v>MAXI_3395</v>
      </c>
      <c r="B2277" s="2" t="str">
        <f>'06A_Варіанти'!B2268</f>
        <v>TT_3395</v>
      </c>
      <c r="C2277" s="2" t="str">
        <f>'06A_Варіанти'!D2268</f>
        <v>РЦК макси</v>
      </c>
      <c r="D2277" s="2" t="str">
        <f>'06A_Варіанти'!C2268</f>
        <v>РЦК</v>
      </c>
      <c r="E2277" s="2" t="str">
        <f>'06A_Варіанти'!S2268</f>
        <v>DIRECT</v>
      </c>
      <c r="F2277" s="2" t="str">
        <f>IF(O2277='06A_Варіанти'!E2268,'06A_Варіанти'!E$1,IF(O2277='06A_Варіанти'!F2268,'06A_Варіанти'!F$1,IF(O2277='06A_Варіанти'!G2268,'06A_Варіанти'!G$1,IF(O2277='06A_Варіанти'!H2268,'06A_Варіанти'!H$1,IF(O2277='06A_Варіанти'!I2268,'06A_Варіанти'!I$1,IF(O2277='06A_Варіанти'!J2268,'06A_Варіанти'!J$1,IF(O2277='06A_Варіанти'!K2268,'06A_Варіанти'!K$1,IF(O2277='06A_Варіанти'!L2268,'06A_Варіанти'!L$1,IF(O2277='06A_Варіанти'!M2268,'06A_Варіанти'!M$1,IF(O2277='06A_Варіанти'!N2268,'06A_Варіанти'!N$1,IF(O2277='06A_Варіанти'!O2268,'06A_Варіанти'!O$1,IF(O2277='06A_Варіанти'!P2268,'06A_Варіанти'!P$1,IF(O2277='06A_Варіанти'!Q2268,'06A_Варіанти'!Q$1,IF(O2277='06A_Варіанти'!R2268,'06A_Варіанти'!R$1,"НЕМАЄ МАРШРУТУ"))))))))))))))</f>
        <v>DIRECT</v>
      </c>
      <c r="G2277" s="2" t="str">
        <f t="shared" si="245"/>
        <v>БЕЗ ЗМІН</v>
      </c>
      <c r="H2277" s="2">
        <f>IF(G2277="НЕМАЄ МАРШРУТУ",0,O2277-'06A_Варіанти'!T2268)</f>
        <v>0</v>
      </c>
      <c r="I2277" s="2">
        <f>IFERROR(INDEX('04_Потоки'!$E:$E,MATCH(A2277,'04_Потоки'!$A:$A,0)),0)</f>
        <v>0.30653218059558118</v>
      </c>
      <c r="J2277" s="2">
        <f t="shared" si="246"/>
        <v>1</v>
      </c>
      <c r="K2277" s="2">
        <f>IF(C2277="РЦК макси",0,2*'06A_Варіанти'!T2268*J2277)</f>
        <v>0</v>
      </c>
      <c r="L2277" s="2">
        <f t="shared" si="247"/>
        <v>0</v>
      </c>
      <c r="M2277" s="2">
        <f t="shared" si="248"/>
        <v>0</v>
      </c>
      <c r="N2277" s="9">
        <f t="shared" si="249"/>
        <v>0</v>
      </c>
      <c r="O2277" s="2">
        <f>MIN(IF('07A_Конструктор'!$D$5="Так",'06A_Варіанти'!E2268,1E+99),IF('07A_Конструктор'!$D$6="Так",'06A_Варіанти'!F2268,1E+99),IF('07A_Конструктор'!$D$7="Так",'06A_Варіанти'!G2268,1E+99),IF('07A_Конструктор'!$D$8="Так",'06A_Варіанти'!H2268,1E+99),IF('07A_Конструктор'!$D$9="Так",'06A_Варіанти'!I2268,1E+99),IF('07A_Конструктор'!$D$10="Так",'06A_Варіанти'!J2268,1E+99),IF('07A_Конструктор'!$D$11="Так",'06A_Варіанти'!K2268,1E+99),IF('07A_Конструктор'!$D$12="Так",'06A_Варіанти'!L2268,1E+99),IF('07A_Конструктор'!$D$13="Так",'06A_Варіанти'!M2268,1E+99),IF('07A_Конструктор'!$D$14="Так",'06A_Варіанти'!N2268,1E+99),IF('07A_Конструктор'!$D$15="Так",'06A_Варіанти'!O2268,1E+99),IF('07A_Конструктор'!$D$16="Так",'06A_Варіанти'!P2268,1E+99),IF('07A_Конструктор'!$D$17="Так",'06A_Варіанти'!Q2268,1E+99),IF('06A_Варіанти'!R2268="",1E+99,'06A_Варіанти'!R2268))</f>
        <v>164.2</v>
      </c>
      <c r="P2277" s="2" t="str">
        <f t="shared" si="250"/>
        <v>Не моделюється</v>
      </c>
      <c r="Q2277" s="2">
        <f t="shared" si="251"/>
        <v>0</v>
      </c>
      <c r="R2277" s="2" t="str">
        <f>IF(OR(C2277="РЦК макси",C2277="РЦЧ SKU"),"SKU-потік",IFERROR(VLOOKUP(D2277,'02_РЦ'!$A$3:$I$7,5,FALSE),0))</f>
        <v>SKU-потік</v>
      </c>
      <c r="S2277" s="2" t="str">
        <f>IF(OR(C2277="РЦК макси",C2277="РЦЧ SKU"),"Не рахується в ліміт",IFERROR(VLOOKUP(D2277,'02_РЦ'!$A$3:$I$7,9,FALSE),"Немає РЦ"))</f>
        <v>Не рахується в ліміт</v>
      </c>
    </row>
    <row r="2278" spans="1:19">
      <c r="A2278" s="2" t="str">
        <f>'06A_Варіанти'!A2269</f>
        <v>MAXI_3407</v>
      </c>
      <c r="B2278" s="2" t="str">
        <f>'06A_Варіанти'!B2269</f>
        <v>TT_3407</v>
      </c>
      <c r="C2278" s="2" t="str">
        <f>'06A_Варіанти'!D2269</f>
        <v>РЦК макси</v>
      </c>
      <c r="D2278" s="2" t="str">
        <f>'06A_Варіанти'!C2269</f>
        <v>РЦК</v>
      </c>
      <c r="E2278" s="2" t="str">
        <f>'06A_Варіанти'!S2269</f>
        <v>DIRECT</v>
      </c>
      <c r="F2278" s="2" t="str">
        <f>IF(O2278='06A_Варіанти'!E2269,'06A_Варіанти'!E$1,IF(O2278='06A_Варіанти'!F2269,'06A_Варіанти'!F$1,IF(O2278='06A_Варіанти'!G2269,'06A_Варіанти'!G$1,IF(O2278='06A_Варіанти'!H2269,'06A_Варіанти'!H$1,IF(O2278='06A_Варіанти'!I2269,'06A_Варіанти'!I$1,IF(O2278='06A_Варіанти'!J2269,'06A_Варіанти'!J$1,IF(O2278='06A_Варіанти'!K2269,'06A_Варіанти'!K$1,IF(O2278='06A_Варіанти'!L2269,'06A_Варіанти'!L$1,IF(O2278='06A_Варіанти'!M2269,'06A_Варіанти'!M$1,IF(O2278='06A_Варіанти'!N2269,'06A_Варіанти'!N$1,IF(O2278='06A_Варіанти'!O2269,'06A_Варіанти'!O$1,IF(O2278='06A_Варіанти'!P2269,'06A_Варіанти'!P$1,IF(O2278='06A_Варіанти'!Q2269,'06A_Варіанти'!Q$1,IF(O2278='06A_Варіанти'!R2269,'06A_Варіанти'!R$1,"НЕМАЄ МАРШРУТУ"))))))))))))))</f>
        <v>DIRECT</v>
      </c>
      <c r="G2278" s="2" t="str">
        <f t="shared" si="245"/>
        <v>БЕЗ ЗМІН</v>
      </c>
      <c r="H2278" s="2">
        <f>IF(G2278="НЕМАЄ МАРШРУТУ",0,O2278-'06A_Варіанти'!T2269)</f>
        <v>0</v>
      </c>
      <c r="I2278" s="2">
        <f>IFERROR(INDEX('04_Потоки'!$E:$E,MATCH(A2278,'04_Потоки'!$A:$A,0)),0)</f>
        <v>0.30653218059558118</v>
      </c>
      <c r="J2278" s="2">
        <f t="shared" si="246"/>
        <v>1</v>
      </c>
      <c r="K2278" s="2">
        <f>IF(C2278="РЦК макси",0,2*'06A_Варіанти'!T2269*J2278)</f>
        <v>0</v>
      </c>
      <c r="L2278" s="2">
        <f t="shared" si="247"/>
        <v>0</v>
      </c>
      <c r="M2278" s="2">
        <f t="shared" si="248"/>
        <v>0</v>
      </c>
      <c r="N2278" s="9">
        <f t="shared" si="249"/>
        <v>0</v>
      </c>
      <c r="O2278" s="2">
        <f>MIN(IF('07A_Конструктор'!$D$5="Так",'06A_Варіанти'!E2269,1E+99),IF('07A_Конструктор'!$D$6="Так",'06A_Варіанти'!F2269,1E+99),IF('07A_Конструктор'!$D$7="Так",'06A_Варіанти'!G2269,1E+99),IF('07A_Конструктор'!$D$8="Так",'06A_Варіанти'!H2269,1E+99),IF('07A_Конструктор'!$D$9="Так",'06A_Варіанти'!I2269,1E+99),IF('07A_Конструктор'!$D$10="Так",'06A_Варіанти'!J2269,1E+99),IF('07A_Конструктор'!$D$11="Так",'06A_Варіанти'!K2269,1E+99),IF('07A_Конструктор'!$D$12="Так",'06A_Варіанти'!L2269,1E+99),IF('07A_Конструктор'!$D$13="Так",'06A_Варіанти'!M2269,1E+99),IF('07A_Конструктор'!$D$14="Так",'06A_Варіанти'!N2269,1E+99),IF('07A_Конструктор'!$D$15="Так",'06A_Варіанти'!O2269,1E+99),IF('07A_Конструктор'!$D$16="Так",'06A_Варіанти'!P2269,1E+99),IF('07A_Конструктор'!$D$17="Так",'06A_Варіанти'!Q2269,1E+99),IF('06A_Варіанти'!R2269="",1E+99,'06A_Варіанти'!R2269))</f>
        <v>338.8</v>
      </c>
      <c r="P2278" s="2" t="str">
        <f t="shared" si="250"/>
        <v>Не моделюється</v>
      </c>
      <c r="Q2278" s="2">
        <f t="shared" si="251"/>
        <v>0</v>
      </c>
      <c r="R2278" s="2" t="str">
        <f>IF(OR(C2278="РЦК макси",C2278="РЦЧ SKU"),"SKU-потік",IFERROR(VLOOKUP(D2278,'02_РЦ'!$A$3:$I$7,5,FALSE),0))</f>
        <v>SKU-потік</v>
      </c>
      <c r="S2278" s="2" t="str">
        <f>IF(OR(C2278="РЦК макси",C2278="РЦЧ SKU"),"Не рахується в ліміт",IFERROR(VLOOKUP(D2278,'02_РЦ'!$A$3:$I$7,9,FALSE),"Немає РЦ"))</f>
        <v>Не рахується в ліміт</v>
      </c>
    </row>
    <row r="2279" spans="1:19">
      <c r="A2279" s="2" t="str">
        <f>'06A_Варіанти'!A2270</f>
        <v>MAXI_3422</v>
      </c>
      <c r="B2279" s="2" t="str">
        <f>'06A_Варіанти'!B2270</f>
        <v>TT_3422</v>
      </c>
      <c r="C2279" s="2" t="str">
        <f>'06A_Варіанти'!D2270</f>
        <v>РЦК макси</v>
      </c>
      <c r="D2279" s="2" t="str">
        <f>'06A_Варіанти'!C2270</f>
        <v>РЦК</v>
      </c>
      <c r="E2279" s="2" t="str">
        <f>'06A_Варіанти'!S2270</f>
        <v>DIRECT</v>
      </c>
      <c r="F2279" s="2" t="str">
        <f>IF(O2279='06A_Варіанти'!E2270,'06A_Варіанти'!E$1,IF(O2279='06A_Варіанти'!F2270,'06A_Варіанти'!F$1,IF(O2279='06A_Варіанти'!G2270,'06A_Варіанти'!G$1,IF(O2279='06A_Варіанти'!H2270,'06A_Варіанти'!H$1,IF(O2279='06A_Варіанти'!I2270,'06A_Варіанти'!I$1,IF(O2279='06A_Варіанти'!J2270,'06A_Варіанти'!J$1,IF(O2279='06A_Варіанти'!K2270,'06A_Варіанти'!K$1,IF(O2279='06A_Варіанти'!L2270,'06A_Варіанти'!L$1,IF(O2279='06A_Варіанти'!M2270,'06A_Варіанти'!M$1,IF(O2279='06A_Варіанти'!N2270,'06A_Варіанти'!N$1,IF(O2279='06A_Варіанти'!O2270,'06A_Варіанти'!O$1,IF(O2279='06A_Варіанти'!P2270,'06A_Варіанти'!P$1,IF(O2279='06A_Варіанти'!Q2270,'06A_Варіанти'!Q$1,IF(O2279='06A_Варіанти'!R2270,'06A_Варіанти'!R$1,"НЕМАЄ МАРШРУТУ"))))))))))))))</f>
        <v>DIRECT</v>
      </c>
      <c r="G2279" s="2" t="str">
        <f t="shared" si="245"/>
        <v>БЕЗ ЗМІН</v>
      </c>
      <c r="H2279" s="2">
        <f>IF(G2279="НЕМАЄ МАРШРУТУ",0,O2279-'06A_Варіанти'!T2270)</f>
        <v>0</v>
      </c>
      <c r="I2279" s="2">
        <f>IFERROR(INDEX('04_Потоки'!$E:$E,MATCH(A2279,'04_Потоки'!$A:$A,0)),0)</f>
        <v>0.30653218059558118</v>
      </c>
      <c r="J2279" s="2">
        <f t="shared" si="246"/>
        <v>1</v>
      </c>
      <c r="K2279" s="2">
        <f>IF(C2279="РЦК макси",0,2*'06A_Варіанти'!T2270*J2279)</f>
        <v>0</v>
      </c>
      <c r="L2279" s="2">
        <f t="shared" si="247"/>
        <v>0</v>
      </c>
      <c r="M2279" s="2">
        <f t="shared" si="248"/>
        <v>0</v>
      </c>
      <c r="N2279" s="9">
        <f t="shared" si="249"/>
        <v>0</v>
      </c>
      <c r="O2279" s="2">
        <f>MIN(IF('07A_Конструктор'!$D$5="Так",'06A_Варіанти'!E2270,1E+99),IF('07A_Конструктор'!$D$6="Так",'06A_Варіанти'!F2270,1E+99),IF('07A_Конструктор'!$D$7="Так",'06A_Варіанти'!G2270,1E+99),IF('07A_Конструктор'!$D$8="Так",'06A_Варіанти'!H2270,1E+99),IF('07A_Конструктор'!$D$9="Так",'06A_Варіанти'!I2270,1E+99),IF('07A_Конструктор'!$D$10="Так",'06A_Варіанти'!J2270,1E+99),IF('07A_Конструктор'!$D$11="Так",'06A_Варіанти'!K2270,1E+99),IF('07A_Конструктор'!$D$12="Так",'06A_Варіанти'!L2270,1E+99),IF('07A_Конструктор'!$D$13="Так",'06A_Варіанти'!M2270,1E+99),IF('07A_Конструктор'!$D$14="Так",'06A_Варіанти'!N2270,1E+99),IF('07A_Конструктор'!$D$15="Так",'06A_Варіанти'!O2270,1E+99),IF('07A_Конструктор'!$D$16="Так",'06A_Варіанти'!P2270,1E+99),IF('07A_Конструктор'!$D$17="Так",'06A_Варіанти'!Q2270,1E+99),IF('06A_Варіанти'!R2270="",1E+99,'06A_Варіанти'!R2270))</f>
        <v>310.8</v>
      </c>
      <c r="P2279" s="2" t="str">
        <f t="shared" si="250"/>
        <v>Не моделюється</v>
      </c>
      <c r="Q2279" s="2">
        <f t="shared" si="251"/>
        <v>0</v>
      </c>
      <c r="R2279" s="2" t="str">
        <f>IF(OR(C2279="РЦК макси",C2279="РЦЧ SKU"),"SKU-потік",IFERROR(VLOOKUP(D2279,'02_РЦ'!$A$3:$I$7,5,FALSE),0))</f>
        <v>SKU-потік</v>
      </c>
      <c r="S2279" s="2" t="str">
        <f>IF(OR(C2279="РЦК макси",C2279="РЦЧ SKU"),"Не рахується в ліміт",IFERROR(VLOOKUP(D2279,'02_РЦ'!$A$3:$I$7,9,FALSE),"Немає РЦ"))</f>
        <v>Не рахується в ліміт</v>
      </c>
    </row>
    <row r="2280" spans="1:19">
      <c r="A2280" s="2" t="str">
        <f>'06A_Варіанти'!A2271</f>
        <v>MAXI_3426</v>
      </c>
      <c r="B2280" s="2" t="str">
        <f>'06A_Варіанти'!B2271</f>
        <v>TT_3426</v>
      </c>
      <c r="C2280" s="2" t="str">
        <f>'06A_Варіанти'!D2271</f>
        <v>РЦК макси</v>
      </c>
      <c r="D2280" s="2" t="str">
        <f>'06A_Варіанти'!C2271</f>
        <v>РЦК</v>
      </c>
      <c r="E2280" s="2" t="str">
        <f>'06A_Варіанти'!S2271</f>
        <v>DIRECT</v>
      </c>
      <c r="F2280" s="2" t="str">
        <f>IF(O2280='06A_Варіанти'!E2271,'06A_Варіанти'!E$1,IF(O2280='06A_Варіанти'!F2271,'06A_Варіанти'!F$1,IF(O2280='06A_Варіанти'!G2271,'06A_Варіанти'!G$1,IF(O2280='06A_Варіанти'!H2271,'06A_Варіанти'!H$1,IF(O2280='06A_Варіанти'!I2271,'06A_Варіанти'!I$1,IF(O2280='06A_Варіанти'!J2271,'06A_Варіанти'!J$1,IF(O2280='06A_Варіанти'!K2271,'06A_Варіанти'!K$1,IF(O2280='06A_Варіанти'!L2271,'06A_Варіанти'!L$1,IF(O2280='06A_Варіанти'!M2271,'06A_Варіанти'!M$1,IF(O2280='06A_Варіанти'!N2271,'06A_Варіанти'!N$1,IF(O2280='06A_Варіанти'!O2271,'06A_Варіанти'!O$1,IF(O2280='06A_Варіанти'!P2271,'06A_Варіанти'!P$1,IF(O2280='06A_Варіанти'!Q2271,'06A_Варіанти'!Q$1,IF(O2280='06A_Варіанти'!R2271,'06A_Варіанти'!R$1,"НЕМАЄ МАРШРУТУ"))))))))))))))</f>
        <v>DIRECT</v>
      </c>
      <c r="G2280" s="2" t="str">
        <f t="shared" si="245"/>
        <v>БЕЗ ЗМІН</v>
      </c>
      <c r="H2280" s="2">
        <f>IF(G2280="НЕМАЄ МАРШРУТУ",0,O2280-'06A_Варіанти'!T2271)</f>
        <v>0</v>
      </c>
      <c r="I2280" s="2">
        <f>IFERROR(INDEX('04_Потоки'!$E:$E,MATCH(A2280,'04_Потоки'!$A:$A,0)),0)</f>
        <v>0.30653218059558118</v>
      </c>
      <c r="J2280" s="2">
        <f t="shared" si="246"/>
        <v>1</v>
      </c>
      <c r="K2280" s="2">
        <f>IF(C2280="РЦК макси",0,2*'06A_Варіанти'!T2271*J2280)</f>
        <v>0</v>
      </c>
      <c r="L2280" s="2">
        <f t="shared" si="247"/>
        <v>0</v>
      </c>
      <c r="M2280" s="2">
        <f t="shared" si="248"/>
        <v>0</v>
      </c>
      <c r="N2280" s="9">
        <f t="shared" si="249"/>
        <v>0</v>
      </c>
      <c r="O2280" s="2">
        <f>MIN(IF('07A_Конструктор'!$D$5="Так",'06A_Варіанти'!E2271,1E+99),IF('07A_Конструктор'!$D$6="Так",'06A_Варіанти'!F2271,1E+99),IF('07A_Конструктор'!$D$7="Так",'06A_Варіанти'!G2271,1E+99),IF('07A_Конструктор'!$D$8="Так",'06A_Варіанти'!H2271,1E+99),IF('07A_Конструктор'!$D$9="Так",'06A_Варіанти'!I2271,1E+99),IF('07A_Конструктор'!$D$10="Так",'06A_Варіанти'!J2271,1E+99),IF('07A_Конструктор'!$D$11="Так",'06A_Варіанти'!K2271,1E+99),IF('07A_Конструктор'!$D$12="Так",'06A_Варіанти'!L2271,1E+99),IF('07A_Конструктор'!$D$13="Так",'06A_Варіанти'!M2271,1E+99),IF('07A_Конструктор'!$D$14="Так",'06A_Варіанти'!N2271,1E+99),IF('07A_Конструктор'!$D$15="Так",'06A_Варіанти'!O2271,1E+99),IF('07A_Конструктор'!$D$16="Так",'06A_Варіанти'!P2271,1E+99),IF('07A_Конструктор'!$D$17="Так",'06A_Варіанти'!Q2271,1E+99),IF('06A_Варіанти'!R2271="",1E+99,'06A_Варіанти'!R2271))</f>
        <v>492.9</v>
      </c>
      <c r="P2280" s="2" t="str">
        <f t="shared" si="250"/>
        <v>Не моделюється</v>
      </c>
      <c r="Q2280" s="2">
        <f t="shared" si="251"/>
        <v>0</v>
      </c>
      <c r="R2280" s="2" t="str">
        <f>IF(OR(C2280="РЦК макси",C2280="РЦЧ SKU"),"SKU-потік",IFERROR(VLOOKUP(D2280,'02_РЦ'!$A$3:$I$7,5,FALSE),0))</f>
        <v>SKU-потік</v>
      </c>
      <c r="S2280" s="2" t="str">
        <f>IF(OR(C2280="РЦК макси",C2280="РЦЧ SKU"),"Не рахується в ліміт",IFERROR(VLOOKUP(D2280,'02_РЦ'!$A$3:$I$7,9,FALSE),"Немає РЦ"))</f>
        <v>Не рахується в ліміт</v>
      </c>
    </row>
    <row r="2281" spans="1:19">
      <c r="A2281" s="2" t="str">
        <f>'06A_Варіанти'!A2272</f>
        <v>MAXI_2751</v>
      </c>
      <c r="B2281" s="2" t="str">
        <f>'06A_Варіанти'!B2272</f>
        <v>TT_2751</v>
      </c>
      <c r="C2281" s="2" t="str">
        <f>'06A_Варіанти'!D2272</f>
        <v>РЦК макси</v>
      </c>
      <c r="D2281" s="2" t="str">
        <f>'06A_Варіанти'!C2272</f>
        <v>РЦК</v>
      </c>
      <c r="E2281" s="2" t="str">
        <f>'06A_Варіанти'!S2272</f>
        <v>DIRECT</v>
      </c>
      <c r="F2281" s="2" t="str">
        <f>IF(O2281='06A_Варіанти'!E2272,'06A_Варіанти'!E$1,IF(O2281='06A_Варіанти'!F2272,'06A_Варіанти'!F$1,IF(O2281='06A_Варіанти'!G2272,'06A_Варіанти'!G$1,IF(O2281='06A_Варіанти'!H2272,'06A_Варіанти'!H$1,IF(O2281='06A_Варіанти'!I2272,'06A_Варіанти'!I$1,IF(O2281='06A_Варіанти'!J2272,'06A_Варіанти'!J$1,IF(O2281='06A_Варіанти'!K2272,'06A_Варіанти'!K$1,IF(O2281='06A_Варіанти'!L2272,'06A_Варіанти'!L$1,IF(O2281='06A_Варіанти'!M2272,'06A_Варіанти'!M$1,IF(O2281='06A_Варіанти'!N2272,'06A_Варіанти'!N$1,IF(O2281='06A_Варіанти'!O2272,'06A_Варіанти'!O$1,IF(O2281='06A_Варіанти'!P2272,'06A_Варіанти'!P$1,IF(O2281='06A_Варіанти'!Q2272,'06A_Варіанти'!Q$1,IF(O2281='06A_Варіанти'!R2272,'06A_Варіанти'!R$1,"НЕМАЄ МАРШРУТУ"))))))))))))))</f>
        <v>DIRECT</v>
      </c>
      <c r="G2281" s="2" t="str">
        <f t="shared" si="245"/>
        <v>БЕЗ ЗМІН</v>
      </c>
      <c r="H2281" s="2">
        <f>IF(G2281="НЕМАЄ МАРШРУТУ",0,O2281-'06A_Варіанти'!T2272)</f>
        <v>0</v>
      </c>
      <c r="I2281" s="2">
        <f>IFERROR(INDEX('04_Потоки'!$E:$E,MATCH(A2281,'04_Потоки'!$A:$A,0)),0)</f>
        <v>0.30653218059558118</v>
      </c>
      <c r="J2281" s="2">
        <f t="shared" si="246"/>
        <v>1</v>
      </c>
      <c r="K2281" s="2">
        <f>IF(C2281="РЦК макси",0,2*'06A_Варіанти'!T2272*J2281)</f>
        <v>0</v>
      </c>
      <c r="L2281" s="2">
        <f t="shared" si="247"/>
        <v>0</v>
      </c>
      <c r="M2281" s="2">
        <f t="shared" si="248"/>
        <v>0</v>
      </c>
      <c r="N2281" s="9">
        <f t="shared" si="249"/>
        <v>0</v>
      </c>
      <c r="O2281" s="2">
        <f>MIN(IF('07A_Конструктор'!$D$5="Так",'06A_Варіанти'!E2272,1E+99),IF('07A_Конструктор'!$D$6="Так",'06A_Варіанти'!F2272,1E+99),IF('07A_Конструктор'!$D$7="Так",'06A_Варіанти'!G2272,1E+99),IF('07A_Конструктор'!$D$8="Так",'06A_Варіанти'!H2272,1E+99),IF('07A_Конструктор'!$D$9="Так",'06A_Варіанти'!I2272,1E+99),IF('07A_Конструктор'!$D$10="Так",'06A_Варіанти'!J2272,1E+99),IF('07A_Конструктор'!$D$11="Так",'06A_Варіанти'!K2272,1E+99),IF('07A_Конструктор'!$D$12="Так",'06A_Варіанти'!L2272,1E+99),IF('07A_Конструктор'!$D$13="Так",'06A_Варіанти'!M2272,1E+99),IF('07A_Конструктор'!$D$14="Так",'06A_Варіанти'!N2272,1E+99),IF('07A_Конструктор'!$D$15="Так",'06A_Варіанти'!O2272,1E+99),IF('07A_Конструктор'!$D$16="Так",'06A_Варіанти'!P2272,1E+99),IF('07A_Конструктор'!$D$17="Так",'06A_Варіанти'!Q2272,1E+99),IF('06A_Варіанти'!R2272="",1E+99,'06A_Варіанти'!R2272))</f>
        <v>361.8</v>
      </c>
      <c r="P2281" s="2" t="str">
        <f t="shared" si="250"/>
        <v>Не моделюється</v>
      </c>
      <c r="Q2281" s="2">
        <f t="shared" si="251"/>
        <v>0</v>
      </c>
      <c r="R2281" s="2" t="str">
        <f>IF(OR(C2281="РЦК макси",C2281="РЦЧ SKU"),"SKU-потік",IFERROR(VLOOKUP(D2281,'02_РЦ'!$A$3:$I$7,5,FALSE),0))</f>
        <v>SKU-потік</v>
      </c>
      <c r="S2281" s="2" t="str">
        <f>IF(OR(C2281="РЦК макси",C2281="РЦЧ SKU"),"Не рахується в ліміт",IFERROR(VLOOKUP(D2281,'02_РЦ'!$A$3:$I$7,9,FALSE),"Немає РЦ"))</f>
        <v>Не рахується в ліміт</v>
      </c>
    </row>
    <row r="2282" spans="1:19">
      <c r="A2282" s="2" t="str">
        <f>'06A_Варіанти'!A2273</f>
        <v>MAXI_3439</v>
      </c>
      <c r="B2282" s="2" t="str">
        <f>'06A_Варіанти'!B2273</f>
        <v>TT_3439</v>
      </c>
      <c r="C2282" s="2" t="str">
        <f>'06A_Варіанти'!D2273</f>
        <v>РЦК макси</v>
      </c>
      <c r="D2282" s="2" t="str">
        <f>'06A_Варіанти'!C2273</f>
        <v>РЦК</v>
      </c>
      <c r="E2282" s="2" t="str">
        <f>'06A_Варіанти'!S2273</f>
        <v>DIRECT</v>
      </c>
      <c r="F2282" s="2" t="str">
        <f>IF(O2282='06A_Варіанти'!E2273,'06A_Варіанти'!E$1,IF(O2282='06A_Варіанти'!F2273,'06A_Варіанти'!F$1,IF(O2282='06A_Варіанти'!G2273,'06A_Варіанти'!G$1,IF(O2282='06A_Варіанти'!H2273,'06A_Варіанти'!H$1,IF(O2282='06A_Варіанти'!I2273,'06A_Варіанти'!I$1,IF(O2282='06A_Варіанти'!J2273,'06A_Варіанти'!J$1,IF(O2282='06A_Варіанти'!K2273,'06A_Варіанти'!K$1,IF(O2282='06A_Варіанти'!L2273,'06A_Варіанти'!L$1,IF(O2282='06A_Варіанти'!M2273,'06A_Варіанти'!M$1,IF(O2282='06A_Варіанти'!N2273,'06A_Варіанти'!N$1,IF(O2282='06A_Варіанти'!O2273,'06A_Варіанти'!O$1,IF(O2282='06A_Варіанти'!P2273,'06A_Варіанти'!P$1,IF(O2282='06A_Варіанти'!Q2273,'06A_Варіанти'!Q$1,IF(O2282='06A_Варіанти'!R2273,'06A_Варіанти'!R$1,"НЕМАЄ МАРШРУТУ"))))))))))))))</f>
        <v>DIRECT</v>
      </c>
      <c r="G2282" s="2" t="str">
        <f t="shared" si="245"/>
        <v>БЕЗ ЗМІН</v>
      </c>
      <c r="H2282" s="2">
        <f>IF(G2282="НЕМАЄ МАРШРУТУ",0,O2282-'06A_Варіанти'!T2273)</f>
        <v>0</v>
      </c>
      <c r="I2282" s="2">
        <f>IFERROR(INDEX('04_Потоки'!$E:$E,MATCH(A2282,'04_Потоки'!$A:$A,0)),0)</f>
        <v>0.30653218059558118</v>
      </c>
      <c r="J2282" s="2">
        <f t="shared" si="246"/>
        <v>1</v>
      </c>
      <c r="K2282" s="2">
        <f>IF(C2282="РЦК макси",0,2*'06A_Варіанти'!T2273*J2282)</f>
        <v>0</v>
      </c>
      <c r="L2282" s="2">
        <f t="shared" si="247"/>
        <v>0</v>
      </c>
      <c r="M2282" s="2">
        <f t="shared" si="248"/>
        <v>0</v>
      </c>
      <c r="N2282" s="9">
        <f t="shared" si="249"/>
        <v>0</v>
      </c>
      <c r="O2282" s="2">
        <f>MIN(IF('07A_Конструктор'!$D$5="Так",'06A_Варіанти'!E2273,1E+99),IF('07A_Конструктор'!$D$6="Так",'06A_Варіанти'!F2273,1E+99),IF('07A_Конструктор'!$D$7="Так",'06A_Варіанти'!G2273,1E+99),IF('07A_Конструктор'!$D$8="Так",'06A_Варіанти'!H2273,1E+99),IF('07A_Конструктор'!$D$9="Так",'06A_Варіанти'!I2273,1E+99),IF('07A_Конструктор'!$D$10="Так",'06A_Варіанти'!J2273,1E+99),IF('07A_Конструктор'!$D$11="Так",'06A_Варіанти'!K2273,1E+99),IF('07A_Конструктор'!$D$12="Так",'06A_Варіанти'!L2273,1E+99),IF('07A_Конструктор'!$D$13="Так",'06A_Варіанти'!M2273,1E+99),IF('07A_Конструктор'!$D$14="Так",'06A_Варіанти'!N2273,1E+99),IF('07A_Конструктор'!$D$15="Так",'06A_Варіанти'!O2273,1E+99),IF('07A_Конструктор'!$D$16="Так",'06A_Варіанти'!P2273,1E+99),IF('07A_Конструктор'!$D$17="Так",'06A_Варіанти'!Q2273,1E+99),IF('06A_Варіанти'!R2273="",1E+99,'06A_Варіанти'!R2273))</f>
        <v>693.9</v>
      </c>
      <c r="P2282" s="2" t="str">
        <f t="shared" si="250"/>
        <v>Не моделюється</v>
      </c>
      <c r="Q2282" s="2">
        <f t="shared" si="251"/>
        <v>0</v>
      </c>
      <c r="R2282" s="2" t="str">
        <f>IF(OR(C2282="РЦК макси",C2282="РЦЧ SKU"),"SKU-потік",IFERROR(VLOOKUP(D2282,'02_РЦ'!$A$3:$I$7,5,FALSE),0))</f>
        <v>SKU-потік</v>
      </c>
      <c r="S2282" s="2" t="str">
        <f>IF(OR(C2282="РЦК макси",C2282="РЦЧ SKU"),"Не рахується в ліміт",IFERROR(VLOOKUP(D2282,'02_РЦ'!$A$3:$I$7,9,FALSE),"Немає РЦ"))</f>
        <v>Не рахується в ліміт</v>
      </c>
    </row>
    <row r="2283" spans="1:19">
      <c r="A2283" s="2" t="str">
        <f>'06A_Варіанти'!A2274</f>
        <v>MAXI_3441</v>
      </c>
      <c r="B2283" s="2" t="str">
        <f>'06A_Варіанти'!B2274</f>
        <v>TT_3441</v>
      </c>
      <c r="C2283" s="2" t="str">
        <f>'06A_Варіанти'!D2274</f>
        <v>РЦК макси</v>
      </c>
      <c r="D2283" s="2" t="str">
        <f>'06A_Варіанти'!C2274</f>
        <v>РЦК</v>
      </c>
      <c r="E2283" s="2" t="str">
        <f>'06A_Варіанти'!S2274</f>
        <v>KYI_NORTH</v>
      </c>
      <c r="F2283" s="2" t="str">
        <f>IF(O2283='06A_Варіанти'!E2274,'06A_Варіанти'!E$1,IF(O2283='06A_Варіанти'!F2274,'06A_Варіанти'!F$1,IF(O2283='06A_Варіанти'!G2274,'06A_Варіанти'!G$1,IF(O2283='06A_Варіанти'!H2274,'06A_Варіанти'!H$1,IF(O2283='06A_Варіанти'!I2274,'06A_Варіанти'!I$1,IF(O2283='06A_Варіанти'!J2274,'06A_Варіанти'!J$1,IF(O2283='06A_Варіанти'!K2274,'06A_Варіанти'!K$1,IF(O2283='06A_Варіанти'!L2274,'06A_Варіанти'!L$1,IF(O2283='06A_Варіанти'!M2274,'06A_Варіанти'!M$1,IF(O2283='06A_Варіанти'!N2274,'06A_Варіанти'!N$1,IF(O2283='06A_Варіанти'!O2274,'06A_Варіанти'!O$1,IF(O2283='06A_Варіанти'!P2274,'06A_Варіанти'!P$1,IF(O2283='06A_Варіанти'!Q2274,'06A_Варіанти'!Q$1,IF(O2283='06A_Варіанти'!R2274,'06A_Варіанти'!R$1,"НЕМАЄ МАРШРУТУ"))))))))))))))</f>
        <v>KYI_NORTH</v>
      </c>
      <c r="G2283" s="2" t="str">
        <f t="shared" si="245"/>
        <v>БЕЗ ЗМІН</v>
      </c>
      <c r="H2283" s="2">
        <f>IF(G2283="НЕМАЄ МАРШРУТУ",0,O2283-'06A_Варіанти'!T2274)</f>
        <v>0</v>
      </c>
      <c r="I2283" s="2">
        <f>IFERROR(INDEX('04_Потоки'!$E:$E,MATCH(A2283,'04_Потоки'!$A:$A,0)),0)</f>
        <v>0.30653218059558118</v>
      </c>
      <c r="J2283" s="2">
        <f t="shared" si="246"/>
        <v>1</v>
      </c>
      <c r="K2283" s="2">
        <f>IF(C2283="РЦК макси",0,2*'06A_Варіанти'!T2274*J2283)</f>
        <v>0</v>
      </c>
      <c r="L2283" s="2">
        <f t="shared" si="247"/>
        <v>0</v>
      </c>
      <c r="M2283" s="2">
        <f t="shared" si="248"/>
        <v>0</v>
      </c>
      <c r="N2283" s="9">
        <f t="shared" si="249"/>
        <v>0</v>
      </c>
      <c r="O2283" s="2">
        <f>MIN(IF('07A_Конструктор'!$D$5="Так",'06A_Варіанти'!E2274,1E+99),IF('07A_Конструктор'!$D$6="Так",'06A_Варіанти'!F2274,1E+99),IF('07A_Конструктор'!$D$7="Так",'06A_Варіанти'!G2274,1E+99),IF('07A_Конструктор'!$D$8="Так",'06A_Варіанти'!H2274,1E+99),IF('07A_Конструктор'!$D$9="Так",'06A_Варіанти'!I2274,1E+99),IF('07A_Конструктор'!$D$10="Так",'06A_Варіанти'!J2274,1E+99),IF('07A_Конструктор'!$D$11="Так",'06A_Варіанти'!K2274,1E+99),IF('07A_Конструктор'!$D$12="Так",'06A_Варіанти'!L2274,1E+99),IF('07A_Конструктор'!$D$13="Так",'06A_Варіанти'!M2274,1E+99),IF('07A_Конструктор'!$D$14="Так",'06A_Варіанти'!N2274,1E+99),IF('07A_Конструктор'!$D$15="Так",'06A_Варіанти'!O2274,1E+99),IF('07A_Конструктор'!$D$16="Так",'06A_Варіанти'!P2274,1E+99),IF('07A_Конструктор'!$D$17="Так",'06A_Варіанти'!Q2274,1E+99),IF('06A_Варіанти'!R2274="",1E+99,'06A_Варіанти'!R2274))</f>
        <v>31.7</v>
      </c>
      <c r="P2283" s="2" t="str">
        <f t="shared" si="250"/>
        <v>Не моделюється</v>
      </c>
      <c r="Q2283" s="2">
        <f t="shared" si="251"/>
        <v>0</v>
      </c>
      <c r="R2283" s="2" t="str">
        <f>IF(OR(C2283="РЦК макси",C2283="РЦЧ SKU"),"SKU-потік",IFERROR(VLOOKUP(D2283,'02_РЦ'!$A$3:$I$7,5,FALSE),0))</f>
        <v>SKU-потік</v>
      </c>
      <c r="S2283" s="2" t="str">
        <f>IF(OR(C2283="РЦК макси",C2283="РЦЧ SKU"),"Не рахується в ліміт",IFERROR(VLOOKUP(D2283,'02_РЦ'!$A$3:$I$7,9,FALSE),"Немає РЦ"))</f>
        <v>Не рахується в ліміт</v>
      </c>
    </row>
    <row r="2284" spans="1:19">
      <c r="A2284" s="2" t="str">
        <f>'06A_Варіанти'!A2275</f>
        <v>MAXI_3442</v>
      </c>
      <c r="B2284" s="2" t="str">
        <f>'06A_Варіанти'!B2275</f>
        <v>TT_3442</v>
      </c>
      <c r="C2284" s="2" t="str">
        <f>'06A_Варіанти'!D2275</f>
        <v>РЦК макси</v>
      </c>
      <c r="D2284" s="2" t="str">
        <f>'06A_Варіанти'!C2275</f>
        <v>РЦК</v>
      </c>
      <c r="E2284" s="2" t="str">
        <f>'06A_Варіанти'!S2275</f>
        <v>DIRECT</v>
      </c>
      <c r="F2284" s="2" t="str">
        <f>IF(O2284='06A_Варіанти'!E2275,'06A_Варіанти'!E$1,IF(O2284='06A_Варіанти'!F2275,'06A_Варіанти'!F$1,IF(O2284='06A_Варіанти'!G2275,'06A_Варіанти'!G$1,IF(O2284='06A_Варіанти'!H2275,'06A_Варіанти'!H$1,IF(O2284='06A_Варіанти'!I2275,'06A_Варіанти'!I$1,IF(O2284='06A_Варіанти'!J2275,'06A_Варіанти'!J$1,IF(O2284='06A_Варіанти'!K2275,'06A_Варіанти'!K$1,IF(O2284='06A_Варіанти'!L2275,'06A_Варіанти'!L$1,IF(O2284='06A_Варіанти'!M2275,'06A_Варіанти'!M$1,IF(O2284='06A_Варіанти'!N2275,'06A_Варіанти'!N$1,IF(O2284='06A_Варіанти'!O2275,'06A_Варіанти'!O$1,IF(O2284='06A_Варіанти'!P2275,'06A_Варіанти'!P$1,IF(O2284='06A_Варіанти'!Q2275,'06A_Варіанти'!Q$1,IF(O2284='06A_Варіанти'!R2275,'06A_Варіанти'!R$1,"НЕМАЄ МАРШРУТУ"))))))))))))))</f>
        <v>DIRECT</v>
      </c>
      <c r="G2284" s="2" t="str">
        <f t="shared" si="245"/>
        <v>БЕЗ ЗМІН</v>
      </c>
      <c r="H2284" s="2">
        <f>IF(G2284="НЕМАЄ МАРШРУТУ",0,O2284-'06A_Варіанти'!T2275)</f>
        <v>0</v>
      </c>
      <c r="I2284" s="2">
        <f>IFERROR(INDEX('04_Потоки'!$E:$E,MATCH(A2284,'04_Потоки'!$A:$A,0)),0)</f>
        <v>0.30653218059558118</v>
      </c>
      <c r="J2284" s="2">
        <f t="shared" si="246"/>
        <v>1</v>
      </c>
      <c r="K2284" s="2">
        <f>IF(C2284="РЦК макси",0,2*'06A_Варіанти'!T2275*J2284)</f>
        <v>0</v>
      </c>
      <c r="L2284" s="2">
        <f t="shared" si="247"/>
        <v>0</v>
      </c>
      <c r="M2284" s="2">
        <f t="shared" si="248"/>
        <v>0</v>
      </c>
      <c r="N2284" s="9">
        <f t="shared" si="249"/>
        <v>0</v>
      </c>
      <c r="O2284" s="2">
        <f>MIN(IF('07A_Конструктор'!$D$5="Так",'06A_Варіанти'!E2275,1E+99),IF('07A_Конструктор'!$D$6="Так",'06A_Варіанти'!F2275,1E+99),IF('07A_Конструктор'!$D$7="Так",'06A_Варіанти'!G2275,1E+99),IF('07A_Конструктор'!$D$8="Так",'06A_Варіанти'!H2275,1E+99),IF('07A_Конструктор'!$D$9="Так",'06A_Варіанти'!I2275,1E+99),IF('07A_Конструктор'!$D$10="Так",'06A_Варіанти'!J2275,1E+99),IF('07A_Конструктор'!$D$11="Так",'06A_Варіанти'!K2275,1E+99),IF('07A_Конструктор'!$D$12="Так",'06A_Варіанти'!L2275,1E+99),IF('07A_Конструктор'!$D$13="Так",'06A_Варіанти'!M2275,1E+99),IF('07A_Конструктор'!$D$14="Так",'06A_Варіанти'!N2275,1E+99),IF('07A_Конструктор'!$D$15="Так",'06A_Варіанти'!O2275,1E+99),IF('07A_Конструктор'!$D$16="Так",'06A_Варіанти'!P2275,1E+99),IF('07A_Конструктор'!$D$17="Так",'06A_Варіанти'!Q2275,1E+99),IF('06A_Варіанти'!R2275="",1E+99,'06A_Варіанти'!R2275))</f>
        <v>458.4</v>
      </c>
      <c r="P2284" s="2" t="str">
        <f t="shared" si="250"/>
        <v>Не моделюється</v>
      </c>
      <c r="Q2284" s="2">
        <f t="shared" si="251"/>
        <v>0</v>
      </c>
      <c r="R2284" s="2" t="str">
        <f>IF(OR(C2284="РЦК макси",C2284="РЦЧ SKU"),"SKU-потік",IFERROR(VLOOKUP(D2284,'02_РЦ'!$A$3:$I$7,5,FALSE),0))</f>
        <v>SKU-потік</v>
      </c>
      <c r="S2284" s="2" t="str">
        <f>IF(OR(C2284="РЦК макси",C2284="РЦЧ SKU"),"Не рахується в ліміт",IFERROR(VLOOKUP(D2284,'02_РЦ'!$A$3:$I$7,9,FALSE),"Немає РЦ"))</f>
        <v>Не рахується в ліміт</v>
      </c>
    </row>
    <row r="2285" spans="1:19">
      <c r="A2285" s="2" t="str">
        <f>'06A_Варіанти'!A2276</f>
        <v>MAXI_3446</v>
      </c>
      <c r="B2285" s="2" t="str">
        <f>'06A_Варіанти'!B2276</f>
        <v>TT_3446</v>
      </c>
      <c r="C2285" s="2" t="str">
        <f>'06A_Варіанти'!D2276</f>
        <v>РЦК макси</v>
      </c>
      <c r="D2285" s="2" t="str">
        <f>'06A_Варіанти'!C2276</f>
        <v>РЦК</v>
      </c>
      <c r="E2285" s="2" t="str">
        <f>'06A_Варіанти'!S2276</f>
        <v>DIRECT</v>
      </c>
      <c r="F2285" s="2" t="str">
        <f>IF(O2285='06A_Варіанти'!E2276,'06A_Варіанти'!E$1,IF(O2285='06A_Варіанти'!F2276,'06A_Варіанти'!F$1,IF(O2285='06A_Варіанти'!G2276,'06A_Варіанти'!G$1,IF(O2285='06A_Варіанти'!H2276,'06A_Варіанти'!H$1,IF(O2285='06A_Варіанти'!I2276,'06A_Варіанти'!I$1,IF(O2285='06A_Варіанти'!J2276,'06A_Варіанти'!J$1,IF(O2285='06A_Варіанти'!K2276,'06A_Варіанти'!K$1,IF(O2285='06A_Варіанти'!L2276,'06A_Варіанти'!L$1,IF(O2285='06A_Варіанти'!M2276,'06A_Варіанти'!M$1,IF(O2285='06A_Варіанти'!N2276,'06A_Варіанти'!N$1,IF(O2285='06A_Варіанти'!O2276,'06A_Варіанти'!O$1,IF(O2285='06A_Варіанти'!P2276,'06A_Варіанти'!P$1,IF(O2285='06A_Варіанти'!Q2276,'06A_Варіанти'!Q$1,IF(O2285='06A_Варіанти'!R2276,'06A_Варіанти'!R$1,"НЕМАЄ МАРШРУТУ"))))))))))))))</f>
        <v>DIRECT</v>
      </c>
      <c r="G2285" s="2" t="str">
        <f t="shared" si="245"/>
        <v>БЕЗ ЗМІН</v>
      </c>
      <c r="H2285" s="2">
        <f>IF(G2285="НЕМАЄ МАРШРУТУ",0,O2285-'06A_Варіанти'!T2276)</f>
        <v>0</v>
      </c>
      <c r="I2285" s="2">
        <f>IFERROR(INDEX('04_Потоки'!$E:$E,MATCH(A2285,'04_Потоки'!$A:$A,0)),0)</f>
        <v>0.30653218059558118</v>
      </c>
      <c r="J2285" s="2">
        <f t="shared" si="246"/>
        <v>1</v>
      </c>
      <c r="K2285" s="2">
        <f>IF(C2285="РЦК макси",0,2*'06A_Варіанти'!T2276*J2285)</f>
        <v>0</v>
      </c>
      <c r="L2285" s="2">
        <f t="shared" si="247"/>
        <v>0</v>
      </c>
      <c r="M2285" s="2">
        <f t="shared" si="248"/>
        <v>0</v>
      </c>
      <c r="N2285" s="9">
        <f t="shared" si="249"/>
        <v>0</v>
      </c>
      <c r="O2285" s="2">
        <f>MIN(IF('07A_Конструктор'!$D$5="Так",'06A_Варіанти'!E2276,1E+99),IF('07A_Конструктор'!$D$6="Так",'06A_Варіанти'!F2276,1E+99),IF('07A_Конструктор'!$D$7="Так",'06A_Варіанти'!G2276,1E+99),IF('07A_Конструктор'!$D$8="Так",'06A_Варіанти'!H2276,1E+99),IF('07A_Конструктор'!$D$9="Так",'06A_Варіанти'!I2276,1E+99),IF('07A_Конструктор'!$D$10="Так",'06A_Варіанти'!J2276,1E+99),IF('07A_Конструктор'!$D$11="Так",'06A_Варіанти'!K2276,1E+99),IF('07A_Конструктор'!$D$12="Так",'06A_Варіанти'!L2276,1E+99),IF('07A_Конструктор'!$D$13="Так",'06A_Варіанти'!M2276,1E+99),IF('07A_Конструктор'!$D$14="Так",'06A_Варіанти'!N2276,1E+99),IF('07A_Конструктор'!$D$15="Так",'06A_Варіанти'!O2276,1E+99),IF('07A_Конструктор'!$D$16="Так",'06A_Варіанти'!P2276,1E+99),IF('07A_Конструктор'!$D$17="Так",'06A_Варіанти'!Q2276,1E+99),IF('06A_Варіанти'!R2276="",1E+99,'06A_Варіанти'!R2276))</f>
        <v>226.1</v>
      </c>
      <c r="P2285" s="2" t="str">
        <f t="shared" si="250"/>
        <v>Не моделюється</v>
      </c>
      <c r="Q2285" s="2">
        <f t="shared" si="251"/>
        <v>0</v>
      </c>
      <c r="R2285" s="2" t="str">
        <f>IF(OR(C2285="РЦК макси",C2285="РЦЧ SKU"),"SKU-потік",IFERROR(VLOOKUP(D2285,'02_РЦ'!$A$3:$I$7,5,FALSE),0))</f>
        <v>SKU-потік</v>
      </c>
      <c r="S2285" s="2" t="str">
        <f>IF(OR(C2285="РЦК макси",C2285="РЦЧ SKU"),"Не рахується в ліміт",IFERROR(VLOOKUP(D2285,'02_РЦ'!$A$3:$I$7,9,FALSE),"Немає РЦ"))</f>
        <v>Не рахується в ліміт</v>
      </c>
    </row>
    <row r="2286" spans="1:19">
      <c r="A2286" s="2" t="str">
        <f>'06A_Варіанти'!A2277</f>
        <v>MAXI_3452</v>
      </c>
      <c r="B2286" s="2" t="str">
        <f>'06A_Варіанти'!B2277</f>
        <v>TT_3452</v>
      </c>
      <c r="C2286" s="2" t="str">
        <f>'06A_Варіанти'!D2277</f>
        <v>РЦК макси</v>
      </c>
      <c r="D2286" s="2" t="str">
        <f>'06A_Варіанти'!C2277</f>
        <v>РЦК</v>
      </c>
      <c r="E2286" s="2" t="str">
        <f>'06A_Варіанти'!S2277</f>
        <v>DIRECT</v>
      </c>
      <c r="F2286" s="2" t="str">
        <f>IF(O2286='06A_Варіанти'!E2277,'06A_Варіанти'!E$1,IF(O2286='06A_Варіанти'!F2277,'06A_Варіанти'!F$1,IF(O2286='06A_Варіанти'!G2277,'06A_Варіанти'!G$1,IF(O2286='06A_Варіанти'!H2277,'06A_Варіанти'!H$1,IF(O2286='06A_Варіанти'!I2277,'06A_Варіанти'!I$1,IF(O2286='06A_Варіанти'!J2277,'06A_Варіанти'!J$1,IF(O2286='06A_Варіанти'!K2277,'06A_Варіанти'!K$1,IF(O2286='06A_Варіанти'!L2277,'06A_Варіанти'!L$1,IF(O2286='06A_Варіанти'!M2277,'06A_Варіанти'!M$1,IF(O2286='06A_Варіанти'!N2277,'06A_Варіанти'!N$1,IF(O2286='06A_Варіанти'!O2277,'06A_Варіанти'!O$1,IF(O2286='06A_Варіанти'!P2277,'06A_Варіанти'!P$1,IF(O2286='06A_Варіанти'!Q2277,'06A_Варіанти'!Q$1,IF(O2286='06A_Варіанти'!R2277,'06A_Варіанти'!R$1,"НЕМАЄ МАРШРУТУ"))))))))))))))</f>
        <v>DIRECT</v>
      </c>
      <c r="G2286" s="2" t="str">
        <f t="shared" si="245"/>
        <v>БЕЗ ЗМІН</v>
      </c>
      <c r="H2286" s="2">
        <f>IF(G2286="НЕМАЄ МАРШРУТУ",0,O2286-'06A_Варіанти'!T2277)</f>
        <v>0</v>
      </c>
      <c r="I2286" s="2">
        <f>IFERROR(INDEX('04_Потоки'!$E:$E,MATCH(A2286,'04_Потоки'!$A:$A,0)),0)</f>
        <v>0.30653218059558118</v>
      </c>
      <c r="J2286" s="2">
        <f t="shared" si="246"/>
        <v>1</v>
      </c>
      <c r="K2286" s="2">
        <f>IF(C2286="РЦК макси",0,2*'06A_Варіанти'!T2277*J2286)</f>
        <v>0</v>
      </c>
      <c r="L2286" s="2">
        <f t="shared" si="247"/>
        <v>0</v>
      </c>
      <c r="M2286" s="2">
        <f t="shared" si="248"/>
        <v>0</v>
      </c>
      <c r="N2286" s="9">
        <f t="shared" si="249"/>
        <v>0</v>
      </c>
      <c r="O2286" s="2">
        <f>MIN(IF('07A_Конструктор'!$D$5="Так",'06A_Варіанти'!E2277,1E+99),IF('07A_Конструктор'!$D$6="Так",'06A_Варіанти'!F2277,1E+99),IF('07A_Конструктор'!$D$7="Так",'06A_Варіанти'!G2277,1E+99),IF('07A_Конструктор'!$D$8="Так",'06A_Варіанти'!H2277,1E+99),IF('07A_Конструктор'!$D$9="Так",'06A_Варіанти'!I2277,1E+99),IF('07A_Конструктор'!$D$10="Так",'06A_Варіанти'!J2277,1E+99),IF('07A_Конструктор'!$D$11="Так",'06A_Варіанти'!K2277,1E+99),IF('07A_Конструктор'!$D$12="Так",'06A_Варіанти'!L2277,1E+99),IF('07A_Конструктор'!$D$13="Так",'06A_Варіанти'!M2277,1E+99),IF('07A_Конструктор'!$D$14="Так",'06A_Варіанти'!N2277,1E+99),IF('07A_Конструктор'!$D$15="Так",'06A_Варіанти'!O2277,1E+99),IF('07A_Конструктор'!$D$16="Так",'06A_Варіанти'!P2277,1E+99),IF('07A_Конструктор'!$D$17="Так",'06A_Варіанти'!Q2277,1E+99),IF('06A_Варіанти'!R2277="",1E+99,'06A_Варіанти'!R2277))</f>
        <v>497.2</v>
      </c>
      <c r="P2286" s="2" t="str">
        <f t="shared" si="250"/>
        <v>Не моделюється</v>
      </c>
      <c r="Q2286" s="2">
        <f t="shared" si="251"/>
        <v>0</v>
      </c>
      <c r="R2286" s="2" t="str">
        <f>IF(OR(C2286="РЦК макси",C2286="РЦЧ SKU"),"SKU-потік",IFERROR(VLOOKUP(D2286,'02_РЦ'!$A$3:$I$7,5,FALSE),0))</f>
        <v>SKU-потік</v>
      </c>
      <c r="S2286" s="2" t="str">
        <f>IF(OR(C2286="РЦК макси",C2286="РЦЧ SKU"),"Не рахується в ліміт",IFERROR(VLOOKUP(D2286,'02_РЦ'!$A$3:$I$7,9,FALSE),"Немає РЦ"))</f>
        <v>Не рахується в ліміт</v>
      </c>
    </row>
    <row r="2287" spans="1:19">
      <c r="A2287" s="2" t="str">
        <f>'06A_Варіанти'!A2278</f>
        <v>RCCH_7</v>
      </c>
      <c r="B2287" s="2" t="str">
        <f>'06A_Варіанти'!B2278</f>
        <v>TT_7</v>
      </c>
      <c r="C2287" s="2" t="str">
        <f>'06A_Варіанти'!D2278</f>
        <v>РЦЧ SKU</v>
      </c>
      <c r="D2287" s="2" t="str">
        <f>'06A_Варіанти'!C2278</f>
        <v>РЦЧ</v>
      </c>
      <c r="E2287" s="2" t="str">
        <f>'06A_Варіанти'!S2278</f>
        <v>DIRECT</v>
      </c>
      <c r="F2287" s="2" t="str">
        <f>IF(O2287='06A_Варіанти'!E2278,'06A_Варіанти'!E$1,IF(O2287='06A_Варіанти'!F2278,'06A_Варіанти'!F$1,IF(O2287='06A_Варіанти'!G2278,'06A_Варіанти'!G$1,IF(O2287='06A_Варіанти'!H2278,'06A_Варіанти'!H$1,IF(O2287='06A_Варіанти'!I2278,'06A_Варіанти'!I$1,IF(O2287='06A_Варіанти'!J2278,'06A_Варіанти'!J$1,IF(O2287='06A_Варіанти'!K2278,'06A_Варіанти'!K$1,IF(O2287='06A_Варіанти'!L2278,'06A_Варіанти'!L$1,IF(O2287='06A_Варіанти'!M2278,'06A_Варіанти'!M$1,IF(O2287='06A_Варіанти'!N2278,'06A_Варіанти'!N$1,IF(O2287='06A_Варіанти'!O2278,'06A_Варіанти'!O$1,IF(O2287='06A_Варіанти'!P2278,'06A_Варіанти'!P$1,IF(O2287='06A_Варіанти'!Q2278,'06A_Варіанти'!Q$1,IF(O2287='06A_Варіанти'!R2278,'06A_Варіанти'!R$1,"НЕМАЄ МАРШРУТУ"))))))))))))))</f>
        <v>DIRECT</v>
      </c>
      <c r="G2287" s="2" t="str">
        <f t="shared" si="245"/>
        <v>БЕЗ ЗМІН</v>
      </c>
      <c r="H2287" s="2">
        <f>IF(G2287="НЕМАЄ МАРШРУТУ",0,O2287-'06A_Варіанти'!T2278)</f>
        <v>0</v>
      </c>
      <c r="I2287" s="2">
        <f>IFERROR(INDEX('04_Потоки'!$E:$E,MATCH(A2287,'04_Потоки'!$A:$A,0)),0)</f>
        <v>1</v>
      </c>
      <c r="J2287" s="2">
        <f t="shared" si="246"/>
        <v>1</v>
      </c>
      <c r="K2287" s="2">
        <f>IF(C2287="РЦК макси",0,2*'06A_Варіанти'!T2278*J2287)</f>
        <v>257.39999999999998</v>
      </c>
      <c r="L2287" s="2">
        <f t="shared" si="247"/>
        <v>257.39999999999998</v>
      </c>
      <c r="M2287" s="2">
        <f t="shared" si="248"/>
        <v>0</v>
      </c>
      <c r="N2287" s="9">
        <f t="shared" si="249"/>
        <v>0</v>
      </c>
      <c r="O2287" s="2">
        <f>MIN(IF('07A_Конструктор'!$D$5="Так",'06A_Варіанти'!E2278,1E+99),IF('07A_Конструктор'!$D$6="Так",'06A_Варіанти'!F2278,1E+99),IF('07A_Конструктор'!$D$7="Так",'06A_Варіанти'!G2278,1E+99),IF('07A_Конструктор'!$D$8="Так",'06A_Варіанти'!H2278,1E+99),IF('07A_Конструктор'!$D$9="Так",'06A_Варіанти'!I2278,1E+99),IF('07A_Конструктор'!$D$10="Так",'06A_Варіанти'!J2278,1E+99),IF('07A_Конструктор'!$D$11="Так",'06A_Варіанти'!K2278,1E+99),IF('07A_Конструктор'!$D$12="Так",'06A_Варіанти'!L2278,1E+99),IF('07A_Конструктор'!$D$13="Так",'06A_Варіанти'!M2278,1E+99),IF('07A_Конструктор'!$D$14="Так",'06A_Варіанти'!N2278,1E+99),IF('07A_Конструктор'!$D$15="Так",'06A_Варіанти'!O2278,1E+99),IF('07A_Конструктор'!$D$16="Так",'06A_Варіанти'!P2278,1E+99),IF('07A_Конструктор'!$D$17="Так",'06A_Варіанти'!Q2278,1E+99),IF('06A_Варіанти'!R2278="",1E+99,'06A_Варіанти'!R2278))</f>
        <v>128.69999999999999</v>
      </c>
      <c r="P2287" s="2" t="str">
        <f t="shared" si="250"/>
        <v>5 т</v>
      </c>
      <c r="Q2287" s="2">
        <f t="shared" si="251"/>
        <v>14</v>
      </c>
      <c r="R2287" s="2" t="str">
        <f>IF(OR(C2287="РЦК макси",C2287="РЦЧ SKU"),"SKU-потік",IFERROR(VLOOKUP(D2287,'02_РЦ'!$A$3:$I$7,5,FALSE),0))</f>
        <v>SKU-потік</v>
      </c>
      <c r="S2287" s="2" t="str">
        <f>IF(OR(C2287="РЦК макси",C2287="РЦЧ SKU"),"Не рахується в ліміт",IFERROR(VLOOKUP(D2287,'02_РЦ'!$A$3:$I$7,9,FALSE),"Немає РЦ"))</f>
        <v>Не рахується в ліміт</v>
      </c>
    </row>
    <row r="2288" spans="1:19">
      <c r="A2288" s="2" t="str">
        <f>'06A_Варіанти'!A2279</f>
        <v>RCCH_12</v>
      </c>
      <c r="B2288" s="2" t="str">
        <f>'06A_Варіанти'!B2279</f>
        <v>TT_12</v>
      </c>
      <c r="C2288" s="2" t="str">
        <f>'06A_Варіанти'!D2279</f>
        <v>РЦЧ SKU</v>
      </c>
      <c r="D2288" s="2" t="str">
        <f>'06A_Варіанти'!C2279</f>
        <v>РЦЧ</v>
      </c>
      <c r="E2288" s="2" t="str">
        <f>'06A_Варіанти'!S2279</f>
        <v>CHK</v>
      </c>
      <c r="F2288" s="2" t="str">
        <f>IF(O2288='06A_Варіанти'!E2279,'06A_Варіанти'!E$1,IF(O2288='06A_Варіанти'!F2279,'06A_Варіанти'!F$1,IF(O2288='06A_Варіанти'!G2279,'06A_Варіанти'!G$1,IF(O2288='06A_Варіанти'!H2279,'06A_Варіанти'!H$1,IF(O2288='06A_Варіанти'!I2279,'06A_Варіанти'!I$1,IF(O2288='06A_Варіанти'!J2279,'06A_Варіанти'!J$1,IF(O2288='06A_Варіанти'!K2279,'06A_Варіанти'!K$1,IF(O2288='06A_Варіанти'!L2279,'06A_Варіанти'!L$1,IF(O2288='06A_Варіанти'!M2279,'06A_Варіанти'!M$1,IF(O2288='06A_Варіанти'!N2279,'06A_Варіанти'!N$1,IF(O2288='06A_Варіанти'!O2279,'06A_Варіанти'!O$1,IF(O2288='06A_Варіанти'!P2279,'06A_Варіанти'!P$1,IF(O2288='06A_Варіанти'!Q2279,'06A_Варіанти'!Q$1,IF(O2288='06A_Варіанти'!R2279,'06A_Варіанти'!R$1,"НЕМАЄ МАРШРУТУ"))))))))))))))</f>
        <v>CHK</v>
      </c>
      <c r="G2288" s="2" t="str">
        <f t="shared" si="245"/>
        <v>БЕЗ ЗМІН</v>
      </c>
      <c r="H2288" s="2">
        <f>IF(G2288="НЕМАЄ МАРШРУТУ",0,O2288-'06A_Варіанти'!T2279)</f>
        <v>0</v>
      </c>
      <c r="I2288" s="2">
        <f>IFERROR(INDEX('04_Потоки'!$E:$E,MATCH(A2288,'04_Потоки'!$A:$A,0)),0)</f>
        <v>1</v>
      </c>
      <c r="J2288" s="2">
        <f t="shared" si="246"/>
        <v>1</v>
      </c>
      <c r="K2288" s="2">
        <f>IF(C2288="РЦК макси",0,2*'06A_Варіанти'!T2279*J2288)</f>
        <v>257.2</v>
      </c>
      <c r="L2288" s="2">
        <f t="shared" si="247"/>
        <v>257.2</v>
      </c>
      <c r="M2288" s="2">
        <f t="shared" si="248"/>
        <v>0</v>
      </c>
      <c r="N2288" s="9">
        <f t="shared" si="249"/>
        <v>0</v>
      </c>
      <c r="O2288" s="2">
        <f>MIN(IF('07A_Конструктор'!$D$5="Так",'06A_Варіанти'!E2279,1E+99),IF('07A_Конструктор'!$D$6="Так",'06A_Варіанти'!F2279,1E+99),IF('07A_Конструктор'!$D$7="Так",'06A_Варіанти'!G2279,1E+99),IF('07A_Конструктор'!$D$8="Так",'06A_Варіанти'!H2279,1E+99),IF('07A_Конструктор'!$D$9="Так",'06A_Варіанти'!I2279,1E+99),IF('07A_Конструктор'!$D$10="Так",'06A_Варіанти'!J2279,1E+99),IF('07A_Конструктор'!$D$11="Так",'06A_Варіанти'!K2279,1E+99),IF('07A_Конструктор'!$D$12="Так",'06A_Варіанти'!L2279,1E+99),IF('07A_Конструктор'!$D$13="Так",'06A_Варіанти'!M2279,1E+99),IF('07A_Конструктор'!$D$14="Так",'06A_Варіанти'!N2279,1E+99),IF('07A_Конструктор'!$D$15="Так",'06A_Варіанти'!O2279,1E+99),IF('07A_Конструктор'!$D$16="Так",'06A_Варіанти'!P2279,1E+99),IF('07A_Конструктор'!$D$17="Так",'06A_Варіанти'!Q2279,1E+99),IF('06A_Варіанти'!R2279="",1E+99,'06A_Варіанти'!R2279))</f>
        <v>128.6</v>
      </c>
      <c r="P2288" s="2" t="str">
        <f t="shared" si="250"/>
        <v>5 т</v>
      </c>
      <c r="Q2288" s="2">
        <f t="shared" si="251"/>
        <v>14</v>
      </c>
      <c r="R2288" s="2" t="str">
        <f>IF(OR(C2288="РЦК макси",C2288="РЦЧ SKU"),"SKU-потік",IFERROR(VLOOKUP(D2288,'02_РЦ'!$A$3:$I$7,5,FALSE),0))</f>
        <v>SKU-потік</v>
      </c>
      <c r="S2288" s="2" t="str">
        <f>IF(OR(C2288="РЦК макси",C2288="РЦЧ SKU"),"Не рахується в ліміт",IFERROR(VLOOKUP(D2288,'02_РЦ'!$A$3:$I$7,9,FALSE),"Немає РЦ"))</f>
        <v>Не рахується в ліміт</v>
      </c>
    </row>
    <row r="2289" spans="1:19">
      <c r="A2289" s="2" t="str">
        <f>'06A_Варіанти'!A2280</f>
        <v>RCCH_17</v>
      </c>
      <c r="B2289" s="2" t="str">
        <f>'06A_Варіанти'!B2280</f>
        <v>TT_17</v>
      </c>
      <c r="C2289" s="2" t="str">
        <f>'06A_Варіанти'!D2280</f>
        <v>РЦЧ SKU</v>
      </c>
      <c r="D2289" s="2" t="str">
        <f>'06A_Варіанти'!C2280</f>
        <v>РЦЧ</v>
      </c>
      <c r="E2289" s="2" t="str">
        <f>'06A_Варіанти'!S2280</f>
        <v>DIRECT</v>
      </c>
      <c r="F2289" s="2" t="str">
        <f>IF(O2289='06A_Варіанти'!E2280,'06A_Варіанти'!E$1,IF(O2289='06A_Варіанти'!F2280,'06A_Варіанти'!F$1,IF(O2289='06A_Варіанти'!G2280,'06A_Варіанти'!G$1,IF(O2289='06A_Варіанти'!H2280,'06A_Варіанти'!H$1,IF(O2289='06A_Варіанти'!I2280,'06A_Варіанти'!I$1,IF(O2289='06A_Варіанти'!J2280,'06A_Варіанти'!J$1,IF(O2289='06A_Варіанти'!K2280,'06A_Варіанти'!K$1,IF(O2289='06A_Варіанти'!L2280,'06A_Варіанти'!L$1,IF(O2289='06A_Варіанти'!M2280,'06A_Варіанти'!M$1,IF(O2289='06A_Варіанти'!N2280,'06A_Варіанти'!N$1,IF(O2289='06A_Варіанти'!O2280,'06A_Варіанти'!O$1,IF(O2289='06A_Варіанти'!P2280,'06A_Варіанти'!P$1,IF(O2289='06A_Варіанти'!Q2280,'06A_Варіанти'!Q$1,IF(O2289='06A_Варіанти'!R2280,'06A_Варіанти'!R$1,"НЕМАЄ МАРШРУТУ"))))))))))))))</f>
        <v>DIRECT</v>
      </c>
      <c r="G2289" s="2" t="str">
        <f t="shared" si="245"/>
        <v>БЕЗ ЗМІН</v>
      </c>
      <c r="H2289" s="2">
        <f>IF(G2289="НЕМАЄ МАРШРУТУ",0,O2289-'06A_Варіанти'!T2280)</f>
        <v>0</v>
      </c>
      <c r="I2289" s="2">
        <f>IFERROR(INDEX('04_Потоки'!$E:$E,MATCH(A2289,'04_Потоки'!$A:$A,0)),0)</f>
        <v>1</v>
      </c>
      <c r="J2289" s="2">
        <f t="shared" si="246"/>
        <v>1</v>
      </c>
      <c r="K2289" s="2">
        <f>IF(C2289="РЦК макси",0,2*'06A_Варіанти'!T2280*J2289)</f>
        <v>579.79999999999995</v>
      </c>
      <c r="L2289" s="2">
        <f t="shared" si="247"/>
        <v>579.79999999999995</v>
      </c>
      <c r="M2289" s="2">
        <f t="shared" si="248"/>
        <v>0</v>
      </c>
      <c r="N2289" s="9">
        <f t="shared" si="249"/>
        <v>0</v>
      </c>
      <c r="O2289" s="2">
        <f>MIN(IF('07A_Конструктор'!$D$5="Так",'06A_Варіанти'!E2280,1E+99),IF('07A_Конструктор'!$D$6="Так",'06A_Варіанти'!F2280,1E+99),IF('07A_Конструктор'!$D$7="Так",'06A_Варіанти'!G2280,1E+99),IF('07A_Конструктор'!$D$8="Так",'06A_Варіанти'!H2280,1E+99),IF('07A_Конструктор'!$D$9="Так",'06A_Варіанти'!I2280,1E+99),IF('07A_Конструктор'!$D$10="Так",'06A_Варіанти'!J2280,1E+99),IF('07A_Конструктор'!$D$11="Так",'06A_Варіанти'!K2280,1E+99),IF('07A_Конструктор'!$D$12="Так",'06A_Варіанти'!L2280,1E+99),IF('07A_Конструктор'!$D$13="Так",'06A_Варіанти'!M2280,1E+99),IF('07A_Конструктор'!$D$14="Так",'06A_Варіанти'!N2280,1E+99),IF('07A_Конструктор'!$D$15="Так",'06A_Варіанти'!O2280,1E+99),IF('07A_Конструктор'!$D$16="Так",'06A_Варіанти'!P2280,1E+99),IF('07A_Конструктор'!$D$17="Так",'06A_Варіанти'!Q2280,1E+99),IF('06A_Варіанти'!R2280="",1E+99,'06A_Варіанти'!R2280))</f>
        <v>289.89999999999998</v>
      </c>
      <c r="P2289" s="2" t="str">
        <f t="shared" si="250"/>
        <v>5 т</v>
      </c>
      <c r="Q2289" s="2">
        <f t="shared" si="251"/>
        <v>14</v>
      </c>
      <c r="R2289" s="2" t="str">
        <f>IF(OR(C2289="РЦК макси",C2289="РЦЧ SKU"),"SKU-потік",IFERROR(VLOOKUP(D2289,'02_РЦ'!$A$3:$I$7,5,FALSE),0))</f>
        <v>SKU-потік</v>
      </c>
      <c r="S2289" s="2" t="str">
        <f>IF(OR(C2289="РЦК макси",C2289="РЦЧ SKU"),"Не рахується в ліміт",IFERROR(VLOOKUP(D2289,'02_РЦ'!$A$3:$I$7,9,FALSE),"Немає РЦ"))</f>
        <v>Не рахується в ліміт</v>
      </c>
    </row>
    <row r="2290" spans="1:19">
      <c r="A2290" s="2" t="str">
        <f>'06A_Варіанти'!A2281</f>
        <v>RCCH_25</v>
      </c>
      <c r="B2290" s="2" t="str">
        <f>'06A_Варіанти'!B2281</f>
        <v>TT_25</v>
      </c>
      <c r="C2290" s="2" t="str">
        <f>'06A_Варіанти'!D2281</f>
        <v>РЦЧ SKU</v>
      </c>
      <c r="D2290" s="2" t="str">
        <f>'06A_Варіанти'!C2281</f>
        <v>РЦЧ</v>
      </c>
      <c r="E2290" s="2" t="str">
        <f>'06A_Варіанти'!S2281</f>
        <v>DIRECT</v>
      </c>
      <c r="F2290" s="2" t="str">
        <f>IF(O2290='06A_Варіанти'!E2281,'06A_Варіанти'!E$1,IF(O2290='06A_Варіанти'!F2281,'06A_Варіанти'!F$1,IF(O2290='06A_Варіанти'!G2281,'06A_Варіанти'!G$1,IF(O2290='06A_Варіанти'!H2281,'06A_Варіанти'!H$1,IF(O2290='06A_Варіанти'!I2281,'06A_Варіанти'!I$1,IF(O2290='06A_Варіанти'!J2281,'06A_Варіанти'!J$1,IF(O2290='06A_Варіанти'!K2281,'06A_Варіанти'!K$1,IF(O2290='06A_Варіанти'!L2281,'06A_Варіанти'!L$1,IF(O2290='06A_Варіанти'!M2281,'06A_Варіанти'!M$1,IF(O2290='06A_Варіанти'!N2281,'06A_Варіанти'!N$1,IF(O2290='06A_Варіанти'!O2281,'06A_Варіанти'!O$1,IF(O2290='06A_Варіанти'!P2281,'06A_Варіанти'!P$1,IF(O2290='06A_Варіанти'!Q2281,'06A_Варіанти'!Q$1,IF(O2290='06A_Варіанти'!R2281,'06A_Варіанти'!R$1,"НЕМАЄ МАРШРУТУ"))))))))))))))</f>
        <v>DIRECT</v>
      </c>
      <c r="G2290" s="2" t="str">
        <f t="shared" si="245"/>
        <v>БЕЗ ЗМІН</v>
      </c>
      <c r="H2290" s="2">
        <f>IF(G2290="НЕМАЄ МАРШРУТУ",0,O2290-'06A_Варіанти'!T2281)</f>
        <v>0</v>
      </c>
      <c r="I2290" s="2">
        <f>IFERROR(INDEX('04_Потоки'!$E:$E,MATCH(A2290,'04_Потоки'!$A:$A,0)),0)</f>
        <v>1</v>
      </c>
      <c r="J2290" s="2">
        <f t="shared" si="246"/>
        <v>1</v>
      </c>
      <c r="K2290" s="2">
        <f>IF(C2290="РЦК макси",0,2*'06A_Варіанти'!T2281*J2290)</f>
        <v>578.4</v>
      </c>
      <c r="L2290" s="2">
        <f t="shared" si="247"/>
        <v>578.4</v>
      </c>
      <c r="M2290" s="2">
        <f t="shared" si="248"/>
        <v>0</v>
      </c>
      <c r="N2290" s="9">
        <f t="shared" si="249"/>
        <v>0</v>
      </c>
      <c r="O2290" s="2">
        <f>MIN(IF('07A_Конструктор'!$D$5="Так",'06A_Варіанти'!E2281,1E+99),IF('07A_Конструктор'!$D$6="Так",'06A_Варіанти'!F2281,1E+99),IF('07A_Конструктор'!$D$7="Так",'06A_Варіанти'!G2281,1E+99),IF('07A_Конструктор'!$D$8="Так",'06A_Варіанти'!H2281,1E+99),IF('07A_Конструктор'!$D$9="Так",'06A_Варіанти'!I2281,1E+99),IF('07A_Конструктор'!$D$10="Так",'06A_Варіанти'!J2281,1E+99),IF('07A_Конструктор'!$D$11="Так",'06A_Варіанти'!K2281,1E+99),IF('07A_Конструктор'!$D$12="Так",'06A_Варіанти'!L2281,1E+99),IF('07A_Конструктор'!$D$13="Так",'06A_Варіанти'!M2281,1E+99),IF('07A_Конструктор'!$D$14="Так",'06A_Варіанти'!N2281,1E+99),IF('07A_Конструктор'!$D$15="Так",'06A_Варіанти'!O2281,1E+99),IF('07A_Конструктор'!$D$16="Так",'06A_Варіанти'!P2281,1E+99),IF('07A_Конструктор'!$D$17="Так",'06A_Варіанти'!Q2281,1E+99),IF('06A_Варіанти'!R2281="",1E+99,'06A_Варіанти'!R2281))</f>
        <v>289.2</v>
      </c>
      <c r="P2290" s="2" t="str">
        <f t="shared" si="250"/>
        <v>5 т</v>
      </c>
      <c r="Q2290" s="2">
        <f t="shared" si="251"/>
        <v>14</v>
      </c>
      <c r="R2290" s="2" t="str">
        <f>IF(OR(C2290="РЦК макси",C2290="РЦЧ SKU"),"SKU-потік",IFERROR(VLOOKUP(D2290,'02_РЦ'!$A$3:$I$7,5,FALSE),0))</f>
        <v>SKU-потік</v>
      </c>
      <c r="S2290" s="2" t="str">
        <f>IF(OR(C2290="РЦК макси",C2290="РЦЧ SKU"),"Не рахується в ліміт",IFERROR(VLOOKUP(D2290,'02_РЦ'!$A$3:$I$7,9,FALSE),"Немає РЦ"))</f>
        <v>Не рахується в ліміт</v>
      </c>
    </row>
    <row r="2291" spans="1:19">
      <c r="A2291" s="2" t="str">
        <f>'06A_Варіанти'!A2282</f>
        <v>RCCH_35</v>
      </c>
      <c r="B2291" s="2" t="str">
        <f>'06A_Варіанти'!B2282</f>
        <v>TT_35</v>
      </c>
      <c r="C2291" s="2" t="str">
        <f>'06A_Варіанти'!D2282</f>
        <v>РЦЧ SKU</v>
      </c>
      <c r="D2291" s="2" t="str">
        <f>'06A_Варіанти'!C2282</f>
        <v>РЦЧ</v>
      </c>
      <c r="E2291" s="2" t="str">
        <f>'06A_Варіанти'!S2282</f>
        <v>KREM</v>
      </c>
      <c r="F2291" s="2" t="str">
        <f>IF(O2291='06A_Варіанти'!E2282,'06A_Варіанти'!E$1,IF(O2291='06A_Варіанти'!F2282,'06A_Варіанти'!F$1,IF(O2291='06A_Варіанти'!G2282,'06A_Варіанти'!G$1,IF(O2291='06A_Варіанти'!H2282,'06A_Варіанти'!H$1,IF(O2291='06A_Варіанти'!I2282,'06A_Варіанти'!I$1,IF(O2291='06A_Варіанти'!J2282,'06A_Варіанти'!J$1,IF(O2291='06A_Варіанти'!K2282,'06A_Варіанти'!K$1,IF(O2291='06A_Варіанти'!L2282,'06A_Варіанти'!L$1,IF(O2291='06A_Варіанти'!M2282,'06A_Варіанти'!M$1,IF(O2291='06A_Варіанти'!N2282,'06A_Варіанти'!N$1,IF(O2291='06A_Варіанти'!O2282,'06A_Варіанти'!O$1,IF(O2291='06A_Варіанти'!P2282,'06A_Варіанти'!P$1,IF(O2291='06A_Варіанти'!Q2282,'06A_Варіанти'!Q$1,IF(O2291='06A_Варіанти'!R2282,'06A_Варіанти'!R$1,"НЕМАЄ МАРШРУТУ"))))))))))))))</f>
        <v>KREM</v>
      </c>
      <c r="G2291" s="2" t="str">
        <f t="shared" si="245"/>
        <v>БЕЗ ЗМІН</v>
      </c>
      <c r="H2291" s="2">
        <f>IF(G2291="НЕМАЄ МАРШРУТУ",0,O2291-'06A_Варіанти'!T2282)</f>
        <v>0</v>
      </c>
      <c r="I2291" s="2">
        <f>IFERROR(INDEX('04_Потоки'!$E:$E,MATCH(A2291,'04_Потоки'!$A:$A,0)),0)</f>
        <v>1</v>
      </c>
      <c r="J2291" s="2">
        <f t="shared" si="246"/>
        <v>1</v>
      </c>
      <c r="K2291" s="2">
        <f>IF(C2291="РЦК макси",0,2*'06A_Варіанти'!T2282*J2291)</f>
        <v>584.20000000000005</v>
      </c>
      <c r="L2291" s="2">
        <f t="shared" si="247"/>
        <v>584.20000000000005</v>
      </c>
      <c r="M2291" s="2">
        <f t="shared" si="248"/>
        <v>0</v>
      </c>
      <c r="N2291" s="9">
        <f t="shared" si="249"/>
        <v>0</v>
      </c>
      <c r="O2291" s="2">
        <f>MIN(IF('07A_Конструктор'!$D$5="Так",'06A_Варіанти'!E2282,1E+99),IF('07A_Конструктор'!$D$6="Так",'06A_Варіанти'!F2282,1E+99),IF('07A_Конструктор'!$D$7="Так",'06A_Варіанти'!G2282,1E+99),IF('07A_Конструктор'!$D$8="Так",'06A_Варіанти'!H2282,1E+99),IF('07A_Конструктор'!$D$9="Так",'06A_Варіанти'!I2282,1E+99),IF('07A_Конструктор'!$D$10="Так",'06A_Варіанти'!J2282,1E+99),IF('07A_Конструктор'!$D$11="Так",'06A_Варіанти'!K2282,1E+99),IF('07A_Конструктор'!$D$12="Так",'06A_Варіанти'!L2282,1E+99),IF('07A_Конструктор'!$D$13="Так",'06A_Варіанти'!M2282,1E+99),IF('07A_Конструктор'!$D$14="Так",'06A_Варіанти'!N2282,1E+99),IF('07A_Конструктор'!$D$15="Так",'06A_Варіанти'!O2282,1E+99),IF('07A_Конструктор'!$D$16="Так",'06A_Варіанти'!P2282,1E+99),IF('07A_Конструктор'!$D$17="Так",'06A_Варіанти'!Q2282,1E+99),IF('06A_Варіанти'!R2282="",1E+99,'06A_Варіанти'!R2282))</f>
        <v>292.10000000000002</v>
      </c>
      <c r="P2291" s="2" t="str">
        <f t="shared" si="250"/>
        <v>5 т</v>
      </c>
      <c r="Q2291" s="2">
        <f t="shared" si="251"/>
        <v>14</v>
      </c>
      <c r="R2291" s="2" t="str">
        <f>IF(OR(C2291="РЦК макси",C2291="РЦЧ SKU"),"SKU-потік",IFERROR(VLOOKUP(D2291,'02_РЦ'!$A$3:$I$7,5,FALSE),0))</f>
        <v>SKU-потік</v>
      </c>
      <c r="S2291" s="2" t="str">
        <f>IF(OR(C2291="РЦК макси",C2291="РЦЧ SKU"),"Не рахується в ліміт",IFERROR(VLOOKUP(D2291,'02_РЦ'!$A$3:$I$7,9,FALSE),"Немає РЦ"))</f>
        <v>Не рахується в ліміт</v>
      </c>
    </row>
    <row r="2292" spans="1:19">
      <c r="A2292" s="2" t="str">
        <f>'06A_Варіанти'!A2283</f>
        <v>RCCH_41</v>
      </c>
      <c r="B2292" s="2" t="str">
        <f>'06A_Варіанти'!B2283</f>
        <v>TT_41</v>
      </c>
      <c r="C2292" s="2" t="str">
        <f>'06A_Варіанти'!D2283</f>
        <v>РЦЧ SKU</v>
      </c>
      <c r="D2292" s="2" t="str">
        <f>'06A_Варіанти'!C2283</f>
        <v>РЦЧ</v>
      </c>
      <c r="E2292" s="2" t="str">
        <f>'06A_Варіанти'!S2283</f>
        <v>DIRECT</v>
      </c>
      <c r="F2292" s="2" t="str">
        <f>IF(O2292='06A_Варіанти'!E2283,'06A_Варіанти'!E$1,IF(O2292='06A_Варіанти'!F2283,'06A_Варіанти'!F$1,IF(O2292='06A_Варіанти'!G2283,'06A_Варіанти'!G$1,IF(O2292='06A_Варіанти'!H2283,'06A_Варіанти'!H$1,IF(O2292='06A_Варіанти'!I2283,'06A_Варіанти'!I$1,IF(O2292='06A_Варіанти'!J2283,'06A_Варіанти'!J$1,IF(O2292='06A_Варіанти'!K2283,'06A_Варіанти'!K$1,IF(O2292='06A_Варіанти'!L2283,'06A_Варіанти'!L$1,IF(O2292='06A_Варіанти'!M2283,'06A_Варіанти'!M$1,IF(O2292='06A_Варіанти'!N2283,'06A_Варіанти'!N$1,IF(O2292='06A_Варіанти'!O2283,'06A_Варіанти'!O$1,IF(O2292='06A_Варіанти'!P2283,'06A_Варіанти'!P$1,IF(O2292='06A_Варіанти'!Q2283,'06A_Варіанти'!Q$1,IF(O2292='06A_Варіанти'!R2283,'06A_Варіанти'!R$1,"НЕМАЄ МАРШРУТУ"))))))))))))))</f>
        <v>DIRECT</v>
      </c>
      <c r="G2292" s="2" t="str">
        <f t="shared" si="245"/>
        <v>БЕЗ ЗМІН</v>
      </c>
      <c r="H2292" s="2">
        <f>IF(G2292="НЕМАЄ МАРШРУТУ",0,O2292-'06A_Варіанти'!T2283)</f>
        <v>0</v>
      </c>
      <c r="I2292" s="2">
        <f>IFERROR(INDEX('04_Потоки'!$E:$E,MATCH(A2292,'04_Потоки'!$A:$A,0)),0)</f>
        <v>1</v>
      </c>
      <c r="J2292" s="2">
        <f t="shared" si="246"/>
        <v>1</v>
      </c>
      <c r="K2292" s="2">
        <f>IF(C2292="РЦК макси",0,2*'06A_Варіанти'!T2283*J2292)</f>
        <v>226.2</v>
      </c>
      <c r="L2292" s="2">
        <f t="shared" si="247"/>
        <v>226.2</v>
      </c>
      <c r="M2292" s="2">
        <f t="shared" si="248"/>
        <v>0</v>
      </c>
      <c r="N2292" s="9">
        <f t="shared" si="249"/>
        <v>0</v>
      </c>
      <c r="O2292" s="2">
        <f>MIN(IF('07A_Конструктор'!$D$5="Так",'06A_Варіанти'!E2283,1E+99),IF('07A_Конструктор'!$D$6="Так",'06A_Варіанти'!F2283,1E+99),IF('07A_Конструктор'!$D$7="Так",'06A_Варіанти'!G2283,1E+99),IF('07A_Конструктор'!$D$8="Так",'06A_Варіанти'!H2283,1E+99),IF('07A_Конструктор'!$D$9="Так",'06A_Варіанти'!I2283,1E+99),IF('07A_Конструктор'!$D$10="Так",'06A_Варіанти'!J2283,1E+99),IF('07A_Конструктор'!$D$11="Так",'06A_Варіанти'!K2283,1E+99),IF('07A_Конструктор'!$D$12="Так",'06A_Варіанти'!L2283,1E+99),IF('07A_Конструктор'!$D$13="Так",'06A_Варіанти'!M2283,1E+99),IF('07A_Конструктор'!$D$14="Так",'06A_Варіанти'!N2283,1E+99),IF('07A_Конструктор'!$D$15="Так",'06A_Варіанти'!O2283,1E+99),IF('07A_Конструктор'!$D$16="Так",'06A_Варіанти'!P2283,1E+99),IF('07A_Конструктор'!$D$17="Так",'06A_Варіанти'!Q2283,1E+99),IF('06A_Варіанти'!R2283="",1E+99,'06A_Варіанти'!R2283))</f>
        <v>113.1</v>
      </c>
      <c r="P2292" s="2" t="str">
        <f t="shared" si="250"/>
        <v>5 т</v>
      </c>
      <c r="Q2292" s="2">
        <f t="shared" si="251"/>
        <v>14</v>
      </c>
      <c r="R2292" s="2" t="str">
        <f>IF(OR(C2292="РЦК макси",C2292="РЦЧ SKU"),"SKU-потік",IFERROR(VLOOKUP(D2292,'02_РЦ'!$A$3:$I$7,5,FALSE),0))</f>
        <v>SKU-потік</v>
      </c>
      <c r="S2292" s="2" t="str">
        <f>IF(OR(C2292="РЦК макси",C2292="РЦЧ SKU"),"Не рахується в ліміт",IFERROR(VLOOKUP(D2292,'02_РЦ'!$A$3:$I$7,9,FALSE),"Немає РЦ"))</f>
        <v>Не рахується в ліміт</v>
      </c>
    </row>
    <row r="2293" spans="1:19">
      <c r="A2293" s="2" t="str">
        <f>'06A_Варіанти'!A2284</f>
        <v>RCCH_49</v>
      </c>
      <c r="B2293" s="2" t="str">
        <f>'06A_Варіанти'!B2284</f>
        <v>TT_49</v>
      </c>
      <c r="C2293" s="2" t="str">
        <f>'06A_Варіанти'!D2284</f>
        <v>РЦЧ SKU</v>
      </c>
      <c r="D2293" s="2" t="str">
        <f>'06A_Варіанти'!C2284</f>
        <v>РЦЧ</v>
      </c>
      <c r="E2293" s="2" t="str">
        <f>'06A_Варіанти'!S2284</f>
        <v>DIRECT</v>
      </c>
      <c r="F2293" s="2" t="str">
        <f>IF(O2293='06A_Варіанти'!E2284,'06A_Варіанти'!E$1,IF(O2293='06A_Варіанти'!F2284,'06A_Варіанти'!F$1,IF(O2293='06A_Варіанти'!G2284,'06A_Варіанти'!G$1,IF(O2293='06A_Варіанти'!H2284,'06A_Варіанти'!H$1,IF(O2293='06A_Варіанти'!I2284,'06A_Варіанти'!I$1,IF(O2293='06A_Варіанти'!J2284,'06A_Варіанти'!J$1,IF(O2293='06A_Варіанти'!K2284,'06A_Варіанти'!K$1,IF(O2293='06A_Варіанти'!L2284,'06A_Варіанти'!L$1,IF(O2293='06A_Варіанти'!M2284,'06A_Варіанти'!M$1,IF(O2293='06A_Варіанти'!N2284,'06A_Варіанти'!N$1,IF(O2293='06A_Варіанти'!O2284,'06A_Варіанти'!O$1,IF(O2293='06A_Варіанти'!P2284,'06A_Варіанти'!P$1,IF(O2293='06A_Варіанти'!Q2284,'06A_Варіанти'!Q$1,IF(O2293='06A_Варіанти'!R2284,'06A_Варіанти'!R$1,"НЕМАЄ МАРШРУТУ"))))))))))))))</f>
        <v>DIRECT</v>
      </c>
      <c r="G2293" s="2" t="str">
        <f t="shared" si="245"/>
        <v>БЕЗ ЗМІН</v>
      </c>
      <c r="H2293" s="2">
        <f>IF(G2293="НЕМАЄ МАРШРУТУ",0,O2293-'06A_Варіанти'!T2284)</f>
        <v>0</v>
      </c>
      <c r="I2293" s="2">
        <f>IFERROR(INDEX('04_Потоки'!$E:$E,MATCH(A2293,'04_Потоки'!$A:$A,0)),0)</f>
        <v>1</v>
      </c>
      <c r="J2293" s="2">
        <f t="shared" si="246"/>
        <v>1</v>
      </c>
      <c r="K2293" s="2">
        <f>IF(C2293="РЦК макси",0,2*'06A_Варіанти'!T2284*J2293)</f>
        <v>63.8</v>
      </c>
      <c r="L2293" s="2">
        <f t="shared" si="247"/>
        <v>63.8</v>
      </c>
      <c r="M2293" s="2">
        <f t="shared" si="248"/>
        <v>0</v>
      </c>
      <c r="N2293" s="9">
        <f t="shared" si="249"/>
        <v>0</v>
      </c>
      <c r="O2293" s="2">
        <f>MIN(IF('07A_Конструктор'!$D$5="Так",'06A_Варіанти'!E2284,1E+99),IF('07A_Конструктор'!$D$6="Так",'06A_Варіанти'!F2284,1E+99),IF('07A_Конструктор'!$D$7="Так",'06A_Варіанти'!G2284,1E+99),IF('07A_Конструктор'!$D$8="Так",'06A_Варіанти'!H2284,1E+99),IF('07A_Конструктор'!$D$9="Так",'06A_Варіанти'!I2284,1E+99),IF('07A_Конструктор'!$D$10="Так",'06A_Варіанти'!J2284,1E+99),IF('07A_Конструктор'!$D$11="Так",'06A_Варіанти'!K2284,1E+99),IF('07A_Конструктор'!$D$12="Так",'06A_Варіанти'!L2284,1E+99),IF('07A_Конструктор'!$D$13="Так",'06A_Варіанти'!M2284,1E+99),IF('07A_Конструктор'!$D$14="Так",'06A_Варіанти'!N2284,1E+99),IF('07A_Конструктор'!$D$15="Так",'06A_Варіанти'!O2284,1E+99),IF('07A_Конструктор'!$D$16="Так",'06A_Варіанти'!P2284,1E+99),IF('07A_Конструктор'!$D$17="Так",'06A_Варіанти'!Q2284,1E+99),IF('06A_Варіанти'!R2284="",1E+99,'06A_Варіанти'!R2284))</f>
        <v>31.9</v>
      </c>
      <c r="P2293" s="2" t="str">
        <f t="shared" si="250"/>
        <v>5 т</v>
      </c>
      <c r="Q2293" s="2">
        <f t="shared" si="251"/>
        <v>14</v>
      </c>
      <c r="R2293" s="2" t="str">
        <f>IF(OR(C2293="РЦК макси",C2293="РЦЧ SKU"),"SKU-потік",IFERROR(VLOOKUP(D2293,'02_РЦ'!$A$3:$I$7,5,FALSE),0))</f>
        <v>SKU-потік</v>
      </c>
      <c r="S2293" s="2" t="str">
        <f>IF(OR(C2293="РЦК макси",C2293="РЦЧ SKU"),"Не рахується в ліміт",IFERROR(VLOOKUP(D2293,'02_РЦ'!$A$3:$I$7,9,FALSE),"Немає РЦ"))</f>
        <v>Не рахується в ліміт</v>
      </c>
    </row>
    <row r="2294" spans="1:19">
      <c r="A2294" s="2" t="str">
        <f>'06A_Варіанти'!A2285</f>
        <v>RCCH_51</v>
      </c>
      <c r="B2294" s="2" t="str">
        <f>'06A_Варіанти'!B2285</f>
        <v>TT_51</v>
      </c>
      <c r="C2294" s="2" t="str">
        <f>'06A_Варіанти'!D2285</f>
        <v>РЦЧ SKU</v>
      </c>
      <c r="D2294" s="2" t="str">
        <f>'06A_Варіанти'!C2285</f>
        <v>РЦЧ</v>
      </c>
      <c r="E2294" s="2" t="str">
        <f>'06A_Варіанти'!S2285</f>
        <v>CHK</v>
      </c>
      <c r="F2294" s="2" t="str">
        <f>IF(O2294='06A_Варіанти'!E2285,'06A_Варіанти'!E$1,IF(O2294='06A_Варіанти'!F2285,'06A_Варіанти'!F$1,IF(O2294='06A_Варіанти'!G2285,'06A_Варіанти'!G$1,IF(O2294='06A_Варіанти'!H2285,'06A_Варіанти'!H$1,IF(O2294='06A_Варіанти'!I2285,'06A_Варіанти'!I$1,IF(O2294='06A_Варіанти'!J2285,'06A_Варіанти'!J$1,IF(O2294='06A_Варіанти'!K2285,'06A_Варіанти'!K$1,IF(O2294='06A_Варіанти'!L2285,'06A_Варіанти'!L$1,IF(O2294='06A_Варіанти'!M2285,'06A_Варіанти'!M$1,IF(O2294='06A_Варіанти'!N2285,'06A_Варіанти'!N$1,IF(O2294='06A_Варіанти'!O2285,'06A_Варіанти'!O$1,IF(O2294='06A_Варіанти'!P2285,'06A_Варіанти'!P$1,IF(O2294='06A_Варіанти'!Q2285,'06A_Варіанти'!Q$1,IF(O2294='06A_Варіанти'!R2285,'06A_Варіанти'!R$1,"НЕМАЄ МАРШРУТУ"))))))))))))))</f>
        <v>CHK</v>
      </c>
      <c r="G2294" s="2" t="str">
        <f t="shared" si="245"/>
        <v>БЕЗ ЗМІН</v>
      </c>
      <c r="H2294" s="2">
        <f>IF(G2294="НЕМАЄ МАРШРУТУ",0,O2294-'06A_Варіанти'!T2285)</f>
        <v>0</v>
      </c>
      <c r="I2294" s="2">
        <f>IFERROR(INDEX('04_Потоки'!$E:$E,MATCH(A2294,'04_Потоки'!$A:$A,0)),0)</f>
        <v>1</v>
      </c>
      <c r="J2294" s="2">
        <f t="shared" si="246"/>
        <v>1</v>
      </c>
      <c r="K2294" s="2">
        <f>IF(C2294="РЦК макси",0,2*'06A_Варіанти'!T2285*J2294)</f>
        <v>255.4</v>
      </c>
      <c r="L2294" s="2">
        <f t="shared" si="247"/>
        <v>255.4</v>
      </c>
      <c r="M2294" s="2">
        <f t="shared" si="248"/>
        <v>0</v>
      </c>
      <c r="N2294" s="9">
        <f t="shared" si="249"/>
        <v>0</v>
      </c>
      <c r="O2294" s="2">
        <f>MIN(IF('07A_Конструктор'!$D$5="Так",'06A_Варіанти'!E2285,1E+99),IF('07A_Конструктор'!$D$6="Так",'06A_Варіанти'!F2285,1E+99),IF('07A_Конструктор'!$D$7="Так",'06A_Варіанти'!G2285,1E+99),IF('07A_Конструктор'!$D$8="Так",'06A_Варіанти'!H2285,1E+99),IF('07A_Конструктор'!$D$9="Так",'06A_Варіанти'!I2285,1E+99),IF('07A_Конструктор'!$D$10="Так",'06A_Варіанти'!J2285,1E+99),IF('07A_Конструктор'!$D$11="Так",'06A_Варіанти'!K2285,1E+99),IF('07A_Конструктор'!$D$12="Так",'06A_Варіанти'!L2285,1E+99),IF('07A_Конструктор'!$D$13="Так",'06A_Варіанти'!M2285,1E+99),IF('07A_Конструктор'!$D$14="Так",'06A_Варіанти'!N2285,1E+99),IF('07A_Конструктор'!$D$15="Так",'06A_Варіанти'!O2285,1E+99),IF('07A_Конструктор'!$D$16="Так",'06A_Варіанти'!P2285,1E+99),IF('07A_Конструктор'!$D$17="Так",'06A_Варіанти'!Q2285,1E+99),IF('06A_Варіанти'!R2285="",1E+99,'06A_Варіанти'!R2285))</f>
        <v>127.7</v>
      </c>
      <c r="P2294" s="2" t="str">
        <f t="shared" si="250"/>
        <v>5 т</v>
      </c>
      <c r="Q2294" s="2">
        <f t="shared" si="251"/>
        <v>14</v>
      </c>
      <c r="R2294" s="2" t="str">
        <f>IF(OR(C2294="РЦК макси",C2294="РЦЧ SKU"),"SKU-потік",IFERROR(VLOOKUP(D2294,'02_РЦ'!$A$3:$I$7,5,FALSE),0))</f>
        <v>SKU-потік</v>
      </c>
      <c r="S2294" s="2" t="str">
        <f>IF(OR(C2294="РЦК макси",C2294="РЦЧ SKU"),"Не рахується в ліміт",IFERROR(VLOOKUP(D2294,'02_РЦ'!$A$3:$I$7,9,FALSE),"Немає РЦ"))</f>
        <v>Не рахується в ліміт</v>
      </c>
    </row>
    <row r="2295" spans="1:19">
      <c r="A2295" s="2" t="str">
        <f>'06A_Варіанти'!A2286</f>
        <v>RCCH_53</v>
      </c>
      <c r="B2295" s="2" t="str">
        <f>'06A_Варіанти'!B2286</f>
        <v>TT_53</v>
      </c>
      <c r="C2295" s="2" t="str">
        <f>'06A_Варіанти'!D2286</f>
        <v>РЦЧ SKU</v>
      </c>
      <c r="D2295" s="2" t="str">
        <f>'06A_Варіанти'!C2286</f>
        <v>РЦЧ</v>
      </c>
      <c r="E2295" s="2" t="str">
        <f>'06A_Варіанти'!S2286</f>
        <v>DIRECT</v>
      </c>
      <c r="F2295" s="2" t="str">
        <f>IF(O2295='06A_Варіанти'!E2286,'06A_Варіанти'!E$1,IF(O2295='06A_Варіанти'!F2286,'06A_Варіанти'!F$1,IF(O2295='06A_Варіанти'!G2286,'06A_Варіанти'!G$1,IF(O2295='06A_Варіанти'!H2286,'06A_Варіанти'!H$1,IF(O2295='06A_Варіанти'!I2286,'06A_Варіанти'!I$1,IF(O2295='06A_Варіанти'!J2286,'06A_Варіанти'!J$1,IF(O2295='06A_Варіанти'!K2286,'06A_Варіанти'!K$1,IF(O2295='06A_Варіанти'!L2286,'06A_Варіанти'!L$1,IF(O2295='06A_Варіанти'!M2286,'06A_Варіанти'!M$1,IF(O2295='06A_Варіанти'!N2286,'06A_Варіанти'!N$1,IF(O2295='06A_Варіанти'!O2286,'06A_Варіанти'!O$1,IF(O2295='06A_Варіанти'!P2286,'06A_Варіанти'!P$1,IF(O2295='06A_Варіанти'!Q2286,'06A_Варіанти'!Q$1,IF(O2295='06A_Варіанти'!R2286,'06A_Варіанти'!R$1,"НЕМАЄ МАРШРУТУ"))))))))))))))</f>
        <v>DIRECT</v>
      </c>
      <c r="G2295" s="2" t="str">
        <f t="shared" si="245"/>
        <v>БЕЗ ЗМІН</v>
      </c>
      <c r="H2295" s="2">
        <f>IF(G2295="НЕМАЄ МАРШРУТУ",0,O2295-'06A_Варіанти'!T2286)</f>
        <v>0</v>
      </c>
      <c r="I2295" s="2">
        <f>IFERROR(INDEX('04_Потоки'!$E:$E,MATCH(A2295,'04_Потоки'!$A:$A,0)),0)</f>
        <v>1</v>
      </c>
      <c r="J2295" s="2">
        <f t="shared" si="246"/>
        <v>1</v>
      </c>
      <c r="K2295" s="2">
        <f>IF(C2295="РЦК макси",0,2*'06A_Варіанти'!T2286*J2295)</f>
        <v>5</v>
      </c>
      <c r="L2295" s="2">
        <f t="shared" si="247"/>
        <v>5</v>
      </c>
      <c r="M2295" s="2">
        <f t="shared" si="248"/>
        <v>0</v>
      </c>
      <c r="N2295" s="9">
        <f t="shared" si="249"/>
        <v>0</v>
      </c>
      <c r="O2295" s="2">
        <f>MIN(IF('07A_Конструктор'!$D$5="Так",'06A_Варіанти'!E2286,1E+99),IF('07A_Конструктор'!$D$6="Так",'06A_Варіанти'!F2286,1E+99),IF('07A_Конструктор'!$D$7="Так",'06A_Варіанти'!G2286,1E+99),IF('07A_Конструктор'!$D$8="Так",'06A_Варіанти'!H2286,1E+99),IF('07A_Конструктор'!$D$9="Так",'06A_Варіанти'!I2286,1E+99),IF('07A_Конструктор'!$D$10="Так",'06A_Варіанти'!J2286,1E+99),IF('07A_Конструктор'!$D$11="Так",'06A_Варіанти'!K2286,1E+99),IF('07A_Конструктор'!$D$12="Так",'06A_Варіанти'!L2286,1E+99),IF('07A_Конструктор'!$D$13="Так",'06A_Варіанти'!M2286,1E+99),IF('07A_Конструктор'!$D$14="Так",'06A_Варіанти'!N2286,1E+99),IF('07A_Конструктор'!$D$15="Так",'06A_Варіанти'!O2286,1E+99),IF('07A_Конструктор'!$D$16="Так",'06A_Варіанти'!P2286,1E+99),IF('07A_Конструктор'!$D$17="Так",'06A_Варіанти'!Q2286,1E+99),IF('06A_Варіанти'!R2286="",1E+99,'06A_Варіанти'!R2286))</f>
        <v>2.5</v>
      </c>
      <c r="P2295" s="2" t="str">
        <f t="shared" si="250"/>
        <v>5 т</v>
      </c>
      <c r="Q2295" s="2">
        <f t="shared" si="251"/>
        <v>14</v>
      </c>
      <c r="R2295" s="2" t="str">
        <f>IF(OR(C2295="РЦК макси",C2295="РЦЧ SKU"),"SKU-потік",IFERROR(VLOOKUP(D2295,'02_РЦ'!$A$3:$I$7,5,FALSE),0))</f>
        <v>SKU-потік</v>
      </c>
      <c r="S2295" s="2" t="str">
        <f>IF(OR(C2295="РЦК макси",C2295="РЦЧ SKU"),"Не рахується в ліміт",IFERROR(VLOOKUP(D2295,'02_РЦ'!$A$3:$I$7,9,FALSE),"Немає РЦ"))</f>
        <v>Не рахується в ліміт</v>
      </c>
    </row>
    <row r="2296" spans="1:19">
      <c r="A2296" s="2" t="str">
        <f>'06A_Варіанти'!A2287</f>
        <v>RCCH_58</v>
      </c>
      <c r="B2296" s="2" t="str">
        <f>'06A_Варіанти'!B2287</f>
        <v>TT_58</v>
      </c>
      <c r="C2296" s="2" t="str">
        <f>'06A_Варіанти'!D2287</f>
        <v>РЦЧ SKU</v>
      </c>
      <c r="D2296" s="2" t="str">
        <f>'06A_Варіанти'!C2287</f>
        <v>РЦЧ</v>
      </c>
      <c r="E2296" s="2" t="str">
        <f>'06A_Варіанти'!S2287</f>
        <v>CHK</v>
      </c>
      <c r="F2296" s="2" t="str">
        <f>IF(O2296='06A_Варіанти'!E2287,'06A_Варіанти'!E$1,IF(O2296='06A_Варіанти'!F2287,'06A_Варіанти'!F$1,IF(O2296='06A_Варіанти'!G2287,'06A_Варіанти'!G$1,IF(O2296='06A_Варіанти'!H2287,'06A_Варіанти'!H$1,IF(O2296='06A_Варіанти'!I2287,'06A_Варіанти'!I$1,IF(O2296='06A_Варіанти'!J2287,'06A_Варіанти'!J$1,IF(O2296='06A_Варіанти'!K2287,'06A_Варіанти'!K$1,IF(O2296='06A_Варіанти'!L2287,'06A_Варіанти'!L$1,IF(O2296='06A_Варіанти'!M2287,'06A_Варіанти'!M$1,IF(O2296='06A_Варіанти'!N2287,'06A_Варіанти'!N$1,IF(O2296='06A_Варіанти'!O2287,'06A_Варіанти'!O$1,IF(O2296='06A_Варіанти'!P2287,'06A_Варіанти'!P$1,IF(O2296='06A_Варіанти'!Q2287,'06A_Варіанти'!Q$1,IF(O2296='06A_Варіанти'!R2287,'06A_Варіанти'!R$1,"НЕМАЄ МАРШРУТУ"))))))))))))))</f>
        <v>CHK</v>
      </c>
      <c r="G2296" s="2" t="str">
        <f t="shared" si="245"/>
        <v>БЕЗ ЗМІН</v>
      </c>
      <c r="H2296" s="2">
        <f>IF(G2296="НЕМАЄ МАРШРУТУ",0,O2296-'06A_Варіанти'!T2287)</f>
        <v>0</v>
      </c>
      <c r="I2296" s="2">
        <f>IFERROR(INDEX('04_Потоки'!$E:$E,MATCH(A2296,'04_Потоки'!$A:$A,0)),0)</f>
        <v>1</v>
      </c>
      <c r="J2296" s="2">
        <f t="shared" si="246"/>
        <v>1</v>
      </c>
      <c r="K2296" s="2">
        <f>IF(C2296="РЦК макси",0,2*'06A_Варіанти'!T2287*J2296)</f>
        <v>255.6</v>
      </c>
      <c r="L2296" s="2">
        <f t="shared" si="247"/>
        <v>255.6</v>
      </c>
      <c r="M2296" s="2">
        <f t="shared" si="248"/>
        <v>0</v>
      </c>
      <c r="N2296" s="9">
        <f t="shared" si="249"/>
        <v>0</v>
      </c>
      <c r="O2296" s="2">
        <f>MIN(IF('07A_Конструктор'!$D$5="Так",'06A_Варіанти'!E2287,1E+99),IF('07A_Конструктор'!$D$6="Так",'06A_Варіанти'!F2287,1E+99),IF('07A_Конструктор'!$D$7="Так",'06A_Варіанти'!G2287,1E+99),IF('07A_Конструктор'!$D$8="Так",'06A_Варіанти'!H2287,1E+99),IF('07A_Конструктор'!$D$9="Так",'06A_Варіанти'!I2287,1E+99),IF('07A_Конструктор'!$D$10="Так",'06A_Варіанти'!J2287,1E+99),IF('07A_Конструктор'!$D$11="Так",'06A_Варіанти'!K2287,1E+99),IF('07A_Конструктор'!$D$12="Так",'06A_Варіанти'!L2287,1E+99),IF('07A_Конструктор'!$D$13="Так",'06A_Варіанти'!M2287,1E+99),IF('07A_Конструктор'!$D$14="Так",'06A_Варіанти'!N2287,1E+99),IF('07A_Конструктор'!$D$15="Так",'06A_Варіанти'!O2287,1E+99),IF('07A_Конструктор'!$D$16="Так",'06A_Варіанти'!P2287,1E+99),IF('07A_Конструктор'!$D$17="Так",'06A_Варіанти'!Q2287,1E+99),IF('06A_Варіанти'!R2287="",1E+99,'06A_Варіанти'!R2287))</f>
        <v>127.8</v>
      </c>
      <c r="P2296" s="2" t="str">
        <f t="shared" si="250"/>
        <v>5 т</v>
      </c>
      <c r="Q2296" s="2">
        <f t="shared" si="251"/>
        <v>14</v>
      </c>
      <c r="R2296" s="2" t="str">
        <f>IF(OR(C2296="РЦК макси",C2296="РЦЧ SKU"),"SKU-потік",IFERROR(VLOOKUP(D2296,'02_РЦ'!$A$3:$I$7,5,FALSE),0))</f>
        <v>SKU-потік</v>
      </c>
      <c r="S2296" s="2" t="str">
        <f>IF(OR(C2296="РЦК макси",C2296="РЦЧ SKU"),"Не рахується в ліміт",IFERROR(VLOOKUP(D2296,'02_РЦ'!$A$3:$I$7,9,FALSE),"Немає РЦ"))</f>
        <v>Не рахується в ліміт</v>
      </c>
    </row>
    <row r="2297" spans="1:19">
      <c r="A2297" s="2" t="str">
        <f>'06A_Варіанти'!A2288</f>
        <v>RCCH_60</v>
      </c>
      <c r="B2297" s="2" t="str">
        <f>'06A_Варіанти'!B2288</f>
        <v>TT_60</v>
      </c>
      <c r="C2297" s="2" t="str">
        <f>'06A_Варіанти'!D2288</f>
        <v>РЦЧ SKU</v>
      </c>
      <c r="D2297" s="2" t="str">
        <f>'06A_Варіанти'!C2288</f>
        <v>РЦЧ</v>
      </c>
      <c r="E2297" s="2" t="str">
        <f>'06A_Варіанти'!S2288</f>
        <v>DIRECT</v>
      </c>
      <c r="F2297" s="2" t="str">
        <f>IF(O2297='06A_Варіанти'!E2288,'06A_Варіанти'!E$1,IF(O2297='06A_Варіанти'!F2288,'06A_Варіанти'!F$1,IF(O2297='06A_Варіанти'!G2288,'06A_Варіанти'!G$1,IF(O2297='06A_Варіанти'!H2288,'06A_Варіанти'!H$1,IF(O2297='06A_Варіанти'!I2288,'06A_Варіанти'!I$1,IF(O2297='06A_Варіанти'!J2288,'06A_Варіанти'!J$1,IF(O2297='06A_Варіанти'!K2288,'06A_Варіанти'!K$1,IF(O2297='06A_Варіанти'!L2288,'06A_Варіанти'!L$1,IF(O2297='06A_Варіанти'!M2288,'06A_Варіанти'!M$1,IF(O2297='06A_Варіанти'!N2288,'06A_Варіанти'!N$1,IF(O2297='06A_Варіанти'!O2288,'06A_Варіанти'!O$1,IF(O2297='06A_Варіанти'!P2288,'06A_Варіанти'!P$1,IF(O2297='06A_Варіанти'!Q2288,'06A_Варіанти'!Q$1,IF(O2297='06A_Варіанти'!R2288,'06A_Варіанти'!R$1,"НЕМАЄ МАРШРУТУ"))))))))))))))</f>
        <v>DIRECT</v>
      </c>
      <c r="G2297" s="2" t="str">
        <f t="shared" si="245"/>
        <v>БЕЗ ЗМІН</v>
      </c>
      <c r="H2297" s="2">
        <f>IF(G2297="НЕМАЄ МАРШРУТУ",0,O2297-'06A_Варіанти'!T2288)</f>
        <v>0</v>
      </c>
      <c r="I2297" s="2">
        <f>IFERROR(INDEX('04_Потоки'!$E:$E,MATCH(A2297,'04_Потоки'!$A:$A,0)),0)</f>
        <v>1</v>
      </c>
      <c r="J2297" s="2">
        <f t="shared" si="246"/>
        <v>1</v>
      </c>
      <c r="K2297" s="2">
        <f>IF(C2297="РЦК макси",0,2*'06A_Варіанти'!T2288*J2297)</f>
        <v>585.4</v>
      </c>
      <c r="L2297" s="2">
        <f t="shared" si="247"/>
        <v>585.4</v>
      </c>
      <c r="M2297" s="2">
        <f t="shared" si="248"/>
        <v>0</v>
      </c>
      <c r="N2297" s="9">
        <f t="shared" si="249"/>
        <v>0</v>
      </c>
      <c r="O2297" s="2">
        <f>MIN(IF('07A_Конструктор'!$D$5="Так",'06A_Варіанти'!E2288,1E+99),IF('07A_Конструктор'!$D$6="Так",'06A_Варіанти'!F2288,1E+99),IF('07A_Конструктор'!$D$7="Так",'06A_Варіанти'!G2288,1E+99),IF('07A_Конструктор'!$D$8="Так",'06A_Варіанти'!H2288,1E+99),IF('07A_Конструктор'!$D$9="Так",'06A_Варіанти'!I2288,1E+99),IF('07A_Конструктор'!$D$10="Так",'06A_Варіанти'!J2288,1E+99),IF('07A_Конструктор'!$D$11="Так",'06A_Варіанти'!K2288,1E+99),IF('07A_Конструктор'!$D$12="Так",'06A_Варіанти'!L2288,1E+99),IF('07A_Конструктор'!$D$13="Так",'06A_Варіанти'!M2288,1E+99),IF('07A_Конструктор'!$D$14="Так",'06A_Варіанти'!N2288,1E+99),IF('07A_Конструктор'!$D$15="Так",'06A_Варіанти'!O2288,1E+99),IF('07A_Конструктор'!$D$16="Так",'06A_Варіанти'!P2288,1E+99),IF('07A_Конструктор'!$D$17="Так",'06A_Варіанти'!Q2288,1E+99),IF('06A_Варіанти'!R2288="",1E+99,'06A_Варіанти'!R2288))</f>
        <v>292.7</v>
      </c>
      <c r="P2297" s="2" t="str">
        <f t="shared" si="250"/>
        <v>5 т</v>
      </c>
      <c r="Q2297" s="2">
        <f t="shared" si="251"/>
        <v>14</v>
      </c>
      <c r="R2297" s="2" t="str">
        <f>IF(OR(C2297="РЦК макси",C2297="РЦЧ SKU"),"SKU-потік",IFERROR(VLOOKUP(D2297,'02_РЦ'!$A$3:$I$7,5,FALSE),0))</f>
        <v>SKU-потік</v>
      </c>
      <c r="S2297" s="2" t="str">
        <f>IF(OR(C2297="РЦК макси",C2297="РЦЧ SKU"),"Не рахується в ліміт",IFERROR(VLOOKUP(D2297,'02_РЦ'!$A$3:$I$7,9,FALSE),"Немає РЦ"))</f>
        <v>Не рахується в ліміт</v>
      </c>
    </row>
    <row r="2298" spans="1:19">
      <c r="A2298" s="2" t="str">
        <f>'06A_Варіанти'!A2289</f>
        <v>RCCH_69</v>
      </c>
      <c r="B2298" s="2" t="str">
        <f>'06A_Варіанти'!B2289</f>
        <v>TT_69</v>
      </c>
      <c r="C2298" s="2" t="str">
        <f>'06A_Варіанти'!D2289</f>
        <v>РЦЧ SKU</v>
      </c>
      <c r="D2298" s="2" t="str">
        <f>'06A_Варіанти'!C2289</f>
        <v>РЦЧ</v>
      </c>
      <c r="E2298" s="2" t="str">
        <f>'06A_Варіанти'!S2289</f>
        <v>DIRECT</v>
      </c>
      <c r="F2298" s="2" t="str">
        <f>IF(O2298='06A_Варіанти'!E2289,'06A_Варіанти'!E$1,IF(O2298='06A_Варіанти'!F2289,'06A_Варіанти'!F$1,IF(O2298='06A_Варіанти'!G2289,'06A_Варіанти'!G$1,IF(O2298='06A_Варіанти'!H2289,'06A_Варіанти'!H$1,IF(O2298='06A_Варіанти'!I2289,'06A_Варіанти'!I$1,IF(O2298='06A_Варіанти'!J2289,'06A_Варіанти'!J$1,IF(O2298='06A_Варіанти'!K2289,'06A_Варіанти'!K$1,IF(O2298='06A_Варіанти'!L2289,'06A_Варіанти'!L$1,IF(O2298='06A_Варіанти'!M2289,'06A_Варіанти'!M$1,IF(O2298='06A_Варіанти'!N2289,'06A_Варіанти'!N$1,IF(O2298='06A_Варіанти'!O2289,'06A_Варіанти'!O$1,IF(O2298='06A_Варіанти'!P2289,'06A_Варіанти'!P$1,IF(O2298='06A_Варіанти'!Q2289,'06A_Варіанти'!Q$1,IF(O2298='06A_Варіанти'!R2289,'06A_Варіанти'!R$1,"НЕМАЄ МАРШРУТУ"))))))))))))))</f>
        <v>DIRECT</v>
      </c>
      <c r="G2298" s="2" t="str">
        <f t="shared" si="245"/>
        <v>БЕЗ ЗМІН</v>
      </c>
      <c r="H2298" s="2">
        <f>IF(G2298="НЕМАЄ МАРШРУТУ",0,O2298-'06A_Варіанти'!T2289)</f>
        <v>0</v>
      </c>
      <c r="I2298" s="2">
        <f>IFERROR(INDEX('04_Потоки'!$E:$E,MATCH(A2298,'04_Потоки'!$A:$A,0)),0)</f>
        <v>1</v>
      </c>
      <c r="J2298" s="2">
        <f t="shared" si="246"/>
        <v>1</v>
      </c>
      <c r="K2298" s="2">
        <f>IF(C2298="РЦК макси",0,2*'06A_Варіанти'!T2289*J2298)</f>
        <v>9.4</v>
      </c>
      <c r="L2298" s="2">
        <f t="shared" si="247"/>
        <v>9.4</v>
      </c>
      <c r="M2298" s="2">
        <f t="shared" si="248"/>
        <v>0</v>
      </c>
      <c r="N2298" s="9">
        <f t="shared" si="249"/>
        <v>0</v>
      </c>
      <c r="O2298" s="2">
        <f>MIN(IF('07A_Конструктор'!$D$5="Так",'06A_Варіанти'!E2289,1E+99),IF('07A_Конструктор'!$D$6="Так",'06A_Варіанти'!F2289,1E+99),IF('07A_Конструктор'!$D$7="Так",'06A_Варіанти'!G2289,1E+99),IF('07A_Конструктор'!$D$8="Так",'06A_Варіанти'!H2289,1E+99),IF('07A_Конструктор'!$D$9="Так",'06A_Варіанти'!I2289,1E+99),IF('07A_Конструктор'!$D$10="Так",'06A_Варіанти'!J2289,1E+99),IF('07A_Конструктор'!$D$11="Так",'06A_Варіанти'!K2289,1E+99),IF('07A_Конструктор'!$D$12="Так",'06A_Варіанти'!L2289,1E+99),IF('07A_Конструктор'!$D$13="Так",'06A_Варіанти'!M2289,1E+99),IF('07A_Конструктор'!$D$14="Так",'06A_Варіанти'!N2289,1E+99),IF('07A_Конструктор'!$D$15="Так",'06A_Варіанти'!O2289,1E+99),IF('07A_Конструктор'!$D$16="Так",'06A_Варіанти'!P2289,1E+99),IF('07A_Конструктор'!$D$17="Так",'06A_Варіанти'!Q2289,1E+99),IF('06A_Варіанти'!R2289="",1E+99,'06A_Варіанти'!R2289))</f>
        <v>4.7</v>
      </c>
      <c r="P2298" s="2" t="str">
        <f t="shared" si="250"/>
        <v>5 т</v>
      </c>
      <c r="Q2298" s="2">
        <f t="shared" si="251"/>
        <v>14</v>
      </c>
      <c r="R2298" s="2" t="str">
        <f>IF(OR(C2298="РЦК макси",C2298="РЦЧ SKU"),"SKU-потік",IFERROR(VLOOKUP(D2298,'02_РЦ'!$A$3:$I$7,5,FALSE),0))</f>
        <v>SKU-потік</v>
      </c>
      <c r="S2298" s="2" t="str">
        <f>IF(OR(C2298="РЦК макси",C2298="РЦЧ SKU"),"Не рахується в ліміт",IFERROR(VLOOKUP(D2298,'02_РЦ'!$A$3:$I$7,9,FALSE),"Немає РЦ"))</f>
        <v>Не рахується в ліміт</v>
      </c>
    </row>
    <row r="2299" spans="1:19">
      <c r="A2299" s="2" t="str">
        <f>'06A_Варіанти'!A2290</f>
        <v>RCCH_71</v>
      </c>
      <c r="B2299" s="2" t="str">
        <f>'06A_Варіанти'!B2290</f>
        <v>TT_71</v>
      </c>
      <c r="C2299" s="2" t="str">
        <f>'06A_Варіанти'!D2290</f>
        <v>РЦЧ SKU</v>
      </c>
      <c r="D2299" s="2" t="str">
        <f>'06A_Варіанти'!C2290</f>
        <v>РЦЧ</v>
      </c>
      <c r="E2299" s="2" t="str">
        <f>'06A_Варіанти'!S2290</f>
        <v>KREM</v>
      </c>
      <c r="F2299" s="2" t="str">
        <f>IF(O2299='06A_Варіанти'!E2290,'06A_Варіанти'!E$1,IF(O2299='06A_Варіанти'!F2290,'06A_Варіанти'!F$1,IF(O2299='06A_Варіанти'!G2290,'06A_Варіанти'!G$1,IF(O2299='06A_Варіанти'!H2290,'06A_Варіанти'!H$1,IF(O2299='06A_Варіанти'!I2290,'06A_Варіанти'!I$1,IF(O2299='06A_Варіанти'!J2290,'06A_Варіанти'!J$1,IF(O2299='06A_Варіанти'!K2290,'06A_Варіанти'!K$1,IF(O2299='06A_Варіанти'!L2290,'06A_Варіанти'!L$1,IF(O2299='06A_Варіанти'!M2290,'06A_Варіанти'!M$1,IF(O2299='06A_Варіанти'!N2290,'06A_Варіанти'!N$1,IF(O2299='06A_Варіанти'!O2290,'06A_Варіанти'!O$1,IF(O2299='06A_Варіанти'!P2290,'06A_Варіанти'!P$1,IF(O2299='06A_Варіанти'!Q2290,'06A_Варіанти'!Q$1,IF(O2299='06A_Варіанти'!R2290,'06A_Варіанти'!R$1,"НЕМАЄ МАРШРУТУ"))))))))))))))</f>
        <v>KREM</v>
      </c>
      <c r="G2299" s="2" t="str">
        <f t="shared" si="245"/>
        <v>БЕЗ ЗМІН</v>
      </c>
      <c r="H2299" s="2">
        <f>IF(G2299="НЕМАЄ МАРШРУТУ",0,O2299-'06A_Варіанти'!T2290)</f>
        <v>0</v>
      </c>
      <c r="I2299" s="2">
        <f>IFERROR(INDEX('04_Потоки'!$E:$E,MATCH(A2299,'04_Потоки'!$A:$A,0)),0)</f>
        <v>1</v>
      </c>
      <c r="J2299" s="2">
        <f t="shared" si="246"/>
        <v>1</v>
      </c>
      <c r="K2299" s="2">
        <f>IF(C2299="РЦК макси",0,2*'06A_Варіанти'!T2290*J2299)</f>
        <v>298.8</v>
      </c>
      <c r="L2299" s="2">
        <f t="shared" si="247"/>
        <v>298.8</v>
      </c>
      <c r="M2299" s="2">
        <f t="shared" si="248"/>
        <v>0</v>
      </c>
      <c r="N2299" s="9">
        <f t="shared" si="249"/>
        <v>0</v>
      </c>
      <c r="O2299" s="2">
        <f>MIN(IF('07A_Конструктор'!$D$5="Так",'06A_Варіанти'!E2290,1E+99),IF('07A_Конструктор'!$D$6="Так",'06A_Варіанти'!F2290,1E+99),IF('07A_Конструктор'!$D$7="Так",'06A_Варіанти'!G2290,1E+99),IF('07A_Конструктор'!$D$8="Так",'06A_Варіанти'!H2290,1E+99),IF('07A_Конструктор'!$D$9="Так",'06A_Варіанти'!I2290,1E+99),IF('07A_Конструктор'!$D$10="Так",'06A_Варіанти'!J2290,1E+99),IF('07A_Конструктор'!$D$11="Так",'06A_Варіанти'!K2290,1E+99),IF('07A_Конструктор'!$D$12="Так",'06A_Варіанти'!L2290,1E+99),IF('07A_Конструктор'!$D$13="Так",'06A_Варіанти'!M2290,1E+99),IF('07A_Конструктор'!$D$14="Так",'06A_Варіанти'!N2290,1E+99),IF('07A_Конструктор'!$D$15="Так",'06A_Варіанти'!O2290,1E+99),IF('07A_Конструктор'!$D$16="Так",'06A_Варіанти'!P2290,1E+99),IF('07A_Конструктор'!$D$17="Так",'06A_Варіанти'!Q2290,1E+99),IF('06A_Варіанти'!R2290="",1E+99,'06A_Варіанти'!R2290))</f>
        <v>149.4</v>
      </c>
      <c r="P2299" s="2" t="str">
        <f t="shared" si="250"/>
        <v>5 т</v>
      </c>
      <c r="Q2299" s="2">
        <f t="shared" si="251"/>
        <v>14</v>
      </c>
      <c r="R2299" s="2" t="str">
        <f>IF(OR(C2299="РЦК макси",C2299="РЦЧ SKU"),"SKU-потік",IFERROR(VLOOKUP(D2299,'02_РЦ'!$A$3:$I$7,5,FALSE),0))</f>
        <v>SKU-потік</v>
      </c>
      <c r="S2299" s="2" t="str">
        <f>IF(OR(C2299="РЦК макси",C2299="РЦЧ SKU"),"Не рахується в ліміт",IFERROR(VLOOKUP(D2299,'02_РЦ'!$A$3:$I$7,9,FALSE),"Немає РЦ"))</f>
        <v>Не рахується в ліміт</v>
      </c>
    </row>
    <row r="2300" spans="1:19">
      <c r="A2300" s="2" t="str">
        <f>'06A_Варіанти'!A2291</f>
        <v>RCCH_72</v>
      </c>
      <c r="B2300" s="2" t="str">
        <f>'06A_Варіанти'!B2291</f>
        <v>TT_72</v>
      </c>
      <c r="C2300" s="2" t="str">
        <f>'06A_Варіанти'!D2291</f>
        <v>РЦЧ SKU</v>
      </c>
      <c r="D2300" s="2" t="str">
        <f>'06A_Варіанти'!C2291</f>
        <v>РЦЧ</v>
      </c>
      <c r="E2300" s="2" t="str">
        <f>'06A_Варіанти'!S2291</f>
        <v>CHK</v>
      </c>
      <c r="F2300" s="2" t="str">
        <f>IF(O2300='06A_Варіанти'!E2291,'06A_Варіанти'!E$1,IF(O2300='06A_Варіанти'!F2291,'06A_Варіанти'!F$1,IF(O2300='06A_Варіанти'!G2291,'06A_Варіанти'!G$1,IF(O2300='06A_Варіанти'!H2291,'06A_Варіанти'!H$1,IF(O2300='06A_Варіанти'!I2291,'06A_Варіанти'!I$1,IF(O2300='06A_Варіанти'!J2291,'06A_Варіанти'!J$1,IF(O2300='06A_Варіанти'!K2291,'06A_Варіанти'!K$1,IF(O2300='06A_Варіанти'!L2291,'06A_Варіанти'!L$1,IF(O2300='06A_Варіанти'!M2291,'06A_Варіанти'!M$1,IF(O2300='06A_Варіанти'!N2291,'06A_Варіанти'!N$1,IF(O2300='06A_Варіанти'!O2291,'06A_Варіанти'!O$1,IF(O2300='06A_Варіанти'!P2291,'06A_Варіанти'!P$1,IF(O2300='06A_Варіанти'!Q2291,'06A_Варіанти'!Q$1,IF(O2300='06A_Варіанти'!R2291,'06A_Варіанти'!R$1,"НЕМАЄ МАРШРУТУ"))))))))))))))</f>
        <v>CHK</v>
      </c>
      <c r="G2300" s="2" t="str">
        <f t="shared" si="245"/>
        <v>БЕЗ ЗМІН</v>
      </c>
      <c r="H2300" s="2">
        <f>IF(G2300="НЕМАЄ МАРШРУТУ",0,O2300-'06A_Варіанти'!T2291)</f>
        <v>0</v>
      </c>
      <c r="I2300" s="2">
        <f>IFERROR(INDEX('04_Потоки'!$E:$E,MATCH(A2300,'04_Потоки'!$A:$A,0)),0)</f>
        <v>1</v>
      </c>
      <c r="J2300" s="2">
        <f t="shared" si="246"/>
        <v>1</v>
      </c>
      <c r="K2300" s="2">
        <f>IF(C2300="РЦК макси",0,2*'06A_Варіанти'!T2291*J2300)</f>
        <v>492.4</v>
      </c>
      <c r="L2300" s="2">
        <f t="shared" si="247"/>
        <v>492.4</v>
      </c>
      <c r="M2300" s="2">
        <f t="shared" si="248"/>
        <v>0</v>
      </c>
      <c r="N2300" s="9">
        <f t="shared" si="249"/>
        <v>0</v>
      </c>
      <c r="O2300" s="2">
        <f>MIN(IF('07A_Конструктор'!$D$5="Так",'06A_Варіанти'!E2291,1E+99),IF('07A_Конструктор'!$D$6="Так",'06A_Варіанти'!F2291,1E+99),IF('07A_Конструктор'!$D$7="Так",'06A_Варіанти'!G2291,1E+99),IF('07A_Конструктор'!$D$8="Так",'06A_Варіанти'!H2291,1E+99),IF('07A_Конструктор'!$D$9="Так",'06A_Варіанти'!I2291,1E+99),IF('07A_Конструктор'!$D$10="Так",'06A_Варіанти'!J2291,1E+99),IF('07A_Конструктор'!$D$11="Так",'06A_Варіанти'!K2291,1E+99),IF('07A_Конструктор'!$D$12="Так",'06A_Варіанти'!L2291,1E+99),IF('07A_Конструктор'!$D$13="Так",'06A_Варіанти'!M2291,1E+99),IF('07A_Конструктор'!$D$14="Так",'06A_Варіанти'!N2291,1E+99),IF('07A_Конструктор'!$D$15="Так",'06A_Варіанти'!O2291,1E+99),IF('07A_Конструктор'!$D$16="Так",'06A_Варіанти'!P2291,1E+99),IF('07A_Конструктор'!$D$17="Так",'06A_Варіанти'!Q2291,1E+99),IF('06A_Варіанти'!R2291="",1E+99,'06A_Варіанти'!R2291))</f>
        <v>246.2</v>
      </c>
      <c r="P2300" s="2" t="str">
        <f t="shared" si="250"/>
        <v>5 т</v>
      </c>
      <c r="Q2300" s="2">
        <f t="shared" si="251"/>
        <v>14</v>
      </c>
      <c r="R2300" s="2" t="str">
        <f>IF(OR(C2300="РЦК макси",C2300="РЦЧ SKU"),"SKU-потік",IFERROR(VLOOKUP(D2300,'02_РЦ'!$A$3:$I$7,5,FALSE),0))</f>
        <v>SKU-потік</v>
      </c>
      <c r="S2300" s="2" t="str">
        <f>IF(OR(C2300="РЦК макси",C2300="РЦЧ SKU"),"Не рахується в ліміт",IFERROR(VLOOKUP(D2300,'02_РЦ'!$A$3:$I$7,9,FALSE),"Немає РЦ"))</f>
        <v>Не рахується в ліміт</v>
      </c>
    </row>
    <row r="2301" spans="1:19">
      <c r="A2301" s="2" t="str">
        <f>'06A_Варіанти'!A2292</f>
        <v>RCCH_76</v>
      </c>
      <c r="B2301" s="2" t="str">
        <f>'06A_Варіанти'!B2292</f>
        <v>TT_76</v>
      </c>
      <c r="C2301" s="2" t="str">
        <f>'06A_Варіанти'!D2292</f>
        <v>РЦЧ SKU</v>
      </c>
      <c r="D2301" s="2" t="str">
        <f>'06A_Варіанти'!C2292</f>
        <v>РЦЧ</v>
      </c>
      <c r="E2301" s="2" t="str">
        <f>'06A_Варіанти'!S2292</f>
        <v>DIRECT</v>
      </c>
      <c r="F2301" s="2" t="str">
        <f>IF(O2301='06A_Варіанти'!E2292,'06A_Варіанти'!E$1,IF(O2301='06A_Варіанти'!F2292,'06A_Варіанти'!F$1,IF(O2301='06A_Варіанти'!G2292,'06A_Варіанти'!G$1,IF(O2301='06A_Варіанти'!H2292,'06A_Варіанти'!H$1,IF(O2301='06A_Варіанти'!I2292,'06A_Варіанти'!I$1,IF(O2301='06A_Варіанти'!J2292,'06A_Варіанти'!J$1,IF(O2301='06A_Варіанти'!K2292,'06A_Варіанти'!K$1,IF(O2301='06A_Варіанти'!L2292,'06A_Варіанти'!L$1,IF(O2301='06A_Варіанти'!M2292,'06A_Варіанти'!M$1,IF(O2301='06A_Варіанти'!N2292,'06A_Варіанти'!N$1,IF(O2301='06A_Варіанти'!O2292,'06A_Варіанти'!O$1,IF(O2301='06A_Варіанти'!P2292,'06A_Варіанти'!P$1,IF(O2301='06A_Варіанти'!Q2292,'06A_Варіанти'!Q$1,IF(O2301='06A_Варіанти'!R2292,'06A_Варіанти'!R$1,"НЕМАЄ МАРШРУТУ"))))))))))))))</f>
        <v>DIRECT</v>
      </c>
      <c r="G2301" s="2" t="str">
        <f t="shared" si="245"/>
        <v>БЕЗ ЗМІН</v>
      </c>
      <c r="H2301" s="2">
        <f>IF(G2301="НЕМАЄ МАРШРУТУ",0,O2301-'06A_Варіанти'!T2292)</f>
        <v>0</v>
      </c>
      <c r="I2301" s="2">
        <f>IFERROR(INDEX('04_Потоки'!$E:$E,MATCH(A2301,'04_Потоки'!$A:$A,0)),0)</f>
        <v>1</v>
      </c>
      <c r="J2301" s="2">
        <f t="shared" si="246"/>
        <v>1</v>
      </c>
      <c r="K2301" s="2">
        <f>IF(C2301="РЦК макси",0,2*'06A_Варіанти'!T2292*J2301)</f>
        <v>580.20000000000005</v>
      </c>
      <c r="L2301" s="2">
        <f t="shared" si="247"/>
        <v>580.20000000000005</v>
      </c>
      <c r="M2301" s="2">
        <f t="shared" si="248"/>
        <v>0</v>
      </c>
      <c r="N2301" s="9">
        <f t="shared" si="249"/>
        <v>0</v>
      </c>
      <c r="O2301" s="2">
        <f>MIN(IF('07A_Конструктор'!$D$5="Так",'06A_Варіанти'!E2292,1E+99),IF('07A_Конструктор'!$D$6="Так",'06A_Варіанти'!F2292,1E+99),IF('07A_Конструктор'!$D$7="Так",'06A_Варіанти'!G2292,1E+99),IF('07A_Конструктор'!$D$8="Так",'06A_Варіанти'!H2292,1E+99),IF('07A_Конструктор'!$D$9="Так",'06A_Варіанти'!I2292,1E+99),IF('07A_Конструктор'!$D$10="Так",'06A_Варіанти'!J2292,1E+99),IF('07A_Конструктор'!$D$11="Так",'06A_Варіанти'!K2292,1E+99),IF('07A_Конструктор'!$D$12="Так",'06A_Варіанти'!L2292,1E+99),IF('07A_Конструктор'!$D$13="Так",'06A_Варіанти'!M2292,1E+99),IF('07A_Конструктор'!$D$14="Так",'06A_Варіанти'!N2292,1E+99),IF('07A_Конструктор'!$D$15="Так",'06A_Варіанти'!O2292,1E+99),IF('07A_Конструктор'!$D$16="Так",'06A_Варіанти'!P2292,1E+99),IF('07A_Конструктор'!$D$17="Так",'06A_Варіанти'!Q2292,1E+99),IF('06A_Варіанти'!R2292="",1E+99,'06A_Варіанти'!R2292))</f>
        <v>290.10000000000002</v>
      </c>
      <c r="P2301" s="2" t="str">
        <f t="shared" si="250"/>
        <v>5 т</v>
      </c>
      <c r="Q2301" s="2">
        <f t="shared" si="251"/>
        <v>14</v>
      </c>
      <c r="R2301" s="2" t="str">
        <f>IF(OR(C2301="РЦК макси",C2301="РЦЧ SKU"),"SKU-потік",IFERROR(VLOOKUP(D2301,'02_РЦ'!$A$3:$I$7,5,FALSE),0))</f>
        <v>SKU-потік</v>
      </c>
      <c r="S2301" s="2" t="str">
        <f>IF(OR(C2301="РЦК макси",C2301="РЦЧ SKU"),"Не рахується в ліміт",IFERROR(VLOOKUP(D2301,'02_РЦ'!$A$3:$I$7,9,FALSE),"Немає РЦ"))</f>
        <v>Не рахується в ліміт</v>
      </c>
    </row>
    <row r="2302" spans="1:19">
      <c r="A2302" s="2" t="str">
        <f>'06A_Варіанти'!A2293</f>
        <v>RCCH_77</v>
      </c>
      <c r="B2302" s="2" t="str">
        <f>'06A_Варіанти'!B2293</f>
        <v>TT_77</v>
      </c>
      <c r="C2302" s="2" t="str">
        <f>'06A_Варіанти'!D2293</f>
        <v>РЦЧ SKU</v>
      </c>
      <c r="D2302" s="2" t="str">
        <f>'06A_Варіанти'!C2293</f>
        <v>РЦЧ</v>
      </c>
      <c r="E2302" s="2" t="str">
        <f>'06A_Варіанти'!S2293</f>
        <v>CHK</v>
      </c>
      <c r="F2302" s="2" t="str">
        <f>IF(O2302='06A_Варіанти'!E2293,'06A_Варіанти'!E$1,IF(O2302='06A_Варіанти'!F2293,'06A_Варіанти'!F$1,IF(O2302='06A_Варіанти'!G2293,'06A_Варіанти'!G$1,IF(O2302='06A_Варіанти'!H2293,'06A_Варіанти'!H$1,IF(O2302='06A_Варіанти'!I2293,'06A_Варіанти'!I$1,IF(O2302='06A_Варіанти'!J2293,'06A_Варіанти'!J$1,IF(O2302='06A_Варіанти'!K2293,'06A_Варіанти'!K$1,IF(O2302='06A_Варіанти'!L2293,'06A_Варіанти'!L$1,IF(O2302='06A_Варіанти'!M2293,'06A_Варіанти'!M$1,IF(O2302='06A_Варіанти'!N2293,'06A_Варіанти'!N$1,IF(O2302='06A_Варіанти'!O2293,'06A_Варіанти'!O$1,IF(O2302='06A_Варіанти'!P2293,'06A_Варіанти'!P$1,IF(O2302='06A_Варіанти'!Q2293,'06A_Варіанти'!Q$1,IF(O2302='06A_Варіанти'!R2293,'06A_Варіанти'!R$1,"НЕМАЄ МАРШРУТУ"))))))))))))))</f>
        <v>CHK</v>
      </c>
      <c r="G2302" s="2" t="str">
        <f t="shared" si="245"/>
        <v>БЕЗ ЗМІН</v>
      </c>
      <c r="H2302" s="2">
        <f>IF(G2302="НЕМАЄ МАРШРУТУ",0,O2302-'06A_Варіанти'!T2293)</f>
        <v>0</v>
      </c>
      <c r="I2302" s="2">
        <f>IFERROR(INDEX('04_Потоки'!$E:$E,MATCH(A2302,'04_Потоки'!$A:$A,0)),0)</f>
        <v>1</v>
      </c>
      <c r="J2302" s="2">
        <f t="shared" si="246"/>
        <v>1</v>
      </c>
      <c r="K2302" s="2">
        <f>IF(C2302="РЦК макси",0,2*'06A_Варіанти'!T2293*J2302)</f>
        <v>255.8</v>
      </c>
      <c r="L2302" s="2">
        <f t="shared" si="247"/>
        <v>255.8</v>
      </c>
      <c r="M2302" s="2">
        <f t="shared" si="248"/>
        <v>0</v>
      </c>
      <c r="N2302" s="9">
        <f t="shared" si="249"/>
        <v>0</v>
      </c>
      <c r="O2302" s="2">
        <f>MIN(IF('07A_Конструктор'!$D$5="Так",'06A_Варіанти'!E2293,1E+99),IF('07A_Конструктор'!$D$6="Так",'06A_Варіанти'!F2293,1E+99),IF('07A_Конструктор'!$D$7="Так",'06A_Варіанти'!G2293,1E+99),IF('07A_Конструктор'!$D$8="Так",'06A_Варіанти'!H2293,1E+99),IF('07A_Конструктор'!$D$9="Так",'06A_Варіанти'!I2293,1E+99),IF('07A_Конструктор'!$D$10="Так",'06A_Варіанти'!J2293,1E+99),IF('07A_Конструктор'!$D$11="Так",'06A_Варіанти'!K2293,1E+99),IF('07A_Конструктор'!$D$12="Так",'06A_Варіанти'!L2293,1E+99),IF('07A_Конструктор'!$D$13="Так",'06A_Варіанти'!M2293,1E+99),IF('07A_Конструктор'!$D$14="Так",'06A_Варіанти'!N2293,1E+99),IF('07A_Конструктор'!$D$15="Так",'06A_Варіанти'!O2293,1E+99),IF('07A_Конструктор'!$D$16="Так",'06A_Варіанти'!P2293,1E+99),IF('07A_Конструктор'!$D$17="Так",'06A_Варіанти'!Q2293,1E+99),IF('06A_Варіанти'!R2293="",1E+99,'06A_Варіанти'!R2293))</f>
        <v>127.9</v>
      </c>
      <c r="P2302" s="2" t="str">
        <f t="shared" si="250"/>
        <v>5 т</v>
      </c>
      <c r="Q2302" s="2">
        <f t="shared" si="251"/>
        <v>14</v>
      </c>
      <c r="R2302" s="2" t="str">
        <f>IF(OR(C2302="РЦК макси",C2302="РЦЧ SKU"),"SKU-потік",IFERROR(VLOOKUP(D2302,'02_РЦ'!$A$3:$I$7,5,FALSE),0))</f>
        <v>SKU-потік</v>
      </c>
      <c r="S2302" s="2" t="str">
        <f>IF(OR(C2302="РЦК макси",C2302="РЦЧ SKU"),"Не рахується в ліміт",IFERROR(VLOOKUP(D2302,'02_РЦ'!$A$3:$I$7,9,FALSE),"Немає РЦ"))</f>
        <v>Не рахується в ліміт</v>
      </c>
    </row>
    <row r="2303" spans="1:19">
      <c r="A2303" s="2" t="str">
        <f>'06A_Варіанти'!A2294</f>
        <v>RCCH_78</v>
      </c>
      <c r="B2303" s="2" t="str">
        <f>'06A_Варіанти'!B2294</f>
        <v>TT_78</v>
      </c>
      <c r="C2303" s="2" t="str">
        <f>'06A_Варіанти'!D2294</f>
        <v>РЦЧ SKU</v>
      </c>
      <c r="D2303" s="2" t="str">
        <f>'06A_Варіанти'!C2294</f>
        <v>РЦЧ</v>
      </c>
      <c r="E2303" s="2" t="str">
        <f>'06A_Варіанти'!S2294</f>
        <v>CHK</v>
      </c>
      <c r="F2303" s="2" t="str">
        <f>IF(O2303='06A_Варіанти'!E2294,'06A_Варіанти'!E$1,IF(O2303='06A_Варіанти'!F2294,'06A_Варіанти'!F$1,IF(O2303='06A_Варіанти'!G2294,'06A_Варіанти'!G$1,IF(O2303='06A_Варіанти'!H2294,'06A_Варіанти'!H$1,IF(O2303='06A_Варіанти'!I2294,'06A_Варіанти'!I$1,IF(O2303='06A_Варіанти'!J2294,'06A_Варіанти'!J$1,IF(O2303='06A_Варіанти'!K2294,'06A_Варіанти'!K$1,IF(O2303='06A_Варіанти'!L2294,'06A_Варіанти'!L$1,IF(O2303='06A_Варіанти'!M2294,'06A_Варіанти'!M$1,IF(O2303='06A_Варіанти'!N2294,'06A_Варіанти'!N$1,IF(O2303='06A_Варіанти'!O2294,'06A_Варіанти'!O$1,IF(O2303='06A_Варіанти'!P2294,'06A_Варіанти'!P$1,IF(O2303='06A_Варіанти'!Q2294,'06A_Варіанти'!Q$1,IF(O2303='06A_Варіанти'!R2294,'06A_Варіанти'!R$1,"НЕМАЄ МАРШРУТУ"))))))))))))))</f>
        <v>CHK</v>
      </c>
      <c r="G2303" s="2" t="str">
        <f t="shared" si="245"/>
        <v>БЕЗ ЗМІН</v>
      </c>
      <c r="H2303" s="2">
        <f>IF(G2303="НЕМАЄ МАРШРУТУ",0,O2303-'06A_Варіанти'!T2294)</f>
        <v>0</v>
      </c>
      <c r="I2303" s="2">
        <f>IFERROR(INDEX('04_Потоки'!$E:$E,MATCH(A2303,'04_Потоки'!$A:$A,0)),0)</f>
        <v>1</v>
      </c>
      <c r="J2303" s="2">
        <f t="shared" si="246"/>
        <v>1</v>
      </c>
      <c r="K2303" s="2">
        <f>IF(C2303="РЦК макси",0,2*'06A_Варіанти'!T2294*J2303)</f>
        <v>494.2</v>
      </c>
      <c r="L2303" s="2">
        <f t="shared" si="247"/>
        <v>494.2</v>
      </c>
      <c r="M2303" s="2">
        <f t="shared" si="248"/>
        <v>0</v>
      </c>
      <c r="N2303" s="9">
        <f t="shared" si="249"/>
        <v>0</v>
      </c>
      <c r="O2303" s="2">
        <f>MIN(IF('07A_Конструктор'!$D$5="Так",'06A_Варіанти'!E2294,1E+99),IF('07A_Конструктор'!$D$6="Так",'06A_Варіанти'!F2294,1E+99),IF('07A_Конструктор'!$D$7="Так",'06A_Варіанти'!G2294,1E+99),IF('07A_Конструктор'!$D$8="Так",'06A_Варіанти'!H2294,1E+99),IF('07A_Конструктор'!$D$9="Так",'06A_Варіанти'!I2294,1E+99),IF('07A_Конструктор'!$D$10="Так",'06A_Варіанти'!J2294,1E+99),IF('07A_Конструктор'!$D$11="Так",'06A_Варіанти'!K2294,1E+99),IF('07A_Конструктор'!$D$12="Так",'06A_Варіанти'!L2294,1E+99),IF('07A_Конструктор'!$D$13="Так",'06A_Варіанти'!M2294,1E+99),IF('07A_Конструктор'!$D$14="Так",'06A_Варіанти'!N2294,1E+99),IF('07A_Конструктор'!$D$15="Так",'06A_Варіанти'!O2294,1E+99),IF('07A_Конструктор'!$D$16="Так",'06A_Варіанти'!P2294,1E+99),IF('07A_Конструктор'!$D$17="Так",'06A_Варіанти'!Q2294,1E+99),IF('06A_Варіанти'!R2294="",1E+99,'06A_Варіанти'!R2294))</f>
        <v>247.1</v>
      </c>
      <c r="P2303" s="2" t="str">
        <f t="shared" si="250"/>
        <v>5 т</v>
      </c>
      <c r="Q2303" s="2">
        <f t="shared" si="251"/>
        <v>14</v>
      </c>
      <c r="R2303" s="2" t="str">
        <f>IF(OR(C2303="РЦК макси",C2303="РЦЧ SKU"),"SKU-потік",IFERROR(VLOOKUP(D2303,'02_РЦ'!$A$3:$I$7,5,FALSE),0))</f>
        <v>SKU-потік</v>
      </c>
      <c r="S2303" s="2" t="str">
        <f>IF(OR(C2303="РЦК макси",C2303="РЦЧ SKU"),"Не рахується в ліміт",IFERROR(VLOOKUP(D2303,'02_РЦ'!$A$3:$I$7,9,FALSE),"Немає РЦ"))</f>
        <v>Не рахується в ліміт</v>
      </c>
    </row>
    <row r="2304" spans="1:19">
      <c r="A2304" s="2" t="str">
        <f>'06A_Варіанти'!A2295</f>
        <v>RCCH_83</v>
      </c>
      <c r="B2304" s="2" t="str">
        <f>'06A_Варіанти'!B2295</f>
        <v>TT_83</v>
      </c>
      <c r="C2304" s="2" t="str">
        <f>'06A_Варіанти'!D2295</f>
        <v>РЦЧ SKU</v>
      </c>
      <c r="D2304" s="2" t="str">
        <f>'06A_Варіанти'!C2295</f>
        <v>РЦЧ</v>
      </c>
      <c r="E2304" s="2" t="str">
        <f>'06A_Варіанти'!S2295</f>
        <v>DIRECT</v>
      </c>
      <c r="F2304" s="2" t="str">
        <f>IF(O2304='06A_Варіанти'!E2295,'06A_Варіанти'!E$1,IF(O2304='06A_Варіанти'!F2295,'06A_Варіанти'!F$1,IF(O2304='06A_Варіанти'!G2295,'06A_Варіанти'!G$1,IF(O2304='06A_Варіанти'!H2295,'06A_Варіанти'!H$1,IF(O2304='06A_Варіанти'!I2295,'06A_Варіанти'!I$1,IF(O2304='06A_Варіанти'!J2295,'06A_Варіанти'!J$1,IF(O2304='06A_Варіанти'!K2295,'06A_Варіанти'!K$1,IF(O2304='06A_Варіанти'!L2295,'06A_Варіанти'!L$1,IF(O2304='06A_Варіанти'!M2295,'06A_Варіанти'!M$1,IF(O2304='06A_Варіанти'!N2295,'06A_Варіанти'!N$1,IF(O2304='06A_Варіанти'!O2295,'06A_Варіанти'!O$1,IF(O2304='06A_Варіанти'!P2295,'06A_Варіанти'!P$1,IF(O2304='06A_Варіанти'!Q2295,'06A_Варіанти'!Q$1,IF(O2304='06A_Варіанти'!R2295,'06A_Варіанти'!R$1,"НЕМАЄ МАРШРУТУ"))))))))))))))</f>
        <v>DIRECT</v>
      </c>
      <c r="G2304" s="2" t="str">
        <f t="shared" si="245"/>
        <v>БЕЗ ЗМІН</v>
      </c>
      <c r="H2304" s="2">
        <f>IF(G2304="НЕМАЄ МАРШРУТУ",0,O2304-'06A_Варіанти'!T2295)</f>
        <v>0</v>
      </c>
      <c r="I2304" s="2">
        <f>IFERROR(INDEX('04_Потоки'!$E:$E,MATCH(A2304,'04_Потоки'!$A:$A,0)),0)</f>
        <v>1</v>
      </c>
      <c r="J2304" s="2">
        <f t="shared" si="246"/>
        <v>1</v>
      </c>
      <c r="K2304" s="2">
        <f>IF(C2304="РЦК макси",0,2*'06A_Варіанти'!T2295*J2304)</f>
        <v>10.199999999999999</v>
      </c>
      <c r="L2304" s="2">
        <f t="shared" si="247"/>
        <v>10.199999999999999</v>
      </c>
      <c r="M2304" s="2">
        <f t="shared" si="248"/>
        <v>0</v>
      </c>
      <c r="N2304" s="9">
        <f t="shared" si="249"/>
        <v>0</v>
      </c>
      <c r="O2304" s="2">
        <f>MIN(IF('07A_Конструктор'!$D$5="Так",'06A_Варіанти'!E2295,1E+99),IF('07A_Конструктор'!$D$6="Так",'06A_Варіанти'!F2295,1E+99),IF('07A_Конструктор'!$D$7="Так",'06A_Варіанти'!G2295,1E+99),IF('07A_Конструктор'!$D$8="Так",'06A_Варіанти'!H2295,1E+99),IF('07A_Конструктор'!$D$9="Так",'06A_Варіанти'!I2295,1E+99),IF('07A_Конструктор'!$D$10="Так",'06A_Варіанти'!J2295,1E+99),IF('07A_Конструктор'!$D$11="Так",'06A_Варіанти'!K2295,1E+99),IF('07A_Конструктор'!$D$12="Так",'06A_Варіанти'!L2295,1E+99),IF('07A_Конструктор'!$D$13="Так",'06A_Варіанти'!M2295,1E+99),IF('07A_Конструктор'!$D$14="Так",'06A_Варіанти'!N2295,1E+99),IF('07A_Конструктор'!$D$15="Так",'06A_Варіанти'!O2295,1E+99),IF('07A_Конструктор'!$D$16="Так",'06A_Варіанти'!P2295,1E+99),IF('07A_Конструктор'!$D$17="Так",'06A_Варіанти'!Q2295,1E+99),IF('06A_Варіанти'!R2295="",1E+99,'06A_Варіанти'!R2295))</f>
        <v>5.0999999999999996</v>
      </c>
      <c r="P2304" s="2" t="str">
        <f t="shared" si="250"/>
        <v>5 т</v>
      </c>
      <c r="Q2304" s="2">
        <f t="shared" si="251"/>
        <v>14</v>
      </c>
      <c r="R2304" s="2" t="str">
        <f>IF(OR(C2304="РЦК макси",C2304="РЦЧ SKU"),"SKU-потік",IFERROR(VLOOKUP(D2304,'02_РЦ'!$A$3:$I$7,5,FALSE),0))</f>
        <v>SKU-потік</v>
      </c>
      <c r="S2304" s="2" t="str">
        <f>IF(OR(C2304="РЦК макси",C2304="РЦЧ SKU"),"Не рахується в ліміт",IFERROR(VLOOKUP(D2304,'02_РЦ'!$A$3:$I$7,9,FALSE),"Немає РЦ"))</f>
        <v>Не рахується в ліміт</v>
      </c>
    </row>
    <row r="2305" spans="1:19">
      <c r="A2305" s="2" t="str">
        <f>'06A_Варіанти'!A2296</f>
        <v>RCCH_88</v>
      </c>
      <c r="B2305" s="2" t="str">
        <f>'06A_Варіанти'!B2296</f>
        <v>TT_88</v>
      </c>
      <c r="C2305" s="2" t="str">
        <f>'06A_Варіанти'!D2296</f>
        <v>РЦЧ SKU</v>
      </c>
      <c r="D2305" s="2" t="str">
        <f>'06A_Варіанти'!C2296</f>
        <v>РЦЧ</v>
      </c>
      <c r="E2305" s="2" t="str">
        <f>'06A_Варіанти'!S2296</f>
        <v>KREM</v>
      </c>
      <c r="F2305" s="2" t="str">
        <f>IF(O2305='06A_Варіанти'!E2296,'06A_Варіанти'!E$1,IF(O2305='06A_Варіанти'!F2296,'06A_Варіанти'!F$1,IF(O2305='06A_Варіанти'!G2296,'06A_Варіанти'!G$1,IF(O2305='06A_Варіанти'!H2296,'06A_Варіанти'!H$1,IF(O2305='06A_Варіанти'!I2296,'06A_Варіанти'!I$1,IF(O2305='06A_Варіанти'!J2296,'06A_Варіанти'!J$1,IF(O2305='06A_Варіанти'!K2296,'06A_Варіанти'!K$1,IF(O2305='06A_Варіанти'!L2296,'06A_Варіанти'!L$1,IF(O2305='06A_Варіанти'!M2296,'06A_Варіанти'!M$1,IF(O2305='06A_Варіанти'!N2296,'06A_Варіанти'!N$1,IF(O2305='06A_Варіанти'!O2296,'06A_Варіанти'!O$1,IF(O2305='06A_Варіанти'!P2296,'06A_Варіанти'!P$1,IF(O2305='06A_Варіанти'!Q2296,'06A_Варіанти'!Q$1,IF(O2305='06A_Варіанти'!R2296,'06A_Варіанти'!R$1,"НЕМАЄ МАРШРУТУ"))))))))))))))</f>
        <v>KREM</v>
      </c>
      <c r="G2305" s="2" t="str">
        <f t="shared" si="245"/>
        <v>БЕЗ ЗМІН</v>
      </c>
      <c r="H2305" s="2">
        <f>IF(G2305="НЕМАЄ МАРШРУТУ",0,O2305-'06A_Варіанти'!T2296)</f>
        <v>0</v>
      </c>
      <c r="I2305" s="2">
        <f>IFERROR(INDEX('04_Потоки'!$E:$E,MATCH(A2305,'04_Потоки'!$A:$A,0)),0)</f>
        <v>1</v>
      </c>
      <c r="J2305" s="2">
        <f t="shared" si="246"/>
        <v>1</v>
      </c>
      <c r="K2305" s="2">
        <f>IF(C2305="РЦК макси",0,2*'06A_Варіанти'!T2296*J2305)</f>
        <v>600</v>
      </c>
      <c r="L2305" s="2">
        <f t="shared" si="247"/>
        <v>600</v>
      </c>
      <c r="M2305" s="2">
        <f t="shared" si="248"/>
        <v>0</v>
      </c>
      <c r="N2305" s="9">
        <f t="shared" si="249"/>
        <v>0</v>
      </c>
      <c r="O2305" s="2">
        <f>MIN(IF('07A_Конструктор'!$D$5="Так",'06A_Варіанти'!E2296,1E+99),IF('07A_Конструктор'!$D$6="Так",'06A_Варіанти'!F2296,1E+99),IF('07A_Конструктор'!$D$7="Так",'06A_Варіанти'!G2296,1E+99),IF('07A_Конструктор'!$D$8="Так",'06A_Варіанти'!H2296,1E+99),IF('07A_Конструктор'!$D$9="Так",'06A_Варіанти'!I2296,1E+99),IF('07A_Конструктор'!$D$10="Так",'06A_Варіанти'!J2296,1E+99),IF('07A_Конструктор'!$D$11="Так",'06A_Варіанти'!K2296,1E+99),IF('07A_Конструктор'!$D$12="Так",'06A_Варіанти'!L2296,1E+99),IF('07A_Конструктор'!$D$13="Так",'06A_Варіанти'!M2296,1E+99),IF('07A_Конструктор'!$D$14="Так",'06A_Варіанти'!N2296,1E+99),IF('07A_Конструктор'!$D$15="Так",'06A_Варіанти'!O2296,1E+99),IF('07A_Конструктор'!$D$16="Так",'06A_Варіанти'!P2296,1E+99),IF('07A_Конструктор'!$D$17="Так",'06A_Варіанти'!Q2296,1E+99),IF('06A_Варіанти'!R2296="",1E+99,'06A_Варіанти'!R2296))</f>
        <v>300</v>
      </c>
      <c r="P2305" s="2" t="str">
        <f t="shared" si="250"/>
        <v>5 т</v>
      </c>
      <c r="Q2305" s="2">
        <f t="shared" si="251"/>
        <v>14</v>
      </c>
      <c r="R2305" s="2" t="str">
        <f>IF(OR(C2305="РЦК макси",C2305="РЦЧ SKU"),"SKU-потік",IFERROR(VLOOKUP(D2305,'02_РЦ'!$A$3:$I$7,5,FALSE),0))</f>
        <v>SKU-потік</v>
      </c>
      <c r="S2305" s="2" t="str">
        <f>IF(OR(C2305="РЦК макси",C2305="РЦЧ SKU"),"Не рахується в ліміт",IFERROR(VLOOKUP(D2305,'02_РЦ'!$A$3:$I$7,9,FALSE),"Немає РЦ"))</f>
        <v>Не рахується в ліміт</v>
      </c>
    </row>
    <row r="2306" spans="1:19">
      <c r="A2306" s="2" t="str">
        <f>'06A_Варіанти'!A2297</f>
        <v>RCCH_98</v>
      </c>
      <c r="B2306" s="2" t="str">
        <f>'06A_Варіанти'!B2297</f>
        <v>TT_98</v>
      </c>
      <c r="C2306" s="2" t="str">
        <f>'06A_Варіанти'!D2297</f>
        <v>РЦЧ SKU</v>
      </c>
      <c r="D2306" s="2" t="str">
        <f>'06A_Варіанти'!C2297</f>
        <v>РЦЧ</v>
      </c>
      <c r="E2306" s="2" t="str">
        <f>'06A_Варіанти'!S2297</f>
        <v>DIRECT</v>
      </c>
      <c r="F2306" s="2" t="str">
        <f>IF(O2306='06A_Варіанти'!E2297,'06A_Варіанти'!E$1,IF(O2306='06A_Варіанти'!F2297,'06A_Варіанти'!F$1,IF(O2306='06A_Варіанти'!G2297,'06A_Варіанти'!G$1,IF(O2306='06A_Варіанти'!H2297,'06A_Варіанти'!H$1,IF(O2306='06A_Варіанти'!I2297,'06A_Варіанти'!I$1,IF(O2306='06A_Варіанти'!J2297,'06A_Варіанти'!J$1,IF(O2306='06A_Варіанти'!K2297,'06A_Варіанти'!K$1,IF(O2306='06A_Варіанти'!L2297,'06A_Варіанти'!L$1,IF(O2306='06A_Варіанти'!M2297,'06A_Варіанти'!M$1,IF(O2306='06A_Варіанти'!N2297,'06A_Варіанти'!N$1,IF(O2306='06A_Варіанти'!O2297,'06A_Варіанти'!O$1,IF(O2306='06A_Варіанти'!P2297,'06A_Варіанти'!P$1,IF(O2306='06A_Варіанти'!Q2297,'06A_Варіанти'!Q$1,IF(O2306='06A_Варіанти'!R2297,'06A_Варіанти'!R$1,"НЕМАЄ МАРШРУТУ"))))))))))))))</f>
        <v>DIRECT</v>
      </c>
      <c r="G2306" s="2" t="str">
        <f t="shared" si="245"/>
        <v>БЕЗ ЗМІН</v>
      </c>
      <c r="H2306" s="2">
        <f>IF(G2306="НЕМАЄ МАРШРУТУ",0,O2306-'06A_Варіанти'!T2297)</f>
        <v>0</v>
      </c>
      <c r="I2306" s="2">
        <f>IFERROR(INDEX('04_Потоки'!$E:$E,MATCH(A2306,'04_Потоки'!$A:$A,0)),0)</f>
        <v>1</v>
      </c>
      <c r="J2306" s="2">
        <f t="shared" si="246"/>
        <v>1</v>
      </c>
      <c r="K2306" s="2">
        <f>IF(C2306="РЦК макси",0,2*'06A_Варіанти'!T2297*J2306)</f>
        <v>230.2</v>
      </c>
      <c r="L2306" s="2">
        <f t="shared" si="247"/>
        <v>230.2</v>
      </c>
      <c r="M2306" s="2">
        <f t="shared" si="248"/>
        <v>0</v>
      </c>
      <c r="N2306" s="9">
        <f t="shared" si="249"/>
        <v>0</v>
      </c>
      <c r="O2306" s="2">
        <f>MIN(IF('07A_Конструктор'!$D$5="Так",'06A_Варіанти'!E2297,1E+99),IF('07A_Конструктор'!$D$6="Так",'06A_Варіанти'!F2297,1E+99),IF('07A_Конструктор'!$D$7="Так",'06A_Варіанти'!G2297,1E+99),IF('07A_Конструктор'!$D$8="Так",'06A_Варіанти'!H2297,1E+99),IF('07A_Конструктор'!$D$9="Так",'06A_Варіанти'!I2297,1E+99),IF('07A_Конструктор'!$D$10="Так",'06A_Варіанти'!J2297,1E+99),IF('07A_Конструктор'!$D$11="Так",'06A_Варіанти'!K2297,1E+99),IF('07A_Конструктор'!$D$12="Так",'06A_Варіанти'!L2297,1E+99),IF('07A_Конструктор'!$D$13="Так",'06A_Варіанти'!M2297,1E+99),IF('07A_Конструктор'!$D$14="Так",'06A_Варіанти'!N2297,1E+99),IF('07A_Конструктор'!$D$15="Так",'06A_Варіанти'!O2297,1E+99),IF('07A_Конструктор'!$D$16="Так",'06A_Варіанти'!P2297,1E+99),IF('07A_Конструктор'!$D$17="Так",'06A_Варіанти'!Q2297,1E+99),IF('06A_Варіанти'!R2297="",1E+99,'06A_Варіанти'!R2297))</f>
        <v>115.1</v>
      </c>
      <c r="P2306" s="2" t="str">
        <f t="shared" si="250"/>
        <v>5 т</v>
      </c>
      <c r="Q2306" s="2">
        <f t="shared" si="251"/>
        <v>14</v>
      </c>
      <c r="R2306" s="2" t="str">
        <f>IF(OR(C2306="РЦК макси",C2306="РЦЧ SKU"),"SKU-потік",IFERROR(VLOOKUP(D2306,'02_РЦ'!$A$3:$I$7,5,FALSE),0))</f>
        <v>SKU-потік</v>
      </c>
      <c r="S2306" s="2" t="str">
        <f>IF(OR(C2306="РЦК макси",C2306="РЦЧ SKU"),"Не рахується в ліміт",IFERROR(VLOOKUP(D2306,'02_РЦ'!$A$3:$I$7,9,FALSE),"Немає РЦ"))</f>
        <v>Не рахується в ліміт</v>
      </c>
    </row>
    <row r="2307" spans="1:19">
      <c r="A2307" s="2" t="str">
        <f>'06A_Варіанти'!A2298</f>
        <v>RCCH_223</v>
      </c>
      <c r="B2307" s="2" t="str">
        <f>'06A_Варіанти'!B2298</f>
        <v>TT_223</v>
      </c>
      <c r="C2307" s="2" t="str">
        <f>'06A_Варіанти'!D2298</f>
        <v>РЦЧ SKU</v>
      </c>
      <c r="D2307" s="2" t="str">
        <f>'06A_Варіанти'!C2298</f>
        <v>РЦЧ</v>
      </c>
      <c r="E2307" s="2" t="str">
        <f>'06A_Варіанти'!S2298</f>
        <v>DIRECT</v>
      </c>
      <c r="F2307" s="2" t="str">
        <f>IF(O2307='06A_Варіанти'!E2298,'06A_Варіанти'!E$1,IF(O2307='06A_Варіанти'!F2298,'06A_Варіанти'!F$1,IF(O2307='06A_Варіанти'!G2298,'06A_Варіанти'!G$1,IF(O2307='06A_Варіанти'!H2298,'06A_Варіанти'!H$1,IF(O2307='06A_Варіанти'!I2298,'06A_Варіанти'!I$1,IF(O2307='06A_Варіанти'!J2298,'06A_Варіанти'!J$1,IF(O2307='06A_Варіанти'!K2298,'06A_Варіанти'!K$1,IF(O2307='06A_Варіанти'!L2298,'06A_Варіанти'!L$1,IF(O2307='06A_Варіанти'!M2298,'06A_Варіанти'!M$1,IF(O2307='06A_Варіанти'!N2298,'06A_Варіанти'!N$1,IF(O2307='06A_Варіанти'!O2298,'06A_Варіанти'!O$1,IF(O2307='06A_Варіанти'!P2298,'06A_Варіанти'!P$1,IF(O2307='06A_Варіанти'!Q2298,'06A_Варіанти'!Q$1,IF(O2307='06A_Варіанти'!R2298,'06A_Варіанти'!R$1,"НЕМАЄ МАРШРУТУ"))))))))))))))</f>
        <v>DIRECT</v>
      </c>
      <c r="G2307" s="2" t="str">
        <f t="shared" si="245"/>
        <v>БЕЗ ЗМІН</v>
      </c>
      <c r="H2307" s="2">
        <f>IF(G2307="НЕМАЄ МАРШРУТУ",0,O2307-'06A_Варіанти'!T2298)</f>
        <v>0</v>
      </c>
      <c r="I2307" s="2">
        <f>IFERROR(INDEX('04_Потоки'!$E:$E,MATCH(A2307,'04_Потоки'!$A:$A,0)),0)</f>
        <v>1</v>
      </c>
      <c r="J2307" s="2">
        <f t="shared" si="246"/>
        <v>1</v>
      </c>
      <c r="K2307" s="2">
        <f>IF(C2307="РЦК макси",0,2*'06A_Варіанти'!T2298*J2307)</f>
        <v>509.8</v>
      </c>
      <c r="L2307" s="2">
        <f t="shared" si="247"/>
        <v>509.8</v>
      </c>
      <c r="M2307" s="2">
        <f t="shared" si="248"/>
        <v>0</v>
      </c>
      <c r="N2307" s="9">
        <f t="shared" si="249"/>
        <v>0</v>
      </c>
      <c r="O2307" s="2">
        <f>MIN(IF('07A_Конструктор'!$D$5="Так",'06A_Варіанти'!E2298,1E+99),IF('07A_Конструктор'!$D$6="Так",'06A_Варіанти'!F2298,1E+99),IF('07A_Конструктор'!$D$7="Так",'06A_Варіанти'!G2298,1E+99),IF('07A_Конструктор'!$D$8="Так",'06A_Варіанти'!H2298,1E+99),IF('07A_Конструктор'!$D$9="Так",'06A_Варіанти'!I2298,1E+99),IF('07A_Конструктор'!$D$10="Так",'06A_Варіанти'!J2298,1E+99),IF('07A_Конструктор'!$D$11="Так",'06A_Варіанти'!K2298,1E+99),IF('07A_Конструктор'!$D$12="Так",'06A_Варіанти'!L2298,1E+99),IF('07A_Конструктор'!$D$13="Так",'06A_Варіанти'!M2298,1E+99),IF('07A_Конструктор'!$D$14="Так",'06A_Варіанти'!N2298,1E+99),IF('07A_Конструктор'!$D$15="Так",'06A_Варіанти'!O2298,1E+99),IF('07A_Конструктор'!$D$16="Так",'06A_Варіанти'!P2298,1E+99),IF('07A_Конструктор'!$D$17="Так",'06A_Варіанти'!Q2298,1E+99),IF('06A_Варіанти'!R2298="",1E+99,'06A_Варіанти'!R2298))</f>
        <v>254.9</v>
      </c>
      <c r="P2307" s="2" t="str">
        <f t="shared" si="250"/>
        <v>5 т</v>
      </c>
      <c r="Q2307" s="2">
        <f t="shared" si="251"/>
        <v>14</v>
      </c>
      <c r="R2307" s="2" t="str">
        <f>IF(OR(C2307="РЦК макси",C2307="РЦЧ SKU"),"SKU-потік",IFERROR(VLOOKUP(D2307,'02_РЦ'!$A$3:$I$7,5,FALSE),0))</f>
        <v>SKU-потік</v>
      </c>
      <c r="S2307" s="2" t="str">
        <f>IF(OR(C2307="РЦК макси",C2307="РЦЧ SKU"),"Не рахується в ліміт",IFERROR(VLOOKUP(D2307,'02_РЦ'!$A$3:$I$7,9,FALSE),"Немає РЦ"))</f>
        <v>Не рахується в ліміт</v>
      </c>
    </row>
    <row r="2308" spans="1:19">
      <c r="A2308" s="2" t="str">
        <f>'06A_Варіанти'!A2299</f>
        <v>RCCH_234</v>
      </c>
      <c r="B2308" s="2" t="str">
        <f>'06A_Варіанти'!B2299</f>
        <v>TT_234</v>
      </c>
      <c r="C2308" s="2" t="str">
        <f>'06A_Варіанти'!D2299</f>
        <v>РЦЧ SKU</v>
      </c>
      <c r="D2308" s="2" t="str">
        <f>'06A_Варіанти'!C2299</f>
        <v>РЦЧ</v>
      </c>
      <c r="E2308" s="2" t="str">
        <f>'06A_Варіанти'!S2299</f>
        <v>DIRECT</v>
      </c>
      <c r="F2308" s="2" t="str">
        <f>IF(O2308='06A_Варіанти'!E2299,'06A_Варіанти'!E$1,IF(O2308='06A_Варіанти'!F2299,'06A_Варіанти'!F$1,IF(O2308='06A_Варіанти'!G2299,'06A_Варіанти'!G$1,IF(O2308='06A_Варіанти'!H2299,'06A_Варіанти'!H$1,IF(O2308='06A_Варіанти'!I2299,'06A_Варіанти'!I$1,IF(O2308='06A_Варіанти'!J2299,'06A_Варіанти'!J$1,IF(O2308='06A_Варіанти'!K2299,'06A_Варіанти'!K$1,IF(O2308='06A_Варіанти'!L2299,'06A_Варіанти'!L$1,IF(O2308='06A_Варіанти'!M2299,'06A_Варіанти'!M$1,IF(O2308='06A_Варіанти'!N2299,'06A_Варіанти'!N$1,IF(O2308='06A_Варіанти'!O2299,'06A_Варіанти'!O$1,IF(O2308='06A_Варіанти'!P2299,'06A_Варіанти'!P$1,IF(O2308='06A_Варіанти'!Q2299,'06A_Варіанти'!Q$1,IF(O2308='06A_Варіанти'!R2299,'06A_Варіанти'!R$1,"НЕМАЄ МАРШРУТУ"))))))))))))))</f>
        <v>DIRECT</v>
      </c>
      <c r="G2308" s="2" t="str">
        <f t="shared" si="245"/>
        <v>БЕЗ ЗМІН</v>
      </c>
      <c r="H2308" s="2">
        <f>IF(G2308="НЕМАЄ МАРШРУТУ",0,O2308-'06A_Варіанти'!T2299)</f>
        <v>0</v>
      </c>
      <c r="I2308" s="2">
        <f>IFERROR(INDEX('04_Потоки'!$E:$E,MATCH(A2308,'04_Потоки'!$A:$A,0)),0)</f>
        <v>1</v>
      </c>
      <c r="J2308" s="2">
        <f t="shared" si="246"/>
        <v>1</v>
      </c>
      <c r="K2308" s="2">
        <f>IF(C2308="РЦК макси",0,2*'06A_Варіанти'!T2299*J2308)</f>
        <v>6.8</v>
      </c>
      <c r="L2308" s="2">
        <f t="shared" si="247"/>
        <v>6.8</v>
      </c>
      <c r="M2308" s="2">
        <f t="shared" si="248"/>
        <v>0</v>
      </c>
      <c r="N2308" s="9">
        <f t="shared" si="249"/>
        <v>0</v>
      </c>
      <c r="O2308" s="2">
        <f>MIN(IF('07A_Конструктор'!$D$5="Так",'06A_Варіанти'!E2299,1E+99),IF('07A_Конструктор'!$D$6="Так",'06A_Варіанти'!F2299,1E+99),IF('07A_Конструктор'!$D$7="Так",'06A_Варіанти'!G2299,1E+99),IF('07A_Конструктор'!$D$8="Так",'06A_Варіанти'!H2299,1E+99),IF('07A_Конструктор'!$D$9="Так",'06A_Варіанти'!I2299,1E+99),IF('07A_Конструктор'!$D$10="Так",'06A_Варіанти'!J2299,1E+99),IF('07A_Конструктор'!$D$11="Так",'06A_Варіанти'!K2299,1E+99),IF('07A_Конструктор'!$D$12="Так",'06A_Варіанти'!L2299,1E+99),IF('07A_Конструктор'!$D$13="Так",'06A_Варіанти'!M2299,1E+99),IF('07A_Конструктор'!$D$14="Так",'06A_Варіанти'!N2299,1E+99),IF('07A_Конструктор'!$D$15="Так",'06A_Варіанти'!O2299,1E+99),IF('07A_Конструктор'!$D$16="Так",'06A_Варіанти'!P2299,1E+99),IF('07A_Конструктор'!$D$17="Так",'06A_Варіанти'!Q2299,1E+99),IF('06A_Варіанти'!R2299="",1E+99,'06A_Варіанти'!R2299))</f>
        <v>3.4</v>
      </c>
      <c r="P2308" s="2" t="str">
        <f t="shared" si="250"/>
        <v>5 т</v>
      </c>
      <c r="Q2308" s="2">
        <f t="shared" si="251"/>
        <v>14</v>
      </c>
      <c r="R2308" s="2" t="str">
        <f>IF(OR(C2308="РЦК макси",C2308="РЦЧ SKU"),"SKU-потік",IFERROR(VLOOKUP(D2308,'02_РЦ'!$A$3:$I$7,5,FALSE),0))</f>
        <v>SKU-потік</v>
      </c>
      <c r="S2308" s="2" t="str">
        <f>IF(OR(C2308="РЦК макси",C2308="РЦЧ SKU"),"Не рахується в ліміт",IFERROR(VLOOKUP(D2308,'02_РЦ'!$A$3:$I$7,9,FALSE),"Немає РЦ"))</f>
        <v>Не рахується в ліміт</v>
      </c>
    </row>
    <row r="2309" spans="1:19">
      <c r="A2309" s="2" t="str">
        <f>'06A_Варіанти'!A2300</f>
        <v>RCCH_265</v>
      </c>
      <c r="B2309" s="2" t="str">
        <f>'06A_Варіанти'!B2300</f>
        <v>TT_265</v>
      </c>
      <c r="C2309" s="2" t="str">
        <f>'06A_Варіанти'!D2300</f>
        <v>РЦЧ SKU</v>
      </c>
      <c r="D2309" s="2" t="str">
        <f>'06A_Варіанти'!C2300</f>
        <v>РЦЧ</v>
      </c>
      <c r="E2309" s="2" t="str">
        <f>'06A_Варіанти'!S2300</f>
        <v>KAM_HPP</v>
      </c>
      <c r="F2309" s="2" t="str">
        <f>IF(O2309='06A_Варіанти'!E2300,'06A_Варіанти'!E$1,IF(O2309='06A_Варіанти'!F2300,'06A_Варіанти'!F$1,IF(O2309='06A_Варіанти'!G2300,'06A_Варіанти'!G$1,IF(O2309='06A_Варіанти'!H2300,'06A_Варіанти'!H$1,IF(O2309='06A_Варіанти'!I2300,'06A_Варіанти'!I$1,IF(O2309='06A_Варіанти'!J2300,'06A_Варіанти'!J$1,IF(O2309='06A_Варіанти'!K2300,'06A_Варіанти'!K$1,IF(O2309='06A_Варіанти'!L2300,'06A_Варіанти'!L$1,IF(O2309='06A_Варіанти'!M2300,'06A_Варіанти'!M$1,IF(O2309='06A_Варіанти'!N2300,'06A_Варіанти'!N$1,IF(O2309='06A_Варіанти'!O2300,'06A_Варіанти'!O$1,IF(O2309='06A_Варіанти'!P2300,'06A_Варіанти'!P$1,IF(O2309='06A_Варіанти'!Q2300,'06A_Варіанти'!Q$1,IF(O2309='06A_Варіанти'!R2300,'06A_Варіанти'!R$1,"НЕМАЄ МАРШРУТУ"))))))))))))))</f>
        <v>KAM_HPP</v>
      </c>
      <c r="G2309" s="2" t="str">
        <f t="shared" si="245"/>
        <v>БЕЗ ЗМІН</v>
      </c>
      <c r="H2309" s="2">
        <f>IF(G2309="НЕМАЄ МАРШРУТУ",0,O2309-'06A_Варіанти'!T2300)</f>
        <v>0</v>
      </c>
      <c r="I2309" s="2">
        <f>IFERROR(INDEX('04_Потоки'!$E:$E,MATCH(A2309,'04_Потоки'!$A:$A,0)),0)</f>
        <v>1</v>
      </c>
      <c r="J2309" s="2">
        <f t="shared" si="246"/>
        <v>1</v>
      </c>
      <c r="K2309" s="2">
        <f>IF(C2309="РЦК макси",0,2*'06A_Варіанти'!T2300*J2309)</f>
        <v>524.20000000000005</v>
      </c>
      <c r="L2309" s="2">
        <f t="shared" si="247"/>
        <v>524.20000000000005</v>
      </c>
      <c r="M2309" s="2">
        <f t="shared" si="248"/>
        <v>0</v>
      </c>
      <c r="N2309" s="9">
        <f t="shared" si="249"/>
        <v>0</v>
      </c>
      <c r="O2309" s="2">
        <f>MIN(IF('07A_Конструктор'!$D$5="Так",'06A_Варіанти'!E2300,1E+99),IF('07A_Конструктор'!$D$6="Так",'06A_Варіанти'!F2300,1E+99),IF('07A_Конструктор'!$D$7="Так",'06A_Варіанти'!G2300,1E+99),IF('07A_Конструктор'!$D$8="Так",'06A_Варіанти'!H2300,1E+99),IF('07A_Конструктор'!$D$9="Так",'06A_Варіанти'!I2300,1E+99),IF('07A_Конструктор'!$D$10="Так",'06A_Варіанти'!J2300,1E+99),IF('07A_Конструктор'!$D$11="Так",'06A_Варіанти'!K2300,1E+99),IF('07A_Конструктор'!$D$12="Так",'06A_Варіанти'!L2300,1E+99),IF('07A_Конструктор'!$D$13="Так",'06A_Варіанти'!M2300,1E+99),IF('07A_Конструктор'!$D$14="Так",'06A_Варіанти'!N2300,1E+99),IF('07A_Конструктор'!$D$15="Так",'06A_Варіанти'!O2300,1E+99),IF('07A_Конструктор'!$D$16="Так",'06A_Варіанти'!P2300,1E+99),IF('07A_Конструктор'!$D$17="Так",'06A_Варіанти'!Q2300,1E+99),IF('06A_Варіанти'!R2300="",1E+99,'06A_Варіанти'!R2300))</f>
        <v>262.10000000000002</v>
      </c>
      <c r="P2309" s="2" t="str">
        <f t="shared" si="250"/>
        <v>5 т</v>
      </c>
      <c r="Q2309" s="2">
        <f t="shared" si="251"/>
        <v>14</v>
      </c>
      <c r="R2309" s="2" t="str">
        <f>IF(OR(C2309="РЦК макси",C2309="РЦЧ SKU"),"SKU-потік",IFERROR(VLOOKUP(D2309,'02_РЦ'!$A$3:$I$7,5,FALSE),0))</f>
        <v>SKU-потік</v>
      </c>
      <c r="S2309" s="2" t="str">
        <f>IF(OR(C2309="РЦК макси",C2309="РЦЧ SKU"),"Не рахується в ліміт",IFERROR(VLOOKUP(D2309,'02_РЦ'!$A$3:$I$7,9,FALSE),"Немає РЦ"))</f>
        <v>Не рахується в ліміт</v>
      </c>
    </row>
    <row r="2310" spans="1:19">
      <c r="A2310" s="2" t="str">
        <f>'06A_Варіанти'!A2301</f>
        <v>RCCH_277</v>
      </c>
      <c r="B2310" s="2" t="str">
        <f>'06A_Варіанти'!B2301</f>
        <v>TT_277</v>
      </c>
      <c r="C2310" s="2" t="str">
        <f>'06A_Варіанти'!D2301</f>
        <v>РЦЧ SKU</v>
      </c>
      <c r="D2310" s="2" t="str">
        <f>'06A_Варіанти'!C2301</f>
        <v>РЦЧ</v>
      </c>
      <c r="E2310" s="2" t="str">
        <f>'06A_Варіанти'!S2301</f>
        <v>KREM</v>
      </c>
      <c r="F2310" s="2" t="str">
        <f>IF(O2310='06A_Варіанти'!E2301,'06A_Варіанти'!E$1,IF(O2310='06A_Варіанти'!F2301,'06A_Варіанти'!F$1,IF(O2310='06A_Варіанти'!G2301,'06A_Варіанти'!G$1,IF(O2310='06A_Варіанти'!H2301,'06A_Варіанти'!H$1,IF(O2310='06A_Варіанти'!I2301,'06A_Варіанти'!I$1,IF(O2310='06A_Варіанти'!J2301,'06A_Варіанти'!J$1,IF(O2310='06A_Варіанти'!K2301,'06A_Варіанти'!K$1,IF(O2310='06A_Варіанти'!L2301,'06A_Варіанти'!L$1,IF(O2310='06A_Варіанти'!M2301,'06A_Варіанти'!M$1,IF(O2310='06A_Варіанти'!N2301,'06A_Варіанти'!N$1,IF(O2310='06A_Варіанти'!O2301,'06A_Варіанти'!O$1,IF(O2310='06A_Варіанти'!P2301,'06A_Варіанти'!P$1,IF(O2310='06A_Варіанти'!Q2301,'06A_Варіанти'!Q$1,IF(O2310='06A_Варіанти'!R2301,'06A_Варіанти'!R$1,"НЕМАЄ МАРШРУТУ"))))))))))))))</f>
        <v>KREM</v>
      </c>
      <c r="G2310" s="2" t="str">
        <f t="shared" si="245"/>
        <v>БЕЗ ЗМІН</v>
      </c>
      <c r="H2310" s="2">
        <f>IF(G2310="НЕМАЄ МАРШРУТУ",0,O2310-'06A_Варіанти'!T2301)</f>
        <v>0</v>
      </c>
      <c r="I2310" s="2">
        <f>IFERROR(INDEX('04_Потоки'!$E:$E,MATCH(A2310,'04_Потоки'!$A:$A,0)),0)</f>
        <v>1</v>
      </c>
      <c r="J2310" s="2">
        <f t="shared" si="246"/>
        <v>1</v>
      </c>
      <c r="K2310" s="2">
        <f>IF(C2310="РЦК макси",0,2*'06A_Варіанти'!T2301*J2310)</f>
        <v>544.6</v>
      </c>
      <c r="L2310" s="2">
        <f t="shared" si="247"/>
        <v>544.6</v>
      </c>
      <c r="M2310" s="2">
        <f t="shared" si="248"/>
        <v>0</v>
      </c>
      <c r="N2310" s="9">
        <f t="shared" si="249"/>
        <v>0</v>
      </c>
      <c r="O2310" s="2">
        <f>MIN(IF('07A_Конструктор'!$D$5="Так",'06A_Варіанти'!E2301,1E+99),IF('07A_Конструктор'!$D$6="Так",'06A_Варіанти'!F2301,1E+99),IF('07A_Конструктор'!$D$7="Так",'06A_Варіанти'!G2301,1E+99),IF('07A_Конструктор'!$D$8="Так",'06A_Варіанти'!H2301,1E+99),IF('07A_Конструктор'!$D$9="Так",'06A_Варіанти'!I2301,1E+99),IF('07A_Конструктор'!$D$10="Так",'06A_Варіанти'!J2301,1E+99),IF('07A_Конструктор'!$D$11="Так",'06A_Варіанти'!K2301,1E+99),IF('07A_Конструктор'!$D$12="Так",'06A_Варіанти'!L2301,1E+99),IF('07A_Конструктор'!$D$13="Так",'06A_Варіанти'!M2301,1E+99),IF('07A_Конструктор'!$D$14="Так",'06A_Варіанти'!N2301,1E+99),IF('07A_Конструктор'!$D$15="Так",'06A_Варіанти'!O2301,1E+99),IF('07A_Конструктор'!$D$16="Так",'06A_Варіанти'!P2301,1E+99),IF('07A_Конструктор'!$D$17="Так",'06A_Варіанти'!Q2301,1E+99),IF('06A_Варіанти'!R2301="",1E+99,'06A_Варіанти'!R2301))</f>
        <v>272.3</v>
      </c>
      <c r="P2310" s="2" t="str">
        <f t="shared" si="250"/>
        <v>5 т</v>
      </c>
      <c r="Q2310" s="2">
        <f t="shared" si="251"/>
        <v>14</v>
      </c>
      <c r="R2310" s="2" t="str">
        <f>IF(OR(C2310="РЦК макси",C2310="РЦЧ SKU"),"SKU-потік",IFERROR(VLOOKUP(D2310,'02_РЦ'!$A$3:$I$7,5,FALSE),0))</f>
        <v>SKU-потік</v>
      </c>
      <c r="S2310" s="2" t="str">
        <f>IF(OR(C2310="РЦК макси",C2310="РЦЧ SKU"),"Не рахується в ліміт",IFERROR(VLOOKUP(D2310,'02_РЦ'!$A$3:$I$7,9,FALSE),"Немає РЦ"))</f>
        <v>Не рахується в ліміт</v>
      </c>
    </row>
    <row r="2311" spans="1:19">
      <c r="A2311" s="2" t="str">
        <f>'06A_Варіанти'!A2302</f>
        <v>RCCH_280</v>
      </c>
      <c r="B2311" s="2" t="str">
        <f>'06A_Варіанти'!B2302</f>
        <v>TT_280</v>
      </c>
      <c r="C2311" s="2" t="str">
        <f>'06A_Варіанти'!D2302</f>
        <v>РЦЧ SKU</v>
      </c>
      <c r="D2311" s="2" t="str">
        <f>'06A_Варіанти'!C2302</f>
        <v>РЦЧ</v>
      </c>
      <c r="E2311" s="2" t="str">
        <f>'06A_Варіанти'!S2302</f>
        <v>KAM_HPP</v>
      </c>
      <c r="F2311" s="2" t="str">
        <f>IF(O2311='06A_Варіанти'!E2302,'06A_Варіанти'!E$1,IF(O2311='06A_Варіанти'!F2302,'06A_Варіанти'!F$1,IF(O2311='06A_Варіанти'!G2302,'06A_Варіанти'!G$1,IF(O2311='06A_Варіанти'!H2302,'06A_Варіанти'!H$1,IF(O2311='06A_Варіанти'!I2302,'06A_Варіанти'!I$1,IF(O2311='06A_Варіанти'!J2302,'06A_Варіанти'!J$1,IF(O2311='06A_Варіанти'!K2302,'06A_Варіанти'!K$1,IF(O2311='06A_Варіанти'!L2302,'06A_Варіанти'!L$1,IF(O2311='06A_Варіанти'!M2302,'06A_Варіанти'!M$1,IF(O2311='06A_Варіанти'!N2302,'06A_Варіанти'!N$1,IF(O2311='06A_Варіанти'!O2302,'06A_Варіанти'!O$1,IF(O2311='06A_Варіанти'!P2302,'06A_Варіанти'!P$1,IF(O2311='06A_Варіанти'!Q2302,'06A_Варіанти'!Q$1,IF(O2311='06A_Варіанти'!R2302,'06A_Варіанти'!R$1,"НЕМАЄ МАРШРУТУ"))))))))))))))</f>
        <v>KAM_HPP</v>
      </c>
      <c r="G2311" s="2" t="str">
        <f t="shared" si="245"/>
        <v>БЕЗ ЗМІН</v>
      </c>
      <c r="H2311" s="2">
        <f>IF(G2311="НЕМАЄ МАРШРУТУ",0,O2311-'06A_Варіанти'!T2302)</f>
        <v>0</v>
      </c>
      <c r="I2311" s="2">
        <f>IFERROR(INDEX('04_Потоки'!$E:$E,MATCH(A2311,'04_Потоки'!$A:$A,0)),0)</f>
        <v>1</v>
      </c>
      <c r="J2311" s="2">
        <f t="shared" si="246"/>
        <v>1</v>
      </c>
      <c r="K2311" s="2">
        <f>IF(C2311="РЦК макси",0,2*'06A_Варіанти'!T2302*J2311)</f>
        <v>548.79999999999995</v>
      </c>
      <c r="L2311" s="2">
        <f t="shared" si="247"/>
        <v>548.79999999999995</v>
      </c>
      <c r="M2311" s="2">
        <f t="shared" si="248"/>
        <v>0</v>
      </c>
      <c r="N2311" s="9">
        <f t="shared" si="249"/>
        <v>0</v>
      </c>
      <c r="O2311" s="2">
        <f>MIN(IF('07A_Конструктор'!$D$5="Так",'06A_Варіанти'!E2302,1E+99),IF('07A_Конструктор'!$D$6="Так",'06A_Варіанти'!F2302,1E+99),IF('07A_Конструктор'!$D$7="Так",'06A_Варіанти'!G2302,1E+99),IF('07A_Конструктор'!$D$8="Так",'06A_Варіанти'!H2302,1E+99),IF('07A_Конструктор'!$D$9="Так",'06A_Варіанти'!I2302,1E+99),IF('07A_Конструктор'!$D$10="Так",'06A_Варіанти'!J2302,1E+99),IF('07A_Конструктор'!$D$11="Так",'06A_Варіанти'!K2302,1E+99),IF('07A_Конструктор'!$D$12="Так",'06A_Варіанти'!L2302,1E+99),IF('07A_Конструктор'!$D$13="Так",'06A_Варіанти'!M2302,1E+99),IF('07A_Конструктор'!$D$14="Так",'06A_Варіанти'!N2302,1E+99),IF('07A_Конструктор'!$D$15="Так",'06A_Варіанти'!O2302,1E+99),IF('07A_Конструктор'!$D$16="Так",'06A_Варіанти'!P2302,1E+99),IF('07A_Конструктор'!$D$17="Так",'06A_Варіанти'!Q2302,1E+99),IF('06A_Варіанти'!R2302="",1E+99,'06A_Варіанти'!R2302))</f>
        <v>274.39999999999998</v>
      </c>
      <c r="P2311" s="2" t="str">
        <f t="shared" si="250"/>
        <v>5 т</v>
      </c>
      <c r="Q2311" s="2">
        <f t="shared" si="251"/>
        <v>14</v>
      </c>
      <c r="R2311" s="2" t="str">
        <f>IF(OR(C2311="РЦК макси",C2311="РЦЧ SKU"),"SKU-потік",IFERROR(VLOOKUP(D2311,'02_РЦ'!$A$3:$I$7,5,FALSE),0))</f>
        <v>SKU-потік</v>
      </c>
      <c r="S2311" s="2" t="str">
        <f>IF(OR(C2311="РЦК макси",C2311="РЦЧ SKU"),"Не рахується в ліміт",IFERROR(VLOOKUP(D2311,'02_РЦ'!$A$3:$I$7,9,FALSE),"Немає РЦ"))</f>
        <v>Не рахується в ліміт</v>
      </c>
    </row>
    <row r="2312" spans="1:19">
      <c r="A2312" s="2" t="str">
        <f>'06A_Варіанти'!A2303</f>
        <v>RCCH_312</v>
      </c>
      <c r="B2312" s="2" t="str">
        <f>'06A_Варіанти'!B2303</f>
        <v>TT_312</v>
      </c>
      <c r="C2312" s="2" t="str">
        <f>'06A_Варіанти'!D2303</f>
        <v>РЦЧ SKU</v>
      </c>
      <c r="D2312" s="2" t="str">
        <f>'06A_Варіанти'!C2303</f>
        <v>РЦЧ</v>
      </c>
      <c r="E2312" s="2" t="str">
        <f>'06A_Варіанти'!S2303</f>
        <v>CHK</v>
      </c>
      <c r="F2312" s="2" t="str">
        <f>IF(O2312='06A_Варіанти'!E2303,'06A_Варіанти'!E$1,IF(O2312='06A_Варіанти'!F2303,'06A_Варіанти'!F$1,IF(O2312='06A_Варіанти'!G2303,'06A_Варіанти'!G$1,IF(O2312='06A_Варіанти'!H2303,'06A_Варіанти'!H$1,IF(O2312='06A_Варіанти'!I2303,'06A_Варіанти'!I$1,IF(O2312='06A_Варіанти'!J2303,'06A_Варіанти'!J$1,IF(O2312='06A_Варіанти'!K2303,'06A_Варіанти'!K$1,IF(O2312='06A_Варіанти'!L2303,'06A_Варіанти'!L$1,IF(O2312='06A_Варіанти'!M2303,'06A_Варіанти'!M$1,IF(O2312='06A_Варіанти'!N2303,'06A_Варіанти'!N$1,IF(O2312='06A_Варіанти'!O2303,'06A_Варіанти'!O$1,IF(O2312='06A_Варіанти'!P2303,'06A_Варіанти'!P$1,IF(O2312='06A_Варіанти'!Q2303,'06A_Варіанти'!Q$1,IF(O2312='06A_Варіанти'!R2303,'06A_Варіанти'!R$1,"НЕМАЄ МАРШРУТУ"))))))))))))))</f>
        <v>CHK</v>
      </c>
      <c r="G2312" s="2" t="str">
        <f t="shared" si="245"/>
        <v>БЕЗ ЗМІН</v>
      </c>
      <c r="H2312" s="2">
        <f>IF(G2312="НЕМАЄ МАРШРУТУ",0,O2312-'06A_Варіанти'!T2303)</f>
        <v>0</v>
      </c>
      <c r="I2312" s="2">
        <f>IFERROR(INDEX('04_Потоки'!$E:$E,MATCH(A2312,'04_Потоки'!$A:$A,0)),0)</f>
        <v>1</v>
      </c>
      <c r="J2312" s="2">
        <f t="shared" si="246"/>
        <v>1</v>
      </c>
      <c r="K2312" s="2">
        <f>IF(C2312="РЦК макси",0,2*'06A_Варіанти'!T2303*J2312)</f>
        <v>257.60000000000002</v>
      </c>
      <c r="L2312" s="2">
        <f t="shared" si="247"/>
        <v>257.60000000000002</v>
      </c>
      <c r="M2312" s="2">
        <f t="shared" si="248"/>
        <v>0</v>
      </c>
      <c r="N2312" s="9">
        <f t="shared" si="249"/>
        <v>0</v>
      </c>
      <c r="O2312" s="2">
        <f>MIN(IF('07A_Конструктор'!$D$5="Так",'06A_Варіанти'!E2303,1E+99),IF('07A_Конструктор'!$D$6="Так",'06A_Варіанти'!F2303,1E+99),IF('07A_Конструктор'!$D$7="Так",'06A_Варіанти'!G2303,1E+99),IF('07A_Конструктор'!$D$8="Так",'06A_Варіанти'!H2303,1E+99),IF('07A_Конструктор'!$D$9="Так",'06A_Варіанти'!I2303,1E+99),IF('07A_Конструктор'!$D$10="Так",'06A_Варіанти'!J2303,1E+99),IF('07A_Конструктор'!$D$11="Так",'06A_Варіанти'!K2303,1E+99),IF('07A_Конструктор'!$D$12="Так",'06A_Варіанти'!L2303,1E+99),IF('07A_Конструктор'!$D$13="Так",'06A_Варіанти'!M2303,1E+99),IF('07A_Конструктор'!$D$14="Так",'06A_Варіанти'!N2303,1E+99),IF('07A_Конструктор'!$D$15="Так",'06A_Варіанти'!O2303,1E+99),IF('07A_Конструктор'!$D$16="Так",'06A_Варіанти'!P2303,1E+99),IF('07A_Конструктор'!$D$17="Так",'06A_Варіанти'!Q2303,1E+99),IF('06A_Варіанти'!R2303="",1E+99,'06A_Варіанти'!R2303))</f>
        <v>128.80000000000001</v>
      </c>
      <c r="P2312" s="2" t="str">
        <f t="shared" si="250"/>
        <v>5 т</v>
      </c>
      <c r="Q2312" s="2">
        <f t="shared" si="251"/>
        <v>14</v>
      </c>
      <c r="R2312" s="2" t="str">
        <f>IF(OR(C2312="РЦК макси",C2312="РЦЧ SKU"),"SKU-потік",IFERROR(VLOOKUP(D2312,'02_РЦ'!$A$3:$I$7,5,FALSE),0))</f>
        <v>SKU-потік</v>
      </c>
      <c r="S2312" s="2" t="str">
        <f>IF(OR(C2312="РЦК макси",C2312="РЦЧ SKU"),"Не рахується в ліміт",IFERROR(VLOOKUP(D2312,'02_РЦ'!$A$3:$I$7,9,FALSE),"Немає РЦ"))</f>
        <v>Не рахується в ліміт</v>
      </c>
    </row>
    <row r="2313" spans="1:19">
      <c r="A2313" s="2" t="str">
        <f>'06A_Варіанти'!A2304</f>
        <v>RCCH_325</v>
      </c>
      <c r="B2313" s="2" t="str">
        <f>'06A_Варіанти'!B2304</f>
        <v>TT_325</v>
      </c>
      <c r="C2313" s="2" t="str">
        <f>'06A_Варіанти'!D2304</f>
        <v>РЦЧ SKU</v>
      </c>
      <c r="D2313" s="2" t="str">
        <f>'06A_Варіанти'!C2304</f>
        <v>РЦЧ</v>
      </c>
      <c r="E2313" s="2" t="str">
        <f>'06A_Варіанти'!S2304</f>
        <v>CHK</v>
      </c>
      <c r="F2313" s="2" t="str">
        <f>IF(O2313='06A_Варіанти'!E2304,'06A_Варіанти'!E$1,IF(O2313='06A_Варіанти'!F2304,'06A_Варіанти'!F$1,IF(O2313='06A_Варіанти'!G2304,'06A_Варіанти'!G$1,IF(O2313='06A_Варіанти'!H2304,'06A_Варіанти'!H$1,IF(O2313='06A_Варіанти'!I2304,'06A_Варіанти'!I$1,IF(O2313='06A_Варіанти'!J2304,'06A_Варіанти'!J$1,IF(O2313='06A_Варіанти'!K2304,'06A_Варіанти'!K$1,IF(O2313='06A_Варіанти'!L2304,'06A_Варіанти'!L$1,IF(O2313='06A_Варіанти'!M2304,'06A_Варіанти'!M$1,IF(O2313='06A_Варіанти'!N2304,'06A_Варіанти'!N$1,IF(O2313='06A_Варіанти'!O2304,'06A_Варіанти'!O$1,IF(O2313='06A_Варіанти'!P2304,'06A_Варіанти'!P$1,IF(O2313='06A_Варіанти'!Q2304,'06A_Варіанти'!Q$1,IF(O2313='06A_Варіанти'!R2304,'06A_Варіанти'!R$1,"НЕМАЄ МАРШРУТУ"))))))))))))))</f>
        <v>CHK</v>
      </c>
      <c r="G2313" s="2" t="str">
        <f t="shared" si="245"/>
        <v>БЕЗ ЗМІН</v>
      </c>
      <c r="H2313" s="2">
        <f>IF(G2313="НЕМАЄ МАРШРУТУ",0,O2313-'06A_Варіанти'!T2304)</f>
        <v>0</v>
      </c>
      <c r="I2313" s="2">
        <f>IFERROR(INDEX('04_Потоки'!$E:$E,MATCH(A2313,'04_Потоки'!$A:$A,0)),0)</f>
        <v>1</v>
      </c>
      <c r="J2313" s="2">
        <f t="shared" si="246"/>
        <v>1</v>
      </c>
      <c r="K2313" s="2">
        <f>IF(C2313="РЦК макси",0,2*'06A_Варіанти'!T2304*J2313)</f>
        <v>257.2</v>
      </c>
      <c r="L2313" s="2">
        <f t="shared" si="247"/>
        <v>257.2</v>
      </c>
      <c r="M2313" s="2">
        <f t="shared" si="248"/>
        <v>0</v>
      </c>
      <c r="N2313" s="9">
        <f t="shared" si="249"/>
        <v>0</v>
      </c>
      <c r="O2313" s="2">
        <f>MIN(IF('07A_Конструктор'!$D$5="Так",'06A_Варіанти'!E2304,1E+99),IF('07A_Конструктор'!$D$6="Так",'06A_Варіанти'!F2304,1E+99),IF('07A_Конструктор'!$D$7="Так",'06A_Варіанти'!G2304,1E+99),IF('07A_Конструктор'!$D$8="Так",'06A_Варіанти'!H2304,1E+99),IF('07A_Конструктор'!$D$9="Так",'06A_Варіанти'!I2304,1E+99),IF('07A_Конструктор'!$D$10="Так",'06A_Варіанти'!J2304,1E+99),IF('07A_Конструктор'!$D$11="Так",'06A_Варіанти'!K2304,1E+99),IF('07A_Конструктор'!$D$12="Так",'06A_Варіанти'!L2304,1E+99),IF('07A_Конструктор'!$D$13="Так",'06A_Варіанти'!M2304,1E+99),IF('07A_Конструктор'!$D$14="Так",'06A_Варіанти'!N2304,1E+99),IF('07A_Конструктор'!$D$15="Так",'06A_Варіанти'!O2304,1E+99),IF('07A_Конструктор'!$D$16="Так",'06A_Варіанти'!P2304,1E+99),IF('07A_Конструктор'!$D$17="Так",'06A_Варіанти'!Q2304,1E+99),IF('06A_Варіанти'!R2304="",1E+99,'06A_Варіанти'!R2304))</f>
        <v>128.6</v>
      </c>
      <c r="P2313" s="2" t="str">
        <f t="shared" si="250"/>
        <v>5 т</v>
      </c>
      <c r="Q2313" s="2">
        <f t="shared" si="251"/>
        <v>14</v>
      </c>
      <c r="R2313" s="2" t="str">
        <f>IF(OR(C2313="РЦК макси",C2313="РЦЧ SKU"),"SKU-потік",IFERROR(VLOOKUP(D2313,'02_РЦ'!$A$3:$I$7,5,FALSE),0))</f>
        <v>SKU-потік</v>
      </c>
      <c r="S2313" s="2" t="str">
        <f>IF(OR(C2313="РЦК макси",C2313="РЦЧ SKU"),"Не рахується в ліміт",IFERROR(VLOOKUP(D2313,'02_РЦ'!$A$3:$I$7,9,FALSE),"Немає РЦ"))</f>
        <v>Не рахується в ліміт</v>
      </c>
    </row>
    <row r="2314" spans="1:19">
      <c r="A2314" s="2" t="str">
        <f>'06A_Варіанти'!A2305</f>
        <v>RCCH_326</v>
      </c>
      <c r="B2314" s="2" t="str">
        <f>'06A_Варіанти'!B2305</f>
        <v>TT_326</v>
      </c>
      <c r="C2314" s="2" t="str">
        <f>'06A_Варіанти'!D2305</f>
        <v>РЦЧ SKU</v>
      </c>
      <c r="D2314" s="2" t="str">
        <f>'06A_Варіанти'!C2305</f>
        <v>РЦЧ</v>
      </c>
      <c r="E2314" s="2" t="str">
        <f>'06A_Варіанти'!S2305</f>
        <v>DIRECT</v>
      </c>
      <c r="F2314" s="2" t="str">
        <f>IF(O2314='06A_Варіанти'!E2305,'06A_Варіанти'!E$1,IF(O2314='06A_Варіанти'!F2305,'06A_Варіанти'!F$1,IF(O2314='06A_Варіанти'!G2305,'06A_Варіанти'!G$1,IF(O2314='06A_Варіанти'!H2305,'06A_Варіанти'!H$1,IF(O2314='06A_Варіанти'!I2305,'06A_Варіанти'!I$1,IF(O2314='06A_Варіанти'!J2305,'06A_Варіанти'!J$1,IF(O2314='06A_Варіанти'!K2305,'06A_Варіанти'!K$1,IF(O2314='06A_Варіанти'!L2305,'06A_Варіанти'!L$1,IF(O2314='06A_Варіанти'!M2305,'06A_Варіанти'!M$1,IF(O2314='06A_Варіанти'!N2305,'06A_Варіанти'!N$1,IF(O2314='06A_Варіанти'!O2305,'06A_Варіанти'!O$1,IF(O2314='06A_Варіанти'!P2305,'06A_Варіанти'!P$1,IF(O2314='06A_Варіанти'!Q2305,'06A_Варіанти'!Q$1,IF(O2314='06A_Варіанти'!R2305,'06A_Варіанти'!R$1,"НЕМАЄ МАРШРУТУ"))))))))))))))</f>
        <v>DIRECT</v>
      </c>
      <c r="G2314" s="2" t="str">
        <f t="shared" si="245"/>
        <v>БЕЗ ЗМІН</v>
      </c>
      <c r="H2314" s="2">
        <f>IF(G2314="НЕМАЄ МАРШРУТУ",0,O2314-'06A_Варіанти'!T2305)</f>
        <v>0</v>
      </c>
      <c r="I2314" s="2">
        <f>IFERROR(INDEX('04_Потоки'!$E:$E,MATCH(A2314,'04_Потоки'!$A:$A,0)),0)</f>
        <v>1</v>
      </c>
      <c r="J2314" s="2">
        <f t="shared" si="246"/>
        <v>1</v>
      </c>
      <c r="K2314" s="2">
        <f>IF(C2314="РЦК макси",0,2*'06A_Варіанти'!T2305*J2314)</f>
        <v>3.4</v>
      </c>
      <c r="L2314" s="2">
        <f t="shared" si="247"/>
        <v>3.4</v>
      </c>
      <c r="M2314" s="2">
        <f t="shared" si="248"/>
        <v>0</v>
      </c>
      <c r="N2314" s="9">
        <f t="shared" si="249"/>
        <v>0</v>
      </c>
      <c r="O2314" s="2">
        <f>MIN(IF('07A_Конструктор'!$D$5="Так",'06A_Варіанти'!E2305,1E+99),IF('07A_Конструктор'!$D$6="Так",'06A_Варіанти'!F2305,1E+99),IF('07A_Конструктор'!$D$7="Так",'06A_Варіанти'!G2305,1E+99),IF('07A_Конструктор'!$D$8="Так",'06A_Варіанти'!H2305,1E+99),IF('07A_Конструктор'!$D$9="Так",'06A_Варіанти'!I2305,1E+99),IF('07A_Конструктор'!$D$10="Так",'06A_Варіанти'!J2305,1E+99),IF('07A_Конструктор'!$D$11="Так",'06A_Варіанти'!K2305,1E+99),IF('07A_Конструктор'!$D$12="Так",'06A_Варіанти'!L2305,1E+99),IF('07A_Конструктор'!$D$13="Так",'06A_Варіанти'!M2305,1E+99),IF('07A_Конструктор'!$D$14="Так",'06A_Варіанти'!N2305,1E+99),IF('07A_Конструктор'!$D$15="Так",'06A_Варіанти'!O2305,1E+99),IF('07A_Конструктор'!$D$16="Так",'06A_Варіанти'!P2305,1E+99),IF('07A_Конструктор'!$D$17="Так",'06A_Варіанти'!Q2305,1E+99),IF('06A_Варіанти'!R2305="",1E+99,'06A_Варіанти'!R2305))</f>
        <v>1.7</v>
      </c>
      <c r="P2314" s="2" t="str">
        <f t="shared" si="250"/>
        <v>5 т</v>
      </c>
      <c r="Q2314" s="2">
        <f t="shared" si="251"/>
        <v>14</v>
      </c>
      <c r="R2314" s="2" t="str">
        <f>IF(OR(C2314="РЦК макси",C2314="РЦЧ SKU"),"SKU-потік",IFERROR(VLOOKUP(D2314,'02_РЦ'!$A$3:$I$7,5,FALSE),0))</f>
        <v>SKU-потік</v>
      </c>
      <c r="S2314" s="2" t="str">
        <f>IF(OR(C2314="РЦК макси",C2314="РЦЧ SKU"),"Не рахується в ліміт",IFERROR(VLOOKUP(D2314,'02_РЦ'!$A$3:$I$7,9,FALSE),"Немає РЦ"))</f>
        <v>Не рахується в ліміт</v>
      </c>
    </row>
    <row r="2315" spans="1:19">
      <c r="A2315" s="2" t="str">
        <f>'06A_Варіанти'!A2306</f>
        <v>RCCH_354</v>
      </c>
      <c r="B2315" s="2" t="str">
        <f>'06A_Варіанти'!B2306</f>
        <v>TT_354</v>
      </c>
      <c r="C2315" s="2" t="str">
        <f>'06A_Варіанти'!D2306</f>
        <v>РЦЧ SKU</v>
      </c>
      <c r="D2315" s="2" t="str">
        <f>'06A_Варіанти'!C2306</f>
        <v>РЦЧ</v>
      </c>
      <c r="E2315" s="2" t="str">
        <f>'06A_Варіанти'!S2306</f>
        <v>KREM</v>
      </c>
      <c r="F2315" s="2" t="str">
        <f>IF(O2315='06A_Варіанти'!E2306,'06A_Варіанти'!E$1,IF(O2315='06A_Варіанти'!F2306,'06A_Варіанти'!F$1,IF(O2315='06A_Варіанти'!G2306,'06A_Варіанти'!G$1,IF(O2315='06A_Варіанти'!H2306,'06A_Варіанти'!H$1,IF(O2315='06A_Варіанти'!I2306,'06A_Варіанти'!I$1,IF(O2315='06A_Варіанти'!J2306,'06A_Варіанти'!J$1,IF(O2315='06A_Варіанти'!K2306,'06A_Варіанти'!K$1,IF(O2315='06A_Варіанти'!L2306,'06A_Варіанти'!L$1,IF(O2315='06A_Варіанти'!M2306,'06A_Варіанти'!M$1,IF(O2315='06A_Варіанти'!N2306,'06A_Варіанти'!N$1,IF(O2315='06A_Варіанти'!O2306,'06A_Варіанти'!O$1,IF(O2315='06A_Варіанти'!P2306,'06A_Варіанти'!P$1,IF(O2315='06A_Варіанти'!Q2306,'06A_Варіанти'!Q$1,IF(O2315='06A_Варіанти'!R2306,'06A_Варіанти'!R$1,"НЕМАЄ МАРШРУТУ"))))))))))))))</f>
        <v>KREM</v>
      </c>
      <c r="G2315" s="2" t="str">
        <f t="shared" ref="G2315:G2378" si="252">IF(O2315&gt;1E+90,"НЕМАЄ МАРШРУТУ",IF(F2315=E2315,"БЕЗ ЗМІН","ЗМІНЕНО"))</f>
        <v>БЕЗ ЗМІН</v>
      </c>
      <c r="H2315" s="2">
        <f>IF(G2315="НЕМАЄ МАРШРУТУ",0,O2315-'06A_Варіанти'!T2306)</f>
        <v>0</v>
      </c>
      <c r="I2315" s="2">
        <f>IFERROR(INDEX('04_Потоки'!$E:$E,MATCH(A2315,'04_Потоки'!$A:$A,0)),0)</f>
        <v>1</v>
      </c>
      <c r="J2315" s="2">
        <f t="shared" ref="J2315:J2378" si="253">ROUNDUP(I2315/20,0)</f>
        <v>1</v>
      </c>
      <c r="K2315" s="2">
        <f>IF(C2315="РЦК макси",0,2*'06A_Варіанти'!T2306*J2315)</f>
        <v>296.8</v>
      </c>
      <c r="L2315" s="2">
        <f t="shared" ref="L2315:L2378" si="254">IF(C2315="РЦК макси",0,IF(G2315="НЕМАЄ МАРШРУТУ",0,2*O2315*J2315))</f>
        <v>296.8</v>
      </c>
      <c r="M2315" s="2">
        <f t="shared" ref="M2315:M2378" si="255">L2315-K2315</f>
        <v>0</v>
      </c>
      <c r="N2315" s="9">
        <f t="shared" ref="N2315:N2378" si="256">IFERROR(M2315/K2315,0)</f>
        <v>0</v>
      </c>
      <c r="O2315" s="2">
        <f>MIN(IF('07A_Конструктор'!$D$5="Так",'06A_Варіанти'!E2306,1E+99),IF('07A_Конструктор'!$D$6="Так",'06A_Варіанти'!F2306,1E+99),IF('07A_Конструктор'!$D$7="Так",'06A_Варіанти'!G2306,1E+99),IF('07A_Конструктор'!$D$8="Так",'06A_Варіанти'!H2306,1E+99),IF('07A_Конструктор'!$D$9="Так",'06A_Варіанти'!I2306,1E+99),IF('07A_Конструктор'!$D$10="Так",'06A_Варіанти'!J2306,1E+99),IF('07A_Конструктор'!$D$11="Так",'06A_Варіанти'!K2306,1E+99),IF('07A_Конструктор'!$D$12="Так",'06A_Варіанти'!L2306,1E+99),IF('07A_Конструктор'!$D$13="Так",'06A_Варіанти'!M2306,1E+99),IF('07A_Конструктор'!$D$14="Так",'06A_Варіанти'!N2306,1E+99),IF('07A_Конструктор'!$D$15="Так",'06A_Варіанти'!O2306,1E+99),IF('07A_Конструктор'!$D$16="Так",'06A_Варіанти'!P2306,1E+99),IF('07A_Конструктор'!$D$17="Так",'06A_Варіанти'!Q2306,1E+99),IF('06A_Варіанти'!R2306="",1E+99,'06A_Варіанти'!R2306))</f>
        <v>148.4</v>
      </c>
      <c r="P2315" s="2" t="str">
        <f t="shared" ref="P2315:P2378" si="257">IF(C2315="РЦК макси","Не моделюється",IF(MOD(I2315,20)=0,"10 т",IF(MOD(I2315,20)&lt;=14,"5 т",IF(MOD(I2315,20)&lt;=16,"7 т","10 т"))))</f>
        <v>5 т</v>
      </c>
      <c r="Q2315" s="2">
        <f t="shared" ref="Q2315:Q2378" si="258">IF(P2315="Не моделюється",0,IF(P2315="5 т",14,IF(P2315="7 т",16,20)))</f>
        <v>14</v>
      </c>
      <c r="R2315" s="2" t="str">
        <f>IF(OR(C2315="РЦК макси",C2315="РЦЧ SKU"),"SKU-потік",IFERROR(VLOOKUP(D2315,'02_РЦ'!$A$3:$I$7,5,FALSE),0))</f>
        <v>SKU-потік</v>
      </c>
      <c r="S2315" s="2" t="str">
        <f>IF(OR(C2315="РЦК макси",C2315="РЦЧ SKU"),"Не рахується в ліміт",IFERROR(VLOOKUP(D2315,'02_РЦ'!$A$3:$I$7,9,FALSE),"Немає РЦ"))</f>
        <v>Не рахується в ліміт</v>
      </c>
    </row>
    <row r="2316" spans="1:19">
      <c r="A2316" s="2" t="str">
        <f>'06A_Варіанти'!A2307</f>
        <v>RCCH_360</v>
      </c>
      <c r="B2316" s="2" t="str">
        <f>'06A_Варіанти'!B2307</f>
        <v>TT_360</v>
      </c>
      <c r="C2316" s="2" t="str">
        <f>'06A_Варіанти'!D2307</f>
        <v>РЦЧ SKU</v>
      </c>
      <c r="D2316" s="2" t="str">
        <f>'06A_Варіанти'!C2307</f>
        <v>РЦЧ</v>
      </c>
      <c r="E2316" s="2" t="str">
        <f>'06A_Варіанти'!S2307</f>
        <v>KREM</v>
      </c>
      <c r="F2316" s="2" t="str">
        <f>IF(O2316='06A_Варіанти'!E2307,'06A_Варіанти'!E$1,IF(O2316='06A_Варіанти'!F2307,'06A_Варіанти'!F$1,IF(O2316='06A_Варіанти'!G2307,'06A_Варіанти'!G$1,IF(O2316='06A_Варіанти'!H2307,'06A_Варіанти'!H$1,IF(O2316='06A_Варіанти'!I2307,'06A_Варіанти'!I$1,IF(O2316='06A_Варіанти'!J2307,'06A_Варіанти'!J$1,IF(O2316='06A_Варіанти'!K2307,'06A_Варіанти'!K$1,IF(O2316='06A_Варіанти'!L2307,'06A_Варіанти'!L$1,IF(O2316='06A_Варіанти'!M2307,'06A_Варіанти'!M$1,IF(O2316='06A_Варіанти'!N2307,'06A_Варіанти'!N$1,IF(O2316='06A_Варіанти'!O2307,'06A_Варіанти'!O$1,IF(O2316='06A_Варіанти'!P2307,'06A_Варіанти'!P$1,IF(O2316='06A_Варіанти'!Q2307,'06A_Варіанти'!Q$1,IF(O2316='06A_Варіанти'!R2307,'06A_Варіанти'!R$1,"НЕМАЄ МАРШРУТУ"))))))))))))))</f>
        <v>KREM</v>
      </c>
      <c r="G2316" s="2" t="str">
        <f t="shared" si="252"/>
        <v>БЕЗ ЗМІН</v>
      </c>
      <c r="H2316" s="2">
        <f>IF(G2316="НЕМАЄ МАРШРУТУ",0,O2316-'06A_Варіанти'!T2307)</f>
        <v>0</v>
      </c>
      <c r="I2316" s="2">
        <f>IFERROR(INDEX('04_Потоки'!$E:$E,MATCH(A2316,'04_Потоки'!$A:$A,0)),0)</f>
        <v>1</v>
      </c>
      <c r="J2316" s="2">
        <f t="shared" si="253"/>
        <v>1</v>
      </c>
      <c r="K2316" s="2">
        <f>IF(C2316="РЦК макси",0,2*'06A_Варіанти'!T2307*J2316)</f>
        <v>299</v>
      </c>
      <c r="L2316" s="2">
        <f t="shared" si="254"/>
        <v>299</v>
      </c>
      <c r="M2316" s="2">
        <f t="shared" si="255"/>
        <v>0</v>
      </c>
      <c r="N2316" s="9">
        <f t="shared" si="256"/>
        <v>0</v>
      </c>
      <c r="O2316" s="2">
        <f>MIN(IF('07A_Конструктор'!$D$5="Так",'06A_Варіанти'!E2307,1E+99),IF('07A_Конструктор'!$D$6="Так",'06A_Варіанти'!F2307,1E+99),IF('07A_Конструктор'!$D$7="Так",'06A_Варіанти'!G2307,1E+99),IF('07A_Конструктор'!$D$8="Так",'06A_Варіанти'!H2307,1E+99),IF('07A_Конструктор'!$D$9="Так",'06A_Варіанти'!I2307,1E+99),IF('07A_Конструктор'!$D$10="Так",'06A_Варіанти'!J2307,1E+99),IF('07A_Конструктор'!$D$11="Так",'06A_Варіанти'!K2307,1E+99),IF('07A_Конструктор'!$D$12="Так",'06A_Варіанти'!L2307,1E+99),IF('07A_Конструктор'!$D$13="Так",'06A_Варіанти'!M2307,1E+99),IF('07A_Конструктор'!$D$14="Так",'06A_Варіанти'!N2307,1E+99),IF('07A_Конструктор'!$D$15="Так",'06A_Варіанти'!O2307,1E+99),IF('07A_Конструктор'!$D$16="Так",'06A_Варіанти'!P2307,1E+99),IF('07A_Конструктор'!$D$17="Так",'06A_Варіанти'!Q2307,1E+99),IF('06A_Варіанти'!R2307="",1E+99,'06A_Варіанти'!R2307))</f>
        <v>149.5</v>
      </c>
      <c r="P2316" s="2" t="str">
        <f t="shared" si="257"/>
        <v>5 т</v>
      </c>
      <c r="Q2316" s="2">
        <f t="shared" si="258"/>
        <v>14</v>
      </c>
      <c r="R2316" s="2" t="str">
        <f>IF(OR(C2316="РЦК макси",C2316="РЦЧ SKU"),"SKU-потік",IFERROR(VLOOKUP(D2316,'02_РЦ'!$A$3:$I$7,5,FALSE),0))</f>
        <v>SKU-потік</v>
      </c>
      <c r="S2316" s="2" t="str">
        <f>IF(OR(C2316="РЦК макси",C2316="РЦЧ SKU"),"Не рахується в ліміт",IFERROR(VLOOKUP(D2316,'02_РЦ'!$A$3:$I$7,9,FALSE),"Немає РЦ"))</f>
        <v>Не рахується в ліміт</v>
      </c>
    </row>
    <row r="2317" spans="1:19">
      <c r="A2317" s="2" t="str">
        <f>'06A_Варіанти'!A2308</f>
        <v>RCCH_383</v>
      </c>
      <c r="B2317" s="2" t="str">
        <f>'06A_Варіанти'!B2308</f>
        <v>TT_383</v>
      </c>
      <c r="C2317" s="2" t="str">
        <f>'06A_Варіанти'!D2308</f>
        <v>РЦЧ SKU</v>
      </c>
      <c r="D2317" s="2" t="str">
        <f>'06A_Варіанти'!C2308</f>
        <v>РЦЧ</v>
      </c>
      <c r="E2317" s="2" t="str">
        <f>'06A_Варіанти'!S2308</f>
        <v>DIRECT</v>
      </c>
      <c r="F2317" s="2" t="str">
        <f>IF(O2317='06A_Варіанти'!E2308,'06A_Варіанти'!E$1,IF(O2317='06A_Варіанти'!F2308,'06A_Варіанти'!F$1,IF(O2317='06A_Варіанти'!G2308,'06A_Варіанти'!G$1,IF(O2317='06A_Варіанти'!H2308,'06A_Варіанти'!H$1,IF(O2317='06A_Варіанти'!I2308,'06A_Варіанти'!I$1,IF(O2317='06A_Варіанти'!J2308,'06A_Варіанти'!J$1,IF(O2317='06A_Варіанти'!K2308,'06A_Варіанти'!K$1,IF(O2317='06A_Варіанти'!L2308,'06A_Варіанти'!L$1,IF(O2317='06A_Варіанти'!M2308,'06A_Варіанти'!M$1,IF(O2317='06A_Варіанти'!N2308,'06A_Варіанти'!N$1,IF(O2317='06A_Варіанти'!O2308,'06A_Варіанти'!O$1,IF(O2317='06A_Варіанти'!P2308,'06A_Варіанти'!P$1,IF(O2317='06A_Варіанти'!Q2308,'06A_Варіанти'!Q$1,IF(O2317='06A_Варіанти'!R2308,'06A_Варіанти'!R$1,"НЕМАЄ МАРШРУТУ"))))))))))))))</f>
        <v>DIRECT</v>
      </c>
      <c r="G2317" s="2" t="str">
        <f t="shared" si="252"/>
        <v>БЕЗ ЗМІН</v>
      </c>
      <c r="H2317" s="2">
        <f>IF(G2317="НЕМАЄ МАРШРУТУ",0,O2317-'06A_Варіанти'!T2308)</f>
        <v>0</v>
      </c>
      <c r="I2317" s="2">
        <f>IFERROR(INDEX('04_Потоки'!$E:$E,MATCH(A2317,'04_Потоки'!$A:$A,0)),0)</f>
        <v>1</v>
      </c>
      <c r="J2317" s="2">
        <f t="shared" si="253"/>
        <v>1</v>
      </c>
      <c r="K2317" s="2">
        <f>IF(C2317="РЦК макси",0,2*'06A_Варіанти'!T2308*J2317)</f>
        <v>73</v>
      </c>
      <c r="L2317" s="2">
        <f t="shared" si="254"/>
        <v>73</v>
      </c>
      <c r="M2317" s="2">
        <f t="shared" si="255"/>
        <v>0</v>
      </c>
      <c r="N2317" s="9">
        <f t="shared" si="256"/>
        <v>0</v>
      </c>
      <c r="O2317" s="2">
        <f>MIN(IF('07A_Конструктор'!$D$5="Так",'06A_Варіанти'!E2308,1E+99),IF('07A_Конструктор'!$D$6="Так",'06A_Варіанти'!F2308,1E+99),IF('07A_Конструктор'!$D$7="Так",'06A_Варіанти'!G2308,1E+99),IF('07A_Конструктор'!$D$8="Так",'06A_Варіанти'!H2308,1E+99),IF('07A_Конструктор'!$D$9="Так",'06A_Варіанти'!I2308,1E+99),IF('07A_Конструктор'!$D$10="Так",'06A_Варіанти'!J2308,1E+99),IF('07A_Конструктор'!$D$11="Так",'06A_Варіанти'!K2308,1E+99),IF('07A_Конструктор'!$D$12="Так",'06A_Варіанти'!L2308,1E+99),IF('07A_Конструктор'!$D$13="Так",'06A_Варіанти'!M2308,1E+99),IF('07A_Конструктор'!$D$14="Так",'06A_Варіанти'!N2308,1E+99),IF('07A_Конструктор'!$D$15="Так",'06A_Варіанти'!O2308,1E+99),IF('07A_Конструктор'!$D$16="Так",'06A_Варіанти'!P2308,1E+99),IF('07A_Конструктор'!$D$17="Так",'06A_Варіанти'!Q2308,1E+99),IF('06A_Варіанти'!R2308="",1E+99,'06A_Варіанти'!R2308))</f>
        <v>36.5</v>
      </c>
      <c r="P2317" s="2" t="str">
        <f t="shared" si="257"/>
        <v>5 т</v>
      </c>
      <c r="Q2317" s="2">
        <f t="shared" si="258"/>
        <v>14</v>
      </c>
      <c r="R2317" s="2" t="str">
        <f>IF(OR(C2317="РЦК макси",C2317="РЦЧ SKU"),"SKU-потік",IFERROR(VLOOKUP(D2317,'02_РЦ'!$A$3:$I$7,5,FALSE),0))</f>
        <v>SKU-потік</v>
      </c>
      <c r="S2317" s="2" t="str">
        <f>IF(OR(C2317="РЦК макси",C2317="РЦЧ SKU"),"Не рахується в ліміт",IFERROR(VLOOKUP(D2317,'02_РЦ'!$A$3:$I$7,9,FALSE),"Немає РЦ"))</f>
        <v>Не рахується в ліміт</v>
      </c>
    </row>
    <row r="2318" spans="1:19">
      <c r="A2318" s="2" t="str">
        <f>'06A_Варіанти'!A2309</f>
        <v>RCCH_384</v>
      </c>
      <c r="B2318" s="2" t="str">
        <f>'06A_Варіанти'!B2309</f>
        <v>TT_384</v>
      </c>
      <c r="C2318" s="2" t="str">
        <f>'06A_Варіанти'!D2309</f>
        <v>РЦЧ SKU</v>
      </c>
      <c r="D2318" s="2" t="str">
        <f>'06A_Варіанти'!C2309</f>
        <v>РЦЧ</v>
      </c>
      <c r="E2318" s="2" t="str">
        <f>'06A_Варіанти'!S2309</f>
        <v>DIRECT</v>
      </c>
      <c r="F2318" s="2" t="str">
        <f>IF(O2318='06A_Варіанти'!E2309,'06A_Варіанти'!E$1,IF(O2318='06A_Варіанти'!F2309,'06A_Варіанти'!F$1,IF(O2318='06A_Варіанти'!G2309,'06A_Варіанти'!G$1,IF(O2318='06A_Варіанти'!H2309,'06A_Варіанти'!H$1,IF(O2318='06A_Варіанти'!I2309,'06A_Варіанти'!I$1,IF(O2318='06A_Варіанти'!J2309,'06A_Варіанти'!J$1,IF(O2318='06A_Варіанти'!K2309,'06A_Варіанти'!K$1,IF(O2318='06A_Варіанти'!L2309,'06A_Варіанти'!L$1,IF(O2318='06A_Варіанти'!M2309,'06A_Варіанти'!M$1,IF(O2318='06A_Варіанти'!N2309,'06A_Варіанти'!N$1,IF(O2318='06A_Варіанти'!O2309,'06A_Варіанти'!O$1,IF(O2318='06A_Варіанти'!P2309,'06A_Варіанти'!P$1,IF(O2318='06A_Варіанти'!Q2309,'06A_Варіанти'!Q$1,IF(O2318='06A_Варіанти'!R2309,'06A_Варіанти'!R$1,"НЕМАЄ МАРШРУТУ"))))))))))))))</f>
        <v>DIRECT</v>
      </c>
      <c r="G2318" s="2" t="str">
        <f t="shared" si="252"/>
        <v>БЕЗ ЗМІН</v>
      </c>
      <c r="H2318" s="2">
        <f>IF(G2318="НЕМАЄ МАРШРУТУ",0,O2318-'06A_Варіанти'!T2309)</f>
        <v>0</v>
      </c>
      <c r="I2318" s="2">
        <f>IFERROR(INDEX('04_Потоки'!$E:$E,MATCH(A2318,'04_Потоки'!$A:$A,0)),0)</f>
        <v>1</v>
      </c>
      <c r="J2318" s="2">
        <f t="shared" si="253"/>
        <v>1</v>
      </c>
      <c r="K2318" s="2">
        <f>IF(C2318="РЦК макси",0,2*'06A_Варіанти'!T2309*J2318)</f>
        <v>8.1999999999999993</v>
      </c>
      <c r="L2318" s="2">
        <f t="shared" si="254"/>
        <v>8.1999999999999993</v>
      </c>
      <c r="M2318" s="2">
        <f t="shared" si="255"/>
        <v>0</v>
      </c>
      <c r="N2318" s="9">
        <f t="shared" si="256"/>
        <v>0</v>
      </c>
      <c r="O2318" s="2">
        <f>MIN(IF('07A_Конструктор'!$D$5="Так",'06A_Варіанти'!E2309,1E+99),IF('07A_Конструктор'!$D$6="Так",'06A_Варіанти'!F2309,1E+99),IF('07A_Конструктор'!$D$7="Так",'06A_Варіанти'!G2309,1E+99),IF('07A_Конструктор'!$D$8="Так",'06A_Варіанти'!H2309,1E+99),IF('07A_Конструктор'!$D$9="Так",'06A_Варіанти'!I2309,1E+99),IF('07A_Конструктор'!$D$10="Так",'06A_Варіанти'!J2309,1E+99),IF('07A_Конструктор'!$D$11="Так",'06A_Варіанти'!K2309,1E+99),IF('07A_Конструктор'!$D$12="Так",'06A_Варіанти'!L2309,1E+99),IF('07A_Конструктор'!$D$13="Так",'06A_Варіанти'!M2309,1E+99),IF('07A_Конструктор'!$D$14="Так",'06A_Варіанти'!N2309,1E+99),IF('07A_Конструктор'!$D$15="Так",'06A_Варіанти'!O2309,1E+99),IF('07A_Конструктор'!$D$16="Так",'06A_Варіанти'!P2309,1E+99),IF('07A_Конструктор'!$D$17="Так",'06A_Варіанти'!Q2309,1E+99),IF('06A_Варіанти'!R2309="",1E+99,'06A_Варіанти'!R2309))</f>
        <v>4.0999999999999996</v>
      </c>
      <c r="P2318" s="2" t="str">
        <f t="shared" si="257"/>
        <v>5 т</v>
      </c>
      <c r="Q2318" s="2">
        <f t="shared" si="258"/>
        <v>14</v>
      </c>
      <c r="R2318" s="2" t="str">
        <f>IF(OR(C2318="РЦК макси",C2318="РЦЧ SKU"),"SKU-потік",IFERROR(VLOOKUP(D2318,'02_РЦ'!$A$3:$I$7,5,FALSE),0))</f>
        <v>SKU-потік</v>
      </c>
      <c r="S2318" s="2" t="str">
        <f>IF(OR(C2318="РЦК макси",C2318="РЦЧ SKU"),"Не рахується в ліміт",IFERROR(VLOOKUP(D2318,'02_РЦ'!$A$3:$I$7,9,FALSE),"Немає РЦ"))</f>
        <v>Не рахується в ліміт</v>
      </c>
    </row>
    <row r="2319" spans="1:19">
      <c r="A2319" s="2" t="str">
        <f>'06A_Варіанти'!A2310</f>
        <v>RCCH_442</v>
      </c>
      <c r="B2319" s="2" t="str">
        <f>'06A_Варіанти'!B2310</f>
        <v>TT_442</v>
      </c>
      <c r="C2319" s="2" t="str">
        <f>'06A_Варіанти'!D2310</f>
        <v>РЦЧ SKU</v>
      </c>
      <c r="D2319" s="2" t="str">
        <f>'06A_Варіанти'!C2310</f>
        <v>РЦЧ</v>
      </c>
      <c r="E2319" s="2" t="str">
        <f>'06A_Варіанти'!S2310</f>
        <v>DIRECT</v>
      </c>
      <c r="F2319" s="2" t="str">
        <f>IF(O2319='06A_Варіанти'!E2310,'06A_Варіанти'!E$1,IF(O2319='06A_Варіанти'!F2310,'06A_Варіанти'!F$1,IF(O2319='06A_Варіанти'!G2310,'06A_Варіанти'!G$1,IF(O2319='06A_Варіанти'!H2310,'06A_Варіанти'!H$1,IF(O2319='06A_Варіанти'!I2310,'06A_Варіанти'!I$1,IF(O2319='06A_Варіанти'!J2310,'06A_Варіанти'!J$1,IF(O2319='06A_Варіанти'!K2310,'06A_Варіанти'!K$1,IF(O2319='06A_Варіанти'!L2310,'06A_Варіанти'!L$1,IF(O2319='06A_Варіанти'!M2310,'06A_Варіанти'!M$1,IF(O2319='06A_Варіанти'!N2310,'06A_Варіанти'!N$1,IF(O2319='06A_Варіанти'!O2310,'06A_Варіанти'!O$1,IF(O2319='06A_Варіанти'!P2310,'06A_Варіанти'!P$1,IF(O2319='06A_Варіанти'!Q2310,'06A_Варіанти'!Q$1,IF(O2319='06A_Варіанти'!R2310,'06A_Варіанти'!R$1,"НЕМАЄ МАРШРУТУ"))))))))))))))</f>
        <v>DIRECT</v>
      </c>
      <c r="G2319" s="2" t="str">
        <f t="shared" si="252"/>
        <v>БЕЗ ЗМІН</v>
      </c>
      <c r="H2319" s="2">
        <f>IF(G2319="НЕМАЄ МАРШРУТУ",0,O2319-'06A_Варіанти'!T2310)</f>
        <v>0</v>
      </c>
      <c r="I2319" s="2">
        <f>IFERROR(INDEX('04_Потоки'!$E:$E,MATCH(A2319,'04_Потоки'!$A:$A,0)),0)</f>
        <v>1</v>
      </c>
      <c r="J2319" s="2">
        <f t="shared" si="253"/>
        <v>1</v>
      </c>
      <c r="K2319" s="2">
        <f>IF(C2319="РЦК макси",0,2*'06A_Варіанти'!T2310*J2319)</f>
        <v>5.4</v>
      </c>
      <c r="L2319" s="2">
        <f t="shared" si="254"/>
        <v>5.4</v>
      </c>
      <c r="M2319" s="2">
        <f t="shared" si="255"/>
        <v>0</v>
      </c>
      <c r="N2319" s="9">
        <f t="shared" si="256"/>
        <v>0</v>
      </c>
      <c r="O2319" s="2">
        <f>MIN(IF('07A_Конструктор'!$D$5="Так",'06A_Варіанти'!E2310,1E+99),IF('07A_Конструктор'!$D$6="Так",'06A_Варіанти'!F2310,1E+99),IF('07A_Конструктор'!$D$7="Так",'06A_Варіанти'!G2310,1E+99),IF('07A_Конструктор'!$D$8="Так",'06A_Варіанти'!H2310,1E+99),IF('07A_Конструктор'!$D$9="Так",'06A_Варіанти'!I2310,1E+99),IF('07A_Конструктор'!$D$10="Так",'06A_Варіанти'!J2310,1E+99),IF('07A_Конструктор'!$D$11="Так",'06A_Варіанти'!K2310,1E+99),IF('07A_Конструктор'!$D$12="Так",'06A_Варіанти'!L2310,1E+99),IF('07A_Конструктор'!$D$13="Так",'06A_Варіанти'!M2310,1E+99),IF('07A_Конструктор'!$D$14="Так",'06A_Варіанти'!N2310,1E+99),IF('07A_Конструктор'!$D$15="Так",'06A_Варіанти'!O2310,1E+99),IF('07A_Конструктор'!$D$16="Так",'06A_Варіанти'!P2310,1E+99),IF('07A_Конструктор'!$D$17="Так",'06A_Варіанти'!Q2310,1E+99),IF('06A_Варіанти'!R2310="",1E+99,'06A_Варіанти'!R2310))</f>
        <v>2.7</v>
      </c>
      <c r="P2319" s="2" t="str">
        <f t="shared" si="257"/>
        <v>5 т</v>
      </c>
      <c r="Q2319" s="2">
        <f t="shared" si="258"/>
        <v>14</v>
      </c>
      <c r="R2319" s="2" t="str">
        <f>IF(OR(C2319="РЦК макси",C2319="РЦЧ SKU"),"SKU-потік",IFERROR(VLOOKUP(D2319,'02_РЦ'!$A$3:$I$7,5,FALSE),0))</f>
        <v>SKU-потік</v>
      </c>
      <c r="S2319" s="2" t="str">
        <f>IF(OR(C2319="РЦК макси",C2319="РЦЧ SKU"),"Не рахується в ліміт",IFERROR(VLOOKUP(D2319,'02_РЦ'!$A$3:$I$7,9,FALSE),"Немає РЦ"))</f>
        <v>Не рахується в ліміт</v>
      </c>
    </row>
    <row r="2320" spans="1:19">
      <c r="A2320" s="2" t="str">
        <f>'06A_Варіанти'!A2311</f>
        <v>RCCH_448</v>
      </c>
      <c r="B2320" s="2" t="str">
        <f>'06A_Варіанти'!B2311</f>
        <v>TT_448</v>
      </c>
      <c r="C2320" s="2" t="str">
        <f>'06A_Варіанти'!D2311</f>
        <v>РЦЧ SKU</v>
      </c>
      <c r="D2320" s="2" t="str">
        <f>'06A_Варіанти'!C2311</f>
        <v>РЦЧ</v>
      </c>
      <c r="E2320" s="2" t="str">
        <f>'06A_Варіанти'!S2311</f>
        <v>KAM_HPP</v>
      </c>
      <c r="F2320" s="2" t="str">
        <f>IF(O2320='06A_Варіанти'!E2311,'06A_Варіанти'!E$1,IF(O2320='06A_Варіанти'!F2311,'06A_Варіанти'!F$1,IF(O2320='06A_Варіанти'!G2311,'06A_Варіанти'!G$1,IF(O2320='06A_Варіанти'!H2311,'06A_Варіанти'!H$1,IF(O2320='06A_Варіанти'!I2311,'06A_Варіанти'!I$1,IF(O2320='06A_Варіанти'!J2311,'06A_Варіанти'!J$1,IF(O2320='06A_Варіанти'!K2311,'06A_Варіанти'!K$1,IF(O2320='06A_Варіанти'!L2311,'06A_Варіанти'!L$1,IF(O2320='06A_Варіанти'!M2311,'06A_Варіанти'!M$1,IF(O2320='06A_Варіанти'!N2311,'06A_Варіанти'!N$1,IF(O2320='06A_Варіанти'!O2311,'06A_Варіанти'!O$1,IF(O2320='06A_Варіанти'!P2311,'06A_Варіанти'!P$1,IF(O2320='06A_Варіанти'!Q2311,'06A_Варіанти'!Q$1,IF(O2320='06A_Варіанти'!R2311,'06A_Варіанти'!R$1,"НЕМАЄ МАРШРУТУ"))))))))))))))</f>
        <v>KAM_HPP</v>
      </c>
      <c r="G2320" s="2" t="str">
        <f t="shared" si="252"/>
        <v>БЕЗ ЗМІН</v>
      </c>
      <c r="H2320" s="2">
        <f>IF(G2320="НЕМАЄ МАРШРУТУ",0,O2320-'06A_Варіанти'!T2311)</f>
        <v>0</v>
      </c>
      <c r="I2320" s="2">
        <f>IFERROR(INDEX('04_Потоки'!$E:$E,MATCH(A2320,'04_Потоки'!$A:$A,0)),0)</f>
        <v>1</v>
      </c>
      <c r="J2320" s="2">
        <f t="shared" si="253"/>
        <v>1</v>
      </c>
      <c r="K2320" s="2">
        <f>IF(C2320="РЦК макси",0,2*'06A_Варіанти'!T2311*J2320)</f>
        <v>514.79999999999995</v>
      </c>
      <c r="L2320" s="2">
        <f t="shared" si="254"/>
        <v>514.79999999999995</v>
      </c>
      <c r="M2320" s="2">
        <f t="shared" si="255"/>
        <v>0</v>
      </c>
      <c r="N2320" s="9">
        <f t="shared" si="256"/>
        <v>0</v>
      </c>
      <c r="O2320" s="2">
        <f>MIN(IF('07A_Конструктор'!$D$5="Так",'06A_Варіанти'!E2311,1E+99),IF('07A_Конструктор'!$D$6="Так",'06A_Варіанти'!F2311,1E+99),IF('07A_Конструктор'!$D$7="Так",'06A_Варіанти'!G2311,1E+99),IF('07A_Конструктор'!$D$8="Так",'06A_Варіанти'!H2311,1E+99),IF('07A_Конструктор'!$D$9="Так",'06A_Варіанти'!I2311,1E+99),IF('07A_Конструктор'!$D$10="Так",'06A_Варіанти'!J2311,1E+99),IF('07A_Конструктор'!$D$11="Так",'06A_Варіанти'!K2311,1E+99),IF('07A_Конструктор'!$D$12="Так",'06A_Варіанти'!L2311,1E+99),IF('07A_Конструктор'!$D$13="Так",'06A_Варіанти'!M2311,1E+99),IF('07A_Конструктор'!$D$14="Так",'06A_Варіанти'!N2311,1E+99),IF('07A_Конструктор'!$D$15="Так",'06A_Варіанти'!O2311,1E+99),IF('07A_Конструктор'!$D$16="Так",'06A_Варіанти'!P2311,1E+99),IF('07A_Конструктор'!$D$17="Так",'06A_Варіанти'!Q2311,1E+99),IF('06A_Варіанти'!R2311="",1E+99,'06A_Варіанти'!R2311))</f>
        <v>257.39999999999998</v>
      </c>
      <c r="P2320" s="2" t="str">
        <f t="shared" si="257"/>
        <v>5 т</v>
      </c>
      <c r="Q2320" s="2">
        <f t="shared" si="258"/>
        <v>14</v>
      </c>
      <c r="R2320" s="2" t="str">
        <f>IF(OR(C2320="РЦК макси",C2320="РЦЧ SKU"),"SKU-потік",IFERROR(VLOOKUP(D2320,'02_РЦ'!$A$3:$I$7,5,FALSE),0))</f>
        <v>SKU-потік</v>
      </c>
      <c r="S2320" s="2" t="str">
        <f>IF(OR(C2320="РЦК макси",C2320="РЦЧ SKU"),"Не рахується в ліміт",IFERROR(VLOOKUP(D2320,'02_РЦ'!$A$3:$I$7,9,FALSE),"Немає РЦ"))</f>
        <v>Не рахується в ліміт</v>
      </c>
    </row>
    <row r="2321" spans="1:19">
      <c r="A2321" s="2" t="str">
        <f>'06A_Варіанти'!A2312</f>
        <v>RCCH_456</v>
      </c>
      <c r="B2321" s="2" t="str">
        <f>'06A_Варіанти'!B2312</f>
        <v>TT_456</v>
      </c>
      <c r="C2321" s="2" t="str">
        <f>'06A_Варіанти'!D2312</f>
        <v>РЦЧ SKU</v>
      </c>
      <c r="D2321" s="2" t="str">
        <f>'06A_Варіанти'!C2312</f>
        <v>РЦЧ</v>
      </c>
      <c r="E2321" s="2" t="str">
        <f>'06A_Варіанти'!S2312</f>
        <v>KAM_HPP</v>
      </c>
      <c r="F2321" s="2" t="str">
        <f>IF(O2321='06A_Варіанти'!E2312,'06A_Варіанти'!E$1,IF(O2321='06A_Варіанти'!F2312,'06A_Варіанти'!F$1,IF(O2321='06A_Варіанти'!G2312,'06A_Варіанти'!G$1,IF(O2321='06A_Варіанти'!H2312,'06A_Варіанти'!H$1,IF(O2321='06A_Варіанти'!I2312,'06A_Варіанти'!I$1,IF(O2321='06A_Варіанти'!J2312,'06A_Варіанти'!J$1,IF(O2321='06A_Варіанти'!K2312,'06A_Варіанти'!K$1,IF(O2321='06A_Варіанти'!L2312,'06A_Варіанти'!L$1,IF(O2321='06A_Варіанти'!M2312,'06A_Варіанти'!M$1,IF(O2321='06A_Варіанти'!N2312,'06A_Варіанти'!N$1,IF(O2321='06A_Варіанти'!O2312,'06A_Варіанти'!O$1,IF(O2321='06A_Варіанти'!P2312,'06A_Варіанти'!P$1,IF(O2321='06A_Варіанти'!Q2312,'06A_Варіанти'!Q$1,IF(O2321='06A_Варіанти'!R2312,'06A_Варіанти'!R$1,"НЕМАЄ МАРШРУТУ"))))))))))))))</f>
        <v>KAM_HPP</v>
      </c>
      <c r="G2321" s="2" t="str">
        <f t="shared" si="252"/>
        <v>БЕЗ ЗМІН</v>
      </c>
      <c r="H2321" s="2">
        <f>IF(G2321="НЕМАЄ МАРШРУТУ",0,O2321-'06A_Варіанти'!T2312)</f>
        <v>0</v>
      </c>
      <c r="I2321" s="2">
        <f>IFERROR(INDEX('04_Потоки'!$E:$E,MATCH(A2321,'04_Потоки'!$A:$A,0)),0)</f>
        <v>1</v>
      </c>
      <c r="J2321" s="2">
        <f t="shared" si="253"/>
        <v>1</v>
      </c>
      <c r="K2321" s="2">
        <f>IF(C2321="РЦК макси",0,2*'06A_Варіанти'!T2312*J2321)</f>
        <v>512.20000000000005</v>
      </c>
      <c r="L2321" s="2">
        <f t="shared" si="254"/>
        <v>512.20000000000005</v>
      </c>
      <c r="M2321" s="2">
        <f t="shared" si="255"/>
        <v>0</v>
      </c>
      <c r="N2321" s="9">
        <f t="shared" si="256"/>
        <v>0</v>
      </c>
      <c r="O2321" s="2">
        <f>MIN(IF('07A_Конструктор'!$D$5="Так",'06A_Варіанти'!E2312,1E+99),IF('07A_Конструктор'!$D$6="Так",'06A_Варіанти'!F2312,1E+99),IF('07A_Конструктор'!$D$7="Так",'06A_Варіанти'!G2312,1E+99),IF('07A_Конструктор'!$D$8="Так",'06A_Варіанти'!H2312,1E+99),IF('07A_Конструктор'!$D$9="Так",'06A_Варіанти'!I2312,1E+99),IF('07A_Конструктор'!$D$10="Так",'06A_Варіанти'!J2312,1E+99),IF('07A_Конструктор'!$D$11="Так",'06A_Варіанти'!K2312,1E+99),IF('07A_Конструктор'!$D$12="Так",'06A_Варіанти'!L2312,1E+99),IF('07A_Конструктор'!$D$13="Так",'06A_Варіанти'!M2312,1E+99),IF('07A_Конструктор'!$D$14="Так",'06A_Варіанти'!N2312,1E+99),IF('07A_Конструктор'!$D$15="Так",'06A_Варіанти'!O2312,1E+99),IF('07A_Конструктор'!$D$16="Так",'06A_Варіанти'!P2312,1E+99),IF('07A_Конструктор'!$D$17="Так",'06A_Варіанти'!Q2312,1E+99),IF('06A_Варіанти'!R2312="",1E+99,'06A_Варіанти'!R2312))</f>
        <v>256.10000000000002</v>
      </c>
      <c r="P2321" s="2" t="str">
        <f t="shared" si="257"/>
        <v>5 т</v>
      </c>
      <c r="Q2321" s="2">
        <f t="shared" si="258"/>
        <v>14</v>
      </c>
      <c r="R2321" s="2" t="str">
        <f>IF(OR(C2321="РЦК макси",C2321="РЦЧ SKU"),"SKU-потік",IFERROR(VLOOKUP(D2321,'02_РЦ'!$A$3:$I$7,5,FALSE),0))</f>
        <v>SKU-потік</v>
      </c>
      <c r="S2321" s="2" t="str">
        <f>IF(OR(C2321="РЦК макси",C2321="РЦЧ SKU"),"Не рахується в ліміт",IFERROR(VLOOKUP(D2321,'02_РЦ'!$A$3:$I$7,9,FALSE),"Немає РЦ"))</f>
        <v>Не рахується в ліміт</v>
      </c>
    </row>
    <row r="2322" spans="1:19">
      <c r="A2322" s="2" t="str">
        <f>'06A_Варіанти'!A2313</f>
        <v>RCCH_477</v>
      </c>
      <c r="B2322" s="2" t="str">
        <f>'06A_Варіанти'!B2313</f>
        <v>TT_477</v>
      </c>
      <c r="C2322" s="2" t="str">
        <f>'06A_Варіанти'!D2313</f>
        <v>РЦЧ SKU</v>
      </c>
      <c r="D2322" s="2" t="str">
        <f>'06A_Варіанти'!C2313</f>
        <v>РЦЧ</v>
      </c>
      <c r="E2322" s="2" t="str">
        <f>'06A_Варіанти'!S2313</f>
        <v>DIRECT</v>
      </c>
      <c r="F2322" s="2" t="str">
        <f>IF(O2322='06A_Варіанти'!E2313,'06A_Варіанти'!E$1,IF(O2322='06A_Варіанти'!F2313,'06A_Варіанти'!F$1,IF(O2322='06A_Варіанти'!G2313,'06A_Варіанти'!G$1,IF(O2322='06A_Варіанти'!H2313,'06A_Варіанти'!H$1,IF(O2322='06A_Варіанти'!I2313,'06A_Варіанти'!I$1,IF(O2322='06A_Варіанти'!J2313,'06A_Варіанти'!J$1,IF(O2322='06A_Варіанти'!K2313,'06A_Варіанти'!K$1,IF(O2322='06A_Варіанти'!L2313,'06A_Варіанти'!L$1,IF(O2322='06A_Варіанти'!M2313,'06A_Варіанти'!M$1,IF(O2322='06A_Варіанти'!N2313,'06A_Варіанти'!N$1,IF(O2322='06A_Варіанти'!O2313,'06A_Варіанти'!O$1,IF(O2322='06A_Варіанти'!P2313,'06A_Варіанти'!P$1,IF(O2322='06A_Варіанти'!Q2313,'06A_Варіанти'!Q$1,IF(O2322='06A_Варіанти'!R2313,'06A_Варіанти'!R$1,"НЕМАЄ МАРШРУТУ"))))))))))))))</f>
        <v>DIRECT</v>
      </c>
      <c r="G2322" s="2" t="str">
        <f t="shared" si="252"/>
        <v>БЕЗ ЗМІН</v>
      </c>
      <c r="H2322" s="2">
        <f>IF(G2322="НЕМАЄ МАРШРУТУ",0,O2322-'06A_Варіанти'!T2313)</f>
        <v>0</v>
      </c>
      <c r="I2322" s="2">
        <f>IFERROR(INDEX('04_Потоки'!$E:$E,MATCH(A2322,'04_Потоки'!$A:$A,0)),0)</f>
        <v>1</v>
      </c>
      <c r="J2322" s="2">
        <f t="shared" si="253"/>
        <v>1</v>
      </c>
      <c r="K2322" s="2">
        <f>IF(C2322="РЦК макси",0,2*'06A_Варіанти'!T2313*J2322)</f>
        <v>564.4</v>
      </c>
      <c r="L2322" s="2">
        <f t="shared" si="254"/>
        <v>564.4</v>
      </c>
      <c r="M2322" s="2">
        <f t="shared" si="255"/>
        <v>0</v>
      </c>
      <c r="N2322" s="9">
        <f t="shared" si="256"/>
        <v>0</v>
      </c>
      <c r="O2322" s="2">
        <f>MIN(IF('07A_Конструктор'!$D$5="Так",'06A_Варіанти'!E2313,1E+99),IF('07A_Конструктор'!$D$6="Так",'06A_Варіанти'!F2313,1E+99),IF('07A_Конструктор'!$D$7="Так",'06A_Варіанти'!G2313,1E+99),IF('07A_Конструктор'!$D$8="Так",'06A_Варіанти'!H2313,1E+99),IF('07A_Конструктор'!$D$9="Так",'06A_Варіанти'!I2313,1E+99),IF('07A_Конструктор'!$D$10="Так",'06A_Варіанти'!J2313,1E+99),IF('07A_Конструктор'!$D$11="Так",'06A_Варіанти'!K2313,1E+99),IF('07A_Конструктор'!$D$12="Так",'06A_Варіанти'!L2313,1E+99),IF('07A_Конструктор'!$D$13="Так",'06A_Варіанти'!M2313,1E+99),IF('07A_Конструктор'!$D$14="Так",'06A_Варіанти'!N2313,1E+99),IF('07A_Конструктор'!$D$15="Так",'06A_Варіанти'!O2313,1E+99),IF('07A_Конструктор'!$D$16="Так",'06A_Варіанти'!P2313,1E+99),IF('07A_Конструктор'!$D$17="Так",'06A_Варіанти'!Q2313,1E+99),IF('06A_Варіанти'!R2313="",1E+99,'06A_Варіанти'!R2313))</f>
        <v>282.2</v>
      </c>
      <c r="P2322" s="2" t="str">
        <f t="shared" si="257"/>
        <v>5 т</v>
      </c>
      <c r="Q2322" s="2">
        <f t="shared" si="258"/>
        <v>14</v>
      </c>
      <c r="R2322" s="2" t="str">
        <f>IF(OR(C2322="РЦК макси",C2322="РЦЧ SKU"),"SKU-потік",IFERROR(VLOOKUP(D2322,'02_РЦ'!$A$3:$I$7,5,FALSE),0))</f>
        <v>SKU-потік</v>
      </c>
      <c r="S2322" s="2" t="str">
        <f>IF(OR(C2322="РЦК макси",C2322="РЦЧ SKU"),"Не рахується в ліміт",IFERROR(VLOOKUP(D2322,'02_РЦ'!$A$3:$I$7,9,FALSE),"Немає РЦ"))</f>
        <v>Не рахується в ліміт</v>
      </c>
    </row>
    <row r="2323" spans="1:19">
      <c r="A2323" s="2" t="str">
        <f>'06A_Варіанти'!A2314</f>
        <v>RCCH_539</v>
      </c>
      <c r="B2323" s="2" t="str">
        <f>'06A_Варіанти'!B2314</f>
        <v>TT_539</v>
      </c>
      <c r="C2323" s="2" t="str">
        <f>'06A_Варіанти'!D2314</f>
        <v>РЦЧ SKU</v>
      </c>
      <c r="D2323" s="2" t="str">
        <f>'06A_Варіанти'!C2314</f>
        <v>РЦЧ</v>
      </c>
      <c r="E2323" s="2" t="str">
        <f>'06A_Варіанти'!S2314</f>
        <v>KAM_HPP</v>
      </c>
      <c r="F2323" s="2" t="str">
        <f>IF(O2323='06A_Варіанти'!E2314,'06A_Варіанти'!E$1,IF(O2323='06A_Варіанти'!F2314,'06A_Варіанти'!F$1,IF(O2323='06A_Варіанти'!G2314,'06A_Варіанти'!G$1,IF(O2323='06A_Варіанти'!H2314,'06A_Варіанти'!H$1,IF(O2323='06A_Варіанти'!I2314,'06A_Варіанти'!I$1,IF(O2323='06A_Варіанти'!J2314,'06A_Варіанти'!J$1,IF(O2323='06A_Варіанти'!K2314,'06A_Варіанти'!K$1,IF(O2323='06A_Варіанти'!L2314,'06A_Варіанти'!L$1,IF(O2323='06A_Варіанти'!M2314,'06A_Варіанти'!M$1,IF(O2323='06A_Варіанти'!N2314,'06A_Варіанти'!N$1,IF(O2323='06A_Варіанти'!O2314,'06A_Варіанти'!O$1,IF(O2323='06A_Варіанти'!P2314,'06A_Варіанти'!P$1,IF(O2323='06A_Варіанти'!Q2314,'06A_Варіанти'!Q$1,IF(O2323='06A_Варіанти'!R2314,'06A_Варіанти'!R$1,"НЕМАЄ МАРШРУТУ"))))))))))))))</f>
        <v>KAM_HPP</v>
      </c>
      <c r="G2323" s="2" t="str">
        <f t="shared" si="252"/>
        <v>БЕЗ ЗМІН</v>
      </c>
      <c r="H2323" s="2">
        <f>IF(G2323="НЕМАЄ МАРШРУТУ",0,O2323-'06A_Варіанти'!T2314)</f>
        <v>0</v>
      </c>
      <c r="I2323" s="2">
        <f>IFERROR(INDEX('04_Потоки'!$E:$E,MATCH(A2323,'04_Потоки'!$A:$A,0)),0)</f>
        <v>1</v>
      </c>
      <c r="J2323" s="2">
        <f t="shared" si="253"/>
        <v>1</v>
      </c>
      <c r="K2323" s="2">
        <f>IF(C2323="РЦК макси",0,2*'06A_Варіанти'!T2314*J2323)</f>
        <v>511.2</v>
      </c>
      <c r="L2323" s="2">
        <f t="shared" si="254"/>
        <v>511.2</v>
      </c>
      <c r="M2323" s="2">
        <f t="shared" si="255"/>
        <v>0</v>
      </c>
      <c r="N2323" s="9">
        <f t="shared" si="256"/>
        <v>0</v>
      </c>
      <c r="O2323" s="2">
        <f>MIN(IF('07A_Конструктор'!$D$5="Так",'06A_Варіанти'!E2314,1E+99),IF('07A_Конструктор'!$D$6="Так",'06A_Варіанти'!F2314,1E+99),IF('07A_Конструктор'!$D$7="Так",'06A_Варіанти'!G2314,1E+99),IF('07A_Конструктор'!$D$8="Так",'06A_Варіанти'!H2314,1E+99),IF('07A_Конструктор'!$D$9="Так",'06A_Варіанти'!I2314,1E+99),IF('07A_Конструктор'!$D$10="Так",'06A_Варіанти'!J2314,1E+99),IF('07A_Конструктор'!$D$11="Так",'06A_Варіанти'!K2314,1E+99),IF('07A_Конструктор'!$D$12="Так",'06A_Варіанти'!L2314,1E+99),IF('07A_Конструктор'!$D$13="Так",'06A_Варіанти'!M2314,1E+99),IF('07A_Конструктор'!$D$14="Так",'06A_Варіанти'!N2314,1E+99),IF('07A_Конструктор'!$D$15="Так",'06A_Варіанти'!O2314,1E+99),IF('07A_Конструктор'!$D$16="Так",'06A_Варіанти'!P2314,1E+99),IF('07A_Конструктор'!$D$17="Так",'06A_Варіанти'!Q2314,1E+99),IF('06A_Варіанти'!R2314="",1E+99,'06A_Варіанти'!R2314))</f>
        <v>255.6</v>
      </c>
      <c r="P2323" s="2" t="str">
        <f t="shared" si="257"/>
        <v>5 т</v>
      </c>
      <c r="Q2323" s="2">
        <f t="shared" si="258"/>
        <v>14</v>
      </c>
      <c r="R2323" s="2" t="str">
        <f>IF(OR(C2323="РЦК макси",C2323="РЦЧ SKU"),"SKU-потік",IFERROR(VLOOKUP(D2323,'02_РЦ'!$A$3:$I$7,5,FALSE),0))</f>
        <v>SKU-потік</v>
      </c>
      <c r="S2323" s="2" t="str">
        <f>IF(OR(C2323="РЦК макси",C2323="РЦЧ SKU"),"Не рахується в ліміт",IFERROR(VLOOKUP(D2323,'02_РЦ'!$A$3:$I$7,9,FALSE),"Немає РЦ"))</f>
        <v>Не рахується в ліміт</v>
      </c>
    </row>
    <row r="2324" spans="1:19">
      <c r="A2324" s="2" t="str">
        <f>'06A_Варіанти'!A2315</f>
        <v>RCCH_564</v>
      </c>
      <c r="B2324" s="2" t="str">
        <f>'06A_Варіанти'!B2315</f>
        <v>TT_564</v>
      </c>
      <c r="C2324" s="2" t="str">
        <f>'06A_Варіанти'!D2315</f>
        <v>РЦЧ SKU</v>
      </c>
      <c r="D2324" s="2" t="str">
        <f>'06A_Варіанти'!C2315</f>
        <v>РЦЧ</v>
      </c>
      <c r="E2324" s="2" t="str">
        <f>'06A_Варіанти'!S2315</f>
        <v>DIRECT</v>
      </c>
      <c r="F2324" s="2" t="str">
        <f>IF(O2324='06A_Варіанти'!E2315,'06A_Варіанти'!E$1,IF(O2324='06A_Варіанти'!F2315,'06A_Варіанти'!F$1,IF(O2324='06A_Варіанти'!G2315,'06A_Варіанти'!G$1,IF(O2324='06A_Варіанти'!H2315,'06A_Варіанти'!H$1,IF(O2324='06A_Варіанти'!I2315,'06A_Варіанти'!I$1,IF(O2324='06A_Варіанти'!J2315,'06A_Варіанти'!J$1,IF(O2324='06A_Варіанти'!K2315,'06A_Варіанти'!K$1,IF(O2324='06A_Варіанти'!L2315,'06A_Варіанти'!L$1,IF(O2324='06A_Варіанти'!M2315,'06A_Варіанти'!M$1,IF(O2324='06A_Варіанти'!N2315,'06A_Варіанти'!N$1,IF(O2324='06A_Варіанти'!O2315,'06A_Варіанти'!O$1,IF(O2324='06A_Варіанти'!P2315,'06A_Варіанти'!P$1,IF(O2324='06A_Варіанти'!Q2315,'06A_Варіанти'!Q$1,IF(O2324='06A_Варіанти'!R2315,'06A_Варіанти'!R$1,"НЕМАЄ МАРШРУТУ"))))))))))))))</f>
        <v>DIRECT</v>
      </c>
      <c r="G2324" s="2" t="str">
        <f t="shared" si="252"/>
        <v>БЕЗ ЗМІН</v>
      </c>
      <c r="H2324" s="2">
        <f>IF(G2324="НЕМАЄ МАРШРУТУ",0,O2324-'06A_Варіанти'!T2315)</f>
        <v>0</v>
      </c>
      <c r="I2324" s="2">
        <f>IFERROR(INDEX('04_Потоки'!$E:$E,MATCH(A2324,'04_Потоки'!$A:$A,0)),0)</f>
        <v>1</v>
      </c>
      <c r="J2324" s="2">
        <f t="shared" si="253"/>
        <v>1</v>
      </c>
      <c r="K2324" s="2">
        <f>IF(C2324="РЦК макси",0,2*'06A_Варіанти'!T2315*J2324)</f>
        <v>74.400000000000006</v>
      </c>
      <c r="L2324" s="2">
        <f t="shared" si="254"/>
        <v>74.400000000000006</v>
      </c>
      <c r="M2324" s="2">
        <f t="shared" si="255"/>
        <v>0</v>
      </c>
      <c r="N2324" s="9">
        <f t="shared" si="256"/>
        <v>0</v>
      </c>
      <c r="O2324" s="2">
        <f>MIN(IF('07A_Конструктор'!$D$5="Так",'06A_Варіанти'!E2315,1E+99),IF('07A_Конструктор'!$D$6="Так",'06A_Варіанти'!F2315,1E+99),IF('07A_Конструктор'!$D$7="Так",'06A_Варіанти'!G2315,1E+99),IF('07A_Конструктор'!$D$8="Так",'06A_Варіанти'!H2315,1E+99),IF('07A_Конструктор'!$D$9="Так",'06A_Варіанти'!I2315,1E+99),IF('07A_Конструктор'!$D$10="Так",'06A_Варіанти'!J2315,1E+99),IF('07A_Конструктор'!$D$11="Так",'06A_Варіанти'!K2315,1E+99),IF('07A_Конструктор'!$D$12="Так",'06A_Варіанти'!L2315,1E+99),IF('07A_Конструктор'!$D$13="Так",'06A_Варіанти'!M2315,1E+99),IF('07A_Конструктор'!$D$14="Так",'06A_Варіанти'!N2315,1E+99),IF('07A_Конструктор'!$D$15="Так",'06A_Варіанти'!O2315,1E+99),IF('07A_Конструктор'!$D$16="Так",'06A_Варіанти'!P2315,1E+99),IF('07A_Конструктор'!$D$17="Так",'06A_Варіанти'!Q2315,1E+99),IF('06A_Варіанти'!R2315="",1E+99,'06A_Варіанти'!R2315))</f>
        <v>37.200000000000003</v>
      </c>
      <c r="P2324" s="2" t="str">
        <f t="shared" si="257"/>
        <v>5 т</v>
      </c>
      <c r="Q2324" s="2">
        <f t="shared" si="258"/>
        <v>14</v>
      </c>
      <c r="R2324" s="2" t="str">
        <f>IF(OR(C2324="РЦК макси",C2324="РЦЧ SKU"),"SKU-потік",IFERROR(VLOOKUP(D2324,'02_РЦ'!$A$3:$I$7,5,FALSE),0))</f>
        <v>SKU-потік</v>
      </c>
      <c r="S2324" s="2" t="str">
        <f>IF(OR(C2324="РЦК макси",C2324="РЦЧ SKU"),"Не рахується в ліміт",IFERROR(VLOOKUP(D2324,'02_РЦ'!$A$3:$I$7,9,FALSE),"Немає РЦ"))</f>
        <v>Не рахується в ліміт</v>
      </c>
    </row>
    <row r="2325" spans="1:19">
      <c r="A2325" s="2" t="str">
        <f>'06A_Варіанти'!A2316</f>
        <v>RCCH_574</v>
      </c>
      <c r="B2325" s="2" t="str">
        <f>'06A_Варіанти'!B2316</f>
        <v>TT_574</v>
      </c>
      <c r="C2325" s="2" t="str">
        <f>'06A_Варіанти'!D2316</f>
        <v>РЦЧ SKU</v>
      </c>
      <c r="D2325" s="2" t="str">
        <f>'06A_Варіанти'!C2316</f>
        <v>РЦЧ</v>
      </c>
      <c r="E2325" s="2" t="str">
        <f>'06A_Варіанти'!S2316</f>
        <v>CHK</v>
      </c>
      <c r="F2325" s="2" t="str">
        <f>IF(O2325='06A_Варіанти'!E2316,'06A_Варіанти'!E$1,IF(O2325='06A_Варіанти'!F2316,'06A_Варіанти'!F$1,IF(O2325='06A_Варіанти'!G2316,'06A_Варіанти'!G$1,IF(O2325='06A_Варіанти'!H2316,'06A_Варіанти'!H$1,IF(O2325='06A_Варіанти'!I2316,'06A_Варіанти'!I$1,IF(O2325='06A_Варіанти'!J2316,'06A_Варіанти'!J$1,IF(O2325='06A_Варіанти'!K2316,'06A_Варіанти'!K$1,IF(O2325='06A_Варіанти'!L2316,'06A_Варіанти'!L$1,IF(O2325='06A_Варіанти'!M2316,'06A_Варіанти'!M$1,IF(O2325='06A_Варіанти'!N2316,'06A_Варіанти'!N$1,IF(O2325='06A_Варіанти'!O2316,'06A_Варіанти'!O$1,IF(O2325='06A_Варіанти'!P2316,'06A_Варіанти'!P$1,IF(O2325='06A_Варіанти'!Q2316,'06A_Варіанти'!Q$1,IF(O2325='06A_Варіанти'!R2316,'06A_Варіанти'!R$1,"НЕМАЄ МАРШРУТУ"))))))))))))))</f>
        <v>CHK</v>
      </c>
      <c r="G2325" s="2" t="str">
        <f t="shared" si="252"/>
        <v>БЕЗ ЗМІН</v>
      </c>
      <c r="H2325" s="2">
        <f>IF(G2325="НЕМАЄ МАРШРУТУ",0,O2325-'06A_Варіанти'!T2316)</f>
        <v>0</v>
      </c>
      <c r="I2325" s="2">
        <f>IFERROR(INDEX('04_Потоки'!$E:$E,MATCH(A2325,'04_Потоки'!$A:$A,0)),0)</f>
        <v>1</v>
      </c>
      <c r="J2325" s="2">
        <f t="shared" si="253"/>
        <v>1</v>
      </c>
      <c r="K2325" s="2">
        <f>IF(C2325="РЦК макси",0,2*'06A_Варіанти'!T2316*J2325)</f>
        <v>493</v>
      </c>
      <c r="L2325" s="2">
        <f t="shared" si="254"/>
        <v>493</v>
      </c>
      <c r="M2325" s="2">
        <f t="shared" si="255"/>
        <v>0</v>
      </c>
      <c r="N2325" s="9">
        <f t="shared" si="256"/>
        <v>0</v>
      </c>
      <c r="O2325" s="2">
        <f>MIN(IF('07A_Конструктор'!$D$5="Так",'06A_Варіанти'!E2316,1E+99),IF('07A_Конструктор'!$D$6="Так",'06A_Варіанти'!F2316,1E+99),IF('07A_Конструктор'!$D$7="Так",'06A_Варіанти'!G2316,1E+99),IF('07A_Конструктор'!$D$8="Так",'06A_Варіанти'!H2316,1E+99),IF('07A_Конструктор'!$D$9="Так",'06A_Варіанти'!I2316,1E+99),IF('07A_Конструктор'!$D$10="Так",'06A_Варіанти'!J2316,1E+99),IF('07A_Конструктор'!$D$11="Так",'06A_Варіанти'!K2316,1E+99),IF('07A_Конструктор'!$D$12="Так",'06A_Варіанти'!L2316,1E+99),IF('07A_Конструктор'!$D$13="Так",'06A_Варіанти'!M2316,1E+99),IF('07A_Конструктор'!$D$14="Так",'06A_Варіанти'!N2316,1E+99),IF('07A_Конструктор'!$D$15="Так",'06A_Варіанти'!O2316,1E+99),IF('07A_Конструктор'!$D$16="Так",'06A_Варіанти'!P2316,1E+99),IF('07A_Конструктор'!$D$17="Так",'06A_Варіанти'!Q2316,1E+99),IF('06A_Варіанти'!R2316="",1E+99,'06A_Варіанти'!R2316))</f>
        <v>246.5</v>
      </c>
      <c r="P2325" s="2" t="str">
        <f t="shared" si="257"/>
        <v>5 т</v>
      </c>
      <c r="Q2325" s="2">
        <f t="shared" si="258"/>
        <v>14</v>
      </c>
      <c r="R2325" s="2" t="str">
        <f>IF(OR(C2325="РЦК макси",C2325="РЦЧ SKU"),"SKU-потік",IFERROR(VLOOKUP(D2325,'02_РЦ'!$A$3:$I$7,5,FALSE),0))</f>
        <v>SKU-потік</v>
      </c>
      <c r="S2325" s="2" t="str">
        <f>IF(OR(C2325="РЦК макси",C2325="РЦЧ SKU"),"Не рахується в ліміт",IFERROR(VLOOKUP(D2325,'02_РЦ'!$A$3:$I$7,9,FALSE),"Немає РЦ"))</f>
        <v>Не рахується в ліміт</v>
      </c>
    </row>
    <row r="2326" spans="1:19">
      <c r="A2326" s="2" t="str">
        <f>'06A_Варіанти'!A2317</f>
        <v>RCCH_575</v>
      </c>
      <c r="B2326" s="2" t="str">
        <f>'06A_Варіанти'!B2317</f>
        <v>TT_575</v>
      </c>
      <c r="C2326" s="2" t="str">
        <f>'06A_Варіанти'!D2317</f>
        <v>РЦЧ SKU</v>
      </c>
      <c r="D2326" s="2" t="str">
        <f>'06A_Варіанти'!C2317</f>
        <v>РЦЧ</v>
      </c>
      <c r="E2326" s="2" t="str">
        <f>'06A_Варіанти'!S2317</f>
        <v>DIRECT</v>
      </c>
      <c r="F2326" s="2" t="str">
        <f>IF(O2326='06A_Варіанти'!E2317,'06A_Варіанти'!E$1,IF(O2326='06A_Варіанти'!F2317,'06A_Варіанти'!F$1,IF(O2326='06A_Варіанти'!G2317,'06A_Варіанти'!G$1,IF(O2326='06A_Варіанти'!H2317,'06A_Варіанти'!H$1,IF(O2326='06A_Варіанти'!I2317,'06A_Варіанти'!I$1,IF(O2326='06A_Варіанти'!J2317,'06A_Варіанти'!J$1,IF(O2326='06A_Варіанти'!K2317,'06A_Варіанти'!K$1,IF(O2326='06A_Варіанти'!L2317,'06A_Варіанти'!L$1,IF(O2326='06A_Варіанти'!M2317,'06A_Варіанти'!M$1,IF(O2326='06A_Варіанти'!N2317,'06A_Варіанти'!N$1,IF(O2326='06A_Варіанти'!O2317,'06A_Варіанти'!O$1,IF(O2326='06A_Варіанти'!P2317,'06A_Варіанти'!P$1,IF(O2326='06A_Варіанти'!Q2317,'06A_Варіанти'!Q$1,IF(O2326='06A_Варіанти'!R2317,'06A_Варіанти'!R$1,"НЕМАЄ МАРШРУТУ"))))))))))))))</f>
        <v>DIRECT</v>
      </c>
      <c r="G2326" s="2" t="str">
        <f t="shared" si="252"/>
        <v>БЕЗ ЗМІН</v>
      </c>
      <c r="H2326" s="2">
        <f>IF(G2326="НЕМАЄ МАРШРУТУ",0,O2326-'06A_Варіанти'!T2317)</f>
        <v>0</v>
      </c>
      <c r="I2326" s="2">
        <f>IFERROR(INDEX('04_Потоки'!$E:$E,MATCH(A2326,'04_Потоки'!$A:$A,0)),0)</f>
        <v>1</v>
      </c>
      <c r="J2326" s="2">
        <f t="shared" si="253"/>
        <v>1</v>
      </c>
      <c r="K2326" s="2">
        <f>IF(C2326="РЦК макси",0,2*'06A_Варіанти'!T2317*J2326)</f>
        <v>562.79999999999995</v>
      </c>
      <c r="L2326" s="2">
        <f t="shared" si="254"/>
        <v>562.79999999999995</v>
      </c>
      <c r="M2326" s="2">
        <f t="shared" si="255"/>
        <v>0</v>
      </c>
      <c r="N2326" s="9">
        <f t="shared" si="256"/>
        <v>0</v>
      </c>
      <c r="O2326" s="2">
        <f>MIN(IF('07A_Конструктор'!$D$5="Так",'06A_Варіанти'!E2317,1E+99),IF('07A_Конструктор'!$D$6="Так",'06A_Варіанти'!F2317,1E+99),IF('07A_Конструктор'!$D$7="Так",'06A_Варіанти'!G2317,1E+99),IF('07A_Конструктор'!$D$8="Так",'06A_Варіанти'!H2317,1E+99),IF('07A_Конструктор'!$D$9="Так",'06A_Варіанти'!I2317,1E+99),IF('07A_Конструктор'!$D$10="Так",'06A_Варіанти'!J2317,1E+99),IF('07A_Конструктор'!$D$11="Так",'06A_Варіанти'!K2317,1E+99),IF('07A_Конструктор'!$D$12="Так",'06A_Варіанти'!L2317,1E+99),IF('07A_Конструктор'!$D$13="Так",'06A_Варіанти'!M2317,1E+99),IF('07A_Конструктор'!$D$14="Так",'06A_Варіанти'!N2317,1E+99),IF('07A_Конструктор'!$D$15="Так",'06A_Варіанти'!O2317,1E+99),IF('07A_Конструктор'!$D$16="Так",'06A_Варіанти'!P2317,1E+99),IF('07A_Конструктор'!$D$17="Так",'06A_Варіанти'!Q2317,1E+99),IF('06A_Варіанти'!R2317="",1E+99,'06A_Варіанти'!R2317))</f>
        <v>281.39999999999998</v>
      </c>
      <c r="P2326" s="2" t="str">
        <f t="shared" si="257"/>
        <v>5 т</v>
      </c>
      <c r="Q2326" s="2">
        <f t="shared" si="258"/>
        <v>14</v>
      </c>
      <c r="R2326" s="2" t="str">
        <f>IF(OR(C2326="РЦК макси",C2326="РЦЧ SKU"),"SKU-потік",IFERROR(VLOOKUP(D2326,'02_РЦ'!$A$3:$I$7,5,FALSE),0))</f>
        <v>SKU-потік</v>
      </c>
      <c r="S2326" s="2" t="str">
        <f>IF(OR(C2326="РЦК макси",C2326="РЦЧ SKU"),"Не рахується в ліміт",IFERROR(VLOOKUP(D2326,'02_РЦ'!$A$3:$I$7,9,FALSE),"Немає РЦ"))</f>
        <v>Не рахується в ліміт</v>
      </c>
    </row>
    <row r="2327" spans="1:19">
      <c r="A2327" s="2" t="str">
        <f>'06A_Варіанти'!A2318</f>
        <v>RCCH_578</v>
      </c>
      <c r="B2327" s="2" t="str">
        <f>'06A_Варіанти'!B2318</f>
        <v>TT_578</v>
      </c>
      <c r="C2327" s="2" t="str">
        <f>'06A_Варіанти'!D2318</f>
        <v>РЦЧ SKU</v>
      </c>
      <c r="D2327" s="2" t="str">
        <f>'06A_Варіанти'!C2318</f>
        <v>РЦЧ</v>
      </c>
      <c r="E2327" s="2" t="str">
        <f>'06A_Варіанти'!S2318</f>
        <v>DIRECT</v>
      </c>
      <c r="F2327" s="2" t="str">
        <f>IF(O2327='06A_Варіанти'!E2318,'06A_Варіанти'!E$1,IF(O2327='06A_Варіанти'!F2318,'06A_Варіанти'!F$1,IF(O2327='06A_Варіанти'!G2318,'06A_Варіанти'!G$1,IF(O2327='06A_Варіанти'!H2318,'06A_Варіанти'!H$1,IF(O2327='06A_Варіанти'!I2318,'06A_Варіанти'!I$1,IF(O2327='06A_Варіанти'!J2318,'06A_Варіанти'!J$1,IF(O2327='06A_Варіанти'!K2318,'06A_Варіанти'!K$1,IF(O2327='06A_Варіанти'!L2318,'06A_Варіанти'!L$1,IF(O2327='06A_Варіанти'!M2318,'06A_Варіанти'!M$1,IF(O2327='06A_Варіанти'!N2318,'06A_Варіанти'!N$1,IF(O2327='06A_Варіанти'!O2318,'06A_Варіанти'!O$1,IF(O2327='06A_Варіанти'!P2318,'06A_Варіанти'!P$1,IF(O2327='06A_Варіанти'!Q2318,'06A_Варіанти'!Q$1,IF(O2327='06A_Варіанти'!R2318,'06A_Варіанти'!R$1,"НЕМАЄ МАРШРУТУ"))))))))))))))</f>
        <v>DIRECT</v>
      </c>
      <c r="G2327" s="2" t="str">
        <f t="shared" si="252"/>
        <v>БЕЗ ЗМІН</v>
      </c>
      <c r="H2327" s="2">
        <f>IF(G2327="НЕМАЄ МАРШРУТУ",0,O2327-'06A_Варіанти'!T2318)</f>
        <v>0</v>
      </c>
      <c r="I2327" s="2">
        <f>IFERROR(INDEX('04_Потоки'!$E:$E,MATCH(A2327,'04_Потоки'!$A:$A,0)),0)</f>
        <v>1</v>
      </c>
      <c r="J2327" s="2">
        <f t="shared" si="253"/>
        <v>1</v>
      </c>
      <c r="K2327" s="2">
        <f>IF(C2327="РЦК макси",0,2*'06A_Варіанти'!T2318*J2327)</f>
        <v>1.8</v>
      </c>
      <c r="L2327" s="2">
        <f t="shared" si="254"/>
        <v>1.8</v>
      </c>
      <c r="M2327" s="2">
        <f t="shared" si="255"/>
        <v>0</v>
      </c>
      <c r="N2327" s="9">
        <f t="shared" si="256"/>
        <v>0</v>
      </c>
      <c r="O2327" s="2">
        <f>MIN(IF('07A_Конструктор'!$D$5="Так",'06A_Варіанти'!E2318,1E+99),IF('07A_Конструктор'!$D$6="Так",'06A_Варіанти'!F2318,1E+99),IF('07A_Конструктор'!$D$7="Так",'06A_Варіанти'!G2318,1E+99),IF('07A_Конструктор'!$D$8="Так",'06A_Варіанти'!H2318,1E+99),IF('07A_Конструктор'!$D$9="Так",'06A_Варіанти'!I2318,1E+99),IF('07A_Конструктор'!$D$10="Так",'06A_Варіанти'!J2318,1E+99),IF('07A_Конструктор'!$D$11="Так",'06A_Варіанти'!K2318,1E+99),IF('07A_Конструктор'!$D$12="Так",'06A_Варіанти'!L2318,1E+99),IF('07A_Конструктор'!$D$13="Так",'06A_Варіанти'!M2318,1E+99),IF('07A_Конструктор'!$D$14="Так",'06A_Варіанти'!N2318,1E+99),IF('07A_Конструктор'!$D$15="Так",'06A_Варіанти'!O2318,1E+99),IF('07A_Конструктор'!$D$16="Так",'06A_Варіанти'!P2318,1E+99),IF('07A_Конструктор'!$D$17="Так",'06A_Варіанти'!Q2318,1E+99),IF('06A_Варіанти'!R2318="",1E+99,'06A_Варіанти'!R2318))</f>
        <v>0.9</v>
      </c>
      <c r="P2327" s="2" t="str">
        <f t="shared" si="257"/>
        <v>5 т</v>
      </c>
      <c r="Q2327" s="2">
        <f t="shared" si="258"/>
        <v>14</v>
      </c>
      <c r="R2327" s="2" t="str">
        <f>IF(OR(C2327="РЦК макси",C2327="РЦЧ SKU"),"SKU-потік",IFERROR(VLOOKUP(D2327,'02_РЦ'!$A$3:$I$7,5,FALSE),0))</f>
        <v>SKU-потік</v>
      </c>
      <c r="S2327" s="2" t="str">
        <f>IF(OR(C2327="РЦК макси",C2327="РЦЧ SKU"),"Не рахується в ліміт",IFERROR(VLOOKUP(D2327,'02_РЦ'!$A$3:$I$7,9,FALSE),"Немає РЦ"))</f>
        <v>Не рахується в ліміт</v>
      </c>
    </row>
    <row r="2328" spans="1:19">
      <c r="A2328" s="2" t="str">
        <f>'06A_Варіанти'!A2319</f>
        <v>RCCH_587</v>
      </c>
      <c r="B2328" s="2" t="str">
        <f>'06A_Варіанти'!B2319</f>
        <v>TT_587</v>
      </c>
      <c r="C2328" s="2" t="str">
        <f>'06A_Варіанти'!D2319</f>
        <v>РЦЧ SKU</v>
      </c>
      <c r="D2328" s="2" t="str">
        <f>'06A_Варіанти'!C2319</f>
        <v>РЦЧ</v>
      </c>
      <c r="E2328" s="2" t="str">
        <f>'06A_Варіанти'!S2319</f>
        <v>DIRECT</v>
      </c>
      <c r="F2328" s="2" t="str">
        <f>IF(O2328='06A_Варіанти'!E2319,'06A_Варіанти'!E$1,IF(O2328='06A_Варіанти'!F2319,'06A_Варіанти'!F$1,IF(O2328='06A_Варіанти'!G2319,'06A_Варіанти'!G$1,IF(O2328='06A_Варіанти'!H2319,'06A_Варіанти'!H$1,IF(O2328='06A_Варіанти'!I2319,'06A_Варіанти'!I$1,IF(O2328='06A_Варіанти'!J2319,'06A_Варіанти'!J$1,IF(O2328='06A_Варіанти'!K2319,'06A_Варіанти'!K$1,IF(O2328='06A_Варіанти'!L2319,'06A_Варіанти'!L$1,IF(O2328='06A_Варіанти'!M2319,'06A_Варіанти'!M$1,IF(O2328='06A_Варіанти'!N2319,'06A_Варіанти'!N$1,IF(O2328='06A_Варіанти'!O2319,'06A_Варіанти'!O$1,IF(O2328='06A_Варіанти'!P2319,'06A_Варіанти'!P$1,IF(O2328='06A_Варіанти'!Q2319,'06A_Варіанти'!Q$1,IF(O2328='06A_Варіанти'!R2319,'06A_Варіанти'!R$1,"НЕМАЄ МАРШРУТУ"))))))))))))))</f>
        <v>DIRECT</v>
      </c>
      <c r="G2328" s="2" t="str">
        <f t="shared" si="252"/>
        <v>БЕЗ ЗМІН</v>
      </c>
      <c r="H2328" s="2">
        <f>IF(G2328="НЕМАЄ МАРШРУТУ",0,O2328-'06A_Варіанти'!T2319)</f>
        <v>0</v>
      </c>
      <c r="I2328" s="2">
        <f>IFERROR(INDEX('04_Потоки'!$E:$E,MATCH(A2328,'04_Потоки'!$A:$A,0)),0)</f>
        <v>1</v>
      </c>
      <c r="J2328" s="2">
        <f t="shared" si="253"/>
        <v>1</v>
      </c>
      <c r="K2328" s="2">
        <f>IF(C2328="РЦК макси",0,2*'06A_Варіанти'!T2319*J2328)</f>
        <v>255</v>
      </c>
      <c r="L2328" s="2">
        <f t="shared" si="254"/>
        <v>255</v>
      </c>
      <c r="M2328" s="2">
        <f t="shared" si="255"/>
        <v>0</v>
      </c>
      <c r="N2328" s="9">
        <f t="shared" si="256"/>
        <v>0</v>
      </c>
      <c r="O2328" s="2">
        <f>MIN(IF('07A_Конструктор'!$D$5="Так",'06A_Варіанти'!E2319,1E+99),IF('07A_Конструктор'!$D$6="Так",'06A_Варіанти'!F2319,1E+99),IF('07A_Конструктор'!$D$7="Так",'06A_Варіанти'!G2319,1E+99),IF('07A_Конструктор'!$D$8="Так",'06A_Варіанти'!H2319,1E+99),IF('07A_Конструктор'!$D$9="Так",'06A_Варіанти'!I2319,1E+99),IF('07A_Конструктор'!$D$10="Так",'06A_Варіанти'!J2319,1E+99),IF('07A_Конструктор'!$D$11="Так",'06A_Варіанти'!K2319,1E+99),IF('07A_Конструктор'!$D$12="Так",'06A_Варіанти'!L2319,1E+99),IF('07A_Конструктор'!$D$13="Так",'06A_Варіанти'!M2319,1E+99),IF('07A_Конструктор'!$D$14="Так",'06A_Варіанти'!N2319,1E+99),IF('07A_Конструктор'!$D$15="Так",'06A_Варіанти'!O2319,1E+99),IF('07A_Конструктор'!$D$16="Так",'06A_Варіанти'!P2319,1E+99),IF('07A_Конструктор'!$D$17="Так",'06A_Варіанти'!Q2319,1E+99),IF('06A_Варіанти'!R2319="",1E+99,'06A_Варіанти'!R2319))</f>
        <v>127.5</v>
      </c>
      <c r="P2328" s="2" t="str">
        <f t="shared" si="257"/>
        <v>5 т</v>
      </c>
      <c r="Q2328" s="2">
        <f t="shared" si="258"/>
        <v>14</v>
      </c>
      <c r="R2328" s="2" t="str">
        <f>IF(OR(C2328="РЦК макси",C2328="РЦЧ SKU"),"SKU-потік",IFERROR(VLOOKUP(D2328,'02_РЦ'!$A$3:$I$7,5,FALSE),0))</f>
        <v>SKU-потік</v>
      </c>
      <c r="S2328" s="2" t="str">
        <f>IF(OR(C2328="РЦК макси",C2328="РЦЧ SKU"),"Не рахується в ліміт",IFERROR(VLOOKUP(D2328,'02_РЦ'!$A$3:$I$7,9,FALSE),"Немає РЦ"))</f>
        <v>Не рахується в ліміт</v>
      </c>
    </row>
    <row r="2329" spans="1:19">
      <c r="A2329" s="2" t="str">
        <f>'06A_Варіанти'!A2320</f>
        <v>RCCH_590</v>
      </c>
      <c r="B2329" s="2" t="str">
        <f>'06A_Варіанти'!B2320</f>
        <v>TT_590</v>
      </c>
      <c r="C2329" s="2" t="str">
        <f>'06A_Варіанти'!D2320</f>
        <v>РЦЧ SKU</v>
      </c>
      <c r="D2329" s="2" t="str">
        <f>'06A_Варіанти'!C2320</f>
        <v>РЦЧ</v>
      </c>
      <c r="E2329" s="2" t="str">
        <f>'06A_Варіанти'!S2320</f>
        <v>DIRECT</v>
      </c>
      <c r="F2329" s="2" t="str">
        <f>IF(O2329='06A_Варіанти'!E2320,'06A_Варіанти'!E$1,IF(O2329='06A_Варіанти'!F2320,'06A_Варіанти'!F$1,IF(O2329='06A_Варіанти'!G2320,'06A_Варіанти'!G$1,IF(O2329='06A_Варіанти'!H2320,'06A_Варіанти'!H$1,IF(O2329='06A_Варіанти'!I2320,'06A_Варіанти'!I$1,IF(O2329='06A_Варіанти'!J2320,'06A_Варіанти'!J$1,IF(O2329='06A_Варіанти'!K2320,'06A_Варіанти'!K$1,IF(O2329='06A_Варіанти'!L2320,'06A_Варіанти'!L$1,IF(O2329='06A_Варіанти'!M2320,'06A_Варіанти'!M$1,IF(O2329='06A_Варіанти'!N2320,'06A_Варіанти'!N$1,IF(O2329='06A_Варіанти'!O2320,'06A_Варіанти'!O$1,IF(O2329='06A_Варіанти'!P2320,'06A_Варіанти'!P$1,IF(O2329='06A_Варіанти'!Q2320,'06A_Варіанти'!Q$1,IF(O2329='06A_Варіанти'!R2320,'06A_Варіанти'!R$1,"НЕМАЄ МАРШРУТУ"))))))))))))))</f>
        <v>DIRECT</v>
      </c>
      <c r="G2329" s="2" t="str">
        <f t="shared" si="252"/>
        <v>БЕЗ ЗМІН</v>
      </c>
      <c r="H2329" s="2">
        <f>IF(G2329="НЕМАЄ МАРШРУТУ",0,O2329-'06A_Варіанти'!T2320)</f>
        <v>0</v>
      </c>
      <c r="I2329" s="2">
        <f>IFERROR(INDEX('04_Потоки'!$E:$E,MATCH(A2329,'04_Потоки'!$A:$A,0)),0)</f>
        <v>1</v>
      </c>
      <c r="J2329" s="2">
        <f t="shared" si="253"/>
        <v>1</v>
      </c>
      <c r="K2329" s="2">
        <f>IF(C2329="РЦК макси",0,2*'06A_Варіанти'!T2320*J2329)</f>
        <v>10</v>
      </c>
      <c r="L2329" s="2">
        <f t="shared" si="254"/>
        <v>10</v>
      </c>
      <c r="M2329" s="2">
        <f t="shared" si="255"/>
        <v>0</v>
      </c>
      <c r="N2329" s="9">
        <f t="shared" si="256"/>
        <v>0</v>
      </c>
      <c r="O2329" s="2">
        <f>MIN(IF('07A_Конструктор'!$D$5="Так",'06A_Варіанти'!E2320,1E+99),IF('07A_Конструктор'!$D$6="Так",'06A_Варіанти'!F2320,1E+99),IF('07A_Конструктор'!$D$7="Так",'06A_Варіанти'!G2320,1E+99),IF('07A_Конструктор'!$D$8="Так",'06A_Варіанти'!H2320,1E+99),IF('07A_Конструктор'!$D$9="Так",'06A_Варіанти'!I2320,1E+99),IF('07A_Конструктор'!$D$10="Так",'06A_Варіанти'!J2320,1E+99),IF('07A_Конструктор'!$D$11="Так",'06A_Варіанти'!K2320,1E+99),IF('07A_Конструктор'!$D$12="Так",'06A_Варіанти'!L2320,1E+99),IF('07A_Конструктор'!$D$13="Так",'06A_Варіанти'!M2320,1E+99),IF('07A_Конструктор'!$D$14="Так",'06A_Варіанти'!N2320,1E+99),IF('07A_Конструктор'!$D$15="Так",'06A_Варіанти'!O2320,1E+99),IF('07A_Конструктор'!$D$16="Так",'06A_Варіанти'!P2320,1E+99),IF('07A_Конструктор'!$D$17="Так",'06A_Варіанти'!Q2320,1E+99),IF('06A_Варіанти'!R2320="",1E+99,'06A_Варіанти'!R2320))</f>
        <v>5</v>
      </c>
      <c r="P2329" s="2" t="str">
        <f t="shared" si="257"/>
        <v>5 т</v>
      </c>
      <c r="Q2329" s="2">
        <f t="shared" si="258"/>
        <v>14</v>
      </c>
      <c r="R2329" s="2" t="str">
        <f>IF(OR(C2329="РЦК макси",C2329="РЦЧ SKU"),"SKU-потік",IFERROR(VLOOKUP(D2329,'02_РЦ'!$A$3:$I$7,5,FALSE),0))</f>
        <v>SKU-потік</v>
      </c>
      <c r="S2329" s="2" t="str">
        <f>IF(OR(C2329="РЦК макси",C2329="РЦЧ SKU"),"Не рахується в ліміт",IFERROR(VLOOKUP(D2329,'02_РЦ'!$A$3:$I$7,9,FALSE),"Немає РЦ"))</f>
        <v>Не рахується в ліміт</v>
      </c>
    </row>
    <row r="2330" spans="1:19">
      <c r="A2330" s="2" t="str">
        <f>'06A_Варіанти'!A2321</f>
        <v>RCCH_614</v>
      </c>
      <c r="B2330" s="2" t="str">
        <f>'06A_Варіанти'!B2321</f>
        <v>TT_614</v>
      </c>
      <c r="C2330" s="2" t="str">
        <f>'06A_Варіанти'!D2321</f>
        <v>РЦЧ SKU</v>
      </c>
      <c r="D2330" s="2" t="str">
        <f>'06A_Варіанти'!C2321</f>
        <v>РЦЧ</v>
      </c>
      <c r="E2330" s="2" t="str">
        <f>'06A_Варіанти'!S2321</f>
        <v>DIRECT</v>
      </c>
      <c r="F2330" s="2" t="str">
        <f>IF(O2330='06A_Варіанти'!E2321,'06A_Варіанти'!E$1,IF(O2330='06A_Варіанти'!F2321,'06A_Варіанти'!F$1,IF(O2330='06A_Варіанти'!G2321,'06A_Варіанти'!G$1,IF(O2330='06A_Варіанти'!H2321,'06A_Варіанти'!H$1,IF(O2330='06A_Варіанти'!I2321,'06A_Варіанти'!I$1,IF(O2330='06A_Варіанти'!J2321,'06A_Варіанти'!J$1,IF(O2330='06A_Варіанти'!K2321,'06A_Варіанти'!K$1,IF(O2330='06A_Варіанти'!L2321,'06A_Варіанти'!L$1,IF(O2330='06A_Варіанти'!M2321,'06A_Варіанти'!M$1,IF(O2330='06A_Варіанти'!N2321,'06A_Варіанти'!N$1,IF(O2330='06A_Варіанти'!O2321,'06A_Варіанти'!O$1,IF(O2330='06A_Варіанти'!P2321,'06A_Варіанти'!P$1,IF(O2330='06A_Варіанти'!Q2321,'06A_Варіанти'!Q$1,IF(O2330='06A_Варіанти'!R2321,'06A_Варіанти'!R$1,"НЕМАЄ МАРШРУТУ"))))))))))))))</f>
        <v>DIRECT</v>
      </c>
      <c r="G2330" s="2" t="str">
        <f t="shared" si="252"/>
        <v>БЕЗ ЗМІН</v>
      </c>
      <c r="H2330" s="2">
        <f>IF(G2330="НЕМАЄ МАРШРУТУ",0,O2330-'06A_Варіанти'!T2321)</f>
        <v>0</v>
      </c>
      <c r="I2330" s="2">
        <f>IFERROR(INDEX('04_Потоки'!$E:$E,MATCH(A2330,'04_Потоки'!$A:$A,0)),0)</f>
        <v>1</v>
      </c>
      <c r="J2330" s="2">
        <f t="shared" si="253"/>
        <v>1</v>
      </c>
      <c r="K2330" s="2">
        <f>IF(C2330="РЦК макси",0,2*'06A_Варіанти'!T2321*J2330)</f>
        <v>6</v>
      </c>
      <c r="L2330" s="2">
        <f t="shared" si="254"/>
        <v>6</v>
      </c>
      <c r="M2330" s="2">
        <f t="shared" si="255"/>
        <v>0</v>
      </c>
      <c r="N2330" s="9">
        <f t="shared" si="256"/>
        <v>0</v>
      </c>
      <c r="O2330" s="2">
        <f>MIN(IF('07A_Конструктор'!$D$5="Так",'06A_Варіанти'!E2321,1E+99),IF('07A_Конструктор'!$D$6="Так",'06A_Варіанти'!F2321,1E+99),IF('07A_Конструктор'!$D$7="Так",'06A_Варіанти'!G2321,1E+99),IF('07A_Конструктор'!$D$8="Так",'06A_Варіанти'!H2321,1E+99),IF('07A_Конструктор'!$D$9="Так",'06A_Варіанти'!I2321,1E+99),IF('07A_Конструктор'!$D$10="Так",'06A_Варіанти'!J2321,1E+99),IF('07A_Конструктор'!$D$11="Так",'06A_Варіанти'!K2321,1E+99),IF('07A_Конструктор'!$D$12="Так",'06A_Варіанти'!L2321,1E+99),IF('07A_Конструктор'!$D$13="Так",'06A_Варіанти'!M2321,1E+99),IF('07A_Конструктор'!$D$14="Так",'06A_Варіанти'!N2321,1E+99),IF('07A_Конструктор'!$D$15="Так",'06A_Варіанти'!O2321,1E+99),IF('07A_Конструктор'!$D$16="Так",'06A_Варіанти'!P2321,1E+99),IF('07A_Конструктор'!$D$17="Так",'06A_Варіанти'!Q2321,1E+99),IF('06A_Варіанти'!R2321="",1E+99,'06A_Варіанти'!R2321))</f>
        <v>3</v>
      </c>
      <c r="P2330" s="2" t="str">
        <f t="shared" si="257"/>
        <v>5 т</v>
      </c>
      <c r="Q2330" s="2">
        <f t="shared" si="258"/>
        <v>14</v>
      </c>
      <c r="R2330" s="2" t="str">
        <f>IF(OR(C2330="РЦК макси",C2330="РЦЧ SKU"),"SKU-потік",IFERROR(VLOOKUP(D2330,'02_РЦ'!$A$3:$I$7,5,FALSE),0))</f>
        <v>SKU-потік</v>
      </c>
      <c r="S2330" s="2" t="str">
        <f>IF(OR(C2330="РЦК макси",C2330="РЦЧ SKU"),"Не рахується в ліміт",IFERROR(VLOOKUP(D2330,'02_РЦ'!$A$3:$I$7,9,FALSE),"Немає РЦ"))</f>
        <v>Не рахується в ліміт</v>
      </c>
    </row>
    <row r="2331" spans="1:19">
      <c r="A2331" s="2" t="str">
        <f>'06A_Варіанти'!A2322</f>
        <v>RCCH_669</v>
      </c>
      <c r="B2331" s="2" t="str">
        <f>'06A_Варіанти'!B2322</f>
        <v>TT_669</v>
      </c>
      <c r="C2331" s="2" t="str">
        <f>'06A_Варіанти'!D2322</f>
        <v>РЦЧ SKU</v>
      </c>
      <c r="D2331" s="2" t="str">
        <f>'06A_Варіанти'!C2322</f>
        <v>РЦЧ</v>
      </c>
      <c r="E2331" s="2" t="str">
        <f>'06A_Варіанти'!S2322</f>
        <v>DIRECT</v>
      </c>
      <c r="F2331" s="2" t="str">
        <f>IF(O2331='06A_Варіанти'!E2322,'06A_Варіанти'!E$1,IF(O2331='06A_Варіанти'!F2322,'06A_Варіанти'!F$1,IF(O2331='06A_Варіанти'!G2322,'06A_Варіанти'!G$1,IF(O2331='06A_Варіанти'!H2322,'06A_Варіанти'!H$1,IF(O2331='06A_Варіанти'!I2322,'06A_Варіанти'!I$1,IF(O2331='06A_Варіанти'!J2322,'06A_Варіанти'!J$1,IF(O2331='06A_Варіанти'!K2322,'06A_Варіанти'!K$1,IF(O2331='06A_Варіанти'!L2322,'06A_Варіанти'!L$1,IF(O2331='06A_Варіанти'!M2322,'06A_Варіанти'!M$1,IF(O2331='06A_Варіанти'!N2322,'06A_Варіанти'!N$1,IF(O2331='06A_Варіанти'!O2322,'06A_Варіанти'!O$1,IF(O2331='06A_Варіанти'!P2322,'06A_Варіанти'!P$1,IF(O2331='06A_Варіанти'!Q2322,'06A_Варіанти'!Q$1,IF(O2331='06A_Варіанти'!R2322,'06A_Варіанти'!R$1,"НЕМАЄ МАРШРУТУ"))))))))))))))</f>
        <v>DIRECT</v>
      </c>
      <c r="G2331" s="2" t="str">
        <f t="shared" si="252"/>
        <v>БЕЗ ЗМІН</v>
      </c>
      <c r="H2331" s="2">
        <f>IF(G2331="НЕМАЄ МАРШРУТУ",0,O2331-'06A_Варіанти'!T2322)</f>
        <v>0</v>
      </c>
      <c r="I2331" s="2">
        <f>IFERROR(INDEX('04_Потоки'!$E:$E,MATCH(A2331,'04_Потоки'!$A:$A,0)),0)</f>
        <v>1</v>
      </c>
      <c r="J2331" s="2">
        <f t="shared" si="253"/>
        <v>1</v>
      </c>
      <c r="K2331" s="2">
        <f>IF(C2331="РЦК макси",0,2*'06A_Варіанти'!T2322*J2331)</f>
        <v>584.6</v>
      </c>
      <c r="L2331" s="2">
        <f t="shared" si="254"/>
        <v>584.6</v>
      </c>
      <c r="M2331" s="2">
        <f t="shared" si="255"/>
        <v>0</v>
      </c>
      <c r="N2331" s="9">
        <f t="shared" si="256"/>
        <v>0</v>
      </c>
      <c r="O2331" s="2">
        <f>MIN(IF('07A_Конструктор'!$D$5="Так",'06A_Варіанти'!E2322,1E+99),IF('07A_Конструктор'!$D$6="Так",'06A_Варіанти'!F2322,1E+99),IF('07A_Конструктор'!$D$7="Так",'06A_Варіанти'!G2322,1E+99),IF('07A_Конструктор'!$D$8="Так",'06A_Варіанти'!H2322,1E+99),IF('07A_Конструктор'!$D$9="Так",'06A_Варіанти'!I2322,1E+99),IF('07A_Конструктор'!$D$10="Так",'06A_Варіанти'!J2322,1E+99),IF('07A_Конструктор'!$D$11="Так",'06A_Варіанти'!K2322,1E+99),IF('07A_Конструктор'!$D$12="Так",'06A_Варіанти'!L2322,1E+99),IF('07A_Конструктор'!$D$13="Так",'06A_Варіанти'!M2322,1E+99),IF('07A_Конструктор'!$D$14="Так",'06A_Варіанти'!N2322,1E+99),IF('07A_Конструктор'!$D$15="Так",'06A_Варіанти'!O2322,1E+99),IF('07A_Конструктор'!$D$16="Так",'06A_Варіанти'!P2322,1E+99),IF('07A_Конструктор'!$D$17="Так",'06A_Варіанти'!Q2322,1E+99),IF('06A_Варіанти'!R2322="",1E+99,'06A_Варіанти'!R2322))</f>
        <v>292.3</v>
      </c>
      <c r="P2331" s="2" t="str">
        <f t="shared" si="257"/>
        <v>5 т</v>
      </c>
      <c r="Q2331" s="2">
        <f t="shared" si="258"/>
        <v>14</v>
      </c>
      <c r="R2331" s="2" t="str">
        <f>IF(OR(C2331="РЦК макси",C2331="РЦЧ SKU"),"SKU-потік",IFERROR(VLOOKUP(D2331,'02_РЦ'!$A$3:$I$7,5,FALSE),0))</f>
        <v>SKU-потік</v>
      </c>
      <c r="S2331" s="2" t="str">
        <f>IF(OR(C2331="РЦК макси",C2331="РЦЧ SKU"),"Не рахується в ліміт",IFERROR(VLOOKUP(D2331,'02_РЦ'!$A$3:$I$7,9,FALSE),"Немає РЦ"))</f>
        <v>Не рахується в ліміт</v>
      </c>
    </row>
    <row r="2332" spans="1:19">
      <c r="A2332" s="2" t="str">
        <f>'06A_Варіанти'!A2323</f>
        <v>RCCH_673</v>
      </c>
      <c r="B2332" s="2" t="str">
        <f>'06A_Варіанти'!B2323</f>
        <v>TT_673</v>
      </c>
      <c r="C2332" s="2" t="str">
        <f>'06A_Варіанти'!D2323</f>
        <v>РЦЧ SKU</v>
      </c>
      <c r="D2332" s="2" t="str">
        <f>'06A_Варіанти'!C2323</f>
        <v>РЦЧ</v>
      </c>
      <c r="E2332" s="2" t="str">
        <f>'06A_Варіанти'!S2323</f>
        <v>KREM</v>
      </c>
      <c r="F2332" s="2" t="str">
        <f>IF(O2332='06A_Варіанти'!E2323,'06A_Варіанти'!E$1,IF(O2332='06A_Варіанти'!F2323,'06A_Варіанти'!F$1,IF(O2332='06A_Варіанти'!G2323,'06A_Варіанти'!G$1,IF(O2332='06A_Варіанти'!H2323,'06A_Варіанти'!H$1,IF(O2332='06A_Варіанти'!I2323,'06A_Варіанти'!I$1,IF(O2332='06A_Варіанти'!J2323,'06A_Варіанти'!J$1,IF(O2332='06A_Варіанти'!K2323,'06A_Варіанти'!K$1,IF(O2332='06A_Варіанти'!L2323,'06A_Варіанти'!L$1,IF(O2332='06A_Варіанти'!M2323,'06A_Варіанти'!M$1,IF(O2332='06A_Варіанти'!N2323,'06A_Варіанти'!N$1,IF(O2332='06A_Варіанти'!O2323,'06A_Варіанти'!O$1,IF(O2332='06A_Варіанти'!P2323,'06A_Варіанти'!P$1,IF(O2332='06A_Варіанти'!Q2323,'06A_Варіанти'!Q$1,IF(O2332='06A_Варіанти'!R2323,'06A_Варіанти'!R$1,"НЕМАЄ МАРШРУТУ"))))))))))))))</f>
        <v>KREM</v>
      </c>
      <c r="G2332" s="2" t="str">
        <f t="shared" si="252"/>
        <v>БЕЗ ЗМІН</v>
      </c>
      <c r="H2332" s="2">
        <f>IF(G2332="НЕМАЄ МАРШРУТУ",0,O2332-'06A_Варіанти'!T2323)</f>
        <v>0</v>
      </c>
      <c r="I2332" s="2">
        <f>IFERROR(INDEX('04_Потоки'!$E:$E,MATCH(A2332,'04_Потоки'!$A:$A,0)),0)</f>
        <v>1</v>
      </c>
      <c r="J2332" s="2">
        <f t="shared" si="253"/>
        <v>1</v>
      </c>
      <c r="K2332" s="2">
        <f>IF(C2332="РЦК макси",0,2*'06A_Варіанти'!T2323*J2332)</f>
        <v>297.60000000000002</v>
      </c>
      <c r="L2332" s="2">
        <f t="shared" si="254"/>
        <v>297.60000000000002</v>
      </c>
      <c r="M2332" s="2">
        <f t="shared" si="255"/>
        <v>0</v>
      </c>
      <c r="N2332" s="9">
        <f t="shared" si="256"/>
        <v>0</v>
      </c>
      <c r="O2332" s="2">
        <f>MIN(IF('07A_Конструктор'!$D$5="Так",'06A_Варіанти'!E2323,1E+99),IF('07A_Конструктор'!$D$6="Так",'06A_Варіанти'!F2323,1E+99),IF('07A_Конструктор'!$D$7="Так",'06A_Варіанти'!G2323,1E+99),IF('07A_Конструктор'!$D$8="Так",'06A_Варіанти'!H2323,1E+99),IF('07A_Конструктор'!$D$9="Так",'06A_Варіанти'!I2323,1E+99),IF('07A_Конструктор'!$D$10="Так",'06A_Варіанти'!J2323,1E+99),IF('07A_Конструктор'!$D$11="Так",'06A_Варіанти'!K2323,1E+99),IF('07A_Конструктор'!$D$12="Так",'06A_Варіанти'!L2323,1E+99),IF('07A_Конструктор'!$D$13="Так",'06A_Варіанти'!M2323,1E+99),IF('07A_Конструктор'!$D$14="Так",'06A_Варіанти'!N2323,1E+99),IF('07A_Конструктор'!$D$15="Так",'06A_Варіанти'!O2323,1E+99),IF('07A_Конструктор'!$D$16="Так",'06A_Варіанти'!P2323,1E+99),IF('07A_Конструктор'!$D$17="Так",'06A_Варіанти'!Q2323,1E+99),IF('06A_Варіанти'!R2323="",1E+99,'06A_Варіанти'!R2323))</f>
        <v>148.80000000000001</v>
      </c>
      <c r="P2332" s="2" t="str">
        <f t="shared" si="257"/>
        <v>5 т</v>
      </c>
      <c r="Q2332" s="2">
        <f t="shared" si="258"/>
        <v>14</v>
      </c>
      <c r="R2332" s="2" t="str">
        <f>IF(OR(C2332="РЦК макси",C2332="РЦЧ SKU"),"SKU-потік",IFERROR(VLOOKUP(D2332,'02_РЦ'!$A$3:$I$7,5,FALSE),0))</f>
        <v>SKU-потік</v>
      </c>
      <c r="S2332" s="2" t="str">
        <f>IF(OR(C2332="РЦК макси",C2332="РЦЧ SKU"),"Не рахується в ліміт",IFERROR(VLOOKUP(D2332,'02_РЦ'!$A$3:$I$7,9,FALSE),"Немає РЦ"))</f>
        <v>Не рахується в ліміт</v>
      </c>
    </row>
    <row r="2333" spans="1:19">
      <c r="A2333" s="2" t="str">
        <f>'06A_Варіанти'!A2324</f>
        <v>RCCH_676</v>
      </c>
      <c r="B2333" s="2" t="str">
        <f>'06A_Варіанти'!B2324</f>
        <v>TT_676</v>
      </c>
      <c r="C2333" s="2" t="str">
        <f>'06A_Варіанти'!D2324</f>
        <v>РЦЧ SKU</v>
      </c>
      <c r="D2333" s="2" t="str">
        <f>'06A_Варіанти'!C2324</f>
        <v>РЦЧ</v>
      </c>
      <c r="E2333" s="2" t="str">
        <f>'06A_Варіанти'!S2324</f>
        <v>DIRECT</v>
      </c>
      <c r="F2333" s="2" t="str">
        <f>IF(O2333='06A_Варіанти'!E2324,'06A_Варіанти'!E$1,IF(O2333='06A_Варіанти'!F2324,'06A_Варіанти'!F$1,IF(O2333='06A_Варіанти'!G2324,'06A_Варіанти'!G$1,IF(O2333='06A_Варіанти'!H2324,'06A_Варіанти'!H$1,IF(O2333='06A_Варіанти'!I2324,'06A_Варіанти'!I$1,IF(O2333='06A_Варіанти'!J2324,'06A_Варіанти'!J$1,IF(O2333='06A_Варіанти'!K2324,'06A_Варіанти'!K$1,IF(O2333='06A_Варіанти'!L2324,'06A_Варіанти'!L$1,IF(O2333='06A_Варіанти'!M2324,'06A_Варіанти'!M$1,IF(O2333='06A_Варіанти'!N2324,'06A_Варіанти'!N$1,IF(O2333='06A_Варіанти'!O2324,'06A_Варіанти'!O$1,IF(O2333='06A_Варіанти'!P2324,'06A_Варіанти'!P$1,IF(O2333='06A_Варіанти'!Q2324,'06A_Варіанти'!Q$1,IF(O2333='06A_Варіанти'!R2324,'06A_Варіанти'!R$1,"НЕМАЄ МАРШРУТУ"))))))))))))))</f>
        <v>DIRECT</v>
      </c>
      <c r="G2333" s="2" t="str">
        <f t="shared" si="252"/>
        <v>БЕЗ ЗМІН</v>
      </c>
      <c r="H2333" s="2">
        <f>IF(G2333="НЕМАЄ МАРШРУТУ",0,O2333-'06A_Варіанти'!T2324)</f>
        <v>0</v>
      </c>
      <c r="I2333" s="2">
        <f>IFERROR(INDEX('04_Потоки'!$E:$E,MATCH(A2333,'04_Потоки'!$A:$A,0)),0)</f>
        <v>1</v>
      </c>
      <c r="J2333" s="2">
        <f t="shared" si="253"/>
        <v>1</v>
      </c>
      <c r="K2333" s="2">
        <f>IF(C2333="РЦК макси",0,2*'06A_Варіанти'!T2324*J2333)</f>
        <v>561.4</v>
      </c>
      <c r="L2333" s="2">
        <f t="shared" si="254"/>
        <v>561.4</v>
      </c>
      <c r="M2333" s="2">
        <f t="shared" si="255"/>
        <v>0</v>
      </c>
      <c r="N2333" s="9">
        <f t="shared" si="256"/>
        <v>0</v>
      </c>
      <c r="O2333" s="2">
        <f>MIN(IF('07A_Конструктор'!$D$5="Так",'06A_Варіанти'!E2324,1E+99),IF('07A_Конструктор'!$D$6="Так",'06A_Варіанти'!F2324,1E+99),IF('07A_Конструктор'!$D$7="Так",'06A_Варіанти'!G2324,1E+99),IF('07A_Конструктор'!$D$8="Так",'06A_Варіанти'!H2324,1E+99),IF('07A_Конструктор'!$D$9="Так",'06A_Варіанти'!I2324,1E+99),IF('07A_Конструктор'!$D$10="Так",'06A_Варіанти'!J2324,1E+99),IF('07A_Конструктор'!$D$11="Так",'06A_Варіанти'!K2324,1E+99),IF('07A_Конструктор'!$D$12="Так",'06A_Варіанти'!L2324,1E+99),IF('07A_Конструктор'!$D$13="Так",'06A_Варіанти'!M2324,1E+99),IF('07A_Конструктор'!$D$14="Так",'06A_Варіанти'!N2324,1E+99),IF('07A_Конструктор'!$D$15="Так",'06A_Варіанти'!O2324,1E+99),IF('07A_Конструктор'!$D$16="Так",'06A_Варіанти'!P2324,1E+99),IF('07A_Конструктор'!$D$17="Так",'06A_Варіанти'!Q2324,1E+99),IF('06A_Варіанти'!R2324="",1E+99,'06A_Варіанти'!R2324))</f>
        <v>280.7</v>
      </c>
      <c r="P2333" s="2" t="str">
        <f t="shared" si="257"/>
        <v>5 т</v>
      </c>
      <c r="Q2333" s="2">
        <f t="shared" si="258"/>
        <v>14</v>
      </c>
      <c r="R2333" s="2" t="str">
        <f>IF(OR(C2333="РЦК макси",C2333="РЦЧ SKU"),"SKU-потік",IFERROR(VLOOKUP(D2333,'02_РЦ'!$A$3:$I$7,5,FALSE),0))</f>
        <v>SKU-потік</v>
      </c>
      <c r="S2333" s="2" t="str">
        <f>IF(OR(C2333="РЦК макси",C2333="РЦЧ SKU"),"Не рахується в ліміт",IFERROR(VLOOKUP(D2333,'02_РЦ'!$A$3:$I$7,9,FALSE),"Немає РЦ"))</f>
        <v>Не рахується в ліміт</v>
      </c>
    </row>
    <row r="2334" spans="1:19">
      <c r="A2334" s="2" t="str">
        <f>'06A_Варіанти'!A2325</f>
        <v>RCCH_687</v>
      </c>
      <c r="B2334" s="2" t="str">
        <f>'06A_Варіанти'!B2325</f>
        <v>TT_687</v>
      </c>
      <c r="C2334" s="2" t="str">
        <f>'06A_Варіанти'!D2325</f>
        <v>РЦЧ SKU</v>
      </c>
      <c r="D2334" s="2" t="str">
        <f>'06A_Варіанти'!C2325</f>
        <v>РЦЧ</v>
      </c>
      <c r="E2334" s="2" t="str">
        <f>'06A_Варіанти'!S2325</f>
        <v>CHK</v>
      </c>
      <c r="F2334" s="2" t="str">
        <f>IF(O2334='06A_Варіанти'!E2325,'06A_Варіанти'!E$1,IF(O2334='06A_Варіанти'!F2325,'06A_Варіанти'!F$1,IF(O2334='06A_Варіанти'!G2325,'06A_Варіанти'!G$1,IF(O2334='06A_Варіанти'!H2325,'06A_Варіанти'!H$1,IF(O2334='06A_Варіанти'!I2325,'06A_Варіанти'!I$1,IF(O2334='06A_Варіанти'!J2325,'06A_Варіанти'!J$1,IF(O2334='06A_Варіанти'!K2325,'06A_Варіанти'!K$1,IF(O2334='06A_Варіанти'!L2325,'06A_Варіанти'!L$1,IF(O2334='06A_Варіанти'!M2325,'06A_Варіанти'!M$1,IF(O2334='06A_Варіанти'!N2325,'06A_Варіанти'!N$1,IF(O2334='06A_Варіанти'!O2325,'06A_Варіанти'!O$1,IF(O2334='06A_Варіанти'!P2325,'06A_Варіанти'!P$1,IF(O2334='06A_Варіанти'!Q2325,'06A_Варіанти'!Q$1,IF(O2334='06A_Варіанти'!R2325,'06A_Варіанти'!R$1,"НЕМАЄ МАРШРУТУ"))))))))))))))</f>
        <v>CHK</v>
      </c>
      <c r="G2334" s="2" t="str">
        <f t="shared" si="252"/>
        <v>БЕЗ ЗМІН</v>
      </c>
      <c r="H2334" s="2">
        <f>IF(G2334="НЕМАЄ МАРШРУТУ",0,O2334-'06A_Варіанти'!T2325)</f>
        <v>0</v>
      </c>
      <c r="I2334" s="2">
        <f>IFERROR(INDEX('04_Потоки'!$E:$E,MATCH(A2334,'04_Потоки'!$A:$A,0)),0)</f>
        <v>1</v>
      </c>
      <c r="J2334" s="2">
        <f t="shared" si="253"/>
        <v>1</v>
      </c>
      <c r="K2334" s="2">
        <f>IF(C2334="РЦК макси",0,2*'06A_Варіанти'!T2325*J2334)</f>
        <v>255</v>
      </c>
      <c r="L2334" s="2">
        <f t="shared" si="254"/>
        <v>255</v>
      </c>
      <c r="M2334" s="2">
        <f t="shared" si="255"/>
        <v>0</v>
      </c>
      <c r="N2334" s="9">
        <f t="shared" si="256"/>
        <v>0</v>
      </c>
      <c r="O2334" s="2">
        <f>MIN(IF('07A_Конструктор'!$D$5="Так",'06A_Варіанти'!E2325,1E+99),IF('07A_Конструктор'!$D$6="Так",'06A_Варіанти'!F2325,1E+99),IF('07A_Конструктор'!$D$7="Так",'06A_Варіанти'!G2325,1E+99),IF('07A_Конструктор'!$D$8="Так",'06A_Варіанти'!H2325,1E+99),IF('07A_Конструктор'!$D$9="Так",'06A_Варіанти'!I2325,1E+99),IF('07A_Конструктор'!$D$10="Так",'06A_Варіанти'!J2325,1E+99),IF('07A_Конструктор'!$D$11="Так",'06A_Варіанти'!K2325,1E+99),IF('07A_Конструктор'!$D$12="Так",'06A_Варіанти'!L2325,1E+99),IF('07A_Конструктор'!$D$13="Так",'06A_Варіанти'!M2325,1E+99),IF('07A_Конструктор'!$D$14="Так",'06A_Варіанти'!N2325,1E+99),IF('07A_Конструктор'!$D$15="Так",'06A_Варіанти'!O2325,1E+99),IF('07A_Конструктор'!$D$16="Так",'06A_Варіанти'!P2325,1E+99),IF('07A_Конструктор'!$D$17="Так",'06A_Варіанти'!Q2325,1E+99),IF('06A_Варіанти'!R2325="",1E+99,'06A_Варіанти'!R2325))</f>
        <v>127.5</v>
      </c>
      <c r="P2334" s="2" t="str">
        <f t="shared" si="257"/>
        <v>5 т</v>
      </c>
      <c r="Q2334" s="2">
        <f t="shared" si="258"/>
        <v>14</v>
      </c>
      <c r="R2334" s="2" t="str">
        <f>IF(OR(C2334="РЦК макси",C2334="РЦЧ SKU"),"SKU-потік",IFERROR(VLOOKUP(D2334,'02_РЦ'!$A$3:$I$7,5,FALSE),0))</f>
        <v>SKU-потік</v>
      </c>
      <c r="S2334" s="2" t="str">
        <f>IF(OR(C2334="РЦК макси",C2334="РЦЧ SKU"),"Не рахується в ліміт",IFERROR(VLOOKUP(D2334,'02_РЦ'!$A$3:$I$7,9,FALSE),"Немає РЦ"))</f>
        <v>Не рахується в ліміт</v>
      </c>
    </row>
    <row r="2335" spans="1:19">
      <c r="A2335" s="2" t="str">
        <f>'06A_Варіанти'!A2326</f>
        <v>RCCH_695</v>
      </c>
      <c r="B2335" s="2" t="str">
        <f>'06A_Варіанти'!B2326</f>
        <v>TT_695</v>
      </c>
      <c r="C2335" s="2" t="str">
        <f>'06A_Варіанти'!D2326</f>
        <v>РЦЧ SKU</v>
      </c>
      <c r="D2335" s="2" t="str">
        <f>'06A_Варіанти'!C2326</f>
        <v>РЦЧ</v>
      </c>
      <c r="E2335" s="2" t="str">
        <f>'06A_Варіанти'!S2326</f>
        <v>DIRECT</v>
      </c>
      <c r="F2335" s="2" t="str">
        <f>IF(O2335='06A_Варіанти'!E2326,'06A_Варіанти'!E$1,IF(O2335='06A_Варіанти'!F2326,'06A_Варіанти'!F$1,IF(O2335='06A_Варіанти'!G2326,'06A_Варіанти'!G$1,IF(O2335='06A_Варіанти'!H2326,'06A_Варіанти'!H$1,IF(O2335='06A_Варіанти'!I2326,'06A_Варіанти'!I$1,IF(O2335='06A_Варіанти'!J2326,'06A_Варіанти'!J$1,IF(O2335='06A_Варіанти'!K2326,'06A_Варіанти'!K$1,IF(O2335='06A_Варіанти'!L2326,'06A_Варіанти'!L$1,IF(O2335='06A_Варіанти'!M2326,'06A_Варіанти'!M$1,IF(O2335='06A_Варіанти'!N2326,'06A_Варіанти'!N$1,IF(O2335='06A_Варіанти'!O2326,'06A_Варіанти'!O$1,IF(O2335='06A_Варіанти'!P2326,'06A_Варіанти'!P$1,IF(O2335='06A_Варіанти'!Q2326,'06A_Варіанти'!Q$1,IF(O2335='06A_Варіанти'!R2326,'06A_Варіанти'!R$1,"НЕМАЄ МАРШРУТУ"))))))))))))))</f>
        <v>DIRECT</v>
      </c>
      <c r="G2335" s="2" t="str">
        <f t="shared" si="252"/>
        <v>БЕЗ ЗМІН</v>
      </c>
      <c r="H2335" s="2">
        <f>IF(G2335="НЕМАЄ МАРШРУТУ",0,O2335-'06A_Варіанти'!T2326)</f>
        <v>0</v>
      </c>
      <c r="I2335" s="2">
        <f>IFERROR(INDEX('04_Потоки'!$E:$E,MATCH(A2335,'04_Потоки'!$A:$A,0)),0)</f>
        <v>1</v>
      </c>
      <c r="J2335" s="2">
        <f t="shared" si="253"/>
        <v>1</v>
      </c>
      <c r="K2335" s="2">
        <f>IF(C2335="РЦК макси",0,2*'06A_Варіанти'!T2326*J2335)</f>
        <v>563.4</v>
      </c>
      <c r="L2335" s="2">
        <f t="shared" si="254"/>
        <v>563.4</v>
      </c>
      <c r="M2335" s="2">
        <f t="shared" si="255"/>
        <v>0</v>
      </c>
      <c r="N2335" s="9">
        <f t="shared" si="256"/>
        <v>0</v>
      </c>
      <c r="O2335" s="2">
        <f>MIN(IF('07A_Конструктор'!$D$5="Так",'06A_Варіанти'!E2326,1E+99),IF('07A_Конструктор'!$D$6="Так",'06A_Варіанти'!F2326,1E+99),IF('07A_Конструктор'!$D$7="Так",'06A_Варіанти'!G2326,1E+99),IF('07A_Конструктор'!$D$8="Так",'06A_Варіанти'!H2326,1E+99),IF('07A_Конструктор'!$D$9="Так",'06A_Варіанти'!I2326,1E+99),IF('07A_Конструктор'!$D$10="Так",'06A_Варіанти'!J2326,1E+99),IF('07A_Конструктор'!$D$11="Так",'06A_Варіанти'!K2326,1E+99),IF('07A_Конструктор'!$D$12="Так",'06A_Варіанти'!L2326,1E+99),IF('07A_Конструктор'!$D$13="Так",'06A_Варіанти'!M2326,1E+99),IF('07A_Конструктор'!$D$14="Так",'06A_Варіанти'!N2326,1E+99),IF('07A_Конструктор'!$D$15="Так",'06A_Варіанти'!O2326,1E+99),IF('07A_Конструктор'!$D$16="Так",'06A_Варіанти'!P2326,1E+99),IF('07A_Конструктор'!$D$17="Так",'06A_Варіанти'!Q2326,1E+99),IF('06A_Варіанти'!R2326="",1E+99,'06A_Варіанти'!R2326))</f>
        <v>281.7</v>
      </c>
      <c r="P2335" s="2" t="str">
        <f t="shared" si="257"/>
        <v>5 т</v>
      </c>
      <c r="Q2335" s="2">
        <f t="shared" si="258"/>
        <v>14</v>
      </c>
      <c r="R2335" s="2" t="str">
        <f>IF(OR(C2335="РЦК макси",C2335="РЦЧ SKU"),"SKU-потік",IFERROR(VLOOKUP(D2335,'02_РЦ'!$A$3:$I$7,5,FALSE),0))</f>
        <v>SKU-потік</v>
      </c>
      <c r="S2335" s="2" t="str">
        <f>IF(OR(C2335="РЦК макси",C2335="РЦЧ SKU"),"Не рахується в ліміт",IFERROR(VLOOKUP(D2335,'02_РЦ'!$A$3:$I$7,9,FALSE),"Немає РЦ"))</f>
        <v>Не рахується в ліміт</v>
      </c>
    </row>
    <row r="2336" spans="1:19">
      <c r="A2336" s="2" t="str">
        <f>'06A_Варіанти'!A2327</f>
        <v>RCCH_707</v>
      </c>
      <c r="B2336" s="2" t="str">
        <f>'06A_Варіанти'!B2327</f>
        <v>TT_707</v>
      </c>
      <c r="C2336" s="2" t="str">
        <f>'06A_Варіанти'!D2327</f>
        <v>РЦЧ SKU</v>
      </c>
      <c r="D2336" s="2" t="str">
        <f>'06A_Варіанти'!C2327</f>
        <v>РЦЧ</v>
      </c>
      <c r="E2336" s="2" t="str">
        <f>'06A_Варіанти'!S2327</f>
        <v>DIRECT</v>
      </c>
      <c r="F2336" s="2" t="str">
        <f>IF(O2336='06A_Варіанти'!E2327,'06A_Варіанти'!E$1,IF(O2336='06A_Варіанти'!F2327,'06A_Варіанти'!F$1,IF(O2336='06A_Варіанти'!G2327,'06A_Варіанти'!G$1,IF(O2336='06A_Варіанти'!H2327,'06A_Варіанти'!H$1,IF(O2336='06A_Варіанти'!I2327,'06A_Варіанти'!I$1,IF(O2336='06A_Варіанти'!J2327,'06A_Варіанти'!J$1,IF(O2336='06A_Варіанти'!K2327,'06A_Варіанти'!K$1,IF(O2336='06A_Варіанти'!L2327,'06A_Варіанти'!L$1,IF(O2336='06A_Варіанти'!M2327,'06A_Варіанти'!M$1,IF(O2336='06A_Варіанти'!N2327,'06A_Варіанти'!N$1,IF(O2336='06A_Варіанти'!O2327,'06A_Варіанти'!O$1,IF(O2336='06A_Варіанти'!P2327,'06A_Варіанти'!P$1,IF(O2336='06A_Варіанти'!Q2327,'06A_Варіанти'!Q$1,IF(O2336='06A_Варіанти'!R2327,'06A_Варіанти'!R$1,"НЕМАЄ МАРШРУТУ"))))))))))))))</f>
        <v>DIRECT</v>
      </c>
      <c r="G2336" s="2" t="str">
        <f t="shared" si="252"/>
        <v>БЕЗ ЗМІН</v>
      </c>
      <c r="H2336" s="2">
        <f>IF(G2336="НЕМАЄ МАРШРУТУ",0,O2336-'06A_Варіанти'!T2327)</f>
        <v>0</v>
      </c>
      <c r="I2336" s="2">
        <f>IFERROR(INDEX('04_Потоки'!$E:$E,MATCH(A2336,'04_Потоки'!$A:$A,0)),0)</f>
        <v>1</v>
      </c>
      <c r="J2336" s="2">
        <f t="shared" si="253"/>
        <v>1</v>
      </c>
      <c r="K2336" s="2">
        <f>IF(C2336="РЦК макси",0,2*'06A_Варіанти'!T2327*J2336)</f>
        <v>585.20000000000005</v>
      </c>
      <c r="L2336" s="2">
        <f t="shared" si="254"/>
        <v>585.20000000000005</v>
      </c>
      <c r="M2336" s="2">
        <f t="shared" si="255"/>
        <v>0</v>
      </c>
      <c r="N2336" s="9">
        <f t="shared" si="256"/>
        <v>0</v>
      </c>
      <c r="O2336" s="2">
        <f>MIN(IF('07A_Конструктор'!$D$5="Так",'06A_Варіанти'!E2327,1E+99),IF('07A_Конструктор'!$D$6="Так",'06A_Варіанти'!F2327,1E+99),IF('07A_Конструктор'!$D$7="Так",'06A_Варіанти'!G2327,1E+99),IF('07A_Конструктор'!$D$8="Так",'06A_Варіанти'!H2327,1E+99),IF('07A_Конструктор'!$D$9="Так",'06A_Варіанти'!I2327,1E+99),IF('07A_Конструктор'!$D$10="Так",'06A_Варіанти'!J2327,1E+99),IF('07A_Конструктор'!$D$11="Так",'06A_Варіанти'!K2327,1E+99),IF('07A_Конструктор'!$D$12="Так",'06A_Варіанти'!L2327,1E+99),IF('07A_Конструктор'!$D$13="Так",'06A_Варіанти'!M2327,1E+99),IF('07A_Конструктор'!$D$14="Так",'06A_Варіанти'!N2327,1E+99),IF('07A_Конструктор'!$D$15="Так",'06A_Варіанти'!O2327,1E+99),IF('07A_Конструктор'!$D$16="Так",'06A_Варіанти'!P2327,1E+99),IF('07A_Конструктор'!$D$17="Так",'06A_Варіанти'!Q2327,1E+99),IF('06A_Варіанти'!R2327="",1E+99,'06A_Варіанти'!R2327))</f>
        <v>292.60000000000002</v>
      </c>
      <c r="P2336" s="2" t="str">
        <f t="shared" si="257"/>
        <v>5 т</v>
      </c>
      <c r="Q2336" s="2">
        <f t="shared" si="258"/>
        <v>14</v>
      </c>
      <c r="R2336" s="2" t="str">
        <f>IF(OR(C2336="РЦК макси",C2336="РЦЧ SKU"),"SKU-потік",IFERROR(VLOOKUP(D2336,'02_РЦ'!$A$3:$I$7,5,FALSE),0))</f>
        <v>SKU-потік</v>
      </c>
      <c r="S2336" s="2" t="str">
        <f>IF(OR(C2336="РЦК макси",C2336="РЦЧ SKU"),"Не рахується в ліміт",IFERROR(VLOOKUP(D2336,'02_РЦ'!$A$3:$I$7,9,FALSE),"Немає РЦ"))</f>
        <v>Не рахується в ліміт</v>
      </c>
    </row>
    <row r="2337" spans="1:19">
      <c r="A2337" s="2" t="str">
        <f>'06A_Варіанти'!A2328</f>
        <v>RCCH_717</v>
      </c>
      <c r="B2337" s="2" t="str">
        <f>'06A_Варіанти'!B2328</f>
        <v>TT_717</v>
      </c>
      <c r="C2337" s="2" t="str">
        <f>'06A_Варіанти'!D2328</f>
        <v>РЦЧ SKU</v>
      </c>
      <c r="D2337" s="2" t="str">
        <f>'06A_Варіанти'!C2328</f>
        <v>РЦЧ</v>
      </c>
      <c r="E2337" s="2" t="str">
        <f>'06A_Варіанти'!S2328</f>
        <v>DIRECT</v>
      </c>
      <c r="F2337" s="2" t="str">
        <f>IF(O2337='06A_Варіанти'!E2328,'06A_Варіанти'!E$1,IF(O2337='06A_Варіанти'!F2328,'06A_Варіанти'!F$1,IF(O2337='06A_Варіанти'!G2328,'06A_Варіанти'!G$1,IF(O2337='06A_Варіанти'!H2328,'06A_Варіанти'!H$1,IF(O2337='06A_Варіанти'!I2328,'06A_Варіанти'!I$1,IF(O2337='06A_Варіанти'!J2328,'06A_Варіанти'!J$1,IF(O2337='06A_Варіанти'!K2328,'06A_Варіанти'!K$1,IF(O2337='06A_Варіанти'!L2328,'06A_Варіанти'!L$1,IF(O2337='06A_Варіанти'!M2328,'06A_Варіанти'!M$1,IF(O2337='06A_Варіанти'!N2328,'06A_Варіанти'!N$1,IF(O2337='06A_Варіанти'!O2328,'06A_Варіанти'!O$1,IF(O2337='06A_Варіанти'!P2328,'06A_Варіанти'!P$1,IF(O2337='06A_Варіанти'!Q2328,'06A_Варіанти'!Q$1,IF(O2337='06A_Варіанти'!R2328,'06A_Варіанти'!R$1,"НЕМАЄ МАРШРУТУ"))))))))))))))</f>
        <v>DIRECT</v>
      </c>
      <c r="G2337" s="2" t="str">
        <f t="shared" si="252"/>
        <v>БЕЗ ЗМІН</v>
      </c>
      <c r="H2337" s="2">
        <f>IF(G2337="НЕМАЄ МАРШРУТУ",0,O2337-'06A_Варіанти'!T2328)</f>
        <v>0</v>
      </c>
      <c r="I2337" s="2">
        <f>IFERROR(INDEX('04_Потоки'!$E:$E,MATCH(A2337,'04_Потоки'!$A:$A,0)),0)</f>
        <v>1</v>
      </c>
      <c r="J2337" s="2">
        <f t="shared" si="253"/>
        <v>1</v>
      </c>
      <c r="K2337" s="2">
        <f>IF(C2337="РЦК макси",0,2*'06A_Варіанти'!T2328*J2337)</f>
        <v>2.2000000000000002</v>
      </c>
      <c r="L2337" s="2">
        <f t="shared" si="254"/>
        <v>2.2000000000000002</v>
      </c>
      <c r="M2337" s="2">
        <f t="shared" si="255"/>
        <v>0</v>
      </c>
      <c r="N2337" s="9">
        <f t="shared" si="256"/>
        <v>0</v>
      </c>
      <c r="O2337" s="2">
        <f>MIN(IF('07A_Конструктор'!$D$5="Так",'06A_Варіанти'!E2328,1E+99),IF('07A_Конструктор'!$D$6="Так",'06A_Варіанти'!F2328,1E+99),IF('07A_Конструктор'!$D$7="Так",'06A_Варіанти'!G2328,1E+99),IF('07A_Конструктор'!$D$8="Так",'06A_Варіанти'!H2328,1E+99),IF('07A_Конструктор'!$D$9="Так",'06A_Варіанти'!I2328,1E+99),IF('07A_Конструктор'!$D$10="Так",'06A_Варіанти'!J2328,1E+99),IF('07A_Конструктор'!$D$11="Так",'06A_Варіанти'!K2328,1E+99),IF('07A_Конструктор'!$D$12="Так",'06A_Варіанти'!L2328,1E+99),IF('07A_Конструктор'!$D$13="Так",'06A_Варіанти'!M2328,1E+99),IF('07A_Конструктор'!$D$14="Так",'06A_Варіанти'!N2328,1E+99),IF('07A_Конструктор'!$D$15="Так",'06A_Варіанти'!O2328,1E+99),IF('07A_Конструктор'!$D$16="Так",'06A_Варіанти'!P2328,1E+99),IF('07A_Конструктор'!$D$17="Так",'06A_Варіанти'!Q2328,1E+99),IF('06A_Варіанти'!R2328="",1E+99,'06A_Варіанти'!R2328))</f>
        <v>1.1000000000000001</v>
      </c>
      <c r="P2337" s="2" t="str">
        <f t="shared" si="257"/>
        <v>5 т</v>
      </c>
      <c r="Q2337" s="2">
        <f t="shared" si="258"/>
        <v>14</v>
      </c>
      <c r="R2337" s="2" t="str">
        <f>IF(OR(C2337="РЦК макси",C2337="РЦЧ SKU"),"SKU-потік",IFERROR(VLOOKUP(D2337,'02_РЦ'!$A$3:$I$7,5,FALSE),0))</f>
        <v>SKU-потік</v>
      </c>
      <c r="S2337" s="2" t="str">
        <f>IF(OR(C2337="РЦК макси",C2337="РЦЧ SKU"),"Не рахується в ліміт",IFERROR(VLOOKUP(D2337,'02_РЦ'!$A$3:$I$7,9,FALSE),"Немає РЦ"))</f>
        <v>Не рахується в ліміт</v>
      </c>
    </row>
    <row r="2338" spans="1:19">
      <c r="A2338" s="2" t="str">
        <f>'06A_Варіанти'!A2329</f>
        <v>RCCH_729</v>
      </c>
      <c r="B2338" s="2" t="str">
        <f>'06A_Варіанти'!B2329</f>
        <v>TT_729</v>
      </c>
      <c r="C2338" s="2" t="str">
        <f>'06A_Варіанти'!D2329</f>
        <v>РЦЧ SKU</v>
      </c>
      <c r="D2338" s="2" t="str">
        <f>'06A_Варіанти'!C2329</f>
        <v>РЦЧ</v>
      </c>
      <c r="E2338" s="2" t="str">
        <f>'06A_Варіанти'!S2329</f>
        <v>KREM</v>
      </c>
      <c r="F2338" s="2" t="str">
        <f>IF(O2338='06A_Варіанти'!E2329,'06A_Варіанти'!E$1,IF(O2338='06A_Варіанти'!F2329,'06A_Варіанти'!F$1,IF(O2338='06A_Варіанти'!G2329,'06A_Варіанти'!G$1,IF(O2338='06A_Варіанти'!H2329,'06A_Варіанти'!H$1,IF(O2338='06A_Варіанти'!I2329,'06A_Варіанти'!I$1,IF(O2338='06A_Варіанти'!J2329,'06A_Варіанти'!J$1,IF(O2338='06A_Варіанти'!K2329,'06A_Варіанти'!K$1,IF(O2338='06A_Варіанти'!L2329,'06A_Варіанти'!L$1,IF(O2338='06A_Варіанти'!M2329,'06A_Варіанти'!M$1,IF(O2338='06A_Варіанти'!N2329,'06A_Варіанти'!N$1,IF(O2338='06A_Варіанти'!O2329,'06A_Варіанти'!O$1,IF(O2338='06A_Варіанти'!P2329,'06A_Варіанти'!P$1,IF(O2338='06A_Варіанти'!Q2329,'06A_Варіанти'!Q$1,IF(O2338='06A_Варіанти'!R2329,'06A_Варіанти'!R$1,"НЕМАЄ МАРШРУТУ"))))))))))))))</f>
        <v>KREM</v>
      </c>
      <c r="G2338" s="2" t="str">
        <f t="shared" si="252"/>
        <v>БЕЗ ЗМІН</v>
      </c>
      <c r="H2338" s="2">
        <f>IF(G2338="НЕМАЄ МАРШРУТУ",0,O2338-'06A_Варіанти'!T2329)</f>
        <v>0</v>
      </c>
      <c r="I2338" s="2">
        <f>IFERROR(INDEX('04_Потоки'!$E:$E,MATCH(A2338,'04_Потоки'!$A:$A,0)),0)</f>
        <v>1</v>
      </c>
      <c r="J2338" s="2">
        <f t="shared" si="253"/>
        <v>1</v>
      </c>
      <c r="K2338" s="2">
        <f>IF(C2338="РЦК макси",0,2*'06A_Варіанти'!T2329*J2338)</f>
        <v>572.79999999999995</v>
      </c>
      <c r="L2338" s="2">
        <f t="shared" si="254"/>
        <v>572.79999999999995</v>
      </c>
      <c r="M2338" s="2">
        <f t="shared" si="255"/>
        <v>0</v>
      </c>
      <c r="N2338" s="9">
        <f t="shared" si="256"/>
        <v>0</v>
      </c>
      <c r="O2338" s="2">
        <f>MIN(IF('07A_Конструктор'!$D$5="Так",'06A_Варіанти'!E2329,1E+99),IF('07A_Конструктор'!$D$6="Так",'06A_Варіанти'!F2329,1E+99),IF('07A_Конструктор'!$D$7="Так",'06A_Варіанти'!G2329,1E+99),IF('07A_Конструктор'!$D$8="Так",'06A_Варіанти'!H2329,1E+99),IF('07A_Конструктор'!$D$9="Так",'06A_Варіанти'!I2329,1E+99),IF('07A_Конструктор'!$D$10="Так",'06A_Варіанти'!J2329,1E+99),IF('07A_Конструктор'!$D$11="Так",'06A_Варіанти'!K2329,1E+99),IF('07A_Конструктор'!$D$12="Так",'06A_Варіанти'!L2329,1E+99),IF('07A_Конструктор'!$D$13="Так",'06A_Варіанти'!M2329,1E+99),IF('07A_Конструктор'!$D$14="Так",'06A_Варіанти'!N2329,1E+99),IF('07A_Конструктор'!$D$15="Так",'06A_Варіанти'!O2329,1E+99),IF('07A_Конструктор'!$D$16="Так",'06A_Варіанти'!P2329,1E+99),IF('07A_Конструктор'!$D$17="Так",'06A_Варіанти'!Q2329,1E+99),IF('06A_Варіанти'!R2329="",1E+99,'06A_Варіанти'!R2329))</f>
        <v>286.39999999999998</v>
      </c>
      <c r="P2338" s="2" t="str">
        <f t="shared" si="257"/>
        <v>5 т</v>
      </c>
      <c r="Q2338" s="2">
        <f t="shared" si="258"/>
        <v>14</v>
      </c>
      <c r="R2338" s="2" t="str">
        <f>IF(OR(C2338="РЦК макси",C2338="РЦЧ SKU"),"SKU-потік",IFERROR(VLOOKUP(D2338,'02_РЦ'!$A$3:$I$7,5,FALSE),0))</f>
        <v>SKU-потік</v>
      </c>
      <c r="S2338" s="2" t="str">
        <f>IF(OR(C2338="РЦК макси",C2338="РЦЧ SKU"),"Не рахується в ліміт",IFERROR(VLOOKUP(D2338,'02_РЦ'!$A$3:$I$7,9,FALSE),"Немає РЦ"))</f>
        <v>Не рахується в ліміт</v>
      </c>
    </row>
    <row r="2339" spans="1:19">
      <c r="A2339" s="2" t="str">
        <f>'06A_Варіанти'!A2330</f>
        <v>RCCH_739</v>
      </c>
      <c r="B2339" s="2" t="str">
        <f>'06A_Варіанти'!B2330</f>
        <v>TT_739</v>
      </c>
      <c r="C2339" s="2" t="str">
        <f>'06A_Варіанти'!D2330</f>
        <v>РЦЧ SKU</v>
      </c>
      <c r="D2339" s="2" t="str">
        <f>'06A_Варіанти'!C2330</f>
        <v>РЦЧ</v>
      </c>
      <c r="E2339" s="2" t="str">
        <f>'06A_Варіанти'!S2330</f>
        <v>DIRECT</v>
      </c>
      <c r="F2339" s="2" t="str">
        <f>IF(O2339='06A_Варіанти'!E2330,'06A_Варіанти'!E$1,IF(O2339='06A_Варіанти'!F2330,'06A_Варіанти'!F$1,IF(O2339='06A_Варіанти'!G2330,'06A_Варіанти'!G$1,IF(O2339='06A_Варіанти'!H2330,'06A_Варіанти'!H$1,IF(O2339='06A_Варіанти'!I2330,'06A_Варіанти'!I$1,IF(O2339='06A_Варіанти'!J2330,'06A_Варіанти'!J$1,IF(O2339='06A_Варіанти'!K2330,'06A_Варіанти'!K$1,IF(O2339='06A_Варіанти'!L2330,'06A_Варіанти'!L$1,IF(O2339='06A_Варіанти'!M2330,'06A_Варіанти'!M$1,IF(O2339='06A_Варіанти'!N2330,'06A_Варіанти'!N$1,IF(O2339='06A_Варіанти'!O2330,'06A_Варіанти'!O$1,IF(O2339='06A_Варіанти'!P2330,'06A_Варіанти'!P$1,IF(O2339='06A_Варіанти'!Q2330,'06A_Варіанти'!Q$1,IF(O2339='06A_Варіанти'!R2330,'06A_Варіанти'!R$1,"НЕМАЄ МАРШРУТУ"))))))))))))))</f>
        <v>DIRECT</v>
      </c>
      <c r="G2339" s="2" t="str">
        <f t="shared" si="252"/>
        <v>БЕЗ ЗМІН</v>
      </c>
      <c r="H2339" s="2">
        <f>IF(G2339="НЕМАЄ МАРШРУТУ",0,O2339-'06A_Варіанти'!T2330)</f>
        <v>0</v>
      </c>
      <c r="I2339" s="2">
        <f>IFERROR(INDEX('04_Потоки'!$E:$E,MATCH(A2339,'04_Потоки'!$A:$A,0)),0)</f>
        <v>1</v>
      </c>
      <c r="J2339" s="2">
        <f t="shared" si="253"/>
        <v>1</v>
      </c>
      <c r="K2339" s="2">
        <f>IF(C2339="РЦК макси",0,2*'06A_Варіанти'!T2330*J2339)</f>
        <v>269.8</v>
      </c>
      <c r="L2339" s="2">
        <f t="shared" si="254"/>
        <v>269.8</v>
      </c>
      <c r="M2339" s="2">
        <f t="shared" si="255"/>
        <v>0</v>
      </c>
      <c r="N2339" s="9">
        <f t="shared" si="256"/>
        <v>0</v>
      </c>
      <c r="O2339" s="2">
        <f>MIN(IF('07A_Конструктор'!$D$5="Так",'06A_Варіанти'!E2330,1E+99),IF('07A_Конструктор'!$D$6="Так",'06A_Варіанти'!F2330,1E+99),IF('07A_Конструктор'!$D$7="Так",'06A_Варіанти'!G2330,1E+99),IF('07A_Конструктор'!$D$8="Так",'06A_Варіанти'!H2330,1E+99),IF('07A_Конструктор'!$D$9="Так",'06A_Варіанти'!I2330,1E+99),IF('07A_Конструктор'!$D$10="Так",'06A_Варіанти'!J2330,1E+99),IF('07A_Конструктор'!$D$11="Так",'06A_Варіанти'!K2330,1E+99),IF('07A_Конструктор'!$D$12="Так",'06A_Варіанти'!L2330,1E+99),IF('07A_Конструктор'!$D$13="Так",'06A_Варіанти'!M2330,1E+99),IF('07A_Конструктор'!$D$14="Так",'06A_Варіанти'!N2330,1E+99),IF('07A_Конструктор'!$D$15="Так",'06A_Варіанти'!O2330,1E+99),IF('07A_Конструктор'!$D$16="Так",'06A_Варіанти'!P2330,1E+99),IF('07A_Конструктор'!$D$17="Так",'06A_Варіанти'!Q2330,1E+99),IF('06A_Варіанти'!R2330="",1E+99,'06A_Варіанти'!R2330))</f>
        <v>134.9</v>
      </c>
      <c r="P2339" s="2" t="str">
        <f t="shared" si="257"/>
        <v>5 т</v>
      </c>
      <c r="Q2339" s="2">
        <f t="shared" si="258"/>
        <v>14</v>
      </c>
      <c r="R2339" s="2" t="str">
        <f>IF(OR(C2339="РЦК макси",C2339="РЦЧ SKU"),"SKU-потік",IFERROR(VLOOKUP(D2339,'02_РЦ'!$A$3:$I$7,5,FALSE),0))</f>
        <v>SKU-потік</v>
      </c>
      <c r="S2339" s="2" t="str">
        <f>IF(OR(C2339="РЦК макси",C2339="РЦЧ SKU"),"Не рахується в ліміт",IFERROR(VLOOKUP(D2339,'02_РЦ'!$A$3:$I$7,9,FALSE),"Немає РЦ"))</f>
        <v>Не рахується в ліміт</v>
      </c>
    </row>
    <row r="2340" spans="1:19">
      <c r="A2340" s="2" t="str">
        <f>'06A_Варіанти'!A2331</f>
        <v>RCCH_749</v>
      </c>
      <c r="B2340" s="2" t="str">
        <f>'06A_Варіанти'!B2331</f>
        <v>TT_749</v>
      </c>
      <c r="C2340" s="2" t="str">
        <f>'06A_Варіанти'!D2331</f>
        <v>РЦЧ SKU</v>
      </c>
      <c r="D2340" s="2" t="str">
        <f>'06A_Варіанти'!C2331</f>
        <v>РЦЧ</v>
      </c>
      <c r="E2340" s="2" t="str">
        <f>'06A_Варіанти'!S2331</f>
        <v>KREM</v>
      </c>
      <c r="F2340" s="2" t="str">
        <f>IF(O2340='06A_Варіанти'!E2331,'06A_Варіанти'!E$1,IF(O2340='06A_Варіанти'!F2331,'06A_Варіанти'!F$1,IF(O2340='06A_Варіанти'!G2331,'06A_Варіанти'!G$1,IF(O2340='06A_Варіанти'!H2331,'06A_Варіанти'!H$1,IF(O2340='06A_Варіанти'!I2331,'06A_Варіанти'!I$1,IF(O2340='06A_Варіанти'!J2331,'06A_Варіанти'!J$1,IF(O2340='06A_Варіанти'!K2331,'06A_Варіанти'!K$1,IF(O2340='06A_Варіанти'!L2331,'06A_Варіанти'!L$1,IF(O2340='06A_Варіанти'!M2331,'06A_Варіанти'!M$1,IF(O2340='06A_Варіанти'!N2331,'06A_Варіанти'!N$1,IF(O2340='06A_Варіанти'!O2331,'06A_Варіанти'!O$1,IF(O2340='06A_Варіанти'!P2331,'06A_Варіанти'!P$1,IF(O2340='06A_Варіанти'!Q2331,'06A_Варіанти'!Q$1,IF(O2340='06A_Варіанти'!R2331,'06A_Варіанти'!R$1,"НЕМАЄ МАРШРУТУ"))))))))))))))</f>
        <v>KREM</v>
      </c>
      <c r="G2340" s="2" t="str">
        <f t="shared" si="252"/>
        <v>БЕЗ ЗМІН</v>
      </c>
      <c r="H2340" s="2">
        <f>IF(G2340="НЕМАЄ МАРШРУТУ",0,O2340-'06A_Варіанти'!T2331)</f>
        <v>0</v>
      </c>
      <c r="I2340" s="2">
        <f>IFERROR(INDEX('04_Потоки'!$E:$E,MATCH(A2340,'04_Потоки'!$A:$A,0)),0)</f>
        <v>1</v>
      </c>
      <c r="J2340" s="2">
        <f t="shared" si="253"/>
        <v>1</v>
      </c>
      <c r="K2340" s="2">
        <f>IF(C2340="РЦК макси",0,2*'06A_Варіанти'!T2331*J2340)</f>
        <v>599.79999999999995</v>
      </c>
      <c r="L2340" s="2">
        <f t="shared" si="254"/>
        <v>599.79999999999995</v>
      </c>
      <c r="M2340" s="2">
        <f t="shared" si="255"/>
        <v>0</v>
      </c>
      <c r="N2340" s="9">
        <f t="shared" si="256"/>
        <v>0</v>
      </c>
      <c r="O2340" s="2">
        <f>MIN(IF('07A_Конструктор'!$D$5="Так",'06A_Варіанти'!E2331,1E+99),IF('07A_Конструктор'!$D$6="Так",'06A_Варіанти'!F2331,1E+99),IF('07A_Конструктор'!$D$7="Так",'06A_Варіанти'!G2331,1E+99),IF('07A_Конструктор'!$D$8="Так",'06A_Варіанти'!H2331,1E+99),IF('07A_Конструктор'!$D$9="Так",'06A_Варіанти'!I2331,1E+99),IF('07A_Конструктор'!$D$10="Так",'06A_Варіанти'!J2331,1E+99),IF('07A_Конструктор'!$D$11="Так",'06A_Варіанти'!K2331,1E+99),IF('07A_Конструктор'!$D$12="Так",'06A_Варіанти'!L2331,1E+99),IF('07A_Конструктор'!$D$13="Так",'06A_Варіанти'!M2331,1E+99),IF('07A_Конструктор'!$D$14="Так",'06A_Варіанти'!N2331,1E+99),IF('07A_Конструктор'!$D$15="Так",'06A_Варіанти'!O2331,1E+99),IF('07A_Конструктор'!$D$16="Так",'06A_Варіанти'!P2331,1E+99),IF('07A_Конструктор'!$D$17="Так",'06A_Варіанти'!Q2331,1E+99),IF('06A_Варіанти'!R2331="",1E+99,'06A_Варіанти'!R2331))</f>
        <v>299.89999999999998</v>
      </c>
      <c r="P2340" s="2" t="str">
        <f t="shared" si="257"/>
        <v>5 т</v>
      </c>
      <c r="Q2340" s="2">
        <f t="shared" si="258"/>
        <v>14</v>
      </c>
      <c r="R2340" s="2" t="str">
        <f>IF(OR(C2340="РЦК макси",C2340="РЦЧ SKU"),"SKU-потік",IFERROR(VLOOKUP(D2340,'02_РЦ'!$A$3:$I$7,5,FALSE),0))</f>
        <v>SKU-потік</v>
      </c>
      <c r="S2340" s="2" t="str">
        <f>IF(OR(C2340="РЦК макси",C2340="РЦЧ SKU"),"Не рахується в ліміт",IFERROR(VLOOKUP(D2340,'02_РЦ'!$A$3:$I$7,9,FALSE),"Немає РЦ"))</f>
        <v>Не рахується в ліміт</v>
      </c>
    </row>
    <row r="2341" spans="1:19">
      <c r="A2341" s="2" t="str">
        <f>'06A_Варіанти'!A2332</f>
        <v>RCCH_763</v>
      </c>
      <c r="B2341" s="2" t="str">
        <f>'06A_Варіанти'!B2332</f>
        <v>TT_763</v>
      </c>
      <c r="C2341" s="2" t="str">
        <f>'06A_Варіанти'!D2332</f>
        <v>РЦЧ SKU</v>
      </c>
      <c r="D2341" s="2" t="str">
        <f>'06A_Варіанти'!C2332</f>
        <v>РЦЧ</v>
      </c>
      <c r="E2341" s="2" t="str">
        <f>'06A_Варіанти'!S2332</f>
        <v>KREM</v>
      </c>
      <c r="F2341" s="2" t="str">
        <f>IF(O2341='06A_Варіанти'!E2332,'06A_Варіанти'!E$1,IF(O2341='06A_Варіанти'!F2332,'06A_Варіанти'!F$1,IF(O2341='06A_Варіанти'!G2332,'06A_Варіанти'!G$1,IF(O2341='06A_Варіанти'!H2332,'06A_Варіанти'!H$1,IF(O2341='06A_Варіанти'!I2332,'06A_Варіанти'!I$1,IF(O2341='06A_Варіанти'!J2332,'06A_Варіанти'!J$1,IF(O2341='06A_Варіанти'!K2332,'06A_Варіанти'!K$1,IF(O2341='06A_Варіанти'!L2332,'06A_Варіанти'!L$1,IF(O2341='06A_Варіанти'!M2332,'06A_Варіанти'!M$1,IF(O2341='06A_Варіанти'!N2332,'06A_Варіанти'!N$1,IF(O2341='06A_Варіанти'!O2332,'06A_Варіанти'!O$1,IF(O2341='06A_Варіанти'!P2332,'06A_Варіанти'!P$1,IF(O2341='06A_Варіанти'!Q2332,'06A_Варіанти'!Q$1,IF(O2341='06A_Варіанти'!R2332,'06A_Варіанти'!R$1,"НЕМАЄ МАРШРУТУ"))))))))))))))</f>
        <v>KREM</v>
      </c>
      <c r="G2341" s="2" t="str">
        <f t="shared" si="252"/>
        <v>БЕЗ ЗМІН</v>
      </c>
      <c r="H2341" s="2">
        <f>IF(G2341="НЕМАЄ МАРШРУТУ",0,O2341-'06A_Варіанти'!T2332)</f>
        <v>0</v>
      </c>
      <c r="I2341" s="2">
        <f>IFERROR(INDEX('04_Потоки'!$E:$E,MATCH(A2341,'04_Потоки'!$A:$A,0)),0)</f>
        <v>1</v>
      </c>
      <c r="J2341" s="2">
        <f t="shared" si="253"/>
        <v>1</v>
      </c>
      <c r="K2341" s="2">
        <f>IF(C2341="РЦК макси",0,2*'06A_Варіанти'!T2332*J2341)</f>
        <v>575.20000000000005</v>
      </c>
      <c r="L2341" s="2">
        <f t="shared" si="254"/>
        <v>575.20000000000005</v>
      </c>
      <c r="M2341" s="2">
        <f t="shared" si="255"/>
        <v>0</v>
      </c>
      <c r="N2341" s="9">
        <f t="shared" si="256"/>
        <v>0</v>
      </c>
      <c r="O2341" s="2">
        <f>MIN(IF('07A_Конструктор'!$D$5="Так",'06A_Варіанти'!E2332,1E+99),IF('07A_Конструктор'!$D$6="Так",'06A_Варіанти'!F2332,1E+99),IF('07A_Конструктор'!$D$7="Так",'06A_Варіанти'!G2332,1E+99),IF('07A_Конструктор'!$D$8="Так",'06A_Варіанти'!H2332,1E+99),IF('07A_Конструктор'!$D$9="Так",'06A_Варіанти'!I2332,1E+99),IF('07A_Конструктор'!$D$10="Так",'06A_Варіанти'!J2332,1E+99),IF('07A_Конструктор'!$D$11="Так",'06A_Варіанти'!K2332,1E+99),IF('07A_Конструктор'!$D$12="Так",'06A_Варіанти'!L2332,1E+99),IF('07A_Конструктор'!$D$13="Так",'06A_Варіанти'!M2332,1E+99),IF('07A_Конструктор'!$D$14="Так",'06A_Варіанти'!N2332,1E+99),IF('07A_Конструктор'!$D$15="Так",'06A_Варіанти'!O2332,1E+99),IF('07A_Конструктор'!$D$16="Так",'06A_Варіанти'!P2332,1E+99),IF('07A_Конструктор'!$D$17="Так",'06A_Варіанти'!Q2332,1E+99),IF('06A_Варіанти'!R2332="",1E+99,'06A_Варіанти'!R2332))</f>
        <v>287.60000000000002</v>
      </c>
      <c r="P2341" s="2" t="str">
        <f t="shared" si="257"/>
        <v>5 т</v>
      </c>
      <c r="Q2341" s="2">
        <f t="shared" si="258"/>
        <v>14</v>
      </c>
      <c r="R2341" s="2" t="str">
        <f>IF(OR(C2341="РЦК макси",C2341="РЦЧ SKU"),"SKU-потік",IFERROR(VLOOKUP(D2341,'02_РЦ'!$A$3:$I$7,5,FALSE),0))</f>
        <v>SKU-потік</v>
      </c>
      <c r="S2341" s="2" t="str">
        <f>IF(OR(C2341="РЦК макси",C2341="РЦЧ SKU"),"Не рахується в ліміт",IFERROR(VLOOKUP(D2341,'02_РЦ'!$A$3:$I$7,9,FALSE),"Немає РЦ"))</f>
        <v>Не рахується в ліміт</v>
      </c>
    </row>
    <row r="2342" spans="1:19">
      <c r="A2342" s="2" t="str">
        <f>'06A_Варіанти'!A2333</f>
        <v>RCCH_764</v>
      </c>
      <c r="B2342" s="2" t="str">
        <f>'06A_Варіанти'!B2333</f>
        <v>TT_764</v>
      </c>
      <c r="C2342" s="2" t="str">
        <f>'06A_Варіанти'!D2333</f>
        <v>РЦЧ SKU</v>
      </c>
      <c r="D2342" s="2" t="str">
        <f>'06A_Варіанти'!C2333</f>
        <v>РЦЧ</v>
      </c>
      <c r="E2342" s="2" t="str">
        <f>'06A_Варіанти'!S2333</f>
        <v>DIRECT</v>
      </c>
      <c r="F2342" s="2" t="str">
        <f>IF(O2342='06A_Варіанти'!E2333,'06A_Варіанти'!E$1,IF(O2342='06A_Варіанти'!F2333,'06A_Варіанти'!F$1,IF(O2342='06A_Варіанти'!G2333,'06A_Варіанти'!G$1,IF(O2342='06A_Варіанти'!H2333,'06A_Варіанти'!H$1,IF(O2342='06A_Варіанти'!I2333,'06A_Варіанти'!I$1,IF(O2342='06A_Варіанти'!J2333,'06A_Варіанти'!J$1,IF(O2342='06A_Варіанти'!K2333,'06A_Варіанти'!K$1,IF(O2342='06A_Варіанти'!L2333,'06A_Варіанти'!L$1,IF(O2342='06A_Варіанти'!M2333,'06A_Варіанти'!M$1,IF(O2342='06A_Варіанти'!N2333,'06A_Варіанти'!N$1,IF(O2342='06A_Варіанти'!O2333,'06A_Варіанти'!O$1,IF(O2342='06A_Варіанти'!P2333,'06A_Варіанти'!P$1,IF(O2342='06A_Варіанти'!Q2333,'06A_Варіанти'!Q$1,IF(O2342='06A_Варіанти'!R2333,'06A_Варіанти'!R$1,"НЕМАЄ МАРШРУТУ"))))))))))))))</f>
        <v>DIRECT</v>
      </c>
      <c r="G2342" s="2" t="str">
        <f t="shared" si="252"/>
        <v>БЕЗ ЗМІН</v>
      </c>
      <c r="H2342" s="2">
        <f>IF(G2342="НЕМАЄ МАРШРУТУ",0,O2342-'06A_Варіанти'!T2333)</f>
        <v>0</v>
      </c>
      <c r="I2342" s="2">
        <f>IFERROR(INDEX('04_Потоки'!$E:$E,MATCH(A2342,'04_Потоки'!$A:$A,0)),0)</f>
        <v>1</v>
      </c>
      <c r="J2342" s="2">
        <f t="shared" si="253"/>
        <v>1</v>
      </c>
      <c r="K2342" s="2">
        <f>IF(C2342="РЦК макси",0,2*'06A_Варіанти'!T2333*J2342)</f>
        <v>257</v>
      </c>
      <c r="L2342" s="2">
        <f t="shared" si="254"/>
        <v>257</v>
      </c>
      <c r="M2342" s="2">
        <f t="shared" si="255"/>
        <v>0</v>
      </c>
      <c r="N2342" s="9">
        <f t="shared" si="256"/>
        <v>0</v>
      </c>
      <c r="O2342" s="2">
        <f>MIN(IF('07A_Конструктор'!$D$5="Так",'06A_Варіанти'!E2333,1E+99),IF('07A_Конструктор'!$D$6="Так",'06A_Варіанти'!F2333,1E+99),IF('07A_Конструктор'!$D$7="Так",'06A_Варіанти'!G2333,1E+99),IF('07A_Конструктор'!$D$8="Так",'06A_Варіанти'!H2333,1E+99),IF('07A_Конструктор'!$D$9="Так",'06A_Варіанти'!I2333,1E+99),IF('07A_Конструктор'!$D$10="Так",'06A_Варіанти'!J2333,1E+99),IF('07A_Конструктор'!$D$11="Так",'06A_Варіанти'!K2333,1E+99),IF('07A_Конструктор'!$D$12="Так",'06A_Варіанти'!L2333,1E+99),IF('07A_Конструктор'!$D$13="Так",'06A_Варіанти'!M2333,1E+99),IF('07A_Конструктор'!$D$14="Так",'06A_Варіанти'!N2333,1E+99),IF('07A_Конструктор'!$D$15="Так",'06A_Варіанти'!O2333,1E+99),IF('07A_Конструктор'!$D$16="Так",'06A_Варіанти'!P2333,1E+99),IF('07A_Конструктор'!$D$17="Так",'06A_Варіанти'!Q2333,1E+99),IF('06A_Варіанти'!R2333="",1E+99,'06A_Варіанти'!R2333))</f>
        <v>128.5</v>
      </c>
      <c r="P2342" s="2" t="str">
        <f t="shared" si="257"/>
        <v>5 т</v>
      </c>
      <c r="Q2342" s="2">
        <f t="shared" si="258"/>
        <v>14</v>
      </c>
      <c r="R2342" s="2" t="str">
        <f>IF(OR(C2342="РЦК макси",C2342="РЦЧ SKU"),"SKU-потік",IFERROR(VLOOKUP(D2342,'02_РЦ'!$A$3:$I$7,5,FALSE),0))</f>
        <v>SKU-потік</v>
      </c>
      <c r="S2342" s="2" t="str">
        <f>IF(OR(C2342="РЦК макси",C2342="РЦЧ SKU"),"Не рахується в ліміт",IFERROR(VLOOKUP(D2342,'02_РЦ'!$A$3:$I$7,9,FALSE),"Немає РЦ"))</f>
        <v>Не рахується в ліміт</v>
      </c>
    </row>
    <row r="2343" spans="1:19">
      <c r="A2343" s="2" t="str">
        <f>'06A_Варіанти'!A2334</f>
        <v>RCCH_775</v>
      </c>
      <c r="B2343" s="2" t="str">
        <f>'06A_Варіанти'!B2334</f>
        <v>TT_775</v>
      </c>
      <c r="C2343" s="2" t="str">
        <f>'06A_Варіанти'!D2334</f>
        <v>РЦЧ SKU</v>
      </c>
      <c r="D2343" s="2" t="str">
        <f>'06A_Варіанти'!C2334</f>
        <v>РЦЧ</v>
      </c>
      <c r="E2343" s="2" t="str">
        <f>'06A_Варіанти'!S2334</f>
        <v>DIRECT</v>
      </c>
      <c r="F2343" s="2" t="str">
        <f>IF(O2343='06A_Варіанти'!E2334,'06A_Варіанти'!E$1,IF(O2343='06A_Варіанти'!F2334,'06A_Варіанти'!F$1,IF(O2343='06A_Варіанти'!G2334,'06A_Варіанти'!G$1,IF(O2343='06A_Варіанти'!H2334,'06A_Варіанти'!H$1,IF(O2343='06A_Варіанти'!I2334,'06A_Варіанти'!I$1,IF(O2343='06A_Варіанти'!J2334,'06A_Варіанти'!J$1,IF(O2343='06A_Варіанти'!K2334,'06A_Варіанти'!K$1,IF(O2343='06A_Варіанти'!L2334,'06A_Варіанти'!L$1,IF(O2343='06A_Варіанти'!M2334,'06A_Варіанти'!M$1,IF(O2343='06A_Варіанти'!N2334,'06A_Варіанти'!N$1,IF(O2343='06A_Варіанти'!O2334,'06A_Варіанти'!O$1,IF(O2343='06A_Варіанти'!P2334,'06A_Варіанти'!P$1,IF(O2343='06A_Варіанти'!Q2334,'06A_Варіанти'!Q$1,IF(O2343='06A_Варіанти'!R2334,'06A_Варіанти'!R$1,"НЕМАЄ МАРШРУТУ"))))))))))))))</f>
        <v>DIRECT</v>
      </c>
      <c r="G2343" s="2" t="str">
        <f t="shared" si="252"/>
        <v>БЕЗ ЗМІН</v>
      </c>
      <c r="H2343" s="2">
        <f>IF(G2343="НЕМАЄ МАРШРУТУ",0,O2343-'06A_Варіанти'!T2334)</f>
        <v>0</v>
      </c>
      <c r="I2343" s="2">
        <f>IFERROR(INDEX('04_Потоки'!$E:$E,MATCH(A2343,'04_Потоки'!$A:$A,0)),0)</f>
        <v>1</v>
      </c>
      <c r="J2343" s="2">
        <f t="shared" si="253"/>
        <v>1</v>
      </c>
      <c r="K2343" s="2">
        <f>IF(C2343="РЦК макси",0,2*'06A_Варіанти'!T2334*J2343)</f>
        <v>577.79999999999995</v>
      </c>
      <c r="L2343" s="2">
        <f t="shared" si="254"/>
        <v>577.79999999999995</v>
      </c>
      <c r="M2343" s="2">
        <f t="shared" si="255"/>
        <v>0</v>
      </c>
      <c r="N2343" s="9">
        <f t="shared" si="256"/>
        <v>0</v>
      </c>
      <c r="O2343" s="2">
        <f>MIN(IF('07A_Конструктор'!$D$5="Так",'06A_Варіанти'!E2334,1E+99),IF('07A_Конструктор'!$D$6="Так",'06A_Варіанти'!F2334,1E+99),IF('07A_Конструктор'!$D$7="Так",'06A_Варіанти'!G2334,1E+99),IF('07A_Конструктор'!$D$8="Так",'06A_Варіанти'!H2334,1E+99),IF('07A_Конструктор'!$D$9="Так",'06A_Варіанти'!I2334,1E+99),IF('07A_Конструктор'!$D$10="Так",'06A_Варіанти'!J2334,1E+99),IF('07A_Конструктор'!$D$11="Так",'06A_Варіанти'!K2334,1E+99),IF('07A_Конструктор'!$D$12="Так",'06A_Варіанти'!L2334,1E+99),IF('07A_Конструктор'!$D$13="Так",'06A_Варіанти'!M2334,1E+99),IF('07A_Конструктор'!$D$14="Так",'06A_Варіанти'!N2334,1E+99),IF('07A_Конструктор'!$D$15="Так",'06A_Варіанти'!O2334,1E+99),IF('07A_Конструктор'!$D$16="Так",'06A_Варіанти'!P2334,1E+99),IF('07A_Конструктор'!$D$17="Так",'06A_Варіанти'!Q2334,1E+99),IF('06A_Варіанти'!R2334="",1E+99,'06A_Варіанти'!R2334))</f>
        <v>288.89999999999998</v>
      </c>
      <c r="P2343" s="2" t="str">
        <f t="shared" si="257"/>
        <v>5 т</v>
      </c>
      <c r="Q2343" s="2">
        <f t="shared" si="258"/>
        <v>14</v>
      </c>
      <c r="R2343" s="2" t="str">
        <f>IF(OR(C2343="РЦК макси",C2343="РЦЧ SKU"),"SKU-потік",IFERROR(VLOOKUP(D2343,'02_РЦ'!$A$3:$I$7,5,FALSE),0))</f>
        <v>SKU-потік</v>
      </c>
      <c r="S2343" s="2" t="str">
        <f>IF(OR(C2343="РЦК макси",C2343="РЦЧ SKU"),"Не рахується в ліміт",IFERROR(VLOOKUP(D2343,'02_РЦ'!$A$3:$I$7,9,FALSE),"Немає РЦ"))</f>
        <v>Не рахується в ліміт</v>
      </c>
    </row>
    <row r="2344" spans="1:19">
      <c r="A2344" s="2" t="str">
        <f>'06A_Варіанти'!A2335</f>
        <v>RCCH_776</v>
      </c>
      <c r="B2344" s="2" t="str">
        <f>'06A_Варіанти'!B2335</f>
        <v>TT_776</v>
      </c>
      <c r="C2344" s="2" t="str">
        <f>'06A_Варіанти'!D2335</f>
        <v>РЦЧ SKU</v>
      </c>
      <c r="D2344" s="2" t="str">
        <f>'06A_Варіанти'!C2335</f>
        <v>РЦЧ</v>
      </c>
      <c r="E2344" s="2" t="str">
        <f>'06A_Варіанти'!S2335</f>
        <v>KREM</v>
      </c>
      <c r="F2344" s="2" t="str">
        <f>IF(O2344='06A_Варіанти'!E2335,'06A_Варіанти'!E$1,IF(O2344='06A_Варіанти'!F2335,'06A_Варіанти'!F$1,IF(O2344='06A_Варіанти'!G2335,'06A_Варіанти'!G$1,IF(O2344='06A_Варіанти'!H2335,'06A_Варіанти'!H$1,IF(O2344='06A_Варіанти'!I2335,'06A_Варіанти'!I$1,IF(O2344='06A_Варіанти'!J2335,'06A_Варіанти'!J$1,IF(O2344='06A_Варіанти'!K2335,'06A_Варіанти'!K$1,IF(O2344='06A_Варіанти'!L2335,'06A_Варіанти'!L$1,IF(O2344='06A_Варіанти'!M2335,'06A_Варіанти'!M$1,IF(O2344='06A_Варіанти'!N2335,'06A_Варіанти'!N$1,IF(O2344='06A_Варіанти'!O2335,'06A_Варіанти'!O$1,IF(O2344='06A_Варіанти'!P2335,'06A_Варіанти'!P$1,IF(O2344='06A_Варіанти'!Q2335,'06A_Варіанти'!Q$1,IF(O2344='06A_Варіанти'!R2335,'06A_Варіанти'!R$1,"НЕМАЄ МАРШРУТУ"))))))))))))))</f>
        <v>KREM</v>
      </c>
      <c r="G2344" s="2" t="str">
        <f t="shared" si="252"/>
        <v>БЕЗ ЗМІН</v>
      </c>
      <c r="H2344" s="2">
        <f>IF(G2344="НЕМАЄ МАРШРУТУ",0,O2344-'06A_Варіанти'!T2335)</f>
        <v>0</v>
      </c>
      <c r="I2344" s="2">
        <f>IFERROR(INDEX('04_Потоки'!$E:$E,MATCH(A2344,'04_Потоки'!$A:$A,0)),0)</f>
        <v>1</v>
      </c>
      <c r="J2344" s="2">
        <f t="shared" si="253"/>
        <v>1</v>
      </c>
      <c r="K2344" s="2">
        <f>IF(C2344="РЦК макси",0,2*'06A_Варіанти'!T2335*J2344)</f>
        <v>591.4</v>
      </c>
      <c r="L2344" s="2">
        <f t="shared" si="254"/>
        <v>591.4</v>
      </c>
      <c r="M2344" s="2">
        <f t="shared" si="255"/>
        <v>0</v>
      </c>
      <c r="N2344" s="9">
        <f t="shared" si="256"/>
        <v>0</v>
      </c>
      <c r="O2344" s="2">
        <f>MIN(IF('07A_Конструктор'!$D$5="Так",'06A_Варіанти'!E2335,1E+99),IF('07A_Конструктор'!$D$6="Так",'06A_Варіанти'!F2335,1E+99),IF('07A_Конструктор'!$D$7="Так",'06A_Варіанти'!G2335,1E+99),IF('07A_Конструктор'!$D$8="Так",'06A_Варіанти'!H2335,1E+99),IF('07A_Конструктор'!$D$9="Так",'06A_Варіанти'!I2335,1E+99),IF('07A_Конструктор'!$D$10="Так",'06A_Варіанти'!J2335,1E+99),IF('07A_Конструктор'!$D$11="Так",'06A_Варіанти'!K2335,1E+99),IF('07A_Конструктор'!$D$12="Так",'06A_Варіанти'!L2335,1E+99),IF('07A_Конструктор'!$D$13="Так",'06A_Варіанти'!M2335,1E+99),IF('07A_Конструктор'!$D$14="Так",'06A_Варіанти'!N2335,1E+99),IF('07A_Конструктор'!$D$15="Так",'06A_Варіанти'!O2335,1E+99),IF('07A_Конструктор'!$D$16="Так",'06A_Варіанти'!P2335,1E+99),IF('07A_Конструктор'!$D$17="Так",'06A_Варіанти'!Q2335,1E+99),IF('06A_Варіанти'!R2335="",1E+99,'06A_Варіанти'!R2335))</f>
        <v>295.7</v>
      </c>
      <c r="P2344" s="2" t="str">
        <f t="shared" si="257"/>
        <v>5 т</v>
      </c>
      <c r="Q2344" s="2">
        <f t="shared" si="258"/>
        <v>14</v>
      </c>
      <c r="R2344" s="2" t="str">
        <f>IF(OR(C2344="РЦК макси",C2344="РЦЧ SKU"),"SKU-потік",IFERROR(VLOOKUP(D2344,'02_РЦ'!$A$3:$I$7,5,FALSE),0))</f>
        <v>SKU-потік</v>
      </c>
      <c r="S2344" s="2" t="str">
        <f>IF(OR(C2344="РЦК макси",C2344="РЦЧ SKU"),"Не рахується в ліміт",IFERROR(VLOOKUP(D2344,'02_РЦ'!$A$3:$I$7,9,FALSE),"Немає РЦ"))</f>
        <v>Не рахується в ліміт</v>
      </c>
    </row>
    <row r="2345" spans="1:19">
      <c r="A2345" s="2" t="str">
        <f>'06A_Варіанти'!A2336</f>
        <v>RCCH_786</v>
      </c>
      <c r="B2345" s="2" t="str">
        <f>'06A_Варіанти'!B2336</f>
        <v>TT_786</v>
      </c>
      <c r="C2345" s="2" t="str">
        <f>'06A_Варіанти'!D2336</f>
        <v>РЦЧ SKU</v>
      </c>
      <c r="D2345" s="2" t="str">
        <f>'06A_Варіанти'!C2336</f>
        <v>РЦЧ</v>
      </c>
      <c r="E2345" s="2" t="str">
        <f>'06A_Варіанти'!S2336</f>
        <v>DIRECT</v>
      </c>
      <c r="F2345" s="2" t="str">
        <f>IF(O2345='06A_Варіанти'!E2336,'06A_Варіанти'!E$1,IF(O2345='06A_Варіанти'!F2336,'06A_Варіанти'!F$1,IF(O2345='06A_Варіанти'!G2336,'06A_Варіанти'!G$1,IF(O2345='06A_Варіанти'!H2336,'06A_Варіанти'!H$1,IF(O2345='06A_Варіанти'!I2336,'06A_Варіанти'!I$1,IF(O2345='06A_Варіанти'!J2336,'06A_Варіанти'!J$1,IF(O2345='06A_Варіанти'!K2336,'06A_Варіанти'!K$1,IF(O2345='06A_Варіанти'!L2336,'06A_Варіанти'!L$1,IF(O2345='06A_Варіанти'!M2336,'06A_Варіанти'!M$1,IF(O2345='06A_Варіанти'!N2336,'06A_Варіанти'!N$1,IF(O2345='06A_Варіанти'!O2336,'06A_Варіанти'!O$1,IF(O2345='06A_Варіанти'!P2336,'06A_Варіанти'!P$1,IF(O2345='06A_Варіанти'!Q2336,'06A_Варіанти'!Q$1,IF(O2345='06A_Варіанти'!R2336,'06A_Варіанти'!R$1,"НЕМАЄ МАРШРУТУ"))))))))))))))</f>
        <v>DIRECT</v>
      </c>
      <c r="G2345" s="2" t="str">
        <f t="shared" si="252"/>
        <v>БЕЗ ЗМІН</v>
      </c>
      <c r="H2345" s="2">
        <f>IF(G2345="НЕМАЄ МАРШРУТУ",0,O2345-'06A_Варіанти'!T2336)</f>
        <v>0</v>
      </c>
      <c r="I2345" s="2">
        <f>IFERROR(INDEX('04_Потоки'!$E:$E,MATCH(A2345,'04_Потоки'!$A:$A,0)),0)</f>
        <v>1</v>
      </c>
      <c r="J2345" s="2">
        <f t="shared" si="253"/>
        <v>1</v>
      </c>
      <c r="K2345" s="2">
        <f>IF(C2345="РЦК макси",0,2*'06A_Варіанти'!T2336*J2345)</f>
        <v>579.6</v>
      </c>
      <c r="L2345" s="2">
        <f t="shared" si="254"/>
        <v>579.6</v>
      </c>
      <c r="M2345" s="2">
        <f t="shared" si="255"/>
        <v>0</v>
      </c>
      <c r="N2345" s="9">
        <f t="shared" si="256"/>
        <v>0</v>
      </c>
      <c r="O2345" s="2">
        <f>MIN(IF('07A_Конструктор'!$D$5="Так",'06A_Варіанти'!E2336,1E+99),IF('07A_Конструктор'!$D$6="Так",'06A_Варіанти'!F2336,1E+99),IF('07A_Конструктор'!$D$7="Так",'06A_Варіанти'!G2336,1E+99),IF('07A_Конструктор'!$D$8="Так",'06A_Варіанти'!H2336,1E+99),IF('07A_Конструктор'!$D$9="Так",'06A_Варіанти'!I2336,1E+99),IF('07A_Конструктор'!$D$10="Так",'06A_Варіанти'!J2336,1E+99),IF('07A_Конструктор'!$D$11="Так",'06A_Варіанти'!K2336,1E+99),IF('07A_Конструктор'!$D$12="Так",'06A_Варіанти'!L2336,1E+99),IF('07A_Конструктор'!$D$13="Так",'06A_Варіанти'!M2336,1E+99),IF('07A_Конструктор'!$D$14="Так",'06A_Варіанти'!N2336,1E+99),IF('07A_Конструктор'!$D$15="Так",'06A_Варіанти'!O2336,1E+99),IF('07A_Конструктор'!$D$16="Так",'06A_Варіанти'!P2336,1E+99),IF('07A_Конструктор'!$D$17="Так",'06A_Варіанти'!Q2336,1E+99),IF('06A_Варіанти'!R2336="",1E+99,'06A_Варіанти'!R2336))</f>
        <v>289.8</v>
      </c>
      <c r="P2345" s="2" t="str">
        <f t="shared" si="257"/>
        <v>5 т</v>
      </c>
      <c r="Q2345" s="2">
        <f t="shared" si="258"/>
        <v>14</v>
      </c>
      <c r="R2345" s="2" t="str">
        <f>IF(OR(C2345="РЦК макси",C2345="РЦЧ SKU"),"SKU-потік",IFERROR(VLOOKUP(D2345,'02_РЦ'!$A$3:$I$7,5,FALSE),0))</f>
        <v>SKU-потік</v>
      </c>
      <c r="S2345" s="2" t="str">
        <f>IF(OR(C2345="РЦК макси",C2345="РЦЧ SKU"),"Не рахується в ліміт",IFERROR(VLOOKUP(D2345,'02_РЦ'!$A$3:$I$7,9,FALSE),"Немає РЦ"))</f>
        <v>Не рахується в ліміт</v>
      </c>
    </row>
    <row r="2346" spans="1:19">
      <c r="A2346" s="2" t="str">
        <f>'06A_Варіанти'!A2337</f>
        <v>RCCH_799</v>
      </c>
      <c r="B2346" s="2" t="str">
        <f>'06A_Варіанти'!B2337</f>
        <v>TT_799</v>
      </c>
      <c r="C2346" s="2" t="str">
        <f>'06A_Варіанти'!D2337</f>
        <v>РЦЧ SKU</v>
      </c>
      <c r="D2346" s="2" t="str">
        <f>'06A_Варіанти'!C2337</f>
        <v>РЦЧ</v>
      </c>
      <c r="E2346" s="2" t="str">
        <f>'06A_Варіанти'!S2337</f>
        <v>KREM</v>
      </c>
      <c r="F2346" s="2" t="str">
        <f>IF(O2346='06A_Варіанти'!E2337,'06A_Варіанти'!E$1,IF(O2346='06A_Варіанти'!F2337,'06A_Варіанти'!F$1,IF(O2346='06A_Варіанти'!G2337,'06A_Варіанти'!G$1,IF(O2346='06A_Варіанти'!H2337,'06A_Варіанти'!H$1,IF(O2346='06A_Варіанти'!I2337,'06A_Варіанти'!I$1,IF(O2346='06A_Варіанти'!J2337,'06A_Варіанти'!J$1,IF(O2346='06A_Варіанти'!K2337,'06A_Варіанти'!K$1,IF(O2346='06A_Варіанти'!L2337,'06A_Варіанти'!L$1,IF(O2346='06A_Варіанти'!M2337,'06A_Варіанти'!M$1,IF(O2346='06A_Варіанти'!N2337,'06A_Варіанти'!N$1,IF(O2346='06A_Варіанти'!O2337,'06A_Варіанти'!O$1,IF(O2346='06A_Варіанти'!P2337,'06A_Варіанти'!P$1,IF(O2346='06A_Варіанти'!Q2337,'06A_Варіанти'!Q$1,IF(O2346='06A_Варіанти'!R2337,'06A_Варіанти'!R$1,"НЕМАЄ МАРШРУТУ"))))))))))))))</f>
        <v>KREM</v>
      </c>
      <c r="G2346" s="2" t="str">
        <f t="shared" si="252"/>
        <v>БЕЗ ЗМІН</v>
      </c>
      <c r="H2346" s="2">
        <f>IF(G2346="НЕМАЄ МАРШРУТУ",0,O2346-'06A_Варіанти'!T2337)</f>
        <v>0</v>
      </c>
      <c r="I2346" s="2">
        <f>IFERROR(INDEX('04_Потоки'!$E:$E,MATCH(A2346,'04_Потоки'!$A:$A,0)),0)</f>
        <v>1</v>
      </c>
      <c r="J2346" s="2">
        <f t="shared" si="253"/>
        <v>1</v>
      </c>
      <c r="K2346" s="2">
        <f>IF(C2346="РЦК макси",0,2*'06A_Варіанти'!T2337*J2346)</f>
        <v>596.20000000000005</v>
      </c>
      <c r="L2346" s="2">
        <f t="shared" si="254"/>
        <v>596.20000000000005</v>
      </c>
      <c r="M2346" s="2">
        <f t="shared" si="255"/>
        <v>0</v>
      </c>
      <c r="N2346" s="9">
        <f t="shared" si="256"/>
        <v>0</v>
      </c>
      <c r="O2346" s="2">
        <f>MIN(IF('07A_Конструктор'!$D$5="Так",'06A_Варіанти'!E2337,1E+99),IF('07A_Конструктор'!$D$6="Так",'06A_Варіанти'!F2337,1E+99),IF('07A_Конструктор'!$D$7="Так",'06A_Варіанти'!G2337,1E+99),IF('07A_Конструктор'!$D$8="Так",'06A_Варіанти'!H2337,1E+99),IF('07A_Конструктор'!$D$9="Так",'06A_Варіанти'!I2337,1E+99),IF('07A_Конструктор'!$D$10="Так",'06A_Варіанти'!J2337,1E+99),IF('07A_Конструктор'!$D$11="Так",'06A_Варіанти'!K2337,1E+99),IF('07A_Конструктор'!$D$12="Так",'06A_Варіанти'!L2337,1E+99),IF('07A_Конструктор'!$D$13="Так",'06A_Варіанти'!M2337,1E+99),IF('07A_Конструктор'!$D$14="Так",'06A_Варіанти'!N2337,1E+99),IF('07A_Конструктор'!$D$15="Так",'06A_Варіанти'!O2337,1E+99),IF('07A_Конструктор'!$D$16="Так",'06A_Варіанти'!P2337,1E+99),IF('07A_Конструктор'!$D$17="Так",'06A_Варіанти'!Q2337,1E+99),IF('06A_Варіанти'!R2337="",1E+99,'06A_Варіанти'!R2337))</f>
        <v>298.10000000000002</v>
      </c>
      <c r="P2346" s="2" t="str">
        <f t="shared" si="257"/>
        <v>5 т</v>
      </c>
      <c r="Q2346" s="2">
        <f t="shared" si="258"/>
        <v>14</v>
      </c>
      <c r="R2346" s="2" t="str">
        <f>IF(OR(C2346="РЦК макси",C2346="РЦЧ SKU"),"SKU-потік",IFERROR(VLOOKUP(D2346,'02_РЦ'!$A$3:$I$7,5,FALSE),0))</f>
        <v>SKU-потік</v>
      </c>
      <c r="S2346" s="2" t="str">
        <f>IF(OR(C2346="РЦК макси",C2346="РЦЧ SKU"),"Не рахується в ліміт",IFERROR(VLOOKUP(D2346,'02_РЦ'!$A$3:$I$7,9,FALSE),"Немає РЦ"))</f>
        <v>Не рахується в ліміт</v>
      </c>
    </row>
    <row r="2347" spans="1:19">
      <c r="A2347" s="2" t="str">
        <f>'06A_Варіанти'!A2338</f>
        <v>RCCH_850</v>
      </c>
      <c r="B2347" s="2" t="str">
        <f>'06A_Варіанти'!B2338</f>
        <v>TT_850</v>
      </c>
      <c r="C2347" s="2" t="str">
        <f>'06A_Варіанти'!D2338</f>
        <v>РЦЧ SKU</v>
      </c>
      <c r="D2347" s="2" t="str">
        <f>'06A_Варіанти'!C2338</f>
        <v>РЦЧ</v>
      </c>
      <c r="E2347" s="2" t="str">
        <f>'06A_Варіанти'!S2338</f>
        <v>DIRECT</v>
      </c>
      <c r="F2347" s="2" t="str">
        <f>IF(O2347='06A_Варіанти'!E2338,'06A_Варіанти'!E$1,IF(O2347='06A_Варіанти'!F2338,'06A_Варіанти'!F$1,IF(O2347='06A_Варіанти'!G2338,'06A_Варіанти'!G$1,IF(O2347='06A_Варіанти'!H2338,'06A_Варіанти'!H$1,IF(O2347='06A_Варіанти'!I2338,'06A_Варіанти'!I$1,IF(O2347='06A_Варіанти'!J2338,'06A_Варіанти'!J$1,IF(O2347='06A_Варіанти'!K2338,'06A_Варіанти'!K$1,IF(O2347='06A_Варіанти'!L2338,'06A_Варіанти'!L$1,IF(O2347='06A_Варіанти'!M2338,'06A_Варіанти'!M$1,IF(O2347='06A_Варіанти'!N2338,'06A_Варіанти'!N$1,IF(O2347='06A_Варіанти'!O2338,'06A_Варіанти'!O$1,IF(O2347='06A_Варіанти'!P2338,'06A_Варіанти'!P$1,IF(O2347='06A_Варіанти'!Q2338,'06A_Варіанти'!Q$1,IF(O2347='06A_Варіанти'!R2338,'06A_Варіанти'!R$1,"НЕМАЄ МАРШРУТУ"))))))))))))))</f>
        <v>DIRECT</v>
      </c>
      <c r="G2347" s="2" t="str">
        <f t="shared" si="252"/>
        <v>БЕЗ ЗМІН</v>
      </c>
      <c r="H2347" s="2">
        <f>IF(G2347="НЕМАЄ МАРШРУТУ",0,O2347-'06A_Варіанти'!T2338)</f>
        <v>0</v>
      </c>
      <c r="I2347" s="2">
        <f>IFERROR(INDEX('04_Потоки'!$E:$E,MATCH(A2347,'04_Потоки'!$A:$A,0)),0)</f>
        <v>1</v>
      </c>
      <c r="J2347" s="2">
        <f t="shared" si="253"/>
        <v>1</v>
      </c>
      <c r="K2347" s="2">
        <f>IF(C2347="РЦК макси",0,2*'06A_Варіанти'!T2338*J2347)</f>
        <v>590.6</v>
      </c>
      <c r="L2347" s="2">
        <f t="shared" si="254"/>
        <v>590.6</v>
      </c>
      <c r="M2347" s="2">
        <f t="shared" si="255"/>
        <v>0</v>
      </c>
      <c r="N2347" s="9">
        <f t="shared" si="256"/>
        <v>0</v>
      </c>
      <c r="O2347" s="2">
        <f>MIN(IF('07A_Конструктор'!$D$5="Так",'06A_Варіанти'!E2338,1E+99),IF('07A_Конструктор'!$D$6="Так",'06A_Варіанти'!F2338,1E+99),IF('07A_Конструктор'!$D$7="Так",'06A_Варіанти'!G2338,1E+99),IF('07A_Конструктор'!$D$8="Так",'06A_Варіанти'!H2338,1E+99),IF('07A_Конструктор'!$D$9="Так",'06A_Варіанти'!I2338,1E+99),IF('07A_Конструктор'!$D$10="Так",'06A_Варіанти'!J2338,1E+99),IF('07A_Конструктор'!$D$11="Так",'06A_Варіанти'!K2338,1E+99),IF('07A_Конструктор'!$D$12="Так",'06A_Варіанти'!L2338,1E+99),IF('07A_Конструктор'!$D$13="Так",'06A_Варіанти'!M2338,1E+99),IF('07A_Конструктор'!$D$14="Так",'06A_Варіанти'!N2338,1E+99),IF('07A_Конструктор'!$D$15="Так",'06A_Варіанти'!O2338,1E+99),IF('07A_Конструктор'!$D$16="Так",'06A_Варіанти'!P2338,1E+99),IF('07A_Конструктор'!$D$17="Так",'06A_Варіанти'!Q2338,1E+99),IF('06A_Варіанти'!R2338="",1E+99,'06A_Варіанти'!R2338))</f>
        <v>295.3</v>
      </c>
      <c r="P2347" s="2" t="str">
        <f t="shared" si="257"/>
        <v>5 т</v>
      </c>
      <c r="Q2347" s="2">
        <f t="shared" si="258"/>
        <v>14</v>
      </c>
      <c r="R2347" s="2" t="str">
        <f>IF(OR(C2347="РЦК макси",C2347="РЦЧ SKU"),"SKU-потік",IFERROR(VLOOKUP(D2347,'02_РЦ'!$A$3:$I$7,5,FALSE),0))</f>
        <v>SKU-потік</v>
      </c>
      <c r="S2347" s="2" t="str">
        <f>IF(OR(C2347="РЦК макси",C2347="РЦЧ SKU"),"Не рахується в ліміт",IFERROR(VLOOKUP(D2347,'02_РЦ'!$A$3:$I$7,9,FALSE),"Немає РЦ"))</f>
        <v>Не рахується в ліміт</v>
      </c>
    </row>
    <row r="2348" spans="1:19">
      <c r="A2348" s="2" t="str">
        <f>'06A_Варіанти'!A2339</f>
        <v>RCCH_878</v>
      </c>
      <c r="B2348" s="2" t="str">
        <f>'06A_Варіанти'!B2339</f>
        <v>TT_878</v>
      </c>
      <c r="C2348" s="2" t="str">
        <f>'06A_Варіанти'!D2339</f>
        <v>РЦЧ SKU</v>
      </c>
      <c r="D2348" s="2" t="str">
        <f>'06A_Варіанти'!C2339</f>
        <v>РЦЧ</v>
      </c>
      <c r="E2348" s="2" t="str">
        <f>'06A_Варіанти'!S2339</f>
        <v>KREM</v>
      </c>
      <c r="F2348" s="2" t="str">
        <f>IF(O2348='06A_Варіанти'!E2339,'06A_Варіанти'!E$1,IF(O2348='06A_Варіанти'!F2339,'06A_Варіанти'!F$1,IF(O2348='06A_Варіанти'!G2339,'06A_Варіанти'!G$1,IF(O2348='06A_Варіанти'!H2339,'06A_Варіанти'!H$1,IF(O2348='06A_Варіанти'!I2339,'06A_Варіанти'!I$1,IF(O2348='06A_Варіанти'!J2339,'06A_Варіанти'!J$1,IF(O2348='06A_Варіанти'!K2339,'06A_Варіанти'!K$1,IF(O2348='06A_Варіанти'!L2339,'06A_Варіанти'!L$1,IF(O2348='06A_Варіанти'!M2339,'06A_Варіанти'!M$1,IF(O2348='06A_Варіанти'!N2339,'06A_Варіанти'!N$1,IF(O2348='06A_Варіанти'!O2339,'06A_Варіанти'!O$1,IF(O2348='06A_Варіанти'!P2339,'06A_Варіанти'!P$1,IF(O2348='06A_Варіанти'!Q2339,'06A_Варіанти'!Q$1,IF(O2348='06A_Варіанти'!R2339,'06A_Варіанти'!R$1,"НЕМАЄ МАРШРУТУ"))))))))))))))</f>
        <v>KREM</v>
      </c>
      <c r="G2348" s="2" t="str">
        <f t="shared" si="252"/>
        <v>БЕЗ ЗМІН</v>
      </c>
      <c r="H2348" s="2">
        <f>IF(G2348="НЕМАЄ МАРШРУТУ",0,O2348-'06A_Варіанти'!T2339)</f>
        <v>0</v>
      </c>
      <c r="I2348" s="2">
        <f>IFERROR(INDEX('04_Потоки'!$E:$E,MATCH(A2348,'04_Потоки'!$A:$A,0)),0)</f>
        <v>1</v>
      </c>
      <c r="J2348" s="2">
        <f t="shared" si="253"/>
        <v>1</v>
      </c>
      <c r="K2348" s="2">
        <f>IF(C2348="РЦК макси",0,2*'06A_Варіанти'!T2339*J2348)</f>
        <v>296.8</v>
      </c>
      <c r="L2348" s="2">
        <f t="shared" si="254"/>
        <v>296.8</v>
      </c>
      <c r="M2348" s="2">
        <f t="shared" si="255"/>
        <v>0</v>
      </c>
      <c r="N2348" s="9">
        <f t="shared" si="256"/>
        <v>0</v>
      </c>
      <c r="O2348" s="2">
        <f>MIN(IF('07A_Конструктор'!$D$5="Так",'06A_Варіанти'!E2339,1E+99),IF('07A_Конструктор'!$D$6="Так",'06A_Варіанти'!F2339,1E+99),IF('07A_Конструктор'!$D$7="Так",'06A_Варіанти'!G2339,1E+99),IF('07A_Конструктор'!$D$8="Так",'06A_Варіанти'!H2339,1E+99),IF('07A_Конструктор'!$D$9="Так",'06A_Варіанти'!I2339,1E+99),IF('07A_Конструктор'!$D$10="Так",'06A_Варіанти'!J2339,1E+99),IF('07A_Конструктор'!$D$11="Так",'06A_Варіанти'!K2339,1E+99),IF('07A_Конструктор'!$D$12="Так",'06A_Варіанти'!L2339,1E+99),IF('07A_Конструктор'!$D$13="Так",'06A_Варіанти'!M2339,1E+99),IF('07A_Конструктор'!$D$14="Так",'06A_Варіанти'!N2339,1E+99),IF('07A_Конструктор'!$D$15="Так",'06A_Варіанти'!O2339,1E+99),IF('07A_Конструктор'!$D$16="Так",'06A_Варіанти'!P2339,1E+99),IF('07A_Конструктор'!$D$17="Так",'06A_Варіанти'!Q2339,1E+99),IF('06A_Варіанти'!R2339="",1E+99,'06A_Варіанти'!R2339))</f>
        <v>148.4</v>
      </c>
      <c r="P2348" s="2" t="str">
        <f t="shared" si="257"/>
        <v>5 т</v>
      </c>
      <c r="Q2348" s="2">
        <f t="shared" si="258"/>
        <v>14</v>
      </c>
      <c r="R2348" s="2" t="str">
        <f>IF(OR(C2348="РЦК макси",C2348="РЦЧ SKU"),"SKU-потік",IFERROR(VLOOKUP(D2348,'02_РЦ'!$A$3:$I$7,5,FALSE),0))</f>
        <v>SKU-потік</v>
      </c>
      <c r="S2348" s="2" t="str">
        <f>IF(OR(C2348="РЦК макси",C2348="РЦЧ SKU"),"Не рахується в ліміт",IFERROR(VLOOKUP(D2348,'02_РЦ'!$A$3:$I$7,9,FALSE),"Немає РЦ"))</f>
        <v>Не рахується в ліміт</v>
      </c>
    </row>
    <row r="2349" spans="1:19">
      <c r="A2349" s="2" t="str">
        <f>'06A_Варіанти'!A2340</f>
        <v>RCCH_883</v>
      </c>
      <c r="B2349" s="2" t="str">
        <f>'06A_Варіанти'!B2340</f>
        <v>TT_883</v>
      </c>
      <c r="C2349" s="2" t="str">
        <f>'06A_Варіанти'!D2340</f>
        <v>РЦЧ SKU</v>
      </c>
      <c r="D2349" s="2" t="str">
        <f>'06A_Варіанти'!C2340</f>
        <v>РЦЧ</v>
      </c>
      <c r="E2349" s="2" t="str">
        <f>'06A_Варіанти'!S2340</f>
        <v>CHK</v>
      </c>
      <c r="F2349" s="2" t="str">
        <f>IF(O2349='06A_Варіанти'!E2340,'06A_Варіанти'!E$1,IF(O2349='06A_Варіанти'!F2340,'06A_Варіанти'!F$1,IF(O2349='06A_Варіанти'!G2340,'06A_Варіанти'!G$1,IF(O2349='06A_Варіанти'!H2340,'06A_Варіанти'!H$1,IF(O2349='06A_Варіанти'!I2340,'06A_Варіанти'!I$1,IF(O2349='06A_Варіанти'!J2340,'06A_Варіанти'!J$1,IF(O2349='06A_Варіанти'!K2340,'06A_Варіанти'!K$1,IF(O2349='06A_Варіанти'!L2340,'06A_Варіанти'!L$1,IF(O2349='06A_Варіанти'!M2340,'06A_Варіанти'!M$1,IF(O2349='06A_Варіанти'!N2340,'06A_Варіанти'!N$1,IF(O2349='06A_Варіанти'!O2340,'06A_Варіанти'!O$1,IF(O2349='06A_Варіанти'!P2340,'06A_Варіанти'!P$1,IF(O2349='06A_Варіанти'!Q2340,'06A_Варіанти'!Q$1,IF(O2349='06A_Варіанти'!R2340,'06A_Варіанти'!R$1,"НЕМАЄ МАРШРУТУ"))))))))))))))</f>
        <v>CHK</v>
      </c>
      <c r="G2349" s="2" t="str">
        <f t="shared" si="252"/>
        <v>БЕЗ ЗМІН</v>
      </c>
      <c r="H2349" s="2">
        <f>IF(G2349="НЕМАЄ МАРШРУТУ",0,O2349-'06A_Варіанти'!T2340)</f>
        <v>0</v>
      </c>
      <c r="I2349" s="2">
        <f>IFERROR(INDEX('04_Потоки'!$E:$E,MATCH(A2349,'04_Потоки'!$A:$A,0)),0)</f>
        <v>1</v>
      </c>
      <c r="J2349" s="2">
        <f t="shared" si="253"/>
        <v>1</v>
      </c>
      <c r="K2349" s="2">
        <f>IF(C2349="РЦК макси",0,2*'06A_Варіанти'!T2340*J2349)</f>
        <v>257</v>
      </c>
      <c r="L2349" s="2">
        <f t="shared" si="254"/>
        <v>257</v>
      </c>
      <c r="M2349" s="2">
        <f t="shared" si="255"/>
        <v>0</v>
      </c>
      <c r="N2349" s="9">
        <f t="shared" si="256"/>
        <v>0</v>
      </c>
      <c r="O2349" s="2">
        <f>MIN(IF('07A_Конструктор'!$D$5="Так",'06A_Варіанти'!E2340,1E+99),IF('07A_Конструктор'!$D$6="Так",'06A_Варіанти'!F2340,1E+99),IF('07A_Конструктор'!$D$7="Так",'06A_Варіанти'!G2340,1E+99),IF('07A_Конструктор'!$D$8="Так",'06A_Варіанти'!H2340,1E+99),IF('07A_Конструктор'!$D$9="Так",'06A_Варіанти'!I2340,1E+99),IF('07A_Конструктор'!$D$10="Так",'06A_Варіанти'!J2340,1E+99),IF('07A_Конструктор'!$D$11="Так",'06A_Варіанти'!K2340,1E+99),IF('07A_Конструктор'!$D$12="Так",'06A_Варіанти'!L2340,1E+99),IF('07A_Конструктор'!$D$13="Так",'06A_Варіанти'!M2340,1E+99),IF('07A_Конструктор'!$D$14="Так",'06A_Варіанти'!N2340,1E+99),IF('07A_Конструктор'!$D$15="Так",'06A_Варіанти'!O2340,1E+99),IF('07A_Конструктор'!$D$16="Так",'06A_Варіанти'!P2340,1E+99),IF('07A_Конструктор'!$D$17="Так",'06A_Варіанти'!Q2340,1E+99),IF('06A_Варіанти'!R2340="",1E+99,'06A_Варіанти'!R2340))</f>
        <v>128.5</v>
      </c>
      <c r="P2349" s="2" t="str">
        <f t="shared" si="257"/>
        <v>5 т</v>
      </c>
      <c r="Q2349" s="2">
        <f t="shared" si="258"/>
        <v>14</v>
      </c>
      <c r="R2349" s="2" t="str">
        <f>IF(OR(C2349="РЦК макси",C2349="РЦЧ SKU"),"SKU-потік",IFERROR(VLOOKUP(D2349,'02_РЦ'!$A$3:$I$7,5,FALSE),0))</f>
        <v>SKU-потік</v>
      </c>
      <c r="S2349" s="2" t="str">
        <f>IF(OR(C2349="РЦК макси",C2349="РЦЧ SKU"),"Не рахується в ліміт",IFERROR(VLOOKUP(D2349,'02_РЦ'!$A$3:$I$7,9,FALSE),"Немає РЦ"))</f>
        <v>Не рахується в ліміт</v>
      </c>
    </row>
    <row r="2350" spans="1:19">
      <c r="A2350" s="2" t="str">
        <f>'06A_Варіанти'!A2341</f>
        <v>RCCH_892</v>
      </c>
      <c r="B2350" s="2" t="str">
        <f>'06A_Варіанти'!B2341</f>
        <v>TT_892</v>
      </c>
      <c r="C2350" s="2" t="str">
        <f>'06A_Варіанти'!D2341</f>
        <v>РЦЧ SKU</v>
      </c>
      <c r="D2350" s="2" t="str">
        <f>'06A_Варіанти'!C2341</f>
        <v>РЦЧ</v>
      </c>
      <c r="E2350" s="2" t="str">
        <f>'06A_Варіанти'!S2341</f>
        <v>KREM</v>
      </c>
      <c r="F2350" s="2" t="str">
        <f>IF(O2350='06A_Варіанти'!E2341,'06A_Варіанти'!E$1,IF(O2350='06A_Варіанти'!F2341,'06A_Варіанти'!F$1,IF(O2350='06A_Варіанти'!G2341,'06A_Варіанти'!G$1,IF(O2350='06A_Варіанти'!H2341,'06A_Варіанти'!H$1,IF(O2350='06A_Варіанти'!I2341,'06A_Варіанти'!I$1,IF(O2350='06A_Варіанти'!J2341,'06A_Варіанти'!J$1,IF(O2350='06A_Варіанти'!K2341,'06A_Варіанти'!K$1,IF(O2350='06A_Варіанти'!L2341,'06A_Варіанти'!L$1,IF(O2350='06A_Варіанти'!M2341,'06A_Варіанти'!M$1,IF(O2350='06A_Варіанти'!N2341,'06A_Варіанти'!N$1,IF(O2350='06A_Варіанти'!O2341,'06A_Варіанти'!O$1,IF(O2350='06A_Варіанти'!P2341,'06A_Варіанти'!P$1,IF(O2350='06A_Варіанти'!Q2341,'06A_Варіанти'!Q$1,IF(O2350='06A_Варіанти'!R2341,'06A_Варіанти'!R$1,"НЕМАЄ МАРШРУТУ"))))))))))))))</f>
        <v>KREM</v>
      </c>
      <c r="G2350" s="2" t="str">
        <f t="shared" si="252"/>
        <v>БЕЗ ЗМІН</v>
      </c>
      <c r="H2350" s="2">
        <f>IF(G2350="НЕМАЄ МАРШРУТУ",0,O2350-'06A_Варіанти'!T2341)</f>
        <v>0</v>
      </c>
      <c r="I2350" s="2">
        <f>IFERROR(INDEX('04_Потоки'!$E:$E,MATCH(A2350,'04_Потоки'!$A:$A,0)),0)</f>
        <v>1</v>
      </c>
      <c r="J2350" s="2">
        <f t="shared" si="253"/>
        <v>1</v>
      </c>
      <c r="K2350" s="2">
        <f>IF(C2350="РЦК макси",0,2*'06A_Варіанти'!T2341*J2350)</f>
        <v>580.4</v>
      </c>
      <c r="L2350" s="2">
        <f t="shared" si="254"/>
        <v>580.4</v>
      </c>
      <c r="M2350" s="2">
        <f t="shared" si="255"/>
        <v>0</v>
      </c>
      <c r="N2350" s="9">
        <f t="shared" si="256"/>
        <v>0</v>
      </c>
      <c r="O2350" s="2">
        <f>MIN(IF('07A_Конструктор'!$D$5="Так",'06A_Варіанти'!E2341,1E+99),IF('07A_Конструктор'!$D$6="Так",'06A_Варіанти'!F2341,1E+99),IF('07A_Конструктор'!$D$7="Так",'06A_Варіанти'!G2341,1E+99),IF('07A_Конструктор'!$D$8="Так",'06A_Варіанти'!H2341,1E+99),IF('07A_Конструктор'!$D$9="Так",'06A_Варіанти'!I2341,1E+99),IF('07A_Конструктор'!$D$10="Так",'06A_Варіанти'!J2341,1E+99),IF('07A_Конструктор'!$D$11="Так",'06A_Варіанти'!K2341,1E+99),IF('07A_Конструктор'!$D$12="Так",'06A_Варіанти'!L2341,1E+99),IF('07A_Конструктор'!$D$13="Так",'06A_Варіанти'!M2341,1E+99),IF('07A_Конструктор'!$D$14="Так",'06A_Варіанти'!N2341,1E+99),IF('07A_Конструктор'!$D$15="Так",'06A_Варіанти'!O2341,1E+99),IF('07A_Конструктор'!$D$16="Так",'06A_Варіанти'!P2341,1E+99),IF('07A_Конструктор'!$D$17="Так",'06A_Варіанти'!Q2341,1E+99),IF('06A_Варіанти'!R2341="",1E+99,'06A_Варіанти'!R2341))</f>
        <v>290.2</v>
      </c>
      <c r="P2350" s="2" t="str">
        <f t="shared" si="257"/>
        <v>5 т</v>
      </c>
      <c r="Q2350" s="2">
        <f t="shared" si="258"/>
        <v>14</v>
      </c>
      <c r="R2350" s="2" t="str">
        <f>IF(OR(C2350="РЦК макси",C2350="РЦЧ SKU"),"SKU-потік",IFERROR(VLOOKUP(D2350,'02_РЦ'!$A$3:$I$7,5,FALSE),0))</f>
        <v>SKU-потік</v>
      </c>
      <c r="S2350" s="2" t="str">
        <f>IF(OR(C2350="РЦК макси",C2350="РЦЧ SKU"),"Не рахується в ліміт",IFERROR(VLOOKUP(D2350,'02_РЦ'!$A$3:$I$7,9,FALSE),"Немає РЦ"))</f>
        <v>Не рахується в ліміт</v>
      </c>
    </row>
    <row r="2351" spans="1:19">
      <c r="A2351" s="2" t="str">
        <f>'06A_Варіанти'!A2342</f>
        <v>RCCH_898</v>
      </c>
      <c r="B2351" s="2" t="str">
        <f>'06A_Варіанти'!B2342</f>
        <v>TT_898</v>
      </c>
      <c r="C2351" s="2" t="str">
        <f>'06A_Варіанти'!D2342</f>
        <v>РЦЧ SKU</v>
      </c>
      <c r="D2351" s="2" t="str">
        <f>'06A_Варіанти'!C2342</f>
        <v>РЦЧ</v>
      </c>
      <c r="E2351" s="2" t="str">
        <f>'06A_Варіанти'!S2342</f>
        <v>CHK</v>
      </c>
      <c r="F2351" s="2" t="str">
        <f>IF(O2351='06A_Варіанти'!E2342,'06A_Варіанти'!E$1,IF(O2351='06A_Варіанти'!F2342,'06A_Варіанти'!F$1,IF(O2351='06A_Варіанти'!G2342,'06A_Варіанти'!G$1,IF(O2351='06A_Варіанти'!H2342,'06A_Варіанти'!H$1,IF(O2351='06A_Варіанти'!I2342,'06A_Варіанти'!I$1,IF(O2351='06A_Варіанти'!J2342,'06A_Варіанти'!J$1,IF(O2351='06A_Варіанти'!K2342,'06A_Варіанти'!K$1,IF(O2351='06A_Варіанти'!L2342,'06A_Варіанти'!L$1,IF(O2351='06A_Варіанти'!M2342,'06A_Варіанти'!M$1,IF(O2351='06A_Варіанти'!N2342,'06A_Варіанти'!N$1,IF(O2351='06A_Варіанти'!O2342,'06A_Варіанти'!O$1,IF(O2351='06A_Варіанти'!P2342,'06A_Варіанти'!P$1,IF(O2351='06A_Варіанти'!Q2342,'06A_Варіанти'!Q$1,IF(O2351='06A_Варіанти'!R2342,'06A_Варіанти'!R$1,"НЕМАЄ МАРШРУТУ"))))))))))))))</f>
        <v>CHK</v>
      </c>
      <c r="G2351" s="2" t="str">
        <f t="shared" si="252"/>
        <v>БЕЗ ЗМІН</v>
      </c>
      <c r="H2351" s="2">
        <f>IF(G2351="НЕМАЄ МАРШРУТУ",0,O2351-'06A_Варіанти'!T2342)</f>
        <v>0</v>
      </c>
      <c r="I2351" s="2">
        <f>IFERROR(INDEX('04_Потоки'!$E:$E,MATCH(A2351,'04_Потоки'!$A:$A,0)),0)</f>
        <v>1</v>
      </c>
      <c r="J2351" s="2">
        <f t="shared" si="253"/>
        <v>1</v>
      </c>
      <c r="K2351" s="2">
        <f>IF(C2351="РЦК макси",0,2*'06A_Варіанти'!T2342*J2351)</f>
        <v>232.8</v>
      </c>
      <c r="L2351" s="2">
        <f t="shared" si="254"/>
        <v>232.8</v>
      </c>
      <c r="M2351" s="2">
        <f t="shared" si="255"/>
        <v>0</v>
      </c>
      <c r="N2351" s="9">
        <f t="shared" si="256"/>
        <v>0</v>
      </c>
      <c r="O2351" s="2">
        <f>MIN(IF('07A_Конструктор'!$D$5="Так",'06A_Варіанти'!E2342,1E+99),IF('07A_Конструктор'!$D$6="Так",'06A_Варіанти'!F2342,1E+99),IF('07A_Конструктор'!$D$7="Так",'06A_Варіанти'!G2342,1E+99),IF('07A_Конструктор'!$D$8="Так",'06A_Варіанти'!H2342,1E+99),IF('07A_Конструктор'!$D$9="Так",'06A_Варіанти'!I2342,1E+99),IF('07A_Конструктор'!$D$10="Так",'06A_Варіанти'!J2342,1E+99),IF('07A_Конструктор'!$D$11="Так",'06A_Варіанти'!K2342,1E+99),IF('07A_Конструктор'!$D$12="Так",'06A_Варіанти'!L2342,1E+99),IF('07A_Конструктор'!$D$13="Так",'06A_Варіанти'!M2342,1E+99),IF('07A_Конструктор'!$D$14="Так",'06A_Варіанти'!N2342,1E+99),IF('07A_Конструктор'!$D$15="Так",'06A_Варіанти'!O2342,1E+99),IF('07A_Конструктор'!$D$16="Так",'06A_Варіанти'!P2342,1E+99),IF('07A_Конструктор'!$D$17="Так",'06A_Варіанти'!Q2342,1E+99),IF('06A_Варіанти'!R2342="",1E+99,'06A_Варіанти'!R2342))</f>
        <v>116.4</v>
      </c>
      <c r="P2351" s="2" t="str">
        <f t="shared" si="257"/>
        <v>5 т</v>
      </c>
      <c r="Q2351" s="2">
        <f t="shared" si="258"/>
        <v>14</v>
      </c>
      <c r="R2351" s="2" t="str">
        <f>IF(OR(C2351="РЦК макси",C2351="РЦЧ SKU"),"SKU-потік",IFERROR(VLOOKUP(D2351,'02_РЦ'!$A$3:$I$7,5,FALSE),0))</f>
        <v>SKU-потік</v>
      </c>
      <c r="S2351" s="2" t="str">
        <f>IF(OR(C2351="РЦК макси",C2351="РЦЧ SKU"),"Не рахується в ліміт",IFERROR(VLOOKUP(D2351,'02_РЦ'!$A$3:$I$7,9,FALSE),"Немає РЦ"))</f>
        <v>Не рахується в ліміт</v>
      </c>
    </row>
    <row r="2352" spans="1:19">
      <c r="A2352" s="2" t="str">
        <f>'06A_Варіанти'!A2343</f>
        <v>RCCH_913</v>
      </c>
      <c r="B2352" s="2" t="str">
        <f>'06A_Варіанти'!B2343</f>
        <v>TT_913</v>
      </c>
      <c r="C2352" s="2" t="str">
        <f>'06A_Варіанти'!D2343</f>
        <v>РЦЧ SKU</v>
      </c>
      <c r="D2352" s="2" t="str">
        <f>'06A_Варіанти'!C2343</f>
        <v>РЦЧ</v>
      </c>
      <c r="E2352" s="2" t="str">
        <f>'06A_Варіанти'!S2343</f>
        <v>DIRECT</v>
      </c>
      <c r="F2352" s="2" t="str">
        <f>IF(O2352='06A_Варіанти'!E2343,'06A_Варіанти'!E$1,IF(O2352='06A_Варіанти'!F2343,'06A_Варіанти'!F$1,IF(O2352='06A_Варіанти'!G2343,'06A_Варіанти'!G$1,IF(O2352='06A_Варіанти'!H2343,'06A_Варіанти'!H$1,IF(O2352='06A_Варіанти'!I2343,'06A_Варіанти'!I$1,IF(O2352='06A_Варіанти'!J2343,'06A_Варіанти'!J$1,IF(O2352='06A_Варіанти'!K2343,'06A_Варіанти'!K$1,IF(O2352='06A_Варіанти'!L2343,'06A_Варіанти'!L$1,IF(O2352='06A_Варіанти'!M2343,'06A_Варіанти'!M$1,IF(O2352='06A_Варіанти'!N2343,'06A_Варіанти'!N$1,IF(O2352='06A_Варіанти'!O2343,'06A_Варіанти'!O$1,IF(O2352='06A_Варіанти'!P2343,'06A_Варіанти'!P$1,IF(O2352='06A_Варіанти'!Q2343,'06A_Варіанти'!Q$1,IF(O2352='06A_Варіанти'!R2343,'06A_Варіанти'!R$1,"НЕМАЄ МАРШРУТУ"))))))))))))))</f>
        <v>DIRECT</v>
      </c>
      <c r="G2352" s="2" t="str">
        <f t="shared" si="252"/>
        <v>БЕЗ ЗМІН</v>
      </c>
      <c r="H2352" s="2">
        <f>IF(G2352="НЕМАЄ МАРШРУТУ",0,O2352-'06A_Варіанти'!T2343)</f>
        <v>0</v>
      </c>
      <c r="I2352" s="2">
        <f>IFERROR(INDEX('04_Потоки'!$E:$E,MATCH(A2352,'04_Потоки'!$A:$A,0)),0)</f>
        <v>1</v>
      </c>
      <c r="J2352" s="2">
        <f t="shared" si="253"/>
        <v>1</v>
      </c>
      <c r="K2352" s="2">
        <f>IF(C2352="РЦК макси",0,2*'06A_Варіанти'!T2343*J2352)</f>
        <v>7.8</v>
      </c>
      <c r="L2352" s="2">
        <f t="shared" si="254"/>
        <v>7.8</v>
      </c>
      <c r="M2352" s="2">
        <f t="shared" si="255"/>
        <v>0</v>
      </c>
      <c r="N2352" s="9">
        <f t="shared" si="256"/>
        <v>0</v>
      </c>
      <c r="O2352" s="2">
        <f>MIN(IF('07A_Конструктор'!$D$5="Так",'06A_Варіанти'!E2343,1E+99),IF('07A_Конструктор'!$D$6="Так",'06A_Варіанти'!F2343,1E+99),IF('07A_Конструктор'!$D$7="Так",'06A_Варіанти'!G2343,1E+99),IF('07A_Конструктор'!$D$8="Так",'06A_Варіанти'!H2343,1E+99),IF('07A_Конструктор'!$D$9="Так",'06A_Варіанти'!I2343,1E+99),IF('07A_Конструктор'!$D$10="Так",'06A_Варіанти'!J2343,1E+99),IF('07A_Конструктор'!$D$11="Так",'06A_Варіанти'!K2343,1E+99),IF('07A_Конструктор'!$D$12="Так",'06A_Варіанти'!L2343,1E+99),IF('07A_Конструктор'!$D$13="Так",'06A_Варіанти'!M2343,1E+99),IF('07A_Конструктор'!$D$14="Так",'06A_Варіанти'!N2343,1E+99),IF('07A_Конструктор'!$D$15="Так",'06A_Варіанти'!O2343,1E+99),IF('07A_Конструктор'!$D$16="Так",'06A_Варіанти'!P2343,1E+99),IF('07A_Конструктор'!$D$17="Так",'06A_Варіанти'!Q2343,1E+99),IF('06A_Варіанти'!R2343="",1E+99,'06A_Варіанти'!R2343))</f>
        <v>3.9</v>
      </c>
      <c r="P2352" s="2" t="str">
        <f t="shared" si="257"/>
        <v>5 т</v>
      </c>
      <c r="Q2352" s="2">
        <f t="shared" si="258"/>
        <v>14</v>
      </c>
      <c r="R2352" s="2" t="str">
        <f>IF(OR(C2352="РЦК макси",C2352="РЦЧ SKU"),"SKU-потік",IFERROR(VLOOKUP(D2352,'02_РЦ'!$A$3:$I$7,5,FALSE),0))</f>
        <v>SKU-потік</v>
      </c>
      <c r="S2352" s="2" t="str">
        <f>IF(OR(C2352="РЦК макси",C2352="РЦЧ SKU"),"Не рахується в ліміт",IFERROR(VLOOKUP(D2352,'02_РЦ'!$A$3:$I$7,9,FALSE),"Немає РЦ"))</f>
        <v>Не рахується в ліміт</v>
      </c>
    </row>
    <row r="2353" spans="1:19">
      <c r="A2353" s="2" t="str">
        <f>'06A_Варіанти'!A2344</f>
        <v>RCCH_946</v>
      </c>
      <c r="B2353" s="2" t="str">
        <f>'06A_Варіанти'!B2344</f>
        <v>TT_946</v>
      </c>
      <c r="C2353" s="2" t="str">
        <f>'06A_Варіанти'!D2344</f>
        <v>РЦЧ SKU</v>
      </c>
      <c r="D2353" s="2" t="str">
        <f>'06A_Варіанти'!C2344</f>
        <v>РЦЧ</v>
      </c>
      <c r="E2353" s="2" t="str">
        <f>'06A_Варіанти'!S2344</f>
        <v>DIRECT</v>
      </c>
      <c r="F2353" s="2" t="str">
        <f>IF(O2353='06A_Варіанти'!E2344,'06A_Варіанти'!E$1,IF(O2353='06A_Варіанти'!F2344,'06A_Варіанти'!F$1,IF(O2353='06A_Варіанти'!G2344,'06A_Варіанти'!G$1,IF(O2353='06A_Варіанти'!H2344,'06A_Варіанти'!H$1,IF(O2353='06A_Варіанти'!I2344,'06A_Варіанти'!I$1,IF(O2353='06A_Варіанти'!J2344,'06A_Варіанти'!J$1,IF(O2353='06A_Варіанти'!K2344,'06A_Варіанти'!K$1,IF(O2353='06A_Варіанти'!L2344,'06A_Варіанти'!L$1,IF(O2353='06A_Варіанти'!M2344,'06A_Варіанти'!M$1,IF(O2353='06A_Варіанти'!N2344,'06A_Варіанти'!N$1,IF(O2353='06A_Варіанти'!O2344,'06A_Варіанти'!O$1,IF(O2353='06A_Варіанти'!P2344,'06A_Варіанти'!P$1,IF(O2353='06A_Варіанти'!Q2344,'06A_Варіанти'!Q$1,IF(O2353='06A_Варіанти'!R2344,'06A_Варіанти'!R$1,"НЕМАЄ МАРШРУТУ"))))))))))))))</f>
        <v>DIRECT</v>
      </c>
      <c r="G2353" s="2" t="str">
        <f t="shared" si="252"/>
        <v>БЕЗ ЗМІН</v>
      </c>
      <c r="H2353" s="2">
        <f>IF(G2353="НЕМАЄ МАРШРУТУ",0,O2353-'06A_Варіанти'!T2344)</f>
        <v>0</v>
      </c>
      <c r="I2353" s="2">
        <f>IFERROR(INDEX('04_Потоки'!$E:$E,MATCH(A2353,'04_Потоки'!$A:$A,0)),0)</f>
        <v>1</v>
      </c>
      <c r="J2353" s="2">
        <f t="shared" si="253"/>
        <v>1</v>
      </c>
      <c r="K2353" s="2">
        <f>IF(C2353="РЦК макси",0,2*'06A_Варіанти'!T2344*J2353)</f>
        <v>0.8</v>
      </c>
      <c r="L2353" s="2">
        <f t="shared" si="254"/>
        <v>0.8</v>
      </c>
      <c r="M2353" s="2">
        <f t="shared" si="255"/>
        <v>0</v>
      </c>
      <c r="N2353" s="9">
        <f t="shared" si="256"/>
        <v>0</v>
      </c>
      <c r="O2353" s="2">
        <f>MIN(IF('07A_Конструктор'!$D$5="Так",'06A_Варіанти'!E2344,1E+99),IF('07A_Конструктор'!$D$6="Так",'06A_Варіанти'!F2344,1E+99),IF('07A_Конструктор'!$D$7="Так",'06A_Варіанти'!G2344,1E+99),IF('07A_Конструктор'!$D$8="Так",'06A_Варіанти'!H2344,1E+99),IF('07A_Конструктор'!$D$9="Так",'06A_Варіанти'!I2344,1E+99),IF('07A_Конструктор'!$D$10="Так",'06A_Варіанти'!J2344,1E+99),IF('07A_Конструктор'!$D$11="Так",'06A_Варіанти'!K2344,1E+99),IF('07A_Конструктор'!$D$12="Так",'06A_Варіанти'!L2344,1E+99),IF('07A_Конструктор'!$D$13="Так",'06A_Варіанти'!M2344,1E+99),IF('07A_Конструктор'!$D$14="Так",'06A_Варіанти'!N2344,1E+99),IF('07A_Конструктор'!$D$15="Так",'06A_Варіанти'!O2344,1E+99),IF('07A_Конструктор'!$D$16="Так",'06A_Варіанти'!P2344,1E+99),IF('07A_Конструктор'!$D$17="Так",'06A_Варіанти'!Q2344,1E+99),IF('06A_Варіанти'!R2344="",1E+99,'06A_Варіанти'!R2344))</f>
        <v>0.4</v>
      </c>
      <c r="P2353" s="2" t="str">
        <f t="shared" si="257"/>
        <v>5 т</v>
      </c>
      <c r="Q2353" s="2">
        <f t="shared" si="258"/>
        <v>14</v>
      </c>
      <c r="R2353" s="2" t="str">
        <f>IF(OR(C2353="РЦК макси",C2353="РЦЧ SKU"),"SKU-потік",IFERROR(VLOOKUP(D2353,'02_РЦ'!$A$3:$I$7,5,FALSE),0))</f>
        <v>SKU-потік</v>
      </c>
      <c r="S2353" s="2" t="str">
        <f>IF(OR(C2353="РЦК макси",C2353="РЦЧ SKU"),"Не рахується в ліміт",IFERROR(VLOOKUP(D2353,'02_РЦ'!$A$3:$I$7,9,FALSE),"Немає РЦ"))</f>
        <v>Не рахується в ліміт</v>
      </c>
    </row>
    <row r="2354" spans="1:19">
      <c r="A2354" s="2" t="str">
        <f>'06A_Варіанти'!A2345</f>
        <v>RCCH_949</v>
      </c>
      <c r="B2354" s="2" t="str">
        <f>'06A_Варіанти'!B2345</f>
        <v>TT_949</v>
      </c>
      <c r="C2354" s="2" t="str">
        <f>'06A_Варіанти'!D2345</f>
        <v>РЦЧ SKU</v>
      </c>
      <c r="D2354" s="2" t="str">
        <f>'06A_Варіанти'!C2345</f>
        <v>РЦЧ</v>
      </c>
      <c r="E2354" s="2" t="str">
        <f>'06A_Варіанти'!S2345</f>
        <v>KREM</v>
      </c>
      <c r="F2354" s="2" t="str">
        <f>IF(O2354='06A_Варіанти'!E2345,'06A_Варіанти'!E$1,IF(O2354='06A_Варіанти'!F2345,'06A_Варіанти'!F$1,IF(O2354='06A_Варіанти'!G2345,'06A_Варіанти'!G$1,IF(O2354='06A_Варіанти'!H2345,'06A_Варіанти'!H$1,IF(O2354='06A_Варіанти'!I2345,'06A_Варіанти'!I$1,IF(O2354='06A_Варіанти'!J2345,'06A_Варіанти'!J$1,IF(O2354='06A_Варіанти'!K2345,'06A_Варіанти'!K$1,IF(O2354='06A_Варіанти'!L2345,'06A_Варіанти'!L$1,IF(O2354='06A_Варіанти'!M2345,'06A_Варіанти'!M$1,IF(O2354='06A_Варіанти'!N2345,'06A_Варіанти'!N$1,IF(O2354='06A_Варіанти'!O2345,'06A_Варіанти'!O$1,IF(O2354='06A_Варіанти'!P2345,'06A_Варіанти'!P$1,IF(O2354='06A_Варіанти'!Q2345,'06A_Варіанти'!Q$1,IF(O2354='06A_Варіанти'!R2345,'06A_Варіанти'!R$1,"НЕМАЄ МАРШРУТУ"))))))))))))))</f>
        <v>KREM</v>
      </c>
      <c r="G2354" s="2" t="str">
        <f t="shared" si="252"/>
        <v>БЕЗ ЗМІН</v>
      </c>
      <c r="H2354" s="2">
        <f>IF(G2354="НЕМАЄ МАРШРУТУ",0,O2354-'06A_Варіанти'!T2345)</f>
        <v>0</v>
      </c>
      <c r="I2354" s="2">
        <f>IFERROR(INDEX('04_Потоки'!$E:$E,MATCH(A2354,'04_Потоки'!$A:$A,0)),0)</f>
        <v>1</v>
      </c>
      <c r="J2354" s="2">
        <f t="shared" si="253"/>
        <v>1</v>
      </c>
      <c r="K2354" s="2">
        <f>IF(C2354="РЦК макси",0,2*'06A_Варіанти'!T2345*J2354)</f>
        <v>581.20000000000005</v>
      </c>
      <c r="L2354" s="2">
        <f t="shared" si="254"/>
        <v>581.20000000000005</v>
      </c>
      <c r="M2354" s="2">
        <f t="shared" si="255"/>
        <v>0</v>
      </c>
      <c r="N2354" s="9">
        <f t="shared" si="256"/>
        <v>0</v>
      </c>
      <c r="O2354" s="2">
        <f>MIN(IF('07A_Конструктор'!$D$5="Так",'06A_Варіанти'!E2345,1E+99),IF('07A_Конструктор'!$D$6="Так",'06A_Варіанти'!F2345,1E+99),IF('07A_Конструктор'!$D$7="Так",'06A_Варіанти'!G2345,1E+99),IF('07A_Конструктор'!$D$8="Так",'06A_Варіанти'!H2345,1E+99),IF('07A_Конструктор'!$D$9="Так",'06A_Варіанти'!I2345,1E+99),IF('07A_Конструктор'!$D$10="Так",'06A_Варіанти'!J2345,1E+99),IF('07A_Конструктор'!$D$11="Так",'06A_Варіанти'!K2345,1E+99),IF('07A_Конструктор'!$D$12="Так",'06A_Варіанти'!L2345,1E+99),IF('07A_Конструктор'!$D$13="Так",'06A_Варіанти'!M2345,1E+99),IF('07A_Конструктор'!$D$14="Так",'06A_Варіанти'!N2345,1E+99),IF('07A_Конструктор'!$D$15="Так",'06A_Варіанти'!O2345,1E+99),IF('07A_Конструктор'!$D$16="Так",'06A_Варіанти'!P2345,1E+99),IF('07A_Конструктор'!$D$17="Так",'06A_Варіанти'!Q2345,1E+99),IF('06A_Варіанти'!R2345="",1E+99,'06A_Варіанти'!R2345))</f>
        <v>290.60000000000002</v>
      </c>
      <c r="P2354" s="2" t="str">
        <f t="shared" si="257"/>
        <v>5 т</v>
      </c>
      <c r="Q2354" s="2">
        <f t="shared" si="258"/>
        <v>14</v>
      </c>
      <c r="R2354" s="2" t="str">
        <f>IF(OR(C2354="РЦК макси",C2354="РЦЧ SKU"),"SKU-потік",IFERROR(VLOOKUP(D2354,'02_РЦ'!$A$3:$I$7,5,FALSE),0))</f>
        <v>SKU-потік</v>
      </c>
      <c r="S2354" s="2" t="str">
        <f>IF(OR(C2354="РЦК макси",C2354="РЦЧ SKU"),"Не рахується в ліміт",IFERROR(VLOOKUP(D2354,'02_РЦ'!$A$3:$I$7,9,FALSE),"Немає РЦ"))</f>
        <v>Не рахується в ліміт</v>
      </c>
    </row>
    <row r="2355" spans="1:19">
      <c r="A2355" s="2" t="str">
        <f>'06A_Варіанти'!A2346</f>
        <v>RCCH_951</v>
      </c>
      <c r="B2355" s="2" t="str">
        <f>'06A_Варіанти'!B2346</f>
        <v>TT_951</v>
      </c>
      <c r="C2355" s="2" t="str">
        <f>'06A_Варіанти'!D2346</f>
        <v>РЦЧ SKU</v>
      </c>
      <c r="D2355" s="2" t="str">
        <f>'06A_Варіанти'!C2346</f>
        <v>РЦЧ</v>
      </c>
      <c r="E2355" s="2" t="str">
        <f>'06A_Варіанти'!S2346</f>
        <v>DIRECT</v>
      </c>
      <c r="F2355" s="2" t="str">
        <f>IF(O2355='06A_Варіанти'!E2346,'06A_Варіанти'!E$1,IF(O2355='06A_Варіанти'!F2346,'06A_Варіанти'!F$1,IF(O2355='06A_Варіанти'!G2346,'06A_Варіанти'!G$1,IF(O2355='06A_Варіанти'!H2346,'06A_Варіанти'!H$1,IF(O2355='06A_Варіанти'!I2346,'06A_Варіанти'!I$1,IF(O2355='06A_Варіанти'!J2346,'06A_Варіанти'!J$1,IF(O2355='06A_Варіанти'!K2346,'06A_Варіанти'!K$1,IF(O2355='06A_Варіанти'!L2346,'06A_Варіанти'!L$1,IF(O2355='06A_Варіанти'!M2346,'06A_Варіанти'!M$1,IF(O2355='06A_Варіанти'!N2346,'06A_Варіанти'!N$1,IF(O2355='06A_Варіанти'!O2346,'06A_Варіанти'!O$1,IF(O2355='06A_Варіанти'!P2346,'06A_Варіанти'!P$1,IF(O2355='06A_Варіанти'!Q2346,'06A_Варіанти'!Q$1,IF(O2355='06A_Варіанти'!R2346,'06A_Варіанти'!R$1,"НЕМАЄ МАРШРУТУ"))))))))))))))</f>
        <v>DIRECT</v>
      </c>
      <c r="G2355" s="2" t="str">
        <f t="shared" si="252"/>
        <v>БЕЗ ЗМІН</v>
      </c>
      <c r="H2355" s="2">
        <f>IF(G2355="НЕМАЄ МАРШРУТУ",0,O2355-'06A_Варіанти'!T2346)</f>
        <v>0</v>
      </c>
      <c r="I2355" s="2">
        <f>IFERROR(INDEX('04_Потоки'!$E:$E,MATCH(A2355,'04_Потоки'!$A:$A,0)),0)</f>
        <v>1</v>
      </c>
      <c r="J2355" s="2">
        <f t="shared" si="253"/>
        <v>1</v>
      </c>
      <c r="K2355" s="2">
        <f>IF(C2355="РЦК макси",0,2*'06A_Варіанти'!T2346*J2355)</f>
        <v>221.2</v>
      </c>
      <c r="L2355" s="2">
        <f t="shared" si="254"/>
        <v>221.2</v>
      </c>
      <c r="M2355" s="2">
        <f t="shared" si="255"/>
        <v>0</v>
      </c>
      <c r="N2355" s="9">
        <f t="shared" si="256"/>
        <v>0</v>
      </c>
      <c r="O2355" s="2">
        <f>MIN(IF('07A_Конструктор'!$D$5="Так",'06A_Варіанти'!E2346,1E+99),IF('07A_Конструктор'!$D$6="Так",'06A_Варіанти'!F2346,1E+99),IF('07A_Конструктор'!$D$7="Так",'06A_Варіанти'!G2346,1E+99),IF('07A_Конструктор'!$D$8="Так",'06A_Варіанти'!H2346,1E+99),IF('07A_Конструктор'!$D$9="Так",'06A_Варіанти'!I2346,1E+99),IF('07A_Конструктор'!$D$10="Так",'06A_Варіанти'!J2346,1E+99),IF('07A_Конструктор'!$D$11="Так",'06A_Варіанти'!K2346,1E+99),IF('07A_Конструктор'!$D$12="Так",'06A_Варіанти'!L2346,1E+99),IF('07A_Конструктор'!$D$13="Так",'06A_Варіанти'!M2346,1E+99),IF('07A_Конструктор'!$D$14="Так",'06A_Варіанти'!N2346,1E+99),IF('07A_Конструктор'!$D$15="Так",'06A_Варіанти'!O2346,1E+99),IF('07A_Конструктор'!$D$16="Так",'06A_Варіанти'!P2346,1E+99),IF('07A_Конструктор'!$D$17="Так",'06A_Варіанти'!Q2346,1E+99),IF('06A_Варіанти'!R2346="",1E+99,'06A_Варіанти'!R2346))</f>
        <v>110.6</v>
      </c>
      <c r="P2355" s="2" t="str">
        <f t="shared" si="257"/>
        <v>5 т</v>
      </c>
      <c r="Q2355" s="2">
        <f t="shared" si="258"/>
        <v>14</v>
      </c>
      <c r="R2355" s="2" t="str">
        <f>IF(OR(C2355="РЦК макси",C2355="РЦЧ SKU"),"SKU-потік",IFERROR(VLOOKUP(D2355,'02_РЦ'!$A$3:$I$7,5,FALSE),0))</f>
        <v>SKU-потік</v>
      </c>
      <c r="S2355" s="2" t="str">
        <f>IF(OR(C2355="РЦК макси",C2355="РЦЧ SKU"),"Не рахується в ліміт",IFERROR(VLOOKUP(D2355,'02_РЦ'!$A$3:$I$7,9,FALSE),"Немає РЦ"))</f>
        <v>Не рахується в ліміт</v>
      </c>
    </row>
    <row r="2356" spans="1:19">
      <c r="A2356" s="2" t="str">
        <f>'06A_Варіанти'!A2347</f>
        <v>RCCH_953</v>
      </c>
      <c r="B2356" s="2" t="str">
        <f>'06A_Варіанти'!B2347</f>
        <v>TT_953</v>
      </c>
      <c r="C2356" s="2" t="str">
        <f>'06A_Варіанти'!D2347</f>
        <v>РЦЧ SKU</v>
      </c>
      <c r="D2356" s="2" t="str">
        <f>'06A_Варіанти'!C2347</f>
        <v>РЦЧ</v>
      </c>
      <c r="E2356" s="2" t="str">
        <f>'06A_Варіанти'!S2347</f>
        <v>DIRECT</v>
      </c>
      <c r="F2356" s="2" t="str">
        <f>IF(O2356='06A_Варіанти'!E2347,'06A_Варіанти'!E$1,IF(O2356='06A_Варіанти'!F2347,'06A_Варіанти'!F$1,IF(O2356='06A_Варіанти'!G2347,'06A_Варіанти'!G$1,IF(O2356='06A_Варіанти'!H2347,'06A_Варіанти'!H$1,IF(O2356='06A_Варіанти'!I2347,'06A_Варіанти'!I$1,IF(O2356='06A_Варіанти'!J2347,'06A_Варіанти'!J$1,IF(O2356='06A_Варіанти'!K2347,'06A_Варіанти'!K$1,IF(O2356='06A_Варіанти'!L2347,'06A_Варіанти'!L$1,IF(O2356='06A_Варіанти'!M2347,'06A_Варіанти'!M$1,IF(O2356='06A_Варіанти'!N2347,'06A_Варіанти'!N$1,IF(O2356='06A_Варіанти'!O2347,'06A_Варіанти'!O$1,IF(O2356='06A_Варіанти'!P2347,'06A_Варіанти'!P$1,IF(O2356='06A_Варіанти'!Q2347,'06A_Варіанти'!Q$1,IF(O2356='06A_Варіанти'!R2347,'06A_Варіанти'!R$1,"НЕМАЄ МАРШРУТУ"))))))))))))))</f>
        <v>DIRECT</v>
      </c>
      <c r="G2356" s="2" t="str">
        <f t="shared" si="252"/>
        <v>БЕЗ ЗМІН</v>
      </c>
      <c r="H2356" s="2">
        <f>IF(G2356="НЕМАЄ МАРШРУТУ",0,O2356-'06A_Варіанти'!T2347)</f>
        <v>0</v>
      </c>
      <c r="I2356" s="2">
        <f>IFERROR(INDEX('04_Потоки'!$E:$E,MATCH(A2356,'04_Потоки'!$A:$A,0)),0)</f>
        <v>1</v>
      </c>
      <c r="J2356" s="2">
        <f t="shared" si="253"/>
        <v>1</v>
      </c>
      <c r="K2356" s="2">
        <f>IF(C2356="РЦК макси",0,2*'06A_Варіанти'!T2347*J2356)</f>
        <v>257.39999999999998</v>
      </c>
      <c r="L2356" s="2">
        <f t="shared" si="254"/>
        <v>257.39999999999998</v>
      </c>
      <c r="M2356" s="2">
        <f t="shared" si="255"/>
        <v>0</v>
      </c>
      <c r="N2356" s="9">
        <f t="shared" si="256"/>
        <v>0</v>
      </c>
      <c r="O2356" s="2">
        <f>MIN(IF('07A_Конструктор'!$D$5="Так",'06A_Варіанти'!E2347,1E+99),IF('07A_Конструктор'!$D$6="Так",'06A_Варіанти'!F2347,1E+99),IF('07A_Конструктор'!$D$7="Так",'06A_Варіанти'!G2347,1E+99),IF('07A_Конструктор'!$D$8="Так",'06A_Варіанти'!H2347,1E+99),IF('07A_Конструктор'!$D$9="Так",'06A_Варіанти'!I2347,1E+99),IF('07A_Конструктор'!$D$10="Так",'06A_Варіанти'!J2347,1E+99),IF('07A_Конструктор'!$D$11="Так",'06A_Варіанти'!K2347,1E+99),IF('07A_Конструктор'!$D$12="Так",'06A_Варіанти'!L2347,1E+99),IF('07A_Конструктор'!$D$13="Так",'06A_Варіанти'!M2347,1E+99),IF('07A_Конструктор'!$D$14="Так",'06A_Варіанти'!N2347,1E+99),IF('07A_Конструктор'!$D$15="Так",'06A_Варіанти'!O2347,1E+99),IF('07A_Конструктор'!$D$16="Так",'06A_Варіанти'!P2347,1E+99),IF('07A_Конструктор'!$D$17="Так",'06A_Варіанти'!Q2347,1E+99),IF('06A_Варіанти'!R2347="",1E+99,'06A_Варіанти'!R2347))</f>
        <v>128.69999999999999</v>
      </c>
      <c r="P2356" s="2" t="str">
        <f t="shared" si="257"/>
        <v>5 т</v>
      </c>
      <c r="Q2356" s="2">
        <f t="shared" si="258"/>
        <v>14</v>
      </c>
      <c r="R2356" s="2" t="str">
        <f>IF(OR(C2356="РЦК макси",C2356="РЦЧ SKU"),"SKU-потік",IFERROR(VLOOKUP(D2356,'02_РЦ'!$A$3:$I$7,5,FALSE),0))</f>
        <v>SKU-потік</v>
      </c>
      <c r="S2356" s="2" t="str">
        <f>IF(OR(C2356="РЦК макси",C2356="РЦЧ SKU"),"Не рахується в ліміт",IFERROR(VLOOKUP(D2356,'02_РЦ'!$A$3:$I$7,9,FALSE),"Немає РЦ"))</f>
        <v>Не рахується в ліміт</v>
      </c>
    </row>
    <row r="2357" spans="1:19">
      <c r="A2357" s="2" t="str">
        <f>'06A_Варіанти'!A2348</f>
        <v>RCCH_2070</v>
      </c>
      <c r="B2357" s="2" t="str">
        <f>'06A_Варіанти'!B2348</f>
        <v>TT_2070</v>
      </c>
      <c r="C2357" s="2" t="str">
        <f>'06A_Варіанти'!D2348</f>
        <v>РЦЧ SKU</v>
      </c>
      <c r="D2357" s="2" t="str">
        <f>'06A_Варіанти'!C2348</f>
        <v>РЦЧ</v>
      </c>
      <c r="E2357" s="2" t="str">
        <f>'06A_Варіанти'!S2348</f>
        <v>DIRECT</v>
      </c>
      <c r="F2357" s="2" t="str">
        <f>IF(O2357='06A_Варіанти'!E2348,'06A_Варіанти'!E$1,IF(O2357='06A_Варіанти'!F2348,'06A_Варіанти'!F$1,IF(O2357='06A_Варіанти'!G2348,'06A_Варіанти'!G$1,IF(O2357='06A_Варіанти'!H2348,'06A_Варіанти'!H$1,IF(O2357='06A_Варіанти'!I2348,'06A_Варіанти'!I$1,IF(O2357='06A_Варіанти'!J2348,'06A_Варіанти'!J$1,IF(O2357='06A_Варіанти'!K2348,'06A_Варіанти'!K$1,IF(O2357='06A_Варіанти'!L2348,'06A_Варіанти'!L$1,IF(O2357='06A_Варіанти'!M2348,'06A_Варіанти'!M$1,IF(O2357='06A_Варіанти'!N2348,'06A_Варіанти'!N$1,IF(O2357='06A_Варіанти'!O2348,'06A_Варіанти'!O$1,IF(O2357='06A_Варіанти'!P2348,'06A_Варіанти'!P$1,IF(O2357='06A_Варіанти'!Q2348,'06A_Варіанти'!Q$1,IF(O2357='06A_Варіанти'!R2348,'06A_Варіанти'!R$1,"НЕМАЄ МАРШРУТУ"))))))))))))))</f>
        <v>DIRECT</v>
      </c>
      <c r="G2357" s="2" t="str">
        <f t="shared" si="252"/>
        <v>БЕЗ ЗМІН</v>
      </c>
      <c r="H2357" s="2">
        <f>IF(G2357="НЕМАЄ МАРШРУТУ",0,O2357-'06A_Варіанти'!T2348)</f>
        <v>0</v>
      </c>
      <c r="I2357" s="2">
        <f>IFERROR(INDEX('04_Потоки'!$E:$E,MATCH(A2357,'04_Потоки'!$A:$A,0)),0)</f>
        <v>1</v>
      </c>
      <c r="J2357" s="2">
        <f t="shared" si="253"/>
        <v>1</v>
      </c>
      <c r="K2357" s="2">
        <f>IF(C2357="РЦК макси",0,2*'06A_Варіанти'!T2348*J2357)</f>
        <v>256.8</v>
      </c>
      <c r="L2357" s="2">
        <f t="shared" si="254"/>
        <v>256.8</v>
      </c>
      <c r="M2357" s="2">
        <f t="shared" si="255"/>
        <v>0</v>
      </c>
      <c r="N2357" s="9">
        <f t="shared" si="256"/>
        <v>0</v>
      </c>
      <c r="O2357" s="2">
        <f>MIN(IF('07A_Конструктор'!$D$5="Так",'06A_Варіанти'!E2348,1E+99),IF('07A_Конструктор'!$D$6="Так",'06A_Варіанти'!F2348,1E+99),IF('07A_Конструктор'!$D$7="Так",'06A_Варіанти'!G2348,1E+99),IF('07A_Конструктор'!$D$8="Так",'06A_Варіанти'!H2348,1E+99),IF('07A_Конструктор'!$D$9="Так",'06A_Варіанти'!I2348,1E+99),IF('07A_Конструктор'!$D$10="Так",'06A_Варіанти'!J2348,1E+99),IF('07A_Конструктор'!$D$11="Так",'06A_Варіанти'!K2348,1E+99),IF('07A_Конструктор'!$D$12="Так",'06A_Варіанти'!L2348,1E+99),IF('07A_Конструктор'!$D$13="Так",'06A_Варіанти'!M2348,1E+99),IF('07A_Конструктор'!$D$14="Так",'06A_Варіанти'!N2348,1E+99),IF('07A_Конструктор'!$D$15="Так",'06A_Варіанти'!O2348,1E+99),IF('07A_Конструктор'!$D$16="Так",'06A_Варіанти'!P2348,1E+99),IF('07A_Конструктор'!$D$17="Так",'06A_Варіанти'!Q2348,1E+99),IF('06A_Варіанти'!R2348="",1E+99,'06A_Варіанти'!R2348))</f>
        <v>128.4</v>
      </c>
      <c r="P2357" s="2" t="str">
        <f t="shared" si="257"/>
        <v>5 т</v>
      </c>
      <c r="Q2357" s="2">
        <f t="shared" si="258"/>
        <v>14</v>
      </c>
      <c r="R2357" s="2" t="str">
        <f>IF(OR(C2357="РЦК макси",C2357="РЦЧ SKU"),"SKU-потік",IFERROR(VLOOKUP(D2357,'02_РЦ'!$A$3:$I$7,5,FALSE),0))</f>
        <v>SKU-потік</v>
      </c>
      <c r="S2357" s="2" t="str">
        <f>IF(OR(C2357="РЦК макси",C2357="РЦЧ SKU"),"Не рахується в ліміт",IFERROR(VLOOKUP(D2357,'02_РЦ'!$A$3:$I$7,9,FALSE),"Немає РЦ"))</f>
        <v>Не рахується в ліміт</v>
      </c>
    </row>
    <row r="2358" spans="1:19">
      <c r="A2358" s="2" t="str">
        <f>'06A_Варіанти'!A2349</f>
        <v>RCCH_2083</v>
      </c>
      <c r="B2358" s="2" t="str">
        <f>'06A_Варіанти'!B2349</f>
        <v>TT_2083</v>
      </c>
      <c r="C2358" s="2" t="str">
        <f>'06A_Варіанти'!D2349</f>
        <v>РЦЧ SKU</v>
      </c>
      <c r="D2358" s="2" t="str">
        <f>'06A_Варіанти'!C2349</f>
        <v>РЦЧ</v>
      </c>
      <c r="E2358" s="2" t="str">
        <f>'06A_Варіанти'!S2349</f>
        <v>DIRECT</v>
      </c>
      <c r="F2358" s="2" t="str">
        <f>IF(O2358='06A_Варіанти'!E2349,'06A_Варіанти'!E$1,IF(O2358='06A_Варіанти'!F2349,'06A_Варіанти'!F$1,IF(O2358='06A_Варіанти'!G2349,'06A_Варіанти'!G$1,IF(O2358='06A_Варіанти'!H2349,'06A_Варіанти'!H$1,IF(O2358='06A_Варіанти'!I2349,'06A_Варіанти'!I$1,IF(O2358='06A_Варіанти'!J2349,'06A_Варіанти'!J$1,IF(O2358='06A_Варіанти'!K2349,'06A_Варіанти'!K$1,IF(O2358='06A_Варіанти'!L2349,'06A_Варіанти'!L$1,IF(O2358='06A_Варіанти'!M2349,'06A_Варіанти'!M$1,IF(O2358='06A_Варіанти'!N2349,'06A_Варіанти'!N$1,IF(O2358='06A_Варіанти'!O2349,'06A_Варіанти'!O$1,IF(O2358='06A_Варіанти'!P2349,'06A_Варіанти'!P$1,IF(O2358='06A_Варіанти'!Q2349,'06A_Варіанти'!Q$1,IF(O2358='06A_Варіанти'!R2349,'06A_Варіанти'!R$1,"НЕМАЄ МАРШРУТУ"))))))))))))))</f>
        <v>DIRECT</v>
      </c>
      <c r="G2358" s="2" t="str">
        <f t="shared" si="252"/>
        <v>БЕЗ ЗМІН</v>
      </c>
      <c r="H2358" s="2">
        <f>IF(G2358="НЕМАЄ МАРШРУТУ",0,O2358-'06A_Варіанти'!T2349)</f>
        <v>0</v>
      </c>
      <c r="I2358" s="2">
        <f>IFERROR(INDEX('04_Потоки'!$E:$E,MATCH(A2358,'04_Потоки'!$A:$A,0)),0)</f>
        <v>1</v>
      </c>
      <c r="J2358" s="2">
        <f t="shared" si="253"/>
        <v>1</v>
      </c>
      <c r="K2358" s="2">
        <f>IF(C2358="РЦК макси",0,2*'06A_Варіанти'!T2349*J2358)</f>
        <v>22.6</v>
      </c>
      <c r="L2358" s="2">
        <f t="shared" si="254"/>
        <v>22.6</v>
      </c>
      <c r="M2358" s="2">
        <f t="shared" si="255"/>
        <v>0</v>
      </c>
      <c r="N2358" s="9">
        <f t="shared" si="256"/>
        <v>0</v>
      </c>
      <c r="O2358" s="2">
        <f>MIN(IF('07A_Конструктор'!$D$5="Так",'06A_Варіанти'!E2349,1E+99),IF('07A_Конструктор'!$D$6="Так",'06A_Варіанти'!F2349,1E+99),IF('07A_Конструктор'!$D$7="Так",'06A_Варіанти'!G2349,1E+99),IF('07A_Конструктор'!$D$8="Так",'06A_Варіанти'!H2349,1E+99),IF('07A_Конструктор'!$D$9="Так",'06A_Варіанти'!I2349,1E+99),IF('07A_Конструктор'!$D$10="Так",'06A_Варіанти'!J2349,1E+99),IF('07A_Конструктор'!$D$11="Так",'06A_Варіанти'!K2349,1E+99),IF('07A_Конструктор'!$D$12="Так",'06A_Варіанти'!L2349,1E+99),IF('07A_Конструктор'!$D$13="Так",'06A_Варіанти'!M2349,1E+99),IF('07A_Конструктор'!$D$14="Так",'06A_Варіанти'!N2349,1E+99),IF('07A_Конструктор'!$D$15="Так",'06A_Варіанти'!O2349,1E+99),IF('07A_Конструктор'!$D$16="Так",'06A_Варіанти'!P2349,1E+99),IF('07A_Конструктор'!$D$17="Так",'06A_Варіанти'!Q2349,1E+99),IF('06A_Варіанти'!R2349="",1E+99,'06A_Варіанти'!R2349))</f>
        <v>11.3</v>
      </c>
      <c r="P2358" s="2" t="str">
        <f t="shared" si="257"/>
        <v>5 т</v>
      </c>
      <c r="Q2358" s="2">
        <f t="shared" si="258"/>
        <v>14</v>
      </c>
      <c r="R2358" s="2" t="str">
        <f>IF(OR(C2358="РЦК макси",C2358="РЦЧ SKU"),"SKU-потік",IFERROR(VLOOKUP(D2358,'02_РЦ'!$A$3:$I$7,5,FALSE),0))</f>
        <v>SKU-потік</v>
      </c>
      <c r="S2358" s="2" t="str">
        <f>IF(OR(C2358="РЦК макси",C2358="РЦЧ SKU"),"Не рахується в ліміт",IFERROR(VLOOKUP(D2358,'02_РЦ'!$A$3:$I$7,9,FALSE),"Немає РЦ"))</f>
        <v>Не рахується в ліміт</v>
      </c>
    </row>
    <row r="2359" spans="1:19">
      <c r="A2359" s="2" t="str">
        <f>'06A_Варіанти'!A2350</f>
        <v>RCCH_2217</v>
      </c>
      <c r="B2359" s="2" t="str">
        <f>'06A_Варіанти'!B2350</f>
        <v>TT_2217</v>
      </c>
      <c r="C2359" s="2" t="str">
        <f>'06A_Варіанти'!D2350</f>
        <v>РЦЧ SKU</v>
      </c>
      <c r="D2359" s="2" t="str">
        <f>'06A_Варіанти'!C2350</f>
        <v>РЦЧ</v>
      </c>
      <c r="E2359" s="2" t="str">
        <f>'06A_Варіанти'!S2350</f>
        <v>DIRECT</v>
      </c>
      <c r="F2359" s="2" t="str">
        <f>IF(O2359='06A_Варіанти'!E2350,'06A_Варіанти'!E$1,IF(O2359='06A_Варіанти'!F2350,'06A_Варіанти'!F$1,IF(O2359='06A_Варіанти'!G2350,'06A_Варіанти'!G$1,IF(O2359='06A_Варіанти'!H2350,'06A_Варіанти'!H$1,IF(O2359='06A_Варіанти'!I2350,'06A_Варіанти'!I$1,IF(O2359='06A_Варіанти'!J2350,'06A_Варіанти'!J$1,IF(O2359='06A_Варіанти'!K2350,'06A_Варіанти'!K$1,IF(O2359='06A_Варіанти'!L2350,'06A_Варіанти'!L$1,IF(O2359='06A_Варіанти'!M2350,'06A_Варіанти'!M$1,IF(O2359='06A_Варіанти'!N2350,'06A_Варіанти'!N$1,IF(O2359='06A_Варіанти'!O2350,'06A_Варіанти'!O$1,IF(O2359='06A_Варіанти'!P2350,'06A_Варіанти'!P$1,IF(O2359='06A_Варіанти'!Q2350,'06A_Варіанти'!Q$1,IF(O2359='06A_Варіанти'!R2350,'06A_Варіанти'!R$1,"НЕМАЄ МАРШРУТУ"))))))))))))))</f>
        <v>DIRECT</v>
      </c>
      <c r="G2359" s="2" t="str">
        <f t="shared" si="252"/>
        <v>БЕЗ ЗМІН</v>
      </c>
      <c r="H2359" s="2">
        <f>IF(G2359="НЕМАЄ МАРШРУТУ",0,O2359-'06A_Варіанти'!T2350)</f>
        <v>0</v>
      </c>
      <c r="I2359" s="2">
        <f>IFERROR(INDEX('04_Потоки'!$E:$E,MATCH(A2359,'04_Потоки'!$A:$A,0)),0)</f>
        <v>1</v>
      </c>
      <c r="J2359" s="2">
        <f t="shared" si="253"/>
        <v>1</v>
      </c>
      <c r="K2359" s="2">
        <f>IF(C2359="РЦК макси",0,2*'06A_Варіанти'!T2350*J2359)</f>
        <v>256.2</v>
      </c>
      <c r="L2359" s="2">
        <f t="shared" si="254"/>
        <v>256.2</v>
      </c>
      <c r="M2359" s="2">
        <f t="shared" si="255"/>
        <v>0</v>
      </c>
      <c r="N2359" s="9">
        <f t="shared" si="256"/>
        <v>0</v>
      </c>
      <c r="O2359" s="2">
        <f>MIN(IF('07A_Конструктор'!$D$5="Так",'06A_Варіанти'!E2350,1E+99),IF('07A_Конструктор'!$D$6="Так",'06A_Варіанти'!F2350,1E+99),IF('07A_Конструктор'!$D$7="Так",'06A_Варіанти'!G2350,1E+99),IF('07A_Конструктор'!$D$8="Так",'06A_Варіанти'!H2350,1E+99),IF('07A_Конструктор'!$D$9="Так",'06A_Варіанти'!I2350,1E+99),IF('07A_Конструктор'!$D$10="Так",'06A_Варіанти'!J2350,1E+99),IF('07A_Конструктор'!$D$11="Так",'06A_Варіанти'!K2350,1E+99),IF('07A_Конструктор'!$D$12="Так",'06A_Варіанти'!L2350,1E+99),IF('07A_Конструктор'!$D$13="Так",'06A_Варіанти'!M2350,1E+99),IF('07A_Конструктор'!$D$14="Так",'06A_Варіанти'!N2350,1E+99),IF('07A_Конструктор'!$D$15="Так",'06A_Варіанти'!O2350,1E+99),IF('07A_Конструктор'!$D$16="Так",'06A_Варіанти'!P2350,1E+99),IF('07A_Конструктор'!$D$17="Так",'06A_Варіанти'!Q2350,1E+99),IF('06A_Варіанти'!R2350="",1E+99,'06A_Варіанти'!R2350))</f>
        <v>128.1</v>
      </c>
      <c r="P2359" s="2" t="str">
        <f t="shared" si="257"/>
        <v>5 т</v>
      </c>
      <c r="Q2359" s="2">
        <f t="shared" si="258"/>
        <v>14</v>
      </c>
      <c r="R2359" s="2" t="str">
        <f>IF(OR(C2359="РЦК макси",C2359="РЦЧ SKU"),"SKU-потік",IFERROR(VLOOKUP(D2359,'02_РЦ'!$A$3:$I$7,5,FALSE),0))</f>
        <v>SKU-потік</v>
      </c>
      <c r="S2359" s="2" t="str">
        <f>IF(OR(C2359="РЦК макси",C2359="РЦЧ SKU"),"Не рахується в ліміт",IFERROR(VLOOKUP(D2359,'02_РЦ'!$A$3:$I$7,9,FALSE),"Немає РЦ"))</f>
        <v>Не рахується в ліміт</v>
      </c>
    </row>
    <row r="2360" spans="1:19">
      <c r="A2360" s="2" t="str">
        <f>'06A_Варіанти'!A2351</f>
        <v>RCCH_2292</v>
      </c>
      <c r="B2360" s="2" t="str">
        <f>'06A_Варіанти'!B2351</f>
        <v>TT_2292</v>
      </c>
      <c r="C2360" s="2" t="str">
        <f>'06A_Варіанти'!D2351</f>
        <v>РЦЧ SKU</v>
      </c>
      <c r="D2360" s="2" t="str">
        <f>'06A_Варіанти'!C2351</f>
        <v>РЦЧ</v>
      </c>
      <c r="E2360" s="2" t="str">
        <f>'06A_Варіанти'!S2351</f>
        <v>DIRECT</v>
      </c>
      <c r="F2360" s="2" t="str">
        <f>IF(O2360='06A_Варіанти'!E2351,'06A_Варіанти'!E$1,IF(O2360='06A_Варіанти'!F2351,'06A_Варіанти'!F$1,IF(O2360='06A_Варіанти'!G2351,'06A_Варіанти'!G$1,IF(O2360='06A_Варіанти'!H2351,'06A_Варіанти'!H$1,IF(O2360='06A_Варіанти'!I2351,'06A_Варіанти'!I$1,IF(O2360='06A_Варіанти'!J2351,'06A_Варіанти'!J$1,IF(O2360='06A_Варіанти'!K2351,'06A_Варіанти'!K$1,IF(O2360='06A_Варіанти'!L2351,'06A_Варіанти'!L$1,IF(O2360='06A_Варіанти'!M2351,'06A_Варіанти'!M$1,IF(O2360='06A_Варіанти'!N2351,'06A_Варіанти'!N$1,IF(O2360='06A_Варіанти'!O2351,'06A_Варіанти'!O$1,IF(O2360='06A_Варіанти'!P2351,'06A_Варіанти'!P$1,IF(O2360='06A_Варіанти'!Q2351,'06A_Варіанти'!Q$1,IF(O2360='06A_Варіанти'!R2351,'06A_Варіанти'!R$1,"НЕМАЄ МАРШРУТУ"))))))))))))))</f>
        <v>DIRECT</v>
      </c>
      <c r="G2360" s="2" t="str">
        <f t="shared" si="252"/>
        <v>БЕЗ ЗМІН</v>
      </c>
      <c r="H2360" s="2">
        <f>IF(G2360="НЕМАЄ МАРШРУТУ",0,O2360-'06A_Варіанти'!T2351)</f>
        <v>0</v>
      </c>
      <c r="I2360" s="2">
        <f>IFERROR(INDEX('04_Потоки'!$E:$E,MATCH(A2360,'04_Потоки'!$A:$A,0)),0)</f>
        <v>1</v>
      </c>
      <c r="J2360" s="2">
        <f t="shared" si="253"/>
        <v>1</v>
      </c>
      <c r="K2360" s="2">
        <f>IF(C2360="РЦК макси",0,2*'06A_Варіанти'!T2351*J2360)</f>
        <v>12.4</v>
      </c>
      <c r="L2360" s="2">
        <f t="shared" si="254"/>
        <v>12.4</v>
      </c>
      <c r="M2360" s="2">
        <f t="shared" si="255"/>
        <v>0</v>
      </c>
      <c r="N2360" s="9">
        <f t="shared" si="256"/>
        <v>0</v>
      </c>
      <c r="O2360" s="2">
        <f>MIN(IF('07A_Конструктор'!$D$5="Так",'06A_Варіанти'!E2351,1E+99),IF('07A_Конструктор'!$D$6="Так",'06A_Варіанти'!F2351,1E+99),IF('07A_Конструктор'!$D$7="Так",'06A_Варіанти'!G2351,1E+99),IF('07A_Конструктор'!$D$8="Так",'06A_Варіанти'!H2351,1E+99),IF('07A_Конструктор'!$D$9="Так",'06A_Варіанти'!I2351,1E+99),IF('07A_Конструктор'!$D$10="Так",'06A_Варіанти'!J2351,1E+99),IF('07A_Конструктор'!$D$11="Так",'06A_Варіанти'!K2351,1E+99),IF('07A_Конструктор'!$D$12="Так",'06A_Варіанти'!L2351,1E+99),IF('07A_Конструктор'!$D$13="Так",'06A_Варіанти'!M2351,1E+99),IF('07A_Конструктор'!$D$14="Так",'06A_Варіанти'!N2351,1E+99),IF('07A_Конструктор'!$D$15="Так",'06A_Варіанти'!O2351,1E+99),IF('07A_Конструктор'!$D$16="Так",'06A_Варіанти'!P2351,1E+99),IF('07A_Конструктор'!$D$17="Так",'06A_Варіанти'!Q2351,1E+99),IF('06A_Варіанти'!R2351="",1E+99,'06A_Варіанти'!R2351))</f>
        <v>6.2</v>
      </c>
      <c r="P2360" s="2" t="str">
        <f t="shared" si="257"/>
        <v>5 т</v>
      </c>
      <c r="Q2360" s="2">
        <f t="shared" si="258"/>
        <v>14</v>
      </c>
      <c r="R2360" s="2" t="str">
        <f>IF(OR(C2360="РЦК макси",C2360="РЦЧ SKU"),"SKU-потік",IFERROR(VLOOKUP(D2360,'02_РЦ'!$A$3:$I$7,5,FALSE),0))</f>
        <v>SKU-потік</v>
      </c>
      <c r="S2360" s="2" t="str">
        <f>IF(OR(C2360="РЦК макси",C2360="РЦЧ SKU"),"Не рахується в ліміт",IFERROR(VLOOKUP(D2360,'02_РЦ'!$A$3:$I$7,9,FALSE),"Немає РЦ"))</f>
        <v>Не рахується в ліміт</v>
      </c>
    </row>
    <row r="2361" spans="1:19">
      <c r="A2361" s="2" t="str">
        <f>'06A_Варіанти'!A2352</f>
        <v>RCCH_2302</v>
      </c>
      <c r="B2361" s="2" t="str">
        <f>'06A_Варіанти'!B2352</f>
        <v>TT_2302</v>
      </c>
      <c r="C2361" s="2" t="str">
        <f>'06A_Варіанти'!D2352</f>
        <v>РЦЧ SKU</v>
      </c>
      <c r="D2361" s="2" t="str">
        <f>'06A_Варіанти'!C2352</f>
        <v>РЦЧ</v>
      </c>
      <c r="E2361" s="2" t="str">
        <f>'06A_Варіанти'!S2352</f>
        <v>DIRECT</v>
      </c>
      <c r="F2361" s="2" t="str">
        <f>IF(O2361='06A_Варіанти'!E2352,'06A_Варіанти'!E$1,IF(O2361='06A_Варіанти'!F2352,'06A_Варіанти'!F$1,IF(O2361='06A_Варіанти'!G2352,'06A_Варіанти'!G$1,IF(O2361='06A_Варіанти'!H2352,'06A_Варіанти'!H$1,IF(O2361='06A_Варіанти'!I2352,'06A_Варіанти'!I$1,IF(O2361='06A_Варіанти'!J2352,'06A_Варіанти'!J$1,IF(O2361='06A_Варіанти'!K2352,'06A_Варіанти'!K$1,IF(O2361='06A_Варіанти'!L2352,'06A_Варіанти'!L$1,IF(O2361='06A_Варіанти'!M2352,'06A_Варіанти'!M$1,IF(O2361='06A_Варіанти'!N2352,'06A_Варіанти'!N$1,IF(O2361='06A_Варіанти'!O2352,'06A_Варіанти'!O$1,IF(O2361='06A_Варіанти'!P2352,'06A_Варіанти'!P$1,IF(O2361='06A_Варіанти'!Q2352,'06A_Варіанти'!Q$1,IF(O2361='06A_Варіанти'!R2352,'06A_Варіанти'!R$1,"НЕМАЄ МАРШРУТУ"))))))))))))))</f>
        <v>DIRECT</v>
      </c>
      <c r="G2361" s="2" t="str">
        <f t="shared" si="252"/>
        <v>БЕЗ ЗМІН</v>
      </c>
      <c r="H2361" s="2">
        <f>IF(G2361="НЕМАЄ МАРШРУТУ",0,O2361-'06A_Варіанти'!T2352)</f>
        <v>0</v>
      </c>
      <c r="I2361" s="2">
        <f>IFERROR(INDEX('04_Потоки'!$E:$E,MATCH(A2361,'04_Потоки'!$A:$A,0)),0)</f>
        <v>1</v>
      </c>
      <c r="J2361" s="2">
        <f t="shared" si="253"/>
        <v>1</v>
      </c>
      <c r="K2361" s="2">
        <f>IF(C2361="РЦК макси",0,2*'06A_Варіанти'!T2352*J2361)</f>
        <v>591.4</v>
      </c>
      <c r="L2361" s="2">
        <f t="shared" si="254"/>
        <v>591.4</v>
      </c>
      <c r="M2361" s="2">
        <f t="shared" si="255"/>
        <v>0</v>
      </c>
      <c r="N2361" s="9">
        <f t="shared" si="256"/>
        <v>0</v>
      </c>
      <c r="O2361" s="2">
        <f>MIN(IF('07A_Конструктор'!$D$5="Так",'06A_Варіанти'!E2352,1E+99),IF('07A_Конструктор'!$D$6="Так",'06A_Варіанти'!F2352,1E+99),IF('07A_Конструктор'!$D$7="Так",'06A_Варіанти'!G2352,1E+99),IF('07A_Конструктор'!$D$8="Так",'06A_Варіанти'!H2352,1E+99),IF('07A_Конструктор'!$D$9="Так",'06A_Варіанти'!I2352,1E+99),IF('07A_Конструктор'!$D$10="Так",'06A_Варіанти'!J2352,1E+99),IF('07A_Конструктор'!$D$11="Так",'06A_Варіанти'!K2352,1E+99),IF('07A_Конструктор'!$D$12="Так",'06A_Варіанти'!L2352,1E+99),IF('07A_Конструктор'!$D$13="Так",'06A_Варіанти'!M2352,1E+99),IF('07A_Конструктор'!$D$14="Так",'06A_Варіанти'!N2352,1E+99),IF('07A_Конструктор'!$D$15="Так",'06A_Варіанти'!O2352,1E+99),IF('07A_Конструктор'!$D$16="Так",'06A_Варіанти'!P2352,1E+99),IF('07A_Конструктор'!$D$17="Так",'06A_Варіанти'!Q2352,1E+99),IF('06A_Варіанти'!R2352="",1E+99,'06A_Варіанти'!R2352))</f>
        <v>295.7</v>
      </c>
      <c r="P2361" s="2" t="str">
        <f t="shared" si="257"/>
        <v>5 т</v>
      </c>
      <c r="Q2361" s="2">
        <f t="shared" si="258"/>
        <v>14</v>
      </c>
      <c r="R2361" s="2" t="str">
        <f>IF(OR(C2361="РЦК макси",C2361="РЦЧ SKU"),"SKU-потік",IFERROR(VLOOKUP(D2361,'02_РЦ'!$A$3:$I$7,5,FALSE),0))</f>
        <v>SKU-потік</v>
      </c>
      <c r="S2361" s="2" t="str">
        <f>IF(OR(C2361="РЦК макси",C2361="РЦЧ SKU"),"Не рахується в ліміт",IFERROR(VLOOKUP(D2361,'02_РЦ'!$A$3:$I$7,9,FALSE),"Немає РЦ"))</f>
        <v>Не рахується в ліміт</v>
      </c>
    </row>
    <row r="2362" spans="1:19">
      <c r="A2362" s="2" t="str">
        <f>'06A_Варіанти'!A2353</f>
        <v>RCCH_2333</v>
      </c>
      <c r="B2362" s="2" t="str">
        <f>'06A_Варіанти'!B2353</f>
        <v>TT_2333</v>
      </c>
      <c r="C2362" s="2" t="str">
        <f>'06A_Варіанти'!D2353</f>
        <v>РЦЧ SKU</v>
      </c>
      <c r="D2362" s="2" t="str">
        <f>'06A_Варіанти'!C2353</f>
        <v>РЦЧ</v>
      </c>
      <c r="E2362" s="2" t="str">
        <f>'06A_Варіанти'!S2353</f>
        <v>KREM</v>
      </c>
      <c r="F2362" s="2" t="str">
        <f>IF(O2362='06A_Варіанти'!E2353,'06A_Варіанти'!E$1,IF(O2362='06A_Варіанти'!F2353,'06A_Варіанти'!F$1,IF(O2362='06A_Варіанти'!G2353,'06A_Варіанти'!G$1,IF(O2362='06A_Варіанти'!H2353,'06A_Варіанти'!H$1,IF(O2362='06A_Варіанти'!I2353,'06A_Варіанти'!I$1,IF(O2362='06A_Варіанти'!J2353,'06A_Варіанти'!J$1,IF(O2362='06A_Варіанти'!K2353,'06A_Варіанти'!K$1,IF(O2362='06A_Варіанти'!L2353,'06A_Варіанти'!L$1,IF(O2362='06A_Варіанти'!M2353,'06A_Варіанти'!M$1,IF(O2362='06A_Варіанти'!N2353,'06A_Варіанти'!N$1,IF(O2362='06A_Варіанти'!O2353,'06A_Варіанти'!O$1,IF(O2362='06A_Варіанти'!P2353,'06A_Варіанти'!P$1,IF(O2362='06A_Варіанти'!Q2353,'06A_Варіанти'!Q$1,IF(O2362='06A_Варіанти'!R2353,'06A_Варіанти'!R$1,"НЕМАЄ МАРШРУТУ"))))))))))))))</f>
        <v>KREM</v>
      </c>
      <c r="G2362" s="2" t="str">
        <f t="shared" si="252"/>
        <v>БЕЗ ЗМІН</v>
      </c>
      <c r="H2362" s="2">
        <f>IF(G2362="НЕМАЄ МАРШРУТУ",0,O2362-'06A_Варіанти'!T2353)</f>
        <v>0</v>
      </c>
      <c r="I2362" s="2">
        <f>IFERROR(INDEX('04_Потоки'!$E:$E,MATCH(A2362,'04_Потоки'!$A:$A,0)),0)</f>
        <v>1</v>
      </c>
      <c r="J2362" s="2">
        <f t="shared" si="253"/>
        <v>1</v>
      </c>
      <c r="K2362" s="2">
        <f>IF(C2362="РЦК макси",0,2*'06A_Варіанти'!T2353*J2362)</f>
        <v>586.20000000000005</v>
      </c>
      <c r="L2362" s="2">
        <f t="shared" si="254"/>
        <v>586.20000000000005</v>
      </c>
      <c r="M2362" s="2">
        <f t="shared" si="255"/>
        <v>0</v>
      </c>
      <c r="N2362" s="9">
        <f t="shared" si="256"/>
        <v>0</v>
      </c>
      <c r="O2362" s="2">
        <f>MIN(IF('07A_Конструктор'!$D$5="Так",'06A_Варіанти'!E2353,1E+99),IF('07A_Конструктор'!$D$6="Так",'06A_Варіанти'!F2353,1E+99),IF('07A_Конструктор'!$D$7="Так",'06A_Варіанти'!G2353,1E+99),IF('07A_Конструктор'!$D$8="Так",'06A_Варіанти'!H2353,1E+99),IF('07A_Конструктор'!$D$9="Так",'06A_Варіанти'!I2353,1E+99),IF('07A_Конструктор'!$D$10="Так",'06A_Варіанти'!J2353,1E+99),IF('07A_Конструктор'!$D$11="Так",'06A_Варіанти'!K2353,1E+99),IF('07A_Конструктор'!$D$12="Так",'06A_Варіанти'!L2353,1E+99),IF('07A_Конструктор'!$D$13="Так",'06A_Варіанти'!M2353,1E+99),IF('07A_Конструктор'!$D$14="Так",'06A_Варіанти'!N2353,1E+99),IF('07A_Конструктор'!$D$15="Так",'06A_Варіанти'!O2353,1E+99),IF('07A_Конструктор'!$D$16="Так",'06A_Варіанти'!P2353,1E+99),IF('07A_Конструктор'!$D$17="Так",'06A_Варіанти'!Q2353,1E+99),IF('06A_Варіанти'!R2353="",1E+99,'06A_Варіанти'!R2353))</f>
        <v>293.10000000000002</v>
      </c>
      <c r="P2362" s="2" t="str">
        <f t="shared" si="257"/>
        <v>5 т</v>
      </c>
      <c r="Q2362" s="2">
        <f t="shared" si="258"/>
        <v>14</v>
      </c>
      <c r="R2362" s="2" t="str">
        <f>IF(OR(C2362="РЦК макси",C2362="РЦЧ SKU"),"SKU-потік",IFERROR(VLOOKUP(D2362,'02_РЦ'!$A$3:$I$7,5,FALSE),0))</f>
        <v>SKU-потік</v>
      </c>
      <c r="S2362" s="2" t="str">
        <f>IF(OR(C2362="РЦК макси",C2362="РЦЧ SKU"),"Не рахується в ліміт",IFERROR(VLOOKUP(D2362,'02_РЦ'!$A$3:$I$7,9,FALSE),"Немає РЦ"))</f>
        <v>Не рахується в ліміт</v>
      </c>
    </row>
    <row r="2363" spans="1:19">
      <c r="A2363" s="2" t="str">
        <f>'06A_Варіанти'!A2354</f>
        <v>RCCH_2358</v>
      </c>
      <c r="B2363" s="2" t="str">
        <f>'06A_Варіанти'!B2354</f>
        <v>TT_2358</v>
      </c>
      <c r="C2363" s="2" t="str">
        <f>'06A_Варіанти'!D2354</f>
        <v>РЦЧ SKU</v>
      </c>
      <c r="D2363" s="2" t="str">
        <f>'06A_Варіанти'!C2354</f>
        <v>РЦЧ</v>
      </c>
      <c r="E2363" s="2" t="str">
        <f>'06A_Варіанти'!S2354</f>
        <v>DIRECT</v>
      </c>
      <c r="F2363" s="2" t="str">
        <f>IF(O2363='06A_Варіанти'!E2354,'06A_Варіанти'!E$1,IF(O2363='06A_Варіанти'!F2354,'06A_Варіанти'!F$1,IF(O2363='06A_Варіанти'!G2354,'06A_Варіанти'!G$1,IF(O2363='06A_Варіанти'!H2354,'06A_Варіанти'!H$1,IF(O2363='06A_Варіанти'!I2354,'06A_Варіанти'!I$1,IF(O2363='06A_Варіанти'!J2354,'06A_Варіанти'!J$1,IF(O2363='06A_Варіанти'!K2354,'06A_Варіанти'!K$1,IF(O2363='06A_Варіанти'!L2354,'06A_Варіанти'!L$1,IF(O2363='06A_Варіанти'!M2354,'06A_Варіанти'!M$1,IF(O2363='06A_Варіанти'!N2354,'06A_Варіанти'!N$1,IF(O2363='06A_Варіанти'!O2354,'06A_Варіанти'!O$1,IF(O2363='06A_Варіанти'!P2354,'06A_Варіанти'!P$1,IF(O2363='06A_Варіанти'!Q2354,'06A_Варіанти'!Q$1,IF(O2363='06A_Варіанти'!R2354,'06A_Варіанти'!R$1,"НЕМАЄ МАРШРУТУ"))))))))))))))</f>
        <v>DIRECT</v>
      </c>
      <c r="G2363" s="2" t="str">
        <f t="shared" si="252"/>
        <v>БЕЗ ЗМІН</v>
      </c>
      <c r="H2363" s="2">
        <f>IF(G2363="НЕМАЄ МАРШРУТУ",0,O2363-'06A_Варіанти'!T2354)</f>
        <v>0</v>
      </c>
      <c r="I2363" s="2">
        <f>IFERROR(INDEX('04_Потоки'!$E:$E,MATCH(A2363,'04_Потоки'!$A:$A,0)),0)</f>
        <v>1</v>
      </c>
      <c r="J2363" s="2">
        <f t="shared" si="253"/>
        <v>1</v>
      </c>
      <c r="K2363" s="2">
        <f>IF(C2363="РЦК макси",0,2*'06A_Варіанти'!T2354*J2363)</f>
        <v>584.6</v>
      </c>
      <c r="L2363" s="2">
        <f t="shared" si="254"/>
        <v>584.6</v>
      </c>
      <c r="M2363" s="2">
        <f t="shared" si="255"/>
        <v>0</v>
      </c>
      <c r="N2363" s="9">
        <f t="shared" si="256"/>
        <v>0</v>
      </c>
      <c r="O2363" s="2">
        <f>MIN(IF('07A_Конструктор'!$D$5="Так",'06A_Варіанти'!E2354,1E+99),IF('07A_Конструктор'!$D$6="Так",'06A_Варіанти'!F2354,1E+99),IF('07A_Конструктор'!$D$7="Так",'06A_Варіанти'!G2354,1E+99),IF('07A_Конструктор'!$D$8="Так",'06A_Варіанти'!H2354,1E+99),IF('07A_Конструктор'!$D$9="Так",'06A_Варіанти'!I2354,1E+99),IF('07A_Конструктор'!$D$10="Так",'06A_Варіанти'!J2354,1E+99),IF('07A_Конструктор'!$D$11="Так",'06A_Варіанти'!K2354,1E+99),IF('07A_Конструктор'!$D$12="Так",'06A_Варіанти'!L2354,1E+99),IF('07A_Конструктор'!$D$13="Так",'06A_Варіанти'!M2354,1E+99),IF('07A_Конструктор'!$D$14="Так",'06A_Варіанти'!N2354,1E+99),IF('07A_Конструктор'!$D$15="Так",'06A_Варіанти'!O2354,1E+99),IF('07A_Конструктор'!$D$16="Так",'06A_Варіанти'!P2354,1E+99),IF('07A_Конструктор'!$D$17="Так",'06A_Варіанти'!Q2354,1E+99),IF('06A_Варіанти'!R2354="",1E+99,'06A_Варіанти'!R2354))</f>
        <v>292.3</v>
      </c>
      <c r="P2363" s="2" t="str">
        <f t="shared" si="257"/>
        <v>5 т</v>
      </c>
      <c r="Q2363" s="2">
        <f t="shared" si="258"/>
        <v>14</v>
      </c>
      <c r="R2363" s="2" t="str">
        <f>IF(OR(C2363="РЦК макси",C2363="РЦЧ SKU"),"SKU-потік",IFERROR(VLOOKUP(D2363,'02_РЦ'!$A$3:$I$7,5,FALSE),0))</f>
        <v>SKU-потік</v>
      </c>
      <c r="S2363" s="2" t="str">
        <f>IF(OR(C2363="РЦК макси",C2363="РЦЧ SKU"),"Не рахується в ліміт",IFERROR(VLOOKUP(D2363,'02_РЦ'!$A$3:$I$7,9,FALSE),"Немає РЦ"))</f>
        <v>Не рахується в ліміт</v>
      </c>
    </row>
    <row r="2364" spans="1:19">
      <c r="A2364" s="2" t="str">
        <f>'06A_Варіанти'!A2355</f>
        <v>RCCH_2390</v>
      </c>
      <c r="B2364" s="2" t="str">
        <f>'06A_Варіанти'!B2355</f>
        <v>TT_2390</v>
      </c>
      <c r="C2364" s="2" t="str">
        <f>'06A_Варіанти'!D2355</f>
        <v>РЦЧ SKU</v>
      </c>
      <c r="D2364" s="2" t="str">
        <f>'06A_Варіанти'!C2355</f>
        <v>РЦЧ</v>
      </c>
      <c r="E2364" s="2" t="str">
        <f>'06A_Варіанти'!S2355</f>
        <v>DIRECT</v>
      </c>
      <c r="F2364" s="2" t="str">
        <f>IF(O2364='06A_Варіанти'!E2355,'06A_Варіанти'!E$1,IF(O2364='06A_Варіанти'!F2355,'06A_Варіанти'!F$1,IF(O2364='06A_Варіанти'!G2355,'06A_Варіанти'!G$1,IF(O2364='06A_Варіанти'!H2355,'06A_Варіанти'!H$1,IF(O2364='06A_Варіанти'!I2355,'06A_Варіанти'!I$1,IF(O2364='06A_Варіанти'!J2355,'06A_Варіанти'!J$1,IF(O2364='06A_Варіанти'!K2355,'06A_Варіанти'!K$1,IF(O2364='06A_Варіанти'!L2355,'06A_Варіанти'!L$1,IF(O2364='06A_Варіанти'!M2355,'06A_Варіанти'!M$1,IF(O2364='06A_Варіанти'!N2355,'06A_Варіанти'!N$1,IF(O2364='06A_Варіанти'!O2355,'06A_Варіанти'!O$1,IF(O2364='06A_Варіанти'!P2355,'06A_Варіанти'!P$1,IF(O2364='06A_Варіанти'!Q2355,'06A_Варіанти'!Q$1,IF(O2364='06A_Варіанти'!R2355,'06A_Варіанти'!R$1,"НЕМАЄ МАРШРУТУ"))))))))))))))</f>
        <v>DIRECT</v>
      </c>
      <c r="G2364" s="2" t="str">
        <f t="shared" si="252"/>
        <v>БЕЗ ЗМІН</v>
      </c>
      <c r="H2364" s="2">
        <f>IF(G2364="НЕМАЄ МАРШРУТУ",0,O2364-'06A_Варіанти'!T2355)</f>
        <v>0</v>
      </c>
      <c r="I2364" s="2">
        <f>IFERROR(INDEX('04_Потоки'!$E:$E,MATCH(A2364,'04_Потоки'!$A:$A,0)),0)</f>
        <v>1</v>
      </c>
      <c r="J2364" s="2">
        <f t="shared" si="253"/>
        <v>1</v>
      </c>
      <c r="K2364" s="2">
        <f>IF(C2364="РЦК макси",0,2*'06A_Варіанти'!T2355*J2364)</f>
        <v>58.8</v>
      </c>
      <c r="L2364" s="2">
        <f t="shared" si="254"/>
        <v>58.8</v>
      </c>
      <c r="M2364" s="2">
        <f t="shared" si="255"/>
        <v>0</v>
      </c>
      <c r="N2364" s="9">
        <f t="shared" si="256"/>
        <v>0</v>
      </c>
      <c r="O2364" s="2">
        <f>MIN(IF('07A_Конструктор'!$D$5="Так",'06A_Варіанти'!E2355,1E+99),IF('07A_Конструктор'!$D$6="Так",'06A_Варіанти'!F2355,1E+99),IF('07A_Конструктор'!$D$7="Так",'06A_Варіанти'!G2355,1E+99),IF('07A_Конструктор'!$D$8="Так",'06A_Варіанти'!H2355,1E+99),IF('07A_Конструктор'!$D$9="Так",'06A_Варіанти'!I2355,1E+99),IF('07A_Конструктор'!$D$10="Так",'06A_Варіанти'!J2355,1E+99),IF('07A_Конструктор'!$D$11="Так",'06A_Варіанти'!K2355,1E+99),IF('07A_Конструктор'!$D$12="Так",'06A_Варіанти'!L2355,1E+99),IF('07A_Конструктор'!$D$13="Так",'06A_Варіанти'!M2355,1E+99),IF('07A_Конструктор'!$D$14="Так",'06A_Варіанти'!N2355,1E+99),IF('07A_Конструктор'!$D$15="Так",'06A_Варіанти'!O2355,1E+99),IF('07A_Конструктор'!$D$16="Так",'06A_Варіанти'!P2355,1E+99),IF('07A_Конструктор'!$D$17="Так",'06A_Варіанти'!Q2355,1E+99),IF('06A_Варіанти'!R2355="",1E+99,'06A_Варіанти'!R2355))</f>
        <v>29.4</v>
      </c>
      <c r="P2364" s="2" t="str">
        <f t="shared" si="257"/>
        <v>5 т</v>
      </c>
      <c r="Q2364" s="2">
        <f t="shared" si="258"/>
        <v>14</v>
      </c>
      <c r="R2364" s="2" t="str">
        <f>IF(OR(C2364="РЦК макси",C2364="РЦЧ SKU"),"SKU-потік",IFERROR(VLOOKUP(D2364,'02_РЦ'!$A$3:$I$7,5,FALSE),0))</f>
        <v>SKU-потік</v>
      </c>
      <c r="S2364" s="2" t="str">
        <f>IF(OR(C2364="РЦК макси",C2364="РЦЧ SKU"),"Не рахується в ліміт",IFERROR(VLOOKUP(D2364,'02_РЦ'!$A$3:$I$7,9,FALSE),"Немає РЦ"))</f>
        <v>Не рахується в ліміт</v>
      </c>
    </row>
    <row r="2365" spans="1:19">
      <c r="A2365" s="2" t="str">
        <f>'06A_Варіанти'!A2356</f>
        <v>RCCH_2392</v>
      </c>
      <c r="B2365" s="2" t="str">
        <f>'06A_Варіанти'!B2356</f>
        <v>TT_2392</v>
      </c>
      <c r="C2365" s="2" t="str">
        <f>'06A_Варіанти'!D2356</f>
        <v>РЦЧ SKU</v>
      </c>
      <c r="D2365" s="2" t="str">
        <f>'06A_Варіанти'!C2356</f>
        <v>РЦЧ</v>
      </c>
      <c r="E2365" s="2" t="str">
        <f>'06A_Варіанти'!S2356</f>
        <v>DIRECT</v>
      </c>
      <c r="F2365" s="2" t="str">
        <f>IF(O2365='06A_Варіанти'!E2356,'06A_Варіанти'!E$1,IF(O2365='06A_Варіанти'!F2356,'06A_Варіанти'!F$1,IF(O2365='06A_Варіанти'!G2356,'06A_Варіанти'!G$1,IF(O2365='06A_Варіанти'!H2356,'06A_Варіанти'!H$1,IF(O2365='06A_Варіанти'!I2356,'06A_Варіанти'!I$1,IF(O2365='06A_Варіанти'!J2356,'06A_Варіанти'!J$1,IF(O2365='06A_Варіанти'!K2356,'06A_Варіанти'!K$1,IF(O2365='06A_Варіанти'!L2356,'06A_Варіанти'!L$1,IF(O2365='06A_Варіанти'!M2356,'06A_Варіанти'!M$1,IF(O2365='06A_Варіанти'!N2356,'06A_Варіанти'!N$1,IF(O2365='06A_Варіанти'!O2356,'06A_Варіанти'!O$1,IF(O2365='06A_Варіанти'!P2356,'06A_Варіанти'!P$1,IF(O2365='06A_Варіанти'!Q2356,'06A_Варіанти'!Q$1,IF(O2365='06A_Варіанти'!R2356,'06A_Варіанти'!R$1,"НЕМАЄ МАРШРУТУ"))))))))))))))</f>
        <v>DIRECT</v>
      </c>
      <c r="G2365" s="2" t="str">
        <f t="shared" si="252"/>
        <v>БЕЗ ЗМІН</v>
      </c>
      <c r="H2365" s="2">
        <f>IF(G2365="НЕМАЄ МАРШРУТУ",0,O2365-'06A_Варіанти'!T2356)</f>
        <v>0</v>
      </c>
      <c r="I2365" s="2">
        <f>IFERROR(INDEX('04_Потоки'!$E:$E,MATCH(A2365,'04_Потоки'!$A:$A,0)),0)</f>
        <v>1</v>
      </c>
      <c r="J2365" s="2">
        <f t="shared" si="253"/>
        <v>1</v>
      </c>
      <c r="K2365" s="2">
        <f>IF(C2365="РЦК макси",0,2*'06A_Варіанти'!T2356*J2365)</f>
        <v>582.4</v>
      </c>
      <c r="L2365" s="2">
        <f t="shared" si="254"/>
        <v>582.4</v>
      </c>
      <c r="M2365" s="2">
        <f t="shared" si="255"/>
        <v>0</v>
      </c>
      <c r="N2365" s="9">
        <f t="shared" si="256"/>
        <v>0</v>
      </c>
      <c r="O2365" s="2">
        <f>MIN(IF('07A_Конструктор'!$D$5="Так",'06A_Варіанти'!E2356,1E+99),IF('07A_Конструктор'!$D$6="Так",'06A_Варіанти'!F2356,1E+99),IF('07A_Конструктор'!$D$7="Так",'06A_Варіанти'!G2356,1E+99),IF('07A_Конструктор'!$D$8="Так",'06A_Варіанти'!H2356,1E+99),IF('07A_Конструктор'!$D$9="Так",'06A_Варіанти'!I2356,1E+99),IF('07A_Конструктор'!$D$10="Так",'06A_Варіанти'!J2356,1E+99),IF('07A_Конструктор'!$D$11="Так",'06A_Варіанти'!K2356,1E+99),IF('07A_Конструктор'!$D$12="Так",'06A_Варіанти'!L2356,1E+99),IF('07A_Конструктор'!$D$13="Так",'06A_Варіанти'!M2356,1E+99),IF('07A_Конструктор'!$D$14="Так",'06A_Варіанти'!N2356,1E+99),IF('07A_Конструктор'!$D$15="Так",'06A_Варіанти'!O2356,1E+99),IF('07A_Конструктор'!$D$16="Так",'06A_Варіанти'!P2356,1E+99),IF('07A_Конструктор'!$D$17="Так",'06A_Варіанти'!Q2356,1E+99),IF('06A_Варіанти'!R2356="",1E+99,'06A_Варіанти'!R2356))</f>
        <v>291.2</v>
      </c>
      <c r="P2365" s="2" t="str">
        <f t="shared" si="257"/>
        <v>5 т</v>
      </c>
      <c r="Q2365" s="2">
        <f t="shared" si="258"/>
        <v>14</v>
      </c>
      <c r="R2365" s="2" t="str">
        <f>IF(OR(C2365="РЦК макси",C2365="РЦЧ SKU"),"SKU-потік",IFERROR(VLOOKUP(D2365,'02_РЦ'!$A$3:$I$7,5,FALSE),0))</f>
        <v>SKU-потік</v>
      </c>
      <c r="S2365" s="2" t="str">
        <f>IF(OR(C2365="РЦК макси",C2365="РЦЧ SKU"),"Не рахується в ліміт",IFERROR(VLOOKUP(D2365,'02_РЦ'!$A$3:$I$7,9,FALSE),"Немає РЦ"))</f>
        <v>Не рахується в ліміт</v>
      </c>
    </row>
    <row r="2366" spans="1:19">
      <c r="A2366" s="2" t="str">
        <f>'06A_Варіанти'!A2357</f>
        <v>RCCH_2399</v>
      </c>
      <c r="B2366" s="2" t="str">
        <f>'06A_Варіанти'!B2357</f>
        <v>TT_2399</v>
      </c>
      <c r="C2366" s="2" t="str">
        <f>'06A_Варіанти'!D2357</f>
        <v>РЦЧ SKU</v>
      </c>
      <c r="D2366" s="2" t="str">
        <f>'06A_Варіанти'!C2357</f>
        <v>РЦЧ</v>
      </c>
      <c r="E2366" s="2" t="str">
        <f>'06A_Варіанти'!S2357</f>
        <v>KREM</v>
      </c>
      <c r="F2366" s="2" t="str">
        <f>IF(O2366='06A_Варіанти'!E2357,'06A_Варіанти'!E$1,IF(O2366='06A_Варіанти'!F2357,'06A_Варіанти'!F$1,IF(O2366='06A_Варіанти'!G2357,'06A_Варіанти'!G$1,IF(O2366='06A_Варіанти'!H2357,'06A_Варіанти'!H$1,IF(O2366='06A_Варіанти'!I2357,'06A_Варіанти'!I$1,IF(O2366='06A_Варіанти'!J2357,'06A_Варіанти'!J$1,IF(O2366='06A_Варіанти'!K2357,'06A_Варіанти'!K$1,IF(O2366='06A_Варіанти'!L2357,'06A_Варіанти'!L$1,IF(O2366='06A_Варіанти'!M2357,'06A_Варіанти'!M$1,IF(O2366='06A_Варіанти'!N2357,'06A_Варіанти'!N$1,IF(O2366='06A_Варіанти'!O2357,'06A_Варіанти'!O$1,IF(O2366='06A_Варіанти'!P2357,'06A_Варіанти'!P$1,IF(O2366='06A_Варіанти'!Q2357,'06A_Варіанти'!Q$1,IF(O2366='06A_Варіанти'!R2357,'06A_Варіанти'!R$1,"НЕМАЄ МАРШРУТУ"))))))))))))))</f>
        <v>KREM</v>
      </c>
      <c r="G2366" s="2" t="str">
        <f t="shared" si="252"/>
        <v>БЕЗ ЗМІН</v>
      </c>
      <c r="H2366" s="2">
        <f>IF(G2366="НЕМАЄ МАРШРУТУ",0,O2366-'06A_Варіанти'!T2357)</f>
        <v>0</v>
      </c>
      <c r="I2366" s="2">
        <f>IFERROR(INDEX('04_Потоки'!$E:$E,MATCH(A2366,'04_Потоки'!$A:$A,0)),0)</f>
        <v>1</v>
      </c>
      <c r="J2366" s="2">
        <f t="shared" si="253"/>
        <v>1</v>
      </c>
      <c r="K2366" s="2">
        <f>IF(C2366="РЦК макси",0,2*'06A_Варіанти'!T2357*J2366)</f>
        <v>257.60000000000002</v>
      </c>
      <c r="L2366" s="2">
        <f t="shared" si="254"/>
        <v>257.60000000000002</v>
      </c>
      <c r="M2366" s="2">
        <f t="shared" si="255"/>
        <v>0</v>
      </c>
      <c r="N2366" s="9">
        <f t="shared" si="256"/>
        <v>0</v>
      </c>
      <c r="O2366" s="2">
        <f>MIN(IF('07A_Конструктор'!$D$5="Так",'06A_Варіанти'!E2357,1E+99),IF('07A_Конструктор'!$D$6="Так",'06A_Варіанти'!F2357,1E+99),IF('07A_Конструктор'!$D$7="Так",'06A_Варіанти'!G2357,1E+99),IF('07A_Конструктор'!$D$8="Так",'06A_Варіанти'!H2357,1E+99),IF('07A_Конструктор'!$D$9="Так",'06A_Варіанти'!I2357,1E+99),IF('07A_Конструктор'!$D$10="Так",'06A_Варіанти'!J2357,1E+99),IF('07A_Конструктор'!$D$11="Так",'06A_Варіанти'!K2357,1E+99),IF('07A_Конструктор'!$D$12="Так",'06A_Варіанти'!L2357,1E+99),IF('07A_Конструктор'!$D$13="Так",'06A_Варіанти'!M2357,1E+99),IF('07A_Конструктор'!$D$14="Так",'06A_Варіанти'!N2357,1E+99),IF('07A_Конструктор'!$D$15="Так",'06A_Варіанти'!O2357,1E+99),IF('07A_Конструктор'!$D$16="Так",'06A_Варіанти'!P2357,1E+99),IF('07A_Конструктор'!$D$17="Так",'06A_Варіанти'!Q2357,1E+99),IF('06A_Варіанти'!R2357="",1E+99,'06A_Варіанти'!R2357))</f>
        <v>128.80000000000001</v>
      </c>
      <c r="P2366" s="2" t="str">
        <f t="shared" si="257"/>
        <v>5 т</v>
      </c>
      <c r="Q2366" s="2">
        <f t="shared" si="258"/>
        <v>14</v>
      </c>
      <c r="R2366" s="2" t="str">
        <f>IF(OR(C2366="РЦК макси",C2366="РЦЧ SKU"),"SKU-потік",IFERROR(VLOOKUP(D2366,'02_РЦ'!$A$3:$I$7,5,FALSE),0))</f>
        <v>SKU-потік</v>
      </c>
      <c r="S2366" s="2" t="str">
        <f>IF(OR(C2366="РЦК макси",C2366="РЦЧ SKU"),"Не рахується в ліміт",IFERROR(VLOOKUP(D2366,'02_РЦ'!$A$3:$I$7,9,FALSE),"Немає РЦ"))</f>
        <v>Не рахується в ліміт</v>
      </c>
    </row>
    <row r="2367" spans="1:19">
      <c r="A2367" s="2" t="str">
        <f>'06A_Варіанти'!A2358</f>
        <v>RCCH_2404</v>
      </c>
      <c r="B2367" s="2" t="str">
        <f>'06A_Варіанти'!B2358</f>
        <v>TT_2404</v>
      </c>
      <c r="C2367" s="2" t="str">
        <f>'06A_Варіанти'!D2358</f>
        <v>РЦЧ SKU</v>
      </c>
      <c r="D2367" s="2" t="str">
        <f>'06A_Варіанти'!C2358</f>
        <v>РЦЧ</v>
      </c>
      <c r="E2367" s="2" t="str">
        <f>'06A_Варіанти'!S2358</f>
        <v>DIRECT</v>
      </c>
      <c r="F2367" s="2" t="str">
        <f>IF(O2367='06A_Варіанти'!E2358,'06A_Варіанти'!E$1,IF(O2367='06A_Варіанти'!F2358,'06A_Варіанти'!F$1,IF(O2367='06A_Варіанти'!G2358,'06A_Варіанти'!G$1,IF(O2367='06A_Варіанти'!H2358,'06A_Варіанти'!H$1,IF(O2367='06A_Варіанти'!I2358,'06A_Варіанти'!I$1,IF(O2367='06A_Варіанти'!J2358,'06A_Варіанти'!J$1,IF(O2367='06A_Варіанти'!K2358,'06A_Варіанти'!K$1,IF(O2367='06A_Варіанти'!L2358,'06A_Варіанти'!L$1,IF(O2367='06A_Варіанти'!M2358,'06A_Варіанти'!M$1,IF(O2367='06A_Варіанти'!N2358,'06A_Варіанти'!N$1,IF(O2367='06A_Варіанти'!O2358,'06A_Варіанти'!O$1,IF(O2367='06A_Варіанти'!P2358,'06A_Варіанти'!P$1,IF(O2367='06A_Варіанти'!Q2358,'06A_Варіанти'!Q$1,IF(O2367='06A_Варіанти'!R2358,'06A_Варіанти'!R$1,"НЕМАЄ МАРШРУТУ"))))))))))))))</f>
        <v>DIRECT</v>
      </c>
      <c r="G2367" s="2" t="str">
        <f t="shared" si="252"/>
        <v>БЕЗ ЗМІН</v>
      </c>
      <c r="H2367" s="2">
        <f>IF(G2367="НЕМАЄ МАРШРУТУ",0,O2367-'06A_Варіанти'!T2358)</f>
        <v>0</v>
      </c>
      <c r="I2367" s="2">
        <f>IFERROR(INDEX('04_Потоки'!$E:$E,MATCH(A2367,'04_Потоки'!$A:$A,0)),0)</f>
        <v>1</v>
      </c>
      <c r="J2367" s="2">
        <f t="shared" si="253"/>
        <v>1</v>
      </c>
      <c r="K2367" s="2">
        <f>IF(C2367="РЦК макси",0,2*'06A_Варіанти'!T2358*J2367)</f>
        <v>226.2</v>
      </c>
      <c r="L2367" s="2">
        <f t="shared" si="254"/>
        <v>226.2</v>
      </c>
      <c r="M2367" s="2">
        <f t="shared" si="255"/>
        <v>0</v>
      </c>
      <c r="N2367" s="9">
        <f t="shared" si="256"/>
        <v>0</v>
      </c>
      <c r="O2367" s="2">
        <f>MIN(IF('07A_Конструктор'!$D$5="Так",'06A_Варіанти'!E2358,1E+99),IF('07A_Конструктор'!$D$6="Так",'06A_Варіанти'!F2358,1E+99),IF('07A_Конструктор'!$D$7="Так",'06A_Варіанти'!G2358,1E+99),IF('07A_Конструктор'!$D$8="Так",'06A_Варіанти'!H2358,1E+99),IF('07A_Конструктор'!$D$9="Так",'06A_Варіанти'!I2358,1E+99),IF('07A_Конструктор'!$D$10="Так",'06A_Варіанти'!J2358,1E+99),IF('07A_Конструктор'!$D$11="Так",'06A_Варіанти'!K2358,1E+99),IF('07A_Конструктор'!$D$12="Так",'06A_Варіанти'!L2358,1E+99),IF('07A_Конструктор'!$D$13="Так",'06A_Варіанти'!M2358,1E+99),IF('07A_Конструктор'!$D$14="Так",'06A_Варіанти'!N2358,1E+99),IF('07A_Конструктор'!$D$15="Так",'06A_Варіанти'!O2358,1E+99),IF('07A_Конструктор'!$D$16="Так",'06A_Варіанти'!P2358,1E+99),IF('07A_Конструктор'!$D$17="Так",'06A_Варіанти'!Q2358,1E+99),IF('06A_Варіанти'!R2358="",1E+99,'06A_Варіанти'!R2358))</f>
        <v>113.1</v>
      </c>
      <c r="P2367" s="2" t="str">
        <f t="shared" si="257"/>
        <v>5 т</v>
      </c>
      <c r="Q2367" s="2">
        <f t="shared" si="258"/>
        <v>14</v>
      </c>
      <c r="R2367" s="2" t="str">
        <f>IF(OR(C2367="РЦК макси",C2367="РЦЧ SKU"),"SKU-потік",IFERROR(VLOOKUP(D2367,'02_РЦ'!$A$3:$I$7,5,FALSE),0))</f>
        <v>SKU-потік</v>
      </c>
      <c r="S2367" s="2" t="str">
        <f>IF(OR(C2367="РЦК макси",C2367="РЦЧ SKU"),"Не рахується в ліміт",IFERROR(VLOOKUP(D2367,'02_РЦ'!$A$3:$I$7,9,FALSE),"Немає РЦ"))</f>
        <v>Не рахується в ліміт</v>
      </c>
    </row>
    <row r="2368" spans="1:19">
      <c r="A2368" s="2" t="str">
        <f>'06A_Варіанти'!A2359</f>
        <v>RCCH_2421</v>
      </c>
      <c r="B2368" s="2" t="str">
        <f>'06A_Варіанти'!B2359</f>
        <v>TT_2421</v>
      </c>
      <c r="C2368" s="2" t="str">
        <f>'06A_Варіанти'!D2359</f>
        <v>РЦЧ SKU</v>
      </c>
      <c r="D2368" s="2" t="str">
        <f>'06A_Варіанти'!C2359</f>
        <v>РЦЧ</v>
      </c>
      <c r="E2368" s="2" t="str">
        <f>'06A_Варіанти'!S2359</f>
        <v>KREM</v>
      </c>
      <c r="F2368" s="2" t="str">
        <f>IF(O2368='06A_Варіанти'!E2359,'06A_Варіанти'!E$1,IF(O2368='06A_Варіанти'!F2359,'06A_Варіанти'!F$1,IF(O2368='06A_Варіанти'!G2359,'06A_Варіанти'!G$1,IF(O2368='06A_Варіанти'!H2359,'06A_Варіанти'!H$1,IF(O2368='06A_Варіанти'!I2359,'06A_Варіанти'!I$1,IF(O2368='06A_Варіанти'!J2359,'06A_Варіанти'!J$1,IF(O2368='06A_Варіанти'!K2359,'06A_Варіанти'!K$1,IF(O2368='06A_Варіанти'!L2359,'06A_Варіанти'!L$1,IF(O2368='06A_Варіанти'!M2359,'06A_Варіанти'!M$1,IF(O2368='06A_Варіанти'!N2359,'06A_Варіанти'!N$1,IF(O2368='06A_Варіанти'!O2359,'06A_Варіанти'!O$1,IF(O2368='06A_Варіанти'!P2359,'06A_Варіанти'!P$1,IF(O2368='06A_Варіанти'!Q2359,'06A_Варіанти'!Q$1,IF(O2368='06A_Варіанти'!R2359,'06A_Варіанти'!R$1,"НЕМАЄ МАРШРУТУ"))))))))))))))</f>
        <v>KREM</v>
      </c>
      <c r="G2368" s="2" t="str">
        <f t="shared" si="252"/>
        <v>БЕЗ ЗМІН</v>
      </c>
      <c r="H2368" s="2">
        <f>IF(G2368="НЕМАЄ МАРШРУТУ",0,O2368-'06A_Варіанти'!T2359)</f>
        <v>0</v>
      </c>
      <c r="I2368" s="2">
        <f>IFERROR(INDEX('04_Потоки'!$E:$E,MATCH(A2368,'04_Потоки'!$A:$A,0)),0)</f>
        <v>1</v>
      </c>
      <c r="J2368" s="2">
        <f t="shared" si="253"/>
        <v>1</v>
      </c>
      <c r="K2368" s="2">
        <f>IF(C2368="РЦК макси",0,2*'06A_Варіанти'!T2359*J2368)</f>
        <v>574.6</v>
      </c>
      <c r="L2368" s="2">
        <f t="shared" si="254"/>
        <v>574.6</v>
      </c>
      <c r="M2368" s="2">
        <f t="shared" si="255"/>
        <v>0</v>
      </c>
      <c r="N2368" s="9">
        <f t="shared" si="256"/>
        <v>0</v>
      </c>
      <c r="O2368" s="2">
        <f>MIN(IF('07A_Конструктор'!$D$5="Так",'06A_Варіанти'!E2359,1E+99),IF('07A_Конструктор'!$D$6="Так",'06A_Варіанти'!F2359,1E+99),IF('07A_Конструктор'!$D$7="Так",'06A_Варіанти'!G2359,1E+99),IF('07A_Конструктор'!$D$8="Так",'06A_Варіанти'!H2359,1E+99),IF('07A_Конструктор'!$D$9="Так",'06A_Варіанти'!I2359,1E+99),IF('07A_Конструктор'!$D$10="Так",'06A_Варіанти'!J2359,1E+99),IF('07A_Конструктор'!$D$11="Так",'06A_Варіанти'!K2359,1E+99),IF('07A_Конструктор'!$D$12="Так",'06A_Варіанти'!L2359,1E+99),IF('07A_Конструктор'!$D$13="Так",'06A_Варіанти'!M2359,1E+99),IF('07A_Конструктор'!$D$14="Так",'06A_Варіанти'!N2359,1E+99),IF('07A_Конструктор'!$D$15="Так",'06A_Варіанти'!O2359,1E+99),IF('07A_Конструктор'!$D$16="Так",'06A_Варіанти'!P2359,1E+99),IF('07A_Конструктор'!$D$17="Так",'06A_Варіанти'!Q2359,1E+99),IF('06A_Варіанти'!R2359="",1E+99,'06A_Варіанти'!R2359))</f>
        <v>287.3</v>
      </c>
      <c r="P2368" s="2" t="str">
        <f t="shared" si="257"/>
        <v>5 т</v>
      </c>
      <c r="Q2368" s="2">
        <f t="shared" si="258"/>
        <v>14</v>
      </c>
      <c r="R2368" s="2" t="str">
        <f>IF(OR(C2368="РЦК макси",C2368="РЦЧ SKU"),"SKU-потік",IFERROR(VLOOKUP(D2368,'02_РЦ'!$A$3:$I$7,5,FALSE),0))</f>
        <v>SKU-потік</v>
      </c>
      <c r="S2368" s="2" t="str">
        <f>IF(OR(C2368="РЦК макси",C2368="РЦЧ SKU"),"Не рахується в ліміт",IFERROR(VLOOKUP(D2368,'02_РЦ'!$A$3:$I$7,9,FALSE),"Немає РЦ"))</f>
        <v>Не рахується в ліміт</v>
      </c>
    </row>
    <row r="2369" spans="1:19">
      <c r="A2369" s="2" t="str">
        <f>'06A_Варіанти'!A2360</f>
        <v>RCCH_2445</v>
      </c>
      <c r="B2369" s="2" t="str">
        <f>'06A_Варіанти'!B2360</f>
        <v>TT_2445</v>
      </c>
      <c r="C2369" s="2" t="str">
        <f>'06A_Варіанти'!D2360</f>
        <v>РЦЧ SKU</v>
      </c>
      <c r="D2369" s="2" t="str">
        <f>'06A_Варіанти'!C2360</f>
        <v>РЦЧ</v>
      </c>
      <c r="E2369" s="2" t="str">
        <f>'06A_Варіанти'!S2360</f>
        <v>DIRECT</v>
      </c>
      <c r="F2369" s="2" t="str">
        <f>IF(O2369='06A_Варіанти'!E2360,'06A_Варіанти'!E$1,IF(O2369='06A_Варіанти'!F2360,'06A_Варіанти'!F$1,IF(O2369='06A_Варіанти'!G2360,'06A_Варіанти'!G$1,IF(O2369='06A_Варіанти'!H2360,'06A_Варіанти'!H$1,IF(O2369='06A_Варіанти'!I2360,'06A_Варіанти'!I$1,IF(O2369='06A_Варіанти'!J2360,'06A_Варіанти'!J$1,IF(O2369='06A_Варіанти'!K2360,'06A_Варіанти'!K$1,IF(O2369='06A_Варіанти'!L2360,'06A_Варіанти'!L$1,IF(O2369='06A_Варіанти'!M2360,'06A_Варіанти'!M$1,IF(O2369='06A_Варіанти'!N2360,'06A_Варіанти'!N$1,IF(O2369='06A_Варіанти'!O2360,'06A_Варіанти'!O$1,IF(O2369='06A_Варіанти'!P2360,'06A_Варіанти'!P$1,IF(O2369='06A_Варіанти'!Q2360,'06A_Варіанти'!Q$1,IF(O2369='06A_Варіанти'!R2360,'06A_Варіанти'!R$1,"НЕМАЄ МАРШРУТУ"))))))))))))))</f>
        <v>DIRECT</v>
      </c>
      <c r="G2369" s="2" t="str">
        <f t="shared" si="252"/>
        <v>БЕЗ ЗМІН</v>
      </c>
      <c r="H2369" s="2">
        <f>IF(G2369="НЕМАЄ МАРШРУТУ",0,O2369-'06A_Варіанти'!T2360)</f>
        <v>0</v>
      </c>
      <c r="I2369" s="2">
        <f>IFERROR(INDEX('04_Потоки'!$E:$E,MATCH(A2369,'04_Потоки'!$A:$A,0)),0)</f>
        <v>1</v>
      </c>
      <c r="J2369" s="2">
        <f t="shared" si="253"/>
        <v>1</v>
      </c>
      <c r="K2369" s="2">
        <f>IF(C2369="РЦК макси",0,2*'06A_Варіанти'!T2360*J2369)</f>
        <v>562.79999999999995</v>
      </c>
      <c r="L2369" s="2">
        <f t="shared" si="254"/>
        <v>562.79999999999995</v>
      </c>
      <c r="M2369" s="2">
        <f t="shared" si="255"/>
        <v>0</v>
      </c>
      <c r="N2369" s="9">
        <f t="shared" si="256"/>
        <v>0</v>
      </c>
      <c r="O2369" s="2">
        <f>MIN(IF('07A_Конструктор'!$D$5="Так",'06A_Варіанти'!E2360,1E+99),IF('07A_Конструктор'!$D$6="Так",'06A_Варіанти'!F2360,1E+99),IF('07A_Конструктор'!$D$7="Так",'06A_Варіанти'!G2360,1E+99),IF('07A_Конструктор'!$D$8="Так",'06A_Варіанти'!H2360,1E+99),IF('07A_Конструктор'!$D$9="Так",'06A_Варіанти'!I2360,1E+99),IF('07A_Конструктор'!$D$10="Так",'06A_Варіанти'!J2360,1E+99),IF('07A_Конструктор'!$D$11="Так",'06A_Варіанти'!K2360,1E+99),IF('07A_Конструктор'!$D$12="Так",'06A_Варіанти'!L2360,1E+99),IF('07A_Конструктор'!$D$13="Так",'06A_Варіанти'!M2360,1E+99),IF('07A_Конструктор'!$D$14="Так",'06A_Варіанти'!N2360,1E+99),IF('07A_Конструктор'!$D$15="Так",'06A_Варіанти'!O2360,1E+99),IF('07A_Конструктор'!$D$16="Так",'06A_Варіанти'!P2360,1E+99),IF('07A_Конструктор'!$D$17="Так",'06A_Варіанти'!Q2360,1E+99),IF('06A_Варіанти'!R2360="",1E+99,'06A_Варіанти'!R2360))</f>
        <v>281.39999999999998</v>
      </c>
      <c r="P2369" s="2" t="str">
        <f t="shared" si="257"/>
        <v>5 т</v>
      </c>
      <c r="Q2369" s="2">
        <f t="shared" si="258"/>
        <v>14</v>
      </c>
      <c r="R2369" s="2" t="str">
        <f>IF(OR(C2369="РЦК макси",C2369="РЦЧ SKU"),"SKU-потік",IFERROR(VLOOKUP(D2369,'02_РЦ'!$A$3:$I$7,5,FALSE),0))</f>
        <v>SKU-потік</v>
      </c>
      <c r="S2369" s="2" t="str">
        <f>IF(OR(C2369="РЦК макси",C2369="РЦЧ SKU"),"Не рахується в ліміт",IFERROR(VLOOKUP(D2369,'02_РЦ'!$A$3:$I$7,9,FALSE),"Немає РЦ"))</f>
        <v>Не рахується в ліміт</v>
      </c>
    </row>
    <row r="2370" spans="1:19">
      <c r="A2370" s="2" t="str">
        <f>'06A_Варіанти'!A2361</f>
        <v>RCCH_2474</v>
      </c>
      <c r="B2370" s="2" t="str">
        <f>'06A_Варіанти'!B2361</f>
        <v>TT_2474</v>
      </c>
      <c r="C2370" s="2" t="str">
        <f>'06A_Варіанти'!D2361</f>
        <v>РЦЧ SKU</v>
      </c>
      <c r="D2370" s="2" t="str">
        <f>'06A_Варіанти'!C2361</f>
        <v>РЦЧ</v>
      </c>
      <c r="E2370" s="2" t="str">
        <f>'06A_Варіанти'!S2361</f>
        <v>KAM_HPP</v>
      </c>
      <c r="F2370" s="2" t="str">
        <f>IF(O2370='06A_Варіанти'!E2361,'06A_Варіанти'!E$1,IF(O2370='06A_Варіанти'!F2361,'06A_Варіанти'!F$1,IF(O2370='06A_Варіанти'!G2361,'06A_Варіанти'!G$1,IF(O2370='06A_Варіанти'!H2361,'06A_Варіанти'!H$1,IF(O2370='06A_Варіанти'!I2361,'06A_Варіанти'!I$1,IF(O2370='06A_Варіанти'!J2361,'06A_Варіанти'!J$1,IF(O2370='06A_Варіанти'!K2361,'06A_Варіанти'!K$1,IF(O2370='06A_Варіанти'!L2361,'06A_Варіанти'!L$1,IF(O2370='06A_Варіанти'!M2361,'06A_Варіанти'!M$1,IF(O2370='06A_Варіанти'!N2361,'06A_Варіанти'!N$1,IF(O2370='06A_Варіанти'!O2361,'06A_Варіанти'!O$1,IF(O2370='06A_Варіанти'!P2361,'06A_Варіанти'!P$1,IF(O2370='06A_Варіанти'!Q2361,'06A_Варіанти'!Q$1,IF(O2370='06A_Варіанти'!R2361,'06A_Варіанти'!R$1,"НЕМАЄ МАРШРУТУ"))))))))))))))</f>
        <v>KAM_HPP</v>
      </c>
      <c r="G2370" s="2" t="str">
        <f t="shared" si="252"/>
        <v>БЕЗ ЗМІН</v>
      </c>
      <c r="H2370" s="2">
        <f>IF(G2370="НЕМАЄ МАРШРУТУ",0,O2370-'06A_Варіанти'!T2361)</f>
        <v>0</v>
      </c>
      <c r="I2370" s="2">
        <f>IFERROR(INDEX('04_Потоки'!$E:$E,MATCH(A2370,'04_Потоки'!$A:$A,0)),0)</f>
        <v>1</v>
      </c>
      <c r="J2370" s="2">
        <f t="shared" si="253"/>
        <v>1</v>
      </c>
      <c r="K2370" s="2">
        <f>IF(C2370="РЦК макси",0,2*'06A_Варіанти'!T2361*J2370)</f>
        <v>515.20000000000005</v>
      </c>
      <c r="L2370" s="2">
        <f t="shared" si="254"/>
        <v>515.20000000000005</v>
      </c>
      <c r="M2370" s="2">
        <f t="shared" si="255"/>
        <v>0</v>
      </c>
      <c r="N2370" s="9">
        <f t="shared" si="256"/>
        <v>0</v>
      </c>
      <c r="O2370" s="2">
        <f>MIN(IF('07A_Конструктор'!$D$5="Так",'06A_Варіанти'!E2361,1E+99),IF('07A_Конструктор'!$D$6="Так",'06A_Варіанти'!F2361,1E+99),IF('07A_Конструктор'!$D$7="Так",'06A_Варіанти'!G2361,1E+99),IF('07A_Конструктор'!$D$8="Так",'06A_Варіанти'!H2361,1E+99),IF('07A_Конструктор'!$D$9="Так",'06A_Варіанти'!I2361,1E+99),IF('07A_Конструктор'!$D$10="Так",'06A_Варіанти'!J2361,1E+99),IF('07A_Конструктор'!$D$11="Так",'06A_Варіанти'!K2361,1E+99),IF('07A_Конструктор'!$D$12="Так",'06A_Варіанти'!L2361,1E+99),IF('07A_Конструктор'!$D$13="Так",'06A_Варіанти'!M2361,1E+99),IF('07A_Конструктор'!$D$14="Так",'06A_Варіанти'!N2361,1E+99),IF('07A_Конструктор'!$D$15="Так",'06A_Варіанти'!O2361,1E+99),IF('07A_Конструктор'!$D$16="Так",'06A_Варіанти'!P2361,1E+99),IF('07A_Конструктор'!$D$17="Так",'06A_Варіанти'!Q2361,1E+99),IF('06A_Варіанти'!R2361="",1E+99,'06A_Варіанти'!R2361))</f>
        <v>257.60000000000002</v>
      </c>
      <c r="P2370" s="2" t="str">
        <f t="shared" si="257"/>
        <v>5 т</v>
      </c>
      <c r="Q2370" s="2">
        <f t="shared" si="258"/>
        <v>14</v>
      </c>
      <c r="R2370" s="2" t="str">
        <f>IF(OR(C2370="РЦК макси",C2370="РЦЧ SKU"),"SKU-потік",IFERROR(VLOOKUP(D2370,'02_РЦ'!$A$3:$I$7,5,FALSE),0))</f>
        <v>SKU-потік</v>
      </c>
      <c r="S2370" s="2" t="str">
        <f>IF(OR(C2370="РЦК макси",C2370="РЦЧ SKU"),"Не рахується в ліміт",IFERROR(VLOOKUP(D2370,'02_РЦ'!$A$3:$I$7,9,FALSE),"Немає РЦ"))</f>
        <v>Не рахується в ліміт</v>
      </c>
    </row>
    <row r="2371" spans="1:19">
      <c r="A2371" s="2" t="str">
        <f>'06A_Варіанти'!A2362</f>
        <v>RCCH_2480</v>
      </c>
      <c r="B2371" s="2" t="str">
        <f>'06A_Варіанти'!B2362</f>
        <v>TT_2480</v>
      </c>
      <c r="C2371" s="2" t="str">
        <f>'06A_Варіанти'!D2362</f>
        <v>РЦЧ SKU</v>
      </c>
      <c r="D2371" s="2" t="str">
        <f>'06A_Варіанти'!C2362</f>
        <v>РЦЧ</v>
      </c>
      <c r="E2371" s="2" t="str">
        <f>'06A_Варіанти'!S2362</f>
        <v>CHK</v>
      </c>
      <c r="F2371" s="2" t="str">
        <f>IF(O2371='06A_Варіанти'!E2362,'06A_Варіанти'!E$1,IF(O2371='06A_Варіанти'!F2362,'06A_Варіанти'!F$1,IF(O2371='06A_Варіанти'!G2362,'06A_Варіанти'!G$1,IF(O2371='06A_Варіанти'!H2362,'06A_Варіанти'!H$1,IF(O2371='06A_Варіанти'!I2362,'06A_Варіанти'!I$1,IF(O2371='06A_Варіанти'!J2362,'06A_Варіанти'!J$1,IF(O2371='06A_Варіанти'!K2362,'06A_Варіанти'!K$1,IF(O2371='06A_Варіанти'!L2362,'06A_Варіанти'!L$1,IF(O2371='06A_Варіанти'!M2362,'06A_Варіанти'!M$1,IF(O2371='06A_Варіанти'!N2362,'06A_Варіанти'!N$1,IF(O2371='06A_Варіанти'!O2362,'06A_Варіанти'!O$1,IF(O2371='06A_Варіанти'!P2362,'06A_Варіанти'!P$1,IF(O2371='06A_Варіанти'!Q2362,'06A_Варіанти'!Q$1,IF(O2371='06A_Варіанти'!R2362,'06A_Варіанти'!R$1,"НЕМАЄ МАРШРУТУ"))))))))))))))</f>
        <v>CHK</v>
      </c>
      <c r="G2371" s="2" t="str">
        <f t="shared" si="252"/>
        <v>БЕЗ ЗМІН</v>
      </c>
      <c r="H2371" s="2">
        <f>IF(G2371="НЕМАЄ МАРШРУТУ",0,O2371-'06A_Варіанти'!T2362)</f>
        <v>0</v>
      </c>
      <c r="I2371" s="2">
        <f>IFERROR(INDEX('04_Потоки'!$E:$E,MATCH(A2371,'04_Потоки'!$A:$A,0)),0)</f>
        <v>1</v>
      </c>
      <c r="J2371" s="2">
        <f t="shared" si="253"/>
        <v>1</v>
      </c>
      <c r="K2371" s="2">
        <f>IF(C2371="РЦК макси",0,2*'06A_Варіанти'!T2362*J2371)</f>
        <v>597.4</v>
      </c>
      <c r="L2371" s="2">
        <f t="shared" si="254"/>
        <v>597.4</v>
      </c>
      <c r="M2371" s="2">
        <f t="shared" si="255"/>
        <v>0</v>
      </c>
      <c r="N2371" s="9">
        <f t="shared" si="256"/>
        <v>0</v>
      </c>
      <c r="O2371" s="2">
        <f>MIN(IF('07A_Конструктор'!$D$5="Так",'06A_Варіанти'!E2362,1E+99),IF('07A_Конструктор'!$D$6="Так",'06A_Варіанти'!F2362,1E+99),IF('07A_Конструктор'!$D$7="Так",'06A_Варіанти'!G2362,1E+99),IF('07A_Конструктор'!$D$8="Так",'06A_Варіанти'!H2362,1E+99),IF('07A_Конструктор'!$D$9="Так",'06A_Варіанти'!I2362,1E+99),IF('07A_Конструктор'!$D$10="Так",'06A_Варіанти'!J2362,1E+99),IF('07A_Конструктор'!$D$11="Так",'06A_Варіанти'!K2362,1E+99),IF('07A_Конструктор'!$D$12="Так",'06A_Варіанти'!L2362,1E+99),IF('07A_Конструктор'!$D$13="Так",'06A_Варіанти'!M2362,1E+99),IF('07A_Конструктор'!$D$14="Так",'06A_Варіанти'!N2362,1E+99),IF('07A_Конструктор'!$D$15="Так",'06A_Варіанти'!O2362,1E+99),IF('07A_Конструктор'!$D$16="Так",'06A_Варіанти'!P2362,1E+99),IF('07A_Конструктор'!$D$17="Так",'06A_Варіанти'!Q2362,1E+99),IF('06A_Варіанти'!R2362="",1E+99,'06A_Варіанти'!R2362))</f>
        <v>298.7</v>
      </c>
      <c r="P2371" s="2" t="str">
        <f t="shared" si="257"/>
        <v>5 т</v>
      </c>
      <c r="Q2371" s="2">
        <f t="shared" si="258"/>
        <v>14</v>
      </c>
      <c r="R2371" s="2" t="str">
        <f>IF(OR(C2371="РЦК макси",C2371="РЦЧ SKU"),"SKU-потік",IFERROR(VLOOKUP(D2371,'02_РЦ'!$A$3:$I$7,5,FALSE),0))</f>
        <v>SKU-потік</v>
      </c>
      <c r="S2371" s="2" t="str">
        <f>IF(OR(C2371="РЦК макси",C2371="РЦЧ SKU"),"Не рахується в ліміт",IFERROR(VLOOKUP(D2371,'02_РЦ'!$A$3:$I$7,9,FALSE),"Немає РЦ"))</f>
        <v>Не рахується в ліміт</v>
      </c>
    </row>
    <row r="2372" spans="1:19">
      <c r="A2372" s="2" t="str">
        <f>'06A_Варіанти'!A2363</f>
        <v>RCCH_2500</v>
      </c>
      <c r="B2372" s="2" t="str">
        <f>'06A_Варіанти'!B2363</f>
        <v>TT_2500</v>
      </c>
      <c r="C2372" s="2" t="str">
        <f>'06A_Варіанти'!D2363</f>
        <v>РЦЧ SKU</v>
      </c>
      <c r="D2372" s="2" t="str">
        <f>'06A_Варіанти'!C2363</f>
        <v>РЦЧ</v>
      </c>
      <c r="E2372" s="2" t="str">
        <f>'06A_Варіанти'!S2363</f>
        <v>KREM</v>
      </c>
      <c r="F2372" s="2" t="str">
        <f>IF(O2372='06A_Варіанти'!E2363,'06A_Варіанти'!E$1,IF(O2372='06A_Варіанти'!F2363,'06A_Варіанти'!F$1,IF(O2372='06A_Варіанти'!G2363,'06A_Варіанти'!G$1,IF(O2372='06A_Варіанти'!H2363,'06A_Варіанти'!H$1,IF(O2372='06A_Варіанти'!I2363,'06A_Варіанти'!I$1,IF(O2372='06A_Варіанти'!J2363,'06A_Варіанти'!J$1,IF(O2372='06A_Варіанти'!K2363,'06A_Варіанти'!K$1,IF(O2372='06A_Варіанти'!L2363,'06A_Варіанти'!L$1,IF(O2372='06A_Варіанти'!M2363,'06A_Варіанти'!M$1,IF(O2372='06A_Варіанти'!N2363,'06A_Варіанти'!N$1,IF(O2372='06A_Варіанти'!O2363,'06A_Варіанти'!O$1,IF(O2372='06A_Варіанти'!P2363,'06A_Варіанти'!P$1,IF(O2372='06A_Варіанти'!Q2363,'06A_Варіанти'!Q$1,IF(O2372='06A_Варіанти'!R2363,'06A_Варіанти'!R$1,"НЕМАЄ МАРШРУТУ"))))))))))))))</f>
        <v>KREM</v>
      </c>
      <c r="G2372" s="2" t="str">
        <f t="shared" si="252"/>
        <v>БЕЗ ЗМІН</v>
      </c>
      <c r="H2372" s="2">
        <f>IF(G2372="НЕМАЄ МАРШРУТУ",0,O2372-'06A_Варіанти'!T2363)</f>
        <v>0</v>
      </c>
      <c r="I2372" s="2">
        <f>IFERROR(INDEX('04_Потоки'!$E:$E,MATCH(A2372,'04_Потоки'!$A:$A,0)),0)</f>
        <v>1</v>
      </c>
      <c r="J2372" s="2">
        <f t="shared" si="253"/>
        <v>1</v>
      </c>
      <c r="K2372" s="2">
        <f>IF(C2372="РЦК макси",0,2*'06A_Варіанти'!T2363*J2372)</f>
        <v>584.4</v>
      </c>
      <c r="L2372" s="2">
        <f t="shared" si="254"/>
        <v>584.4</v>
      </c>
      <c r="M2372" s="2">
        <f t="shared" si="255"/>
        <v>0</v>
      </c>
      <c r="N2372" s="9">
        <f t="shared" si="256"/>
        <v>0</v>
      </c>
      <c r="O2372" s="2">
        <f>MIN(IF('07A_Конструктор'!$D$5="Так",'06A_Варіанти'!E2363,1E+99),IF('07A_Конструктор'!$D$6="Так",'06A_Варіанти'!F2363,1E+99),IF('07A_Конструктор'!$D$7="Так",'06A_Варіанти'!G2363,1E+99),IF('07A_Конструктор'!$D$8="Так",'06A_Варіанти'!H2363,1E+99),IF('07A_Конструктор'!$D$9="Так",'06A_Варіанти'!I2363,1E+99),IF('07A_Конструктор'!$D$10="Так",'06A_Варіанти'!J2363,1E+99),IF('07A_Конструктор'!$D$11="Так",'06A_Варіанти'!K2363,1E+99),IF('07A_Конструктор'!$D$12="Так",'06A_Варіанти'!L2363,1E+99),IF('07A_Конструктор'!$D$13="Так",'06A_Варіанти'!M2363,1E+99),IF('07A_Конструктор'!$D$14="Так",'06A_Варіанти'!N2363,1E+99),IF('07A_Конструктор'!$D$15="Так",'06A_Варіанти'!O2363,1E+99),IF('07A_Конструктор'!$D$16="Так",'06A_Варіанти'!P2363,1E+99),IF('07A_Конструктор'!$D$17="Так",'06A_Варіанти'!Q2363,1E+99),IF('06A_Варіанти'!R2363="",1E+99,'06A_Варіанти'!R2363))</f>
        <v>292.2</v>
      </c>
      <c r="P2372" s="2" t="str">
        <f t="shared" si="257"/>
        <v>5 т</v>
      </c>
      <c r="Q2372" s="2">
        <f t="shared" si="258"/>
        <v>14</v>
      </c>
      <c r="R2372" s="2" t="str">
        <f>IF(OR(C2372="РЦК макси",C2372="РЦЧ SKU"),"SKU-потік",IFERROR(VLOOKUP(D2372,'02_РЦ'!$A$3:$I$7,5,FALSE),0))</f>
        <v>SKU-потік</v>
      </c>
      <c r="S2372" s="2" t="str">
        <f>IF(OR(C2372="РЦК макси",C2372="РЦЧ SKU"),"Не рахується в ліміт",IFERROR(VLOOKUP(D2372,'02_РЦ'!$A$3:$I$7,9,FALSE),"Немає РЦ"))</f>
        <v>Не рахується в ліміт</v>
      </c>
    </row>
    <row r="2373" spans="1:19">
      <c r="A2373" s="2" t="str">
        <f>'06A_Варіанти'!A2364</f>
        <v>RCCH_2555</v>
      </c>
      <c r="B2373" s="2" t="str">
        <f>'06A_Варіанти'!B2364</f>
        <v>TT_2555</v>
      </c>
      <c r="C2373" s="2" t="str">
        <f>'06A_Варіанти'!D2364</f>
        <v>РЦЧ SKU</v>
      </c>
      <c r="D2373" s="2" t="str">
        <f>'06A_Варіанти'!C2364</f>
        <v>РЦЧ</v>
      </c>
      <c r="E2373" s="2" t="str">
        <f>'06A_Варіанти'!S2364</f>
        <v>DIRECT</v>
      </c>
      <c r="F2373" s="2" t="str">
        <f>IF(O2373='06A_Варіанти'!E2364,'06A_Варіанти'!E$1,IF(O2373='06A_Варіанти'!F2364,'06A_Варіанти'!F$1,IF(O2373='06A_Варіанти'!G2364,'06A_Варіанти'!G$1,IF(O2373='06A_Варіанти'!H2364,'06A_Варіанти'!H$1,IF(O2373='06A_Варіанти'!I2364,'06A_Варіанти'!I$1,IF(O2373='06A_Варіанти'!J2364,'06A_Варіанти'!J$1,IF(O2373='06A_Варіанти'!K2364,'06A_Варіанти'!K$1,IF(O2373='06A_Варіанти'!L2364,'06A_Варіанти'!L$1,IF(O2373='06A_Варіанти'!M2364,'06A_Варіанти'!M$1,IF(O2373='06A_Варіанти'!N2364,'06A_Варіанти'!N$1,IF(O2373='06A_Варіанти'!O2364,'06A_Варіанти'!O$1,IF(O2373='06A_Варіанти'!P2364,'06A_Варіанти'!P$1,IF(O2373='06A_Варіанти'!Q2364,'06A_Варіанти'!Q$1,IF(O2373='06A_Варіанти'!R2364,'06A_Варіанти'!R$1,"НЕМАЄ МАРШРУТУ"))))))))))))))</f>
        <v>DIRECT</v>
      </c>
      <c r="G2373" s="2" t="str">
        <f t="shared" si="252"/>
        <v>БЕЗ ЗМІН</v>
      </c>
      <c r="H2373" s="2">
        <f>IF(G2373="НЕМАЄ МАРШРУТУ",0,O2373-'06A_Варіанти'!T2364)</f>
        <v>0</v>
      </c>
      <c r="I2373" s="2">
        <f>IFERROR(INDEX('04_Потоки'!$E:$E,MATCH(A2373,'04_Потоки'!$A:$A,0)),0)</f>
        <v>1</v>
      </c>
      <c r="J2373" s="2">
        <f t="shared" si="253"/>
        <v>1</v>
      </c>
      <c r="K2373" s="2">
        <f>IF(C2373="РЦК макси",0,2*'06A_Варіанти'!T2364*J2373)</f>
        <v>584.20000000000005</v>
      </c>
      <c r="L2373" s="2">
        <f t="shared" si="254"/>
        <v>584.20000000000005</v>
      </c>
      <c r="M2373" s="2">
        <f t="shared" si="255"/>
        <v>0</v>
      </c>
      <c r="N2373" s="9">
        <f t="shared" si="256"/>
        <v>0</v>
      </c>
      <c r="O2373" s="2">
        <f>MIN(IF('07A_Конструктор'!$D$5="Так",'06A_Варіанти'!E2364,1E+99),IF('07A_Конструктор'!$D$6="Так",'06A_Варіанти'!F2364,1E+99),IF('07A_Конструктор'!$D$7="Так",'06A_Варіанти'!G2364,1E+99),IF('07A_Конструктор'!$D$8="Так",'06A_Варіанти'!H2364,1E+99),IF('07A_Конструктор'!$D$9="Так",'06A_Варіанти'!I2364,1E+99),IF('07A_Конструктор'!$D$10="Так",'06A_Варіанти'!J2364,1E+99),IF('07A_Конструктор'!$D$11="Так",'06A_Варіанти'!K2364,1E+99),IF('07A_Конструктор'!$D$12="Так",'06A_Варіанти'!L2364,1E+99),IF('07A_Конструктор'!$D$13="Так",'06A_Варіанти'!M2364,1E+99),IF('07A_Конструктор'!$D$14="Так",'06A_Варіанти'!N2364,1E+99),IF('07A_Конструктор'!$D$15="Так",'06A_Варіанти'!O2364,1E+99),IF('07A_Конструктор'!$D$16="Так",'06A_Варіанти'!P2364,1E+99),IF('07A_Конструктор'!$D$17="Так",'06A_Варіанти'!Q2364,1E+99),IF('06A_Варіанти'!R2364="",1E+99,'06A_Варіанти'!R2364))</f>
        <v>292.10000000000002</v>
      </c>
      <c r="P2373" s="2" t="str">
        <f t="shared" si="257"/>
        <v>5 т</v>
      </c>
      <c r="Q2373" s="2">
        <f t="shared" si="258"/>
        <v>14</v>
      </c>
      <c r="R2373" s="2" t="str">
        <f>IF(OR(C2373="РЦК макси",C2373="РЦЧ SKU"),"SKU-потік",IFERROR(VLOOKUP(D2373,'02_РЦ'!$A$3:$I$7,5,FALSE),0))</f>
        <v>SKU-потік</v>
      </c>
      <c r="S2373" s="2" t="str">
        <f>IF(OR(C2373="РЦК макси",C2373="РЦЧ SKU"),"Не рахується в ліміт",IFERROR(VLOOKUP(D2373,'02_РЦ'!$A$3:$I$7,9,FALSE),"Немає РЦ"))</f>
        <v>Не рахується в ліміт</v>
      </c>
    </row>
    <row r="2374" spans="1:19">
      <c r="A2374" s="2" t="str">
        <f>'06A_Варіанти'!A2365</f>
        <v>RCCH_2564</v>
      </c>
      <c r="B2374" s="2" t="str">
        <f>'06A_Варіанти'!B2365</f>
        <v>TT_2564</v>
      </c>
      <c r="C2374" s="2" t="str">
        <f>'06A_Варіанти'!D2365</f>
        <v>РЦЧ SKU</v>
      </c>
      <c r="D2374" s="2" t="str">
        <f>'06A_Варіанти'!C2365</f>
        <v>РЦЧ</v>
      </c>
      <c r="E2374" s="2" t="str">
        <f>'06A_Варіанти'!S2365</f>
        <v>DIRECT</v>
      </c>
      <c r="F2374" s="2" t="str">
        <f>IF(O2374='06A_Варіанти'!E2365,'06A_Варіанти'!E$1,IF(O2374='06A_Варіанти'!F2365,'06A_Варіанти'!F$1,IF(O2374='06A_Варіанти'!G2365,'06A_Варіанти'!G$1,IF(O2374='06A_Варіанти'!H2365,'06A_Варіанти'!H$1,IF(O2374='06A_Варіанти'!I2365,'06A_Варіанти'!I$1,IF(O2374='06A_Варіанти'!J2365,'06A_Варіанти'!J$1,IF(O2374='06A_Варіанти'!K2365,'06A_Варіанти'!K$1,IF(O2374='06A_Варіанти'!L2365,'06A_Варіанти'!L$1,IF(O2374='06A_Варіанти'!M2365,'06A_Варіанти'!M$1,IF(O2374='06A_Варіанти'!N2365,'06A_Варіанти'!N$1,IF(O2374='06A_Варіанти'!O2365,'06A_Варіанти'!O$1,IF(O2374='06A_Варіанти'!P2365,'06A_Варіанти'!P$1,IF(O2374='06A_Варіанти'!Q2365,'06A_Варіанти'!Q$1,IF(O2374='06A_Варіанти'!R2365,'06A_Варіанти'!R$1,"НЕМАЄ МАРШРУТУ"))))))))))))))</f>
        <v>DIRECT</v>
      </c>
      <c r="G2374" s="2" t="str">
        <f t="shared" si="252"/>
        <v>БЕЗ ЗМІН</v>
      </c>
      <c r="H2374" s="2">
        <f>IF(G2374="НЕМАЄ МАРШРУТУ",0,O2374-'06A_Варіанти'!T2365)</f>
        <v>0</v>
      </c>
      <c r="I2374" s="2">
        <f>IFERROR(INDEX('04_Потоки'!$E:$E,MATCH(A2374,'04_Потоки'!$A:$A,0)),0)</f>
        <v>1</v>
      </c>
      <c r="J2374" s="2">
        <f t="shared" si="253"/>
        <v>1</v>
      </c>
      <c r="K2374" s="2">
        <f>IF(C2374="РЦК макси",0,2*'06A_Варіанти'!T2365*J2374)</f>
        <v>588.20000000000005</v>
      </c>
      <c r="L2374" s="2">
        <f t="shared" si="254"/>
        <v>588.20000000000005</v>
      </c>
      <c r="M2374" s="2">
        <f t="shared" si="255"/>
        <v>0</v>
      </c>
      <c r="N2374" s="9">
        <f t="shared" si="256"/>
        <v>0</v>
      </c>
      <c r="O2374" s="2">
        <f>MIN(IF('07A_Конструктор'!$D$5="Так",'06A_Варіанти'!E2365,1E+99),IF('07A_Конструктор'!$D$6="Так",'06A_Варіанти'!F2365,1E+99),IF('07A_Конструктор'!$D$7="Так",'06A_Варіанти'!G2365,1E+99),IF('07A_Конструктор'!$D$8="Так",'06A_Варіанти'!H2365,1E+99),IF('07A_Конструктор'!$D$9="Так",'06A_Варіанти'!I2365,1E+99),IF('07A_Конструктор'!$D$10="Так",'06A_Варіанти'!J2365,1E+99),IF('07A_Конструктор'!$D$11="Так",'06A_Варіанти'!K2365,1E+99),IF('07A_Конструктор'!$D$12="Так",'06A_Варіанти'!L2365,1E+99),IF('07A_Конструктор'!$D$13="Так",'06A_Варіанти'!M2365,1E+99),IF('07A_Конструктор'!$D$14="Так",'06A_Варіанти'!N2365,1E+99),IF('07A_Конструктор'!$D$15="Так",'06A_Варіанти'!O2365,1E+99),IF('07A_Конструктор'!$D$16="Так",'06A_Варіанти'!P2365,1E+99),IF('07A_Конструктор'!$D$17="Так",'06A_Варіанти'!Q2365,1E+99),IF('06A_Варіанти'!R2365="",1E+99,'06A_Варіанти'!R2365))</f>
        <v>294.10000000000002</v>
      </c>
      <c r="P2374" s="2" t="str">
        <f t="shared" si="257"/>
        <v>5 т</v>
      </c>
      <c r="Q2374" s="2">
        <f t="shared" si="258"/>
        <v>14</v>
      </c>
      <c r="R2374" s="2" t="str">
        <f>IF(OR(C2374="РЦК макси",C2374="РЦЧ SKU"),"SKU-потік",IFERROR(VLOOKUP(D2374,'02_РЦ'!$A$3:$I$7,5,FALSE),0))</f>
        <v>SKU-потік</v>
      </c>
      <c r="S2374" s="2" t="str">
        <f>IF(OR(C2374="РЦК макси",C2374="РЦЧ SKU"),"Не рахується в ліміт",IFERROR(VLOOKUP(D2374,'02_РЦ'!$A$3:$I$7,9,FALSE),"Немає РЦ"))</f>
        <v>Не рахується в ліміт</v>
      </c>
    </row>
    <row r="2375" spans="1:19">
      <c r="A2375" s="2" t="str">
        <f>'06A_Варіанти'!A2366</f>
        <v>RCCH_2570</v>
      </c>
      <c r="B2375" s="2" t="str">
        <f>'06A_Варіанти'!B2366</f>
        <v>TT_2570</v>
      </c>
      <c r="C2375" s="2" t="str">
        <f>'06A_Варіанти'!D2366</f>
        <v>РЦЧ SKU</v>
      </c>
      <c r="D2375" s="2" t="str">
        <f>'06A_Варіанти'!C2366</f>
        <v>РЦЧ</v>
      </c>
      <c r="E2375" s="2" t="str">
        <f>'06A_Варіанти'!S2366</f>
        <v>KREM</v>
      </c>
      <c r="F2375" s="2" t="str">
        <f>IF(O2375='06A_Варіанти'!E2366,'06A_Варіанти'!E$1,IF(O2375='06A_Варіанти'!F2366,'06A_Варіанти'!F$1,IF(O2375='06A_Варіанти'!G2366,'06A_Варіанти'!G$1,IF(O2375='06A_Варіанти'!H2366,'06A_Варіанти'!H$1,IF(O2375='06A_Варіанти'!I2366,'06A_Варіанти'!I$1,IF(O2375='06A_Варіанти'!J2366,'06A_Варіанти'!J$1,IF(O2375='06A_Варіанти'!K2366,'06A_Варіанти'!K$1,IF(O2375='06A_Варіанти'!L2366,'06A_Варіанти'!L$1,IF(O2375='06A_Варіанти'!M2366,'06A_Варіанти'!M$1,IF(O2375='06A_Варіанти'!N2366,'06A_Варіанти'!N$1,IF(O2375='06A_Варіанти'!O2366,'06A_Варіанти'!O$1,IF(O2375='06A_Варіанти'!P2366,'06A_Варіанти'!P$1,IF(O2375='06A_Варіанти'!Q2366,'06A_Варіанти'!Q$1,IF(O2375='06A_Варіанти'!R2366,'06A_Варіанти'!R$1,"НЕМАЄ МАРШРУТУ"))))))))))))))</f>
        <v>KREM</v>
      </c>
      <c r="G2375" s="2" t="str">
        <f t="shared" si="252"/>
        <v>БЕЗ ЗМІН</v>
      </c>
      <c r="H2375" s="2">
        <f>IF(G2375="НЕМАЄ МАРШРУТУ",0,O2375-'06A_Варіанти'!T2366)</f>
        <v>0</v>
      </c>
      <c r="I2375" s="2">
        <f>IFERROR(INDEX('04_Потоки'!$E:$E,MATCH(A2375,'04_Потоки'!$A:$A,0)),0)</f>
        <v>1</v>
      </c>
      <c r="J2375" s="2">
        <f t="shared" si="253"/>
        <v>1</v>
      </c>
      <c r="K2375" s="2">
        <f>IF(C2375="РЦК макси",0,2*'06A_Варіанти'!T2366*J2375)</f>
        <v>589.79999999999995</v>
      </c>
      <c r="L2375" s="2">
        <f t="shared" si="254"/>
        <v>589.79999999999995</v>
      </c>
      <c r="M2375" s="2">
        <f t="shared" si="255"/>
        <v>0</v>
      </c>
      <c r="N2375" s="9">
        <f t="shared" si="256"/>
        <v>0</v>
      </c>
      <c r="O2375" s="2">
        <f>MIN(IF('07A_Конструктор'!$D$5="Так",'06A_Варіанти'!E2366,1E+99),IF('07A_Конструктор'!$D$6="Так",'06A_Варіанти'!F2366,1E+99),IF('07A_Конструктор'!$D$7="Так",'06A_Варіанти'!G2366,1E+99),IF('07A_Конструктор'!$D$8="Так",'06A_Варіанти'!H2366,1E+99),IF('07A_Конструктор'!$D$9="Так",'06A_Варіанти'!I2366,1E+99),IF('07A_Конструктор'!$D$10="Так",'06A_Варіанти'!J2366,1E+99),IF('07A_Конструктор'!$D$11="Так",'06A_Варіанти'!K2366,1E+99),IF('07A_Конструктор'!$D$12="Так",'06A_Варіанти'!L2366,1E+99),IF('07A_Конструктор'!$D$13="Так",'06A_Варіанти'!M2366,1E+99),IF('07A_Конструктор'!$D$14="Так",'06A_Варіанти'!N2366,1E+99),IF('07A_Конструктор'!$D$15="Так",'06A_Варіанти'!O2366,1E+99),IF('07A_Конструктор'!$D$16="Так",'06A_Варіанти'!P2366,1E+99),IF('07A_Конструктор'!$D$17="Так",'06A_Варіанти'!Q2366,1E+99),IF('06A_Варіанти'!R2366="",1E+99,'06A_Варіанти'!R2366))</f>
        <v>294.89999999999998</v>
      </c>
      <c r="P2375" s="2" t="str">
        <f t="shared" si="257"/>
        <v>5 т</v>
      </c>
      <c r="Q2375" s="2">
        <f t="shared" si="258"/>
        <v>14</v>
      </c>
      <c r="R2375" s="2" t="str">
        <f>IF(OR(C2375="РЦК макси",C2375="РЦЧ SKU"),"SKU-потік",IFERROR(VLOOKUP(D2375,'02_РЦ'!$A$3:$I$7,5,FALSE),0))</f>
        <v>SKU-потік</v>
      </c>
      <c r="S2375" s="2" t="str">
        <f>IF(OR(C2375="РЦК макси",C2375="РЦЧ SKU"),"Не рахується в ліміт",IFERROR(VLOOKUP(D2375,'02_РЦ'!$A$3:$I$7,9,FALSE),"Немає РЦ"))</f>
        <v>Не рахується в ліміт</v>
      </c>
    </row>
    <row r="2376" spans="1:19">
      <c r="A2376" s="2" t="str">
        <f>'06A_Варіанти'!A2367</f>
        <v>RCCH_2605</v>
      </c>
      <c r="B2376" s="2" t="str">
        <f>'06A_Варіанти'!B2367</f>
        <v>TT_2605</v>
      </c>
      <c r="C2376" s="2" t="str">
        <f>'06A_Варіанти'!D2367</f>
        <v>РЦЧ SKU</v>
      </c>
      <c r="D2376" s="2" t="str">
        <f>'06A_Варіанти'!C2367</f>
        <v>РЦЧ</v>
      </c>
      <c r="E2376" s="2" t="str">
        <f>'06A_Варіанти'!S2367</f>
        <v>KREM</v>
      </c>
      <c r="F2376" s="2" t="str">
        <f>IF(O2376='06A_Варіанти'!E2367,'06A_Варіанти'!E$1,IF(O2376='06A_Варіанти'!F2367,'06A_Варіанти'!F$1,IF(O2376='06A_Варіанти'!G2367,'06A_Варіанти'!G$1,IF(O2376='06A_Варіанти'!H2367,'06A_Варіанти'!H$1,IF(O2376='06A_Варіанти'!I2367,'06A_Варіанти'!I$1,IF(O2376='06A_Варіанти'!J2367,'06A_Варіанти'!J$1,IF(O2376='06A_Варіанти'!K2367,'06A_Варіанти'!K$1,IF(O2376='06A_Варіанти'!L2367,'06A_Варіанти'!L$1,IF(O2376='06A_Варіанти'!M2367,'06A_Варіанти'!M$1,IF(O2376='06A_Варіанти'!N2367,'06A_Варіанти'!N$1,IF(O2376='06A_Варіанти'!O2367,'06A_Варіанти'!O$1,IF(O2376='06A_Варіанти'!P2367,'06A_Варіанти'!P$1,IF(O2376='06A_Варіанти'!Q2367,'06A_Варіанти'!Q$1,IF(O2376='06A_Варіанти'!R2367,'06A_Варіанти'!R$1,"НЕМАЄ МАРШРУТУ"))))))))))))))</f>
        <v>KREM</v>
      </c>
      <c r="G2376" s="2" t="str">
        <f t="shared" si="252"/>
        <v>БЕЗ ЗМІН</v>
      </c>
      <c r="H2376" s="2">
        <f>IF(G2376="НЕМАЄ МАРШРУТУ",0,O2376-'06A_Варіанти'!T2367)</f>
        <v>0</v>
      </c>
      <c r="I2376" s="2">
        <f>IFERROR(INDEX('04_Потоки'!$E:$E,MATCH(A2376,'04_Потоки'!$A:$A,0)),0)</f>
        <v>1</v>
      </c>
      <c r="J2376" s="2">
        <f t="shared" si="253"/>
        <v>1</v>
      </c>
      <c r="K2376" s="2">
        <f>IF(C2376="РЦК макси",0,2*'06A_Варіанти'!T2367*J2376)</f>
        <v>574.4</v>
      </c>
      <c r="L2376" s="2">
        <f t="shared" si="254"/>
        <v>574.4</v>
      </c>
      <c r="M2376" s="2">
        <f t="shared" si="255"/>
        <v>0</v>
      </c>
      <c r="N2376" s="9">
        <f t="shared" si="256"/>
        <v>0</v>
      </c>
      <c r="O2376" s="2">
        <f>MIN(IF('07A_Конструктор'!$D$5="Так",'06A_Варіанти'!E2367,1E+99),IF('07A_Конструктор'!$D$6="Так",'06A_Варіанти'!F2367,1E+99),IF('07A_Конструктор'!$D$7="Так",'06A_Варіанти'!G2367,1E+99),IF('07A_Конструктор'!$D$8="Так",'06A_Варіанти'!H2367,1E+99),IF('07A_Конструктор'!$D$9="Так",'06A_Варіанти'!I2367,1E+99),IF('07A_Конструктор'!$D$10="Так",'06A_Варіанти'!J2367,1E+99),IF('07A_Конструктор'!$D$11="Так",'06A_Варіанти'!K2367,1E+99),IF('07A_Конструктор'!$D$12="Так",'06A_Варіанти'!L2367,1E+99),IF('07A_Конструктор'!$D$13="Так",'06A_Варіанти'!M2367,1E+99),IF('07A_Конструктор'!$D$14="Так",'06A_Варіанти'!N2367,1E+99),IF('07A_Конструктор'!$D$15="Так",'06A_Варіанти'!O2367,1E+99),IF('07A_Конструктор'!$D$16="Так",'06A_Варіанти'!P2367,1E+99),IF('07A_Конструктор'!$D$17="Так",'06A_Варіанти'!Q2367,1E+99),IF('06A_Варіанти'!R2367="",1E+99,'06A_Варіанти'!R2367))</f>
        <v>287.2</v>
      </c>
      <c r="P2376" s="2" t="str">
        <f t="shared" si="257"/>
        <v>5 т</v>
      </c>
      <c r="Q2376" s="2">
        <f t="shared" si="258"/>
        <v>14</v>
      </c>
      <c r="R2376" s="2" t="str">
        <f>IF(OR(C2376="РЦК макси",C2376="РЦЧ SKU"),"SKU-потік",IFERROR(VLOOKUP(D2376,'02_РЦ'!$A$3:$I$7,5,FALSE),0))</f>
        <v>SKU-потік</v>
      </c>
      <c r="S2376" s="2" t="str">
        <f>IF(OR(C2376="РЦК макси",C2376="РЦЧ SKU"),"Не рахується в ліміт",IFERROR(VLOOKUP(D2376,'02_РЦ'!$A$3:$I$7,9,FALSE),"Немає РЦ"))</f>
        <v>Не рахується в ліміт</v>
      </c>
    </row>
    <row r="2377" spans="1:19">
      <c r="A2377" s="2" t="str">
        <f>'06A_Варіанти'!A2368</f>
        <v>RCCH_2606</v>
      </c>
      <c r="B2377" s="2" t="str">
        <f>'06A_Варіанти'!B2368</f>
        <v>TT_2606</v>
      </c>
      <c r="C2377" s="2" t="str">
        <f>'06A_Варіанти'!D2368</f>
        <v>РЦЧ SKU</v>
      </c>
      <c r="D2377" s="2" t="str">
        <f>'06A_Варіанти'!C2368</f>
        <v>РЦЧ</v>
      </c>
      <c r="E2377" s="2" t="str">
        <f>'06A_Варіанти'!S2368</f>
        <v>KREM</v>
      </c>
      <c r="F2377" s="2" t="str">
        <f>IF(O2377='06A_Варіанти'!E2368,'06A_Варіанти'!E$1,IF(O2377='06A_Варіанти'!F2368,'06A_Варіанти'!F$1,IF(O2377='06A_Варіанти'!G2368,'06A_Варіанти'!G$1,IF(O2377='06A_Варіанти'!H2368,'06A_Варіанти'!H$1,IF(O2377='06A_Варіанти'!I2368,'06A_Варіанти'!I$1,IF(O2377='06A_Варіанти'!J2368,'06A_Варіанти'!J$1,IF(O2377='06A_Варіанти'!K2368,'06A_Варіанти'!K$1,IF(O2377='06A_Варіанти'!L2368,'06A_Варіанти'!L$1,IF(O2377='06A_Варіанти'!M2368,'06A_Варіанти'!M$1,IF(O2377='06A_Варіанти'!N2368,'06A_Варіанти'!N$1,IF(O2377='06A_Варіанти'!O2368,'06A_Варіанти'!O$1,IF(O2377='06A_Варіанти'!P2368,'06A_Варіанти'!P$1,IF(O2377='06A_Варіанти'!Q2368,'06A_Варіанти'!Q$1,IF(O2377='06A_Варіанти'!R2368,'06A_Варіанти'!R$1,"НЕМАЄ МАРШРУТУ"))))))))))))))</f>
        <v>KREM</v>
      </c>
      <c r="G2377" s="2" t="str">
        <f t="shared" si="252"/>
        <v>БЕЗ ЗМІН</v>
      </c>
      <c r="H2377" s="2">
        <f>IF(G2377="НЕМАЄ МАРШРУТУ",0,O2377-'06A_Варіанти'!T2368)</f>
        <v>0</v>
      </c>
      <c r="I2377" s="2">
        <f>IFERROR(INDEX('04_Потоки'!$E:$E,MATCH(A2377,'04_Потоки'!$A:$A,0)),0)</f>
        <v>1</v>
      </c>
      <c r="J2377" s="2">
        <f t="shared" si="253"/>
        <v>1</v>
      </c>
      <c r="K2377" s="2">
        <f>IF(C2377="РЦК макси",0,2*'06A_Варіанти'!T2368*J2377)</f>
        <v>581.6</v>
      </c>
      <c r="L2377" s="2">
        <f t="shared" si="254"/>
        <v>581.6</v>
      </c>
      <c r="M2377" s="2">
        <f t="shared" si="255"/>
        <v>0</v>
      </c>
      <c r="N2377" s="9">
        <f t="shared" si="256"/>
        <v>0</v>
      </c>
      <c r="O2377" s="2">
        <f>MIN(IF('07A_Конструктор'!$D$5="Так",'06A_Варіанти'!E2368,1E+99),IF('07A_Конструктор'!$D$6="Так",'06A_Варіанти'!F2368,1E+99),IF('07A_Конструктор'!$D$7="Так",'06A_Варіанти'!G2368,1E+99),IF('07A_Конструктор'!$D$8="Так",'06A_Варіанти'!H2368,1E+99),IF('07A_Конструктор'!$D$9="Так",'06A_Варіанти'!I2368,1E+99),IF('07A_Конструктор'!$D$10="Так",'06A_Варіанти'!J2368,1E+99),IF('07A_Конструктор'!$D$11="Так",'06A_Варіанти'!K2368,1E+99),IF('07A_Конструктор'!$D$12="Так",'06A_Варіанти'!L2368,1E+99),IF('07A_Конструктор'!$D$13="Так",'06A_Варіанти'!M2368,1E+99),IF('07A_Конструктор'!$D$14="Так",'06A_Варіанти'!N2368,1E+99),IF('07A_Конструктор'!$D$15="Так",'06A_Варіанти'!O2368,1E+99),IF('07A_Конструктор'!$D$16="Так",'06A_Варіанти'!P2368,1E+99),IF('07A_Конструктор'!$D$17="Так",'06A_Варіанти'!Q2368,1E+99),IF('06A_Варіанти'!R2368="",1E+99,'06A_Варіанти'!R2368))</f>
        <v>290.8</v>
      </c>
      <c r="P2377" s="2" t="str">
        <f t="shared" si="257"/>
        <v>5 т</v>
      </c>
      <c r="Q2377" s="2">
        <f t="shared" si="258"/>
        <v>14</v>
      </c>
      <c r="R2377" s="2" t="str">
        <f>IF(OR(C2377="РЦК макси",C2377="РЦЧ SKU"),"SKU-потік",IFERROR(VLOOKUP(D2377,'02_РЦ'!$A$3:$I$7,5,FALSE),0))</f>
        <v>SKU-потік</v>
      </c>
      <c r="S2377" s="2" t="str">
        <f>IF(OR(C2377="РЦК макси",C2377="РЦЧ SKU"),"Не рахується в ліміт",IFERROR(VLOOKUP(D2377,'02_РЦ'!$A$3:$I$7,9,FALSE),"Немає РЦ"))</f>
        <v>Не рахується в ліміт</v>
      </c>
    </row>
    <row r="2378" spans="1:19">
      <c r="A2378" s="2" t="str">
        <f>'06A_Варіанти'!A2369</f>
        <v>RCCH_2620</v>
      </c>
      <c r="B2378" s="2" t="str">
        <f>'06A_Варіанти'!B2369</f>
        <v>TT_2620</v>
      </c>
      <c r="C2378" s="2" t="str">
        <f>'06A_Варіанти'!D2369</f>
        <v>РЦЧ SKU</v>
      </c>
      <c r="D2378" s="2" t="str">
        <f>'06A_Варіанти'!C2369</f>
        <v>РЦЧ</v>
      </c>
      <c r="E2378" s="2" t="str">
        <f>'06A_Варіанти'!S2369</f>
        <v>CHK</v>
      </c>
      <c r="F2378" s="2" t="str">
        <f>IF(O2378='06A_Варіанти'!E2369,'06A_Варіанти'!E$1,IF(O2378='06A_Варіанти'!F2369,'06A_Варіанти'!F$1,IF(O2378='06A_Варіанти'!G2369,'06A_Варіанти'!G$1,IF(O2378='06A_Варіанти'!H2369,'06A_Варіанти'!H$1,IF(O2378='06A_Варіанти'!I2369,'06A_Варіанти'!I$1,IF(O2378='06A_Варіанти'!J2369,'06A_Варіанти'!J$1,IF(O2378='06A_Варіанти'!K2369,'06A_Варіанти'!K$1,IF(O2378='06A_Варіанти'!L2369,'06A_Варіанти'!L$1,IF(O2378='06A_Варіанти'!M2369,'06A_Варіанти'!M$1,IF(O2378='06A_Варіанти'!N2369,'06A_Варіанти'!N$1,IF(O2378='06A_Варіанти'!O2369,'06A_Варіанти'!O$1,IF(O2378='06A_Варіанти'!P2369,'06A_Варіанти'!P$1,IF(O2378='06A_Варіанти'!Q2369,'06A_Варіанти'!Q$1,IF(O2378='06A_Варіанти'!R2369,'06A_Варіанти'!R$1,"НЕМАЄ МАРШРУТУ"))))))))))))))</f>
        <v>CHK</v>
      </c>
      <c r="G2378" s="2" t="str">
        <f t="shared" si="252"/>
        <v>БЕЗ ЗМІН</v>
      </c>
      <c r="H2378" s="2">
        <f>IF(G2378="НЕМАЄ МАРШРУТУ",0,O2378-'06A_Варіанти'!T2369)</f>
        <v>0</v>
      </c>
      <c r="I2378" s="2">
        <f>IFERROR(INDEX('04_Потоки'!$E:$E,MATCH(A2378,'04_Потоки'!$A:$A,0)),0)</f>
        <v>1</v>
      </c>
      <c r="J2378" s="2">
        <f t="shared" si="253"/>
        <v>1</v>
      </c>
      <c r="K2378" s="2">
        <f>IF(C2378="РЦК макси",0,2*'06A_Варіанти'!T2369*J2378)</f>
        <v>253.2</v>
      </c>
      <c r="L2378" s="2">
        <f t="shared" si="254"/>
        <v>253.2</v>
      </c>
      <c r="M2378" s="2">
        <f t="shared" si="255"/>
        <v>0</v>
      </c>
      <c r="N2378" s="9">
        <f t="shared" si="256"/>
        <v>0</v>
      </c>
      <c r="O2378" s="2">
        <f>MIN(IF('07A_Конструктор'!$D$5="Так",'06A_Варіанти'!E2369,1E+99),IF('07A_Конструктор'!$D$6="Так",'06A_Варіанти'!F2369,1E+99),IF('07A_Конструктор'!$D$7="Так",'06A_Варіанти'!G2369,1E+99),IF('07A_Конструктор'!$D$8="Так",'06A_Варіанти'!H2369,1E+99),IF('07A_Конструктор'!$D$9="Так",'06A_Варіанти'!I2369,1E+99),IF('07A_Конструктор'!$D$10="Так",'06A_Варіанти'!J2369,1E+99),IF('07A_Конструктор'!$D$11="Так",'06A_Варіанти'!K2369,1E+99),IF('07A_Конструктор'!$D$12="Так",'06A_Варіанти'!L2369,1E+99),IF('07A_Конструктор'!$D$13="Так",'06A_Варіанти'!M2369,1E+99),IF('07A_Конструктор'!$D$14="Так",'06A_Варіанти'!N2369,1E+99),IF('07A_Конструктор'!$D$15="Так",'06A_Варіанти'!O2369,1E+99),IF('07A_Конструктор'!$D$16="Так",'06A_Варіанти'!P2369,1E+99),IF('07A_Конструктор'!$D$17="Так",'06A_Варіанти'!Q2369,1E+99),IF('06A_Варіанти'!R2369="",1E+99,'06A_Варіанти'!R2369))</f>
        <v>126.6</v>
      </c>
      <c r="P2378" s="2" t="str">
        <f t="shared" si="257"/>
        <v>5 т</v>
      </c>
      <c r="Q2378" s="2">
        <f t="shared" si="258"/>
        <v>14</v>
      </c>
      <c r="R2378" s="2" t="str">
        <f>IF(OR(C2378="РЦК макси",C2378="РЦЧ SKU"),"SKU-потік",IFERROR(VLOOKUP(D2378,'02_РЦ'!$A$3:$I$7,5,FALSE),0))</f>
        <v>SKU-потік</v>
      </c>
      <c r="S2378" s="2" t="str">
        <f>IF(OR(C2378="РЦК макси",C2378="РЦЧ SKU"),"Не рахується в ліміт",IFERROR(VLOOKUP(D2378,'02_РЦ'!$A$3:$I$7,9,FALSE),"Немає РЦ"))</f>
        <v>Не рахується в ліміт</v>
      </c>
    </row>
    <row r="2379" spans="1:19">
      <c r="A2379" s="2" t="str">
        <f>'06A_Варіанти'!A2370</f>
        <v>RCCH_2624</v>
      </c>
      <c r="B2379" s="2" t="str">
        <f>'06A_Варіанти'!B2370</f>
        <v>TT_2624</v>
      </c>
      <c r="C2379" s="2" t="str">
        <f>'06A_Варіанти'!D2370</f>
        <v>РЦЧ SKU</v>
      </c>
      <c r="D2379" s="2" t="str">
        <f>'06A_Варіанти'!C2370</f>
        <v>РЦЧ</v>
      </c>
      <c r="E2379" s="2" t="str">
        <f>'06A_Варіанти'!S2370</f>
        <v>KREM</v>
      </c>
      <c r="F2379" s="2" t="str">
        <f>IF(O2379='06A_Варіанти'!E2370,'06A_Варіанти'!E$1,IF(O2379='06A_Варіанти'!F2370,'06A_Варіанти'!F$1,IF(O2379='06A_Варіанти'!G2370,'06A_Варіанти'!G$1,IF(O2379='06A_Варіанти'!H2370,'06A_Варіанти'!H$1,IF(O2379='06A_Варіанти'!I2370,'06A_Варіанти'!I$1,IF(O2379='06A_Варіанти'!J2370,'06A_Варіанти'!J$1,IF(O2379='06A_Варіанти'!K2370,'06A_Варіанти'!K$1,IF(O2379='06A_Варіанти'!L2370,'06A_Варіанти'!L$1,IF(O2379='06A_Варіанти'!M2370,'06A_Варіанти'!M$1,IF(O2379='06A_Варіанти'!N2370,'06A_Варіанти'!N$1,IF(O2379='06A_Варіанти'!O2370,'06A_Варіанти'!O$1,IF(O2379='06A_Варіанти'!P2370,'06A_Варіанти'!P$1,IF(O2379='06A_Варіанти'!Q2370,'06A_Варіанти'!Q$1,IF(O2379='06A_Варіанти'!R2370,'06A_Варіанти'!R$1,"НЕМАЄ МАРШРУТУ"))))))))))))))</f>
        <v>KREM</v>
      </c>
      <c r="G2379" s="2" t="str">
        <f t="shared" ref="G2379:G2442" si="259">IF(O2379&gt;1E+90,"НЕМАЄ МАРШРУТУ",IF(F2379=E2379,"БЕЗ ЗМІН","ЗМІНЕНО"))</f>
        <v>БЕЗ ЗМІН</v>
      </c>
      <c r="H2379" s="2">
        <f>IF(G2379="НЕМАЄ МАРШРУТУ",0,O2379-'06A_Варіанти'!T2370)</f>
        <v>0</v>
      </c>
      <c r="I2379" s="2">
        <f>IFERROR(INDEX('04_Потоки'!$E:$E,MATCH(A2379,'04_Потоки'!$A:$A,0)),0)</f>
        <v>1</v>
      </c>
      <c r="J2379" s="2">
        <f t="shared" ref="J2379:J2442" si="260">ROUNDUP(I2379/20,0)</f>
        <v>1</v>
      </c>
      <c r="K2379" s="2">
        <f>IF(C2379="РЦК макси",0,2*'06A_Варіанти'!T2370*J2379)</f>
        <v>571.20000000000005</v>
      </c>
      <c r="L2379" s="2">
        <f t="shared" ref="L2379:L2442" si="261">IF(C2379="РЦК макси",0,IF(G2379="НЕМАЄ МАРШРУТУ",0,2*O2379*J2379))</f>
        <v>571.20000000000005</v>
      </c>
      <c r="M2379" s="2">
        <f t="shared" ref="M2379:M2442" si="262">L2379-K2379</f>
        <v>0</v>
      </c>
      <c r="N2379" s="9">
        <f t="shared" ref="N2379:N2442" si="263">IFERROR(M2379/K2379,0)</f>
        <v>0</v>
      </c>
      <c r="O2379" s="2">
        <f>MIN(IF('07A_Конструктор'!$D$5="Так",'06A_Варіанти'!E2370,1E+99),IF('07A_Конструктор'!$D$6="Так",'06A_Варіанти'!F2370,1E+99),IF('07A_Конструктор'!$D$7="Так",'06A_Варіанти'!G2370,1E+99),IF('07A_Конструктор'!$D$8="Так",'06A_Варіанти'!H2370,1E+99),IF('07A_Конструктор'!$D$9="Так",'06A_Варіанти'!I2370,1E+99),IF('07A_Конструктор'!$D$10="Так",'06A_Варіанти'!J2370,1E+99),IF('07A_Конструктор'!$D$11="Так",'06A_Варіанти'!K2370,1E+99),IF('07A_Конструктор'!$D$12="Так",'06A_Варіанти'!L2370,1E+99),IF('07A_Конструктор'!$D$13="Так",'06A_Варіанти'!M2370,1E+99),IF('07A_Конструктор'!$D$14="Так",'06A_Варіанти'!N2370,1E+99),IF('07A_Конструктор'!$D$15="Так",'06A_Варіанти'!O2370,1E+99),IF('07A_Конструктор'!$D$16="Так",'06A_Варіанти'!P2370,1E+99),IF('07A_Конструктор'!$D$17="Так",'06A_Варіанти'!Q2370,1E+99),IF('06A_Варіанти'!R2370="",1E+99,'06A_Варіанти'!R2370))</f>
        <v>285.60000000000002</v>
      </c>
      <c r="P2379" s="2" t="str">
        <f t="shared" ref="P2379:P2442" si="264">IF(C2379="РЦК макси","Не моделюється",IF(MOD(I2379,20)=0,"10 т",IF(MOD(I2379,20)&lt;=14,"5 т",IF(MOD(I2379,20)&lt;=16,"7 т","10 т"))))</f>
        <v>5 т</v>
      </c>
      <c r="Q2379" s="2">
        <f t="shared" ref="Q2379:Q2442" si="265">IF(P2379="Не моделюється",0,IF(P2379="5 т",14,IF(P2379="7 т",16,20)))</f>
        <v>14</v>
      </c>
      <c r="R2379" s="2" t="str">
        <f>IF(OR(C2379="РЦК макси",C2379="РЦЧ SKU"),"SKU-потік",IFERROR(VLOOKUP(D2379,'02_РЦ'!$A$3:$I$7,5,FALSE),0))</f>
        <v>SKU-потік</v>
      </c>
      <c r="S2379" s="2" t="str">
        <f>IF(OR(C2379="РЦК макси",C2379="РЦЧ SKU"),"Не рахується в ліміт",IFERROR(VLOOKUP(D2379,'02_РЦ'!$A$3:$I$7,9,FALSE),"Немає РЦ"))</f>
        <v>Не рахується в ліміт</v>
      </c>
    </row>
    <row r="2380" spans="1:19">
      <c r="A2380" s="2" t="str">
        <f>'06A_Варіанти'!A2371</f>
        <v>RCCH_2639</v>
      </c>
      <c r="B2380" s="2" t="str">
        <f>'06A_Варіанти'!B2371</f>
        <v>TT_2639</v>
      </c>
      <c r="C2380" s="2" t="str">
        <f>'06A_Варіанти'!D2371</f>
        <v>РЦЧ SKU</v>
      </c>
      <c r="D2380" s="2" t="str">
        <f>'06A_Варіанти'!C2371</f>
        <v>РЦЧ</v>
      </c>
      <c r="E2380" s="2" t="str">
        <f>'06A_Варіанти'!S2371</f>
        <v>CHK</v>
      </c>
      <c r="F2380" s="2" t="str">
        <f>IF(O2380='06A_Варіанти'!E2371,'06A_Варіанти'!E$1,IF(O2380='06A_Варіанти'!F2371,'06A_Варіанти'!F$1,IF(O2380='06A_Варіанти'!G2371,'06A_Варіанти'!G$1,IF(O2380='06A_Варіанти'!H2371,'06A_Варіанти'!H$1,IF(O2380='06A_Варіанти'!I2371,'06A_Варіанти'!I$1,IF(O2380='06A_Варіанти'!J2371,'06A_Варіанти'!J$1,IF(O2380='06A_Варіанти'!K2371,'06A_Варіанти'!K$1,IF(O2380='06A_Варіанти'!L2371,'06A_Варіанти'!L$1,IF(O2380='06A_Варіанти'!M2371,'06A_Варіанти'!M$1,IF(O2380='06A_Варіанти'!N2371,'06A_Варіанти'!N$1,IF(O2380='06A_Варіанти'!O2371,'06A_Варіанти'!O$1,IF(O2380='06A_Варіанти'!P2371,'06A_Варіанти'!P$1,IF(O2380='06A_Варіанти'!Q2371,'06A_Варіанти'!Q$1,IF(O2380='06A_Варіанти'!R2371,'06A_Варіанти'!R$1,"НЕМАЄ МАРШРУТУ"))))))))))))))</f>
        <v>CHK</v>
      </c>
      <c r="G2380" s="2" t="str">
        <f t="shared" si="259"/>
        <v>БЕЗ ЗМІН</v>
      </c>
      <c r="H2380" s="2">
        <f>IF(G2380="НЕМАЄ МАРШРУТУ",0,O2380-'06A_Варіанти'!T2371)</f>
        <v>0</v>
      </c>
      <c r="I2380" s="2">
        <f>IFERROR(INDEX('04_Потоки'!$E:$E,MATCH(A2380,'04_Потоки'!$A:$A,0)),0)</f>
        <v>1</v>
      </c>
      <c r="J2380" s="2">
        <f t="shared" si="260"/>
        <v>1</v>
      </c>
      <c r="K2380" s="2">
        <f>IF(C2380="РЦК макси",0,2*'06A_Варіанти'!T2371*J2380)</f>
        <v>495.4</v>
      </c>
      <c r="L2380" s="2">
        <f t="shared" si="261"/>
        <v>495.4</v>
      </c>
      <c r="M2380" s="2">
        <f t="shared" si="262"/>
        <v>0</v>
      </c>
      <c r="N2380" s="9">
        <f t="shared" si="263"/>
        <v>0</v>
      </c>
      <c r="O2380" s="2">
        <f>MIN(IF('07A_Конструктор'!$D$5="Так",'06A_Варіанти'!E2371,1E+99),IF('07A_Конструктор'!$D$6="Так",'06A_Варіанти'!F2371,1E+99),IF('07A_Конструктор'!$D$7="Так",'06A_Варіанти'!G2371,1E+99),IF('07A_Конструктор'!$D$8="Так",'06A_Варіанти'!H2371,1E+99),IF('07A_Конструктор'!$D$9="Так",'06A_Варіанти'!I2371,1E+99),IF('07A_Конструктор'!$D$10="Так",'06A_Варіанти'!J2371,1E+99),IF('07A_Конструктор'!$D$11="Так",'06A_Варіанти'!K2371,1E+99),IF('07A_Конструктор'!$D$12="Так",'06A_Варіанти'!L2371,1E+99),IF('07A_Конструктор'!$D$13="Так",'06A_Варіанти'!M2371,1E+99),IF('07A_Конструктор'!$D$14="Так",'06A_Варіанти'!N2371,1E+99),IF('07A_Конструктор'!$D$15="Так",'06A_Варіанти'!O2371,1E+99),IF('07A_Конструктор'!$D$16="Так",'06A_Варіанти'!P2371,1E+99),IF('07A_Конструктор'!$D$17="Так",'06A_Варіанти'!Q2371,1E+99),IF('06A_Варіанти'!R2371="",1E+99,'06A_Варіанти'!R2371))</f>
        <v>247.7</v>
      </c>
      <c r="P2380" s="2" t="str">
        <f t="shared" si="264"/>
        <v>5 т</v>
      </c>
      <c r="Q2380" s="2">
        <f t="shared" si="265"/>
        <v>14</v>
      </c>
      <c r="R2380" s="2" t="str">
        <f>IF(OR(C2380="РЦК макси",C2380="РЦЧ SKU"),"SKU-потік",IFERROR(VLOOKUP(D2380,'02_РЦ'!$A$3:$I$7,5,FALSE),0))</f>
        <v>SKU-потік</v>
      </c>
      <c r="S2380" s="2" t="str">
        <f>IF(OR(C2380="РЦК макси",C2380="РЦЧ SKU"),"Не рахується в ліміт",IFERROR(VLOOKUP(D2380,'02_РЦ'!$A$3:$I$7,9,FALSE),"Немає РЦ"))</f>
        <v>Не рахується в ліміт</v>
      </c>
    </row>
    <row r="2381" spans="1:19">
      <c r="A2381" s="2" t="str">
        <f>'06A_Варіанти'!A2372</f>
        <v>RCCH_2643</v>
      </c>
      <c r="B2381" s="2" t="str">
        <f>'06A_Варіанти'!B2372</f>
        <v>TT_2643</v>
      </c>
      <c r="C2381" s="2" t="str">
        <f>'06A_Варіанти'!D2372</f>
        <v>РЦЧ SKU</v>
      </c>
      <c r="D2381" s="2" t="str">
        <f>'06A_Варіанти'!C2372</f>
        <v>РЦЧ</v>
      </c>
      <c r="E2381" s="2" t="str">
        <f>'06A_Варіанти'!S2372</f>
        <v>KREM</v>
      </c>
      <c r="F2381" s="2" t="str">
        <f>IF(O2381='06A_Варіанти'!E2372,'06A_Варіанти'!E$1,IF(O2381='06A_Варіанти'!F2372,'06A_Варіанти'!F$1,IF(O2381='06A_Варіанти'!G2372,'06A_Варіанти'!G$1,IF(O2381='06A_Варіанти'!H2372,'06A_Варіанти'!H$1,IF(O2381='06A_Варіанти'!I2372,'06A_Варіанти'!I$1,IF(O2381='06A_Варіанти'!J2372,'06A_Варіанти'!J$1,IF(O2381='06A_Варіанти'!K2372,'06A_Варіанти'!K$1,IF(O2381='06A_Варіанти'!L2372,'06A_Варіанти'!L$1,IF(O2381='06A_Варіанти'!M2372,'06A_Варіанти'!M$1,IF(O2381='06A_Варіанти'!N2372,'06A_Варіанти'!N$1,IF(O2381='06A_Варіанти'!O2372,'06A_Варіанти'!O$1,IF(O2381='06A_Варіанти'!P2372,'06A_Варіанти'!P$1,IF(O2381='06A_Варіанти'!Q2372,'06A_Варіанти'!Q$1,IF(O2381='06A_Варіанти'!R2372,'06A_Варіанти'!R$1,"НЕМАЄ МАРШРУТУ"))))))))))))))</f>
        <v>KREM</v>
      </c>
      <c r="G2381" s="2" t="str">
        <f t="shared" si="259"/>
        <v>БЕЗ ЗМІН</v>
      </c>
      <c r="H2381" s="2">
        <f>IF(G2381="НЕМАЄ МАРШРУТУ",0,O2381-'06A_Варіанти'!T2372)</f>
        <v>0</v>
      </c>
      <c r="I2381" s="2">
        <f>IFERROR(INDEX('04_Потоки'!$E:$E,MATCH(A2381,'04_Потоки'!$A:$A,0)),0)</f>
        <v>1</v>
      </c>
      <c r="J2381" s="2">
        <f t="shared" si="260"/>
        <v>1</v>
      </c>
      <c r="K2381" s="2">
        <f>IF(C2381="РЦК макси",0,2*'06A_Варіанти'!T2372*J2381)</f>
        <v>600.20000000000005</v>
      </c>
      <c r="L2381" s="2">
        <f t="shared" si="261"/>
        <v>600.20000000000005</v>
      </c>
      <c r="M2381" s="2">
        <f t="shared" si="262"/>
        <v>0</v>
      </c>
      <c r="N2381" s="9">
        <f t="shared" si="263"/>
        <v>0</v>
      </c>
      <c r="O2381" s="2">
        <f>MIN(IF('07A_Конструктор'!$D$5="Так",'06A_Варіанти'!E2372,1E+99),IF('07A_Конструктор'!$D$6="Так",'06A_Варіанти'!F2372,1E+99),IF('07A_Конструктор'!$D$7="Так",'06A_Варіанти'!G2372,1E+99),IF('07A_Конструктор'!$D$8="Так",'06A_Варіанти'!H2372,1E+99),IF('07A_Конструктор'!$D$9="Так",'06A_Варіанти'!I2372,1E+99),IF('07A_Конструктор'!$D$10="Так",'06A_Варіанти'!J2372,1E+99),IF('07A_Конструктор'!$D$11="Так",'06A_Варіанти'!K2372,1E+99),IF('07A_Конструктор'!$D$12="Так",'06A_Варіанти'!L2372,1E+99),IF('07A_Конструктор'!$D$13="Так",'06A_Варіанти'!M2372,1E+99),IF('07A_Конструктор'!$D$14="Так",'06A_Варіанти'!N2372,1E+99),IF('07A_Конструктор'!$D$15="Так",'06A_Варіанти'!O2372,1E+99),IF('07A_Конструктор'!$D$16="Так",'06A_Варіанти'!P2372,1E+99),IF('07A_Конструктор'!$D$17="Так",'06A_Варіанти'!Q2372,1E+99),IF('06A_Варіанти'!R2372="",1E+99,'06A_Варіанти'!R2372))</f>
        <v>300.10000000000002</v>
      </c>
      <c r="P2381" s="2" t="str">
        <f t="shared" si="264"/>
        <v>5 т</v>
      </c>
      <c r="Q2381" s="2">
        <f t="shared" si="265"/>
        <v>14</v>
      </c>
      <c r="R2381" s="2" t="str">
        <f>IF(OR(C2381="РЦК макси",C2381="РЦЧ SKU"),"SKU-потік",IFERROR(VLOOKUP(D2381,'02_РЦ'!$A$3:$I$7,5,FALSE),0))</f>
        <v>SKU-потік</v>
      </c>
      <c r="S2381" s="2" t="str">
        <f>IF(OR(C2381="РЦК макси",C2381="РЦЧ SKU"),"Не рахується в ліміт",IFERROR(VLOOKUP(D2381,'02_РЦ'!$A$3:$I$7,9,FALSE),"Немає РЦ"))</f>
        <v>Не рахується в ліміт</v>
      </c>
    </row>
    <row r="2382" spans="1:19">
      <c r="A2382" s="2" t="str">
        <f>'06A_Варіанти'!A2373</f>
        <v>RCCH_2645</v>
      </c>
      <c r="B2382" s="2" t="str">
        <f>'06A_Варіанти'!B2373</f>
        <v>TT_2645</v>
      </c>
      <c r="C2382" s="2" t="str">
        <f>'06A_Варіанти'!D2373</f>
        <v>РЦЧ SKU</v>
      </c>
      <c r="D2382" s="2" t="str">
        <f>'06A_Варіанти'!C2373</f>
        <v>РЦЧ</v>
      </c>
      <c r="E2382" s="2" t="str">
        <f>'06A_Варіанти'!S2373</f>
        <v>DIRECT</v>
      </c>
      <c r="F2382" s="2" t="str">
        <f>IF(O2382='06A_Варіанти'!E2373,'06A_Варіанти'!E$1,IF(O2382='06A_Варіанти'!F2373,'06A_Варіанти'!F$1,IF(O2382='06A_Варіанти'!G2373,'06A_Варіанти'!G$1,IF(O2382='06A_Варіанти'!H2373,'06A_Варіанти'!H$1,IF(O2382='06A_Варіанти'!I2373,'06A_Варіанти'!I$1,IF(O2382='06A_Варіанти'!J2373,'06A_Варіанти'!J$1,IF(O2382='06A_Варіанти'!K2373,'06A_Варіанти'!K$1,IF(O2382='06A_Варіанти'!L2373,'06A_Варіанти'!L$1,IF(O2382='06A_Варіанти'!M2373,'06A_Варіанти'!M$1,IF(O2382='06A_Варіанти'!N2373,'06A_Варіанти'!N$1,IF(O2382='06A_Варіанти'!O2373,'06A_Варіанти'!O$1,IF(O2382='06A_Варіанти'!P2373,'06A_Варіанти'!P$1,IF(O2382='06A_Варіанти'!Q2373,'06A_Варіанти'!Q$1,IF(O2382='06A_Варіанти'!R2373,'06A_Варіанти'!R$1,"НЕМАЄ МАРШРУТУ"))))))))))))))</f>
        <v>DIRECT</v>
      </c>
      <c r="G2382" s="2" t="str">
        <f t="shared" si="259"/>
        <v>БЕЗ ЗМІН</v>
      </c>
      <c r="H2382" s="2">
        <f>IF(G2382="НЕМАЄ МАРШРУТУ",0,O2382-'06A_Варіанти'!T2373)</f>
        <v>0</v>
      </c>
      <c r="I2382" s="2">
        <f>IFERROR(INDEX('04_Потоки'!$E:$E,MATCH(A2382,'04_Потоки'!$A:$A,0)),0)</f>
        <v>1</v>
      </c>
      <c r="J2382" s="2">
        <f t="shared" si="260"/>
        <v>1</v>
      </c>
      <c r="K2382" s="2">
        <f>IF(C2382="РЦК макси",0,2*'06A_Варіанти'!T2373*J2382)</f>
        <v>255.8</v>
      </c>
      <c r="L2382" s="2">
        <f t="shared" si="261"/>
        <v>255.8</v>
      </c>
      <c r="M2382" s="2">
        <f t="shared" si="262"/>
        <v>0</v>
      </c>
      <c r="N2382" s="9">
        <f t="shared" si="263"/>
        <v>0</v>
      </c>
      <c r="O2382" s="2">
        <f>MIN(IF('07A_Конструктор'!$D$5="Так",'06A_Варіанти'!E2373,1E+99),IF('07A_Конструктор'!$D$6="Так",'06A_Варіанти'!F2373,1E+99),IF('07A_Конструктор'!$D$7="Так",'06A_Варіанти'!G2373,1E+99),IF('07A_Конструктор'!$D$8="Так",'06A_Варіанти'!H2373,1E+99),IF('07A_Конструктор'!$D$9="Так",'06A_Варіанти'!I2373,1E+99),IF('07A_Конструктор'!$D$10="Так",'06A_Варіанти'!J2373,1E+99),IF('07A_Конструктор'!$D$11="Так",'06A_Варіанти'!K2373,1E+99),IF('07A_Конструктор'!$D$12="Так",'06A_Варіанти'!L2373,1E+99),IF('07A_Конструктор'!$D$13="Так",'06A_Варіанти'!M2373,1E+99),IF('07A_Конструктор'!$D$14="Так",'06A_Варіанти'!N2373,1E+99),IF('07A_Конструктор'!$D$15="Так",'06A_Варіанти'!O2373,1E+99),IF('07A_Конструктор'!$D$16="Так",'06A_Варіанти'!P2373,1E+99),IF('07A_Конструктор'!$D$17="Так",'06A_Варіанти'!Q2373,1E+99),IF('06A_Варіанти'!R2373="",1E+99,'06A_Варіанти'!R2373))</f>
        <v>127.9</v>
      </c>
      <c r="P2382" s="2" t="str">
        <f t="shared" si="264"/>
        <v>5 т</v>
      </c>
      <c r="Q2382" s="2">
        <f t="shared" si="265"/>
        <v>14</v>
      </c>
      <c r="R2382" s="2" t="str">
        <f>IF(OR(C2382="РЦК макси",C2382="РЦЧ SKU"),"SKU-потік",IFERROR(VLOOKUP(D2382,'02_РЦ'!$A$3:$I$7,5,FALSE),0))</f>
        <v>SKU-потік</v>
      </c>
      <c r="S2382" s="2" t="str">
        <f>IF(OR(C2382="РЦК макси",C2382="РЦЧ SKU"),"Не рахується в ліміт",IFERROR(VLOOKUP(D2382,'02_РЦ'!$A$3:$I$7,9,FALSE),"Немає РЦ"))</f>
        <v>Не рахується в ліміт</v>
      </c>
    </row>
    <row r="2383" spans="1:19">
      <c r="A2383" s="2" t="str">
        <f>'06A_Варіанти'!A2374</f>
        <v>RCCH_2650</v>
      </c>
      <c r="B2383" s="2" t="str">
        <f>'06A_Варіанти'!B2374</f>
        <v>TT_2650</v>
      </c>
      <c r="C2383" s="2" t="str">
        <f>'06A_Варіанти'!D2374</f>
        <v>РЦЧ SKU</v>
      </c>
      <c r="D2383" s="2" t="str">
        <f>'06A_Варіанти'!C2374</f>
        <v>РЦЧ</v>
      </c>
      <c r="E2383" s="2" t="str">
        <f>'06A_Варіанти'!S2374</f>
        <v>KREM</v>
      </c>
      <c r="F2383" s="2" t="str">
        <f>IF(O2383='06A_Варіанти'!E2374,'06A_Варіанти'!E$1,IF(O2383='06A_Варіанти'!F2374,'06A_Варіанти'!F$1,IF(O2383='06A_Варіанти'!G2374,'06A_Варіанти'!G$1,IF(O2383='06A_Варіанти'!H2374,'06A_Варіанти'!H$1,IF(O2383='06A_Варіанти'!I2374,'06A_Варіанти'!I$1,IF(O2383='06A_Варіанти'!J2374,'06A_Варіанти'!J$1,IF(O2383='06A_Варіанти'!K2374,'06A_Варіанти'!K$1,IF(O2383='06A_Варіанти'!L2374,'06A_Варіанти'!L$1,IF(O2383='06A_Варіанти'!M2374,'06A_Варіанти'!M$1,IF(O2383='06A_Варіанти'!N2374,'06A_Варіанти'!N$1,IF(O2383='06A_Варіанти'!O2374,'06A_Варіанти'!O$1,IF(O2383='06A_Варіанти'!P2374,'06A_Варіанти'!P$1,IF(O2383='06A_Варіанти'!Q2374,'06A_Варіанти'!Q$1,IF(O2383='06A_Варіанти'!R2374,'06A_Варіанти'!R$1,"НЕМАЄ МАРШРУТУ"))))))))))))))</f>
        <v>KREM</v>
      </c>
      <c r="G2383" s="2" t="str">
        <f t="shared" si="259"/>
        <v>БЕЗ ЗМІН</v>
      </c>
      <c r="H2383" s="2">
        <f>IF(G2383="НЕМАЄ МАРШРУТУ",0,O2383-'06A_Варіанти'!T2374)</f>
        <v>0</v>
      </c>
      <c r="I2383" s="2">
        <f>IFERROR(INDEX('04_Потоки'!$E:$E,MATCH(A2383,'04_Потоки'!$A:$A,0)),0)</f>
        <v>1</v>
      </c>
      <c r="J2383" s="2">
        <f t="shared" si="260"/>
        <v>1</v>
      </c>
      <c r="K2383" s="2">
        <f>IF(C2383="РЦК макси",0,2*'06A_Варіанти'!T2374*J2383)</f>
        <v>570.79999999999995</v>
      </c>
      <c r="L2383" s="2">
        <f t="shared" si="261"/>
        <v>570.79999999999995</v>
      </c>
      <c r="M2383" s="2">
        <f t="shared" si="262"/>
        <v>0</v>
      </c>
      <c r="N2383" s="9">
        <f t="shared" si="263"/>
        <v>0</v>
      </c>
      <c r="O2383" s="2">
        <f>MIN(IF('07A_Конструктор'!$D$5="Так",'06A_Варіанти'!E2374,1E+99),IF('07A_Конструктор'!$D$6="Так",'06A_Варіанти'!F2374,1E+99),IF('07A_Конструктор'!$D$7="Так",'06A_Варіанти'!G2374,1E+99),IF('07A_Конструктор'!$D$8="Так",'06A_Варіанти'!H2374,1E+99),IF('07A_Конструктор'!$D$9="Так",'06A_Варіанти'!I2374,1E+99),IF('07A_Конструктор'!$D$10="Так",'06A_Варіанти'!J2374,1E+99),IF('07A_Конструктор'!$D$11="Так",'06A_Варіанти'!K2374,1E+99),IF('07A_Конструктор'!$D$12="Так",'06A_Варіанти'!L2374,1E+99),IF('07A_Конструктор'!$D$13="Так",'06A_Варіанти'!M2374,1E+99),IF('07A_Конструктор'!$D$14="Так",'06A_Варіанти'!N2374,1E+99),IF('07A_Конструктор'!$D$15="Так",'06A_Варіанти'!O2374,1E+99),IF('07A_Конструктор'!$D$16="Так",'06A_Варіанти'!P2374,1E+99),IF('07A_Конструктор'!$D$17="Так",'06A_Варіанти'!Q2374,1E+99),IF('06A_Варіанти'!R2374="",1E+99,'06A_Варіанти'!R2374))</f>
        <v>285.39999999999998</v>
      </c>
      <c r="P2383" s="2" t="str">
        <f t="shared" si="264"/>
        <v>5 т</v>
      </c>
      <c r="Q2383" s="2">
        <f t="shared" si="265"/>
        <v>14</v>
      </c>
      <c r="R2383" s="2" t="str">
        <f>IF(OR(C2383="РЦК макси",C2383="РЦЧ SKU"),"SKU-потік",IFERROR(VLOOKUP(D2383,'02_РЦ'!$A$3:$I$7,5,FALSE),0))</f>
        <v>SKU-потік</v>
      </c>
      <c r="S2383" s="2" t="str">
        <f>IF(OR(C2383="РЦК макси",C2383="РЦЧ SKU"),"Не рахується в ліміт",IFERROR(VLOOKUP(D2383,'02_РЦ'!$A$3:$I$7,9,FALSE),"Немає РЦ"))</f>
        <v>Не рахується в ліміт</v>
      </c>
    </row>
    <row r="2384" spans="1:19">
      <c r="A2384" s="2" t="str">
        <f>'06A_Варіанти'!A2375</f>
        <v>RCCH_2656</v>
      </c>
      <c r="B2384" s="2" t="str">
        <f>'06A_Варіанти'!B2375</f>
        <v>TT_2656</v>
      </c>
      <c r="C2384" s="2" t="str">
        <f>'06A_Варіанти'!D2375</f>
        <v>РЦЧ SKU</v>
      </c>
      <c r="D2384" s="2" t="str">
        <f>'06A_Варіанти'!C2375</f>
        <v>РЦЧ</v>
      </c>
      <c r="E2384" s="2" t="str">
        <f>'06A_Варіанти'!S2375</f>
        <v>DIRECT</v>
      </c>
      <c r="F2384" s="2" t="str">
        <f>IF(O2384='06A_Варіанти'!E2375,'06A_Варіанти'!E$1,IF(O2384='06A_Варіанти'!F2375,'06A_Варіанти'!F$1,IF(O2384='06A_Варіанти'!G2375,'06A_Варіанти'!G$1,IF(O2384='06A_Варіанти'!H2375,'06A_Варіанти'!H$1,IF(O2384='06A_Варіанти'!I2375,'06A_Варіанти'!I$1,IF(O2384='06A_Варіанти'!J2375,'06A_Варіанти'!J$1,IF(O2384='06A_Варіанти'!K2375,'06A_Варіанти'!K$1,IF(O2384='06A_Варіанти'!L2375,'06A_Варіанти'!L$1,IF(O2384='06A_Варіанти'!M2375,'06A_Варіанти'!M$1,IF(O2384='06A_Варіанти'!N2375,'06A_Варіанти'!N$1,IF(O2384='06A_Варіанти'!O2375,'06A_Варіанти'!O$1,IF(O2384='06A_Варіанти'!P2375,'06A_Варіанти'!P$1,IF(O2384='06A_Варіанти'!Q2375,'06A_Варіанти'!Q$1,IF(O2384='06A_Варіанти'!R2375,'06A_Варіанти'!R$1,"НЕМАЄ МАРШРУТУ"))))))))))))))</f>
        <v>DIRECT</v>
      </c>
      <c r="G2384" s="2" t="str">
        <f t="shared" si="259"/>
        <v>БЕЗ ЗМІН</v>
      </c>
      <c r="H2384" s="2">
        <f>IF(G2384="НЕМАЄ МАРШРУТУ",0,O2384-'06A_Варіанти'!T2375)</f>
        <v>0</v>
      </c>
      <c r="I2384" s="2">
        <f>IFERROR(INDEX('04_Потоки'!$E:$E,MATCH(A2384,'04_Потоки'!$A:$A,0)),0)</f>
        <v>1</v>
      </c>
      <c r="J2384" s="2">
        <f t="shared" si="260"/>
        <v>1</v>
      </c>
      <c r="K2384" s="2">
        <f>IF(C2384="РЦК макси",0,2*'06A_Варіанти'!T2375*J2384)</f>
        <v>561.20000000000005</v>
      </c>
      <c r="L2384" s="2">
        <f t="shared" si="261"/>
        <v>561.20000000000005</v>
      </c>
      <c r="M2384" s="2">
        <f t="shared" si="262"/>
        <v>0</v>
      </c>
      <c r="N2384" s="9">
        <f t="shared" si="263"/>
        <v>0</v>
      </c>
      <c r="O2384" s="2">
        <f>MIN(IF('07A_Конструктор'!$D$5="Так",'06A_Варіанти'!E2375,1E+99),IF('07A_Конструктор'!$D$6="Так",'06A_Варіанти'!F2375,1E+99),IF('07A_Конструктор'!$D$7="Так",'06A_Варіанти'!G2375,1E+99),IF('07A_Конструктор'!$D$8="Так",'06A_Варіанти'!H2375,1E+99),IF('07A_Конструктор'!$D$9="Так",'06A_Варіанти'!I2375,1E+99),IF('07A_Конструктор'!$D$10="Так",'06A_Варіанти'!J2375,1E+99),IF('07A_Конструктор'!$D$11="Так",'06A_Варіанти'!K2375,1E+99),IF('07A_Конструктор'!$D$12="Так",'06A_Варіанти'!L2375,1E+99),IF('07A_Конструктор'!$D$13="Так",'06A_Варіанти'!M2375,1E+99),IF('07A_Конструктор'!$D$14="Так",'06A_Варіанти'!N2375,1E+99),IF('07A_Конструктор'!$D$15="Так",'06A_Варіанти'!O2375,1E+99),IF('07A_Конструктор'!$D$16="Так",'06A_Варіанти'!P2375,1E+99),IF('07A_Конструктор'!$D$17="Так",'06A_Варіанти'!Q2375,1E+99),IF('06A_Варіанти'!R2375="",1E+99,'06A_Варіанти'!R2375))</f>
        <v>280.60000000000002</v>
      </c>
      <c r="P2384" s="2" t="str">
        <f t="shared" si="264"/>
        <v>5 т</v>
      </c>
      <c r="Q2384" s="2">
        <f t="shared" si="265"/>
        <v>14</v>
      </c>
      <c r="R2384" s="2" t="str">
        <f>IF(OR(C2384="РЦК макси",C2384="РЦЧ SKU"),"SKU-потік",IFERROR(VLOOKUP(D2384,'02_РЦ'!$A$3:$I$7,5,FALSE),0))</f>
        <v>SKU-потік</v>
      </c>
      <c r="S2384" s="2" t="str">
        <f>IF(OR(C2384="РЦК макси",C2384="РЦЧ SKU"),"Не рахується в ліміт",IFERROR(VLOOKUP(D2384,'02_РЦ'!$A$3:$I$7,9,FALSE),"Немає РЦ"))</f>
        <v>Не рахується в ліміт</v>
      </c>
    </row>
    <row r="2385" spans="1:19">
      <c r="A2385" s="2" t="str">
        <f>'06A_Варіанти'!A2376</f>
        <v>RCCH_2659</v>
      </c>
      <c r="B2385" s="2" t="str">
        <f>'06A_Варіанти'!B2376</f>
        <v>TT_2659</v>
      </c>
      <c r="C2385" s="2" t="str">
        <f>'06A_Варіанти'!D2376</f>
        <v>РЦЧ SKU</v>
      </c>
      <c r="D2385" s="2" t="str">
        <f>'06A_Варіанти'!C2376</f>
        <v>РЦЧ</v>
      </c>
      <c r="E2385" s="2" t="str">
        <f>'06A_Варіанти'!S2376</f>
        <v>DIRECT</v>
      </c>
      <c r="F2385" s="2" t="str">
        <f>IF(O2385='06A_Варіанти'!E2376,'06A_Варіанти'!E$1,IF(O2385='06A_Варіанти'!F2376,'06A_Варіанти'!F$1,IF(O2385='06A_Варіанти'!G2376,'06A_Варіанти'!G$1,IF(O2385='06A_Варіанти'!H2376,'06A_Варіанти'!H$1,IF(O2385='06A_Варіанти'!I2376,'06A_Варіанти'!I$1,IF(O2385='06A_Варіанти'!J2376,'06A_Варіанти'!J$1,IF(O2385='06A_Варіанти'!K2376,'06A_Варіанти'!K$1,IF(O2385='06A_Варіанти'!L2376,'06A_Варіанти'!L$1,IF(O2385='06A_Варіанти'!M2376,'06A_Варіанти'!M$1,IF(O2385='06A_Варіанти'!N2376,'06A_Варіанти'!N$1,IF(O2385='06A_Варіанти'!O2376,'06A_Варіанти'!O$1,IF(O2385='06A_Варіанти'!P2376,'06A_Варіанти'!P$1,IF(O2385='06A_Варіанти'!Q2376,'06A_Варіанти'!Q$1,IF(O2385='06A_Варіанти'!R2376,'06A_Варіанти'!R$1,"НЕМАЄ МАРШРУТУ"))))))))))))))</f>
        <v>DIRECT</v>
      </c>
      <c r="G2385" s="2" t="str">
        <f t="shared" si="259"/>
        <v>БЕЗ ЗМІН</v>
      </c>
      <c r="H2385" s="2">
        <f>IF(G2385="НЕМАЄ МАРШРУТУ",0,O2385-'06A_Варіанти'!T2376)</f>
        <v>0</v>
      </c>
      <c r="I2385" s="2">
        <f>IFERROR(INDEX('04_Потоки'!$E:$E,MATCH(A2385,'04_Потоки'!$A:$A,0)),0)</f>
        <v>1</v>
      </c>
      <c r="J2385" s="2">
        <f t="shared" si="260"/>
        <v>1</v>
      </c>
      <c r="K2385" s="2">
        <f>IF(C2385="РЦК макси",0,2*'06A_Варіанти'!T2376*J2385)</f>
        <v>267.8</v>
      </c>
      <c r="L2385" s="2">
        <f t="shared" si="261"/>
        <v>267.8</v>
      </c>
      <c r="M2385" s="2">
        <f t="shared" si="262"/>
        <v>0</v>
      </c>
      <c r="N2385" s="9">
        <f t="shared" si="263"/>
        <v>0</v>
      </c>
      <c r="O2385" s="2">
        <f>MIN(IF('07A_Конструктор'!$D$5="Так",'06A_Варіанти'!E2376,1E+99),IF('07A_Конструктор'!$D$6="Так",'06A_Варіанти'!F2376,1E+99),IF('07A_Конструктор'!$D$7="Так",'06A_Варіанти'!G2376,1E+99),IF('07A_Конструктор'!$D$8="Так",'06A_Варіанти'!H2376,1E+99),IF('07A_Конструктор'!$D$9="Так",'06A_Варіанти'!I2376,1E+99),IF('07A_Конструктор'!$D$10="Так",'06A_Варіанти'!J2376,1E+99),IF('07A_Конструктор'!$D$11="Так",'06A_Варіанти'!K2376,1E+99),IF('07A_Конструктор'!$D$12="Так",'06A_Варіанти'!L2376,1E+99),IF('07A_Конструктор'!$D$13="Так",'06A_Варіанти'!M2376,1E+99),IF('07A_Конструктор'!$D$14="Так",'06A_Варіанти'!N2376,1E+99),IF('07A_Конструктор'!$D$15="Так",'06A_Варіанти'!O2376,1E+99),IF('07A_Конструктор'!$D$16="Так",'06A_Варіанти'!P2376,1E+99),IF('07A_Конструктор'!$D$17="Так",'06A_Варіанти'!Q2376,1E+99),IF('06A_Варіанти'!R2376="",1E+99,'06A_Варіанти'!R2376))</f>
        <v>133.9</v>
      </c>
      <c r="P2385" s="2" t="str">
        <f t="shared" si="264"/>
        <v>5 т</v>
      </c>
      <c r="Q2385" s="2">
        <f t="shared" si="265"/>
        <v>14</v>
      </c>
      <c r="R2385" s="2" t="str">
        <f>IF(OR(C2385="РЦК макси",C2385="РЦЧ SKU"),"SKU-потік",IFERROR(VLOOKUP(D2385,'02_РЦ'!$A$3:$I$7,5,FALSE),0))</f>
        <v>SKU-потік</v>
      </c>
      <c r="S2385" s="2" t="str">
        <f>IF(OR(C2385="РЦК макси",C2385="РЦЧ SKU"),"Не рахується в ліміт",IFERROR(VLOOKUP(D2385,'02_РЦ'!$A$3:$I$7,9,FALSE),"Немає РЦ"))</f>
        <v>Не рахується в ліміт</v>
      </c>
    </row>
    <row r="2386" spans="1:19">
      <c r="A2386" s="2" t="str">
        <f>'06A_Варіанти'!A2377</f>
        <v>RCCH_2681</v>
      </c>
      <c r="B2386" s="2" t="str">
        <f>'06A_Варіанти'!B2377</f>
        <v>TT_2681</v>
      </c>
      <c r="C2386" s="2" t="str">
        <f>'06A_Варіанти'!D2377</f>
        <v>РЦЧ SKU</v>
      </c>
      <c r="D2386" s="2" t="str">
        <f>'06A_Варіанти'!C2377</f>
        <v>РЦЧ</v>
      </c>
      <c r="E2386" s="2" t="str">
        <f>'06A_Варіанти'!S2377</f>
        <v>KREM</v>
      </c>
      <c r="F2386" s="2" t="str">
        <f>IF(O2386='06A_Варіанти'!E2377,'06A_Варіанти'!E$1,IF(O2386='06A_Варіанти'!F2377,'06A_Варіанти'!F$1,IF(O2386='06A_Варіанти'!G2377,'06A_Варіанти'!G$1,IF(O2386='06A_Варіанти'!H2377,'06A_Варіанти'!H$1,IF(O2386='06A_Варіанти'!I2377,'06A_Варіанти'!I$1,IF(O2386='06A_Варіанти'!J2377,'06A_Варіанти'!J$1,IF(O2386='06A_Варіанти'!K2377,'06A_Варіанти'!K$1,IF(O2386='06A_Варіанти'!L2377,'06A_Варіанти'!L$1,IF(O2386='06A_Варіанти'!M2377,'06A_Варіанти'!M$1,IF(O2386='06A_Варіанти'!N2377,'06A_Варіанти'!N$1,IF(O2386='06A_Варіанти'!O2377,'06A_Варіанти'!O$1,IF(O2386='06A_Варіанти'!P2377,'06A_Варіанти'!P$1,IF(O2386='06A_Варіанти'!Q2377,'06A_Варіанти'!Q$1,IF(O2386='06A_Варіанти'!R2377,'06A_Варіанти'!R$1,"НЕМАЄ МАРШРУТУ"))))))))))))))</f>
        <v>KREM</v>
      </c>
      <c r="G2386" s="2" t="str">
        <f t="shared" si="259"/>
        <v>БЕЗ ЗМІН</v>
      </c>
      <c r="H2386" s="2">
        <f>IF(G2386="НЕМАЄ МАРШРУТУ",0,O2386-'06A_Варіанти'!T2377)</f>
        <v>0</v>
      </c>
      <c r="I2386" s="2">
        <f>IFERROR(INDEX('04_Потоки'!$E:$E,MATCH(A2386,'04_Потоки'!$A:$A,0)),0)</f>
        <v>1</v>
      </c>
      <c r="J2386" s="2">
        <f t="shared" si="260"/>
        <v>1</v>
      </c>
      <c r="K2386" s="2">
        <f>IF(C2386="РЦК макси",0,2*'06A_Варіанти'!T2377*J2386)</f>
        <v>584.20000000000005</v>
      </c>
      <c r="L2386" s="2">
        <f t="shared" si="261"/>
        <v>584.20000000000005</v>
      </c>
      <c r="M2386" s="2">
        <f t="shared" si="262"/>
        <v>0</v>
      </c>
      <c r="N2386" s="9">
        <f t="shared" si="263"/>
        <v>0</v>
      </c>
      <c r="O2386" s="2">
        <f>MIN(IF('07A_Конструктор'!$D$5="Так",'06A_Варіанти'!E2377,1E+99),IF('07A_Конструктор'!$D$6="Так",'06A_Варіанти'!F2377,1E+99),IF('07A_Конструктор'!$D$7="Так",'06A_Варіанти'!G2377,1E+99),IF('07A_Конструктор'!$D$8="Так",'06A_Варіанти'!H2377,1E+99),IF('07A_Конструктор'!$D$9="Так",'06A_Варіанти'!I2377,1E+99),IF('07A_Конструктор'!$D$10="Так",'06A_Варіанти'!J2377,1E+99),IF('07A_Конструктор'!$D$11="Так",'06A_Варіанти'!K2377,1E+99),IF('07A_Конструктор'!$D$12="Так",'06A_Варіанти'!L2377,1E+99),IF('07A_Конструктор'!$D$13="Так",'06A_Варіанти'!M2377,1E+99),IF('07A_Конструктор'!$D$14="Так",'06A_Варіанти'!N2377,1E+99),IF('07A_Конструктор'!$D$15="Так",'06A_Варіанти'!O2377,1E+99),IF('07A_Конструктор'!$D$16="Так",'06A_Варіанти'!P2377,1E+99),IF('07A_Конструктор'!$D$17="Так",'06A_Варіанти'!Q2377,1E+99),IF('06A_Варіанти'!R2377="",1E+99,'06A_Варіанти'!R2377))</f>
        <v>292.10000000000002</v>
      </c>
      <c r="P2386" s="2" t="str">
        <f t="shared" si="264"/>
        <v>5 т</v>
      </c>
      <c r="Q2386" s="2">
        <f t="shared" si="265"/>
        <v>14</v>
      </c>
      <c r="R2386" s="2" t="str">
        <f>IF(OR(C2386="РЦК макси",C2386="РЦЧ SKU"),"SKU-потік",IFERROR(VLOOKUP(D2386,'02_РЦ'!$A$3:$I$7,5,FALSE),0))</f>
        <v>SKU-потік</v>
      </c>
      <c r="S2386" s="2" t="str">
        <f>IF(OR(C2386="РЦК макси",C2386="РЦЧ SKU"),"Не рахується в ліміт",IFERROR(VLOOKUP(D2386,'02_РЦ'!$A$3:$I$7,9,FALSE),"Немає РЦ"))</f>
        <v>Не рахується в ліміт</v>
      </c>
    </row>
    <row r="2387" spans="1:19">
      <c r="A2387" s="2" t="str">
        <f>'06A_Варіанти'!A2378</f>
        <v>RCCH_2709</v>
      </c>
      <c r="B2387" s="2" t="str">
        <f>'06A_Варіанти'!B2378</f>
        <v>TT_2709</v>
      </c>
      <c r="C2387" s="2" t="str">
        <f>'06A_Варіанти'!D2378</f>
        <v>РЦЧ SKU</v>
      </c>
      <c r="D2387" s="2" t="str">
        <f>'06A_Варіанти'!C2378</f>
        <v>РЦЧ</v>
      </c>
      <c r="E2387" s="2" t="str">
        <f>'06A_Варіанти'!S2378</f>
        <v>DIRECT</v>
      </c>
      <c r="F2387" s="2" t="str">
        <f>IF(O2387='06A_Варіанти'!E2378,'06A_Варіанти'!E$1,IF(O2387='06A_Варіанти'!F2378,'06A_Варіанти'!F$1,IF(O2387='06A_Варіанти'!G2378,'06A_Варіанти'!G$1,IF(O2387='06A_Варіанти'!H2378,'06A_Варіанти'!H$1,IF(O2387='06A_Варіанти'!I2378,'06A_Варіанти'!I$1,IF(O2387='06A_Варіанти'!J2378,'06A_Варіанти'!J$1,IF(O2387='06A_Варіанти'!K2378,'06A_Варіанти'!K$1,IF(O2387='06A_Варіанти'!L2378,'06A_Варіанти'!L$1,IF(O2387='06A_Варіанти'!M2378,'06A_Варіанти'!M$1,IF(O2387='06A_Варіанти'!N2378,'06A_Варіанти'!N$1,IF(O2387='06A_Варіанти'!O2378,'06A_Варіанти'!O$1,IF(O2387='06A_Варіанти'!P2378,'06A_Варіанти'!P$1,IF(O2387='06A_Варіанти'!Q2378,'06A_Варіанти'!Q$1,IF(O2387='06A_Варіанти'!R2378,'06A_Варіанти'!R$1,"НЕМАЄ МАРШРУТУ"))))))))))))))</f>
        <v>DIRECT</v>
      </c>
      <c r="G2387" s="2" t="str">
        <f t="shared" si="259"/>
        <v>БЕЗ ЗМІН</v>
      </c>
      <c r="H2387" s="2">
        <f>IF(G2387="НЕМАЄ МАРШРУТУ",0,O2387-'06A_Варіанти'!T2378)</f>
        <v>0</v>
      </c>
      <c r="I2387" s="2">
        <f>IFERROR(INDEX('04_Потоки'!$E:$E,MATCH(A2387,'04_Потоки'!$A:$A,0)),0)</f>
        <v>1</v>
      </c>
      <c r="J2387" s="2">
        <f t="shared" si="260"/>
        <v>1</v>
      </c>
      <c r="K2387" s="2">
        <f>IF(C2387="РЦК макси",0,2*'06A_Варіанти'!T2378*J2387)</f>
        <v>1.4</v>
      </c>
      <c r="L2387" s="2">
        <f t="shared" si="261"/>
        <v>1.4</v>
      </c>
      <c r="M2387" s="2">
        <f t="shared" si="262"/>
        <v>0</v>
      </c>
      <c r="N2387" s="9">
        <f t="shared" si="263"/>
        <v>0</v>
      </c>
      <c r="O2387" s="2">
        <f>MIN(IF('07A_Конструктор'!$D$5="Так",'06A_Варіанти'!E2378,1E+99),IF('07A_Конструктор'!$D$6="Так",'06A_Варіанти'!F2378,1E+99),IF('07A_Конструктор'!$D$7="Так",'06A_Варіанти'!G2378,1E+99),IF('07A_Конструктор'!$D$8="Так",'06A_Варіанти'!H2378,1E+99),IF('07A_Конструктор'!$D$9="Так",'06A_Варіанти'!I2378,1E+99),IF('07A_Конструктор'!$D$10="Так",'06A_Варіанти'!J2378,1E+99),IF('07A_Конструктор'!$D$11="Так",'06A_Варіанти'!K2378,1E+99),IF('07A_Конструктор'!$D$12="Так",'06A_Варіанти'!L2378,1E+99),IF('07A_Конструктор'!$D$13="Так",'06A_Варіанти'!M2378,1E+99),IF('07A_Конструктор'!$D$14="Так",'06A_Варіанти'!N2378,1E+99),IF('07A_Конструктор'!$D$15="Так",'06A_Варіанти'!O2378,1E+99),IF('07A_Конструктор'!$D$16="Так",'06A_Варіанти'!P2378,1E+99),IF('07A_Конструктор'!$D$17="Так",'06A_Варіанти'!Q2378,1E+99),IF('06A_Варіанти'!R2378="",1E+99,'06A_Варіанти'!R2378))</f>
        <v>0.7</v>
      </c>
      <c r="P2387" s="2" t="str">
        <f t="shared" si="264"/>
        <v>5 т</v>
      </c>
      <c r="Q2387" s="2">
        <f t="shared" si="265"/>
        <v>14</v>
      </c>
      <c r="R2387" s="2" t="str">
        <f>IF(OR(C2387="РЦК макси",C2387="РЦЧ SKU"),"SKU-потік",IFERROR(VLOOKUP(D2387,'02_РЦ'!$A$3:$I$7,5,FALSE),0))</f>
        <v>SKU-потік</v>
      </c>
      <c r="S2387" s="2" t="str">
        <f>IF(OR(C2387="РЦК макси",C2387="РЦЧ SKU"),"Не рахується в ліміт",IFERROR(VLOOKUP(D2387,'02_РЦ'!$A$3:$I$7,9,FALSE),"Немає РЦ"))</f>
        <v>Не рахується в ліміт</v>
      </c>
    </row>
    <row r="2388" spans="1:19">
      <c r="A2388" s="2" t="str">
        <f>'06A_Варіанти'!A2379</f>
        <v>RCCH_2733</v>
      </c>
      <c r="B2388" s="2" t="str">
        <f>'06A_Варіанти'!B2379</f>
        <v>TT_2733</v>
      </c>
      <c r="C2388" s="2" t="str">
        <f>'06A_Варіанти'!D2379</f>
        <v>РЦЧ SKU</v>
      </c>
      <c r="D2388" s="2" t="str">
        <f>'06A_Варіанти'!C2379</f>
        <v>РЦЧ</v>
      </c>
      <c r="E2388" s="2" t="str">
        <f>'06A_Варіанти'!S2379</f>
        <v>DIRECT</v>
      </c>
      <c r="F2388" s="2" t="str">
        <f>IF(O2388='06A_Варіанти'!E2379,'06A_Варіанти'!E$1,IF(O2388='06A_Варіанти'!F2379,'06A_Варіанти'!F$1,IF(O2388='06A_Варіанти'!G2379,'06A_Варіанти'!G$1,IF(O2388='06A_Варіанти'!H2379,'06A_Варіанти'!H$1,IF(O2388='06A_Варіанти'!I2379,'06A_Варіанти'!I$1,IF(O2388='06A_Варіанти'!J2379,'06A_Варіанти'!J$1,IF(O2388='06A_Варіанти'!K2379,'06A_Варіанти'!K$1,IF(O2388='06A_Варіанти'!L2379,'06A_Варіанти'!L$1,IF(O2388='06A_Варіанти'!M2379,'06A_Варіанти'!M$1,IF(O2388='06A_Варіанти'!N2379,'06A_Варіанти'!N$1,IF(O2388='06A_Варіанти'!O2379,'06A_Варіанти'!O$1,IF(O2388='06A_Варіанти'!P2379,'06A_Варіанти'!P$1,IF(O2388='06A_Варіанти'!Q2379,'06A_Варіанти'!Q$1,IF(O2388='06A_Варіанти'!R2379,'06A_Варіанти'!R$1,"НЕМАЄ МАРШРУТУ"))))))))))))))</f>
        <v>DIRECT</v>
      </c>
      <c r="G2388" s="2" t="str">
        <f t="shared" si="259"/>
        <v>БЕЗ ЗМІН</v>
      </c>
      <c r="H2388" s="2">
        <f>IF(G2388="НЕМАЄ МАРШРУТУ",0,O2388-'06A_Варіанти'!T2379)</f>
        <v>0</v>
      </c>
      <c r="I2388" s="2">
        <f>IFERROR(INDEX('04_Потоки'!$E:$E,MATCH(A2388,'04_Потоки'!$A:$A,0)),0)</f>
        <v>1</v>
      </c>
      <c r="J2388" s="2">
        <f t="shared" si="260"/>
        <v>1</v>
      </c>
      <c r="K2388" s="2">
        <f>IF(C2388="РЦК макси",0,2*'06A_Варіанти'!T2379*J2388)</f>
        <v>585.79999999999995</v>
      </c>
      <c r="L2388" s="2">
        <f t="shared" si="261"/>
        <v>585.79999999999995</v>
      </c>
      <c r="M2388" s="2">
        <f t="shared" si="262"/>
        <v>0</v>
      </c>
      <c r="N2388" s="9">
        <f t="shared" si="263"/>
        <v>0</v>
      </c>
      <c r="O2388" s="2">
        <f>MIN(IF('07A_Конструктор'!$D$5="Так",'06A_Варіанти'!E2379,1E+99),IF('07A_Конструктор'!$D$6="Так",'06A_Варіанти'!F2379,1E+99),IF('07A_Конструктор'!$D$7="Так",'06A_Варіанти'!G2379,1E+99),IF('07A_Конструктор'!$D$8="Так",'06A_Варіанти'!H2379,1E+99),IF('07A_Конструктор'!$D$9="Так",'06A_Варіанти'!I2379,1E+99),IF('07A_Конструктор'!$D$10="Так",'06A_Варіанти'!J2379,1E+99),IF('07A_Конструктор'!$D$11="Так",'06A_Варіанти'!K2379,1E+99),IF('07A_Конструктор'!$D$12="Так",'06A_Варіанти'!L2379,1E+99),IF('07A_Конструктор'!$D$13="Так",'06A_Варіанти'!M2379,1E+99),IF('07A_Конструктор'!$D$14="Так",'06A_Варіанти'!N2379,1E+99),IF('07A_Конструктор'!$D$15="Так",'06A_Варіанти'!O2379,1E+99),IF('07A_Конструктор'!$D$16="Так",'06A_Варіанти'!P2379,1E+99),IF('07A_Конструктор'!$D$17="Так",'06A_Варіанти'!Q2379,1E+99),IF('06A_Варіанти'!R2379="",1E+99,'06A_Варіанти'!R2379))</f>
        <v>292.89999999999998</v>
      </c>
      <c r="P2388" s="2" t="str">
        <f t="shared" si="264"/>
        <v>5 т</v>
      </c>
      <c r="Q2388" s="2">
        <f t="shared" si="265"/>
        <v>14</v>
      </c>
      <c r="R2388" s="2" t="str">
        <f>IF(OR(C2388="РЦК макси",C2388="РЦЧ SKU"),"SKU-потік",IFERROR(VLOOKUP(D2388,'02_РЦ'!$A$3:$I$7,5,FALSE),0))</f>
        <v>SKU-потік</v>
      </c>
      <c r="S2388" s="2" t="str">
        <f>IF(OR(C2388="РЦК макси",C2388="РЦЧ SKU"),"Не рахується в ліміт",IFERROR(VLOOKUP(D2388,'02_РЦ'!$A$3:$I$7,9,FALSE),"Немає РЦ"))</f>
        <v>Не рахується в ліміт</v>
      </c>
    </row>
    <row r="2389" spans="1:19">
      <c r="A2389" s="2" t="str">
        <f>'06A_Варіанти'!A2380</f>
        <v>RCCH_2757</v>
      </c>
      <c r="B2389" s="2" t="str">
        <f>'06A_Варіанти'!B2380</f>
        <v>TT_2757</v>
      </c>
      <c r="C2389" s="2" t="str">
        <f>'06A_Варіанти'!D2380</f>
        <v>РЦЧ SKU</v>
      </c>
      <c r="D2389" s="2" t="str">
        <f>'06A_Варіанти'!C2380</f>
        <v>РЦЧ</v>
      </c>
      <c r="E2389" s="2" t="str">
        <f>'06A_Варіанти'!S2380</f>
        <v>KREM</v>
      </c>
      <c r="F2389" s="2" t="str">
        <f>IF(O2389='06A_Варіанти'!E2380,'06A_Варіанти'!E$1,IF(O2389='06A_Варіанти'!F2380,'06A_Варіанти'!F$1,IF(O2389='06A_Варіанти'!G2380,'06A_Варіанти'!G$1,IF(O2389='06A_Варіанти'!H2380,'06A_Варіанти'!H$1,IF(O2389='06A_Варіанти'!I2380,'06A_Варіанти'!I$1,IF(O2389='06A_Варіанти'!J2380,'06A_Варіанти'!J$1,IF(O2389='06A_Варіанти'!K2380,'06A_Варіанти'!K$1,IF(O2389='06A_Варіанти'!L2380,'06A_Варіанти'!L$1,IF(O2389='06A_Варіанти'!M2380,'06A_Варіанти'!M$1,IF(O2389='06A_Варіанти'!N2380,'06A_Варіанти'!N$1,IF(O2389='06A_Варіанти'!O2380,'06A_Варіанти'!O$1,IF(O2389='06A_Варіанти'!P2380,'06A_Варіанти'!P$1,IF(O2389='06A_Варіанти'!Q2380,'06A_Варіанти'!Q$1,IF(O2389='06A_Варіанти'!R2380,'06A_Варіанти'!R$1,"НЕМАЄ МАРШРУТУ"))))))))))))))</f>
        <v>KREM</v>
      </c>
      <c r="G2389" s="2" t="str">
        <f t="shared" si="259"/>
        <v>БЕЗ ЗМІН</v>
      </c>
      <c r="H2389" s="2">
        <f>IF(G2389="НЕМАЄ МАРШРУТУ",0,O2389-'06A_Варіанти'!T2380)</f>
        <v>0</v>
      </c>
      <c r="I2389" s="2">
        <f>IFERROR(INDEX('04_Потоки'!$E:$E,MATCH(A2389,'04_Потоки'!$A:$A,0)),0)</f>
        <v>1</v>
      </c>
      <c r="J2389" s="2">
        <f t="shared" si="260"/>
        <v>1</v>
      </c>
      <c r="K2389" s="2">
        <f>IF(C2389="РЦК макси",0,2*'06A_Варіанти'!T2380*J2389)</f>
        <v>585.79999999999995</v>
      </c>
      <c r="L2389" s="2">
        <f t="shared" si="261"/>
        <v>585.79999999999995</v>
      </c>
      <c r="M2389" s="2">
        <f t="shared" si="262"/>
        <v>0</v>
      </c>
      <c r="N2389" s="9">
        <f t="shared" si="263"/>
        <v>0</v>
      </c>
      <c r="O2389" s="2">
        <f>MIN(IF('07A_Конструктор'!$D$5="Так",'06A_Варіанти'!E2380,1E+99),IF('07A_Конструктор'!$D$6="Так",'06A_Варіанти'!F2380,1E+99),IF('07A_Конструктор'!$D$7="Так",'06A_Варіанти'!G2380,1E+99),IF('07A_Конструктор'!$D$8="Так",'06A_Варіанти'!H2380,1E+99),IF('07A_Конструктор'!$D$9="Так",'06A_Варіанти'!I2380,1E+99),IF('07A_Конструктор'!$D$10="Так",'06A_Варіанти'!J2380,1E+99),IF('07A_Конструктор'!$D$11="Так",'06A_Варіанти'!K2380,1E+99),IF('07A_Конструктор'!$D$12="Так",'06A_Варіанти'!L2380,1E+99),IF('07A_Конструктор'!$D$13="Так",'06A_Варіанти'!M2380,1E+99),IF('07A_Конструктор'!$D$14="Так",'06A_Варіанти'!N2380,1E+99),IF('07A_Конструктор'!$D$15="Так",'06A_Варіанти'!O2380,1E+99),IF('07A_Конструктор'!$D$16="Так",'06A_Варіанти'!P2380,1E+99),IF('07A_Конструктор'!$D$17="Так",'06A_Варіанти'!Q2380,1E+99),IF('06A_Варіанти'!R2380="",1E+99,'06A_Варіанти'!R2380))</f>
        <v>292.89999999999998</v>
      </c>
      <c r="P2389" s="2" t="str">
        <f t="shared" si="264"/>
        <v>5 т</v>
      </c>
      <c r="Q2389" s="2">
        <f t="shared" si="265"/>
        <v>14</v>
      </c>
      <c r="R2389" s="2" t="str">
        <f>IF(OR(C2389="РЦК макси",C2389="РЦЧ SKU"),"SKU-потік",IFERROR(VLOOKUP(D2389,'02_РЦ'!$A$3:$I$7,5,FALSE),0))</f>
        <v>SKU-потік</v>
      </c>
      <c r="S2389" s="2" t="str">
        <f>IF(OR(C2389="РЦК макси",C2389="РЦЧ SKU"),"Не рахується в ліміт",IFERROR(VLOOKUP(D2389,'02_РЦ'!$A$3:$I$7,9,FALSE),"Немає РЦ"))</f>
        <v>Не рахується в ліміт</v>
      </c>
    </row>
    <row r="2390" spans="1:19">
      <c r="A2390" s="2" t="str">
        <f>'06A_Варіанти'!A2381</f>
        <v>RCCH_2762</v>
      </c>
      <c r="B2390" s="2" t="str">
        <f>'06A_Варіанти'!B2381</f>
        <v>TT_2762</v>
      </c>
      <c r="C2390" s="2" t="str">
        <f>'06A_Варіанти'!D2381</f>
        <v>РЦЧ SKU</v>
      </c>
      <c r="D2390" s="2" t="str">
        <f>'06A_Варіанти'!C2381</f>
        <v>РЦЧ</v>
      </c>
      <c r="E2390" s="2" t="str">
        <f>'06A_Варіанти'!S2381</f>
        <v>DIRECT</v>
      </c>
      <c r="F2390" s="2" t="str">
        <f>IF(O2390='06A_Варіанти'!E2381,'06A_Варіанти'!E$1,IF(O2390='06A_Варіанти'!F2381,'06A_Варіанти'!F$1,IF(O2390='06A_Варіанти'!G2381,'06A_Варіанти'!G$1,IF(O2390='06A_Варіанти'!H2381,'06A_Варіанти'!H$1,IF(O2390='06A_Варіанти'!I2381,'06A_Варіанти'!I$1,IF(O2390='06A_Варіанти'!J2381,'06A_Варіанти'!J$1,IF(O2390='06A_Варіанти'!K2381,'06A_Варіанти'!K$1,IF(O2390='06A_Варіанти'!L2381,'06A_Варіанти'!L$1,IF(O2390='06A_Варіанти'!M2381,'06A_Варіанти'!M$1,IF(O2390='06A_Варіанти'!N2381,'06A_Варіанти'!N$1,IF(O2390='06A_Варіанти'!O2381,'06A_Варіанти'!O$1,IF(O2390='06A_Варіанти'!P2381,'06A_Варіанти'!P$1,IF(O2390='06A_Варіанти'!Q2381,'06A_Варіанти'!Q$1,IF(O2390='06A_Варіанти'!R2381,'06A_Варіанти'!R$1,"НЕМАЄ МАРШРУТУ"))))))))))))))</f>
        <v>DIRECT</v>
      </c>
      <c r="G2390" s="2" t="str">
        <f t="shared" si="259"/>
        <v>БЕЗ ЗМІН</v>
      </c>
      <c r="H2390" s="2">
        <f>IF(G2390="НЕМАЄ МАРШРУТУ",0,O2390-'06A_Варіанти'!T2381)</f>
        <v>0</v>
      </c>
      <c r="I2390" s="2">
        <f>IFERROR(INDEX('04_Потоки'!$E:$E,MATCH(A2390,'04_Потоки'!$A:$A,0)),0)</f>
        <v>1</v>
      </c>
      <c r="J2390" s="2">
        <f t="shared" si="260"/>
        <v>1</v>
      </c>
      <c r="K2390" s="2">
        <f>IF(C2390="РЦК макси",0,2*'06A_Варіанти'!T2381*J2390)</f>
        <v>593.20000000000005</v>
      </c>
      <c r="L2390" s="2">
        <f t="shared" si="261"/>
        <v>593.20000000000005</v>
      </c>
      <c r="M2390" s="2">
        <f t="shared" si="262"/>
        <v>0</v>
      </c>
      <c r="N2390" s="9">
        <f t="shared" si="263"/>
        <v>0</v>
      </c>
      <c r="O2390" s="2">
        <f>MIN(IF('07A_Конструктор'!$D$5="Так",'06A_Варіанти'!E2381,1E+99),IF('07A_Конструктор'!$D$6="Так",'06A_Варіанти'!F2381,1E+99),IF('07A_Конструктор'!$D$7="Так",'06A_Варіанти'!G2381,1E+99),IF('07A_Конструктор'!$D$8="Так",'06A_Варіанти'!H2381,1E+99),IF('07A_Конструктор'!$D$9="Так",'06A_Варіанти'!I2381,1E+99),IF('07A_Конструктор'!$D$10="Так",'06A_Варіанти'!J2381,1E+99),IF('07A_Конструктор'!$D$11="Так",'06A_Варіанти'!K2381,1E+99),IF('07A_Конструктор'!$D$12="Так",'06A_Варіанти'!L2381,1E+99),IF('07A_Конструктор'!$D$13="Так",'06A_Варіанти'!M2381,1E+99),IF('07A_Конструктор'!$D$14="Так",'06A_Варіанти'!N2381,1E+99),IF('07A_Конструктор'!$D$15="Так",'06A_Варіанти'!O2381,1E+99),IF('07A_Конструктор'!$D$16="Так",'06A_Варіанти'!P2381,1E+99),IF('07A_Конструктор'!$D$17="Так",'06A_Варіанти'!Q2381,1E+99),IF('06A_Варіанти'!R2381="",1E+99,'06A_Варіанти'!R2381))</f>
        <v>296.60000000000002</v>
      </c>
      <c r="P2390" s="2" t="str">
        <f t="shared" si="264"/>
        <v>5 т</v>
      </c>
      <c r="Q2390" s="2">
        <f t="shared" si="265"/>
        <v>14</v>
      </c>
      <c r="R2390" s="2" t="str">
        <f>IF(OR(C2390="РЦК макси",C2390="РЦЧ SKU"),"SKU-потік",IFERROR(VLOOKUP(D2390,'02_РЦ'!$A$3:$I$7,5,FALSE),0))</f>
        <v>SKU-потік</v>
      </c>
      <c r="S2390" s="2" t="str">
        <f>IF(OR(C2390="РЦК макси",C2390="РЦЧ SKU"),"Не рахується в ліміт",IFERROR(VLOOKUP(D2390,'02_РЦ'!$A$3:$I$7,9,FALSE),"Немає РЦ"))</f>
        <v>Не рахується в ліміт</v>
      </c>
    </row>
    <row r="2391" spans="1:19">
      <c r="A2391" s="2" t="str">
        <f>'06A_Варіанти'!A2382</f>
        <v>RCCH_2775</v>
      </c>
      <c r="B2391" s="2" t="str">
        <f>'06A_Варіанти'!B2382</f>
        <v>TT_2775</v>
      </c>
      <c r="C2391" s="2" t="str">
        <f>'06A_Варіанти'!D2382</f>
        <v>РЦЧ SKU</v>
      </c>
      <c r="D2391" s="2" t="str">
        <f>'06A_Варіанти'!C2382</f>
        <v>РЦЧ</v>
      </c>
      <c r="E2391" s="2" t="str">
        <f>'06A_Варіанти'!S2382</f>
        <v>DIRECT</v>
      </c>
      <c r="F2391" s="2" t="str">
        <f>IF(O2391='06A_Варіанти'!E2382,'06A_Варіанти'!E$1,IF(O2391='06A_Варіанти'!F2382,'06A_Варіанти'!F$1,IF(O2391='06A_Варіанти'!G2382,'06A_Варіанти'!G$1,IF(O2391='06A_Варіанти'!H2382,'06A_Варіанти'!H$1,IF(O2391='06A_Варіанти'!I2382,'06A_Варіанти'!I$1,IF(O2391='06A_Варіанти'!J2382,'06A_Варіанти'!J$1,IF(O2391='06A_Варіанти'!K2382,'06A_Варіанти'!K$1,IF(O2391='06A_Варіанти'!L2382,'06A_Варіанти'!L$1,IF(O2391='06A_Варіанти'!M2382,'06A_Варіанти'!M$1,IF(O2391='06A_Варіанти'!N2382,'06A_Варіанти'!N$1,IF(O2391='06A_Варіанти'!O2382,'06A_Варіанти'!O$1,IF(O2391='06A_Варіанти'!P2382,'06A_Варіанти'!P$1,IF(O2391='06A_Варіанти'!Q2382,'06A_Варіанти'!Q$1,IF(O2391='06A_Варіанти'!R2382,'06A_Варіанти'!R$1,"НЕМАЄ МАРШРУТУ"))))))))))))))</f>
        <v>DIRECT</v>
      </c>
      <c r="G2391" s="2" t="str">
        <f t="shared" si="259"/>
        <v>БЕЗ ЗМІН</v>
      </c>
      <c r="H2391" s="2">
        <f>IF(G2391="НЕМАЄ МАРШРУТУ",0,O2391-'06A_Варіанти'!T2382)</f>
        <v>0</v>
      </c>
      <c r="I2391" s="2">
        <f>IFERROR(INDEX('04_Потоки'!$E:$E,MATCH(A2391,'04_Потоки'!$A:$A,0)),0)</f>
        <v>1</v>
      </c>
      <c r="J2391" s="2">
        <f t="shared" si="260"/>
        <v>1</v>
      </c>
      <c r="K2391" s="2">
        <f>IF(C2391="РЦК макси",0,2*'06A_Варіанти'!T2382*J2391)</f>
        <v>592</v>
      </c>
      <c r="L2391" s="2">
        <f t="shared" si="261"/>
        <v>592</v>
      </c>
      <c r="M2391" s="2">
        <f t="shared" si="262"/>
        <v>0</v>
      </c>
      <c r="N2391" s="9">
        <f t="shared" si="263"/>
        <v>0</v>
      </c>
      <c r="O2391" s="2">
        <f>MIN(IF('07A_Конструктор'!$D$5="Так",'06A_Варіанти'!E2382,1E+99),IF('07A_Конструктор'!$D$6="Так",'06A_Варіанти'!F2382,1E+99),IF('07A_Конструктор'!$D$7="Так",'06A_Варіанти'!G2382,1E+99),IF('07A_Конструктор'!$D$8="Так",'06A_Варіанти'!H2382,1E+99),IF('07A_Конструктор'!$D$9="Так",'06A_Варіанти'!I2382,1E+99),IF('07A_Конструктор'!$D$10="Так",'06A_Варіанти'!J2382,1E+99),IF('07A_Конструктор'!$D$11="Так",'06A_Варіанти'!K2382,1E+99),IF('07A_Конструктор'!$D$12="Так",'06A_Варіанти'!L2382,1E+99),IF('07A_Конструктор'!$D$13="Так",'06A_Варіанти'!M2382,1E+99),IF('07A_Конструктор'!$D$14="Так",'06A_Варіанти'!N2382,1E+99),IF('07A_Конструктор'!$D$15="Так",'06A_Варіанти'!O2382,1E+99),IF('07A_Конструктор'!$D$16="Так",'06A_Варіанти'!P2382,1E+99),IF('07A_Конструктор'!$D$17="Так",'06A_Варіанти'!Q2382,1E+99),IF('06A_Варіанти'!R2382="",1E+99,'06A_Варіанти'!R2382))</f>
        <v>296</v>
      </c>
      <c r="P2391" s="2" t="str">
        <f t="shared" si="264"/>
        <v>5 т</v>
      </c>
      <c r="Q2391" s="2">
        <f t="shared" si="265"/>
        <v>14</v>
      </c>
      <c r="R2391" s="2" t="str">
        <f>IF(OR(C2391="РЦК макси",C2391="РЦЧ SKU"),"SKU-потік",IFERROR(VLOOKUP(D2391,'02_РЦ'!$A$3:$I$7,5,FALSE),0))</f>
        <v>SKU-потік</v>
      </c>
      <c r="S2391" s="2" t="str">
        <f>IF(OR(C2391="РЦК макси",C2391="РЦЧ SKU"),"Не рахується в ліміт",IFERROR(VLOOKUP(D2391,'02_РЦ'!$A$3:$I$7,9,FALSE),"Немає РЦ"))</f>
        <v>Не рахується в ліміт</v>
      </c>
    </row>
    <row r="2392" spans="1:19">
      <c r="A2392" s="2" t="str">
        <f>'06A_Варіанти'!A2383</f>
        <v>RCCH_2778</v>
      </c>
      <c r="B2392" s="2" t="str">
        <f>'06A_Варіанти'!B2383</f>
        <v>TT_2778</v>
      </c>
      <c r="C2392" s="2" t="str">
        <f>'06A_Варіанти'!D2383</f>
        <v>РЦЧ SKU</v>
      </c>
      <c r="D2392" s="2" t="str">
        <f>'06A_Варіанти'!C2383</f>
        <v>РЦЧ</v>
      </c>
      <c r="E2392" s="2" t="str">
        <f>'06A_Варіанти'!S2383</f>
        <v>DIRECT</v>
      </c>
      <c r="F2392" s="2" t="str">
        <f>IF(O2392='06A_Варіанти'!E2383,'06A_Варіанти'!E$1,IF(O2392='06A_Варіанти'!F2383,'06A_Варіанти'!F$1,IF(O2392='06A_Варіанти'!G2383,'06A_Варіанти'!G$1,IF(O2392='06A_Варіанти'!H2383,'06A_Варіанти'!H$1,IF(O2392='06A_Варіанти'!I2383,'06A_Варіанти'!I$1,IF(O2392='06A_Варіанти'!J2383,'06A_Варіанти'!J$1,IF(O2392='06A_Варіанти'!K2383,'06A_Варіанти'!K$1,IF(O2392='06A_Варіанти'!L2383,'06A_Варіанти'!L$1,IF(O2392='06A_Варіанти'!M2383,'06A_Варіанти'!M$1,IF(O2392='06A_Варіанти'!N2383,'06A_Варіанти'!N$1,IF(O2392='06A_Варіанти'!O2383,'06A_Варіанти'!O$1,IF(O2392='06A_Варіанти'!P2383,'06A_Варіанти'!P$1,IF(O2392='06A_Варіанти'!Q2383,'06A_Варіанти'!Q$1,IF(O2392='06A_Варіанти'!R2383,'06A_Варіанти'!R$1,"НЕМАЄ МАРШРУТУ"))))))))))))))</f>
        <v>DIRECT</v>
      </c>
      <c r="G2392" s="2" t="str">
        <f t="shared" si="259"/>
        <v>БЕЗ ЗМІН</v>
      </c>
      <c r="H2392" s="2">
        <f>IF(G2392="НЕМАЄ МАРШРУТУ",0,O2392-'06A_Варіанти'!T2383)</f>
        <v>0</v>
      </c>
      <c r="I2392" s="2">
        <f>IFERROR(INDEX('04_Потоки'!$E:$E,MATCH(A2392,'04_Потоки'!$A:$A,0)),0)</f>
        <v>1</v>
      </c>
      <c r="J2392" s="2">
        <f t="shared" si="260"/>
        <v>1</v>
      </c>
      <c r="K2392" s="2">
        <f>IF(C2392="РЦК макси",0,2*'06A_Варіанти'!T2383*J2392)</f>
        <v>1.8</v>
      </c>
      <c r="L2392" s="2">
        <f t="shared" si="261"/>
        <v>1.8</v>
      </c>
      <c r="M2392" s="2">
        <f t="shared" si="262"/>
        <v>0</v>
      </c>
      <c r="N2392" s="9">
        <f t="shared" si="263"/>
        <v>0</v>
      </c>
      <c r="O2392" s="2">
        <f>MIN(IF('07A_Конструктор'!$D$5="Так",'06A_Варіанти'!E2383,1E+99),IF('07A_Конструктор'!$D$6="Так",'06A_Варіанти'!F2383,1E+99),IF('07A_Конструктор'!$D$7="Так",'06A_Варіанти'!G2383,1E+99),IF('07A_Конструктор'!$D$8="Так",'06A_Варіанти'!H2383,1E+99),IF('07A_Конструктор'!$D$9="Так",'06A_Варіанти'!I2383,1E+99),IF('07A_Конструктор'!$D$10="Так",'06A_Варіанти'!J2383,1E+99),IF('07A_Конструктор'!$D$11="Так",'06A_Варіанти'!K2383,1E+99),IF('07A_Конструктор'!$D$12="Так",'06A_Варіанти'!L2383,1E+99),IF('07A_Конструктор'!$D$13="Так",'06A_Варіанти'!M2383,1E+99),IF('07A_Конструктор'!$D$14="Так",'06A_Варіанти'!N2383,1E+99),IF('07A_Конструктор'!$D$15="Так",'06A_Варіанти'!O2383,1E+99),IF('07A_Конструктор'!$D$16="Так",'06A_Варіанти'!P2383,1E+99),IF('07A_Конструктор'!$D$17="Так",'06A_Варіанти'!Q2383,1E+99),IF('06A_Варіанти'!R2383="",1E+99,'06A_Варіанти'!R2383))</f>
        <v>0.9</v>
      </c>
      <c r="P2392" s="2" t="str">
        <f t="shared" si="264"/>
        <v>5 т</v>
      </c>
      <c r="Q2392" s="2">
        <f t="shared" si="265"/>
        <v>14</v>
      </c>
      <c r="R2392" s="2" t="str">
        <f>IF(OR(C2392="РЦК макси",C2392="РЦЧ SKU"),"SKU-потік",IFERROR(VLOOKUP(D2392,'02_РЦ'!$A$3:$I$7,5,FALSE),0))</f>
        <v>SKU-потік</v>
      </c>
      <c r="S2392" s="2" t="str">
        <f>IF(OR(C2392="РЦК макси",C2392="РЦЧ SKU"),"Не рахується в ліміт",IFERROR(VLOOKUP(D2392,'02_РЦ'!$A$3:$I$7,9,FALSE),"Немає РЦ"))</f>
        <v>Не рахується в ліміт</v>
      </c>
    </row>
    <row r="2393" spans="1:19">
      <c r="A2393" s="2" t="str">
        <f>'06A_Варіанти'!A2384</f>
        <v>RCCH_2812</v>
      </c>
      <c r="B2393" s="2" t="str">
        <f>'06A_Варіанти'!B2384</f>
        <v>TT_2812</v>
      </c>
      <c r="C2393" s="2" t="str">
        <f>'06A_Варіанти'!D2384</f>
        <v>РЦЧ SKU</v>
      </c>
      <c r="D2393" s="2" t="str">
        <f>'06A_Варіанти'!C2384</f>
        <v>РЦЧ</v>
      </c>
      <c r="E2393" s="2" t="str">
        <f>'06A_Варіанти'!S2384</f>
        <v>DIRECT</v>
      </c>
      <c r="F2393" s="2" t="str">
        <f>IF(O2393='06A_Варіанти'!E2384,'06A_Варіанти'!E$1,IF(O2393='06A_Варіанти'!F2384,'06A_Варіанти'!F$1,IF(O2393='06A_Варіанти'!G2384,'06A_Варіанти'!G$1,IF(O2393='06A_Варіанти'!H2384,'06A_Варіанти'!H$1,IF(O2393='06A_Варіанти'!I2384,'06A_Варіанти'!I$1,IF(O2393='06A_Варіанти'!J2384,'06A_Варіанти'!J$1,IF(O2393='06A_Варіанти'!K2384,'06A_Варіанти'!K$1,IF(O2393='06A_Варіанти'!L2384,'06A_Варіанти'!L$1,IF(O2393='06A_Варіанти'!M2384,'06A_Варіанти'!M$1,IF(O2393='06A_Варіанти'!N2384,'06A_Варіанти'!N$1,IF(O2393='06A_Варіанти'!O2384,'06A_Варіанти'!O$1,IF(O2393='06A_Варіанти'!P2384,'06A_Варіанти'!P$1,IF(O2393='06A_Варіанти'!Q2384,'06A_Варіанти'!Q$1,IF(O2393='06A_Варіанти'!R2384,'06A_Варіанти'!R$1,"НЕМАЄ МАРШРУТУ"))))))))))))))</f>
        <v>DIRECT</v>
      </c>
      <c r="G2393" s="2" t="str">
        <f t="shared" si="259"/>
        <v>БЕЗ ЗМІН</v>
      </c>
      <c r="H2393" s="2">
        <f>IF(G2393="НЕМАЄ МАРШРУТУ",0,O2393-'06A_Варіанти'!T2384)</f>
        <v>0</v>
      </c>
      <c r="I2393" s="2">
        <f>IFERROR(INDEX('04_Потоки'!$E:$E,MATCH(A2393,'04_Потоки'!$A:$A,0)),0)</f>
        <v>1</v>
      </c>
      <c r="J2393" s="2">
        <f t="shared" si="260"/>
        <v>1</v>
      </c>
      <c r="K2393" s="2">
        <f>IF(C2393="РЦК макси",0,2*'06A_Варіанти'!T2384*J2393)</f>
        <v>579.79999999999995</v>
      </c>
      <c r="L2393" s="2">
        <f t="shared" si="261"/>
        <v>579.79999999999995</v>
      </c>
      <c r="M2393" s="2">
        <f t="shared" si="262"/>
        <v>0</v>
      </c>
      <c r="N2393" s="9">
        <f t="shared" si="263"/>
        <v>0</v>
      </c>
      <c r="O2393" s="2">
        <f>MIN(IF('07A_Конструктор'!$D$5="Так",'06A_Варіанти'!E2384,1E+99),IF('07A_Конструктор'!$D$6="Так",'06A_Варіанти'!F2384,1E+99),IF('07A_Конструктор'!$D$7="Так",'06A_Варіанти'!G2384,1E+99),IF('07A_Конструктор'!$D$8="Так",'06A_Варіанти'!H2384,1E+99),IF('07A_Конструктор'!$D$9="Так",'06A_Варіанти'!I2384,1E+99),IF('07A_Конструктор'!$D$10="Так",'06A_Варіанти'!J2384,1E+99),IF('07A_Конструктор'!$D$11="Так",'06A_Варіанти'!K2384,1E+99),IF('07A_Конструктор'!$D$12="Так",'06A_Варіанти'!L2384,1E+99),IF('07A_Конструктор'!$D$13="Так",'06A_Варіанти'!M2384,1E+99),IF('07A_Конструктор'!$D$14="Так",'06A_Варіанти'!N2384,1E+99),IF('07A_Конструктор'!$D$15="Так",'06A_Варіанти'!O2384,1E+99),IF('07A_Конструктор'!$D$16="Так",'06A_Варіанти'!P2384,1E+99),IF('07A_Конструктор'!$D$17="Так",'06A_Варіанти'!Q2384,1E+99),IF('06A_Варіанти'!R2384="",1E+99,'06A_Варіанти'!R2384))</f>
        <v>289.89999999999998</v>
      </c>
      <c r="P2393" s="2" t="str">
        <f t="shared" si="264"/>
        <v>5 т</v>
      </c>
      <c r="Q2393" s="2">
        <f t="shared" si="265"/>
        <v>14</v>
      </c>
      <c r="R2393" s="2" t="str">
        <f>IF(OR(C2393="РЦК макси",C2393="РЦЧ SKU"),"SKU-потік",IFERROR(VLOOKUP(D2393,'02_РЦ'!$A$3:$I$7,5,FALSE),0))</f>
        <v>SKU-потік</v>
      </c>
      <c r="S2393" s="2" t="str">
        <f>IF(OR(C2393="РЦК макси",C2393="РЦЧ SKU"),"Не рахується в ліміт",IFERROR(VLOOKUP(D2393,'02_РЦ'!$A$3:$I$7,9,FALSE),"Немає РЦ"))</f>
        <v>Не рахується в ліміт</v>
      </c>
    </row>
    <row r="2394" spans="1:19">
      <c r="A2394" s="2" t="str">
        <f>'06A_Варіанти'!A2385</f>
        <v>RCCH_2816</v>
      </c>
      <c r="B2394" s="2" t="str">
        <f>'06A_Варіанти'!B2385</f>
        <v>TT_2816</v>
      </c>
      <c r="C2394" s="2" t="str">
        <f>'06A_Варіанти'!D2385</f>
        <v>РЦЧ SKU</v>
      </c>
      <c r="D2394" s="2" t="str">
        <f>'06A_Варіанти'!C2385</f>
        <v>РЦЧ</v>
      </c>
      <c r="E2394" s="2" t="str">
        <f>'06A_Варіанти'!S2385</f>
        <v>CHK</v>
      </c>
      <c r="F2394" s="2" t="str">
        <f>IF(O2394='06A_Варіанти'!E2385,'06A_Варіанти'!E$1,IF(O2394='06A_Варіанти'!F2385,'06A_Варіанти'!F$1,IF(O2394='06A_Варіанти'!G2385,'06A_Варіанти'!G$1,IF(O2394='06A_Варіанти'!H2385,'06A_Варіанти'!H$1,IF(O2394='06A_Варіанти'!I2385,'06A_Варіанти'!I$1,IF(O2394='06A_Варіанти'!J2385,'06A_Варіанти'!J$1,IF(O2394='06A_Варіанти'!K2385,'06A_Варіанти'!K$1,IF(O2394='06A_Варіанти'!L2385,'06A_Варіанти'!L$1,IF(O2394='06A_Варіанти'!M2385,'06A_Варіанти'!M$1,IF(O2394='06A_Варіанти'!N2385,'06A_Варіанти'!N$1,IF(O2394='06A_Варіанти'!O2385,'06A_Варіанти'!O$1,IF(O2394='06A_Варіанти'!P2385,'06A_Варіанти'!P$1,IF(O2394='06A_Варіанти'!Q2385,'06A_Варіанти'!Q$1,IF(O2394='06A_Варіанти'!R2385,'06A_Варіанти'!R$1,"НЕМАЄ МАРШРУТУ"))))))))))))))</f>
        <v>CHK</v>
      </c>
      <c r="G2394" s="2" t="str">
        <f t="shared" si="259"/>
        <v>БЕЗ ЗМІН</v>
      </c>
      <c r="H2394" s="2">
        <f>IF(G2394="НЕМАЄ МАРШРУТУ",0,O2394-'06A_Варіанти'!T2385)</f>
        <v>0</v>
      </c>
      <c r="I2394" s="2">
        <f>IFERROR(INDEX('04_Потоки'!$E:$E,MATCH(A2394,'04_Потоки'!$A:$A,0)),0)</f>
        <v>1</v>
      </c>
      <c r="J2394" s="2">
        <f t="shared" si="260"/>
        <v>1</v>
      </c>
      <c r="K2394" s="2">
        <f>IF(C2394="РЦК макси",0,2*'06A_Варіанти'!T2385*J2394)</f>
        <v>596</v>
      </c>
      <c r="L2394" s="2">
        <f t="shared" si="261"/>
        <v>596</v>
      </c>
      <c r="M2394" s="2">
        <f t="shared" si="262"/>
        <v>0</v>
      </c>
      <c r="N2394" s="9">
        <f t="shared" si="263"/>
        <v>0</v>
      </c>
      <c r="O2394" s="2">
        <f>MIN(IF('07A_Конструктор'!$D$5="Так",'06A_Варіанти'!E2385,1E+99),IF('07A_Конструктор'!$D$6="Так",'06A_Варіанти'!F2385,1E+99),IF('07A_Конструктор'!$D$7="Так",'06A_Варіанти'!G2385,1E+99),IF('07A_Конструктор'!$D$8="Так",'06A_Варіанти'!H2385,1E+99),IF('07A_Конструктор'!$D$9="Так",'06A_Варіанти'!I2385,1E+99),IF('07A_Конструктор'!$D$10="Так",'06A_Варіанти'!J2385,1E+99),IF('07A_Конструктор'!$D$11="Так",'06A_Варіанти'!K2385,1E+99),IF('07A_Конструктор'!$D$12="Так",'06A_Варіанти'!L2385,1E+99),IF('07A_Конструктор'!$D$13="Так",'06A_Варіанти'!M2385,1E+99),IF('07A_Конструктор'!$D$14="Так",'06A_Варіанти'!N2385,1E+99),IF('07A_Конструктор'!$D$15="Так",'06A_Варіанти'!O2385,1E+99),IF('07A_Конструктор'!$D$16="Так",'06A_Варіанти'!P2385,1E+99),IF('07A_Конструктор'!$D$17="Так",'06A_Варіанти'!Q2385,1E+99),IF('06A_Варіанти'!R2385="",1E+99,'06A_Варіанти'!R2385))</f>
        <v>298</v>
      </c>
      <c r="P2394" s="2" t="str">
        <f t="shared" si="264"/>
        <v>5 т</v>
      </c>
      <c r="Q2394" s="2">
        <f t="shared" si="265"/>
        <v>14</v>
      </c>
      <c r="R2394" s="2" t="str">
        <f>IF(OR(C2394="РЦК макси",C2394="РЦЧ SKU"),"SKU-потік",IFERROR(VLOOKUP(D2394,'02_РЦ'!$A$3:$I$7,5,FALSE),0))</f>
        <v>SKU-потік</v>
      </c>
      <c r="S2394" s="2" t="str">
        <f>IF(OR(C2394="РЦК макси",C2394="РЦЧ SKU"),"Не рахується в ліміт",IFERROR(VLOOKUP(D2394,'02_РЦ'!$A$3:$I$7,9,FALSE),"Немає РЦ"))</f>
        <v>Не рахується в ліміт</v>
      </c>
    </row>
    <row r="2395" spans="1:19">
      <c r="A2395" s="2" t="str">
        <f>'06A_Варіанти'!A2386</f>
        <v>RCCH_2821</v>
      </c>
      <c r="B2395" s="2" t="str">
        <f>'06A_Варіанти'!B2386</f>
        <v>TT_2821</v>
      </c>
      <c r="C2395" s="2" t="str">
        <f>'06A_Варіанти'!D2386</f>
        <v>РЦЧ SKU</v>
      </c>
      <c r="D2395" s="2" t="str">
        <f>'06A_Варіанти'!C2386</f>
        <v>РЦЧ</v>
      </c>
      <c r="E2395" s="2" t="str">
        <f>'06A_Варіанти'!S2386</f>
        <v>KREM</v>
      </c>
      <c r="F2395" s="2" t="str">
        <f>IF(O2395='06A_Варіанти'!E2386,'06A_Варіанти'!E$1,IF(O2395='06A_Варіанти'!F2386,'06A_Варіанти'!F$1,IF(O2395='06A_Варіанти'!G2386,'06A_Варіанти'!G$1,IF(O2395='06A_Варіанти'!H2386,'06A_Варіанти'!H$1,IF(O2395='06A_Варіанти'!I2386,'06A_Варіанти'!I$1,IF(O2395='06A_Варіанти'!J2386,'06A_Варіанти'!J$1,IF(O2395='06A_Варіанти'!K2386,'06A_Варіанти'!K$1,IF(O2395='06A_Варіанти'!L2386,'06A_Варіанти'!L$1,IF(O2395='06A_Варіанти'!M2386,'06A_Варіанти'!M$1,IF(O2395='06A_Варіанти'!N2386,'06A_Варіанти'!N$1,IF(O2395='06A_Варіанти'!O2386,'06A_Варіанти'!O$1,IF(O2395='06A_Варіанти'!P2386,'06A_Варіанти'!P$1,IF(O2395='06A_Варіанти'!Q2386,'06A_Варіанти'!Q$1,IF(O2395='06A_Варіанти'!R2386,'06A_Варіанти'!R$1,"НЕМАЄ МАРШРУТУ"))))))))))))))</f>
        <v>KREM</v>
      </c>
      <c r="G2395" s="2" t="str">
        <f t="shared" si="259"/>
        <v>БЕЗ ЗМІН</v>
      </c>
      <c r="H2395" s="2">
        <f>IF(G2395="НЕМАЄ МАРШРУТУ",0,O2395-'06A_Варіанти'!T2386)</f>
        <v>0</v>
      </c>
      <c r="I2395" s="2">
        <f>IFERROR(INDEX('04_Потоки'!$E:$E,MATCH(A2395,'04_Потоки'!$A:$A,0)),0)</f>
        <v>1</v>
      </c>
      <c r="J2395" s="2">
        <f t="shared" si="260"/>
        <v>1</v>
      </c>
      <c r="K2395" s="2">
        <f>IF(C2395="РЦК макси",0,2*'06A_Варіанти'!T2386*J2395)</f>
        <v>580.20000000000005</v>
      </c>
      <c r="L2395" s="2">
        <f t="shared" si="261"/>
        <v>580.20000000000005</v>
      </c>
      <c r="M2395" s="2">
        <f t="shared" si="262"/>
        <v>0</v>
      </c>
      <c r="N2395" s="9">
        <f t="shared" si="263"/>
        <v>0</v>
      </c>
      <c r="O2395" s="2">
        <f>MIN(IF('07A_Конструктор'!$D$5="Так",'06A_Варіанти'!E2386,1E+99),IF('07A_Конструктор'!$D$6="Так",'06A_Варіанти'!F2386,1E+99),IF('07A_Конструктор'!$D$7="Так",'06A_Варіанти'!G2386,1E+99),IF('07A_Конструктор'!$D$8="Так",'06A_Варіанти'!H2386,1E+99),IF('07A_Конструктор'!$D$9="Так",'06A_Варіанти'!I2386,1E+99),IF('07A_Конструктор'!$D$10="Так",'06A_Варіанти'!J2386,1E+99),IF('07A_Конструктор'!$D$11="Так",'06A_Варіанти'!K2386,1E+99),IF('07A_Конструктор'!$D$12="Так",'06A_Варіанти'!L2386,1E+99),IF('07A_Конструктор'!$D$13="Так",'06A_Варіанти'!M2386,1E+99),IF('07A_Конструктор'!$D$14="Так",'06A_Варіанти'!N2386,1E+99),IF('07A_Конструктор'!$D$15="Так",'06A_Варіанти'!O2386,1E+99),IF('07A_Конструктор'!$D$16="Так",'06A_Варіанти'!P2386,1E+99),IF('07A_Конструктор'!$D$17="Так",'06A_Варіанти'!Q2386,1E+99),IF('06A_Варіанти'!R2386="",1E+99,'06A_Варіанти'!R2386))</f>
        <v>290.10000000000002</v>
      </c>
      <c r="P2395" s="2" t="str">
        <f t="shared" si="264"/>
        <v>5 т</v>
      </c>
      <c r="Q2395" s="2">
        <f t="shared" si="265"/>
        <v>14</v>
      </c>
      <c r="R2395" s="2" t="str">
        <f>IF(OR(C2395="РЦК макси",C2395="РЦЧ SKU"),"SKU-потік",IFERROR(VLOOKUP(D2395,'02_РЦ'!$A$3:$I$7,5,FALSE),0))</f>
        <v>SKU-потік</v>
      </c>
      <c r="S2395" s="2" t="str">
        <f>IF(OR(C2395="РЦК макси",C2395="РЦЧ SKU"),"Не рахується в ліміт",IFERROR(VLOOKUP(D2395,'02_РЦ'!$A$3:$I$7,9,FALSE),"Немає РЦ"))</f>
        <v>Не рахується в ліміт</v>
      </c>
    </row>
    <row r="2396" spans="1:19">
      <c r="A2396" s="2" t="str">
        <f>'06A_Варіанти'!A2387</f>
        <v>RCCH_2825</v>
      </c>
      <c r="B2396" s="2" t="str">
        <f>'06A_Варіанти'!B2387</f>
        <v>TT_2825</v>
      </c>
      <c r="C2396" s="2" t="str">
        <f>'06A_Варіанти'!D2387</f>
        <v>РЦЧ SKU</v>
      </c>
      <c r="D2396" s="2" t="str">
        <f>'06A_Варіанти'!C2387</f>
        <v>РЦЧ</v>
      </c>
      <c r="E2396" s="2" t="str">
        <f>'06A_Варіанти'!S2387</f>
        <v>DIRECT</v>
      </c>
      <c r="F2396" s="2" t="str">
        <f>IF(O2396='06A_Варіанти'!E2387,'06A_Варіанти'!E$1,IF(O2396='06A_Варіанти'!F2387,'06A_Варіанти'!F$1,IF(O2396='06A_Варіанти'!G2387,'06A_Варіанти'!G$1,IF(O2396='06A_Варіанти'!H2387,'06A_Варіанти'!H$1,IF(O2396='06A_Варіанти'!I2387,'06A_Варіанти'!I$1,IF(O2396='06A_Варіанти'!J2387,'06A_Варіанти'!J$1,IF(O2396='06A_Варіанти'!K2387,'06A_Варіанти'!K$1,IF(O2396='06A_Варіанти'!L2387,'06A_Варіанти'!L$1,IF(O2396='06A_Варіанти'!M2387,'06A_Варіанти'!M$1,IF(O2396='06A_Варіанти'!N2387,'06A_Варіанти'!N$1,IF(O2396='06A_Варіанти'!O2387,'06A_Варіанти'!O$1,IF(O2396='06A_Варіанти'!P2387,'06A_Варіанти'!P$1,IF(O2396='06A_Варіанти'!Q2387,'06A_Варіанти'!Q$1,IF(O2396='06A_Варіанти'!R2387,'06A_Варіанти'!R$1,"НЕМАЄ МАРШРУТУ"))))))))))))))</f>
        <v>DIRECT</v>
      </c>
      <c r="G2396" s="2" t="str">
        <f t="shared" si="259"/>
        <v>БЕЗ ЗМІН</v>
      </c>
      <c r="H2396" s="2">
        <f>IF(G2396="НЕМАЄ МАРШРУТУ",0,O2396-'06A_Варіанти'!T2387)</f>
        <v>0</v>
      </c>
      <c r="I2396" s="2">
        <f>IFERROR(INDEX('04_Потоки'!$E:$E,MATCH(A2396,'04_Потоки'!$A:$A,0)),0)</f>
        <v>1</v>
      </c>
      <c r="J2396" s="2">
        <f t="shared" si="260"/>
        <v>1</v>
      </c>
      <c r="K2396" s="2">
        <f>IF(C2396="РЦК макси",0,2*'06A_Варіанти'!T2387*J2396)</f>
        <v>584.6</v>
      </c>
      <c r="L2396" s="2">
        <f t="shared" si="261"/>
        <v>584.6</v>
      </c>
      <c r="M2396" s="2">
        <f t="shared" si="262"/>
        <v>0</v>
      </c>
      <c r="N2396" s="9">
        <f t="shared" si="263"/>
        <v>0</v>
      </c>
      <c r="O2396" s="2">
        <f>MIN(IF('07A_Конструктор'!$D$5="Так",'06A_Варіанти'!E2387,1E+99),IF('07A_Конструктор'!$D$6="Так",'06A_Варіанти'!F2387,1E+99),IF('07A_Конструктор'!$D$7="Так",'06A_Варіанти'!G2387,1E+99),IF('07A_Конструктор'!$D$8="Так",'06A_Варіанти'!H2387,1E+99),IF('07A_Конструктор'!$D$9="Так",'06A_Варіанти'!I2387,1E+99),IF('07A_Конструктор'!$D$10="Так",'06A_Варіанти'!J2387,1E+99),IF('07A_Конструктор'!$D$11="Так",'06A_Варіанти'!K2387,1E+99),IF('07A_Конструктор'!$D$12="Так",'06A_Варіанти'!L2387,1E+99),IF('07A_Конструктор'!$D$13="Так",'06A_Варіанти'!M2387,1E+99),IF('07A_Конструктор'!$D$14="Так",'06A_Варіанти'!N2387,1E+99),IF('07A_Конструктор'!$D$15="Так",'06A_Варіанти'!O2387,1E+99),IF('07A_Конструктор'!$D$16="Так",'06A_Варіанти'!P2387,1E+99),IF('07A_Конструктор'!$D$17="Так",'06A_Варіанти'!Q2387,1E+99),IF('06A_Варіанти'!R2387="",1E+99,'06A_Варіанти'!R2387))</f>
        <v>292.3</v>
      </c>
      <c r="P2396" s="2" t="str">
        <f t="shared" si="264"/>
        <v>5 т</v>
      </c>
      <c r="Q2396" s="2">
        <f t="shared" si="265"/>
        <v>14</v>
      </c>
      <c r="R2396" s="2" t="str">
        <f>IF(OR(C2396="РЦК макси",C2396="РЦЧ SKU"),"SKU-потік",IFERROR(VLOOKUP(D2396,'02_РЦ'!$A$3:$I$7,5,FALSE),0))</f>
        <v>SKU-потік</v>
      </c>
      <c r="S2396" s="2" t="str">
        <f>IF(OR(C2396="РЦК макси",C2396="РЦЧ SKU"),"Не рахується в ліміт",IFERROR(VLOOKUP(D2396,'02_РЦ'!$A$3:$I$7,9,FALSE),"Немає РЦ"))</f>
        <v>Не рахується в ліміт</v>
      </c>
    </row>
    <row r="2397" spans="1:19">
      <c r="A2397" s="2" t="str">
        <f>'06A_Варіанти'!A2388</f>
        <v>RCCH_2831</v>
      </c>
      <c r="B2397" s="2" t="str">
        <f>'06A_Варіанти'!B2388</f>
        <v>TT_2831</v>
      </c>
      <c r="C2397" s="2" t="str">
        <f>'06A_Варіанти'!D2388</f>
        <v>РЦЧ SKU</v>
      </c>
      <c r="D2397" s="2" t="str">
        <f>'06A_Варіанти'!C2388</f>
        <v>РЦЧ</v>
      </c>
      <c r="E2397" s="2" t="str">
        <f>'06A_Варіанти'!S2388</f>
        <v>DIRECT</v>
      </c>
      <c r="F2397" s="2" t="str">
        <f>IF(O2397='06A_Варіанти'!E2388,'06A_Варіанти'!E$1,IF(O2397='06A_Варіанти'!F2388,'06A_Варіанти'!F$1,IF(O2397='06A_Варіанти'!G2388,'06A_Варіанти'!G$1,IF(O2397='06A_Варіанти'!H2388,'06A_Варіанти'!H$1,IF(O2397='06A_Варіанти'!I2388,'06A_Варіанти'!I$1,IF(O2397='06A_Варіанти'!J2388,'06A_Варіанти'!J$1,IF(O2397='06A_Варіанти'!K2388,'06A_Варіанти'!K$1,IF(O2397='06A_Варіанти'!L2388,'06A_Варіанти'!L$1,IF(O2397='06A_Варіанти'!M2388,'06A_Варіанти'!M$1,IF(O2397='06A_Варіанти'!N2388,'06A_Варіанти'!N$1,IF(O2397='06A_Варіанти'!O2388,'06A_Варіанти'!O$1,IF(O2397='06A_Варіанти'!P2388,'06A_Варіанти'!P$1,IF(O2397='06A_Варіанти'!Q2388,'06A_Варіанти'!Q$1,IF(O2397='06A_Варіанти'!R2388,'06A_Варіанти'!R$1,"НЕМАЄ МАРШРУТУ"))))))))))))))</f>
        <v>DIRECT</v>
      </c>
      <c r="G2397" s="2" t="str">
        <f t="shared" si="259"/>
        <v>БЕЗ ЗМІН</v>
      </c>
      <c r="H2397" s="2">
        <f>IF(G2397="НЕМАЄ МАРШРУТУ",0,O2397-'06A_Варіанти'!T2388)</f>
        <v>0</v>
      </c>
      <c r="I2397" s="2">
        <f>IFERROR(INDEX('04_Потоки'!$E:$E,MATCH(A2397,'04_Потоки'!$A:$A,0)),0)</f>
        <v>1</v>
      </c>
      <c r="J2397" s="2">
        <f t="shared" si="260"/>
        <v>1</v>
      </c>
      <c r="K2397" s="2">
        <f>IF(C2397="РЦК макси",0,2*'06A_Варіанти'!T2388*J2397)</f>
        <v>580</v>
      </c>
      <c r="L2397" s="2">
        <f t="shared" si="261"/>
        <v>580</v>
      </c>
      <c r="M2397" s="2">
        <f t="shared" si="262"/>
        <v>0</v>
      </c>
      <c r="N2397" s="9">
        <f t="shared" si="263"/>
        <v>0</v>
      </c>
      <c r="O2397" s="2">
        <f>MIN(IF('07A_Конструктор'!$D$5="Так",'06A_Варіанти'!E2388,1E+99),IF('07A_Конструктор'!$D$6="Так",'06A_Варіанти'!F2388,1E+99),IF('07A_Конструктор'!$D$7="Так",'06A_Варіанти'!G2388,1E+99),IF('07A_Конструктор'!$D$8="Так",'06A_Варіанти'!H2388,1E+99),IF('07A_Конструктор'!$D$9="Так",'06A_Варіанти'!I2388,1E+99),IF('07A_Конструктор'!$D$10="Так",'06A_Варіанти'!J2388,1E+99),IF('07A_Конструктор'!$D$11="Так",'06A_Варіанти'!K2388,1E+99),IF('07A_Конструктор'!$D$12="Так",'06A_Варіанти'!L2388,1E+99),IF('07A_Конструктор'!$D$13="Так",'06A_Варіанти'!M2388,1E+99),IF('07A_Конструктор'!$D$14="Так",'06A_Варіанти'!N2388,1E+99),IF('07A_Конструктор'!$D$15="Так",'06A_Варіанти'!O2388,1E+99),IF('07A_Конструктор'!$D$16="Так",'06A_Варіанти'!P2388,1E+99),IF('07A_Конструктор'!$D$17="Так",'06A_Варіанти'!Q2388,1E+99),IF('06A_Варіанти'!R2388="",1E+99,'06A_Варіанти'!R2388))</f>
        <v>290</v>
      </c>
      <c r="P2397" s="2" t="str">
        <f t="shared" si="264"/>
        <v>5 т</v>
      </c>
      <c r="Q2397" s="2">
        <f t="shared" si="265"/>
        <v>14</v>
      </c>
      <c r="R2397" s="2" t="str">
        <f>IF(OR(C2397="РЦК макси",C2397="РЦЧ SKU"),"SKU-потік",IFERROR(VLOOKUP(D2397,'02_РЦ'!$A$3:$I$7,5,FALSE),0))</f>
        <v>SKU-потік</v>
      </c>
      <c r="S2397" s="2" t="str">
        <f>IF(OR(C2397="РЦК макси",C2397="РЦЧ SKU"),"Не рахується в ліміт",IFERROR(VLOOKUP(D2397,'02_РЦ'!$A$3:$I$7,9,FALSE),"Немає РЦ"))</f>
        <v>Не рахується в ліміт</v>
      </c>
    </row>
    <row r="2398" spans="1:19">
      <c r="A2398" s="2" t="str">
        <f>'06A_Варіанти'!A2389</f>
        <v>RCCH_2846</v>
      </c>
      <c r="B2398" s="2" t="str">
        <f>'06A_Варіанти'!B2389</f>
        <v>TT_2846</v>
      </c>
      <c r="C2398" s="2" t="str">
        <f>'06A_Варіанти'!D2389</f>
        <v>РЦЧ SKU</v>
      </c>
      <c r="D2398" s="2" t="str">
        <f>'06A_Варіанти'!C2389</f>
        <v>РЦЧ</v>
      </c>
      <c r="E2398" s="2" t="str">
        <f>'06A_Варіанти'!S2389</f>
        <v>CHK</v>
      </c>
      <c r="F2398" s="2" t="str">
        <f>IF(O2398='06A_Варіанти'!E2389,'06A_Варіанти'!E$1,IF(O2398='06A_Варіанти'!F2389,'06A_Варіанти'!F$1,IF(O2398='06A_Варіанти'!G2389,'06A_Варіанти'!G$1,IF(O2398='06A_Варіанти'!H2389,'06A_Варіанти'!H$1,IF(O2398='06A_Варіанти'!I2389,'06A_Варіанти'!I$1,IF(O2398='06A_Варіанти'!J2389,'06A_Варіанти'!J$1,IF(O2398='06A_Варіанти'!K2389,'06A_Варіанти'!K$1,IF(O2398='06A_Варіанти'!L2389,'06A_Варіанти'!L$1,IF(O2398='06A_Варіанти'!M2389,'06A_Варіанти'!M$1,IF(O2398='06A_Варіанти'!N2389,'06A_Варіанти'!N$1,IF(O2398='06A_Варіанти'!O2389,'06A_Варіанти'!O$1,IF(O2398='06A_Варіанти'!P2389,'06A_Варіанти'!P$1,IF(O2398='06A_Варіанти'!Q2389,'06A_Варіанти'!Q$1,IF(O2398='06A_Варіанти'!R2389,'06A_Варіанти'!R$1,"НЕМАЄ МАРШРУТУ"))))))))))))))</f>
        <v>CHK</v>
      </c>
      <c r="G2398" s="2" t="str">
        <f t="shared" si="259"/>
        <v>БЕЗ ЗМІН</v>
      </c>
      <c r="H2398" s="2">
        <f>IF(G2398="НЕМАЄ МАРШРУТУ",0,O2398-'06A_Варіанти'!T2389)</f>
        <v>0</v>
      </c>
      <c r="I2398" s="2">
        <f>IFERROR(INDEX('04_Потоки'!$E:$E,MATCH(A2398,'04_Потоки'!$A:$A,0)),0)</f>
        <v>1</v>
      </c>
      <c r="J2398" s="2">
        <f t="shared" si="260"/>
        <v>1</v>
      </c>
      <c r="K2398" s="2">
        <f>IF(C2398="РЦК макси",0,2*'06A_Варіанти'!T2389*J2398)</f>
        <v>493.2</v>
      </c>
      <c r="L2398" s="2">
        <f t="shared" si="261"/>
        <v>493.2</v>
      </c>
      <c r="M2398" s="2">
        <f t="shared" si="262"/>
        <v>0</v>
      </c>
      <c r="N2398" s="9">
        <f t="shared" si="263"/>
        <v>0</v>
      </c>
      <c r="O2398" s="2">
        <f>MIN(IF('07A_Конструктор'!$D$5="Так",'06A_Варіанти'!E2389,1E+99),IF('07A_Конструктор'!$D$6="Так",'06A_Варіанти'!F2389,1E+99),IF('07A_Конструктор'!$D$7="Так",'06A_Варіанти'!G2389,1E+99),IF('07A_Конструктор'!$D$8="Так",'06A_Варіанти'!H2389,1E+99),IF('07A_Конструктор'!$D$9="Так",'06A_Варіанти'!I2389,1E+99),IF('07A_Конструктор'!$D$10="Так",'06A_Варіанти'!J2389,1E+99),IF('07A_Конструктор'!$D$11="Так",'06A_Варіанти'!K2389,1E+99),IF('07A_Конструктор'!$D$12="Так",'06A_Варіанти'!L2389,1E+99),IF('07A_Конструктор'!$D$13="Так",'06A_Варіанти'!M2389,1E+99),IF('07A_Конструктор'!$D$14="Так",'06A_Варіанти'!N2389,1E+99),IF('07A_Конструктор'!$D$15="Так",'06A_Варіанти'!O2389,1E+99),IF('07A_Конструктор'!$D$16="Так",'06A_Варіанти'!P2389,1E+99),IF('07A_Конструктор'!$D$17="Так",'06A_Варіанти'!Q2389,1E+99),IF('06A_Варіанти'!R2389="",1E+99,'06A_Варіанти'!R2389))</f>
        <v>246.6</v>
      </c>
      <c r="P2398" s="2" t="str">
        <f t="shared" si="264"/>
        <v>5 т</v>
      </c>
      <c r="Q2398" s="2">
        <f t="shared" si="265"/>
        <v>14</v>
      </c>
      <c r="R2398" s="2" t="str">
        <f>IF(OR(C2398="РЦК макси",C2398="РЦЧ SKU"),"SKU-потік",IFERROR(VLOOKUP(D2398,'02_РЦ'!$A$3:$I$7,5,FALSE),0))</f>
        <v>SKU-потік</v>
      </c>
      <c r="S2398" s="2" t="str">
        <f>IF(OR(C2398="РЦК макси",C2398="РЦЧ SKU"),"Не рахується в ліміт",IFERROR(VLOOKUP(D2398,'02_РЦ'!$A$3:$I$7,9,FALSE),"Немає РЦ"))</f>
        <v>Не рахується в ліміт</v>
      </c>
    </row>
    <row r="2399" spans="1:19">
      <c r="A2399" s="2" t="str">
        <f>'06A_Варіанти'!A2390</f>
        <v>RCCH_2855</v>
      </c>
      <c r="B2399" s="2" t="str">
        <f>'06A_Варіанти'!B2390</f>
        <v>TT_2855</v>
      </c>
      <c r="C2399" s="2" t="str">
        <f>'06A_Варіанти'!D2390</f>
        <v>РЦЧ SKU</v>
      </c>
      <c r="D2399" s="2" t="str">
        <f>'06A_Варіанти'!C2390</f>
        <v>РЦЧ</v>
      </c>
      <c r="E2399" s="2" t="str">
        <f>'06A_Варіанти'!S2390</f>
        <v>DIRECT</v>
      </c>
      <c r="F2399" s="2" t="str">
        <f>IF(O2399='06A_Варіанти'!E2390,'06A_Варіанти'!E$1,IF(O2399='06A_Варіанти'!F2390,'06A_Варіанти'!F$1,IF(O2399='06A_Варіанти'!G2390,'06A_Варіанти'!G$1,IF(O2399='06A_Варіанти'!H2390,'06A_Варіанти'!H$1,IF(O2399='06A_Варіанти'!I2390,'06A_Варіанти'!I$1,IF(O2399='06A_Варіанти'!J2390,'06A_Варіанти'!J$1,IF(O2399='06A_Варіанти'!K2390,'06A_Варіанти'!K$1,IF(O2399='06A_Варіанти'!L2390,'06A_Варіанти'!L$1,IF(O2399='06A_Варіанти'!M2390,'06A_Варіанти'!M$1,IF(O2399='06A_Варіанти'!N2390,'06A_Варіанти'!N$1,IF(O2399='06A_Варіанти'!O2390,'06A_Варіанти'!O$1,IF(O2399='06A_Варіанти'!P2390,'06A_Варіанти'!P$1,IF(O2399='06A_Варіанти'!Q2390,'06A_Варіанти'!Q$1,IF(O2399='06A_Варіанти'!R2390,'06A_Варіанти'!R$1,"НЕМАЄ МАРШРУТУ"))))))))))))))</f>
        <v>DIRECT</v>
      </c>
      <c r="G2399" s="2" t="str">
        <f t="shared" si="259"/>
        <v>БЕЗ ЗМІН</v>
      </c>
      <c r="H2399" s="2">
        <f>IF(G2399="НЕМАЄ МАРШРУТУ",0,O2399-'06A_Варіанти'!T2390)</f>
        <v>0</v>
      </c>
      <c r="I2399" s="2">
        <f>IFERROR(INDEX('04_Потоки'!$E:$E,MATCH(A2399,'04_Потоки'!$A:$A,0)),0)</f>
        <v>1</v>
      </c>
      <c r="J2399" s="2">
        <f t="shared" si="260"/>
        <v>1</v>
      </c>
      <c r="K2399" s="2">
        <f>IF(C2399="РЦК макси",0,2*'06A_Варіанти'!T2390*J2399)</f>
        <v>566.79999999999995</v>
      </c>
      <c r="L2399" s="2">
        <f t="shared" si="261"/>
        <v>566.79999999999995</v>
      </c>
      <c r="M2399" s="2">
        <f t="shared" si="262"/>
        <v>0</v>
      </c>
      <c r="N2399" s="9">
        <f t="shared" si="263"/>
        <v>0</v>
      </c>
      <c r="O2399" s="2">
        <f>MIN(IF('07A_Конструктор'!$D$5="Так",'06A_Варіанти'!E2390,1E+99),IF('07A_Конструктор'!$D$6="Так",'06A_Варіанти'!F2390,1E+99),IF('07A_Конструктор'!$D$7="Так",'06A_Варіанти'!G2390,1E+99),IF('07A_Конструктор'!$D$8="Так",'06A_Варіанти'!H2390,1E+99),IF('07A_Конструктор'!$D$9="Так",'06A_Варіанти'!I2390,1E+99),IF('07A_Конструктор'!$D$10="Так",'06A_Варіанти'!J2390,1E+99),IF('07A_Конструктор'!$D$11="Так",'06A_Варіанти'!K2390,1E+99),IF('07A_Конструктор'!$D$12="Так",'06A_Варіанти'!L2390,1E+99),IF('07A_Конструктор'!$D$13="Так",'06A_Варіанти'!M2390,1E+99),IF('07A_Конструктор'!$D$14="Так",'06A_Варіанти'!N2390,1E+99),IF('07A_Конструктор'!$D$15="Так",'06A_Варіанти'!O2390,1E+99),IF('07A_Конструктор'!$D$16="Так",'06A_Варіанти'!P2390,1E+99),IF('07A_Конструктор'!$D$17="Так",'06A_Варіанти'!Q2390,1E+99),IF('06A_Варіанти'!R2390="",1E+99,'06A_Варіанти'!R2390))</f>
        <v>283.39999999999998</v>
      </c>
      <c r="P2399" s="2" t="str">
        <f t="shared" si="264"/>
        <v>5 т</v>
      </c>
      <c r="Q2399" s="2">
        <f t="shared" si="265"/>
        <v>14</v>
      </c>
      <c r="R2399" s="2" t="str">
        <f>IF(OR(C2399="РЦК макси",C2399="РЦЧ SKU"),"SKU-потік",IFERROR(VLOOKUP(D2399,'02_РЦ'!$A$3:$I$7,5,FALSE),0))</f>
        <v>SKU-потік</v>
      </c>
      <c r="S2399" s="2" t="str">
        <f>IF(OR(C2399="РЦК макси",C2399="РЦЧ SKU"),"Не рахується в ліміт",IFERROR(VLOOKUP(D2399,'02_РЦ'!$A$3:$I$7,9,FALSE),"Немає РЦ"))</f>
        <v>Не рахується в ліміт</v>
      </c>
    </row>
    <row r="2400" spans="1:19">
      <c r="A2400" s="2" t="str">
        <f>'06A_Варіанти'!A2391</f>
        <v>RCCH_2879</v>
      </c>
      <c r="B2400" s="2" t="str">
        <f>'06A_Варіанти'!B2391</f>
        <v>TT_2879</v>
      </c>
      <c r="C2400" s="2" t="str">
        <f>'06A_Варіанти'!D2391</f>
        <v>РЦЧ SKU</v>
      </c>
      <c r="D2400" s="2" t="str">
        <f>'06A_Варіанти'!C2391</f>
        <v>РЦЧ</v>
      </c>
      <c r="E2400" s="2" t="str">
        <f>'06A_Варіанти'!S2391</f>
        <v>DIRECT</v>
      </c>
      <c r="F2400" s="2" t="str">
        <f>IF(O2400='06A_Варіанти'!E2391,'06A_Варіанти'!E$1,IF(O2400='06A_Варіанти'!F2391,'06A_Варіанти'!F$1,IF(O2400='06A_Варіанти'!G2391,'06A_Варіанти'!G$1,IF(O2400='06A_Варіанти'!H2391,'06A_Варіанти'!H$1,IF(O2400='06A_Варіанти'!I2391,'06A_Варіанти'!I$1,IF(O2400='06A_Варіанти'!J2391,'06A_Варіанти'!J$1,IF(O2400='06A_Варіанти'!K2391,'06A_Варіанти'!K$1,IF(O2400='06A_Варіанти'!L2391,'06A_Варіанти'!L$1,IF(O2400='06A_Варіанти'!M2391,'06A_Варіанти'!M$1,IF(O2400='06A_Варіанти'!N2391,'06A_Варіанти'!N$1,IF(O2400='06A_Варіанти'!O2391,'06A_Варіанти'!O$1,IF(O2400='06A_Варіанти'!P2391,'06A_Варіанти'!P$1,IF(O2400='06A_Варіанти'!Q2391,'06A_Варіанти'!Q$1,IF(O2400='06A_Варіанти'!R2391,'06A_Варіанти'!R$1,"НЕМАЄ МАРШРУТУ"))))))))))))))</f>
        <v>DIRECT</v>
      </c>
      <c r="G2400" s="2" t="str">
        <f t="shared" si="259"/>
        <v>БЕЗ ЗМІН</v>
      </c>
      <c r="H2400" s="2">
        <f>IF(G2400="НЕМАЄ МАРШРУТУ",0,O2400-'06A_Варіанти'!T2391)</f>
        <v>0</v>
      </c>
      <c r="I2400" s="2">
        <f>IFERROR(INDEX('04_Потоки'!$E:$E,MATCH(A2400,'04_Потоки'!$A:$A,0)),0)</f>
        <v>1</v>
      </c>
      <c r="J2400" s="2">
        <f t="shared" si="260"/>
        <v>1</v>
      </c>
      <c r="K2400" s="2">
        <f>IF(C2400="РЦК макси",0,2*'06A_Варіанти'!T2391*J2400)</f>
        <v>6</v>
      </c>
      <c r="L2400" s="2">
        <f t="shared" si="261"/>
        <v>6</v>
      </c>
      <c r="M2400" s="2">
        <f t="shared" si="262"/>
        <v>0</v>
      </c>
      <c r="N2400" s="9">
        <f t="shared" si="263"/>
        <v>0</v>
      </c>
      <c r="O2400" s="2">
        <f>MIN(IF('07A_Конструктор'!$D$5="Так",'06A_Варіанти'!E2391,1E+99),IF('07A_Конструктор'!$D$6="Так",'06A_Варіанти'!F2391,1E+99),IF('07A_Конструктор'!$D$7="Так",'06A_Варіанти'!G2391,1E+99),IF('07A_Конструктор'!$D$8="Так",'06A_Варіанти'!H2391,1E+99),IF('07A_Конструктор'!$D$9="Так",'06A_Варіанти'!I2391,1E+99),IF('07A_Конструктор'!$D$10="Так",'06A_Варіанти'!J2391,1E+99),IF('07A_Конструктор'!$D$11="Так",'06A_Варіанти'!K2391,1E+99),IF('07A_Конструктор'!$D$12="Так",'06A_Варіанти'!L2391,1E+99),IF('07A_Конструктор'!$D$13="Так",'06A_Варіанти'!M2391,1E+99),IF('07A_Конструктор'!$D$14="Так",'06A_Варіанти'!N2391,1E+99),IF('07A_Конструктор'!$D$15="Так",'06A_Варіанти'!O2391,1E+99),IF('07A_Конструктор'!$D$16="Так",'06A_Варіанти'!P2391,1E+99),IF('07A_Конструктор'!$D$17="Так",'06A_Варіанти'!Q2391,1E+99),IF('06A_Варіанти'!R2391="",1E+99,'06A_Варіанти'!R2391))</f>
        <v>3</v>
      </c>
      <c r="P2400" s="2" t="str">
        <f t="shared" si="264"/>
        <v>5 т</v>
      </c>
      <c r="Q2400" s="2">
        <f t="shared" si="265"/>
        <v>14</v>
      </c>
      <c r="R2400" s="2" t="str">
        <f>IF(OR(C2400="РЦК макси",C2400="РЦЧ SKU"),"SKU-потік",IFERROR(VLOOKUP(D2400,'02_РЦ'!$A$3:$I$7,5,FALSE),0))</f>
        <v>SKU-потік</v>
      </c>
      <c r="S2400" s="2" t="str">
        <f>IF(OR(C2400="РЦК макси",C2400="РЦЧ SKU"),"Не рахується в ліміт",IFERROR(VLOOKUP(D2400,'02_РЦ'!$A$3:$I$7,9,FALSE),"Немає РЦ"))</f>
        <v>Не рахується в ліміт</v>
      </c>
    </row>
    <row r="2401" spans="1:19">
      <c r="A2401" s="2" t="str">
        <f>'06A_Варіанти'!A2392</f>
        <v>RCCH_2889</v>
      </c>
      <c r="B2401" s="2" t="str">
        <f>'06A_Варіанти'!B2392</f>
        <v>TT_2889</v>
      </c>
      <c r="C2401" s="2" t="str">
        <f>'06A_Варіанти'!D2392</f>
        <v>РЦЧ SKU</v>
      </c>
      <c r="D2401" s="2" t="str">
        <f>'06A_Варіанти'!C2392</f>
        <v>РЦЧ</v>
      </c>
      <c r="E2401" s="2" t="str">
        <f>'06A_Варіанти'!S2392</f>
        <v>DIRECT</v>
      </c>
      <c r="F2401" s="2" t="str">
        <f>IF(O2401='06A_Варіанти'!E2392,'06A_Варіанти'!E$1,IF(O2401='06A_Варіанти'!F2392,'06A_Варіанти'!F$1,IF(O2401='06A_Варіанти'!G2392,'06A_Варіанти'!G$1,IF(O2401='06A_Варіанти'!H2392,'06A_Варіанти'!H$1,IF(O2401='06A_Варіанти'!I2392,'06A_Варіанти'!I$1,IF(O2401='06A_Варіанти'!J2392,'06A_Варіанти'!J$1,IF(O2401='06A_Варіанти'!K2392,'06A_Варіанти'!K$1,IF(O2401='06A_Варіанти'!L2392,'06A_Варіанти'!L$1,IF(O2401='06A_Варіанти'!M2392,'06A_Варіанти'!M$1,IF(O2401='06A_Варіанти'!N2392,'06A_Варіанти'!N$1,IF(O2401='06A_Варіанти'!O2392,'06A_Варіанти'!O$1,IF(O2401='06A_Варіанти'!P2392,'06A_Варіанти'!P$1,IF(O2401='06A_Варіанти'!Q2392,'06A_Варіанти'!Q$1,IF(O2401='06A_Варіанти'!R2392,'06A_Варіанти'!R$1,"НЕМАЄ МАРШРУТУ"))))))))))))))</f>
        <v>DIRECT</v>
      </c>
      <c r="G2401" s="2" t="str">
        <f t="shared" si="259"/>
        <v>БЕЗ ЗМІН</v>
      </c>
      <c r="H2401" s="2">
        <f>IF(G2401="НЕМАЄ МАРШРУТУ",0,O2401-'06A_Варіанти'!T2392)</f>
        <v>0</v>
      </c>
      <c r="I2401" s="2">
        <f>IFERROR(INDEX('04_Потоки'!$E:$E,MATCH(A2401,'04_Потоки'!$A:$A,0)),0)</f>
        <v>1</v>
      </c>
      <c r="J2401" s="2">
        <f t="shared" si="260"/>
        <v>1</v>
      </c>
      <c r="K2401" s="2">
        <f>IF(C2401="РЦК макси",0,2*'06A_Варіанти'!T2392*J2401)</f>
        <v>565.20000000000005</v>
      </c>
      <c r="L2401" s="2">
        <f t="shared" si="261"/>
        <v>565.20000000000005</v>
      </c>
      <c r="M2401" s="2">
        <f t="shared" si="262"/>
        <v>0</v>
      </c>
      <c r="N2401" s="9">
        <f t="shared" si="263"/>
        <v>0</v>
      </c>
      <c r="O2401" s="2">
        <f>MIN(IF('07A_Конструктор'!$D$5="Так",'06A_Варіанти'!E2392,1E+99),IF('07A_Конструктор'!$D$6="Так",'06A_Варіанти'!F2392,1E+99),IF('07A_Конструктор'!$D$7="Так",'06A_Варіанти'!G2392,1E+99),IF('07A_Конструктор'!$D$8="Так",'06A_Варіанти'!H2392,1E+99),IF('07A_Конструктор'!$D$9="Так",'06A_Варіанти'!I2392,1E+99),IF('07A_Конструктор'!$D$10="Так",'06A_Варіанти'!J2392,1E+99),IF('07A_Конструктор'!$D$11="Так",'06A_Варіанти'!K2392,1E+99),IF('07A_Конструктор'!$D$12="Так",'06A_Варіанти'!L2392,1E+99),IF('07A_Конструктор'!$D$13="Так",'06A_Варіанти'!M2392,1E+99),IF('07A_Конструктор'!$D$14="Так",'06A_Варіанти'!N2392,1E+99),IF('07A_Конструктор'!$D$15="Так",'06A_Варіанти'!O2392,1E+99),IF('07A_Конструктор'!$D$16="Так",'06A_Варіанти'!P2392,1E+99),IF('07A_Конструктор'!$D$17="Так",'06A_Варіанти'!Q2392,1E+99),IF('06A_Варіанти'!R2392="",1E+99,'06A_Варіанти'!R2392))</f>
        <v>282.60000000000002</v>
      </c>
      <c r="P2401" s="2" t="str">
        <f t="shared" si="264"/>
        <v>5 т</v>
      </c>
      <c r="Q2401" s="2">
        <f t="shared" si="265"/>
        <v>14</v>
      </c>
      <c r="R2401" s="2" t="str">
        <f>IF(OR(C2401="РЦК макси",C2401="РЦЧ SKU"),"SKU-потік",IFERROR(VLOOKUP(D2401,'02_РЦ'!$A$3:$I$7,5,FALSE),0))</f>
        <v>SKU-потік</v>
      </c>
      <c r="S2401" s="2" t="str">
        <f>IF(OR(C2401="РЦК макси",C2401="РЦЧ SKU"),"Не рахується в ліміт",IFERROR(VLOOKUP(D2401,'02_РЦ'!$A$3:$I$7,9,FALSE),"Немає РЦ"))</f>
        <v>Не рахується в ліміт</v>
      </c>
    </row>
    <row r="2402" spans="1:19">
      <c r="A2402" s="2" t="str">
        <f>'06A_Варіанти'!A2393</f>
        <v>RCCH_2894</v>
      </c>
      <c r="B2402" s="2" t="str">
        <f>'06A_Варіанти'!B2393</f>
        <v>TT_2894</v>
      </c>
      <c r="C2402" s="2" t="str">
        <f>'06A_Варіанти'!D2393</f>
        <v>РЦЧ SKU</v>
      </c>
      <c r="D2402" s="2" t="str">
        <f>'06A_Варіанти'!C2393</f>
        <v>РЦЧ</v>
      </c>
      <c r="E2402" s="2" t="str">
        <f>'06A_Варіанти'!S2393</f>
        <v>KREM</v>
      </c>
      <c r="F2402" s="2" t="str">
        <f>IF(O2402='06A_Варіанти'!E2393,'06A_Варіанти'!E$1,IF(O2402='06A_Варіанти'!F2393,'06A_Варіанти'!F$1,IF(O2402='06A_Варіанти'!G2393,'06A_Варіанти'!G$1,IF(O2402='06A_Варіанти'!H2393,'06A_Варіанти'!H$1,IF(O2402='06A_Варіанти'!I2393,'06A_Варіанти'!I$1,IF(O2402='06A_Варіанти'!J2393,'06A_Варіанти'!J$1,IF(O2402='06A_Варіанти'!K2393,'06A_Варіанти'!K$1,IF(O2402='06A_Варіанти'!L2393,'06A_Варіанти'!L$1,IF(O2402='06A_Варіанти'!M2393,'06A_Варіанти'!M$1,IF(O2402='06A_Варіанти'!N2393,'06A_Варіанти'!N$1,IF(O2402='06A_Варіанти'!O2393,'06A_Варіанти'!O$1,IF(O2402='06A_Варіанти'!P2393,'06A_Варіанти'!P$1,IF(O2402='06A_Варіанти'!Q2393,'06A_Варіанти'!Q$1,IF(O2402='06A_Варіанти'!R2393,'06A_Варіанти'!R$1,"НЕМАЄ МАРШРУТУ"))))))))))))))</f>
        <v>KREM</v>
      </c>
      <c r="G2402" s="2" t="str">
        <f t="shared" si="259"/>
        <v>БЕЗ ЗМІН</v>
      </c>
      <c r="H2402" s="2">
        <f>IF(G2402="НЕМАЄ МАРШРУТУ",0,O2402-'06A_Варіанти'!T2393)</f>
        <v>0</v>
      </c>
      <c r="I2402" s="2">
        <f>IFERROR(INDEX('04_Потоки'!$E:$E,MATCH(A2402,'04_Потоки'!$A:$A,0)),0)</f>
        <v>1</v>
      </c>
      <c r="J2402" s="2">
        <f t="shared" si="260"/>
        <v>1</v>
      </c>
      <c r="K2402" s="2">
        <f>IF(C2402="РЦК макси",0,2*'06A_Варіанти'!T2393*J2402)</f>
        <v>492.4</v>
      </c>
      <c r="L2402" s="2">
        <f t="shared" si="261"/>
        <v>492.4</v>
      </c>
      <c r="M2402" s="2">
        <f t="shared" si="262"/>
        <v>0</v>
      </c>
      <c r="N2402" s="9">
        <f t="shared" si="263"/>
        <v>0</v>
      </c>
      <c r="O2402" s="2">
        <f>MIN(IF('07A_Конструктор'!$D$5="Так",'06A_Варіанти'!E2393,1E+99),IF('07A_Конструктор'!$D$6="Так",'06A_Варіанти'!F2393,1E+99),IF('07A_Конструктор'!$D$7="Так",'06A_Варіанти'!G2393,1E+99),IF('07A_Конструктор'!$D$8="Так",'06A_Варіанти'!H2393,1E+99),IF('07A_Конструктор'!$D$9="Так",'06A_Варіанти'!I2393,1E+99),IF('07A_Конструктор'!$D$10="Так",'06A_Варіанти'!J2393,1E+99),IF('07A_Конструктор'!$D$11="Так",'06A_Варіанти'!K2393,1E+99),IF('07A_Конструктор'!$D$12="Так",'06A_Варіанти'!L2393,1E+99),IF('07A_Конструктор'!$D$13="Так",'06A_Варіанти'!M2393,1E+99),IF('07A_Конструктор'!$D$14="Так",'06A_Варіанти'!N2393,1E+99),IF('07A_Конструктор'!$D$15="Так",'06A_Варіанти'!O2393,1E+99),IF('07A_Конструктор'!$D$16="Так",'06A_Варіанти'!P2393,1E+99),IF('07A_Конструктор'!$D$17="Так",'06A_Варіанти'!Q2393,1E+99),IF('06A_Варіанти'!R2393="",1E+99,'06A_Варіанти'!R2393))</f>
        <v>246.2</v>
      </c>
      <c r="P2402" s="2" t="str">
        <f t="shared" si="264"/>
        <v>5 т</v>
      </c>
      <c r="Q2402" s="2">
        <f t="shared" si="265"/>
        <v>14</v>
      </c>
      <c r="R2402" s="2" t="str">
        <f>IF(OR(C2402="РЦК макси",C2402="РЦЧ SKU"),"SKU-потік",IFERROR(VLOOKUP(D2402,'02_РЦ'!$A$3:$I$7,5,FALSE),0))</f>
        <v>SKU-потік</v>
      </c>
      <c r="S2402" s="2" t="str">
        <f>IF(OR(C2402="РЦК макси",C2402="РЦЧ SKU"),"Не рахується в ліміт",IFERROR(VLOOKUP(D2402,'02_РЦ'!$A$3:$I$7,9,FALSE),"Немає РЦ"))</f>
        <v>Не рахується в ліміт</v>
      </c>
    </row>
    <row r="2403" spans="1:19">
      <c r="A2403" s="2" t="str">
        <f>'06A_Варіанти'!A2394</f>
        <v>RCCH_2899</v>
      </c>
      <c r="B2403" s="2" t="str">
        <f>'06A_Варіанти'!B2394</f>
        <v>TT_2899</v>
      </c>
      <c r="C2403" s="2" t="str">
        <f>'06A_Варіанти'!D2394</f>
        <v>РЦЧ SKU</v>
      </c>
      <c r="D2403" s="2" t="str">
        <f>'06A_Варіанти'!C2394</f>
        <v>РЦЧ</v>
      </c>
      <c r="E2403" s="2" t="str">
        <f>'06A_Варіанти'!S2394</f>
        <v>KREM</v>
      </c>
      <c r="F2403" s="2" t="str">
        <f>IF(O2403='06A_Варіанти'!E2394,'06A_Варіанти'!E$1,IF(O2403='06A_Варіанти'!F2394,'06A_Варіанти'!F$1,IF(O2403='06A_Варіанти'!G2394,'06A_Варіанти'!G$1,IF(O2403='06A_Варіанти'!H2394,'06A_Варіанти'!H$1,IF(O2403='06A_Варіанти'!I2394,'06A_Варіанти'!I$1,IF(O2403='06A_Варіанти'!J2394,'06A_Варіанти'!J$1,IF(O2403='06A_Варіанти'!K2394,'06A_Варіанти'!K$1,IF(O2403='06A_Варіанти'!L2394,'06A_Варіанти'!L$1,IF(O2403='06A_Варіанти'!M2394,'06A_Варіанти'!M$1,IF(O2403='06A_Варіанти'!N2394,'06A_Варіанти'!N$1,IF(O2403='06A_Варіанти'!O2394,'06A_Варіанти'!O$1,IF(O2403='06A_Варіанти'!P2394,'06A_Варіанти'!P$1,IF(O2403='06A_Варіанти'!Q2394,'06A_Варіанти'!Q$1,IF(O2403='06A_Варіанти'!R2394,'06A_Варіанти'!R$1,"НЕМАЄ МАРШРУТУ"))))))))))))))</f>
        <v>KREM</v>
      </c>
      <c r="G2403" s="2" t="str">
        <f t="shared" si="259"/>
        <v>БЕЗ ЗМІН</v>
      </c>
      <c r="H2403" s="2">
        <f>IF(G2403="НЕМАЄ МАРШРУТУ",0,O2403-'06A_Варіанти'!T2394)</f>
        <v>0</v>
      </c>
      <c r="I2403" s="2">
        <f>IFERROR(INDEX('04_Потоки'!$E:$E,MATCH(A2403,'04_Потоки'!$A:$A,0)),0)</f>
        <v>1</v>
      </c>
      <c r="J2403" s="2">
        <f t="shared" si="260"/>
        <v>1</v>
      </c>
      <c r="K2403" s="2">
        <f>IF(C2403="РЦК макси",0,2*'06A_Варіанти'!T2394*J2403)</f>
        <v>573.20000000000005</v>
      </c>
      <c r="L2403" s="2">
        <f t="shared" si="261"/>
        <v>573.20000000000005</v>
      </c>
      <c r="M2403" s="2">
        <f t="shared" si="262"/>
        <v>0</v>
      </c>
      <c r="N2403" s="9">
        <f t="shared" si="263"/>
        <v>0</v>
      </c>
      <c r="O2403" s="2">
        <f>MIN(IF('07A_Конструктор'!$D$5="Так",'06A_Варіанти'!E2394,1E+99),IF('07A_Конструктор'!$D$6="Так",'06A_Варіанти'!F2394,1E+99),IF('07A_Конструктор'!$D$7="Так",'06A_Варіанти'!G2394,1E+99),IF('07A_Конструктор'!$D$8="Так",'06A_Варіанти'!H2394,1E+99),IF('07A_Конструктор'!$D$9="Так",'06A_Варіанти'!I2394,1E+99),IF('07A_Конструктор'!$D$10="Так",'06A_Варіанти'!J2394,1E+99),IF('07A_Конструктор'!$D$11="Так",'06A_Варіанти'!K2394,1E+99),IF('07A_Конструктор'!$D$12="Так",'06A_Варіанти'!L2394,1E+99),IF('07A_Конструктор'!$D$13="Так",'06A_Варіанти'!M2394,1E+99),IF('07A_Конструктор'!$D$14="Так",'06A_Варіанти'!N2394,1E+99),IF('07A_Конструктор'!$D$15="Так",'06A_Варіанти'!O2394,1E+99),IF('07A_Конструктор'!$D$16="Так",'06A_Варіанти'!P2394,1E+99),IF('07A_Конструктор'!$D$17="Так",'06A_Варіанти'!Q2394,1E+99),IF('06A_Варіанти'!R2394="",1E+99,'06A_Варіанти'!R2394))</f>
        <v>286.60000000000002</v>
      </c>
      <c r="P2403" s="2" t="str">
        <f t="shared" si="264"/>
        <v>5 т</v>
      </c>
      <c r="Q2403" s="2">
        <f t="shared" si="265"/>
        <v>14</v>
      </c>
      <c r="R2403" s="2" t="str">
        <f>IF(OR(C2403="РЦК макси",C2403="РЦЧ SKU"),"SKU-потік",IFERROR(VLOOKUP(D2403,'02_РЦ'!$A$3:$I$7,5,FALSE),0))</f>
        <v>SKU-потік</v>
      </c>
      <c r="S2403" s="2" t="str">
        <f>IF(OR(C2403="РЦК макси",C2403="РЦЧ SKU"),"Не рахується в ліміт",IFERROR(VLOOKUP(D2403,'02_РЦ'!$A$3:$I$7,9,FALSE),"Немає РЦ"))</f>
        <v>Не рахується в ліміт</v>
      </c>
    </row>
    <row r="2404" spans="1:19">
      <c r="A2404" s="2" t="str">
        <f>'06A_Варіанти'!A2395</f>
        <v>RCCH_2913</v>
      </c>
      <c r="B2404" s="2" t="str">
        <f>'06A_Варіанти'!B2395</f>
        <v>TT_2913</v>
      </c>
      <c r="C2404" s="2" t="str">
        <f>'06A_Варіанти'!D2395</f>
        <v>РЦЧ SKU</v>
      </c>
      <c r="D2404" s="2" t="str">
        <f>'06A_Варіанти'!C2395</f>
        <v>РЦЧ</v>
      </c>
      <c r="E2404" s="2" t="str">
        <f>'06A_Варіанти'!S2395</f>
        <v>KREM</v>
      </c>
      <c r="F2404" s="2" t="str">
        <f>IF(O2404='06A_Варіанти'!E2395,'06A_Варіанти'!E$1,IF(O2404='06A_Варіанти'!F2395,'06A_Варіанти'!F$1,IF(O2404='06A_Варіанти'!G2395,'06A_Варіанти'!G$1,IF(O2404='06A_Варіанти'!H2395,'06A_Варіанти'!H$1,IF(O2404='06A_Варіанти'!I2395,'06A_Варіанти'!I$1,IF(O2404='06A_Варіанти'!J2395,'06A_Варіанти'!J$1,IF(O2404='06A_Варіанти'!K2395,'06A_Варіанти'!K$1,IF(O2404='06A_Варіанти'!L2395,'06A_Варіанти'!L$1,IF(O2404='06A_Варіанти'!M2395,'06A_Варіанти'!M$1,IF(O2404='06A_Варіанти'!N2395,'06A_Варіанти'!N$1,IF(O2404='06A_Варіанти'!O2395,'06A_Варіанти'!O$1,IF(O2404='06A_Варіанти'!P2395,'06A_Варіанти'!P$1,IF(O2404='06A_Варіанти'!Q2395,'06A_Варіанти'!Q$1,IF(O2404='06A_Варіанти'!R2395,'06A_Варіанти'!R$1,"НЕМАЄ МАРШРУТУ"))))))))))))))</f>
        <v>KREM</v>
      </c>
      <c r="G2404" s="2" t="str">
        <f t="shared" si="259"/>
        <v>БЕЗ ЗМІН</v>
      </c>
      <c r="H2404" s="2">
        <f>IF(G2404="НЕМАЄ МАРШРУТУ",0,O2404-'06A_Варіанти'!T2395)</f>
        <v>0</v>
      </c>
      <c r="I2404" s="2">
        <f>IFERROR(INDEX('04_Потоки'!$E:$E,MATCH(A2404,'04_Потоки'!$A:$A,0)),0)</f>
        <v>1</v>
      </c>
      <c r="J2404" s="2">
        <f t="shared" si="260"/>
        <v>1</v>
      </c>
      <c r="K2404" s="2">
        <f>IF(C2404="РЦК макси",0,2*'06A_Варіанти'!T2395*J2404)</f>
        <v>584</v>
      </c>
      <c r="L2404" s="2">
        <f t="shared" si="261"/>
        <v>584</v>
      </c>
      <c r="M2404" s="2">
        <f t="shared" si="262"/>
        <v>0</v>
      </c>
      <c r="N2404" s="9">
        <f t="shared" si="263"/>
        <v>0</v>
      </c>
      <c r="O2404" s="2">
        <f>MIN(IF('07A_Конструктор'!$D$5="Так",'06A_Варіанти'!E2395,1E+99),IF('07A_Конструктор'!$D$6="Так",'06A_Варіанти'!F2395,1E+99),IF('07A_Конструктор'!$D$7="Так",'06A_Варіанти'!G2395,1E+99),IF('07A_Конструктор'!$D$8="Так",'06A_Варіанти'!H2395,1E+99),IF('07A_Конструктор'!$D$9="Так",'06A_Варіанти'!I2395,1E+99),IF('07A_Конструктор'!$D$10="Так",'06A_Варіанти'!J2395,1E+99),IF('07A_Конструктор'!$D$11="Так",'06A_Варіанти'!K2395,1E+99),IF('07A_Конструктор'!$D$12="Так",'06A_Варіанти'!L2395,1E+99),IF('07A_Конструктор'!$D$13="Так",'06A_Варіанти'!M2395,1E+99),IF('07A_Конструктор'!$D$14="Так",'06A_Варіанти'!N2395,1E+99),IF('07A_Конструктор'!$D$15="Так",'06A_Варіанти'!O2395,1E+99),IF('07A_Конструктор'!$D$16="Так",'06A_Варіанти'!P2395,1E+99),IF('07A_Конструктор'!$D$17="Так",'06A_Варіанти'!Q2395,1E+99),IF('06A_Варіанти'!R2395="",1E+99,'06A_Варіанти'!R2395))</f>
        <v>292</v>
      </c>
      <c r="P2404" s="2" t="str">
        <f t="shared" si="264"/>
        <v>5 т</v>
      </c>
      <c r="Q2404" s="2">
        <f t="shared" si="265"/>
        <v>14</v>
      </c>
      <c r="R2404" s="2" t="str">
        <f>IF(OR(C2404="РЦК макси",C2404="РЦЧ SKU"),"SKU-потік",IFERROR(VLOOKUP(D2404,'02_РЦ'!$A$3:$I$7,5,FALSE),0))</f>
        <v>SKU-потік</v>
      </c>
      <c r="S2404" s="2" t="str">
        <f>IF(OR(C2404="РЦК макси",C2404="РЦЧ SKU"),"Не рахується в ліміт",IFERROR(VLOOKUP(D2404,'02_РЦ'!$A$3:$I$7,9,FALSE),"Немає РЦ"))</f>
        <v>Не рахується в ліміт</v>
      </c>
    </row>
    <row r="2405" spans="1:19">
      <c r="A2405" s="2" t="str">
        <f>'06A_Варіанти'!A2396</f>
        <v>RCCH_2922</v>
      </c>
      <c r="B2405" s="2" t="str">
        <f>'06A_Варіанти'!B2396</f>
        <v>TT_2922</v>
      </c>
      <c r="C2405" s="2" t="str">
        <f>'06A_Варіанти'!D2396</f>
        <v>РЦЧ SKU</v>
      </c>
      <c r="D2405" s="2" t="str">
        <f>'06A_Варіанти'!C2396</f>
        <v>РЦЧ</v>
      </c>
      <c r="E2405" s="2" t="str">
        <f>'06A_Варіанти'!S2396</f>
        <v>KAM_HPP</v>
      </c>
      <c r="F2405" s="2" t="str">
        <f>IF(O2405='06A_Варіанти'!E2396,'06A_Варіанти'!E$1,IF(O2405='06A_Варіанти'!F2396,'06A_Варіанти'!F$1,IF(O2405='06A_Варіанти'!G2396,'06A_Варіанти'!G$1,IF(O2405='06A_Варіанти'!H2396,'06A_Варіанти'!H$1,IF(O2405='06A_Варіанти'!I2396,'06A_Варіанти'!I$1,IF(O2405='06A_Варіанти'!J2396,'06A_Варіанти'!J$1,IF(O2405='06A_Варіанти'!K2396,'06A_Варіанти'!K$1,IF(O2405='06A_Варіанти'!L2396,'06A_Варіанти'!L$1,IF(O2405='06A_Варіанти'!M2396,'06A_Варіанти'!M$1,IF(O2405='06A_Варіанти'!N2396,'06A_Варіанти'!N$1,IF(O2405='06A_Варіанти'!O2396,'06A_Варіанти'!O$1,IF(O2405='06A_Варіанти'!P2396,'06A_Варіанти'!P$1,IF(O2405='06A_Варіанти'!Q2396,'06A_Варіанти'!Q$1,IF(O2405='06A_Варіанти'!R2396,'06A_Варіанти'!R$1,"НЕМАЄ МАРШРУТУ"))))))))))))))</f>
        <v>KAM_HPP</v>
      </c>
      <c r="G2405" s="2" t="str">
        <f t="shared" si="259"/>
        <v>БЕЗ ЗМІН</v>
      </c>
      <c r="H2405" s="2">
        <f>IF(G2405="НЕМАЄ МАРШРУТУ",0,O2405-'06A_Варіанти'!T2396)</f>
        <v>0</v>
      </c>
      <c r="I2405" s="2">
        <f>IFERROR(INDEX('04_Потоки'!$E:$E,MATCH(A2405,'04_Потоки'!$A:$A,0)),0)</f>
        <v>1</v>
      </c>
      <c r="J2405" s="2">
        <f t="shared" si="260"/>
        <v>1</v>
      </c>
      <c r="K2405" s="2">
        <f>IF(C2405="РЦК макси",0,2*'06A_Варіанти'!T2396*J2405)</f>
        <v>529.20000000000005</v>
      </c>
      <c r="L2405" s="2">
        <f t="shared" si="261"/>
        <v>529.20000000000005</v>
      </c>
      <c r="M2405" s="2">
        <f t="shared" si="262"/>
        <v>0</v>
      </c>
      <c r="N2405" s="9">
        <f t="shared" si="263"/>
        <v>0</v>
      </c>
      <c r="O2405" s="2">
        <f>MIN(IF('07A_Конструктор'!$D$5="Так",'06A_Варіанти'!E2396,1E+99),IF('07A_Конструктор'!$D$6="Так",'06A_Варіанти'!F2396,1E+99),IF('07A_Конструктор'!$D$7="Так",'06A_Варіанти'!G2396,1E+99),IF('07A_Конструктор'!$D$8="Так",'06A_Варіанти'!H2396,1E+99),IF('07A_Конструктор'!$D$9="Так",'06A_Варіанти'!I2396,1E+99),IF('07A_Конструктор'!$D$10="Так",'06A_Варіанти'!J2396,1E+99),IF('07A_Конструктор'!$D$11="Так",'06A_Варіанти'!K2396,1E+99),IF('07A_Конструктор'!$D$12="Так",'06A_Варіанти'!L2396,1E+99),IF('07A_Конструктор'!$D$13="Так",'06A_Варіанти'!M2396,1E+99),IF('07A_Конструктор'!$D$14="Так",'06A_Варіанти'!N2396,1E+99),IF('07A_Конструктор'!$D$15="Так",'06A_Варіанти'!O2396,1E+99),IF('07A_Конструктор'!$D$16="Так",'06A_Варіанти'!P2396,1E+99),IF('07A_Конструктор'!$D$17="Так",'06A_Варіанти'!Q2396,1E+99),IF('06A_Варіанти'!R2396="",1E+99,'06A_Варіанти'!R2396))</f>
        <v>264.60000000000002</v>
      </c>
      <c r="P2405" s="2" t="str">
        <f t="shared" si="264"/>
        <v>5 т</v>
      </c>
      <c r="Q2405" s="2">
        <f t="shared" si="265"/>
        <v>14</v>
      </c>
      <c r="R2405" s="2" t="str">
        <f>IF(OR(C2405="РЦК макси",C2405="РЦЧ SKU"),"SKU-потік",IFERROR(VLOOKUP(D2405,'02_РЦ'!$A$3:$I$7,5,FALSE),0))</f>
        <v>SKU-потік</v>
      </c>
      <c r="S2405" s="2" t="str">
        <f>IF(OR(C2405="РЦК макси",C2405="РЦЧ SKU"),"Не рахується в ліміт",IFERROR(VLOOKUP(D2405,'02_РЦ'!$A$3:$I$7,9,FALSE),"Немає РЦ"))</f>
        <v>Не рахується в ліміт</v>
      </c>
    </row>
    <row r="2406" spans="1:19">
      <c r="A2406" s="2" t="str">
        <f>'06A_Варіанти'!A2397</f>
        <v>RCCH_2929</v>
      </c>
      <c r="B2406" s="2" t="str">
        <f>'06A_Варіанти'!B2397</f>
        <v>TT_2929</v>
      </c>
      <c r="C2406" s="2" t="str">
        <f>'06A_Варіанти'!D2397</f>
        <v>РЦЧ SKU</v>
      </c>
      <c r="D2406" s="2" t="str">
        <f>'06A_Варіанти'!C2397</f>
        <v>РЦЧ</v>
      </c>
      <c r="E2406" s="2" t="str">
        <f>'06A_Варіанти'!S2397</f>
        <v>DIRECT</v>
      </c>
      <c r="F2406" s="2" t="str">
        <f>IF(O2406='06A_Варіанти'!E2397,'06A_Варіанти'!E$1,IF(O2406='06A_Варіанти'!F2397,'06A_Варіанти'!F$1,IF(O2406='06A_Варіанти'!G2397,'06A_Варіанти'!G$1,IF(O2406='06A_Варіанти'!H2397,'06A_Варіанти'!H$1,IF(O2406='06A_Варіанти'!I2397,'06A_Варіанти'!I$1,IF(O2406='06A_Варіанти'!J2397,'06A_Варіанти'!J$1,IF(O2406='06A_Варіанти'!K2397,'06A_Варіанти'!K$1,IF(O2406='06A_Варіанти'!L2397,'06A_Варіанти'!L$1,IF(O2406='06A_Варіанти'!M2397,'06A_Варіанти'!M$1,IF(O2406='06A_Варіанти'!N2397,'06A_Варіанти'!N$1,IF(O2406='06A_Варіанти'!O2397,'06A_Варіанти'!O$1,IF(O2406='06A_Варіанти'!P2397,'06A_Варіанти'!P$1,IF(O2406='06A_Варіанти'!Q2397,'06A_Варіанти'!Q$1,IF(O2406='06A_Варіанти'!R2397,'06A_Варіанти'!R$1,"НЕМАЄ МАРШРУТУ"))))))))))))))</f>
        <v>DIRECT</v>
      </c>
      <c r="G2406" s="2" t="str">
        <f t="shared" si="259"/>
        <v>БЕЗ ЗМІН</v>
      </c>
      <c r="H2406" s="2">
        <f>IF(G2406="НЕМАЄ МАРШРУТУ",0,O2406-'06A_Варіанти'!T2397)</f>
        <v>0</v>
      </c>
      <c r="I2406" s="2">
        <f>IFERROR(INDEX('04_Потоки'!$E:$E,MATCH(A2406,'04_Потоки'!$A:$A,0)),0)</f>
        <v>1</v>
      </c>
      <c r="J2406" s="2">
        <f t="shared" si="260"/>
        <v>1</v>
      </c>
      <c r="K2406" s="2">
        <f>IF(C2406="РЦК макси",0,2*'06A_Варіанти'!T2397*J2406)</f>
        <v>10.8</v>
      </c>
      <c r="L2406" s="2">
        <f t="shared" si="261"/>
        <v>10.8</v>
      </c>
      <c r="M2406" s="2">
        <f t="shared" si="262"/>
        <v>0</v>
      </c>
      <c r="N2406" s="9">
        <f t="shared" si="263"/>
        <v>0</v>
      </c>
      <c r="O2406" s="2">
        <f>MIN(IF('07A_Конструктор'!$D$5="Так",'06A_Варіанти'!E2397,1E+99),IF('07A_Конструктор'!$D$6="Так",'06A_Варіанти'!F2397,1E+99),IF('07A_Конструктор'!$D$7="Так",'06A_Варіанти'!G2397,1E+99),IF('07A_Конструктор'!$D$8="Так",'06A_Варіанти'!H2397,1E+99),IF('07A_Конструктор'!$D$9="Так",'06A_Варіанти'!I2397,1E+99),IF('07A_Конструктор'!$D$10="Так",'06A_Варіанти'!J2397,1E+99),IF('07A_Конструктор'!$D$11="Так",'06A_Варіанти'!K2397,1E+99),IF('07A_Конструктор'!$D$12="Так",'06A_Варіанти'!L2397,1E+99),IF('07A_Конструктор'!$D$13="Так",'06A_Варіанти'!M2397,1E+99),IF('07A_Конструктор'!$D$14="Так",'06A_Варіанти'!N2397,1E+99),IF('07A_Конструктор'!$D$15="Так",'06A_Варіанти'!O2397,1E+99),IF('07A_Конструктор'!$D$16="Так",'06A_Варіанти'!P2397,1E+99),IF('07A_Конструктор'!$D$17="Так",'06A_Варіанти'!Q2397,1E+99),IF('06A_Варіанти'!R2397="",1E+99,'06A_Варіанти'!R2397))</f>
        <v>5.4</v>
      </c>
      <c r="P2406" s="2" t="str">
        <f t="shared" si="264"/>
        <v>5 т</v>
      </c>
      <c r="Q2406" s="2">
        <f t="shared" si="265"/>
        <v>14</v>
      </c>
      <c r="R2406" s="2" t="str">
        <f>IF(OR(C2406="РЦК макси",C2406="РЦЧ SKU"),"SKU-потік",IFERROR(VLOOKUP(D2406,'02_РЦ'!$A$3:$I$7,5,FALSE),0))</f>
        <v>SKU-потік</v>
      </c>
      <c r="S2406" s="2" t="str">
        <f>IF(OR(C2406="РЦК макси",C2406="РЦЧ SKU"),"Не рахується в ліміт",IFERROR(VLOOKUP(D2406,'02_РЦ'!$A$3:$I$7,9,FALSE),"Немає РЦ"))</f>
        <v>Не рахується в ліміт</v>
      </c>
    </row>
    <row r="2407" spans="1:19">
      <c r="A2407" s="2" t="str">
        <f>'06A_Варіанти'!A2398</f>
        <v>RCCH_2958</v>
      </c>
      <c r="B2407" s="2" t="str">
        <f>'06A_Варіанти'!B2398</f>
        <v>TT_2958</v>
      </c>
      <c r="C2407" s="2" t="str">
        <f>'06A_Варіанти'!D2398</f>
        <v>РЦЧ SKU</v>
      </c>
      <c r="D2407" s="2" t="str">
        <f>'06A_Варіанти'!C2398</f>
        <v>РЦЧ</v>
      </c>
      <c r="E2407" s="2" t="str">
        <f>'06A_Варіанти'!S2398</f>
        <v>DIRECT</v>
      </c>
      <c r="F2407" s="2" t="str">
        <f>IF(O2407='06A_Варіанти'!E2398,'06A_Варіанти'!E$1,IF(O2407='06A_Варіанти'!F2398,'06A_Варіанти'!F$1,IF(O2407='06A_Варіанти'!G2398,'06A_Варіанти'!G$1,IF(O2407='06A_Варіанти'!H2398,'06A_Варіанти'!H$1,IF(O2407='06A_Варіанти'!I2398,'06A_Варіанти'!I$1,IF(O2407='06A_Варіанти'!J2398,'06A_Варіанти'!J$1,IF(O2407='06A_Варіанти'!K2398,'06A_Варіанти'!K$1,IF(O2407='06A_Варіанти'!L2398,'06A_Варіанти'!L$1,IF(O2407='06A_Варіанти'!M2398,'06A_Варіанти'!M$1,IF(O2407='06A_Варіанти'!N2398,'06A_Варіанти'!N$1,IF(O2407='06A_Варіанти'!O2398,'06A_Варіанти'!O$1,IF(O2407='06A_Варіанти'!P2398,'06A_Варіанти'!P$1,IF(O2407='06A_Варіанти'!Q2398,'06A_Варіанти'!Q$1,IF(O2407='06A_Варіанти'!R2398,'06A_Варіанти'!R$1,"НЕМАЄ МАРШРУТУ"))))))))))))))</f>
        <v>DIRECT</v>
      </c>
      <c r="G2407" s="2" t="str">
        <f t="shared" si="259"/>
        <v>БЕЗ ЗМІН</v>
      </c>
      <c r="H2407" s="2">
        <f>IF(G2407="НЕМАЄ МАРШРУТУ",0,O2407-'06A_Варіанти'!T2398)</f>
        <v>0</v>
      </c>
      <c r="I2407" s="2">
        <f>IFERROR(INDEX('04_Потоки'!$E:$E,MATCH(A2407,'04_Потоки'!$A:$A,0)),0)</f>
        <v>1</v>
      </c>
      <c r="J2407" s="2">
        <f t="shared" si="260"/>
        <v>1</v>
      </c>
      <c r="K2407" s="2">
        <f>IF(C2407="РЦК макси",0,2*'06A_Варіанти'!T2398*J2407)</f>
        <v>574</v>
      </c>
      <c r="L2407" s="2">
        <f t="shared" si="261"/>
        <v>574</v>
      </c>
      <c r="M2407" s="2">
        <f t="shared" si="262"/>
        <v>0</v>
      </c>
      <c r="N2407" s="9">
        <f t="shared" si="263"/>
        <v>0</v>
      </c>
      <c r="O2407" s="2">
        <f>MIN(IF('07A_Конструктор'!$D$5="Так",'06A_Варіанти'!E2398,1E+99),IF('07A_Конструктор'!$D$6="Так",'06A_Варіанти'!F2398,1E+99),IF('07A_Конструктор'!$D$7="Так",'06A_Варіанти'!G2398,1E+99),IF('07A_Конструктор'!$D$8="Так",'06A_Варіанти'!H2398,1E+99),IF('07A_Конструктор'!$D$9="Так",'06A_Варіанти'!I2398,1E+99),IF('07A_Конструктор'!$D$10="Так",'06A_Варіанти'!J2398,1E+99),IF('07A_Конструктор'!$D$11="Так",'06A_Варіанти'!K2398,1E+99),IF('07A_Конструктор'!$D$12="Так",'06A_Варіанти'!L2398,1E+99),IF('07A_Конструктор'!$D$13="Так",'06A_Варіанти'!M2398,1E+99),IF('07A_Конструктор'!$D$14="Так",'06A_Варіанти'!N2398,1E+99),IF('07A_Конструктор'!$D$15="Так",'06A_Варіанти'!O2398,1E+99),IF('07A_Конструктор'!$D$16="Так",'06A_Варіанти'!P2398,1E+99),IF('07A_Конструктор'!$D$17="Так",'06A_Варіанти'!Q2398,1E+99),IF('06A_Варіанти'!R2398="",1E+99,'06A_Варіанти'!R2398))</f>
        <v>287</v>
      </c>
      <c r="P2407" s="2" t="str">
        <f t="shared" si="264"/>
        <v>5 т</v>
      </c>
      <c r="Q2407" s="2">
        <f t="shared" si="265"/>
        <v>14</v>
      </c>
      <c r="R2407" s="2" t="str">
        <f>IF(OR(C2407="РЦК макси",C2407="РЦЧ SKU"),"SKU-потік",IFERROR(VLOOKUP(D2407,'02_РЦ'!$A$3:$I$7,5,FALSE),0))</f>
        <v>SKU-потік</v>
      </c>
      <c r="S2407" s="2" t="str">
        <f>IF(OR(C2407="РЦК макси",C2407="РЦЧ SKU"),"Не рахується в ліміт",IFERROR(VLOOKUP(D2407,'02_РЦ'!$A$3:$I$7,9,FALSE),"Немає РЦ"))</f>
        <v>Не рахується в ліміт</v>
      </c>
    </row>
    <row r="2408" spans="1:19">
      <c r="A2408" s="2" t="str">
        <f>'06A_Варіанти'!A2399</f>
        <v>RCCH_2959</v>
      </c>
      <c r="B2408" s="2" t="str">
        <f>'06A_Варіанти'!B2399</f>
        <v>TT_2959</v>
      </c>
      <c r="C2408" s="2" t="str">
        <f>'06A_Варіанти'!D2399</f>
        <v>РЦЧ SKU</v>
      </c>
      <c r="D2408" s="2" t="str">
        <f>'06A_Варіанти'!C2399</f>
        <v>РЦЧ</v>
      </c>
      <c r="E2408" s="2" t="str">
        <f>'06A_Варіанти'!S2399</f>
        <v>DIRECT</v>
      </c>
      <c r="F2408" s="2" t="str">
        <f>IF(O2408='06A_Варіанти'!E2399,'06A_Варіанти'!E$1,IF(O2408='06A_Варіанти'!F2399,'06A_Варіанти'!F$1,IF(O2408='06A_Варіанти'!G2399,'06A_Варіанти'!G$1,IF(O2408='06A_Варіанти'!H2399,'06A_Варіанти'!H$1,IF(O2408='06A_Варіанти'!I2399,'06A_Варіанти'!I$1,IF(O2408='06A_Варіанти'!J2399,'06A_Варіанти'!J$1,IF(O2408='06A_Варіанти'!K2399,'06A_Варіанти'!K$1,IF(O2408='06A_Варіанти'!L2399,'06A_Варіанти'!L$1,IF(O2408='06A_Варіанти'!M2399,'06A_Варіанти'!M$1,IF(O2408='06A_Варіанти'!N2399,'06A_Варіанти'!N$1,IF(O2408='06A_Варіанти'!O2399,'06A_Варіанти'!O$1,IF(O2408='06A_Варіанти'!P2399,'06A_Варіанти'!P$1,IF(O2408='06A_Варіанти'!Q2399,'06A_Варіанти'!Q$1,IF(O2408='06A_Варіанти'!R2399,'06A_Варіанти'!R$1,"НЕМАЄ МАРШРУТУ"))))))))))))))</f>
        <v>DIRECT</v>
      </c>
      <c r="G2408" s="2" t="str">
        <f t="shared" si="259"/>
        <v>БЕЗ ЗМІН</v>
      </c>
      <c r="H2408" s="2">
        <f>IF(G2408="НЕМАЄ МАРШРУТУ",0,O2408-'06A_Варіанти'!T2399)</f>
        <v>0</v>
      </c>
      <c r="I2408" s="2">
        <f>IFERROR(INDEX('04_Потоки'!$E:$E,MATCH(A2408,'04_Потоки'!$A:$A,0)),0)</f>
        <v>1</v>
      </c>
      <c r="J2408" s="2">
        <f t="shared" si="260"/>
        <v>1</v>
      </c>
      <c r="K2408" s="2">
        <f>IF(C2408="РЦК макси",0,2*'06A_Варіанти'!T2399*J2408)</f>
        <v>591.20000000000005</v>
      </c>
      <c r="L2408" s="2">
        <f t="shared" si="261"/>
        <v>591.20000000000005</v>
      </c>
      <c r="M2408" s="2">
        <f t="shared" si="262"/>
        <v>0</v>
      </c>
      <c r="N2408" s="9">
        <f t="shared" si="263"/>
        <v>0</v>
      </c>
      <c r="O2408" s="2">
        <f>MIN(IF('07A_Конструктор'!$D$5="Так",'06A_Варіанти'!E2399,1E+99),IF('07A_Конструктор'!$D$6="Так",'06A_Варіанти'!F2399,1E+99),IF('07A_Конструктор'!$D$7="Так",'06A_Варіанти'!G2399,1E+99),IF('07A_Конструктор'!$D$8="Так",'06A_Варіанти'!H2399,1E+99),IF('07A_Конструктор'!$D$9="Так",'06A_Варіанти'!I2399,1E+99),IF('07A_Конструктор'!$D$10="Так",'06A_Варіанти'!J2399,1E+99),IF('07A_Конструктор'!$D$11="Так",'06A_Варіанти'!K2399,1E+99),IF('07A_Конструктор'!$D$12="Так",'06A_Варіанти'!L2399,1E+99),IF('07A_Конструктор'!$D$13="Так",'06A_Варіанти'!M2399,1E+99),IF('07A_Конструктор'!$D$14="Так",'06A_Варіанти'!N2399,1E+99),IF('07A_Конструктор'!$D$15="Так",'06A_Варіанти'!O2399,1E+99),IF('07A_Конструктор'!$D$16="Так",'06A_Варіанти'!P2399,1E+99),IF('07A_Конструктор'!$D$17="Так",'06A_Варіанти'!Q2399,1E+99),IF('06A_Варіанти'!R2399="",1E+99,'06A_Варіанти'!R2399))</f>
        <v>295.60000000000002</v>
      </c>
      <c r="P2408" s="2" t="str">
        <f t="shared" si="264"/>
        <v>5 т</v>
      </c>
      <c r="Q2408" s="2">
        <f t="shared" si="265"/>
        <v>14</v>
      </c>
      <c r="R2408" s="2" t="str">
        <f>IF(OR(C2408="РЦК макси",C2408="РЦЧ SKU"),"SKU-потік",IFERROR(VLOOKUP(D2408,'02_РЦ'!$A$3:$I$7,5,FALSE),0))</f>
        <v>SKU-потік</v>
      </c>
      <c r="S2408" s="2" t="str">
        <f>IF(OR(C2408="РЦК макси",C2408="РЦЧ SKU"),"Не рахується в ліміт",IFERROR(VLOOKUP(D2408,'02_РЦ'!$A$3:$I$7,9,FALSE),"Немає РЦ"))</f>
        <v>Не рахується в ліміт</v>
      </c>
    </row>
    <row r="2409" spans="1:19">
      <c r="A2409" s="2" t="str">
        <f>'06A_Варіанти'!A2400</f>
        <v>RCCH_2967</v>
      </c>
      <c r="B2409" s="2" t="str">
        <f>'06A_Варіанти'!B2400</f>
        <v>TT_2967</v>
      </c>
      <c r="C2409" s="2" t="str">
        <f>'06A_Варіанти'!D2400</f>
        <v>РЦЧ SKU</v>
      </c>
      <c r="D2409" s="2" t="str">
        <f>'06A_Варіанти'!C2400</f>
        <v>РЦЧ</v>
      </c>
      <c r="E2409" s="2" t="str">
        <f>'06A_Варіанти'!S2400</f>
        <v>KREM</v>
      </c>
      <c r="F2409" s="2" t="str">
        <f>IF(O2409='06A_Варіанти'!E2400,'06A_Варіанти'!E$1,IF(O2409='06A_Варіанти'!F2400,'06A_Варіанти'!F$1,IF(O2409='06A_Варіанти'!G2400,'06A_Варіанти'!G$1,IF(O2409='06A_Варіанти'!H2400,'06A_Варіанти'!H$1,IF(O2409='06A_Варіанти'!I2400,'06A_Варіанти'!I$1,IF(O2409='06A_Варіанти'!J2400,'06A_Варіанти'!J$1,IF(O2409='06A_Варіанти'!K2400,'06A_Варіанти'!K$1,IF(O2409='06A_Варіанти'!L2400,'06A_Варіанти'!L$1,IF(O2409='06A_Варіанти'!M2400,'06A_Варіанти'!M$1,IF(O2409='06A_Варіанти'!N2400,'06A_Варіанти'!N$1,IF(O2409='06A_Варіанти'!O2400,'06A_Варіанти'!O$1,IF(O2409='06A_Варіанти'!P2400,'06A_Варіанти'!P$1,IF(O2409='06A_Варіанти'!Q2400,'06A_Варіанти'!Q$1,IF(O2409='06A_Варіанти'!R2400,'06A_Варіанти'!R$1,"НЕМАЄ МАРШРУТУ"))))))))))))))</f>
        <v>KREM</v>
      </c>
      <c r="G2409" s="2" t="str">
        <f t="shared" si="259"/>
        <v>БЕЗ ЗМІН</v>
      </c>
      <c r="H2409" s="2">
        <f>IF(G2409="НЕМАЄ МАРШРУТУ",0,O2409-'06A_Варіанти'!T2400)</f>
        <v>0</v>
      </c>
      <c r="I2409" s="2">
        <f>IFERROR(INDEX('04_Потоки'!$E:$E,MATCH(A2409,'04_Потоки'!$A:$A,0)),0)</f>
        <v>1</v>
      </c>
      <c r="J2409" s="2">
        <f t="shared" si="260"/>
        <v>1</v>
      </c>
      <c r="K2409" s="2">
        <f>IF(C2409="РЦК макси",0,2*'06A_Варіанти'!T2400*J2409)</f>
        <v>587.4</v>
      </c>
      <c r="L2409" s="2">
        <f t="shared" si="261"/>
        <v>587.4</v>
      </c>
      <c r="M2409" s="2">
        <f t="shared" si="262"/>
        <v>0</v>
      </c>
      <c r="N2409" s="9">
        <f t="shared" si="263"/>
        <v>0</v>
      </c>
      <c r="O2409" s="2">
        <f>MIN(IF('07A_Конструктор'!$D$5="Так",'06A_Варіанти'!E2400,1E+99),IF('07A_Конструктор'!$D$6="Так",'06A_Варіанти'!F2400,1E+99),IF('07A_Конструктор'!$D$7="Так",'06A_Варіанти'!G2400,1E+99),IF('07A_Конструктор'!$D$8="Так",'06A_Варіанти'!H2400,1E+99),IF('07A_Конструктор'!$D$9="Так",'06A_Варіанти'!I2400,1E+99),IF('07A_Конструктор'!$D$10="Так",'06A_Варіанти'!J2400,1E+99),IF('07A_Конструктор'!$D$11="Так",'06A_Варіанти'!K2400,1E+99),IF('07A_Конструктор'!$D$12="Так",'06A_Варіанти'!L2400,1E+99),IF('07A_Конструктор'!$D$13="Так",'06A_Варіанти'!M2400,1E+99),IF('07A_Конструктор'!$D$14="Так",'06A_Варіанти'!N2400,1E+99),IF('07A_Конструктор'!$D$15="Так",'06A_Варіанти'!O2400,1E+99),IF('07A_Конструктор'!$D$16="Так",'06A_Варіанти'!P2400,1E+99),IF('07A_Конструктор'!$D$17="Так",'06A_Варіанти'!Q2400,1E+99),IF('06A_Варіанти'!R2400="",1E+99,'06A_Варіанти'!R2400))</f>
        <v>293.7</v>
      </c>
      <c r="P2409" s="2" t="str">
        <f t="shared" si="264"/>
        <v>5 т</v>
      </c>
      <c r="Q2409" s="2">
        <f t="shared" si="265"/>
        <v>14</v>
      </c>
      <c r="R2409" s="2" t="str">
        <f>IF(OR(C2409="РЦК макси",C2409="РЦЧ SKU"),"SKU-потік",IFERROR(VLOOKUP(D2409,'02_РЦ'!$A$3:$I$7,5,FALSE),0))</f>
        <v>SKU-потік</v>
      </c>
      <c r="S2409" s="2" t="str">
        <f>IF(OR(C2409="РЦК макси",C2409="РЦЧ SKU"),"Не рахується в ліміт",IFERROR(VLOOKUP(D2409,'02_РЦ'!$A$3:$I$7,9,FALSE),"Немає РЦ"))</f>
        <v>Не рахується в ліміт</v>
      </c>
    </row>
    <row r="2410" spans="1:19">
      <c r="A2410" s="2" t="str">
        <f>'06A_Варіанти'!A2401</f>
        <v>RCCH_2970</v>
      </c>
      <c r="B2410" s="2" t="str">
        <f>'06A_Варіанти'!B2401</f>
        <v>TT_2970</v>
      </c>
      <c r="C2410" s="2" t="str">
        <f>'06A_Варіанти'!D2401</f>
        <v>РЦЧ SKU</v>
      </c>
      <c r="D2410" s="2" t="str">
        <f>'06A_Варіанти'!C2401</f>
        <v>РЦЧ</v>
      </c>
      <c r="E2410" s="2" t="str">
        <f>'06A_Варіанти'!S2401</f>
        <v>DIRECT</v>
      </c>
      <c r="F2410" s="2" t="str">
        <f>IF(O2410='06A_Варіанти'!E2401,'06A_Варіанти'!E$1,IF(O2410='06A_Варіанти'!F2401,'06A_Варіанти'!F$1,IF(O2410='06A_Варіанти'!G2401,'06A_Варіанти'!G$1,IF(O2410='06A_Варіанти'!H2401,'06A_Варіанти'!H$1,IF(O2410='06A_Варіанти'!I2401,'06A_Варіанти'!I$1,IF(O2410='06A_Варіанти'!J2401,'06A_Варіанти'!J$1,IF(O2410='06A_Варіанти'!K2401,'06A_Варіанти'!K$1,IF(O2410='06A_Варіанти'!L2401,'06A_Варіанти'!L$1,IF(O2410='06A_Варіанти'!M2401,'06A_Варіанти'!M$1,IF(O2410='06A_Варіанти'!N2401,'06A_Варіанти'!N$1,IF(O2410='06A_Варіанти'!O2401,'06A_Варіанти'!O$1,IF(O2410='06A_Варіанти'!P2401,'06A_Варіанти'!P$1,IF(O2410='06A_Варіанти'!Q2401,'06A_Варіанти'!Q$1,IF(O2410='06A_Варіанти'!R2401,'06A_Варіанти'!R$1,"НЕМАЄ МАРШРУТУ"))))))))))))))</f>
        <v>DIRECT</v>
      </c>
      <c r="G2410" s="2" t="str">
        <f t="shared" si="259"/>
        <v>БЕЗ ЗМІН</v>
      </c>
      <c r="H2410" s="2">
        <f>IF(G2410="НЕМАЄ МАРШРУТУ",0,O2410-'06A_Варіанти'!T2401)</f>
        <v>0</v>
      </c>
      <c r="I2410" s="2">
        <f>IFERROR(INDEX('04_Потоки'!$E:$E,MATCH(A2410,'04_Потоки'!$A:$A,0)),0)</f>
        <v>1</v>
      </c>
      <c r="J2410" s="2">
        <f t="shared" si="260"/>
        <v>1</v>
      </c>
      <c r="K2410" s="2">
        <f>IF(C2410="РЦК макси",0,2*'06A_Варіанти'!T2401*J2410)</f>
        <v>575.4</v>
      </c>
      <c r="L2410" s="2">
        <f t="shared" si="261"/>
        <v>575.4</v>
      </c>
      <c r="M2410" s="2">
        <f t="shared" si="262"/>
        <v>0</v>
      </c>
      <c r="N2410" s="9">
        <f t="shared" si="263"/>
        <v>0</v>
      </c>
      <c r="O2410" s="2">
        <f>MIN(IF('07A_Конструктор'!$D$5="Так",'06A_Варіанти'!E2401,1E+99),IF('07A_Конструктор'!$D$6="Так",'06A_Варіанти'!F2401,1E+99),IF('07A_Конструктор'!$D$7="Так",'06A_Варіанти'!G2401,1E+99),IF('07A_Конструктор'!$D$8="Так",'06A_Варіанти'!H2401,1E+99),IF('07A_Конструктор'!$D$9="Так",'06A_Варіанти'!I2401,1E+99),IF('07A_Конструктор'!$D$10="Так",'06A_Варіанти'!J2401,1E+99),IF('07A_Конструктор'!$D$11="Так",'06A_Варіанти'!K2401,1E+99),IF('07A_Конструктор'!$D$12="Так",'06A_Варіанти'!L2401,1E+99),IF('07A_Конструктор'!$D$13="Так",'06A_Варіанти'!M2401,1E+99),IF('07A_Конструктор'!$D$14="Так",'06A_Варіанти'!N2401,1E+99),IF('07A_Конструктор'!$D$15="Так",'06A_Варіанти'!O2401,1E+99),IF('07A_Конструктор'!$D$16="Так",'06A_Варіанти'!P2401,1E+99),IF('07A_Конструктор'!$D$17="Так",'06A_Варіанти'!Q2401,1E+99),IF('06A_Варіанти'!R2401="",1E+99,'06A_Варіанти'!R2401))</f>
        <v>287.7</v>
      </c>
      <c r="P2410" s="2" t="str">
        <f t="shared" si="264"/>
        <v>5 т</v>
      </c>
      <c r="Q2410" s="2">
        <f t="shared" si="265"/>
        <v>14</v>
      </c>
      <c r="R2410" s="2" t="str">
        <f>IF(OR(C2410="РЦК макси",C2410="РЦЧ SKU"),"SKU-потік",IFERROR(VLOOKUP(D2410,'02_РЦ'!$A$3:$I$7,5,FALSE),0))</f>
        <v>SKU-потік</v>
      </c>
      <c r="S2410" s="2" t="str">
        <f>IF(OR(C2410="РЦК макси",C2410="РЦЧ SKU"),"Не рахується в ліміт",IFERROR(VLOOKUP(D2410,'02_РЦ'!$A$3:$I$7,9,FALSE),"Немає РЦ"))</f>
        <v>Не рахується в ліміт</v>
      </c>
    </row>
    <row r="2411" spans="1:19">
      <c r="A2411" s="2" t="str">
        <f>'06A_Варіанти'!A2402</f>
        <v>RCCH_2971</v>
      </c>
      <c r="B2411" s="2" t="str">
        <f>'06A_Варіанти'!B2402</f>
        <v>TT_2971</v>
      </c>
      <c r="C2411" s="2" t="str">
        <f>'06A_Варіанти'!D2402</f>
        <v>РЦЧ SKU</v>
      </c>
      <c r="D2411" s="2" t="str">
        <f>'06A_Варіанти'!C2402</f>
        <v>РЦЧ</v>
      </c>
      <c r="E2411" s="2" t="str">
        <f>'06A_Варіанти'!S2402</f>
        <v>KAM_HPP</v>
      </c>
      <c r="F2411" s="2" t="str">
        <f>IF(O2411='06A_Варіанти'!E2402,'06A_Варіанти'!E$1,IF(O2411='06A_Варіанти'!F2402,'06A_Варіанти'!F$1,IF(O2411='06A_Варіанти'!G2402,'06A_Варіанти'!G$1,IF(O2411='06A_Варіанти'!H2402,'06A_Варіанти'!H$1,IF(O2411='06A_Варіанти'!I2402,'06A_Варіанти'!I$1,IF(O2411='06A_Варіанти'!J2402,'06A_Варіанти'!J$1,IF(O2411='06A_Варіанти'!K2402,'06A_Варіанти'!K$1,IF(O2411='06A_Варіанти'!L2402,'06A_Варіанти'!L$1,IF(O2411='06A_Варіанти'!M2402,'06A_Варіанти'!M$1,IF(O2411='06A_Варіанти'!N2402,'06A_Варіанти'!N$1,IF(O2411='06A_Варіанти'!O2402,'06A_Варіанти'!O$1,IF(O2411='06A_Варіанти'!P2402,'06A_Варіанти'!P$1,IF(O2411='06A_Варіанти'!Q2402,'06A_Варіанти'!Q$1,IF(O2411='06A_Варіанти'!R2402,'06A_Варіанти'!R$1,"НЕМАЄ МАРШРУТУ"))))))))))))))</f>
        <v>KAM_HPP</v>
      </c>
      <c r="G2411" s="2" t="str">
        <f t="shared" si="259"/>
        <v>БЕЗ ЗМІН</v>
      </c>
      <c r="H2411" s="2">
        <f>IF(G2411="НЕМАЄ МАРШРУТУ",0,O2411-'06A_Варіанти'!T2402)</f>
        <v>0</v>
      </c>
      <c r="I2411" s="2">
        <f>IFERROR(INDEX('04_Потоки'!$E:$E,MATCH(A2411,'04_Потоки'!$A:$A,0)),0)</f>
        <v>1</v>
      </c>
      <c r="J2411" s="2">
        <f t="shared" si="260"/>
        <v>1</v>
      </c>
      <c r="K2411" s="2">
        <f>IF(C2411="РЦК макси",0,2*'06A_Варіанти'!T2402*J2411)</f>
        <v>508.2</v>
      </c>
      <c r="L2411" s="2">
        <f t="shared" si="261"/>
        <v>508.2</v>
      </c>
      <c r="M2411" s="2">
        <f t="shared" si="262"/>
        <v>0</v>
      </c>
      <c r="N2411" s="9">
        <f t="shared" si="263"/>
        <v>0</v>
      </c>
      <c r="O2411" s="2">
        <f>MIN(IF('07A_Конструктор'!$D$5="Так",'06A_Варіанти'!E2402,1E+99),IF('07A_Конструктор'!$D$6="Так",'06A_Варіанти'!F2402,1E+99),IF('07A_Конструктор'!$D$7="Так",'06A_Варіанти'!G2402,1E+99),IF('07A_Конструктор'!$D$8="Так",'06A_Варіанти'!H2402,1E+99),IF('07A_Конструктор'!$D$9="Так",'06A_Варіанти'!I2402,1E+99),IF('07A_Конструктор'!$D$10="Так",'06A_Варіанти'!J2402,1E+99),IF('07A_Конструктор'!$D$11="Так",'06A_Варіанти'!K2402,1E+99),IF('07A_Конструктор'!$D$12="Так",'06A_Варіанти'!L2402,1E+99),IF('07A_Конструктор'!$D$13="Так",'06A_Варіанти'!M2402,1E+99),IF('07A_Конструктор'!$D$14="Так",'06A_Варіанти'!N2402,1E+99),IF('07A_Конструктор'!$D$15="Так",'06A_Варіанти'!O2402,1E+99),IF('07A_Конструктор'!$D$16="Так",'06A_Варіанти'!P2402,1E+99),IF('07A_Конструктор'!$D$17="Так",'06A_Варіанти'!Q2402,1E+99),IF('06A_Варіанти'!R2402="",1E+99,'06A_Варіанти'!R2402))</f>
        <v>254.1</v>
      </c>
      <c r="P2411" s="2" t="str">
        <f t="shared" si="264"/>
        <v>5 т</v>
      </c>
      <c r="Q2411" s="2">
        <f t="shared" si="265"/>
        <v>14</v>
      </c>
      <c r="R2411" s="2" t="str">
        <f>IF(OR(C2411="РЦК макси",C2411="РЦЧ SKU"),"SKU-потік",IFERROR(VLOOKUP(D2411,'02_РЦ'!$A$3:$I$7,5,FALSE),0))</f>
        <v>SKU-потік</v>
      </c>
      <c r="S2411" s="2" t="str">
        <f>IF(OR(C2411="РЦК макси",C2411="РЦЧ SKU"),"Не рахується в ліміт",IFERROR(VLOOKUP(D2411,'02_РЦ'!$A$3:$I$7,9,FALSE),"Немає РЦ"))</f>
        <v>Не рахується в ліміт</v>
      </c>
    </row>
    <row r="2412" spans="1:19">
      <c r="A2412" s="2" t="str">
        <f>'06A_Варіанти'!A2403</f>
        <v>RCCH_2988</v>
      </c>
      <c r="B2412" s="2" t="str">
        <f>'06A_Варіанти'!B2403</f>
        <v>TT_2988</v>
      </c>
      <c r="C2412" s="2" t="str">
        <f>'06A_Варіанти'!D2403</f>
        <v>РЦЧ SKU</v>
      </c>
      <c r="D2412" s="2" t="str">
        <f>'06A_Варіанти'!C2403</f>
        <v>РЦЧ</v>
      </c>
      <c r="E2412" s="2" t="str">
        <f>'06A_Варіанти'!S2403</f>
        <v>KREM</v>
      </c>
      <c r="F2412" s="2" t="str">
        <f>IF(O2412='06A_Варіанти'!E2403,'06A_Варіанти'!E$1,IF(O2412='06A_Варіанти'!F2403,'06A_Варіанти'!F$1,IF(O2412='06A_Варіанти'!G2403,'06A_Варіанти'!G$1,IF(O2412='06A_Варіанти'!H2403,'06A_Варіанти'!H$1,IF(O2412='06A_Варіанти'!I2403,'06A_Варіанти'!I$1,IF(O2412='06A_Варіанти'!J2403,'06A_Варіанти'!J$1,IF(O2412='06A_Варіанти'!K2403,'06A_Варіанти'!K$1,IF(O2412='06A_Варіанти'!L2403,'06A_Варіанти'!L$1,IF(O2412='06A_Варіанти'!M2403,'06A_Варіанти'!M$1,IF(O2412='06A_Варіанти'!N2403,'06A_Варіанти'!N$1,IF(O2412='06A_Варіанти'!O2403,'06A_Варіанти'!O$1,IF(O2412='06A_Варіанти'!P2403,'06A_Варіанти'!P$1,IF(O2412='06A_Варіанти'!Q2403,'06A_Варіанти'!Q$1,IF(O2412='06A_Варіанти'!R2403,'06A_Варіанти'!R$1,"НЕМАЄ МАРШРУТУ"))))))))))))))</f>
        <v>KREM</v>
      </c>
      <c r="G2412" s="2" t="str">
        <f t="shared" si="259"/>
        <v>БЕЗ ЗМІН</v>
      </c>
      <c r="H2412" s="2">
        <f>IF(G2412="НЕМАЄ МАРШРУТУ",0,O2412-'06A_Варіанти'!T2403)</f>
        <v>0</v>
      </c>
      <c r="I2412" s="2">
        <f>IFERROR(INDEX('04_Потоки'!$E:$E,MATCH(A2412,'04_Потоки'!$A:$A,0)),0)</f>
        <v>1</v>
      </c>
      <c r="J2412" s="2">
        <f t="shared" si="260"/>
        <v>1</v>
      </c>
      <c r="K2412" s="2">
        <f>IF(C2412="РЦК макси",0,2*'06A_Варіанти'!T2403*J2412)</f>
        <v>584.6</v>
      </c>
      <c r="L2412" s="2">
        <f t="shared" si="261"/>
        <v>584.6</v>
      </c>
      <c r="M2412" s="2">
        <f t="shared" si="262"/>
        <v>0</v>
      </c>
      <c r="N2412" s="9">
        <f t="shared" si="263"/>
        <v>0</v>
      </c>
      <c r="O2412" s="2">
        <f>MIN(IF('07A_Конструктор'!$D$5="Так",'06A_Варіанти'!E2403,1E+99),IF('07A_Конструктор'!$D$6="Так",'06A_Варіанти'!F2403,1E+99),IF('07A_Конструктор'!$D$7="Так",'06A_Варіанти'!G2403,1E+99),IF('07A_Конструктор'!$D$8="Так",'06A_Варіанти'!H2403,1E+99),IF('07A_Конструктор'!$D$9="Так",'06A_Варіанти'!I2403,1E+99),IF('07A_Конструктор'!$D$10="Так",'06A_Варіанти'!J2403,1E+99),IF('07A_Конструктор'!$D$11="Так",'06A_Варіанти'!K2403,1E+99),IF('07A_Конструктор'!$D$12="Так",'06A_Варіанти'!L2403,1E+99),IF('07A_Конструктор'!$D$13="Так",'06A_Варіанти'!M2403,1E+99),IF('07A_Конструктор'!$D$14="Так",'06A_Варіанти'!N2403,1E+99),IF('07A_Конструктор'!$D$15="Так",'06A_Варіанти'!O2403,1E+99),IF('07A_Конструктор'!$D$16="Так",'06A_Варіанти'!P2403,1E+99),IF('07A_Конструктор'!$D$17="Так",'06A_Варіанти'!Q2403,1E+99),IF('06A_Варіанти'!R2403="",1E+99,'06A_Варіанти'!R2403))</f>
        <v>292.3</v>
      </c>
      <c r="P2412" s="2" t="str">
        <f t="shared" si="264"/>
        <v>5 т</v>
      </c>
      <c r="Q2412" s="2">
        <f t="shared" si="265"/>
        <v>14</v>
      </c>
      <c r="R2412" s="2" t="str">
        <f>IF(OR(C2412="РЦК макси",C2412="РЦЧ SKU"),"SKU-потік",IFERROR(VLOOKUP(D2412,'02_РЦ'!$A$3:$I$7,5,FALSE),0))</f>
        <v>SKU-потік</v>
      </c>
      <c r="S2412" s="2" t="str">
        <f>IF(OR(C2412="РЦК макси",C2412="РЦЧ SKU"),"Не рахується в ліміт",IFERROR(VLOOKUP(D2412,'02_РЦ'!$A$3:$I$7,9,FALSE),"Немає РЦ"))</f>
        <v>Не рахується в ліміт</v>
      </c>
    </row>
    <row r="2413" spans="1:19">
      <c r="A2413" s="2" t="str">
        <f>'06A_Варіанти'!A2404</f>
        <v>RCCH_2989</v>
      </c>
      <c r="B2413" s="2" t="str">
        <f>'06A_Варіанти'!B2404</f>
        <v>TT_2989</v>
      </c>
      <c r="C2413" s="2" t="str">
        <f>'06A_Варіанти'!D2404</f>
        <v>РЦЧ SKU</v>
      </c>
      <c r="D2413" s="2" t="str">
        <f>'06A_Варіанти'!C2404</f>
        <v>РЦЧ</v>
      </c>
      <c r="E2413" s="2" t="str">
        <f>'06A_Варіанти'!S2404</f>
        <v>DIRECT</v>
      </c>
      <c r="F2413" s="2" t="str">
        <f>IF(O2413='06A_Варіанти'!E2404,'06A_Варіанти'!E$1,IF(O2413='06A_Варіанти'!F2404,'06A_Варіанти'!F$1,IF(O2413='06A_Варіанти'!G2404,'06A_Варіанти'!G$1,IF(O2413='06A_Варіанти'!H2404,'06A_Варіанти'!H$1,IF(O2413='06A_Варіанти'!I2404,'06A_Варіанти'!I$1,IF(O2413='06A_Варіанти'!J2404,'06A_Варіанти'!J$1,IF(O2413='06A_Варіанти'!K2404,'06A_Варіанти'!K$1,IF(O2413='06A_Варіанти'!L2404,'06A_Варіанти'!L$1,IF(O2413='06A_Варіанти'!M2404,'06A_Варіанти'!M$1,IF(O2413='06A_Варіанти'!N2404,'06A_Варіанти'!N$1,IF(O2413='06A_Варіанти'!O2404,'06A_Варіанти'!O$1,IF(O2413='06A_Варіанти'!P2404,'06A_Варіанти'!P$1,IF(O2413='06A_Варіанти'!Q2404,'06A_Варіанти'!Q$1,IF(O2413='06A_Варіанти'!R2404,'06A_Варіанти'!R$1,"НЕМАЄ МАРШРУТУ"))))))))))))))</f>
        <v>DIRECT</v>
      </c>
      <c r="G2413" s="2" t="str">
        <f t="shared" si="259"/>
        <v>БЕЗ ЗМІН</v>
      </c>
      <c r="H2413" s="2">
        <f>IF(G2413="НЕМАЄ МАРШРУТУ",0,O2413-'06A_Варіанти'!T2404)</f>
        <v>0</v>
      </c>
      <c r="I2413" s="2">
        <f>IFERROR(INDEX('04_Потоки'!$E:$E,MATCH(A2413,'04_Потоки'!$A:$A,0)),0)</f>
        <v>1</v>
      </c>
      <c r="J2413" s="2">
        <f t="shared" si="260"/>
        <v>1</v>
      </c>
      <c r="K2413" s="2">
        <f>IF(C2413="РЦК макси",0,2*'06A_Варіанти'!T2404*J2413)</f>
        <v>582.20000000000005</v>
      </c>
      <c r="L2413" s="2">
        <f t="shared" si="261"/>
        <v>582.20000000000005</v>
      </c>
      <c r="M2413" s="2">
        <f t="shared" si="262"/>
        <v>0</v>
      </c>
      <c r="N2413" s="9">
        <f t="shared" si="263"/>
        <v>0</v>
      </c>
      <c r="O2413" s="2">
        <f>MIN(IF('07A_Конструктор'!$D$5="Так",'06A_Варіанти'!E2404,1E+99),IF('07A_Конструктор'!$D$6="Так",'06A_Варіанти'!F2404,1E+99),IF('07A_Конструктор'!$D$7="Так",'06A_Варіанти'!G2404,1E+99),IF('07A_Конструктор'!$D$8="Так",'06A_Варіанти'!H2404,1E+99),IF('07A_Конструктор'!$D$9="Так",'06A_Варіанти'!I2404,1E+99),IF('07A_Конструктор'!$D$10="Так",'06A_Варіанти'!J2404,1E+99),IF('07A_Конструктор'!$D$11="Так",'06A_Варіанти'!K2404,1E+99),IF('07A_Конструктор'!$D$12="Так",'06A_Варіанти'!L2404,1E+99),IF('07A_Конструктор'!$D$13="Так",'06A_Варіанти'!M2404,1E+99),IF('07A_Конструктор'!$D$14="Так",'06A_Варіанти'!N2404,1E+99),IF('07A_Конструктор'!$D$15="Так",'06A_Варіанти'!O2404,1E+99),IF('07A_Конструктор'!$D$16="Так",'06A_Варіанти'!P2404,1E+99),IF('07A_Конструктор'!$D$17="Так",'06A_Варіанти'!Q2404,1E+99),IF('06A_Варіанти'!R2404="",1E+99,'06A_Варіанти'!R2404))</f>
        <v>291.10000000000002</v>
      </c>
      <c r="P2413" s="2" t="str">
        <f t="shared" si="264"/>
        <v>5 т</v>
      </c>
      <c r="Q2413" s="2">
        <f t="shared" si="265"/>
        <v>14</v>
      </c>
      <c r="R2413" s="2" t="str">
        <f>IF(OR(C2413="РЦК макси",C2413="РЦЧ SKU"),"SKU-потік",IFERROR(VLOOKUP(D2413,'02_РЦ'!$A$3:$I$7,5,FALSE),0))</f>
        <v>SKU-потік</v>
      </c>
      <c r="S2413" s="2" t="str">
        <f>IF(OR(C2413="РЦК макси",C2413="РЦЧ SKU"),"Не рахується в ліміт",IFERROR(VLOOKUP(D2413,'02_РЦ'!$A$3:$I$7,9,FALSE),"Немає РЦ"))</f>
        <v>Не рахується в ліміт</v>
      </c>
    </row>
    <row r="2414" spans="1:19">
      <c r="A2414" s="2" t="str">
        <f>'06A_Варіанти'!A2405</f>
        <v>RCCH_2993</v>
      </c>
      <c r="B2414" s="2" t="str">
        <f>'06A_Варіанти'!B2405</f>
        <v>TT_2993</v>
      </c>
      <c r="C2414" s="2" t="str">
        <f>'06A_Варіанти'!D2405</f>
        <v>РЦЧ SKU</v>
      </c>
      <c r="D2414" s="2" t="str">
        <f>'06A_Варіанти'!C2405</f>
        <v>РЦЧ</v>
      </c>
      <c r="E2414" s="2" t="str">
        <f>'06A_Варіанти'!S2405</f>
        <v>KREM</v>
      </c>
      <c r="F2414" s="2" t="str">
        <f>IF(O2414='06A_Варіанти'!E2405,'06A_Варіанти'!E$1,IF(O2414='06A_Варіанти'!F2405,'06A_Варіанти'!F$1,IF(O2414='06A_Варіанти'!G2405,'06A_Варіанти'!G$1,IF(O2414='06A_Варіанти'!H2405,'06A_Варіанти'!H$1,IF(O2414='06A_Варіанти'!I2405,'06A_Варіанти'!I$1,IF(O2414='06A_Варіанти'!J2405,'06A_Варіанти'!J$1,IF(O2414='06A_Варіанти'!K2405,'06A_Варіанти'!K$1,IF(O2414='06A_Варіанти'!L2405,'06A_Варіанти'!L$1,IF(O2414='06A_Варіанти'!M2405,'06A_Варіанти'!M$1,IF(O2414='06A_Варіанти'!N2405,'06A_Варіанти'!N$1,IF(O2414='06A_Варіанти'!O2405,'06A_Варіанти'!O$1,IF(O2414='06A_Варіанти'!P2405,'06A_Варіанти'!P$1,IF(O2414='06A_Варіанти'!Q2405,'06A_Варіанти'!Q$1,IF(O2414='06A_Варіанти'!R2405,'06A_Варіанти'!R$1,"НЕМАЄ МАРШРУТУ"))))))))))))))</f>
        <v>KREM</v>
      </c>
      <c r="G2414" s="2" t="str">
        <f t="shared" si="259"/>
        <v>БЕЗ ЗМІН</v>
      </c>
      <c r="H2414" s="2">
        <f>IF(G2414="НЕМАЄ МАРШРУТУ",0,O2414-'06A_Варіанти'!T2405)</f>
        <v>0</v>
      </c>
      <c r="I2414" s="2">
        <f>IFERROR(INDEX('04_Потоки'!$E:$E,MATCH(A2414,'04_Потоки'!$A:$A,0)),0)</f>
        <v>1</v>
      </c>
      <c r="J2414" s="2">
        <f t="shared" si="260"/>
        <v>1</v>
      </c>
      <c r="K2414" s="2">
        <f>IF(C2414="РЦК макси",0,2*'06A_Варіанти'!T2405*J2414)</f>
        <v>606.79999999999995</v>
      </c>
      <c r="L2414" s="2">
        <f t="shared" si="261"/>
        <v>606.79999999999995</v>
      </c>
      <c r="M2414" s="2">
        <f t="shared" si="262"/>
        <v>0</v>
      </c>
      <c r="N2414" s="9">
        <f t="shared" si="263"/>
        <v>0</v>
      </c>
      <c r="O2414" s="2">
        <f>MIN(IF('07A_Конструктор'!$D$5="Так",'06A_Варіанти'!E2405,1E+99),IF('07A_Конструктор'!$D$6="Так",'06A_Варіанти'!F2405,1E+99),IF('07A_Конструктор'!$D$7="Так",'06A_Варіанти'!G2405,1E+99),IF('07A_Конструктор'!$D$8="Так",'06A_Варіанти'!H2405,1E+99),IF('07A_Конструктор'!$D$9="Так",'06A_Варіанти'!I2405,1E+99),IF('07A_Конструктор'!$D$10="Так",'06A_Варіанти'!J2405,1E+99),IF('07A_Конструктор'!$D$11="Так",'06A_Варіанти'!K2405,1E+99),IF('07A_Конструктор'!$D$12="Так",'06A_Варіанти'!L2405,1E+99),IF('07A_Конструктор'!$D$13="Так",'06A_Варіанти'!M2405,1E+99),IF('07A_Конструктор'!$D$14="Так",'06A_Варіанти'!N2405,1E+99),IF('07A_Конструктор'!$D$15="Так",'06A_Варіанти'!O2405,1E+99),IF('07A_Конструктор'!$D$16="Так",'06A_Варіанти'!P2405,1E+99),IF('07A_Конструктор'!$D$17="Так",'06A_Варіанти'!Q2405,1E+99),IF('06A_Варіанти'!R2405="",1E+99,'06A_Варіанти'!R2405))</f>
        <v>303.39999999999998</v>
      </c>
      <c r="P2414" s="2" t="str">
        <f t="shared" si="264"/>
        <v>5 т</v>
      </c>
      <c r="Q2414" s="2">
        <f t="shared" si="265"/>
        <v>14</v>
      </c>
      <c r="R2414" s="2" t="str">
        <f>IF(OR(C2414="РЦК макси",C2414="РЦЧ SKU"),"SKU-потік",IFERROR(VLOOKUP(D2414,'02_РЦ'!$A$3:$I$7,5,FALSE),0))</f>
        <v>SKU-потік</v>
      </c>
      <c r="S2414" s="2" t="str">
        <f>IF(OR(C2414="РЦК макси",C2414="РЦЧ SKU"),"Не рахується в ліміт",IFERROR(VLOOKUP(D2414,'02_РЦ'!$A$3:$I$7,9,FALSE),"Немає РЦ"))</f>
        <v>Не рахується в ліміт</v>
      </c>
    </row>
    <row r="2415" spans="1:19">
      <c r="A2415" s="2" t="str">
        <f>'06A_Варіанти'!A2406</f>
        <v>RCCH_2994</v>
      </c>
      <c r="B2415" s="2" t="str">
        <f>'06A_Варіанти'!B2406</f>
        <v>TT_2994</v>
      </c>
      <c r="C2415" s="2" t="str">
        <f>'06A_Варіанти'!D2406</f>
        <v>РЦЧ SKU</v>
      </c>
      <c r="D2415" s="2" t="str">
        <f>'06A_Варіанти'!C2406</f>
        <v>РЦЧ</v>
      </c>
      <c r="E2415" s="2" t="str">
        <f>'06A_Варіанти'!S2406</f>
        <v>DNI_SOUTH</v>
      </c>
      <c r="F2415" s="2" t="str">
        <f>IF(O2415='06A_Варіанти'!E2406,'06A_Варіанти'!E$1,IF(O2415='06A_Варіанти'!F2406,'06A_Варіанти'!F$1,IF(O2415='06A_Варіанти'!G2406,'06A_Варіанти'!G$1,IF(O2415='06A_Варіанти'!H2406,'06A_Варіанти'!H$1,IF(O2415='06A_Варіанти'!I2406,'06A_Варіанти'!I$1,IF(O2415='06A_Варіанти'!J2406,'06A_Варіанти'!J$1,IF(O2415='06A_Варіанти'!K2406,'06A_Варіанти'!K$1,IF(O2415='06A_Варіанти'!L2406,'06A_Варіанти'!L$1,IF(O2415='06A_Варіанти'!M2406,'06A_Варіанти'!M$1,IF(O2415='06A_Варіанти'!N2406,'06A_Варіанти'!N$1,IF(O2415='06A_Варіанти'!O2406,'06A_Варіанти'!O$1,IF(O2415='06A_Варіанти'!P2406,'06A_Варіанти'!P$1,IF(O2415='06A_Варіанти'!Q2406,'06A_Варіанти'!Q$1,IF(O2415='06A_Варіанти'!R2406,'06A_Варіанти'!R$1,"НЕМАЄ МАРШРУТУ"))))))))))))))</f>
        <v>DNI_SOUTH</v>
      </c>
      <c r="G2415" s="2" t="str">
        <f t="shared" si="259"/>
        <v>БЕЗ ЗМІН</v>
      </c>
      <c r="H2415" s="2">
        <f>IF(G2415="НЕМАЄ МАРШРУТУ",0,O2415-'06A_Варіанти'!T2406)</f>
        <v>0</v>
      </c>
      <c r="I2415" s="2">
        <f>IFERROR(INDEX('04_Потоки'!$E:$E,MATCH(A2415,'04_Потоки'!$A:$A,0)),0)</f>
        <v>1</v>
      </c>
      <c r="J2415" s="2">
        <f t="shared" si="260"/>
        <v>1</v>
      </c>
      <c r="K2415" s="2">
        <f>IF(C2415="РЦК макси",0,2*'06A_Варіанти'!T2406*J2415)</f>
        <v>605.6</v>
      </c>
      <c r="L2415" s="2">
        <f t="shared" si="261"/>
        <v>605.6</v>
      </c>
      <c r="M2415" s="2">
        <f t="shared" si="262"/>
        <v>0</v>
      </c>
      <c r="N2415" s="9">
        <f t="shared" si="263"/>
        <v>0</v>
      </c>
      <c r="O2415" s="2">
        <f>MIN(IF('07A_Конструктор'!$D$5="Так",'06A_Варіанти'!E2406,1E+99),IF('07A_Конструктор'!$D$6="Так",'06A_Варіанти'!F2406,1E+99),IF('07A_Конструктор'!$D$7="Так",'06A_Варіанти'!G2406,1E+99),IF('07A_Конструктор'!$D$8="Так",'06A_Варіанти'!H2406,1E+99),IF('07A_Конструктор'!$D$9="Так",'06A_Варіанти'!I2406,1E+99),IF('07A_Конструктор'!$D$10="Так",'06A_Варіанти'!J2406,1E+99),IF('07A_Конструктор'!$D$11="Так",'06A_Варіанти'!K2406,1E+99),IF('07A_Конструктор'!$D$12="Так",'06A_Варіанти'!L2406,1E+99),IF('07A_Конструктор'!$D$13="Так",'06A_Варіанти'!M2406,1E+99),IF('07A_Конструктор'!$D$14="Так",'06A_Варіанти'!N2406,1E+99),IF('07A_Конструктор'!$D$15="Так",'06A_Варіанти'!O2406,1E+99),IF('07A_Конструктор'!$D$16="Так",'06A_Варіанти'!P2406,1E+99),IF('07A_Конструктор'!$D$17="Так",'06A_Варіанти'!Q2406,1E+99),IF('06A_Варіанти'!R2406="",1E+99,'06A_Варіанти'!R2406))</f>
        <v>302.8</v>
      </c>
      <c r="P2415" s="2" t="str">
        <f t="shared" si="264"/>
        <v>5 т</v>
      </c>
      <c r="Q2415" s="2">
        <f t="shared" si="265"/>
        <v>14</v>
      </c>
      <c r="R2415" s="2" t="str">
        <f>IF(OR(C2415="РЦК макси",C2415="РЦЧ SKU"),"SKU-потік",IFERROR(VLOOKUP(D2415,'02_РЦ'!$A$3:$I$7,5,FALSE),0))</f>
        <v>SKU-потік</v>
      </c>
      <c r="S2415" s="2" t="str">
        <f>IF(OR(C2415="РЦК макси",C2415="РЦЧ SKU"),"Не рахується в ліміт",IFERROR(VLOOKUP(D2415,'02_РЦ'!$A$3:$I$7,9,FALSE),"Немає РЦ"))</f>
        <v>Не рахується в ліміт</v>
      </c>
    </row>
    <row r="2416" spans="1:19">
      <c r="A2416" s="2" t="str">
        <f>'06A_Варіанти'!A2407</f>
        <v>RCCH_3017</v>
      </c>
      <c r="B2416" s="2" t="str">
        <f>'06A_Варіанти'!B2407</f>
        <v>TT_3017</v>
      </c>
      <c r="C2416" s="2" t="str">
        <f>'06A_Варіанти'!D2407</f>
        <v>РЦЧ SKU</v>
      </c>
      <c r="D2416" s="2" t="str">
        <f>'06A_Варіанти'!C2407</f>
        <v>РЦЧ</v>
      </c>
      <c r="E2416" s="2" t="str">
        <f>'06A_Варіанти'!S2407</f>
        <v>DIRECT</v>
      </c>
      <c r="F2416" s="2" t="str">
        <f>IF(O2416='06A_Варіанти'!E2407,'06A_Варіанти'!E$1,IF(O2416='06A_Варіанти'!F2407,'06A_Варіанти'!F$1,IF(O2416='06A_Варіанти'!G2407,'06A_Варіанти'!G$1,IF(O2416='06A_Варіанти'!H2407,'06A_Варіанти'!H$1,IF(O2416='06A_Варіанти'!I2407,'06A_Варіанти'!I$1,IF(O2416='06A_Варіанти'!J2407,'06A_Варіанти'!J$1,IF(O2416='06A_Варіанти'!K2407,'06A_Варіанти'!K$1,IF(O2416='06A_Варіанти'!L2407,'06A_Варіанти'!L$1,IF(O2416='06A_Варіанти'!M2407,'06A_Варіанти'!M$1,IF(O2416='06A_Варіанти'!N2407,'06A_Варіанти'!N$1,IF(O2416='06A_Варіанти'!O2407,'06A_Варіанти'!O$1,IF(O2416='06A_Варіанти'!P2407,'06A_Варіанти'!P$1,IF(O2416='06A_Варіанти'!Q2407,'06A_Варіанти'!Q$1,IF(O2416='06A_Варіанти'!R2407,'06A_Варіанти'!R$1,"НЕМАЄ МАРШРУТУ"))))))))))))))</f>
        <v>DIRECT</v>
      </c>
      <c r="G2416" s="2" t="str">
        <f t="shared" si="259"/>
        <v>БЕЗ ЗМІН</v>
      </c>
      <c r="H2416" s="2">
        <f>IF(G2416="НЕМАЄ МАРШРУТУ",0,O2416-'06A_Варіанти'!T2407)</f>
        <v>0</v>
      </c>
      <c r="I2416" s="2">
        <f>IFERROR(INDEX('04_Потоки'!$E:$E,MATCH(A2416,'04_Потоки'!$A:$A,0)),0)</f>
        <v>1</v>
      </c>
      <c r="J2416" s="2">
        <f t="shared" si="260"/>
        <v>1</v>
      </c>
      <c r="K2416" s="2">
        <f>IF(C2416="РЦК макси",0,2*'06A_Варіанти'!T2407*J2416)</f>
        <v>590</v>
      </c>
      <c r="L2416" s="2">
        <f t="shared" si="261"/>
        <v>590</v>
      </c>
      <c r="M2416" s="2">
        <f t="shared" si="262"/>
        <v>0</v>
      </c>
      <c r="N2416" s="9">
        <f t="shared" si="263"/>
        <v>0</v>
      </c>
      <c r="O2416" s="2">
        <f>MIN(IF('07A_Конструктор'!$D$5="Так",'06A_Варіанти'!E2407,1E+99),IF('07A_Конструктор'!$D$6="Так",'06A_Варіанти'!F2407,1E+99),IF('07A_Конструктор'!$D$7="Так",'06A_Варіанти'!G2407,1E+99),IF('07A_Конструктор'!$D$8="Так",'06A_Варіанти'!H2407,1E+99),IF('07A_Конструктор'!$D$9="Так",'06A_Варіанти'!I2407,1E+99),IF('07A_Конструктор'!$D$10="Так",'06A_Варіанти'!J2407,1E+99),IF('07A_Конструктор'!$D$11="Так",'06A_Варіанти'!K2407,1E+99),IF('07A_Конструктор'!$D$12="Так",'06A_Варіанти'!L2407,1E+99),IF('07A_Конструктор'!$D$13="Так",'06A_Варіанти'!M2407,1E+99),IF('07A_Конструктор'!$D$14="Так",'06A_Варіанти'!N2407,1E+99),IF('07A_Конструктор'!$D$15="Так",'06A_Варіанти'!O2407,1E+99),IF('07A_Конструктор'!$D$16="Так",'06A_Варіанти'!P2407,1E+99),IF('07A_Конструктор'!$D$17="Так",'06A_Варіанти'!Q2407,1E+99),IF('06A_Варіанти'!R2407="",1E+99,'06A_Варіанти'!R2407))</f>
        <v>295</v>
      </c>
      <c r="P2416" s="2" t="str">
        <f t="shared" si="264"/>
        <v>5 т</v>
      </c>
      <c r="Q2416" s="2">
        <f t="shared" si="265"/>
        <v>14</v>
      </c>
      <c r="R2416" s="2" t="str">
        <f>IF(OR(C2416="РЦК макси",C2416="РЦЧ SKU"),"SKU-потік",IFERROR(VLOOKUP(D2416,'02_РЦ'!$A$3:$I$7,5,FALSE),0))</f>
        <v>SKU-потік</v>
      </c>
      <c r="S2416" s="2" t="str">
        <f>IF(OR(C2416="РЦК макси",C2416="РЦЧ SKU"),"Не рахується в ліміт",IFERROR(VLOOKUP(D2416,'02_РЦ'!$A$3:$I$7,9,FALSE),"Немає РЦ"))</f>
        <v>Не рахується в ліміт</v>
      </c>
    </row>
    <row r="2417" spans="1:19">
      <c r="A2417" s="2" t="str">
        <f>'06A_Варіанти'!A2408</f>
        <v>RCCH_3019</v>
      </c>
      <c r="B2417" s="2" t="str">
        <f>'06A_Варіанти'!B2408</f>
        <v>TT_3019</v>
      </c>
      <c r="C2417" s="2" t="str">
        <f>'06A_Варіанти'!D2408</f>
        <v>РЦЧ SKU</v>
      </c>
      <c r="D2417" s="2" t="str">
        <f>'06A_Варіанти'!C2408</f>
        <v>РЦЧ</v>
      </c>
      <c r="E2417" s="2" t="str">
        <f>'06A_Варіанти'!S2408</f>
        <v>KREM</v>
      </c>
      <c r="F2417" s="2" t="str">
        <f>IF(O2417='06A_Варіанти'!E2408,'06A_Варіанти'!E$1,IF(O2417='06A_Варіанти'!F2408,'06A_Варіанти'!F$1,IF(O2417='06A_Варіанти'!G2408,'06A_Варіанти'!G$1,IF(O2417='06A_Варіанти'!H2408,'06A_Варіанти'!H$1,IF(O2417='06A_Варіанти'!I2408,'06A_Варіанти'!I$1,IF(O2417='06A_Варіанти'!J2408,'06A_Варіанти'!J$1,IF(O2417='06A_Варіанти'!K2408,'06A_Варіанти'!K$1,IF(O2417='06A_Варіанти'!L2408,'06A_Варіанти'!L$1,IF(O2417='06A_Варіанти'!M2408,'06A_Варіанти'!M$1,IF(O2417='06A_Варіанти'!N2408,'06A_Варіанти'!N$1,IF(O2417='06A_Варіанти'!O2408,'06A_Варіанти'!O$1,IF(O2417='06A_Варіанти'!P2408,'06A_Варіанти'!P$1,IF(O2417='06A_Варіанти'!Q2408,'06A_Варіанти'!Q$1,IF(O2417='06A_Варіанти'!R2408,'06A_Варіанти'!R$1,"НЕМАЄ МАРШРУТУ"))))))))))))))</f>
        <v>KREM</v>
      </c>
      <c r="G2417" s="2" t="str">
        <f t="shared" si="259"/>
        <v>БЕЗ ЗМІН</v>
      </c>
      <c r="H2417" s="2">
        <f>IF(G2417="НЕМАЄ МАРШРУТУ",0,O2417-'06A_Варіанти'!T2408)</f>
        <v>0</v>
      </c>
      <c r="I2417" s="2">
        <f>IFERROR(INDEX('04_Потоки'!$E:$E,MATCH(A2417,'04_Потоки'!$A:$A,0)),0)</f>
        <v>1</v>
      </c>
      <c r="J2417" s="2">
        <f t="shared" si="260"/>
        <v>1</v>
      </c>
      <c r="K2417" s="2">
        <f>IF(C2417="РЦК макси",0,2*'06A_Варіанти'!T2408*J2417)</f>
        <v>599.79999999999995</v>
      </c>
      <c r="L2417" s="2">
        <f t="shared" si="261"/>
        <v>599.79999999999995</v>
      </c>
      <c r="M2417" s="2">
        <f t="shared" si="262"/>
        <v>0</v>
      </c>
      <c r="N2417" s="9">
        <f t="shared" si="263"/>
        <v>0</v>
      </c>
      <c r="O2417" s="2">
        <f>MIN(IF('07A_Конструктор'!$D$5="Так",'06A_Варіанти'!E2408,1E+99),IF('07A_Конструктор'!$D$6="Так",'06A_Варіанти'!F2408,1E+99),IF('07A_Конструктор'!$D$7="Так",'06A_Варіанти'!G2408,1E+99),IF('07A_Конструктор'!$D$8="Так",'06A_Варіанти'!H2408,1E+99),IF('07A_Конструктор'!$D$9="Так",'06A_Варіанти'!I2408,1E+99),IF('07A_Конструктор'!$D$10="Так",'06A_Варіанти'!J2408,1E+99),IF('07A_Конструктор'!$D$11="Так",'06A_Варіанти'!K2408,1E+99),IF('07A_Конструктор'!$D$12="Так",'06A_Варіанти'!L2408,1E+99),IF('07A_Конструктор'!$D$13="Так",'06A_Варіанти'!M2408,1E+99),IF('07A_Конструктор'!$D$14="Так",'06A_Варіанти'!N2408,1E+99),IF('07A_Конструктор'!$D$15="Так",'06A_Варіанти'!O2408,1E+99),IF('07A_Конструктор'!$D$16="Так",'06A_Варіанти'!P2408,1E+99),IF('07A_Конструктор'!$D$17="Так",'06A_Варіанти'!Q2408,1E+99),IF('06A_Варіанти'!R2408="",1E+99,'06A_Варіанти'!R2408))</f>
        <v>299.89999999999998</v>
      </c>
      <c r="P2417" s="2" t="str">
        <f t="shared" si="264"/>
        <v>5 т</v>
      </c>
      <c r="Q2417" s="2">
        <f t="shared" si="265"/>
        <v>14</v>
      </c>
      <c r="R2417" s="2" t="str">
        <f>IF(OR(C2417="РЦК макси",C2417="РЦЧ SKU"),"SKU-потік",IFERROR(VLOOKUP(D2417,'02_РЦ'!$A$3:$I$7,5,FALSE),0))</f>
        <v>SKU-потік</v>
      </c>
      <c r="S2417" s="2" t="str">
        <f>IF(OR(C2417="РЦК макси",C2417="РЦЧ SKU"),"Не рахується в ліміт",IFERROR(VLOOKUP(D2417,'02_РЦ'!$A$3:$I$7,9,FALSE),"Немає РЦ"))</f>
        <v>Не рахується в ліміт</v>
      </c>
    </row>
    <row r="2418" spans="1:19">
      <c r="A2418" s="2" t="str">
        <f>'06A_Варіанти'!A2409</f>
        <v>RCCH_3023</v>
      </c>
      <c r="B2418" s="2" t="str">
        <f>'06A_Варіанти'!B2409</f>
        <v>TT_3023</v>
      </c>
      <c r="C2418" s="2" t="str">
        <f>'06A_Варіанти'!D2409</f>
        <v>РЦЧ SKU</v>
      </c>
      <c r="D2418" s="2" t="str">
        <f>'06A_Варіанти'!C2409</f>
        <v>РЦЧ</v>
      </c>
      <c r="E2418" s="2" t="str">
        <f>'06A_Варіанти'!S2409</f>
        <v>KREM</v>
      </c>
      <c r="F2418" s="2" t="str">
        <f>IF(O2418='06A_Варіанти'!E2409,'06A_Варіанти'!E$1,IF(O2418='06A_Варіанти'!F2409,'06A_Варіанти'!F$1,IF(O2418='06A_Варіанти'!G2409,'06A_Варіанти'!G$1,IF(O2418='06A_Варіанти'!H2409,'06A_Варіанти'!H$1,IF(O2418='06A_Варіанти'!I2409,'06A_Варіанти'!I$1,IF(O2418='06A_Варіанти'!J2409,'06A_Варіанти'!J$1,IF(O2418='06A_Варіанти'!K2409,'06A_Варіанти'!K$1,IF(O2418='06A_Варіанти'!L2409,'06A_Варіанти'!L$1,IF(O2418='06A_Варіанти'!M2409,'06A_Варіанти'!M$1,IF(O2418='06A_Варіанти'!N2409,'06A_Варіанти'!N$1,IF(O2418='06A_Варіанти'!O2409,'06A_Варіанти'!O$1,IF(O2418='06A_Варіанти'!P2409,'06A_Варіанти'!P$1,IF(O2418='06A_Варіанти'!Q2409,'06A_Варіанти'!Q$1,IF(O2418='06A_Варіанти'!R2409,'06A_Варіанти'!R$1,"НЕМАЄ МАРШРУТУ"))))))))))))))</f>
        <v>KREM</v>
      </c>
      <c r="G2418" s="2" t="str">
        <f t="shared" si="259"/>
        <v>БЕЗ ЗМІН</v>
      </c>
      <c r="H2418" s="2">
        <f>IF(G2418="НЕМАЄ МАРШРУТУ",0,O2418-'06A_Варіанти'!T2409)</f>
        <v>0</v>
      </c>
      <c r="I2418" s="2">
        <f>IFERROR(INDEX('04_Потоки'!$E:$E,MATCH(A2418,'04_Потоки'!$A:$A,0)),0)</f>
        <v>1</v>
      </c>
      <c r="J2418" s="2">
        <f t="shared" si="260"/>
        <v>1</v>
      </c>
      <c r="K2418" s="2">
        <f>IF(C2418="РЦК макси",0,2*'06A_Варіанти'!T2409*J2418)</f>
        <v>584.79999999999995</v>
      </c>
      <c r="L2418" s="2">
        <f t="shared" si="261"/>
        <v>584.79999999999995</v>
      </c>
      <c r="M2418" s="2">
        <f t="shared" si="262"/>
        <v>0</v>
      </c>
      <c r="N2418" s="9">
        <f t="shared" si="263"/>
        <v>0</v>
      </c>
      <c r="O2418" s="2">
        <f>MIN(IF('07A_Конструктор'!$D$5="Так",'06A_Варіанти'!E2409,1E+99),IF('07A_Конструктор'!$D$6="Так",'06A_Варіанти'!F2409,1E+99),IF('07A_Конструктор'!$D$7="Так",'06A_Варіанти'!G2409,1E+99),IF('07A_Конструктор'!$D$8="Так",'06A_Варіанти'!H2409,1E+99),IF('07A_Конструктор'!$D$9="Так",'06A_Варіанти'!I2409,1E+99),IF('07A_Конструктор'!$D$10="Так",'06A_Варіанти'!J2409,1E+99),IF('07A_Конструктор'!$D$11="Так",'06A_Варіанти'!K2409,1E+99),IF('07A_Конструктор'!$D$12="Так",'06A_Варіанти'!L2409,1E+99),IF('07A_Конструктор'!$D$13="Так",'06A_Варіанти'!M2409,1E+99),IF('07A_Конструктор'!$D$14="Так",'06A_Варіанти'!N2409,1E+99),IF('07A_Конструктор'!$D$15="Так",'06A_Варіанти'!O2409,1E+99),IF('07A_Конструктор'!$D$16="Так",'06A_Варіанти'!P2409,1E+99),IF('07A_Конструктор'!$D$17="Так",'06A_Варіанти'!Q2409,1E+99),IF('06A_Варіанти'!R2409="",1E+99,'06A_Варіанти'!R2409))</f>
        <v>292.39999999999998</v>
      </c>
      <c r="P2418" s="2" t="str">
        <f t="shared" si="264"/>
        <v>5 т</v>
      </c>
      <c r="Q2418" s="2">
        <f t="shared" si="265"/>
        <v>14</v>
      </c>
      <c r="R2418" s="2" t="str">
        <f>IF(OR(C2418="РЦК макси",C2418="РЦЧ SKU"),"SKU-потік",IFERROR(VLOOKUP(D2418,'02_РЦ'!$A$3:$I$7,5,FALSE),0))</f>
        <v>SKU-потік</v>
      </c>
      <c r="S2418" s="2" t="str">
        <f>IF(OR(C2418="РЦК макси",C2418="РЦЧ SKU"),"Не рахується в ліміт",IFERROR(VLOOKUP(D2418,'02_РЦ'!$A$3:$I$7,9,FALSE),"Немає РЦ"))</f>
        <v>Не рахується в ліміт</v>
      </c>
    </row>
    <row r="2419" spans="1:19">
      <c r="A2419" s="2" t="str">
        <f>'06A_Варіанти'!A2410</f>
        <v>RCCH_3029</v>
      </c>
      <c r="B2419" s="2" t="str">
        <f>'06A_Варіанти'!B2410</f>
        <v>TT_3029</v>
      </c>
      <c r="C2419" s="2" t="str">
        <f>'06A_Варіанти'!D2410</f>
        <v>РЦЧ SKU</v>
      </c>
      <c r="D2419" s="2" t="str">
        <f>'06A_Варіанти'!C2410</f>
        <v>РЦЧ</v>
      </c>
      <c r="E2419" s="2" t="str">
        <f>'06A_Варіанти'!S2410</f>
        <v>DNI_SOUTH</v>
      </c>
      <c r="F2419" s="2" t="str">
        <f>IF(O2419='06A_Варіанти'!E2410,'06A_Варіанти'!E$1,IF(O2419='06A_Варіанти'!F2410,'06A_Варіанти'!F$1,IF(O2419='06A_Варіанти'!G2410,'06A_Варіанти'!G$1,IF(O2419='06A_Варіанти'!H2410,'06A_Варіанти'!H$1,IF(O2419='06A_Варіанти'!I2410,'06A_Варіанти'!I$1,IF(O2419='06A_Варіанти'!J2410,'06A_Варіанти'!J$1,IF(O2419='06A_Варіанти'!K2410,'06A_Варіанти'!K$1,IF(O2419='06A_Варіанти'!L2410,'06A_Варіанти'!L$1,IF(O2419='06A_Варіанти'!M2410,'06A_Варіанти'!M$1,IF(O2419='06A_Варіанти'!N2410,'06A_Варіанти'!N$1,IF(O2419='06A_Варіанти'!O2410,'06A_Варіанти'!O$1,IF(O2419='06A_Варіанти'!P2410,'06A_Варіанти'!P$1,IF(O2419='06A_Варіанти'!Q2410,'06A_Варіанти'!Q$1,IF(O2419='06A_Варіанти'!R2410,'06A_Варіанти'!R$1,"НЕМАЄ МАРШРУТУ"))))))))))))))</f>
        <v>DNI_SOUTH</v>
      </c>
      <c r="G2419" s="2" t="str">
        <f t="shared" si="259"/>
        <v>БЕЗ ЗМІН</v>
      </c>
      <c r="H2419" s="2">
        <f>IF(G2419="НЕМАЄ МАРШРУТУ",0,O2419-'06A_Варіанти'!T2410)</f>
        <v>0</v>
      </c>
      <c r="I2419" s="2">
        <f>IFERROR(INDEX('04_Потоки'!$E:$E,MATCH(A2419,'04_Потоки'!$A:$A,0)),0)</f>
        <v>1</v>
      </c>
      <c r="J2419" s="2">
        <f t="shared" si="260"/>
        <v>1</v>
      </c>
      <c r="K2419" s="2">
        <f>IF(C2419="РЦК макси",0,2*'06A_Варіанти'!T2410*J2419)</f>
        <v>605.6</v>
      </c>
      <c r="L2419" s="2">
        <f t="shared" si="261"/>
        <v>605.6</v>
      </c>
      <c r="M2419" s="2">
        <f t="shared" si="262"/>
        <v>0</v>
      </c>
      <c r="N2419" s="9">
        <f t="shared" si="263"/>
        <v>0</v>
      </c>
      <c r="O2419" s="2">
        <f>MIN(IF('07A_Конструктор'!$D$5="Так",'06A_Варіанти'!E2410,1E+99),IF('07A_Конструктор'!$D$6="Так",'06A_Варіанти'!F2410,1E+99),IF('07A_Конструктор'!$D$7="Так",'06A_Варіанти'!G2410,1E+99),IF('07A_Конструктор'!$D$8="Так",'06A_Варіанти'!H2410,1E+99),IF('07A_Конструктор'!$D$9="Так",'06A_Варіанти'!I2410,1E+99),IF('07A_Конструктор'!$D$10="Так",'06A_Варіанти'!J2410,1E+99),IF('07A_Конструктор'!$D$11="Так",'06A_Варіанти'!K2410,1E+99),IF('07A_Конструктор'!$D$12="Так",'06A_Варіанти'!L2410,1E+99),IF('07A_Конструктор'!$D$13="Так",'06A_Варіанти'!M2410,1E+99),IF('07A_Конструктор'!$D$14="Так",'06A_Варіанти'!N2410,1E+99),IF('07A_Конструктор'!$D$15="Так",'06A_Варіанти'!O2410,1E+99),IF('07A_Конструктор'!$D$16="Так",'06A_Варіанти'!P2410,1E+99),IF('07A_Конструктор'!$D$17="Так",'06A_Варіанти'!Q2410,1E+99),IF('06A_Варіанти'!R2410="",1E+99,'06A_Варіанти'!R2410))</f>
        <v>302.8</v>
      </c>
      <c r="P2419" s="2" t="str">
        <f t="shared" si="264"/>
        <v>5 т</v>
      </c>
      <c r="Q2419" s="2">
        <f t="shared" si="265"/>
        <v>14</v>
      </c>
      <c r="R2419" s="2" t="str">
        <f>IF(OR(C2419="РЦК макси",C2419="РЦЧ SKU"),"SKU-потік",IFERROR(VLOOKUP(D2419,'02_РЦ'!$A$3:$I$7,5,FALSE),0))</f>
        <v>SKU-потік</v>
      </c>
      <c r="S2419" s="2" t="str">
        <f>IF(OR(C2419="РЦК макси",C2419="РЦЧ SKU"),"Не рахується в ліміт",IFERROR(VLOOKUP(D2419,'02_РЦ'!$A$3:$I$7,9,FALSE),"Немає РЦ"))</f>
        <v>Не рахується в ліміт</v>
      </c>
    </row>
    <row r="2420" spans="1:19">
      <c r="A2420" s="2" t="str">
        <f>'06A_Варіанти'!A2411</f>
        <v>RCCH_3034</v>
      </c>
      <c r="B2420" s="2" t="str">
        <f>'06A_Варіанти'!B2411</f>
        <v>TT_3034</v>
      </c>
      <c r="C2420" s="2" t="str">
        <f>'06A_Варіанти'!D2411</f>
        <v>РЦЧ SKU</v>
      </c>
      <c r="D2420" s="2" t="str">
        <f>'06A_Варіанти'!C2411</f>
        <v>РЦЧ</v>
      </c>
      <c r="E2420" s="2" t="str">
        <f>'06A_Варіанти'!S2411</f>
        <v>DIRECT</v>
      </c>
      <c r="F2420" s="2" t="str">
        <f>IF(O2420='06A_Варіанти'!E2411,'06A_Варіанти'!E$1,IF(O2420='06A_Варіанти'!F2411,'06A_Варіанти'!F$1,IF(O2420='06A_Варіанти'!G2411,'06A_Варіанти'!G$1,IF(O2420='06A_Варіанти'!H2411,'06A_Варіанти'!H$1,IF(O2420='06A_Варіанти'!I2411,'06A_Варіанти'!I$1,IF(O2420='06A_Варіанти'!J2411,'06A_Варіанти'!J$1,IF(O2420='06A_Варіанти'!K2411,'06A_Варіанти'!K$1,IF(O2420='06A_Варіанти'!L2411,'06A_Варіанти'!L$1,IF(O2420='06A_Варіанти'!M2411,'06A_Варіанти'!M$1,IF(O2420='06A_Варіанти'!N2411,'06A_Варіанти'!N$1,IF(O2420='06A_Варіанти'!O2411,'06A_Варіанти'!O$1,IF(O2420='06A_Варіанти'!P2411,'06A_Варіанти'!P$1,IF(O2420='06A_Варіанти'!Q2411,'06A_Варіанти'!Q$1,IF(O2420='06A_Варіанти'!R2411,'06A_Варіанти'!R$1,"НЕМАЄ МАРШРУТУ"))))))))))))))</f>
        <v>DIRECT</v>
      </c>
      <c r="G2420" s="2" t="str">
        <f t="shared" si="259"/>
        <v>БЕЗ ЗМІН</v>
      </c>
      <c r="H2420" s="2">
        <f>IF(G2420="НЕМАЄ МАРШРУТУ",0,O2420-'06A_Варіанти'!T2411)</f>
        <v>0</v>
      </c>
      <c r="I2420" s="2">
        <f>IFERROR(INDEX('04_Потоки'!$E:$E,MATCH(A2420,'04_Потоки'!$A:$A,0)),0)</f>
        <v>1</v>
      </c>
      <c r="J2420" s="2">
        <f t="shared" si="260"/>
        <v>1</v>
      </c>
      <c r="K2420" s="2">
        <f>IF(C2420="РЦК макси",0,2*'06A_Варіанти'!T2411*J2420)</f>
        <v>577.6</v>
      </c>
      <c r="L2420" s="2">
        <f t="shared" si="261"/>
        <v>577.6</v>
      </c>
      <c r="M2420" s="2">
        <f t="shared" si="262"/>
        <v>0</v>
      </c>
      <c r="N2420" s="9">
        <f t="shared" si="263"/>
        <v>0</v>
      </c>
      <c r="O2420" s="2">
        <f>MIN(IF('07A_Конструктор'!$D$5="Так",'06A_Варіанти'!E2411,1E+99),IF('07A_Конструктор'!$D$6="Так",'06A_Варіанти'!F2411,1E+99),IF('07A_Конструктор'!$D$7="Так",'06A_Варіанти'!G2411,1E+99),IF('07A_Конструктор'!$D$8="Так",'06A_Варіанти'!H2411,1E+99),IF('07A_Конструктор'!$D$9="Так",'06A_Варіанти'!I2411,1E+99),IF('07A_Конструктор'!$D$10="Так",'06A_Варіанти'!J2411,1E+99),IF('07A_Конструктор'!$D$11="Так",'06A_Варіанти'!K2411,1E+99),IF('07A_Конструктор'!$D$12="Так",'06A_Варіанти'!L2411,1E+99),IF('07A_Конструктор'!$D$13="Так",'06A_Варіанти'!M2411,1E+99),IF('07A_Конструктор'!$D$14="Так",'06A_Варіанти'!N2411,1E+99),IF('07A_Конструктор'!$D$15="Так",'06A_Варіанти'!O2411,1E+99),IF('07A_Конструктор'!$D$16="Так",'06A_Варіанти'!P2411,1E+99),IF('07A_Конструктор'!$D$17="Так",'06A_Варіанти'!Q2411,1E+99),IF('06A_Варіанти'!R2411="",1E+99,'06A_Варіанти'!R2411))</f>
        <v>288.8</v>
      </c>
      <c r="P2420" s="2" t="str">
        <f t="shared" si="264"/>
        <v>5 т</v>
      </c>
      <c r="Q2420" s="2">
        <f t="shared" si="265"/>
        <v>14</v>
      </c>
      <c r="R2420" s="2" t="str">
        <f>IF(OR(C2420="РЦК макси",C2420="РЦЧ SKU"),"SKU-потік",IFERROR(VLOOKUP(D2420,'02_РЦ'!$A$3:$I$7,5,FALSE),0))</f>
        <v>SKU-потік</v>
      </c>
      <c r="S2420" s="2" t="str">
        <f>IF(OR(C2420="РЦК макси",C2420="РЦЧ SKU"),"Не рахується в ліміт",IFERROR(VLOOKUP(D2420,'02_РЦ'!$A$3:$I$7,9,FALSE),"Немає РЦ"))</f>
        <v>Не рахується в ліміт</v>
      </c>
    </row>
    <row r="2421" spans="1:19">
      <c r="A2421" s="2" t="str">
        <f>'06A_Варіанти'!A2412</f>
        <v>RCCH_3057</v>
      </c>
      <c r="B2421" s="2" t="str">
        <f>'06A_Варіанти'!B2412</f>
        <v>TT_3057</v>
      </c>
      <c r="C2421" s="2" t="str">
        <f>'06A_Варіанти'!D2412</f>
        <v>РЦЧ SKU</v>
      </c>
      <c r="D2421" s="2" t="str">
        <f>'06A_Варіанти'!C2412</f>
        <v>РЦЧ</v>
      </c>
      <c r="E2421" s="2" t="str">
        <f>'06A_Варіанти'!S2412</f>
        <v>DIRECT</v>
      </c>
      <c r="F2421" s="2" t="str">
        <f>IF(O2421='06A_Варіанти'!E2412,'06A_Варіанти'!E$1,IF(O2421='06A_Варіанти'!F2412,'06A_Варіанти'!F$1,IF(O2421='06A_Варіанти'!G2412,'06A_Варіанти'!G$1,IF(O2421='06A_Варіанти'!H2412,'06A_Варіанти'!H$1,IF(O2421='06A_Варіанти'!I2412,'06A_Варіанти'!I$1,IF(O2421='06A_Варіанти'!J2412,'06A_Варіанти'!J$1,IF(O2421='06A_Варіанти'!K2412,'06A_Варіанти'!K$1,IF(O2421='06A_Варіанти'!L2412,'06A_Варіанти'!L$1,IF(O2421='06A_Варіанти'!M2412,'06A_Варіанти'!M$1,IF(O2421='06A_Варіанти'!N2412,'06A_Варіанти'!N$1,IF(O2421='06A_Варіанти'!O2412,'06A_Варіанти'!O$1,IF(O2421='06A_Варіанти'!P2412,'06A_Варіанти'!P$1,IF(O2421='06A_Варіанти'!Q2412,'06A_Варіанти'!Q$1,IF(O2421='06A_Варіанти'!R2412,'06A_Варіанти'!R$1,"НЕМАЄ МАРШРУТУ"))))))))))))))</f>
        <v>DIRECT</v>
      </c>
      <c r="G2421" s="2" t="str">
        <f t="shared" si="259"/>
        <v>БЕЗ ЗМІН</v>
      </c>
      <c r="H2421" s="2">
        <f>IF(G2421="НЕМАЄ МАРШРУТУ",0,O2421-'06A_Варіанти'!T2412)</f>
        <v>0</v>
      </c>
      <c r="I2421" s="2">
        <f>IFERROR(INDEX('04_Потоки'!$E:$E,MATCH(A2421,'04_Потоки'!$A:$A,0)),0)</f>
        <v>1</v>
      </c>
      <c r="J2421" s="2">
        <f t="shared" si="260"/>
        <v>1</v>
      </c>
      <c r="K2421" s="2">
        <f>IF(C2421="РЦК макси",0,2*'06A_Варіанти'!T2412*J2421)</f>
        <v>588.20000000000005</v>
      </c>
      <c r="L2421" s="2">
        <f t="shared" si="261"/>
        <v>588.20000000000005</v>
      </c>
      <c r="M2421" s="2">
        <f t="shared" si="262"/>
        <v>0</v>
      </c>
      <c r="N2421" s="9">
        <f t="shared" si="263"/>
        <v>0</v>
      </c>
      <c r="O2421" s="2">
        <f>MIN(IF('07A_Конструктор'!$D$5="Так",'06A_Варіанти'!E2412,1E+99),IF('07A_Конструктор'!$D$6="Так",'06A_Варіанти'!F2412,1E+99),IF('07A_Конструктор'!$D$7="Так",'06A_Варіанти'!G2412,1E+99),IF('07A_Конструктор'!$D$8="Так",'06A_Варіанти'!H2412,1E+99),IF('07A_Конструктор'!$D$9="Так",'06A_Варіанти'!I2412,1E+99),IF('07A_Конструктор'!$D$10="Так",'06A_Варіанти'!J2412,1E+99),IF('07A_Конструктор'!$D$11="Так",'06A_Варіанти'!K2412,1E+99),IF('07A_Конструктор'!$D$12="Так",'06A_Варіанти'!L2412,1E+99),IF('07A_Конструктор'!$D$13="Так",'06A_Варіанти'!M2412,1E+99),IF('07A_Конструктор'!$D$14="Так",'06A_Варіанти'!N2412,1E+99),IF('07A_Конструктор'!$D$15="Так",'06A_Варіанти'!O2412,1E+99),IF('07A_Конструктор'!$D$16="Так",'06A_Варіанти'!P2412,1E+99),IF('07A_Конструктор'!$D$17="Так",'06A_Варіанти'!Q2412,1E+99),IF('06A_Варіанти'!R2412="",1E+99,'06A_Варіанти'!R2412))</f>
        <v>294.10000000000002</v>
      </c>
      <c r="P2421" s="2" t="str">
        <f t="shared" si="264"/>
        <v>5 т</v>
      </c>
      <c r="Q2421" s="2">
        <f t="shared" si="265"/>
        <v>14</v>
      </c>
      <c r="R2421" s="2" t="str">
        <f>IF(OR(C2421="РЦК макси",C2421="РЦЧ SKU"),"SKU-потік",IFERROR(VLOOKUP(D2421,'02_РЦ'!$A$3:$I$7,5,FALSE),0))</f>
        <v>SKU-потік</v>
      </c>
      <c r="S2421" s="2" t="str">
        <f>IF(OR(C2421="РЦК макси",C2421="РЦЧ SKU"),"Не рахується в ліміт",IFERROR(VLOOKUP(D2421,'02_РЦ'!$A$3:$I$7,9,FALSE),"Немає РЦ"))</f>
        <v>Не рахується в ліміт</v>
      </c>
    </row>
    <row r="2422" spans="1:19">
      <c r="A2422" s="2" t="str">
        <f>'06A_Варіанти'!A2413</f>
        <v>RCCH_3058</v>
      </c>
      <c r="B2422" s="2" t="str">
        <f>'06A_Варіанти'!B2413</f>
        <v>TT_3058</v>
      </c>
      <c r="C2422" s="2" t="str">
        <f>'06A_Варіанти'!D2413</f>
        <v>РЦЧ SKU</v>
      </c>
      <c r="D2422" s="2" t="str">
        <f>'06A_Варіанти'!C2413</f>
        <v>РЦЧ</v>
      </c>
      <c r="E2422" s="2" t="str">
        <f>'06A_Варіанти'!S2413</f>
        <v>DIRECT</v>
      </c>
      <c r="F2422" s="2" t="str">
        <f>IF(O2422='06A_Варіанти'!E2413,'06A_Варіанти'!E$1,IF(O2422='06A_Варіанти'!F2413,'06A_Варіанти'!F$1,IF(O2422='06A_Варіанти'!G2413,'06A_Варіанти'!G$1,IF(O2422='06A_Варіанти'!H2413,'06A_Варіанти'!H$1,IF(O2422='06A_Варіанти'!I2413,'06A_Варіанти'!I$1,IF(O2422='06A_Варіанти'!J2413,'06A_Варіанти'!J$1,IF(O2422='06A_Варіанти'!K2413,'06A_Варіанти'!K$1,IF(O2422='06A_Варіанти'!L2413,'06A_Варіанти'!L$1,IF(O2422='06A_Варіанти'!M2413,'06A_Варіанти'!M$1,IF(O2422='06A_Варіанти'!N2413,'06A_Варіанти'!N$1,IF(O2422='06A_Варіанти'!O2413,'06A_Варіанти'!O$1,IF(O2422='06A_Варіанти'!P2413,'06A_Варіанти'!P$1,IF(O2422='06A_Варіанти'!Q2413,'06A_Варіанти'!Q$1,IF(O2422='06A_Варіанти'!R2413,'06A_Варіанти'!R$1,"НЕМАЄ МАРШРУТУ"))))))))))))))</f>
        <v>DIRECT</v>
      </c>
      <c r="G2422" s="2" t="str">
        <f t="shared" si="259"/>
        <v>БЕЗ ЗМІН</v>
      </c>
      <c r="H2422" s="2">
        <f>IF(G2422="НЕМАЄ МАРШРУТУ",0,O2422-'06A_Варіанти'!T2413)</f>
        <v>0</v>
      </c>
      <c r="I2422" s="2">
        <f>IFERROR(INDEX('04_Потоки'!$E:$E,MATCH(A2422,'04_Потоки'!$A:$A,0)),0)</f>
        <v>1</v>
      </c>
      <c r="J2422" s="2">
        <f t="shared" si="260"/>
        <v>1</v>
      </c>
      <c r="K2422" s="2">
        <f>IF(C2422="РЦК макси",0,2*'06A_Варіанти'!T2413*J2422)</f>
        <v>257</v>
      </c>
      <c r="L2422" s="2">
        <f t="shared" si="261"/>
        <v>257</v>
      </c>
      <c r="M2422" s="2">
        <f t="shared" si="262"/>
        <v>0</v>
      </c>
      <c r="N2422" s="9">
        <f t="shared" si="263"/>
        <v>0</v>
      </c>
      <c r="O2422" s="2">
        <f>MIN(IF('07A_Конструктор'!$D$5="Так",'06A_Варіанти'!E2413,1E+99),IF('07A_Конструктор'!$D$6="Так",'06A_Варіанти'!F2413,1E+99),IF('07A_Конструктор'!$D$7="Так",'06A_Варіанти'!G2413,1E+99),IF('07A_Конструктор'!$D$8="Так",'06A_Варіанти'!H2413,1E+99),IF('07A_Конструктор'!$D$9="Так",'06A_Варіанти'!I2413,1E+99),IF('07A_Конструктор'!$D$10="Так",'06A_Варіанти'!J2413,1E+99),IF('07A_Конструктор'!$D$11="Так",'06A_Варіанти'!K2413,1E+99),IF('07A_Конструктор'!$D$12="Так",'06A_Варіанти'!L2413,1E+99),IF('07A_Конструктор'!$D$13="Так",'06A_Варіанти'!M2413,1E+99),IF('07A_Конструктор'!$D$14="Так",'06A_Варіанти'!N2413,1E+99),IF('07A_Конструктор'!$D$15="Так",'06A_Варіанти'!O2413,1E+99),IF('07A_Конструктор'!$D$16="Так",'06A_Варіанти'!P2413,1E+99),IF('07A_Конструктор'!$D$17="Так",'06A_Варіанти'!Q2413,1E+99),IF('06A_Варіанти'!R2413="",1E+99,'06A_Варіанти'!R2413))</f>
        <v>128.5</v>
      </c>
      <c r="P2422" s="2" t="str">
        <f t="shared" si="264"/>
        <v>5 т</v>
      </c>
      <c r="Q2422" s="2">
        <f t="shared" si="265"/>
        <v>14</v>
      </c>
      <c r="R2422" s="2" t="str">
        <f>IF(OR(C2422="РЦК макси",C2422="РЦЧ SKU"),"SKU-потік",IFERROR(VLOOKUP(D2422,'02_РЦ'!$A$3:$I$7,5,FALSE),0))</f>
        <v>SKU-потік</v>
      </c>
      <c r="S2422" s="2" t="str">
        <f>IF(OR(C2422="РЦК макси",C2422="РЦЧ SKU"),"Не рахується в ліміт",IFERROR(VLOOKUP(D2422,'02_РЦ'!$A$3:$I$7,9,FALSE),"Немає РЦ"))</f>
        <v>Не рахується в ліміт</v>
      </c>
    </row>
    <row r="2423" spans="1:19">
      <c r="A2423" s="2" t="str">
        <f>'06A_Варіанти'!A2414</f>
        <v>RCCH_3060</v>
      </c>
      <c r="B2423" s="2" t="str">
        <f>'06A_Варіанти'!B2414</f>
        <v>TT_3060</v>
      </c>
      <c r="C2423" s="2" t="str">
        <f>'06A_Варіанти'!D2414</f>
        <v>РЦЧ SKU</v>
      </c>
      <c r="D2423" s="2" t="str">
        <f>'06A_Варіанти'!C2414</f>
        <v>РЦЧ</v>
      </c>
      <c r="E2423" s="2" t="str">
        <f>'06A_Варіанти'!S2414</f>
        <v>KREM</v>
      </c>
      <c r="F2423" s="2" t="str">
        <f>IF(O2423='06A_Варіанти'!E2414,'06A_Варіанти'!E$1,IF(O2423='06A_Варіанти'!F2414,'06A_Варіанти'!F$1,IF(O2423='06A_Варіанти'!G2414,'06A_Варіанти'!G$1,IF(O2423='06A_Варіанти'!H2414,'06A_Варіанти'!H$1,IF(O2423='06A_Варіанти'!I2414,'06A_Варіанти'!I$1,IF(O2423='06A_Варіанти'!J2414,'06A_Варіанти'!J$1,IF(O2423='06A_Варіанти'!K2414,'06A_Варіанти'!K$1,IF(O2423='06A_Варіанти'!L2414,'06A_Варіанти'!L$1,IF(O2423='06A_Варіанти'!M2414,'06A_Варіанти'!M$1,IF(O2423='06A_Варіанти'!N2414,'06A_Варіанти'!N$1,IF(O2423='06A_Варіанти'!O2414,'06A_Варіанти'!O$1,IF(O2423='06A_Варіанти'!P2414,'06A_Варіанти'!P$1,IF(O2423='06A_Варіанти'!Q2414,'06A_Варіанти'!Q$1,IF(O2423='06A_Варіанти'!R2414,'06A_Варіанти'!R$1,"НЕМАЄ МАРШРУТУ"))))))))))))))</f>
        <v>KREM</v>
      </c>
      <c r="G2423" s="2" t="str">
        <f t="shared" si="259"/>
        <v>БЕЗ ЗМІН</v>
      </c>
      <c r="H2423" s="2">
        <f>IF(G2423="НЕМАЄ МАРШРУТУ",0,O2423-'06A_Варіанти'!T2414)</f>
        <v>0</v>
      </c>
      <c r="I2423" s="2">
        <f>IFERROR(INDEX('04_Потоки'!$E:$E,MATCH(A2423,'04_Потоки'!$A:$A,0)),0)</f>
        <v>1</v>
      </c>
      <c r="J2423" s="2">
        <f t="shared" si="260"/>
        <v>1</v>
      </c>
      <c r="K2423" s="2">
        <f>IF(C2423="РЦК макси",0,2*'06A_Варіанти'!T2414*J2423)</f>
        <v>579.6</v>
      </c>
      <c r="L2423" s="2">
        <f t="shared" si="261"/>
        <v>579.6</v>
      </c>
      <c r="M2423" s="2">
        <f t="shared" si="262"/>
        <v>0</v>
      </c>
      <c r="N2423" s="9">
        <f t="shared" si="263"/>
        <v>0</v>
      </c>
      <c r="O2423" s="2">
        <f>MIN(IF('07A_Конструктор'!$D$5="Так",'06A_Варіанти'!E2414,1E+99),IF('07A_Конструктор'!$D$6="Так",'06A_Варіанти'!F2414,1E+99),IF('07A_Конструктор'!$D$7="Так",'06A_Варіанти'!G2414,1E+99),IF('07A_Конструктор'!$D$8="Так",'06A_Варіанти'!H2414,1E+99),IF('07A_Конструктор'!$D$9="Так",'06A_Варіанти'!I2414,1E+99),IF('07A_Конструктор'!$D$10="Так",'06A_Варіанти'!J2414,1E+99),IF('07A_Конструктор'!$D$11="Так",'06A_Варіанти'!K2414,1E+99),IF('07A_Конструктор'!$D$12="Так",'06A_Варіанти'!L2414,1E+99),IF('07A_Конструктор'!$D$13="Так",'06A_Варіанти'!M2414,1E+99),IF('07A_Конструктор'!$D$14="Так",'06A_Варіанти'!N2414,1E+99),IF('07A_Конструктор'!$D$15="Так",'06A_Варіанти'!O2414,1E+99),IF('07A_Конструктор'!$D$16="Так",'06A_Варіанти'!P2414,1E+99),IF('07A_Конструктор'!$D$17="Так",'06A_Варіанти'!Q2414,1E+99),IF('06A_Варіанти'!R2414="",1E+99,'06A_Варіанти'!R2414))</f>
        <v>289.8</v>
      </c>
      <c r="P2423" s="2" t="str">
        <f t="shared" si="264"/>
        <v>5 т</v>
      </c>
      <c r="Q2423" s="2">
        <f t="shared" si="265"/>
        <v>14</v>
      </c>
      <c r="R2423" s="2" t="str">
        <f>IF(OR(C2423="РЦК макси",C2423="РЦЧ SKU"),"SKU-потік",IFERROR(VLOOKUP(D2423,'02_РЦ'!$A$3:$I$7,5,FALSE),0))</f>
        <v>SKU-потік</v>
      </c>
      <c r="S2423" s="2" t="str">
        <f>IF(OR(C2423="РЦК макси",C2423="РЦЧ SKU"),"Не рахується в ліміт",IFERROR(VLOOKUP(D2423,'02_РЦ'!$A$3:$I$7,9,FALSE),"Немає РЦ"))</f>
        <v>Не рахується в ліміт</v>
      </c>
    </row>
    <row r="2424" spans="1:19">
      <c r="A2424" s="2" t="str">
        <f>'06A_Варіанти'!A2415</f>
        <v>RCCH_3061</v>
      </c>
      <c r="B2424" s="2" t="str">
        <f>'06A_Варіанти'!B2415</f>
        <v>TT_3061</v>
      </c>
      <c r="C2424" s="2" t="str">
        <f>'06A_Варіанти'!D2415</f>
        <v>РЦЧ SKU</v>
      </c>
      <c r="D2424" s="2" t="str">
        <f>'06A_Варіанти'!C2415</f>
        <v>РЦЧ</v>
      </c>
      <c r="E2424" s="2" t="str">
        <f>'06A_Варіанти'!S2415</f>
        <v>DIRECT</v>
      </c>
      <c r="F2424" s="2" t="str">
        <f>IF(O2424='06A_Варіанти'!E2415,'06A_Варіанти'!E$1,IF(O2424='06A_Варіанти'!F2415,'06A_Варіанти'!F$1,IF(O2424='06A_Варіанти'!G2415,'06A_Варіанти'!G$1,IF(O2424='06A_Варіанти'!H2415,'06A_Варіанти'!H$1,IF(O2424='06A_Варіанти'!I2415,'06A_Варіанти'!I$1,IF(O2424='06A_Варіанти'!J2415,'06A_Варіанти'!J$1,IF(O2424='06A_Варіанти'!K2415,'06A_Варіанти'!K$1,IF(O2424='06A_Варіанти'!L2415,'06A_Варіанти'!L$1,IF(O2424='06A_Варіанти'!M2415,'06A_Варіанти'!M$1,IF(O2424='06A_Варіанти'!N2415,'06A_Варіанти'!N$1,IF(O2424='06A_Варіанти'!O2415,'06A_Варіанти'!O$1,IF(O2424='06A_Варіанти'!P2415,'06A_Варіанти'!P$1,IF(O2424='06A_Варіанти'!Q2415,'06A_Варіанти'!Q$1,IF(O2424='06A_Варіанти'!R2415,'06A_Варіанти'!R$1,"НЕМАЄ МАРШРУТУ"))))))))))))))</f>
        <v>DIRECT</v>
      </c>
      <c r="G2424" s="2" t="str">
        <f t="shared" si="259"/>
        <v>БЕЗ ЗМІН</v>
      </c>
      <c r="H2424" s="2">
        <f>IF(G2424="НЕМАЄ МАРШРУТУ",0,O2424-'06A_Варіанти'!T2415)</f>
        <v>0</v>
      </c>
      <c r="I2424" s="2">
        <f>IFERROR(INDEX('04_Потоки'!$E:$E,MATCH(A2424,'04_Потоки'!$A:$A,0)),0)</f>
        <v>1</v>
      </c>
      <c r="J2424" s="2">
        <f t="shared" si="260"/>
        <v>1</v>
      </c>
      <c r="K2424" s="2">
        <f>IF(C2424="РЦК макси",0,2*'06A_Варіанти'!T2415*J2424)</f>
        <v>580.4</v>
      </c>
      <c r="L2424" s="2">
        <f t="shared" si="261"/>
        <v>580.4</v>
      </c>
      <c r="M2424" s="2">
        <f t="shared" si="262"/>
        <v>0</v>
      </c>
      <c r="N2424" s="9">
        <f t="shared" si="263"/>
        <v>0</v>
      </c>
      <c r="O2424" s="2">
        <f>MIN(IF('07A_Конструктор'!$D$5="Так",'06A_Варіанти'!E2415,1E+99),IF('07A_Конструктор'!$D$6="Так",'06A_Варіанти'!F2415,1E+99),IF('07A_Конструктор'!$D$7="Так",'06A_Варіанти'!G2415,1E+99),IF('07A_Конструктор'!$D$8="Так",'06A_Варіанти'!H2415,1E+99),IF('07A_Конструктор'!$D$9="Так",'06A_Варіанти'!I2415,1E+99),IF('07A_Конструктор'!$D$10="Так",'06A_Варіанти'!J2415,1E+99),IF('07A_Конструктор'!$D$11="Так",'06A_Варіанти'!K2415,1E+99),IF('07A_Конструктор'!$D$12="Так",'06A_Варіанти'!L2415,1E+99),IF('07A_Конструктор'!$D$13="Так",'06A_Варіанти'!M2415,1E+99),IF('07A_Конструктор'!$D$14="Так",'06A_Варіанти'!N2415,1E+99),IF('07A_Конструктор'!$D$15="Так",'06A_Варіанти'!O2415,1E+99),IF('07A_Конструктор'!$D$16="Так",'06A_Варіанти'!P2415,1E+99),IF('07A_Конструктор'!$D$17="Так",'06A_Варіанти'!Q2415,1E+99),IF('06A_Варіанти'!R2415="",1E+99,'06A_Варіанти'!R2415))</f>
        <v>290.2</v>
      </c>
      <c r="P2424" s="2" t="str">
        <f t="shared" si="264"/>
        <v>5 т</v>
      </c>
      <c r="Q2424" s="2">
        <f t="shared" si="265"/>
        <v>14</v>
      </c>
      <c r="R2424" s="2" t="str">
        <f>IF(OR(C2424="РЦК макси",C2424="РЦЧ SKU"),"SKU-потік",IFERROR(VLOOKUP(D2424,'02_РЦ'!$A$3:$I$7,5,FALSE),0))</f>
        <v>SKU-потік</v>
      </c>
      <c r="S2424" s="2" t="str">
        <f>IF(OR(C2424="РЦК макси",C2424="РЦЧ SKU"),"Не рахується в ліміт",IFERROR(VLOOKUP(D2424,'02_РЦ'!$A$3:$I$7,9,FALSE),"Немає РЦ"))</f>
        <v>Не рахується в ліміт</v>
      </c>
    </row>
    <row r="2425" spans="1:19">
      <c r="A2425" s="2" t="str">
        <f>'06A_Варіанти'!A2416</f>
        <v>RCCH_3064</v>
      </c>
      <c r="B2425" s="2" t="str">
        <f>'06A_Варіанти'!B2416</f>
        <v>TT_3064</v>
      </c>
      <c r="C2425" s="2" t="str">
        <f>'06A_Варіанти'!D2416</f>
        <v>РЦЧ SKU</v>
      </c>
      <c r="D2425" s="2" t="str">
        <f>'06A_Варіанти'!C2416</f>
        <v>РЦЧ</v>
      </c>
      <c r="E2425" s="2" t="str">
        <f>'06A_Варіанти'!S2416</f>
        <v>DIRECT</v>
      </c>
      <c r="F2425" s="2" t="str">
        <f>IF(O2425='06A_Варіанти'!E2416,'06A_Варіанти'!E$1,IF(O2425='06A_Варіанти'!F2416,'06A_Варіанти'!F$1,IF(O2425='06A_Варіанти'!G2416,'06A_Варіанти'!G$1,IF(O2425='06A_Варіанти'!H2416,'06A_Варіанти'!H$1,IF(O2425='06A_Варіанти'!I2416,'06A_Варіанти'!I$1,IF(O2425='06A_Варіанти'!J2416,'06A_Варіанти'!J$1,IF(O2425='06A_Варіанти'!K2416,'06A_Варіанти'!K$1,IF(O2425='06A_Варіанти'!L2416,'06A_Варіанти'!L$1,IF(O2425='06A_Варіанти'!M2416,'06A_Варіанти'!M$1,IF(O2425='06A_Варіанти'!N2416,'06A_Варіанти'!N$1,IF(O2425='06A_Варіанти'!O2416,'06A_Варіанти'!O$1,IF(O2425='06A_Варіанти'!P2416,'06A_Варіанти'!P$1,IF(O2425='06A_Варіанти'!Q2416,'06A_Варіанти'!Q$1,IF(O2425='06A_Варіанти'!R2416,'06A_Варіанти'!R$1,"НЕМАЄ МАРШРУТУ"))))))))))))))</f>
        <v>DIRECT</v>
      </c>
      <c r="G2425" s="2" t="str">
        <f t="shared" si="259"/>
        <v>БЕЗ ЗМІН</v>
      </c>
      <c r="H2425" s="2">
        <f>IF(G2425="НЕМАЄ МАРШРУТУ",0,O2425-'06A_Варіанти'!T2416)</f>
        <v>0</v>
      </c>
      <c r="I2425" s="2">
        <f>IFERROR(INDEX('04_Потоки'!$E:$E,MATCH(A2425,'04_Потоки'!$A:$A,0)),0)</f>
        <v>1</v>
      </c>
      <c r="J2425" s="2">
        <f t="shared" si="260"/>
        <v>1</v>
      </c>
      <c r="K2425" s="2">
        <f>IF(C2425="РЦК макси",0,2*'06A_Варіанти'!T2416*J2425)</f>
        <v>255.4</v>
      </c>
      <c r="L2425" s="2">
        <f t="shared" si="261"/>
        <v>255.4</v>
      </c>
      <c r="M2425" s="2">
        <f t="shared" si="262"/>
        <v>0</v>
      </c>
      <c r="N2425" s="9">
        <f t="shared" si="263"/>
        <v>0</v>
      </c>
      <c r="O2425" s="2">
        <f>MIN(IF('07A_Конструктор'!$D$5="Так",'06A_Варіанти'!E2416,1E+99),IF('07A_Конструктор'!$D$6="Так",'06A_Варіанти'!F2416,1E+99),IF('07A_Конструктор'!$D$7="Так",'06A_Варіанти'!G2416,1E+99),IF('07A_Конструктор'!$D$8="Так",'06A_Варіанти'!H2416,1E+99),IF('07A_Конструктор'!$D$9="Так",'06A_Варіанти'!I2416,1E+99),IF('07A_Конструктор'!$D$10="Так",'06A_Варіанти'!J2416,1E+99),IF('07A_Конструктор'!$D$11="Так",'06A_Варіанти'!K2416,1E+99),IF('07A_Конструктор'!$D$12="Так",'06A_Варіанти'!L2416,1E+99),IF('07A_Конструктор'!$D$13="Так",'06A_Варіанти'!M2416,1E+99),IF('07A_Конструктор'!$D$14="Так",'06A_Варіанти'!N2416,1E+99),IF('07A_Конструктор'!$D$15="Так",'06A_Варіанти'!O2416,1E+99),IF('07A_Конструктор'!$D$16="Так",'06A_Варіанти'!P2416,1E+99),IF('07A_Конструктор'!$D$17="Так",'06A_Варіанти'!Q2416,1E+99),IF('06A_Варіанти'!R2416="",1E+99,'06A_Варіанти'!R2416))</f>
        <v>127.7</v>
      </c>
      <c r="P2425" s="2" t="str">
        <f t="shared" si="264"/>
        <v>5 т</v>
      </c>
      <c r="Q2425" s="2">
        <f t="shared" si="265"/>
        <v>14</v>
      </c>
      <c r="R2425" s="2" t="str">
        <f>IF(OR(C2425="РЦК макси",C2425="РЦЧ SKU"),"SKU-потік",IFERROR(VLOOKUP(D2425,'02_РЦ'!$A$3:$I$7,5,FALSE),0))</f>
        <v>SKU-потік</v>
      </c>
      <c r="S2425" s="2" t="str">
        <f>IF(OR(C2425="РЦК макси",C2425="РЦЧ SKU"),"Не рахується в ліміт",IFERROR(VLOOKUP(D2425,'02_РЦ'!$A$3:$I$7,9,FALSE),"Немає РЦ"))</f>
        <v>Не рахується в ліміт</v>
      </c>
    </row>
    <row r="2426" spans="1:19">
      <c r="A2426" s="2" t="str">
        <f>'06A_Варіанти'!A2417</f>
        <v>RCCH_3088</v>
      </c>
      <c r="B2426" s="2" t="str">
        <f>'06A_Варіанти'!B2417</f>
        <v>TT_3088</v>
      </c>
      <c r="C2426" s="2" t="str">
        <f>'06A_Варіанти'!D2417</f>
        <v>РЦЧ SKU</v>
      </c>
      <c r="D2426" s="2" t="str">
        <f>'06A_Варіанти'!C2417</f>
        <v>РЦЧ</v>
      </c>
      <c r="E2426" s="2" t="str">
        <f>'06A_Варіанти'!S2417</f>
        <v>CHK</v>
      </c>
      <c r="F2426" s="2" t="str">
        <f>IF(O2426='06A_Варіанти'!E2417,'06A_Варіанти'!E$1,IF(O2426='06A_Варіанти'!F2417,'06A_Варіанти'!F$1,IF(O2426='06A_Варіанти'!G2417,'06A_Варіанти'!G$1,IF(O2426='06A_Варіанти'!H2417,'06A_Варіанти'!H$1,IF(O2426='06A_Варіанти'!I2417,'06A_Варіанти'!I$1,IF(O2426='06A_Варіанти'!J2417,'06A_Варіанти'!J$1,IF(O2426='06A_Варіанти'!K2417,'06A_Варіанти'!K$1,IF(O2426='06A_Варіанти'!L2417,'06A_Варіанти'!L$1,IF(O2426='06A_Варіанти'!M2417,'06A_Варіанти'!M$1,IF(O2426='06A_Варіанти'!N2417,'06A_Варіанти'!N$1,IF(O2426='06A_Варіанти'!O2417,'06A_Варіанти'!O$1,IF(O2426='06A_Варіанти'!P2417,'06A_Варіанти'!P$1,IF(O2426='06A_Варіанти'!Q2417,'06A_Варіанти'!Q$1,IF(O2426='06A_Варіанти'!R2417,'06A_Варіанти'!R$1,"НЕМАЄ МАРШРУТУ"))))))))))))))</f>
        <v>CHK</v>
      </c>
      <c r="G2426" s="2" t="str">
        <f t="shared" si="259"/>
        <v>БЕЗ ЗМІН</v>
      </c>
      <c r="H2426" s="2">
        <f>IF(G2426="НЕМАЄ МАРШРУТУ",0,O2426-'06A_Варіанти'!T2417)</f>
        <v>0</v>
      </c>
      <c r="I2426" s="2">
        <f>IFERROR(INDEX('04_Потоки'!$E:$E,MATCH(A2426,'04_Потоки'!$A:$A,0)),0)</f>
        <v>1</v>
      </c>
      <c r="J2426" s="2">
        <f t="shared" si="260"/>
        <v>1</v>
      </c>
      <c r="K2426" s="2">
        <f>IF(C2426="РЦК макси",0,2*'06A_Варіанти'!T2417*J2426)</f>
        <v>495.2</v>
      </c>
      <c r="L2426" s="2">
        <f t="shared" si="261"/>
        <v>495.2</v>
      </c>
      <c r="M2426" s="2">
        <f t="shared" si="262"/>
        <v>0</v>
      </c>
      <c r="N2426" s="9">
        <f t="shared" si="263"/>
        <v>0</v>
      </c>
      <c r="O2426" s="2">
        <f>MIN(IF('07A_Конструктор'!$D$5="Так",'06A_Варіанти'!E2417,1E+99),IF('07A_Конструктор'!$D$6="Так",'06A_Варіанти'!F2417,1E+99),IF('07A_Конструктор'!$D$7="Так",'06A_Варіанти'!G2417,1E+99),IF('07A_Конструктор'!$D$8="Так",'06A_Варіанти'!H2417,1E+99),IF('07A_Конструктор'!$D$9="Так",'06A_Варіанти'!I2417,1E+99),IF('07A_Конструктор'!$D$10="Так",'06A_Варіанти'!J2417,1E+99),IF('07A_Конструктор'!$D$11="Так",'06A_Варіанти'!K2417,1E+99),IF('07A_Конструктор'!$D$12="Так",'06A_Варіанти'!L2417,1E+99),IF('07A_Конструктор'!$D$13="Так",'06A_Варіанти'!M2417,1E+99),IF('07A_Конструктор'!$D$14="Так",'06A_Варіанти'!N2417,1E+99),IF('07A_Конструктор'!$D$15="Так",'06A_Варіанти'!O2417,1E+99),IF('07A_Конструктор'!$D$16="Так",'06A_Варіанти'!P2417,1E+99),IF('07A_Конструктор'!$D$17="Так",'06A_Варіанти'!Q2417,1E+99),IF('06A_Варіанти'!R2417="",1E+99,'06A_Варіанти'!R2417))</f>
        <v>247.6</v>
      </c>
      <c r="P2426" s="2" t="str">
        <f t="shared" si="264"/>
        <v>5 т</v>
      </c>
      <c r="Q2426" s="2">
        <f t="shared" si="265"/>
        <v>14</v>
      </c>
      <c r="R2426" s="2" t="str">
        <f>IF(OR(C2426="РЦК макси",C2426="РЦЧ SKU"),"SKU-потік",IFERROR(VLOOKUP(D2426,'02_РЦ'!$A$3:$I$7,5,FALSE),0))</f>
        <v>SKU-потік</v>
      </c>
      <c r="S2426" s="2" t="str">
        <f>IF(OR(C2426="РЦК макси",C2426="РЦЧ SKU"),"Не рахується в ліміт",IFERROR(VLOOKUP(D2426,'02_РЦ'!$A$3:$I$7,9,FALSE),"Немає РЦ"))</f>
        <v>Не рахується в ліміт</v>
      </c>
    </row>
    <row r="2427" spans="1:19">
      <c r="A2427" s="2" t="str">
        <f>'06A_Варіанти'!A2418</f>
        <v>RCCH_3092</v>
      </c>
      <c r="B2427" s="2" t="str">
        <f>'06A_Варіанти'!B2418</f>
        <v>TT_3092</v>
      </c>
      <c r="C2427" s="2" t="str">
        <f>'06A_Варіанти'!D2418</f>
        <v>РЦЧ SKU</v>
      </c>
      <c r="D2427" s="2" t="str">
        <f>'06A_Варіанти'!C2418</f>
        <v>РЦЧ</v>
      </c>
      <c r="E2427" s="2" t="str">
        <f>'06A_Варіанти'!S2418</f>
        <v>CHK</v>
      </c>
      <c r="F2427" s="2" t="str">
        <f>IF(O2427='06A_Варіанти'!E2418,'06A_Варіанти'!E$1,IF(O2427='06A_Варіанти'!F2418,'06A_Варіанти'!F$1,IF(O2427='06A_Варіанти'!G2418,'06A_Варіанти'!G$1,IF(O2427='06A_Варіанти'!H2418,'06A_Варіанти'!H$1,IF(O2427='06A_Варіанти'!I2418,'06A_Варіанти'!I$1,IF(O2427='06A_Варіанти'!J2418,'06A_Варіанти'!J$1,IF(O2427='06A_Варіанти'!K2418,'06A_Варіанти'!K$1,IF(O2427='06A_Варіанти'!L2418,'06A_Варіанти'!L$1,IF(O2427='06A_Варіанти'!M2418,'06A_Варіанти'!M$1,IF(O2427='06A_Варіанти'!N2418,'06A_Варіанти'!N$1,IF(O2427='06A_Варіанти'!O2418,'06A_Варіанти'!O$1,IF(O2427='06A_Варіанти'!P2418,'06A_Варіанти'!P$1,IF(O2427='06A_Варіанти'!Q2418,'06A_Варіанти'!Q$1,IF(O2427='06A_Варіанти'!R2418,'06A_Варіанти'!R$1,"НЕМАЄ МАРШРУТУ"))))))))))))))</f>
        <v>CHK</v>
      </c>
      <c r="G2427" s="2" t="str">
        <f t="shared" si="259"/>
        <v>БЕЗ ЗМІН</v>
      </c>
      <c r="H2427" s="2">
        <f>IF(G2427="НЕМАЄ МАРШРУТУ",0,O2427-'06A_Варіанти'!T2418)</f>
        <v>0</v>
      </c>
      <c r="I2427" s="2">
        <f>IFERROR(INDEX('04_Потоки'!$E:$E,MATCH(A2427,'04_Потоки'!$A:$A,0)),0)</f>
        <v>1</v>
      </c>
      <c r="J2427" s="2">
        <f t="shared" si="260"/>
        <v>1</v>
      </c>
      <c r="K2427" s="2">
        <f>IF(C2427="РЦК макси",0,2*'06A_Варіанти'!T2418*J2427)</f>
        <v>495.4</v>
      </c>
      <c r="L2427" s="2">
        <f t="shared" si="261"/>
        <v>495.4</v>
      </c>
      <c r="M2427" s="2">
        <f t="shared" si="262"/>
        <v>0</v>
      </c>
      <c r="N2427" s="9">
        <f t="shared" si="263"/>
        <v>0</v>
      </c>
      <c r="O2427" s="2">
        <f>MIN(IF('07A_Конструктор'!$D$5="Так",'06A_Варіанти'!E2418,1E+99),IF('07A_Конструктор'!$D$6="Так",'06A_Варіанти'!F2418,1E+99),IF('07A_Конструктор'!$D$7="Так",'06A_Варіанти'!G2418,1E+99),IF('07A_Конструктор'!$D$8="Так",'06A_Варіанти'!H2418,1E+99),IF('07A_Конструктор'!$D$9="Так",'06A_Варіанти'!I2418,1E+99),IF('07A_Конструктор'!$D$10="Так",'06A_Варіанти'!J2418,1E+99),IF('07A_Конструктор'!$D$11="Так",'06A_Варіанти'!K2418,1E+99),IF('07A_Конструктор'!$D$12="Так",'06A_Варіанти'!L2418,1E+99),IF('07A_Конструктор'!$D$13="Так",'06A_Варіанти'!M2418,1E+99),IF('07A_Конструктор'!$D$14="Так",'06A_Варіанти'!N2418,1E+99),IF('07A_Конструктор'!$D$15="Так",'06A_Варіанти'!O2418,1E+99),IF('07A_Конструктор'!$D$16="Так",'06A_Варіанти'!P2418,1E+99),IF('07A_Конструктор'!$D$17="Так",'06A_Варіанти'!Q2418,1E+99),IF('06A_Варіанти'!R2418="",1E+99,'06A_Варіанти'!R2418))</f>
        <v>247.7</v>
      </c>
      <c r="P2427" s="2" t="str">
        <f t="shared" si="264"/>
        <v>5 т</v>
      </c>
      <c r="Q2427" s="2">
        <f t="shared" si="265"/>
        <v>14</v>
      </c>
      <c r="R2427" s="2" t="str">
        <f>IF(OR(C2427="РЦК макси",C2427="РЦЧ SKU"),"SKU-потік",IFERROR(VLOOKUP(D2427,'02_РЦ'!$A$3:$I$7,5,FALSE),0))</f>
        <v>SKU-потік</v>
      </c>
      <c r="S2427" s="2" t="str">
        <f>IF(OR(C2427="РЦК макси",C2427="РЦЧ SKU"),"Не рахується в ліміт",IFERROR(VLOOKUP(D2427,'02_РЦ'!$A$3:$I$7,9,FALSE),"Немає РЦ"))</f>
        <v>Не рахується в ліміт</v>
      </c>
    </row>
    <row r="2428" spans="1:19">
      <c r="A2428" s="2" t="str">
        <f>'06A_Варіанти'!A2419</f>
        <v>RCCH_3098</v>
      </c>
      <c r="B2428" s="2" t="str">
        <f>'06A_Варіанти'!B2419</f>
        <v>TT_3098</v>
      </c>
      <c r="C2428" s="2" t="str">
        <f>'06A_Варіанти'!D2419</f>
        <v>РЦЧ SKU</v>
      </c>
      <c r="D2428" s="2" t="str">
        <f>'06A_Варіанти'!C2419</f>
        <v>РЦЧ</v>
      </c>
      <c r="E2428" s="2" t="str">
        <f>'06A_Варіанти'!S2419</f>
        <v>KREM</v>
      </c>
      <c r="F2428" s="2" t="str">
        <f>IF(O2428='06A_Варіанти'!E2419,'06A_Варіанти'!E$1,IF(O2428='06A_Варіанти'!F2419,'06A_Варіанти'!F$1,IF(O2428='06A_Варіанти'!G2419,'06A_Варіанти'!G$1,IF(O2428='06A_Варіанти'!H2419,'06A_Варіанти'!H$1,IF(O2428='06A_Варіанти'!I2419,'06A_Варіанти'!I$1,IF(O2428='06A_Варіанти'!J2419,'06A_Варіанти'!J$1,IF(O2428='06A_Варіанти'!K2419,'06A_Варіанти'!K$1,IF(O2428='06A_Варіанти'!L2419,'06A_Варіанти'!L$1,IF(O2428='06A_Варіанти'!M2419,'06A_Варіанти'!M$1,IF(O2428='06A_Варіанти'!N2419,'06A_Варіанти'!N$1,IF(O2428='06A_Варіанти'!O2419,'06A_Варіанти'!O$1,IF(O2428='06A_Варіанти'!P2419,'06A_Варіанти'!P$1,IF(O2428='06A_Варіанти'!Q2419,'06A_Варіанти'!Q$1,IF(O2428='06A_Варіанти'!R2419,'06A_Варіанти'!R$1,"НЕМАЄ МАРШРУТУ"))))))))))))))</f>
        <v>KREM</v>
      </c>
      <c r="G2428" s="2" t="str">
        <f t="shared" si="259"/>
        <v>БЕЗ ЗМІН</v>
      </c>
      <c r="H2428" s="2">
        <f>IF(G2428="НЕМАЄ МАРШРУТУ",0,O2428-'06A_Варіанти'!T2419)</f>
        <v>0</v>
      </c>
      <c r="I2428" s="2">
        <f>IFERROR(INDEX('04_Потоки'!$E:$E,MATCH(A2428,'04_Потоки'!$A:$A,0)),0)</f>
        <v>1</v>
      </c>
      <c r="J2428" s="2">
        <f t="shared" si="260"/>
        <v>1</v>
      </c>
      <c r="K2428" s="2">
        <f>IF(C2428="РЦК макси",0,2*'06A_Варіанти'!T2419*J2428)</f>
        <v>576.4</v>
      </c>
      <c r="L2428" s="2">
        <f t="shared" si="261"/>
        <v>576.4</v>
      </c>
      <c r="M2428" s="2">
        <f t="shared" si="262"/>
        <v>0</v>
      </c>
      <c r="N2428" s="9">
        <f t="shared" si="263"/>
        <v>0</v>
      </c>
      <c r="O2428" s="2">
        <f>MIN(IF('07A_Конструктор'!$D$5="Так",'06A_Варіанти'!E2419,1E+99),IF('07A_Конструктор'!$D$6="Так",'06A_Варіанти'!F2419,1E+99),IF('07A_Конструктор'!$D$7="Так",'06A_Варіанти'!G2419,1E+99),IF('07A_Конструктор'!$D$8="Так",'06A_Варіанти'!H2419,1E+99),IF('07A_Конструктор'!$D$9="Так",'06A_Варіанти'!I2419,1E+99),IF('07A_Конструктор'!$D$10="Так",'06A_Варіанти'!J2419,1E+99),IF('07A_Конструктор'!$D$11="Так",'06A_Варіанти'!K2419,1E+99),IF('07A_Конструктор'!$D$12="Так",'06A_Варіанти'!L2419,1E+99),IF('07A_Конструктор'!$D$13="Так",'06A_Варіанти'!M2419,1E+99),IF('07A_Конструктор'!$D$14="Так",'06A_Варіанти'!N2419,1E+99),IF('07A_Конструктор'!$D$15="Так",'06A_Варіанти'!O2419,1E+99),IF('07A_Конструктор'!$D$16="Так",'06A_Варіанти'!P2419,1E+99),IF('07A_Конструктор'!$D$17="Так",'06A_Варіанти'!Q2419,1E+99),IF('06A_Варіанти'!R2419="",1E+99,'06A_Варіанти'!R2419))</f>
        <v>288.2</v>
      </c>
      <c r="P2428" s="2" t="str">
        <f t="shared" si="264"/>
        <v>5 т</v>
      </c>
      <c r="Q2428" s="2">
        <f t="shared" si="265"/>
        <v>14</v>
      </c>
      <c r="R2428" s="2" t="str">
        <f>IF(OR(C2428="РЦК макси",C2428="РЦЧ SKU"),"SKU-потік",IFERROR(VLOOKUP(D2428,'02_РЦ'!$A$3:$I$7,5,FALSE),0))</f>
        <v>SKU-потік</v>
      </c>
      <c r="S2428" s="2" t="str">
        <f>IF(OR(C2428="РЦК макси",C2428="РЦЧ SKU"),"Не рахується в ліміт",IFERROR(VLOOKUP(D2428,'02_РЦ'!$A$3:$I$7,9,FALSE),"Немає РЦ"))</f>
        <v>Не рахується в ліміт</v>
      </c>
    </row>
    <row r="2429" spans="1:19">
      <c r="A2429" s="2" t="str">
        <f>'06A_Варіанти'!A2420</f>
        <v>RCCH_3118</v>
      </c>
      <c r="B2429" s="2" t="str">
        <f>'06A_Варіанти'!B2420</f>
        <v>TT_3118</v>
      </c>
      <c r="C2429" s="2" t="str">
        <f>'06A_Варіанти'!D2420</f>
        <v>РЦЧ SKU</v>
      </c>
      <c r="D2429" s="2" t="str">
        <f>'06A_Варіанти'!C2420</f>
        <v>РЦЧ</v>
      </c>
      <c r="E2429" s="2" t="str">
        <f>'06A_Варіанти'!S2420</f>
        <v>CHK</v>
      </c>
      <c r="F2429" s="2" t="str">
        <f>IF(O2429='06A_Варіанти'!E2420,'06A_Варіанти'!E$1,IF(O2429='06A_Варіанти'!F2420,'06A_Варіанти'!F$1,IF(O2429='06A_Варіанти'!G2420,'06A_Варіанти'!G$1,IF(O2429='06A_Варіанти'!H2420,'06A_Варіанти'!H$1,IF(O2429='06A_Варіанти'!I2420,'06A_Варіанти'!I$1,IF(O2429='06A_Варіанти'!J2420,'06A_Варіанти'!J$1,IF(O2429='06A_Варіанти'!K2420,'06A_Варіанти'!K$1,IF(O2429='06A_Варіанти'!L2420,'06A_Варіанти'!L$1,IF(O2429='06A_Варіанти'!M2420,'06A_Варіанти'!M$1,IF(O2429='06A_Варіанти'!N2420,'06A_Варіанти'!N$1,IF(O2429='06A_Варіанти'!O2420,'06A_Варіанти'!O$1,IF(O2429='06A_Варіанти'!P2420,'06A_Варіанти'!P$1,IF(O2429='06A_Варіанти'!Q2420,'06A_Варіанти'!Q$1,IF(O2429='06A_Варіанти'!R2420,'06A_Варіанти'!R$1,"НЕМАЄ МАРШРУТУ"))))))))))))))</f>
        <v>CHK</v>
      </c>
      <c r="G2429" s="2" t="str">
        <f t="shared" si="259"/>
        <v>БЕЗ ЗМІН</v>
      </c>
      <c r="H2429" s="2">
        <f>IF(G2429="НЕМАЄ МАРШРУТУ",0,O2429-'06A_Варіанти'!T2420)</f>
        <v>0</v>
      </c>
      <c r="I2429" s="2">
        <f>IFERROR(INDEX('04_Потоки'!$E:$E,MATCH(A2429,'04_Потоки'!$A:$A,0)),0)</f>
        <v>1</v>
      </c>
      <c r="J2429" s="2">
        <f t="shared" si="260"/>
        <v>1</v>
      </c>
      <c r="K2429" s="2">
        <f>IF(C2429="РЦК макси",0,2*'06A_Варіанти'!T2420*J2429)</f>
        <v>491.6</v>
      </c>
      <c r="L2429" s="2">
        <f t="shared" si="261"/>
        <v>491.6</v>
      </c>
      <c r="M2429" s="2">
        <f t="shared" si="262"/>
        <v>0</v>
      </c>
      <c r="N2429" s="9">
        <f t="shared" si="263"/>
        <v>0</v>
      </c>
      <c r="O2429" s="2">
        <f>MIN(IF('07A_Конструктор'!$D$5="Так",'06A_Варіанти'!E2420,1E+99),IF('07A_Конструктор'!$D$6="Так",'06A_Варіанти'!F2420,1E+99),IF('07A_Конструктор'!$D$7="Так",'06A_Варіанти'!G2420,1E+99),IF('07A_Конструктор'!$D$8="Так",'06A_Варіанти'!H2420,1E+99),IF('07A_Конструктор'!$D$9="Так",'06A_Варіанти'!I2420,1E+99),IF('07A_Конструктор'!$D$10="Так",'06A_Варіанти'!J2420,1E+99),IF('07A_Конструктор'!$D$11="Так",'06A_Варіанти'!K2420,1E+99),IF('07A_Конструктор'!$D$12="Так",'06A_Варіанти'!L2420,1E+99),IF('07A_Конструктор'!$D$13="Так",'06A_Варіанти'!M2420,1E+99),IF('07A_Конструктор'!$D$14="Так",'06A_Варіанти'!N2420,1E+99),IF('07A_Конструктор'!$D$15="Так",'06A_Варіанти'!O2420,1E+99),IF('07A_Конструктор'!$D$16="Так",'06A_Варіанти'!P2420,1E+99),IF('07A_Конструктор'!$D$17="Так",'06A_Варіанти'!Q2420,1E+99),IF('06A_Варіанти'!R2420="",1E+99,'06A_Варіанти'!R2420))</f>
        <v>245.8</v>
      </c>
      <c r="P2429" s="2" t="str">
        <f t="shared" si="264"/>
        <v>5 т</v>
      </c>
      <c r="Q2429" s="2">
        <f t="shared" si="265"/>
        <v>14</v>
      </c>
      <c r="R2429" s="2" t="str">
        <f>IF(OR(C2429="РЦК макси",C2429="РЦЧ SKU"),"SKU-потік",IFERROR(VLOOKUP(D2429,'02_РЦ'!$A$3:$I$7,5,FALSE),0))</f>
        <v>SKU-потік</v>
      </c>
      <c r="S2429" s="2" t="str">
        <f>IF(OR(C2429="РЦК макси",C2429="РЦЧ SKU"),"Не рахується в ліміт",IFERROR(VLOOKUP(D2429,'02_РЦ'!$A$3:$I$7,9,FALSE),"Немає РЦ"))</f>
        <v>Не рахується в ліміт</v>
      </c>
    </row>
    <row r="2430" spans="1:19">
      <c r="A2430" s="2" t="str">
        <f>'06A_Варіанти'!A2421</f>
        <v>RCCH_3122</v>
      </c>
      <c r="B2430" s="2" t="str">
        <f>'06A_Варіанти'!B2421</f>
        <v>TT_3122</v>
      </c>
      <c r="C2430" s="2" t="str">
        <f>'06A_Варіанти'!D2421</f>
        <v>РЦЧ SKU</v>
      </c>
      <c r="D2430" s="2" t="str">
        <f>'06A_Варіанти'!C2421</f>
        <v>РЦЧ</v>
      </c>
      <c r="E2430" s="2" t="str">
        <f>'06A_Варіанти'!S2421</f>
        <v>DIRECT</v>
      </c>
      <c r="F2430" s="2" t="str">
        <f>IF(O2430='06A_Варіанти'!E2421,'06A_Варіанти'!E$1,IF(O2430='06A_Варіанти'!F2421,'06A_Варіанти'!F$1,IF(O2430='06A_Варіанти'!G2421,'06A_Варіанти'!G$1,IF(O2430='06A_Варіанти'!H2421,'06A_Варіанти'!H$1,IF(O2430='06A_Варіанти'!I2421,'06A_Варіанти'!I$1,IF(O2430='06A_Варіанти'!J2421,'06A_Варіанти'!J$1,IF(O2430='06A_Варіанти'!K2421,'06A_Варіанти'!K$1,IF(O2430='06A_Варіанти'!L2421,'06A_Варіанти'!L$1,IF(O2430='06A_Варіанти'!M2421,'06A_Варіанти'!M$1,IF(O2430='06A_Варіанти'!N2421,'06A_Варіанти'!N$1,IF(O2430='06A_Варіанти'!O2421,'06A_Варіанти'!O$1,IF(O2430='06A_Варіанти'!P2421,'06A_Варіанти'!P$1,IF(O2430='06A_Варіанти'!Q2421,'06A_Варіанти'!Q$1,IF(O2430='06A_Варіанти'!R2421,'06A_Варіанти'!R$1,"НЕМАЄ МАРШРУТУ"))))))))))))))</f>
        <v>DIRECT</v>
      </c>
      <c r="G2430" s="2" t="str">
        <f t="shared" si="259"/>
        <v>БЕЗ ЗМІН</v>
      </c>
      <c r="H2430" s="2">
        <f>IF(G2430="НЕМАЄ МАРШРУТУ",0,O2430-'06A_Варіанти'!T2421)</f>
        <v>0</v>
      </c>
      <c r="I2430" s="2">
        <f>IFERROR(INDEX('04_Потоки'!$E:$E,MATCH(A2430,'04_Потоки'!$A:$A,0)),0)</f>
        <v>1</v>
      </c>
      <c r="J2430" s="2">
        <f t="shared" si="260"/>
        <v>1</v>
      </c>
      <c r="K2430" s="2">
        <f>IF(C2430="РЦК макси",0,2*'06A_Варіанти'!T2421*J2430)</f>
        <v>584</v>
      </c>
      <c r="L2430" s="2">
        <f t="shared" si="261"/>
        <v>584</v>
      </c>
      <c r="M2430" s="2">
        <f t="shared" si="262"/>
        <v>0</v>
      </c>
      <c r="N2430" s="9">
        <f t="shared" si="263"/>
        <v>0</v>
      </c>
      <c r="O2430" s="2">
        <f>MIN(IF('07A_Конструктор'!$D$5="Так",'06A_Варіанти'!E2421,1E+99),IF('07A_Конструктор'!$D$6="Так",'06A_Варіанти'!F2421,1E+99),IF('07A_Конструктор'!$D$7="Так",'06A_Варіанти'!G2421,1E+99),IF('07A_Конструктор'!$D$8="Так",'06A_Варіанти'!H2421,1E+99),IF('07A_Конструктор'!$D$9="Так",'06A_Варіанти'!I2421,1E+99),IF('07A_Конструктор'!$D$10="Так",'06A_Варіанти'!J2421,1E+99),IF('07A_Конструктор'!$D$11="Так",'06A_Варіанти'!K2421,1E+99),IF('07A_Конструктор'!$D$12="Так",'06A_Варіанти'!L2421,1E+99),IF('07A_Конструктор'!$D$13="Так",'06A_Варіанти'!M2421,1E+99),IF('07A_Конструктор'!$D$14="Так",'06A_Варіанти'!N2421,1E+99),IF('07A_Конструктор'!$D$15="Так",'06A_Варіанти'!O2421,1E+99),IF('07A_Конструктор'!$D$16="Так",'06A_Варіанти'!P2421,1E+99),IF('07A_Конструктор'!$D$17="Так",'06A_Варіанти'!Q2421,1E+99),IF('06A_Варіанти'!R2421="",1E+99,'06A_Варіанти'!R2421))</f>
        <v>292</v>
      </c>
      <c r="P2430" s="2" t="str">
        <f t="shared" si="264"/>
        <v>5 т</v>
      </c>
      <c r="Q2430" s="2">
        <f t="shared" si="265"/>
        <v>14</v>
      </c>
      <c r="R2430" s="2" t="str">
        <f>IF(OR(C2430="РЦК макси",C2430="РЦЧ SKU"),"SKU-потік",IFERROR(VLOOKUP(D2430,'02_РЦ'!$A$3:$I$7,5,FALSE),0))</f>
        <v>SKU-потік</v>
      </c>
      <c r="S2430" s="2" t="str">
        <f>IF(OR(C2430="РЦК макси",C2430="РЦЧ SKU"),"Не рахується в ліміт",IFERROR(VLOOKUP(D2430,'02_РЦ'!$A$3:$I$7,9,FALSE),"Немає РЦ"))</f>
        <v>Не рахується в ліміт</v>
      </c>
    </row>
    <row r="2431" spans="1:19">
      <c r="A2431" s="2" t="str">
        <f>'06A_Варіанти'!A2422</f>
        <v>RCCH_3129</v>
      </c>
      <c r="B2431" s="2" t="str">
        <f>'06A_Варіанти'!B2422</f>
        <v>TT_3129</v>
      </c>
      <c r="C2431" s="2" t="str">
        <f>'06A_Варіанти'!D2422</f>
        <v>РЦЧ SKU</v>
      </c>
      <c r="D2431" s="2" t="str">
        <f>'06A_Варіанти'!C2422</f>
        <v>РЦЧ</v>
      </c>
      <c r="E2431" s="2" t="str">
        <f>'06A_Варіанти'!S2422</f>
        <v>DIRECT</v>
      </c>
      <c r="F2431" s="2" t="str">
        <f>IF(O2431='06A_Варіанти'!E2422,'06A_Варіанти'!E$1,IF(O2431='06A_Варіанти'!F2422,'06A_Варіанти'!F$1,IF(O2431='06A_Варіанти'!G2422,'06A_Варіанти'!G$1,IF(O2431='06A_Варіанти'!H2422,'06A_Варіанти'!H$1,IF(O2431='06A_Варіанти'!I2422,'06A_Варіанти'!I$1,IF(O2431='06A_Варіанти'!J2422,'06A_Варіанти'!J$1,IF(O2431='06A_Варіанти'!K2422,'06A_Варіанти'!K$1,IF(O2431='06A_Варіанти'!L2422,'06A_Варіанти'!L$1,IF(O2431='06A_Варіанти'!M2422,'06A_Варіанти'!M$1,IF(O2431='06A_Варіанти'!N2422,'06A_Варіанти'!N$1,IF(O2431='06A_Варіанти'!O2422,'06A_Варіанти'!O$1,IF(O2431='06A_Варіанти'!P2422,'06A_Варіанти'!P$1,IF(O2431='06A_Варіанти'!Q2422,'06A_Варіанти'!Q$1,IF(O2431='06A_Варіанти'!R2422,'06A_Варіанти'!R$1,"НЕМАЄ МАРШРУТУ"))))))))))))))</f>
        <v>DIRECT</v>
      </c>
      <c r="G2431" s="2" t="str">
        <f t="shared" si="259"/>
        <v>БЕЗ ЗМІН</v>
      </c>
      <c r="H2431" s="2">
        <f>IF(G2431="НЕМАЄ МАРШРУТУ",0,O2431-'06A_Варіанти'!T2422)</f>
        <v>0</v>
      </c>
      <c r="I2431" s="2">
        <f>IFERROR(INDEX('04_Потоки'!$E:$E,MATCH(A2431,'04_Потоки'!$A:$A,0)),0)</f>
        <v>1</v>
      </c>
      <c r="J2431" s="2">
        <f t="shared" si="260"/>
        <v>1</v>
      </c>
      <c r="K2431" s="2">
        <f>IF(C2431="РЦК макси",0,2*'06A_Варіанти'!T2422*J2431)</f>
        <v>511.6</v>
      </c>
      <c r="L2431" s="2">
        <f t="shared" si="261"/>
        <v>511.6</v>
      </c>
      <c r="M2431" s="2">
        <f t="shared" si="262"/>
        <v>0</v>
      </c>
      <c r="N2431" s="9">
        <f t="shared" si="263"/>
        <v>0</v>
      </c>
      <c r="O2431" s="2">
        <f>MIN(IF('07A_Конструктор'!$D$5="Так",'06A_Варіанти'!E2422,1E+99),IF('07A_Конструктор'!$D$6="Так",'06A_Варіанти'!F2422,1E+99),IF('07A_Конструктор'!$D$7="Так",'06A_Варіанти'!G2422,1E+99),IF('07A_Конструктор'!$D$8="Так",'06A_Варіанти'!H2422,1E+99),IF('07A_Конструктор'!$D$9="Так",'06A_Варіанти'!I2422,1E+99),IF('07A_Конструктор'!$D$10="Так",'06A_Варіанти'!J2422,1E+99),IF('07A_Конструктор'!$D$11="Так",'06A_Варіанти'!K2422,1E+99),IF('07A_Конструктор'!$D$12="Так",'06A_Варіанти'!L2422,1E+99),IF('07A_Конструктор'!$D$13="Так",'06A_Варіанти'!M2422,1E+99),IF('07A_Конструктор'!$D$14="Так",'06A_Варіанти'!N2422,1E+99),IF('07A_Конструктор'!$D$15="Так",'06A_Варіанти'!O2422,1E+99),IF('07A_Конструктор'!$D$16="Так",'06A_Варіанти'!P2422,1E+99),IF('07A_Конструктор'!$D$17="Так",'06A_Варіанти'!Q2422,1E+99),IF('06A_Варіанти'!R2422="",1E+99,'06A_Варіанти'!R2422))</f>
        <v>255.8</v>
      </c>
      <c r="P2431" s="2" t="str">
        <f t="shared" si="264"/>
        <v>5 т</v>
      </c>
      <c r="Q2431" s="2">
        <f t="shared" si="265"/>
        <v>14</v>
      </c>
      <c r="R2431" s="2" t="str">
        <f>IF(OR(C2431="РЦК макси",C2431="РЦЧ SKU"),"SKU-потік",IFERROR(VLOOKUP(D2431,'02_РЦ'!$A$3:$I$7,5,FALSE),0))</f>
        <v>SKU-потік</v>
      </c>
      <c r="S2431" s="2" t="str">
        <f>IF(OR(C2431="РЦК макси",C2431="РЦЧ SKU"),"Не рахується в ліміт",IFERROR(VLOOKUP(D2431,'02_РЦ'!$A$3:$I$7,9,FALSE),"Немає РЦ"))</f>
        <v>Не рахується в ліміт</v>
      </c>
    </row>
    <row r="2432" spans="1:19">
      <c r="A2432" s="2" t="str">
        <f>'06A_Варіанти'!A2423</f>
        <v>RCCH_3179</v>
      </c>
      <c r="B2432" s="2" t="str">
        <f>'06A_Варіанти'!B2423</f>
        <v>TT_3179</v>
      </c>
      <c r="C2432" s="2" t="str">
        <f>'06A_Варіанти'!D2423</f>
        <v>РЦЧ SKU</v>
      </c>
      <c r="D2432" s="2" t="str">
        <f>'06A_Варіанти'!C2423</f>
        <v>РЦЧ</v>
      </c>
      <c r="E2432" s="2" t="str">
        <f>'06A_Варіанти'!S2423</f>
        <v>DIRECT</v>
      </c>
      <c r="F2432" s="2" t="str">
        <f>IF(O2432='06A_Варіанти'!E2423,'06A_Варіанти'!E$1,IF(O2432='06A_Варіанти'!F2423,'06A_Варіанти'!F$1,IF(O2432='06A_Варіанти'!G2423,'06A_Варіанти'!G$1,IF(O2432='06A_Варіанти'!H2423,'06A_Варіанти'!H$1,IF(O2432='06A_Варіанти'!I2423,'06A_Варіанти'!I$1,IF(O2432='06A_Варіанти'!J2423,'06A_Варіанти'!J$1,IF(O2432='06A_Варіанти'!K2423,'06A_Варіанти'!K$1,IF(O2432='06A_Варіанти'!L2423,'06A_Варіанти'!L$1,IF(O2432='06A_Варіанти'!M2423,'06A_Варіанти'!M$1,IF(O2432='06A_Варіанти'!N2423,'06A_Варіанти'!N$1,IF(O2432='06A_Варіанти'!O2423,'06A_Варіанти'!O$1,IF(O2432='06A_Варіанти'!P2423,'06A_Варіанти'!P$1,IF(O2432='06A_Варіанти'!Q2423,'06A_Варіанти'!Q$1,IF(O2432='06A_Варіанти'!R2423,'06A_Варіанти'!R$1,"НЕМАЄ МАРШРУТУ"))))))))))))))</f>
        <v>DIRECT</v>
      </c>
      <c r="G2432" s="2" t="str">
        <f t="shared" si="259"/>
        <v>БЕЗ ЗМІН</v>
      </c>
      <c r="H2432" s="2">
        <f>IF(G2432="НЕМАЄ МАРШРУТУ",0,O2432-'06A_Варіанти'!T2423)</f>
        <v>0</v>
      </c>
      <c r="I2432" s="2">
        <f>IFERROR(INDEX('04_Потоки'!$E:$E,MATCH(A2432,'04_Потоки'!$A:$A,0)),0)</f>
        <v>1</v>
      </c>
      <c r="J2432" s="2">
        <f t="shared" si="260"/>
        <v>1</v>
      </c>
      <c r="K2432" s="2">
        <f>IF(C2432="РЦК макси",0,2*'06A_Варіанти'!T2423*J2432)</f>
        <v>66.8</v>
      </c>
      <c r="L2432" s="2">
        <f t="shared" si="261"/>
        <v>66.8</v>
      </c>
      <c r="M2432" s="2">
        <f t="shared" si="262"/>
        <v>0</v>
      </c>
      <c r="N2432" s="9">
        <f t="shared" si="263"/>
        <v>0</v>
      </c>
      <c r="O2432" s="2">
        <f>MIN(IF('07A_Конструктор'!$D$5="Так",'06A_Варіанти'!E2423,1E+99),IF('07A_Конструктор'!$D$6="Так",'06A_Варіанти'!F2423,1E+99),IF('07A_Конструктор'!$D$7="Так",'06A_Варіанти'!G2423,1E+99),IF('07A_Конструктор'!$D$8="Так",'06A_Варіанти'!H2423,1E+99),IF('07A_Конструктор'!$D$9="Так",'06A_Варіанти'!I2423,1E+99),IF('07A_Конструктор'!$D$10="Так",'06A_Варіанти'!J2423,1E+99),IF('07A_Конструктор'!$D$11="Так",'06A_Варіанти'!K2423,1E+99),IF('07A_Конструктор'!$D$12="Так",'06A_Варіанти'!L2423,1E+99),IF('07A_Конструктор'!$D$13="Так",'06A_Варіанти'!M2423,1E+99),IF('07A_Конструктор'!$D$14="Так",'06A_Варіанти'!N2423,1E+99),IF('07A_Конструктор'!$D$15="Так",'06A_Варіанти'!O2423,1E+99),IF('07A_Конструктор'!$D$16="Так",'06A_Варіанти'!P2423,1E+99),IF('07A_Конструктор'!$D$17="Так",'06A_Варіанти'!Q2423,1E+99),IF('06A_Варіанти'!R2423="",1E+99,'06A_Варіанти'!R2423))</f>
        <v>33.4</v>
      </c>
      <c r="P2432" s="2" t="str">
        <f t="shared" si="264"/>
        <v>5 т</v>
      </c>
      <c r="Q2432" s="2">
        <f t="shared" si="265"/>
        <v>14</v>
      </c>
      <c r="R2432" s="2" t="str">
        <f>IF(OR(C2432="РЦК макси",C2432="РЦЧ SKU"),"SKU-потік",IFERROR(VLOOKUP(D2432,'02_РЦ'!$A$3:$I$7,5,FALSE),0))</f>
        <v>SKU-потік</v>
      </c>
      <c r="S2432" s="2" t="str">
        <f>IF(OR(C2432="РЦК макси",C2432="РЦЧ SKU"),"Не рахується в ліміт",IFERROR(VLOOKUP(D2432,'02_РЦ'!$A$3:$I$7,9,FALSE),"Немає РЦ"))</f>
        <v>Не рахується в ліміт</v>
      </c>
    </row>
    <row r="2433" spans="1:19">
      <c r="A2433" s="2" t="str">
        <f>'06A_Варіанти'!A2424</f>
        <v>RCCH_3262</v>
      </c>
      <c r="B2433" s="2" t="str">
        <f>'06A_Варіанти'!B2424</f>
        <v>TT_3262</v>
      </c>
      <c r="C2433" s="2" t="str">
        <f>'06A_Варіанти'!D2424</f>
        <v>РЦЧ SKU</v>
      </c>
      <c r="D2433" s="2" t="str">
        <f>'06A_Варіанти'!C2424</f>
        <v>РЦЧ</v>
      </c>
      <c r="E2433" s="2" t="str">
        <f>'06A_Варіанти'!S2424</f>
        <v>DIRECT</v>
      </c>
      <c r="F2433" s="2" t="str">
        <f>IF(O2433='06A_Варіанти'!E2424,'06A_Варіанти'!E$1,IF(O2433='06A_Варіанти'!F2424,'06A_Варіанти'!F$1,IF(O2433='06A_Варіанти'!G2424,'06A_Варіанти'!G$1,IF(O2433='06A_Варіанти'!H2424,'06A_Варіанти'!H$1,IF(O2433='06A_Варіанти'!I2424,'06A_Варіанти'!I$1,IF(O2433='06A_Варіанти'!J2424,'06A_Варіанти'!J$1,IF(O2433='06A_Варіанти'!K2424,'06A_Варіанти'!K$1,IF(O2433='06A_Варіанти'!L2424,'06A_Варіанти'!L$1,IF(O2433='06A_Варіанти'!M2424,'06A_Варіанти'!M$1,IF(O2433='06A_Варіанти'!N2424,'06A_Варіанти'!N$1,IF(O2433='06A_Варіанти'!O2424,'06A_Варіанти'!O$1,IF(O2433='06A_Варіанти'!P2424,'06A_Варіанти'!P$1,IF(O2433='06A_Варіанти'!Q2424,'06A_Варіанти'!Q$1,IF(O2433='06A_Варіанти'!R2424,'06A_Варіанти'!R$1,"НЕМАЄ МАРШРУТУ"))))))))))))))</f>
        <v>DIRECT</v>
      </c>
      <c r="G2433" s="2" t="str">
        <f t="shared" si="259"/>
        <v>БЕЗ ЗМІН</v>
      </c>
      <c r="H2433" s="2">
        <f>IF(G2433="НЕМАЄ МАРШРУТУ",0,O2433-'06A_Варіанти'!T2424)</f>
        <v>0</v>
      </c>
      <c r="I2433" s="2">
        <f>IFERROR(INDEX('04_Потоки'!$E:$E,MATCH(A2433,'04_Потоки'!$A:$A,0)),0)</f>
        <v>1</v>
      </c>
      <c r="J2433" s="2">
        <f t="shared" si="260"/>
        <v>1</v>
      </c>
      <c r="K2433" s="2">
        <f>IF(C2433="РЦК макси",0,2*'06A_Варіанти'!T2424*J2433)</f>
        <v>9.1999999999999993</v>
      </c>
      <c r="L2433" s="2">
        <f t="shared" si="261"/>
        <v>9.1999999999999993</v>
      </c>
      <c r="M2433" s="2">
        <f t="shared" si="262"/>
        <v>0</v>
      </c>
      <c r="N2433" s="9">
        <f t="shared" si="263"/>
        <v>0</v>
      </c>
      <c r="O2433" s="2">
        <f>MIN(IF('07A_Конструктор'!$D$5="Так",'06A_Варіанти'!E2424,1E+99),IF('07A_Конструктор'!$D$6="Так",'06A_Варіанти'!F2424,1E+99),IF('07A_Конструктор'!$D$7="Так",'06A_Варіанти'!G2424,1E+99),IF('07A_Конструктор'!$D$8="Так",'06A_Варіанти'!H2424,1E+99),IF('07A_Конструктор'!$D$9="Так",'06A_Варіанти'!I2424,1E+99),IF('07A_Конструктор'!$D$10="Так",'06A_Варіанти'!J2424,1E+99),IF('07A_Конструктор'!$D$11="Так",'06A_Варіанти'!K2424,1E+99),IF('07A_Конструктор'!$D$12="Так",'06A_Варіанти'!L2424,1E+99),IF('07A_Конструктор'!$D$13="Так",'06A_Варіанти'!M2424,1E+99),IF('07A_Конструктор'!$D$14="Так",'06A_Варіанти'!N2424,1E+99),IF('07A_Конструктор'!$D$15="Так",'06A_Варіанти'!O2424,1E+99),IF('07A_Конструктор'!$D$16="Так",'06A_Варіанти'!P2424,1E+99),IF('07A_Конструктор'!$D$17="Так",'06A_Варіанти'!Q2424,1E+99),IF('06A_Варіанти'!R2424="",1E+99,'06A_Варіанти'!R2424))</f>
        <v>4.5999999999999996</v>
      </c>
      <c r="P2433" s="2" t="str">
        <f t="shared" si="264"/>
        <v>5 т</v>
      </c>
      <c r="Q2433" s="2">
        <f t="shared" si="265"/>
        <v>14</v>
      </c>
      <c r="R2433" s="2" t="str">
        <f>IF(OR(C2433="РЦК макси",C2433="РЦЧ SKU"),"SKU-потік",IFERROR(VLOOKUP(D2433,'02_РЦ'!$A$3:$I$7,5,FALSE),0))</f>
        <v>SKU-потік</v>
      </c>
      <c r="S2433" s="2" t="str">
        <f>IF(OR(C2433="РЦК макси",C2433="РЦЧ SKU"),"Не рахується в ліміт",IFERROR(VLOOKUP(D2433,'02_РЦ'!$A$3:$I$7,9,FALSE),"Немає РЦ"))</f>
        <v>Не рахується в ліміт</v>
      </c>
    </row>
    <row r="2434" spans="1:19">
      <c r="A2434" s="2" t="str">
        <f>'06A_Варіанти'!A2425</f>
        <v>RCCH_3273</v>
      </c>
      <c r="B2434" s="2" t="str">
        <f>'06A_Варіанти'!B2425</f>
        <v>TT_3273</v>
      </c>
      <c r="C2434" s="2" t="str">
        <f>'06A_Варіанти'!D2425</f>
        <v>РЦЧ SKU</v>
      </c>
      <c r="D2434" s="2" t="str">
        <f>'06A_Варіанти'!C2425</f>
        <v>РЦЧ</v>
      </c>
      <c r="E2434" s="2" t="str">
        <f>'06A_Варіанти'!S2425</f>
        <v>DIRECT</v>
      </c>
      <c r="F2434" s="2" t="str">
        <f>IF(O2434='06A_Варіанти'!E2425,'06A_Варіанти'!E$1,IF(O2434='06A_Варіанти'!F2425,'06A_Варіанти'!F$1,IF(O2434='06A_Варіанти'!G2425,'06A_Варіанти'!G$1,IF(O2434='06A_Варіанти'!H2425,'06A_Варіанти'!H$1,IF(O2434='06A_Варіанти'!I2425,'06A_Варіанти'!I$1,IF(O2434='06A_Варіанти'!J2425,'06A_Варіанти'!J$1,IF(O2434='06A_Варіанти'!K2425,'06A_Варіанти'!K$1,IF(O2434='06A_Варіанти'!L2425,'06A_Варіанти'!L$1,IF(O2434='06A_Варіанти'!M2425,'06A_Варіанти'!M$1,IF(O2434='06A_Варіанти'!N2425,'06A_Варіанти'!N$1,IF(O2434='06A_Варіанти'!O2425,'06A_Варіанти'!O$1,IF(O2434='06A_Варіанти'!P2425,'06A_Варіанти'!P$1,IF(O2434='06A_Варіанти'!Q2425,'06A_Варіанти'!Q$1,IF(O2434='06A_Варіанти'!R2425,'06A_Варіанти'!R$1,"НЕМАЄ МАРШРУТУ"))))))))))))))</f>
        <v>DIRECT</v>
      </c>
      <c r="G2434" s="2" t="str">
        <f t="shared" si="259"/>
        <v>БЕЗ ЗМІН</v>
      </c>
      <c r="H2434" s="2">
        <f>IF(G2434="НЕМАЄ МАРШРУТУ",0,O2434-'06A_Варіанти'!T2425)</f>
        <v>0</v>
      </c>
      <c r="I2434" s="2">
        <f>IFERROR(INDEX('04_Потоки'!$E:$E,MATCH(A2434,'04_Потоки'!$A:$A,0)),0)</f>
        <v>1</v>
      </c>
      <c r="J2434" s="2">
        <f t="shared" si="260"/>
        <v>1</v>
      </c>
      <c r="K2434" s="2">
        <f>IF(C2434="РЦК макси",0,2*'06A_Варіанти'!T2425*J2434)</f>
        <v>2.6</v>
      </c>
      <c r="L2434" s="2">
        <f t="shared" si="261"/>
        <v>2.6</v>
      </c>
      <c r="M2434" s="2">
        <f t="shared" si="262"/>
        <v>0</v>
      </c>
      <c r="N2434" s="9">
        <f t="shared" si="263"/>
        <v>0</v>
      </c>
      <c r="O2434" s="2">
        <f>MIN(IF('07A_Конструктор'!$D$5="Так",'06A_Варіанти'!E2425,1E+99),IF('07A_Конструктор'!$D$6="Так",'06A_Варіанти'!F2425,1E+99),IF('07A_Конструктор'!$D$7="Так",'06A_Варіанти'!G2425,1E+99),IF('07A_Конструктор'!$D$8="Так",'06A_Варіанти'!H2425,1E+99),IF('07A_Конструктор'!$D$9="Так",'06A_Варіанти'!I2425,1E+99),IF('07A_Конструктор'!$D$10="Так",'06A_Варіанти'!J2425,1E+99),IF('07A_Конструктор'!$D$11="Так",'06A_Варіанти'!K2425,1E+99),IF('07A_Конструктор'!$D$12="Так",'06A_Варіанти'!L2425,1E+99),IF('07A_Конструктор'!$D$13="Так",'06A_Варіанти'!M2425,1E+99),IF('07A_Конструктор'!$D$14="Так",'06A_Варіанти'!N2425,1E+99),IF('07A_Конструктор'!$D$15="Так",'06A_Варіанти'!O2425,1E+99),IF('07A_Конструктор'!$D$16="Так",'06A_Варіанти'!P2425,1E+99),IF('07A_Конструктор'!$D$17="Так",'06A_Варіанти'!Q2425,1E+99),IF('06A_Варіанти'!R2425="",1E+99,'06A_Варіанти'!R2425))</f>
        <v>1.3</v>
      </c>
      <c r="P2434" s="2" t="str">
        <f t="shared" si="264"/>
        <v>5 т</v>
      </c>
      <c r="Q2434" s="2">
        <f t="shared" si="265"/>
        <v>14</v>
      </c>
      <c r="R2434" s="2" t="str">
        <f>IF(OR(C2434="РЦК макси",C2434="РЦЧ SKU"),"SKU-потік",IFERROR(VLOOKUP(D2434,'02_РЦ'!$A$3:$I$7,5,FALSE),0))</f>
        <v>SKU-потік</v>
      </c>
      <c r="S2434" s="2" t="str">
        <f>IF(OR(C2434="РЦК макси",C2434="РЦЧ SKU"),"Не рахується в ліміт",IFERROR(VLOOKUP(D2434,'02_РЦ'!$A$3:$I$7,9,FALSE),"Немає РЦ"))</f>
        <v>Не рахується в ліміт</v>
      </c>
    </row>
    <row r="2435" spans="1:19">
      <c r="A2435" s="2" t="str">
        <f>'06A_Варіанти'!A2426</f>
        <v>RCCH_3278</v>
      </c>
      <c r="B2435" s="2" t="str">
        <f>'06A_Варіанти'!B2426</f>
        <v>TT_3278</v>
      </c>
      <c r="C2435" s="2" t="str">
        <f>'06A_Варіанти'!D2426</f>
        <v>РЦЧ SKU</v>
      </c>
      <c r="D2435" s="2" t="str">
        <f>'06A_Варіанти'!C2426</f>
        <v>РЦЧ</v>
      </c>
      <c r="E2435" s="2" t="str">
        <f>'06A_Варіанти'!S2426</f>
        <v>DIRECT</v>
      </c>
      <c r="F2435" s="2" t="str">
        <f>IF(O2435='06A_Варіанти'!E2426,'06A_Варіанти'!E$1,IF(O2435='06A_Варіанти'!F2426,'06A_Варіанти'!F$1,IF(O2435='06A_Варіанти'!G2426,'06A_Варіанти'!G$1,IF(O2435='06A_Варіанти'!H2426,'06A_Варіанти'!H$1,IF(O2435='06A_Варіанти'!I2426,'06A_Варіанти'!I$1,IF(O2435='06A_Варіанти'!J2426,'06A_Варіанти'!J$1,IF(O2435='06A_Варіанти'!K2426,'06A_Варіанти'!K$1,IF(O2435='06A_Варіанти'!L2426,'06A_Варіанти'!L$1,IF(O2435='06A_Варіанти'!M2426,'06A_Варіанти'!M$1,IF(O2435='06A_Варіанти'!N2426,'06A_Варіанти'!N$1,IF(O2435='06A_Варіанти'!O2426,'06A_Варіанти'!O$1,IF(O2435='06A_Варіанти'!P2426,'06A_Варіанти'!P$1,IF(O2435='06A_Варіанти'!Q2426,'06A_Варіанти'!Q$1,IF(O2435='06A_Варіанти'!R2426,'06A_Варіанти'!R$1,"НЕМАЄ МАРШРУТУ"))))))))))))))</f>
        <v>DIRECT</v>
      </c>
      <c r="G2435" s="2" t="str">
        <f t="shared" si="259"/>
        <v>БЕЗ ЗМІН</v>
      </c>
      <c r="H2435" s="2">
        <f>IF(G2435="НЕМАЄ МАРШРУТУ",0,O2435-'06A_Варіанти'!T2426)</f>
        <v>0</v>
      </c>
      <c r="I2435" s="2">
        <f>IFERROR(INDEX('04_Потоки'!$E:$E,MATCH(A2435,'04_Потоки'!$A:$A,0)),0)</f>
        <v>1</v>
      </c>
      <c r="J2435" s="2">
        <f t="shared" si="260"/>
        <v>1</v>
      </c>
      <c r="K2435" s="2">
        <f>IF(C2435="РЦК макси",0,2*'06A_Варіанти'!T2426*J2435)</f>
        <v>0.4</v>
      </c>
      <c r="L2435" s="2">
        <f t="shared" si="261"/>
        <v>0.4</v>
      </c>
      <c r="M2435" s="2">
        <f t="shared" si="262"/>
        <v>0</v>
      </c>
      <c r="N2435" s="9">
        <f t="shared" si="263"/>
        <v>0</v>
      </c>
      <c r="O2435" s="2">
        <f>MIN(IF('07A_Конструктор'!$D$5="Так",'06A_Варіанти'!E2426,1E+99),IF('07A_Конструктор'!$D$6="Так",'06A_Варіанти'!F2426,1E+99),IF('07A_Конструктор'!$D$7="Так",'06A_Варіанти'!G2426,1E+99),IF('07A_Конструктор'!$D$8="Так",'06A_Варіанти'!H2426,1E+99),IF('07A_Конструктор'!$D$9="Так",'06A_Варіанти'!I2426,1E+99),IF('07A_Конструктор'!$D$10="Так",'06A_Варіанти'!J2426,1E+99),IF('07A_Конструктор'!$D$11="Так",'06A_Варіанти'!K2426,1E+99),IF('07A_Конструктор'!$D$12="Так",'06A_Варіанти'!L2426,1E+99),IF('07A_Конструктор'!$D$13="Так",'06A_Варіанти'!M2426,1E+99),IF('07A_Конструктор'!$D$14="Так",'06A_Варіанти'!N2426,1E+99),IF('07A_Конструктор'!$D$15="Так",'06A_Варіанти'!O2426,1E+99),IF('07A_Конструктор'!$D$16="Так",'06A_Варіанти'!P2426,1E+99),IF('07A_Конструктор'!$D$17="Так",'06A_Варіанти'!Q2426,1E+99),IF('06A_Варіанти'!R2426="",1E+99,'06A_Варіанти'!R2426))</f>
        <v>0.2</v>
      </c>
      <c r="P2435" s="2" t="str">
        <f t="shared" si="264"/>
        <v>5 т</v>
      </c>
      <c r="Q2435" s="2">
        <f t="shared" si="265"/>
        <v>14</v>
      </c>
      <c r="R2435" s="2" t="str">
        <f>IF(OR(C2435="РЦК макси",C2435="РЦЧ SKU"),"SKU-потік",IFERROR(VLOOKUP(D2435,'02_РЦ'!$A$3:$I$7,5,FALSE),0))</f>
        <v>SKU-потік</v>
      </c>
      <c r="S2435" s="2" t="str">
        <f>IF(OR(C2435="РЦК макси",C2435="РЦЧ SKU"),"Не рахується в ліміт",IFERROR(VLOOKUP(D2435,'02_РЦ'!$A$3:$I$7,9,FALSE),"Немає РЦ"))</f>
        <v>Не рахується в ліміт</v>
      </c>
    </row>
    <row r="2436" spans="1:19">
      <c r="A2436" s="2" t="str">
        <f>'06A_Варіанти'!A2427</f>
        <v>RCCH_3293</v>
      </c>
      <c r="B2436" s="2" t="str">
        <f>'06A_Варіанти'!B2427</f>
        <v>TT_3293</v>
      </c>
      <c r="C2436" s="2" t="str">
        <f>'06A_Варіанти'!D2427</f>
        <v>РЦЧ SKU</v>
      </c>
      <c r="D2436" s="2" t="str">
        <f>'06A_Варіанти'!C2427</f>
        <v>РЦЧ</v>
      </c>
      <c r="E2436" s="2" t="str">
        <f>'06A_Варіанти'!S2427</f>
        <v>DIRECT</v>
      </c>
      <c r="F2436" s="2" t="str">
        <f>IF(O2436='06A_Варіанти'!E2427,'06A_Варіанти'!E$1,IF(O2436='06A_Варіанти'!F2427,'06A_Варіанти'!F$1,IF(O2436='06A_Варіанти'!G2427,'06A_Варіанти'!G$1,IF(O2436='06A_Варіанти'!H2427,'06A_Варіанти'!H$1,IF(O2436='06A_Варіанти'!I2427,'06A_Варіанти'!I$1,IF(O2436='06A_Варіанти'!J2427,'06A_Варіанти'!J$1,IF(O2436='06A_Варіанти'!K2427,'06A_Варіанти'!K$1,IF(O2436='06A_Варіанти'!L2427,'06A_Варіанти'!L$1,IF(O2436='06A_Варіанти'!M2427,'06A_Варіанти'!M$1,IF(O2436='06A_Варіанти'!N2427,'06A_Варіанти'!N$1,IF(O2436='06A_Варіанти'!O2427,'06A_Варіанти'!O$1,IF(O2436='06A_Варіанти'!P2427,'06A_Варіанти'!P$1,IF(O2436='06A_Варіанти'!Q2427,'06A_Варіанти'!Q$1,IF(O2436='06A_Варіанти'!R2427,'06A_Варіанти'!R$1,"НЕМАЄ МАРШРУТУ"))))))))))))))</f>
        <v>DIRECT</v>
      </c>
      <c r="G2436" s="2" t="str">
        <f t="shared" si="259"/>
        <v>БЕЗ ЗМІН</v>
      </c>
      <c r="H2436" s="2">
        <f>IF(G2436="НЕМАЄ МАРШРУТУ",0,O2436-'06A_Варіанти'!T2427)</f>
        <v>0</v>
      </c>
      <c r="I2436" s="2">
        <f>IFERROR(INDEX('04_Потоки'!$E:$E,MATCH(A2436,'04_Потоки'!$A:$A,0)),0)</f>
        <v>1</v>
      </c>
      <c r="J2436" s="2">
        <f t="shared" si="260"/>
        <v>1</v>
      </c>
      <c r="K2436" s="2">
        <f>IF(C2436="РЦК макси",0,2*'06A_Варіанти'!T2427*J2436)</f>
        <v>225.6</v>
      </c>
      <c r="L2436" s="2">
        <f t="shared" si="261"/>
        <v>225.6</v>
      </c>
      <c r="M2436" s="2">
        <f t="shared" si="262"/>
        <v>0</v>
      </c>
      <c r="N2436" s="9">
        <f t="shared" si="263"/>
        <v>0</v>
      </c>
      <c r="O2436" s="2">
        <f>MIN(IF('07A_Конструктор'!$D$5="Так",'06A_Варіанти'!E2427,1E+99),IF('07A_Конструктор'!$D$6="Так",'06A_Варіанти'!F2427,1E+99),IF('07A_Конструктор'!$D$7="Так",'06A_Варіанти'!G2427,1E+99),IF('07A_Конструктор'!$D$8="Так",'06A_Варіанти'!H2427,1E+99),IF('07A_Конструктор'!$D$9="Так",'06A_Варіанти'!I2427,1E+99),IF('07A_Конструктор'!$D$10="Так",'06A_Варіанти'!J2427,1E+99),IF('07A_Конструктор'!$D$11="Так",'06A_Варіанти'!K2427,1E+99),IF('07A_Конструктор'!$D$12="Так",'06A_Варіанти'!L2427,1E+99),IF('07A_Конструктор'!$D$13="Так",'06A_Варіанти'!M2427,1E+99),IF('07A_Конструктор'!$D$14="Так",'06A_Варіанти'!N2427,1E+99),IF('07A_Конструктор'!$D$15="Так",'06A_Варіанти'!O2427,1E+99),IF('07A_Конструктор'!$D$16="Так",'06A_Варіанти'!P2427,1E+99),IF('07A_Конструктор'!$D$17="Так",'06A_Варіанти'!Q2427,1E+99),IF('06A_Варіанти'!R2427="",1E+99,'06A_Варіанти'!R2427))</f>
        <v>112.8</v>
      </c>
      <c r="P2436" s="2" t="str">
        <f t="shared" si="264"/>
        <v>5 т</v>
      </c>
      <c r="Q2436" s="2">
        <f t="shared" si="265"/>
        <v>14</v>
      </c>
      <c r="R2436" s="2" t="str">
        <f>IF(OR(C2436="РЦК макси",C2436="РЦЧ SKU"),"SKU-потік",IFERROR(VLOOKUP(D2436,'02_РЦ'!$A$3:$I$7,5,FALSE),0))</f>
        <v>SKU-потік</v>
      </c>
      <c r="S2436" s="2" t="str">
        <f>IF(OR(C2436="РЦК макси",C2436="РЦЧ SKU"),"Не рахується в ліміт",IFERROR(VLOOKUP(D2436,'02_РЦ'!$A$3:$I$7,9,FALSE),"Немає РЦ"))</f>
        <v>Не рахується в ліміт</v>
      </c>
    </row>
    <row r="2437" spans="1:19">
      <c r="A2437" s="2" t="str">
        <f>'06A_Варіанти'!A2428</f>
        <v>RCCH_3295</v>
      </c>
      <c r="B2437" s="2" t="str">
        <f>'06A_Варіанти'!B2428</f>
        <v>TT_3295</v>
      </c>
      <c r="C2437" s="2" t="str">
        <f>'06A_Варіанти'!D2428</f>
        <v>РЦЧ SKU</v>
      </c>
      <c r="D2437" s="2" t="str">
        <f>'06A_Варіанти'!C2428</f>
        <v>РЦЧ</v>
      </c>
      <c r="E2437" s="2" t="str">
        <f>'06A_Варіанти'!S2428</f>
        <v>DIRECT</v>
      </c>
      <c r="F2437" s="2" t="str">
        <f>IF(O2437='06A_Варіанти'!E2428,'06A_Варіанти'!E$1,IF(O2437='06A_Варіанти'!F2428,'06A_Варіанти'!F$1,IF(O2437='06A_Варіанти'!G2428,'06A_Варіанти'!G$1,IF(O2437='06A_Варіанти'!H2428,'06A_Варіанти'!H$1,IF(O2437='06A_Варіанти'!I2428,'06A_Варіанти'!I$1,IF(O2437='06A_Варіанти'!J2428,'06A_Варіанти'!J$1,IF(O2437='06A_Варіанти'!K2428,'06A_Варіанти'!K$1,IF(O2437='06A_Варіанти'!L2428,'06A_Варіанти'!L$1,IF(O2437='06A_Варіанти'!M2428,'06A_Варіанти'!M$1,IF(O2437='06A_Варіанти'!N2428,'06A_Варіанти'!N$1,IF(O2437='06A_Варіанти'!O2428,'06A_Варіанти'!O$1,IF(O2437='06A_Варіанти'!P2428,'06A_Варіанти'!P$1,IF(O2437='06A_Варіанти'!Q2428,'06A_Варіанти'!Q$1,IF(O2437='06A_Варіанти'!R2428,'06A_Варіанти'!R$1,"НЕМАЄ МАРШРУТУ"))))))))))))))</f>
        <v>DIRECT</v>
      </c>
      <c r="G2437" s="2" t="str">
        <f t="shared" si="259"/>
        <v>БЕЗ ЗМІН</v>
      </c>
      <c r="H2437" s="2">
        <f>IF(G2437="НЕМАЄ МАРШРУТУ",0,O2437-'06A_Варіанти'!T2428)</f>
        <v>0</v>
      </c>
      <c r="I2437" s="2">
        <f>IFERROR(INDEX('04_Потоки'!$E:$E,MATCH(A2437,'04_Потоки'!$A:$A,0)),0)</f>
        <v>1</v>
      </c>
      <c r="J2437" s="2">
        <f t="shared" si="260"/>
        <v>1</v>
      </c>
      <c r="K2437" s="2">
        <f>IF(C2437="РЦК макси",0,2*'06A_Варіанти'!T2428*J2437)</f>
        <v>5.2</v>
      </c>
      <c r="L2437" s="2">
        <f t="shared" si="261"/>
        <v>5.2</v>
      </c>
      <c r="M2437" s="2">
        <f t="shared" si="262"/>
        <v>0</v>
      </c>
      <c r="N2437" s="9">
        <f t="shared" si="263"/>
        <v>0</v>
      </c>
      <c r="O2437" s="2">
        <f>MIN(IF('07A_Конструктор'!$D$5="Так",'06A_Варіанти'!E2428,1E+99),IF('07A_Конструктор'!$D$6="Так",'06A_Варіанти'!F2428,1E+99),IF('07A_Конструктор'!$D$7="Так",'06A_Варіанти'!G2428,1E+99),IF('07A_Конструктор'!$D$8="Так",'06A_Варіанти'!H2428,1E+99),IF('07A_Конструктор'!$D$9="Так",'06A_Варіанти'!I2428,1E+99),IF('07A_Конструктор'!$D$10="Так",'06A_Варіанти'!J2428,1E+99),IF('07A_Конструктор'!$D$11="Так",'06A_Варіанти'!K2428,1E+99),IF('07A_Конструктор'!$D$12="Так",'06A_Варіанти'!L2428,1E+99),IF('07A_Конструктор'!$D$13="Так",'06A_Варіанти'!M2428,1E+99),IF('07A_Конструктор'!$D$14="Так",'06A_Варіанти'!N2428,1E+99),IF('07A_Конструктор'!$D$15="Так",'06A_Варіанти'!O2428,1E+99),IF('07A_Конструктор'!$D$16="Так",'06A_Варіанти'!P2428,1E+99),IF('07A_Конструктор'!$D$17="Так",'06A_Варіанти'!Q2428,1E+99),IF('06A_Варіанти'!R2428="",1E+99,'06A_Варіанти'!R2428))</f>
        <v>2.6</v>
      </c>
      <c r="P2437" s="2" t="str">
        <f t="shared" si="264"/>
        <v>5 т</v>
      </c>
      <c r="Q2437" s="2">
        <f t="shared" si="265"/>
        <v>14</v>
      </c>
      <c r="R2437" s="2" t="str">
        <f>IF(OR(C2437="РЦК макси",C2437="РЦЧ SKU"),"SKU-потік",IFERROR(VLOOKUP(D2437,'02_РЦ'!$A$3:$I$7,5,FALSE),0))</f>
        <v>SKU-потік</v>
      </c>
      <c r="S2437" s="2" t="str">
        <f>IF(OR(C2437="РЦК макси",C2437="РЦЧ SKU"),"Не рахується в ліміт",IFERROR(VLOOKUP(D2437,'02_РЦ'!$A$3:$I$7,9,FALSE),"Немає РЦ"))</f>
        <v>Не рахується в ліміт</v>
      </c>
    </row>
    <row r="2438" spans="1:19">
      <c r="A2438" s="2" t="str">
        <f>'06A_Варіанти'!A2429</f>
        <v>RCCH_3297</v>
      </c>
      <c r="B2438" s="2" t="str">
        <f>'06A_Варіанти'!B2429</f>
        <v>TT_3297</v>
      </c>
      <c r="C2438" s="2" t="str">
        <f>'06A_Варіанти'!D2429</f>
        <v>РЦЧ SKU</v>
      </c>
      <c r="D2438" s="2" t="str">
        <f>'06A_Варіанти'!C2429</f>
        <v>РЦЧ</v>
      </c>
      <c r="E2438" s="2" t="str">
        <f>'06A_Варіанти'!S2429</f>
        <v>DIRECT</v>
      </c>
      <c r="F2438" s="2" t="str">
        <f>IF(O2438='06A_Варіанти'!E2429,'06A_Варіанти'!E$1,IF(O2438='06A_Варіанти'!F2429,'06A_Варіанти'!F$1,IF(O2438='06A_Варіанти'!G2429,'06A_Варіанти'!G$1,IF(O2438='06A_Варіанти'!H2429,'06A_Варіанти'!H$1,IF(O2438='06A_Варіанти'!I2429,'06A_Варіанти'!I$1,IF(O2438='06A_Варіанти'!J2429,'06A_Варіанти'!J$1,IF(O2438='06A_Варіанти'!K2429,'06A_Варіанти'!K$1,IF(O2438='06A_Варіанти'!L2429,'06A_Варіанти'!L$1,IF(O2438='06A_Варіанти'!M2429,'06A_Варіанти'!M$1,IF(O2438='06A_Варіанти'!N2429,'06A_Варіанти'!N$1,IF(O2438='06A_Варіанти'!O2429,'06A_Варіанти'!O$1,IF(O2438='06A_Варіанти'!P2429,'06A_Варіанти'!P$1,IF(O2438='06A_Варіанти'!Q2429,'06A_Варіанти'!Q$1,IF(O2438='06A_Варіанти'!R2429,'06A_Варіанти'!R$1,"НЕМАЄ МАРШРУТУ"))))))))))))))</f>
        <v>DIRECT</v>
      </c>
      <c r="G2438" s="2" t="str">
        <f t="shared" si="259"/>
        <v>БЕЗ ЗМІН</v>
      </c>
      <c r="H2438" s="2">
        <f>IF(G2438="НЕМАЄ МАРШРУТУ",0,O2438-'06A_Варіанти'!T2429)</f>
        <v>0</v>
      </c>
      <c r="I2438" s="2">
        <f>IFERROR(INDEX('04_Потоки'!$E:$E,MATCH(A2438,'04_Потоки'!$A:$A,0)),0)</f>
        <v>1</v>
      </c>
      <c r="J2438" s="2">
        <f t="shared" si="260"/>
        <v>1</v>
      </c>
      <c r="K2438" s="2">
        <f>IF(C2438="РЦК макси",0,2*'06A_Варіанти'!T2429*J2438)</f>
        <v>4.4000000000000004</v>
      </c>
      <c r="L2438" s="2">
        <f t="shared" si="261"/>
        <v>4.4000000000000004</v>
      </c>
      <c r="M2438" s="2">
        <f t="shared" si="262"/>
        <v>0</v>
      </c>
      <c r="N2438" s="9">
        <f t="shared" si="263"/>
        <v>0</v>
      </c>
      <c r="O2438" s="2">
        <f>MIN(IF('07A_Конструктор'!$D$5="Так",'06A_Варіанти'!E2429,1E+99),IF('07A_Конструктор'!$D$6="Так",'06A_Варіанти'!F2429,1E+99),IF('07A_Конструктор'!$D$7="Так",'06A_Варіанти'!G2429,1E+99),IF('07A_Конструктор'!$D$8="Так",'06A_Варіанти'!H2429,1E+99),IF('07A_Конструктор'!$D$9="Так",'06A_Варіанти'!I2429,1E+99),IF('07A_Конструктор'!$D$10="Так",'06A_Варіанти'!J2429,1E+99),IF('07A_Конструктор'!$D$11="Так",'06A_Варіанти'!K2429,1E+99),IF('07A_Конструктор'!$D$12="Так",'06A_Варіанти'!L2429,1E+99),IF('07A_Конструктор'!$D$13="Так",'06A_Варіанти'!M2429,1E+99),IF('07A_Конструктор'!$D$14="Так",'06A_Варіанти'!N2429,1E+99),IF('07A_Конструктор'!$D$15="Так",'06A_Варіанти'!O2429,1E+99),IF('07A_Конструктор'!$D$16="Так",'06A_Варіанти'!P2429,1E+99),IF('07A_Конструктор'!$D$17="Так",'06A_Варіанти'!Q2429,1E+99),IF('06A_Варіанти'!R2429="",1E+99,'06A_Варіанти'!R2429))</f>
        <v>2.2000000000000002</v>
      </c>
      <c r="P2438" s="2" t="str">
        <f t="shared" si="264"/>
        <v>5 т</v>
      </c>
      <c r="Q2438" s="2">
        <f t="shared" si="265"/>
        <v>14</v>
      </c>
      <c r="R2438" s="2" t="str">
        <f>IF(OR(C2438="РЦК макси",C2438="РЦЧ SKU"),"SKU-потік",IFERROR(VLOOKUP(D2438,'02_РЦ'!$A$3:$I$7,5,FALSE),0))</f>
        <v>SKU-потік</v>
      </c>
      <c r="S2438" s="2" t="str">
        <f>IF(OR(C2438="РЦК макси",C2438="РЦЧ SKU"),"Не рахується в ліміт",IFERROR(VLOOKUP(D2438,'02_РЦ'!$A$3:$I$7,9,FALSE),"Немає РЦ"))</f>
        <v>Не рахується в ліміт</v>
      </c>
    </row>
    <row r="2439" spans="1:19">
      <c r="A2439" s="2" t="str">
        <f>'06A_Варіанти'!A2430</f>
        <v>RCCH_3303</v>
      </c>
      <c r="B2439" s="2" t="str">
        <f>'06A_Варіанти'!B2430</f>
        <v>TT_3303</v>
      </c>
      <c r="C2439" s="2" t="str">
        <f>'06A_Варіанти'!D2430</f>
        <v>РЦЧ SKU</v>
      </c>
      <c r="D2439" s="2" t="str">
        <f>'06A_Варіанти'!C2430</f>
        <v>РЦЧ</v>
      </c>
      <c r="E2439" s="2" t="str">
        <f>'06A_Варіанти'!S2430</f>
        <v>CHK</v>
      </c>
      <c r="F2439" s="2" t="str">
        <f>IF(O2439='06A_Варіанти'!E2430,'06A_Варіанти'!E$1,IF(O2439='06A_Варіанти'!F2430,'06A_Варіанти'!F$1,IF(O2439='06A_Варіанти'!G2430,'06A_Варіанти'!G$1,IF(O2439='06A_Варіанти'!H2430,'06A_Варіанти'!H$1,IF(O2439='06A_Варіанти'!I2430,'06A_Варіанти'!I$1,IF(O2439='06A_Варіанти'!J2430,'06A_Варіанти'!J$1,IF(O2439='06A_Варіанти'!K2430,'06A_Варіанти'!K$1,IF(O2439='06A_Варіанти'!L2430,'06A_Варіанти'!L$1,IF(O2439='06A_Варіанти'!M2430,'06A_Варіанти'!M$1,IF(O2439='06A_Варіанти'!N2430,'06A_Варіанти'!N$1,IF(O2439='06A_Варіанти'!O2430,'06A_Варіанти'!O$1,IF(O2439='06A_Варіанти'!P2430,'06A_Варіанти'!P$1,IF(O2439='06A_Варіанти'!Q2430,'06A_Варіанти'!Q$1,IF(O2439='06A_Варіанти'!R2430,'06A_Варіанти'!R$1,"НЕМАЄ МАРШРУТУ"))))))))))))))</f>
        <v>CHK</v>
      </c>
      <c r="G2439" s="2" t="str">
        <f t="shared" si="259"/>
        <v>БЕЗ ЗМІН</v>
      </c>
      <c r="H2439" s="2">
        <f>IF(G2439="НЕМАЄ МАРШРУТУ",0,O2439-'06A_Варіанти'!T2430)</f>
        <v>0</v>
      </c>
      <c r="I2439" s="2">
        <f>IFERROR(INDEX('04_Потоки'!$E:$E,MATCH(A2439,'04_Потоки'!$A:$A,0)),0)</f>
        <v>1</v>
      </c>
      <c r="J2439" s="2">
        <f t="shared" si="260"/>
        <v>1</v>
      </c>
      <c r="K2439" s="2">
        <f>IF(C2439="РЦК макси",0,2*'06A_Варіанти'!T2430*J2439)</f>
        <v>256.8</v>
      </c>
      <c r="L2439" s="2">
        <f t="shared" si="261"/>
        <v>256.8</v>
      </c>
      <c r="M2439" s="2">
        <f t="shared" si="262"/>
        <v>0</v>
      </c>
      <c r="N2439" s="9">
        <f t="shared" si="263"/>
        <v>0</v>
      </c>
      <c r="O2439" s="2">
        <f>MIN(IF('07A_Конструктор'!$D$5="Так",'06A_Варіанти'!E2430,1E+99),IF('07A_Конструктор'!$D$6="Так",'06A_Варіанти'!F2430,1E+99),IF('07A_Конструктор'!$D$7="Так",'06A_Варіанти'!G2430,1E+99),IF('07A_Конструктор'!$D$8="Так",'06A_Варіанти'!H2430,1E+99),IF('07A_Конструктор'!$D$9="Так",'06A_Варіанти'!I2430,1E+99),IF('07A_Конструктор'!$D$10="Так",'06A_Варіанти'!J2430,1E+99),IF('07A_Конструктор'!$D$11="Так",'06A_Варіанти'!K2430,1E+99),IF('07A_Конструктор'!$D$12="Так",'06A_Варіанти'!L2430,1E+99),IF('07A_Конструктор'!$D$13="Так",'06A_Варіанти'!M2430,1E+99),IF('07A_Конструктор'!$D$14="Так",'06A_Варіанти'!N2430,1E+99),IF('07A_Конструктор'!$D$15="Так",'06A_Варіанти'!O2430,1E+99),IF('07A_Конструктор'!$D$16="Так",'06A_Варіанти'!P2430,1E+99),IF('07A_Конструктор'!$D$17="Так",'06A_Варіанти'!Q2430,1E+99),IF('06A_Варіанти'!R2430="",1E+99,'06A_Варіанти'!R2430))</f>
        <v>128.4</v>
      </c>
      <c r="P2439" s="2" t="str">
        <f t="shared" si="264"/>
        <v>5 т</v>
      </c>
      <c r="Q2439" s="2">
        <f t="shared" si="265"/>
        <v>14</v>
      </c>
      <c r="R2439" s="2" t="str">
        <f>IF(OR(C2439="РЦК макси",C2439="РЦЧ SKU"),"SKU-потік",IFERROR(VLOOKUP(D2439,'02_РЦ'!$A$3:$I$7,5,FALSE),0))</f>
        <v>SKU-потік</v>
      </c>
      <c r="S2439" s="2" t="str">
        <f>IF(OR(C2439="РЦК макси",C2439="РЦЧ SKU"),"Не рахується в ліміт",IFERROR(VLOOKUP(D2439,'02_РЦ'!$A$3:$I$7,9,FALSE),"Немає РЦ"))</f>
        <v>Не рахується в ліміт</v>
      </c>
    </row>
    <row r="2440" spans="1:19">
      <c r="A2440" s="2" t="str">
        <f>'06A_Варіанти'!A2431</f>
        <v>RCCH_3310</v>
      </c>
      <c r="B2440" s="2" t="str">
        <f>'06A_Варіанти'!B2431</f>
        <v>TT_3310</v>
      </c>
      <c r="C2440" s="2" t="str">
        <f>'06A_Варіанти'!D2431</f>
        <v>РЦЧ SKU</v>
      </c>
      <c r="D2440" s="2" t="str">
        <f>'06A_Варіанти'!C2431</f>
        <v>РЦЧ</v>
      </c>
      <c r="E2440" s="2" t="str">
        <f>'06A_Варіанти'!S2431</f>
        <v>DIRECT</v>
      </c>
      <c r="F2440" s="2" t="str">
        <f>IF(O2440='06A_Варіанти'!E2431,'06A_Варіанти'!E$1,IF(O2440='06A_Варіанти'!F2431,'06A_Варіанти'!F$1,IF(O2440='06A_Варіанти'!G2431,'06A_Варіанти'!G$1,IF(O2440='06A_Варіанти'!H2431,'06A_Варіанти'!H$1,IF(O2440='06A_Варіанти'!I2431,'06A_Варіанти'!I$1,IF(O2440='06A_Варіанти'!J2431,'06A_Варіанти'!J$1,IF(O2440='06A_Варіанти'!K2431,'06A_Варіанти'!K$1,IF(O2440='06A_Варіанти'!L2431,'06A_Варіанти'!L$1,IF(O2440='06A_Варіанти'!M2431,'06A_Варіанти'!M$1,IF(O2440='06A_Варіанти'!N2431,'06A_Варіанти'!N$1,IF(O2440='06A_Варіанти'!O2431,'06A_Варіанти'!O$1,IF(O2440='06A_Варіанти'!P2431,'06A_Варіанти'!P$1,IF(O2440='06A_Варіанти'!Q2431,'06A_Варіанти'!Q$1,IF(O2440='06A_Варіанти'!R2431,'06A_Варіанти'!R$1,"НЕМАЄ МАРШРУТУ"))))))))))))))</f>
        <v>DIRECT</v>
      </c>
      <c r="G2440" s="2" t="str">
        <f t="shared" si="259"/>
        <v>БЕЗ ЗМІН</v>
      </c>
      <c r="H2440" s="2">
        <f>IF(G2440="НЕМАЄ МАРШРУТУ",0,O2440-'06A_Варіанти'!T2431)</f>
        <v>0</v>
      </c>
      <c r="I2440" s="2">
        <f>IFERROR(INDEX('04_Потоки'!$E:$E,MATCH(A2440,'04_Потоки'!$A:$A,0)),0)</f>
        <v>1</v>
      </c>
      <c r="J2440" s="2">
        <f t="shared" si="260"/>
        <v>1</v>
      </c>
      <c r="K2440" s="2">
        <f>IF(C2440="РЦК макси",0,2*'06A_Варіанти'!T2431*J2440)</f>
        <v>6.8</v>
      </c>
      <c r="L2440" s="2">
        <f t="shared" si="261"/>
        <v>6.8</v>
      </c>
      <c r="M2440" s="2">
        <f t="shared" si="262"/>
        <v>0</v>
      </c>
      <c r="N2440" s="9">
        <f t="shared" si="263"/>
        <v>0</v>
      </c>
      <c r="O2440" s="2">
        <f>MIN(IF('07A_Конструктор'!$D$5="Так",'06A_Варіанти'!E2431,1E+99),IF('07A_Конструктор'!$D$6="Так",'06A_Варіанти'!F2431,1E+99),IF('07A_Конструктор'!$D$7="Так",'06A_Варіанти'!G2431,1E+99),IF('07A_Конструктор'!$D$8="Так",'06A_Варіанти'!H2431,1E+99),IF('07A_Конструктор'!$D$9="Так",'06A_Варіанти'!I2431,1E+99),IF('07A_Конструктор'!$D$10="Так",'06A_Варіанти'!J2431,1E+99),IF('07A_Конструктор'!$D$11="Так",'06A_Варіанти'!K2431,1E+99),IF('07A_Конструктор'!$D$12="Так",'06A_Варіанти'!L2431,1E+99),IF('07A_Конструктор'!$D$13="Так",'06A_Варіанти'!M2431,1E+99),IF('07A_Конструктор'!$D$14="Так",'06A_Варіанти'!N2431,1E+99),IF('07A_Конструктор'!$D$15="Так",'06A_Варіанти'!O2431,1E+99),IF('07A_Конструктор'!$D$16="Так",'06A_Варіанти'!P2431,1E+99),IF('07A_Конструктор'!$D$17="Так",'06A_Варіанти'!Q2431,1E+99),IF('06A_Варіанти'!R2431="",1E+99,'06A_Варіанти'!R2431))</f>
        <v>3.4</v>
      </c>
      <c r="P2440" s="2" t="str">
        <f t="shared" si="264"/>
        <v>5 т</v>
      </c>
      <c r="Q2440" s="2">
        <f t="shared" si="265"/>
        <v>14</v>
      </c>
      <c r="R2440" s="2" t="str">
        <f>IF(OR(C2440="РЦК макси",C2440="РЦЧ SKU"),"SKU-потік",IFERROR(VLOOKUP(D2440,'02_РЦ'!$A$3:$I$7,5,FALSE),0))</f>
        <v>SKU-потік</v>
      </c>
      <c r="S2440" s="2" t="str">
        <f>IF(OR(C2440="РЦК макси",C2440="РЦЧ SKU"),"Не рахується в ліміт",IFERROR(VLOOKUP(D2440,'02_РЦ'!$A$3:$I$7,9,FALSE),"Немає РЦ"))</f>
        <v>Не рахується в ліміт</v>
      </c>
    </row>
    <row r="2441" spans="1:19">
      <c r="A2441" s="2" t="str">
        <f>'06A_Варіанти'!A2432</f>
        <v>RCCH_3314</v>
      </c>
      <c r="B2441" s="2" t="str">
        <f>'06A_Варіанти'!B2432</f>
        <v>TT_3314</v>
      </c>
      <c r="C2441" s="2" t="str">
        <f>'06A_Варіанти'!D2432</f>
        <v>РЦЧ SKU</v>
      </c>
      <c r="D2441" s="2" t="str">
        <f>'06A_Варіанти'!C2432</f>
        <v>РЦЧ</v>
      </c>
      <c r="E2441" s="2" t="str">
        <f>'06A_Варіанти'!S2432</f>
        <v>DIRECT</v>
      </c>
      <c r="F2441" s="2" t="str">
        <f>IF(O2441='06A_Варіанти'!E2432,'06A_Варіанти'!E$1,IF(O2441='06A_Варіанти'!F2432,'06A_Варіанти'!F$1,IF(O2441='06A_Варіанти'!G2432,'06A_Варіанти'!G$1,IF(O2441='06A_Варіанти'!H2432,'06A_Варіанти'!H$1,IF(O2441='06A_Варіанти'!I2432,'06A_Варіанти'!I$1,IF(O2441='06A_Варіанти'!J2432,'06A_Варіанти'!J$1,IF(O2441='06A_Варіанти'!K2432,'06A_Варіанти'!K$1,IF(O2441='06A_Варіанти'!L2432,'06A_Варіанти'!L$1,IF(O2441='06A_Варіанти'!M2432,'06A_Варіанти'!M$1,IF(O2441='06A_Варіанти'!N2432,'06A_Варіанти'!N$1,IF(O2441='06A_Варіанти'!O2432,'06A_Варіанти'!O$1,IF(O2441='06A_Варіанти'!P2432,'06A_Варіанти'!P$1,IF(O2441='06A_Варіанти'!Q2432,'06A_Варіанти'!Q$1,IF(O2441='06A_Варіанти'!R2432,'06A_Варіанти'!R$1,"НЕМАЄ МАРШРУТУ"))))))))))))))</f>
        <v>DIRECT</v>
      </c>
      <c r="G2441" s="2" t="str">
        <f t="shared" si="259"/>
        <v>БЕЗ ЗМІН</v>
      </c>
      <c r="H2441" s="2">
        <f>IF(G2441="НЕМАЄ МАРШРУТУ",0,O2441-'06A_Варіанти'!T2432)</f>
        <v>0</v>
      </c>
      <c r="I2441" s="2">
        <f>IFERROR(INDEX('04_Потоки'!$E:$E,MATCH(A2441,'04_Потоки'!$A:$A,0)),0)</f>
        <v>1</v>
      </c>
      <c r="J2441" s="2">
        <f t="shared" si="260"/>
        <v>1</v>
      </c>
      <c r="K2441" s="2">
        <f>IF(C2441="РЦК макси",0,2*'06A_Варіанти'!T2432*J2441)</f>
        <v>585</v>
      </c>
      <c r="L2441" s="2">
        <f t="shared" si="261"/>
        <v>585</v>
      </c>
      <c r="M2441" s="2">
        <f t="shared" si="262"/>
        <v>0</v>
      </c>
      <c r="N2441" s="9">
        <f t="shared" si="263"/>
        <v>0</v>
      </c>
      <c r="O2441" s="2">
        <f>MIN(IF('07A_Конструктор'!$D$5="Так",'06A_Варіанти'!E2432,1E+99),IF('07A_Конструктор'!$D$6="Так",'06A_Варіанти'!F2432,1E+99),IF('07A_Конструктор'!$D$7="Так",'06A_Варіанти'!G2432,1E+99),IF('07A_Конструктор'!$D$8="Так",'06A_Варіанти'!H2432,1E+99),IF('07A_Конструктор'!$D$9="Так",'06A_Варіанти'!I2432,1E+99),IF('07A_Конструктор'!$D$10="Так",'06A_Варіанти'!J2432,1E+99),IF('07A_Конструктор'!$D$11="Так",'06A_Варіанти'!K2432,1E+99),IF('07A_Конструктор'!$D$12="Так",'06A_Варіанти'!L2432,1E+99),IF('07A_Конструктор'!$D$13="Так",'06A_Варіанти'!M2432,1E+99),IF('07A_Конструктор'!$D$14="Так",'06A_Варіанти'!N2432,1E+99),IF('07A_Конструктор'!$D$15="Так",'06A_Варіанти'!O2432,1E+99),IF('07A_Конструктор'!$D$16="Так",'06A_Варіанти'!P2432,1E+99),IF('07A_Конструктор'!$D$17="Так",'06A_Варіанти'!Q2432,1E+99),IF('06A_Варіанти'!R2432="",1E+99,'06A_Варіанти'!R2432))</f>
        <v>292.5</v>
      </c>
      <c r="P2441" s="2" t="str">
        <f t="shared" si="264"/>
        <v>5 т</v>
      </c>
      <c r="Q2441" s="2">
        <f t="shared" si="265"/>
        <v>14</v>
      </c>
      <c r="R2441" s="2" t="str">
        <f>IF(OR(C2441="РЦК макси",C2441="РЦЧ SKU"),"SKU-потік",IFERROR(VLOOKUP(D2441,'02_РЦ'!$A$3:$I$7,5,FALSE),0))</f>
        <v>SKU-потік</v>
      </c>
      <c r="S2441" s="2" t="str">
        <f>IF(OR(C2441="РЦК макси",C2441="РЦЧ SKU"),"Не рахується в ліміт",IFERROR(VLOOKUP(D2441,'02_РЦ'!$A$3:$I$7,9,FALSE),"Немає РЦ"))</f>
        <v>Не рахується в ліміт</v>
      </c>
    </row>
    <row r="2442" spans="1:19">
      <c r="A2442" s="2" t="str">
        <f>'06A_Варіанти'!A2433</f>
        <v>RCCH_3322</v>
      </c>
      <c r="B2442" s="2" t="str">
        <f>'06A_Варіанти'!B2433</f>
        <v>TT_3322</v>
      </c>
      <c r="C2442" s="2" t="str">
        <f>'06A_Варіанти'!D2433</f>
        <v>РЦЧ SKU</v>
      </c>
      <c r="D2442" s="2" t="str">
        <f>'06A_Варіанти'!C2433</f>
        <v>РЦЧ</v>
      </c>
      <c r="E2442" s="2" t="str">
        <f>'06A_Варіанти'!S2433</f>
        <v>DIRECT</v>
      </c>
      <c r="F2442" s="2" t="str">
        <f>IF(O2442='06A_Варіанти'!E2433,'06A_Варіанти'!E$1,IF(O2442='06A_Варіанти'!F2433,'06A_Варіанти'!F$1,IF(O2442='06A_Варіанти'!G2433,'06A_Варіанти'!G$1,IF(O2442='06A_Варіанти'!H2433,'06A_Варіанти'!H$1,IF(O2442='06A_Варіанти'!I2433,'06A_Варіанти'!I$1,IF(O2442='06A_Варіанти'!J2433,'06A_Варіанти'!J$1,IF(O2442='06A_Варіанти'!K2433,'06A_Варіанти'!K$1,IF(O2442='06A_Варіанти'!L2433,'06A_Варіанти'!L$1,IF(O2442='06A_Варіанти'!M2433,'06A_Варіанти'!M$1,IF(O2442='06A_Варіанти'!N2433,'06A_Варіанти'!N$1,IF(O2442='06A_Варіанти'!O2433,'06A_Варіанти'!O$1,IF(O2442='06A_Варіанти'!P2433,'06A_Варіанти'!P$1,IF(O2442='06A_Варіанти'!Q2433,'06A_Варіанти'!Q$1,IF(O2442='06A_Варіанти'!R2433,'06A_Варіанти'!R$1,"НЕМАЄ МАРШРУТУ"))))))))))))))</f>
        <v>DIRECT</v>
      </c>
      <c r="G2442" s="2" t="str">
        <f t="shared" si="259"/>
        <v>БЕЗ ЗМІН</v>
      </c>
      <c r="H2442" s="2">
        <f>IF(G2442="НЕМАЄ МАРШРУТУ",0,O2442-'06A_Варіанти'!T2433)</f>
        <v>0</v>
      </c>
      <c r="I2442" s="2">
        <f>IFERROR(INDEX('04_Потоки'!$E:$E,MATCH(A2442,'04_Потоки'!$A:$A,0)),0)</f>
        <v>1</v>
      </c>
      <c r="J2442" s="2">
        <f t="shared" si="260"/>
        <v>1</v>
      </c>
      <c r="K2442" s="2">
        <f>IF(C2442="РЦК макси",0,2*'06A_Варіанти'!T2433*J2442)</f>
        <v>0.8</v>
      </c>
      <c r="L2442" s="2">
        <f t="shared" si="261"/>
        <v>0.8</v>
      </c>
      <c r="M2442" s="2">
        <f t="shared" si="262"/>
        <v>0</v>
      </c>
      <c r="N2442" s="9">
        <f t="shared" si="263"/>
        <v>0</v>
      </c>
      <c r="O2442" s="2">
        <f>MIN(IF('07A_Конструктор'!$D$5="Так",'06A_Варіанти'!E2433,1E+99),IF('07A_Конструктор'!$D$6="Так",'06A_Варіанти'!F2433,1E+99),IF('07A_Конструктор'!$D$7="Так",'06A_Варіанти'!G2433,1E+99),IF('07A_Конструктор'!$D$8="Так",'06A_Варіанти'!H2433,1E+99),IF('07A_Конструктор'!$D$9="Так",'06A_Варіанти'!I2433,1E+99),IF('07A_Конструктор'!$D$10="Так",'06A_Варіанти'!J2433,1E+99),IF('07A_Конструктор'!$D$11="Так",'06A_Варіанти'!K2433,1E+99),IF('07A_Конструктор'!$D$12="Так",'06A_Варіанти'!L2433,1E+99),IF('07A_Конструктор'!$D$13="Так",'06A_Варіанти'!M2433,1E+99),IF('07A_Конструктор'!$D$14="Так",'06A_Варіанти'!N2433,1E+99),IF('07A_Конструктор'!$D$15="Так",'06A_Варіанти'!O2433,1E+99),IF('07A_Конструктор'!$D$16="Так",'06A_Варіанти'!P2433,1E+99),IF('07A_Конструктор'!$D$17="Так",'06A_Варіанти'!Q2433,1E+99),IF('06A_Варіанти'!R2433="",1E+99,'06A_Варіанти'!R2433))</f>
        <v>0.4</v>
      </c>
      <c r="P2442" s="2" t="str">
        <f t="shared" si="264"/>
        <v>5 т</v>
      </c>
      <c r="Q2442" s="2">
        <f t="shared" si="265"/>
        <v>14</v>
      </c>
      <c r="R2442" s="2" t="str">
        <f>IF(OR(C2442="РЦК макси",C2442="РЦЧ SKU"),"SKU-потік",IFERROR(VLOOKUP(D2442,'02_РЦ'!$A$3:$I$7,5,FALSE),0))</f>
        <v>SKU-потік</v>
      </c>
      <c r="S2442" s="2" t="str">
        <f>IF(OR(C2442="РЦК макси",C2442="РЦЧ SKU"),"Не рахується в ліміт",IFERROR(VLOOKUP(D2442,'02_РЦ'!$A$3:$I$7,9,FALSE),"Немає РЦ"))</f>
        <v>Не рахується в ліміт</v>
      </c>
    </row>
    <row r="2443" spans="1:19">
      <c r="A2443" s="2" t="str">
        <f>'06A_Варіанти'!A2434</f>
        <v>RCCH_3323</v>
      </c>
      <c r="B2443" s="2" t="str">
        <f>'06A_Варіанти'!B2434</f>
        <v>TT_3323</v>
      </c>
      <c r="C2443" s="2" t="str">
        <f>'06A_Варіанти'!D2434</f>
        <v>РЦЧ SKU</v>
      </c>
      <c r="D2443" s="2" t="str">
        <f>'06A_Варіанти'!C2434</f>
        <v>РЦЧ</v>
      </c>
      <c r="E2443" s="2" t="str">
        <f>'06A_Варіанти'!S2434</f>
        <v>KREM</v>
      </c>
      <c r="F2443" s="2" t="str">
        <f>IF(O2443='06A_Варіанти'!E2434,'06A_Варіанти'!E$1,IF(O2443='06A_Варіанти'!F2434,'06A_Варіанти'!F$1,IF(O2443='06A_Варіанти'!G2434,'06A_Варіанти'!G$1,IF(O2443='06A_Варіанти'!H2434,'06A_Варіанти'!H$1,IF(O2443='06A_Варіанти'!I2434,'06A_Варіанти'!I$1,IF(O2443='06A_Варіанти'!J2434,'06A_Варіанти'!J$1,IF(O2443='06A_Варіанти'!K2434,'06A_Варіанти'!K$1,IF(O2443='06A_Варіанти'!L2434,'06A_Варіанти'!L$1,IF(O2443='06A_Варіанти'!M2434,'06A_Варіанти'!M$1,IF(O2443='06A_Варіанти'!N2434,'06A_Варіанти'!N$1,IF(O2443='06A_Варіанти'!O2434,'06A_Варіанти'!O$1,IF(O2443='06A_Варіанти'!P2434,'06A_Варіанти'!P$1,IF(O2443='06A_Варіанти'!Q2434,'06A_Варіанти'!Q$1,IF(O2443='06A_Варіанти'!R2434,'06A_Варіанти'!R$1,"НЕМАЄ МАРШРУТУ"))))))))))))))</f>
        <v>KREM</v>
      </c>
      <c r="G2443" s="2" t="str">
        <f t="shared" ref="G2443:G2453" si="266">IF(O2443&gt;1E+90,"НЕМАЄ МАРШРУТУ",IF(F2443=E2443,"БЕЗ ЗМІН","ЗМІНЕНО"))</f>
        <v>БЕЗ ЗМІН</v>
      </c>
      <c r="H2443" s="2">
        <f>IF(G2443="НЕМАЄ МАРШРУТУ",0,O2443-'06A_Варіанти'!T2434)</f>
        <v>0</v>
      </c>
      <c r="I2443" s="2">
        <f>IFERROR(INDEX('04_Потоки'!$E:$E,MATCH(A2443,'04_Потоки'!$A:$A,0)),0)</f>
        <v>1</v>
      </c>
      <c r="J2443" s="2">
        <f t="shared" ref="J2443:J2453" si="267">ROUNDUP(I2443/20,0)</f>
        <v>1</v>
      </c>
      <c r="K2443" s="2">
        <f>IF(C2443="РЦК макси",0,2*'06A_Варіанти'!T2434*J2443)</f>
        <v>594</v>
      </c>
      <c r="L2443" s="2">
        <f t="shared" ref="L2443:L2453" si="268">IF(C2443="РЦК макси",0,IF(G2443="НЕМАЄ МАРШРУТУ",0,2*O2443*J2443))</f>
        <v>594</v>
      </c>
      <c r="M2443" s="2">
        <f t="shared" ref="M2443:M2453" si="269">L2443-K2443</f>
        <v>0</v>
      </c>
      <c r="N2443" s="9">
        <f t="shared" ref="N2443:N2453" si="270">IFERROR(M2443/K2443,0)</f>
        <v>0</v>
      </c>
      <c r="O2443" s="2">
        <f>MIN(IF('07A_Конструктор'!$D$5="Так",'06A_Варіанти'!E2434,1E+99),IF('07A_Конструктор'!$D$6="Так",'06A_Варіанти'!F2434,1E+99),IF('07A_Конструктор'!$D$7="Так",'06A_Варіанти'!G2434,1E+99),IF('07A_Конструктор'!$D$8="Так",'06A_Варіанти'!H2434,1E+99),IF('07A_Конструктор'!$D$9="Так",'06A_Варіанти'!I2434,1E+99),IF('07A_Конструктор'!$D$10="Так",'06A_Варіанти'!J2434,1E+99),IF('07A_Конструктор'!$D$11="Так",'06A_Варіанти'!K2434,1E+99),IF('07A_Конструктор'!$D$12="Так",'06A_Варіанти'!L2434,1E+99),IF('07A_Конструктор'!$D$13="Так",'06A_Варіанти'!M2434,1E+99),IF('07A_Конструктор'!$D$14="Так",'06A_Варіанти'!N2434,1E+99),IF('07A_Конструктор'!$D$15="Так",'06A_Варіанти'!O2434,1E+99),IF('07A_Конструктор'!$D$16="Так",'06A_Варіанти'!P2434,1E+99),IF('07A_Конструктор'!$D$17="Так",'06A_Варіанти'!Q2434,1E+99),IF('06A_Варіанти'!R2434="",1E+99,'06A_Варіанти'!R2434))</f>
        <v>297</v>
      </c>
      <c r="P2443" s="2" t="str">
        <f t="shared" ref="P2443:P2453" si="271">IF(C2443="РЦК макси","Не моделюється",IF(MOD(I2443,20)=0,"10 т",IF(MOD(I2443,20)&lt;=14,"5 т",IF(MOD(I2443,20)&lt;=16,"7 т","10 т"))))</f>
        <v>5 т</v>
      </c>
      <c r="Q2443" s="2">
        <f t="shared" ref="Q2443:Q2453" si="272">IF(P2443="Не моделюється",0,IF(P2443="5 т",14,IF(P2443="7 т",16,20)))</f>
        <v>14</v>
      </c>
      <c r="R2443" s="2" t="str">
        <f>IF(OR(C2443="РЦК макси",C2443="РЦЧ SKU"),"SKU-потік",IFERROR(VLOOKUP(D2443,'02_РЦ'!$A$3:$I$7,5,FALSE),0))</f>
        <v>SKU-потік</v>
      </c>
      <c r="S2443" s="2" t="str">
        <f>IF(OR(C2443="РЦК макси",C2443="РЦЧ SKU"),"Не рахується в ліміт",IFERROR(VLOOKUP(D2443,'02_РЦ'!$A$3:$I$7,9,FALSE),"Немає РЦ"))</f>
        <v>Не рахується в ліміт</v>
      </c>
    </row>
    <row r="2444" spans="1:19">
      <c r="A2444" s="2" t="str">
        <f>'06A_Варіанти'!A2435</f>
        <v>RCCH_3345</v>
      </c>
      <c r="B2444" s="2" t="str">
        <f>'06A_Варіанти'!B2435</f>
        <v>TT_3345</v>
      </c>
      <c r="C2444" s="2" t="str">
        <f>'06A_Варіанти'!D2435</f>
        <v>РЦЧ SKU</v>
      </c>
      <c r="D2444" s="2" t="str">
        <f>'06A_Варіанти'!C2435</f>
        <v>РЦЧ</v>
      </c>
      <c r="E2444" s="2" t="str">
        <f>'06A_Варіанти'!S2435</f>
        <v>DIRECT</v>
      </c>
      <c r="F2444" s="2" t="str">
        <f>IF(O2444='06A_Варіанти'!E2435,'06A_Варіанти'!E$1,IF(O2444='06A_Варіанти'!F2435,'06A_Варіанти'!F$1,IF(O2444='06A_Варіанти'!G2435,'06A_Варіанти'!G$1,IF(O2444='06A_Варіанти'!H2435,'06A_Варіанти'!H$1,IF(O2444='06A_Варіанти'!I2435,'06A_Варіанти'!I$1,IF(O2444='06A_Варіанти'!J2435,'06A_Варіанти'!J$1,IF(O2444='06A_Варіанти'!K2435,'06A_Варіанти'!K$1,IF(O2444='06A_Варіанти'!L2435,'06A_Варіанти'!L$1,IF(O2444='06A_Варіанти'!M2435,'06A_Варіанти'!M$1,IF(O2444='06A_Варіанти'!N2435,'06A_Варіанти'!N$1,IF(O2444='06A_Варіанти'!O2435,'06A_Варіанти'!O$1,IF(O2444='06A_Варіанти'!P2435,'06A_Варіанти'!P$1,IF(O2444='06A_Варіанти'!Q2435,'06A_Варіанти'!Q$1,IF(O2444='06A_Варіанти'!R2435,'06A_Варіанти'!R$1,"НЕМАЄ МАРШРУТУ"))))))))))))))</f>
        <v>DIRECT</v>
      </c>
      <c r="G2444" s="2" t="str">
        <f t="shared" si="266"/>
        <v>БЕЗ ЗМІН</v>
      </c>
      <c r="H2444" s="2">
        <f>IF(G2444="НЕМАЄ МАРШРУТУ",0,O2444-'06A_Варіанти'!T2435)</f>
        <v>0</v>
      </c>
      <c r="I2444" s="2">
        <f>IFERROR(INDEX('04_Потоки'!$E:$E,MATCH(A2444,'04_Потоки'!$A:$A,0)),0)</f>
        <v>1</v>
      </c>
      <c r="J2444" s="2">
        <f t="shared" si="267"/>
        <v>1</v>
      </c>
      <c r="K2444" s="2">
        <f>IF(C2444="РЦК макси",0,2*'06A_Варіанти'!T2435*J2444)</f>
        <v>25</v>
      </c>
      <c r="L2444" s="2">
        <f t="shared" si="268"/>
        <v>25</v>
      </c>
      <c r="M2444" s="2">
        <f t="shared" si="269"/>
        <v>0</v>
      </c>
      <c r="N2444" s="9">
        <f t="shared" si="270"/>
        <v>0</v>
      </c>
      <c r="O2444" s="2">
        <f>MIN(IF('07A_Конструктор'!$D$5="Так",'06A_Варіанти'!E2435,1E+99),IF('07A_Конструктор'!$D$6="Так",'06A_Варіанти'!F2435,1E+99),IF('07A_Конструктор'!$D$7="Так",'06A_Варіанти'!G2435,1E+99),IF('07A_Конструктор'!$D$8="Так",'06A_Варіанти'!H2435,1E+99),IF('07A_Конструктор'!$D$9="Так",'06A_Варіанти'!I2435,1E+99),IF('07A_Конструктор'!$D$10="Так",'06A_Варіанти'!J2435,1E+99),IF('07A_Конструктор'!$D$11="Так",'06A_Варіанти'!K2435,1E+99),IF('07A_Конструктор'!$D$12="Так",'06A_Варіанти'!L2435,1E+99),IF('07A_Конструктор'!$D$13="Так",'06A_Варіанти'!M2435,1E+99),IF('07A_Конструктор'!$D$14="Так",'06A_Варіанти'!N2435,1E+99),IF('07A_Конструктор'!$D$15="Так",'06A_Варіанти'!O2435,1E+99),IF('07A_Конструктор'!$D$16="Так",'06A_Варіанти'!P2435,1E+99),IF('07A_Конструктор'!$D$17="Так",'06A_Варіанти'!Q2435,1E+99),IF('06A_Варіанти'!R2435="",1E+99,'06A_Варіанти'!R2435))</f>
        <v>12.5</v>
      </c>
      <c r="P2444" s="2" t="str">
        <f t="shared" si="271"/>
        <v>5 т</v>
      </c>
      <c r="Q2444" s="2">
        <f t="shared" si="272"/>
        <v>14</v>
      </c>
      <c r="R2444" s="2" t="str">
        <f>IF(OR(C2444="РЦК макси",C2444="РЦЧ SKU"),"SKU-потік",IFERROR(VLOOKUP(D2444,'02_РЦ'!$A$3:$I$7,5,FALSE),0))</f>
        <v>SKU-потік</v>
      </c>
      <c r="S2444" s="2" t="str">
        <f>IF(OR(C2444="РЦК макси",C2444="РЦЧ SKU"),"Не рахується в ліміт",IFERROR(VLOOKUP(D2444,'02_РЦ'!$A$3:$I$7,9,FALSE),"Немає РЦ"))</f>
        <v>Не рахується в ліміт</v>
      </c>
    </row>
    <row r="2445" spans="1:19">
      <c r="A2445" s="2" t="str">
        <f>'06A_Варіанти'!A2436</f>
        <v>RCCH_3361</v>
      </c>
      <c r="B2445" s="2" t="str">
        <f>'06A_Варіанти'!B2436</f>
        <v>TT_3361</v>
      </c>
      <c r="C2445" s="2" t="str">
        <f>'06A_Варіанти'!D2436</f>
        <v>РЦЧ SKU</v>
      </c>
      <c r="D2445" s="2" t="str">
        <f>'06A_Варіанти'!C2436</f>
        <v>РЦЧ</v>
      </c>
      <c r="E2445" s="2" t="str">
        <f>'06A_Варіанти'!S2436</f>
        <v>DIRECT</v>
      </c>
      <c r="F2445" s="2" t="str">
        <f>IF(O2445='06A_Варіанти'!E2436,'06A_Варіанти'!E$1,IF(O2445='06A_Варіанти'!F2436,'06A_Варіанти'!F$1,IF(O2445='06A_Варіанти'!G2436,'06A_Варіанти'!G$1,IF(O2445='06A_Варіанти'!H2436,'06A_Варіанти'!H$1,IF(O2445='06A_Варіанти'!I2436,'06A_Варіанти'!I$1,IF(O2445='06A_Варіанти'!J2436,'06A_Варіанти'!J$1,IF(O2445='06A_Варіанти'!K2436,'06A_Варіанти'!K$1,IF(O2445='06A_Варіанти'!L2436,'06A_Варіанти'!L$1,IF(O2445='06A_Варіанти'!M2436,'06A_Варіанти'!M$1,IF(O2445='06A_Варіанти'!N2436,'06A_Варіанти'!N$1,IF(O2445='06A_Варіанти'!O2436,'06A_Варіанти'!O$1,IF(O2445='06A_Варіанти'!P2436,'06A_Варіанти'!P$1,IF(O2445='06A_Варіанти'!Q2436,'06A_Варіанти'!Q$1,IF(O2445='06A_Варіанти'!R2436,'06A_Варіанти'!R$1,"НЕМАЄ МАРШРУТУ"))))))))))))))</f>
        <v>DIRECT</v>
      </c>
      <c r="G2445" s="2" t="str">
        <f t="shared" si="266"/>
        <v>БЕЗ ЗМІН</v>
      </c>
      <c r="H2445" s="2">
        <f>IF(G2445="НЕМАЄ МАРШРУТУ",0,O2445-'06A_Варіанти'!T2436)</f>
        <v>0</v>
      </c>
      <c r="I2445" s="2">
        <f>IFERROR(INDEX('04_Потоки'!$E:$E,MATCH(A2445,'04_Потоки'!$A:$A,0)),0)</f>
        <v>1</v>
      </c>
      <c r="J2445" s="2">
        <f t="shared" si="267"/>
        <v>1</v>
      </c>
      <c r="K2445" s="2">
        <f>IF(C2445="РЦК макси",0,2*'06A_Варіанти'!T2436*J2445)</f>
        <v>7.2</v>
      </c>
      <c r="L2445" s="2">
        <f t="shared" si="268"/>
        <v>7.2</v>
      </c>
      <c r="M2445" s="2">
        <f t="shared" si="269"/>
        <v>0</v>
      </c>
      <c r="N2445" s="9">
        <f t="shared" si="270"/>
        <v>0</v>
      </c>
      <c r="O2445" s="2">
        <f>MIN(IF('07A_Конструктор'!$D$5="Так",'06A_Варіанти'!E2436,1E+99),IF('07A_Конструктор'!$D$6="Так",'06A_Варіанти'!F2436,1E+99),IF('07A_Конструктор'!$D$7="Так",'06A_Варіанти'!G2436,1E+99),IF('07A_Конструктор'!$D$8="Так",'06A_Варіанти'!H2436,1E+99),IF('07A_Конструктор'!$D$9="Так",'06A_Варіанти'!I2436,1E+99),IF('07A_Конструктор'!$D$10="Так",'06A_Варіанти'!J2436,1E+99),IF('07A_Конструктор'!$D$11="Так",'06A_Варіанти'!K2436,1E+99),IF('07A_Конструктор'!$D$12="Так",'06A_Варіанти'!L2436,1E+99),IF('07A_Конструктор'!$D$13="Так",'06A_Варіанти'!M2436,1E+99),IF('07A_Конструктор'!$D$14="Так",'06A_Варіанти'!N2436,1E+99),IF('07A_Конструктор'!$D$15="Так",'06A_Варіанти'!O2436,1E+99),IF('07A_Конструктор'!$D$16="Так",'06A_Варіанти'!P2436,1E+99),IF('07A_Конструктор'!$D$17="Так",'06A_Варіанти'!Q2436,1E+99),IF('06A_Варіанти'!R2436="",1E+99,'06A_Варіанти'!R2436))</f>
        <v>3.6</v>
      </c>
      <c r="P2445" s="2" t="str">
        <f t="shared" si="271"/>
        <v>5 т</v>
      </c>
      <c r="Q2445" s="2">
        <f t="shared" si="272"/>
        <v>14</v>
      </c>
      <c r="R2445" s="2" t="str">
        <f>IF(OR(C2445="РЦК макси",C2445="РЦЧ SKU"),"SKU-потік",IFERROR(VLOOKUP(D2445,'02_РЦ'!$A$3:$I$7,5,FALSE),0))</f>
        <v>SKU-потік</v>
      </c>
      <c r="S2445" s="2" t="str">
        <f>IF(OR(C2445="РЦК макси",C2445="РЦЧ SKU"),"Не рахується в ліміт",IFERROR(VLOOKUP(D2445,'02_РЦ'!$A$3:$I$7,9,FALSE),"Немає РЦ"))</f>
        <v>Не рахується в ліміт</v>
      </c>
    </row>
    <row r="2446" spans="1:19">
      <c r="A2446" s="2" t="str">
        <f>'06A_Варіанти'!A2437</f>
        <v>RCCH_3373</v>
      </c>
      <c r="B2446" s="2" t="str">
        <f>'06A_Варіанти'!B2437</f>
        <v>TT_3373</v>
      </c>
      <c r="C2446" s="2" t="str">
        <f>'06A_Варіанти'!D2437</f>
        <v>РЦЧ SKU</v>
      </c>
      <c r="D2446" s="2" t="str">
        <f>'06A_Варіанти'!C2437</f>
        <v>РЦЧ</v>
      </c>
      <c r="E2446" s="2" t="str">
        <f>'06A_Варіанти'!S2437</f>
        <v>DIRECT</v>
      </c>
      <c r="F2446" s="2" t="str">
        <f>IF(O2446='06A_Варіанти'!E2437,'06A_Варіанти'!E$1,IF(O2446='06A_Варіанти'!F2437,'06A_Варіанти'!F$1,IF(O2446='06A_Варіанти'!G2437,'06A_Варіанти'!G$1,IF(O2446='06A_Варіанти'!H2437,'06A_Варіанти'!H$1,IF(O2446='06A_Варіанти'!I2437,'06A_Варіанти'!I$1,IF(O2446='06A_Варіанти'!J2437,'06A_Варіанти'!J$1,IF(O2446='06A_Варіанти'!K2437,'06A_Варіанти'!K$1,IF(O2446='06A_Варіанти'!L2437,'06A_Варіанти'!L$1,IF(O2446='06A_Варіанти'!M2437,'06A_Варіанти'!M$1,IF(O2446='06A_Варіанти'!N2437,'06A_Варіанти'!N$1,IF(O2446='06A_Варіанти'!O2437,'06A_Варіанти'!O$1,IF(O2446='06A_Варіанти'!P2437,'06A_Варіанти'!P$1,IF(O2446='06A_Варіанти'!Q2437,'06A_Варіанти'!Q$1,IF(O2446='06A_Варіанти'!R2437,'06A_Варіанти'!R$1,"НЕМАЄ МАРШРУТУ"))))))))))))))</f>
        <v>DIRECT</v>
      </c>
      <c r="G2446" s="2" t="str">
        <f t="shared" si="266"/>
        <v>БЕЗ ЗМІН</v>
      </c>
      <c r="H2446" s="2">
        <f>IF(G2446="НЕМАЄ МАРШРУТУ",0,O2446-'06A_Варіанти'!T2437)</f>
        <v>0</v>
      </c>
      <c r="I2446" s="2">
        <f>IFERROR(INDEX('04_Потоки'!$E:$E,MATCH(A2446,'04_Потоки'!$A:$A,0)),0)</f>
        <v>1</v>
      </c>
      <c r="J2446" s="2">
        <f t="shared" si="267"/>
        <v>1</v>
      </c>
      <c r="K2446" s="2">
        <f>IF(C2446="РЦК макси",0,2*'06A_Варіанти'!T2437*J2446)</f>
        <v>578.6</v>
      </c>
      <c r="L2446" s="2">
        <f t="shared" si="268"/>
        <v>578.6</v>
      </c>
      <c r="M2446" s="2">
        <f t="shared" si="269"/>
        <v>0</v>
      </c>
      <c r="N2446" s="9">
        <f t="shared" si="270"/>
        <v>0</v>
      </c>
      <c r="O2446" s="2">
        <f>MIN(IF('07A_Конструктор'!$D$5="Так",'06A_Варіанти'!E2437,1E+99),IF('07A_Конструктор'!$D$6="Так",'06A_Варіанти'!F2437,1E+99),IF('07A_Конструктор'!$D$7="Так",'06A_Варіанти'!G2437,1E+99),IF('07A_Конструктор'!$D$8="Так",'06A_Варіанти'!H2437,1E+99),IF('07A_Конструктор'!$D$9="Так",'06A_Варіанти'!I2437,1E+99),IF('07A_Конструктор'!$D$10="Так",'06A_Варіанти'!J2437,1E+99),IF('07A_Конструктор'!$D$11="Так",'06A_Варіанти'!K2437,1E+99),IF('07A_Конструктор'!$D$12="Так",'06A_Варіанти'!L2437,1E+99),IF('07A_Конструктор'!$D$13="Так",'06A_Варіанти'!M2437,1E+99),IF('07A_Конструктор'!$D$14="Так",'06A_Варіанти'!N2437,1E+99),IF('07A_Конструктор'!$D$15="Так",'06A_Варіанти'!O2437,1E+99),IF('07A_Конструктор'!$D$16="Так",'06A_Варіанти'!P2437,1E+99),IF('07A_Конструктор'!$D$17="Так",'06A_Варіанти'!Q2437,1E+99),IF('06A_Варіанти'!R2437="",1E+99,'06A_Варіанти'!R2437))</f>
        <v>289.3</v>
      </c>
      <c r="P2446" s="2" t="str">
        <f t="shared" si="271"/>
        <v>5 т</v>
      </c>
      <c r="Q2446" s="2">
        <f t="shared" si="272"/>
        <v>14</v>
      </c>
      <c r="R2446" s="2" t="str">
        <f>IF(OR(C2446="РЦК макси",C2446="РЦЧ SKU"),"SKU-потік",IFERROR(VLOOKUP(D2446,'02_РЦ'!$A$3:$I$7,5,FALSE),0))</f>
        <v>SKU-потік</v>
      </c>
      <c r="S2446" s="2" t="str">
        <f>IF(OR(C2446="РЦК макси",C2446="РЦЧ SKU"),"Не рахується в ліміт",IFERROR(VLOOKUP(D2446,'02_РЦ'!$A$3:$I$7,9,FALSE),"Немає РЦ"))</f>
        <v>Не рахується в ліміт</v>
      </c>
    </row>
    <row r="2447" spans="1:19">
      <c r="A2447" s="2" t="str">
        <f>'06A_Варіанти'!A2438</f>
        <v>RCCH_3393</v>
      </c>
      <c r="B2447" s="2" t="str">
        <f>'06A_Варіанти'!B2438</f>
        <v>TT_3393</v>
      </c>
      <c r="C2447" s="2" t="str">
        <f>'06A_Варіанти'!D2438</f>
        <v>РЦЧ SKU</v>
      </c>
      <c r="D2447" s="2" t="str">
        <f>'06A_Варіанти'!C2438</f>
        <v>РЦЧ</v>
      </c>
      <c r="E2447" s="2" t="str">
        <f>'06A_Варіанти'!S2438</f>
        <v>DIRECT</v>
      </c>
      <c r="F2447" s="2" t="str">
        <f>IF(O2447='06A_Варіанти'!E2438,'06A_Варіанти'!E$1,IF(O2447='06A_Варіанти'!F2438,'06A_Варіанти'!F$1,IF(O2447='06A_Варіанти'!G2438,'06A_Варіанти'!G$1,IF(O2447='06A_Варіанти'!H2438,'06A_Варіанти'!H$1,IF(O2447='06A_Варіанти'!I2438,'06A_Варіанти'!I$1,IF(O2447='06A_Варіанти'!J2438,'06A_Варіанти'!J$1,IF(O2447='06A_Варіанти'!K2438,'06A_Варіанти'!K$1,IF(O2447='06A_Варіанти'!L2438,'06A_Варіанти'!L$1,IF(O2447='06A_Варіанти'!M2438,'06A_Варіанти'!M$1,IF(O2447='06A_Варіанти'!N2438,'06A_Варіанти'!N$1,IF(O2447='06A_Варіанти'!O2438,'06A_Варіанти'!O$1,IF(O2447='06A_Варіанти'!P2438,'06A_Варіанти'!P$1,IF(O2447='06A_Варіанти'!Q2438,'06A_Варіанти'!Q$1,IF(O2447='06A_Варіанти'!R2438,'06A_Варіанти'!R$1,"НЕМАЄ МАРШРУТУ"))))))))))))))</f>
        <v>DIRECT</v>
      </c>
      <c r="G2447" s="2" t="str">
        <f t="shared" si="266"/>
        <v>БЕЗ ЗМІН</v>
      </c>
      <c r="H2447" s="2">
        <f>IF(G2447="НЕМАЄ МАРШРУТУ",0,O2447-'06A_Варіанти'!T2438)</f>
        <v>0</v>
      </c>
      <c r="I2447" s="2">
        <f>IFERROR(INDEX('04_Потоки'!$E:$E,MATCH(A2447,'04_Потоки'!$A:$A,0)),0)</f>
        <v>1</v>
      </c>
      <c r="J2447" s="2">
        <f t="shared" si="267"/>
        <v>1</v>
      </c>
      <c r="K2447" s="2">
        <f>IF(C2447="РЦК макси",0,2*'06A_Варіанти'!T2438*J2447)</f>
        <v>2</v>
      </c>
      <c r="L2447" s="2">
        <f t="shared" si="268"/>
        <v>2</v>
      </c>
      <c r="M2447" s="2">
        <f t="shared" si="269"/>
        <v>0</v>
      </c>
      <c r="N2447" s="9">
        <f t="shared" si="270"/>
        <v>0</v>
      </c>
      <c r="O2447" s="2">
        <f>MIN(IF('07A_Конструктор'!$D$5="Так",'06A_Варіанти'!E2438,1E+99),IF('07A_Конструктор'!$D$6="Так",'06A_Варіанти'!F2438,1E+99),IF('07A_Конструктор'!$D$7="Так",'06A_Варіанти'!G2438,1E+99),IF('07A_Конструктор'!$D$8="Так",'06A_Варіанти'!H2438,1E+99),IF('07A_Конструктор'!$D$9="Так",'06A_Варіанти'!I2438,1E+99),IF('07A_Конструктор'!$D$10="Так",'06A_Варіанти'!J2438,1E+99),IF('07A_Конструктор'!$D$11="Так",'06A_Варіанти'!K2438,1E+99),IF('07A_Конструктор'!$D$12="Так",'06A_Варіанти'!L2438,1E+99),IF('07A_Конструктор'!$D$13="Так",'06A_Варіанти'!M2438,1E+99),IF('07A_Конструктор'!$D$14="Так",'06A_Варіанти'!N2438,1E+99),IF('07A_Конструктор'!$D$15="Так",'06A_Варіанти'!O2438,1E+99),IF('07A_Конструктор'!$D$16="Так",'06A_Варіанти'!P2438,1E+99),IF('07A_Конструктор'!$D$17="Так",'06A_Варіанти'!Q2438,1E+99),IF('06A_Варіанти'!R2438="",1E+99,'06A_Варіанти'!R2438))</f>
        <v>1</v>
      </c>
      <c r="P2447" s="2" t="str">
        <f t="shared" si="271"/>
        <v>5 т</v>
      </c>
      <c r="Q2447" s="2">
        <f t="shared" si="272"/>
        <v>14</v>
      </c>
      <c r="R2447" s="2" t="str">
        <f>IF(OR(C2447="РЦК макси",C2447="РЦЧ SKU"),"SKU-потік",IFERROR(VLOOKUP(D2447,'02_РЦ'!$A$3:$I$7,5,FALSE),0))</f>
        <v>SKU-потік</v>
      </c>
      <c r="S2447" s="2" t="str">
        <f>IF(OR(C2447="РЦК макси",C2447="РЦЧ SKU"),"Не рахується в ліміт",IFERROR(VLOOKUP(D2447,'02_РЦ'!$A$3:$I$7,9,FALSE),"Немає РЦ"))</f>
        <v>Не рахується в ліміт</v>
      </c>
    </row>
    <row r="2448" spans="1:19">
      <c r="A2448" s="2" t="str">
        <f>'06A_Варіанти'!A2439</f>
        <v>RCCH_3406</v>
      </c>
      <c r="B2448" s="2" t="str">
        <f>'06A_Варіанти'!B2439</f>
        <v>TT_3406</v>
      </c>
      <c r="C2448" s="2" t="str">
        <f>'06A_Варіанти'!D2439</f>
        <v>РЦЧ SKU</v>
      </c>
      <c r="D2448" s="2" t="str">
        <f>'06A_Варіанти'!C2439</f>
        <v>РЦЧ</v>
      </c>
      <c r="E2448" s="2" t="str">
        <f>'06A_Варіанти'!S2439</f>
        <v>DIRECT</v>
      </c>
      <c r="F2448" s="2" t="str">
        <f>IF(O2448='06A_Варіанти'!E2439,'06A_Варіанти'!E$1,IF(O2448='06A_Варіанти'!F2439,'06A_Варіанти'!F$1,IF(O2448='06A_Варіанти'!G2439,'06A_Варіанти'!G$1,IF(O2448='06A_Варіанти'!H2439,'06A_Варіанти'!H$1,IF(O2448='06A_Варіанти'!I2439,'06A_Варіанти'!I$1,IF(O2448='06A_Варіанти'!J2439,'06A_Варіанти'!J$1,IF(O2448='06A_Варіанти'!K2439,'06A_Варіанти'!K$1,IF(O2448='06A_Варіанти'!L2439,'06A_Варіанти'!L$1,IF(O2448='06A_Варіанти'!M2439,'06A_Варіанти'!M$1,IF(O2448='06A_Варіанти'!N2439,'06A_Варіанти'!N$1,IF(O2448='06A_Варіанти'!O2439,'06A_Варіанти'!O$1,IF(O2448='06A_Варіанти'!P2439,'06A_Варіанти'!P$1,IF(O2448='06A_Варіанти'!Q2439,'06A_Варіанти'!Q$1,IF(O2448='06A_Варіанти'!R2439,'06A_Варіанти'!R$1,"НЕМАЄ МАРШРУТУ"))))))))))))))</f>
        <v>DIRECT</v>
      </c>
      <c r="G2448" s="2" t="str">
        <f t="shared" si="266"/>
        <v>БЕЗ ЗМІН</v>
      </c>
      <c r="H2448" s="2">
        <f>IF(G2448="НЕМАЄ МАРШРУТУ",0,O2448-'06A_Варіанти'!T2439)</f>
        <v>0</v>
      </c>
      <c r="I2448" s="2">
        <f>IFERROR(INDEX('04_Потоки'!$E:$E,MATCH(A2448,'04_Потоки'!$A:$A,0)),0)</f>
        <v>1</v>
      </c>
      <c r="J2448" s="2">
        <f t="shared" si="267"/>
        <v>1</v>
      </c>
      <c r="K2448" s="2">
        <f>IF(C2448="РЦК макси",0,2*'06A_Варіанти'!T2439*J2448)</f>
        <v>2</v>
      </c>
      <c r="L2448" s="2">
        <f t="shared" si="268"/>
        <v>2</v>
      </c>
      <c r="M2448" s="2">
        <f t="shared" si="269"/>
        <v>0</v>
      </c>
      <c r="N2448" s="9">
        <f t="shared" si="270"/>
        <v>0</v>
      </c>
      <c r="O2448" s="2">
        <f>MIN(IF('07A_Конструктор'!$D$5="Так",'06A_Варіанти'!E2439,1E+99),IF('07A_Конструктор'!$D$6="Так",'06A_Варіанти'!F2439,1E+99),IF('07A_Конструктор'!$D$7="Так",'06A_Варіанти'!G2439,1E+99),IF('07A_Конструктор'!$D$8="Так",'06A_Варіанти'!H2439,1E+99),IF('07A_Конструктор'!$D$9="Так",'06A_Варіанти'!I2439,1E+99),IF('07A_Конструктор'!$D$10="Так",'06A_Варіанти'!J2439,1E+99),IF('07A_Конструктор'!$D$11="Так",'06A_Варіанти'!K2439,1E+99),IF('07A_Конструктор'!$D$12="Так",'06A_Варіанти'!L2439,1E+99),IF('07A_Конструктор'!$D$13="Так",'06A_Варіанти'!M2439,1E+99),IF('07A_Конструктор'!$D$14="Так",'06A_Варіанти'!N2439,1E+99),IF('07A_Конструктор'!$D$15="Так",'06A_Варіанти'!O2439,1E+99),IF('07A_Конструктор'!$D$16="Так",'06A_Варіанти'!P2439,1E+99),IF('07A_Конструктор'!$D$17="Так",'06A_Варіанти'!Q2439,1E+99),IF('06A_Варіанти'!R2439="",1E+99,'06A_Варіанти'!R2439))</f>
        <v>1</v>
      </c>
      <c r="P2448" s="2" t="str">
        <f t="shared" si="271"/>
        <v>5 т</v>
      </c>
      <c r="Q2448" s="2">
        <f t="shared" si="272"/>
        <v>14</v>
      </c>
      <c r="R2448" s="2" t="str">
        <f>IF(OR(C2448="РЦК макси",C2448="РЦЧ SKU"),"SKU-потік",IFERROR(VLOOKUP(D2448,'02_РЦ'!$A$3:$I$7,5,FALSE),0))</f>
        <v>SKU-потік</v>
      </c>
      <c r="S2448" s="2" t="str">
        <f>IF(OR(C2448="РЦК макси",C2448="РЦЧ SKU"),"Не рахується в ліміт",IFERROR(VLOOKUP(D2448,'02_РЦ'!$A$3:$I$7,9,FALSE),"Немає РЦ"))</f>
        <v>Не рахується в ліміт</v>
      </c>
    </row>
    <row r="2449" spans="1:19">
      <c r="A2449" s="2" t="str">
        <f>'06A_Варіанти'!A2440</f>
        <v>RCCH_3426</v>
      </c>
      <c r="B2449" s="2" t="str">
        <f>'06A_Варіанти'!B2440</f>
        <v>TT_3426</v>
      </c>
      <c r="C2449" s="2" t="str">
        <f>'06A_Варіанти'!D2440</f>
        <v>РЦЧ SKU</v>
      </c>
      <c r="D2449" s="2" t="str">
        <f>'06A_Варіанти'!C2440</f>
        <v>РЦЧ</v>
      </c>
      <c r="E2449" s="2" t="str">
        <f>'06A_Варіанти'!S2440</f>
        <v>DIRECT</v>
      </c>
      <c r="F2449" s="2" t="str">
        <f>IF(O2449='06A_Варіанти'!E2440,'06A_Варіанти'!E$1,IF(O2449='06A_Варіанти'!F2440,'06A_Варіанти'!F$1,IF(O2449='06A_Варіанти'!G2440,'06A_Варіанти'!G$1,IF(O2449='06A_Варіанти'!H2440,'06A_Варіанти'!H$1,IF(O2449='06A_Варіанти'!I2440,'06A_Варіанти'!I$1,IF(O2449='06A_Варіанти'!J2440,'06A_Варіанти'!J$1,IF(O2449='06A_Варіанти'!K2440,'06A_Варіанти'!K$1,IF(O2449='06A_Варіанти'!L2440,'06A_Варіанти'!L$1,IF(O2449='06A_Варіанти'!M2440,'06A_Варіанти'!M$1,IF(O2449='06A_Варіанти'!N2440,'06A_Варіанти'!N$1,IF(O2449='06A_Варіанти'!O2440,'06A_Варіанти'!O$1,IF(O2449='06A_Варіанти'!P2440,'06A_Варіанти'!P$1,IF(O2449='06A_Варіанти'!Q2440,'06A_Варіанти'!Q$1,IF(O2449='06A_Варіанти'!R2440,'06A_Варіанти'!R$1,"НЕМАЄ МАРШРУТУ"))))))))))))))</f>
        <v>DIRECT</v>
      </c>
      <c r="G2449" s="2" t="str">
        <f t="shared" si="266"/>
        <v>БЕЗ ЗМІН</v>
      </c>
      <c r="H2449" s="2">
        <f>IF(G2449="НЕМАЄ МАРШРУТУ",0,O2449-'06A_Варіанти'!T2440)</f>
        <v>0</v>
      </c>
      <c r="I2449" s="2">
        <f>IFERROR(INDEX('04_Потоки'!$E:$E,MATCH(A2449,'04_Потоки'!$A:$A,0)),0)</f>
        <v>1</v>
      </c>
      <c r="J2449" s="2">
        <f t="shared" si="267"/>
        <v>1</v>
      </c>
      <c r="K2449" s="2">
        <f>IF(C2449="РЦК макси",0,2*'06A_Варіанти'!T2440*J2449)</f>
        <v>579.79999999999995</v>
      </c>
      <c r="L2449" s="2">
        <f t="shared" si="268"/>
        <v>579.79999999999995</v>
      </c>
      <c r="M2449" s="2">
        <f t="shared" si="269"/>
        <v>0</v>
      </c>
      <c r="N2449" s="9">
        <f t="shared" si="270"/>
        <v>0</v>
      </c>
      <c r="O2449" s="2">
        <f>MIN(IF('07A_Конструктор'!$D$5="Так",'06A_Варіанти'!E2440,1E+99),IF('07A_Конструктор'!$D$6="Так",'06A_Варіанти'!F2440,1E+99),IF('07A_Конструктор'!$D$7="Так",'06A_Варіанти'!G2440,1E+99),IF('07A_Конструктор'!$D$8="Так",'06A_Варіанти'!H2440,1E+99),IF('07A_Конструктор'!$D$9="Так",'06A_Варіанти'!I2440,1E+99),IF('07A_Конструктор'!$D$10="Так",'06A_Варіанти'!J2440,1E+99),IF('07A_Конструктор'!$D$11="Так",'06A_Варіанти'!K2440,1E+99),IF('07A_Конструктор'!$D$12="Так",'06A_Варіанти'!L2440,1E+99),IF('07A_Конструктор'!$D$13="Так",'06A_Варіанти'!M2440,1E+99),IF('07A_Конструктор'!$D$14="Так",'06A_Варіанти'!N2440,1E+99),IF('07A_Конструктор'!$D$15="Так",'06A_Варіанти'!O2440,1E+99),IF('07A_Конструктор'!$D$16="Так",'06A_Варіанти'!P2440,1E+99),IF('07A_Конструктор'!$D$17="Так",'06A_Варіанти'!Q2440,1E+99),IF('06A_Варіанти'!R2440="",1E+99,'06A_Варіанти'!R2440))</f>
        <v>289.89999999999998</v>
      </c>
      <c r="P2449" s="2" t="str">
        <f t="shared" si="271"/>
        <v>5 т</v>
      </c>
      <c r="Q2449" s="2">
        <f t="shared" si="272"/>
        <v>14</v>
      </c>
      <c r="R2449" s="2" t="str">
        <f>IF(OR(C2449="РЦК макси",C2449="РЦЧ SKU"),"SKU-потік",IFERROR(VLOOKUP(D2449,'02_РЦ'!$A$3:$I$7,5,FALSE),0))</f>
        <v>SKU-потік</v>
      </c>
      <c r="S2449" s="2" t="str">
        <f>IF(OR(C2449="РЦК макси",C2449="РЦЧ SKU"),"Не рахується в ліміт",IFERROR(VLOOKUP(D2449,'02_РЦ'!$A$3:$I$7,9,FALSE),"Немає РЦ"))</f>
        <v>Не рахується в ліміт</v>
      </c>
    </row>
    <row r="2450" spans="1:19">
      <c r="A2450" s="2" t="str">
        <f>'06A_Варіанти'!A2441</f>
        <v>RCCH_3432</v>
      </c>
      <c r="B2450" s="2" t="str">
        <f>'06A_Варіанти'!B2441</f>
        <v>TT_3432</v>
      </c>
      <c r="C2450" s="2" t="str">
        <f>'06A_Варіанти'!D2441</f>
        <v>РЦЧ SKU</v>
      </c>
      <c r="D2450" s="2" t="str">
        <f>'06A_Варіанти'!C2441</f>
        <v>РЦЧ</v>
      </c>
      <c r="E2450" s="2" t="str">
        <f>'06A_Варіанти'!S2441</f>
        <v>DIRECT</v>
      </c>
      <c r="F2450" s="2" t="str">
        <f>IF(O2450='06A_Варіанти'!E2441,'06A_Варіанти'!E$1,IF(O2450='06A_Варіанти'!F2441,'06A_Варіанти'!F$1,IF(O2450='06A_Варіанти'!G2441,'06A_Варіанти'!G$1,IF(O2450='06A_Варіанти'!H2441,'06A_Варіанти'!H$1,IF(O2450='06A_Варіанти'!I2441,'06A_Варіанти'!I$1,IF(O2450='06A_Варіанти'!J2441,'06A_Варіанти'!J$1,IF(O2450='06A_Варіанти'!K2441,'06A_Варіанти'!K$1,IF(O2450='06A_Варіанти'!L2441,'06A_Варіанти'!L$1,IF(O2450='06A_Варіанти'!M2441,'06A_Варіанти'!M$1,IF(O2450='06A_Варіанти'!N2441,'06A_Варіанти'!N$1,IF(O2450='06A_Варіанти'!O2441,'06A_Варіанти'!O$1,IF(O2450='06A_Варіанти'!P2441,'06A_Варіанти'!P$1,IF(O2450='06A_Варіанти'!Q2441,'06A_Варіанти'!Q$1,IF(O2450='06A_Варіанти'!R2441,'06A_Варіанти'!R$1,"НЕМАЄ МАРШРУТУ"))))))))))))))</f>
        <v>DIRECT</v>
      </c>
      <c r="G2450" s="2" t="str">
        <f t="shared" si="266"/>
        <v>БЕЗ ЗМІН</v>
      </c>
      <c r="H2450" s="2">
        <f>IF(G2450="НЕМАЄ МАРШРУТУ",0,O2450-'06A_Варіанти'!T2441)</f>
        <v>0</v>
      </c>
      <c r="I2450" s="2">
        <f>IFERROR(INDEX('04_Потоки'!$E:$E,MATCH(A2450,'04_Потоки'!$A:$A,0)),0)</f>
        <v>1</v>
      </c>
      <c r="J2450" s="2">
        <f t="shared" si="267"/>
        <v>1</v>
      </c>
      <c r="K2450" s="2">
        <f>IF(C2450="РЦК макси",0,2*'06A_Варіанти'!T2441*J2450)</f>
        <v>1.8</v>
      </c>
      <c r="L2450" s="2">
        <f t="shared" si="268"/>
        <v>1.8</v>
      </c>
      <c r="M2450" s="2">
        <f t="shared" si="269"/>
        <v>0</v>
      </c>
      <c r="N2450" s="9">
        <f t="shared" si="270"/>
        <v>0</v>
      </c>
      <c r="O2450" s="2">
        <f>MIN(IF('07A_Конструктор'!$D$5="Так",'06A_Варіанти'!E2441,1E+99),IF('07A_Конструктор'!$D$6="Так",'06A_Варіанти'!F2441,1E+99),IF('07A_Конструктор'!$D$7="Так",'06A_Варіанти'!G2441,1E+99),IF('07A_Конструктор'!$D$8="Так",'06A_Варіанти'!H2441,1E+99),IF('07A_Конструктор'!$D$9="Так",'06A_Варіанти'!I2441,1E+99),IF('07A_Конструктор'!$D$10="Так",'06A_Варіанти'!J2441,1E+99),IF('07A_Конструктор'!$D$11="Так",'06A_Варіанти'!K2441,1E+99),IF('07A_Конструктор'!$D$12="Так",'06A_Варіанти'!L2441,1E+99),IF('07A_Конструктор'!$D$13="Так",'06A_Варіанти'!M2441,1E+99),IF('07A_Конструктор'!$D$14="Так",'06A_Варіанти'!N2441,1E+99),IF('07A_Конструктор'!$D$15="Так",'06A_Варіанти'!O2441,1E+99),IF('07A_Конструктор'!$D$16="Так",'06A_Варіанти'!P2441,1E+99),IF('07A_Конструктор'!$D$17="Так",'06A_Варіанти'!Q2441,1E+99),IF('06A_Варіанти'!R2441="",1E+99,'06A_Варіанти'!R2441))</f>
        <v>0.9</v>
      </c>
      <c r="P2450" s="2" t="str">
        <f t="shared" si="271"/>
        <v>5 т</v>
      </c>
      <c r="Q2450" s="2">
        <f t="shared" si="272"/>
        <v>14</v>
      </c>
      <c r="R2450" s="2" t="str">
        <f>IF(OR(C2450="РЦК макси",C2450="РЦЧ SKU"),"SKU-потік",IFERROR(VLOOKUP(D2450,'02_РЦ'!$A$3:$I$7,5,FALSE),0))</f>
        <v>SKU-потік</v>
      </c>
      <c r="S2450" s="2" t="str">
        <f>IF(OR(C2450="РЦК макси",C2450="РЦЧ SKU"),"Не рахується в ліміт",IFERROR(VLOOKUP(D2450,'02_РЦ'!$A$3:$I$7,9,FALSE),"Немає РЦ"))</f>
        <v>Не рахується в ліміт</v>
      </c>
    </row>
    <row r="2451" spans="1:19">
      <c r="A2451" s="2" t="str">
        <f>'06A_Варіанти'!A2442</f>
        <v>RCCH_3433</v>
      </c>
      <c r="B2451" s="2" t="str">
        <f>'06A_Варіанти'!B2442</f>
        <v>TT_3433</v>
      </c>
      <c r="C2451" s="2" t="str">
        <f>'06A_Варіанти'!D2442</f>
        <v>РЦЧ SKU</v>
      </c>
      <c r="D2451" s="2" t="str">
        <f>'06A_Варіанти'!C2442</f>
        <v>РЦЧ</v>
      </c>
      <c r="E2451" s="2" t="str">
        <f>'06A_Варіанти'!S2442</f>
        <v>DIRECT</v>
      </c>
      <c r="F2451" s="2" t="str">
        <f>IF(O2451='06A_Варіанти'!E2442,'06A_Варіанти'!E$1,IF(O2451='06A_Варіанти'!F2442,'06A_Варіанти'!F$1,IF(O2451='06A_Варіанти'!G2442,'06A_Варіанти'!G$1,IF(O2451='06A_Варіанти'!H2442,'06A_Варіанти'!H$1,IF(O2451='06A_Варіанти'!I2442,'06A_Варіанти'!I$1,IF(O2451='06A_Варіанти'!J2442,'06A_Варіанти'!J$1,IF(O2451='06A_Варіанти'!K2442,'06A_Варіанти'!K$1,IF(O2451='06A_Варіанти'!L2442,'06A_Варіанти'!L$1,IF(O2451='06A_Варіанти'!M2442,'06A_Варіанти'!M$1,IF(O2451='06A_Варіанти'!N2442,'06A_Варіанти'!N$1,IF(O2451='06A_Варіанти'!O2442,'06A_Варіанти'!O$1,IF(O2451='06A_Варіанти'!P2442,'06A_Варіанти'!P$1,IF(O2451='06A_Варіанти'!Q2442,'06A_Варіанти'!Q$1,IF(O2451='06A_Варіанти'!R2442,'06A_Варіанти'!R$1,"НЕМАЄ МАРШРУТУ"))))))))))))))</f>
        <v>DIRECT</v>
      </c>
      <c r="G2451" s="2" t="str">
        <f t="shared" si="266"/>
        <v>БЕЗ ЗМІН</v>
      </c>
      <c r="H2451" s="2">
        <f>IF(G2451="НЕМАЄ МАРШРУТУ",0,O2451-'06A_Варіанти'!T2442)</f>
        <v>0</v>
      </c>
      <c r="I2451" s="2">
        <f>IFERROR(INDEX('04_Потоки'!$E:$E,MATCH(A2451,'04_Потоки'!$A:$A,0)),0)</f>
        <v>1</v>
      </c>
      <c r="J2451" s="2">
        <f t="shared" si="267"/>
        <v>1</v>
      </c>
      <c r="K2451" s="2">
        <f>IF(C2451="РЦК макси",0,2*'06A_Варіанти'!T2442*J2451)</f>
        <v>500.8</v>
      </c>
      <c r="L2451" s="2">
        <f t="shared" si="268"/>
        <v>500.8</v>
      </c>
      <c r="M2451" s="2">
        <f t="shared" si="269"/>
        <v>0</v>
      </c>
      <c r="N2451" s="9">
        <f t="shared" si="270"/>
        <v>0</v>
      </c>
      <c r="O2451" s="2">
        <f>MIN(IF('07A_Конструктор'!$D$5="Так",'06A_Варіанти'!E2442,1E+99),IF('07A_Конструктор'!$D$6="Так",'06A_Варіанти'!F2442,1E+99),IF('07A_Конструктор'!$D$7="Так",'06A_Варіанти'!G2442,1E+99),IF('07A_Конструктор'!$D$8="Так",'06A_Варіанти'!H2442,1E+99),IF('07A_Конструктор'!$D$9="Так",'06A_Варіанти'!I2442,1E+99),IF('07A_Конструктор'!$D$10="Так",'06A_Варіанти'!J2442,1E+99),IF('07A_Конструктор'!$D$11="Так",'06A_Варіанти'!K2442,1E+99),IF('07A_Конструктор'!$D$12="Так",'06A_Варіанти'!L2442,1E+99),IF('07A_Конструктор'!$D$13="Так",'06A_Варіанти'!M2442,1E+99),IF('07A_Конструктор'!$D$14="Так",'06A_Варіанти'!N2442,1E+99),IF('07A_Конструктор'!$D$15="Так",'06A_Варіанти'!O2442,1E+99),IF('07A_Конструктор'!$D$16="Так",'06A_Варіанти'!P2442,1E+99),IF('07A_Конструктор'!$D$17="Так",'06A_Варіанти'!Q2442,1E+99),IF('06A_Варіанти'!R2442="",1E+99,'06A_Варіанти'!R2442))</f>
        <v>250.4</v>
      </c>
      <c r="P2451" s="2" t="str">
        <f t="shared" si="271"/>
        <v>5 т</v>
      </c>
      <c r="Q2451" s="2">
        <f t="shared" si="272"/>
        <v>14</v>
      </c>
      <c r="R2451" s="2" t="str">
        <f>IF(OR(C2451="РЦК макси",C2451="РЦЧ SKU"),"SKU-потік",IFERROR(VLOOKUP(D2451,'02_РЦ'!$A$3:$I$7,5,FALSE),0))</f>
        <v>SKU-потік</v>
      </c>
      <c r="S2451" s="2" t="str">
        <f>IF(OR(C2451="РЦК макси",C2451="РЦЧ SKU"),"Не рахується в ліміт",IFERROR(VLOOKUP(D2451,'02_РЦ'!$A$3:$I$7,9,FALSE),"Немає РЦ"))</f>
        <v>Не рахується в ліміт</v>
      </c>
    </row>
    <row r="2452" spans="1:19">
      <c r="A2452" s="2" t="str">
        <f>'06A_Варіанти'!A2443</f>
        <v>RCCH_3436</v>
      </c>
      <c r="B2452" s="2" t="str">
        <f>'06A_Варіанти'!B2443</f>
        <v>TT_3436</v>
      </c>
      <c r="C2452" s="2" t="str">
        <f>'06A_Варіанти'!D2443</f>
        <v>РЦЧ SKU</v>
      </c>
      <c r="D2452" s="2" t="str">
        <f>'06A_Варіанти'!C2443</f>
        <v>РЦЧ</v>
      </c>
      <c r="E2452" s="2" t="str">
        <f>'06A_Варіанти'!S2443</f>
        <v>DIRECT</v>
      </c>
      <c r="F2452" s="2" t="str">
        <f>IF(O2452='06A_Варіанти'!E2443,'06A_Варіанти'!E$1,IF(O2452='06A_Варіанти'!F2443,'06A_Варіанти'!F$1,IF(O2452='06A_Варіанти'!G2443,'06A_Варіанти'!G$1,IF(O2452='06A_Варіанти'!H2443,'06A_Варіанти'!H$1,IF(O2452='06A_Варіанти'!I2443,'06A_Варіанти'!I$1,IF(O2452='06A_Варіанти'!J2443,'06A_Варіанти'!J$1,IF(O2452='06A_Варіанти'!K2443,'06A_Варіанти'!K$1,IF(O2452='06A_Варіанти'!L2443,'06A_Варіанти'!L$1,IF(O2452='06A_Варіанти'!M2443,'06A_Варіанти'!M$1,IF(O2452='06A_Варіанти'!N2443,'06A_Варіанти'!N$1,IF(O2452='06A_Варіанти'!O2443,'06A_Варіанти'!O$1,IF(O2452='06A_Варіанти'!P2443,'06A_Варіанти'!P$1,IF(O2452='06A_Варіанти'!Q2443,'06A_Варіанти'!Q$1,IF(O2452='06A_Варіанти'!R2443,'06A_Варіанти'!R$1,"НЕМАЄ МАРШРУТУ"))))))))))))))</f>
        <v>DIRECT</v>
      </c>
      <c r="G2452" s="2" t="str">
        <f t="shared" si="266"/>
        <v>БЕЗ ЗМІН</v>
      </c>
      <c r="H2452" s="2">
        <f>IF(G2452="НЕМАЄ МАРШРУТУ",0,O2452-'06A_Варіанти'!T2443)</f>
        <v>0</v>
      </c>
      <c r="I2452" s="2">
        <f>IFERROR(INDEX('04_Потоки'!$E:$E,MATCH(A2452,'04_Потоки'!$A:$A,0)),0)</f>
        <v>1</v>
      </c>
      <c r="J2452" s="2">
        <f t="shared" si="267"/>
        <v>1</v>
      </c>
      <c r="K2452" s="2">
        <f>IF(C2452="РЦК макси",0,2*'06A_Варіанти'!T2443*J2452)</f>
        <v>588.79999999999995</v>
      </c>
      <c r="L2452" s="2">
        <f t="shared" si="268"/>
        <v>588.79999999999995</v>
      </c>
      <c r="M2452" s="2">
        <f t="shared" si="269"/>
        <v>0</v>
      </c>
      <c r="N2452" s="9">
        <f t="shared" si="270"/>
        <v>0</v>
      </c>
      <c r="O2452" s="2">
        <f>MIN(IF('07A_Конструктор'!$D$5="Так",'06A_Варіанти'!E2443,1E+99),IF('07A_Конструктор'!$D$6="Так",'06A_Варіанти'!F2443,1E+99),IF('07A_Конструктор'!$D$7="Так",'06A_Варіанти'!G2443,1E+99),IF('07A_Конструктор'!$D$8="Так",'06A_Варіанти'!H2443,1E+99),IF('07A_Конструктор'!$D$9="Так",'06A_Варіанти'!I2443,1E+99),IF('07A_Конструктор'!$D$10="Так",'06A_Варіанти'!J2443,1E+99),IF('07A_Конструктор'!$D$11="Так",'06A_Варіанти'!K2443,1E+99),IF('07A_Конструктор'!$D$12="Так",'06A_Варіанти'!L2443,1E+99),IF('07A_Конструктор'!$D$13="Так",'06A_Варіанти'!M2443,1E+99),IF('07A_Конструктор'!$D$14="Так",'06A_Варіанти'!N2443,1E+99),IF('07A_Конструктор'!$D$15="Так",'06A_Варіанти'!O2443,1E+99),IF('07A_Конструктор'!$D$16="Так",'06A_Варіанти'!P2443,1E+99),IF('07A_Конструктор'!$D$17="Так",'06A_Варіанти'!Q2443,1E+99),IF('06A_Варіанти'!R2443="",1E+99,'06A_Варіанти'!R2443))</f>
        <v>294.39999999999998</v>
      </c>
      <c r="P2452" s="2" t="str">
        <f t="shared" si="271"/>
        <v>5 т</v>
      </c>
      <c r="Q2452" s="2">
        <f t="shared" si="272"/>
        <v>14</v>
      </c>
      <c r="R2452" s="2" t="str">
        <f>IF(OR(C2452="РЦК макси",C2452="РЦЧ SKU"),"SKU-потік",IFERROR(VLOOKUP(D2452,'02_РЦ'!$A$3:$I$7,5,FALSE),0))</f>
        <v>SKU-потік</v>
      </c>
      <c r="S2452" s="2" t="str">
        <f>IF(OR(C2452="РЦК макси",C2452="РЦЧ SKU"),"Не рахується в ліміт",IFERROR(VLOOKUP(D2452,'02_РЦ'!$A$3:$I$7,9,FALSE),"Немає РЦ"))</f>
        <v>Не рахується в ліміт</v>
      </c>
    </row>
    <row r="2453" spans="1:19">
      <c r="A2453" s="2" t="str">
        <f>'06A_Варіанти'!A2444</f>
        <v>RCCH_3452</v>
      </c>
      <c r="B2453" s="2" t="str">
        <f>'06A_Варіанти'!B2444</f>
        <v>TT_3452</v>
      </c>
      <c r="C2453" s="2" t="str">
        <f>'06A_Варіанти'!D2444</f>
        <v>РЦЧ SKU</v>
      </c>
      <c r="D2453" s="2" t="str">
        <f>'06A_Варіанти'!C2444</f>
        <v>РЦЧ</v>
      </c>
      <c r="E2453" s="2" t="str">
        <f>'06A_Варіанти'!S2444</f>
        <v>DIRECT</v>
      </c>
      <c r="F2453" s="2" t="str">
        <f>IF(O2453='06A_Варіанти'!E2444,'06A_Варіанти'!E$1,IF(O2453='06A_Варіанти'!F2444,'06A_Варіанти'!F$1,IF(O2453='06A_Варіанти'!G2444,'06A_Варіанти'!G$1,IF(O2453='06A_Варіанти'!H2444,'06A_Варіанти'!H$1,IF(O2453='06A_Варіанти'!I2444,'06A_Варіанти'!I$1,IF(O2453='06A_Варіанти'!J2444,'06A_Варіанти'!J$1,IF(O2453='06A_Варіанти'!K2444,'06A_Варіанти'!K$1,IF(O2453='06A_Варіанти'!L2444,'06A_Варіанти'!L$1,IF(O2453='06A_Варіанти'!M2444,'06A_Варіанти'!M$1,IF(O2453='06A_Варіанти'!N2444,'06A_Варіанти'!N$1,IF(O2453='06A_Варіанти'!O2444,'06A_Варіанти'!O$1,IF(O2453='06A_Варіанти'!P2444,'06A_Варіанти'!P$1,IF(O2453='06A_Варіанти'!Q2444,'06A_Варіанти'!Q$1,IF(O2453='06A_Варіанти'!R2444,'06A_Варіанти'!R$1,"НЕМАЄ МАРШРУТУ"))))))))))))))</f>
        <v>DIRECT</v>
      </c>
      <c r="G2453" s="2" t="str">
        <f t="shared" si="266"/>
        <v>БЕЗ ЗМІН</v>
      </c>
      <c r="H2453" s="2">
        <f>IF(G2453="НЕМАЄ МАРШРУТУ",0,O2453-'06A_Варіанти'!T2444)</f>
        <v>0</v>
      </c>
      <c r="I2453" s="2">
        <f>IFERROR(INDEX('04_Потоки'!$E:$E,MATCH(A2453,'04_Потоки'!$A:$A,0)),0)</f>
        <v>1</v>
      </c>
      <c r="J2453" s="2">
        <f t="shared" si="267"/>
        <v>1</v>
      </c>
      <c r="K2453" s="2">
        <f>IF(C2453="РЦК макси",0,2*'06A_Варіанти'!T2444*J2453)</f>
        <v>589</v>
      </c>
      <c r="L2453" s="2">
        <f t="shared" si="268"/>
        <v>589</v>
      </c>
      <c r="M2453" s="2">
        <f t="shared" si="269"/>
        <v>0</v>
      </c>
      <c r="N2453" s="9">
        <f t="shared" si="270"/>
        <v>0</v>
      </c>
      <c r="O2453" s="2">
        <f>MIN(IF('07A_Конструктор'!$D$5="Так",'06A_Варіанти'!E2444,1E+99),IF('07A_Конструктор'!$D$6="Так",'06A_Варіанти'!F2444,1E+99),IF('07A_Конструктор'!$D$7="Так",'06A_Варіанти'!G2444,1E+99),IF('07A_Конструктор'!$D$8="Так",'06A_Варіанти'!H2444,1E+99),IF('07A_Конструктор'!$D$9="Так",'06A_Варіанти'!I2444,1E+99),IF('07A_Конструктор'!$D$10="Так",'06A_Варіанти'!J2444,1E+99),IF('07A_Конструктор'!$D$11="Так",'06A_Варіанти'!K2444,1E+99),IF('07A_Конструктор'!$D$12="Так",'06A_Варіанти'!L2444,1E+99),IF('07A_Конструктор'!$D$13="Так",'06A_Варіанти'!M2444,1E+99),IF('07A_Конструктор'!$D$14="Так",'06A_Варіанти'!N2444,1E+99),IF('07A_Конструктор'!$D$15="Так",'06A_Варіанти'!O2444,1E+99),IF('07A_Конструктор'!$D$16="Так",'06A_Варіанти'!P2444,1E+99),IF('07A_Конструктор'!$D$17="Так",'06A_Варіанти'!Q2444,1E+99),IF('06A_Варіанти'!R2444="",1E+99,'06A_Варіанти'!R2444))</f>
        <v>294.5</v>
      </c>
      <c r="P2453" s="2" t="str">
        <f t="shared" si="271"/>
        <v>5 т</v>
      </c>
      <c r="Q2453" s="2">
        <f t="shared" si="272"/>
        <v>14</v>
      </c>
      <c r="R2453" s="2" t="str">
        <f>IF(OR(C2453="РЦК макси",C2453="РЦЧ SKU"),"SKU-потік",IFERROR(VLOOKUP(D2453,'02_РЦ'!$A$3:$I$7,5,FALSE),0))</f>
        <v>SKU-потік</v>
      </c>
      <c r="S2453" s="2" t="str">
        <f>IF(OR(C2453="РЦК макси",C2453="РЦЧ SKU"),"Не рахується в ліміт",IFERROR(VLOOKUP(D2453,'02_РЦ'!$A$3:$I$7,9,FALSE),"Немає РЦ"))</f>
        <v>Не рахується в ліміт</v>
      </c>
    </row>
  </sheetData>
  <autoFilter ref="A10:S2453" xr:uid="{00000000-0009-0000-0000-000004000000}"/>
  <mergeCells count="2">
    <mergeCell ref="B3:S3"/>
    <mergeCell ref="A1:S1"/>
  </mergeCells>
  <conditionalFormatting sqref="G11:G2453">
    <cfRule type="expression" dxfId="3" priority="1">
      <formula>G11="ЗМІНЕНО"</formula>
    </cfRule>
    <cfRule type="expression" dxfId="2" priority="2">
      <formula>G11="НЕМАЄ МАРШРУТУ"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7"/>
  <sheetViews>
    <sheetView workbookViewId="0"/>
  </sheetViews>
  <sheetFormatPr defaultRowHeight="14"/>
  <cols>
    <col min="1" max="1" width="12" customWidth="1"/>
    <col min="2" max="2" width="31" customWidth="1"/>
    <col min="3" max="4" width="14" customWidth="1"/>
    <col min="5" max="5" width="22" customWidth="1"/>
    <col min="6" max="6" width="14" customWidth="1"/>
    <col min="7" max="7" width="28" customWidth="1"/>
    <col min="8" max="8" width="14" customWidth="1"/>
    <col min="9" max="9" width="17" customWidth="1"/>
    <col min="10" max="10" width="38" customWidth="1"/>
  </cols>
  <sheetData>
    <row r="1" spans="1:10" ht="16.75" customHeight="1">
      <c r="A1" s="34" t="s">
        <v>215</v>
      </c>
      <c r="B1" s="29"/>
      <c r="C1" s="29"/>
      <c r="D1" s="29"/>
      <c r="E1" s="29"/>
      <c r="F1" s="29"/>
      <c r="G1" s="29"/>
      <c r="H1" s="2"/>
      <c r="I1" s="2"/>
      <c r="J1" s="2"/>
    </row>
    <row r="2" spans="1:10" ht="39.65" customHeight="1">
      <c r="A2" s="14" t="s">
        <v>216</v>
      </c>
      <c r="B2" s="14" t="s">
        <v>217</v>
      </c>
      <c r="C2" s="14" t="s">
        <v>218</v>
      </c>
      <c r="D2" s="14" t="s">
        <v>219</v>
      </c>
      <c r="E2" s="14" t="s">
        <v>220</v>
      </c>
      <c r="F2" s="14" t="s">
        <v>124</v>
      </c>
      <c r="G2" s="14" t="s">
        <v>221</v>
      </c>
      <c r="H2" s="10" t="s">
        <v>94</v>
      </c>
      <c r="I2" s="10" t="s">
        <v>214</v>
      </c>
      <c r="J2" s="2" t="s">
        <v>222</v>
      </c>
    </row>
    <row r="3" spans="1:10" ht="15" customHeight="1">
      <c r="A3" s="1" t="s">
        <v>63</v>
      </c>
      <c r="B3" s="1" t="s">
        <v>223</v>
      </c>
      <c r="C3" s="16">
        <v>49.533377701871999</v>
      </c>
      <c r="D3" s="16">
        <v>34.538488767083997</v>
      </c>
      <c r="E3" s="26">
        <v>800</v>
      </c>
      <c r="F3" s="1" t="s">
        <v>150</v>
      </c>
      <c r="G3" s="1" t="s">
        <v>224</v>
      </c>
      <c r="H3" s="2">
        <v>800</v>
      </c>
      <c r="I3" s="2" t="s">
        <v>225</v>
      </c>
      <c r="J3" s="2" t="s">
        <v>226</v>
      </c>
    </row>
    <row r="4" spans="1:10" ht="15" customHeight="1">
      <c r="A4" s="1" t="s">
        <v>68</v>
      </c>
      <c r="B4" s="1" t="s">
        <v>227</v>
      </c>
      <c r="C4" s="16">
        <v>49.28275</v>
      </c>
      <c r="D4" s="16">
        <v>28.49681</v>
      </c>
      <c r="E4" s="26">
        <v>500</v>
      </c>
      <c r="F4" s="1" t="s">
        <v>150</v>
      </c>
      <c r="G4" s="1" t="s">
        <v>224</v>
      </c>
      <c r="H4" s="2">
        <v>500</v>
      </c>
      <c r="I4" s="2" t="s">
        <v>225</v>
      </c>
      <c r="J4" s="2" t="s">
        <v>226</v>
      </c>
    </row>
    <row r="5" spans="1:10" ht="15" customHeight="1">
      <c r="A5" s="1" t="s">
        <v>72</v>
      </c>
      <c r="B5" s="1" t="s">
        <v>228</v>
      </c>
      <c r="C5" s="16">
        <v>49.833660000000002</v>
      </c>
      <c r="D5" s="16">
        <v>23.927289999999999</v>
      </c>
      <c r="E5" s="26">
        <v>700</v>
      </c>
      <c r="F5" s="1" t="s">
        <v>150</v>
      </c>
      <c r="G5" s="1" t="s">
        <v>224</v>
      </c>
      <c r="H5" s="2">
        <v>614</v>
      </c>
      <c r="I5" s="2" t="s">
        <v>225</v>
      </c>
      <c r="J5" s="2" t="s">
        <v>226</v>
      </c>
    </row>
    <row r="6" spans="1:10" ht="15" customHeight="1">
      <c r="A6" s="1" t="s">
        <v>75</v>
      </c>
      <c r="B6" s="1" t="s">
        <v>229</v>
      </c>
      <c r="C6" s="16">
        <v>50.458329999999997</v>
      </c>
      <c r="D6" s="16">
        <v>30.23</v>
      </c>
      <c r="E6" s="26">
        <v>200</v>
      </c>
      <c r="F6" s="1" t="s">
        <v>150</v>
      </c>
      <c r="G6" s="1" t="s">
        <v>224</v>
      </c>
      <c r="H6" s="2">
        <v>15</v>
      </c>
      <c r="I6" s="2" t="s">
        <v>225</v>
      </c>
      <c r="J6" s="2" t="s">
        <v>226</v>
      </c>
    </row>
    <row r="7" spans="1:10" ht="39.65" customHeight="1">
      <c r="A7" s="1" t="s">
        <v>77</v>
      </c>
      <c r="B7" s="1" t="s">
        <v>148</v>
      </c>
      <c r="C7" s="16">
        <v>49.444400000000002</v>
      </c>
      <c r="D7" s="16">
        <v>32.059800000000003</v>
      </c>
      <c r="E7" s="26">
        <v>200</v>
      </c>
      <c r="F7" s="1" t="s">
        <v>150</v>
      </c>
      <c r="G7" s="1" t="s">
        <v>230</v>
      </c>
      <c r="H7" s="2">
        <v>0</v>
      </c>
      <c r="I7" s="2" t="s">
        <v>225</v>
      </c>
      <c r="J7" s="2" t="s">
        <v>226</v>
      </c>
    </row>
  </sheetData>
  <mergeCells count="1">
    <mergeCell ref="A1:G1"/>
  </mergeCells>
  <conditionalFormatting sqref="I3:I7">
    <cfRule type="expression" dxfId="1" priority="1">
      <formula>I3="ПЕРЕВИЩЕНО"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931"/>
  <sheetViews>
    <sheetView workbookViewId="0"/>
  </sheetViews>
  <sheetFormatPr defaultRowHeight="14"/>
  <cols>
    <col min="1" max="1" width="14" customWidth="1"/>
    <col min="2" max="3" width="13" customWidth="1"/>
    <col min="4" max="4" width="26" customWidth="1"/>
    <col min="5" max="7" width="14" customWidth="1"/>
    <col min="8" max="8" width="18" customWidth="1"/>
    <col min="9" max="9" width="16" customWidth="1"/>
    <col min="10" max="10" width="18" customWidth="1"/>
    <col min="11" max="11" width="22" customWidth="1"/>
    <col min="12" max="12" width="16" customWidth="1"/>
  </cols>
  <sheetData>
    <row r="1" spans="1:12" ht="16.75" customHeight="1">
      <c r="A1" s="34" t="s">
        <v>231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"/>
    </row>
    <row r="2" spans="1:12" ht="39.65" customHeight="1">
      <c r="A2" s="14" t="s">
        <v>200</v>
      </c>
      <c r="B2" s="14" t="s">
        <v>181</v>
      </c>
      <c r="C2" s="14" t="s">
        <v>232</v>
      </c>
      <c r="D2" s="14" t="s">
        <v>233</v>
      </c>
      <c r="E2" s="14" t="s">
        <v>234</v>
      </c>
      <c r="F2" s="14" t="s">
        <v>218</v>
      </c>
      <c r="G2" s="14" t="s">
        <v>219</v>
      </c>
      <c r="H2" s="14" t="s">
        <v>235</v>
      </c>
      <c r="I2" s="14" t="s">
        <v>236</v>
      </c>
      <c r="J2" s="14" t="s">
        <v>237</v>
      </c>
      <c r="K2" s="14" t="s">
        <v>238</v>
      </c>
      <c r="L2" s="2" t="s">
        <v>239</v>
      </c>
    </row>
    <row r="3" spans="1:12" ht="15" customHeight="1">
      <c r="A3" s="1" t="s">
        <v>240</v>
      </c>
      <c r="B3" s="16" t="s">
        <v>241</v>
      </c>
      <c r="C3" s="16">
        <v>1</v>
      </c>
      <c r="D3" s="16" t="s">
        <v>242</v>
      </c>
      <c r="E3" s="16" t="s">
        <v>63</v>
      </c>
      <c r="F3" s="27">
        <v>49.585116999999997</v>
      </c>
      <c r="G3" s="27">
        <v>34.544373</v>
      </c>
      <c r="H3" s="26">
        <v>55.516083916083907</v>
      </c>
      <c r="I3" s="16" t="s">
        <v>131</v>
      </c>
      <c r="J3" s="1" t="str">
        <f>IF(COUNTIF($A$3:A3,A3)&gt;1,"ДУБЛЬ","")</f>
        <v/>
      </c>
      <c r="K3" s="1" t="str">
        <f t="shared" ref="K3:K66" si="0">IF(OR(F3="",G3=""),"НЕМАЄ","OK")</f>
        <v>OK</v>
      </c>
      <c r="L3" s="2" t="s">
        <v>63</v>
      </c>
    </row>
    <row r="4" spans="1:12">
      <c r="A4" s="2" t="s">
        <v>243</v>
      </c>
      <c r="B4" s="2" t="s">
        <v>241</v>
      </c>
      <c r="C4" s="2">
        <v>3</v>
      </c>
      <c r="D4" s="2" t="s">
        <v>244</v>
      </c>
      <c r="E4" s="2" t="s">
        <v>63</v>
      </c>
      <c r="F4" s="3">
        <v>50.470179999999999</v>
      </c>
      <c r="G4" s="3">
        <v>34.960030000000003</v>
      </c>
      <c r="H4" s="4">
        <v>55.516083916083907</v>
      </c>
      <c r="I4" s="2" t="s">
        <v>131</v>
      </c>
      <c r="J4" s="2" t="str">
        <f>IF(COUNTIF($A$3:A4,A4)&gt;1,"ДУБЛЬ","")</f>
        <v/>
      </c>
      <c r="K4" s="2" t="str">
        <f t="shared" si="0"/>
        <v>OK</v>
      </c>
      <c r="L4" s="2" t="s">
        <v>63</v>
      </c>
    </row>
    <row r="5" spans="1:12">
      <c r="A5" s="2" t="s">
        <v>245</v>
      </c>
      <c r="B5" s="2" t="s">
        <v>241</v>
      </c>
      <c r="C5" s="2">
        <v>503</v>
      </c>
      <c r="D5" s="2" t="s">
        <v>246</v>
      </c>
      <c r="E5" s="2" t="s">
        <v>63</v>
      </c>
      <c r="F5" s="3">
        <v>50.558686999999999</v>
      </c>
      <c r="G5" s="3">
        <v>33.799326000000001</v>
      </c>
      <c r="H5" s="4">
        <v>55.516083916083907</v>
      </c>
      <c r="I5" s="2" t="s">
        <v>131</v>
      </c>
      <c r="J5" s="2" t="str">
        <f>IF(COUNTIF($A$3:A5,A5)&gt;1,"ДУБЛЬ","")</f>
        <v/>
      </c>
      <c r="K5" s="2" t="str">
        <f t="shared" si="0"/>
        <v>OK</v>
      </c>
      <c r="L5" s="2" t="s">
        <v>63</v>
      </c>
    </row>
    <row r="6" spans="1:12">
      <c r="A6" s="2" t="s">
        <v>247</v>
      </c>
      <c r="B6" s="2" t="s">
        <v>241</v>
      </c>
      <c r="C6" s="2">
        <v>515</v>
      </c>
      <c r="D6" s="2" t="s">
        <v>248</v>
      </c>
      <c r="E6" s="2" t="s">
        <v>63</v>
      </c>
      <c r="F6" s="3">
        <v>47.810540000000003</v>
      </c>
      <c r="G6" s="3">
        <v>34.741990000000001</v>
      </c>
      <c r="H6" s="4">
        <v>55.516083916083907</v>
      </c>
      <c r="I6" s="2" t="s">
        <v>131</v>
      </c>
      <c r="J6" s="2" t="str">
        <f>IF(COUNTIF($A$3:A6,A6)&gt;1,"ДУБЛЬ","")</f>
        <v/>
      </c>
      <c r="K6" s="2" t="str">
        <f t="shared" si="0"/>
        <v>OK</v>
      </c>
      <c r="L6" s="2" t="s">
        <v>63</v>
      </c>
    </row>
    <row r="7" spans="1:12">
      <c r="A7" s="2" t="s">
        <v>249</v>
      </c>
      <c r="B7" s="2" t="s">
        <v>241</v>
      </c>
      <c r="C7" s="2">
        <v>178</v>
      </c>
      <c r="D7" s="2" t="s">
        <v>250</v>
      </c>
      <c r="E7" s="2" t="s">
        <v>63</v>
      </c>
      <c r="F7" s="3">
        <v>47.823200999999997</v>
      </c>
      <c r="G7" s="3">
        <v>35.039616000000002</v>
      </c>
      <c r="H7" s="4">
        <v>55.516083916083907</v>
      </c>
      <c r="I7" s="2" t="s">
        <v>131</v>
      </c>
      <c r="J7" s="2" t="str">
        <f>IF(COUNTIF($A$3:A7,A7)&gt;1,"ДУБЛЬ","")</f>
        <v/>
      </c>
      <c r="K7" s="2" t="str">
        <f t="shared" si="0"/>
        <v>OK</v>
      </c>
      <c r="L7" s="2" t="s">
        <v>63</v>
      </c>
    </row>
    <row r="8" spans="1:12">
      <c r="A8" s="2" t="s">
        <v>251</v>
      </c>
      <c r="B8" s="2" t="s">
        <v>241</v>
      </c>
      <c r="C8" s="2">
        <v>489</v>
      </c>
      <c r="D8" s="2" t="s">
        <v>252</v>
      </c>
      <c r="E8" s="2" t="s">
        <v>63</v>
      </c>
      <c r="F8" s="3">
        <v>48.498600000000003</v>
      </c>
      <c r="G8" s="3">
        <v>35.944651</v>
      </c>
      <c r="H8" s="4">
        <v>55.516083916083907</v>
      </c>
      <c r="I8" s="2" t="s">
        <v>131</v>
      </c>
      <c r="J8" s="2" t="str">
        <f>IF(COUNTIF($A$3:A8,A8)&gt;1,"ДУБЛЬ","")</f>
        <v/>
      </c>
      <c r="K8" s="2" t="str">
        <f t="shared" si="0"/>
        <v>OK</v>
      </c>
      <c r="L8" s="2" t="s">
        <v>63</v>
      </c>
    </row>
    <row r="9" spans="1:12">
      <c r="A9" s="2" t="s">
        <v>253</v>
      </c>
      <c r="B9" s="2" t="s">
        <v>241</v>
      </c>
      <c r="C9" s="2">
        <v>185</v>
      </c>
      <c r="D9" s="2" t="s">
        <v>254</v>
      </c>
      <c r="E9" s="2" t="s">
        <v>63</v>
      </c>
      <c r="F9" s="3">
        <v>47.944225000000003</v>
      </c>
      <c r="G9" s="3">
        <v>35.435904000000001</v>
      </c>
      <c r="H9" s="4">
        <v>55.516083916083907</v>
      </c>
      <c r="I9" s="2" t="s">
        <v>131</v>
      </c>
      <c r="J9" s="2" t="str">
        <f>IF(COUNTIF($A$3:A9,A9)&gt;1,"ДУБЛЬ","")</f>
        <v/>
      </c>
      <c r="K9" s="2" t="str">
        <f t="shared" si="0"/>
        <v>OK</v>
      </c>
      <c r="L9" s="2" t="s">
        <v>63</v>
      </c>
    </row>
    <row r="10" spans="1:12">
      <c r="A10" s="2" t="s">
        <v>255</v>
      </c>
      <c r="B10" s="2" t="s">
        <v>241</v>
      </c>
      <c r="C10" s="2">
        <v>518</v>
      </c>
      <c r="D10" s="2" t="s">
        <v>256</v>
      </c>
      <c r="E10" s="2" t="s">
        <v>63</v>
      </c>
      <c r="F10" s="3">
        <v>50.011913</v>
      </c>
      <c r="G10" s="3">
        <v>36.352860999999997</v>
      </c>
      <c r="H10" s="4">
        <v>55.516083916083907</v>
      </c>
      <c r="I10" s="2" t="s">
        <v>131</v>
      </c>
      <c r="J10" s="2" t="str">
        <f>IF(COUNTIF($A$3:A10,A10)&gt;1,"ДУБЛЬ","")</f>
        <v/>
      </c>
      <c r="K10" s="2" t="str">
        <f t="shared" si="0"/>
        <v>OK</v>
      </c>
      <c r="L10" s="2" t="s">
        <v>63</v>
      </c>
    </row>
    <row r="11" spans="1:12">
      <c r="A11" s="2" t="s">
        <v>257</v>
      </c>
      <c r="B11" s="2" t="s">
        <v>241</v>
      </c>
      <c r="C11" s="2">
        <v>519</v>
      </c>
      <c r="D11" s="2" t="s">
        <v>256</v>
      </c>
      <c r="E11" s="2" t="s">
        <v>63</v>
      </c>
      <c r="F11" s="3">
        <v>49.944915999999999</v>
      </c>
      <c r="G11" s="3">
        <v>36.315094999999999</v>
      </c>
      <c r="H11" s="4">
        <v>55.516083916083907</v>
      </c>
      <c r="I11" s="2" t="s">
        <v>131</v>
      </c>
      <c r="J11" s="2" t="str">
        <f>IF(COUNTIF($A$3:A11,A11)&gt;1,"ДУБЛЬ","")</f>
        <v/>
      </c>
      <c r="K11" s="2" t="str">
        <f t="shared" si="0"/>
        <v>OK</v>
      </c>
      <c r="L11" s="2" t="s">
        <v>63</v>
      </c>
    </row>
    <row r="12" spans="1:12">
      <c r="A12" s="2" t="s">
        <v>258</v>
      </c>
      <c r="B12" s="2" t="s">
        <v>241</v>
      </c>
      <c r="C12" s="2">
        <v>5</v>
      </c>
      <c r="D12" s="2" t="s">
        <v>259</v>
      </c>
      <c r="E12" s="2" t="s">
        <v>63</v>
      </c>
      <c r="F12" s="3">
        <v>50.746597000000001</v>
      </c>
      <c r="G12" s="3">
        <v>33.489347000000002</v>
      </c>
      <c r="H12" s="4">
        <v>55.516083916083907</v>
      </c>
      <c r="I12" s="2" t="s">
        <v>131</v>
      </c>
      <c r="J12" s="2" t="str">
        <f>IF(COUNTIF($A$3:A12,A12)&gt;1,"ДУБЛЬ","")</f>
        <v/>
      </c>
      <c r="K12" s="2" t="str">
        <f t="shared" si="0"/>
        <v>OK</v>
      </c>
      <c r="L12" s="2" t="s">
        <v>63</v>
      </c>
    </row>
    <row r="13" spans="1:12">
      <c r="A13" s="2" t="s">
        <v>260</v>
      </c>
      <c r="B13" s="2" t="s">
        <v>241</v>
      </c>
      <c r="C13" s="2">
        <v>7</v>
      </c>
      <c r="D13" s="2" t="s">
        <v>261</v>
      </c>
      <c r="E13" s="2" t="s">
        <v>63</v>
      </c>
      <c r="F13" s="3">
        <v>49.064630999999999</v>
      </c>
      <c r="G13" s="3">
        <v>33.418272000000002</v>
      </c>
      <c r="H13" s="4">
        <v>55.516083916083907</v>
      </c>
      <c r="I13" s="2" t="s">
        <v>150</v>
      </c>
      <c r="J13" s="2" t="str">
        <f>IF(COUNTIF($A$3:A13,A13)&gt;1,"ДУБЛЬ","")</f>
        <v/>
      </c>
      <c r="K13" s="2" t="str">
        <f t="shared" si="0"/>
        <v>OK</v>
      </c>
      <c r="L13" s="2" t="s">
        <v>63</v>
      </c>
    </row>
    <row r="14" spans="1:12">
      <c r="A14" s="2" t="s">
        <v>262</v>
      </c>
      <c r="B14" s="2" t="s">
        <v>241</v>
      </c>
      <c r="C14" s="2">
        <v>9</v>
      </c>
      <c r="D14" s="2" t="s">
        <v>242</v>
      </c>
      <c r="E14" s="2" t="s">
        <v>63</v>
      </c>
      <c r="F14" s="3">
        <v>49.569285999999998</v>
      </c>
      <c r="G14" s="3">
        <v>34.576675999999999</v>
      </c>
      <c r="H14" s="4">
        <v>55.516083916083907</v>
      </c>
      <c r="I14" s="2" t="s">
        <v>131</v>
      </c>
      <c r="J14" s="2" t="str">
        <f>IF(COUNTIF($A$3:A14,A14)&gt;1,"ДУБЛЬ","")</f>
        <v/>
      </c>
      <c r="K14" s="2" t="str">
        <f t="shared" si="0"/>
        <v>OK</v>
      </c>
      <c r="L14" s="2" t="s">
        <v>63</v>
      </c>
    </row>
    <row r="15" spans="1:12">
      <c r="A15" s="2" t="s">
        <v>263</v>
      </c>
      <c r="B15" s="2" t="s">
        <v>241</v>
      </c>
      <c r="C15" s="2">
        <v>11</v>
      </c>
      <c r="D15" s="2" t="s">
        <v>264</v>
      </c>
      <c r="E15" s="2" t="s">
        <v>63</v>
      </c>
      <c r="F15" s="3">
        <v>50.911223999999997</v>
      </c>
      <c r="G15" s="3">
        <v>34.795406999999997</v>
      </c>
      <c r="H15" s="4">
        <v>55.516083916083907</v>
      </c>
      <c r="I15" s="2" t="s">
        <v>131</v>
      </c>
      <c r="J15" s="2" t="str">
        <f>IF(COUNTIF($A$3:A15,A15)&gt;1,"ДУБЛЬ","")</f>
        <v/>
      </c>
      <c r="K15" s="2" t="str">
        <f t="shared" si="0"/>
        <v>OK</v>
      </c>
      <c r="L15" s="2" t="s">
        <v>63</v>
      </c>
    </row>
    <row r="16" spans="1:12">
      <c r="A16" s="2" t="s">
        <v>265</v>
      </c>
      <c r="B16" s="2" t="s">
        <v>241</v>
      </c>
      <c r="C16" s="2">
        <v>12</v>
      </c>
      <c r="D16" s="2" t="s">
        <v>261</v>
      </c>
      <c r="E16" s="2" t="s">
        <v>63</v>
      </c>
      <c r="F16" s="3">
        <v>49.091074999999996</v>
      </c>
      <c r="G16" s="3">
        <v>33.428826999999998</v>
      </c>
      <c r="H16" s="4">
        <v>55.516083916083907</v>
      </c>
      <c r="I16" s="2" t="s">
        <v>150</v>
      </c>
      <c r="J16" s="2" t="str">
        <f>IF(COUNTIF($A$3:A16,A16)&gt;1,"ДУБЛЬ","")</f>
        <v/>
      </c>
      <c r="K16" s="2" t="str">
        <f t="shared" si="0"/>
        <v>OK</v>
      </c>
      <c r="L16" s="2" t="s">
        <v>63</v>
      </c>
    </row>
    <row r="17" spans="1:12">
      <c r="A17" s="2" t="s">
        <v>266</v>
      </c>
      <c r="B17" s="2" t="s">
        <v>241</v>
      </c>
      <c r="C17" s="2">
        <v>24</v>
      </c>
      <c r="D17" s="2" t="s">
        <v>267</v>
      </c>
      <c r="E17" s="2" t="s">
        <v>63</v>
      </c>
      <c r="F17" s="3">
        <v>49.967131000000002</v>
      </c>
      <c r="G17" s="3">
        <v>33.607303999999999</v>
      </c>
      <c r="H17" s="4">
        <v>55.516083916083907</v>
      </c>
      <c r="I17" s="2" t="s">
        <v>131</v>
      </c>
      <c r="J17" s="2" t="str">
        <f>IF(COUNTIF($A$3:A17,A17)&gt;1,"ДУБЛЬ","")</f>
        <v/>
      </c>
      <c r="K17" s="2" t="str">
        <f t="shared" si="0"/>
        <v>OK</v>
      </c>
      <c r="L17" s="2" t="s">
        <v>63</v>
      </c>
    </row>
    <row r="18" spans="1:12">
      <c r="A18" s="2" t="s">
        <v>268</v>
      </c>
      <c r="B18" s="2" t="s">
        <v>241</v>
      </c>
      <c r="C18" s="2">
        <v>39</v>
      </c>
      <c r="D18" s="2" t="s">
        <v>269</v>
      </c>
      <c r="E18" s="2" t="s">
        <v>63</v>
      </c>
      <c r="F18" s="3">
        <v>48.720185000000001</v>
      </c>
      <c r="G18" s="3">
        <v>32.662531999999999</v>
      </c>
      <c r="H18" s="4">
        <v>55.516083916083907</v>
      </c>
      <c r="I18" s="2" t="s">
        <v>131</v>
      </c>
      <c r="J18" s="2" t="str">
        <f>IF(COUNTIF($A$3:A18,A18)&gt;1,"ДУБЛЬ","")</f>
        <v/>
      </c>
      <c r="K18" s="2" t="str">
        <f t="shared" si="0"/>
        <v>OK</v>
      </c>
      <c r="L18" s="2" t="s">
        <v>63</v>
      </c>
    </row>
    <row r="19" spans="1:12">
      <c r="A19" s="2" t="s">
        <v>270</v>
      </c>
      <c r="B19" s="2" t="s">
        <v>241</v>
      </c>
      <c r="C19" s="2">
        <v>60</v>
      </c>
      <c r="D19" s="2" t="s">
        <v>271</v>
      </c>
      <c r="E19" s="2" t="s">
        <v>63</v>
      </c>
      <c r="F19" s="3">
        <v>48.407732000000003</v>
      </c>
      <c r="G19" s="3">
        <v>35.002800999999998</v>
      </c>
      <c r="H19" s="4">
        <v>55.516083916083907</v>
      </c>
      <c r="I19" s="2" t="s">
        <v>150</v>
      </c>
      <c r="J19" s="2" t="str">
        <f>IF(COUNTIF($A$3:A19,A19)&gt;1,"ДУБЛЬ","")</f>
        <v/>
      </c>
      <c r="K19" s="2" t="str">
        <f t="shared" si="0"/>
        <v>OK</v>
      </c>
      <c r="L19" s="2" t="s">
        <v>63</v>
      </c>
    </row>
    <row r="20" spans="1:12">
      <c r="A20" s="2" t="s">
        <v>272</v>
      </c>
      <c r="B20" s="2" t="s">
        <v>241</v>
      </c>
      <c r="C20" s="2">
        <v>61</v>
      </c>
      <c r="D20" s="2" t="s">
        <v>242</v>
      </c>
      <c r="E20" s="2" t="s">
        <v>63</v>
      </c>
      <c r="F20" s="3">
        <v>49.579070999999999</v>
      </c>
      <c r="G20" s="3">
        <v>34.57461</v>
      </c>
      <c r="H20" s="4">
        <v>55.516083916083907</v>
      </c>
      <c r="I20" s="2" t="s">
        <v>131</v>
      </c>
      <c r="J20" s="2" t="str">
        <f>IF(COUNTIF($A$3:A20,A20)&gt;1,"ДУБЛЬ","")</f>
        <v/>
      </c>
      <c r="K20" s="2" t="str">
        <f t="shared" si="0"/>
        <v>OK</v>
      </c>
      <c r="L20" s="2" t="s">
        <v>63</v>
      </c>
    </row>
    <row r="21" spans="1:12">
      <c r="A21" s="2" t="s">
        <v>273</v>
      </c>
      <c r="B21" s="2" t="s">
        <v>241</v>
      </c>
      <c r="C21" s="2">
        <v>62</v>
      </c>
      <c r="D21" s="2" t="s">
        <v>252</v>
      </c>
      <c r="E21" s="2" t="s">
        <v>63</v>
      </c>
      <c r="F21" s="3">
        <v>48.492984</v>
      </c>
      <c r="G21" s="3">
        <v>35.936221000000003</v>
      </c>
      <c r="H21" s="4">
        <v>55.516083916083907</v>
      </c>
      <c r="I21" s="2" t="s">
        <v>131</v>
      </c>
      <c r="J21" s="2" t="str">
        <f>IF(COUNTIF($A$3:A21,A21)&gt;1,"ДУБЛЬ","")</f>
        <v/>
      </c>
      <c r="K21" s="2" t="str">
        <f t="shared" si="0"/>
        <v>OK</v>
      </c>
      <c r="L21" s="2" t="s">
        <v>63</v>
      </c>
    </row>
    <row r="22" spans="1:12">
      <c r="A22" s="2" t="s">
        <v>274</v>
      </c>
      <c r="B22" s="2" t="s">
        <v>241</v>
      </c>
      <c r="C22" s="2">
        <v>46</v>
      </c>
      <c r="D22" s="2" t="s">
        <v>242</v>
      </c>
      <c r="E22" s="2" t="s">
        <v>63</v>
      </c>
      <c r="F22" s="3">
        <v>49.582872999999999</v>
      </c>
      <c r="G22" s="3">
        <v>34.593716999999998</v>
      </c>
      <c r="H22" s="4">
        <v>55.516083916083907</v>
      </c>
      <c r="I22" s="2" t="s">
        <v>131</v>
      </c>
      <c r="J22" s="2" t="str">
        <f>IF(COUNTIF($A$3:A22,A22)&gt;1,"ДУБЛЬ","")</f>
        <v/>
      </c>
      <c r="K22" s="2" t="str">
        <f t="shared" si="0"/>
        <v>OK</v>
      </c>
      <c r="L22" s="2" t="s">
        <v>63</v>
      </c>
    </row>
    <row r="23" spans="1:12">
      <c r="A23" s="2" t="s">
        <v>275</v>
      </c>
      <c r="B23" s="2" t="s">
        <v>241</v>
      </c>
      <c r="C23" s="2">
        <v>66</v>
      </c>
      <c r="D23" s="2" t="s">
        <v>276</v>
      </c>
      <c r="E23" s="2" t="s">
        <v>63</v>
      </c>
      <c r="F23" s="3">
        <v>51.508293000000002</v>
      </c>
      <c r="G23" s="3">
        <v>31.332239999999999</v>
      </c>
      <c r="H23" s="4">
        <v>55.516083916083907</v>
      </c>
      <c r="I23" s="2" t="s">
        <v>131</v>
      </c>
      <c r="J23" s="2" t="str">
        <f>IF(COUNTIF($A$3:A23,A23)&gt;1,"ДУБЛЬ","")</f>
        <v/>
      </c>
      <c r="K23" s="2" t="str">
        <f t="shared" si="0"/>
        <v>OK</v>
      </c>
      <c r="L23" s="2" t="s">
        <v>63</v>
      </c>
    </row>
    <row r="24" spans="1:12">
      <c r="A24" s="2" t="s">
        <v>277</v>
      </c>
      <c r="B24" s="2" t="s">
        <v>241</v>
      </c>
      <c r="C24" s="2">
        <v>67</v>
      </c>
      <c r="D24" s="2" t="s">
        <v>264</v>
      </c>
      <c r="E24" s="2" t="s">
        <v>63</v>
      </c>
      <c r="F24" s="3">
        <v>50.911673</v>
      </c>
      <c r="G24" s="3">
        <v>34.789586</v>
      </c>
      <c r="H24" s="4">
        <v>55.516083916083907</v>
      </c>
      <c r="I24" s="2" t="s">
        <v>131</v>
      </c>
      <c r="J24" s="2" t="str">
        <f>IF(COUNTIF($A$3:A24,A24)&gt;1,"ДУБЛЬ","")</f>
        <v/>
      </c>
      <c r="K24" s="2" t="str">
        <f t="shared" si="0"/>
        <v>OK</v>
      </c>
      <c r="L24" s="2" t="s">
        <v>63</v>
      </c>
    </row>
    <row r="25" spans="1:12">
      <c r="A25" s="2" t="s">
        <v>278</v>
      </c>
      <c r="B25" s="2" t="s">
        <v>241</v>
      </c>
      <c r="C25" s="2">
        <v>68</v>
      </c>
      <c r="D25" s="2" t="s">
        <v>242</v>
      </c>
      <c r="E25" s="2" t="s">
        <v>63</v>
      </c>
      <c r="F25" s="3">
        <v>49.576428999999997</v>
      </c>
      <c r="G25" s="3">
        <v>34.580033</v>
      </c>
      <c r="H25" s="4">
        <v>55.516083916083907</v>
      </c>
      <c r="I25" s="2" t="s">
        <v>131</v>
      </c>
      <c r="J25" s="2" t="str">
        <f>IF(COUNTIF($A$3:A25,A25)&gt;1,"ДУБЛЬ","")</f>
        <v/>
      </c>
      <c r="K25" s="2" t="str">
        <f t="shared" si="0"/>
        <v>OK</v>
      </c>
      <c r="L25" s="2" t="s">
        <v>63</v>
      </c>
    </row>
    <row r="26" spans="1:12">
      <c r="A26" s="2" t="s">
        <v>279</v>
      </c>
      <c r="B26" s="2" t="s">
        <v>241</v>
      </c>
      <c r="C26" s="2">
        <v>72</v>
      </c>
      <c r="D26" s="2" t="s">
        <v>280</v>
      </c>
      <c r="E26" s="2" t="s">
        <v>63</v>
      </c>
      <c r="F26" s="3">
        <v>48.606257339999999</v>
      </c>
      <c r="G26" s="3">
        <v>34.559961399999999</v>
      </c>
      <c r="H26" s="4">
        <v>55.516083916083907</v>
      </c>
      <c r="I26" s="2" t="s">
        <v>150</v>
      </c>
      <c r="J26" s="2" t="str">
        <f>IF(COUNTIF($A$3:A26,A26)&gt;1,"ДУБЛЬ","")</f>
        <v/>
      </c>
      <c r="K26" s="2" t="str">
        <f t="shared" si="0"/>
        <v>OK</v>
      </c>
      <c r="L26" s="2" t="s">
        <v>63</v>
      </c>
    </row>
    <row r="27" spans="1:12">
      <c r="A27" s="2" t="s">
        <v>281</v>
      </c>
      <c r="B27" s="2" t="s">
        <v>241</v>
      </c>
      <c r="C27" s="2">
        <v>73</v>
      </c>
      <c r="D27" s="2" t="s">
        <v>282</v>
      </c>
      <c r="E27" s="2" t="s">
        <v>63</v>
      </c>
      <c r="F27" s="3">
        <v>49.783679999999997</v>
      </c>
      <c r="G27" s="3">
        <v>33.274120000000003</v>
      </c>
      <c r="H27" s="4">
        <v>55.516083916083907</v>
      </c>
      <c r="I27" s="2" t="s">
        <v>131</v>
      </c>
      <c r="J27" s="2" t="str">
        <f>IF(COUNTIF($A$3:A27,A27)&gt;1,"ДУБЛЬ","")</f>
        <v/>
      </c>
      <c r="K27" s="2" t="str">
        <f t="shared" si="0"/>
        <v>OK</v>
      </c>
      <c r="L27" s="2" t="s">
        <v>63</v>
      </c>
    </row>
    <row r="28" spans="1:12">
      <c r="A28" s="2" t="s">
        <v>283</v>
      </c>
      <c r="B28" s="2" t="s">
        <v>241</v>
      </c>
      <c r="C28" s="2">
        <v>76</v>
      </c>
      <c r="D28" s="2" t="s">
        <v>271</v>
      </c>
      <c r="E28" s="2" t="s">
        <v>63</v>
      </c>
      <c r="F28" s="3">
        <v>48.446623000000002</v>
      </c>
      <c r="G28" s="3">
        <v>35.001641999999997</v>
      </c>
      <c r="H28" s="4">
        <v>55.516083916083907</v>
      </c>
      <c r="I28" s="2" t="s">
        <v>150</v>
      </c>
      <c r="J28" s="2" t="str">
        <f>IF(COUNTIF($A$3:A28,A28)&gt;1,"ДУБЛЬ","")</f>
        <v/>
      </c>
      <c r="K28" s="2" t="str">
        <f t="shared" si="0"/>
        <v>OK</v>
      </c>
      <c r="L28" s="2" t="s">
        <v>63</v>
      </c>
    </row>
    <row r="29" spans="1:12">
      <c r="A29" s="2" t="s">
        <v>284</v>
      </c>
      <c r="B29" s="2" t="s">
        <v>241</v>
      </c>
      <c r="C29" s="2">
        <v>30</v>
      </c>
      <c r="D29" s="2" t="s">
        <v>285</v>
      </c>
      <c r="E29" s="2" t="s">
        <v>63</v>
      </c>
      <c r="F29" s="3">
        <v>50.37377</v>
      </c>
      <c r="G29" s="3">
        <v>33.983780000000003</v>
      </c>
      <c r="H29" s="4">
        <v>55.516083916083907</v>
      </c>
      <c r="I29" s="2" t="s">
        <v>131</v>
      </c>
      <c r="J29" s="2" t="str">
        <f>IF(COUNTIF($A$3:A29,A29)&gt;1,"ДУБЛЬ","")</f>
        <v/>
      </c>
      <c r="K29" s="2" t="str">
        <f t="shared" si="0"/>
        <v>OK</v>
      </c>
      <c r="L29" s="2" t="s">
        <v>63</v>
      </c>
    </row>
    <row r="30" spans="1:12">
      <c r="A30" s="2" t="s">
        <v>286</v>
      </c>
      <c r="B30" s="2" t="s">
        <v>241</v>
      </c>
      <c r="C30" s="2">
        <v>77</v>
      </c>
      <c r="D30" s="2" t="s">
        <v>261</v>
      </c>
      <c r="E30" s="2" t="s">
        <v>63</v>
      </c>
      <c r="F30" s="3">
        <v>49.094872000000002</v>
      </c>
      <c r="G30" s="3">
        <v>33.423084000000003</v>
      </c>
      <c r="H30" s="4">
        <v>55.516083916083907</v>
      </c>
      <c r="I30" s="2" t="s">
        <v>150</v>
      </c>
      <c r="J30" s="2" t="str">
        <f>IF(COUNTIF($A$3:A30,A30)&gt;1,"ДУБЛЬ","")</f>
        <v/>
      </c>
      <c r="K30" s="2" t="str">
        <f t="shared" si="0"/>
        <v>OK</v>
      </c>
      <c r="L30" s="2" t="s">
        <v>63</v>
      </c>
    </row>
    <row r="31" spans="1:12">
      <c r="A31" s="2" t="s">
        <v>287</v>
      </c>
      <c r="B31" s="2" t="s">
        <v>241</v>
      </c>
      <c r="C31" s="2">
        <v>80</v>
      </c>
      <c r="D31" s="2" t="s">
        <v>276</v>
      </c>
      <c r="E31" s="2" t="s">
        <v>63</v>
      </c>
      <c r="F31" s="3">
        <v>51.522410000000001</v>
      </c>
      <c r="G31" s="3">
        <v>31.327649999999998</v>
      </c>
      <c r="H31" s="4">
        <v>55.516083916083907</v>
      </c>
      <c r="I31" s="2" t="s">
        <v>131</v>
      </c>
      <c r="J31" s="2" t="str">
        <f>IF(COUNTIF($A$3:A31,A31)&gt;1,"ДУБЛЬ","")</f>
        <v/>
      </c>
      <c r="K31" s="2" t="str">
        <f t="shared" si="0"/>
        <v>OK</v>
      </c>
      <c r="L31" s="2" t="s">
        <v>63</v>
      </c>
    </row>
    <row r="32" spans="1:12">
      <c r="A32" s="2" t="s">
        <v>288</v>
      </c>
      <c r="B32" s="2" t="s">
        <v>241</v>
      </c>
      <c r="C32" s="2">
        <v>79</v>
      </c>
      <c r="D32" s="2" t="s">
        <v>264</v>
      </c>
      <c r="E32" s="2" t="s">
        <v>63</v>
      </c>
      <c r="F32" s="3">
        <v>50.913254000000002</v>
      </c>
      <c r="G32" s="3">
        <v>34.825595999999997</v>
      </c>
      <c r="H32" s="4">
        <v>55.516083916083907</v>
      </c>
      <c r="I32" s="2" t="s">
        <v>131</v>
      </c>
      <c r="J32" s="2" t="str">
        <f>IF(COUNTIF($A$3:A32,A32)&gt;1,"ДУБЛЬ","")</f>
        <v/>
      </c>
      <c r="K32" s="2" t="str">
        <f t="shared" si="0"/>
        <v>OK</v>
      </c>
      <c r="L32" s="2" t="s">
        <v>63</v>
      </c>
    </row>
    <row r="33" spans="1:12">
      <c r="A33" s="2" t="s">
        <v>289</v>
      </c>
      <c r="B33" s="2" t="s">
        <v>241</v>
      </c>
      <c r="C33" s="2">
        <v>78</v>
      </c>
      <c r="D33" s="2" t="s">
        <v>280</v>
      </c>
      <c r="E33" s="2" t="s">
        <v>63</v>
      </c>
      <c r="F33" s="3">
        <v>48.594613000000003</v>
      </c>
      <c r="G33" s="3">
        <v>34.561197999999997</v>
      </c>
      <c r="H33" s="4">
        <v>55.516083916083907</v>
      </c>
      <c r="I33" s="2" t="s">
        <v>150</v>
      </c>
      <c r="J33" s="2" t="str">
        <f>IF(COUNTIF($A$3:A33,A33)&gt;1,"ДУБЛЬ","")</f>
        <v/>
      </c>
      <c r="K33" s="2" t="str">
        <f t="shared" si="0"/>
        <v>OK</v>
      </c>
      <c r="L33" s="2" t="s">
        <v>63</v>
      </c>
    </row>
    <row r="34" spans="1:12">
      <c r="A34" s="2" t="s">
        <v>290</v>
      </c>
      <c r="B34" s="2" t="s">
        <v>241</v>
      </c>
      <c r="C34" s="2">
        <v>87</v>
      </c>
      <c r="D34" s="2" t="s">
        <v>291</v>
      </c>
      <c r="E34" s="2" t="s">
        <v>63</v>
      </c>
      <c r="F34" s="3">
        <v>49.564746</v>
      </c>
      <c r="G34" s="3">
        <v>34.078650000000003</v>
      </c>
      <c r="H34" s="4">
        <v>55.516083916083907</v>
      </c>
      <c r="I34" s="2" t="s">
        <v>131</v>
      </c>
      <c r="J34" s="2" t="str">
        <f>IF(COUNTIF($A$3:A34,A34)&gt;1,"ДУБЛЬ","")</f>
        <v/>
      </c>
      <c r="K34" s="2" t="str">
        <f t="shared" si="0"/>
        <v>OK</v>
      </c>
      <c r="L34" s="2" t="s">
        <v>63</v>
      </c>
    </row>
    <row r="35" spans="1:12">
      <c r="A35" s="2" t="s">
        <v>292</v>
      </c>
      <c r="B35" s="2" t="s">
        <v>241</v>
      </c>
      <c r="C35" s="2">
        <v>86</v>
      </c>
      <c r="D35" s="2" t="s">
        <v>264</v>
      </c>
      <c r="E35" s="2" t="s">
        <v>63</v>
      </c>
      <c r="F35" s="3">
        <v>50.892871</v>
      </c>
      <c r="G35" s="3">
        <v>34.835642999999997</v>
      </c>
      <c r="H35" s="4">
        <v>55.516083916083907</v>
      </c>
      <c r="I35" s="2" t="s">
        <v>131</v>
      </c>
      <c r="J35" s="2" t="str">
        <f>IF(COUNTIF($A$3:A35,A35)&gt;1,"ДУБЛЬ","")</f>
        <v/>
      </c>
      <c r="K35" s="2" t="str">
        <f t="shared" si="0"/>
        <v>OK</v>
      </c>
      <c r="L35" s="2" t="s">
        <v>63</v>
      </c>
    </row>
    <row r="36" spans="1:12">
      <c r="A36" s="2" t="s">
        <v>293</v>
      </c>
      <c r="B36" s="2" t="s">
        <v>241</v>
      </c>
      <c r="C36" s="2">
        <v>88</v>
      </c>
      <c r="D36" s="2" t="s">
        <v>294</v>
      </c>
      <c r="E36" s="2" t="s">
        <v>63</v>
      </c>
      <c r="F36" s="3">
        <v>48.639814999999999</v>
      </c>
      <c r="G36" s="3">
        <v>35.259799999999998</v>
      </c>
      <c r="H36" s="4">
        <v>55.516083916083907</v>
      </c>
      <c r="I36" s="2" t="s">
        <v>150</v>
      </c>
      <c r="J36" s="2" t="str">
        <f>IF(COUNTIF($A$3:A36,A36)&gt;1,"ДУБЛЬ","")</f>
        <v/>
      </c>
      <c r="K36" s="2" t="str">
        <f t="shared" si="0"/>
        <v>OK</v>
      </c>
      <c r="L36" s="2" t="s">
        <v>63</v>
      </c>
    </row>
    <row r="37" spans="1:12">
      <c r="A37" s="2" t="s">
        <v>295</v>
      </c>
      <c r="B37" s="2" t="s">
        <v>241</v>
      </c>
      <c r="C37" s="2">
        <v>23</v>
      </c>
      <c r="D37" s="2" t="s">
        <v>296</v>
      </c>
      <c r="E37" s="2" t="s">
        <v>63</v>
      </c>
      <c r="F37" s="3">
        <v>49.398389999999999</v>
      </c>
      <c r="G37" s="3">
        <v>36.217550000000003</v>
      </c>
      <c r="H37" s="4">
        <v>55.516083916083907</v>
      </c>
      <c r="I37" s="2" t="s">
        <v>131</v>
      </c>
      <c r="J37" s="2" t="str">
        <f>IF(COUNTIF($A$3:A37,A37)&gt;1,"ДУБЛЬ","")</f>
        <v/>
      </c>
      <c r="K37" s="2" t="str">
        <f t="shared" si="0"/>
        <v>OK</v>
      </c>
      <c r="L37" s="2" t="s">
        <v>63</v>
      </c>
    </row>
    <row r="38" spans="1:12">
      <c r="A38" s="2" t="s">
        <v>297</v>
      </c>
      <c r="B38" s="2" t="s">
        <v>241</v>
      </c>
      <c r="C38" s="2">
        <v>89</v>
      </c>
      <c r="D38" s="2" t="s">
        <v>298</v>
      </c>
      <c r="E38" s="2" t="s">
        <v>63</v>
      </c>
      <c r="F38" s="3">
        <v>49.790840000000003</v>
      </c>
      <c r="G38" s="3">
        <v>32.698540000000001</v>
      </c>
      <c r="H38" s="4">
        <v>55.516083916083907</v>
      </c>
      <c r="I38" s="2" t="s">
        <v>131</v>
      </c>
      <c r="J38" s="2" t="str">
        <f>IF(COUNTIF($A$3:A38,A38)&gt;1,"ДУБЛЬ","")</f>
        <v/>
      </c>
      <c r="K38" s="2" t="str">
        <f t="shared" si="0"/>
        <v>OK</v>
      </c>
      <c r="L38" s="2" t="s">
        <v>63</v>
      </c>
    </row>
    <row r="39" spans="1:12">
      <c r="A39" s="2" t="s">
        <v>299</v>
      </c>
      <c r="B39" s="2" t="s">
        <v>241</v>
      </c>
      <c r="C39" s="2">
        <v>96</v>
      </c>
      <c r="D39" s="2" t="s">
        <v>264</v>
      </c>
      <c r="E39" s="2" t="s">
        <v>63</v>
      </c>
      <c r="F39" s="3">
        <v>50.909644999999998</v>
      </c>
      <c r="G39" s="3">
        <v>34.824072000000001</v>
      </c>
      <c r="H39" s="4">
        <v>55.516083916083907</v>
      </c>
      <c r="I39" s="2" t="s">
        <v>131</v>
      </c>
      <c r="J39" s="2" t="str">
        <f>IF(COUNTIF($A$3:A39,A39)&gt;1,"ДУБЛЬ","")</f>
        <v/>
      </c>
      <c r="K39" s="2" t="str">
        <f t="shared" si="0"/>
        <v>OK</v>
      </c>
      <c r="L39" s="2" t="s">
        <v>63</v>
      </c>
    </row>
    <row r="40" spans="1:12">
      <c r="A40" s="2" t="s">
        <v>300</v>
      </c>
      <c r="B40" s="2" t="s">
        <v>241</v>
      </c>
      <c r="C40" s="2">
        <v>99</v>
      </c>
      <c r="D40" s="2" t="s">
        <v>301</v>
      </c>
      <c r="E40" s="2" t="s">
        <v>63</v>
      </c>
      <c r="F40" s="3">
        <v>49.662123999999999</v>
      </c>
      <c r="G40" s="3">
        <v>32.331066</v>
      </c>
      <c r="H40" s="4">
        <v>55.516083916083907</v>
      </c>
      <c r="I40" s="2" t="s">
        <v>131</v>
      </c>
      <c r="J40" s="2" t="str">
        <f>IF(COUNTIF($A$3:A40,A40)&gt;1,"ДУБЛЬ","")</f>
        <v/>
      </c>
      <c r="K40" s="2" t="str">
        <f t="shared" si="0"/>
        <v>OK</v>
      </c>
      <c r="L40" s="2" t="s">
        <v>63</v>
      </c>
    </row>
    <row r="41" spans="1:12">
      <c r="A41" s="2" t="s">
        <v>302</v>
      </c>
      <c r="B41" s="2" t="s">
        <v>241</v>
      </c>
      <c r="C41" s="2">
        <v>106</v>
      </c>
      <c r="D41" s="2" t="s">
        <v>280</v>
      </c>
      <c r="E41" s="2" t="s">
        <v>63</v>
      </c>
      <c r="F41" s="3">
        <v>48.514755999999998</v>
      </c>
      <c r="G41" s="3">
        <v>34.612060999999997</v>
      </c>
      <c r="H41" s="4">
        <v>55.516083916083907</v>
      </c>
      <c r="I41" s="2" t="s">
        <v>131</v>
      </c>
      <c r="J41" s="2" t="str">
        <f>IF(COUNTIF($A$3:A41,A41)&gt;1,"ДУБЛЬ","")</f>
        <v/>
      </c>
      <c r="K41" s="2" t="str">
        <f t="shared" si="0"/>
        <v>OK</v>
      </c>
      <c r="L41" s="2" t="s">
        <v>63</v>
      </c>
    </row>
    <row r="42" spans="1:12">
      <c r="A42" s="2" t="s">
        <v>303</v>
      </c>
      <c r="B42" s="2" t="s">
        <v>241</v>
      </c>
      <c r="C42" s="2">
        <v>104</v>
      </c>
      <c r="D42" s="2" t="s">
        <v>304</v>
      </c>
      <c r="E42" s="2" t="s">
        <v>63</v>
      </c>
      <c r="F42" s="3">
        <v>48.659391999999997</v>
      </c>
      <c r="G42" s="3">
        <v>33.113464</v>
      </c>
      <c r="H42" s="4">
        <v>55.516083916083907</v>
      </c>
      <c r="I42" s="2" t="s">
        <v>131</v>
      </c>
      <c r="J42" s="2" t="str">
        <f>IF(COUNTIF($A$3:A42,A42)&gt;1,"ДУБЛЬ","")</f>
        <v/>
      </c>
      <c r="K42" s="2" t="str">
        <f t="shared" si="0"/>
        <v>OK</v>
      </c>
      <c r="L42" s="2" t="s">
        <v>63</v>
      </c>
    </row>
    <row r="43" spans="1:12">
      <c r="A43" s="2" t="s">
        <v>305</v>
      </c>
      <c r="B43" s="2" t="s">
        <v>241</v>
      </c>
      <c r="C43" s="2">
        <v>58</v>
      </c>
      <c r="D43" s="2" t="s">
        <v>261</v>
      </c>
      <c r="E43" s="2" t="s">
        <v>63</v>
      </c>
      <c r="F43" s="3">
        <v>49.129826999999999</v>
      </c>
      <c r="G43" s="3">
        <v>33.442374000000001</v>
      </c>
      <c r="H43" s="4">
        <v>55.516083916083907</v>
      </c>
      <c r="I43" s="2" t="s">
        <v>150</v>
      </c>
      <c r="J43" s="2" t="str">
        <f>IF(COUNTIF($A$3:A43,A43)&gt;1,"ДУБЛЬ","")</f>
        <v/>
      </c>
      <c r="K43" s="2" t="str">
        <f t="shared" si="0"/>
        <v>OK</v>
      </c>
      <c r="L43" s="2" t="s">
        <v>63</v>
      </c>
    </row>
    <row r="44" spans="1:12">
      <c r="A44" s="2" t="s">
        <v>306</v>
      </c>
      <c r="B44" s="2" t="s">
        <v>241</v>
      </c>
      <c r="C44" s="2">
        <v>10</v>
      </c>
      <c r="D44" s="2" t="s">
        <v>264</v>
      </c>
      <c r="E44" s="2" t="s">
        <v>63</v>
      </c>
      <c r="F44" s="3">
        <v>50.922110000000004</v>
      </c>
      <c r="G44" s="3">
        <v>34.806033999999997</v>
      </c>
      <c r="H44" s="4">
        <v>55.516083916083907</v>
      </c>
      <c r="I44" s="2" t="s">
        <v>131</v>
      </c>
      <c r="J44" s="2" t="str">
        <f>IF(COUNTIF($A$3:A44,A44)&gt;1,"ДУБЛЬ","")</f>
        <v/>
      </c>
      <c r="K44" s="2" t="str">
        <f t="shared" si="0"/>
        <v>OK</v>
      </c>
      <c r="L44" s="2" t="s">
        <v>63</v>
      </c>
    </row>
    <row r="45" spans="1:12">
      <c r="A45" s="2" t="s">
        <v>307</v>
      </c>
      <c r="B45" s="2" t="s">
        <v>241</v>
      </c>
      <c r="C45" s="2">
        <v>114</v>
      </c>
      <c r="D45" s="2" t="s">
        <v>308</v>
      </c>
      <c r="E45" s="2" t="s">
        <v>63</v>
      </c>
      <c r="F45" s="3">
        <v>49.71416</v>
      </c>
      <c r="G45" s="3">
        <v>35.157319999999999</v>
      </c>
      <c r="H45" s="4">
        <v>55.516083916083907</v>
      </c>
      <c r="I45" s="2" t="s">
        <v>131</v>
      </c>
      <c r="J45" s="2" t="str">
        <f>IF(COUNTIF($A$3:A45,A45)&gt;1,"ДУБЛЬ","")</f>
        <v/>
      </c>
      <c r="K45" s="2" t="str">
        <f t="shared" si="0"/>
        <v>OK</v>
      </c>
      <c r="L45" s="2" t="s">
        <v>63</v>
      </c>
    </row>
    <row r="46" spans="1:12">
      <c r="A46" s="2" t="s">
        <v>309</v>
      </c>
      <c r="B46" s="2" t="s">
        <v>241</v>
      </c>
      <c r="C46" s="2">
        <v>110</v>
      </c>
      <c r="D46" s="2" t="s">
        <v>310</v>
      </c>
      <c r="E46" s="2" t="s">
        <v>63</v>
      </c>
      <c r="F46" s="3">
        <v>48.921799999999998</v>
      </c>
      <c r="G46" s="3">
        <v>33.360480000000003</v>
      </c>
      <c r="H46" s="4">
        <v>55.516083916083907</v>
      </c>
      <c r="I46" s="2" t="s">
        <v>131</v>
      </c>
      <c r="J46" s="2" t="str">
        <f>IF(COUNTIF($A$3:A46,A46)&gt;1,"ДУБЛЬ","")</f>
        <v/>
      </c>
      <c r="K46" s="2" t="str">
        <f t="shared" si="0"/>
        <v>OK</v>
      </c>
      <c r="L46" s="2" t="s">
        <v>63</v>
      </c>
    </row>
    <row r="47" spans="1:12">
      <c r="A47" s="2" t="s">
        <v>311</v>
      </c>
      <c r="B47" s="2" t="s">
        <v>241</v>
      </c>
      <c r="C47" s="2">
        <v>116</v>
      </c>
      <c r="D47" s="2" t="s">
        <v>312</v>
      </c>
      <c r="E47" s="2" t="s">
        <v>63</v>
      </c>
      <c r="F47" s="3">
        <v>51.197490000000002</v>
      </c>
      <c r="G47" s="3">
        <v>33.830029000000003</v>
      </c>
      <c r="H47" s="4">
        <v>55.516083916083907</v>
      </c>
      <c r="I47" s="2" t="s">
        <v>131</v>
      </c>
      <c r="J47" s="2" t="str">
        <f>IF(COUNTIF($A$3:A47,A47)&gt;1,"ДУБЛЬ","")</f>
        <v/>
      </c>
      <c r="K47" s="2" t="str">
        <f t="shared" si="0"/>
        <v>OK</v>
      </c>
      <c r="L47" s="2" t="s">
        <v>63</v>
      </c>
    </row>
    <row r="48" spans="1:12">
      <c r="A48" s="2" t="s">
        <v>313</v>
      </c>
      <c r="B48" s="2" t="s">
        <v>241</v>
      </c>
      <c r="C48" s="2">
        <v>123</v>
      </c>
      <c r="D48" s="2" t="s">
        <v>314</v>
      </c>
      <c r="E48" s="2" t="s">
        <v>63</v>
      </c>
      <c r="F48" s="3">
        <v>51.864384000000001</v>
      </c>
      <c r="G48" s="3">
        <v>33.487343000000003</v>
      </c>
      <c r="H48" s="4">
        <v>55.516083916083907</v>
      </c>
      <c r="I48" s="2" t="s">
        <v>131</v>
      </c>
      <c r="J48" s="2" t="str">
        <f>IF(COUNTIF($A$3:A48,A48)&gt;1,"ДУБЛЬ","")</f>
        <v/>
      </c>
      <c r="K48" s="2" t="str">
        <f t="shared" si="0"/>
        <v>OK</v>
      </c>
      <c r="L48" s="2" t="s">
        <v>63</v>
      </c>
    </row>
    <row r="49" spans="1:12">
      <c r="A49" s="2" t="s">
        <v>315</v>
      </c>
      <c r="B49" s="2" t="s">
        <v>241</v>
      </c>
      <c r="C49" s="2">
        <v>124</v>
      </c>
      <c r="D49" s="2" t="s">
        <v>316</v>
      </c>
      <c r="E49" s="2" t="s">
        <v>63</v>
      </c>
      <c r="F49" s="3">
        <v>51.818049999999999</v>
      </c>
      <c r="G49" s="3">
        <v>31.94322</v>
      </c>
      <c r="H49" s="4">
        <v>55.516083916083907</v>
      </c>
      <c r="I49" s="2" t="s">
        <v>131</v>
      </c>
      <c r="J49" s="2" t="str">
        <f>IF(COUNTIF($A$3:A49,A49)&gt;1,"ДУБЛЬ","")</f>
        <v/>
      </c>
      <c r="K49" s="2" t="str">
        <f t="shared" si="0"/>
        <v>OK</v>
      </c>
      <c r="L49" s="2" t="s">
        <v>63</v>
      </c>
    </row>
    <row r="50" spans="1:12">
      <c r="A50" s="2" t="s">
        <v>317</v>
      </c>
      <c r="B50" s="2" t="s">
        <v>241</v>
      </c>
      <c r="C50" s="2">
        <v>121</v>
      </c>
      <c r="D50" s="2" t="s">
        <v>318</v>
      </c>
      <c r="E50" s="2" t="s">
        <v>63</v>
      </c>
      <c r="F50" s="3">
        <v>51.681581000000001</v>
      </c>
      <c r="G50" s="3">
        <v>33.924813999999998</v>
      </c>
      <c r="H50" s="4">
        <v>55.516083916083907</v>
      </c>
      <c r="I50" s="2" t="s">
        <v>131</v>
      </c>
      <c r="J50" s="2" t="str">
        <f>IF(COUNTIF($A$3:A50,A50)&gt;1,"ДУБЛЬ","")</f>
        <v/>
      </c>
      <c r="K50" s="2" t="str">
        <f t="shared" si="0"/>
        <v>OK</v>
      </c>
      <c r="L50" s="2" t="s">
        <v>63</v>
      </c>
    </row>
    <row r="51" spans="1:12">
      <c r="A51" s="2" t="s">
        <v>319</v>
      </c>
      <c r="B51" s="2" t="s">
        <v>241</v>
      </c>
      <c r="C51" s="2">
        <v>122</v>
      </c>
      <c r="D51" s="2" t="s">
        <v>314</v>
      </c>
      <c r="E51" s="2" t="s">
        <v>63</v>
      </c>
      <c r="F51" s="3">
        <v>51.883823</v>
      </c>
      <c r="G51" s="3">
        <v>33.523814999999999</v>
      </c>
      <c r="H51" s="4">
        <v>55.516083916083907</v>
      </c>
      <c r="I51" s="2" t="s">
        <v>131</v>
      </c>
      <c r="J51" s="2" t="str">
        <f>IF(COUNTIF($A$3:A51,A51)&gt;1,"ДУБЛЬ","")</f>
        <v/>
      </c>
      <c r="K51" s="2" t="str">
        <f t="shared" si="0"/>
        <v>OK</v>
      </c>
      <c r="L51" s="2" t="s">
        <v>63</v>
      </c>
    </row>
    <row r="52" spans="1:12">
      <c r="A52" s="2" t="s">
        <v>320</v>
      </c>
      <c r="B52" s="2" t="s">
        <v>241</v>
      </c>
      <c r="C52" s="2">
        <v>137</v>
      </c>
      <c r="D52" s="2" t="s">
        <v>321</v>
      </c>
      <c r="E52" s="2" t="s">
        <v>63</v>
      </c>
      <c r="F52" s="3">
        <v>49.292659999999998</v>
      </c>
      <c r="G52" s="3">
        <v>35.753300000000003</v>
      </c>
      <c r="H52" s="4">
        <v>55.516083916083907</v>
      </c>
      <c r="I52" s="2" t="s">
        <v>131</v>
      </c>
      <c r="J52" s="2" t="str">
        <f>IF(COUNTIF($A$3:A52,A52)&gt;1,"ДУБЛЬ","")</f>
        <v/>
      </c>
      <c r="K52" s="2" t="str">
        <f t="shared" si="0"/>
        <v>OK</v>
      </c>
      <c r="L52" s="2" t="s">
        <v>63</v>
      </c>
    </row>
    <row r="53" spans="1:12">
      <c r="A53" s="2" t="s">
        <v>322</v>
      </c>
      <c r="B53" s="2" t="s">
        <v>241</v>
      </c>
      <c r="C53" s="2">
        <v>142</v>
      </c>
      <c r="D53" s="2" t="s">
        <v>323</v>
      </c>
      <c r="E53" s="2" t="s">
        <v>63</v>
      </c>
      <c r="F53" s="3">
        <v>47.638032000000003</v>
      </c>
      <c r="G53" s="3">
        <v>34.660227999999996</v>
      </c>
      <c r="H53" s="4">
        <v>55.516083916083907</v>
      </c>
      <c r="I53" s="2" t="s">
        <v>131</v>
      </c>
      <c r="J53" s="2" t="str">
        <f>IF(COUNTIF($A$3:A53,A53)&gt;1,"ДУБЛЬ","")</f>
        <v/>
      </c>
      <c r="K53" s="2" t="str">
        <f t="shared" si="0"/>
        <v>OK</v>
      </c>
      <c r="L53" s="2" t="s">
        <v>63</v>
      </c>
    </row>
    <row r="54" spans="1:12">
      <c r="A54" s="2" t="s">
        <v>324</v>
      </c>
      <c r="B54" s="2" t="s">
        <v>241</v>
      </c>
      <c r="C54" s="2">
        <v>126</v>
      </c>
      <c r="D54" s="2" t="s">
        <v>325</v>
      </c>
      <c r="E54" s="2" t="s">
        <v>63</v>
      </c>
      <c r="F54" s="3">
        <v>49.379238000000001</v>
      </c>
      <c r="G54" s="3">
        <v>33.27234</v>
      </c>
      <c r="H54" s="4">
        <v>55.516083916083907</v>
      </c>
      <c r="I54" s="2" t="s">
        <v>131</v>
      </c>
      <c r="J54" s="2" t="str">
        <f>IF(COUNTIF($A$3:A54,A54)&gt;1,"ДУБЛЬ","")</f>
        <v/>
      </c>
      <c r="K54" s="2" t="str">
        <f t="shared" si="0"/>
        <v>OK</v>
      </c>
      <c r="L54" s="2" t="s">
        <v>63</v>
      </c>
    </row>
    <row r="55" spans="1:12">
      <c r="A55" s="2" t="s">
        <v>326</v>
      </c>
      <c r="B55" s="2" t="s">
        <v>241</v>
      </c>
      <c r="C55" s="2">
        <v>130</v>
      </c>
      <c r="D55" s="2" t="s">
        <v>327</v>
      </c>
      <c r="E55" s="2" t="s">
        <v>63</v>
      </c>
      <c r="F55" s="3">
        <v>47.572800999999998</v>
      </c>
      <c r="G55" s="3">
        <v>34.372435000000003</v>
      </c>
      <c r="H55" s="4">
        <v>55.516083916083907</v>
      </c>
      <c r="I55" s="2" t="s">
        <v>131</v>
      </c>
      <c r="J55" s="2" t="str">
        <f>IF(COUNTIF($A$3:A55,A55)&gt;1,"ДУБЛЬ","")</f>
        <v/>
      </c>
      <c r="K55" s="2" t="str">
        <f t="shared" si="0"/>
        <v>OK</v>
      </c>
      <c r="L55" s="2" t="s">
        <v>63</v>
      </c>
    </row>
    <row r="56" spans="1:12">
      <c r="A56" s="2" t="s">
        <v>328</v>
      </c>
      <c r="B56" s="2" t="s">
        <v>241</v>
      </c>
      <c r="C56" s="2">
        <v>81</v>
      </c>
      <c r="D56" s="2" t="s">
        <v>329</v>
      </c>
      <c r="E56" s="2" t="s">
        <v>63</v>
      </c>
      <c r="F56" s="3">
        <v>50.115130000000001</v>
      </c>
      <c r="G56" s="3">
        <v>32.44276</v>
      </c>
      <c r="H56" s="4">
        <v>55.516083916083907</v>
      </c>
      <c r="I56" s="2" t="s">
        <v>131</v>
      </c>
      <c r="J56" s="2" t="str">
        <f>IF(COUNTIF($A$3:A56,A56)&gt;1,"ДУБЛЬ","")</f>
        <v/>
      </c>
      <c r="K56" s="2" t="str">
        <f t="shared" si="0"/>
        <v>OK</v>
      </c>
      <c r="L56" s="2" t="s">
        <v>63</v>
      </c>
    </row>
    <row r="57" spans="1:12">
      <c r="A57" s="2" t="s">
        <v>330</v>
      </c>
      <c r="B57" s="2" t="s">
        <v>241</v>
      </c>
      <c r="C57" s="2">
        <v>51</v>
      </c>
      <c r="D57" s="2" t="s">
        <v>261</v>
      </c>
      <c r="E57" s="2" t="s">
        <v>63</v>
      </c>
      <c r="F57" s="3">
        <v>49.133583000000002</v>
      </c>
      <c r="G57" s="3">
        <v>33.443641</v>
      </c>
      <c r="H57" s="4">
        <v>55.516083916083907</v>
      </c>
      <c r="I57" s="2" t="s">
        <v>150</v>
      </c>
      <c r="J57" s="2" t="str">
        <f>IF(COUNTIF($A$3:A57,A57)&gt;1,"ДУБЛЬ","")</f>
        <v/>
      </c>
      <c r="K57" s="2" t="str">
        <f t="shared" si="0"/>
        <v>OK</v>
      </c>
      <c r="L57" s="2" t="s">
        <v>63</v>
      </c>
    </row>
    <row r="58" spans="1:12">
      <c r="A58" s="2" t="s">
        <v>331</v>
      </c>
      <c r="B58" s="2" t="s">
        <v>241</v>
      </c>
      <c r="C58" s="2">
        <v>146</v>
      </c>
      <c r="D58" s="2" t="s">
        <v>332</v>
      </c>
      <c r="E58" s="2" t="s">
        <v>63</v>
      </c>
      <c r="F58" s="3">
        <v>48.920757000000002</v>
      </c>
      <c r="G58" s="3">
        <v>34.915641999999998</v>
      </c>
      <c r="H58" s="4">
        <v>55.516083916083907</v>
      </c>
      <c r="I58" s="2" t="s">
        <v>131</v>
      </c>
      <c r="J58" s="2" t="str">
        <f>IF(COUNTIF($A$3:A58,A58)&gt;1,"ДУБЛЬ","")</f>
        <v/>
      </c>
      <c r="K58" s="2" t="str">
        <f t="shared" si="0"/>
        <v>OK</v>
      </c>
      <c r="L58" s="2" t="s">
        <v>63</v>
      </c>
    </row>
    <row r="59" spans="1:12">
      <c r="A59" s="2" t="s">
        <v>333</v>
      </c>
      <c r="B59" s="2" t="s">
        <v>241</v>
      </c>
      <c r="C59" s="2">
        <v>168</v>
      </c>
      <c r="D59" s="2" t="s">
        <v>327</v>
      </c>
      <c r="E59" s="2" t="s">
        <v>63</v>
      </c>
      <c r="F59" s="3">
        <v>47.580137000000001</v>
      </c>
      <c r="G59" s="3">
        <v>34.393563999999998</v>
      </c>
      <c r="H59" s="4">
        <v>55.516083916083907</v>
      </c>
      <c r="I59" s="2" t="s">
        <v>131</v>
      </c>
      <c r="J59" s="2" t="str">
        <f>IF(COUNTIF($A$3:A59,A59)&gt;1,"ДУБЛЬ","")</f>
        <v/>
      </c>
      <c r="K59" s="2" t="str">
        <f t="shared" si="0"/>
        <v>OK</v>
      </c>
      <c r="L59" s="2" t="s">
        <v>63</v>
      </c>
    </row>
    <row r="60" spans="1:12">
      <c r="A60" s="2" t="s">
        <v>334</v>
      </c>
      <c r="B60" s="2" t="s">
        <v>241</v>
      </c>
      <c r="C60" s="2">
        <v>41</v>
      </c>
      <c r="D60" s="2" t="s">
        <v>335</v>
      </c>
      <c r="E60" s="2" t="s">
        <v>63</v>
      </c>
      <c r="F60" s="3">
        <v>49.051968000000002</v>
      </c>
      <c r="G60" s="3">
        <v>33.210850999999998</v>
      </c>
      <c r="H60" s="4">
        <v>55.516083916083907</v>
      </c>
      <c r="I60" s="2" t="s">
        <v>150</v>
      </c>
      <c r="J60" s="2" t="str">
        <f>IF(COUNTIF($A$3:A60,A60)&gt;1,"ДУБЛЬ","")</f>
        <v/>
      </c>
      <c r="K60" s="2" t="str">
        <f t="shared" si="0"/>
        <v>OK</v>
      </c>
      <c r="L60" s="2" t="s">
        <v>63</v>
      </c>
    </row>
    <row r="61" spans="1:12">
      <c r="A61" s="2" t="s">
        <v>336</v>
      </c>
      <c r="B61" s="2" t="s">
        <v>241</v>
      </c>
      <c r="C61" s="2">
        <v>157</v>
      </c>
      <c r="D61" s="2" t="s">
        <v>337</v>
      </c>
      <c r="E61" s="2" t="s">
        <v>63</v>
      </c>
      <c r="F61" s="3">
        <v>50.243969999999997</v>
      </c>
      <c r="G61" s="3">
        <v>32.519599999999997</v>
      </c>
      <c r="H61" s="4">
        <v>55.516083916083907</v>
      </c>
      <c r="I61" s="2" t="s">
        <v>131</v>
      </c>
      <c r="J61" s="2" t="str">
        <f>IF(COUNTIF($A$3:A61,A61)&gt;1,"ДУБЛЬ","")</f>
        <v/>
      </c>
      <c r="K61" s="2" t="str">
        <f t="shared" si="0"/>
        <v>OK</v>
      </c>
      <c r="L61" s="2" t="s">
        <v>63</v>
      </c>
    </row>
    <row r="62" spans="1:12">
      <c r="A62" s="2" t="s">
        <v>338</v>
      </c>
      <c r="B62" s="2" t="s">
        <v>241</v>
      </c>
      <c r="C62" s="2">
        <v>165</v>
      </c>
      <c r="D62" s="2" t="s">
        <v>339</v>
      </c>
      <c r="E62" s="2" t="s">
        <v>63</v>
      </c>
      <c r="F62" s="3">
        <v>52.009166</v>
      </c>
      <c r="G62" s="3">
        <v>33.264012000000001</v>
      </c>
      <c r="H62" s="4">
        <v>55.516083916083907</v>
      </c>
      <c r="I62" s="2" t="s">
        <v>131</v>
      </c>
      <c r="J62" s="2" t="str">
        <f>IF(COUNTIF($A$3:A62,A62)&gt;1,"ДУБЛЬ","")</f>
        <v/>
      </c>
      <c r="K62" s="2" t="str">
        <f t="shared" si="0"/>
        <v>OK</v>
      </c>
      <c r="L62" s="2" t="s">
        <v>63</v>
      </c>
    </row>
    <row r="63" spans="1:12">
      <c r="A63" s="2" t="s">
        <v>340</v>
      </c>
      <c r="B63" s="2" t="s">
        <v>241</v>
      </c>
      <c r="C63" s="2">
        <v>15</v>
      </c>
      <c r="D63" s="2" t="s">
        <v>264</v>
      </c>
      <c r="E63" s="2" t="s">
        <v>63</v>
      </c>
      <c r="F63" s="3">
        <v>50.94211</v>
      </c>
      <c r="G63" s="3">
        <v>34.7791</v>
      </c>
      <c r="H63" s="4">
        <v>55.516083916083907</v>
      </c>
      <c r="I63" s="2" t="s">
        <v>131</v>
      </c>
      <c r="J63" s="2" t="str">
        <f>IF(COUNTIF($A$3:A63,A63)&gt;1,"ДУБЛЬ","")</f>
        <v/>
      </c>
      <c r="K63" s="2" t="str">
        <f t="shared" si="0"/>
        <v>OK</v>
      </c>
      <c r="L63" s="2" t="s">
        <v>63</v>
      </c>
    </row>
    <row r="64" spans="1:12">
      <c r="A64" s="2" t="s">
        <v>341</v>
      </c>
      <c r="B64" s="2" t="s">
        <v>241</v>
      </c>
      <c r="C64" s="2">
        <v>38</v>
      </c>
      <c r="D64" s="2" t="s">
        <v>342</v>
      </c>
      <c r="E64" s="2" t="s">
        <v>63</v>
      </c>
      <c r="F64" s="3">
        <v>49.455398000000002</v>
      </c>
      <c r="G64" s="3">
        <v>35.137808</v>
      </c>
      <c r="H64" s="4">
        <v>55.516083916083907</v>
      </c>
      <c r="I64" s="2" t="s">
        <v>131</v>
      </c>
      <c r="J64" s="2" t="str">
        <f>IF(COUNTIF($A$3:A64,A64)&gt;1,"ДУБЛЬ","")</f>
        <v/>
      </c>
      <c r="K64" s="2" t="str">
        <f t="shared" si="0"/>
        <v>OK</v>
      </c>
      <c r="L64" s="2" t="s">
        <v>63</v>
      </c>
    </row>
    <row r="65" spans="1:12">
      <c r="A65" s="2" t="s">
        <v>343</v>
      </c>
      <c r="B65" s="2" t="s">
        <v>241</v>
      </c>
      <c r="C65" s="2">
        <v>179</v>
      </c>
      <c r="D65" s="2" t="s">
        <v>327</v>
      </c>
      <c r="E65" s="2" t="s">
        <v>63</v>
      </c>
      <c r="F65" s="3">
        <v>47.574381000000002</v>
      </c>
      <c r="G65" s="3">
        <v>34.395629999999997</v>
      </c>
      <c r="H65" s="4">
        <v>55.516083916083907</v>
      </c>
      <c r="I65" s="2" t="s">
        <v>131</v>
      </c>
      <c r="J65" s="2" t="str">
        <f>IF(COUNTIF($A$3:A65,A65)&gt;1,"ДУБЛЬ","")</f>
        <v/>
      </c>
      <c r="K65" s="2" t="str">
        <f t="shared" si="0"/>
        <v>OK</v>
      </c>
      <c r="L65" s="2" t="s">
        <v>63</v>
      </c>
    </row>
    <row r="66" spans="1:12">
      <c r="A66" s="2" t="s">
        <v>344</v>
      </c>
      <c r="B66" s="2" t="s">
        <v>241</v>
      </c>
      <c r="C66" s="2">
        <v>183</v>
      </c>
      <c r="D66" s="2" t="s">
        <v>345</v>
      </c>
      <c r="E66" s="2" t="s">
        <v>63</v>
      </c>
      <c r="F66" s="3">
        <v>50.861809999999998</v>
      </c>
      <c r="G66" s="3">
        <v>32.393349999999998</v>
      </c>
      <c r="H66" s="4">
        <v>55.516083916083907</v>
      </c>
      <c r="I66" s="2" t="s">
        <v>131</v>
      </c>
      <c r="J66" s="2" t="str">
        <f>IF(COUNTIF($A$3:A66,A66)&gt;1,"ДУБЛЬ","")</f>
        <v/>
      </c>
      <c r="K66" s="2" t="str">
        <f t="shared" si="0"/>
        <v>OK</v>
      </c>
      <c r="L66" s="2" t="s">
        <v>63</v>
      </c>
    </row>
    <row r="67" spans="1:12">
      <c r="A67" s="2" t="s">
        <v>346</v>
      </c>
      <c r="B67" s="2" t="s">
        <v>241</v>
      </c>
      <c r="C67" s="2">
        <v>177</v>
      </c>
      <c r="D67" s="2" t="s">
        <v>347</v>
      </c>
      <c r="E67" s="2" t="s">
        <v>63</v>
      </c>
      <c r="F67" s="3">
        <v>49.940899999999999</v>
      </c>
      <c r="G67" s="3">
        <v>35.928669999999997</v>
      </c>
      <c r="H67" s="4">
        <v>55.516083916083907</v>
      </c>
      <c r="I67" s="2" t="s">
        <v>131</v>
      </c>
      <c r="J67" s="2" t="str">
        <f>IF(COUNTIF($A$3:A67,A67)&gt;1,"ДУБЛЬ","")</f>
        <v/>
      </c>
      <c r="K67" s="2" t="str">
        <f t="shared" ref="K67:K130" si="1">IF(OR(F67="",G67=""),"НЕМАЄ","OK")</f>
        <v>OK</v>
      </c>
      <c r="L67" s="2" t="s">
        <v>63</v>
      </c>
    </row>
    <row r="68" spans="1:12">
      <c r="A68" s="2" t="s">
        <v>348</v>
      </c>
      <c r="B68" s="2" t="s">
        <v>241</v>
      </c>
      <c r="C68" s="2">
        <v>180</v>
      </c>
      <c r="D68" s="2" t="s">
        <v>276</v>
      </c>
      <c r="E68" s="2" t="s">
        <v>63</v>
      </c>
      <c r="F68" s="3">
        <v>51.515210000000003</v>
      </c>
      <c r="G68" s="3">
        <v>31.3322</v>
      </c>
      <c r="H68" s="4">
        <v>55.516083916083907</v>
      </c>
      <c r="I68" s="2" t="s">
        <v>131</v>
      </c>
      <c r="J68" s="2" t="str">
        <f>IF(COUNTIF($A$3:A68,A68)&gt;1,"ДУБЛЬ","")</f>
        <v/>
      </c>
      <c r="K68" s="2" t="str">
        <f t="shared" si="1"/>
        <v>OK</v>
      </c>
      <c r="L68" s="2" t="s">
        <v>63</v>
      </c>
    </row>
    <row r="69" spans="1:12">
      <c r="A69" s="2" t="s">
        <v>349</v>
      </c>
      <c r="B69" s="2" t="s">
        <v>241</v>
      </c>
      <c r="C69" s="2">
        <v>200</v>
      </c>
      <c r="D69" s="2" t="s">
        <v>280</v>
      </c>
      <c r="E69" s="2" t="s">
        <v>63</v>
      </c>
      <c r="F69" s="3">
        <v>48.536034000000001</v>
      </c>
      <c r="G69" s="3">
        <v>34.567576000000003</v>
      </c>
      <c r="H69" s="4">
        <v>55.516083916083907</v>
      </c>
      <c r="I69" s="2" t="s">
        <v>131</v>
      </c>
      <c r="J69" s="2" t="str">
        <f>IF(COUNTIF($A$3:A69,A69)&gt;1,"ДУБЛЬ","")</f>
        <v/>
      </c>
      <c r="K69" s="2" t="str">
        <f t="shared" si="1"/>
        <v>OK</v>
      </c>
      <c r="L69" s="2" t="s">
        <v>63</v>
      </c>
    </row>
    <row r="70" spans="1:12">
      <c r="A70" s="2" t="s">
        <v>350</v>
      </c>
      <c r="B70" s="2" t="s">
        <v>241</v>
      </c>
      <c r="C70" s="2">
        <v>209</v>
      </c>
      <c r="D70" s="2" t="s">
        <v>351</v>
      </c>
      <c r="E70" s="2" t="s">
        <v>63</v>
      </c>
      <c r="F70" s="3">
        <v>51.551544</v>
      </c>
      <c r="G70" s="3">
        <v>33.379832</v>
      </c>
      <c r="H70" s="4">
        <v>55.516083916083907</v>
      </c>
      <c r="I70" s="2" t="s">
        <v>131</v>
      </c>
      <c r="J70" s="2" t="str">
        <f>IF(COUNTIF($A$3:A70,A70)&gt;1,"ДУБЛЬ","")</f>
        <v/>
      </c>
      <c r="K70" s="2" t="str">
        <f t="shared" si="1"/>
        <v>OK</v>
      </c>
      <c r="L70" s="2" t="s">
        <v>63</v>
      </c>
    </row>
    <row r="71" spans="1:12">
      <c r="A71" s="2" t="s">
        <v>352</v>
      </c>
      <c r="B71" s="2" t="s">
        <v>241</v>
      </c>
      <c r="C71" s="2">
        <v>210</v>
      </c>
      <c r="D71" s="2" t="s">
        <v>353</v>
      </c>
      <c r="E71" s="2" t="s">
        <v>63</v>
      </c>
      <c r="F71" s="3">
        <v>51.893219999999999</v>
      </c>
      <c r="G71" s="3">
        <v>31.601040000000001</v>
      </c>
      <c r="H71" s="4">
        <v>55.516083916083907</v>
      </c>
      <c r="I71" s="2" t="s">
        <v>131</v>
      </c>
      <c r="J71" s="2" t="str">
        <f>IF(COUNTIF($A$3:A71,A71)&gt;1,"ДУБЛЬ","")</f>
        <v/>
      </c>
      <c r="K71" s="2" t="str">
        <f t="shared" si="1"/>
        <v>OK</v>
      </c>
      <c r="L71" s="2" t="s">
        <v>63</v>
      </c>
    </row>
    <row r="72" spans="1:12">
      <c r="A72" s="2" t="s">
        <v>354</v>
      </c>
      <c r="B72" s="2" t="s">
        <v>241</v>
      </c>
      <c r="C72" s="2">
        <v>218</v>
      </c>
      <c r="D72" s="2" t="s">
        <v>264</v>
      </c>
      <c r="E72" s="2" t="s">
        <v>63</v>
      </c>
      <c r="F72" s="3">
        <v>50.922269</v>
      </c>
      <c r="G72" s="3">
        <v>34.798389999999998</v>
      </c>
      <c r="H72" s="4">
        <v>55.516083916083907</v>
      </c>
      <c r="I72" s="2" t="s">
        <v>131</v>
      </c>
      <c r="J72" s="2" t="str">
        <f>IF(COUNTIF($A$3:A72,A72)&gt;1,"ДУБЛЬ","")</f>
        <v/>
      </c>
      <c r="K72" s="2" t="str">
        <f t="shared" si="1"/>
        <v>OK</v>
      </c>
      <c r="L72" s="2" t="s">
        <v>63</v>
      </c>
    </row>
    <row r="73" spans="1:12">
      <c r="A73" s="2" t="s">
        <v>355</v>
      </c>
      <c r="B73" s="2" t="s">
        <v>241</v>
      </c>
      <c r="C73" s="2">
        <v>220</v>
      </c>
      <c r="D73" s="2" t="s">
        <v>356</v>
      </c>
      <c r="E73" s="2" t="s">
        <v>63</v>
      </c>
      <c r="F73" s="3">
        <v>48.404094999999998</v>
      </c>
      <c r="G73" s="3">
        <v>33.704189</v>
      </c>
      <c r="H73" s="4">
        <v>55.516083916083907</v>
      </c>
      <c r="I73" s="2" t="s">
        <v>131</v>
      </c>
      <c r="J73" s="2" t="str">
        <f>IF(COUNTIF($A$3:A73,A73)&gt;1,"ДУБЛЬ","")</f>
        <v/>
      </c>
      <c r="K73" s="2" t="str">
        <f t="shared" si="1"/>
        <v>OK</v>
      </c>
      <c r="L73" s="2" t="s">
        <v>63</v>
      </c>
    </row>
    <row r="74" spans="1:12">
      <c r="A74" s="2" t="s">
        <v>357</v>
      </c>
      <c r="B74" s="2" t="s">
        <v>241</v>
      </c>
      <c r="C74" s="2">
        <v>227</v>
      </c>
      <c r="D74" s="2" t="s">
        <v>250</v>
      </c>
      <c r="E74" s="2" t="s">
        <v>63</v>
      </c>
      <c r="F74" s="3">
        <v>47.7953695</v>
      </c>
      <c r="G74" s="3">
        <v>35.186058000000003</v>
      </c>
      <c r="H74" s="4">
        <v>55.516083916083907</v>
      </c>
      <c r="I74" s="2" t="s">
        <v>131</v>
      </c>
      <c r="J74" s="2" t="str">
        <f>IF(COUNTIF($A$3:A74,A74)&gt;1,"ДУБЛЬ","")</f>
        <v/>
      </c>
      <c r="K74" s="2" t="str">
        <f t="shared" si="1"/>
        <v>OK</v>
      </c>
      <c r="L74" s="2" t="s">
        <v>63</v>
      </c>
    </row>
    <row r="75" spans="1:12">
      <c r="A75" s="2" t="s">
        <v>358</v>
      </c>
      <c r="B75" s="2" t="s">
        <v>241</v>
      </c>
      <c r="C75" s="2">
        <v>264</v>
      </c>
      <c r="D75" s="2" t="s">
        <v>359</v>
      </c>
      <c r="E75" s="2" t="s">
        <v>63</v>
      </c>
      <c r="F75" s="3">
        <v>49.150089999999999</v>
      </c>
      <c r="G75" s="3">
        <v>34.206299999999999</v>
      </c>
      <c r="H75" s="4">
        <v>55.516083916083907</v>
      </c>
      <c r="I75" s="2" t="s">
        <v>131</v>
      </c>
      <c r="J75" s="2" t="str">
        <f>IF(COUNTIF($A$3:A75,A75)&gt;1,"ДУБЛЬ","")</f>
        <v/>
      </c>
      <c r="K75" s="2" t="str">
        <f t="shared" si="1"/>
        <v>OK</v>
      </c>
      <c r="L75" s="2" t="s">
        <v>63</v>
      </c>
    </row>
    <row r="76" spans="1:12">
      <c r="A76" s="2" t="s">
        <v>360</v>
      </c>
      <c r="B76" s="2" t="s">
        <v>241</v>
      </c>
      <c r="C76" s="2">
        <v>228</v>
      </c>
      <c r="D76" s="2" t="s">
        <v>361</v>
      </c>
      <c r="E76" s="2" t="s">
        <v>63</v>
      </c>
      <c r="F76" s="3">
        <v>50.580036</v>
      </c>
      <c r="G76" s="3">
        <v>34.476204000000003</v>
      </c>
      <c r="H76" s="4">
        <v>55.516083916083907</v>
      </c>
      <c r="I76" s="2" t="s">
        <v>131</v>
      </c>
      <c r="J76" s="2" t="str">
        <f>IF(COUNTIF($A$3:A76,A76)&gt;1,"ДУБЛЬ","")</f>
        <v/>
      </c>
      <c r="K76" s="2" t="str">
        <f t="shared" si="1"/>
        <v>OK</v>
      </c>
      <c r="L76" s="2" t="s">
        <v>63</v>
      </c>
    </row>
    <row r="77" spans="1:12">
      <c r="A77" s="2" t="s">
        <v>362</v>
      </c>
      <c r="B77" s="2" t="s">
        <v>241</v>
      </c>
      <c r="C77" s="2">
        <v>258</v>
      </c>
      <c r="D77" s="2" t="s">
        <v>267</v>
      </c>
      <c r="E77" s="2" t="s">
        <v>63</v>
      </c>
      <c r="F77" s="3">
        <v>49.966406999999997</v>
      </c>
      <c r="G77" s="3">
        <v>33.604942000000001</v>
      </c>
      <c r="H77" s="4">
        <v>55.516083916083907</v>
      </c>
      <c r="I77" s="2" t="s">
        <v>131</v>
      </c>
      <c r="J77" s="2" t="str">
        <f>IF(COUNTIF($A$3:A77,A77)&gt;1,"ДУБЛЬ","")</f>
        <v/>
      </c>
      <c r="K77" s="2" t="str">
        <f t="shared" si="1"/>
        <v>OK</v>
      </c>
      <c r="L77" s="2" t="s">
        <v>63</v>
      </c>
    </row>
    <row r="78" spans="1:12">
      <c r="A78" s="2" t="s">
        <v>363</v>
      </c>
      <c r="B78" s="2" t="s">
        <v>241</v>
      </c>
      <c r="C78" s="2">
        <v>111</v>
      </c>
      <c r="D78" s="2" t="s">
        <v>242</v>
      </c>
      <c r="E78" s="2" t="s">
        <v>63</v>
      </c>
      <c r="F78" s="3">
        <v>49.59366</v>
      </c>
      <c r="G78" s="3">
        <v>34.54148</v>
      </c>
      <c r="H78" s="4">
        <v>55.516083916083907</v>
      </c>
      <c r="I78" s="2" t="s">
        <v>131</v>
      </c>
      <c r="J78" s="2" t="str">
        <f>IF(COUNTIF($A$3:A78,A78)&gt;1,"ДУБЛЬ","")</f>
        <v/>
      </c>
      <c r="K78" s="2" t="str">
        <f t="shared" si="1"/>
        <v>OK</v>
      </c>
      <c r="L78" s="2" t="s">
        <v>63</v>
      </c>
    </row>
    <row r="79" spans="1:12">
      <c r="A79" s="2" t="s">
        <v>364</v>
      </c>
      <c r="B79" s="2" t="s">
        <v>241</v>
      </c>
      <c r="C79" s="2">
        <v>268</v>
      </c>
      <c r="D79" s="2" t="s">
        <v>242</v>
      </c>
      <c r="E79" s="2" t="s">
        <v>63</v>
      </c>
      <c r="F79" s="3">
        <v>49.581899</v>
      </c>
      <c r="G79" s="3">
        <v>34.543723999999997</v>
      </c>
      <c r="H79" s="4">
        <v>55.516083916083907</v>
      </c>
      <c r="I79" s="2" t="s">
        <v>131</v>
      </c>
      <c r="J79" s="2" t="str">
        <f>IF(COUNTIF($A$3:A79,A79)&gt;1,"ДУБЛЬ","")</f>
        <v/>
      </c>
      <c r="K79" s="2" t="str">
        <f t="shared" si="1"/>
        <v>OK</v>
      </c>
      <c r="L79" s="2" t="s">
        <v>63</v>
      </c>
    </row>
    <row r="80" spans="1:12">
      <c r="A80" s="2" t="s">
        <v>365</v>
      </c>
      <c r="B80" s="2" t="s">
        <v>241</v>
      </c>
      <c r="C80" s="2">
        <v>267</v>
      </c>
      <c r="D80" s="2" t="s">
        <v>242</v>
      </c>
      <c r="E80" s="2" t="s">
        <v>63</v>
      </c>
      <c r="F80" s="3">
        <v>49.600876</v>
      </c>
      <c r="G80" s="3">
        <v>34.530672000000003</v>
      </c>
      <c r="H80" s="4">
        <v>55.516083916083907</v>
      </c>
      <c r="I80" s="2" t="s">
        <v>131</v>
      </c>
      <c r="J80" s="2" t="str">
        <f>IF(COUNTIF($A$3:A80,A80)&gt;1,"ДУБЛЬ","")</f>
        <v/>
      </c>
      <c r="K80" s="2" t="str">
        <f t="shared" si="1"/>
        <v>OK</v>
      </c>
      <c r="L80" s="2" t="s">
        <v>63</v>
      </c>
    </row>
    <row r="81" spans="1:12">
      <c r="A81" s="2" t="s">
        <v>366</v>
      </c>
      <c r="B81" s="2" t="s">
        <v>241</v>
      </c>
      <c r="C81" s="2">
        <v>266</v>
      </c>
      <c r="D81" s="2" t="s">
        <v>242</v>
      </c>
      <c r="E81" s="2" t="s">
        <v>63</v>
      </c>
      <c r="F81" s="3">
        <v>49.565466000000001</v>
      </c>
      <c r="G81" s="3">
        <v>34.503045999999998</v>
      </c>
      <c r="H81" s="4">
        <v>55.516083916083907</v>
      </c>
      <c r="I81" s="2" t="s">
        <v>131</v>
      </c>
      <c r="J81" s="2" t="str">
        <f>IF(COUNTIF($A$3:A81,A81)&gt;1,"ДУБЛЬ","")</f>
        <v/>
      </c>
      <c r="K81" s="2" t="str">
        <f t="shared" si="1"/>
        <v>OK</v>
      </c>
      <c r="L81" s="2" t="s">
        <v>63</v>
      </c>
    </row>
    <row r="82" spans="1:12">
      <c r="A82" s="2" t="s">
        <v>367</v>
      </c>
      <c r="B82" s="2" t="s">
        <v>241</v>
      </c>
      <c r="C82" s="2">
        <v>113</v>
      </c>
      <c r="D82" s="2" t="s">
        <v>368</v>
      </c>
      <c r="E82" s="2" t="s">
        <v>63</v>
      </c>
      <c r="F82" s="3">
        <v>51.522360999999997</v>
      </c>
      <c r="G82" s="3">
        <v>32.212733</v>
      </c>
      <c r="H82" s="4">
        <v>55.516083916083907</v>
      </c>
      <c r="I82" s="2" t="s">
        <v>131</v>
      </c>
      <c r="J82" s="2" t="str">
        <f>IF(COUNTIF($A$3:A82,A82)&gt;1,"ДУБЛЬ","")</f>
        <v/>
      </c>
      <c r="K82" s="2" t="str">
        <f t="shared" si="1"/>
        <v>OK</v>
      </c>
      <c r="L82" s="2" t="s">
        <v>63</v>
      </c>
    </row>
    <row r="83" spans="1:12">
      <c r="A83" s="2" t="s">
        <v>369</v>
      </c>
      <c r="B83" s="2" t="s">
        <v>241</v>
      </c>
      <c r="C83" s="2">
        <v>174</v>
      </c>
      <c r="D83" s="2" t="s">
        <v>370</v>
      </c>
      <c r="E83" s="2" t="s">
        <v>63</v>
      </c>
      <c r="F83" s="3">
        <v>49.837121000000003</v>
      </c>
      <c r="G83" s="3">
        <v>35.614922</v>
      </c>
      <c r="H83" s="4">
        <v>55.516083916083907</v>
      </c>
      <c r="I83" s="2" t="s">
        <v>131</v>
      </c>
      <c r="J83" s="2" t="str">
        <f>IF(COUNTIF($A$3:A83,A83)&gt;1,"ДУБЛЬ","")</f>
        <v/>
      </c>
      <c r="K83" s="2" t="str">
        <f t="shared" si="1"/>
        <v>OK</v>
      </c>
      <c r="L83" s="2" t="s">
        <v>63</v>
      </c>
    </row>
    <row r="84" spans="1:12">
      <c r="A84" s="2" t="s">
        <v>371</v>
      </c>
      <c r="B84" s="2" t="s">
        <v>241</v>
      </c>
      <c r="C84" s="2">
        <v>238</v>
      </c>
      <c r="D84" s="2" t="s">
        <v>323</v>
      </c>
      <c r="E84" s="2" t="s">
        <v>63</v>
      </c>
      <c r="F84" s="3">
        <v>47.649358999999997</v>
      </c>
      <c r="G84" s="3">
        <v>34.646538</v>
      </c>
      <c r="H84" s="4">
        <v>55.516083916083907</v>
      </c>
      <c r="I84" s="2" t="s">
        <v>131</v>
      </c>
      <c r="J84" s="2" t="str">
        <f>IF(COUNTIF($A$3:A84,A84)&gt;1,"ДУБЛЬ","")</f>
        <v/>
      </c>
      <c r="K84" s="2" t="str">
        <f t="shared" si="1"/>
        <v>OK</v>
      </c>
      <c r="L84" s="2" t="s">
        <v>63</v>
      </c>
    </row>
    <row r="85" spans="1:12">
      <c r="A85" s="2" t="s">
        <v>372</v>
      </c>
      <c r="B85" s="2" t="s">
        <v>241</v>
      </c>
      <c r="C85" s="2">
        <v>246</v>
      </c>
      <c r="D85" s="2" t="s">
        <v>373</v>
      </c>
      <c r="E85" s="2" t="s">
        <v>63</v>
      </c>
      <c r="F85" s="3">
        <v>50.842869999999998</v>
      </c>
      <c r="G85" s="3">
        <v>33.141179999999999</v>
      </c>
      <c r="H85" s="4">
        <v>55.516083916083907</v>
      </c>
      <c r="I85" s="2" t="s">
        <v>131</v>
      </c>
      <c r="J85" s="2" t="str">
        <f>IF(COUNTIF($A$3:A85,A85)&gt;1,"ДУБЛЬ","")</f>
        <v/>
      </c>
      <c r="K85" s="2" t="str">
        <f t="shared" si="1"/>
        <v>OK</v>
      </c>
      <c r="L85" s="2" t="s">
        <v>63</v>
      </c>
    </row>
    <row r="86" spans="1:12">
      <c r="A86" s="2" t="s">
        <v>374</v>
      </c>
      <c r="B86" s="2" t="s">
        <v>241</v>
      </c>
      <c r="C86" s="2">
        <v>248</v>
      </c>
      <c r="D86" s="2" t="s">
        <v>259</v>
      </c>
      <c r="E86" s="2" t="s">
        <v>63</v>
      </c>
      <c r="F86" s="3">
        <v>50.750419999999998</v>
      </c>
      <c r="G86" s="3">
        <v>33.485570000000003</v>
      </c>
      <c r="H86" s="4">
        <v>55.516083916083907</v>
      </c>
      <c r="I86" s="2" t="s">
        <v>131</v>
      </c>
      <c r="J86" s="2" t="str">
        <f>IF(COUNTIF($A$3:A86,A86)&gt;1,"ДУБЛЬ","")</f>
        <v/>
      </c>
      <c r="K86" s="2" t="str">
        <f t="shared" si="1"/>
        <v>OK</v>
      </c>
      <c r="L86" s="2" t="s">
        <v>63</v>
      </c>
    </row>
    <row r="87" spans="1:12">
      <c r="A87" s="2" t="s">
        <v>375</v>
      </c>
      <c r="B87" s="2" t="s">
        <v>241</v>
      </c>
      <c r="C87" s="2">
        <v>279</v>
      </c>
      <c r="D87" s="2" t="s">
        <v>376</v>
      </c>
      <c r="E87" s="2" t="s">
        <v>63</v>
      </c>
      <c r="F87" s="3">
        <v>51.183300000000003</v>
      </c>
      <c r="G87" s="3">
        <v>32.826630000000002</v>
      </c>
      <c r="H87" s="4">
        <v>55.516083916083907</v>
      </c>
      <c r="I87" s="2" t="s">
        <v>131</v>
      </c>
      <c r="J87" s="2" t="str">
        <f>IF(COUNTIF($A$3:A87,A87)&gt;1,"ДУБЛЬ","")</f>
        <v/>
      </c>
      <c r="K87" s="2" t="str">
        <f t="shared" si="1"/>
        <v>OK</v>
      </c>
      <c r="L87" s="2" t="s">
        <v>63</v>
      </c>
    </row>
    <row r="88" spans="1:12">
      <c r="A88" s="2" t="s">
        <v>377</v>
      </c>
      <c r="B88" s="2" t="s">
        <v>241</v>
      </c>
      <c r="C88" s="2">
        <v>242</v>
      </c>
      <c r="D88" s="2" t="s">
        <v>242</v>
      </c>
      <c r="E88" s="2" t="s">
        <v>63</v>
      </c>
      <c r="F88" s="3">
        <v>49.571237000000004</v>
      </c>
      <c r="G88" s="3">
        <v>34.585335999999998</v>
      </c>
      <c r="H88" s="4">
        <v>55.516083916083907</v>
      </c>
      <c r="I88" s="2" t="s">
        <v>131</v>
      </c>
      <c r="J88" s="2" t="str">
        <f>IF(COUNTIF($A$3:A88,A88)&gt;1,"ДУБЛЬ","")</f>
        <v/>
      </c>
      <c r="K88" s="2" t="str">
        <f t="shared" si="1"/>
        <v>OK</v>
      </c>
      <c r="L88" s="2" t="s">
        <v>63</v>
      </c>
    </row>
    <row r="89" spans="1:12">
      <c r="A89" s="2" t="s">
        <v>378</v>
      </c>
      <c r="B89" s="2" t="s">
        <v>241</v>
      </c>
      <c r="C89" s="2">
        <v>287</v>
      </c>
      <c r="D89" s="2" t="s">
        <v>314</v>
      </c>
      <c r="E89" s="2" t="s">
        <v>63</v>
      </c>
      <c r="F89" s="3">
        <v>51.86938</v>
      </c>
      <c r="G89" s="3">
        <v>33.467100000000002</v>
      </c>
      <c r="H89" s="4">
        <v>55.516083916083907</v>
      </c>
      <c r="I89" s="2" t="s">
        <v>131</v>
      </c>
      <c r="J89" s="2" t="str">
        <f>IF(COUNTIF($A$3:A89,A89)&gt;1,"ДУБЛЬ","")</f>
        <v/>
      </c>
      <c r="K89" s="2" t="str">
        <f t="shared" si="1"/>
        <v>OK</v>
      </c>
      <c r="L89" s="2" t="s">
        <v>63</v>
      </c>
    </row>
    <row r="90" spans="1:12">
      <c r="A90" s="2" t="s">
        <v>379</v>
      </c>
      <c r="B90" s="2" t="s">
        <v>241</v>
      </c>
      <c r="C90" s="2">
        <v>212</v>
      </c>
      <c r="D90" s="2" t="s">
        <v>380</v>
      </c>
      <c r="E90" s="2" t="s">
        <v>63</v>
      </c>
      <c r="F90" s="3">
        <v>49.150094000000003</v>
      </c>
      <c r="G90" s="3">
        <v>35.873987999999997</v>
      </c>
      <c r="H90" s="4">
        <v>55.516083916083907</v>
      </c>
      <c r="I90" s="2" t="s">
        <v>131</v>
      </c>
      <c r="J90" s="2" t="str">
        <f>IF(COUNTIF($A$3:A90,A90)&gt;1,"ДУБЛЬ","")</f>
        <v/>
      </c>
      <c r="K90" s="2" t="str">
        <f t="shared" si="1"/>
        <v>OK</v>
      </c>
      <c r="L90" s="2" t="s">
        <v>63</v>
      </c>
    </row>
    <row r="91" spans="1:12">
      <c r="A91" s="2" t="s">
        <v>381</v>
      </c>
      <c r="B91" s="2" t="s">
        <v>241</v>
      </c>
      <c r="C91" s="2">
        <v>284</v>
      </c>
      <c r="D91" s="2" t="s">
        <v>382</v>
      </c>
      <c r="E91" s="2" t="s">
        <v>63</v>
      </c>
      <c r="F91" s="3">
        <v>51.569679000000001</v>
      </c>
      <c r="G91" s="3">
        <v>32.958882000000003</v>
      </c>
      <c r="H91" s="4">
        <v>55.516083916083907</v>
      </c>
      <c r="I91" s="2" t="s">
        <v>131</v>
      </c>
      <c r="J91" s="2" t="str">
        <f>IF(COUNTIF($A$3:A91,A91)&gt;1,"ДУБЛЬ","")</f>
        <v/>
      </c>
      <c r="K91" s="2" t="str">
        <f t="shared" si="1"/>
        <v>OK</v>
      </c>
      <c r="L91" s="2" t="s">
        <v>63</v>
      </c>
    </row>
    <row r="92" spans="1:12">
      <c r="A92" s="2" t="s">
        <v>383</v>
      </c>
      <c r="B92" s="2" t="s">
        <v>241</v>
      </c>
      <c r="C92" s="2">
        <v>302</v>
      </c>
      <c r="D92" s="2" t="s">
        <v>384</v>
      </c>
      <c r="E92" s="2" t="s">
        <v>63</v>
      </c>
      <c r="F92" s="3">
        <v>50.238899000000004</v>
      </c>
      <c r="G92" s="3">
        <v>31.796279999999999</v>
      </c>
      <c r="H92" s="4">
        <v>55.516083916083907</v>
      </c>
      <c r="I92" s="2" t="s">
        <v>131</v>
      </c>
      <c r="J92" s="2" t="str">
        <f>IF(COUNTIF($A$3:A92,A92)&gt;1,"ДУБЛЬ","")</f>
        <v/>
      </c>
      <c r="K92" s="2" t="str">
        <f t="shared" si="1"/>
        <v>OK</v>
      </c>
      <c r="L92" s="2" t="s">
        <v>63</v>
      </c>
    </row>
    <row r="93" spans="1:12">
      <c r="A93" s="2" t="s">
        <v>385</v>
      </c>
      <c r="B93" s="2" t="s">
        <v>241</v>
      </c>
      <c r="C93" s="2">
        <v>303</v>
      </c>
      <c r="D93" s="2" t="s">
        <v>327</v>
      </c>
      <c r="E93" s="2" t="s">
        <v>63</v>
      </c>
      <c r="F93" s="3">
        <v>47.559753000000001</v>
      </c>
      <c r="G93" s="3">
        <v>34.395091000000001</v>
      </c>
      <c r="H93" s="4">
        <v>55.516083916083907</v>
      </c>
      <c r="I93" s="2" t="s">
        <v>131</v>
      </c>
      <c r="J93" s="2" t="str">
        <f>IF(COUNTIF($A$3:A93,A93)&gt;1,"ДУБЛЬ","")</f>
        <v/>
      </c>
      <c r="K93" s="2" t="str">
        <f t="shared" si="1"/>
        <v>OK</v>
      </c>
      <c r="L93" s="2" t="s">
        <v>63</v>
      </c>
    </row>
    <row r="94" spans="1:12">
      <c r="A94" s="2" t="s">
        <v>386</v>
      </c>
      <c r="B94" s="2" t="s">
        <v>241</v>
      </c>
      <c r="C94" s="2">
        <v>143</v>
      </c>
      <c r="D94" s="2" t="s">
        <v>304</v>
      </c>
      <c r="E94" s="2" t="s">
        <v>63</v>
      </c>
      <c r="F94" s="3">
        <v>48.671335999999997</v>
      </c>
      <c r="G94" s="3">
        <v>33.121184999999997</v>
      </c>
      <c r="H94" s="4">
        <v>55.516083916083907</v>
      </c>
      <c r="I94" s="2" t="s">
        <v>131</v>
      </c>
      <c r="J94" s="2" t="str">
        <f>IF(COUNTIF($A$3:A94,A94)&gt;1,"ДУБЛЬ","")</f>
        <v/>
      </c>
      <c r="K94" s="2" t="str">
        <f t="shared" si="1"/>
        <v>OK</v>
      </c>
      <c r="L94" s="2" t="s">
        <v>63</v>
      </c>
    </row>
    <row r="95" spans="1:12">
      <c r="A95" s="2" t="s">
        <v>387</v>
      </c>
      <c r="B95" s="2" t="s">
        <v>241</v>
      </c>
      <c r="C95" s="2">
        <v>307</v>
      </c>
      <c r="D95" s="2" t="s">
        <v>345</v>
      </c>
      <c r="E95" s="2" t="s">
        <v>63</v>
      </c>
      <c r="F95" s="3">
        <v>50.862357000000003</v>
      </c>
      <c r="G95" s="3">
        <v>32.389333000000001</v>
      </c>
      <c r="H95" s="4">
        <v>55.516083916083907</v>
      </c>
      <c r="I95" s="2" t="s">
        <v>131</v>
      </c>
      <c r="J95" s="2" t="str">
        <f>IF(COUNTIF($A$3:A95,A95)&gt;1,"ДУБЛЬ","")</f>
        <v/>
      </c>
      <c r="K95" s="2" t="str">
        <f t="shared" si="1"/>
        <v>OK</v>
      </c>
      <c r="L95" s="2" t="s">
        <v>63</v>
      </c>
    </row>
    <row r="96" spans="1:12">
      <c r="A96" s="2" t="s">
        <v>388</v>
      </c>
      <c r="B96" s="2" t="s">
        <v>241</v>
      </c>
      <c r="C96" s="2">
        <v>286</v>
      </c>
      <c r="D96" s="2" t="s">
        <v>389</v>
      </c>
      <c r="E96" s="2" t="s">
        <v>63</v>
      </c>
      <c r="F96" s="3">
        <v>52.175159000000001</v>
      </c>
      <c r="G96" s="3">
        <v>32.581673000000002</v>
      </c>
      <c r="H96" s="4">
        <v>55.516083916083907</v>
      </c>
      <c r="I96" s="2" t="s">
        <v>131</v>
      </c>
      <c r="J96" s="2" t="str">
        <f>IF(COUNTIF($A$3:A96,A96)&gt;1,"ДУБЛЬ","")</f>
        <v/>
      </c>
      <c r="K96" s="2" t="str">
        <f t="shared" si="1"/>
        <v>OK</v>
      </c>
      <c r="L96" s="2" t="s">
        <v>63</v>
      </c>
    </row>
    <row r="97" spans="1:12">
      <c r="A97" s="2" t="s">
        <v>390</v>
      </c>
      <c r="B97" s="2" t="s">
        <v>241</v>
      </c>
      <c r="C97" s="2">
        <v>304</v>
      </c>
      <c r="D97" s="2" t="s">
        <v>391</v>
      </c>
      <c r="E97" s="2" t="s">
        <v>63</v>
      </c>
      <c r="F97" s="3">
        <v>51.774329000000002</v>
      </c>
      <c r="G97" s="3">
        <v>32.256957</v>
      </c>
      <c r="H97" s="4">
        <v>55.516083916083907</v>
      </c>
      <c r="I97" s="2" t="s">
        <v>131</v>
      </c>
      <c r="J97" s="2" t="str">
        <f>IF(COUNTIF($A$3:A97,A97)&gt;1,"ДУБЛЬ","")</f>
        <v/>
      </c>
      <c r="K97" s="2" t="str">
        <f t="shared" si="1"/>
        <v>OK</v>
      </c>
      <c r="L97" s="2" t="s">
        <v>63</v>
      </c>
    </row>
    <row r="98" spans="1:12">
      <c r="A98" s="2" t="s">
        <v>392</v>
      </c>
      <c r="B98" s="2" t="s">
        <v>241</v>
      </c>
      <c r="C98" s="2">
        <v>296</v>
      </c>
      <c r="D98" s="2" t="s">
        <v>393</v>
      </c>
      <c r="E98" s="2" t="s">
        <v>63</v>
      </c>
      <c r="F98" s="3">
        <v>49.028224999999999</v>
      </c>
      <c r="G98" s="3">
        <v>35.372669000000002</v>
      </c>
      <c r="H98" s="4">
        <v>55.516083916083907</v>
      </c>
      <c r="I98" s="2" t="s">
        <v>131</v>
      </c>
      <c r="J98" s="2" t="str">
        <f>IF(COUNTIF($A$3:A98,A98)&gt;1,"ДУБЛЬ","")</f>
        <v/>
      </c>
      <c r="K98" s="2" t="str">
        <f t="shared" si="1"/>
        <v>OK</v>
      </c>
      <c r="L98" s="2" t="s">
        <v>63</v>
      </c>
    </row>
    <row r="99" spans="1:12">
      <c r="A99" s="2" t="s">
        <v>394</v>
      </c>
      <c r="B99" s="2" t="s">
        <v>241</v>
      </c>
      <c r="C99" s="2">
        <v>311</v>
      </c>
      <c r="D99" s="2" t="s">
        <v>395</v>
      </c>
      <c r="E99" s="2" t="s">
        <v>63</v>
      </c>
      <c r="F99" s="3">
        <v>48.944629999999997</v>
      </c>
      <c r="G99" s="3">
        <v>34.487070000000003</v>
      </c>
      <c r="H99" s="4">
        <v>55.516083916083907</v>
      </c>
      <c r="I99" s="2" t="s">
        <v>131</v>
      </c>
      <c r="J99" s="2" t="str">
        <f>IF(COUNTIF($A$3:A99,A99)&gt;1,"ДУБЛЬ","")</f>
        <v/>
      </c>
      <c r="K99" s="2" t="str">
        <f t="shared" si="1"/>
        <v>OK</v>
      </c>
      <c r="L99" s="2" t="s">
        <v>63</v>
      </c>
    </row>
    <row r="100" spans="1:12">
      <c r="A100" s="2" t="s">
        <v>396</v>
      </c>
      <c r="B100" s="2" t="s">
        <v>241</v>
      </c>
      <c r="C100" s="2">
        <v>297</v>
      </c>
      <c r="D100" s="2" t="s">
        <v>304</v>
      </c>
      <c r="E100" s="2" t="s">
        <v>63</v>
      </c>
      <c r="F100" s="3">
        <v>48.655760999999998</v>
      </c>
      <c r="G100" s="3">
        <v>33.132418999999999</v>
      </c>
      <c r="H100" s="4">
        <v>55.516083916083907</v>
      </c>
      <c r="I100" s="2" t="s">
        <v>131</v>
      </c>
      <c r="J100" s="2" t="str">
        <f>IF(COUNTIF($A$3:A100,A100)&gt;1,"ДУБЛЬ","")</f>
        <v/>
      </c>
      <c r="K100" s="2" t="str">
        <f t="shared" si="1"/>
        <v>OK</v>
      </c>
      <c r="L100" s="2" t="s">
        <v>63</v>
      </c>
    </row>
    <row r="101" spans="1:12">
      <c r="A101" s="2" t="s">
        <v>397</v>
      </c>
      <c r="B101" s="2" t="s">
        <v>241</v>
      </c>
      <c r="C101" s="2">
        <v>314</v>
      </c>
      <c r="D101" s="2" t="s">
        <v>398</v>
      </c>
      <c r="E101" s="2" t="s">
        <v>63</v>
      </c>
      <c r="F101" s="3">
        <v>48.568888000000001</v>
      </c>
      <c r="G101" s="3">
        <v>32.903998000000001</v>
      </c>
      <c r="H101" s="4">
        <v>55.516083916083907</v>
      </c>
      <c r="I101" s="2" t="s">
        <v>131</v>
      </c>
      <c r="J101" s="2" t="str">
        <f>IF(COUNTIF($A$3:A101,A101)&gt;1,"ДУБЛЬ","")</f>
        <v/>
      </c>
      <c r="K101" s="2" t="str">
        <f t="shared" si="1"/>
        <v>OK</v>
      </c>
      <c r="L101" s="2" t="s">
        <v>63</v>
      </c>
    </row>
    <row r="102" spans="1:12">
      <c r="A102" s="2" t="s">
        <v>399</v>
      </c>
      <c r="B102" s="2" t="s">
        <v>241</v>
      </c>
      <c r="C102" s="2">
        <v>271</v>
      </c>
      <c r="D102" s="2" t="s">
        <v>400</v>
      </c>
      <c r="E102" s="2" t="s">
        <v>63</v>
      </c>
      <c r="F102" s="3">
        <v>50.017808000000002</v>
      </c>
      <c r="G102" s="3">
        <v>32.998818</v>
      </c>
      <c r="H102" s="4">
        <v>55.516083916083907</v>
      </c>
      <c r="I102" s="2" t="s">
        <v>131</v>
      </c>
      <c r="J102" s="2" t="str">
        <f>IF(COUNTIF($A$3:A102,A102)&gt;1,"ДУБЛЬ","")</f>
        <v/>
      </c>
      <c r="K102" s="2" t="str">
        <f t="shared" si="1"/>
        <v>OK</v>
      </c>
      <c r="L102" s="2" t="s">
        <v>63</v>
      </c>
    </row>
    <row r="103" spans="1:12">
      <c r="A103" s="2" t="s">
        <v>401</v>
      </c>
      <c r="B103" s="2" t="s">
        <v>241</v>
      </c>
      <c r="C103" s="2">
        <v>82</v>
      </c>
      <c r="D103" s="2" t="s">
        <v>402</v>
      </c>
      <c r="E103" s="2" t="s">
        <v>63</v>
      </c>
      <c r="F103" s="3">
        <v>50.496830000000003</v>
      </c>
      <c r="G103" s="3">
        <v>32.725580000000001</v>
      </c>
      <c r="H103" s="4">
        <v>55.516083916083907</v>
      </c>
      <c r="I103" s="2" t="s">
        <v>131</v>
      </c>
      <c r="J103" s="2" t="str">
        <f>IF(COUNTIF($A$3:A103,A103)&gt;1,"ДУБЛЬ","")</f>
        <v/>
      </c>
      <c r="K103" s="2" t="str">
        <f t="shared" si="1"/>
        <v>OK</v>
      </c>
      <c r="L103" s="2" t="s">
        <v>63</v>
      </c>
    </row>
    <row r="104" spans="1:12">
      <c r="A104" s="2" t="s">
        <v>403</v>
      </c>
      <c r="B104" s="2" t="s">
        <v>241</v>
      </c>
      <c r="C104" s="2">
        <v>330</v>
      </c>
      <c r="D104" s="2" t="s">
        <v>404</v>
      </c>
      <c r="E104" s="2" t="s">
        <v>63</v>
      </c>
      <c r="F104" s="3">
        <v>49.444150999999998</v>
      </c>
      <c r="G104" s="3">
        <v>34.879823999999999</v>
      </c>
      <c r="H104" s="4">
        <v>55.516083916083907</v>
      </c>
      <c r="I104" s="2" t="s">
        <v>131</v>
      </c>
      <c r="J104" s="2" t="str">
        <f>IF(COUNTIF($A$3:A104,A104)&gt;1,"ДУБЛЬ","")</f>
        <v/>
      </c>
      <c r="K104" s="2" t="str">
        <f t="shared" si="1"/>
        <v>OK</v>
      </c>
      <c r="L104" s="2" t="s">
        <v>63</v>
      </c>
    </row>
    <row r="105" spans="1:12">
      <c r="A105" s="2" t="s">
        <v>405</v>
      </c>
      <c r="B105" s="2" t="s">
        <v>241</v>
      </c>
      <c r="C105" s="2">
        <v>327</v>
      </c>
      <c r="D105" s="2" t="s">
        <v>406</v>
      </c>
      <c r="E105" s="2" t="s">
        <v>63</v>
      </c>
      <c r="F105" s="3">
        <v>49.594750599999998</v>
      </c>
      <c r="G105" s="3">
        <v>33.180561699999998</v>
      </c>
      <c r="H105" s="4">
        <v>55.516083916083907</v>
      </c>
      <c r="I105" s="2" t="s">
        <v>131</v>
      </c>
      <c r="J105" s="2" t="str">
        <f>IF(COUNTIF($A$3:A105,A105)&gt;1,"ДУБЛЬ","")</f>
        <v/>
      </c>
      <c r="K105" s="2" t="str">
        <f t="shared" si="1"/>
        <v>OK</v>
      </c>
      <c r="L105" s="2" t="s">
        <v>63</v>
      </c>
    </row>
    <row r="106" spans="1:12">
      <c r="A106" s="2" t="s">
        <v>407</v>
      </c>
      <c r="B106" s="2" t="s">
        <v>241</v>
      </c>
      <c r="C106" s="2">
        <v>71</v>
      </c>
      <c r="D106" s="2" t="s">
        <v>408</v>
      </c>
      <c r="E106" s="2" t="s">
        <v>63</v>
      </c>
      <c r="F106" s="3">
        <v>49.010776999999997</v>
      </c>
      <c r="G106" s="3">
        <v>33.640872999999999</v>
      </c>
      <c r="H106" s="4">
        <v>55.516083916083907</v>
      </c>
      <c r="I106" s="2" t="s">
        <v>150</v>
      </c>
      <c r="J106" s="2" t="str">
        <f>IF(COUNTIF($A$3:A106,A106)&gt;1,"ДУБЛЬ","")</f>
        <v/>
      </c>
      <c r="K106" s="2" t="str">
        <f t="shared" si="1"/>
        <v>OK</v>
      </c>
      <c r="L106" s="2" t="s">
        <v>63</v>
      </c>
    </row>
    <row r="107" spans="1:12">
      <c r="A107" s="2" t="s">
        <v>409</v>
      </c>
      <c r="B107" s="2" t="s">
        <v>241</v>
      </c>
      <c r="C107" s="2">
        <v>244</v>
      </c>
      <c r="D107" s="2" t="s">
        <v>410</v>
      </c>
      <c r="E107" s="2" t="s">
        <v>63</v>
      </c>
      <c r="F107" s="3">
        <v>48.465117999999997</v>
      </c>
      <c r="G107" s="3">
        <v>36.428131</v>
      </c>
      <c r="H107" s="4">
        <v>55.516083916083907</v>
      </c>
      <c r="I107" s="2" t="s">
        <v>131</v>
      </c>
      <c r="J107" s="2" t="str">
        <f>IF(COUNTIF($A$3:A107,A107)&gt;1,"ДУБЛЬ","")</f>
        <v/>
      </c>
      <c r="K107" s="2" t="str">
        <f t="shared" si="1"/>
        <v>OK</v>
      </c>
      <c r="L107" s="2" t="s">
        <v>63</v>
      </c>
    </row>
    <row r="108" spans="1:12">
      <c r="A108" s="2" t="s">
        <v>411</v>
      </c>
      <c r="B108" s="2" t="s">
        <v>241</v>
      </c>
      <c r="C108" s="2">
        <v>245</v>
      </c>
      <c r="D108" s="2" t="s">
        <v>327</v>
      </c>
      <c r="E108" s="2" t="s">
        <v>63</v>
      </c>
      <c r="F108" s="3">
        <v>47.572046999999998</v>
      </c>
      <c r="G108" s="3">
        <v>34.391021000000002</v>
      </c>
      <c r="H108" s="4">
        <v>55.516083916083907</v>
      </c>
      <c r="I108" s="2" t="s">
        <v>131</v>
      </c>
      <c r="J108" s="2" t="str">
        <f>IF(COUNTIF($A$3:A108,A108)&gt;1,"ДУБЛЬ","")</f>
        <v/>
      </c>
      <c r="K108" s="2" t="str">
        <f t="shared" si="1"/>
        <v>OK</v>
      </c>
      <c r="L108" s="2" t="s">
        <v>63</v>
      </c>
    </row>
    <row r="109" spans="1:12">
      <c r="A109" s="2" t="s">
        <v>412</v>
      </c>
      <c r="B109" s="2" t="s">
        <v>241</v>
      </c>
      <c r="C109" s="2">
        <v>332</v>
      </c>
      <c r="D109" s="2" t="s">
        <v>413</v>
      </c>
      <c r="E109" s="2" t="s">
        <v>63</v>
      </c>
      <c r="F109" s="3">
        <v>49.081338000000002</v>
      </c>
      <c r="G109" s="3">
        <v>32.659253999999997</v>
      </c>
      <c r="H109" s="4">
        <v>55.516083916083907</v>
      </c>
      <c r="I109" s="2" t="s">
        <v>131</v>
      </c>
      <c r="J109" s="2" t="str">
        <f>IF(COUNTIF($A$3:A109,A109)&gt;1,"ДУБЛЬ","")</f>
        <v/>
      </c>
      <c r="K109" s="2" t="str">
        <f t="shared" si="1"/>
        <v>OK</v>
      </c>
      <c r="L109" s="2" t="s">
        <v>63</v>
      </c>
    </row>
    <row r="110" spans="1:12">
      <c r="A110" s="2" t="s">
        <v>414</v>
      </c>
      <c r="B110" s="2" t="s">
        <v>241</v>
      </c>
      <c r="C110" s="2">
        <v>333</v>
      </c>
      <c r="D110" s="2" t="s">
        <v>415</v>
      </c>
      <c r="E110" s="2" t="s">
        <v>63</v>
      </c>
      <c r="F110" s="3">
        <v>50.949491999999999</v>
      </c>
      <c r="G110" s="3">
        <v>30.877787000000001</v>
      </c>
      <c r="H110" s="4">
        <v>55.516083916083907</v>
      </c>
      <c r="I110" s="2" t="s">
        <v>131</v>
      </c>
      <c r="J110" s="2" t="str">
        <f>IF(COUNTIF($A$3:A110,A110)&gt;1,"ДУБЛЬ","")</f>
        <v/>
      </c>
      <c r="K110" s="2" t="str">
        <f t="shared" si="1"/>
        <v>OK</v>
      </c>
      <c r="L110" s="2" t="s">
        <v>63</v>
      </c>
    </row>
    <row r="111" spans="1:12">
      <c r="A111" s="2" t="s">
        <v>416</v>
      </c>
      <c r="B111" s="2" t="s">
        <v>241</v>
      </c>
      <c r="C111" s="2">
        <v>337</v>
      </c>
      <c r="D111" s="2" t="s">
        <v>417</v>
      </c>
      <c r="E111" s="2" t="s">
        <v>63</v>
      </c>
      <c r="F111" s="3">
        <v>49.218018000000001</v>
      </c>
      <c r="G111" s="3">
        <v>33.852108000000001</v>
      </c>
      <c r="H111" s="4">
        <v>55.516083916083907</v>
      </c>
      <c r="I111" s="2" t="s">
        <v>131</v>
      </c>
      <c r="J111" s="2" t="str">
        <f>IF(COUNTIF($A$3:A111,A111)&gt;1,"ДУБЛЬ","")</f>
        <v/>
      </c>
      <c r="K111" s="2" t="str">
        <f t="shared" si="1"/>
        <v>OK</v>
      </c>
      <c r="L111" s="2" t="s">
        <v>63</v>
      </c>
    </row>
    <row r="112" spans="1:12">
      <c r="A112" s="2" t="s">
        <v>418</v>
      </c>
      <c r="B112" s="2" t="s">
        <v>241</v>
      </c>
      <c r="C112" s="2">
        <v>25</v>
      </c>
      <c r="D112" s="2" t="s">
        <v>271</v>
      </c>
      <c r="E112" s="2" t="s">
        <v>63</v>
      </c>
      <c r="F112" s="3">
        <v>48.474525</v>
      </c>
      <c r="G112" s="3">
        <v>35.011560000000003</v>
      </c>
      <c r="H112" s="4">
        <v>55.516083916083907</v>
      </c>
      <c r="I112" s="2" t="s">
        <v>150</v>
      </c>
      <c r="J112" s="2" t="str">
        <f>IF(COUNTIF($A$3:A112,A112)&gt;1,"ДУБЛЬ","")</f>
        <v/>
      </c>
      <c r="K112" s="2" t="str">
        <f t="shared" si="1"/>
        <v>OK</v>
      </c>
      <c r="L112" s="2" t="s">
        <v>63</v>
      </c>
    </row>
    <row r="113" spans="1:12">
      <c r="A113" s="2" t="s">
        <v>419</v>
      </c>
      <c r="B113" s="2" t="s">
        <v>241</v>
      </c>
      <c r="C113" s="2">
        <v>346</v>
      </c>
      <c r="D113" s="2" t="s">
        <v>259</v>
      </c>
      <c r="E113" s="2" t="s">
        <v>63</v>
      </c>
      <c r="F113" s="3">
        <v>50.740310000000001</v>
      </c>
      <c r="G113" s="3">
        <v>33.480786000000002</v>
      </c>
      <c r="H113" s="4">
        <v>55.516083916083907</v>
      </c>
      <c r="I113" s="2" t="s">
        <v>131</v>
      </c>
      <c r="J113" s="2" t="str">
        <f>IF(COUNTIF($A$3:A113,A113)&gt;1,"ДУБЛЬ","")</f>
        <v/>
      </c>
      <c r="K113" s="2" t="str">
        <f t="shared" si="1"/>
        <v>OK</v>
      </c>
      <c r="L113" s="2" t="s">
        <v>63</v>
      </c>
    </row>
    <row r="114" spans="1:12">
      <c r="A114" s="2" t="s">
        <v>420</v>
      </c>
      <c r="B114" s="2" t="s">
        <v>241</v>
      </c>
      <c r="C114" s="2">
        <v>354</v>
      </c>
      <c r="D114" s="2" t="s">
        <v>408</v>
      </c>
      <c r="E114" s="2" t="s">
        <v>63</v>
      </c>
      <c r="F114" s="3">
        <v>49.010738000000003</v>
      </c>
      <c r="G114" s="3">
        <v>33.628086000000003</v>
      </c>
      <c r="H114" s="4">
        <v>55.516083916083907</v>
      </c>
      <c r="I114" s="2" t="s">
        <v>150</v>
      </c>
      <c r="J114" s="2" t="str">
        <f>IF(COUNTIF($A$3:A114,A114)&gt;1,"ДУБЛЬ","")</f>
        <v/>
      </c>
      <c r="K114" s="2" t="str">
        <f t="shared" si="1"/>
        <v>OK</v>
      </c>
      <c r="L114" s="2" t="s">
        <v>63</v>
      </c>
    </row>
    <row r="115" spans="1:12">
      <c r="A115" s="2" t="s">
        <v>421</v>
      </c>
      <c r="B115" s="2" t="s">
        <v>241</v>
      </c>
      <c r="C115" s="2">
        <v>282</v>
      </c>
      <c r="D115" s="2" t="s">
        <v>422</v>
      </c>
      <c r="E115" s="2" t="s">
        <v>63</v>
      </c>
      <c r="F115" s="3">
        <v>51.525914999999998</v>
      </c>
      <c r="G115" s="3">
        <v>32.513342000000002</v>
      </c>
      <c r="H115" s="4">
        <v>55.516083916083907</v>
      </c>
      <c r="I115" s="2" t="s">
        <v>131</v>
      </c>
      <c r="J115" s="2" t="str">
        <f>IF(COUNTIF($A$3:A115,A115)&gt;1,"ДУБЛЬ","")</f>
        <v/>
      </c>
      <c r="K115" s="2" t="str">
        <f t="shared" si="1"/>
        <v>OK</v>
      </c>
      <c r="L115" s="2" t="s">
        <v>63</v>
      </c>
    </row>
    <row r="116" spans="1:12">
      <c r="A116" s="2" t="s">
        <v>423</v>
      </c>
      <c r="B116" s="2" t="s">
        <v>241</v>
      </c>
      <c r="C116" s="2">
        <v>387</v>
      </c>
      <c r="D116" s="2" t="s">
        <v>424</v>
      </c>
      <c r="E116" s="2" t="s">
        <v>63</v>
      </c>
      <c r="F116" s="3">
        <v>49.717212000000004</v>
      </c>
      <c r="G116" s="3">
        <v>35.859484000000002</v>
      </c>
      <c r="H116" s="4">
        <v>55.516083916083907</v>
      </c>
      <c r="I116" s="2" t="s">
        <v>131</v>
      </c>
      <c r="J116" s="2" t="str">
        <f>IF(COUNTIF($A$3:A116,A116)&gt;1,"ДУБЛЬ","")</f>
        <v/>
      </c>
      <c r="K116" s="2" t="str">
        <f t="shared" si="1"/>
        <v>OK</v>
      </c>
      <c r="L116" s="2" t="s">
        <v>63</v>
      </c>
    </row>
    <row r="117" spans="1:12">
      <c r="A117" s="2" t="s">
        <v>425</v>
      </c>
      <c r="B117" s="2" t="s">
        <v>241</v>
      </c>
      <c r="C117" s="2">
        <v>360</v>
      </c>
      <c r="D117" s="2" t="s">
        <v>408</v>
      </c>
      <c r="E117" s="2" t="s">
        <v>63</v>
      </c>
      <c r="F117" s="3">
        <v>49.004795000000001</v>
      </c>
      <c r="G117" s="3">
        <v>33.637462999999997</v>
      </c>
      <c r="H117" s="4">
        <v>55.516083916083907</v>
      </c>
      <c r="I117" s="2" t="s">
        <v>150</v>
      </c>
      <c r="J117" s="2" t="str">
        <f>IF(COUNTIF($A$3:A117,A117)&gt;1,"ДУБЛЬ","")</f>
        <v/>
      </c>
      <c r="K117" s="2" t="str">
        <f t="shared" si="1"/>
        <v>OK</v>
      </c>
      <c r="L117" s="2" t="s">
        <v>63</v>
      </c>
    </row>
    <row r="118" spans="1:12">
      <c r="A118" s="2" t="s">
        <v>426</v>
      </c>
      <c r="B118" s="2" t="s">
        <v>241</v>
      </c>
      <c r="C118" s="2">
        <v>240</v>
      </c>
      <c r="D118" s="2" t="s">
        <v>427</v>
      </c>
      <c r="E118" s="2" t="s">
        <v>63</v>
      </c>
      <c r="F118" s="3">
        <v>50.311695098999998</v>
      </c>
      <c r="G118" s="3">
        <v>31.467678070000002</v>
      </c>
      <c r="H118" s="4">
        <v>55.516083916083907</v>
      </c>
      <c r="I118" s="2" t="s">
        <v>131</v>
      </c>
      <c r="J118" s="2" t="str">
        <f>IF(COUNTIF($A$3:A118,A118)&gt;1,"ДУБЛЬ","")</f>
        <v/>
      </c>
      <c r="K118" s="2" t="str">
        <f t="shared" si="1"/>
        <v>OK</v>
      </c>
      <c r="L118" s="2" t="s">
        <v>63</v>
      </c>
    </row>
    <row r="119" spans="1:12">
      <c r="A119" s="2" t="s">
        <v>428</v>
      </c>
      <c r="B119" s="2" t="s">
        <v>241</v>
      </c>
      <c r="C119" s="2">
        <v>391</v>
      </c>
      <c r="D119" s="2" t="s">
        <v>259</v>
      </c>
      <c r="E119" s="2" t="s">
        <v>63</v>
      </c>
      <c r="F119" s="3">
        <v>50.749865999999997</v>
      </c>
      <c r="G119" s="3">
        <v>33.480508</v>
      </c>
      <c r="H119" s="4">
        <v>55.516083916083907</v>
      </c>
      <c r="I119" s="2" t="s">
        <v>131</v>
      </c>
      <c r="J119" s="2" t="str">
        <f>IF(COUNTIF($A$3:A119,A119)&gt;1,"ДУБЛЬ","")</f>
        <v/>
      </c>
      <c r="K119" s="2" t="str">
        <f t="shared" si="1"/>
        <v>OK</v>
      </c>
      <c r="L119" s="2" t="s">
        <v>63</v>
      </c>
    </row>
    <row r="120" spans="1:12">
      <c r="A120" s="2" t="s">
        <v>429</v>
      </c>
      <c r="B120" s="2" t="s">
        <v>241</v>
      </c>
      <c r="C120" s="2">
        <v>380</v>
      </c>
      <c r="D120" s="2" t="s">
        <v>430</v>
      </c>
      <c r="E120" s="2" t="s">
        <v>63</v>
      </c>
      <c r="F120" s="3">
        <v>50.160687000000003</v>
      </c>
      <c r="G120" s="3">
        <v>35.526660999999997</v>
      </c>
      <c r="H120" s="4">
        <v>55.516083916083907</v>
      </c>
      <c r="I120" s="2" t="s">
        <v>131</v>
      </c>
      <c r="J120" s="2" t="str">
        <f>IF(COUNTIF($A$3:A120,A120)&gt;1,"ДУБЛЬ","")</f>
        <v/>
      </c>
      <c r="K120" s="2" t="str">
        <f t="shared" si="1"/>
        <v>OK</v>
      </c>
      <c r="L120" s="2" t="s">
        <v>63</v>
      </c>
    </row>
    <row r="121" spans="1:12">
      <c r="A121" s="2" t="s">
        <v>431</v>
      </c>
      <c r="B121" s="2" t="s">
        <v>241</v>
      </c>
      <c r="C121" s="2">
        <v>254</v>
      </c>
      <c r="D121" s="2" t="s">
        <v>432</v>
      </c>
      <c r="E121" s="2" t="s">
        <v>63</v>
      </c>
      <c r="F121" s="3">
        <v>49.509656999999997</v>
      </c>
      <c r="G121" s="3">
        <v>36.565027000000001</v>
      </c>
      <c r="H121" s="4">
        <v>55.516083916083907</v>
      </c>
      <c r="I121" s="2" t="s">
        <v>131</v>
      </c>
      <c r="J121" s="2" t="str">
        <f>IF(COUNTIF($A$3:A121,A121)&gt;1,"ДУБЛЬ","")</f>
        <v/>
      </c>
      <c r="K121" s="2" t="str">
        <f t="shared" si="1"/>
        <v>OK</v>
      </c>
      <c r="L121" s="2" t="s">
        <v>63</v>
      </c>
    </row>
    <row r="122" spans="1:12">
      <c r="A122" s="2" t="s">
        <v>433</v>
      </c>
      <c r="B122" s="2" t="s">
        <v>241</v>
      </c>
      <c r="C122" s="2">
        <v>351</v>
      </c>
      <c r="D122" s="2" t="s">
        <v>434</v>
      </c>
      <c r="E122" s="2" t="s">
        <v>63</v>
      </c>
      <c r="F122" s="3">
        <v>49.186031</v>
      </c>
      <c r="G122" s="3">
        <v>37.283292000000003</v>
      </c>
      <c r="H122" s="4">
        <v>55.516083916083907</v>
      </c>
      <c r="I122" s="2" t="s">
        <v>131</v>
      </c>
      <c r="J122" s="2" t="str">
        <f>IF(COUNTIF($A$3:A122,A122)&gt;1,"ДУБЛЬ","")</f>
        <v/>
      </c>
      <c r="K122" s="2" t="str">
        <f t="shared" si="1"/>
        <v>OK</v>
      </c>
      <c r="L122" s="2" t="s">
        <v>63</v>
      </c>
    </row>
    <row r="123" spans="1:12">
      <c r="A123" s="2" t="s">
        <v>435</v>
      </c>
      <c r="B123" s="2" t="s">
        <v>241</v>
      </c>
      <c r="C123" s="2">
        <v>247</v>
      </c>
      <c r="D123" s="2" t="s">
        <v>252</v>
      </c>
      <c r="E123" s="2" t="s">
        <v>63</v>
      </c>
      <c r="F123" s="3">
        <v>48.549500999999999</v>
      </c>
      <c r="G123" s="3">
        <v>35.841963</v>
      </c>
      <c r="H123" s="4">
        <v>55.516083916083907</v>
      </c>
      <c r="I123" s="2" t="s">
        <v>131</v>
      </c>
      <c r="J123" s="2" t="str">
        <f>IF(COUNTIF($A$3:A123,A123)&gt;1,"ДУБЛЬ","")</f>
        <v/>
      </c>
      <c r="K123" s="2" t="str">
        <f t="shared" si="1"/>
        <v>OK</v>
      </c>
      <c r="L123" s="2" t="s">
        <v>63</v>
      </c>
    </row>
    <row r="124" spans="1:12">
      <c r="A124" s="2" t="s">
        <v>436</v>
      </c>
      <c r="B124" s="2" t="s">
        <v>241</v>
      </c>
      <c r="C124" s="2">
        <v>370</v>
      </c>
      <c r="D124" s="2" t="s">
        <v>437</v>
      </c>
      <c r="E124" s="2" t="s">
        <v>63</v>
      </c>
      <c r="F124" s="3">
        <v>48.523297999999997</v>
      </c>
      <c r="G124" s="3">
        <v>36.068916999999999</v>
      </c>
      <c r="H124" s="4">
        <v>55.516083916083907</v>
      </c>
      <c r="I124" s="2" t="s">
        <v>131</v>
      </c>
      <c r="J124" s="2" t="str">
        <f>IF(COUNTIF($A$3:A124,A124)&gt;1,"ДУБЛЬ","")</f>
        <v/>
      </c>
      <c r="K124" s="2" t="str">
        <f t="shared" si="1"/>
        <v>OK</v>
      </c>
      <c r="L124" s="2" t="s">
        <v>63</v>
      </c>
    </row>
    <row r="125" spans="1:12">
      <c r="A125" s="2" t="s">
        <v>438</v>
      </c>
      <c r="B125" s="2" t="s">
        <v>241</v>
      </c>
      <c r="C125" s="2">
        <v>93</v>
      </c>
      <c r="D125" s="2" t="s">
        <v>439</v>
      </c>
      <c r="E125" s="2" t="s">
        <v>63</v>
      </c>
      <c r="F125" s="3">
        <v>50.210518999999998</v>
      </c>
      <c r="G125" s="3">
        <v>34.358145</v>
      </c>
      <c r="H125" s="4">
        <v>55.516083916083907</v>
      </c>
      <c r="I125" s="2" t="s">
        <v>131</v>
      </c>
      <c r="J125" s="2" t="str">
        <f>IF(COUNTIF($A$3:A125,A125)&gt;1,"ДУБЛЬ","")</f>
        <v/>
      </c>
      <c r="K125" s="2" t="str">
        <f t="shared" si="1"/>
        <v>OK</v>
      </c>
      <c r="L125" s="2" t="s">
        <v>63</v>
      </c>
    </row>
    <row r="126" spans="1:12">
      <c r="A126" s="2" t="s">
        <v>440</v>
      </c>
      <c r="B126" s="2" t="s">
        <v>241</v>
      </c>
      <c r="C126" s="2">
        <v>367</v>
      </c>
      <c r="D126" s="2" t="s">
        <v>441</v>
      </c>
      <c r="E126" s="2" t="s">
        <v>63</v>
      </c>
      <c r="F126" s="3">
        <v>48.856906889999998</v>
      </c>
      <c r="G126" s="3">
        <v>36.548290250000001</v>
      </c>
      <c r="H126" s="4">
        <v>55.516083916083907</v>
      </c>
      <c r="I126" s="2" t="s">
        <v>131</v>
      </c>
      <c r="J126" s="2" t="str">
        <f>IF(COUNTIF($A$3:A126,A126)&gt;1,"ДУБЛЬ","")</f>
        <v/>
      </c>
      <c r="K126" s="2" t="str">
        <f t="shared" si="1"/>
        <v>OK</v>
      </c>
      <c r="L126" s="2" t="s">
        <v>63</v>
      </c>
    </row>
    <row r="127" spans="1:12">
      <c r="A127" s="2" t="s">
        <v>442</v>
      </c>
      <c r="B127" s="2" t="s">
        <v>241</v>
      </c>
      <c r="C127" s="2">
        <v>372</v>
      </c>
      <c r="D127" s="2" t="s">
        <v>285</v>
      </c>
      <c r="E127" s="2" t="s">
        <v>63</v>
      </c>
      <c r="F127" s="3">
        <v>50.374321000000002</v>
      </c>
      <c r="G127" s="3">
        <v>33.98498</v>
      </c>
      <c r="H127" s="4">
        <v>55.516083916083907</v>
      </c>
      <c r="I127" s="2" t="s">
        <v>131</v>
      </c>
      <c r="J127" s="2" t="str">
        <f>IF(COUNTIF($A$3:A127,A127)&gt;1,"ДУБЛЬ","")</f>
        <v/>
      </c>
      <c r="K127" s="2" t="str">
        <f t="shared" si="1"/>
        <v>OK</v>
      </c>
      <c r="L127" s="2" t="s">
        <v>63</v>
      </c>
    </row>
    <row r="128" spans="1:12">
      <c r="A128" s="2" t="s">
        <v>443</v>
      </c>
      <c r="B128" s="2" t="s">
        <v>241</v>
      </c>
      <c r="C128" s="2">
        <v>378</v>
      </c>
      <c r="D128" s="2" t="s">
        <v>242</v>
      </c>
      <c r="E128" s="2" t="s">
        <v>63</v>
      </c>
      <c r="F128" s="3">
        <v>49.586494000000002</v>
      </c>
      <c r="G128" s="3">
        <v>34.491283000000003</v>
      </c>
      <c r="H128" s="4">
        <v>55.516083916083907</v>
      </c>
      <c r="I128" s="2" t="s">
        <v>131</v>
      </c>
      <c r="J128" s="2" t="str">
        <f>IF(COUNTIF($A$3:A128,A128)&gt;1,"ДУБЛЬ","")</f>
        <v/>
      </c>
      <c r="K128" s="2" t="str">
        <f t="shared" si="1"/>
        <v>OK</v>
      </c>
      <c r="L128" s="2" t="s">
        <v>63</v>
      </c>
    </row>
    <row r="129" spans="1:12">
      <c r="A129" s="2" t="s">
        <v>444</v>
      </c>
      <c r="B129" s="2" t="s">
        <v>241</v>
      </c>
      <c r="C129" s="2">
        <v>91</v>
      </c>
      <c r="D129" s="2" t="s">
        <v>329</v>
      </c>
      <c r="E129" s="2" t="s">
        <v>63</v>
      </c>
      <c r="F129" s="3">
        <v>50.120303</v>
      </c>
      <c r="G129" s="3">
        <v>32.437624</v>
      </c>
      <c r="H129" s="4">
        <v>55.516083916083907</v>
      </c>
      <c r="I129" s="2" t="s">
        <v>131</v>
      </c>
      <c r="J129" s="2" t="str">
        <f>IF(COUNTIF($A$3:A129,A129)&gt;1,"ДУБЛЬ","")</f>
        <v/>
      </c>
      <c r="K129" s="2" t="str">
        <f t="shared" si="1"/>
        <v>OK</v>
      </c>
      <c r="L129" s="2" t="s">
        <v>63</v>
      </c>
    </row>
    <row r="130" spans="1:12">
      <c r="A130" s="2" t="s">
        <v>445</v>
      </c>
      <c r="B130" s="2" t="s">
        <v>241</v>
      </c>
      <c r="C130" s="2">
        <v>369</v>
      </c>
      <c r="D130" s="2" t="s">
        <v>446</v>
      </c>
      <c r="E130" s="2" t="s">
        <v>63</v>
      </c>
      <c r="F130" s="3">
        <v>48.909453999999997</v>
      </c>
      <c r="G130" s="3">
        <v>37.024889999999999</v>
      </c>
      <c r="H130" s="4">
        <v>55.516083916083907</v>
      </c>
      <c r="I130" s="2" t="s">
        <v>131</v>
      </c>
      <c r="J130" s="2" t="str">
        <f>IF(COUNTIF($A$3:A130,A130)&gt;1,"ДУБЛЬ","")</f>
        <v/>
      </c>
      <c r="K130" s="2" t="str">
        <f t="shared" si="1"/>
        <v>OK</v>
      </c>
      <c r="L130" s="2" t="s">
        <v>63</v>
      </c>
    </row>
    <row r="131" spans="1:12">
      <c r="A131" s="2" t="s">
        <v>447</v>
      </c>
      <c r="B131" s="2" t="s">
        <v>241</v>
      </c>
      <c r="C131" s="2">
        <v>34</v>
      </c>
      <c r="D131" s="2" t="s">
        <v>242</v>
      </c>
      <c r="E131" s="2" t="s">
        <v>63</v>
      </c>
      <c r="F131" s="3">
        <v>49.599423000000002</v>
      </c>
      <c r="G131" s="3">
        <v>34.531069000000002</v>
      </c>
      <c r="H131" s="4">
        <v>55.516083916083907</v>
      </c>
      <c r="I131" s="2" t="s">
        <v>131</v>
      </c>
      <c r="J131" s="2" t="str">
        <f>IF(COUNTIF($A$3:A131,A131)&gt;1,"ДУБЛЬ","")</f>
        <v/>
      </c>
      <c r="K131" s="2" t="str">
        <f t="shared" ref="K131:K194" si="2">IF(OR(F131="",G131=""),"НЕМАЄ","OK")</f>
        <v>OK</v>
      </c>
      <c r="L131" s="2" t="s">
        <v>63</v>
      </c>
    </row>
    <row r="132" spans="1:12">
      <c r="A132" s="2" t="s">
        <v>448</v>
      </c>
      <c r="B132" s="2" t="s">
        <v>241</v>
      </c>
      <c r="C132" s="2">
        <v>280</v>
      </c>
      <c r="D132" s="2" t="s">
        <v>271</v>
      </c>
      <c r="E132" s="2" t="s">
        <v>63</v>
      </c>
      <c r="F132" s="3">
        <v>48.443002</v>
      </c>
      <c r="G132" s="3">
        <v>34.794536000000001</v>
      </c>
      <c r="H132" s="4">
        <v>55.516083916083907</v>
      </c>
      <c r="I132" s="2" t="s">
        <v>150</v>
      </c>
      <c r="J132" s="2" t="str">
        <f>IF(COUNTIF($A$3:A132,A132)&gt;1,"ДУБЛЬ","")</f>
        <v/>
      </c>
      <c r="K132" s="2" t="str">
        <f t="shared" si="2"/>
        <v>OK</v>
      </c>
      <c r="L132" s="2" t="s">
        <v>63</v>
      </c>
    </row>
    <row r="133" spans="1:12">
      <c r="A133" s="2" t="s">
        <v>449</v>
      </c>
      <c r="B133" s="2" t="s">
        <v>241</v>
      </c>
      <c r="C133" s="2">
        <v>381</v>
      </c>
      <c r="D133" s="2" t="s">
        <v>450</v>
      </c>
      <c r="E133" s="2" t="s">
        <v>63</v>
      </c>
      <c r="F133" s="3">
        <v>50.591534000000003</v>
      </c>
      <c r="G133" s="3">
        <v>32.406497999999999</v>
      </c>
      <c r="H133" s="4">
        <v>55.516083916083907</v>
      </c>
      <c r="I133" s="2" t="s">
        <v>131</v>
      </c>
      <c r="J133" s="2" t="str">
        <f>IF(COUNTIF($A$3:A133,A133)&gt;1,"ДУБЛЬ","")</f>
        <v/>
      </c>
      <c r="K133" s="2" t="str">
        <f t="shared" si="2"/>
        <v>OK</v>
      </c>
      <c r="L133" s="2" t="s">
        <v>63</v>
      </c>
    </row>
    <row r="134" spans="1:12">
      <c r="A134" s="2" t="s">
        <v>451</v>
      </c>
      <c r="B134" s="2" t="s">
        <v>241</v>
      </c>
      <c r="C134" s="2">
        <v>368</v>
      </c>
      <c r="D134" s="2" t="s">
        <v>264</v>
      </c>
      <c r="E134" s="2" t="s">
        <v>63</v>
      </c>
      <c r="F134" s="3">
        <v>50.916015000000002</v>
      </c>
      <c r="G134" s="3">
        <v>34.830568999999997</v>
      </c>
      <c r="H134" s="4">
        <v>55.516083916083907</v>
      </c>
      <c r="I134" s="2" t="s">
        <v>131</v>
      </c>
      <c r="J134" s="2" t="str">
        <f>IF(COUNTIF($A$3:A134,A134)&gt;1,"ДУБЛЬ","")</f>
        <v/>
      </c>
      <c r="K134" s="2" t="str">
        <f t="shared" si="2"/>
        <v>OK</v>
      </c>
      <c r="L134" s="2" t="s">
        <v>63</v>
      </c>
    </row>
    <row r="135" spans="1:12">
      <c r="A135" s="2" t="s">
        <v>452</v>
      </c>
      <c r="B135" s="2" t="s">
        <v>241</v>
      </c>
      <c r="C135" s="2">
        <v>22</v>
      </c>
      <c r="D135" s="2" t="s">
        <v>276</v>
      </c>
      <c r="E135" s="2" t="s">
        <v>63</v>
      </c>
      <c r="F135" s="3">
        <v>51.516666999999998</v>
      </c>
      <c r="G135" s="3">
        <v>31.280218999999999</v>
      </c>
      <c r="H135" s="4">
        <v>55.516083916083907</v>
      </c>
      <c r="I135" s="2" t="s">
        <v>131</v>
      </c>
      <c r="J135" s="2" t="str">
        <f>IF(COUNTIF($A$3:A135,A135)&gt;1,"ДУБЛЬ","")</f>
        <v/>
      </c>
      <c r="K135" s="2" t="str">
        <f t="shared" si="2"/>
        <v>OK</v>
      </c>
      <c r="L135" s="2" t="s">
        <v>63</v>
      </c>
    </row>
    <row r="136" spans="1:12">
      <c r="A136" s="2" t="s">
        <v>453</v>
      </c>
      <c r="B136" s="2" t="s">
        <v>241</v>
      </c>
      <c r="C136" s="2">
        <v>17</v>
      </c>
      <c r="D136" s="2" t="s">
        <v>271</v>
      </c>
      <c r="E136" s="2" t="s">
        <v>63</v>
      </c>
      <c r="F136" s="3">
        <v>48.474046999999999</v>
      </c>
      <c r="G136" s="3">
        <v>35.020057999999999</v>
      </c>
      <c r="H136" s="4">
        <v>55.516083916083907</v>
      </c>
      <c r="I136" s="2" t="s">
        <v>150</v>
      </c>
      <c r="J136" s="2" t="str">
        <f>IF(COUNTIF($A$3:A136,A136)&gt;1,"ДУБЛЬ","")</f>
        <v/>
      </c>
      <c r="K136" s="2" t="str">
        <f t="shared" si="2"/>
        <v>OK</v>
      </c>
      <c r="L136" s="2" t="s">
        <v>63</v>
      </c>
    </row>
    <row r="137" spans="1:12">
      <c r="A137" s="2" t="s">
        <v>454</v>
      </c>
      <c r="B137" s="2" t="s">
        <v>241</v>
      </c>
      <c r="C137" s="2">
        <v>20</v>
      </c>
      <c r="D137" s="2" t="s">
        <v>242</v>
      </c>
      <c r="E137" s="2" t="s">
        <v>63</v>
      </c>
      <c r="F137" s="3">
        <v>49.583784000000001</v>
      </c>
      <c r="G137" s="3">
        <v>34.548451</v>
      </c>
      <c r="H137" s="4">
        <v>55.516083916083907</v>
      </c>
      <c r="I137" s="2" t="s">
        <v>131</v>
      </c>
      <c r="J137" s="2" t="str">
        <f>IF(COUNTIF($A$3:A137,A137)&gt;1,"ДУБЛЬ","")</f>
        <v/>
      </c>
      <c r="K137" s="2" t="str">
        <f t="shared" si="2"/>
        <v>OK</v>
      </c>
      <c r="L137" s="2" t="s">
        <v>63</v>
      </c>
    </row>
    <row r="138" spans="1:12">
      <c r="A138" s="2" t="s">
        <v>455</v>
      </c>
      <c r="B138" s="2" t="s">
        <v>241</v>
      </c>
      <c r="C138" s="2">
        <v>28</v>
      </c>
      <c r="D138" s="2" t="s">
        <v>456</v>
      </c>
      <c r="E138" s="2" t="s">
        <v>63</v>
      </c>
      <c r="F138" s="3">
        <v>51.048900000000003</v>
      </c>
      <c r="G138" s="3">
        <v>31.888611999999998</v>
      </c>
      <c r="H138" s="4">
        <v>55.516083916083907</v>
      </c>
      <c r="I138" s="2" t="s">
        <v>131</v>
      </c>
      <c r="J138" s="2" t="str">
        <f>IF(COUNTIF($A$3:A138,A138)&gt;1,"ДУБЛЬ","")</f>
        <v/>
      </c>
      <c r="K138" s="2" t="str">
        <f t="shared" si="2"/>
        <v>OK</v>
      </c>
      <c r="L138" s="2" t="s">
        <v>63</v>
      </c>
    </row>
    <row r="139" spans="1:12">
      <c r="A139" s="2" t="s">
        <v>457</v>
      </c>
      <c r="B139" s="2" t="s">
        <v>241</v>
      </c>
      <c r="C139" s="2">
        <v>32</v>
      </c>
      <c r="D139" s="2" t="s">
        <v>458</v>
      </c>
      <c r="E139" s="2" t="s">
        <v>63</v>
      </c>
      <c r="F139" s="3">
        <v>51.248072000000001</v>
      </c>
      <c r="G139" s="3">
        <v>33.217660000000002</v>
      </c>
      <c r="H139" s="4">
        <v>55.516083916083907</v>
      </c>
      <c r="I139" s="2" t="s">
        <v>131</v>
      </c>
      <c r="J139" s="2" t="str">
        <f>IF(COUNTIF($A$3:A139,A139)&gt;1,"ДУБЛЬ","")</f>
        <v/>
      </c>
      <c r="K139" s="2" t="str">
        <f t="shared" si="2"/>
        <v>OK</v>
      </c>
      <c r="L139" s="2" t="s">
        <v>63</v>
      </c>
    </row>
    <row r="140" spans="1:12">
      <c r="A140" s="2" t="s">
        <v>459</v>
      </c>
      <c r="B140" s="2" t="s">
        <v>241</v>
      </c>
      <c r="C140" s="2">
        <v>35</v>
      </c>
      <c r="D140" s="2" t="s">
        <v>271</v>
      </c>
      <c r="E140" s="2" t="s">
        <v>63</v>
      </c>
      <c r="F140" s="3">
        <v>48.511676000000001</v>
      </c>
      <c r="G140" s="3">
        <v>35.075752999999999</v>
      </c>
      <c r="H140" s="4">
        <v>55.516083916083907</v>
      </c>
      <c r="I140" s="2" t="s">
        <v>150</v>
      </c>
      <c r="J140" s="2" t="str">
        <f>IF(COUNTIF($A$3:A140,A140)&gt;1,"ДУБЛЬ","")</f>
        <v/>
      </c>
      <c r="K140" s="2" t="str">
        <f t="shared" si="2"/>
        <v>OK</v>
      </c>
      <c r="L140" s="2" t="s">
        <v>63</v>
      </c>
    </row>
    <row r="141" spans="1:12">
      <c r="A141" s="2" t="s">
        <v>460</v>
      </c>
      <c r="B141" s="2" t="s">
        <v>241</v>
      </c>
      <c r="C141" s="2">
        <v>40</v>
      </c>
      <c r="D141" s="2" t="s">
        <v>242</v>
      </c>
      <c r="E141" s="2" t="s">
        <v>63</v>
      </c>
      <c r="F141" s="3">
        <v>49.567568000000001</v>
      </c>
      <c r="G141" s="3">
        <v>34.530735999999997</v>
      </c>
      <c r="H141" s="4">
        <v>55.516083916083907</v>
      </c>
      <c r="I141" s="2" t="s">
        <v>131</v>
      </c>
      <c r="J141" s="2" t="str">
        <f>IF(COUNTIF($A$3:A141,A141)&gt;1,"ДУБЛЬ","")</f>
        <v/>
      </c>
      <c r="K141" s="2" t="str">
        <f t="shared" si="2"/>
        <v>OK</v>
      </c>
      <c r="L141" s="2" t="s">
        <v>63</v>
      </c>
    </row>
    <row r="142" spans="1:12">
      <c r="A142" s="2" t="s">
        <v>461</v>
      </c>
      <c r="B142" s="2" t="s">
        <v>241</v>
      </c>
      <c r="C142" s="2">
        <v>43</v>
      </c>
      <c r="D142" s="2" t="s">
        <v>304</v>
      </c>
      <c r="E142" s="2" t="s">
        <v>63</v>
      </c>
      <c r="F142" s="3">
        <v>48.663857</v>
      </c>
      <c r="G142" s="3">
        <v>33.117238</v>
      </c>
      <c r="H142" s="4">
        <v>55.516083916083907</v>
      </c>
      <c r="I142" s="2" t="s">
        <v>131</v>
      </c>
      <c r="J142" s="2" t="str">
        <f>IF(COUNTIF($A$3:A142,A142)&gt;1,"ДУБЛЬ","")</f>
        <v/>
      </c>
      <c r="K142" s="2" t="str">
        <f t="shared" si="2"/>
        <v>OK</v>
      </c>
      <c r="L142" s="2" t="s">
        <v>63</v>
      </c>
    </row>
    <row r="143" spans="1:12">
      <c r="A143" s="2" t="s">
        <v>462</v>
      </c>
      <c r="B143" s="2" t="s">
        <v>241</v>
      </c>
      <c r="C143" s="2">
        <v>50</v>
      </c>
      <c r="D143" s="2" t="s">
        <v>318</v>
      </c>
      <c r="E143" s="2" t="s">
        <v>63</v>
      </c>
      <c r="F143" s="3">
        <v>51.677795000000003</v>
      </c>
      <c r="G143" s="3">
        <v>33.910549000000003</v>
      </c>
      <c r="H143" s="4">
        <v>55.516083916083907</v>
      </c>
      <c r="I143" s="2" t="s">
        <v>131</v>
      </c>
      <c r="J143" s="2" t="str">
        <f>IF(COUNTIF($A$3:A143,A143)&gt;1,"ДУБЛЬ","")</f>
        <v/>
      </c>
      <c r="K143" s="2" t="str">
        <f t="shared" si="2"/>
        <v>OK</v>
      </c>
      <c r="L143" s="2" t="s">
        <v>63</v>
      </c>
    </row>
    <row r="144" spans="1:12">
      <c r="A144" s="2" t="s">
        <v>463</v>
      </c>
      <c r="B144" s="2" t="s">
        <v>241</v>
      </c>
      <c r="C144" s="2">
        <v>390</v>
      </c>
      <c r="D144" s="2" t="s">
        <v>464</v>
      </c>
      <c r="E144" s="2" t="s">
        <v>63</v>
      </c>
      <c r="F144" s="3">
        <v>49.705475</v>
      </c>
      <c r="G144" s="3">
        <v>36.368912000000002</v>
      </c>
      <c r="H144" s="4">
        <v>55.516083916083907</v>
      </c>
      <c r="I144" s="2" t="s">
        <v>131</v>
      </c>
      <c r="J144" s="2" t="str">
        <f>IF(COUNTIF($A$3:A144,A144)&gt;1,"ДУБЛЬ","")</f>
        <v/>
      </c>
      <c r="K144" s="2" t="str">
        <f t="shared" si="2"/>
        <v>OK</v>
      </c>
      <c r="L144" s="2" t="s">
        <v>63</v>
      </c>
    </row>
    <row r="145" spans="1:12">
      <c r="A145" s="2" t="s">
        <v>465</v>
      </c>
      <c r="B145" s="2" t="s">
        <v>241</v>
      </c>
      <c r="C145" s="2">
        <v>141</v>
      </c>
      <c r="D145" s="2" t="s">
        <v>456</v>
      </c>
      <c r="E145" s="2" t="s">
        <v>63</v>
      </c>
      <c r="F145" s="3">
        <v>51.050500999999997</v>
      </c>
      <c r="G145" s="3">
        <v>31.889147000000001</v>
      </c>
      <c r="H145" s="4">
        <v>55.516083916083907</v>
      </c>
      <c r="I145" s="2" t="s">
        <v>131</v>
      </c>
      <c r="J145" s="2" t="str">
        <f>IF(COUNTIF($A$3:A145,A145)&gt;1,"ДУБЛЬ","")</f>
        <v/>
      </c>
      <c r="K145" s="2" t="str">
        <f t="shared" si="2"/>
        <v>OK</v>
      </c>
      <c r="L145" s="2" t="s">
        <v>63</v>
      </c>
    </row>
    <row r="146" spans="1:12">
      <c r="A146" s="2" t="s">
        <v>466</v>
      </c>
      <c r="B146" s="2" t="s">
        <v>241</v>
      </c>
      <c r="C146" s="2">
        <v>407</v>
      </c>
      <c r="D146" s="2" t="s">
        <v>280</v>
      </c>
      <c r="E146" s="2" t="s">
        <v>63</v>
      </c>
      <c r="F146" s="3">
        <v>48.600082999999998</v>
      </c>
      <c r="G146" s="3">
        <v>34.571139000000002</v>
      </c>
      <c r="H146" s="4">
        <v>55.516083916083907</v>
      </c>
      <c r="I146" s="2" t="s">
        <v>131</v>
      </c>
      <c r="J146" s="2" t="str">
        <f>IF(COUNTIF($A$3:A146,A146)&gt;1,"ДУБЛЬ","")</f>
        <v/>
      </c>
      <c r="K146" s="2" t="str">
        <f t="shared" si="2"/>
        <v>OK</v>
      </c>
      <c r="L146" s="2" t="s">
        <v>63</v>
      </c>
    </row>
    <row r="147" spans="1:12">
      <c r="A147" s="2" t="s">
        <v>467</v>
      </c>
      <c r="B147" s="2" t="s">
        <v>241</v>
      </c>
      <c r="C147" s="2">
        <v>410</v>
      </c>
      <c r="D147" s="2" t="s">
        <v>468</v>
      </c>
      <c r="E147" s="2" t="s">
        <v>63</v>
      </c>
      <c r="F147" s="3">
        <v>49.807122</v>
      </c>
      <c r="G147" s="3">
        <v>36.053829</v>
      </c>
      <c r="H147" s="4">
        <v>55.516083916083907</v>
      </c>
      <c r="I147" s="2" t="s">
        <v>131</v>
      </c>
      <c r="J147" s="2" t="str">
        <f>IF(COUNTIF($A$3:A147,A147)&gt;1,"ДУБЛЬ","")</f>
        <v/>
      </c>
      <c r="K147" s="2" t="str">
        <f t="shared" si="2"/>
        <v>OK</v>
      </c>
      <c r="L147" s="2" t="s">
        <v>63</v>
      </c>
    </row>
    <row r="148" spans="1:12">
      <c r="A148" s="2" t="s">
        <v>469</v>
      </c>
      <c r="B148" s="2" t="s">
        <v>241</v>
      </c>
      <c r="C148" s="2">
        <v>397</v>
      </c>
      <c r="D148" s="2" t="s">
        <v>470</v>
      </c>
      <c r="E148" s="2" t="s">
        <v>63</v>
      </c>
      <c r="F148" s="3">
        <v>50.737005000000003</v>
      </c>
      <c r="G148" s="3">
        <v>31.38383</v>
      </c>
      <c r="H148" s="4">
        <v>55.516083916083907</v>
      </c>
      <c r="I148" s="2" t="s">
        <v>131</v>
      </c>
      <c r="J148" s="2" t="str">
        <f>IF(COUNTIF($A$3:A148,A148)&gt;1,"ДУБЛЬ","")</f>
        <v/>
      </c>
      <c r="K148" s="2" t="str">
        <f t="shared" si="2"/>
        <v>OK</v>
      </c>
      <c r="L148" s="2" t="s">
        <v>63</v>
      </c>
    </row>
    <row r="149" spans="1:12">
      <c r="A149" s="2" t="s">
        <v>471</v>
      </c>
      <c r="B149" s="2" t="s">
        <v>241</v>
      </c>
      <c r="C149" s="2">
        <v>430</v>
      </c>
      <c r="D149" s="2" t="s">
        <v>252</v>
      </c>
      <c r="E149" s="2" t="s">
        <v>63</v>
      </c>
      <c r="F149" s="3">
        <v>48.498469999999998</v>
      </c>
      <c r="G149" s="3">
        <v>35.929529000000002</v>
      </c>
      <c r="H149" s="4">
        <v>55.516083916083907</v>
      </c>
      <c r="I149" s="2" t="s">
        <v>131</v>
      </c>
      <c r="J149" s="2" t="str">
        <f>IF(COUNTIF($A$3:A149,A149)&gt;1,"ДУБЛЬ","")</f>
        <v/>
      </c>
      <c r="K149" s="2" t="str">
        <f t="shared" si="2"/>
        <v>OK</v>
      </c>
      <c r="L149" s="2" t="s">
        <v>63</v>
      </c>
    </row>
    <row r="150" spans="1:12">
      <c r="A150" s="2" t="s">
        <v>472</v>
      </c>
      <c r="B150" s="2" t="s">
        <v>241</v>
      </c>
      <c r="C150" s="2">
        <v>425</v>
      </c>
      <c r="D150" s="2" t="s">
        <v>252</v>
      </c>
      <c r="E150" s="2" t="s">
        <v>63</v>
      </c>
      <c r="F150" s="3">
        <v>48.537142000000003</v>
      </c>
      <c r="G150" s="3">
        <v>35.868830000000003</v>
      </c>
      <c r="H150" s="4">
        <v>55.516083916083907</v>
      </c>
      <c r="I150" s="2" t="s">
        <v>131</v>
      </c>
      <c r="J150" s="2" t="str">
        <f>IF(COUNTIF($A$3:A150,A150)&gt;1,"ДУБЛЬ","")</f>
        <v/>
      </c>
      <c r="K150" s="2" t="str">
        <f t="shared" si="2"/>
        <v>OK</v>
      </c>
      <c r="L150" s="2" t="s">
        <v>63</v>
      </c>
    </row>
    <row r="151" spans="1:12">
      <c r="A151" s="2" t="s">
        <v>473</v>
      </c>
      <c r="B151" s="2" t="s">
        <v>241</v>
      </c>
      <c r="C151" s="2">
        <v>431</v>
      </c>
      <c r="D151" s="2" t="s">
        <v>250</v>
      </c>
      <c r="E151" s="2" t="s">
        <v>63</v>
      </c>
      <c r="F151" s="3">
        <v>47.851700999999998</v>
      </c>
      <c r="G151" s="3">
        <v>35.234693999999998</v>
      </c>
      <c r="H151" s="4">
        <v>55.516083916083907</v>
      </c>
      <c r="I151" s="2" t="s">
        <v>131</v>
      </c>
      <c r="J151" s="2" t="str">
        <f>IF(COUNTIF($A$3:A151,A151)&gt;1,"ДУБЛЬ","")</f>
        <v/>
      </c>
      <c r="K151" s="2" t="str">
        <f t="shared" si="2"/>
        <v>OK</v>
      </c>
      <c r="L151" s="2" t="s">
        <v>63</v>
      </c>
    </row>
    <row r="152" spans="1:12">
      <c r="A152" s="2" t="s">
        <v>474</v>
      </c>
      <c r="B152" s="2" t="s">
        <v>241</v>
      </c>
      <c r="C152" s="2">
        <v>386</v>
      </c>
      <c r="D152" s="2" t="s">
        <v>475</v>
      </c>
      <c r="E152" s="2" t="s">
        <v>63</v>
      </c>
      <c r="F152" s="3">
        <v>50.063721999999999</v>
      </c>
      <c r="G152" s="3">
        <v>35.167194000000002</v>
      </c>
      <c r="H152" s="4">
        <v>55.516083916083907</v>
      </c>
      <c r="I152" s="2" t="s">
        <v>131</v>
      </c>
      <c r="J152" s="2" t="str">
        <f>IF(COUNTIF($A$3:A152,A152)&gt;1,"ДУБЛЬ","")</f>
        <v/>
      </c>
      <c r="K152" s="2" t="str">
        <f t="shared" si="2"/>
        <v>OK</v>
      </c>
      <c r="L152" s="2" t="s">
        <v>63</v>
      </c>
    </row>
    <row r="153" spans="1:12">
      <c r="A153" s="2" t="s">
        <v>476</v>
      </c>
      <c r="B153" s="2" t="s">
        <v>241</v>
      </c>
      <c r="C153" s="2">
        <v>433</v>
      </c>
      <c r="D153" s="2" t="s">
        <v>250</v>
      </c>
      <c r="E153" s="2" t="s">
        <v>63</v>
      </c>
      <c r="F153" s="3">
        <v>47.888190000000002</v>
      </c>
      <c r="G153" s="3">
        <v>35.165505000000003</v>
      </c>
      <c r="H153" s="4">
        <v>55.516083916083907</v>
      </c>
      <c r="I153" s="2" t="s">
        <v>131</v>
      </c>
      <c r="J153" s="2" t="str">
        <f>IF(COUNTIF($A$3:A153,A153)&gt;1,"ДУБЛЬ","")</f>
        <v/>
      </c>
      <c r="K153" s="2" t="str">
        <f t="shared" si="2"/>
        <v>OK</v>
      </c>
      <c r="L153" s="2" t="s">
        <v>63</v>
      </c>
    </row>
    <row r="154" spans="1:12">
      <c r="A154" s="2" t="s">
        <v>477</v>
      </c>
      <c r="B154" s="2" t="s">
        <v>241</v>
      </c>
      <c r="C154" s="2">
        <v>283</v>
      </c>
      <c r="D154" s="2" t="s">
        <v>242</v>
      </c>
      <c r="E154" s="2" t="s">
        <v>63</v>
      </c>
      <c r="F154" s="3">
        <v>49.567703000000002</v>
      </c>
      <c r="G154" s="3">
        <v>34.517670000000003</v>
      </c>
      <c r="H154" s="4">
        <v>55.516083916083907</v>
      </c>
      <c r="I154" s="2" t="s">
        <v>131</v>
      </c>
      <c r="J154" s="2" t="str">
        <f>IF(COUNTIF($A$3:A154,A154)&gt;1,"ДУБЛЬ","")</f>
        <v/>
      </c>
      <c r="K154" s="2" t="str">
        <f t="shared" si="2"/>
        <v>OK</v>
      </c>
      <c r="L154" s="2" t="s">
        <v>63</v>
      </c>
    </row>
    <row r="155" spans="1:12">
      <c r="A155" s="2" t="s">
        <v>478</v>
      </c>
      <c r="B155" s="2" t="s">
        <v>241</v>
      </c>
      <c r="C155" s="2">
        <v>440</v>
      </c>
      <c r="D155" s="2" t="s">
        <v>242</v>
      </c>
      <c r="E155" s="2" t="s">
        <v>63</v>
      </c>
      <c r="F155" s="3">
        <v>49.588799000000002</v>
      </c>
      <c r="G155" s="3">
        <v>34.491501</v>
      </c>
      <c r="H155" s="4">
        <v>55.516083916083907</v>
      </c>
      <c r="I155" s="2" t="s">
        <v>131</v>
      </c>
      <c r="J155" s="2" t="str">
        <f>IF(COUNTIF($A$3:A155,A155)&gt;1,"ДУБЛЬ","")</f>
        <v/>
      </c>
      <c r="K155" s="2" t="str">
        <f t="shared" si="2"/>
        <v>OK</v>
      </c>
      <c r="L155" s="2" t="s">
        <v>63</v>
      </c>
    </row>
    <row r="156" spans="1:12">
      <c r="A156" s="2" t="s">
        <v>479</v>
      </c>
      <c r="B156" s="2" t="s">
        <v>241</v>
      </c>
      <c r="C156" s="2">
        <v>427</v>
      </c>
      <c r="D156" s="2" t="s">
        <v>480</v>
      </c>
      <c r="E156" s="2" t="s">
        <v>63</v>
      </c>
      <c r="F156" s="3">
        <v>49.875619</v>
      </c>
      <c r="G156" s="3">
        <v>34.007748999999997</v>
      </c>
      <c r="H156" s="4">
        <v>55.516083916083907</v>
      </c>
      <c r="I156" s="2" t="s">
        <v>131</v>
      </c>
      <c r="J156" s="2" t="str">
        <f>IF(COUNTIF($A$3:A156,A156)&gt;1,"ДУБЛЬ","")</f>
        <v/>
      </c>
      <c r="K156" s="2" t="str">
        <f t="shared" si="2"/>
        <v>OK</v>
      </c>
      <c r="L156" s="2" t="s">
        <v>63</v>
      </c>
    </row>
    <row r="157" spans="1:12">
      <c r="A157" s="2" t="s">
        <v>481</v>
      </c>
      <c r="B157" s="2" t="s">
        <v>241</v>
      </c>
      <c r="C157" s="2">
        <v>139</v>
      </c>
      <c r="D157" s="2" t="s">
        <v>276</v>
      </c>
      <c r="E157" s="2" t="s">
        <v>63</v>
      </c>
      <c r="F157" s="3">
        <v>51.517028000000003</v>
      </c>
      <c r="G157" s="3">
        <v>31.238078999999999</v>
      </c>
      <c r="H157" s="4">
        <v>55.516083916083907</v>
      </c>
      <c r="I157" s="2" t="s">
        <v>131</v>
      </c>
      <c r="J157" s="2" t="str">
        <f>IF(COUNTIF($A$3:A157,A157)&gt;1,"ДУБЛЬ","")</f>
        <v/>
      </c>
      <c r="K157" s="2" t="str">
        <f t="shared" si="2"/>
        <v>OK</v>
      </c>
      <c r="L157" s="2" t="s">
        <v>63</v>
      </c>
    </row>
    <row r="158" spans="1:12">
      <c r="A158" s="2" t="s">
        <v>482</v>
      </c>
      <c r="B158" s="2" t="s">
        <v>241</v>
      </c>
      <c r="C158" s="2">
        <v>310</v>
      </c>
      <c r="D158" s="2" t="s">
        <v>483</v>
      </c>
      <c r="E158" s="2" t="s">
        <v>63</v>
      </c>
      <c r="F158" s="3">
        <v>50.938245000000002</v>
      </c>
      <c r="G158" s="3">
        <v>31.580283999999999</v>
      </c>
      <c r="H158" s="4">
        <v>55.516083916083907</v>
      </c>
      <c r="I158" s="2" t="s">
        <v>131</v>
      </c>
      <c r="J158" s="2" t="str">
        <f>IF(COUNTIF($A$3:A158,A158)&gt;1,"ДУБЛЬ","")</f>
        <v/>
      </c>
      <c r="K158" s="2" t="str">
        <f t="shared" si="2"/>
        <v>OK</v>
      </c>
      <c r="L158" s="2" t="s">
        <v>63</v>
      </c>
    </row>
    <row r="159" spans="1:12">
      <c r="A159" s="2" t="s">
        <v>484</v>
      </c>
      <c r="B159" s="2" t="s">
        <v>241</v>
      </c>
      <c r="C159" s="2">
        <v>236</v>
      </c>
      <c r="D159" s="2" t="s">
        <v>485</v>
      </c>
      <c r="E159" s="2" t="s">
        <v>63</v>
      </c>
      <c r="F159" s="3">
        <v>48.341991999999998</v>
      </c>
      <c r="G159" s="3">
        <v>33.492528</v>
      </c>
      <c r="H159" s="4">
        <v>55.516083916083907</v>
      </c>
      <c r="I159" s="2" t="s">
        <v>131</v>
      </c>
      <c r="J159" s="2" t="str">
        <f>IF(COUNTIF($A$3:A159,A159)&gt;1,"ДУБЛЬ","")</f>
        <v/>
      </c>
      <c r="K159" s="2" t="str">
        <f t="shared" si="2"/>
        <v>OK</v>
      </c>
      <c r="L159" s="2" t="s">
        <v>63</v>
      </c>
    </row>
    <row r="160" spans="1:12">
      <c r="A160" s="2" t="s">
        <v>486</v>
      </c>
      <c r="B160" s="2" t="s">
        <v>241</v>
      </c>
      <c r="C160" s="2">
        <v>145</v>
      </c>
      <c r="D160" s="2" t="s">
        <v>296</v>
      </c>
      <c r="E160" s="2" t="s">
        <v>63</v>
      </c>
      <c r="F160" s="3">
        <v>49.400716000000003</v>
      </c>
      <c r="G160" s="3">
        <v>36.213386</v>
      </c>
      <c r="H160" s="4">
        <v>55.516083916083907</v>
      </c>
      <c r="I160" s="2" t="s">
        <v>131</v>
      </c>
      <c r="J160" s="2" t="str">
        <f>IF(COUNTIF($A$3:A160,A160)&gt;1,"ДУБЛЬ","")</f>
        <v/>
      </c>
      <c r="K160" s="2" t="str">
        <f t="shared" si="2"/>
        <v>OK</v>
      </c>
      <c r="L160" s="2" t="s">
        <v>63</v>
      </c>
    </row>
    <row r="161" spans="1:12">
      <c r="A161" s="2" t="s">
        <v>487</v>
      </c>
      <c r="B161" s="2" t="s">
        <v>241</v>
      </c>
      <c r="C161" s="2">
        <v>415</v>
      </c>
      <c r="D161" s="2" t="s">
        <v>488</v>
      </c>
      <c r="E161" s="2" t="s">
        <v>63</v>
      </c>
      <c r="F161" s="3">
        <v>51.252344999999998</v>
      </c>
      <c r="G161" s="3">
        <v>32.426994999999998</v>
      </c>
      <c r="H161" s="4">
        <v>55.516083916083907</v>
      </c>
      <c r="I161" s="2" t="s">
        <v>131</v>
      </c>
      <c r="J161" s="2" t="str">
        <f>IF(COUNTIF($A$3:A161,A161)&gt;1,"ДУБЛЬ","")</f>
        <v/>
      </c>
      <c r="K161" s="2" t="str">
        <f t="shared" si="2"/>
        <v>OK</v>
      </c>
      <c r="L161" s="2" t="s">
        <v>63</v>
      </c>
    </row>
    <row r="162" spans="1:12">
      <c r="A162" s="2" t="s">
        <v>489</v>
      </c>
      <c r="B162" s="2" t="s">
        <v>241</v>
      </c>
      <c r="C162" s="2">
        <v>446</v>
      </c>
      <c r="D162" s="2" t="s">
        <v>490</v>
      </c>
      <c r="E162" s="2" t="s">
        <v>63</v>
      </c>
      <c r="F162" s="3">
        <v>48.658216000000003</v>
      </c>
      <c r="G162" s="3">
        <v>34.327542999999999</v>
      </c>
      <c r="H162" s="4">
        <v>55.516083916083907</v>
      </c>
      <c r="I162" s="2" t="s">
        <v>131</v>
      </c>
      <c r="J162" s="2" t="str">
        <f>IF(COUNTIF($A$3:A162,A162)&gt;1,"ДУБЛЬ","")</f>
        <v/>
      </c>
      <c r="K162" s="2" t="str">
        <f t="shared" si="2"/>
        <v>OK</v>
      </c>
      <c r="L162" s="2" t="s">
        <v>63</v>
      </c>
    </row>
    <row r="163" spans="1:12">
      <c r="A163" s="2" t="s">
        <v>491</v>
      </c>
      <c r="B163" s="2" t="s">
        <v>241</v>
      </c>
      <c r="C163" s="2">
        <v>448</v>
      </c>
      <c r="D163" s="2" t="s">
        <v>280</v>
      </c>
      <c r="E163" s="2" t="s">
        <v>63</v>
      </c>
      <c r="F163" s="3">
        <v>48.502904999999998</v>
      </c>
      <c r="G163" s="3">
        <v>34.62509</v>
      </c>
      <c r="H163" s="4">
        <v>55.516083916083907</v>
      </c>
      <c r="I163" s="2" t="s">
        <v>150</v>
      </c>
      <c r="J163" s="2" t="str">
        <f>IF(COUNTIF($A$3:A163,A163)&gt;1,"ДУБЛЬ","")</f>
        <v/>
      </c>
      <c r="K163" s="2" t="str">
        <f t="shared" si="2"/>
        <v>OK</v>
      </c>
      <c r="L163" s="2" t="s">
        <v>63</v>
      </c>
    </row>
    <row r="164" spans="1:12">
      <c r="A164" s="2" t="s">
        <v>492</v>
      </c>
      <c r="B164" s="2" t="s">
        <v>241</v>
      </c>
      <c r="C164" s="2">
        <v>221</v>
      </c>
      <c r="D164" s="2" t="s">
        <v>242</v>
      </c>
      <c r="E164" s="2" t="s">
        <v>63</v>
      </c>
      <c r="F164" s="3">
        <v>49.593226999999999</v>
      </c>
      <c r="G164" s="3">
        <v>34.555810000000001</v>
      </c>
      <c r="H164" s="4">
        <v>55.516083916083907</v>
      </c>
      <c r="I164" s="2" t="s">
        <v>131</v>
      </c>
      <c r="J164" s="2" t="str">
        <f>IF(COUNTIF($A$3:A164,A164)&gt;1,"ДУБЛЬ","")</f>
        <v/>
      </c>
      <c r="K164" s="2" t="str">
        <f t="shared" si="2"/>
        <v>OK</v>
      </c>
      <c r="L164" s="2" t="s">
        <v>63</v>
      </c>
    </row>
    <row r="165" spans="1:12">
      <c r="A165" s="2" t="s">
        <v>493</v>
      </c>
      <c r="B165" s="2" t="s">
        <v>241</v>
      </c>
      <c r="C165" s="2">
        <v>456</v>
      </c>
      <c r="D165" s="2" t="s">
        <v>280</v>
      </c>
      <c r="E165" s="2" t="s">
        <v>63</v>
      </c>
      <c r="F165" s="3">
        <v>48.498624</v>
      </c>
      <c r="G165" s="3">
        <v>34.604864999999997</v>
      </c>
      <c r="H165" s="4">
        <v>55.516083916083907</v>
      </c>
      <c r="I165" s="2" t="s">
        <v>150</v>
      </c>
      <c r="J165" s="2" t="str">
        <f>IF(COUNTIF($A$3:A165,A165)&gt;1,"ДУБЛЬ","")</f>
        <v/>
      </c>
      <c r="K165" s="2" t="str">
        <f t="shared" si="2"/>
        <v>OK</v>
      </c>
      <c r="L165" s="2" t="s">
        <v>63</v>
      </c>
    </row>
    <row r="166" spans="1:12">
      <c r="A166" s="2" t="s">
        <v>494</v>
      </c>
      <c r="B166" s="2" t="s">
        <v>241</v>
      </c>
      <c r="C166" s="2">
        <v>438</v>
      </c>
      <c r="D166" s="2" t="s">
        <v>250</v>
      </c>
      <c r="E166" s="2" t="s">
        <v>63</v>
      </c>
      <c r="F166" s="3">
        <v>47.815375000000003</v>
      </c>
      <c r="G166" s="3">
        <v>35.047944999999999</v>
      </c>
      <c r="H166" s="4">
        <v>55.516083916083907</v>
      </c>
      <c r="I166" s="2" t="s">
        <v>131</v>
      </c>
      <c r="J166" s="2" t="str">
        <f>IF(COUNTIF($A$3:A166,A166)&gt;1,"ДУБЛЬ","")</f>
        <v/>
      </c>
      <c r="K166" s="2" t="str">
        <f t="shared" si="2"/>
        <v>OK</v>
      </c>
      <c r="L166" s="2" t="s">
        <v>63</v>
      </c>
    </row>
    <row r="167" spans="1:12">
      <c r="A167" s="2" t="s">
        <v>495</v>
      </c>
      <c r="B167" s="2" t="s">
        <v>241</v>
      </c>
      <c r="C167" s="2">
        <v>450</v>
      </c>
      <c r="D167" s="2" t="s">
        <v>327</v>
      </c>
      <c r="E167" s="2" t="s">
        <v>63</v>
      </c>
      <c r="F167" s="3">
        <v>47.569924</v>
      </c>
      <c r="G167" s="3">
        <v>34.380431999999999</v>
      </c>
      <c r="H167" s="4">
        <v>55.516083916083907</v>
      </c>
      <c r="I167" s="2" t="s">
        <v>131</v>
      </c>
      <c r="J167" s="2" t="str">
        <f>IF(COUNTIF($A$3:A167,A167)&gt;1,"ДУБЛЬ","")</f>
        <v/>
      </c>
      <c r="K167" s="2" t="str">
        <f t="shared" si="2"/>
        <v>OK</v>
      </c>
      <c r="L167" s="2" t="s">
        <v>63</v>
      </c>
    </row>
    <row r="168" spans="1:12">
      <c r="A168" s="2" t="s">
        <v>496</v>
      </c>
      <c r="B168" s="2" t="s">
        <v>241</v>
      </c>
      <c r="C168" s="2">
        <v>462</v>
      </c>
      <c r="D168" s="2" t="s">
        <v>497</v>
      </c>
      <c r="E168" s="2" t="s">
        <v>63</v>
      </c>
      <c r="F168" s="3">
        <v>48.889018</v>
      </c>
      <c r="G168" s="3">
        <v>36.313091</v>
      </c>
      <c r="H168" s="4">
        <v>55.516083916083907</v>
      </c>
      <c r="I168" s="2" t="s">
        <v>131</v>
      </c>
      <c r="J168" s="2" t="str">
        <f>IF(COUNTIF($A$3:A168,A168)&gt;1,"ДУБЛЬ","")</f>
        <v/>
      </c>
      <c r="K168" s="2" t="str">
        <f t="shared" si="2"/>
        <v>OK</v>
      </c>
      <c r="L168" s="2" t="s">
        <v>63</v>
      </c>
    </row>
    <row r="169" spans="1:12">
      <c r="A169" s="2" t="s">
        <v>498</v>
      </c>
      <c r="B169" s="2" t="s">
        <v>241</v>
      </c>
      <c r="C169" s="2">
        <v>292</v>
      </c>
      <c r="D169" s="2" t="s">
        <v>242</v>
      </c>
      <c r="E169" s="2" t="s">
        <v>63</v>
      </c>
      <c r="F169" s="3">
        <v>49.575879</v>
      </c>
      <c r="G169" s="3">
        <v>34.516119000000003</v>
      </c>
      <c r="H169" s="4">
        <v>55.516083916083907</v>
      </c>
      <c r="I169" s="2" t="s">
        <v>131</v>
      </c>
      <c r="J169" s="2" t="str">
        <f>IF(COUNTIF($A$3:A169,A169)&gt;1,"ДУБЛЬ","")</f>
        <v/>
      </c>
      <c r="K169" s="2" t="str">
        <f t="shared" si="2"/>
        <v>OK</v>
      </c>
      <c r="L169" s="2" t="s">
        <v>63</v>
      </c>
    </row>
    <row r="170" spans="1:12">
      <c r="A170" s="2" t="s">
        <v>499</v>
      </c>
      <c r="B170" s="2" t="s">
        <v>241</v>
      </c>
      <c r="C170" s="2">
        <v>457</v>
      </c>
      <c r="D170" s="2" t="s">
        <v>250</v>
      </c>
      <c r="E170" s="2" t="s">
        <v>63</v>
      </c>
      <c r="F170" s="3">
        <v>47.836474000000003</v>
      </c>
      <c r="G170" s="3">
        <v>35.134183</v>
      </c>
      <c r="H170" s="4">
        <v>55.516083916083907</v>
      </c>
      <c r="I170" s="2" t="s">
        <v>131</v>
      </c>
      <c r="J170" s="2" t="str">
        <f>IF(COUNTIF($A$3:A170,A170)&gt;1,"ДУБЛЬ","")</f>
        <v/>
      </c>
      <c r="K170" s="2" t="str">
        <f t="shared" si="2"/>
        <v>OK</v>
      </c>
      <c r="L170" s="2" t="s">
        <v>63</v>
      </c>
    </row>
    <row r="171" spans="1:12">
      <c r="A171" s="2" t="s">
        <v>500</v>
      </c>
      <c r="B171" s="2" t="s">
        <v>241</v>
      </c>
      <c r="C171" s="2">
        <v>441</v>
      </c>
      <c r="D171" s="2" t="s">
        <v>252</v>
      </c>
      <c r="E171" s="2" t="s">
        <v>63</v>
      </c>
      <c r="F171" s="3">
        <v>48.532393999999996</v>
      </c>
      <c r="G171" s="3">
        <v>35.870555000000003</v>
      </c>
      <c r="H171" s="4">
        <v>55.516083916083907</v>
      </c>
      <c r="I171" s="2" t="s">
        <v>131</v>
      </c>
      <c r="J171" s="2" t="str">
        <f>IF(COUNTIF($A$3:A171,A171)&gt;1,"ДУБЛЬ","")</f>
        <v/>
      </c>
      <c r="K171" s="2" t="str">
        <f t="shared" si="2"/>
        <v>OK</v>
      </c>
      <c r="L171" s="2" t="s">
        <v>63</v>
      </c>
    </row>
    <row r="172" spans="1:12">
      <c r="A172" s="2" t="s">
        <v>501</v>
      </c>
      <c r="B172" s="2" t="s">
        <v>241</v>
      </c>
      <c r="C172" s="2">
        <v>459</v>
      </c>
      <c r="D172" s="2" t="s">
        <v>296</v>
      </c>
      <c r="E172" s="2" t="s">
        <v>63</v>
      </c>
      <c r="F172" s="3">
        <v>49.395657</v>
      </c>
      <c r="G172" s="3">
        <v>36.212879999999998</v>
      </c>
      <c r="H172" s="4">
        <v>55.516083916083907</v>
      </c>
      <c r="I172" s="2" t="s">
        <v>131</v>
      </c>
      <c r="J172" s="2" t="str">
        <f>IF(COUNTIF($A$3:A172,A172)&gt;1,"ДУБЛЬ","")</f>
        <v/>
      </c>
      <c r="K172" s="2" t="str">
        <f t="shared" si="2"/>
        <v>OK</v>
      </c>
      <c r="L172" s="2" t="s">
        <v>63</v>
      </c>
    </row>
    <row r="173" spans="1:12">
      <c r="A173" s="2" t="s">
        <v>502</v>
      </c>
      <c r="B173" s="2" t="s">
        <v>241</v>
      </c>
      <c r="C173" s="2">
        <v>461</v>
      </c>
      <c r="D173" s="2" t="s">
        <v>503</v>
      </c>
      <c r="E173" s="2" t="s">
        <v>63</v>
      </c>
      <c r="F173" s="3">
        <v>50.359205000000003</v>
      </c>
      <c r="G173" s="3">
        <v>33.273521000000002</v>
      </c>
      <c r="H173" s="4">
        <v>55.516083916083907</v>
      </c>
      <c r="I173" s="2" t="s">
        <v>131</v>
      </c>
      <c r="J173" s="2" t="str">
        <f>IF(COUNTIF($A$3:A173,A173)&gt;1,"ДУБЛЬ","")</f>
        <v/>
      </c>
      <c r="K173" s="2" t="str">
        <f t="shared" si="2"/>
        <v>OK</v>
      </c>
      <c r="L173" s="2" t="s">
        <v>63</v>
      </c>
    </row>
    <row r="174" spans="1:12">
      <c r="A174" s="2" t="s">
        <v>504</v>
      </c>
      <c r="B174" s="2" t="s">
        <v>241</v>
      </c>
      <c r="C174" s="2">
        <v>444</v>
      </c>
      <c r="D174" s="2" t="s">
        <v>256</v>
      </c>
      <c r="E174" s="2" t="s">
        <v>63</v>
      </c>
      <c r="F174" s="3">
        <v>49.960405999999999</v>
      </c>
      <c r="G174" s="3">
        <v>36.320526000000001</v>
      </c>
      <c r="H174" s="4">
        <v>55.516083916083907</v>
      </c>
      <c r="I174" s="2" t="s">
        <v>131</v>
      </c>
      <c r="J174" s="2" t="str">
        <f>IF(COUNTIF($A$3:A174,A174)&gt;1,"ДУБЛЬ","")</f>
        <v/>
      </c>
      <c r="K174" s="2" t="str">
        <f t="shared" si="2"/>
        <v>OK</v>
      </c>
      <c r="L174" s="2" t="s">
        <v>63</v>
      </c>
    </row>
    <row r="175" spans="1:12">
      <c r="A175" s="2" t="s">
        <v>505</v>
      </c>
      <c r="B175" s="2" t="s">
        <v>241</v>
      </c>
      <c r="C175" s="2">
        <v>458</v>
      </c>
      <c r="D175" s="2" t="s">
        <v>250</v>
      </c>
      <c r="E175" s="2" t="s">
        <v>63</v>
      </c>
      <c r="F175" s="3">
        <v>47.860233999999998</v>
      </c>
      <c r="G175" s="3">
        <v>35.106155000000001</v>
      </c>
      <c r="H175" s="4">
        <v>55.516083916083907</v>
      </c>
      <c r="I175" s="2" t="s">
        <v>131</v>
      </c>
      <c r="J175" s="2" t="str">
        <f>IF(COUNTIF($A$3:A175,A175)&gt;1,"ДУБЛЬ","")</f>
        <v/>
      </c>
      <c r="K175" s="2" t="str">
        <f t="shared" si="2"/>
        <v>OK</v>
      </c>
      <c r="L175" s="2" t="s">
        <v>63</v>
      </c>
    </row>
    <row r="176" spans="1:12">
      <c r="A176" s="2" t="s">
        <v>506</v>
      </c>
      <c r="B176" s="2" t="s">
        <v>241</v>
      </c>
      <c r="C176" s="2">
        <v>392</v>
      </c>
      <c r="D176" s="2" t="s">
        <v>252</v>
      </c>
      <c r="E176" s="2" t="s">
        <v>63</v>
      </c>
      <c r="F176" s="3">
        <v>48.527889000000002</v>
      </c>
      <c r="G176" s="3">
        <v>35.842360999999997</v>
      </c>
      <c r="H176" s="4">
        <v>55.516083916083907</v>
      </c>
      <c r="I176" s="2" t="s">
        <v>131</v>
      </c>
      <c r="J176" s="2" t="str">
        <f>IF(COUNTIF($A$3:A176,A176)&gt;1,"ДУБЛЬ","")</f>
        <v/>
      </c>
      <c r="K176" s="2" t="str">
        <f t="shared" si="2"/>
        <v>OK</v>
      </c>
      <c r="L176" s="2" t="s">
        <v>63</v>
      </c>
    </row>
    <row r="177" spans="1:12">
      <c r="A177" s="2" t="s">
        <v>507</v>
      </c>
      <c r="B177" s="2" t="s">
        <v>241</v>
      </c>
      <c r="C177" s="2">
        <v>477</v>
      </c>
      <c r="D177" s="2" t="s">
        <v>271</v>
      </c>
      <c r="E177" s="2" t="s">
        <v>63</v>
      </c>
      <c r="F177" s="3">
        <v>48.479379999999999</v>
      </c>
      <c r="G177" s="3">
        <v>34.925992000000001</v>
      </c>
      <c r="H177" s="4">
        <v>55.516083916083907</v>
      </c>
      <c r="I177" s="2" t="s">
        <v>150</v>
      </c>
      <c r="J177" s="2" t="str">
        <f>IF(COUNTIF($A$3:A177,A177)&gt;1,"ДУБЛЬ","")</f>
        <v/>
      </c>
      <c r="K177" s="2" t="str">
        <f t="shared" si="2"/>
        <v>OK</v>
      </c>
      <c r="L177" s="2" t="s">
        <v>63</v>
      </c>
    </row>
    <row r="178" spans="1:12">
      <c r="A178" s="2" t="s">
        <v>508</v>
      </c>
      <c r="B178" s="2" t="s">
        <v>241</v>
      </c>
      <c r="C178" s="2">
        <v>479</v>
      </c>
      <c r="D178" s="2" t="s">
        <v>285</v>
      </c>
      <c r="E178" s="2" t="s">
        <v>63</v>
      </c>
      <c r="F178" s="3">
        <v>50.375548000000002</v>
      </c>
      <c r="G178" s="3">
        <v>33.983626000000001</v>
      </c>
      <c r="H178" s="4">
        <v>55.516083916083907</v>
      </c>
      <c r="I178" s="2" t="s">
        <v>131</v>
      </c>
      <c r="J178" s="2" t="str">
        <f>IF(COUNTIF($A$3:A178,A178)&gt;1,"ДУБЛЬ","")</f>
        <v/>
      </c>
      <c r="K178" s="2" t="str">
        <f t="shared" si="2"/>
        <v>OK</v>
      </c>
      <c r="L178" s="2" t="s">
        <v>63</v>
      </c>
    </row>
    <row r="179" spans="1:12">
      <c r="A179" s="2" t="s">
        <v>509</v>
      </c>
      <c r="B179" s="2" t="s">
        <v>241</v>
      </c>
      <c r="C179" s="2">
        <v>491</v>
      </c>
      <c r="D179" s="2" t="s">
        <v>264</v>
      </c>
      <c r="E179" s="2" t="s">
        <v>63</v>
      </c>
      <c r="F179" s="3">
        <v>50.903689999999997</v>
      </c>
      <c r="G179" s="3">
        <v>34.792746999999999</v>
      </c>
      <c r="H179" s="4">
        <v>55.516083916083907</v>
      </c>
      <c r="I179" s="2" t="s">
        <v>131</v>
      </c>
      <c r="J179" s="2" t="str">
        <f>IF(COUNTIF($A$3:A179,A179)&gt;1,"ДУБЛЬ","")</f>
        <v/>
      </c>
      <c r="K179" s="2" t="str">
        <f t="shared" si="2"/>
        <v>OK</v>
      </c>
      <c r="L179" s="2" t="s">
        <v>63</v>
      </c>
    </row>
    <row r="180" spans="1:12">
      <c r="A180" s="2" t="s">
        <v>510</v>
      </c>
      <c r="B180" s="2" t="s">
        <v>241</v>
      </c>
      <c r="C180" s="2">
        <v>493</v>
      </c>
      <c r="D180" s="2" t="s">
        <v>458</v>
      </c>
      <c r="E180" s="2" t="s">
        <v>63</v>
      </c>
      <c r="F180" s="3">
        <v>51.237349999999999</v>
      </c>
      <c r="G180" s="3">
        <v>33.209698000000003</v>
      </c>
      <c r="H180" s="4">
        <v>55.516083916083907</v>
      </c>
      <c r="I180" s="2" t="s">
        <v>131</v>
      </c>
      <c r="J180" s="2" t="str">
        <f>IF(COUNTIF($A$3:A180,A180)&gt;1,"ДУБЛЬ","")</f>
        <v/>
      </c>
      <c r="K180" s="2" t="str">
        <f t="shared" si="2"/>
        <v>OK</v>
      </c>
      <c r="L180" s="2" t="s">
        <v>63</v>
      </c>
    </row>
    <row r="181" spans="1:12">
      <c r="A181" s="2" t="s">
        <v>511</v>
      </c>
      <c r="B181" s="2" t="s">
        <v>241</v>
      </c>
      <c r="C181" s="2">
        <v>478</v>
      </c>
      <c r="D181" s="2" t="s">
        <v>264</v>
      </c>
      <c r="E181" s="2" t="s">
        <v>63</v>
      </c>
      <c r="F181" s="3">
        <v>50.897235000000002</v>
      </c>
      <c r="G181" s="3">
        <v>34.814990999999999</v>
      </c>
      <c r="H181" s="4">
        <v>55.516083916083907</v>
      </c>
      <c r="I181" s="2" t="s">
        <v>131</v>
      </c>
      <c r="J181" s="2" t="str">
        <f>IF(COUNTIF($A$3:A181,A181)&gt;1,"ДУБЛЬ","")</f>
        <v/>
      </c>
      <c r="K181" s="2" t="str">
        <f t="shared" si="2"/>
        <v>OK</v>
      </c>
      <c r="L181" s="2" t="s">
        <v>63</v>
      </c>
    </row>
    <row r="182" spans="1:12">
      <c r="A182" s="2" t="s">
        <v>512</v>
      </c>
      <c r="B182" s="2" t="s">
        <v>241</v>
      </c>
      <c r="C182" s="2">
        <v>495</v>
      </c>
      <c r="D182" s="2" t="s">
        <v>276</v>
      </c>
      <c r="E182" s="2" t="s">
        <v>63</v>
      </c>
      <c r="F182" s="3">
        <v>51.514268999999999</v>
      </c>
      <c r="G182" s="3">
        <v>31.315833999999999</v>
      </c>
      <c r="H182" s="4">
        <v>55.516083916083907</v>
      </c>
      <c r="I182" s="2" t="s">
        <v>131</v>
      </c>
      <c r="J182" s="2" t="str">
        <f>IF(COUNTIF($A$3:A182,A182)&gt;1,"ДУБЛЬ","")</f>
        <v/>
      </c>
      <c r="K182" s="2" t="str">
        <f t="shared" si="2"/>
        <v>OK</v>
      </c>
      <c r="L182" s="2" t="s">
        <v>63</v>
      </c>
    </row>
    <row r="183" spans="1:12">
      <c r="A183" s="2" t="s">
        <v>513</v>
      </c>
      <c r="B183" s="2" t="s">
        <v>241</v>
      </c>
      <c r="C183" s="2">
        <v>463</v>
      </c>
      <c r="D183" s="2" t="s">
        <v>450</v>
      </c>
      <c r="E183" s="2" t="s">
        <v>63</v>
      </c>
      <c r="F183" s="3">
        <v>50.593958999999998</v>
      </c>
      <c r="G183" s="3">
        <v>32.392688</v>
      </c>
      <c r="H183" s="4">
        <v>55.516083916083907</v>
      </c>
      <c r="I183" s="2" t="s">
        <v>131</v>
      </c>
      <c r="J183" s="2" t="str">
        <f>IF(COUNTIF($A$3:A183,A183)&gt;1,"ДУБЛЬ","")</f>
        <v/>
      </c>
      <c r="K183" s="2" t="str">
        <f t="shared" si="2"/>
        <v>OK</v>
      </c>
      <c r="L183" s="2" t="s">
        <v>63</v>
      </c>
    </row>
    <row r="184" spans="1:12">
      <c r="A184" s="2" t="s">
        <v>514</v>
      </c>
      <c r="B184" s="2" t="s">
        <v>241</v>
      </c>
      <c r="C184" s="2">
        <v>494</v>
      </c>
      <c r="D184" s="2" t="s">
        <v>250</v>
      </c>
      <c r="E184" s="2" t="s">
        <v>63</v>
      </c>
      <c r="F184" s="3">
        <v>47.821838999999997</v>
      </c>
      <c r="G184" s="3">
        <v>35.169922999999997</v>
      </c>
      <c r="H184" s="4">
        <v>55.516083916083907</v>
      </c>
      <c r="I184" s="2" t="s">
        <v>131</v>
      </c>
      <c r="J184" s="2" t="str">
        <f>IF(COUNTIF($A$3:A184,A184)&gt;1,"ДУБЛЬ","")</f>
        <v/>
      </c>
      <c r="K184" s="2" t="str">
        <f t="shared" si="2"/>
        <v>OK</v>
      </c>
      <c r="L184" s="2" t="s">
        <v>63</v>
      </c>
    </row>
    <row r="185" spans="1:12">
      <c r="A185" s="2" t="s">
        <v>515</v>
      </c>
      <c r="B185" s="2" t="s">
        <v>241</v>
      </c>
      <c r="C185" s="2">
        <v>488</v>
      </c>
      <c r="D185" s="2" t="s">
        <v>516</v>
      </c>
      <c r="E185" s="2" t="s">
        <v>63</v>
      </c>
      <c r="F185" s="3">
        <v>49.128835000000002</v>
      </c>
      <c r="G185" s="3">
        <v>36.328311999999997</v>
      </c>
      <c r="H185" s="4">
        <v>55.516083916083907</v>
      </c>
      <c r="I185" s="2" t="s">
        <v>131</v>
      </c>
      <c r="J185" s="2" t="str">
        <f>IF(COUNTIF($A$3:A185,A185)&gt;1,"ДУБЛЬ","")</f>
        <v/>
      </c>
      <c r="K185" s="2" t="str">
        <f t="shared" si="2"/>
        <v>OK</v>
      </c>
      <c r="L185" s="2" t="s">
        <v>63</v>
      </c>
    </row>
    <row r="186" spans="1:12">
      <c r="A186" s="2" t="s">
        <v>517</v>
      </c>
      <c r="B186" s="2" t="s">
        <v>241</v>
      </c>
      <c r="C186" s="2">
        <v>270</v>
      </c>
      <c r="D186" s="2" t="s">
        <v>518</v>
      </c>
      <c r="E186" s="2" t="s">
        <v>63</v>
      </c>
      <c r="F186" s="3">
        <v>48.716346999999999</v>
      </c>
      <c r="G186" s="3">
        <v>34.627856000000001</v>
      </c>
      <c r="H186" s="4">
        <v>55.516083916083907</v>
      </c>
      <c r="I186" s="2" t="s">
        <v>131</v>
      </c>
      <c r="J186" s="2" t="str">
        <f>IF(COUNTIF($A$3:A186,A186)&gt;1,"ДУБЛЬ","")</f>
        <v/>
      </c>
      <c r="K186" s="2" t="str">
        <f t="shared" si="2"/>
        <v>OK</v>
      </c>
      <c r="L186" s="2" t="s">
        <v>63</v>
      </c>
    </row>
    <row r="187" spans="1:12">
      <c r="A187" s="2" t="s">
        <v>519</v>
      </c>
      <c r="B187" s="2" t="s">
        <v>241</v>
      </c>
      <c r="C187" s="2">
        <v>499</v>
      </c>
      <c r="D187" s="2" t="s">
        <v>520</v>
      </c>
      <c r="E187" s="2" t="s">
        <v>63</v>
      </c>
      <c r="F187" s="3">
        <v>49.8713257</v>
      </c>
      <c r="G187" s="3">
        <v>36.942688400000002</v>
      </c>
      <c r="H187" s="4">
        <v>55.516083916083907</v>
      </c>
      <c r="I187" s="2" t="s">
        <v>131</v>
      </c>
      <c r="J187" s="2" t="str">
        <f>IF(COUNTIF($A$3:A187,A187)&gt;1,"ДУБЛЬ","")</f>
        <v/>
      </c>
      <c r="K187" s="2" t="str">
        <f t="shared" si="2"/>
        <v>OK</v>
      </c>
      <c r="L187" s="2" t="s">
        <v>63</v>
      </c>
    </row>
    <row r="188" spans="1:12">
      <c r="A188" s="2" t="s">
        <v>521</v>
      </c>
      <c r="B188" s="2" t="s">
        <v>241</v>
      </c>
      <c r="C188" s="2">
        <v>290</v>
      </c>
      <c r="D188" s="2" t="s">
        <v>250</v>
      </c>
      <c r="E188" s="2" t="s">
        <v>63</v>
      </c>
      <c r="F188" s="3">
        <v>47.888289999999998</v>
      </c>
      <c r="G188" s="3">
        <v>35.065382999999997</v>
      </c>
      <c r="H188" s="4">
        <v>55.516083916083907</v>
      </c>
      <c r="I188" s="2" t="s">
        <v>131</v>
      </c>
      <c r="J188" s="2" t="str">
        <f>IF(COUNTIF($A$3:A188,A188)&gt;1,"ДУБЛЬ","")</f>
        <v/>
      </c>
      <c r="K188" s="2" t="str">
        <f t="shared" si="2"/>
        <v>OK</v>
      </c>
      <c r="L188" s="2" t="s">
        <v>63</v>
      </c>
    </row>
    <row r="189" spans="1:12">
      <c r="A189" s="2" t="s">
        <v>522</v>
      </c>
      <c r="B189" s="2" t="s">
        <v>241</v>
      </c>
      <c r="C189" s="2">
        <v>128</v>
      </c>
      <c r="D189" s="2" t="s">
        <v>424</v>
      </c>
      <c r="E189" s="2" t="s">
        <v>63</v>
      </c>
      <c r="F189" s="3">
        <v>49.717196999999999</v>
      </c>
      <c r="G189" s="3">
        <v>35.859493000000001</v>
      </c>
      <c r="H189" s="4">
        <v>55.516083916083907</v>
      </c>
      <c r="I189" s="2" t="s">
        <v>131</v>
      </c>
      <c r="J189" s="2" t="str">
        <f>IF(COUNTIF($A$3:A189,A189)&gt;1,"ДУБЛЬ","")</f>
        <v/>
      </c>
      <c r="K189" s="2" t="str">
        <f t="shared" si="2"/>
        <v>OK</v>
      </c>
      <c r="L189" s="2" t="s">
        <v>63</v>
      </c>
    </row>
    <row r="190" spans="1:12">
      <c r="A190" s="2" t="s">
        <v>523</v>
      </c>
      <c r="B190" s="2" t="s">
        <v>241</v>
      </c>
      <c r="C190" s="2">
        <v>151</v>
      </c>
      <c r="D190" s="2" t="s">
        <v>304</v>
      </c>
      <c r="E190" s="2" t="s">
        <v>63</v>
      </c>
      <c r="F190" s="3">
        <v>48.681530000000002</v>
      </c>
      <c r="G190" s="3">
        <v>33.114075</v>
      </c>
      <c r="H190" s="4">
        <v>55.516083916083907</v>
      </c>
      <c r="I190" s="2" t="s">
        <v>131</v>
      </c>
      <c r="J190" s="2" t="str">
        <f>IF(COUNTIF($A$3:A190,A190)&gt;1,"ДУБЛЬ","")</f>
        <v/>
      </c>
      <c r="K190" s="2" t="str">
        <f t="shared" si="2"/>
        <v>OK</v>
      </c>
      <c r="L190" s="2" t="s">
        <v>63</v>
      </c>
    </row>
    <row r="191" spans="1:12">
      <c r="A191" s="2" t="s">
        <v>524</v>
      </c>
      <c r="B191" s="2" t="s">
        <v>241</v>
      </c>
      <c r="C191" s="2">
        <v>504</v>
      </c>
      <c r="D191" s="2" t="s">
        <v>384</v>
      </c>
      <c r="E191" s="2" t="s">
        <v>63</v>
      </c>
      <c r="F191" s="3">
        <v>50.274735999999997</v>
      </c>
      <c r="G191" s="3">
        <v>31.764151999999999</v>
      </c>
      <c r="H191" s="4">
        <v>55.516083916083907</v>
      </c>
      <c r="I191" s="2" t="s">
        <v>131</v>
      </c>
      <c r="J191" s="2" t="str">
        <f>IF(COUNTIF($A$3:A191,A191)&gt;1,"ДУБЛЬ","")</f>
        <v/>
      </c>
      <c r="K191" s="2" t="str">
        <f t="shared" si="2"/>
        <v>OK</v>
      </c>
      <c r="L191" s="2" t="s">
        <v>63</v>
      </c>
    </row>
    <row r="192" spans="1:12">
      <c r="A192" s="2" t="s">
        <v>525</v>
      </c>
      <c r="B192" s="2" t="s">
        <v>241</v>
      </c>
      <c r="C192" s="2">
        <v>109</v>
      </c>
      <c r="D192" s="2" t="s">
        <v>458</v>
      </c>
      <c r="E192" s="2" t="s">
        <v>63</v>
      </c>
      <c r="F192" s="3">
        <v>51.224628000000003</v>
      </c>
      <c r="G192" s="3">
        <v>33.189135999999998</v>
      </c>
      <c r="H192" s="4">
        <v>55.516083916083907</v>
      </c>
      <c r="I192" s="2" t="s">
        <v>131</v>
      </c>
      <c r="J192" s="2" t="str">
        <f>IF(COUNTIF($A$3:A192,A192)&gt;1,"ДУБЛЬ","")</f>
        <v/>
      </c>
      <c r="K192" s="2" t="str">
        <f t="shared" si="2"/>
        <v>OK</v>
      </c>
      <c r="L192" s="2" t="s">
        <v>63</v>
      </c>
    </row>
    <row r="193" spans="1:12">
      <c r="A193" s="2" t="s">
        <v>526</v>
      </c>
      <c r="B193" s="2" t="s">
        <v>241</v>
      </c>
      <c r="C193" s="2">
        <v>507</v>
      </c>
      <c r="D193" s="2" t="s">
        <v>256</v>
      </c>
      <c r="E193" s="2" t="s">
        <v>63</v>
      </c>
      <c r="F193" s="3">
        <v>49.918194</v>
      </c>
      <c r="G193" s="3">
        <v>36.416722</v>
      </c>
      <c r="H193" s="4">
        <v>55.516083916083907</v>
      </c>
      <c r="I193" s="2" t="s">
        <v>131</v>
      </c>
      <c r="J193" s="2" t="str">
        <f>IF(COUNTIF($A$3:A193,A193)&gt;1,"ДУБЛЬ","")</f>
        <v/>
      </c>
      <c r="K193" s="2" t="str">
        <f t="shared" si="2"/>
        <v>OK</v>
      </c>
      <c r="L193" s="2" t="s">
        <v>63</v>
      </c>
    </row>
    <row r="194" spans="1:12">
      <c r="A194" s="2" t="s">
        <v>527</v>
      </c>
      <c r="B194" s="2" t="s">
        <v>241</v>
      </c>
      <c r="C194" s="2">
        <v>320</v>
      </c>
      <c r="D194" s="2" t="s">
        <v>264</v>
      </c>
      <c r="E194" s="2" t="s">
        <v>63</v>
      </c>
      <c r="F194" s="3">
        <v>50.902622999999998</v>
      </c>
      <c r="G194" s="3">
        <v>34.811190000000003</v>
      </c>
      <c r="H194" s="4">
        <v>55.516083916083907</v>
      </c>
      <c r="I194" s="2" t="s">
        <v>131</v>
      </c>
      <c r="J194" s="2" t="str">
        <f>IF(COUNTIF($A$3:A194,A194)&gt;1,"ДУБЛЬ","")</f>
        <v/>
      </c>
      <c r="K194" s="2" t="str">
        <f t="shared" si="2"/>
        <v>OK</v>
      </c>
      <c r="L194" s="2" t="s">
        <v>63</v>
      </c>
    </row>
    <row r="195" spans="1:12">
      <c r="A195" s="2" t="s">
        <v>528</v>
      </c>
      <c r="B195" s="2" t="s">
        <v>241</v>
      </c>
      <c r="C195" s="2">
        <v>513</v>
      </c>
      <c r="D195" s="2" t="s">
        <v>327</v>
      </c>
      <c r="E195" s="2" t="s">
        <v>63</v>
      </c>
      <c r="F195" s="3">
        <v>47.574775000000002</v>
      </c>
      <c r="G195" s="3">
        <v>34.347763999999998</v>
      </c>
      <c r="H195" s="4">
        <v>55.516083916083907</v>
      </c>
      <c r="I195" s="2" t="s">
        <v>131</v>
      </c>
      <c r="J195" s="2" t="str">
        <f>IF(COUNTIF($A$3:A195,A195)&gt;1,"ДУБЛЬ","")</f>
        <v/>
      </c>
      <c r="K195" s="2" t="str">
        <f t="shared" ref="K195:K258" si="3">IF(OR(F195="",G195=""),"НЕМАЄ","OK")</f>
        <v>OK</v>
      </c>
      <c r="L195" s="2" t="s">
        <v>63</v>
      </c>
    </row>
    <row r="196" spans="1:12">
      <c r="A196" s="2" t="s">
        <v>529</v>
      </c>
      <c r="B196" s="2" t="s">
        <v>241</v>
      </c>
      <c r="C196" s="2">
        <v>486</v>
      </c>
      <c r="D196" s="2" t="s">
        <v>530</v>
      </c>
      <c r="E196" s="2" t="s">
        <v>63</v>
      </c>
      <c r="F196" s="3">
        <v>50.516717999999997</v>
      </c>
      <c r="G196" s="3">
        <v>32.587029999999999</v>
      </c>
      <c r="H196" s="4">
        <v>55.516083916083907</v>
      </c>
      <c r="I196" s="2" t="s">
        <v>131</v>
      </c>
      <c r="J196" s="2" t="str">
        <f>IF(COUNTIF($A$3:A196,A196)&gt;1,"ДУБЛЬ","")</f>
        <v/>
      </c>
      <c r="K196" s="2" t="str">
        <f t="shared" si="3"/>
        <v>OK</v>
      </c>
      <c r="L196" s="2" t="s">
        <v>63</v>
      </c>
    </row>
    <row r="197" spans="1:12">
      <c r="A197" s="2" t="s">
        <v>531</v>
      </c>
      <c r="B197" s="2" t="s">
        <v>241</v>
      </c>
      <c r="C197" s="2">
        <v>214</v>
      </c>
      <c r="D197" s="2" t="s">
        <v>532</v>
      </c>
      <c r="E197" s="2" t="s">
        <v>63</v>
      </c>
      <c r="F197" s="3">
        <v>51.803266000000001</v>
      </c>
      <c r="G197" s="3">
        <v>31.082415999999998</v>
      </c>
      <c r="H197" s="4">
        <v>55.516083916083907</v>
      </c>
      <c r="I197" s="2" t="s">
        <v>131</v>
      </c>
      <c r="J197" s="2" t="str">
        <f>IF(COUNTIF($A$3:A197,A197)&gt;1,"ДУБЛЬ","")</f>
        <v/>
      </c>
      <c r="K197" s="2" t="str">
        <f t="shared" si="3"/>
        <v>OK</v>
      </c>
      <c r="L197" s="2" t="s">
        <v>63</v>
      </c>
    </row>
    <row r="198" spans="1:12">
      <c r="A198" s="2" t="s">
        <v>533</v>
      </c>
      <c r="B198" s="2" t="s">
        <v>241</v>
      </c>
      <c r="C198" s="2">
        <v>98</v>
      </c>
      <c r="D198" s="2" t="s">
        <v>335</v>
      </c>
      <c r="E198" s="2" t="s">
        <v>63</v>
      </c>
      <c r="F198" s="3">
        <v>49.064957</v>
      </c>
      <c r="G198" s="3">
        <v>33.247087999999998</v>
      </c>
      <c r="H198" s="4">
        <v>55.516083916083907</v>
      </c>
      <c r="I198" s="2" t="s">
        <v>150</v>
      </c>
      <c r="J198" s="2" t="str">
        <f>IF(COUNTIF($A$3:A198,A198)&gt;1,"ДУБЛЬ","")</f>
        <v/>
      </c>
      <c r="K198" s="2" t="str">
        <f t="shared" si="3"/>
        <v>OK</v>
      </c>
      <c r="L198" s="2" t="s">
        <v>63</v>
      </c>
    </row>
    <row r="199" spans="1:12">
      <c r="A199" s="2" t="s">
        <v>534</v>
      </c>
      <c r="B199" s="2" t="s">
        <v>241</v>
      </c>
      <c r="C199" s="2">
        <v>523</v>
      </c>
      <c r="D199" s="2" t="s">
        <v>256</v>
      </c>
      <c r="E199" s="2" t="s">
        <v>63</v>
      </c>
      <c r="F199" s="3">
        <v>49.984267000000003</v>
      </c>
      <c r="G199" s="3">
        <v>36.188473999999999</v>
      </c>
      <c r="H199" s="4">
        <v>55.516083916083907</v>
      </c>
      <c r="I199" s="2" t="s">
        <v>131</v>
      </c>
      <c r="J199" s="2" t="str">
        <f>IF(COUNTIF($A$3:A199,A199)&gt;1,"ДУБЛЬ","")</f>
        <v/>
      </c>
      <c r="K199" s="2" t="str">
        <f t="shared" si="3"/>
        <v>OK</v>
      </c>
      <c r="L199" s="2" t="s">
        <v>63</v>
      </c>
    </row>
    <row r="200" spans="1:12">
      <c r="A200" s="2" t="s">
        <v>535</v>
      </c>
      <c r="B200" s="2" t="s">
        <v>241</v>
      </c>
      <c r="C200" s="2">
        <v>37</v>
      </c>
      <c r="D200" s="2" t="s">
        <v>304</v>
      </c>
      <c r="E200" s="2" t="s">
        <v>63</v>
      </c>
      <c r="F200" s="3">
        <v>48.671506999999998</v>
      </c>
      <c r="G200" s="3">
        <v>33.119850999999997</v>
      </c>
      <c r="H200" s="4">
        <v>55.516083916083907</v>
      </c>
      <c r="I200" s="2" t="s">
        <v>131</v>
      </c>
      <c r="J200" s="2" t="str">
        <f>IF(COUNTIF($A$3:A200,A200)&gt;1,"ДУБЛЬ","")</f>
        <v/>
      </c>
      <c r="K200" s="2" t="str">
        <f t="shared" si="3"/>
        <v>OK</v>
      </c>
      <c r="L200" s="2" t="s">
        <v>63</v>
      </c>
    </row>
    <row r="201" spans="1:12">
      <c r="A201" s="2" t="s">
        <v>536</v>
      </c>
      <c r="B201" s="2" t="s">
        <v>241</v>
      </c>
      <c r="C201" s="2">
        <v>400</v>
      </c>
      <c r="D201" s="2" t="s">
        <v>327</v>
      </c>
      <c r="E201" s="2" t="s">
        <v>63</v>
      </c>
      <c r="F201" s="3">
        <v>47.593457000000001</v>
      </c>
      <c r="G201" s="3">
        <v>34.385398000000002</v>
      </c>
      <c r="H201" s="4">
        <v>55.516083916083907</v>
      </c>
      <c r="I201" s="2" t="s">
        <v>131</v>
      </c>
      <c r="J201" s="2" t="str">
        <f>IF(COUNTIF($A$3:A201,A201)&gt;1,"ДУБЛЬ","")</f>
        <v/>
      </c>
      <c r="K201" s="2" t="str">
        <f t="shared" si="3"/>
        <v>OK</v>
      </c>
      <c r="L201" s="2" t="s">
        <v>63</v>
      </c>
    </row>
    <row r="202" spans="1:12">
      <c r="A202" s="2" t="s">
        <v>537</v>
      </c>
      <c r="B202" s="2" t="s">
        <v>241</v>
      </c>
      <c r="C202" s="2">
        <v>529</v>
      </c>
      <c r="D202" s="2" t="s">
        <v>264</v>
      </c>
      <c r="E202" s="2" t="s">
        <v>63</v>
      </c>
      <c r="F202" s="3">
        <v>50.907192000000002</v>
      </c>
      <c r="G202" s="3">
        <v>34.839005999999998</v>
      </c>
      <c r="H202" s="4">
        <v>55.516083916083907</v>
      </c>
      <c r="I202" s="2" t="s">
        <v>131</v>
      </c>
      <c r="J202" s="2" t="str">
        <f>IF(COUNTIF($A$3:A202,A202)&gt;1,"ДУБЛЬ","")</f>
        <v/>
      </c>
      <c r="K202" s="2" t="str">
        <f t="shared" si="3"/>
        <v>OK</v>
      </c>
      <c r="L202" s="2" t="s">
        <v>63</v>
      </c>
    </row>
    <row r="203" spans="1:12">
      <c r="A203" s="2" t="s">
        <v>538</v>
      </c>
      <c r="B203" s="2" t="s">
        <v>241</v>
      </c>
      <c r="C203" s="2">
        <v>532</v>
      </c>
      <c r="D203" s="2" t="s">
        <v>539</v>
      </c>
      <c r="E203" s="2" t="s">
        <v>63</v>
      </c>
      <c r="F203" s="3">
        <v>51.372888000000003</v>
      </c>
      <c r="G203" s="3">
        <v>31.645282000000002</v>
      </c>
      <c r="H203" s="4">
        <v>55.516083916083907</v>
      </c>
      <c r="I203" s="2" t="s">
        <v>131</v>
      </c>
      <c r="J203" s="2" t="str">
        <f>IF(COUNTIF($A$3:A203,A203)&gt;1,"ДУБЛЬ","")</f>
        <v/>
      </c>
      <c r="K203" s="2" t="str">
        <f t="shared" si="3"/>
        <v>OK</v>
      </c>
      <c r="L203" s="2" t="s">
        <v>63</v>
      </c>
    </row>
    <row r="204" spans="1:12">
      <c r="A204" s="2" t="s">
        <v>540</v>
      </c>
      <c r="B204" s="2" t="s">
        <v>241</v>
      </c>
      <c r="C204" s="2">
        <v>108</v>
      </c>
      <c r="D204" s="2" t="s">
        <v>400</v>
      </c>
      <c r="E204" s="2" t="s">
        <v>63</v>
      </c>
      <c r="F204" s="3">
        <v>50.021642</v>
      </c>
      <c r="G204" s="3">
        <v>32.976078000000001</v>
      </c>
      <c r="H204" s="4">
        <v>55.516083916083907</v>
      </c>
      <c r="I204" s="2" t="s">
        <v>131</v>
      </c>
      <c r="J204" s="2" t="str">
        <f>IF(COUNTIF($A$3:A204,A204)&gt;1,"ДУБЛЬ","")</f>
        <v/>
      </c>
      <c r="K204" s="2" t="str">
        <f t="shared" si="3"/>
        <v>OK</v>
      </c>
      <c r="L204" s="2" t="s">
        <v>63</v>
      </c>
    </row>
    <row r="205" spans="1:12">
      <c r="A205" s="2" t="s">
        <v>541</v>
      </c>
      <c r="B205" s="2" t="s">
        <v>241</v>
      </c>
      <c r="C205" s="2">
        <v>524</v>
      </c>
      <c r="D205" s="2" t="s">
        <v>376</v>
      </c>
      <c r="E205" s="2" t="s">
        <v>63</v>
      </c>
      <c r="F205" s="3">
        <v>51.179212999999997</v>
      </c>
      <c r="G205" s="3">
        <v>32.828645999999999</v>
      </c>
      <c r="H205" s="4">
        <v>55.516083916083907</v>
      </c>
      <c r="I205" s="2" t="s">
        <v>131</v>
      </c>
      <c r="J205" s="2" t="str">
        <f>IF(COUNTIF($A$3:A205,A205)&gt;1,"ДУБЛЬ","")</f>
        <v/>
      </c>
      <c r="K205" s="2" t="str">
        <f t="shared" si="3"/>
        <v>OK</v>
      </c>
      <c r="L205" s="2" t="s">
        <v>63</v>
      </c>
    </row>
    <row r="206" spans="1:12">
      <c r="A206" s="2" t="s">
        <v>542</v>
      </c>
      <c r="B206" s="2" t="s">
        <v>241</v>
      </c>
      <c r="C206" s="2">
        <v>36</v>
      </c>
      <c r="D206" s="2" t="s">
        <v>242</v>
      </c>
      <c r="E206" s="2" t="s">
        <v>63</v>
      </c>
      <c r="F206" s="3">
        <v>49.600833000000002</v>
      </c>
      <c r="G206" s="3">
        <v>34.496923000000002</v>
      </c>
      <c r="H206" s="4">
        <v>55.516083916083907</v>
      </c>
      <c r="I206" s="2" t="s">
        <v>131</v>
      </c>
      <c r="J206" s="2" t="str">
        <f>IF(COUNTIF($A$3:A206,A206)&gt;1,"ДУБЛЬ","")</f>
        <v/>
      </c>
      <c r="K206" s="2" t="str">
        <f t="shared" si="3"/>
        <v>OK</v>
      </c>
      <c r="L206" s="2" t="s">
        <v>63</v>
      </c>
    </row>
    <row r="207" spans="1:12">
      <c r="A207" s="2" t="s">
        <v>543</v>
      </c>
      <c r="B207" s="2" t="s">
        <v>241</v>
      </c>
      <c r="C207" s="2">
        <v>543</v>
      </c>
      <c r="D207" s="2" t="s">
        <v>544</v>
      </c>
      <c r="E207" s="2" t="s">
        <v>63</v>
      </c>
      <c r="F207" s="3">
        <v>48.898516999999998</v>
      </c>
      <c r="G207" s="3">
        <v>33.450975</v>
      </c>
      <c r="H207" s="4">
        <v>55.516083916083907</v>
      </c>
      <c r="I207" s="2" t="s">
        <v>131</v>
      </c>
      <c r="J207" s="2" t="str">
        <f>IF(COUNTIF($A$3:A207,A207)&gt;1,"ДУБЛЬ","")</f>
        <v/>
      </c>
      <c r="K207" s="2" t="str">
        <f t="shared" si="3"/>
        <v>OK</v>
      </c>
      <c r="L207" s="2" t="s">
        <v>63</v>
      </c>
    </row>
    <row r="208" spans="1:12">
      <c r="A208" s="2" t="s">
        <v>545</v>
      </c>
      <c r="B208" s="2" t="s">
        <v>241</v>
      </c>
      <c r="C208" s="2">
        <v>298</v>
      </c>
      <c r="D208" s="2" t="s">
        <v>250</v>
      </c>
      <c r="E208" s="2" t="s">
        <v>63</v>
      </c>
      <c r="F208" s="3">
        <v>47.779985000000003</v>
      </c>
      <c r="G208" s="3">
        <v>35.183095000000002</v>
      </c>
      <c r="H208" s="4">
        <v>55.516083916083907</v>
      </c>
      <c r="I208" s="2" t="s">
        <v>131</v>
      </c>
      <c r="J208" s="2" t="str">
        <f>IF(COUNTIF($A$3:A208,A208)&gt;1,"ДУБЛЬ","")</f>
        <v/>
      </c>
      <c r="K208" s="2" t="str">
        <f t="shared" si="3"/>
        <v>OK</v>
      </c>
      <c r="L208" s="2" t="s">
        <v>63</v>
      </c>
    </row>
    <row r="209" spans="1:12">
      <c r="A209" s="2" t="s">
        <v>546</v>
      </c>
      <c r="B209" s="2" t="s">
        <v>241</v>
      </c>
      <c r="C209" s="2">
        <v>549</v>
      </c>
      <c r="D209" s="2" t="s">
        <v>242</v>
      </c>
      <c r="E209" s="2" t="s">
        <v>63</v>
      </c>
      <c r="F209" s="3">
        <v>49.594566</v>
      </c>
      <c r="G209" s="3">
        <v>34.534903</v>
      </c>
      <c r="H209" s="4">
        <v>55.516083916083907</v>
      </c>
      <c r="I209" s="2" t="s">
        <v>131</v>
      </c>
      <c r="J209" s="2" t="str">
        <f>IF(COUNTIF($A$3:A209,A209)&gt;1,"ДУБЛЬ","")</f>
        <v/>
      </c>
      <c r="K209" s="2" t="str">
        <f t="shared" si="3"/>
        <v>OK</v>
      </c>
      <c r="L209" s="2" t="s">
        <v>63</v>
      </c>
    </row>
    <row r="210" spans="1:12">
      <c r="A210" s="2" t="s">
        <v>547</v>
      </c>
      <c r="B210" s="2" t="s">
        <v>241</v>
      </c>
      <c r="C210" s="2">
        <v>531</v>
      </c>
      <c r="D210" s="2" t="s">
        <v>456</v>
      </c>
      <c r="E210" s="2" t="s">
        <v>63</v>
      </c>
      <c r="F210" s="3">
        <v>51.047846999999997</v>
      </c>
      <c r="G210" s="3">
        <v>31.880006999999999</v>
      </c>
      <c r="H210" s="4">
        <v>55.516083916083907</v>
      </c>
      <c r="I210" s="2" t="s">
        <v>131</v>
      </c>
      <c r="J210" s="2" t="str">
        <f>IF(COUNTIF($A$3:A210,A210)&gt;1,"ДУБЛЬ","")</f>
        <v/>
      </c>
      <c r="K210" s="2" t="str">
        <f t="shared" si="3"/>
        <v>OK</v>
      </c>
      <c r="L210" s="2" t="s">
        <v>63</v>
      </c>
    </row>
    <row r="211" spans="1:12">
      <c r="A211" s="2" t="s">
        <v>548</v>
      </c>
      <c r="B211" s="2" t="s">
        <v>241</v>
      </c>
      <c r="C211" s="2">
        <v>539</v>
      </c>
      <c r="D211" s="2" t="s">
        <v>280</v>
      </c>
      <c r="E211" s="2" t="s">
        <v>63</v>
      </c>
      <c r="F211" s="3">
        <v>48.506504</v>
      </c>
      <c r="G211" s="3">
        <v>34.604661</v>
      </c>
      <c r="H211" s="4">
        <v>55.516083916083907</v>
      </c>
      <c r="I211" s="2" t="s">
        <v>150</v>
      </c>
      <c r="J211" s="2" t="str">
        <f>IF(COUNTIF($A$3:A211,A211)&gt;1,"ДУБЛЬ","")</f>
        <v/>
      </c>
      <c r="K211" s="2" t="str">
        <f t="shared" si="3"/>
        <v>OK</v>
      </c>
      <c r="L211" s="2" t="s">
        <v>63</v>
      </c>
    </row>
    <row r="212" spans="1:12">
      <c r="A212" s="2" t="s">
        <v>549</v>
      </c>
      <c r="B212" s="2" t="s">
        <v>241</v>
      </c>
      <c r="C212" s="2">
        <v>48</v>
      </c>
      <c r="D212" s="2" t="s">
        <v>250</v>
      </c>
      <c r="E212" s="2" t="s">
        <v>63</v>
      </c>
      <c r="F212" s="3">
        <v>47.813015</v>
      </c>
      <c r="G212" s="3">
        <v>35.194831999999998</v>
      </c>
      <c r="H212" s="4">
        <v>55.516083916083907</v>
      </c>
      <c r="I212" s="2" t="s">
        <v>131</v>
      </c>
      <c r="J212" s="2" t="str">
        <f>IF(COUNTIF($A$3:A212,A212)&gt;1,"ДУБЛЬ","")</f>
        <v/>
      </c>
      <c r="K212" s="2" t="str">
        <f t="shared" si="3"/>
        <v>OK</v>
      </c>
      <c r="L212" s="2" t="s">
        <v>63</v>
      </c>
    </row>
    <row r="213" spans="1:12">
      <c r="A213" s="2" t="s">
        <v>550</v>
      </c>
      <c r="B213" s="2" t="s">
        <v>241</v>
      </c>
      <c r="C213" s="2">
        <v>556</v>
      </c>
      <c r="D213" s="2" t="s">
        <v>264</v>
      </c>
      <c r="E213" s="2" t="s">
        <v>63</v>
      </c>
      <c r="F213" s="3">
        <v>50.885866</v>
      </c>
      <c r="G213" s="3">
        <v>34.783256999999999</v>
      </c>
      <c r="H213" s="4">
        <v>55.516083916083907</v>
      </c>
      <c r="I213" s="2" t="s">
        <v>131</v>
      </c>
      <c r="J213" s="2" t="str">
        <f>IF(COUNTIF($A$3:A213,A213)&gt;1,"ДУБЛЬ","")</f>
        <v/>
      </c>
      <c r="K213" s="2" t="str">
        <f t="shared" si="3"/>
        <v>OK</v>
      </c>
      <c r="L213" s="2" t="s">
        <v>63</v>
      </c>
    </row>
    <row r="214" spans="1:12">
      <c r="A214" s="2" t="s">
        <v>551</v>
      </c>
      <c r="B214" s="2" t="s">
        <v>241</v>
      </c>
      <c r="C214" s="2">
        <v>42</v>
      </c>
      <c r="D214" s="2" t="s">
        <v>450</v>
      </c>
      <c r="E214" s="2" t="s">
        <v>63</v>
      </c>
      <c r="F214" s="3">
        <v>50.596699999999998</v>
      </c>
      <c r="G214" s="3">
        <v>32.383786999999998</v>
      </c>
      <c r="H214" s="4">
        <v>55.516083916083907</v>
      </c>
      <c r="I214" s="2" t="s">
        <v>131</v>
      </c>
      <c r="J214" s="2" t="str">
        <f>IF(COUNTIF($A$3:A214,A214)&gt;1,"ДУБЛЬ","")</f>
        <v/>
      </c>
      <c r="K214" s="2" t="str">
        <f t="shared" si="3"/>
        <v>OK</v>
      </c>
      <c r="L214" s="2" t="s">
        <v>63</v>
      </c>
    </row>
    <row r="215" spans="1:12">
      <c r="A215" s="2" t="s">
        <v>552</v>
      </c>
      <c r="B215" s="2" t="s">
        <v>241</v>
      </c>
      <c r="C215" s="2">
        <v>538</v>
      </c>
      <c r="D215" s="2" t="s">
        <v>242</v>
      </c>
      <c r="E215" s="2" t="s">
        <v>63</v>
      </c>
      <c r="F215" s="3">
        <v>49.565660999999999</v>
      </c>
      <c r="G215" s="3">
        <v>34.504936000000001</v>
      </c>
      <c r="H215" s="4">
        <v>55.516083916083907</v>
      </c>
      <c r="I215" s="2" t="s">
        <v>131</v>
      </c>
      <c r="J215" s="2" t="str">
        <f>IF(COUNTIF($A$3:A215,A215)&gt;1,"ДУБЛЬ","")</f>
        <v/>
      </c>
      <c r="K215" s="2" t="str">
        <f t="shared" si="3"/>
        <v>OK</v>
      </c>
      <c r="L215" s="2" t="s">
        <v>63</v>
      </c>
    </row>
    <row r="216" spans="1:12">
      <c r="A216" s="2" t="s">
        <v>553</v>
      </c>
      <c r="B216" s="2" t="s">
        <v>241</v>
      </c>
      <c r="C216" s="2">
        <v>223</v>
      </c>
      <c r="D216" s="2" t="s">
        <v>280</v>
      </c>
      <c r="E216" s="2" t="s">
        <v>63</v>
      </c>
      <c r="F216" s="3">
        <v>48.515645999999997</v>
      </c>
      <c r="G216" s="3">
        <v>34.603827000000003</v>
      </c>
      <c r="H216" s="4">
        <v>55.516083916083907</v>
      </c>
      <c r="I216" s="2" t="s">
        <v>150</v>
      </c>
      <c r="J216" s="2" t="str">
        <f>IF(COUNTIF($A$3:A216,A216)&gt;1,"ДУБЛЬ","")</f>
        <v/>
      </c>
      <c r="K216" s="2" t="str">
        <f t="shared" si="3"/>
        <v>OK</v>
      </c>
      <c r="L216" s="2" t="s">
        <v>63</v>
      </c>
    </row>
    <row r="217" spans="1:12">
      <c r="A217" s="2" t="s">
        <v>554</v>
      </c>
      <c r="B217" s="2" t="s">
        <v>241</v>
      </c>
      <c r="C217" s="2">
        <v>281</v>
      </c>
      <c r="D217" s="2" t="s">
        <v>555</v>
      </c>
      <c r="E217" s="2" t="s">
        <v>63</v>
      </c>
      <c r="F217" s="3">
        <v>48.966994999999997</v>
      </c>
      <c r="G217" s="3">
        <v>32.241672000000001</v>
      </c>
      <c r="H217" s="4">
        <v>55.516083916083907</v>
      </c>
      <c r="I217" s="2" t="s">
        <v>131</v>
      </c>
      <c r="J217" s="2" t="str">
        <f>IF(COUNTIF($A$3:A217,A217)&gt;1,"ДУБЛЬ","")</f>
        <v/>
      </c>
      <c r="K217" s="2" t="str">
        <f t="shared" si="3"/>
        <v>OK</v>
      </c>
      <c r="L217" s="2" t="s">
        <v>63</v>
      </c>
    </row>
    <row r="218" spans="1:12">
      <c r="A218" s="2" t="s">
        <v>556</v>
      </c>
      <c r="B218" s="2" t="s">
        <v>241</v>
      </c>
      <c r="C218" s="2">
        <v>191</v>
      </c>
      <c r="D218" s="2" t="s">
        <v>557</v>
      </c>
      <c r="E218" s="2" t="s">
        <v>63</v>
      </c>
      <c r="F218" s="3">
        <v>49.239314999999998</v>
      </c>
      <c r="G218" s="3">
        <v>33.139896</v>
      </c>
      <c r="H218" s="4">
        <v>55.516083916083907</v>
      </c>
      <c r="I218" s="2" t="s">
        <v>131</v>
      </c>
      <c r="J218" s="2" t="str">
        <f>IF(COUNTIF($A$3:A218,A218)&gt;1,"ДУБЛЬ","")</f>
        <v/>
      </c>
      <c r="K218" s="2" t="str">
        <f t="shared" si="3"/>
        <v>OK</v>
      </c>
      <c r="L218" s="2" t="s">
        <v>63</v>
      </c>
    </row>
    <row r="219" spans="1:12">
      <c r="A219" s="2" t="s">
        <v>558</v>
      </c>
      <c r="B219" s="2" t="s">
        <v>241</v>
      </c>
      <c r="C219" s="2">
        <v>568</v>
      </c>
      <c r="D219" s="2" t="s">
        <v>250</v>
      </c>
      <c r="E219" s="2" t="s">
        <v>63</v>
      </c>
      <c r="F219" s="3">
        <v>47.890774999999998</v>
      </c>
      <c r="G219" s="3">
        <v>35.070957</v>
      </c>
      <c r="H219" s="4">
        <v>55.516083916083907</v>
      </c>
      <c r="I219" s="2" t="s">
        <v>131</v>
      </c>
      <c r="J219" s="2" t="str">
        <f>IF(COUNTIF($A$3:A219,A219)&gt;1,"ДУБЛЬ","")</f>
        <v/>
      </c>
      <c r="K219" s="2" t="str">
        <f t="shared" si="3"/>
        <v>OK</v>
      </c>
      <c r="L219" s="2" t="s">
        <v>63</v>
      </c>
    </row>
    <row r="220" spans="1:12">
      <c r="A220" s="2" t="s">
        <v>559</v>
      </c>
      <c r="B220" s="2" t="s">
        <v>241</v>
      </c>
      <c r="C220" s="2">
        <v>573</v>
      </c>
      <c r="D220" s="2" t="s">
        <v>250</v>
      </c>
      <c r="E220" s="2" t="s">
        <v>63</v>
      </c>
      <c r="F220" s="3">
        <v>47.897229000000003</v>
      </c>
      <c r="G220" s="3">
        <v>35.147103999999999</v>
      </c>
      <c r="H220" s="4">
        <v>55.516083916083907</v>
      </c>
      <c r="I220" s="2" t="s">
        <v>131</v>
      </c>
      <c r="J220" s="2" t="str">
        <f>IF(COUNTIF($A$3:A220,A220)&gt;1,"ДУБЛЬ","")</f>
        <v/>
      </c>
      <c r="K220" s="2" t="str">
        <f t="shared" si="3"/>
        <v>OK</v>
      </c>
      <c r="L220" s="2" t="s">
        <v>63</v>
      </c>
    </row>
    <row r="221" spans="1:12">
      <c r="A221" s="2" t="s">
        <v>560</v>
      </c>
      <c r="B221" s="2" t="s">
        <v>241</v>
      </c>
      <c r="C221" s="2">
        <v>574</v>
      </c>
      <c r="D221" s="2" t="s">
        <v>280</v>
      </c>
      <c r="E221" s="2" t="s">
        <v>63</v>
      </c>
      <c r="F221" s="3">
        <v>48.597692000000002</v>
      </c>
      <c r="G221" s="3">
        <v>34.556500999999997</v>
      </c>
      <c r="H221" s="4">
        <v>55.516083916083907</v>
      </c>
      <c r="I221" s="2" t="s">
        <v>150</v>
      </c>
      <c r="J221" s="2" t="str">
        <f>IF(COUNTIF($A$3:A221,A221)&gt;1,"ДУБЛЬ","")</f>
        <v/>
      </c>
      <c r="K221" s="2" t="str">
        <f t="shared" si="3"/>
        <v>OK</v>
      </c>
      <c r="L221" s="2" t="s">
        <v>63</v>
      </c>
    </row>
    <row r="222" spans="1:12">
      <c r="A222" s="2" t="s">
        <v>561</v>
      </c>
      <c r="B222" s="2" t="s">
        <v>241</v>
      </c>
      <c r="C222" s="2">
        <v>583</v>
      </c>
      <c r="D222" s="2" t="s">
        <v>250</v>
      </c>
      <c r="E222" s="2" t="s">
        <v>63</v>
      </c>
      <c r="F222" s="3">
        <v>47.825581999999997</v>
      </c>
      <c r="G222" s="3">
        <v>35.165677000000002</v>
      </c>
      <c r="H222" s="4">
        <v>55.516083916083907</v>
      </c>
      <c r="I222" s="2" t="s">
        <v>131</v>
      </c>
      <c r="J222" s="2" t="str">
        <f>IF(COUNTIF($A$3:A222,A222)&gt;1,"ДУБЛЬ","")</f>
        <v/>
      </c>
      <c r="K222" s="2" t="str">
        <f t="shared" si="3"/>
        <v>OK</v>
      </c>
      <c r="L222" s="2" t="s">
        <v>63</v>
      </c>
    </row>
    <row r="223" spans="1:12">
      <c r="A223" s="2" t="s">
        <v>562</v>
      </c>
      <c r="B223" s="2" t="s">
        <v>241</v>
      </c>
      <c r="C223" s="2">
        <v>563</v>
      </c>
      <c r="D223" s="2" t="s">
        <v>264</v>
      </c>
      <c r="E223" s="2" t="s">
        <v>63</v>
      </c>
      <c r="F223" s="3">
        <v>50.936484999999998</v>
      </c>
      <c r="G223" s="3">
        <v>34.784547000000003</v>
      </c>
      <c r="H223" s="4">
        <v>55.516083916083907</v>
      </c>
      <c r="I223" s="2" t="s">
        <v>131</v>
      </c>
      <c r="J223" s="2" t="str">
        <f>IF(COUNTIF($A$3:A223,A223)&gt;1,"ДУБЛЬ","")</f>
        <v/>
      </c>
      <c r="K223" s="2" t="str">
        <f t="shared" si="3"/>
        <v>OK</v>
      </c>
      <c r="L223" s="2" t="s">
        <v>63</v>
      </c>
    </row>
    <row r="224" spans="1:12">
      <c r="A224" s="2" t="s">
        <v>563</v>
      </c>
      <c r="B224" s="2" t="s">
        <v>241</v>
      </c>
      <c r="C224" s="2">
        <v>580</v>
      </c>
      <c r="D224" s="2" t="s">
        <v>256</v>
      </c>
      <c r="E224" s="2" t="s">
        <v>63</v>
      </c>
      <c r="F224" s="3">
        <v>50.021889000000002</v>
      </c>
      <c r="G224" s="3">
        <v>36.366754</v>
      </c>
      <c r="H224" s="4">
        <v>55.516083916083907</v>
      </c>
      <c r="I224" s="2" t="s">
        <v>131</v>
      </c>
      <c r="J224" s="2" t="str">
        <f>IF(COUNTIF($A$3:A224,A224)&gt;1,"ДУБЛЬ","")</f>
        <v/>
      </c>
      <c r="K224" s="2" t="str">
        <f t="shared" si="3"/>
        <v>OK</v>
      </c>
      <c r="L224" s="2" t="s">
        <v>63</v>
      </c>
    </row>
    <row r="225" spans="1:12">
      <c r="A225" s="2" t="s">
        <v>564</v>
      </c>
      <c r="B225" s="2" t="s">
        <v>241</v>
      </c>
      <c r="C225" s="2">
        <v>576</v>
      </c>
      <c r="D225" s="2" t="s">
        <v>497</v>
      </c>
      <c r="E225" s="2" t="s">
        <v>63</v>
      </c>
      <c r="F225" s="3">
        <v>48.881965999999998</v>
      </c>
      <c r="G225" s="3">
        <v>36.278288000000003</v>
      </c>
      <c r="H225" s="4">
        <v>55.516083916083907</v>
      </c>
      <c r="I225" s="2" t="s">
        <v>131</v>
      </c>
      <c r="J225" s="2" t="str">
        <f>IF(COUNTIF($A$3:A225,A225)&gt;1,"ДУБЛЬ","")</f>
        <v/>
      </c>
      <c r="K225" s="2" t="str">
        <f t="shared" si="3"/>
        <v>OK</v>
      </c>
      <c r="L225" s="2" t="s">
        <v>63</v>
      </c>
    </row>
    <row r="226" spans="1:12">
      <c r="A226" s="2" t="s">
        <v>565</v>
      </c>
      <c r="B226" s="2" t="s">
        <v>241</v>
      </c>
      <c r="C226" s="2">
        <v>325</v>
      </c>
      <c r="D226" s="2" t="s">
        <v>261</v>
      </c>
      <c r="E226" s="2" t="s">
        <v>63</v>
      </c>
      <c r="F226" s="3">
        <v>49.075946999999999</v>
      </c>
      <c r="G226" s="3">
        <v>33.418650999999997</v>
      </c>
      <c r="H226" s="4">
        <v>55.516083916083907</v>
      </c>
      <c r="I226" s="2" t="s">
        <v>150</v>
      </c>
      <c r="J226" s="2" t="str">
        <f>IF(COUNTIF($A$3:A226,A226)&gt;1,"ДУБЛЬ","")</f>
        <v/>
      </c>
      <c r="K226" s="2" t="str">
        <f t="shared" si="3"/>
        <v>OK</v>
      </c>
      <c r="L226" s="2" t="s">
        <v>63</v>
      </c>
    </row>
    <row r="227" spans="1:12">
      <c r="A227" s="2" t="s">
        <v>566</v>
      </c>
      <c r="B227" s="2" t="s">
        <v>241</v>
      </c>
      <c r="C227" s="2">
        <v>584</v>
      </c>
      <c r="D227" s="2" t="s">
        <v>314</v>
      </c>
      <c r="E227" s="2" t="s">
        <v>63</v>
      </c>
      <c r="F227" s="3">
        <v>51.866280000000003</v>
      </c>
      <c r="G227" s="3">
        <v>33.461337</v>
      </c>
      <c r="H227" s="4">
        <v>55.516083916083907</v>
      </c>
      <c r="I227" s="2" t="s">
        <v>131</v>
      </c>
      <c r="J227" s="2" t="str">
        <f>IF(COUNTIF($A$3:A227,A227)&gt;1,"ДУБЛЬ","")</f>
        <v/>
      </c>
      <c r="K227" s="2" t="str">
        <f t="shared" si="3"/>
        <v>OK</v>
      </c>
      <c r="L227" s="2" t="s">
        <v>63</v>
      </c>
    </row>
    <row r="228" spans="1:12">
      <c r="A228" s="2" t="s">
        <v>567</v>
      </c>
      <c r="B228" s="2" t="s">
        <v>241</v>
      </c>
      <c r="C228" s="2">
        <v>587</v>
      </c>
      <c r="D228" s="2" t="s">
        <v>261</v>
      </c>
      <c r="E228" s="2" t="s">
        <v>63</v>
      </c>
      <c r="F228" s="3">
        <v>49.065852999999997</v>
      </c>
      <c r="G228" s="3">
        <v>33.404485000000001</v>
      </c>
      <c r="H228" s="4">
        <v>55.516083916083907</v>
      </c>
      <c r="I228" s="2" t="s">
        <v>150</v>
      </c>
      <c r="J228" s="2" t="str">
        <f>IF(COUNTIF($A$3:A228,A228)&gt;1,"ДУБЛЬ","")</f>
        <v/>
      </c>
      <c r="K228" s="2" t="str">
        <f t="shared" si="3"/>
        <v>OK</v>
      </c>
      <c r="L228" s="2" t="s">
        <v>63</v>
      </c>
    </row>
    <row r="229" spans="1:12">
      <c r="A229" s="2" t="s">
        <v>568</v>
      </c>
      <c r="B229" s="2" t="s">
        <v>241</v>
      </c>
      <c r="C229" s="2">
        <v>575</v>
      </c>
      <c r="D229" s="2" t="s">
        <v>271</v>
      </c>
      <c r="E229" s="2" t="s">
        <v>63</v>
      </c>
      <c r="F229" s="3">
        <v>48.484628999999998</v>
      </c>
      <c r="G229" s="3">
        <v>34.920838000000003</v>
      </c>
      <c r="H229" s="4">
        <v>55.516083916083907</v>
      </c>
      <c r="I229" s="2" t="s">
        <v>150</v>
      </c>
      <c r="J229" s="2" t="str">
        <f>IF(COUNTIF($A$3:A229,A229)&gt;1,"ДУБЛЬ","")</f>
        <v/>
      </c>
      <c r="K229" s="2" t="str">
        <f t="shared" si="3"/>
        <v>OK</v>
      </c>
      <c r="L229" s="2" t="s">
        <v>63</v>
      </c>
    </row>
    <row r="230" spans="1:12">
      <c r="A230" s="2" t="s">
        <v>569</v>
      </c>
      <c r="B230" s="2" t="s">
        <v>241</v>
      </c>
      <c r="C230" s="2">
        <v>594</v>
      </c>
      <c r="D230" s="2" t="s">
        <v>256</v>
      </c>
      <c r="E230" s="2" t="s">
        <v>63</v>
      </c>
      <c r="F230" s="3">
        <v>50.003149999999998</v>
      </c>
      <c r="G230" s="3">
        <v>36.340335000000003</v>
      </c>
      <c r="H230" s="4">
        <v>55.516083916083907</v>
      </c>
      <c r="I230" s="2" t="s">
        <v>131</v>
      </c>
      <c r="J230" s="2" t="str">
        <f>IF(COUNTIF($A$3:A230,A230)&gt;1,"ДУБЛЬ","")</f>
        <v/>
      </c>
      <c r="K230" s="2" t="str">
        <f t="shared" si="3"/>
        <v>OK</v>
      </c>
      <c r="L230" s="2" t="s">
        <v>63</v>
      </c>
    </row>
    <row r="231" spans="1:12">
      <c r="A231" s="2" t="s">
        <v>570</v>
      </c>
      <c r="B231" s="2" t="s">
        <v>241</v>
      </c>
      <c r="C231" s="2">
        <v>598</v>
      </c>
      <c r="D231" s="2" t="s">
        <v>256</v>
      </c>
      <c r="E231" s="2" t="s">
        <v>63</v>
      </c>
      <c r="F231" s="3">
        <v>49.949708999999999</v>
      </c>
      <c r="G231" s="3">
        <v>36.163913000000001</v>
      </c>
      <c r="H231" s="4">
        <v>55.516083916083907</v>
      </c>
      <c r="I231" s="2" t="s">
        <v>131</v>
      </c>
      <c r="J231" s="2" t="str">
        <f>IF(COUNTIF($A$3:A231,A231)&gt;1,"ДУБЛЬ","")</f>
        <v/>
      </c>
      <c r="K231" s="2" t="str">
        <f t="shared" si="3"/>
        <v>OK</v>
      </c>
      <c r="L231" s="2" t="s">
        <v>63</v>
      </c>
    </row>
    <row r="232" spans="1:12">
      <c r="A232" s="2" t="s">
        <v>571</v>
      </c>
      <c r="B232" s="2" t="s">
        <v>241</v>
      </c>
      <c r="C232" s="2">
        <v>602</v>
      </c>
      <c r="D232" s="2" t="s">
        <v>256</v>
      </c>
      <c r="E232" s="2" t="s">
        <v>63</v>
      </c>
      <c r="F232" s="3">
        <v>50.088974999999998</v>
      </c>
      <c r="G232" s="3">
        <v>36.255451999999998</v>
      </c>
      <c r="H232" s="4">
        <v>55.516083916083907</v>
      </c>
      <c r="I232" s="2" t="s">
        <v>131</v>
      </c>
      <c r="J232" s="2" t="str">
        <f>IF(COUNTIF($A$3:A232,A232)&gt;1,"ДУБЛЬ","")</f>
        <v/>
      </c>
      <c r="K232" s="2" t="str">
        <f t="shared" si="3"/>
        <v>OK</v>
      </c>
      <c r="L232" s="2" t="s">
        <v>63</v>
      </c>
    </row>
    <row r="233" spans="1:12">
      <c r="A233" s="2" t="s">
        <v>572</v>
      </c>
      <c r="B233" s="2" t="s">
        <v>241</v>
      </c>
      <c r="C233" s="2">
        <v>603</v>
      </c>
      <c r="D233" s="2" t="s">
        <v>256</v>
      </c>
      <c r="E233" s="2" t="s">
        <v>63</v>
      </c>
      <c r="F233" s="3">
        <v>49.940826999999999</v>
      </c>
      <c r="G233" s="3">
        <v>36.376272</v>
      </c>
      <c r="H233" s="4">
        <v>55.516083916083907</v>
      </c>
      <c r="I233" s="2" t="s">
        <v>131</v>
      </c>
      <c r="J233" s="2" t="str">
        <f>IF(COUNTIF($A$3:A233,A233)&gt;1,"ДУБЛЬ","")</f>
        <v/>
      </c>
      <c r="K233" s="2" t="str">
        <f t="shared" si="3"/>
        <v>OK</v>
      </c>
      <c r="L233" s="2" t="s">
        <v>63</v>
      </c>
    </row>
    <row r="234" spans="1:12">
      <c r="A234" s="2" t="s">
        <v>573</v>
      </c>
      <c r="B234" s="2" t="s">
        <v>241</v>
      </c>
      <c r="C234" s="2">
        <v>607</v>
      </c>
      <c r="D234" s="2" t="s">
        <v>458</v>
      </c>
      <c r="E234" s="2" t="s">
        <v>63</v>
      </c>
      <c r="F234" s="3">
        <v>51.256011999999998</v>
      </c>
      <c r="G234" s="3">
        <v>33.198205999999999</v>
      </c>
      <c r="H234" s="4">
        <v>55.516083916083907</v>
      </c>
      <c r="I234" s="2" t="s">
        <v>131</v>
      </c>
      <c r="J234" s="2" t="str">
        <f>IF(COUNTIF($A$3:A234,A234)&gt;1,"ДУБЛЬ","")</f>
        <v/>
      </c>
      <c r="K234" s="2" t="str">
        <f t="shared" si="3"/>
        <v>OK</v>
      </c>
      <c r="L234" s="2" t="s">
        <v>63</v>
      </c>
    </row>
    <row r="235" spans="1:12">
      <c r="A235" s="2" t="s">
        <v>574</v>
      </c>
      <c r="B235" s="2" t="s">
        <v>241</v>
      </c>
      <c r="C235" s="2">
        <v>265</v>
      </c>
      <c r="D235" s="2" t="s">
        <v>280</v>
      </c>
      <c r="E235" s="2" t="s">
        <v>63</v>
      </c>
      <c r="F235" s="3">
        <v>48.478428999999998</v>
      </c>
      <c r="G235" s="3">
        <v>34.665059999999997</v>
      </c>
      <c r="H235" s="4">
        <v>55.516083916083907</v>
      </c>
      <c r="I235" s="2" t="s">
        <v>150</v>
      </c>
      <c r="J235" s="2" t="str">
        <f>IF(COUNTIF($A$3:A235,A235)&gt;1,"ДУБЛЬ","")</f>
        <v/>
      </c>
      <c r="K235" s="2" t="str">
        <f t="shared" si="3"/>
        <v>OK</v>
      </c>
      <c r="L235" s="2" t="s">
        <v>63</v>
      </c>
    </row>
    <row r="236" spans="1:12">
      <c r="A236" s="2" t="s">
        <v>575</v>
      </c>
      <c r="B236" s="2" t="s">
        <v>241</v>
      </c>
      <c r="C236" s="2">
        <v>588</v>
      </c>
      <c r="D236" s="2" t="s">
        <v>576</v>
      </c>
      <c r="E236" s="2" t="s">
        <v>63</v>
      </c>
      <c r="F236" s="3">
        <v>49.837254000000001</v>
      </c>
      <c r="G236" s="3">
        <v>36.689163999999998</v>
      </c>
      <c r="H236" s="4">
        <v>55.516083916083907</v>
      </c>
      <c r="I236" s="2" t="s">
        <v>131</v>
      </c>
      <c r="J236" s="2" t="str">
        <f>IF(COUNTIF($A$3:A236,A236)&gt;1,"ДУБЛЬ","")</f>
        <v/>
      </c>
      <c r="K236" s="2" t="str">
        <f t="shared" si="3"/>
        <v>OK</v>
      </c>
      <c r="L236" s="2" t="s">
        <v>63</v>
      </c>
    </row>
    <row r="237" spans="1:12">
      <c r="A237" s="2" t="s">
        <v>577</v>
      </c>
      <c r="B237" s="2" t="s">
        <v>241</v>
      </c>
      <c r="C237" s="2">
        <v>611</v>
      </c>
      <c r="D237" s="2" t="s">
        <v>242</v>
      </c>
      <c r="E237" s="2" t="s">
        <v>63</v>
      </c>
      <c r="F237" s="3">
        <v>49.581744999999998</v>
      </c>
      <c r="G237" s="3">
        <v>34.582203</v>
      </c>
      <c r="H237" s="4">
        <v>55.516083916083907</v>
      </c>
      <c r="I237" s="2" t="s">
        <v>131</v>
      </c>
      <c r="J237" s="2" t="str">
        <f>IF(COUNTIF($A$3:A237,A237)&gt;1,"ДУБЛЬ","")</f>
        <v/>
      </c>
      <c r="K237" s="2" t="str">
        <f t="shared" si="3"/>
        <v>OK</v>
      </c>
      <c r="L237" s="2" t="s">
        <v>63</v>
      </c>
    </row>
    <row r="238" spans="1:12">
      <c r="A238" s="2" t="s">
        <v>578</v>
      </c>
      <c r="B238" s="2" t="s">
        <v>241</v>
      </c>
      <c r="C238" s="2">
        <v>612</v>
      </c>
      <c r="D238" s="2" t="s">
        <v>427</v>
      </c>
      <c r="E238" s="2" t="s">
        <v>63</v>
      </c>
      <c r="F238" s="3">
        <v>50.327795999999999</v>
      </c>
      <c r="G238" s="3">
        <v>31.501018999999999</v>
      </c>
      <c r="H238" s="4">
        <v>55.516083916083907</v>
      </c>
      <c r="I238" s="2" t="s">
        <v>131</v>
      </c>
      <c r="J238" s="2" t="str">
        <f>IF(COUNTIF($A$3:A238,A238)&gt;1,"ДУБЛЬ","")</f>
        <v/>
      </c>
      <c r="K238" s="2" t="str">
        <f t="shared" si="3"/>
        <v>OK</v>
      </c>
      <c r="L238" s="2" t="s">
        <v>63</v>
      </c>
    </row>
    <row r="239" spans="1:12">
      <c r="A239" s="2" t="s">
        <v>579</v>
      </c>
      <c r="B239" s="2" t="s">
        <v>241</v>
      </c>
      <c r="C239" s="2">
        <v>618</v>
      </c>
      <c r="D239" s="2" t="s">
        <v>256</v>
      </c>
      <c r="E239" s="2" t="s">
        <v>63</v>
      </c>
      <c r="F239" s="3">
        <v>49.954929999999997</v>
      </c>
      <c r="G239" s="3">
        <v>36.21219</v>
      </c>
      <c r="H239" s="4">
        <v>55.516083916083907</v>
      </c>
      <c r="I239" s="2" t="s">
        <v>131</v>
      </c>
      <c r="J239" s="2" t="str">
        <f>IF(COUNTIF($A$3:A239,A239)&gt;1,"ДУБЛЬ","")</f>
        <v/>
      </c>
      <c r="K239" s="2" t="str">
        <f t="shared" si="3"/>
        <v>OK</v>
      </c>
      <c r="L239" s="2" t="s">
        <v>63</v>
      </c>
    </row>
    <row r="240" spans="1:12">
      <c r="A240" s="2" t="s">
        <v>580</v>
      </c>
      <c r="B240" s="2" t="s">
        <v>241</v>
      </c>
      <c r="C240" s="2">
        <v>628</v>
      </c>
      <c r="D240" s="2" t="s">
        <v>400</v>
      </c>
      <c r="E240" s="2" t="s">
        <v>63</v>
      </c>
      <c r="F240" s="3">
        <v>50.016841999999997</v>
      </c>
      <c r="G240" s="3">
        <v>33.000211</v>
      </c>
      <c r="H240" s="4">
        <v>55.516083916083907</v>
      </c>
      <c r="I240" s="2" t="s">
        <v>131</v>
      </c>
      <c r="J240" s="2" t="str">
        <f>IF(COUNTIF($A$3:A240,A240)&gt;1,"ДУБЛЬ","")</f>
        <v/>
      </c>
      <c r="K240" s="2" t="str">
        <f t="shared" si="3"/>
        <v>OK</v>
      </c>
      <c r="L240" s="2" t="s">
        <v>63</v>
      </c>
    </row>
    <row r="241" spans="1:12">
      <c r="A241" s="2" t="s">
        <v>581</v>
      </c>
      <c r="B241" s="2" t="s">
        <v>241</v>
      </c>
      <c r="C241" s="2">
        <v>626</v>
      </c>
      <c r="D241" s="2" t="s">
        <v>271</v>
      </c>
      <c r="E241" s="2" t="s">
        <v>63</v>
      </c>
      <c r="F241" s="3">
        <v>48.407442000000003</v>
      </c>
      <c r="G241" s="3">
        <v>35.050826000000001</v>
      </c>
      <c r="H241" s="4">
        <v>55.516083916083907</v>
      </c>
      <c r="I241" s="2" t="s">
        <v>131</v>
      </c>
      <c r="J241" s="2" t="str">
        <f>IF(COUNTIF($A$3:A241,A241)&gt;1,"ДУБЛЬ","")</f>
        <v/>
      </c>
      <c r="K241" s="2" t="str">
        <f t="shared" si="3"/>
        <v>OK</v>
      </c>
      <c r="L241" s="2" t="s">
        <v>63</v>
      </c>
    </row>
    <row r="242" spans="1:12">
      <c r="A242" s="2" t="s">
        <v>582</v>
      </c>
      <c r="B242" s="2" t="s">
        <v>241</v>
      </c>
      <c r="C242" s="2">
        <v>627</v>
      </c>
      <c r="D242" s="2" t="s">
        <v>437</v>
      </c>
      <c r="E242" s="2" t="s">
        <v>63</v>
      </c>
      <c r="F242" s="3">
        <v>48.530926000000001</v>
      </c>
      <c r="G242" s="3">
        <v>36.072522999999997</v>
      </c>
      <c r="H242" s="4">
        <v>55.516083916083907</v>
      </c>
      <c r="I242" s="2" t="s">
        <v>131</v>
      </c>
      <c r="J242" s="2" t="str">
        <f>IF(COUNTIF($A$3:A242,A242)&gt;1,"ДУБЛЬ","")</f>
        <v/>
      </c>
      <c r="K242" s="2" t="str">
        <f t="shared" si="3"/>
        <v>OK</v>
      </c>
      <c r="L242" s="2" t="s">
        <v>63</v>
      </c>
    </row>
    <row r="243" spans="1:12">
      <c r="A243" s="2" t="s">
        <v>583</v>
      </c>
      <c r="B243" s="2" t="s">
        <v>241</v>
      </c>
      <c r="C243" s="2">
        <v>637</v>
      </c>
      <c r="D243" s="2" t="s">
        <v>250</v>
      </c>
      <c r="E243" s="2" t="s">
        <v>63</v>
      </c>
      <c r="F243" s="3">
        <v>47.772208999999997</v>
      </c>
      <c r="G243" s="3">
        <v>35.186917000000001</v>
      </c>
      <c r="H243" s="4">
        <v>55.516083916083907</v>
      </c>
      <c r="I243" s="2" t="s">
        <v>131</v>
      </c>
      <c r="J243" s="2" t="str">
        <f>IF(COUNTIF($A$3:A243,A243)&gt;1,"ДУБЛЬ","")</f>
        <v/>
      </c>
      <c r="K243" s="2" t="str">
        <f t="shared" si="3"/>
        <v>OK</v>
      </c>
      <c r="L243" s="2" t="s">
        <v>63</v>
      </c>
    </row>
    <row r="244" spans="1:12">
      <c r="A244" s="2" t="s">
        <v>584</v>
      </c>
      <c r="B244" s="2" t="s">
        <v>241</v>
      </c>
      <c r="C244" s="2">
        <v>635</v>
      </c>
      <c r="D244" s="2" t="s">
        <v>256</v>
      </c>
      <c r="E244" s="2" t="s">
        <v>63</v>
      </c>
      <c r="F244" s="3">
        <v>50.033859999999997</v>
      </c>
      <c r="G244" s="3">
        <v>36.359800999999997</v>
      </c>
      <c r="H244" s="4">
        <v>55.516083916083907</v>
      </c>
      <c r="I244" s="2" t="s">
        <v>131</v>
      </c>
      <c r="J244" s="2" t="str">
        <f>IF(COUNTIF($A$3:A244,A244)&gt;1,"ДУБЛЬ","")</f>
        <v/>
      </c>
      <c r="K244" s="2" t="str">
        <f t="shared" si="3"/>
        <v>OK</v>
      </c>
      <c r="L244" s="2" t="s">
        <v>63</v>
      </c>
    </row>
    <row r="245" spans="1:12">
      <c r="A245" s="2" t="s">
        <v>585</v>
      </c>
      <c r="B245" s="2" t="s">
        <v>241</v>
      </c>
      <c r="C245" s="2">
        <v>639</v>
      </c>
      <c r="D245" s="2" t="s">
        <v>242</v>
      </c>
      <c r="E245" s="2" t="s">
        <v>63</v>
      </c>
      <c r="F245" s="3">
        <v>49.584440000000001</v>
      </c>
      <c r="G245" s="3">
        <v>34.557305999999997</v>
      </c>
      <c r="H245" s="4">
        <v>55.516083916083907</v>
      </c>
      <c r="I245" s="2" t="s">
        <v>131</v>
      </c>
      <c r="J245" s="2" t="str">
        <f>IF(COUNTIF($A$3:A245,A245)&gt;1,"ДУБЛЬ","")</f>
        <v/>
      </c>
      <c r="K245" s="2" t="str">
        <f t="shared" si="3"/>
        <v>OK</v>
      </c>
      <c r="L245" s="2" t="s">
        <v>63</v>
      </c>
    </row>
    <row r="246" spans="1:12">
      <c r="A246" s="2" t="s">
        <v>586</v>
      </c>
      <c r="B246" s="2" t="s">
        <v>241</v>
      </c>
      <c r="C246" s="2">
        <v>641</v>
      </c>
      <c r="D246" s="2" t="s">
        <v>256</v>
      </c>
      <c r="E246" s="2" t="s">
        <v>63</v>
      </c>
      <c r="F246" s="3">
        <v>49.987192</v>
      </c>
      <c r="G246" s="3">
        <v>36.260832999999998</v>
      </c>
      <c r="H246" s="4">
        <v>55.516083916083907</v>
      </c>
      <c r="I246" s="2" t="s">
        <v>131</v>
      </c>
      <c r="J246" s="2" t="str">
        <f>IF(COUNTIF($A$3:A246,A246)&gt;1,"ДУБЛЬ","")</f>
        <v/>
      </c>
      <c r="K246" s="2" t="str">
        <f t="shared" si="3"/>
        <v>OK</v>
      </c>
      <c r="L246" s="2" t="s">
        <v>63</v>
      </c>
    </row>
    <row r="247" spans="1:12">
      <c r="A247" s="2" t="s">
        <v>587</v>
      </c>
      <c r="B247" s="2" t="s">
        <v>241</v>
      </c>
      <c r="C247" s="2">
        <v>630</v>
      </c>
      <c r="D247" s="2" t="s">
        <v>450</v>
      </c>
      <c r="E247" s="2" t="s">
        <v>63</v>
      </c>
      <c r="F247" s="3">
        <v>50.587229999999998</v>
      </c>
      <c r="G247" s="3">
        <v>32.384369999999997</v>
      </c>
      <c r="H247" s="4">
        <v>55.516083916083907</v>
      </c>
      <c r="I247" s="2" t="s">
        <v>131</v>
      </c>
      <c r="J247" s="2" t="str">
        <f>IF(COUNTIF($A$3:A247,A247)&gt;1,"ДУБЛЬ","")</f>
        <v/>
      </c>
      <c r="K247" s="2" t="str">
        <f t="shared" si="3"/>
        <v>OK</v>
      </c>
      <c r="L247" s="2" t="s">
        <v>63</v>
      </c>
    </row>
    <row r="248" spans="1:12">
      <c r="A248" s="2" t="s">
        <v>588</v>
      </c>
      <c r="B248" s="2" t="s">
        <v>241</v>
      </c>
      <c r="C248" s="2">
        <v>646</v>
      </c>
      <c r="D248" s="2" t="s">
        <v>464</v>
      </c>
      <c r="E248" s="2" t="s">
        <v>63</v>
      </c>
      <c r="F248" s="3">
        <v>49.680726</v>
      </c>
      <c r="G248" s="3">
        <v>36.335160999999999</v>
      </c>
      <c r="H248" s="4">
        <v>55.516083916083907</v>
      </c>
      <c r="I248" s="2" t="s">
        <v>131</v>
      </c>
      <c r="J248" s="2" t="str">
        <f>IF(COUNTIF($A$3:A248,A248)&gt;1,"ДУБЛЬ","")</f>
        <v/>
      </c>
      <c r="K248" s="2" t="str">
        <f t="shared" si="3"/>
        <v>OK</v>
      </c>
      <c r="L248" s="2" t="s">
        <v>63</v>
      </c>
    </row>
    <row r="249" spans="1:12">
      <c r="A249" s="2" t="s">
        <v>589</v>
      </c>
      <c r="B249" s="2" t="s">
        <v>241</v>
      </c>
      <c r="C249" s="2">
        <v>648</v>
      </c>
      <c r="D249" s="2" t="s">
        <v>242</v>
      </c>
      <c r="E249" s="2" t="s">
        <v>63</v>
      </c>
      <c r="F249" s="3">
        <v>49.577837000000002</v>
      </c>
      <c r="G249" s="3">
        <v>34.541511</v>
      </c>
      <c r="H249" s="4">
        <v>55.516083916083907</v>
      </c>
      <c r="I249" s="2" t="s">
        <v>131</v>
      </c>
      <c r="J249" s="2" t="str">
        <f>IF(COUNTIF($A$3:A249,A249)&gt;1,"ДУБЛЬ","")</f>
        <v/>
      </c>
      <c r="K249" s="2" t="str">
        <f t="shared" si="3"/>
        <v>OK</v>
      </c>
      <c r="L249" s="2" t="s">
        <v>63</v>
      </c>
    </row>
    <row r="250" spans="1:12">
      <c r="A250" s="2" t="s">
        <v>590</v>
      </c>
      <c r="B250" s="2" t="s">
        <v>241</v>
      </c>
      <c r="C250" s="2">
        <v>649</v>
      </c>
      <c r="D250" s="2" t="s">
        <v>591</v>
      </c>
      <c r="E250" s="2" t="s">
        <v>63</v>
      </c>
      <c r="F250" s="3">
        <v>49.259126000000002</v>
      </c>
      <c r="G250" s="3">
        <v>34.260384999999999</v>
      </c>
      <c r="H250" s="4">
        <v>55.516083916083907</v>
      </c>
      <c r="I250" s="2" t="s">
        <v>131</v>
      </c>
      <c r="J250" s="2" t="str">
        <f>IF(COUNTIF($A$3:A250,A250)&gt;1,"ДУБЛЬ","")</f>
        <v/>
      </c>
      <c r="K250" s="2" t="str">
        <f t="shared" si="3"/>
        <v>OK</v>
      </c>
      <c r="L250" s="2" t="s">
        <v>63</v>
      </c>
    </row>
    <row r="251" spans="1:12">
      <c r="A251" s="2" t="s">
        <v>592</v>
      </c>
      <c r="B251" s="2" t="s">
        <v>241</v>
      </c>
      <c r="C251" s="2">
        <v>650</v>
      </c>
      <c r="D251" s="2" t="s">
        <v>256</v>
      </c>
      <c r="E251" s="2" t="s">
        <v>63</v>
      </c>
      <c r="F251" s="3">
        <v>49.945844999999998</v>
      </c>
      <c r="G251" s="3">
        <v>36.302767000000003</v>
      </c>
      <c r="H251" s="4">
        <v>55.516083916083907</v>
      </c>
      <c r="I251" s="2" t="s">
        <v>131</v>
      </c>
      <c r="J251" s="2" t="str">
        <f>IF(COUNTIF($A$3:A251,A251)&gt;1,"ДУБЛЬ","")</f>
        <v/>
      </c>
      <c r="K251" s="2" t="str">
        <f t="shared" si="3"/>
        <v>OK</v>
      </c>
      <c r="L251" s="2" t="s">
        <v>63</v>
      </c>
    </row>
    <row r="252" spans="1:12">
      <c r="A252" s="2" t="s">
        <v>593</v>
      </c>
      <c r="B252" s="2" t="s">
        <v>241</v>
      </c>
      <c r="C252" s="2">
        <v>620</v>
      </c>
      <c r="D252" s="2" t="s">
        <v>485</v>
      </c>
      <c r="E252" s="2" t="s">
        <v>63</v>
      </c>
      <c r="F252" s="3">
        <v>48.348182000000001</v>
      </c>
      <c r="G252" s="3">
        <v>33.498455</v>
      </c>
      <c r="H252" s="4">
        <v>55.516083916083907</v>
      </c>
      <c r="I252" s="2" t="s">
        <v>131</v>
      </c>
      <c r="J252" s="2" t="str">
        <f>IF(COUNTIF($A$3:A252,A252)&gt;1,"ДУБЛЬ","")</f>
        <v/>
      </c>
      <c r="K252" s="2" t="str">
        <f t="shared" si="3"/>
        <v>OK</v>
      </c>
      <c r="L252" s="2" t="s">
        <v>63</v>
      </c>
    </row>
    <row r="253" spans="1:12">
      <c r="A253" s="2" t="s">
        <v>594</v>
      </c>
      <c r="B253" s="2" t="s">
        <v>241</v>
      </c>
      <c r="C253" s="2">
        <v>665</v>
      </c>
      <c r="D253" s="2" t="s">
        <v>250</v>
      </c>
      <c r="E253" s="2" t="s">
        <v>63</v>
      </c>
      <c r="F253" s="3">
        <v>47.886361000000001</v>
      </c>
      <c r="G253" s="3">
        <v>35.164889000000002</v>
      </c>
      <c r="H253" s="4">
        <v>55.516083916083907</v>
      </c>
      <c r="I253" s="2" t="s">
        <v>131</v>
      </c>
      <c r="J253" s="2" t="str">
        <f>IF(COUNTIF($A$3:A253,A253)&gt;1,"ДУБЛЬ","")</f>
        <v/>
      </c>
      <c r="K253" s="2" t="str">
        <f t="shared" si="3"/>
        <v>OK</v>
      </c>
      <c r="L253" s="2" t="s">
        <v>63</v>
      </c>
    </row>
    <row r="254" spans="1:12">
      <c r="A254" s="2" t="s">
        <v>595</v>
      </c>
      <c r="B254" s="2" t="s">
        <v>241</v>
      </c>
      <c r="C254" s="2">
        <v>673</v>
      </c>
      <c r="D254" s="2" t="s">
        <v>408</v>
      </c>
      <c r="E254" s="2" t="s">
        <v>63</v>
      </c>
      <c r="F254" s="3">
        <v>49.011277999999997</v>
      </c>
      <c r="G254" s="3">
        <v>33.633617999999998</v>
      </c>
      <c r="H254" s="4">
        <v>55.516083916083907</v>
      </c>
      <c r="I254" s="2" t="s">
        <v>150</v>
      </c>
      <c r="J254" s="2" t="str">
        <f>IF(COUNTIF($A$3:A254,A254)&gt;1,"ДУБЛЬ","")</f>
        <v/>
      </c>
      <c r="K254" s="2" t="str">
        <f t="shared" si="3"/>
        <v>OK</v>
      </c>
      <c r="L254" s="2" t="s">
        <v>63</v>
      </c>
    </row>
    <row r="255" spans="1:12">
      <c r="A255" s="2" t="s">
        <v>596</v>
      </c>
      <c r="B255" s="2" t="s">
        <v>241</v>
      </c>
      <c r="C255" s="2">
        <v>674</v>
      </c>
      <c r="D255" s="2" t="s">
        <v>250</v>
      </c>
      <c r="E255" s="2" t="s">
        <v>63</v>
      </c>
      <c r="F255" s="3">
        <v>47.843612</v>
      </c>
      <c r="G255" s="3">
        <v>35.228703000000003</v>
      </c>
      <c r="H255" s="4">
        <v>55.516083916083907</v>
      </c>
      <c r="I255" s="2" t="s">
        <v>131</v>
      </c>
      <c r="J255" s="2" t="str">
        <f>IF(COUNTIF($A$3:A255,A255)&gt;1,"ДУБЛЬ","")</f>
        <v/>
      </c>
      <c r="K255" s="2" t="str">
        <f t="shared" si="3"/>
        <v>OK</v>
      </c>
      <c r="L255" s="2" t="s">
        <v>63</v>
      </c>
    </row>
    <row r="256" spans="1:12">
      <c r="A256" s="2" t="s">
        <v>597</v>
      </c>
      <c r="B256" s="2" t="s">
        <v>241</v>
      </c>
      <c r="C256" s="2">
        <v>669</v>
      </c>
      <c r="D256" s="2" t="s">
        <v>271</v>
      </c>
      <c r="E256" s="2" t="s">
        <v>63</v>
      </c>
      <c r="F256" s="3">
        <v>48.424756000000002</v>
      </c>
      <c r="G256" s="3">
        <v>35.011183000000003</v>
      </c>
      <c r="H256" s="4">
        <v>55.516083916083907</v>
      </c>
      <c r="I256" s="2" t="s">
        <v>150</v>
      </c>
      <c r="J256" s="2" t="str">
        <f>IF(COUNTIF($A$3:A256,A256)&gt;1,"ДУБЛЬ","")</f>
        <v/>
      </c>
      <c r="K256" s="2" t="str">
        <f t="shared" si="3"/>
        <v>OK</v>
      </c>
      <c r="L256" s="2" t="s">
        <v>63</v>
      </c>
    </row>
    <row r="257" spans="1:12">
      <c r="A257" s="2" t="s">
        <v>598</v>
      </c>
      <c r="B257" s="2" t="s">
        <v>241</v>
      </c>
      <c r="C257" s="2">
        <v>274</v>
      </c>
      <c r="D257" s="2" t="s">
        <v>599</v>
      </c>
      <c r="E257" s="2" t="s">
        <v>63</v>
      </c>
      <c r="F257" s="3">
        <v>50.662816999999997</v>
      </c>
      <c r="G257" s="3">
        <v>32.912886</v>
      </c>
      <c r="H257" s="4">
        <v>55.516083916083907</v>
      </c>
      <c r="I257" s="2" t="s">
        <v>131</v>
      </c>
      <c r="J257" s="2" t="str">
        <f>IF(COUNTIF($A$3:A257,A257)&gt;1,"ДУБЛЬ","")</f>
        <v/>
      </c>
      <c r="K257" s="2" t="str">
        <f t="shared" si="3"/>
        <v>OK</v>
      </c>
      <c r="L257" s="2" t="s">
        <v>63</v>
      </c>
    </row>
    <row r="258" spans="1:12">
      <c r="A258" s="2" t="s">
        <v>600</v>
      </c>
      <c r="B258" s="2" t="s">
        <v>241</v>
      </c>
      <c r="C258" s="2">
        <v>94</v>
      </c>
      <c r="D258" s="2" t="s">
        <v>601</v>
      </c>
      <c r="E258" s="2" t="s">
        <v>63</v>
      </c>
      <c r="F258" s="3">
        <v>49.960299999999997</v>
      </c>
      <c r="G258" s="3">
        <v>34.605224999999997</v>
      </c>
      <c r="H258" s="4">
        <v>55.516083916083907</v>
      </c>
      <c r="I258" s="2" t="s">
        <v>131</v>
      </c>
      <c r="J258" s="2" t="str">
        <f>IF(COUNTIF($A$3:A258,A258)&gt;1,"ДУБЛЬ","")</f>
        <v/>
      </c>
      <c r="K258" s="2" t="str">
        <f t="shared" si="3"/>
        <v>OK</v>
      </c>
      <c r="L258" s="2" t="s">
        <v>63</v>
      </c>
    </row>
    <row r="259" spans="1:12">
      <c r="A259" s="2" t="s">
        <v>602</v>
      </c>
      <c r="B259" s="2" t="s">
        <v>241</v>
      </c>
      <c r="C259" s="2">
        <v>690</v>
      </c>
      <c r="D259" s="2" t="s">
        <v>256</v>
      </c>
      <c r="E259" s="2" t="s">
        <v>63</v>
      </c>
      <c r="F259" s="3">
        <v>49.991709999999998</v>
      </c>
      <c r="G259" s="3">
        <v>36.223100000000002</v>
      </c>
      <c r="H259" s="4">
        <v>55.516083916083907</v>
      </c>
      <c r="I259" s="2" t="s">
        <v>131</v>
      </c>
      <c r="J259" s="2" t="str">
        <f>IF(COUNTIF($A$3:A259,A259)&gt;1,"ДУБЛЬ","")</f>
        <v/>
      </c>
      <c r="K259" s="2" t="str">
        <f t="shared" ref="K259:K322" si="4">IF(OR(F259="",G259=""),"НЕМАЄ","OK")</f>
        <v>OK</v>
      </c>
      <c r="L259" s="2" t="s">
        <v>63</v>
      </c>
    </row>
    <row r="260" spans="1:12">
      <c r="A260" s="2" t="s">
        <v>603</v>
      </c>
      <c r="B260" s="2" t="s">
        <v>241</v>
      </c>
      <c r="C260" s="2">
        <v>687</v>
      </c>
      <c r="D260" s="2" t="s">
        <v>261</v>
      </c>
      <c r="E260" s="2" t="s">
        <v>63</v>
      </c>
      <c r="F260" s="3">
        <v>49.132683</v>
      </c>
      <c r="G260" s="3">
        <v>33.440961999999999</v>
      </c>
      <c r="H260" s="4">
        <v>55.516083916083907</v>
      </c>
      <c r="I260" s="2" t="s">
        <v>150</v>
      </c>
      <c r="J260" s="2" t="str">
        <f>IF(COUNTIF($A$3:A260,A260)&gt;1,"ДУБЛЬ","")</f>
        <v/>
      </c>
      <c r="K260" s="2" t="str">
        <f t="shared" si="4"/>
        <v>OK</v>
      </c>
      <c r="L260" s="2" t="s">
        <v>63</v>
      </c>
    </row>
    <row r="261" spans="1:12">
      <c r="A261" s="2" t="s">
        <v>604</v>
      </c>
      <c r="B261" s="2" t="s">
        <v>241</v>
      </c>
      <c r="C261" s="2">
        <v>676</v>
      </c>
      <c r="D261" s="2" t="s">
        <v>271</v>
      </c>
      <c r="E261" s="2" t="s">
        <v>63</v>
      </c>
      <c r="F261" s="3">
        <v>48.479061000000002</v>
      </c>
      <c r="G261" s="3">
        <v>34.906607999999999</v>
      </c>
      <c r="H261" s="4">
        <v>55.516083916083907</v>
      </c>
      <c r="I261" s="2" t="s">
        <v>150</v>
      </c>
      <c r="J261" s="2" t="str">
        <f>IF(COUNTIF($A$3:A261,A261)&gt;1,"ДУБЛЬ","")</f>
        <v/>
      </c>
      <c r="K261" s="2" t="str">
        <f t="shared" si="4"/>
        <v>OK</v>
      </c>
      <c r="L261" s="2" t="s">
        <v>63</v>
      </c>
    </row>
    <row r="262" spans="1:12">
      <c r="A262" s="2" t="s">
        <v>605</v>
      </c>
      <c r="B262" s="2" t="s">
        <v>241</v>
      </c>
      <c r="C262" s="2">
        <v>692</v>
      </c>
      <c r="D262" s="2" t="s">
        <v>606</v>
      </c>
      <c r="E262" s="2" t="s">
        <v>63</v>
      </c>
      <c r="F262" s="3">
        <v>50.592373000000002</v>
      </c>
      <c r="G262" s="3">
        <v>30.901174999999999</v>
      </c>
      <c r="H262" s="4">
        <v>55.516083916083907</v>
      </c>
      <c r="I262" s="2" t="s">
        <v>131</v>
      </c>
      <c r="J262" s="2" t="str">
        <f>IF(COUNTIF($A$3:A262,A262)&gt;1,"ДУБЛЬ","")</f>
        <v/>
      </c>
      <c r="K262" s="2" t="str">
        <f t="shared" si="4"/>
        <v>OK</v>
      </c>
      <c r="L262" s="2" t="s">
        <v>63</v>
      </c>
    </row>
    <row r="263" spans="1:12">
      <c r="A263" s="2" t="s">
        <v>607</v>
      </c>
      <c r="B263" s="2" t="s">
        <v>241</v>
      </c>
      <c r="C263" s="2">
        <v>213</v>
      </c>
      <c r="D263" s="2" t="s">
        <v>608</v>
      </c>
      <c r="E263" s="2" t="s">
        <v>63</v>
      </c>
      <c r="F263" s="3">
        <v>50.054738999999998</v>
      </c>
      <c r="G263" s="3">
        <v>35.880623999999997</v>
      </c>
      <c r="H263" s="4">
        <v>55.516083916083907</v>
      </c>
      <c r="I263" s="2" t="s">
        <v>131</v>
      </c>
      <c r="J263" s="2" t="str">
        <f>IF(COUNTIF($A$3:A263,A263)&gt;1,"ДУБЛЬ","")</f>
        <v/>
      </c>
      <c r="K263" s="2" t="str">
        <f t="shared" si="4"/>
        <v>OK</v>
      </c>
      <c r="L263" s="2" t="s">
        <v>63</v>
      </c>
    </row>
    <row r="264" spans="1:12">
      <c r="A264" s="2" t="s">
        <v>609</v>
      </c>
      <c r="B264" s="2" t="s">
        <v>241</v>
      </c>
      <c r="C264" s="2">
        <v>691</v>
      </c>
      <c r="D264" s="2" t="s">
        <v>250</v>
      </c>
      <c r="E264" s="2" t="s">
        <v>63</v>
      </c>
      <c r="F264" s="3">
        <v>47.836539999999999</v>
      </c>
      <c r="G264" s="3">
        <v>35.14479</v>
      </c>
      <c r="H264" s="4">
        <v>55.516083916083907</v>
      </c>
      <c r="I264" s="2" t="s">
        <v>131</v>
      </c>
      <c r="J264" s="2" t="str">
        <f>IF(COUNTIF($A$3:A264,A264)&gt;1,"ДУБЛЬ","")</f>
        <v/>
      </c>
      <c r="K264" s="2" t="str">
        <f t="shared" si="4"/>
        <v>OK</v>
      </c>
      <c r="L264" s="2" t="s">
        <v>63</v>
      </c>
    </row>
    <row r="265" spans="1:12">
      <c r="A265" s="2" t="s">
        <v>610</v>
      </c>
      <c r="B265" s="2" t="s">
        <v>241</v>
      </c>
      <c r="C265" s="2">
        <v>226</v>
      </c>
      <c r="D265" s="2" t="s">
        <v>611</v>
      </c>
      <c r="E265" s="2" t="s">
        <v>63</v>
      </c>
      <c r="F265" s="3">
        <v>50.501080000000002</v>
      </c>
      <c r="G265" s="3">
        <v>30.609909999999999</v>
      </c>
      <c r="H265" s="4">
        <v>55.516083916083907</v>
      </c>
      <c r="I265" s="2" t="s">
        <v>131</v>
      </c>
      <c r="J265" s="2" t="str">
        <f>IF(COUNTIF($A$3:A265,A265)&gt;1,"ДУБЛЬ","")</f>
        <v/>
      </c>
      <c r="K265" s="2" t="str">
        <f t="shared" si="4"/>
        <v>OK</v>
      </c>
      <c r="L265" s="2" t="s">
        <v>63</v>
      </c>
    </row>
    <row r="266" spans="1:12">
      <c r="A266" s="2" t="s">
        <v>612</v>
      </c>
      <c r="B266" s="2" t="s">
        <v>241</v>
      </c>
      <c r="C266" s="2">
        <v>704</v>
      </c>
      <c r="D266" s="2" t="s">
        <v>276</v>
      </c>
      <c r="E266" s="2" t="s">
        <v>63</v>
      </c>
      <c r="F266" s="3">
        <v>51.492919999999998</v>
      </c>
      <c r="G266" s="3">
        <v>31.292459999999998</v>
      </c>
      <c r="H266" s="4">
        <v>55.516083916083907</v>
      </c>
      <c r="I266" s="2" t="s">
        <v>131</v>
      </c>
      <c r="J266" s="2" t="str">
        <f>IF(COUNTIF($A$3:A266,A266)&gt;1,"ДУБЛЬ","")</f>
        <v/>
      </c>
      <c r="K266" s="2" t="str">
        <f t="shared" si="4"/>
        <v>OK</v>
      </c>
      <c r="L266" s="2" t="s">
        <v>63</v>
      </c>
    </row>
    <row r="267" spans="1:12">
      <c r="A267" s="2" t="s">
        <v>613</v>
      </c>
      <c r="B267" s="2" t="s">
        <v>241</v>
      </c>
      <c r="C267" s="2">
        <v>708</v>
      </c>
      <c r="D267" s="2" t="s">
        <v>614</v>
      </c>
      <c r="E267" s="2" t="s">
        <v>63</v>
      </c>
      <c r="F267" s="3">
        <v>48.711778000000002</v>
      </c>
      <c r="G267" s="3">
        <v>32.596989000000001</v>
      </c>
      <c r="H267" s="4">
        <v>55.516083916083907</v>
      </c>
      <c r="I267" s="2" t="s">
        <v>131</v>
      </c>
      <c r="J267" s="2" t="str">
        <f>IF(COUNTIF($A$3:A267,A267)&gt;1,"ДУБЛЬ","")</f>
        <v/>
      </c>
      <c r="K267" s="2" t="str">
        <f t="shared" si="4"/>
        <v>OK</v>
      </c>
      <c r="L267" s="2" t="s">
        <v>63</v>
      </c>
    </row>
    <row r="268" spans="1:12">
      <c r="A268" s="2" t="s">
        <v>615</v>
      </c>
      <c r="B268" s="2" t="s">
        <v>241</v>
      </c>
      <c r="C268" s="2">
        <v>706</v>
      </c>
      <c r="D268" s="2" t="s">
        <v>616</v>
      </c>
      <c r="E268" s="2" t="s">
        <v>63</v>
      </c>
      <c r="F268" s="3">
        <v>49.372882400000002</v>
      </c>
      <c r="G268" s="3">
        <v>35.452632399999999</v>
      </c>
      <c r="H268" s="4">
        <v>55.516083916083907</v>
      </c>
      <c r="I268" s="2" t="s">
        <v>131</v>
      </c>
      <c r="J268" s="2" t="str">
        <f>IF(COUNTIF($A$3:A268,A268)&gt;1,"ДУБЛЬ","")</f>
        <v/>
      </c>
      <c r="K268" s="2" t="str">
        <f t="shared" si="4"/>
        <v>OK</v>
      </c>
      <c r="L268" s="2" t="s">
        <v>63</v>
      </c>
    </row>
    <row r="269" spans="1:12">
      <c r="A269" s="2" t="s">
        <v>617</v>
      </c>
      <c r="B269" s="2" t="s">
        <v>241</v>
      </c>
      <c r="C269" s="2">
        <v>707</v>
      </c>
      <c r="D269" s="2" t="s">
        <v>271</v>
      </c>
      <c r="E269" s="2" t="s">
        <v>63</v>
      </c>
      <c r="F269" s="3">
        <v>48.408665999999997</v>
      </c>
      <c r="G269" s="3">
        <v>35.001531999999997</v>
      </c>
      <c r="H269" s="4">
        <v>55.516083916083907</v>
      </c>
      <c r="I269" s="2" t="s">
        <v>150</v>
      </c>
      <c r="J269" s="2" t="str">
        <f>IF(COUNTIF($A$3:A269,A269)&gt;1,"ДУБЛЬ","")</f>
        <v/>
      </c>
      <c r="K269" s="2" t="str">
        <f t="shared" si="4"/>
        <v>OK</v>
      </c>
      <c r="L269" s="2" t="s">
        <v>63</v>
      </c>
    </row>
    <row r="270" spans="1:12">
      <c r="A270" s="2" t="s">
        <v>618</v>
      </c>
      <c r="B270" s="2" t="s">
        <v>241</v>
      </c>
      <c r="C270" s="2">
        <v>695</v>
      </c>
      <c r="D270" s="2" t="s">
        <v>271</v>
      </c>
      <c r="E270" s="2" t="s">
        <v>63</v>
      </c>
      <c r="F270" s="3">
        <v>48.479860000000002</v>
      </c>
      <c r="G270" s="3">
        <v>34.921028999999997</v>
      </c>
      <c r="H270" s="4">
        <v>55.516083916083907</v>
      </c>
      <c r="I270" s="2" t="s">
        <v>150</v>
      </c>
      <c r="J270" s="2" t="str">
        <f>IF(COUNTIF($A$3:A270,A270)&gt;1,"ДУБЛЬ","")</f>
        <v/>
      </c>
      <c r="K270" s="2" t="str">
        <f t="shared" si="4"/>
        <v>OK</v>
      </c>
      <c r="L270" s="2" t="s">
        <v>63</v>
      </c>
    </row>
    <row r="271" spans="1:12">
      <c r="A271" s="2" t="s">
        <v>619</v>
      </c>
      <c r="B271" s="2" t="s">
        <v>241</v>
      </c>
      <c r="C271" s="2">
        <v>721</v>
      </c>
      <c r="D271" s="2" t="s">
        <v>256</v>
      </c>
      <c r="E271" s="2" t="s">
        <v>63</v>
      </c>
      <c r="F271" s="3">
        <v>49.949665000000003</v>
      </c>
      <c r="G271" s="3">
        <v>36.308272000000002</v>
      </c>
      <c r="H271" s="4">
        <v>55.516083916083907</v>
      </c>
      <c r="I271" s="2" t="s">
        <v>131</v>
      </c>
      <c r="J271" s="2" t="str">
        <f>IF(COUNTIF($A$3:A271,A271)&gt;1,"ДУБЛЬ","")</f>
        <v/>
      </c>
      <c r="K271" s="2" t="str">
        <f t="shared" si="4"/>
        <v>OK</v>
      </c>
      <c r="L271" s="2" t="s">
        <v>63</v>
      </c>
    </row>
    <row r="272" spans="1:12">
      <c r="A272" s="2" t="s">
        <v>620</v>
      </c>
      <c r="B272" s="2" t="s">
        <v>241</v>
      </c>
      <c r="C272" s="2">
        <v>701</v>
      </c>
      <c r="D272" s="2" t="s">
        <v>256</v>
      </c>
      <c r="E272" s="2" t="s">
        <v>63</v>
      </c>
      <c r="F272" s="3">
        <v>50.036209999999997</v>
      </c>
      <c r="G272" s="3">
        <v>36.235340000000001</v>
      </c>
      <c r="H272" s="4">
        <v>55.516083916083907</v>
      </c>
      <c r="I272" s="2" t="s">
        <v>131</v>
      </c>
      <c r="J272" s="2" t="str">
        <f>IF(COUNTIF($A$3:A272,A272)&gt;1,"ДУБЛЬ","")</f>
        <v/>
      </c>
      <c r="K272" s="2" t="str">
        <f t="shared" si="4"/>
        <v>OK</v>
      </c>
      <c r="L272" s="2" t="s">
        <v>63</v>
      </c>
    </row>
    <row r="273" spans="1:12">
      <c r="A273" s="2" t="s">
        <v>621</v>
      </c>
      <c r="B273" s="2" t="s">
        <v>241</v>
      </c>
      <c r="C273" s="2">
        <v>715</v>
      </c>
      <c r="D273" s="2" t="s">
        <v>622</v>
      </c>
      <c r="E273" s="2" t="s">
        <v>63</v>
      </c>
      <c r="F273" s="3">
        <v>50.025629000000002</v>
      </c>
      <c r="G273" s="3">
        <v>33.943759999999997</v>
      </c>
      <c r="H273" s="4">
        <v>55.516083916083907</v>
      </c>
      <c r="I273" s="2" t="s">
        <v>131</v>
      </c>
      <c r="J273" s="2" t="str">
        <f>IF(COUNTIF($A$3:A273,A273)&gt;1,"ДУБЛЬ","")</f>
        <v/>
      </c>
      <c r="K273" s="2" t="str">
        <f t="shared" si="4"/>
        <v>OK</v>
      </c>
      <c r="L273" s="2" t="s">
        <v>63</v>
      </c>
    </row>
    <row r="274" spans="1:12">
      <c r="A274" s="2" t="s">
        <v>623</v>
      </c>
      <c r="B274" s="2" t="s">
        <v>241</v>
      </c>
      <c r="C274" s="2">
        <v>734</v>
      </c>
      <c r="D274" s="2" t="s">
        <v>250</v>
      </c>
      <c r="E274" s="2" t="s">
        <v>63</v>
      </c>
      <c r="F274" s="3">
        <v>47.862235800000001</v>
      </c>
      <c r="G274" s="3">
        <v>35.108460399999998</v>
      </c>
      <c r="H274" s="4">
        <v>55.516083916083907</v>
      </c>
      <c r="I274" s="2" t="s">
        <v>131</v>
      </c>
      <c r="J274" s="2" t="str">
        <f>IF(COUNTIF($A$3:A274,A274)&gt;1,"ДУБЛЬ","")</f>
        <v/>
      </c>
      <c r="K274" s="2" t="str">
        <f t="shared" si="4"/>
        <v>OK</v>
      </c>
      <c r="L274" s="2" t="s">
        <v>63</v>
      </c>
    </row>
    <row r="275" spans="1:12">
      <c r="A275" s="2" t="s">
        <v>624</v>
      </c>
      <c r="B275" s="2" t="s">
        <v>241</v>
      </c>
      <c r="C275" s="2">
        <v>735</v>
      </c>
      <c r="D275" s="2" t="s">
        <v>256</v>
      </c>
      <c r="E275" s="2" t="s">
        <v>63</v>
      </c>
      <c r="F275" s="3">
        <v>49.987389</v>
      </c>
      <c r="G275" s="3">
        <v>36.205805900000001</v>
      </c>
      <c r="H275" s="4">
        <v>55.516083916083907</v>
      </c>
      <c r="I275" s="2" t="s">
        <v>131</v>
      </c>
      <c r="J275" s="2" t="str">
        <f>IF(COUNTIF($A$3:A275,A275)&gt;1,"ДУБЛЬ","")</f>
        <v/>
      </c>
      <c r="K275" s="2" t="str">
        <f t="shared" si="4"/>
        <v>OK</v>
      </c>
      <c r="L275" s="2" t="s">
        <v>63</v>
      </c>
    </row>
    <row r="276" spans="1:12">
      <c r="A276" s="2" t="s">
        <v>625</v>
      </c>
      <c r="B276" s="2" t="s">
        <v>241</v>
      </c>
      <c r="C276" s="2">
        <v>740</v>
      </c>
      <c r="D276" s="2" t="s">
        <v>611</v>
      </c>
      <c r="E276" s="2" t="s">
        <v>63</v>
      </c>
      <c r="F276" s="3">
        <v>50.443449999999999</v>
      </c>
      <c r="G276" s="3">
        <v>30.628131</v>
      </c>
      <c r="H276" s="4">
        <v>55.516083916083907</v>
      </c>
      <c r="I276" s="2" t="s">
        <v>131</v>
      </c>
      <c r="J276" s="2" t="str">
        <f>IF(COUNTIF($A$3:A276,A276)&gt;1,"ДУБЛЬ","")</f>
        <v/>
      </c>
      <c r="K276" s="2" t="str">
        <f t="shared" si="4"/>
        <v>OK</v>
      </c>
      <c r="L276" s="2" t="s">
        <v>63</v>
      </c>
    </row>
    <row r="277" spans="1:12">
      <c r="A277" s="2" t="s">
        <v>626</v>
      </c>
      <c r="B277" s="2" t="s">
        <v>241</v>
      </c>
      <c r="C277" s="2">
        <v>739</v>
      </c>
      <c r="D277" s="2" t="s">
        <v>261</v>
      </c>
      <c r="E277" s="2" t="s">
        <v>63</v>
      </c>
      <c r="F277" s="3">
        <v>49.018659999999997</v>
      </c>
      <c r="G277" s="3">
        <v>33.464433</v>
      </c>
      <c r="H277" s="4">
        <v>55.516083916083907</v>
      </c>
      <c r="I277" s="2" t="s">
        <v>150</v>
      </c>
      <c r="J277" s="2" t="str">
        <f>IF(COUNTIF($A$3:A277,A277)&gt;1,"ДУБЛЬ","")</f>
        <v/>
      </c>
      <c r="K277" s="2" t="str">
        <f t="shared" si="4"/>
        <v>OK</v>
      </c>
      <c r="L277" s="2" t="s">
        <v>63</v>
      </c>
    </row>
    <row r="278" spans="1:12">
      <c r="A278" s="2" t="s">
        <v>627</v>
      </c>
      <c r="B278" s="2" t="s">
        <v>241</v>
      </c>
      <c r="C278" s="2">
        <v>712</v>
      </c>
      <c r="D278" s="2" t="s">
        <v>256</v>
      </c>
      <c r="E278" s="2" t="s">
        <v>63</v>
      </c>
      <c r="F278" s="3">
        <v>50.067782000000001</v>
      </c>
      <c r="G278" s="3">
        <v>36.208407999999999</v>
      </c>
      <c r="H278" s="4">
        <v>55.516083916083907</v>
      </c>
      <c r="I278" s="2" t="s">
        <v>131</v>
      </c>
      <c r="J278" s="2" t="str">
        <f>IF(COUNTIF($A$3:A278,A278)&gt;1,"ДУБЛЬ","")</f>
        <v/>
      </c>
      <c r="K278" s="2" t="str">
        <f t="shared" si="4"/>
        <v>OK</v>
      </c>
      <c r="L278" s="2" t="s">
        <v>63</v>
      </c>
    </row>
    <row r="279" spans="1:12">
      <c r="A279" s="2" t="s">
        <v>628</v>
      </c>
      <c r="B279" s="2" t="s">
        <v>241</v>
      </c>
      <c r="C279" s="2">
        <v>705</v>
      </c>
      <c r="D279" s="2" t="s">
        <v>250</v>
      </c>
      <c r="E279" s="2" t="s">
        <v>63</v>
      </c>
      <c r="F279" s="3">
        <v>47.827559000000001</v>
      </c>
      <c r="G279" s="3">
        <v>35.019066000000002</v>
      </c>
      <c r="H279" s="4">
        <v>55.516083916083907</v>
      </c>
      <c r="I279" s="2" t="s">
        <v>131</v>
      </c>
      <c r="J279" s="2" t="str">
        <f>IF(COUNTIF($A$3:A279,A279)&gt;1,"ДУБЛЬ","")</f>
        <v/>
      </c>
      <c r="K279" s="2" t="str">
        <f t="shared" si="4"/>
        <v>OK</v>
      </c>
      <c r="L279" s="2" t="s">
        <v>63</v>
      </c>
    </row>
    <row r="280" spans="1:12">
      <c r="A280" s="2" t="s">
        <v>629</v>
      </c>
      <c r="B280" s="2" t="s">
        <v>241</v>
      </c>
      <c r="C280" s="2">
        <v>733</v>
      </c>
      <c r="D280" s="2" t="s">
        <v>250</v>
      </c>
      <c r="E280" s="2" t="s">
        <v>63</v>
      </c>
      <c r="F280" s="3">
        <v>47.839034400000003</v>
      </c>
      <c r="G280" s="3">
        <v>35.120721199999998</v>
      </c>
      <c r="H280" s="4">
        <v>55.516083916083907</v>
      </c>
      <c r="I280" s="2" t="s">
        <v>131</v>
      </c>
      <c r="J280" s="2" t="str">
        <f>IF(COUNTIF($A$3:A280,A280)&gt;1,"ДУБЛЬ","")</f>
        <v/>
      </c>
      <c r="K280" s="2" t="str">
        <f t="shared" si="4"/>
        <v>OK</v>
      </c>
      <c r="L280" s="2" t="s">
        <v>63</v>
      </c>
    </row>
    <row r="281" spans="1:12">
      <c r="A281" s="2" t="s">
        <v>630</v>
      </c>
      <c r="B281" s="2" t="s">
        <v>241</v>
      </c>
      <c r="C281" s="2">
        <v>759</v>
      </c>
      <c r="D281" s="2" t="s">
        <v>276</v>
      </c>
      <c r="E281" s="2" t="s">
        <v>63</v>
      </c>
      <c r="F281" s="3">
        <v>51.494005999999999</v>
      </c>
      <c r="G281" s="3">
        <v>31.288605</v>
      </c>
      <c r="H281" s="4">
        <v>55.516083916083907</v>
      </c>
      <c r="I281" s="2" t="s">
        <v>131</v>
      </c>
      <c r="J281" s="2" t="str">
        <f>IF(COUNTIF($A$3:A281,A281)&gt;1,"ДУБЛЬ","")</f>
        <v/>
      </c>
      <c r="K281" s="2" t="str">
        <f t="shared" si="4"/>
        <v>OK</v>
      </c>
      <c r="L281" s="2" t="s">
        <v>63</v>
      </c>
    </row>
    <row r="282" spans="1:12">
      <c r="A282" s="2" t="s">
        <v>631</v>
      </c>
      <c r="B282" s="2" t="s">
        <v>241</v>
      </c>
      <c r="C282" s="2">
        <v>744</v>
      </c>
      <c r="D282" s="2" t="s">
        <v>632</v>
      </c>
      <c r="E282" s="2" t="s">
        <v>63</v>
      </c>
      <c r="F282" s="3">
        <v>50.274000000000001</v>
      </c>
      <c r="G282" s="3">
        <v>35.974139000000001</v>
      </c>
      <c r="H282" s="4">
        <v>55.516083916083907</v>
      </c>
      <c r="I282" s="2" t="s">
        <v>131</v>
      </c>
      <c r="J282" s="2" t="str">
        <f>IF(COUNTIF($A$3:A282,A282)&gt;1,"ДУБЛЬ","")</f>
        <v/>
      </c>
      <c r="K282" s="2" t="str">
        <f t="shared" si="4"/>
        <v>OK</v>
      </c>
      <c r="L282" s="2" t="s">
        <v>63</v>
      </c>
    </row>
    <row r="283" spans="1:12">
      <c r="A283" s="2" t="s">
        <v>633</v>
      </c>
      <c r="B283" s="2" t="s">
        <v>241</v>
      </c>
      <c r="C283" s="2">
        <v>729</v>
      </c>
      <c r="D283" s="2" t="s">
        <v>271</v>
      </c>
      <c r="E283" s="2" t="s">
        <v>63</v>
      </c>
      <c r="F283" s="3">
        <v>48.530233000000003</v>
      </c>
      <c r="G283" s="3">
        <v>35.017648999999999</v>
      </c>
      <c r="H283" s="4">
        <v>55.516083916083907</v>
      </c>
      <c r="I283" s="2" t="s">
        <v>150</v>
      </c>
      <c r="J283" s="2" t="str">
        <f>IF(COUNTIF($A$3:A283,A283)&gt;1,"ДУБЛЬ","")</f>
        <v/>
      </c>
      <c r="K283" s="2" t="str">
        <f t="shared" si="4"/>
        <v>OK</v>
      </c>
      <c r="L283" s="2" t="s">
        <v>63</v>
      </c>
    </row>
    <row r="284" spans="1:12">
      <c r="A284" s="2" t="s">
        <v>634</v>
      </c>
      <c r="B284" s="2" t="s">
        <v>241</v>
      </c>
      <c r="C284" s="2">
        <v>768</v>
      </c>
      <c r="D284" s="2" t="s">
        <v>635</v>
      </c>
      <c r="E284" s="2" t="s">
        <v>63</v>
      </c>
      <c r="F284" s="3">
        <v>48.208950000000002</v>
      </c>
      <c r="G284" s="3">
        <v>34.876319000000002</v>
      </c>
      <c r="H284" s="4">
        <v>55.516083916083907</v>
      </c>
      <c r="I284" s="2" t="s">
        <v>131</v>
      </c>
      <c r="J284" s="2" t="str">
        <f>IF(COUNTIF($A$3:A284,A284)&gt;1,"ДУБЛЬ","")</f>
        <v/>
      </c>
      <c r="K284" s="2" t="str">
        <f t="shared" si="4"/>
        <v>OK</v>
      </c>
      <c r="L284" s="2" t="s">
        <v>63</v>
      </c>
    </row>
    <row r="285" spans="1:12">
      <c r="A285" s="2" t="s">
        <v>636</v>
      </c>
      <c r="B285" s="2" t="s">
        <v>241</v>
      </c>
      <c r="C285" s="2">
        <v>760</v>
      </c>
      <c r="D285" s="2" t="s">
        <v>256</v>
      </c>
      <c r="E285" s="2" t="s">
        <v>63</v>
      </c>
      <c r="F285" s="3">
        <v>49.955590000000001</v>
      </c>
      <c r="G285" s="3">
        <v>36.359270000000002</v>
      </c>
      <c r="H285" s="4">
        <v>55.516083916083907</v>
      </c>
      <c r="I285" s="2" t="s">
        <v>131</v>
      </c>
      <c r="J285" s="2" t="str">
        <f>IF(COUNTIF($A$3:A285,A285)&gt;1,"ДУБЛЬ","")</f>
        <v/>
      </c>
      <c r="K285" s="2" t="str">
        <f t="shared" si="4"/>
        <v>OK</v>
      </c>
      <c r="L285" s="2" t="s">
        <v>63</v>
      </c>
    </row>
    <row r="286" spans="1:12">
      <c r="A286" s="2" t="s">
        <v>637</v>
      </c>
      <c r="B286" s="2" t="s">
        <v>241</v>
      </c>
      <c r="C286" s="2">
        <v>775</v>
      </c>
      <c r="D286" s="2" t="s">
        <v>271</v>
      </c>
      <c r="E286" s="2" t="s">
        <v>63</v>
      </c>
      <c r="F286" s="3">
        <v>48.474249999999998</v>
      </c>
      <c r="G286" s="3">
        <v>35.008721000000001</v>
      </c>
      <c r="H286" s="4">
        <v>55.516083916083907</v>
      </c>
      <c r="I286" s="2" t="s">
        <v>150</v>
      </c>
      <c r="J286" s="2" t="str">
        <f>IF(COUNTIF($A$3:A286,A286)&gt;1,"ДУБЛЬ","")</f>
        <v/>
      </c>
      <c r="K286" s="2" t="str">
        <f t="shared" si="4"/>
        <v>OK</v>
      </c>
      <c r="L286" s="2" t="s">
        <v>63</v>
      </c>
    </row>
    <row r="287" spans="1:12">
      <c r="A287" s="2" t="s">
        <v>638</v>
      </c>
      <c r="B287" s="2" t="s">
        <v>241</v>
      </c>
      <c r="C287" s="2">
        <v>783</v>
      </c>
      <c r="D287" s="2" t="s">
        <v>256</v>
      </c>
      <c r="E287" s="2" t="s">
        <v>63</v>
      </c>
      <c r="F287" s="3">
        <v>50.002265000000001</v>
      </c>
      <c r="G287" s="3">
        <v>36.269207000000002</v>
      </c>
      <c r="H287" s="4">
        <v>55.516083916083907</v>
      </c>
      <c r="I287" s="2" t="s">
        <v>131</v>
      </c>
      <c r="J287" s="2" t="str">
        <f>IF(COUNTIF($A$3:A287,A287)&gt;1,"ДУБЛЬ","")</f>
        <v/>
      </c>
      <c r="K287" s="2" t="str">
        <f t="shared" si="4"/>
        <v>OK</v>
      </c>
      <c r="L287" s="2" t="s">
        <v>63</v>
      </c>
    </row>
    <row r="288" spans="1:12">
      <c r="A288" s="2" t="s">
        <v>639</v>
      </c>
      <c r="B288" s="2" t="s">
        <v>241</v>
      </c>
      <c r="C288" s="2">
        <v>786</v>
      </c>
      <c r="D288" s="2" t="s">
        <v>271</v>
      </c>
      <c r="E288" s="2" t="s">
        <v>63</v>
      </c>
      <c r="F288" s="3">
        <v>48.474885</v>
      </c>
      <c r="G288" s="3">
        <v>35.020417000000002</v>
      </c>
      <c r="H288" s="4">
        <v>55.516083916083907</v>
      </c>
      <c r="I288" s="2" t="s">
        <v>150</v>
      </c>
      <c r="J288" s="2" t="str">
        <f>IF(COUNTIF($A$3:A288,A288)&gt;1,"ДУБЛЬ","")</f>
        <v/>
      </c>
      <c r="K288" s="2" t="str">
        <f t="shared" si="4"/>
        <v>OK</v>
      </c>
      <c r="L288" s="2" t="s">
        <v>63</v>
      </c>
    </row>
    <row r="289" spans="1:12">
      <c r="A289" s="2" t="s">
        <v>640</v>
      </c>
      <c r="B289" s="2" t="s">
        <v>241</v>
      </c>
      <c r="C289" s="2">
        <v>753</v>
      </c>
      <c r="D289" s="2" t="s">
        <v>256</v>
      </c>
      <c r="E289" s="2" t="s">
        <v>63</v>
      </c>
      <c r="F289" s="3">
        <v>49.936990000000002</v>
      </c>
      <c r="G289" s="3">
        <v>36.242719999999998</v>
      </c>
      <c r="H289" s="4">
        <v>55.516083916083907</v>
      </c>
      <c r="I289" s="2" t="s">
        <v>131</v>
      </c>
      <c r="J289" s="2" t="str">
        <f>IF(COUNTIF($A$3:A289,A289)&gt;1,"ДУБЛЬ","")</f>
        <v/>
      </c>
      <c r="K289" s="2" t="str">
        <f t="shared" si="4"/>
        <v>OK</v>
      </c>
      <c r="L289" s="2" t="s">
        <v>63</v>
      </c>
    </row>
    <row r="290" spans="1:12">
      <c r="A290" s="2" t="s">
        <v>641</v>
      </c>
      <c r="B290" s="2" t="s">
        <v>241</v>
      </c>
      <c r="C290" s="2">
        <v>763</v>
      </c>
      <c r="D290" s="2" t="s">
        <v>271</v>
      </c>
      <c r="E290" s="2" t="s">
        <v>63</v>
      </c>
      <c r="F290" s="3">
        <v>48.521979000000002</v>
      </c>
      <c r="G290" s="3">
        <v>35.026978</v>
      </c>
      <c r="H290" s="4">
        <v>55.516083916083907</v>
      </c>
      <c r="I290" s="2" t="s">
        <v>150</v>
      </c>
      <c r="J290" s="2" t="str">
        <f>IF(COUNTIF($A$3:A290,A290)&gt;1,"ДУБЛЬ","")</f>
        <v/>
      </c>
      <c r="K290" s="2" t="str">
        <f t="shared" si="4"/>
        <v>OK</v>
      </c>
      <c r="L290" s="2" t="s">
        <v>63</v>
      </c>
    </row>
    <row r="291" spans="1:12">
      <c r="A291" s="2" t="s">
        <v>642</v>
      </c>
      <c r="B291" s="2" t="s">
        <v>241</v>
      </c>
      <c r="C291" s="2">
        <v>772</v>
      </c>
      <c r="D291" s="2" t="s">
        <v>497</v>
      </c>
      <c r="E291" s="2" t="s">
        <v>63</v>
      </c>
      <c r="F291" s="3">
        <v>48.889105999999998</v>
      </c>
      <c r="G291" s="3">
        <v>36.313667000000002</v>
      </c>
      <c r="H291" s="4">
        <v>55.516083916083907</v>
      </c>
      <c r="I291" s="2" t="s">
        <v>131</v>
      </c>
      <c r="J291" s="2" t="str">
        <f>IF(COUNTIF($A$3:A291,A291)&gt;1,"ДУБЛЬ","")</f>
        <v/>
      </c>
      <c r="K291" s="2" t="str">
        <f t="shared" si="4"/>
        <v>OK</v>
      </c>
      <c r="L291" s="2" t="s">
        <v>63</v>
      </c>
    </row>
    <row r="292" spans="1:12">
      <c r="A292" s="2" t="s">
        <v>643</v>
      </c>
      <c r="B292" s="2" t="s">
        <v>241</v>
      </c>
      <c r="C292" s="2">
        <v>756</v>
      </c>
      <c r="D292" s="2" t="s">
        <v>611</v>
      </c>
      <c r="E292" s="2" t="s">
        <v>63</v>
      </c>
      <c r="F292" s="3">
        <v>50.400039</v>
      </c>
      <c r="G292" s="3">
        <v>30.632629000000001</v>
      </c>
      <c r="H292" s="4">
        <v>55.516083916083907</v>
      </c>
      <c r="I292" s="2" t="s">
        <v>131</v>
      </c>
      <c r="J292" s="2" t="str">
        <f>IF(COUNTIF($A$3:A292,A292)&gt;1,"ДУБЛЬ","")</f>
        <v/>
      </c>
      <c r="K292" s="2" t="str">
        <f t="shared" si="4"/>
        <v>OK</v>
      </c>
      <c r="L292" s="2" t="s">
        <v>63</v>
      </c>
    </row>
    <row r="293" spans="1:12">
      <c r="A293" s="2" t="s">
        <v>644</v>
      </c>
      <c r="B293" s="2" t="s">
        <v>241</v>
      </c>
      <c r="C293" s="2">
        <v>749</v>
      </c>
      <c r="D293" s="2" t="s">
        <v>294</v>
      </c>
      <c r="E293" s="2" t="s">
        <v>63</v>
      </c>
      <c r="F293" s="3">
        <v>48.636738999999999</v>
      </c>
      <c r="G293" s="3">
        <v>35.256819</v>
      </c>
      <c r="H293" s="4">
        <v>55.516083916083907</v>
      </c>
      <c r="I293" s="2" t="s">
        <v>150</v>
      </c>
      <c r="J293" s="2" t="str">
        <f>IF(COUNTIF($A$3:A293,A293)&gt;1,"ДУБЛЬ","")</f>
        <v/>
      </c>
      <c r="K293" s="2" t="str">
        <f t="shared" si="4"/>
        <v>OK</v>
      </c>
      <c r="L293" s="2" t="s">
        <v>63</v>
      </c>
    </row>
    <row r="294" spans="1:12">
      <c r="A294" s="2" t="s">
        <v>645</v>
      </c>
      <c r="B294" s="2" t="s">
        <v>241</v>
      </c>
      <c r="C294" s="2">
        <v>776</v>
      </c>
      <c r="D294" s="2" t="s">
        <v>294</v>
      </c>
      <c r="E294" s="2" t="s">
        <v>63</v>
      </c>
      <c r="F294" s="3">
        <v>48.633966000000001</v>
      </c>
      <c r="G294" s="3">
        <v>35.205088000000003</v>
      </c>
      <c r="H294" s="4">
        <v>55.516083916083907</v>
      </c>
      <c r="I294" s="2" t="s">
        <v>150</v>
      </c>
      <c r="J294" s="2" t="str">
        <f>IF(COUNTIF($A$3:A294,A294)&gt;1,"ДУБЛЬ","")</f>
        <v/>
      </c>
      <c r="K294" s="2" t="str">
        <f t="shared" si="4"/>
        <v>OK</v>
      </c>
      <c r="L294" s="2" t="s">
        <v>63</v>
      </c>
    </row>
    <row r="295" spans="1:12">
      <c r="A295" s="2" t="s">
        <v>646</v>
      </c>
      <c r="B295" s="2" t="s">
        <v>241</v>
      </c>
      <c r="C295" s="2">
        <v>764</v>
      </c>
      <c r="D295" s="2" t="s">
        <v>261</v>
      </c>
      <c r="E295" s="2" t="s">
        <v>63</v>
      </c>
      <c r="F295" s="3">
        <v>49.065306999999997</v>
      </c>
      <c r="G295" s="3">
        <v>33.415647</v>
      </c>
      <c r="H295" s="4">
        <v>55.516083916083907</v>
      </c>
      <c r="I295" s="2" t="s">
        <v>150</v>
      </c>
      <c r="J295" s="2" t="str">
        <f>IF(COUNTIF($A$3:A295,A295)&gt;1,"ДУБЛЬ","")</f>
        <v/>
      </c>
      <c r="K295" s="2" t="str">
        <f t="shared" si="4"/>
        <v>OK</v>
      </c>
      <c r="L295" s="2" t="s">
        <v>63</v>
      </c>
    </row>
    <row r="296" spans="1:12">
      <c r="A296" s="2" t="s">
        <v>647</v>
      </c>
      <c r="B296" s="2" t="s">
        <v>241</v>
      </c>
      <c r="C296" s="2">
        <v>823</v>
      </c>
      <c r="D296" s="2" t="s">
        <v>256</v>
      </c>
      <c r="E296" s="2" t="s">
        <v>63</v>
      </c>
      <c r="F296" s="3">
        <v>49.945149999999998</v>
      </c>
      <c r="G296" s="3">
        <v>36.269939999999998</v>
      </c>
      <c r="H296" s="4">
        <v>55.516083916083907</v>
      </c>
      <c r="I296" s="2" t="s">
        <v>131</v>
      </c>
      <c r="J296" s="2" t="str">
        <f>IF(COUNTIF($A$3:A296,A296)&gt;1,"ДУБЛЬ","")</f>
        <v/>
      </c>
      <c r="K296" s="2" t="str">
        <f t="shared" si="4"/>
        <v>OK</v>
      </c>
      <c r="L296" s="2" t="s">
        <v>63</v>
      </c>
    </row>
    <row r="297" spans="1:12">
      <c r="A297" s="2" t="s">
        <v>648</v>
      </c>
      <c r="B297" s="2" t="s">
        <v>241</v>
      </c>
      <c r="C297" s="2">
        <v>828</v>
      </c>
      <c r="D297" s="2" t="s">
        <v>250</v>
      </c>
      <c r="E297" s="2" t="s">
        <v>63</v>
      </c>
      <c r="F297" s="3">
        <v>47.830561199999998</v>
      </c>
      <c r="G297" s="3">
        <v>35.161040100000001</v>
      </c>
      <c r="H297" s="4">
        <v>55.516083916083907</v>
      </c>
      <c r="I297" s="2" t="s">
        <v>131</v>
      </c>
      <c r="J297" s="2" t="str">
        <f>IF(COUNTIF($A$3:A297,A297)&gt;1,"ДУБЛЬ","")</f>
        <v/>
      </c>
      <c r="K297" s="2" t="str">
        <f t="shared" si="4"/>
        <v>OK</v>
      </c>
      <c r="L297" s="2" t="s">
        <v>63</v>
      </c>
    </row>
    <row r="298" spans="1:12">
      <c r="A298" s="2" t="s">
        <v>649</v>
      </c>
      <c r="B298" s="2" t="s">
        <v>241</v>
      </c>
      <c r="C298" s="2">
        <v>402</v>
      </c>
      <c r="D298" s="2" t="s">
        <v>650</v>
      </c>
      <c r="E298" s="2" t="s">
        <v>63</v>
      </c>
      <c r="F298" s="3">
        <v>50.366624999999999</v>
      </c>
      <c r="G298" s="3">
        <v>31.332027</v>
      </c>
      <c r="H298" s="4">
        <v>55.516083916083907</v>
      </c>
      <c r="I298" s="2" t="s">
        <v>131</v>
      </c>
      <c r="J298" s="2" t="str">
        <f>IF(COUNTIF($A$3:A298,A298)&gt;1,"ДУБЛЬ","")</f>
        <v/>
      </c>
      <c r="K298" s="2" t="str">
        <f t="shared" si="4"/>
        <v>OK</v>
      </c>
      <c r="L298" s="2" t="s">
        <v>63</v>
      </c>
    </row>
    <row r="299" spans="1:12">
      <c r="A299" s="2" t="s">
        <v>651</v>
      </c>
      <c r="B299" s="2" t="s">
        <v>241</v>
      </c>
      <c r="C299" s="2">
        <v>835</v>
      </c>
      <c r="D299" s="2" t="s">
        <v>256</v>
      </c>
      <c r="E299" s="2" t="s">
        <v>63</v>
      </c>
      <c r="F299" s="3">
        <v>49.989759999999997</v>
      </c>
      <c r="G299" s="3">
        <v>36.20796</v>
      </c>
      <c r="H299" s="4">
        <v>55.516083916083907</v>
      </c>
      <c r="I299" s="2" t="s">
        <v>131</v>
      </c>
      <c r="J299" s="2" t="str">
        <f>IF(COUNTIF($A$3:A299,A299)&gt;1,"ДУБЛЬ","")</f>
        <v/>
      </c>
      <c r="K299" s="2" t="str">
        <f t="shared" si="4"/>
        <v>OK</v>
      </c>
      <c r="L299" s="2" t="s">
        <v>63</v>
      </c>
    </row>
    <row r="300" spans="1:12">
      <c r="A300" s="2" t="s">
        <v>652</v>
      </c>
      <c r="B300" s="2" t="s">
        <v>241</v>
      </c>
      <c r="C300" s="2">
        <v>866</v>
      </c>
      <c r="D300" s="2" t="s">
        <v>271</v>
      </c>
      <c r="E300" s="2" t="s">
        <v>63</v>
      </c>
      <c r="F300" s="3">
        <v>48.514369000000002</v>
      </c>
      <c r="G300" s="3">
        <v>35.062376</v>
      </c>
      <c r="H300" s="4">
        <v>55.516083916083907</v>
      </c>
      <c r="I300" s="2" t="s">
        <v>131</v>
      </c>
      <c r="J300" s="2" t="str">
        <f>IF(COUNTIF($A$3:A300,A300)&gt;1,"ДУБЛЬ","")</f>
        <v/>
      </c>
      <c r="K300" s="2" t="str">
        <f t="shared" si="4"/>
        <v>OK</v>
      </c>
      <c r="L300" s="2" t="s">
        <v>63</v>
      </c>
    </row>
    <row r="301" spans="1:12">
      <c r="A301" s="2" t="s">
        <v>653</v>
      </c>
      <c r="B301" s="2" t="s">
        <v>241</v>
      </c>
      <c r="C301" s="2">
        <v>748</v>
      </c>
      <c r="D301" s="2" t="s">
        <v>256</v>
      </c>
      <c r="E301" s="2" t="s">
        <v>63</v>
      </c>
      <c r="F301" s="3">
        <v>49.997579999999999</v>
      </c>
      <c r="G301" s="3">
        <v>36.342350000000003</v>
      </c>
      <c r="H301" s="4">
        <v>55.516083916083907</v>
      </c>
      <c r="I301" s="2" t="s">
        <v>131</v>
      </c>
      <c r="J301" s="2" t="str">
        <f>IF(COUNTIF($A$3:A301,A301)&gt;1,"ДУБЛЬ","")</f>
        <v/>
      </c>
      <c r="K301" s="2" t="str">
        <f t="shared" si="4"/>
        <v>OK</v>
      </c>
      <c r="L301" s="2" t="s">
        <v>63</v>
      </c>
    </row>
    <row r="302" spans="1:12">
      <c r="A302" s="2" t="s">
        <v>654</v>
      </c>
      <c r="B302" s="2" t="s">
        <v>241</v>
      </c>
      <c r="C302" s="2">
        <v>852</v>
      </c>
      <c r="D302" s="2" t="s">
        <v>256</v>
      </c>
      <c r="E302" s="2" t="s">
        <v>63</v>
      </c>
      <c r="F302" s="3">
        <v>49.981900000000003</v>
      </c>
      <c r="G302" s="3">
        <v>36.178800000000003</v>
      </c>
      <c r="H302" s="4">
        <v>55.516083916083907</v>
      </c>
      <c r="I302" s="2" t="s">
        <v>131</v>
      </c>
      <c r="J302" s="2" t="str">
        <f>IF(COUNTIF($A$3:A302,A302)&gt;1,"ДУБЛЬ","")</f>
        <v/>
      </c>
      <c r="K302" s="2" t="str">
        <f t="shared" si="4"/>
        <v>OK</v>
      </c>
      <c r="L302" s="2" t="s">
        <v>63</v>
      </c>
    </row>
    <row r="303" spans="1:12">
      <c r="A303" s="2" t="s">
        <v>655</v>
      </c>
      <c r="B303" s="2" t="s">
        <v>241</v>
      </c>
      <c r="C303" s="2">
        <v>878</v>
      </c>
      <c r="D303" s="2" t="s">
        <v>408</v>
      </c>
      <c r="E303" s="2" t="s">
        <v>63</v>
      </c>
      <c r="F303" s="3">
        <v>49.009993000000001</v>
      </c>
      <c r="G303" s="3">
        <v>33.627819000000002</v>
      </c>
      <c r="H303" s="4">
        <v>55.516083916083907</v>
      </c>
      <c r="I303" s="2" t="s">
        <v>150</v>
      </c>
      <c r="J303" s="2" t="str">
        <f>IF(COUNTIF($A$3:A303,A303)&gt;1,"ДУБЛЬ","")</f>
        <v/>
      </c>
      <c r="K303" s="2" t="str">
        <f t="shared" si="4"/>
        <v>OK</v>
      </c>
      <c r="L303" s="2" t="s">
        <v>63</v>
      </c>
    </row>
    <row r="304" spans="1:12">
      <c r="A304" s="2" t="s">
        <v>656</v>
      </c>
      <c r="B304" s="2" t="s">
        <v>241</v>
      </c>
      <c r="C304" s="2">
        <v>883</v>
      </c>
      <c r="D304" s="2" t="s">
        <v>261</v>
      </c>
      <c r="E304" s="2" t="s">
        <v>63</v>
      </c>
      <c r="F304" s="3">
        <v>49.099845999999999</v>
      </c>
      <c r="G304" s="3">
        <v>33.432760999999999</v>
      </c>
      <c r="H304" s="4">
        <v>55.516083916083907</v>
      </c>
      <c r="I304" s="2" t="s">
        <v>150</v>
      </c>
      <c r="J304" s="2" t="str">
        <f>IF(COUNTIF($A$3:A304,A304)&gt;1,"ДУБЛЬ","")</f>
        <v/>
      </c>
      <c r="K304" s="2" t="str">
        <f t="shared" si="4"/>
        <v>OK</v>
      </c>
      <c r="L304" s="2" t="s">
        <v>63</v>
      </c>
    </row>
    <row r="305" spans="1:12">
      <c r="A305" s="2" t="s">
        <v>657</v>
      </c>
      <c r="B305" s="2" t="s">
        <v>241</v>
      </c>
      <c r="C305" s="2">
        <v>850</v>
      </c>
      <c r="D305" s="2" t="s">
        <v>271</v>
      </c>
      <c r="E305" s="2" t="s">
        <v>63</v>
      </c>
      <c r="F305" s="3">
        <v>48.401634999999999</v>
      </c>
      <c r="G305" s="3">
        <v>35.030757999999999</v>
      </c>
      <c r="H305" s="4">
        <v>55.516083916083907</v>
      </c>
      <c r="I305" s="2" t="s">
        <v>150</v>
      </c>
      <c r="J305" s="2" t="str">
        <f>IF(COUNTIF($A$3:A305,A305)&gt;1,"ДУБЛЬ","")</f>
        <v/>
      </c>
      <c r="K305" s="2" t="str">
        <f t="shared" si="4"/>
        <v>OK</v>
      </c>
      <c r="L305" s="2" t="s">
        <v>63</v>
      </c>
    </row>
    <row r="306" spans="1:12">
      <c r="A306" s="2" t="s">
        <v>658</v>
      </c>
      <c r="B306" s="2" t="s">
        <v>241</v>
      </c>
      <c r="C306" s="2">
        <v>312</v>
      </c>
      <c r="D306" s="2" t="s">
        <v>261</v>
      </c>
      <c r="E306" s="2" t="s">
        <v>63</v>
      </c>
      <c r="F306" s="3">
        <v>49.083778000000002</v>
      </c>
      <c r="G306" s="3">
        <v>33.426107000000002</v>
      </c>
      <c r="H306" s="4">
        <v>55.516083916083907</v>
      </c>
      <c r="I306" s="2" t="s">
        <v>150</v>
      </c>
      <c r="J306" s="2" t="str">
        <f>IF(COUNTIF($A$3:A306,A306)&gt;1,"ДУБЛЬ","")</f>
        <v/>
      </c>
      <c r="K306" s="2" t="str">
        <f t="shared" si="4"/>
        <v>OK</v>
      </c>
      <c r="L306" s="2" t="s">
        <v>63</v>
      </c>
    </row>
    <row r="307" spans="1:12">
      <c r="A307" s="2" t="s">
        <v>659</v>
      </c>
      <c r="B307" s="2" t="s">
        <v>241</v>
      </c>
      <c r="C307" s="2">
        <v>860</v>
      </c>
      <c r="D307" s="2" t="s">
        <v>271</v>
      </c>
      <c r="E307" s="2" t="s">
        <v>63</v>
      </c>
      <c r="F307" s="3">
        <v>48.524769999999997</v>
      </c>
      <c r="G307" s="3">
        <v>35.033906999999999</v>
      </c>
      <c r="H307" s="4">
        <v>55.516083916083907</v>
      </c>
      <c r="I307" s="2" t="s">
        <v>131</v>
      </c>
      <c r="J307" s="2" t="str">
        <f>IF(COUNTIF($A$3:A307,A307)&gt;1,"ДУБЛЬ","")</f>
        <v/>
      </c>
      <c r="K307" s="2" t="str">
        <f t="shared" si="4"/>
        <v>OK</v>
      </c>
      <c r="L307" s="2" t="s">
        <v>63</v>
      </c>
    </row>
    <row r="308" spans="1:12">
      <c r="A308" s="2" t="s">
        <v>660</v>
      </c>
      <c r="B308" s="2" t="s">
        <v>241</v>
      </c>
      <c r="C308" s="2">
        <v>874</v>
      </c>
      <c r="D308" s="2" t="s">
        <v>276</v>
      </c>
      <c r="E308" s="2" t="s">
        <v>63</v>
      </c>
      <c r="F308" s="3">
        <v>51.521979999999999</v>
      </c>
      <c r="G308" s="3">
        <v>31.272269999999999</v>
      </c>
      <c r="H308" s="4">
        <v>55.516083916083907</v>
      </c>
      <c r="I308" s="2" t="s">
        <v>131</v>
      </c>
      <c r="J308" s="2" t="str">
        <f>IF(COUNTIF($A$3:A308,A308)&gt;1,"ДУБЛЬ","")</f>
        <v/>
      </c>
      <c r="K308" s="2" t="str">
        <f t="shared" si="4"/>
        <v>OK</v>
      </c>
      <c r="L308" s="2" t="s">
        <v>63</v>
      </c>
    </row>
    <row r="309" spans="1:12">
      <c r="A309" s="2" t="s">
        <v>661</v>
      </c>
      <c r="B309" s="2" t="s">
        <v>241</v>
      </c>
      <c r="C309" s="2">
        <v>877</v>
      </c>
      <c r="D309" s="2" t="s">
        <v>256</v>
      </c>
      <c r="E309" s="2" t="s">
        <v>63</v>
      </c>
      <c r="F309" s="3">
        <v>49.983750000000001</v>
      </c>
      <c r="G309" s="3">
        <v>36.35669</v>
      </c>
      <c r="H309" s="4">
        <v>55.516083916083907</v>
      </c>
      <c r="I309" s="2" t="s">
        <v>131</v>
      </c>
      <c r="J309" s="2" t="str">
        <f>IF(COUNTIF($A$3:A309,A309)&gt;1,"ДУБЛЬ","")</f>
        <v/>
      </c>
      <c r="K309" s="2" t="str">
        <f t="shared" si="4"/>
        <v>OK</v>
      </c>
      <c r="L309" s="2" t="s">
        <v>63</v>
      </c>
    </row>
    <row r="310" spans="1:12">
      <c r="A310" s="2" t="s">
        <v>662</v>
      </c>
      <c r="B310" s="2" t="s">
        <v>241</v>
      </c>
      <c r="C310" s="2">
        <v>865</v>
      </c>
      <c r="D310" s="2" t="s">
        <v>256</v>
      </c>
      <c r="E310" s="2" t="s">
        <v>63</v>
      </c>
      <c r="F310" s="3">
        <v>50.035420000000002</v>
      </c>
      <c r="G310" s="3">
        <v>36.226309999999998</v>
      </c>
      <c r="H310" s="4">
        <v>55.516083916083907</v>
      </c>
      <c r="I310" s="2" t="s">
        <v>131</v>
      </c>
      <c r="J310" s="2" t="str">
        <f>IF(COUNTIF($A$3:A310,A310)&gt;1,"ДУБЛЬ","")</f>
        <v/>
      </c>
      <c r="K310" s="2" t="str">
        <f t="shared" si="4"/>
        <v>OK</v>
      </c>
      <c r="L310" s="2" t="s">
        <v>63</v>
      </c>
    </row>
    <row r="311" spans="1:12">
      <c r="A311" s="2" t="s">
        <v>663</v>
      </c>
      <c r="B311" s="2" t="s">
        <v>241</v>
      </c>
      <c r="C311" s="2">
        <v>799</v>
      </c>
      <c r="D311" s="2" t="s">
        <v>271</v>
      </c>
      <c r="E311" s="2" t="s">
        <v>63</v>
      </c>
      <c r="F311" s="3">
        <v>48.492075</v>
      </c>
      <c r="G311" s="3">
        <v>35.136926000000003</v>
      </c>
      <c r="H311" s="4">
        <v>55.516083916083907</v>
      </c>
      <c r="I311" s="2" t="s">
        <v>150</v>
      </c>
      <c r="J311" s="2" t="str">
        <f>IF(COUNTIF($A$3:A311,A311)&gt;1,"ДУБЛЬ","")</f>
        <v/>
      </c>
      <c r="K311" s="2" t="str">
        <f t="shared" si="4"/>
        <v>OK</v>
      </c>
      <c r="L311" s="2" t="s">
        <v>63</v>
      </c>
    </row>
    <row r="312" spans="1:12">
      <c r="A312" s="2" t="s">
        <v>664</v>
      </c>
      <c r="B312" s="2" t="s">
        <v>241</v>
      </c>
      <c r="C312" s="2">
        <v>907</v>
      </c>
      <c r="D312" s="2" t="s">
        <v>256</v>
      </c>
      <c r="E312" s="2" t="s">
        <v>63</v>
      </c>
      <c r="F312" s="3">
        <v>49.983870000000003</v>
      </c>
      <c r="G312" s="3">
        <v>36.26699</v>
      </c>
      <c r="H312" s="4">
        <v>55.516083916083907</v>
      </c>
      <c r="I312" s="2" t="s">
        <v>131</v>
      </c>
      <c r="J312" s="2" t="str">
        <f>IF(COUNTIF($A$3:A312,A312)&gt;1,"ДУБЛЬ","")</f>
        <v/>
      </c>
      <c r="K312" s="2" t="str">
        <f t="shared" si="4"/>
        <v>OK</v>
      </c>
      <c r="L312" s="2" t="s">
        <v>63</v>
      </c>
    </row>
    <row r="313" spans="1:12">
      <c r="A313" s="2" t="s">
        <v>665</v>
      </c>
      <c r="B313" s="2" t="s">
        <v>241</v>
      </c>
      <c r="C313" s="2">
        <v>898</v>
      </c>
      <c r="D313" s="2" t="s">
        <v>666</v>
      </c>
      <c r="E313" s="2" t="s">
        <v>63</v>
      </c>
      <c r="F313" s="3">
        <v>49.114786000000002</v>
      </c>
      <c r="G313" s="3">
        <v>33.292706000000003</v>
      </c>
      <c r="H313" s="4">
        <v>55.516083916083907</v>
      </c>
      <c r="I313" s="2" t="s">
        <v>150</v>
      </c>
      <c r="J313" s="2" t="str">
        <f>IF(COUNTIF($A$3:A313,A313)&gt;1,"ДУБЛЬ","")</f>
        <v/>
      </c>
      <c r="K313" s="2" t="str">
        <f t="shared" si="4"/>
        <v>OK</v>
      </c>
      <c r="L313" s="2" t="s">
        <v>63</v>
      </c>
    </row>
    <row r="314" spans="1:12">
      <c r="A314" s="2" t="s">
        <v>667</v>
      </c>
      <c r="B314" s="2" t="s">
        <v>241</v>
      </c>
      <c r="C314" s="2">
        <v>915</v>
      </c>
      <c r="D314" s="2" t="s">
        <v>256</v>
      </c>
      <c r="E314" s="2" t="s">
        <v>63</v>
      </c>
      <c r="F314" s="3">
        <v>49.964970000000001</v>
      </c>
      <c r="G314" s="3">
        <v>36.322609999999997</v>
      </c>
      <c r="H314" s="4">
        <v>55.516083916083907</v>
      </c>
      <c r="I314" s="2" t="s">
        <v>131</v>
      </c>
      <c r="J314" s="2" t="str">
        <f>IF(COUNTIF($A$3:A314,A314)&gt;1,"ДУБЛЬ","")</f>
        <v/>
      </c>
      <c r="K314" s="2" t="str">
        <f t="shared" si="4"/>
        <v>OK</v>
      </c>
      <c r="L314" s="2" t="s">
        <v>63</v>
      </c>
    </row>
    <row r="315" spans="1:12">
      <c r="A315" s="2" t="s">
        <v>668</v>
      </c>
      <c r="B315" s="2" t="s">
        <v>241</v>
      </c>
      <c r="C315" s="2">
        <v>918</v>
      </c>
      <c r="D315" s="2" t="s">
        <v>669</v>
      </c>
      <c r="E315" s="2" t="s">
        <v>63</v>
      </c>
      <c r="F315" s="3">
        <v>50.507249999999999</v>
      </c>
      <c r="G315" s="3">
        <v>30.826239999999999</v>
      </c>
      <c r="H315" s="4">
        <v>55.516083916083907</v>
      </c>
      <c r="I315" s="2" t="s">
        <v>131</v>
      </c>
      <c r="J315" s="2" t="str">
        <f>IF(COUNTIF($A$3:A315,A315)&gt;1,"ДУБЛЬ","")</f>
        <v/>
      </c>
      <c r="K315" s="2" t="str">
        <f t="shared" si="4"/>
        <v>OK</v>
      </c>
      <c r="L315" s="2" t="s">
        <v>63</v>
      </c>
    </row>
    <row r="316" spans="1:12">
      <c r="A316" s="2" t="s">
        <v>670</v>
      </c>
      <c r="B316" s="2" t="s">
        <v>241</v>
      </c>
      <c r="C316" s="2">
        <v>920</v>
      </c>
      <c r="D316" s="2" t="s">
        <v>314</v>
      </c>
      <c r="E316" s="2" t="s">
        <v>63</v>
      </c>
      <c r="F316" s="3">
        <v>51.868056000000003</v>
      </c>
      <c r="G316" s="3">
        <v>33.477161000000002</v>
      </c>
      <c r="H316" s="4">
        <v>55.516083916083907</v>
      </c>
      <c r="I316" s="2" t="s">
        <v>131</v>
      </c>
      <c r="J316" s="2" t="str">
        <f>IF(COUNTIF($A$3:A316,A316)&gt;1,"ДУБЛЬ","")</f>
        <v/>
      </c>
      <c r="K316" s="2" t="str">
        <f t="shared" si="4"/>
        <v>OK</v>
      </c>
      <c r="L316" s="2" t="s">
        <v>63</v>
      </c>
    </row>
    <row r="317" spans="1:12">
      <c r="A317" s="2" t="s">
        <v>671</v>
      </c>
      <c r="B317" s="2" t="s">
        <v>241</v>
      </c>
      <c r="C317" s="2">
        <v>74</v>
      </c>
      <c r="D317" s="2" t="s">
        <v>672</v>
      </c>
      <c r="E317" s="2" t="s">
        <v>63</v>
      </c>
      <c r="F317" s="3">
        <v>51.332949999999997</v>
      </c>
      <c r="G317" s="3">
        <v>33.867995000000001</v>
      </c>
      <c r="H317" s="4">
        <v>55.516083916083907</v>
      </c>
      <c r="I317" s="2" t="s">
        <v>131</v>
      </c>
      <c r="J317" s="2" t="str">
        <f>IF(COUNTIF($A$3:A317,A317)&gt;1,"ДУБЛЬ","")</f>
        <v/>
      </c>
      <c r="K317" s="2" t="str">
        <f t="shared" si="4"/>
        <v>OK</v>
      </c>
      <c r="L317" s="2" t="s">
        <v>63</v>
      </c>
    </row>
    <row r="318" spans="1:12">
      <c r="A318" s="2" t="s">
        <v>673</v>
      </c>
      <c r="B318" s="2" t="s">
        <v>241</v>
      </c>
      <c r="C318" s="2">
        <v>922</v>
      </c>
      <c r="D318" s="2" t="s">
        <v>256</v>
      </c>
      <c r="E318" s="2" t="s">
        <v>63</v>
      </c>
      <c r="F318" s="3">
        <v>49.976990000000001</v>
      </c>
      <c r="G318" s="3">
        <v>36.245190000000001</v>
      </c>
      <c r="H318" s="4">
        <v>55.516083916083907</v>
      </c>
      <c r="I318" s="2" t="s">
        <v>131</v>
      </c>
      <c r="J318" s="2" t="str">
        <f>IF(COUNTIF($A$3:A318,A318)&gt;1,"ДУБЛЬ","")</f>
        <v/>
      </c>
      <c r="K318" s="2" t="str">
        <f t="shared" si="4"/>
        <v>OK</v>
      </c>
      <c r="L318" s="2" t="s">
        <v>63</v>
      </c>
    </row>
    <row r="319" spans="1:12">
      <c r="A319" s="2" t="s">
        <v>674</v>
      </c>
      <c r="B319" s="2" t="s">
        <v>241</v>
      </c>
      <c r="C319" s="2">
        <v>930</v>
      </c>
      <c r="D319" s="2" t="s">
        <v>242</v>
      </c>
      <c r="E319" s="2" t="s">
        <v>63</v>
      </c>
      <c r="F319" s="3">
        <v>49.567228</v>
      </c>
      <c r="G319" s="3">
        <v>34.534471000000003</v>
      </c>
      <c r="H319" s="4">
        <v>55.516083916083907</v>
      </c>
      <c r="I319" s="2" t="s">
        <v>131</v>
      </c>
      <c r="J319" s="2" t="str">
        <f>IF(COUNTIF($A$3:A319,A319)&gt;1,"ДУБЛЬ","")</f>
        <v/>
      </c>
      <c r="K319" s="2" t="str">
        <f t="shared" si="4"/>
        <v>OK</v>
      </c>
      <c r="L319" s="2" t="s">
        <v>63</v>
      </c>
    </row>
    <row r="320" spans="1:12">
      <c r="A320" s="2" t="s">
        <v>675</v>
      </c>
      <c r="B320" s="2" t="s">
        <v>241</v>
      </c>
      <c r="C320" s="2">
        <v>278</v>
      </c>
      <c r="D320" s="2" t="s">
        <v>267</v>
      </c>
      <c r="E320" s="2" t="s">
        <v>63</v>
      </c>
      <c r="F320" s="3">
        <v>49.965629999999997</v>
      </c>
      <c r="G320" s="3">
        <v>33.612450000000003</v>
      </c>
      <c r="H320" s="4">
        <v>55.516083916083907</v>
      </c>
      <c r="I320" s="2" t="s">
        <v>131</v>
      </c>
      <c r="J320" s="2" t="str">
        <f>IF(COUNTIF($A$3:A320,A320)&gt;1,"ДУБЛЬ","")</f>
        <v/>
      </c>
      <c r="K320" s="2" t="str">
        <f t="shared" si="4"/>
        <v>OK</v>
      </c>
      <c r="L320" s="2" t="s">
        <v>63</v>
      </c>
    </row>
    <row r="321" spans="1:12">
      <c r="A321" s="2" t="s">
        <v>676</v>
      </c>
      <c r="B321" s="2" t="s">
        <v>241</v>
      </c>
      <c r="C321" s="2">
        <v>892</v>
      </c>
      <c r="D321" s="2" t="s">
        <v>271</v>
      </c>
      <c r="E321" s="2" t="s">
        <v>63</v>
      </c>
      <c r="F321" s="3">
        <v>48.515408000000001</v>
      </c>
      <c r="G321" s="3">
        <v>35.055174999999998</v>
      </c>
      <c r="H321" s="4">
        <v>55.516083916083907</v>
      </c>
      <c r="I321" s="2" t="s">
        <v>150</v>
      </c>
      <c r="J321" s="2" t="str">
        <f>IF(COUNTIF($A$3:A321,A321)&gt;1,"ДУБЛЬ","")</f>
        <v/>
      </c>
      <c r="K321" s="2" t="str">
        <f t="shared" si="4"/>
        <v>OK</v>
      </c>
      <c r="L321" s="2" t="s">
        <v>63</v>
      </c>
    </row>
    <row r="322" spans="1:12">
      <c r="A322" s="2" t="s">
        <v>677</v>
      </c>
      <c r="B322" s="2" t="s">
        <v>241</v>
      </c>
      <c r="C322" s="2">
        <v>21</v>
      </c>
      <c r="D322" s="2" t="s">
        <v>678</v>
      </c>
      <c r="E322" s="2" t="s">
        <v>63</v>
      </c>
      <c r="F322" s="3">
        <v>50.303693000000003</v>
      </c>
      <c r="G322" s="3">
        <v>34.893003</v>
      </c>
      <c r="H322" s="4">
        <v>55.516083916083907</v>
      </c>
      <c r="I322" s="2" t="s">
        <v>131</v>
      </c>
      <c r="J322" s="2" t="str">
        <f>IF(COUNTIF($A$3:A322,A322)&gt;1,"ДУБЛЬ","")</f>
        <v/>
      </c>
      <c r="K322" s="2" t="str">
        <f t="shared" si="4"/>
        <v>OK</v>
      </c>
      <c r="L322" s="2" t="s">
        <v>63</v>
      </c>
    </row>
    <row r="323" spans="1:12">
      <c r="A323" s="2" t="s">
        <v>679</v>
      </c>
      <c r="B323" s="2" t="s">
        <v>241</v>
      </c>
      <c r="C323" s="2">
        <v>277</v>
      </c>
      <c r="D323" s="2" t="s">
        <v>680</v>
      </c>
      <c r="E323" s="2" t="s">
        <v>63</v>
      </c>
      <c r="F323" s="3">
        <v>48.550038000000001</v>
      </c>
      <c r="G323" s="3">
        <v>34.853076999999999</v>
      </c>
      <c r="H323" s="4">
        <v>55.516083916083907</v>
      </c>
      <c r="I323" s="2" t="s">
        <v>150</v>
      </c>
      <c r="J323" s="2" t="str">
        <f>IF(COUNTIF($A$3:A323,A323)&gt;1,"ДУБЛЬ","")</f>
        <v/>
      </c>
      <c r="K323" s="2" t="str">
        <f t="shared" ref="K323:K386" si="5">IF(OR(F323="",G323=""),"НЕМАЄ","OK")</f>
        <v>OK</v>
      </c>
      <c r="L323" s="2" t="s">
        <v>63</v>
      </c>
    </row>
    <row r="324" spans="1:12">
      <c r="A324" s="2" t="s">
        <v>681</v>
      </c>
      <c r="B324" s="2" t="s">
        <v>241</v>
      </c>
      <c r="C324" s="2">
        <v>155</v>
      </c>
      <c r="D324" s="2" t="s">
        <v>682</v>
      </c>
      <c r="E324" s="2" t="s">
        <v>63</v>
      </c>
      <c r="F324" s="3">
        <v>49.336517000000001</v>
      </c>
      <c r="G324" s="3">
        <v>34.315963000000004</v>
      </c>
      <c r="H324" s="4">
        <v>55.516083916083907</v>
      </c>
      <c r="I324" s="2" t="s">
        <v>131</v>
      </c>
      <c r="J324" s="2" t="str">
        <f>IF(COUNTIF($A$3:A324,A324)&gt;1,"ДУБЛЬ","")</f>
        <v/>
      </c>
      <c r="K324" s="2" t="str">
        <f t="shared" si="5"/>
        <v>OK</v>
      </c>
      <c r="L324" s="2" t="s">
        <v>63</v>
      </c>
    </row>
    <row r="325" spans="1:12">
      <c r="A325" s="2" t="s">
        <v>683</v>
      </c>
      <c r="B325" s="2" t="s">
        <v>241</v>
      </c>
      <c r="C325" s="2">
        <v>884</v>
      </c>
      <c r="D325" s="2" t="s">
        <v>242</v>
      </c>
      <c r="E325" s="2" t="s">
        <v>63</v>
      </c>
      <c r="F325" s="3">
        <v>49.565539000000001</v>
      </c>
      <c r="G325" s="3">
        <v>34.518048999999998</v>
      </c>
      <c r="H325" s="4">
        <v>55.516083916083907</v>
      </c>
      <c r="I325" s="2" t="s">
        <v>131</v>
      </c>
      <c r="J325" s="2" t="str">
        <f>IF(COUNTIF($A$3:A325,A325)&gt;1,"ДУБЛЬ","")</f>
        <v/>
      </c>
      <c r="K325" s="2" t="str">
        <f t="shared" si="5"/>
        <v>OK</v>
      </c>
      <c r="L325" s="2" t="s">
        <v>63</v>
      </c>
    </row>
    <row r="326" spans="1:12">
      <c r="A326" s="2" t="s">
        <v>684</v>
      </c>
      <c r="B326" s="2" t="s">
        <v>241</v>
      </c>
      <c r="C326" s="2">
        <v>199</v>
      </c>
      <c r="D326" s="2" t="s">
        <v>685</v>
      </c>
      <c r="E326" s="2" t="s">
        <v>63</v>
      </c>
      <c r="F326" s="3">
        <v>49.988430000000001</v>
      </c>
      <c r="G326" s="3">
        <v>36.06474</v>
      </c>
      <c r="H326" s="4">
        <v>55.516083916083907</v>
      </c>
      <c r="I326" s="2" t="s">
        <v>131</v>
      </c>
      <c r="J326" s="2" t="str">
        <f>IF(COUNTIF($A$3:A326,A326)&gt;1,"ДУБЛЬ","")</f>
        <v/>
      </c>
      <c r="K326" s="2" t="str">
        <f t="shared" si="5"/>
        <v>OK</v>
      </c>
      <c r="L326" s="2" t="s">
        <v>63</v>
      </c>
    </row>
    <row r="327" spans="1:12">
      <c r="A327" s="2" t="s">
        <v>686</v>
      </c>
      <c r="B327" s="2" t="s">
        <v>241</v>
      </c>
      <c r="C327" s="2">
        <v>201</v>
      </c>
      <c r="D327" s="2" t="s">
        <v>687</v>
      </c>
      <c r="E327" s="2" t="s">
        <v>63</v>
      </c>
      <c r="F327" s="3">
        <v>50.064234999999996</v>
      </c>
      <c r="G327" s="3">
        <v>34.748638</v>
      </c>
      <c r="H327" s="4">
        <v>55.516083916083907</v>
      </c>
      <c r="I327" s="2" t="s">
        <v>131</v>
      </c>
      <c r="J327" s="2" t="str">
        <f>IF(COUNTIF($A$3:A327,A327)&gt;1,"ДУБЛЬ","")</f>
        <v/>
      </c>
      <c r="K327" s="2" t="str">
        <f t="shared" si="5"/>
        <v>OK</v>
      </c>
      <c r="L327" s="2" t="s">
        <v>63</v>
      </c>
    </row>
    <row r="328" spans="1:12">
      <c r="A328" s="2" t="s">
        <v>688</v>
      </c>
      <c r="B328" s="2" t="s">
        <v>241</v>
      </c>
      <c r="C328" s="2">
        <v>950</v>
      </c>
      <c r="D328" s="2" t="s">
        <v>256</v>
      </c>
      <c r="E328" s="2" t="s">
        <v>63</v>
      </c>
      <c r="F328" s="3">
        <v>50.006169</v>
      </c>
      <c r="G328" s="3">
        <v>36.235613000000001</v>
      </c>
      <c r="H328" s="4">
        <v>55.516083916083907</v>
      </c>
      <c r="I328" s="2" t="s">
        <v>131</v>
      </c>
      <c r="J328" s="2" t="str">
        <f>IF(COUNTIF($A$3:A328,A328)&gt;1,"ДУБЛЬ","")</f>
        <v/>
      </c>
      <c r="K328" s="2" t="str">
        <f t="shared" si="5"/>
        <v>OK</v>
      </c>
      <c r="L328" s="2" t="s">
        <v>63</v>
      </c>
    </row>
    <row r="329" spans="1:12">
      <c r="A329" s="2" t="s">
        <v>689</v>
      </c>
      <c r="B329" s="2" t="s">
        <v>241</v>
      </c>
      <c r="C329" s="2">
        <v>949</v>
      </c>
      <c r="D329" s="2" t="s">
        <v>690</v>
      </c>
      <c r="E329" s="2" t="s">
        <v>63</v>
      </c>
      <c r="F329" s="3">
        <v>48.570647000000001</v>
      </c>
      <c r="G329" s="3">
        <v>35.101546999999997</v>
      </c>
      <c r="H329" s="4">
        <v>55.516083916083907</v>
      </c>
      <c r="I329" s="2" t="s">
        <v>150</v>
      </c>
      <c r="J329" s="2" t="str">
        <f>IF(COUNTIF($A$3:A329,A329)&gt;1,"ДУБЛЬ","")</f>
        <v/>
      </c>
      <c r="K329" s="2" t="str">
        <f t="shared" si="5"/>
        <v>OK</v>
      </c>
      <c r="L329" s="2" t="s">
        <v>63</v>
      </c>
    </row>
    <row r="330" spans="1:12">
      <c r="A330" s="2" t="s">
        <v>691</v>
      </c>
      <c r="B330" s="2" t="s">
        <v>241</v>
      </c>
      <c r="C330" s="2">
        <v>951</v>
      </c>
      <c r="D330" s="2" t="s">
        <v>692</v>
      </c>
      <c r="E330" s="2" t="s">
        <v>63</v>
      </c>
      <c r="F330" s="3">
        <v>49.047744999999999</v>
      </c>
      <c r="G330" s="3">
        <v>33.174567000000003</v>
      </c>
      <c r="H330" s="4">
        <v>55.516083916083907</v>
      </c>
      <c r="I330" s="2" t="s">
        <v>150</v>
      </c>
      <c r="J330" s="2" t="str">
        <f>IF(COUNTIF($A$3:A330,A330)&gt;1,"ДУБЛЬ","")</f>
        <v/>
      </c>
      <c r="K330" s="2" t="str">
        <f t="shared" si="5"/>
        <v>OK</v>
      </c>
      <c r="L330" s="2" t="s">
        <v>63</v>
      </c>
    </row>
    <row r="331" spans="1:12">
      <c r="A331" s="2" t="s">
        <v>693</v>
      </c>
      <c r="B331" s="2" t="s">
        <v>241</v>
      </c>
      <c r="C331" s="2">
        <v>952</v>
      </c>
      <c r="D331" s="2" t="s">
        <v>694</v>
      </c>
      <c r="E331" s="2" t="s">
        <v>63</v>
      </c>
      <c r="F331" s="3">
        <v>49.841290999999998</v>
      </c>
      <c r="G331" s="3">
        <v>35.295445000000001</v>
      </c>
      <c r="H331" s="4">
        <v>55.516083916083907</v>
      </c>
      <c r="I331" s="2" t="s">
        <v>131</v>
      </c>
      <c r="J331" s="2" t="str">
        <f>IF(COUNTIF($A$3:A331,A331)&gt;1,"ДУБЛЬ","")</f>
        <v/>
      </c>
      <c r="K331" s="2" t="str">
        <f t="shared" si="5"/>
        <v>OK</v>
      </c>
      <c r="L331" s="2" t="s">
        <v>63</v>
      </c>
    </row>
    <row r="332" spans="1:12">
      <c r="A332" s="2" t="s">
        <v>695</v>
      </c>
      <c r="B332" s="2" t="s">
        <v>241</v>
      </c>
      <c r="C332" s="2">
        <v>953</v>
      </c>
      <c r="D332" s="2" t="s">
        <v>261</v>
      </c>
      <c r="E332" s="2" t="s">
        <v>63</v>
      </c>
      <c r="F332" s="3">
        <v>49.064214999999997</v>
      </c>
      <c r="G332" s="3">
        <v>33.417534000000003</v>
      </c>
      <c r="H332" s="4">
        <v>55.516083916083907</v>
      </c>
      <c r="I332" s="2" t="s">
        <v>150</v>
      </c>
      <c r="J332" s="2" t="str">
        <f>IF(COUNTIF($A$3:A332,A332)&gt;1,"ДУБЛЬ","")</f>
        <v/>
      </c>
      <c r="K332" s="2" t="str">
        <f t="shared" si="5"/>
        <v>OK</v>
      </c>
      <c r="L332" s="2" t="s">
        <v>63</v>
      </c>
    </row>
    <row r="333" spans="1:12">
      <c r="A333" s="2" t="s">
        <v>696</v>
      </c>
      <c r="B333" s="2" t="s">
        <v>241</v>
      </c>
      <c r="C333" s="2">
        <v>954</v>
      </c>
      <c r="D333" s="2" t="s">
        <v>276</v>
      </c>
      <c r="E333" s="2" t="s">
        <v>63</v>
      </c>
      <c r="F333" s="3">
        <v>51.499299999999998</v>
      </c>
      <c r="G333" s="3">
        <v>31.288</v>
      </c>
      <c r="H333" s="4">
        <v>55.516083916083907</v>
      </c>
      <c r="I333" s="2" t="s">
        <v>131</v>
      </c>
      <c r="J333" s="2" t="str">
        <f>IF(COUNTIF($A$3:A333,A333)&gt;1,"ДУБЛЬ","")</f>
        <v/>
      </c>
      <c r="K333" s="2" t="str">
        <f t="shared" si="5"/>
        <v>OK</v>
      </c>
      <c r="L333" s="2" t="s">
        <v>63</v>
      </c>
    </row>
    <row r="334" spans="1:12">
      <c r="A334" s="2" t="s">
        <v>697</v>
      </c>
      <c r="B334" s="2" t="s">
        <v>241</v>
      </c>
      <c r="C334" s="2">
        <v>956</v>
      </c>
      <c r="D334" s="2" t="s">
        <v>264</v>
      </c>
      <c r="E334" s="2" t="s">
        <v>63</v>
      </c>
      <c r="F334" s="3">
        <v>50.916699999999999</v>
      </c>
      <c r="G334" s="3">
        <v>34.814799999999998</v>
      </c>
      <c r="H334" s="4">
        <v>55.516083916083907</v>
      </c>
      <c r="I334" s="2" t="s">
        <v>131</v>
      </c>
      <c r="J334" s="2" t="str">
        <f>IF(COUNTIF($A$3:A334,A334)&gt;1,"ДУБЛЬ","")</f>
        <v/>
      </c>
      <c r="K334" s="2" t="str">
        <f t="shared" si="5"/>
        <v>OK</v>
      </c>
      <c r="L334" s="2" t="s">
        <v>63</v>
      </c>
    </row>
    <row r="335" spans="1:12">
      <c r="A335" s="2" t="s">
        <v>698</v>
      </c>
      <c r="B335" s="2" t="s">
        <v>241</v>
      </c>
      <c r="C335" s="2">
        <v>962</v>
      </c>
      <c r="D335" s="2" t="s">
        <v>280</v>
      </c>
      <c r="E335" s="2" t="s">
        <v>63</v>
      </c>
      <c r="F335" s="3">
        <v>48.516370000000002</v>
      </c>
      <c r="G335" s="3">
        <v>34.610187000000003</v>
      </c>
      <c r="H335" s="4">
        <v>55.516083916083907</v>
      </c>
      <c r="I335" s="2" t="s">
        <v>131</v>
      </c>
      <c r="J335" s="2" t="str">
        <f>IF(COUNTIF($A$3:A335,A335)&gt;1,"ДУБЛЬ","")</f>
        <v/>
      </c>
      <c r="K335" s="2" t="str">
        <f t="shared" si="5"/>
        <v>OK</v>
      </c>
      <c r="L335" s="2" t="s">
        <v>63</v>
      </c>
    </row>
    <row r="336" spans="1:12">
      <c r="A336" s="2" t="s">
        <v>699</v>
      </c>
      <c r="B336" s="2" t="s">
        <v>241</v>
      </c>
      <c r="C336" s="2">
        <v>965</v>
      </c>
      <c r="D336" s="2" t="s">
        <v>242</v>
      </c>
      <c r="E336" s="2" t="s">
        <v>63</v>
      </c>
      <c r="F336" s="3">
        <v>49.604475999999998</v>
      </c>
      <c r="G336" s="3">
        <v>34.610785</v>
      </c>
      <c r="H336" s="4">
        <v>55.516083916083907</v>
      </c>
      <c r="I336" s="2" t="s">
        <v>131</v>
      </c>
      <c r="J336" s="2" t="str">
        <f>IF(COUNTIF($A$3:A336,A336)&gt;1,"ДУБЛЬ","")</f>
        <v/>
      </c>
      <c r="K336" s="2" t="str">
        <f t="shared" si="5"/>
        <v>OK</v>
      </c>
      <c r="L336" s="2" t="s">
        <v>63</v>
      </c>
    </row>
    <row r="337" spans="1:12">
      <c r="A337" s="2" t="s">
        <v>700</v>
      </c>
      <c r="B337" s="2" t="s">
        <v>241</v>
      </c>
      <c r="C337" s="2">
        <v>966</v>
      </c>
      <c r="D337" s="2" t="s">
        <v>256</v>
      </c>
      <c r="E337" s="2" t="s">
        <v>63</v>
      </c>
      <c r="F337" s="3">
        <v>49.944890000000001</v>
      </c>
      <c r="G337" s="3">
        <v>36.398614999999999</v>
      </c>
      <c r="H337" s="4">
        <v>55.516083916083907</v>
      </c>
      <c r="I337" s="2" t="s">
        <v>131</v>
      </c>
      <c r="J337" s="2" t="str">
        <f>IF(COUNTIF($A$3:A337,A337)&gt;1,"ДУБЛЬ","")</f>
        <v/>
      </c>
      <c r="K337" s="2" t="str">
        <f t="shared" si="5"/>
        <v>OK</v>
      </c>
      <c r="L337" s="2" t="s">
        <v>63</v>
      </c>
    </row>
    <row r="338" spans="1:12">
      <c r="A338" s="2" t="s">
        <v>701</v>
      </c>
      <c r="B338" s="2" t="s">
        <v>241</v>
      </c>
      <c r="C338" s="2">
        <v>914</v>
      </c>
      <c r="D338" s="2" t="s">
        <v>256</v>
      </c>
      <c r="E338" s="2" t="s">
        <v>63</v>
      </c>
      <c r="F338" s="3">
        <v>49.959313199999997</v>
      </c>
      <c r="G338" s="3">
        <v>36.326849899999999</v>
      </c>
      <c r="H338" s="4">
        <v>55.516083916083907</v>
      </c>
      <c r="I338" s="2" t="s">
        <v>131</v>
      </c>
      <c r="J338" s="2" t="str">
        <f>IF(COUNTIF($A$3:A338,A338)&gt;1,"ДУБЛЬ","")</f>
        <v/>
      </c>
      <c r="K338" s="2" t="str">
        <f t="shared" si="5"/>
        <v>OK</v>
      </c>
      <c r="L338" s="2" t="s">
        <v>63</v>
      </c>
    </row>
    <row r="339" spans="1:12">
      <c r="A339" s="2" t="s">
        <v>702</v>
      </c>
      <c r="B339" s="2" t="s">
        <v>241</v>
      </c>
      <c r="C339" s="2">
        <v>2009</v>
      </c>
      <c r="D339" s="2" t="s">
        <v>256</v>
      </c>
      <c r="E339" s="2" t="s">
        <v>63</v>
      </c>
      <c r="F339" s="3">
        <v>49.984710800000002</v>
      </c>
      <c r="G339" s="3">
        <v>36.174655700000002</v>
      </c>
      <c r="H339" s="4">
        <v>55.516083916083907</v>
      </c>
      <c r="I339" s="2" t="s">
        <v>131</v>
      </c>
      <c r="J339" s="2" t="str">
        <f>IF(COUNTIF($A$3:A339,A339)&gt;1,"ДУБЛЬ","")</f>
        <v/>
      </c>
      <c r="K339" s="2" t="str">
        <f t="shared" si="5"/>
        <v>OK</v>
      </c>
      <c r="L339" s="2" t="s">
        <v>63</v>
      </c>
    </row>
    <row r="340" spans="1:12">
      <c r="A340" s="2" t="s">
        <v>703</v>
      </c>
      <c r="B340" s="2" t="s">
        <v>241</v>
      </c>
      <c r="C340" s="2">
        <v>2019</v>
      </c>
      <c r="D340" s="2" t="s">
        <v>611</v>
      </c>
      <c r="E340" s="2" t="s">
        <v>63</v>
      </c>
      <c r="F340" s="3">
        <v>50.455894999999998</v>
      </c>
      <c r="G340" s="3">
        <v>30.61514</v>
      </c>
      <c r="H340" s="4">
        <v>55.516083916083907</v>
      </c>
      <c r="I340" s="2" t="s">
        <v>131</v>
      </c>
      <c r="J340" s="2" t="str">
        <f>IF(COUNTIF($A$3:A340,A340)&gt;1,"ДУБЛЬ","")</f>
        <v/>
      </c>
      <c r="K340" s="2" t="str">
        <f t="shared" si="5"/>
        <v>OK</v>
      </c>
      <c r="L340" s="2" t="s">
        <v>63</v>
      </c>
    </row>
    <row r="341" spans="1:12">
      <c r="A341" s="2" t="s">
        <v>704</v>
      </c>
      <c r="B341" s="2" t="s">
        <v>241</v>
      </c>
      <c r="C341" s="2">
        <v>2030</v>
      </c>
      <c r="D341" s="2" t="s">
        <v>705</v>
      </c>
      <c r="E341" s="2" t="s">
        <v>63</v>
      </c>
      <c r="F341" s="3">
        <v>51.521904900000003</v>
      </c>
      <c r="G341" s="3">
        <v>30.759944999999998</v>
      </c>
      <c r="H341" s="4">
        <v>55.516083916083907</v>
      </c>
      <c r="I341" s="2" t="s">
        <v>131</v>
      </c>
      <c r="J341" s="2" t="str">
        <f>IF(COUNTIF($A$3:A341,A341)&gt;1,"ДУБЛЬ","")</f>
        <v/>
      </c>
      <c r="K341" s="2" t="str">
        <f t="shared" si="5"/>
        <v>OK</v>
      </c>
      <c r="L341" s="2" t="s">
        <v>63</v>
      </c>
    </row>
    <row r="342" spans="1:12">
      <c r="A342" s="2" t="s">
        <v>706</v>
      </c>
      <c r="B342" s="2" t="s">
        <v>241</v>
      </c>
      <c r="C342" s="2">
        <v>2033</v>
      </c>
      <c r="D342" s="2" t="s">
        <v>611</v>
      </c>
      <c r="E342" s="2" t="s">
        <v>63</v>
      </c>
      <c r="F342" s="3">
        <v>50.414960000000001</v>
      </c>
      <c r="G342" s="3">
        <v>30.661159999999999</v>
      </c>
      <c r="H342" s="4">
        <v>55.516083916083907</v>
      </c>
      <c r="I342" s="2" t="s">
        <v>131</v>
      </c>
      <c r="J342" s="2" t="str">
        <f>IF(COUNTIF($A$3:A342,A342)&gt;1,"ДУБЛЬ","")</f>
        <v/>
      </c>
      <c r="K342" s="2" t="str">
        <f t="shared" si="5"/>
        <v>OK</v>
      </c>
      <c r="L342" s="2" t="s">
        <v>63</v>
      </c>
    </row>
    <row r="343" spans="1:12">
      <c r="A343" s="2" t="s">
        <v>707</v>
      </c>
      <c r="B343" s="2" t="s">
        <v>241</v>
      </c>
      <c r="C343" s="2">
        <v>2035</v>
      </c>
      <c r="D343" s="2" t="s">
        <v>708</v>
      </c>
      <c r="E343" s="2" t="s">
        <v>63</v>
      </c>
      <c r="F343" s="3">
        <v>50.099618</v>
      </c>
      <c r="G343" s="3">
        <v>36.131571000000001</v>
      </c>
      <c r="H343" s="4">
        <v>55.516083916083907</v>
      </c>
      <c r="I343" s="2" t="s">
        <v>131</v>
      </c>
      <c r="J343" s="2" t="str">
        <f>IF(COUNTIF($A$3:A343,A343)&gt;1,"ДУБЛЬ","")</f>
        <v/>
      </c>
      <c r="K343" s="2" t="str">
        <f t="shared" si="5"/>
        <v>OK</v>
      </c>
      <c r="L343" s="2" t="s">
        <v>63</v>
      </c>
    </row>
    <row r="344" spans="1:12">
      <c r="A344" s="2" t="s">
        <v>709</v>
      </c>
      <c r="B344" s="2" t="s">
        <v>241</v>
      </c>
      <c r="C344" s="2">
        <v>2053</v>
      </c>
      <c r="D344" s="2" t="s">
        <v>611</v>
      </c>
      <c r="E344" s="2" t="s">
        <v>63</v>
      </c>
      <c r="F344" s="3">
        <v>50.469948000000002</v>
      </c>
      <c r="G344" s="3">
        <v>30.622177000000001</v>
      </c>
      <c r="H344" s="4">
        <v>55.516083916083907</v>
      </c>
      <c r="I344" s="2" t="s">
        <v>131</v>
      </c>
      <c r="J344" s="2" t="str">
        <f>IF(COUNTIF($A$3:A344,A344)&gt;1,"ДУБЛЬ","")</f>
        <v/>
      </c>
      <c r="K344" s="2" t="str">
        <f t="shared" si="5"/>
        <v>OK</v>
      </c>
      <c r="L344" s="2" t="s">
        <v>63</v>
      </c>
    </row>
    <row r="345" spans="1:12">
      <c r="A345" s="2" t="s">
        <v>710</v>
      </c>
      <c r="B345" s="2" t="s">
        <v>241</v>
      </c>
      <c r="C345" s="2">
        <v>26</v>
      </c>
      <c r="D345" s="2" t="s">
        <v>252</v>
      </c>
      <c r="E345" s="2" t="s">
        <v>63</v>
      </c>
      <c r="F345" s="3">
        <v>48.528863309999998</v>
      </c>
      <c r="G345" s="3">
        <v>35.868799420000002</v>
      </c>
      <c r="H345" s="4">
        <v>55.516083916083907</v>
      </c>
      <c r="I345" s="2" t="s">
        <v>131</v>
      </c>
      <c r="J345" s="2" t="str">
        <f>IF(COUNTIF($A$3:A345,A345)&gt;1,"ДУБЛЬ","")</f>
        <v/>
      </c>
      <c r="K345" s="2" t="str">
        <f t="shared" si="5"/>
        <v>OK</v>
      </c>
      <c r="L345" s="2" t="s">
        <v>63</v>
      </c>
    </row>
    <row r="346" spans="1:12">
      <c r="A346" s="2" t="s">
        <v>711</v>
      </c>
      <c r="B346" s="2" t="s">
        <v>241</v>
      </c>
      <c r="C346" s="2">
        <v>2059</v>
      </c>
      <c r="D346" s="2" t="s">
        <v>611</v>
      </c>
      <c r="E346" s="2" t="s">
        <v>63</v>
      </c>
      <c r="F346" s="3">
        <v>50.406945999999998</v>
      </c>
      <c r="G346" s="3">
        <v>30.650203000000001</v>
      </c>
      <c r="H346" s="4">
        <v>55.516083916083907</v>
      </c>
      <c r="I346" s="2" t="s">
        <v>131</v>
      </c>
      <c r="J346" s="2" t="str">
        <f>IF(COUNTIF($A$3:A346,A346)&gt;1,"ДУБЛЬ","")</f>
        <v/>
      </c>
      <c r="K346" s="2" t="str">
        <f t="shared" si="5"/>
        <v>OK</v>
      </c>
      <c r="L346" s="2" t="s">
        <v>63</v>
      </c>
    </row>
    <row r="347" spans="1:12">
      <c r="A347" s="2" t="s">
        <v>712</v>
      </c>
      <c r="B347" s="2" t="s">
        <v>241</v>
      </c>
      <c r="C347" s="2">
        <v>2066</v>
      </c>
      <c r="D347" s="2" t="s">
        <v>576</v>
      </c>
      <c r="E347" s="2" t="s">
        <v>63</v>
      </c>
      <c r="F347" s="3">
        <v>49.838852099999997</v>
      </c>
      <c r="G347" s="3">
        <v>36.687107900000001</v>
      </c>
      <c r="H347" s="4">
        <v>55.516083916083907</v>
      </c>
      <c r="I347" s="2" t="s">
        <v>131</v>
      </c>
      <c r="J347" s="2" t="str">
        <f>IF(COUNTIF($A$3:A347,A347)&gt;1,"ДУБЛЬ","")</f>
        <v/>
      </c>
      <c r="K347" s="2" t="str">
        <f t="shared" si="5"/>
        <v>OK</v>
      </c>
      <c r="L347" s="2" t="s">
        <v>63</v>
      </c>
    </row>
    <row r="348" spans="1:12">
      <c r="A348" s="2" t="s">
        <v>713</v>
      </c>
      <c r="B348" s="2" t="s">
        <v>241</v>
      </c>
      <c r="C348" s="2">
        <v>2070</v>
      </c>
      <c r="D348" s="2" t="s">
        <v>261</v>
      </c>
      <c r="E348" s="2" t="s">
        <v>63</v>
      </c>
      <c r="F348" s="3">
        <v>49.066840999999997</v>
      </c>
      <c r="G348" s="3">
        <v>33.416134999999997</v>
      </c>
      <c r="H348" s="4">
        <v>55.516083916083907</v>
      </c>
      <c r="I348" s="2" t="s">
        <v>150</v>
      </c>
      <c r="J348" s="2" t="str">
        <f>IF(COUNTIF($A$3:A348,A348)&gt;1,"ДУБЛЬ","")</f>
        <v/>
      </c>
      <c r="K348" s="2" t="str">
        <f t="shared" si="5"/>
        <v>OK</v>
      </c>
      <c r="L348" s="2" t="s">
        <v>63</v>
      </c>
    </row>
    <row r="349" spans="1:12">
      <c r="A349" s="2" t="s">
        <v>714</v>
      </c>
      <c r="B349" s="2" t="s">
        <v>241</v>
      </c>
      <c r="C349" s="2">
        <v>2073</v>
      </c>
      <c r="D349" s="2" t="s">
        <v>264</v>
      </c>
      <c r="E349" s="2" t="s">
        <v>63</v>
      </c>
      <c r="F349" s="3">
        <v>50.907837999999998</v>
      </c>
      <c r="G349" s="3">
        <v>34.791435</v>
      </c>
      <c r="H349" s="4">
        <v>55.516083916083907</v>
      </c>
      <c r="I349" s="2" t="s">
        <v>131</v>
      </c>
      <c r="J349" s="2" t="str">
        <f>IF(COUNTIF($A$3:A349,A349)&gt;1,"ДУБЛЬ","")</f>
        <v/>
      </c>
      <c r="K349" s="2" t="str">
        <f t="shared" si="5"/>
        <v>OK</v>
      </c>
      <c r="L349" s="2" t="s">
        <v>63</v>
      </c>
    </row>
    <row r="350" spans="1:12">
      <c r="A350" s="2" t="s">
        <v>715</v>
      </c>
      <c r="B350" s="2" t="s">
        <v>241</v>
      </c>
      <c r="C350" s="2">
        <v>521</v>
      </c>
      <c r="D350" s="2" t="s">
        <v>716</v>
      </c>
      <c r="E350" s="2" t="s">
        <v>63</v>
      </c>
      <c r="F350" s="3">
        <v>49.452269200000003</v>
      </c>
      <c r="G350" s="3">
        <v>36.843628699999996</v>
      </c>
      <c r="H350" s="4">
        <v>55.516083916083907</v>
      </c>
      <c r="I350" s="2" t="s">
        <v>131</v>
      </c>
      <c r="J350" s="2" t="str">
        <f>IF(COUNTIF($A$3:A350,A350)&gt;1,"ДУБЛЬ","")</f>
        <v/>
      </c>
      <c r="K350" s="2" t="str">
        <f t="shared" si="5"/>
        <v>OK</v>
      </c>
      <c r="L350" s="2" t="s">
        <v>63</v>
      </c>
    </row>
    <row r="351" spans="1:12">
      <c r="A351" s="2" t="s">
        <v>717</v>
      </c>
      <c r="B351" s="2" t="s">
        <v>241</v>
      </c>
      <c r="C351" s="2">
        <v>2082</v>
      </c>
      <c r="D351" s="2" t="s">
        <v>256</v>
      </c>
      <c r="E351" s="2" t="s">
        <v>63</v>
      </c>
      <c r="F351" s="3">
        <v>50.033481000000002</v>
      </c>
      <c r="G351" s="3">
        <v>36.220785999999997</v>
      </c>
      <c r="H351" s="4">
        <v>55.516083916083907</v>
      </c>
      <c r="I351" s="2" t="s">
        <v>131</v>
      </c>
      <c r="J351" s="2" t="str">
        <f>IF(COUNTIF($A$3:A351,A351)&gt;1,"ДУБЛЬ","")</f>
        <v/>
      </c>
      <c r="K351" s="2" t="str">
        <f t="shared" si="5"/>
        <v>OK</v>
      </c>
      <c r="L351" s="2" t="s">
        <v>63</v>
      </c>
    </row>
    <row r="352" spans="1:12">
      <c r="A352" s="2" t="s">
        <v>718</v>
      </c>
      <c r="B352" s="2" t="s">
        <v>241</v>
      </c>
      <c r="C352" s="2">
        <v>2086</v>
      </c>
      <c r="D352" s="2" t="s">
        <v>267</v>
      </c>
      <c r="E352" s="2" t="s">
        <v>63</v>
      </c>
      <c r="F352" s="3">
        <v>49.960603999999996</v>
      </c>
      <c r="G352" s="3">
        <v>33.615563999999999</v>
      </c>
      <c r="H352" s="4">
        <v>55.516083916083907</v>
      </c>
      <c r="I352" s="2" t="s">
        <v>131</v>
      </c>
      <c r="J352" s="2" t="str">
        <f>IF(COUNTIF($A$3:A352,A352)&gt;1,"ДУБЛЬ","")</f>
        <v/>
      </c>
      <c r="K352" s="2" t="str">
        <f t="shared" si="5"/>
        <v>OK</v>
      </c>
      <c r="L352" s="2" t="s">
        <v>63</v>
      </c>
    </row>
    <row r="353" spans="1:12">
      <c r="A353" s="2" t="s">
        <v>719</v>
      </c>
      <c r="B353" s="2" t="s">
        <v>241</v>
      </c>
      <c r="C353" s="2">
        <v>2087</v>
      </c>
      <c r="D353" s="2" t="s">
        <v>276</v>
      </c>
      <c r="E353" s="2" t="s">
        <v>63</v>
      </c>
      <c r="F353" s="3">
        <v>51.497399000000001</v>
      </c>
      <c r="G353" s="3">
        <v>31.300349000000001</v>
      </c>
      <c r="H353" s="4">
        <v>55.516083916083907</v>
      </c>
      <c r="I353" s="2" t="s">
        <v>131</v>
      </c>
      <c r="J353" s="2" t="str">
        <f>IF(COUNTIF($A$3:A353,A353)&gt;1,"ДУБЛЬ","")</f>
        <v/>
      </c>
      <c r="K353" s="2" t="str">
        <f t="shared" si="5"/>
        <v>OK</v>
      </c>
      <c r="L353" s="2" t="s">
        <v>63</v>
      </c>
    </row>
    <row r="354" spans="1:12">
      <c r="A354" s="2" t="s">
        <v>720</v>
      </c>
      <c r="B354" s="2" t="s">
        <v>241</v>
      </c>
      <c r="C354" s="2">
        <v>454</v>
      </c>
      <c r="D354" s="2" t="s">
        <v>497</v>
      </c>
      <c r="E354" s="2" t="s">
        <v>63</v>
      </c>
      <c r="F354" s="3">
        <v>48.879168999999997</v>
      </c>
      <c r="G354" s="3">
        <v>36.291730999999999</v>
      </c>
      <c r="H354" s="4">
        <v>55.516083916083907</v>
      </c>
      <c r="I354" s="2" t="s">
        <v>131</v>
      </c>
      <c r="J354" s="2" t="str">
        <f>IF(COUNTIF($A$3:A354,A354)&gt;1,"ДУБЛЬ","")</f>
        <v/>
      </c>
      <c r="K354" s="2" t="str">
        <f t="shared" si="5"/>
        <v>OK</v>
      </c>
      <c r="L354" s="2" t="s">
        <v>63</v>
      </c>
    </row>
    <row r="355" spans="1:12">
      <c r="A355" s="2" t="s">
        <v>721</v>
      </c>
      <c r="B355" s="2" t="s">
        <v>241</v>
      </c>
      <c r="C355" s="2">
        <v>363</v>
      </c>
      <c r="D355" s="2" t="s">
        <v>722</v>
      </c>
      <c r="E355" s="2" t="s">
        <v>63</v>
      </c>
      <c r="F355" s="3">
        <v>48.481873999999998</v>
      </c>
      <c r="G355" s="3">
        <v>34.242128999999998</v>
      </c>
      <c r="H355" s="4">
        <v>55.516083916083907</v>
      </c>
      <c r="I355" s="2" t="s">
        <v>131</v>
      </c>
      <c r="J355" s="2" t="str">
        <f>IF(COUNTIF($A$3:A355,A355)&gt;1,"ДУБЛЬ","")</f>
        <v/>
      </c>
      <c r="K355" s="2" t="str">
        <f t="shared" si="5"/>
        <v>OK</v>
      </c>
      <c r="L355" s="2" t="s">
        <v>63</v>
      </c>
    </row>
    <row r="356" spans="1:12">
      <c r="A356" s="2" t="s">
        <v>723</v>
      </c>
      <c r="B356" s="2" t="s">
        <v>241</v>
      </c>
      <c r="C356" s="2">
        <v>315</v>
      </c>
      <c r="D356" s="2" t="s">
        <v>724</v>
      </c>
      <c r="E356" s="2" t="s">
        <v>63</v>
      </c>
      <c r="F356" s="3">
        <v>49.962699000000001</v>
      </c>
      <c r="G356" s="3">
        <v>32.150708999999999</v>
      </c>
      <c r="H356" s="4">
        <v>55.516083916083907</v>
      </c>
      <c r="I356" s="2" t="s">
        <v>131</v>
      </c>
      <c r="J356" s="2" t="str">
        <f>IF(COUNTIF($A$3:A356,A356)&gt;1,"ДУБЛЬ","")</f>
        <v/>
      </c>
      <c r="K356" s="2" t="str">
        <f t="shared" si="5"/>
        <v>OK</v>
      </c>
      <c r="L356" s="2" t="s">
        <v>63</v>
      </c>
    </row>
    <row r="357" spans="1:12">
      <c r="A357" s="2" t="s">
        <v>725</v>
      </c>
      <c r="B357" s="2" t="s">
        <v>241</v>
      </c>
      <c r="C357" s="2">
        <v>2095</v>
      </c>
      <c r="D357" s="2" t="s">
        <v>611</v>
      </c>
      <c r="E357" s="2" t="s">
        <v>63</v>
      </c>
      <c r="F357" s="3">
        <v>50.502339999999997</v>
      </c>
      <c r="G357" s="3">
        <v>30.604178999999998</v>
      </c>
      <c r="H357" s="4">
        <v>55.516083916083907</v>
      </c>
      <c r="I357" s="2" t="s">
        <v>131</v>
      </c>
      <c r="J357" s="2" t="str">
        <f>IF(COUNTIF($A$3:A357,A357)&gt;1,"ДУБЛЬ","")</f>
        <v/>
      </c>
      <c r="K357" s="2" t="str">
        <f t="shared" si="5"/>
        <v>OK</v>
      </c>
      <c r="L357" s="2" t="s">
        <v>63</v>
      </c>
    </row>
    <row r="358" spans="1:12">
      <c r="A358" s="2" t="s">
        <v>726</v>
      </c>
      <c r="B358" s="2" t="s">
        <v>241</v>
      </c>
      <c r="C358" s="2">
        <v>2096</v>
      </c>
      <c r="D358" s="2" t="s">
        <v>611</v>
      </c>
      <c r="E358" s="2" t="s">
        <v>63</v>
      </c>
      <c r="F358" s="3">
        <v>50.441215999999997</v>
      </c>
      <c r="G358" s="3">
        <v>30.623604</v>
      </c>
      <c r="H358" s="4">
        <v>55.516083916083907</v>
      </c>
      <c r="I358" s="2" t="s">
        <v>131</v>
      </c>
      <c r="J358" s="2" t="str">
        <f>IF(COUNTIF($A$3:A358,A358)&gt;1,"ДУБЛЬ","")</f>
        <v/>
      </c>
      <c r="K358" s="2" t="str">
        <f t="shared" si="5"/>
        <v>OK</v>
      </c>
      <c r="L358" s="2" t="s">
        <v>63</v>
      </c>
    </row>
    <row r="359" spans="1:12">
      <c r="A359" s="2" t="s">
        <v>727</v>
      </c>
      <c r="B359" s="2" t="s">
        <v>241</v>
      </c>
      <c r="C359" s="2">
        <v>2101</v>
      </c>
      <c r="D359" s="2" t="s">
        <v>611</v>
      </c>
      <c r="E359" s="2" t="s">
        <v>63</v>
      </c>
      <c r="F359" s="3">
        <v>50.441713</v>
      </c>
      <c r="G359" s="3">
        <v>30.622050999999999</v>
      </c>
      <c r="H359" s="4">
        <v>55.516083916083907</v>
      </c>
      <c r="I359" s="2" t="s">
        <v>131</v>
      </c>
      <c r="J359" s="2" t="str">
        <f>IF(COUNTIF($A$3:A359,A359)&gt;1,"ДУБЛЬ","")</f>
        <v/>
      </c>
      <c r="K359" s="2" t="str">
        <f t="shared" si="5"/>
        <v>OK</v>
      </c>
      <c r="L359" s="2" t="s">
        <v>63</v>
      </c>
    </row>
    <row r="360" spans="1:12">
      <c r="A360" s="2" t="s">
        <v>728</v>
      </c>
      <c r="B360" s="2" t="s">
        <v>241</v>
      </c>
      <c r="C360" s="2">
        <v>2103</v>
      </c>
      <c r="D360" s="2" t="s">
        <v>611</v>
      </c>
      <c r="E360" s="2" t="s">
        <v>63</v>
      </c>
      <c r="F360" s="3">
        <v>50.395769999999999</v>
      </c>
      <c r="G360" s="3">
        <v>30.637497</v>
      </c>
      <c r="H360" s="4">
        <v>55.516083916083907</v>
      </c>
      <c r="I360" s="2" t="s">
        <v>131</v>
      </c>
      <c r="J360" s="2" t="str">
        <f>IF(COUNTIF($A$3:A360,A360)&gt;1,"ДУБЛЬ","")</f>
        <v/>
      </c>
      <c r="K360" s="2" t="str">
        <f t="shared" si="5"/>
        <v>OK</v>
      </c>
      <c r="L360" s="2" t="s">
        <v>63</v>
      </c>
    </row>
    <row r="361" spans="1:12">
      <c r="A361" s="2" t="s">
        <v>729</v>
      </c>
      <c r="B361" s="2" t="s">
        <v>241</v>
      </c>
      <c r="C361" s="2">
        <v>2107</v>
      </c>
      <c r="D361" s="2" t="s">
        <v>370</v>
      </c>
      <c r="E361" s="2" t="s">
        <v>63</v>
      </c>
      <c r="F361" s="3">
        <v>49.834231000000003</v>
      </c>
      <c r="G361" s="3">
        <v>35.610948</v>
      </c>
      <c r="H361" s="4">
        <v>55.516083916083907</v>
      </c>
      <c r="I361" s="2" t="s">
        <v>131</v>
      </c>
      <c r="J361" s="2" t="str">
        <f>IF(COUNTIF($A$3:A361,A361)&gt;1,"ДУБЛЬ","")</f>
        <v/>
      </c>
      <c r="K361" s="2" t="str">
        <f t="shared" si="5"/>
        <v>OK</v>
      </c>
      <c r="L361" s="2" t="s">
        <v>63</v>
      </c>
    </row>
    <row r="362" spans="1:12">
      <c r="A362" s="2" t="s">
        <v>730</v>
      </c>
      <c r="B362" s="2" t="s">
        <v>241</v>
      </c>
      <c r="C362" s="2">
        <v>2108</v>
      </c>
      <c r="D362" s="2" t="s">
        <v>611</v>
      </c>
      <c r="E362" s="2" t="s">
        <v>63</v>
      </c>
      <c r="F362" s="3">
        <v>50.422113000000003</v>
      </c>
      <c r="G362" s="3">
        <v>30.649925</v>
      </c>
      <c r="H362" s="4">
        <v>55.516083916083907</v>
      </c>
      <c r="I362" s="2" t="s">
        <v>131</v>
      </c>
      <c r="J362" s="2" t="str">
        <f>IF(COUNTIF($A$3:A362,A362)&gt;1,"ДУБЛЬ","")</f>
        <v/>
      </c>
      <c r="K362" s="2" t="str">
        <f t="shared" si="5"/>
        <v>OK</v>
      </c>
      <c r="L362" s="2" t="s">
        <v>63</v>
      </c>
    </row>
    <row r="363" spans="1:12">
      <c r="A363" s="2" t="s">
        <v>731</v>
      </c>
      <c r="B363" s="2" t="s">
        <v>241</v>
      </c>
      <c r="C363" s="2">
        <v>2117</v>
      </c>
      <c r="D363" s="2" t="s">
        <v>732</v>
      </c>
      <c r="E363" s="2" t="s">
        <v>63</v>
      </c>
      <c r="F363" s="3">
        <v>48.403897000000001</v>
      </c>
      <c r="G363" s="3">
        <v>35.276457999999998</v>
      </c>
      <c r="H363" s="4">
        <v>55.516083916083907</v>
      </c>
      <c r="I363" s="2" t="s">
        <v>131</v>
      </c>
      <c r="J363" s="2" t="str">
        <f>IF(COUNTIF($A$3:A363,A363)&gt;1,"ДУБЛЬ","")</f>
        <v/>
      </c>
      <c r="K363" s="2" t="str">
        <f t="shared" si="5"/>
        <v>OK</v>
      </c>
      <c r="L363" s="2" t="s">
        <v>63</v>
      </c>
    </row>
    <row r="364" spans="1:12">
      <c r="A364" s="2" t="s">
        <v>733</v>
      </c>
      <c r="B364" s="2" t="s">
        <v>241</v>
      </c>
      <c r="C364" s="2">
        <v>229</v>
      </c>
      <c r="D364" s="2" t="s">
        <v>611</v>
      </c>
      <c r="E364" s="2" t="s">
        <v>63</v>
      </c>
      <c r="F364" s="3">
        <v>50.491965</v>
      </c>
      <c r="G364" s="3">
        <v>30.602201000000001</v>
      </c>
      <c r="H364" s="4">
        <v>55.516083916083907</v>
      </c>
      <c r="I364" s="2" t="s">
        <v>131</v>
      </c>
      <c r="J364" s="2" t="str">
        <f>IF(COUNTIF($A$3:A364,A364)&gt;1,"ДУБЛЬ","")</f>
        <v/>
      </c>
      <c r="K364" s="2" t="str">
        <f t="shared" si="5"/>
        <v>OK</v>
      </c>
      <c r="L364" s="2" t="s">
        <v>63</v>
      </c>
    </row>
    <row r="365" spans="1:12">
      <c r="A365" s="2" t="s">
        <v>734</v>
      </c>
      <c r="B365" s="2" t="s">
        <v>241</v>
      </c>
      <c r="C365" s="2">
        <v>2125</v>
      </c>
      <c r="D365" s="2" t="s">
        <v>735</v>
      </c>
      <c r="E365" s="2" t="s">
        <v>63</v>
      </c>
      <c r="F365" s="3">
        <v>50.069623</v>
      </c>
      <c r="G365" s="3">
        <v>31.445768000000001</v>
      </c>
      <c r="H365" s="4">
        <v>55.516083916083907</v>
      </c>
      <c r="I365" s="2" t="s">
        <v>131</v>
      </c>
      <c r="J365" s="2" t="str">
        <f>IF(COUNTIF($A$3:A365,A365)&gt;1,"ДУБЛЬ","")</f>
        <v/>
      </c>
      <c r="K365" s="2" t="str">
        <f t="shared" si="5"/>
        <v>OK</v>
      </c>
      <c r="L365" s="2" t="s">
        <v>63</v>
      </c>
    </row>
    <row r="366" spans="1:12">
      <c r="A366" s="2" t="s">
        <v>736</v>
      </c>
      <c r="B366" s="2" t="s">
        <v>241</v>
      </c>
      <c r="C366" s="2">
        <v>2127</v>
      </c>
      <c r="D366" s="2" t="s">
        <v>267</v>
      </c>
      <c r="E366" s="2" t="s">
        <v>63</v>
      </c>
      <c r="F366" s="3">
        <v>49.966742000000004</v>
      </c>
      <c r="G366" s="3">
        <v>33.605449999999998</v>
      </c>
      <c r="H366" s="4">
        <v>55.516083916083907</v>
      </c>
      <c r="I366" s="2" t="s">
        <v>131</v>
      </c>
      <c r="J366" s="2" t="str">
        <f>IF(COUNTIF($A$3:A366,A366)&gt;1,"ДУБЛЬ","")</f>
        <v/>
      </c>
      <c r="K366" s="2" t="str">
        <f t="shared" si="5"/>
        <v>OK</v>
      </c>
      <c r="L366" s="2" t="s">
        <v>63</v>
      </c>
    </row>
    <row r="367" spans="1:12">
      <c r="A367" s="2" t="s">
        <v>737</v>
      </c>
      <c r="B367" s="2" t="s">
        <v>241</v>
      </c>
      <c r="C367" s="2">
        <v>2134</v>
      </c>
      <c r="D367" s="2" t="s">
        <v>256</v>
      </c>
      <c r="E367" s="2" t="s">
        <v>63</v>
      </c>
      <c r="F367" s="3">
        <v>50.015439999999998</v>
      </c>
      <c r="G367" s="3">
        <v>36.334688999999997</v>
      </c>
      <c r="H367" s="4">
        <v>55.516083916083907</v>
      </c>
      <c r="I367" s="2" t="s">
        <v>131</v>
      </c>
      <c r="J367" s="2" t="str">
        <f>IF(COUNTIF($A$3:A367,A367)&gt;1,"ДУБЛЬ","")</f>
        <v/>
      </c>
      <c r="K367" s="2" t="str">
        <f t="shared" si="5"/>
        <v>OK</v>
      </c>
      <c r="L367" s="2" t="s">
        <v>63</v>
      </c>
    </row>
    <row r="368" spans="1:12">
      <c r="A368" s="2" t="s">
        <v>738</v>
      </c>
      <c r="B368" s="2" t="s">
        <v>241</v>
      </c>
      <c r="C368" s="2">
        <v>2137</v>
      </c>
      <c r="D368" s="2" t="s">
        <v>256</v>
      </c>
      <c r="E368" s="2" t="s">
        <v>63</v>
      </c>
      <c r="F368" s="3">
        <v>50.057704000000001</v>
      </c>
      <c r="G368" s="3">
        <v>36.205036</v>
      </c>
      <c r="H368" s="4">
        <v>55.516083916083907</v>
      </c>
      <c r="I368" s="2" t="s">
        <v>131</v>
      </c>
      <c r="J368" s="2" t="str">
        <f>IF(COUNTIF($A$3:A368,A368)&gt;1,"ДУБЛЬ","")</f>
        <v/>
      </c>
      <c r="K368" s="2" t="str">
        <f t="shared" si="5"/>
        <v>OK</v>
      </c>
      <c r="L368" s="2" t="s">
        <v>63</v>
      </c>
    </row>
    <row r="369" spans="1:12">
      <c r="A369" s="2" t="s">
        <v>739</v>
      </c>
      <c r="B369" s="2" t="s">
        <v>241</v>
      </c>
      <c r="C369" s="2">
        <v>2156</v>
      </c>
      <c r="D369" s="2" t="s">
        <v>611</v>
      </c>
      <c r="E369" s="2" t="s">
        <v>63</v>
      </c>
      <c r="F369" s="3">
        <v>50.435028000000003</v>
      </c>
      <c r="G369" s="3">
        <v>30.592974000000002</v>
      </c>
      <c r="H369" s="4">
        <v>55.516083916083907</v>
      </c>
      <c r="I369" s="2" t="s">
        <v>131</v>
      </c>
      <c r="J369" s="2" t="str">
        <f>IF(COUNTIF($A$3:A369,A369)&gt;1,"ДУБЛЬ","")</f>
        <v/>
      </c>
      <c r="K369" s="2" t="str">
        <f t="shared" si="5"/>
        <v>OK</v>
      </c>
      <c r="L369" s="2" t="s">
        <v>63</v>
      </c>
    </row>
    <row r="370" spans="1:12">
      <c r="A370" s="2" t="s">
        <v>740</v>
      </c>
      <c r="B370" s="2" t="s">
        <v>241</v>
      </c>
      <c r="C370" s="2">
        <v>2157</v>
      </c>
      <c r="D370" s="2" t="s">
        <v>669</v>
      </c>
      <c r="E370" s="2" t="s">
        <v>63</v>
      </c>
      <c r="F370" s="3">
        <v>50.500652000000002</v>
      </c>
      <c r="G370" s="3">
        <v>30.772563000000002</v>
      </c>
      <c r="H370" s="4">
        <v>55.516083916083907</v>
      </c>
      <c r="I370" s="2" t="s">
        <v>131</v>
      </c>
      <c r="J370" s="2" t="str">
        <f>IF(COUNTIF($A$3:A370,A370)&gt;1,"ДУБЛЬ","")</f>
        <v/>
      </c>
      <c r="K370" s="2" t="str">
        <f t="shared" si="5"/>
        <v>OK</v>
      </c>
      <c r="L370" s="2" t="s">
        <v>63</v>
      </c>
    </row>
    <row r="371" spans="1:12">
      <c r="A371" s="2" t="s">
        <v>741</v>
      </c>
      <c r="B371" s="2" t="s">
        <v>241</v>
      </c>
      <c r="C371" s="2">
        <v>2164</v>
      </c>
      <c r="D371" s="2" t="s">
        <v>742</v>
      </c>
      <c r="E371" s="2" t="s">
        <v>63</v>
      </c>
      <c r="F371" s="3">
        <v>50.485450999999998</v>
      </c>
      <c r="G371" s="3">
        <v>30.894904</v>
      </c>
      <c r="H371" s="4">
        <v>55.516083916083907</v>
      </c>
      <c r="I371" s="2" t="s">
        <v>131</v>
      </c>
      <c r="J371" s="2" t="str">
        <f>IF(COUNTIF($A$3:A371,A371)&gt;1,"ДУБЛЬ","")</f>
        <v/>
      </c>
      <c r="K371" s="2" t="str">
        <f t="shared" si="5"/>
        <v>OK</v>
      </c>
      <c r="L371" s="2" t="s">
        <v>63</v>
      </c>
    </row>
    <row r="372" spans="1:12">
      <c r="A372" s="2" t="s">
        <v>743</v>
      </c>
      <c r="B372" s="2" t="s">
        <v>241</v>
      </c>
      <c r="C372" s="2">
        <v>2167</v>
      </c>
      <c r="D372" s="2" t="s">
        <v>347</v>
      </c>
      <c r="E372" s="2" t="s">
        <v>63</v>
      </c>
      <c r="F372" s="3">
        <v>49.946077000000002</v>
      </c>
      <c r="G372" s="3">
        <v>35.928220000000003</v>
      </c>
      <c r="H372" s="4">
        <v>55.516083916083907</v>
      </c>
      <c r="I372" s="2" t="s">
        <v>131</v>
      </c>
      <c r="J372" s="2" t="str">
        <f>IF(COUNTIF($A$3:A372,A372)&gt;1,"ДУБЛЬ","")</f>
        <v/>
      </c>
      <c r="K372" s="2" t="str">
        <f t="shared" si="5"/>
        <v>OK</v>
      </c>
      <c r="L372" s="2" t="s">
        <v>63</v>
      </c>
    </row>
    <row r="373" spans="1:12">
      <c r="A373" s="2" t="s">
        <v>744</v>
      </c>
      <c r="B373" s="2" t="s">
        <v>241</v>
      </c>
      <c r="C373" s="2">
        <v>2175</v>
      </c>
      <c r="D373" s="2" t="s">
        <v>256</v>
      </c>
      <c r="E373" s="2" t="s">
        <v>63</v>
      </c>
      <c r="F373" s="3">
        <v>49.988261000000001</v>
      </c>
      <c r="G373" s="3">
        <v>36.205995000000001</v>
      </c>
      <c r="H373" s="4">
        <v>55.516083916083907</v>
      </c>
      <c r="I373" s="2" t="s">
        <v>131</v>
      </c>
      <c r="J373" s="2" t="str">
        <f>IF(COUNTIF($A$3:A373,A373)&gt;1,"ДУБЛЬ","")</f>
        <v/>
      </c>
      <c r="K373" s="2" t="str">
        <f t="shared" si="5"/>
        <v>OK</v>
      </c>
      <c r="L373" s="2" t="s">
        <v>63</v>
      </c>
    </row>
    <row r="374" spans="1:12">
      <c r="A374" s="2" t="s">
        <v>745</v>
      </c>
      <c r="B374" s="2" t="s">
        <v>241</v>
      </c>
      <c r="C374" s="2">
        <v>2180</v>
      </c>
      <c r="D374" s="2" t="s">
        <v>746</v>
      </c>
      <c r="E374" s="2" t="s">
        <v>63</v>
      </c>
      <c r="F374" s="3">
        <v>49.534723999999997</v>
      </c>
      <c r="G374" s="3">
        <v>36.613394</v>
      </c>
      <c r="H374" s="4">
        <v>55.516083916083907</v>
      </c>
      <c r="I374" s="2" t="s">
        <v>131</v>
      </c>
      <c r="J374" s="2" t="str">
        <f>IF(COUNTIF($A$3:A374,A374)&gt;1,"ДУБЛЬ","")</f>
        <v/>
      </c>
      <c r="K374" s="2" t="str">
        <f t="shared" si="5"/>
        <v>OK</v>
      </c>
      <c r="L374" s="2" t="s">
        <v>63</v>
      </c>
    </row>
    <row r="375" spans="1:12">
      <c r="A375" s="2" t="s">
        <v>747</v>
      </c>
      <c r="B375" s="2" t="s">
        <v>241</v>
      </c>
      <c r="C375" s="2">
        <v>2188</v>
      </c>
      <c r="D375" s="2" t="s">
        <v>748</v>
      </c>
      <c r="E375" s="2" t="s">
        <v>63</v>
      </c>
      <c r="F375" s="3">
        <v>48.320788999999998</v>
      </c>
      <c r="G375" s="3">
        <v>35.498094000000002</v>
      </c>
      <c r="H375" s="4">
        <v>55.516083916083907</v>
      </c>
      <c r="I375" s="2" t="s">
        <v>131</v>
      </c>
      <c r="J375" s="2" t="str">
        <f>IF(COUNTIF($A$3:A375,A375)&gt;1,"ДУБЛЬ","")</f>
        <v/>
      </c>
      <c r="K375" s="2" t="str">
        <f t="shared" si="5"/>
        <v>OK</v>
      </c>
      <c r="L375" s="2" t="s">
        <v>63</v>
      </c>
    </row>
    <row r="376" spans="1:12">
      <c r="A376" s="2" t="s">
        <v>749</v>
      </c>
      <c r="B376" s="2" t="s">
        <v>241</v>
      </c>
      <c r="C376" s="2">
        <v>2192</v>
      </c>
      <c r="D376" s="2" t="s">
        <v>750</v>
      </c>
      <c r="E376" s="2" t="s">
        <v>63</v>
      </c>
      <c r="F376" s="3">
        <v>50.223036</v>
      </c>
      <c r="G376" s="3">
        <v>30.898616000000001</v>
      </c>
      <c r="H376" s="4">
        <v>55.516083916083907</v>
      </c>
      <c r="I376" s="2" t="s">
        <v>131</v>
      </c>
      <c r="J376" s="2" t="str">
        <f>IF(COUNTIF($A$3:A376,A376)&gt;1,"ДУБЛЬ","")</f>
        <v/>
      </c>
      <c r="K376" s="2" t="str">
        <f t="shared" si="5"/>
        <v>OK</v>
      </c>
      <c r="L376" s="2" t="s">
        <v>63</v>
      </c>
    </row>
    <row r="377" spans="1:12">
      <c r="A377" s="2" t="s">
        <v>751</v>
      </c>
      <c r="B377" s="2" t="s">
        <v>241</v>
      </c>
      <c r="C377" s="2">
        <v>2195</v>
      </c>
      <c r="D377" s="2" t="s">
        <v>611</v>
      </c>
      <c r="E377" s="2" t="s">
        <v>63</v>
      </c>
      <c r="F377" s="3">
        <v>50.458048099999999</v>
      </c>
      <c r="G377" s="3">
        <v>30.613415100000001</v>
      </c>
      <c r="H377" s="4">
        <v>55.516083916083907</v>
      </c>
      <c r="I377" s="2" t="s">
        <v>131</v>
      </c>
      <c r="J377" s="2" t="str">
        <f>IF(COUNTIF($A$3:A377,A377)&gt;1,"ДУБЛЬ","")</f>
        <v/>
      </c>
      <c r="K377" s="2" t="str">
        <f t="shared" si="5"/>
        <v>OK</v>
      </c>
      <c r="L377" s="2" t="s">
        <v>63</v>
      </c>
    </row>
    <row r="378" spans="1:12">
      <c r="A378" s="2" t="s">
        <v>752</v>
      </c>
      <c r="B378" s="2" t="s">
        <v>241</v>
      </c>
      <c r="C378" s="2">
        <v>2196</v>
      </c>
      <c r="D378" s="2" t="s">
        <v>753</v>
      </c>
      <c r="E378" s="2" t="s">
        <v>63</v>
      </c>
      <c r="F378" s="3">
        <v>48.592750000000002</v>
      </c>
      <c r="G378" s="3">
        <v>34.414411000000001</v>
      </c>
      <c r="H378" s="4">
        <v>55.516083916083907</v>
      </c>
      <c r="I378" s="2" t="s">
        <v>131</v>
      </c>
      <c r="J378" s="2" t="str">
        <f>IF(COUNTIF($A$3:A378,A378)&gt;1,"ДУБЛЬ","")</f>
        <v/>
      </c>
      <c r="K378" s="2" t="str">
        <f t="shared" si="5"/>
        <v>OK</v>
      </c>
      <c r="L378" s="2" t="s">
        <v>63</v>
      </c>
    </row>
    <row r="379" spans="1:12">
      <c r="A379" s="2" t="s">
        <v>754</v>
      </c>
      <c r="B379" s="2" t="s">
        <v>241</v>
      </c>
      <c r="C379" s="2">
        <v>2199</v>
      </c>
      <c r="D379" s="2" t="s">
        <v>755</v>
      </c>
      <c r="E379" s="2" t="s">
        <v>63</v>
      </c>
      <c r="F379" s="3">
        <v>50.022360999999997</v>
      </c>
      <c r="G379" s="3">
        <v>35.982653999999997</v>
      </c>
      <c r="H379" s="4">
        <v>55.516083916083907</v>
      </c>
      <c r="I379" s="2" t="s">
        <v>131</v>
      </c>
      <c r="J379" s="2" t="str">
        <f>IF(COUNTIF($A$3:A379,A379)&gt;1,"ДУБЛЬ","")</f>
        <v/>
      </c>
      <c r="K379" s="2" t="str">
        <f t="shared" si="5"/>
        <v>OK</v>
      </c>
      <c r="L379" s="2" t="s">
        <v>63</v>
      </c>
    </row>
    <row r="380" spans="1:12">
      <c r="A380" s="2" t="s">
        <v>756</v>
      </c>
      <c r="B380" s="2" t="s">
        <v>241</v>
      </c>
      <c r="C380" s="2">
        <v>2197</v>
      </c>
      <c r="D380" s="2" t="s">
        <v>611</v>
      </c>
      <c r="E380" s="2" t="s">
        <v>63</v>
      </c>
      <c r="F380" s="3">
        <v>50.419939999999997</v>
      </c>
      <c r="G380" s="3">
        <v>30.634789999999999</v>
      </c>
      <c r="H380" s="4">
        <v>55.516083916083907</v>
      </c>
      <c r="I380" s="2" t="s">
        <v>131</v>
      </c>
      <c r="J380" s="2" t="str">
        <f>IF(COUNTIF($A$3:A380,A380)&gt;1,"ДУБЛЬ","")</f>
        <v/>
      </c>
      <c r="K380" s="2" t="str">
        <f t="shared" si="5"/>
        <v>OK</v>
      </c>
      <c r="L380" s="2" t="s">
        <v>63</v>
      </c>
    </row>
    <row r="381" spans="1:12">
      <c r="A381" s="2" t="s">
        <v>757</v>
      </c>
      <c r="B381" s="2" t="s">
        <v>241</v>
      </c>
      <c r="C381" s="2">
        <v>2217</v>
      </c>
      <c r="D381" s="2" t="s">
        <v>261</v>
      </c>
      <c r="E381" s="2" t="s">
        <v>63</v>
      </c>
      <c r="F381" s="3">
        <v>49.069319</v>
      </c>
      <c r="G381" s="3">
        <v>33.413845999999999</v>
      </c>
      <c r="H381" s="4">
        <v>55.516083916083907</v>
      </c>
      <c r="I381" s="2" t="s">
        <v>150</v>
      </c>
      <c r="J381" s="2" t="str">
        <f>IF(COUNTIF($A$3:A381,A381)&gt;1,"ДУБЛЬ","")</f>
        <v/>
      </c>
      <c r="K381" s="2" t="str">
        <f t="shared" si="5"/>
        <v>OK</v>
      </c>
      <c r="L381" s="2" t="s">
        <v>63</v>
      </c>
    </row>
    <row r="382" spans="1:12">
      <c r="A382" s="2" t="s">
        <v>758</v>
      </c>
      <c r="B382" s="2" t="s">
        <v>241</v>
      </c>
      <c r="C382" s="2">
        <v>2218</v>
      </c>
      <c r="D382" s="2" t="s">
        <v>359</v>
      </c>
      <c r="E382" s="2" t="s">
        <v>63</v>
      </c>
      <c r="F382" s="3">
        <v>49.149540000000002</v>
      </c>
      <c r="G382" s="3">
        <v>34.206073000000004</v>
      </c>
      <c r="H382" s="4">
        <v>55.516083916083907</v>
      </c>
      <c r="I382" s="2" t="s">
        <v>131</v>
      </c>
      <c r="J382" s="2" t="str">
        <f>IF(COUNTIF($A$3:A382,A382)&gt;1,"ДУБЛЬ","")</f>
        <v/>
      </c>
      <c r="K382" s="2" t="str">
        <f t="shared" si="5"/>
        <v>OK</v>
      </c>
      <c r="L382" s="2" t="s">
        <v>63</v>
      </c>
    </row>
    <row r="383" spans="1:12">
      <c r="A383" s="2" t="s">
        <v>759</v>
      </c>
      <c r="B383" s="2" t="s">
        <v>241</v>
      </c>
      <c r="C383" s="2">
        <v>2221</v>
      </c>
      <c r="D383" s="2" t="s">
        <v>400</v>
      </c>
      <c r="E383" s="2" t="s">
        <v>63</v>
      </c>
      <c r="F383" s="3">
        <v>50.016199</v>
      </c>
      <c r="G383" s="3">
        <v>32.999225000000003</v>
      </c>
      <c r="H383" s="4">
        <v>55.516083916083907</v>
      </c>
      <c r="I383" s="2" t="s">
        <v>131</v>
      </c>
      <c r="J383" s="2" t="str">
        <f>IF(COUNTIF($A$3:A383,A383)&gt;1,"ДУБЛЬ","")</f>
        <v/>
      </c>
      <c r="K383" s="2" t="str">
        <f t="shared" si="5"/>
        <v>OK</v>
      </c>
      <c r="L383" s="2" t="s">
        <v>63</v>
      </c>
    </row>
    <row r="384" spans="1:12">
      <c r="A384" s="2" t="s">
        <v>760</v>
      </c>
      <c r="B384" s="2" t="s">
        <v>241</v>
      </c>
      <c r="C384" s="2">
        <v>2226</v>
      </c>
      <c r="D384" s="2" t="s">
        <v>256</v>
      </c>
      <c r="E384" s="2" t="s">
        <v>63</v>
      </c>
      <c r="F384" s="3">
        <v>49.996943999999999</v>
      </c>
      <c r="G384" s="3">
        <v>36.352164000000002</v>
      </c>
      <c r="H384" s="4">
        <v>55.516083916083907</v>
      </c>
      <c r="I384" s="2" t="s">
        <v>131</v>
      </c>
      <c r="J384" s="2" t="str">
        <f>IF(COUNTIF($A$3:A384,A384)&gt;1,"ДУБЛЬ","")</f>
        <v/>
      </c>
      <c r="K384" s="2" t="str">
        <f t="shared" si="5"/>
        <v>OK</v>
      </c>
      <c r="L384" s="2" t="s">
        <v>63</v>
      </c>
    </row>
    <row r="385" spans="1:12">
      <c r="A385" s="2" t="s">
        <v>761</v>
      </c>
      <c r="B385" s="2" t="s">
        <v>241</v>
      </c>
      <c r="C385" s="2">
        <v>2219</v>
      </c>
      <c r="D385" s="2" t="s">
        <v>611</v>
      </c>
      <c r="E385" s="2" t="s">
        <v>63</v>
      </c>
      <c r="F385" s="3">
        <v>50.433999999999997</v>
      </c>
      <c r="G385" s="3">
        <v>30.6462</v>
      </c>
      <c r="H385" s="4">
        <v>55.516083916083907</v>
      </c>
      <c r="I385" s="2" t="s">
        <v>131</v>
      </c>
      <c r="J385" s="2" t="str">
        <f>IF(COUNTIF($A$3:A385,A385)&gt;1,"ДУБЛЬ","")</f>
        <v/>
      </c>
      <c r="K385" s="2" t="str">
        <f t="shared" si="5"/>
        <v>OK</v>
      </c>
      <c r="L385" s="2" t="s">
        <v>63</v>
      </c>
    </row>
    <row r="386" spans="1:12">
      <c r="A386" s="2" t="s">
        <v>762</v>
      </c>
      <c r="B386" s="2" t="s">
        <v>241</v>
      </c>
      <c r="C386" s="2">
        <v>2229</v>
      </c>
      <c r="D386" s="2" t="s">
        <v>264</v>
      </c>
      <c r="E386" s="2" t="s">
        <v>63</v>
      </c>
      <c r="F386" s="3">
        <v>50.912872999999998</v>
      </c>
      <c r="G386" s="3">
        <v>34.779924999999999</v>
      </c>
      <c r="H386" s="4">
        <v>55.516083916083907</v>
      </c>
      <c r="I386" s="2" t="s">
        <v>131</v>
      </c>
      <c r="J386" s="2" t="str">
        <f>IF(COUNTIF($A$3:A386,A386)&gt;1,"ДУБЛЬ","")</f>
        <v/>
      </c>
      <c r="K386" s="2" t="str">
        <f t="shared" si="5"/>
        <v>OK</v>
      </c>
      <c r="L386" s="2" t="s">
        <v>63</v>
      </c>
    </row>
    <row r="387" spans="1:12">
      <c r="A387" s="2" t="s">
        <v>763</v>
      </c>
      <c r="B387" s="2" t="s">
        <v>241</v>
      </c>
      <c r="C387" s="2">
        <v>2231</v>
      </c>
      <c r="D387" s="2" t="s">
        <v>764</v>
      </c>
      <c r="E387" s="2" t="s">
        <v>63</v>
      </c>
      <c r="F387" s="3">
        <v>48.475217000000001</v>
      </c>
      <c r="G387" s="3">
        <v>34.010719999999999</v>
      </c>
      <c r="H387" s="4">
        <v>55.516083916083907</v>
      </c>
      <c r="I387" s="2" t="s">
        <v>131</v>
      </c>
      <c r="J387" s="2" t="str">
        <f>IF(COUNTIF($A$3:A387,A387)&gt;1,"ДУБЛЬ","")</f>
        <v/>
      </c>
      <c r="K387" s="2" t="str">
        <f t="shared" ref="K387:K450" si="6">IF(OR(F387="",G387=""),"НЕМАЄ","OK")</f>
        <v>OK</v>
      </c>
      <c r="L387" s="2" t="s">
        <v>63</v>
      </c>
    </row>
    <row r="388" spans="1:12">
      <c r="A388" s="2" t="s">
        <v>765</v>
      </c>
      <c r="B388" s="2" t="s">
        <v>241</v>
      </c>
      <c r="C388" s="2">
        <v>2234</v>
      </c>
      <c r="D388" s="2" t="s">
        <v>458</v>
      </c>
      <c r="E388" s="2" t="s">
        <v>63</v>
      </c>
      <c r="F388" s="3">
        <v>51.236514999999997</v>
      </c>
      <c r="G388" s="3">
        <v>33.210763</v>
      </c>
      <c r="H388" s="4">
        <v>55.516083916083907</v>
      </c>
      <c r="I388" s="2" t="s">
        <v>131</v>
      </c>
      <c r="J388" s="2" t="str">
        <f>IF(COUNTIF($A$3:A388,A388)&gt;1,"ДУБЛЬ","")</f>
        <v/>
      </c>
      <c r="K388" s="2" t="str">
        <f t="shared" si="6"/>
        <v>OK</v>
      </c>
      <c r="L388" s="2" t="s">
        <v>63</v>
      </c>
    </row>
    <row r="389" spans="1:12">
      <c r="A389" s="2" t="s">
        <v>766</v>
      </c>
      <c r="B389" s="2" t="s">
        <v>241</v>
      </c>
      <c r="C389" s="2">
        <v>2238</v>
      </c>
      <c r="D389" s="2" t="s">
        <v>611</v>
      </c>
      <c r="E389" s="2" t="s">
        <v>63</v>
      </c>
      <c r="F389" s="3">
        <v>50.391956999999998</v>
      </c>
      <c r="G389" s="3">
        <v>30.603100000000001</v>
      </c>
      <c r="H389" s="4">
        <v>55.516083916083907</v>
      </c>
      <c r="I389" s="2" t="s">
        <v>131</v>
      </c>
      <c r="J389" s="2" t="str">
        <f>IF(COUNTIF($A$3:A389,A389)&gt;1,"ДУБЛЬ","")</f>
        <v/>
      </c>
      <c r="K389" s="2" t="str">
        <f t="shared" si="6"/>
        <v>OK</v>
      </c>
      <c r="L389" s="2" t="s">
        <v>63</v>
      </c>
    </row>
    <row r="390" spans="1:12">
      <c r="A390" s="2" t="s">
        <v>767</v>
      </c>
      <c r="B390" s="2" t="s">
        <v>241</v>
      </c>
      <c r="C390" s="2">
        <v>2239</v>
      </c>
      <c r="D390" s="2" t="s">
        <v>611</v>
      </c>
      <c r="E390" s="2" t="s">
        <v>63</v>
      </c>
      <c r="F390" s="3">
        <v>50.415362999999999</v>
      </c>
      <c r="G390" s="3">
        <v>30.650794000000001</v>
      </c>
      <c r="H390" s="4">
        <v>55.516083916083907</v>
      </c>
      <c r="I390" s="2" t="s">
        <v>131</v>
      </c>
      <c r="J390" s="2" t="str">
        <f>IF(COUNTIF($A$3:A390,A390)&gt;1,"ДУБЛЬ","")</f>
        <v/>
      </c>
      <c r="K390" s="2" t="str">
        <f t="shared" si="6"/>
        <v>OK</v>
      </c>
      <c r="L390" s="2" t="s">
        <v>63</v>
      </c>
    </row>
    <row r="391" spans="1:12">
      <c r="A391" s="2" t="s">
        <v>768</v>
      </c>
      <c r="B391" s="2" t="s">
        <v>241</v>
      </c>
      <c r="C391" s="2">
        <v>2241</v>
      </c>
      <c r="D391" s="2" t="s">
        <v>611</v>
      </c>
      <c r="E391" s="2" t="s">
        <v>63</v>
      </c>
      <c r="F391" s="3">
        <v>50.519588400000004</v>
      </c>
      <c r="G391" s="3">
        <v>30.608266400000002</v>
      </c>
      <c r="H391" s="4">
        <v>55.516083916083907</v>
      </c>
      <c r="I391" s="2" t="s">
        <v>131</v>
      </c>
      <c r="J391" s="2" t="str">
        <f>IF(COUNTIF($A$3:A391,A391)&gt;1,"ДУБЛЬ","")</f>
        <v/>
      </c>
      <c r="K391" s="2" t="str">
        <f t="shared" si="6"/>
        <v>OK</v>
      </c>
      <c r="L391" s="2" t="s">
        <v>63</v>
      </c>
    </row>
    <row r="392" spans="1:12">
      <c r="A392" s="2" t="s">
        <v>769</v>
      </c>
      <c r="B392" s="2" t="s">
        <v>241</v>
      </c>
      <c r="C392" s="2">
        <v>2182</v>
      </c>
      <c r="D392" s="2" t="s">
        <v>291</v>
      </c>
      <c r="E392" s="2" t="s">
        <v>63</v>
      </c>
      <c r="F392" s="3">
        <v>49.56427</v>
      </c>
      <c r="G392" s="3">
        <v>34.080030000000001</v>
      </c>
      <c r="H392" s="4">
        <v>55.516083916083907</v>
      </c>
      <c r="I392" s="2" t="s">
        <v>131</v>
      </c>
      <c r="J392" s="2" t="str">
        <f>IF(COUNTIF($A$3:A392,A392)&gt;1,"ДУБЛЬ","")</f>
        <v/>
      </c>
      <c r="K392" s="2" t="str">
        <f t="shared" si="6"/>
        <v>OK</v>
      </c>
      <c r="L392" s="2" t="s">
        <v>63</v>
      </c>
    </row>
    <row r="393" spans="1:12">
      <c r="A393" s="2" t="s">
        <v>770</v>
      </c>
      <c r="B393" s="2" t="s">
        <v>241</v>
      </c>
      <c r="C393" s="2">
        <v>2248</v>
      </c>
      <c r="D393" s="2" t="s">
        <v>611</v>
      </c>
      <c r="E393" s="2" t="s">
        <v>63</v>
      </c>
      <c r="F393" s="3">
        <v>50.449604999999998</v>
      </c>
      <c r="G393" s="3">
        <v>30.597117999999998</v>
      </c>
      <c r="H393" s="4">
        <v>55.516083916083907</v>
      </c>
      <c r="I393" s="2" t="s">
        <v>131</v>
      </c>
      <c r="J393" s="2" t="str">
        <f>IF(COUNTIF($A$3:A393,A393)&gt;1,"ДУБЛЬ","")</f>
        <v/>
      </c>
      <c r="K393" s="2" t="str">
        <f t="shared" si="6"/>
        <v>OK</v>
      </c>
      <c r="L393" s="2" t="s">
        <v>63</v>
      </c>
    </row>
    <row r="394" spans="1:12">
      <c r="A394" s="2" t="s">
        <v>771</v>
      </c>
      <c r="B394" s="2" t="s">
        <v>241</v>
      </c>
      <c r="C394" s="2">
        <v>2259</v>
      </c>
      <c r="D394" s="2" t="s">
        <v>434</v>
      </c>
      <c r="E394" s="2" t="s">
        <v>63</v>
      </c>
      <c r="F394" s="3">
        <v>49.226073999999997</v>
      </c>
      <c r="G394" s="3">
        <v>37.301698000000002</v>
      </c>
      <c r="H394" s="4">
        <v>55.516083916083907</v>
      </c>
      <c r="I394" s="2" t="s">
        <v>131</v>
      </c>
      <c r="J394" s="2" t="str">
        <f>IF(COUNTIF($A$3:A394,A394)&gt;1,"ДУБЛЬ","")</f>
        <v/>
      </c>
      <c r="K394" s="2" t="str">
        <f t="shared" si="6"/>
        <v>OK</v>
      </c>
      <c r="L394" s="2" t="s">
        <v>63</v>
      </c>
    </row>
    <row r="395" spans="1:12">
      <c r="A395" s="2" t="s">
        <v>772</v>
      </c>
      <c r="B395" s="2" t="s">
        <v>241</v>
      </c>
      <c r="C395" s="2">
        <v>2264</v>
      </c>
      <c r="D395" s="2" t="s">
        <v>256</v>
      </c>
      <c r="E395" s="2" t="s">
        <v>63</v>
      </c>
      <c r="F395" s="3">
        <v>49.934296000000003</v>
      </c>
      <c r="G395" s="3">
        <v>36.411206</v>
      </c>
      <c r="H395" s="4">
        <v>55.516083916083907</v>
      </c>
      <c r="I395" s="2" t="s">
        <v>131</v>
      </c>
      <c r="J395" s="2" t="str">
        <f>IF(COUNTIF($A$3:A395,A395)&gt;1,"ДУБЛЬ","")</f>
        <v/>
      </c>
      <c r="K395" s="2" t="str">
        <f t="shared" si="6"/>
        <v>OK</v>
      </c>
      <c r="L395" s="2" t="s">
        <v>63</v>
      </c>
    </row>
    <row r="396" spans="1:12">
      <c r="A396" s="2" t="s">
        <v>773</v>
      </c>
      <c r="B396" s="2" t="s">
        <v>241</v>
      </c>
      <c r="C396" s="2">
        <v>2281</v>
      </c>
      <c r="D396" s="2" t="s">
        <v>256</v>
      </c>
      <c r="E396" s="2" t="s">
        <v>63</v>
      </c>
      <c r="F396" s="3">
        <v>49.981594000000001</v>
      </c>
      <c r="G396" s="3">
        <v>36.186087999999998</v>
      </c>
      <c r="H396" s="4">
        <v>55.516083916083907</v>
      </c>
      <c r="I396" s="2" t="s">
        <v>131</v>
      </c>
      <c r="J396" s="2" t="str">
        <f>IF(COUNTIF($A$3:A396,A396)&gt;1,"ДУБЛЬ","")</f>
        <v/>
      </c>
      <c r="K396" s="2" t="str">
        <f t="shared" si="6"/>
        <v>OK</v>
      </c>
      <c r="L396" s="2" t="s">
        <v>63</v>
      </c>
    </row>
    <row r="397" spans="1:12">
      <c r="A397" s="2" t="s">
        <v>774</v>
      </c>
      <c r="B397" s="2" t="s">
        <v>241</v>
      </c>
      <c r="C397" s="2">
        <v>2294</v>
      </c>
      <c r="D397" s="2" t="s">
        <v>276</v>
      </c>
      <c r="E397" s="2" t="s">
        <v>63</v>
      </c>
      <c r="F397" s="3">
        <v>51.495513000000003</v>
      </c>
      <c r="G397" s="3">
        <v>31.285188999999999</v>
      </c>
      <c r="H397" s="4">
        <v>55.516083916083907</v>
      </c>
      <c r="I397" s="2" t="s">
        <v>131</v>
      </c>
      <c r="J397" s="2" t="str">
        <f>IF(COUNTIF($A$3:A397,A397)&gt;1,"ДУБЛЬ","")</f>
        <v/>
      </c>
      <c r="K397" s="2" t="str">
        <f t="shared" si="6"/>
        <v>OK</v>
      </c>
      <c r="L397" s="2" t="s">
        <v>63</v>
      </c>
    </row>
    <row r="398" spans="1:12">
      <c r="A398" s="2" t="s">
        <v>775</v>
      </c>
      <c r="B398" s="2" t="s">
        <v>241</v>
      </c>
      <c r="C398" s="2">
        <v>2293</v>
      </c>
      <c r="D398" s="2" t="s">
        <v>611</v>
      </c>
      <c r="E398" s="2" t="s">
        <v>63</v>
      </c>
      <c r="F398" s="3">
        <v>50.429471999999997</v>
      </c>
      <c r="G398" s="3">
        <v>30.615621000000001</v>
      </c>
      <c r="H398" s="4">
        <v>55.516083916083907</v>
      </c>
      <c r="I398" s="2" t="s">
        <v>131</v>
      </c>
      <c r="J398" s="2" t="str">
        <f>IF(COUNTIF($A$3:A398,A398)&gt;1,"ДУБЛЬ","")</f>
        <v/>
      </c>
      <c r="K398" s="2" t="str">
        <f t="shared" si="6"/>
        <v>OK</v>
      </c>
      <c r="L398" s="2" t="s">
        <v>63</v>
      </c>
    </row>
    <row r="399" spans="1:12">
      <c r="A399" s="2" t="s">
        <v>776</v>
      </c>
      <c r="B399" s="2" t="s">
        <v>241</v>
      </c>
      <c r="C399" s="2">
        <v>2299</v>
      </c>
      <c r="D399" s="2" t="s">
        <v>611</v>
      </c>
      <c r="E399" s="2" t="s">
        <v>63</v>
      </c>
      <c r="F399" s="3">
        <v>50.430021000000004</v>
      </c>
      <c r="G399" s="3">
        <v>30.652360000000002</v>
      </c>
      <c r="H399" s="4">
        <v>55.516083916083907</v>
      </c>
      <c r="I399" s="2" t="s">
        <v>131</v>
      </c>
      <c r="J399" s="2" t="str">
        <f>IF(COUNTIF($A$3:A399,A399)&gt;1,"ДУБЛЬ","")</f>
        <v/>
      </c>
      <c r="K399" s="2" t="str">
        <f t="shared" si="6"/>
        <v>OK</v>
      </c>
      <c r="L399" s="2" t="s">
        <v>63</v>
      </c>
    </row>
    <row r="400" spans="1:12">
      <c r="A400" s="2" t="s">
        <v>777</v>
      </c>
      <c r="B400" s="2" t="s">
        <v>241</v>
      </c>
      <c r="C400" s="2">
        <v>2302</v>
      </c>
      <c r="D400" s="2" t="s">
        <v>271</v>
      </c>
      <c r="E400" s="2" t="s">
        <v>63</v>
      </c>
      <c r="F400" s="3">
        <v>48.394008999999997</v>
      </c>
      <c r="G400" s="3">
        <v>35.030062999999998</v>
      </c>
      <c r="H400" s="4">
        <v>55.516083916083907</v>
      </c>
      <c r="I400" s="2" t="s">
        <v>150</v>
      </c>
      <c r="J400" s="2" t="str">
        <f>IF(COUNTIF($A$3:A400,A400)&gt;1,"ДУБЛЬ","")</f>
        <v/>
      </c>
      <c r="K400" s="2" t="str">
        <f t="shared" si="6"/>
        <v>OK</v>
      </c>
      <c r="L400" s="2" t="s">
        <v>63</v>
      </c>
    </row>
    <row r="401" spans="1:12">
      <c r="A401" s="2" t="s">
        <v>778</v>
      </c>
      <c r="B401" s="2" t="s">
        <v>241</v>
      </c>
      <c r="C401" s="2">
        <v>2305</v>
      </c>
      <c r="D401" s="2" t="s">
        <v>669</v>
      </c>
      <c r="E401" s="2" t="s">
        <v>63</v>
      </c>
      <c r="F401" s="3">
        <v>50.510351</v>
      </c>
      <c r="G401" s="3">
        <v>30.793008</v>
      </c>
      <c r="H401" s="4">
        <v>55.516083916083907</v>
      </c>
      <c r="I401" s="2" t="s">
        <v>131</v>
      </c>
      <c r="J401" s="2" t="str">
        <f>IF(COUNTIF($A$3:A401,A401)&gt;1,"ДУБЛЬ","")</f>
        <v/>
      </c>
      <c r="K401" s="2" t="str">
        <f t="shared" si="6"/>
        <v>OK</v>
      </c>
      <c r="L401" s="2" t="s">
        <v>63</v>
      </c>
    </row>
    <row r="402" spans="1:12">
      <c r="A402" s="2" t="s">
        <v>779</v>
      </c>
      <c r="B402" s="2" t="s">
        <v>241</v>
      </c>
      <c r="C402" s="2">
        <v>2306</v>
      </c>
      <c r="D402" s="2" t="s">
        <v>276</v>
      </c>
      <c r="E402" s="2" t="s">
        <v>63</v>
      </c>
      <c r="F402" s="3">
        <v>51.486618999999997</v>
      </c>
      <c r="G402" s="3">
        <v>31.273361000000001</v>
      </c>
      <c r="H402" s="4">
        <v>55.516083916083907</v>
      </c>
      <c r="I402" s="2" t="s">
        <v>131</v>
      </c>
      <c r="J402" s="2" t="str">
        <f>IF(COUNTIF($A$3:A402,A402)&gt;1,"ДУБЛЬ","")</f>
        <v/>
      </c>
      <c r="K402" s="2" t="str">
        <f t="shared" si="6"/>
        <v>OK</v>
      </c>
      <c r="L402" s="2" t="s">
        <v>63</v>
      </c>
    </row>
    <row r="403" spans="1:12">
      <c r="A403" s="2" t="s">
        <v>780</v>
      </c>
      <c r="B403" s="2" t="s">
        <v>241</v>
      </c>
      <c r="C403" s="2">
        <v>2313</v>
      </c>
      <c r="D403" s="2" t="s">
        <v>781</v>
      </c>
      <c r="E403" s="2" t="s">
        <v>63</v>
      </c>
      <c r="F403" s="3">
        <v>49.876120999999998</v>
      </c>
      <c r="G403" s="3">
        <v>36.296579999999999</v>
      </c>
      <c r="H403" s="4">
        <v>55.516083916083907</v>
      </c>
      <c r="I403" s="2" t="s">
        <v>131</v>
      </c>
      <c r="J403" s="2" t="str">
        <f>IF(COUNTIF($A$3:A403,A403)&gt;1,"ДУБЛЬ","")</f>
        <v/>
      </c>
      <c r="K403" s="2" t="str">
        <f t="shared" si="6"/>
        <v>OK</v>
      </c>
      <c r="L403" s="2" t="s">
        <v>63</v>
      </c>
    </row>
    <row r="404" spans="1:12">
      <c r="A404" s="2" t="s">
        <v>782</v>
      </c>
      <c r="B404" s="2" t="s">
        <v>241</v>
      </c>
      <c r="C404" s="2">
        <v>2210</v>
      </c>
      <c r="D404" s="2" t="s">
        <v>256</v>
      </c>
      <c r="E404" s="2" t="s">
        <v>63</v>
      </c>
      <c r="F404" s="3">
        <v>49.995970999999997</v>
      </c>
      <c r="G404" s="3">
        <v>36.350760999999999</v>
      </c>
      <c r="H404" s="4">
        <v>55.516083916083907</v>
      </c>
      <c r="I404" s="2" t="s">
        <v>131</v>
      </c>
      <c r="J404" s="2" t="str">
        <f>IF(COUNTIF($A$3:A404,A404)&gt;1,"ДУБЛЬ","")</f>
        <v/>
      </c>
      <c r="K404" s="2" t="str">
        <f t="shared" si="6"/>
        <v>OK</v>
      </c>
      <c r="L404" s="2" t="s">
        <v>63</v>
      </c>
    </row>
    <row r="405" spans="1:12">
      <c r="A405" s="2" t="s">
        <v>783</v>
      </c>
      <c r="B405" s="2" t="s">
        <v>241</v>
      </c>
      <c r="C405" s="2">
        <v>2320</v>
      </c>
      <c r="D405" s="2" t="s">
        <v>264</v>
      </c>
      <c r="E405" s="2" t="s">
        <v>63</v>
      </c>
      <c r="F405" s="3">
        <v>50.911594200000003</v>
      </c>
      <c r="G405" s="3">
        <v>34.828884000000002</v>
      </c>
      <c r="H405" s="4">
        <v>55.516083916083907</v>
      </c>
      <c r="I405" s="2" t="s">
        <v>131</v>
      </c>
      <c r="J405" s="2" t="str">
        <f>IF(COUNTIF($A$3:A405,A405)&gt;1,"ДУБЛЬ","")</f>
        <v/>
      </c>
      <c r="K405" s="2" t="str">
        <f t="shared" si="6"/>
        <v>OK</v>
      </c>
      <c r="L405" s="2" t="s">
        <v>63</v>
      </c>
    </row>
    <row r="406" spans="1:12">
      <c r="A406" s="2" t="s">
        <v>784</v>
      </c>
      <c r="B406" s="2" t="s">
        <v>241</v>
      </c>
      <c r="C406" s="2">
        <v>2325</v>
      </c>
      <c r="D406" s="2" t="s">
        <v>669</v>
      </c>
      <c r="E406" s="2" t="s">
        <v>63</v>
      </c>
      <c r="F406" s="3">
        <v>50.5182444</v>
      </c>
      <c r="G406" s="3">
        <v>30.802999799999998</v>
      </c>
      <c r="H406" s="4">
        <v>55.516083916083907</v>
      </c>
      <c r="I406" s="2" t="s">
        <v>131</v>
      </c>
      <c r="J406" s="2" t="str">
        <f>IF(COUNTIF($A$3:A406,A406)&gt;1,"ДУБЛЬ","")</f>
        <v/>
      </c>
      <c r="K406" s="2" t="str">
        <f t="shared" si="6"/>
        <v>OK</v>
      </c>
      <c r="L406" s="2" t="s">
        <v>63</v>
      </c>
    </row>
    <row r="407" spans="1:12">
      <c r="A407" s="2" t="s">
        <v>785</v>
      </c>
      <c r="B407" s="2" t="s">
        <v>241</v>
      </c>
      <c r="C407" s="2">
        <v>2328</v>
      </c>
      <c r="D407" s="2" t="s">
        <v>242</v>
      </c>
      <c r="E407" s="2" t="s">
        <v>63</v>
      </c>
      <c r="F407" s="3">
        <v>49.585830000000001</v>
      </c>
      <c r="G407" s="3">
        <v>34.543320000000001</v>
      </c>
      <c r="H407" s="4">
        <v>55.516083916083907</v>
      </c>
      <c r="I407" s="2" t="s">
        <v>131</v>
      </c>
      <c r="J407" s="2" t="str">
        <f>IF(COUNTIF($A$3:A407,A407)&gt;1,"ДУБЛЬ","")</f>
        <v/>
      </c>
      <c r="K407" s="2" t="str">
        <f t="shared" si="6"/>
        <v>OK</v>
      </c>
      <c r="L407" s="2" t="s">
        <v>63</v>
      </c>
    </row>
    <row r="408" spans="1:12">
      <c r="A408" s="2" t="s">
        <v>786</v>
      </c>
      <c r="B408" s="2" t="s">
        <v>241</v>
      </c>
      <c r="C408" s="2">
        <v>2330</v>
      </c>
      <c r="D408" s="2" t="s">
        <v>296</v>
      </c>
      <c r="E408" s="2" t="s">
        <v>63</v>
      </c>
      <c r="F408" s="3">
        <v>49.392848999999998</v>
      </c>
      <c r="G408" s="3">
        <v>36.212963999999999</v>
      </c>
      <c r="H408" s="4">
        <v>55.516083916083907</v>
      </c>
      <c r="I408" s="2" t="s">
        <v>131</v>
      </c>
      <c r="J408" s="2" t="str">
        <f>IF(COUNTIF($A$3:A408,A408)&gt;1,"ДУБЛЬ","")</f>
        <v/>
      </c>
      <c r="K408" s="2" t="str">
        <f t="shared" si="6"/>
        <v>OK</v>
      </c>
      <c r="L408" s="2" t="s">
        <v>63</v>
      </c>
    </row>
    <row r="409" spans="1:12">
      <c r="A409" s="2" t="s">
        <v>787</v>
      </c>
      <c r="B409" s="2" t="s">
        <v>241</v>
      </c>
      <c r="C409" s="2">
        <v>2333</v>
      </c>
      <c r="D409" s="2" t="s">
        <v>271</v>
      </c>
      <c r="E409" s="2" t="s">
        <v>63</v>
      </c>
      <c r="F409" s="3">
        <v>48.483252999999998</v>
      </c>
      <c r="G409" s="3">
        <v>35.065424999999998</v>
      </c>
      <c r="H409" s="4">
        <v>55.516083916083907</v>
      </c>
      <c r="I409" s="2" t="s">
        <v>150</v>
      </c>
      <c r="J409" s="2" t="str">
        <f>IF(COUNTIF($A$3:A409,A409)&gt;1,"ДУБЛЬ","")</f>
        <v/>
      </c>
      <c r="K409" s="2" t="str">
        <f t="shared" si="6"/>
        <v>OK</v>
      </c>
      <c r="L409" s="2" t="s">
        <v>63</v>
      </c>
    </row>
    <row r="410" spans="1:12">
      <c r="A410" s="2" t="s">
        <v>788</v>
      </c>
      <c r="B410" s="2" t="s">
        <v>241</v>
      </c>
      <c r="C410" s="2">
        <v>2338</v>
      </c>
      <c r="D410" s="2" t="s">
        <v>611</v>
      </c>
      <c r="E410" s="2" t="s">
        <v>63</v>
      </c>
      <c r="F410" s="3">
        <v>50.456136000000001</v>
      </c>
      <c r="G410" s="3">
        <v>30.593668999999998</v>
      </c>
      <c r="H410" s="4">
        <v>55.516083916083907</v>
      </c>
      <c r="I410" s="2" t="s">
        <v>131</v>
      </c>
      <c r="J410" s="2" t="str">
        <f>IF(COUNTIF($A$3:A410,A410)&gt;1,"ДУБЛЬ","")</f>
        <v/>
      </c>
      <c r="K410" s="2" t="str">
        <f t="shared" si="6"/>
        <v>OK</v>
      </c>
      <c r="L410" s="2" t="s">
        <v>63</v>
      </c>
    </row>
    <row r="411" spans="1:12">
      <c r="A411" s="2" t="s">
        <v>789</v>
      </c>
      <c r="B411" s="2" t="s">
        <v>241</v>
      </c>
      <c r="C411" s="2">
        <v>2352</v>
      </c>
      <c r="D411" s="2" t="s">
        <v>790</v>
      </c>
      <c r="E411" s="2" t="s">
        <v>63</v>
      </c>
      <c r="F411" s="3">
        <v>50.357586499999996</v>
      </c>
      <c r="G411" s="3">
        <v>30.940997800000002</v>
      </c>
      <c r="H411" s="4">
        <v>55.516083916083907</v>
      </c>
      <c r="I411" s="2" t="s">
        <v>131</v>
      </c>
      <c r="J411" s="2" t="str">
        <f>IF(COUNTIF($A$3:A411,A411)&gt;1,"ДУБЛЬ","")</f>
        <v/>
      </c>
      <c r="K411" s="2" t="str">
        <f t="shared" si="6"/>
        <v>OK</v>
      </c>
      <c r="L411" s="2" t="s">
        <v>63</v>
      </c>
    </row>
    <row r="412" spans="1:12">
      <c r="A412" s="2" t="s">
        <v>791</v>
      </c>
      <c r="B412" s="2" t="s">
        <v>241</v>
      </c>
      <c r="C412" s="2">
        <v>2358</v>
      </c>
      <c r="D412" s="2" t="s">
        <v>271</v>
      </c>
      <c r="E412" s="2" t="s">
        <v>63</v>
      </c>
      <c r="F412" s="3">
        <v>48.466630000000002</v>
      </c>
      <c r="G412" s="3">
        <v>35.045417999999998</v>
      </c>
      <c r="H412" s="4">
        <v>55.516083916083907</v>
      </c>
      <c r="I412" s="2" t="s">
        <v>150</v>
      </c>
      <c r="J412" s="2" t="str">
        <f>IF(COUNTIF($A$3:A412,A412)&gt;1,"ДУБЛЬ","")</f>
        <v/>
      </c>
      <c r="K412" s="2" t="str">
        <f t="shared" si="6"/>
        <v>OK</v>
      </c>
      <c r="L412" s="2" t="s">
        <v>63</v>
      </c>
    </row>
    <row r="413" spans="1:12">
      <c r="A413" s="2" t="s">
        <v>792</v>
      </c>
      <c r="B413" s="2" t="s">
        <v>241</v>
      </c>
      <c r="C413" s="2">
        <v>2360</v>
      </c>
      <c r="D413" s="2" t="s">
        <v>276</v>
      </c>
      <c r="E413" s="2" t="s">
        <v>63</v>
      </c>
      <c r="F413" s="3">
        <v>51.510390000000001</v>
      </c>
      <c r="G413" s="3">
        <v>31.334745000000002</v>
      </c>
      <c r="H413" s="4">
        <v>55.516083916083907</v>
      </c>
      <c r="I413" s="2" t="s">
        <v>131</v>
      </c>
      <c r="J413" s="2" t="str">
        <f>IF(COUNTIF($A$3:A413,A413)&gt;1,"ДУБЛЬ","")</f>
        <v/>
      </c>
      <c r="K413" s="2" t="str">
        <f t="shared" si="6"/>
        <v>OK</v>
      </c>
      <c r="L413" s="2" t="s">
        <v>63</v>
      </c>
    </row>
    <row r="414" spans="1:12">
      <c r="A414" s="2" t="s">
        <v>793</v>
      </c>
      <c r="B414" s="2" t="s">
        <v>241</v>
      </c>
      <c r="C414" s="2">
        <v>2362</v>
      </c>
      <c r="D414" s="2" t="s">
        <v>669</v>
      </c>
      <c r="E414" s="2" t="s">
        <v>63</v>
      </c>
      <c r="F414" s="3">
        <v>50.506749999999997</v>
      </c>
      <c r="G414" s="3">
        <v>30.779665000000001</v>
      </c>
      <c r="H414" s="4">
        <v>55.516083916083907</v>
      </c>
      <c r="I414" s="2" t="s">
        <v>131</v>
      </c>
      <c r="J414" s="2" t="str">
        <f>IF(COUNTIF($A$3:A414,A414)&gt;1,"ДУБЛЬ","")</f>
        <v/>
      </c>
      <c r="K414" s="2" t="str">
        <f t="shared" si="6"/>
        <v>OK</v>
      </c>
      <c r="L414" s="2" t="s">
        <v>63</v>
      </c>
    </row>
    <row r="415" spans="1:12">
      <c r="A415" s="2" t="s">
        <v>794</v>
      </c>
      <c r="B415" s="2" t="s">
        <v>241</v>
      </c>
      <c r="C415" s="2">
        <v>2363</v>
      </c>
      <c r="D415" s="2" t="s">
        <v>669</v>
      </c>
      <c r="E415" s="2" t="s">
        <v>63</v>
      </c>
      <c r="F415" s="3">
        <v>50.511108</v>
      </c>
      <c r="G415" s="3">
        <v>30.788530999999999</v>
      </c>
      <c r="H415" s="4">
        <v>55.516083916083907</v>
      </c>
      <c r="I415" s="2" t="s">
        <v>131</v>
      </c>
      <c r="J415" s="2" t="str">
        <f>IF(COUNTIF($A$3:A415,A415)&gt;1,"ДУБЛЬ","")</f>
        <v/>
      </c>
      <c r="K415" s="2" t="str">
        <f t="shared" si="6"/>
        <v>OK</v>
      </c>
      <c r="L415" s="2" t="s">
        <v>63</v>
      </c>
    </row>
    <row r="416" spans="1:12">
      <c r="A416" s="2" t="s">
        <v>795</v>
      </c>
      <c r="B416" s="2" t="s">
        <v>241</v>
      </c>
      <c r="C416" s="2">
        <v>2366</v>
      </c>
      <c r="D416" s="2" t="s">
        <v>250</v>
      </c>
      <c r="E416" s="2" t="s">
        <v>63</v>
      </c>
      <c r="F416" s="3">
        <v>47.884092600000002</v>
      </c>
      <c r="G416" s="3">
        <v>35.073073000000001</v>
      </c>
      <c r="H416" s="4">
        <v>55.516083916083907</v>
      </c>
      <c r="I416" s="2" t="s">
        <v>131</v>
      </c>
      <c r="J416" s="2" t="str">
        <f>IF(COUNTIF($A$3:A416,A416)&gt;1,"ДУБЛЬ","")</f>
        <v/>
      </c>
      <c r="K416" s="2" t="str">
        <f t="shared" si="6"/>
        <v>OK</v>
      </c>
      <c r="L416" s="2" t="s">
        <v>63</v>
      </c>
    </row>
    <row r="417" spans="1:12">
      <c r="A417" s="2" t="s">
        <v>796</v>
      </c>
      <c r="B417" s="2" t="s">
        <v>241</v>
      </c>
      <c r="C417" s="2">
        <v>2368</v>
      </c>
      <c r="D417" s="2" t="s">
        <v>250</v>
      </c>
      <c r="E417" s="2" t="s">
        <v>63</v>
      </c>
      <c r="F417" s="3">
        <v>47.886241900000002</v>
      </c>
      <c r="G417" s="3">
        <v>35.071605599999998</v>
      </c>
      <c r="H417" s="4">
        <v>55.516083916083907</v>
      </c>
      <c r="I417" s="2" t="s">
        <v>131</v>
      </c>
      <c r="J417" s="2" t="str">
        <f>IF(COUNTIF($A$3:A417,A417)&gt;1,"ДУБЛЬ","")</f>
        <v/>
      </c>
      <c r="K417" s="2" t="str">
        <f t="shared" si="6"/>
        <v>OK</v>
      </c>
      <c r="L417" s="2" t="s">
        <v>63</v>
      </c>
    </row>
    <row r="418" spans="1:12">
      <c r="A418" s="2" t="s">
        <v>797</v>
      </c>
      <c r="B418" s="2" t="s">
        <v>241</v>
      </c>
      <c r="C418" s="2">
        <v>2371</v>
      </c>
      <c r="D418" s="2" t="s">
        <v>304</v>
      </c>
      <c r="E418" s="2" t="s">
        <v>63</v>
      </c>
      <c r="F418" s="3">
        <v>48.670692000000003</v>
      </c>
      <c r="G418" s="3">
        <v>33.116025999999998</v>
      </c>
      <c r="H418" s="4">
        <v>55.516083916083907</v>
      </c>
      <c r="I418" s="2" t="s">
        <v>131</v>
      </c>
      <c r="J418" s="2" t="str">
        <f>IF(COUNTIF($A$3:A418,A418)&gt;1,"ДУБЛЬ","")</f>
        <v/>
      </c>
      <c r="K418" s="2" t="str">
        <f t="shared" si="6"/>
        <v>OK</v>
      </c>
      <c r="L418" s="2" t="s">
        <v>63</v>
      </c>
    </row>
    <row r="419" spans="1:12">
      <c r="A419" s="2" t="s">
        <v>798</v>
      </c>
      <c r="B419" s="2" t="s">
        <v>241</v>
      </c>
      <c r="C419" s="2">
        <v>2373</v>
      </c>
      <c r="D419" s="2" t="s">
        <v>256</v>
      </c>
      <c r="E419" s="2" t="s">
        <v>63</v>
      </c>
      <c r="F419" s="3">
        <v>50.014268999999999</v>
      </c>
      <c r="G419" s="3">
        <v>36.226202999999998</v>
      </c>
      <c r="H419" s="4">
        <v>55.516083916083907</v>
      </c>
      <c r="I419" s="2" t="s">
        <v>131</v>
      </c>
      <c r="J419" s="2" t="str">
        <f>IF(COUNTIF($A$3:A419,A419)&gt;1,"ДУБЛЬ","")</f>
        <v/>
      </c>
      <c r="K419" s="2" t="str">
        <f t="shared" si="6"/>
        <v>OK</v>
      </c>
      <c r="L419" s="2" t="s">
        <v>63</v>
      </c>
    </row>
    <row r="420" spans="1:12">
      <c r="A420" s="2" t="s">
        <v>799</v>
      </c>
      <c r="B420" s="2" t="s">
        <v>241</v>
      </c>
      <c r="C420" s="2">
        <v>2376</v>
      </c>
      <c r="D420" s="2" t="s">
        <v>252</v>
      </c>
      <c r="E420" s="2" t="s">
        <v>63</v>
      </c>
      <c r="F420" s="3">
        <v>48.526555000000002</v>
      </c>
      <c r="G420" s="3">
        <v>35.864690000000003</v>
      </c>
      <c r="H420" s="4">
        <v>55.516083916083907</v>
      </c>
      <c r="I420" s="2" t="s">
        <v>131</v>
      </c>
      <c r="J420" s="2" t="str">
        <f>IF(COUNTIF($A$3:A420,A420)&gt;1,"ДУБЛЬ","")</f>
        <v/>
      </c>
      <c r="K420" s="2" t="str">
        <f t="shared" si="6"/>
        <v>OK</v>
      </c>
      <c r="L420" s="2" t="s">
        <v>63</v>
      </c>
    </row>
    <row r="421" spans="1:12">
      <c r="A421" s="2" t="s">
        <v>800</v>
      </c>
      <c r="B421" s="2" t="s">
        <v>241</v>
      </c>
      <c r="C421" s="2">
        <v>2379</v>
      </c>
      <c r="D421" s="2" t="s">
        <v>402</v>
      </c>
      <c r="E421" s="2" t="s">
        <v>63</v>
      </c>
      <c r="F421" s="3">
        <v>50.491734049999998</v>
      </c>
      <c r="G421" s="3">
        <v>32.719304950000001</v>
      </c>
      <c r="H421" s="4">
        <v>55.516083916083907</v>
      </c>
      <c r="I421" s="2" t="s">
        <v>131</v>
      </c>
      <c r="J421" s="2" t="str">
        <f>IF(COUNTIF($A$3:A421,A421)&gt;1,"ДУБЛЬ","")</f>
        <v/>
      </c>
      <c r="K421" s="2" t="str">
        <f t="shared" si="6"/>
        <v>OK</v>
      </c>
      <c r="L421" s="2" t="s">
        <v>63</v>
      </c>
    </row>
    <row r="422" spans="1:12">
      <c r="A422" s="2" t="s">
        <v>801</v>
      </c>
      <c r="B422" s="2" t="s">
        <v>241</v>
      </c>
      <c r="C422" s="2">
        <v>2381</v>
      </c>
      <c r="D422" s="2" t="s">
        <v>802</v>
      </c>
      <c r="E422" s="2" t="s">
        <v>63</v>
      </c>
      <c r="F422" s="3">
        <v>49.716012999999997</v>
      </c>
      <c r="G422" s="3">
        <v>36.930994800000001</v>
      </c>
      <c r="H422" s="4">
        <v>55.516083916083907</v>
      </c>
      <c r="I422" s="2" t="s">
        <v>131</v>
      </c>
      <c r="J422" s="2" t="str">
        <f>IF(COUNTIF($A$3:A422,A422)&gt;1,"ДУБЛЬ","")</f>
        <v/>
      </c>
      <c r="K422" s="2" t="str">
        <f t="shared" si="6"/>
        <v>OK</v>
      </c>
      <c r="L422" s="2" t="s">
        <v>63</v>
      </c>
    </row>
    <row r="423" spans="1:12">
      <c r="A423" s="2" t="s">
        <v>803</v>
      </c>
      <c r="B423" s="2" t="s">
        <v>241</v>
      </c>
      <c r="C423" s="2">
        <v>2385</v>
      </c>
      <c r="D423" s="2" t="s">
        <v>611</v>
      </c>
      <c r="E423" s="2" t="s">
        <v>63</v>
      </c>
      <c r="F423" s="3">
        <v>50.408121999999999</v>
      </c>
      <c r="G423" s="3">
        <v>30.655626999999999</v>
      </c>
      <c r="H423" s="4">
        <v>55.516083916083907</v>
      </c>
      <c r="I423" s="2" t="s">
        <v>131</v>
      </c>
      <c r="J423" s="2" t="str">
        <f>IF(COUNTIF($A$3:A423,A423)&gt;1,"ДУБЛЬ","")</f>
        <v/>
      </c>
      <c r="K423" s="2" t="str">
        <f t="shared" si="6"/>
        <v>OK</v>
      </c>
      <c r="L423" s="2" t="s">
        <v>63</v>
      </c>
    </row>
    <row r="424" spans="1:12">
      <c r="A424" s="2" t="s">
        <v>804</v>
      </c>
      <c r="B424" s="2" t="s">
        <v>241</v>
      </c>
      <c r="C424" s="2">
        <v>2387</v>
      </c>
      <c r="D424" s="2" t="s">
        <v>464</v>
      </c>
      <c r="E424" s="2" t="s">
        <v>63</v>
      </c>
      <c r="F424" s="3">
        <v>49.679841000000003</v>
      </c>
      <c r="G424" s="3">
        <v>36.355412000000001</v>
      </c>
      <c r="H424" s="4">
        <v>55.516083916083907</v>
      </c>
      <c r="I424" s="2" t="s">
        <v>131</v>
      </c>
      <c r="J424" s="2" t="str">
        <f>IF(COUNTIF($A$3:A424,A424)&gt;1,"ДУБЛЬ","")</f>
        <v/>
      </c>
      <c r="K424" s="2" t="str">
        <f t="shared" si="6"/>
        <v>OK</v>
      </c>
      <c r="L424" s="2" t="s">
        <v>63</v>
      </c>
    </row>
    <row r="425" spans="1:12">
      <c r="A425" s="2" t="s">
        <v>805</v>
      </c>
      <c r="B425" s="2" t="s">
        <v>241</v>
      </c>
      <c r="C425" s="2">
        <v>2382</v>
      </c>
      <c r="D425" s="2" t="s">
        <v>250</v>
      </c>
      <c r="E425" s="2" t="s">
        <v>63</v>
      </c>
      <c r="F425" s="3">
        <v>47.828277700000001</v>
      </c>
      <c r="G425" s="3">
        <v>35.163794899999999</v>
      </c>
      <c r="H425" s="4">
        <v>55.516083916083907</v>
      </c>
      <c r="I425" s="2" t="s">
        <v>131</v>
      </c>
      <c r="J425" s="2" t="str">
        <f>IF(COUNTIF($A$3:A425,A425)&gt;1,"ДУБЛЬ","")</f>
        <v/>
      </c>
      <c r="K425" s="2" t="str">
        <f t="shared" si="6"/>
        <v>OK</v>
      </c>
      <c r="L425" s="2" t="s">
        <v>63</v>
      </c>
    </row>
    <row r="426" spans="1:12">
      <c r="A426" s="2" t="s">
        <v>806</v>
      </c>
      <c r="B426" s="2" t="s">
        <v>241</v>
      </c>
      <c r="C426" s="2">
        <v>2393</v>
      </c>
      <c r="D426" s="2" t="s">
        <v>250</v>
      </c>
      <c r="E426" s="2" t="s">
        <v>63</v>
      </c>
      <c r="F426" s="3">
        <v>47.824048300000001</v>
      </c>
      <c r="G426" s="3">
        <v>35.162155499999997</v>
      </c>
      <c r="H426" s="4">
        <v>55.516083916083907</v>
      </c>
      <c r="I426" s="2" t="s">
        <v>131</v>
      </c>
      <c r="J426" s="2" t="str">
        <f>IF(COUNTIF($A$3:A426,A426)&gt;1,"ДУБЛЬ","")</f>
        <v/>
      </c>
      <c r="K426" s="2" t="str">
        <f t="shared" si="6"/>
        <v>OK</v>
      </c>
      <c r="L426" s="2" t="s">
        <v>63</v>
      </c>
    </row>
    <row r="427" spans="1:12">
      <c r="A427" s="2" t="s">
        <v>807</v>
      </c>
      <c r="B427" s="2" t="s">
        <v>241</v>
      </c>
      <c r="C427" s="2">
        <v>2394</v>
      </c>
      <c r="D427" s="2" t="s">
        <v>790</v>
      </c>
      <c r="E427" s="2" t="s">
        <v>63</v>
      </c>
      <c r="F427" s="3">
        <v>50.3521711</v>
      </c>
      <c r="G427" s="3">
        <v>30.930914990000002</v>
      </c>
      <c r="H427" s="4">
        <v>55.516083916083907</v>
      </c>
      <c r="I427" s="2" t="s">
        <v>131</v>
      </c>
      <c r="J427" s="2" t="str">
        <f>IF(COUNTIF($A$3:A427,A427)&gt;1,"ДУБЛЬ","")</f>
        <v/>
      </c>
      <c r="K427" s="2" t="str">
        <f t="shared" si="6"/>
        <v>OK</v>
      </c>
      <c r="L427" s="2" t="s">
        <v>63</v>
      </c>
    </row>
    <row r="428" spans="1:12">
      <c r="A428" s="2" t="s">
        <v>808</v>
      </c>
      <c r="B428" s="2" t="s">
        <v>241</v>
      </c>
      <c r="C428" s="2">
        <v>2396</v>
      </c>
      <c r="D428" s="2" t="s">
        <v>250</v>
      </c>
      <c r="E428" s="2" t="s">
        <v>63</v>
      </c>
      <c r="F428" s="3">
        <v>47.856189000000001</v>
      </c>
      <c r="G428" s="3">
        <v>35.241056</v>
      </c>
      <c r="H428" s="4">
        <v>55.516083916083907</v>
      </c>
      <c r="I428" s="2" t="s">
        <v>131</v>
      </c>
      <c r="J428" s="2" t="str">
        <f>IF(COUNTIF($A$3:A428,A428)&gt;1,"ДУБЛЬ","")</f>
        <v/>
      </c>
      <c r="K428" s="2" t="str">
        <f t="shared" si="6"/>
        <v>OK</v>
      </c>
      <c r="L428" s="2" t="s">
        <v>63</v>
      </c>
    </row>
    <row r="429" spans="1:12">
      <c r="A429" s="2" t="s">
        <v>809</v>
      </c>
      <c r="B429" s="2" t="s">
        <v>241</v>
      </c>
      <c r="C429" s="2">
        <v>2399</v>
      </c>
      <c r="D429" s="2" t="s">
        <v>261</v>
      </c>
      <c r="E429" s="2" t="s">
        <v>63</v>
      </c>
      <c r="F429" s="3">
        <v>49.070335</v>
      </c>
      <c r="G429" s="3">
        <v>33.421444999999999</v>
      </c>
      <c r="H429" s="4">
        <v>55.516083916083907</v>
      </c>
      <c r="I429" s="2" t="s">
        <v>150</v>
      </c>
      <c r="J429" s="2" t="str">
        <f>IF(COUNTIF($A$3:A429,A429)&gt;1,"ДУБЛЬ","")</f>
        <v/>
      </c>
      <c r="K429" s="2" t="str">
        <f t="shared" si="6"/>
        <v>OK</v>
      </c>
      <c r="L429" s="2" t="s">
        <v>63</v>
      </c>
    </row>
    <row r="430" spans="1:12">
      <c r="A430" s="2" t="s">
        <v>810</v>
      </c>
      <c r="B430" s="2" t="s">
        <v>241</v>
      </c>
      <c r="C430" s="2">
        <v>2402</v>
      </c>
      <c r="D430" s="2" t="s">
        <v>264</v>
      </c>
      <c r="E430" s="2" t="s">
        <v>63</v>
      </c>
      <c r="F430" s="3">
        <v>50.924883999999999</v>
      </c>
      <c r="G430" s="3">
        <v>34.795110000000001</v>
      </c>
      <c r="H430" s="4">
        <v>55.516083916083907</v>
      </c>
      <c r="I430" s="2" t="s">
        <v>131</v>
      </c>
      <c r="J430" s="2" t="str">
        <f>IF(COUNTIF($A$3:A430,A430)&gt;1,"ДУБЛЬ","")</f>
        <v/>
      </c>
      <c r="K430" s="2" t="str">
        <f t="shared" si="6"/>
        <v>OK</v>
      </c>
      <c r="L430" s="2" t="s">
        <v>63</v>
      </c>
    </row>
    <row r="431" spans="1:12">
      <c r="A431" s="2" t="s">
        <v>811</v>
      </c>
      <c r="B431" s="2" t="s">
        <v>241</v>
      </c>
      <c r="C431" s="2">
        <v>2404</v>
      </c>
      <c r="D431" s="2" t="s">
        <v>335</v>
      </c>
      <c r="E431" s="2" t="s">
        <v>63</v>
      </c>
      <c r="F431" s="3">
        <v>49.051717789999998</v>
      </c>
      <c r="G431" s="3">
        <v>33.210959189999997</v>
      </c>
      <c r="H431" s="4">
        <v>55.516083916083907</v>
      </c>
      <c r="I431" s="2" t="s">
        <v>150</v>
      </c>
      <c r="J431" s="2" t="str">
        <f>IF(COUNTIF($A$3:A431,A431)&gt;1,"ДУБЛЬ","")</f>
        <v/>
      </c>
      <c r="K431" s="2" t="str">
        <f t="shared" si="6"/>
        <v>OK</v>
      </c>
      <c r="L431" s="2" t="s">
        <v>63</v>
      </c>
    </row>
    <row r="432" spans="1:12">
      <c r="A432" s="2" t="s">
        <v>812</v>
      </c>
      <c r="B432" s="2" t="s">
        <v>241</v>
      </c>
      <c r="C432" s="2">
        <v>2406</v>
      </c>
      <c r="D432" s="2" t="s">
        <v>276</v>
      </c>
      <c r="E432" s="2" t="s">
        <v>63</v>
      </c>
      <c r="F432" s="3">
        <v>51.520221999999997</v>
      </c>
      <c r="G432" s="3">
        <v>31.232119000000001</v>
      </c>
      <c r="H432" s="4">
        <v>55.516083916083907</v>
      </c>
      <c r="I432" s="2" t="s">
        <v>131</v>
      </c>
      <c r="J432" s="2" t="str">
        <f>IF(COUNTIF($A$3:A432,A432)&gt;1,"ДУБЛЬ","")</f>
        <v/>
      </c>
      <c r="K432" s="2" t="str">
        <f t="shared" si="6"/>
        <v>OK</v>
      </c>
      <c r="L432" s="2" t="s">
        <v>63</v>
      </c>
    </row>
    <row r="433" spans="1:12">
      <c r="A433" s="2" t="s">
        <v>813</v>
      </c>
      <c r="B433" s="2" t="s">
        <v>241</v>
      </c>
      <c r="C433" s="2">
        <v>2304</v>
      </c>
      <c r="D433" s="2" t="s">
        <v>276</v>
      </c>
      <c r="E433" s="2" t="s">
        <v>63</v>
      </c>
      <c r="F433" s="3">
        <v>51.479748000000001</v>
      </c>
      <c r="G433" s="3">
        <v>31.269977999999998</v>
      </c>
      <c r="H433" s="4">
        <v>55.516083916083907</v>
      </c>
      <c r="I433" s="2" t="s">
        <v>131</v>
      </c>
      <c r="J433" s="2" t="str">
        <f>IF(COUNTIF($A$3:A433,A433)&gt;1,"ДУБЛЬ","")</f>
        <v/>
      </c>
      <c r="K433" s="2" t="str">
        <f t="shared" si="6"/>
        <v>OK</v>
      </c>
      <c r="L433" s="2" t="s">
        <v>63</v>
      </c>
    </row>
    <row r="434" spans="1:12">
      <c r="A434" s="2" t="s">
        <v>814</v>
      </c>
      <c r="B434" s="2" t="s">
        <v>241</v>
      </c>
      <c r="C434" s="2">
        <v>2419</v>
      </c>
      <c r="D434" s="2" t="s">
        <v>611</v>
      </c>
      <c r="E434" s="2" t="s">
        <v>63</v>
      </c>
      <c r="F434" s="3">
        <v>50.493644000000003</v>
      </c>
      <c r="G434" s="3">
        <v>30.576222000000001</v>
      </c>
      <c r="H434" s="4">
        <v>55.516083916083907</v>
      </c>
      <c r="I434" s="2" t="s">
        <v>131</v>
      </c>
      <c r="J434" s="2" t="str">
        <f>IF(COUNTIF($A$3:A434,A434)&gt;1,"ДУБЛЬ","")</f>
        <v/>
      </c>
      <c r="K434" s="2" t="str">
        <f t="shared" si="6"/>
        <v>OK</v>
      </c>
      <c r="L434" s="2" t="s">
        <v>63</v>
      </c>
    </row>
    <row r="435" spans="1:12">
      <c r="A435" s="2" t="s">
        <v>815</v>
      </c>
      <c r="B435" s="2" t="s">
        <v>241</v>
      </c>
      <c r="C435" s="2">
        <v>2420</v>
      </c>
      <c r="D435" s="2" t="s">
        <v>296</v>
      </c>
      <c r="E435" s="2" t="s">
        <v>63</v>
      </c>
      <c r="F435" s="3">
        <v>49.398982662808898</v>
      </c>
      <c r="G435" s="3">
        <v>36.222888540792127</v>
      </c>
      <c r="H435" s="4">
        <v>55.516083916083907</v>
      </c>
      <c r="I435" s="2" t="s">
        <v>131</v>
      </c>
      <c r="J435" s="2" t="str">
        <f>IF(COUNTIF($A$3:A435,A435)&gt;1,"ДУБЛЬ","")</f>
        <v/>
      </c>
      <c r="K435" s="2" t="str">
        <f t="shared" si="6"/>
        <v>OK</v>
      </c>
      <c r="L435" s="2" t="s">
        <v>63</v>
      </c>
    </row>
    <row r="436" spans="1:12">
      <c r="A436" s="2" t="s">
        <v>816</v>
      </c>
      <c r="B436" s="2" t="s">
        <v>241</v>
      </c>
      <c r="C436" s="2">
        <v>2421</v>
      </c>
      <c r="D436" s="2" t="s">
        <v>271</v>
      </c>
      <c r="E436" s="2" t="s">
        <v>63</v>
      </c>
      <c r="F436" s="3">
        <v>48.526783999999999</v>
      </c>
      <c r="G436" s="3">
        <v>35.026457000000001</v>
      </c>
      <c r="H436" s="4">
        <v>55.516083916083907</v>
      </c>
      <c r="I436" s="2" t="s">
        <v>150</v>
      </c>
      <c r="J436" s="2" t="str">
        <f>IF(COUNTIF($A$3:A436,A436)&gt;1,"ДУБЛЬ","")</f>
        <v/>
      </c>
      <c r="K436" s="2" t="str">
        <f t="shared" si="6"/>
        <v>OK</v>
      </c>
      <c r="L436" s="2" t="s">
        <v>63</v>
      </c>
    </row>
    <row r="437" spans="1:12">
      <c r="A437" s="2" t="s">
        <v>817</v>
      </c>
      <c r="B437" s="2" t="s">
        <v>241</v>
      </c>
      <c r="C437" s="2">
        <v>2423</v>
      </c>
      <c r="D437" s="2" t="s">
        <v>256</v>
      </c>
      <c r="E437" s="2" t="s">
        <v>63</v>
      </c>
      <c r="F437" s="3">
        <v>50.049098100000002</v>
      </c>
      <c r="G437" s="3">
        <v>36.207464700000003</v>
      </c>
      <c r="H437" s="4">
        <v>55.516083916083907</v>
      </c>
      <c r="I437" s="2" t="s">
        <v>131</v>
      </c>
      <c r="J437" s="2" t="str">
        <f>IF(COUNTIF($A$3:A437,A437)&gt;1,"ДУБЛЬ","")</f>
        <v/>
      </c>
      <c r="K437" s="2" t="str">
        <f t="shared" si="6"/>
        <v>OK</v>
      </c>
      <c r="L437" s="2" t="s">
        <v>63</v>
      </c>
    </row>
    <row r="438" spans="1:12">
      <c r="A438" s="2" t="s">
        <v>818</v>
      </c>
      <c r="B438" s="2" t="s">
        <v>241</v>
      </c>
      <c r="C438" s="2">
        <v>2430</v>
      </c>
      <c r="D438" s="2" t="s">
        <v>611</v>
      </c>
      <c r="E438" s="2" t="s">
        <v>63</v>
      </c>
      <c r="F438" s="3">
        <v>50.428618219999997</v>
      </c>
      <c r="G438" s="3">
        <v>30.65809776</v>
      </c>
      <c r="H438" s="4">
        <v>55.516083916083907</v>
      </c>
      <c r="I438" s="2" t="s">
        <v>131</v>
      </c>
      <c r="J438" s="2" t="str">
        <f>IF(COUNTIF($A$3:A438,A438)&gt;1,"ДУБЛЬ","")</f>
        <v/>
      </c>
      <c r="K438" s="2" t="str">
        <f t="shared" si="6"/>
        <v>OK</v>
      </c>
      <c r="L438" s="2" t="s">
        <v>63</v>
      </c>
    </row>
    <row r="439" spans="1:12">
      <c r="A439" s="2" t="s">
        <v>819</v>
      </c>
      <c r="B439" s="2" t="s">
        <v>241</v>
      </c>
      <c r="C439" s="2">
        <v>2431</v>
      </c>
      <c r="D439" s="2" t="s">
        <v>321</v>
      </c>
      <c r="E439" s="2" t="s">
        <v>63</v>
      </c>
      <c r="F439" s="3">
        <v>49.294612999999998</v>
      </c>
      <c r="G439" s="3">
        <v>35.753946999999997</v>
      </c>
      <c r="H439" s="4">
        <v>55.516083916083907</v>
      </c>
      <c r="I439" s="2" t="s">
        <v>131</v>
      </c>
      <c r="J439" s="2" t="str">
        <f>IF(COUNTIF($A$3:A439,A439)&gt;1,"ДУБЛЬ","")</f>
        <v/>
      </c>
      <c r="K439" s="2" t="str">
        <f t="shared" si="6"/>
        <v>OK</v>
      </c>
      <c r="L439" s="2" t="s">
        <v>63</v>
      </c>
    </row>
    <row r="440" spans="1:12">
      <c r="A440" s="2" t="s">
        <v>820</v>
      </c>
      <c r="B440" s="2" t="s">
        <v>241</v>
      </c>
      <c r="C440" s="2">
        <v>2443</v>
      </c>
      <c r="D440" s="2" t="s">
        <v>304</v>
      </c>
      <c r="E440" s="2" t="s">
        <v>63</v>
      </c>
      <c r="F440" s="3">
        <v>48.65573054</v>
      </c>
      <c r="G440" s="3">
        <v>33.119376590000002</v>
      </c>
      <c r="H440" s="4">
        <v>55.516083916083907</v>
      </c>
      <c r="I440" s="2" t="s">
        <v>131</v>
      </c>
      <c r="J440" s="2" t="str">
        <f>IF(COUNTIF($A$3:A440,A440)&gt;1,"ДУБЛЬ","")</f>
        <v/>
      </c>
      <c r="K440" s="2" t="str">
        <f t="shared" si="6"/>
        <v>OK</v>
      </c>
      <c r="L440" s="2" t="s">
        <v>63</v>
      </c>
    </row>
    <row r="441" spans="1:12">
      <c r="A441" s="2" t="s">
        <v>821</v>
      </c>
      <c r="B441" s="2" t="s">
        <v>241</v>
      </c>
      <c r="C441" s="2">
        <v>2559</v>
      </c>
      <c r="D441" s="2" t="s">
        <v>611</v>
      </c>
      <c r="E441" s="2" t="s">
        <v>63</v>
      </c>
      <c r="F441" s="3">
        <v>50.462825000000002</v>
      </c>
      <c r="G441" s="3">
        <v>30.644515999999999</v>
      </c>
      <c r="H441" s="4">
        <v>55.516083916083907</v>
      </c>
      <c r="I441" s="2" t="s">
        <v>131</v>
      </c>
      <c r="J441" s="2" t="str">
        <f>IF(COUNTIF($A$3:A441,A441)&gt;1,"ДУБЛЬ","")</f>
        <v/>
      </c>
      <c r="K441" s="2" t="str">
        <f t="shared" si="6"/>
        <v>OK</v>
      </c>
      <c r="L441" s="2" t="s">
        <v>63</v>
      </c>
    </row>
    <row r="442" spans="1:12">
      <c r="A442" s="2" t="s">
        <v>822</v>
      </c>
      <c r="B442" s="2" t="s">
        <v>241</v>
      </c>
      <c r="C442" s="2">
        <v>2445</v>
      </c>
      <c r="D442" s="2" t="s">
        <v>271</v>
      </c>
      <c r="E442" s="2" t="s">
        <v>63</v>
      </c>
      <c r="F442" s="3">
        <v>48.477057153086129</v>
      </c>
      <c r="G442" s="3">
        <v>34.913813237738879</v>
      </c>
      <c r="H442" s="4">
        <v>55.516083916083907</v>
      </c>
      <c r="I442" s="2" t="s">
        <v>150</v>
      </c>
      <c r="J442" s="2" t="str">
        <f>IF(COUNTIF($A$3:A442,A442)&gt;1,"ДУБЛЬ","")</f>
        <v/>
      </c>
      <c r="K442" s="2" t="str">
        <f t="shared" si="6"/>
        <v>OK</v>
      </c>
      <c r="L442" s="2" t="s">
        <v>63</v>
      </c>
    </row>
    <row r="443" spans="1:12">
      <c r="A443" s="2" t="s">
        <v>823</v>
      </c>
      <c r="B443" s="2" t="s">
        <v>241</v>
      </c>
      <c r="C443" s="2">
        <v>2448</v>
      </c>
      <c r="D443" s="2" t="s">
        <v>611</v>
      </c>
      <c r="E443" s="2" t="s">
        <v>63</v>
      </c>
      <c r="F443" s="3">
        <v>50.433390799999998</v>
      </c>
      <c r="G443" s="3">
        <v>30.6068955</v>
      </c>
      <c r="H443" s="4">
        <v>55.516083916083907</v>
      </c>
      <c r="I443" s="2" t="s">
        <v>131</v>
      </c>
      <c r="J443" s="2" t="str">
        <f>IF(COUNTIF($A$3:A443,A443)&gt;1,"ДУБЛЬ","")</f>
        <v/>
      </c>
      <c r="K443" s="2" t="str">
        <f t="shared" si="6"/>
        <v>OK</v>
      </c>
      <c r="L443" s="2" t="s">
        <v>63</v>
      </c>
    </row>
    <row r="444" spans="1:12">
      <c r="A444" s="2" t="s">
        <v>824</v>
      </c>
      <c r="B444" s="2" t="s">
        <v>241</v>
      </c>
      <c r="C444" s="2">
        <v>2462</v>
      </c>
      <c r="D444" s="2" t="s">
        <v>611</v>
      </c>
      <c r="E444" s="2" t="s">
        <v>63</v>
      </c>
      <c r="F444" s="3">
        <v>50.453186500000001</v>
      </c>
      <c r="G444" s="3">
        <v>30.625667700000001</v>
      </c>
      <c r="H444" s="4">
        <v>55.516083916083907</v>
      </c>
      <c r="I444" s="2" t="s">
        <v>131</v>
      </c>
      <c r="J444" s="2" t="str">
        <f>IF(COUNTIF($A$3:A444,A444)&gt;1,"ДУБЛЬ","")</f>
        <v/>
      </c>
      <c r="K444" s="2" t="str">
        <f t="shared" si="6"/>
        <v>OK</v>
      </c>
      <c r="L444" s="2" t="s">
        <v>63</v>
      </c>
    </row>
    <row r="445" spans="1:12">
      <c r="A445" s="2" t="s">
        <v>825</v>
      </c>
      <c r="B445" s="2" t="s">
        <v>241</v>
      </c>
      <c r="C445" s="2">
        <v>2466</v>
      </c>
      <c r="D445" s="2" t="s">
        <v>356</v>
      </c>
      <c r="E445" s="2" t="s">
        <v>63</v>
      </c>
      <c r="F445" s="3">
        <v>48.405146000000002</v>
      </c>
      <c r="G445" s="3">
        <v>33.708841999999997</v>
      </c>
      <c r="H445" s="4">
        <v>55.516083916083907</v>
      </c>
      <c r="I445" s="2" t="s">
        <v>131</v>
      </c>
      <c r="J445" s="2" t="str">
        <f>IF(COUNTIF($A$3:A445,A445)&gt;1,"ДУБЛЬ","")</f>
        <v/>
      </c>
      <c r="K445" s="2" t="str">
        <f t="shared" si="6"/>
        <v>OK</v>
      </c>
      <c r="L445" s="2" t="s">
        <v>63</v>
      </c>
    </row>
    <row r="446" spans="1:12">
      <c r="A446" s="2" t="s">
        <v>826</v>
      </c>
      <c r="B446" s="2" t="s">
        <v>241</v>
      </c>
      <c r="C446" s="2">
        <v>2474</v>
      </c>
      <c r="D446" s="2" t="s">
        <v>280</v>
      </c>
      <c r="E446" s="2" t="s">
        <v>63</v>
      </c>
      <c r="F446" s="3">
        <v>48.498634000000003</v>
      </c>
      <c r="G446" s="3">
        <v>34.623693000000003</v>
      </c>
      <c r="H446" s="4">
        <v>55.516083916083907</v>
      </c>
      <c r="I446" s="2" t="s">
        <v>150</v>
      </c>
      <c r="J446" s="2" t="str">
        <f>IF(COUNTIF($A$3:A446,A446)&gt;1,"ДУБЛЬ","")</f>
        <v/>
      </c>
      <c r="K446" s="2" t="str">
        <f t="shared" si="6"/>
        <v>OK</v>
      </c>
      <c r="L446" s="2" t="s">
        <v>63</v>
      </c>
    </row>
    <row r="447" spans="1:12">
      <c r="A447" s="2" t="s">
        <v>827</v>
      </c>
      <c r="B447" s="2" t="s">
        <v>241</v>
      </c>
      <c r="C447" s="2">
        <v>2473</v>
      </c>
      <c r="D447" s="2" t="s">
        <v>485</v>
      </c>
      <c r="E447" s="2" t="s">
        <v>63</v>
      </c>
      <c r="F447" s="3">
        <v>48.342162000000002</v>
      </c>
      <c r="G447" s="3">
        <v>33.499569000000001</v>
      </c>
      <c r="H447" s="4">
        <v>55.516083916083907</v>
      </c>
      <c r="I447" s="2" t="s">
        <v>131</v>
      </c>
      <c r="J447" s="2" t="str">
        <f>IF(COUNTIF($A$3:A447,A447)&gt;1,"ДУБЛЬ","")</f>
        <v/>
      </c>
      <c r="K447" s="2" t="str">
        <f t="shared" si="6"/>
        <v>OK</v>
      </c>
      <c r="L447" s="2" t="s">
        <v>63</v>
      </c>
    </row>
    <row r="448" spans="1:12">
      <c r="A448" s="2" t="s">
        <v>828</v>
      </c>
      <c r="B448" s="2" t="s">
        <v>241</v>
      </c>
      <c r="C448" s="2">
        <v>2480</v>
      </c>
      <c r="D448" s="2" t="s">
        <v>271</v>
      </c>
      <c r="E448" s="2" t="s">
        <v>63</v>
      </c>
      <c r="F448" s="3">
        <v>48.408642</v>
      </c>
      <c r="G448" s="3">
        <v>35.072994999999999</v>
      </c>
      <c r="H448" s="4">
        <v>55.516083916083907</v>
      </c>
      <c r="I448" s="2" t="s">
        <v>150</v>
      </c>
      <c r="J448" s="2" t="str">
        <f>IF(COUNTIF($A$3:A448,A448)&gt;1,"ДУБЛЬ","")</f>
        <v/>
      </c>
      <c r="K448" s="2" t="str">
        <f t="shared" si="6"/>
        <v>OK</v>
      </c>
      <c r="L448" s="2" t="s">
        <v>63</v>
      </c>
    </row>
    <row r="449" spans="1:12">
      <c r="A449" s="2" t="s">
        <v>829</v>
      </c>
      <c r="B449" s="2" t="s">
        <v>241</v>
      </c>
      <c r="C449" s="2">
        <v>2489</v>
      </c>
      <c r="D449" s="2" t="s">
        <v>250</v>
      </c>
      <c r="E449" s="2" t="s">
        <v>63</v>
      </c>
      <c r="F449" s="3">
        <v>47.843336999999998</v>
      </c>
      <c r="G449" s="3">
        <v>35.225147999999997</v>
      </c>
      <c r="H449" s="4">
        <v>55.516083916083907</v>
      </c>
      <c r="I449" s="2" t="s">
        <v>131</v>
      </c>
      <c r="J449" s="2" t="str">
        <f>IF(COUNTIF($A$3:A449,A449)&gt;1,"ДУБЛЬ","")</f>
        <v/>
      </c>
      <c r="K449" s="2" t="str">
        <f t="shared" si="6"/>
        <v>OK</v>
      </c>
      <c r="L449" s="2" t="s">
        <v>63</v>
      </c>
    </row>
    <row r="450" spans="1:12">
      <c r="A450" s="2" t="s">
        <v>830</v>
      </c>
      <c r="B450" s="2" t="s">
        <v>241</v>
      </c>
      <c r="C450" s="2">
        <v>2494</v>
      </c>
      <c r="D450" s="2" t="s">
        <v>611</v>
      </c>
      <c r="E450" s="2" t="s">
        <v>63</v>
      </c>
      <c r="F450" s="3">
        <v>50.531049000000003</v>
      </c>
      <c r="G450" s="3">
        <v>30.608070999999999</v>
      </c>
      <c r="H450" s="4">
        <v>55.516083916083907</v>
      </c>
      <c r="I450" s="2" t="s">
        <v>131</v>
      </c>
      <c r="J450" s="2" t="str">
        <f>IF(COUNTIF($A$3:A450,A450)&gt;1,"ДУБЛЬ","")</f>
        <v/>
      </c>
      <c r="K450" s="2" t="str">
        <f t="shared" si="6"/>
        <v>OK</v>
      </c>
      <c r="L450" s="2" t="s">
        <v>63</v>
      </c>
    </row>
    <row r="451" spans="1:12">
      <c r="A451" s="2" t="s">
        <v>831</v>
      </c>
      <c r="B451" s="2" t="s">
        <v>241</v>
      </c>
      <c r="C451" s="2">
        <v>2386</v>
      </c>
      <c r="D451" s="2" t="s">
        <v>832</v>
      </c>
      <c r="E451" s="2" t="s">
        <v>63</v>
      </c>
      <c r="F451" s="3">
        <v>48.337748019999999</v>
      </c>
      <c r="G451" s="3">
        <v>33.265231270000001</v>
      </c>
      <c r="H451" s="4">
        <v>55.516083916083907</v>
      </c>
      <c r="I451" s="2" t="s">
        <v>131</v>
      </c>
      <c r="J451" s="2" t="str">
        <f>IF(COUNTIF($A$3:A451,A451)&gt;1,"ДУБЛЬ","")</f>
        <v/>
      </c>
      <c r="K451" s="2" t="str">
        <f t="shared" ref="K451:K514" si="7">IF(OR(F451="",G451=""),"НЕМАЄ","OK")</f>
        <v>OK</v>
      </c>
      <c r="L451" s="2" t="s">
        <v>63</v>
      </c>
    </row>
    <row r="452" spans="1:12">
      <c r="A452" s="2" t="s">
        <v>833</v>
      </c>
      <c r="B452" s="2" t="s">
        <v>241</v>
      </c>
      <c r="C452" s="2">
        <v>2492</v>
      </c>
      <c r="D452" s="2" t="s">
        <v>611</v>
      </c>
      <c r="E452" s="2" t="s">
        <v>63</v>
      </c>
      <c r="F452" s="3">
        <v>50.455789500000002</v>
      </c>
      <c r="G452" s="3">
        <v>30.613210200000001</v>
      </c>
      <c r="H452" s="4">
        <v>55.516083916083907</v>
      </c>
      <c r="I452" s="2" t="s">
        <v>131</v>
      </c>
      <c r="J452" s="2" t="str">
        <f>IF(COUNTIF($A$3:A452,A452)&gt;1,"ДУБЛЬ","")</f>
        <v/>
      </c>
      <c r="K452" s="2" t="str">
        <f t="shared" si="7"/>
        <v>OK</v>
      </c>
      <c r="L452" s="2" t="s">
        <v>63</v>
      </c>
    </row>
    <row r="453" spans="1:12">
      <c r="A453" s="2" t="s">
        <v>834</v>
      </c>
      <c r="B453" s="2" t="s">
        <v>241</v>
      </c>
      <c r="C453" s="2">
        <v>2496</v>
      </c>
      <c r="D453" s="2" t="s">
        <v>669</v>
      </c>
      <c r="E453" s="2" t="s">
        <v>63</v>
      </c>
      <c r="F453" s="3">
        <v>50.513606000000003</v>
      </c>
      <c r="G453" s="3">
        <v>30.795964000000001</v>
      </c>
      <c r="H453" s="4">
        <v>55.516083916083907</v>
      </c>
      <c r="I453" s="2" t="s">
        <v>131</v>
      </c>
      <c r="J453" s="2" t="str">
        <f>IF(COUNTIF($A$3:A453,A453)&gt;1,"ДУБЛЬ","")</f>
        <v/>
      </c>
      <c r="K453" s="2" t="str">
        <f t="shared" si="7"/>
        <v>OK</v>
      </c>
      <c r="L453" s="2" t="s">
        <v>63</v>
      </c>
    </row>
    <row r="454" spans="1:12">
      <c r="A454" s="2" t="s">
        <v>835</v>
      </c>
      <c r="B454" s="2" t="s">
        <v>241</v>
      </c>
      <c r="C454" s="2">
        <v>2502</v>
      </c>
      <c r="D454" s="2" t="s">
        <v>611</v>
      </c>
      <c r="E454" s="2" t="s">
        <v>63</v>
      </c>
      <c r="F454" s="3">
        <v>50.411667000000001</v>
      </c>
      <c r="G454" s="3">
        <v>30.645807000000001</v>
      </c>
      <c r="H454" s="4">
        <v>55.516083916083907</v>
      </c>
      <c r="I454" s="2" t="s">
        <v>131</v>
      </c>
      <c r="J454" s="2" t="str">
        <f>IF(COUNTIF($A$3:A454,A454)&gt;1,"ДУБЛЬ","")</f>
        <v/>
      </c>
      <c r="K454" s="2" t="str">
        <f t="shared" si="7"/>
        <v>OK</v>
      </c>
      <c r="L454" s="2" t="s">
        <v>63</v>
      </c>
    </row>
    <row r="455" spans="1:12">
      <c r="A455" s="2" t="s">
        <v>836</v>
      </c>
      <c r="B455" s="2" t="s">
        <v>241</v>
      </c>
      <c r="C455" s="2">
        <v>2500</v>
      </c>
      <c r="D455" s="2" t="s">
        <v>271</v>
      </c>
      <c r="E455" s="2" t="s">
        <v>63</v>
      </c>
      <c r="F455" s="3">
        <v>48.508479000000001</v>
      </c>
      <c r="G455" s="3">
        <v>35.075355000000002</v>
      </c>
      <c r="H455" s="4">
        <v>55.516083916083907</v>
      </c>
      <c r="I455" s="2" t="s">
        <v>150</v>
      </c>
      <c r="J455" s="2" t="str">
        <f>IF(COUNTIF($A$3:A455,A455)&gt;1,"ДУБЛЬ","")</f>
        <v/>
      </c>
      <c r="K455" s="2" t="str">
        <f t="shared" si="7"/>
        <v>OK</v>
      </c>
      <c r="L455" s="2" t="s">
        <v>63</v>
      </c>
    </row>
    <row r="456" spans="1:12">
      <c r="A456" s="2" t="s">
        <v>837</v>
      </c>
      <c r="B456" s="2" t="s">
        <v>241</v>
      </c>
      <c r="C456" s="2">
        <v>2331</v>
      </c>
      <c r="D456" s="2" t="s">
        <v>276</v>
      </c>
      <c r="E456" s="2" t="s">
        <v>63</v>
      </c>
      <c r="F456" s="3">
        <v>51.511938000000001</v>
      </c>
      <c r="G456" s="3">
        <v>31.32855</v>
      </c>
      <c r="H456" s="4">
        <v>55.516083916083907</v>
      </c>
      <c r="I456" s="2" t="s">
        <v>131</v>
      </c>
      <c r="J456" s="2" t="str">
        <f>IF(COUNTIF($A$3:A456,A456)&gt;1,"ДУБЛЬ","")</f>
        <v/>
      </c>
      <c r="K456" s="2" t="str">
        <f t="shared" si="7"/>
        <v>OK</v>
      </c>
      <c r="L456" s="2" t="s">
        <v>63</v>
      </c>
    </row>
    <row r="457" spans="1:12">
      <c r="A457" s="2" t="s">
        <v>838</v>
      </c>
      <c r="B457" s="2" t="s">
        <v>241</v>
      </c>
      <c r="C457" s="2">
        <v>2508</v>
      </c>
      <c r="D457" s="2" t="s">
        <v>764</v>
      </c>
      <c r="E457" s="2" t="s">
        <v>63</v>
      </c>
      <c r="F457" s="3">
        <v>48.482019844422737</v>
      </c>
      <c r="G457" s="3">
        <v>34.013302469003591</v>
      </c>
      <c r="H457" s="4">
        <v>55.516083916083907</v>
      </c>
      <c r="I457" s="2" t="s">
        <v>131</v>
      </c>
      <c r="J457" s="2" t="str">
        <f>IF(COUNTIF($A$3:A457,A457)&gt;1,"ДУБЛЬ","")</f>
        <v/>
      </c>
      <c r="K457" s="2" t="str">
        <f t="shared" si="7"/>
        <v>OK</v>
      </c>
      <c r="L457" s="2" t="s">
        <v>63</v>
      </c>
    </row>
    <row r="458" spans="1:12">
      <c r="A458" s="2" t="s">
        <v>839</v>
      </c>
      <c r="B458" s="2" t="s">
        <v>241</v>
      </c>
      <c r="C458" s="2">
        <v>2519</v>
      </c>
      <c r="D458" s="2" t="s">
        <v>456</v>
      </c>
      <c r="E458" s="2" t="s">
        <v>63</v>
      </c>
      <c r="F458" s="3">
        <v>51.028547000000003</v>
      </c>
      <c r="G458" s="3">
        <v>31.893784</v>
      </c>
      <c r="H458" s="4">
        <v>55.516083916083907</v>
      </c>
      <c r="I458" s="2" t="s">
        <v>131</v>
      </c>
      <c r="J458" s="2" t="str">
        <f>IF(COUNTIF($A$3:A458,A458)&gt;1,"ДУБЛЬ","")</f>
        <v/>
      </c>
      <c r="K458" s="2" t="str">
        <f t="shared" si="7"/>
        <v>OK</v>
      </c>
      <c r="L458" s="2" t="s">
        <v>63</v>
      </c>
    </row>
    <row r="459" spans="1:12">
      <c r="A459" s="2" t="s">
        <v>840</v>
      </c>
      <c r="B459" s="2" t="s">
        <v>241</v>
      </c>
      <c r="C459" s="2">
        <v>2521</v>
      </c>
      <c r="D459" s="2" t="s">
        <v>256</v>
      </c>
      <c r="E459" s="2" t="s">
        <v>63</v>
      </c>
      <c r="F459" s="3">
        <v>49.992082000000003</v>
      </c>
      <c r="G459" s="3">
        <v>36.361389000000003</v>
      </c>
      <c r="H459" s="4">
        <v>55.516083916083907</v>
      </c>
      <c r="I459" s="2" t="s">
        <v>131</v>
      </c>
      <c r="J459" s="2" t="str">
        <f>IF(COUNTIF($A$3:A459,A459)&gt;1,"ДУБЛЬ","")</f>
        <v/>
      </c>
      <c r="K459" s="2" t="str">
        <f t="shared" si="7"/>
        <v>OK</v>
      </c>
      <c r="L459" s="2" t="s">
        <v>63</v>
      </c>
    </row>
    <row r="460" spans="1:12">
      <c r="A460" s="2" t="s">
        <v>841</v>
      </c>
      <c r="B460" s="2" t="s">
        <v>241</v>
      </c>
      <c r="C460" s="2">
        <v>2526</v>
      </c>
      <c r="D460" s="2" t="s">
        <v>842</v>
      </c>
      <c r="E460" s="2" t="s">
        <v>63</v>
      </c>
      <c r="F460" s="3">
        <v>49.54619366</v>
      </c>
      <c r="G460" s="3">
        <v>34.511450480000001</v>
      </c>
      <c r="H460" s="4">
        <v>55.516083916083907</v>
      </c>
      <c r="I460" s="2" t="s">
        <v>131</v>
      </c>
      <c r="J460" s="2" t="str">
        <f>IF(COUNTIF($A$3:A460,A460)&gt;1,"ДУБЛЬ","")</f>
        <v/>
      </c>
      <c r="K460" s="2" t="str">
        <f t="shared" si="7"/>
        <v>OK</v>
      </c>
      <c r="L460" s="2" t="s">
        <v>63</v>
      </c>
    </row>
    <row r="461" spans="1:12">
      <c r="A461" s="2" t="s">
        <v>843</v>
      </c>
      <c r="B461" s="2" t="s">
        <v>241</v>
      </c>
      <c r="C461" s="2">
        <v>2531</v>
      </c>
      <c r="D461" s="2" t="s">
        <v>256</v>
      </c>
      <c r="E461" s="2" t="s">
        <v>63</v>
      </c>
      <c r="F461" s="3">
        <v>50.033965000000002</v>
      </c>
      <c r="G461" s="3">
        <v>36.354677000000002</v>
      </c>
      <c r="H461" s="4">
        <v>55.516083916083907</v>
      </c>
      <c r="I461" s="2" t="s">
        <v>131</v>
      </c>
      <c r="J461" s="2" t="str">
        <f>IF(COUNTIF($A$3:A461,A461)&gt;1,"ДУБЛЬ","")</f>
        <v/>
      </c>
      <c r="K461" s="2" t="str">
        <f t="shared" si="7"/>
        <v>OK</v>
      </c>
      <c r="L461" s="2" t="s">
        <v>63</v>
      </c>
    </row>
    <row r="462" spans="1:12">
      <c r="A462" s="2" t="s">
        <v>844</v>
      </c>
      <c r="B462" s="2" t="s">
        <v>241</v>
      </c>
      <c r="C462" s="2">
        <v>2536</v>
      </c>
      <c r="D462" s="2" t="s">
        <v>483</v>
      </c>
      <c r="E462" s="2" t="s">
        <v>63</v>
      </c>
      <c r="F462" s="3">
        <v>50.936340000000001</v>
      </c>
      <c r="G462" s="3">
        <v>31.582557000000001</v>
      </c>
      <c r="H462" s="4">
        <v>55.516083916083907</v>
      </c>
      <c r="I462" s="2" t="s">
        <v>131</v>
      </c>
      <c r="J462" s="2" t="str">
        <f>IF(COUNTIF($A$3:A462,A462)&gt;1,"ДУБЛЬ","")</f>
        <v/>
      </c>
      <c r="K462" s="2" t="str">
        <f t="shared" si="7"/>
        <v>OK</v>
      </c>
      <c r="L462" s="2" t="s">
        <v>63</v>
      </c>
    </row>
    <row r="463" spans="1:12">
      <c r="A463" s="2" t="s">
        <v>845</v>
      </c>
      <c r="B463" s="2" t="s">
        <v>241</v>
      </c>
      <c r="C463" s="2">
        <v>2548</v>
      </c>
      <c r="D463" s="2" t="s">
        <v>611</v>
      </c>
      <c r="E463" s="2" t="s">
        <v>63</v>
      </c>
      <c r="F463" s="3">
        <v>50.482337999999999</v>
      </c>
      <c r="G463" s="3">
        <v>30.593363</v>
      </c>
      <c r="H463" s="4">
        <v>55.516083916083907</v>
      </c>
      <c r="I463" s="2" t="s">
        <v>131</v>
      </c>
      <c r="J463" s="2" t="str">
        <f>IF(COUNTIF($A$3:A463,A463)&gt;1,"ДУБЛЬ","")</f>
        <v/>
      </c>
      <c r="K463" s="2" t="str">
        <f t="shared" si="7"/>
        <v>OK</v>
      </c>
      <c r="L463" s="2" t="s">
        <v>63</v>
      </c>
    </row>
    <row r="464" spans="1:12">
      <c r="A464" s="2" t="s">
        <v>846</v>
      </c>
      <c r="B464" s="2" t="s">
        <v>241</v>
      </c>
      <c r="C464" s="2">
        <v>2555</v>
      </c>
      <c r="D464" s="2" t="s">
        <v>271</v>
      </c>
      <c r="E464" s="2" t="s">
        <v>63</v>
      </c>
      <c r="F464" s="3">
        <v>48.443820000000002</v>
      </c>
      <c r="G464" s="3">
        <v>35.024717000000003</v>
      </c>
      <c r="H464" s="4">
        <v>55.516083916083907</v>
      </c>
      <c r="I464" s="2" t="s">
        <v>150</v>
      </c>
      <c r="J464" s="2" t="str">
        <f>IF(COUNTIF($A$3:A464,A464)&gt;1,"ДУБЛЬ","")</f>
        <v/>
      </c>
      <c r="K464" s="2" t="str">
        <f t="shared" si="7"/>
        <v>OK</v>
      </c>
      <c r="L464" s="2" t="s">
        <v>63</v>
      </c>
    </row>
    <row r="465" spans="1:12">
      <c r="A465" s="2" t="s">
        <v>847</v>
      </c>
      <c r="B465" s="2" t="s">
        <v>241</v>
      </c>
      <c r="C465" s="2">
        <v>2556</v>
      </c>
      <c r="D465" s="2" t="s">
        <v>611</v>
      </c>
      <c r="E465" s="2" t="s">
        <v>63</v>
      </c>
      <c r="F465" s="3">
        <v>50.505077999999997</v>
      </c>
      <c r="G465" s="3">
        <v>30.600830999999999</v>
      </c>
      <c r="H465" s="4">
        <v>55.516083916083907</v>
      </c>
      <c r="I465" s="2" t="s">
        <v>131</v>
      </c>
      <c r="J465" s="2" t="str">
        <f>IF(COUNTIF($A$3:A465,A465)&gt;1,"ДУБЛЬ","")</f>
        <v/>
      </c>
      <c r="K465" s="2" t="str">
        <f t="shared" si="7"/>
        <v>OK</v>
      </c>
      <c r="L465" s="2" t="s">
        <v>63</v>
      </c>
    </row>
    <row r="466" spans="1:12">
      <c r="A466" s="2" t="s">
        <v>848</v>
      </c>
      <c r="B466" s="2" t="s">
        <v>241</v>
      </c>
      <c r="C466" s="2">
        <v>2557</v>
      </c>
      <c r="D466" s="2" t="s">
        <v>256</v>
      </c>
      <c r="E466" s="2" t="s">
        <v>63</v>
      </c>
      <c r="F466" s="3">
        <v>50.039306000000003</v>
      </c>
      <c r="G466" s="3">
        <v>36.283310999999998</v>
      </c>
      <c r="H466" s="4">
        <v>55.516083916083907</v>
      </c>
      <c r="I466" s="2" t="s">
        <v>131</v>
      </c>
      <c r="J466" s="2" t="str">
        <f>IF(COUNTIF($A$3:A466,A466)&gt;1,"ДУБЛЬ","")</f>
        <v/>
      </c>
      <c r="K466" s="2" t="str">
        <f t="shared" si="7"/>
        <v>OK</v>
      </c>
      <c r="L466" s="2" t="s">
        <v>63</v>
      </c>
    </row>
    <row r="467" spans="1:12">
      <c r="A467" s="2" t="s">
        <v>849</v>
      </c>
      <c r="B467" s="2" t="s">
        <v>241</v>
      </c>
      <c r="C467" s="2">
        <v>2553</v>
      </c>
      <c r="D467" s="2" t="s">
        <v>611</v>
      </c>
      <c r="E467" s="2" t="s">
        <v>63</v>
      </c>
      <c r="F467" s="3">
        <v>50.428730000000002</v>
      </c>
      <c r="G467" s="3">
        <v>30.604617000000001</v>
      </c>
      <c r="H467" s="4">
        <v>55.516083916083907</v>
      </c>
      <c r="I467" s="2" t="s">
        <v>131</v>
      </c>
      <c r="J467" s="2" t="str">
        <f>IF(COUNTIF($A$3:A467,A467)&gt;1,"ДУБЛЬ","")</f>
        <v/>
      </c>
      <c r="K467" s="2" t="str">
        <f t="shared" si="7"/>
        <v>OK</v>
      </c>
      <c r="L467" s="2" t="s">
        <v>63</v>
      </c>
    </row>
    <row r="468" spans="1:12">
      <c r="A468" s="2" t="s">
        <v>850</v>
      </c>
      <c r="B468" s="2" t="s">
        <v>241</v>
      </c>
      <c r="C468" s="2">
        <v>2564</v>
      </c>
      <c r="D468" s="2" t="s">
        <v>271</v>
      </c>
      <c r="E468" s="2" t="s">
        <v>63</v>
      </c>
      <c r="F468" s="3">
        <v>48.429111147602022</v>
      </c>
      <c r="G468" s="3">
        <v>35.038031850011507</v>
      </c>
      <c r="H468" s="4">
        <v>55.516083916083907</v>
      </c>
      <c r="I468" s="2" t="s">
        <v>150</v>
      </c>
      <c r="J468" s="2" t="str">
        <f>IF(COUNTIF($A$3:A468,A468)&gt;1,"ДУБЛЬ","")</f>
        <v/>
      </c>
      <c r="K468" s="2" t="str">
        <f t="shared" si="7"/>
        <v>OK</v>
      </c>
      <c r="L468" s="2" t="s">
        <v>63</v>
      </c>
    </row>
    <row r="469" spans="1:12">
      <c r="A469" s="2" t="s">
        <v>851</v>
      </c>
      <c r="B469" s="2" t="s">
        <v>241</v>
      </c>
      <c r="C469" s="2">
        <v>2565</v>
      </c>
      <c r="D469" s="2" t="s">
        <v>611</v>
      </c>
      <c r="E469" s="2" t="s">
        <v>63</v>
      </c>
      <c r="F469" s="3">
        <v>50.397858999999997</v>
      </c>
      <c r="G469" s="3">
        <v>30.64133</v>
      </c>
      <c r="H469" s="4">
        <v>55.516083916083907</v>
      </c>
      <c r="I469" s="2" t="s">
        <v>131</v>
      </c>
      <c r="J469" s="2" t="str">
        <f>IF(COUNTIF($A$3:A469,A469)&gt;1,"ДУБЛЬ","")</f>
        <v/>
      </c>
      <c r="K469" s="2" t="str">
        <f t="shared" si="7"/>
        <v>OK</v>
      </c>
      <c r="L469" s="2" t="s">
        <v>63</v>
      </c>
    </row>
    <row r="470" spans="1:12">
      <c r="A470" s="2" t="s">
        <v>852</v>
      </c>
      <c r="B470" s="2" t="s">
        <v>241</v>
      </c>
      <c r="C470" s="2">
        <v>2570</v>
      </c>
      <c r="D470" s="2" t="s">
        <v>271</v>
      </c>
      <c r="E470" s="2" t="s">
        <v>63</v>
      </c>
      <c r="F470" s="3">
        <v>48.453178524695481</v>
      </c>
      <c r="G470" s="3">
        <v>35.064012461895111</v>
      </c>
      <c r="H470" s="4">
        <v>55.516083916083907</v>
      </c>
      <c r="I470" s="2" t="s">
        <v>150</v>
      </c>
      <c r="J470" s="2" t="str">
        <f>IF(COUNTIF($A$3:A470,A470)&gt;1,"ДУБЛЬ","")</f>
        <v/>
      </c>
      <c r="K470" s="2" t="str">
        <f t="shared" si="7"/>
        <v>OK</v>
      </c>
      <c r="L470" s="2" t="s">
        <v>63</v>
      </c>
    </row>
    <row r="471" spans="1:12">
      <c r="A471" s="2" t="s">
        <v>853</v>
      </c>
      <c r="B471" s="2" t="s">
        <v>241</v>
      </c>
      <c r="C471" s="2">
        <v>2573</v>
      </c>
      <c r="D471" s="2" t="s">
        <v>256</v>
      </c>
      <c r="E471" s="2" t="s">
        <v>63</v>
      </c>
      <c r="F471" s="3">
        <v>50.028010460430536</v>
      </c>
      <c r="G471" s="3">
        <v>36.354347154747451</v>
      </c>
      <c r="H471" s="4">
        <v>55.516083916083907</v>
      </c>
      <c r="I471" s="2" t="s">
        <v>131</v>
      </c>
      <c r="J471" s="2" t="str">
        <f>IF(COUNTIF($A$3:A471,A471)&gt;1,"ДУБЛЬ","")</f>
        <v/>
      </c>
      <c r="K471" s="2" t="str">
        <f t="shared" si="7"/>
        <v>OK</v>
      </c>
      <c r="L471" s="2" t="s">
        <v>63</v>
      </c>
    </row>
    <row r="472" spans="1:12">
      <c r="A472" s="2" t="s">
        <v>854</v>
      </c>
      <c r="B472" s="2" t="s">
        <v>241</v>
      </c>
      <c r="C472" s="2">
        <v>2574</v>
      </c>
      <c r="D472" s="2" t="s">
        <v>611</v>
      </c>
      <c r="E472" s="2" t="s">
        <v>63</v>
      </c>
      <c r="F472" s="3">
        <v>50.482810999999998</v>
      </c>
      <c r="G472" s="3">
        <v>30.631775999999999</v>
      </c>
      <c r="H472" s="4">
        <v>55.516083916083907</v>
      </c>
      <c r="I472" s="2" t="s">
        <v>131</v>
      </c>
      <c r="J472" s="2" t="str">
        <f>IF(COUNTIF($A$3:A472,A472)&gt;1,"ДУБЛЬ","")</f>
        <v/>
      </c>
      <c r="K472" s="2" t="str">
        <f t="shared" si="7"/>
        <v>OK</v>
      </c>
      <c r="L472" s="2" t="s">
        <v>63</v>
      </c>
    </row>
    <row r="473" spans="1:12">
      <c r="A473" s="2" t="s">
        <v>855</v>
      </c>
      <c r="B473" s="2" t="s">
        <v>241</v>
      </c>
      <c r="C473" s="2">
        <v>2578</v>
      </c>
      <c r="D473" s="2" t="s">
        <v>256</v>
      </c>
      <c r="E473" s="2" t="s">
        <v>63</v>
      </c>
      <c r="F473" s="3">
        <v>50.008911227583333</v>
      </c>
      <c r="G473" s="3">
        <v>36.22396847641339</v>
      </c>
      <c r="H473" s="4">
        <v>55.516083916083907</v>
      </c>
      <c r="I473" s="2" t="s">
        <v>131</v>
      </c>
      <c r="J473" s="2" t="str">
        <f>IF(COUNTIF($A$3:A473,A473)&gt;1,"ДУБЛЬ","")</f>
        <v/>
      </c>
      <c r="K473" s="2" t="str">
        <f t="shared" si="7"/>
        <v>OK</v>
      </c>
      <c r="L473" s="2" t="s">
        <v>63</v>
      </c>
    </row>
    <row r="474" spans="1:12">
      <c r="A474" s="2" t="s">
        <v>856</v>
      </c>
      <c r="B474" s="2" t="s">
        <v>241</v>
      </c>
      <c r="C474" s="2">
        <v>2576</v>
      </c>
      <c r="D474" s="2" t="s">
        <v>611</v>
      </c>
      <c r="E474" s="2" t="s">
        <v>63</v>
      </c>
      <c r="F474" s="3">
        <v>50.460040999999997</v>
      </c>
      <c r="G474" s="3">
        <v>30.632178</v>
      </c>
      <c r="H474" s="4">
        <v>55.516083916083907</v>
      </c>
      <c r="I474" s="2" t="s">
        <v>131</v>
      </c>
      <c r="J474" s="2" t="str">
        <f>IF(COUNTIF($A$3:A474,A474)&gt;1,"ДУБЛЬ","")</f>
        <v/>
      </c>
      <c r="K474" s="2" t="str">
        <f t="shared" si="7"/>
        <v>OK</v>
      </c>
      <c r="L474" s="2" t="s">
        <v>63</v>
      </c>
    </row>
    <row r="475" spans="1:12">
      <c r="A475" s="2" t="s">
        <v>857</v>
      </c>
      <c r="B475" s="2" t="s">
        <v>241</v>
      </c>
      <c r="C475" s="2">
        <v>2584</v>
      </c>
      <c r="D475" s="2" t="s">
        <v>611</v>
      </c>
      <c r="E475" s="2" t="s">
        <v>63</v>
      </c>
      <c r="F475" s="3">
        <v>50.474331999999997</v>
      </c>
      <c r="G475" s="3">
        <v>30.636023999999999</v>
      </c>
      <c r="H475" s="4">
        <v>55.516083916083907</v>
      </c>
      <c r="I475" s="2" t="s">
        <v>131</v>
      </c>
      <c r="J475" s="2" t="str">
        <f>IF(COUNTIF($A$3:A475,A475)&gt;1,"ДУБЛЬ","")</f>
        <v/>
      </c>
      <c r="K475" s="2" t="str">
        <f t="shared" si="7"/>
        <v>OK</v>
      </c>
      <c r="L475" s="2" t="s">
        <v>63</v>
      </c>
    </row>
    <row r="476" spans="1:12">
      <c r="A476" s="2" t="s">
        <v>858</v>
      </c>
      <c r="B476" s="2" t="s">
        <v>241</v>
      </c>
      <c r="C476" s="2">
        <v>2585</v>
      </c>
      <c r="D476" s="2" t="s">
        <v>611</v>
      </c>
      <c r="E476" s="2" t="s">
        <v>63</v>
      </c>
      <c r="F476" s="3">
        <v>50.486859000000003</v>
      </c>
      <c r="G476" s="3">
        <v>30.602315000000001</v>
      </c>
      <c r="H476" s="4">
        <v>55.516083916083907</v>
      </c>
      <c r="I476" s="2" t="s">
        <v>131</v>
      </c>
      <c r="J476" s="2" t="str">
        <f>IF(COUNTIF($A$3:A476,A476)&gt;1,"ДУБЛЬ","")</f>
        <v/>
      </c>
      <c r="K476" s="2" t="str">
        <f t="shared" si="7"/>
        <v>OK</v>
      </c>
      <c r="L476" s="2" t="s">
        <v>63</v>
      </c>
    </row>
    <row r="477" spans="1:12">
      <c r="A477" s="2" t="s">
        <v>859</v>
      </c>
      <c r="B477" s="2" t="s">
        <v>241</v>
      </c>
      <c r="C477" s="2">
        <v>2589</v>
      </c>
      <c r="D477" s="2" t="s">
        <v>256</v>
      </c>
      <c r="E477" s="2" t="s">
        <v>63</v>
      </c>
      <c r="F477" s="3">
        <v>49.982183573427598</v>
      </c>
      <c r="G477" s="3">
        <v>36.182137797061692</v>
      </c>
      <c r="H477" s="4">
        <v>55.516083916083907</v>
      </c>
      <c r="I477" s="2" t="s">
        <v>131</v>
      </c>
      <c r="J477" s="2" t="str">
        <f>IF(COUNTIF($A$3:A477,A477)&gt;1,"ДУБЛЬ","")</f>
        <v/>
      </c>
      <c r="K477" s="2" t="str">
        <f t="shared" si="7"/>
        <v>OK</v>
      </c>
      <c r="L477" s="2" t="s">
        <v>63</v>
      </c>
    </row>
    <row r="478" spans="1:12">
      <c r="A478" s="2" t="s">
        <v>860</v>
      </c>
      <c r="B478" s="2" t="s">
        <v>241</v>
      </c>
      <c r="C478" s="2">
        <v>2579</v>
      </c>
      <c r="D478" s="2" t="s">
        <v>790</v>
      </c>
      <c r="E478" s="2" t="s">
        <v>63</v>
      </c>
      <c r="F478" s="3">
        <v>50.3699868</v>
      </c>
      <c r="G478" s="3">
        <v>30.944600099999999</v>
      </c>
      <c r="H478" s="4">
        <v>55.516083916083907</v>
      </c>
      <c r="I478" s="2" t="s">
        <v>131</v>
      </c>
      <c r="J478" s="2" t="str">
        <f>IF(COUNTIF($A$3:A478,A478)&gt;1,"ДУБЛЬ","")</f>
        <v/>
      </c>
      <c r="K478" s="2" t="str">
        <f t="shared" si="7"/>
        <v>OK</v>
      </c>
      <c r="L478" s="2" t="s">
        <v>63</v>
      </c>
    </row>
    <row r="479" spans="1:12">
      <c r="A479" s="2" t="s">
        <v>861</v>
      </c>
      <c r="B479" s="2" t="s">
        <v>241</v>
      </c>
      <c r="C479" s="2">
        <v>2598</v>
      </c>
      <c r="D479" s="2" t="s">
        <v>256</v>
      </c>
      <c r="E479" s="2" t="s">
        <v>63</v>
      </c>
      <c r="F479" s="3">
        <v>49.975830000000002</v>
      </c>
      <c r="G479" s="3">
        <v>36.283940000000001</v>
      </c>
      <c r="H479" s="4">
        <v>55.516083916083907</v>
      </c>
      <c r="I479" s="2" t="s">
        <v>131</v>
      </c>
      <c r="J479" s="2" t="str">
        <f>IF(COUNTIF($A$3:A479,A479)&gt;1,"ДУБЛЬ","")</f>
        <v/>
      </c>
      <c r="K479" s="2" t="str">
        <f t="shared" si="7"/>
        <v>OK</v>
      </c>
      <c r="L479" s="2" t="s">
        <v>63</v>
      </c>
    </row>
    <row r="480" spans="1:12">
      <c r="A480" s="2" t="s">
        <v>862</v>
      </c>
      <c r="B480" s="2" t="s">
        <v>241</v>
      </c>
      <c r="C480" s="2">
        <v>903</v>
      </c>
      <c r="D480" s="2" t="s">
        <v>611</v>
      </c>
      <c r="E480" s="2" t="s">
        <v>63</v>
      </c>
      <c r="F480" s="3">
        <v>50.4948464</v>
      </c>
      <c r="G480" s="3">
        <v>30.5817601</v>
      </c>
      <c r="H480" s="4">
        <v>55.516083916083907</v>
      </c>
      <c r="I480" s="2" t="s">
        <v>131</v>
      </c>
      <c r="J480" s="2" t="str">
        <f>IF(COUNTIF($A$3:A480,A480)&gt;1,"ДУБЛЬ","")</f>
        <v/>
      </c>
      <c r="K480" s="2" t="str">
        <f t="shared" si="7"/>
        <v>OK</v>
      </c>
      <c r="L480" s="2" t="s">
        <v>63</v>
      </c>
    </row>
    <row r="481" spans="1:12">
      <c r="A481" s="2" t="s">
        <v>863</v>
      </c>
      <c r="B481" s="2" t="s">
        <v>241</v>
      </c>
      <c r="C481" s="2">
        <v>2604</v>
      </c>
      <c r="D481" s="2" t="s">
        <v>611</v>
      </c>
      <c r="E481" s="2" t="s">
        <v>63</v>
      </c>
      <c r="F481" s="3">
        <v>50.410677</v>
      </c>
      <c r="G481" s="3">
        <v>30.63428</v>
      </c>
      <c r="H481" s="4">
        <v>55.516083916083907</v>
      </c>
      <c r="I481" s="2" t="s">
        <v>131</v>
      </c>
      <c r="J481" s="2" t="str">
        <f>IF(COUNTIF($A$3:A481,A481)&gt;1,"ДУБЛЬ","")</f>
        <v/>
      </c>
      <c r="K481" s="2" t="str">
        <f t="shared" si="7"/>
        <v>OK</v>
      </c>
      <c r="L481" s="2" t="s">
        <v>63</v>
      </c>
    </row>
    <row r="482" spans="1:12">
      <c r="A482" s="2" t="s">
        <v>864</v>
      </c>
      <c r="B482" s="2" t="s">
        <v>241</v>
      </c>
      <c r="C482" s="2">
        <v>2605</v>
      </c>
      <c r="D482" s="2" t="s">
        <v>271</v>
      </c>
      <c r="E482" s="2" t="s">
        <v>63</v>
      </c>
      <c r="F482" s="3">
        <v>48.523052999999997</v>
      </c>
      <c r="G482" s="3">
        <v>35.023062000000003</v>
      </c>
      <c r="H482" s="4">
        <v>55.516083916083907</v>
      </c>
      <c r="I482" s="2" t="s">
        <v>150</v>
      </c>
      <c r="J482" s="2" t="str">
        <f>IF(COUNTIF($A$3:A482,A482)&gt;1,"ДУБЛЬ","")</f>
        <v/>
      </c>
      <c r="K482" s="2" t="str">
        <f t="shared" si="7"/>
        <v>OK</v>
      </c>
      <c r="L482" s="2" t="s">
        <v>63</v>
      </c>
    </row>
    <row r="483" spans="1:12">
      <c r="A483" s="2" t="s">
        <v>865</v>
      </c>
      <c r="B483" s="2" t="s">
        <v>241</v>
      </c>
      <c r="C483" s="2">
        <v>2606</v>
      </c>
      <c r="D483" s="2" t="s">
        <v>866</v>
      </c>
      <c r="E483" s="2" t="s">
        <v>63</v>
      </c>
      <c r="F483" s="3">
        <v>48.530070324838647</v>
      </c>
      <c r="G483" s="3">
        <v>35.07385990944509</v>
      </c>
      <c r="H483" s="4">
        <v>55.516083916083907</v>
      </c>
      <c r="I483" s="2" t="s">
        <v>150</v>
      </c>
      <c r="J483" s="2" t="str">
        <f>IF(COUNTIF($A$3:A483,A483)&gt;1,"ДУБЛЬ","")</f>
        <v/>
      </c>
      <c r="K483" s="2" t="str">
        <f t="shared" si="7"/>
        <v>OK</v>
      </c>
      <c r="L483" s="2" t="s">
        <v>63</v>
      </c>
    </row>
    <row r="484" spans="1:12">
      <c r="A484" s="2" t="s">
        <v>867</v>
      </c>
      <c r="B484" s="2" t="s">
        <v>241</v>
      </c>
      <c r="C484" s="2">
        <v>2603</v>
      </c>
      <c r="D484" s="2" t="s">
        <v>250</v>
      </c>
      <c r="E484" s="2" t="s">
        <v>63</v>
      </c>
      <c r="F484" s="3">
        <v>47.848913000000003</v>
      </c>
      <c r="G484" s="3">
        <v>35.130780000000001</v>
      </c>
      <c r="H484" s="4">
        <v>55.516083916083907</v>
      </c>
      <c r="I484" s="2" t="s">
        <v>131</v>
      </c>
      <c r="J484" s="2" t="str">
        <f>IF(COUNTIF($A$3:A484,A484)&gt;1,"ДУБЛЬ","")</f>
        <v/>
      </c>
      <c r="K484" s="2" t="str">
        <f t="shared" si="7"/>
        <v>OK</v>
      </c>
      <c r="L484" s="2" t="s">
        <v>63</v>
      </c>
    </row>
    <row r="485" spans="1:12">
      <c r="A485" s="2" t="s">
        <v>868</v>
      </c>
      <c r="B485" s="2" t="s">
        <v>241</v>
      </c>
      <c r="C485" s="2">
        <v>2610</v>
      </c>
      <c r="D485" s="2" t="s">
        <v>256</v>
      </c>
      <c r="E485" s="2" t="s">
        <v>63</v>
      </c>
      <c r="F485" s="3">
        <v>49.987626734458033</v>
      </c>
      <c r="G485" s="3">
        <v>36.351252497326954</v>
      </c>
      <c r="H485" s="4">
        <v>55.516083916083907</v>
      </c>
      <c r="I485" s="2" t="s">
        <v>131</v>
      </c>
      <c r="J485" s="2" t="str">
        <f>IF(COUNTIF($A$3:A485,A485)&gt;1,"ДУБЛЬ","")</f>
        <v/>
      </c>
      <c r="K485" s="2" t="str">
        <f t="shared" si="7"/>
        <v>OK</v>
      </c>
      <c r="L485" s="2" t="s">
        <v>63</v>
      </c>
    </row>
    <row r="486" spans="1:12">
      <c r="A486" s="2" t="s">
        <v>869</v>
      </c>
      <c r="B486" s="2" t="s">
        <v>241</v>
      </c>
      <c r="C486" s="2">
        <v>2618</v>
      </c>
      <c r="D486" s="2" t="s">
        <v>437</v>
      </c>
      <c r="E486" s="2" t="s">
        <v>63</v>
      </c>
      <c r="F486" s="3">
        <v>48.525204240000001</v>
      </c>
      <c r="G486" s="3">
        <v>36.068844630000001</v>
      </c>
      <c r="H486" s="4">
        <v>55.516083916083907</v>
      </c>
      <c r="I486" s="2" t="s">
        <v>131</v>
      </c>
      <c r="J486" s="2" t="str">
        <f>IF(COUNTIF($A$3:A486,A486)&gt;1,"ДУБЛЬ","")</f>
        <v/>
      </c>
      <c r="K486" s="2" t="str">
        <f t="shared" si="7"/>
        <v>OK</v>
      </c>
      <c r="L486" s="2" t="s">
        <v>63</v>
      </c>
    </row>
    <row r="487" spans="1:12">
      <c r="A487" s="2" t="s">
        <v>870</v>
      </c>
      <c r="B487" s="2" t="s">
        <v>241</v>
      </c>
      <c r="C487" s="2">
        <v>2620</v>
      </c>
      <c r="D487" s="2" t="s">
        <v>261</v>
      </c>
      <c r="E487" s="2" t="s">
        <v>63</v>
      </c>
      <c r="F487" s="3">
        <v>49.145192899999998</v>
      </c>
      <c r="G487" s="3">
        <v>33.436733490000002</v>
      </c>
      <c r="H487" s="4">
        <v>55.516083916083907</v>
      </c>
      <c r="I487" s="2" t="s">
        <v>150</v>
      </c>
      <c r="J487" s="2" t="str">
        <f>IF(COUNTIF($A$3:A487,A487)&gt;1,"ДУБЛЬ","")</f>
        <v/>
      </c>
      <c r="K487" s="2" t="str">
        <f t="shared" si="7"/>
        <v>OK</v>
      </c>
      <c r="L487" s="2" t="s">
        <v>63</v>
      </c>
    </row>
    <row r="488" spans="1:12">
      <c r="A488" s="2" t="s">
        <v>871</v>
      </c>
      <c r="B488" s="2" t="s">
        <v>241</v>
      </c>
      <c r="C488" s="2">
        <v>2624</v>
      </c>
      <c r="D488" s="2" t="s">
        <v>271</v>
      </c>
      <c r="E488" s="2" t="s">
        <v>63</v>
      </c>
      <c r="F488" s="3">
        <v>48.509386999999997</v>
      </c>
      <c r="G488" s="3">
        <v>34.991064999999999</v>
      </c>
      <c r="H488" s="4">
        <v>55.516083916083907</v>
      </c>
      <c r="I488" s="2" t="s">
        <v>150</v>
      </c>
      <c r="J488" s="2" t="str">
        <f>IF(COUNTIF($A$3:A488,A488)&gt;1,"ДУБЛЬ","")</f>
        <v/>
      </c>
      <c r="K488" s="2" t="str">
        <f t="shared" si="7"/>
        <v>OK</v>
      </c>
      <c r="L488" s="2" t="s">
        <v>63</v>
      </c>
    </row>
    <row r="489" spans="1:12">
      <c r="A489" s="2" t="s">
        <v>872</v>
      </c>
      <c r="B489" s="2" t="s">
        <v>241</v>
      </c>
      <c r="C489" s="2">
        <v>2600</v>
      </c>
      <c r="D489" s="2" t="s">
        <v>384</v>
      </c>
      <c r="E489" s="2" t="s">
        <v>63</v>
      </c>
      <c r="F489" s="3">
        <v>50.279774400000001</v>
      </c>
      <c r="G489" s="3">
        <v>31.762308099999998</v>
      </c>
      <c r="H489" s="4">
        <v>55.516083916083907</v>
      </c>
      <c r="I489" s="2" t="s">
        <v>131</v>
      </c>
      <c r="J489" s="2" t="str">
        <f>IF(COUNTIF($A$3:A489,A489)&gt;1,"ДУБЛЬ","")</f>
        <v/>
      </c>
      <c r="K489" s="2" t="str">
        <f t="shared" si="7"/>
        <v>OK</v>
      </c>
      <c r="L489" s="2" t="s">
        <v>63</v>
      </c>
    </row>
    <row r="490" spans="1:12">
      <c r="A490" s="2" t="s">
        <v>873</v>
      </c>
      <c r="B490" s="2" t="s">
        <v>241</v>
      </c>
      <c r="C490" s="2">
        <v>2733</v>
      </c>
      <c r="D490" s="2" t="s">
        <v>271</v>
      </c>
      <c r="E490" s="2" t="s">
        <v>63</v>
      </c>
      <c r="F490" s="3">
        <v>48.465337699035871</v>
      </c>
      <c r="G490" s="3">
        <v>35.052229582772348</v>
      </c>
      <c r="H490" s="4">
        <v>55.516083916083907</v>
      </c>
      <c r="I490" s="2" t="s">
        <v>150</v>
      </c>
      <c r="J490" s="2" t="str">
        <f>IF(COUNTIF($A$3:A490,A490)&gt;1,"ДУБЛЬ","")</f>
        <v/>
      </c>
      <c r="K490" s="2" t="str">
        <f t="shared" si="7"/>
        <v>OK</v>
      </c>
      <c r="L490" s="2" t="s">
        <v>63</v>
      </c>
    </row>
    <row r="491" spans="1:12">
      <c r="A491" s="2" t="s">
        <v>874</v>
      </c>
      <c r="B491" s="2" t="s">
        <v>241</v>
      </c>
      <c r="C491" s="2">
        <v>2637</v>
      </c>
      <c r="D491" s="2" t="s">
        <v>458</v>
      </c>
      <c r="E491" s="2" t="s">
        <v>63</v>
      </c>
      <c r="F491" s="3">
        <v>51.241324339330063</v>
      </c>
      <c r="G491" s="3">
        <v>33.182916910878753</v>
      </c>
      <c r="H491" s="4">
        <v>55.516083916083907</v>
      </c>
      <c r="I491" s="2" t="s">
        <v>131</v>
      </c>
      <c r="J491" s="2" t="str">
        <f>IF(COUNTIF($A$3:A491,A491)&gt;1,"ДУБЛЬ","")</f>
        <v/>
      </c>
      <c r="K491" s="2" t="str">
        <f t="shared" si="7"/>
        <v>OK</v>
      </c>
      <c r="L491" s="2" t="s">
        <v>63</v>
      </c>
    </row>
    <row r="492" spans="1:12">
      <c r="A492" s="2" t="s">
        <v>875</v>
      </c>
      <c r="B492" s="2" t="s">
        <v>241</v>
      </c>
      <c r="C492" s="2">
        <v>2639</v>
      </c>
      <c r="D492" s="2" t="s">
        <v>280</v>
      </c>
      <c r="E492" s="2" t="s">
        <v>63</v>
      </c>
      <c r="F492" s="3">
        <v>48.599392999999999</v>
      </c>
      <c r="G492" s="3">
        <v>34.573645999999997</v>
      </c>
      <c r="H492" s="4">
        <v>55.516083916083907</v>
      </c>
      <c r="I492" s="2" t="s">
        <v>150</v>
      </c>
      <c r="J492" s="2" t="str">
        <f>IF(COUNTIF($A$3:A492,A492)&gt;1,"ДУБЛЬ","")</f>
        <v/>
      </c>
      <c r="K492" s="2" t="str">
        <f t="shared" si="7"/>
        <v>OK</v>
      </c>
      <c r="L492" s="2" t="s">
        <v>63</v>
      </c>
    </row>
    <row r="493" spans="1:12">
      <c r="A493" s="2" t="s">
        <v>876</v>
      </c>
      <c r="B493" s="2" t="s">
        <v>241</v>
      </c>
      <c r="C493" s="2">
        <v>2643</v>
      </c>
      <c r="D493" s="2" t="s">
        <v>294</v>
      </c>
      <c r="E493" s="2" t="s">
        <v>63</v>
      </c>
      <c r="F493" s="3">
        <v>48.633163000000003</v>
      </c>
      <c r="G493" s="3">
        <v>35.257944000000002</v>
      </c>
      <c r="H493" s="4">
        <v>55.516083916083907</v>
      </c>
      <c r="I493" s="2" t="s">
        <v>150</v>
      </c>
      <c r="J493" s="2" t="str">
        <f>IF(COUNTIF($A$3:A493,A493)&gt;1,"ДУБЛЬ","")</f>
        <v/>
      </c>
      <c r="K493" s="2" t="str">
        <f t="shared" si="7"/>
        <v>OK</v>
      </c>
      <c r="L493" s="2" t="s">
        <v>63</v>
      </c>
    </row>
    <row r="494" spans="1:12">
      <c r="A494" s="2" t="s">
        <v>877</v>
      </c>
      <c r="B494" s="2" t="s">
        <v>241</v>
      </c>
      <c r="C494" s="2">
        <v>2644</v>
      </c>
      <c r="D494" s="2" t="s">
        <v>878</v>
      </c>
      <c r="E494" s="2" t="s">
        <v>63</v>
      </c>
      <c r="F494" s="3">
        <v>48.354348130411559</v>
      </c>
      <c r="G494" s="3">
        <v>34.117045959048191</v>
      </c>
      <c r="H494" s="4">
        <v>55.516083916083907</v>
      </c>
      <c r="I494" s="2" t="s">
        <v>131</v>
      </c>
      <c r="J494" s="2" t="str">
        <f>IF(COUNTIF($A$3:A494,A494)&gt;1,"ДУБЛЬ","")</f>
        <v/>
      </c>
      <c r="K494" s="2" t="str">
        <f t="shared" si="7"/>
        <v>OK</v>
      </c>
      <c r="L494" s="2" t="s">
        <v>63</v>
      </c>
    </row>
    <row r="495" spans="1:12">
      <c r="A495" s="2" t="s">
        <v>879</v>
      </c>
      <c r="B495" s="2" t="s">
        <v>241</v>
      </c>
      <c r="C495" s="2">
        <v>2650</v>
      </c>
      <c r="D495" s="2" t="s">
        <v>271</v>
      </c>
      <c r="E495" s="2" t="s">
        <v>63</v>
      </c>
      <c r="F495" s="3">
        <v>48.508387738644792</v>
      </c>
      <c r="G495" s="3">
        <v>34.98765803939159</v>
      </c>
      <c r="H495" s="4">
        <v>55.516083916083907</v>
      </c>
      <c r="I495" s="2" t="s">
        <v>150</v>
      </c>
      <c r="J495" s="2" t="str">
        <f>IF(COUNTIF($A$3:A495,A495)&gt;1,"ДУБЛЬ","")</f>
        <v/>
      </c>
      <c r="K495" s="2" t="str">
        <f t="shared" si="7"/>
        <v>OK</v>
      </c>
      <c r="L495" s="2" t="s">
        <v>63</v>
      </c>
    </row>
    <row r="496" spans="1:12">
      <c r="A496" s="2" t="s">
        <v>880</v>
      </c>
      <c r="B496" s="2" t="s">
        <v>241</v>
      </c>
      <c r="C496" s="2">
        <v>2651</v>
      </c>
      <c r="D496" s="2" t="s">
        <v>256</v>
      </c>
      <c r="E496" s="2" t="s">
        <v>63</v>
      </c>
      <c r="F496" s="3">
        <v>50.005173601956727</v>
      </c>
      <c r="G496" s="3">
        <v>36.331224212410874</v>
      </c>
      <c r="H496" s="4">
        <v>55.516083916083907</v>
      </c>
      <c r="I496" s="2" t="s">
        <v>131</v>
      </c>
      <c r="J496" s="2" t="str">
        <f>IF(COUNTIF($A$3:A496,A496)&gt;1,"ДУБЛЬ","")</f>
        <v/>
      </c>
      <c r="K496" s="2" t="str">
        <f t="shared" si="7"/>
        <v>OK</v>
      </c>
      <c r="L496" s="2" t="s">
        <v>63</v>
      </c>
    </row>
    <row r="497" spans="1:12">
      <c r="A497" s="2" t="s">
        <v>881</v>
      </c>
      <c r="B497" s="2" t="s">
        <v>241</v>
      </c>
      <c r="C497" s="2">
        <v>2653</v>
      </c>
      <c r="D497" s="2" t="s">
        <v>468</v>
      </c>
      <c r="E497" s="2" t="s">
        <v>63</v>
      </c>
      <c r="F497" s="3">
        <v>49.809269999999998</v>
      </c>
      <c r="G497" s="3">
        <v>36.054819999999999</v>
      </c>
      <c r="H497" s="4">
        <v>55.516083916083907</v>
      </c>
      <c r="I497" s="2" t="s">
        <v>131</v>
      </c>
      <c r="J497" s="2" t="str">
        <f>IF(COUNTIF($A$3:A497,A497)&gt;1,"ДУБЛЬ","")</f>
        <v/>
      </c>
      <c r="K497" s="2" t="str">
        <f t="shared" si="7"/>
        <v>OK</v>
      </c>
      <c r="L497" s="2" t="s">
        <v>63</v>
      </c>
    </row>
    <row r="498" spans="1:12">
      <c r="A498" s="2" t="s">
        <v>882</v>
      </c>
      <c r="B498" s="2" t="s">
        <v>241</v>
      </c>
      <c r="C498" s="2">
        <v>2656</v>
      </c>
      <c r="D498" s="2" t="s">
        <v>271</v>
      </c>
      <c r="E498" s="2" t="s">
        <v>63</v>
      </c>
      <c r="F498" s="3">
        <v>48.479686494977678</v>
      </c>
      <c r="G498" s="3">
        <v>34.906574013374687</v>
      </c>
      <c r="H498" s="4">
        <v>55.516083916083907</v>
      </c>
      <c r="I498" s="2" t="s">
        <v>150</v>
      </c>
      <c r="J498" s="2" t="str">
        <f>IF(COUNTIF($A$3:A498,A498)&gt;1,"ДУБЛЬ","")</f>
        <v/>
      </c>
      <c r="K498" s="2" t="str">
        <f t="shared" si="7"/>
        <v>OK</v>
      </c>
      <c r="L498" s="2" t="s">
        <v>63</v>
      </c>
    </row>
    <row r="499" spans="1:12">
      <c r="A499" s="2" t="s">
        <v>883</v>
      </c>
      <c r="B499" s="2" t="s">
        <v>241</v>
      </c>
      <c r="C499" s="2">
        <v>2645</v>
      </c>
      <c r="D499" s="2" t="s">
        <v>261</v>
      </c>
      <c r="E499" s="2" t="s">
        <v>63</v>
      </c>
      <c r="F499" s="3">
        <v>49.069307000000002</v>
      </c>
      <c r="G499" s="3">
        <v>33.411479999999997</v>
      </c>
      <c r="H499" s="4">
        <v>55.516083916083907</v>
      </c>
      <c r="I499" s="2" t="s">
        <v>150</v>
      </c>
      <c r="J499" s="2" t="str">
        <f>IF(COUNTIF($A$3:A499,A499)&gt;1,"ДУБЛЬ","")</f>
        <v/>
      </c>
      <c r="K499" s="2" t="str">
        <f t="shared" si="7"/>
        <v>OK</v>
      </c>
      <c r="L499" s="2" t="s">
        <v>63</v>
      </c>
    </row>
    <row r="500" spans="1:12">
      <c r="A500" s="2" t="s">
        <v>884</v>
      </c>
      <c r="B500" s="2" t="s">
        <v>241</v>
      </c>
      <c r="C500" s="2">
        <v>2659</v>
      </c>
      <c r="D500" s="2" t="s">
        <v>261</v>
      </c>
      <c r="E500" s="2" t="s">
        <v>63</v>
      </c>
      <c r="F500" s="3">
        <v>49.026000269999997</v>
      </c>
      <c r="G500" s="3">
        <v>33.456262889999998</v>
      </c>
      <c r="H500" s="4">
        <v>55.516083916083907</v>
      </c>
      <c r="I500" s="2" t="s">
        <v>150</v>
      </c>
      <c r="J500" s="2" t="str">
        <f>IF(COUNTIF($A$3:A500,A500)&gt;1,"ДУБЛЬ","")</f>
        <v/>
      </c>
      <c r="K500" s="2" t="str">
        <f t="shared" si="7"/>
        <v>OK</v>
      </c>
      <c r="L500" s="2" t="s">
        <v>63</v>
      </c>
    </row>
    <row r="501" spans="1:12">
      <c r="A501" s="2" t="s">
        <v>885</v>
      </c>
      <c r="B501" s="2" t="s">
        <v>241</v>
      </c>
      <c r="C501" s="2">
        <v>2660</v>
      </c>
      <c r="D501" s="2" t="s">
        <v>705</v>
      </c>
      <c r="E501" s="2" t="s">
        <v>63</v>
      </c>
      <c r="F501" s="3">
        <v>51.516398000000002</v>
      </c>
      <c r="G501" s="3">
        <v>30.755171000000001</v>
      </c>
      <c r="H501" s="4">
        <v>55.516083916083907</v>
      </c>
      <c r="I501" s="2" t="s">
        <v>131</v>
      </c>
      <c r="J501" s="2" t="str">
        <f>IF(COUNTIF($A$3:A501,A501)&gt;1,"ДУБЛЬ","")</f>
        <v/>
      </c>
      <c r="K501" s="2" t="str">
        <f t="shared" si="7"/>
        <v>OK</v>
      </c>
      <c r="L501" s="2" t="s">
        <v>63</v>
      </c>
    </row>
    <row r="502" spans="1:12">
      <c r="A502" s="2" t="s">
        <v>886</v>
      </c>
      <c r="B502" s="2" t="s">
        <v>241</v>
      </c>
      <c r="C502" s="2">
        <v>2392</v>
      </c>
      <c r="D502" s="2" t="s">
        <v>271</v>
      </c>
      <c r="E502" s="2" t="s">
        <v>63</v>
      </c>
      <c r="F502" s="3">
        <v>48.457053999999999</v>
      </c>
      <c r="G502" s="3">
        <v>35.024009999999997</v>
      </c>
      <c r="H502" s="4">
        <v>55.516083916083907</v>
      </c>
      <c r="I502" s="2" t="s">
        <v>150</v>
      </c>
      <c r="J502" s="2" t="str">
        <f>IF(COUNTIF($A$3:A502,A502)&gt;1,"ДУБЛЬ","")</f>
        <v/>
      </c>
      <c r="K502" s="2" t="str">
        <f t="shared" si="7"/>
        <v>OK</v>
      </c>
      <c r="L502" s="2" t="s">
        <v>63</v>
      </c>
    </row>
    <row r="503" spans="1:12">
      <c r="A503" s="2" t="s">
        <v>887</v>
      </c>
      <c r="B503" s="2" t="s">
        <v>241</v>
      </c>
      <c r="C503" s="2">
        <v>2667</v>
      </c>
      <c r="D503" s="2" t="s">
        <v>611</v>
      </c>
      <c r="E503" s="2" t="s">
        <v>63</v>
      </c>
      <c r="F503" s="3">
        <v>50.483289999999997</v>
      </c>
      <c r="G503" s="3">
        <v>30.588958999999999</v>
      </c>
      <c r="H503" s="4">
        <v>55.516083916083907</v>
      </c>
      <c r="I503" s="2" t="s">
        <v>131</v>
      </c>
      <c r="J503" s="2" t="str">
        <f>IF(COUNTIF($A$3:A503,A503)&gt;1,"ДУБЛЬ","")</f>
        <v/>
      </c>
      <c r="K503" s="2" t="str">
        <f t="shared" si="7"/>
        <v>OK</v>
      </c>
      <c r="L503" s="2" t="s">
        <v>63</v>
      </c>
    </row>
    <row r="504" spans="1:12">
      <c r="A504" s="2" t="s">
        <v>888</v>
      </c>
      <c r="B504" s="2" t="s">
        <v>241</v>
      </c>
      <c r="C504" s="2">
        <v>2673</v>
      </c>
      <c r="D504" s="2" t="s">
        <v>611</v>
      </c>
      <c r="E504" s="2" t="s">
        <v>63</v>
      </c>
      <c r="F504" s="3">
        <v>50.424540999999998</v>
      </c>
      <c r="G504" s="3">
        <v>30.687777000000001</v>
      </c>
      <c r="H504" s="4">
        <v>55.516083916083907</v>
      </c>
      <c r="I504" s="2" t="s">
        <v>131</v>
      </c>
      <c r="J504" s="2" t="str">
        <f>IF(COUNTIF($A$3:A504,A504)&gt;1,"ДУБЛЬ","")</f>
        <v/>
      </c>
      <c r="K504" s="2" t="str">
        <f t="shared" si="7"/>
        <v>OK</v>
      </c>
      <c r="L504" s="2" t="s">
        <v>63</v>
      </c>
    </row>
    <row r="505" spans="1:12">
      <c r="A505" s="2" t="s">
        <v>889</v>
      </c>
      <c r="B505" s="2" t="s">
        <v>241</v>
      </c>
      <c r="C505" s="2">
        <v>2676</v>
      </c>
      <c r="D505" s="2" t="s">
        <v>611</v>
      </c>
      <c r="E505" s="2" t="s">
        <v>63</v>
      </c>
      <c r="F505" s="3">
        <v>50.486775000000002</v>
      </c>
      <c r="G505" s="3">
        <v>30.585080000000001</v>
      </c>
      <c r="H505" s="4">
        <v>55.516083916083907</v>
      </c>
      <c r="I505" s="2" t="s">
        <v>131</v>
      </c>
      <c r="J505" s="2" t="str">
        <f>IF(COUNTIF($A$3:A505,A505)&gt;1,"ДУБЛЬ","")</f>
        <v/>
      </c>
      <c r="K505" s="2" t="str">
        <f t="shared" si="7"/>
        <v>OK</v>
      </c>
      <c r="L505" s="2" t="s">
        <v>63</v>
      </c>
    </row>
    <row r="506" spans="1:12">
      <c r="A506" s="2" t="s">
        <v>890</v>
      </c>
      <c r="B506" s="2" t="s">
        <v>241</v>
      </c>
      <c r="C506" s="2">
        <v>2679</v>
      </c>
      <c r="D506" s="2" t="s">
        <v>250</v>
      </c>
      <c r="E506" s="2" t="s">
        <v>63</v>
      </c>
      <c r="F506" s="3">
        <v>47.829388000000002</v>
      </c>
      <c r="G506" s="3">
        <v>35.159576999999999</v>
      </c>
      <c r="H506" s="4">
        <v>55.516083916083907</v>
      </c>
      <c r="I506" s="2" t="s">
        <v>131</v>
      </c>
      <c r="J506" s="2" t="str">
        <f>IF(COUNTIF($A$3:A506,A506)&gt;1,"ДУБЛЬ","")</f>
        <v/>
      </c>
      <c r="K506" s="2" t="str">
        <f t="shared" si="7"/>
        <v>OK</v>
      </c>
      <c r="L506" s="2" t="s">
        <v>63</v>
      </c>
    </row>
    <row r="507" spans="1:12">
      <c r="A507" s="2" t="s">
        <v>891</v>
      </c>
      <c r="B507" s="2" t="s">
        <v>241</v>
      </c>
      <c r="C507" s="2">
        <v>2681</v>
      </c>
      <c r="D507" s="2" t="s">
        <v>271</v>
      </c>
      <c r="E507" s="2" t="s">
        <v>63</v>
      </c>
      <c r="F507" s="3">
        <v>48.514139999999998</v>
      </c>
      <c r="G507" s="3">
        <v>35.078629999999997</v>
      </c>
      <c r="H507" s="4">
        <v>55.516083916083907</v>
      </c>
      <c r="I507" s="2" t="s">
        <v>150</v>
      </c>
      <c r="J507" s="2" t="str">
        <f>IF(COUNTIF($A$3:A507,A507)&gt;1,"ДУБЛЬ","")</f>
        <v/>
      </c>
      <c r="K507" s="2" t="str">
        <f t="shared" si="7"/>
        <v>OK</v>
      </c>
      <c r="L507" s="2" t="s">
        <v>63</v>
      </c>
    </row>
    <row r="508" spans="1:12">
      <c r="A508" s="2" t="s">
        <v>892</v>
      </c>
      <c r="B508" s="2" t="s">
        <v>241</v>
      </c>
      <c r="C508" s="2">
        <v>2684</v>
      </c>
      <c r="D508" s="2" t="s">
        <v>318</v>
      </c>
      <c r="E508" s="2" t="s">
        <v>63</v>
      </c>
      <c r="F508" s="3">
        <v>51.677700000000002</v>
      </c>
      <c r="G508" s="3">
        <v>33.910260000000001</v>
      </c>
      <c r="H508" s="4">
        <v>55.516083916083907</v>
      </c>
      <c r="I508" s="2" t="s">
        <v>131</v>
      </c>
      <c r="J508" s="2" t="str">
        <f>IF(COUNTIF($A$3:A508,A508)&gt;1,"ДУБЛЬ","")</f>
        <v/>
      </c>
      <c r="K508" s="2" t="str">
        <f t="shared" si="7"/>
        <v>OK</v>
      </c>
      <c r="L508" s="2" t="s">
        <v>63</v>
      </c>
    </row>
    <row r="509" spans="1:12">
      <c r="A509" s="2" t="s">
        <v>893</v>
      </c>
      <c r="B509" s="2" t="s">
        <v>241</v>
      </c>
      <c r="C509" s="2">
        <v>2686</v>
      </c>
      <c r="D509" s="2" t="s">
        <v>475</v>
      </c>
      <c r="E509" s="2" t="s">
        <v>63</v>
      </c>
      <c r="F509" s="3">
        <v>50.059289</v>
      </c>
      <c r="G509" s="3">
        <v>35.160584999999998</v>
      </c>
      <c r="H509" s="4">
        <v>55.516083916083907</v>
      </c>
      <c r="I509" s="2" t="s">
        <v>131</v>
      </c>
      <c r="J509" s="2" t="str">
        <f>IF(COUNTIF($A$3:A509,A509)&gt;1,"ДУБЛЬ","")</f>
        <v/>
      </c>
      <c r="K509" s="2" t="str">
        <f t="shared" si="7"/>
        <v>OK</v>
      </c>
      <c r="L509" s="2" t="s">
        <v>63</v>
      </c>
    </row>
    <row r="510" spans="1:12">
      <c r="A510" s="2" t="s">
        <v>894</v>
      </c>
      <c r="B510" s="2" t="s">
        <v>241</v>
      </c>
      <c r="C510" s="2">
        <v>2699</v>
      </c>
      <c r="D510" s="2" t="s">
        <v>264</v>
      </c>
      <c r="E510" s="2" t="s">
        <v>63</v>
      </c>
      <c r="F510" s="3">
        <v>50.913159999999998</v>
      </c>
      <c r="G510" s="3">
        <v>34.794589999999999</v>
      </c>
      <c r="H510" s="4">
        <v>55.516083916083907</v>
      </c>
      <c r="I510" s="2" t="s">
        <v>131</v>
      </c>
      <c r="J510" s="2" t="str">
        <f>IF(COUNTIF($A$3:A510,A510)&gt;1,"ДУБЛЬ","")</f>
        <v/>
      </c>
      <c r="K510" s="2" t="str">
        <f t="shared" si="7"/>
        <v>OK</v>
      </c>
      <c r="L510" s="2" t="s">
        <v>63</v>
      </c>
    </row>
    <row r="511" spans="1:12">
      <c r="A511" s="2" t="s">
        <v>895</v>
      </c>
      <c r="B511" s="2" t="s">
        <v>241</v>
      </c>
      <c r="C511" s="2">
        <v>2698</v>
      </c>
      <c r="D511" s="2" t="s">
        <v>264</v>
      </c>
      <c r="E511" s="2" t="s">
        <v>63</v>
      </c>
      <c r="F511" s="3">
        <v>50.940649999999998</v>
      </c>
      <c r="G511" s="3">
        <v>34.775590000000001</v>
      </c>
      <c r="H511" s="4">
        <v>55.516083916083907</v>
      </c>
      <c r="I511" s="2" t="s">
        <v>131</v>
      </c>
      <c r="J511" s="2" t="str">
        <f>IF(COUNTIF($A$3:A511,A511)&gt;1,"ДУБЛЬ","")</f>
        <v/>
      </c>
      <c r="K511" s="2" t="str">
        <f t="shared" si="7"/>
        <v>OK</v>
      </c>
      <c r="L511" s="2" t="s">
        <v>63</v>
      </c>
    </row>
    <row r="512" spans="1:12">
      <c r="A512" s="2" t="s">
        <v>896</v>
      </c>
      <c r="B512" s="2" t="s">
        <v>241</v>
      </c>
      <c r="C512" s="2">
        <v>2706</v>
      </c>
      <c r="D512" s="2" t="s">
        <v>250</v>
      </c>
      <c r="E512" s="2" t="s">
        <v>63</v>
      </c>
      <c r="F512" s="3">
        <v>47.845894999999999</v>
      </c>
      <c r="G512" s="3">
        <v>35.234329000000002</v>
      </c>
      <c r="H512" s="4">
        <v>55.516083916083907</v>
      </c>
      <c r="I512" s="2" t="s">
        <v>131</v>
      </c>
      <c r="J512" s="2" t="str">
        <f>IF(COUNTIF($A$3:A512,A512)&gt;1,"ДУБЛЬ","")</f>
        <v/>
      </c>
      <c r="K512" s="2" t="str">
        <f t="shared" si="7"/>
        <v>OK</v>
      </c>
      <c r="L512" s="2" t="s">
        <v>63</v>
      </c>
    </row>
    <row r="513" spans="1:12">
      <c r="A513" s="2" t="s">
        <v>897</v>
      </c>
      <c r="B513" s="2" t="s">
        <v>241</v>
      </c>
      <c r="C513" s="2">
        <v>2718</v>
      </c>
      <c r="D513" s="2" t="s">
        <v>611</v>
      </c>
      <c r="E513" s="2" t="s">
        <v>63</v>
      </c>
      <c r="F513" s="3">
        <v>50.438217999999999</v>
      </c>
      <c r="G513" s="3">
        <v>30.595666000000001</v>
      </c>
      <c r="H513" s="4">
        <v>55.516083916083907</v>
      </c>
      <c r="I513" s="2" t="s">
        <v>131</v>
      </c>
      <c r="J513" s="2" t="str">
        <f>IF(COUNTIF($A$3:A513,A513)&gt;1,"ДУБЛЬ","")</f>
        <v/>
      </c>
      <c r="K513" s="2" t="str">
        <f t="shared" si="7"/>
        <v>OK</v>
      </c>
      <c r="L513" s="2" t="s">
        <v>63</v>
      </c>
    </row>
    <row r="514" spans="1:12">
      <c r="A514" s="2" t="s">
        <v>898</v>
      </c>
      <c r="B514" s="2" t="s">
        <v>241</v>
      </c>
      <c r="C514" s="2">
        <v>2721</v>
      </c>
      <c r="D514" s="2" t="s">
        <v>256</v>
      </c>
      <c r="E514" s="2" t="s">
        <v>63</v>
      </c>
      <c r="F514" s="3">
        <v>49.983218000000001</v>
      </c>
      <c r="G514" s="3">
        <v>36.155074999999997</v>
      </c>
      <c r="H514" s="4">
        <v>55.516083916083907</v>
      </c>
      <c r="I514" s="2" t="s">
        <v>131</v>
      </c>
      <c r="J514" s="2" t="str">
        <f>IF(COUNTIF($A$3:A514,A514)&gt;1,"ДУБЛЬ","")</f>
        <v/>
      </c>
      <c r="K514" s="2" t="str">
        <f t="shared" si="7"/>
        <v>OK</v>
      </c>
      <c r="L514" s="2" t="s">
        <v>63</v>
      </c>
    </row>
    <row r="515" spans="1:12">
      <c r="A515" s="2" t="s">
        <v>899</v>
      </c>
      <c r="B515" s="2" t="s">
        <v>241</v>
      </c>
      <c r="C515" s="2">
        <v>2722</v>
      </c>
      <c r="D515" s="2" t="s">
        <v>304</v>
      </c>
      <c r="E515" s="2" t="s">
        <v>63</v>
      </c>
      <c r="F515" s="3">
        <v>48.667014000000002</v>
      </c>
      <c r="G515" s="3">
        <v>33.118243</v>
      </c>
      <c r="H515" s="4">
        <v>55.516083916083907</v>
      </c>
      <c r="I515" s="2" t="s">
        <v>131</v>
      </c>
      <c r="J515" s="2" t="str">
        <f>IF(COUNTIF($A$3:A515,A515)&gt;1,"ДУБЛЬ","")</f>
        <v/>
      </c>
      <c r="K515" s="2" t="str">
        <f t="shared" ref="K515:K578" si="8">IF(OR(F515="",G515=""),"НЕМАЄ","OK")</f>
        <v>OK</v>
      </c>
      <c r="L515" s="2" t="s">
        <v>63</v>
      </c>
    </row>
    <row r="516" spans="1:12">
      <c r="A516" s="2" t="s">
        <v>900</v>
      </c>
      <c r="B516" s="2" t="s">
        <v>241</v>
      </c>
      <c r="C516" s="2">
        <v>2723</v>
      </c>
      <c r="D516" s="2" t="s">
        <v>264</v>
      </c>
      <c r="E516" s="2" t="s">
        <v>63</v>
      </c>
      <c r="F516" s="3">
        <v>50.899543000000001</v>
      </c>
      <c r="G516" s="3">
        <v>34.818171</v>
      </c>
      <c r="H516" s="4">
        <v>55.516083916083907</v>
      </c>
      <c r="I516" s="2" t="s">
        <v>131</v>
      </c>
      <c r="J516" s="2" t="str">
        <f>IF(COUNTIF($A$3:A516,A516)&gt;1,"ДУБЛЬ","")</f>
        <v/>
      </c>
      <c r="K516" s="2" t="str">
        <f t="shared" si="8"/>
        <v>OK</v>
      </c>
      <c r="L516" s="2" t="s">
        <v>63</v>
      </c>
    </row>
    <row r="517" spans="1:12">
      <c r="A517" s="2" t="s">
        <v>901</v>
      </c>
      <c r="B517" s="2" t="s">
        <v>241</v>
      </c>
      <c r="C517" s="2">
        <v>2725</v>
      </c>
      <c r="D517" s="2" t="s">
        <v>256</v>
      </c>
      <c r="E517" s="2" t="s">
        <v>63</v>
      </c>
      <c r="F517" s="3">
        <v>49.984679999999997</v>
      </c>
      <c r="G517" s="3">
        <v>36.259369999999997</v>
      </c>
      <c r="H517" s="4">
        <v>55.516083916083907</v>
      </c>
      <c r="I517" s="2" t="s">
        <v>131</v>
      </c>
      <c r="J517" s="2" t="str">
        <f>IF(COUNTIF($A$3:A517,A517)&gt;1,"ДУБЛЬ","")</f>
        <v/>
      </c>
      <c r="K517" s="2" t="str">
        <f t="shared" si="8"/>
        <v>OK</v>
      </c>
      <c r="L517" s="2" t="s">
        <v>63</v>
      </c>
    </row>
    <row r="518" spans="1:12">
      <c r="A518" s="2" t="s">
        <v>902</v>
      </c>
      <c r="B518" s="2" t="s">
        <v>241</v>
      </c>
      <c r="C518" s="2">
        <v>2730</v>
      </c>
      <c r="D518" s="2" t="s">
        <v>256</v>
      </c>
      <c r="E518" s="2" t="s">
        <v>63</v>
      </c>
      <c r="F518" s="3">
        <v>49.966527999999997</v>
      </c>
      <c r="G518" s="3">
        <v>36.218713000000001</v>
      </c>
      <c r="H518" s="4">
        <v>55.516083916083907</v>
      </c>
      <c r="I518" s="2" t="s">
        <v>131</v>
      </c>
      <c r="J518" s="2" t="str">
        <f>IF(COUNTIF($A$3:A518,A518)&gt;1,"ДУБЛЬ","")</f>
        <v/>
      </c>
      <c r="K518" s="2" t="str">
        <f t="shared" si="8"/>
        <v>OK</v>
      </c>
      <c r="L518" s="2" t="s">
        <v>63</v>
      </c>
    </row>
    <row r="519" spans="1:12">
      <c r="A519" s="2" t="s">
        <v>903</v>
      </c>
      <c r="B519" s="2" t="s">
        <v>241</v>
      </c>
      <c r="C519" s="2">
        <v>2729</v>
      </c>
      <c r="D519" s="2" t="s">
        <v>256</v>
      </c>
      <c r="E519" s="2" t="s">
        <v>63</v>
      </c>
      <c r="F519" s="3">
        <v>50.029628890349557</v>
      </c>
      <c r="G519" s="3">
        <v>36.301630897328721</v>
      </c>
      <c r="H519" s="4">
        <v>55.516083916083907</v>
      </c>
      <c r="I519" s="2" t="s">
        <v>131</v>
      </c>
      <c r="J519" s="2" t="str">
        <f>IF(COUNTIF($A$3:A519,A519)&gt;1,"ДУБЛЬ","")</f>
        <v/>
      </c>
      <c r="K519" s="2" t="str">
        <f t="shared" si="8"/>
        <v>OK</v>
      </c>
      <c r="L519" s="2" t="s">
        <v>63</v>
      </c>
    </row>
    <row r="520" spans="1:12">
      <c r="A520" s="2" t="s">
        <v>904</v>
      </c>
      <c r="B520" s="2" t="s">
        <v>241</v>
      </c>
      <c r="C520" s="2">
        <v>2635</v>
      </c>
      <c r="D520" s="2" t="s">
        <v>250</v>
      </c>
      <c r="E520" s="2" t="s">
        <v>63</v>
      </c>
      <c r="F520" s="3">
        <v>47.812102000000003</v>
      </c>
      <c r="G520" s="3">
        <v>35.186897999999999</v>
      </c>
      <c r="H520" s="4">
        <v>55.516083916083907</v>
      </c>
      <c r="I520" s="2" t="s">
        <v>131</v>
      </c>
      <c r="J520" s="2" t="str">
        <f>IF(COUNTIF($A$3:A520,A520)&gt;1,"ДУБЛЬ","")</f>
        <v/>
      </c>
      <c r="K520" s="2" t="str">
        <f t="shared" si="8"/>
        <v>OK</v>
      </c>
      <c r="L520" s="2" t="s">
        <v>63</v>
      </c>
    </row>
    <row r="521" spans="1:12">
      <c r="A521" s="2" t="s">
        <v>905</v>
      </c>
      <c r="B521" s="2" t="s">
        <v>241</v>
      </c>
      <c r="C521" s="2">
        <v>2732</v>
      </c>
      <c r="D521" s="2" t="s">
        <v>669</v>
      </c>
      <c r="E521" s="2" t="s">
        <v>63</v>
      </c>
      <c r="F521" s="3">
        <v>50.522804000000001</v>
      </c>
      <c r="G521" s="3">
        <v>30.785596000000002</v>
      </c>
      <c r="H521" s="4">
        <v>55.516083916083907</v>
      </c>
      <c r="I521" s="2" t="s">
        <v>131</v>
      </c>
      <c r="J521" s="2" t="str">
        <f>IF(COUNTIF($A$3:A521,A521)&gt;1,"ДУБЛЬ","")</f>
        <v/>
      </c>
      <c r="K521" s="2" t="str">
        <f t="shared" si="8"/>
        <v>OK</v>
      </c>
      <c r="L521" s="2" t="s">
        <v>63</v>
      </c>
    </row>
    <row r="522" spans="1:12">
      <c r="A522" s="2" t="s">
        <v>906</v>
      </c>
      <c r="B522" s="2" t="s">
        <v>241</v>
      </c>
      <c r="C522" s="2">
        <v>2735</v>
      </c>
      <c r="D522" s="2" t="s">
        <v>450</v>
      </c>
      <c r="E522" s="2" t="s">
        <v>63</v>
      </c>
      <c r="F522" s="3">
        <v>50.596096000000003</v>
      </c>
      <c r="G522" s="3">
        <v>32.374490000000002</v>
      </c>
      <c r="H522" s="4">
        <v>55.516083916083907</v>
      </c>
      <c r="I522" s="2" t="s">
        <v>131</v>
      </c>
      <c r="J522" s="2" t="str">
        <f>IF(COUNTIF($A$3:A522,A522)&gt;1,"ДУБЛЬ","")</f>
        <v/>
      </c>
      <c r="K522" s="2" t="str">
        <f t="shared" si="8"/>
        <v>OK</v>
      </c>
      <c r="L522" s="2" t="s">
        <v>63</v>
      </c>
    </row>
    <row r="523" spans="1:12">
      <c r="A523" s="2" t="s">
        <v>907</v>
      </c>
      <c r="B523" s="2" t="s">
        <v>241</v>
      </c>
      <c r="C523" s="2">
        <v>2345</v>
      </c>
      <c r="D523" s="2" t="s">
        <v>256</v>
      </c>
      <c r="E523" s="2" t="s">
        <v>63</v>
      </c>
      <c r="F523" s="3">
        <v>49.983016745320022</v>
      </c>
      <c r="G523" s="3">
        <v>36.181779267597008</v>
      </c>
      <c r="H523" s="4">
        <v>55.516083916083907</v>
      </c>
      <c r="I523" s="2" t="s">
        <v>131</v>
      </c>
      <c r="J523" s="2" t="str">
        <f>IF(COUNTIF($A$3:A523,A523)&gt;1,"ДУБЛЬ","")</f>
        <v/>
      </c>
      <c r="K523" s="2" t="str">
        <f t="shared" si="8"/>
        <v>OK</v>
      </c>
      <c r="L523" s="2" t="s">
        <v>63</v>
      </c>
    </row>
    <row r="524" spans="1:12">
      <c r="A524" s="2" t="s">
        <v>908</v>
      </c>
      <c r="B524" s="2" t="s">
        <v>241</v>
      </c>
      <c r="C524" s="2">
        <v>2737</v>
      </c>
      <c r="D524" s="2" t="s">
        <v>250</v>
      </c>
      <c r="E524" s="2" t="s">
        <v>63</v>
      </c>
      <c r="F524" s="3">
        <v>47.786403999999997</v>
      </c>
      <c r="G524" s="3">
        <v>35.221055999999997</v>
      </c>
      <c r="H524" s="4">
        <v>55.516083916083907</v>
      </c>
      <c r="I524" s="2" t="s">
        <v>131</v>
      </c>
      <c r="J524" s="2" t="str">
        <f>IF(COUNTIF($A$3:A524,A524)&gt;1,"ДУБЛЬ","")</f>
        <v/>
      </c>
      <c r="K524" s="2" t="str">
        <f t="shared" si="8"/>
        <v>OK</v>
      </c>
      <c r="L524" s="2" t="s">
        <v>63</v>
      </c>
    </row>
    <row r="525" spans="1:12">
      <c r="A525" s="2" t="s">
        <v>909</v>
      </c>
      <c r="B525" s="2" t="s">
        <v>241</v>
      </c>
      <c r="C525" s="2">
        <v>2743</v>
      </c>
      <c r="D525" s="2" t="s">
        <v>669</v>
      </c>
      <c r="E525" s="2" t="s">
        <v>63</v>
      </c>
      <c r="F525" s="3">
        <v>50.518090000000001</v>
      </c>
      <c r="G525" s="3">
        <v>30.802658000000001</v>
      </c>
      <c r="H525" s="4">
        <v>55.516083916083907</v>
      </c>
      <c r="I525" s="2" t="s">
        <v>131</v>
      </c>
      <c r="J525" s="2" t="str">
        <f>IF(COUNTIF($A$3:A525,A525)&gt;1,"ДУБЛЬ","")</f>
        <v/>
      </c>
      <c r="K525" s="2" t="str">
        <f t="shared" si="8"/>
        <v>OK</v>
      </c>
      <c r="L525" s="2" t="s">
        <v>63</v>
      </c>
    </row>
    <row r="526" spans="1:12">
      <c r="A526" s="2" t="s">
        <v>910</v>
      </c>
      <c r="B526" s="2" t="s">
        <v>241</v>
      </c>
      <c r="C526" s="2">
        <v>2747</v>
      </c>
      <c r="D526" s="2" t="s">
        <v>611</v>
      </c>
      <c r="E526" s="2" t="s">
        <v>63</v>
      </c>
      <c r="F526" s="3">
        <v>50.451768999999999</v>
      </c>
      <c r="G526" s="3">
        <v>30.599034</v>
      </c>
      <c r="H526" s="4">
        <v>55.516083916083907</v>
      </c>
      <c r="I526" s="2" t="s">
        <v>131</v>
      </c>
      <c r="J526" s="2" t="str">
        <f>IF(COUNTIF($A$3:A526,A526)&gt;1,"ДУБЛЬ","")</f>
        <v/>
      </c>
      <c r="K526" s="2" t="str">
        <f t="shared" si="8"/>
        <v>OK</v>
      </c>
      <c r="L526" s="2" t="s">
        <v>63</v>
      </c>
    </row>
    <row r="527" spans="1:12">
      <c r="A527" s="2" t="s">
        <v>911</v>
      </c>
      <c r="B527" s="2" t="s">
        <v>241</v>
      </c>
      <c r="C527" s="2">
        <v>2749</v>
      </c>
      <c r="D527" s="2" t="s">
        <v>242</v>
      </c>
      <c r="E527" s="2" t="s">
        <v>63</v>
      </c>
      <c r="F527" s="3">
        <v>49.557065999999999</v>
      </c>
      <c r="G527" s="3">
        <v>34.522618000000001</v>
      </c>
      <c r="H527" s="4">
        <v>55.516083916083907</v>
      </c>
      <c r="I527" s="2" t="s">
        <v>131</v>
      </c>
      <c r="J527" s="2" t="str">
        <f>IF(COUNTIF($A$3:A527,A527)&gt;1,"ДУБЛЬ","")</f>
        <v/>
      </c>
      <c r="K527" s="2" t="str">
        <f t="shared" si="8"/>
        <v>OK</v>
      </c>
      <c r="L527" s="2" t="s">
        <v>63</v>
      </c>
    </row>
    <row r="528" spans="1:12">
      <c r="A528" s="2" t="s">
        <v>912</v>
      </c>
      <c r="B528" s="2" t="s">
        <v>241</v>
      </c>
      <c r="C528" s="2">
        <v>2750</v>
      </c>
      <c r="D528" s="2" t="s">
        <v>256</v>
      </c>
      <c r="E528" s="2" t="s">
        <v>63</v>
      </c>
      <c r="F528" s="3">
        <v>49.988813</v>
      </c>
      <c r="G528" s="3">
        <v>36.268560999999998</v>
      </c>
      <c r="H528" s="4">
        <v>55.516083916083907</v>
      </c>
      <c r="I528" s="2" t="s">
        <v>131</v>
      </c>
      <c r="J528" s="2" t="str">
        <f>IF(COUNTIF($A$3:A528,A528)&gt;1,"ДУБЛЬ","")</f>
        <v/>
      </c>
      <c r="K528" s="2" t="str">
        <f t="shared" si="8"/>
        <v>OK</v>
      </c>
      <c r="L528" s="2" t="s">
        <v>63</v>
      </c>
    </row>
    <row r="529" spans="1:12">
      <c r="A529" s="2" t="s">
        <v>913</v>
      </c>
      <c r="B529" s="2" t="s">
        <v>241</v>
      </c>
      <c r="C529" s="2">
        <v>2752</v>
      </c>
      <c r="D529" s="2" t="s">
        <v>252</v>
      </c>
      <c r="E529" s="2" t="s">
        <v>63</v>
      </c>
      <c r="F529" s="3">
        <v>48.524275000000003</v>
      </c>
      <c r="G529" s="3">
        <v>35.870072</v>
      </c>
      <c r="H529" s="4">
        <v>55.516083916083907</v>
      </c>
      <c r="I529" s="2" t="s">
        <v>131</v>
      </c>
      <c r="J529" s="2" t="str">
        <f>IF(COUNTIF($A$3:A529,A529)&gt;1,"ДУБЛЬ","")</f>
        <v/>
      </c>
      <c r="K529" s="2" t="str">
        <f t="shared" si="8"/>
        <v>OK</v>
      </c>
      <c r="L529" s="2" t="s">
        <v>63</v>
      </c>
    </row>
    <row r="530" spans="1:12">
      <c r="A530" s="2" t="s">
        <v>914</v>
      </c>
      <c r="B530" s="2" t="s">
        <v>241</v>
      </c>
      <c r="C530" s="2">
        <v>2754</v>
      </c>
      <c r="D530" s="2" t="s">
        <v>915</v>
      </c>
      <c r="E530" s="2" t="s">
        <v>63</v>
      </c>
      <c r="F530" s="3">
        <v>48.885111000000002</v>
      </c>
      <c r="G530" s="3">
        <v>35.322623</v>
      </c>
      <c r="H530" s="4">
        <v>55.516083916083907</v>
      </c>
      <c r="I530" s="2" t="s">
        <v>131</v>
      </c>
      <c r="J530" s="2" t="str">
        <f>IF(COUNTIF($A$3:A530,A530)&gt;1,"ДУБЛЬ","")</f>
        <v/>
      </c>
      <c r="K530" s="2" t="str">
        <f t="shared" si="8"/>
        <v>OK</v>
      </c>
      <c r="L530" s="2" t="s">
        <v>63</v>
      </c>
    </row>
    <row r="531" spans="1:12">
      <c r="A531" s="2" t="s">
        <v>916</v>
      </c>
      <c r="B531" s="2" t="s">
        <v>241</v>
      </c>
      <c r="C531" s="2">
        <v>2762</v>
      </c>
      <c r="D531" s="2" t="s">
        <v>271</v>
      </c>
      <c r="E531" s="2" t="s">
        <v>63</v>
      </c>
      <c r="F531" s="3">
        <v>48.417729379112288</v>
      </c>
      <c r="G531" s="3">
        <v>35.061514920397322</v>
      </c>
      <c r="H531" s="4">
        <v>55.516083916083907</v>
      </c>
      <c r="I531" s="2" t="s">
        <v>150</v>
      </c>
      <c r="J531" s="2" t="str">
        <f>IF(COUNTIF($A$3:A531,A531)&gt;1,"ДУБЛЬ","")</f>
        <v/>
      </c>
      <c r="K531" s="2" t="str">
        <f t="shared" si="8"/>
        <v>OK</v>
      </c>
      <c r="L531" s="2" t="s">
        <v>63</v>
      </c>
    </row>
    <row r="532" spans="1:12">
      <c r="A532" s="2" t="s">
        <v>917</v>
      </c>
      <c r="B532" s="2" t="s">
        <v>241</v>
      </c>
      <c r="C532" s="2">
        <v>2763</v>
      </c>
      <c r="D532" s="2" t="s">
        <v>282</v>
      </c>
      <c r="E532" s="2" t="s">
        <v>63</v>
      </c>
      <c r="F532" s="3">
        <v>49.782626</v>
      </c>
      <c r="G532" s="3">
        <v>33.276555000000002</v>
      </c>
      <c r="H532" s="4">
        <v>55.516083916083907</v>
      </c>
      <c r="I532" s="2" t="s">
        <v>131</v>
      </c>
      <c r="J532" s="2" t="str">
        <f>IF(COUNTIF($A$3:A532,A532)&gt;1,"ДУБЛЬ","")</f>
        <v/>
      </c>
      <c r="K532" s="2" t="str">
        <f t="shared" si="8"/>
        <v>OK</v>
      </c>
      <c r="L532" s="2" t="s">
        <v>63</v>
      </c>
    </row>
    <row r="533" spans="1:12">
      <c r="A533" s="2" t="s">
        <v>918</v>
      </c>
      <c r="B533" s="2" t="s">
        <v>241</v>
      </c>
      <c r="C533" s="2">
        <v>2764</v>
      </c>
      <c r="D533" s="2" t="s">
        <v>611</v>
      </c>
      <c r="E533" s="2" t="s">
        <v>63</v>
      </c>
      <c r="F533" s="3">
        <v>50.474542999999997</v>
      </c>
      <c r="G533" s="3">
        <v>30.597325999999999</v>
      </c>
      <c r="H533" s="4">
        <v>55.516083916083907</v>
      </c>
      <c r="I533" s="2" t="s">
        <v>131</v>
      </c>
      <c r="J533" s="2" t="str">
        <f>IF(COUNTIF($A$3:A533,A533)&gt;1,"ДУБЛЬ","")</f>
        <v/>
      </c>
      <c r="K533" s="2" t="str">
        <f t="shared" si="8"/>
        <v>OK</v>
      </c>
      <c r="L533" s="2" t="s">
        <v>63</v>
      </c>
    </row>
    <row r="534" spans="1:12">
      <c r="A534" s="2" t="s">
        <v>919</v>
      </c>
      <c r="B534" s="2" t="s">
        <v>241</v>
      </c>
      <c r="C534" s="2">
        <v>2765</v>
      </c>
      <c r="D534" s="2" t="s">
        <v>276</v>
      </c>
      <c r="E534" s="2" t="s">
        <v>63</v>
      </c>
      <c r="F534" s="3">
        <v>51.501266999999999</v>
      </c>
      <c r="G534" s="3">
        <v>31.281701000000002</v>
      </c>
      <c r="H534" s="4">
        <v>55.516083916083907</v>
      </c>
      <c r="I534" s="2" t="s">
        <v>131</v>
      </c>
      <c r="J534" s="2" t="str">
        <f>IF(COUNTIF($A$3:A534,A534)&gt;1,"ДУБЛЬ","")</f>
        <v/>
      </c>
      <c r="K534" s="2" t="str">
        <f t="shared" si="8"/>
        <v>OK</v>
      </c>
      <c r="L534" s="2" t="s">
        <v>63</v>
      </c>
    </row>
    <row r="535" spans="1:12">
      <c r="A535" s="2" t="s">
        <v>920</v>
      </c>
      <c r="B535" s="2" t="s">
        <v>241</v>
      </c>
      <c r="C535" s="2">
        <v>2768</v>
      </c>
      <c r="D535" s="2" t="s">
        <v>921</v>
      </c>
      <c r="E535" s="2" t="s">
        <v>63</v>
      </c>
      <c r="F535" s="3">
        <v>50.912249000000003</v>
      </c>
      <c r="G535" s="3">
        <v>31.112227000000001</v>
      </c>
      <c r="H535" s="4">
        <v>55.516083916083907</v>
      </c>
      <c r="I535" s="2" t="s">
        <v>131</v>
      </c>
      <c r="J535" s="2" t="str">
        <f>IF(COUNTIF($A$3:A535,A535)&gt;1,"ДУБЛЬ","")</f>
        <v/>
      </c>
      <c r="K535" s="2" t="str">
        <f t="shared" si="8"/>
        <v>OK</v>
      </c>
      <c r="L535" s="2" t="s">
        <v>63</v>
      </c>
    </row>
    <row r="536" spans="1:12">
      <c r="A536" s="2" t="s">
        <v>922</v>
      </c>
      <c r="B536" s="2" t="s">
        <v>241</v>
      </c>
      <c r="C536" s="2">
        <v>2775</v>
      </c>
      <c r="D536" s="2" t="s">
        <v>271</v>
      </c>
      <c r="E536" s="2" t="s">
        <v>63</v>
      </c>
      <c r="F536" s="3">
        <v>48.391835841655528</v>
      </c>
      <c r="G536" s="3">
        <v>35.032203778720152</v>
      </c>
      <c r="H536" s="4">
        <v>55.516083916083907</v>
      </c>
      <c r="I536" s="2" t="s">
        <v>150</v>
      </c>
      <c r="J536" s="2" t="str">
        <f>IF(COUNTIF($A$3:A536,A536)&gt;1,"ДУБЛЬ","")</f>
        <v/>
      </c>
      <c r="K536" s="2" t="str">
        <f t="shared" si="8"/>
        <v>OK</v>
      </c>
      <c r="L536" s="2" t="s">
        <v>63</v>
      </c>
    </row>
    <row r="537" spans="1:12">
      <c r="A537" s="2" t="s">
        <v>923</v>
      </c>
      <c r="B537" s="2" t="s">
        <v>241</v>
      </c>
      <c r="C537" s="2">
        <v>2757</v>
      </c>
      <c r="D537" s="2" t="s">
        <v>271</v>
      </c>
      <c r="E537" s="2" t="s">
        <v>63</v>
      </c>
      <c r="F537" s="3">
        <v>48.509392309833352</v>
      </c>
      <c r="G537" s="3">
        <v>35.084244877953232</v>
      </c>
      <c r="H537" s="4">
        <v>55.516083916083907</v>
      </c>
      <c r="I537" s="2" t="s">
        <v>150</v>
      </c>
      <c r="J537" s="2" t="str">
        <f>IF(COUNTIF($A$3:A537,A537)&gt;1,"ДУБЛЬ","")</f>
        <v/>
      </c>
      <c r="K537" s="2" t="str">
        <f t="shared" si="8"/>
        <v>OK</v>
      </c>
      <c r="L537" s="2" t="s">
        <v>63</v>
      </c>
    </row>
    <row r="538" spans="1:12">
      <c r="A538" s="2" t="s">
        <v>924</v>
      </c>
      <c r="B538" s="2" t="s">
        <v>241</v>
      </c>
      <c r="C538" s="2">
        <v>2816</v>
      </c>
      <c r="D538" s="2" t="s">
        <v>271</v>
      </c>
      <c r="E538" s="2" t="s">
        <v>63</v>
      </c>
      <c r="F538" s="3">
        <v>48.413435809628467</v>
      </c>
      <c r="G538" s="3">
        <v>35.068588549609323</v>
      </c>
      <c r="H538" s="4">
        <v>55.516083916083907</v>
      </c>
      <c r="I538" s="2" t="s">
        <v>150</v>
      </c>
      <c r="J538" s="2" t="str">
        <f>IF(COUNTIF($A$3:A538,A538)&gt;1,"ДУБЛЬ","")</f>
        <v/>
      </c>
      <c r="K538" s="2" t="str">
        <f t="shared" si="8"/>
        <v>OK</v>
      </c>
      <c r="L538" s="2" t="s">
        <v>63</v>
      </c>
    </row>
    <row r="539" spans="1:12">
      <c r="A539" s="2" t="s">
        <v>925</v>
      </c>
      <c r="B539" s="2" t="s">
        <v>241</v>
      </c>
      <c r="C539" s="2">
        <v>2792</v>
      </c>
      <c r="D539" s="2" t="s">
        <v>735</v>
      </c>
      <c r="E539" s="2" t="s">
        <v>63</v>
      </c>
      <c r="F539" s="3">
        <v>50.070990000000002</v>
      </c>
      <c r="G539" s="3">
        <v>31.458334000000001</v>
      </c>
      <c r="H539" s="4">
        <v>55.516083916083907</v>
      </c>
      <c r="I539" s="2" t="s">
        <v>131</v>
      </c>
      <c r="J539" s="2" t="str">
        <f>IF(COUNTIF($A$3:A539,A539)&gt;1,"ДУБЛЬ","")</f>
        <v/>
      </c>
      <c r="K539" s="2" t="str">
        <f t="shared" si="8"/>
        <v>OK</v>
      </c>
      <c r="L539" s="2" t="s">
        <v>63</v>
      </c>
    </row>
    <row r="540" spans="1:12">
      <c r="A540" s="2" t="s">
        <v>926</v>
      </c>
      <c r="B540" s="2" t="s">
        <v>241</v>
      </c>
      <c r="C540" s="2">
        <v>2795</v>
      </c>
      <c r="D540" s="2" t="s">
        <v>927</v>
      </c>
      <c r="E540" s="2" t="s">
        <v>63</v>
      </c>
      <c r="F540" s="3">
        <v>49.825088999999998</v>
      </c>
      <c r="G540" s="3">
        <v>34.523539999999997</v>
      </c>
      <c r="H540" s="4">
        <v>55.516083916083907</v>
      </c>
      <c r="I540" s="2" t="s">
        <v>131</v>
      </c>
      <c r="J540" s="2" t="str">
        <f>IF(COUNTIF($A$3:A540,A540)&gt;1,"ДУБЛЬ","")</f>
        <v/>
      </c>
      <c r="K540" s="2" t="str">
        <f t="shared" si="8"/>
        <v>OK</v>
      </c>
      <c r="L540" s="2" t="s">
        <v>63</v>
      </c>
    </row>
    <row r="541" spans="1:12">
      <c r="A541" s="2" t="s">
        <v>928</v>
      </c>
      <c r="B541" s="2" t="s">
        <v>241</v>
      </c>
      <c r="C541" s="2">
        <v>2798</v>
      </c>
      <c r="D541" s="2" t="s">
        <v>256</v>
      </c>
      <c r="E541" s="2" t="s">
        <v>63</v>
      </c>
      <c r="F541" s="3">
        <v>50.002187999999997</v>
      </c>
      <c r="G541" s="3">
        <v>36.306130000000003</v>
      </c>
      <c r="H541" s="4">
        <v>55.516083916083907</v>
      </c>
      <c r="I541" s="2" t="s">
        <v>131</v>
      </c>
      <c r="J541" s="2" t="str">
        <f>IF(COUNTIF($A$3:A541,A541)&gt;1,"ДУБЛЬ","")</f>
        <v/>
      </c>
      <c r="K541" s="2" t="str">
        <f t="shared" si="8"/>
        <v>OK</v>
      </c>
      <c r="L541" s="2" t="s">
        <v>63</v>
      </c>
    </row>
    <row r="542" spans="1:12">
      <c r="A542" s="2" t="s">
        <v>929</v>
      </c>
      <c r="B542" s="2" t="s">
        <v>241</v>
      </c>
      <c r="C542" s="2">
        <v>2800</v>
      </c>
      <c r="D542" s="2" t="s">
        <v>611</v>
      </c>
      <c r="E542" s="2" t="s">
        <v>63</v>
      </c>
      <c r="F542" s="3">
        <v>50.409340999999998</v>
      </c>
      <c r="G542" s="3">
        <v>30.659136</v>
      </c>
      <c r="H542" s="4">
        <v>55.516083916083907</v>
      </c>
      <c r="I542" s="2" t="s">
        <v>131</v>
      </c>
      <c r="J542" s="2" t="str">
        <f>IF(COUNTIF($A$3:A542,A542)&gt;1,"ДУБЛЬ","")</f>
        <v/>
      </c>
      <c r="K542" s="2" t="str">
        <f t="shared" si="8"/>
        <v>OK</v>
      </c>
      <c r="L542" s="2" t="s">
        <v>63</v>
      </c>
    </row>
    <row r="543" spans="1:12">
      <c r="A543" s="2" t="s">
        <v>930</v>
      </c>
      <c r="B543" s="2" t="s">
        <v>241</v>
      </c>
      <c r="C543" s="2">
        <v>2808</v>
      </c>
      <c r="D543" s="2" t="s">
        <v>611</v>
      </c>
      <c r="E543" s="2" t="s">
        <v>63</v>
      </c>
      <c r="F543" s="3">
        <v>50.403078000000001</v>
      </c>
      <c r="G543" s="3">
        <v>30.654053999999999</v>
      </c>
      <c r="H543" s="4">
        <v>55.516083916083907</v>
      </c>
      <c r="I543" s="2" t="s">
        <v>131</v>
      </c>
      <c r="J543" s="2" t="str">
        <f>IF(COUNTIF($A$3:A543,A543)&gt;1,"ДУБЛЬ","")</f>
        <v/>
      </c>
      <c r="K543" s="2" t="str">
        <f t="shared" si="8"/>
        <v>OK</v>
      </c>
      <c r="L543" s="2" t="s">
        <v>63</v>
      </c>
    </row>
    <row r="544" spans="1:12">
      <c r="A544" s="2" t="s">
        <v>931</v>
      </c>
      <c r="B544" s="2" t="s">
        <v>241</v>
      </c>
      <c r="C544" s="2">
        <v>2811</v>
      </c>
      <c r="D544" s="2" t="s">
        <v>276</v>
      </c>
      <c r="E544" s="2" t="s">
        <v>63</v>
      </c>
      <c r="F544" s="3">
        <v>51.496578999999997</v>
      </c>
      <c r="G544" s="3">
        <v>31.315660999999999</v>
      </c>
      <c r="H544" s="4">
        <v>55.516083916083907</v>
      </c>
      <c r="I544" s="2" t="s">
        <v>131</v>
      </c>
      <c r="J544" s="2" t="str">
        <f>IF(COUNTIF($A$3:A544,A544)&gt;1,"ДУБЛЬ","")</f>
        <v/>
      </c>
      <c r="K544" s="2" t="str">
        <f t="shared" si="8"/>
        <v>OK</v>
      </c>
      <c r="L544" s="2" t="s">
        <v>63</v>
      </c>
    </row>
    <row r="545" spans="1:12">
      <c r="A545" s="2" t="s">
        <v>932</v>
      </c>
      <c r="B545" s="2" t="s">
        <v>241</v>
      </c>
      <c r="C545" s="2">
        <v>2819</v>
      </c>
      <c r="D545" s="2" t="s">
        <v>611</v>
      </c>
      <c r="E545" s="2" t="s">
        <v>63</v>
      </c>
      <c r="F545" s="3">
        <v>50.444811000000001</v>
      </c>
      <c r="G545" s="3">
        <v>30.62613</v>
      </c>
      <c r="H545" s="4">
        <v>55.516083916083907</v>
      </c>
      <c r="I545" s="2" t="s">
        <v>131</v>
      </c>
      <c r="J545" s="2" t="str">
        <f>IF(COUNTIF($A$3:A545,A545)&gt;1,"ДУБЛЬ","")</f>
        <v/>
      </c>
      <c r="K545" s="2" t="str">
        <f t="shared" si="8"/>
        <v>OK</v>
      </c>
      <c r="L545" s="2" t="s">
        <v>63</v>
      </c>
    </row>
    <row r="546" spans="1:12">
      <c r="A546" s="2" t="s">
        <v>933</v>
      </c>
      <c r="B546" s="2" t="s">
        <v>241</v>
      </c>
      <c r="C546" s="2">
        <v>2821</v>
      </c>
      <c r="D546" s="2" t="s">
        <v>271</v>
      </c>
      <c r="E546" s="2" t="s">
        <v>63</v>
      </c>
      <c r="F546" s="3">
        <v>48.476474270833577</v>
      </c>
      <c r="G546" s="3">
        <v>35.020870502075368</v>
      </c>
      <c r="H546" s="4">
        <v>55.516083916083907</v>
      </c>
      <c r="I546" s="2" t="s">
        <v>150</v>
      </c>
      <c r="J546" s="2" t="str">
        <f>IF(COUNTIF($A$3:A546,A546)&gt;1,"ДУБЛЬ","")</f>
        <v/>
      </c>
      <c r="K546" s="2" t="str">
        <f t="shared" si="8"/>
        <v>OK</v>
      </c>
      <c r="L546" s="2" t="s">
        <v>63</v>
      </c>
    </row>
    <row r="547" spans="1:12">
      <c r="A547" s="2" t="s">
        <v>934</v>
      </c>
      <c r="B547" s="2" t="s">
        <v>241</v>
      </c>
      <c r="C547" s="2">
        <v>2812</v>
      </c>
      <c r="D547" s="2" t="s">
        <v>271</v>
      </c>
      <c r="E547" s="2" t="s">
        <v>63</v>
      </c>
      <c r="F547" s="3">
        <v>48.453449319032323</v>
      </c>
      <c r="G547" s="3">
        <v>35.004174152997606</v>
      </c>
      <c r="H547" s="4">
        <v>55.516083916083907</v>
      </c>
      <c r="I547" s="2" t="s">
        <v>150</v>
      </c>
      <c r="J547" s="2" t="str">
        <f>IF(COUNTIF($A$3:A547,A547)&gt;1,"ДУБЛЬ","")</f>
        <v/>
      </c>
      <c r="K547" s="2" t="str">
        <f t="shared" si="8"/>
        <v>OK</v>
      </c>
      <c r="L547" s="2" t="s">
        <v>63</v>
      </c>
    </row>
    <row r="548" spans="1:12">
      <c r="A548" s="2" t="s">
        <v>935</v>
      </c>
      <c r="B548" s="2" t="s">
        <v>241</v>
      </c>
      <c r="C548" s="2">
        <v>2824</v>
      </c>
      <c r="D548" s="2" t="s">
        <v>256</v>
      </c>
      <c r="E548" s="2" t="s">
        <v>63</v>
      </c>
      <c r="F548" s="3">
        <v>50.007840000000002</v>
      </c>
      <c r="G548" s="3">
        <v>36.318109999999997</v>
      </c>
      <c r="H548" s="4">
        <v>55.516083916083907</v>
      </c>
      <c r="I548" s="2" t="s">
        <v>131</v>
      </c>
      <c r="J548" s="2" t="str">
        <f>IF(COUNTIF($A$3:A548,A548)&gt;1,"ДУБЛЬ","")</f>
        <v/>
      </c>
      <c r="K548" s="2" t="str">
        <f t="shared" si="8"/>
        <v>OK</v>
      </c>
      <c r="L548" s="2" t="s">
        <v>63</v>
      </c>
    </row>
    <row r="549" spans="1:12">
      <c r="A549" s="2" t="s">
        <v>936</v>
      </c>
      <c r="B549" s="2" t="s">
        <v>241</v>
      </c>
      <c r="C549" s="2">
        <v>2825</v>
      </c>
      <c r="D549" s="2" t="s">
        <v>271</v>
      </c>
      <c r="E549" s="2" t="s">
        <v>63</v>
      </c>
      <c r="F549" s="3">
        <v>48.467288000000003</v>
      </c>
      <c r="G549" s="3">
        <v>35.045760999999999</v>
      </c>
      <c r="H549" s="4">
        <v>55.516083916083907</v>
      </c>
      <c r="I549" s="2" t="s">
        <v>150</v>
      </c>
      <c r="J549" s="2" t="str">
        <f>IF(COUNTIF($A$3:A549,A549)&gt;1,"ДУБЛЬ","")</f>
        <v/>
      </c>
      <c r="K549" s="2" t="str">
        <f t="shared" si="8"/>
        <v>OK</v>
      </c>
      <c r="L549" s="2" t="s">
        <v>63</v>
      </c>
    </row>
    <row r="550" spans="1:12">
      <c r="A550" s="2" t="s">
        <v>937</v>
      </c>
      <c r="B550" s="2" t="s">
        <v>241</v>
      </c>
      <c r="C550" s="2">
        <v>2831</v>
      </c>
      <c r="D550" s="2" t="s">
        <v>271</v>
      </c>
      <c r="E550" s="2" t="s">
        <v>63</v>
      </c>
      <c r="F550" s="3">
        <v>48.447018999999997</v>
      </c>
      <c r="G550" s="3">
        <v>34.999858000000003</v>
      </c>
      <c r="H550" s="4">
        <v>55.516083916083907</v>
      </c>
      <c r="I550" s="2" t="s">
        <v>150</v>
      </c>
      <c r="J550" s="2" t="str">
        <f>IF(COUNTIF($A$3:A550,A550)&gt;1,"ДУБЛЬ","")</f>
        <v/>
      </c>
      <c r="K550" s="2" t="str">
        <f t="shared" si="8"/>
        <v>OK</v>
      </c>
      <c r="L550" s="2" t="s">
        <v>63</v>
      </c>
    </row>
    <row r="551" spans="1:12">
      <c r="A551" s="2" t="s">
        <v>938</v>
      </c>
      <c r="B551" s="2" t="s">
        <v>241</v>
      </c>
      <c r="C551" s="2">
        <v>2839</v>
      </c>
      <c r="D551" s="2" t="s">
        <v>242</v>
      </c>
      <c r="E551" s="2" t="s">
        <v>63</v>
      </c>
      <c r="F551" s="3">
        <v>49.590257999999999</v>
      </c>
      <c r="G551" s="3">
        <v>34.534042999999997</v>
      </c>
      <c r="H551" s="4">
        <v>55.516083916083907</v>
      </c>
      <c r="I551" s="2" t="s">
        <v>131</v>
      </c>
      <c r="J551" s="2" t="str">
        <f>IF(COUNTIF($A$3:A551,A551)&gt;1,"ДУБЛЬ","")</f>
        <v/>
      </c>
      <c r="K551" s="2" t="str">
        <f t="shared" si="8"/>
        <v>OK</v>
      </c>
      <c r="L551" s="2" t="s">
        <v>63</v>
      </c>
    </row>
    <row r="552" spans="1:12">
      <c r="A552" s="2" t="s">
        <v>939</v>
      </c>
      <c r="B552" s="2" t="s">
        <v>241</v>
      </c>
      <c r="C552" s="2">
        <v>2840</v>
      </c>
      <c r="D552" s="2" t="s">
        <v>611</v>
      </c>
      <c r="E552" s="2" t="s">
        <v>63</v>
      </c>
      <c r="F552" s="3">
        <v>50.400402</v>
      </c>
      <c r="G552" s="3">
        <v>30.651416000000001</v>
      </c>
      <c r="H552" s="4">
        <v>55.516083916083907</v>
      </c>
      <c r="I552" s="2" t="s">
        <v>131</v>
      </c>
      <c r="J552" s="2" t="str">
        <f>IF(COUNTIF($A$3:A552,A552)&gt;1,"ДУБЛЬ","")</f>
        <v/>
      </c>
      <c r="K552" s="2" t="str">
        <f t="shared" si="8"/>
        <v>OK</v>
      </c>
      <c r="L552" s="2" t="s">
        <v>63</v>
      </c>
    </row>
    <row r="553" spans="1:12">
      <c r="A553" s="2" t="s">
        <v>940</v>
      </c>
      <c r="B553" s="2" t="s">
        <v>241</v>
      </c>
      <c r="C553" s="2">
        <v>2841</v>
      </c>
      <c r="D553" s="2" t="s">
        <v>669</v>
      </c>
      <c r="E553" s="2" t="s">
        <v>63</v>
      </c>
      <c r="F553" s="3">
        <v>50.509187359999999</v>
      </c>
      <c r="G553" s="3">
        <v>30.768647519999998</v>
      </c>
      <c r="H553" s="4">
        <v>55.516083916083907</v>
      </c>
      <c r="I553" s="2" t="s">
        <v>131</v>
      </c>
      <c r="J553" s="2" t="str">
        <f>IF(COUNTIF($A$3:A553,A553)&gt;1,"ДУБЛЬ","")</f>
        <v/>
      </c>
      <c r="K553" s="2" t="str">
        <f t="shared" si="8"/>
        <v>OK</v>
      </c>
      <c r="L553" s="2" t="s">
        <v>63</v>
      </c>
    </row>
    <row r="554" spans="1:12">
      <c r="A554" s="2" t="s">
        <v>941</v>
      </c>
      <c r="B554" s="2" t="s">
        <v>241</v>
      </c>
      <c r="C554" s="2">
        <v>2843</v>
      </c>
      <c r="D554" s="2" t="s">
        <v>242</v>
      </c>
      <c r="E554" s="2" t="s">
        <v>63</v>
      </c>
      <c r="F554" s="3">
        <v>49.603548799999999</v>
      </c>
      <c r="G554" s="3">
        <v>34.487956199999999</v>
      </c>
      <c r="H554" s="4">
        <v>55.516083916083907</v>
      </c>
      <c r="I554" s="2" t="s">
        <v>131</v>
      </c>
      <c r="J554" s="2" t="str">
        <f>IF(COUNTIF($A$3:A554,A554)&gt;1,"ДУБЛЬ","")</f>
        <v/>
      </c>
      <c r="K554" s="2" t="str">
        <f t="shared" si="8"/>
        <v>OK</v>
      </c>
      <c r="L554" s="2" t="s">
        <v>63</v>
      </c>
    </row>
    <row r="555" spans="1:12">
      <c r="A555" s="2" t="s">
        <v>942</v>
      </c>
      <c r="B555" s="2" t="s">
        <v>241</v>
      </c>
      <c r="C555" s="2">
        <v>2846</v>
      </c>
      <c r="D555" s="2" t="s">
        <v>280</v>
      </c>
      <c r="E555" s="2" t="s">
        <v>63</v>
      </c>
      <c r="F555" s="3">
        <v>48.603719550000001</v>
      </c>
      <c r="G555" s="3">
        <v>34.562162950000001</v>
      </c>
      <c r="H555" s="4">
        <v>55.516083916083907</v>
      </c>
      <c r="I555" s="2" t="s">
        <v>150</v>
      </c>
      <c r="J555" s="2" t="str">
        <f>IF(COUNTIF($A$3:A555,A555)&gt;1,"ДУБЛЬ","")</f>
        <v/>
      </c>
      <c r="K555" s="2" t="str">
        <f t="shared" si="8"/>
        <v>OK</v>
      </c>
      <c r="L555" s="2" t="s">
        <v>63</v>
      </c>
    </row>
    <row r="556" spans="1:12">
      <c r="A556" s="2" t="s">
        <v>943</v>
      </c>
      <c r="B556" s="2" t="s">
        <v>241</v>
      </c>
      <c r="C556" s="2">
        <v>2848</v>
      </c>
      <c r="D556" s="2" t="s">
        <v>611</v>
      </c>
      <c r="E556" s="2" t="s">
        <v>63</v>
      </c>
      <c r="F556" s="3">
        <v>50.398974000000003</v>
      </c>
      <c r="G556" s="3">
        <v>30.632767000000001</v>
      </c>
      <c r="H556" s="4">
        <v>55.516083916083907</v>
      </c>
      <c r="I556" s="2" t="s">
        <v>131</v>
      </c>
      <c r="J556" s="2" t="str">
        <f>IF(COUNTIF($A$3:A556,A556)&gt;1,"ДУБЛЬ","")</f>
        <v/>
      </c>
      <c r="K556" s="2" t="str">
        <f t="shared" si="8"/>
        <v>OK</v>
      </c>
      <c r="L556" s="2" t="s">
        <v>63</v>
      </c>
    </row>
    <row r="557" spans="1:12">
      <c r="A557" s="2" t="s">
        <v>944</v>
      </c>
      <c r="B557" s="2" t="s">
        <v>241</v>
      </c>
      <c r="C557" s="2">
        <v>2850</v>
      </c>
      <c r="D557" s="2" t="s">
        <v>276</v>
      </c>
      <c r="E557" s="2" t="s">
        <v>63</v>
      </c>
      <c r="F557" s="3">
        <v>51.504699000000002</v>
      </c>
      <c r="G557" s="3">
        <v>31.281658</v>
      </c>
      <c r="H557" s="4">
        <v>55.516083916083907</v>
      </c>
      <c r="I557" s="2" t="s">
        <v>131</v>
      </c>
      <c r="J557" s="2" t="str">
        <f>IF(COUNTIF($A$3:A557,A557)&gt;1,"ДУБЛЬ","")</f>
        <v/>
      </c>
      <c r="K557" s="2" t="str">
        <f t="shared" si="8"/>
        <v>OK</v>
      </c>
      <c r="L557" s="2" t="s">
        <v>63</v>
      </c>
    </row>
    <row r="558" spans="1:12">
      <c r="A558" s="2" t="s">
        <v>945</v>
      </c>
      <c r="B558" s="2" t="s">
        <v>241</v>
      </c>
      <c r="C558" s="2">
        <v>2855</v>
      </c>
      <c r="D558" s="2" t="s">
        <v>271</v>
      </c>
      <c r="E558" s="2" t="s">
        <v>63</v>
      </c>
      <c r="F558" s="3">
        <v>48.480196232480097</v>
      </c>
      <c r="G558" s="3">
        <v>34.941907266636854</v>
      </c>
      <c r="H558" s="4">
        <v>55.516083916083907</v>
      </c>
      <c r="I558" s="2" t="s">
        <v>150</v>
      </c>
      <c r="J558" s="2" t="str">
        <f>IF(COUNTIF($A$3:A558,A558)&gt;1,"ДУБЛЬ","")</f>
        <v/>
      </c>
      <c r="K558" s="2" t="str">
        <f t="shared" si="8"/>
        <v>OK</v>
      </c>
      <c r="L558" s="2" t="s">
        <v>63</v>
      </c>
    </row>
    <row r="559" spans="1:12">
      <c r="A559" s="2" t="s">
        <v>946</v>
      </c>
      <c r="B559" s="2" t="s">
        <v>241</v>
      </c>
      <c r="C559" s="2">
        <v>2856</v>
      </c>
      <c r="D559" s="2" t="s">
        <v>242</v>
      </c>
      <c r="E559" s="2" t="s">
        <v>63</v>
      </c>
      <c r="F559" s="3">
        <v>49.571708000000001</v>
      </c>
      <c r="G559" s="3">
        <v>34.496307000000002</v>
      </c>
      <c r="H559" s="4">
        <v>55.516083916083907</v>
      </c>
      <c r="I559" s="2" t="s">
        <v>131</v>
      </c>
      <c r="J559" s="2" t="str">
        <f>IF(COUNTIF($A$3:A559,A559)&gt;1,"ДУБЛЬ","")</f>
        <v/>
      </c>
      <c r="K559" s="2" t="str">
        <f t="shared" si="8"/>
        <v>OK</v>
      </c>
      <c r="L559" s="2" t="s">
        <v>63</v>
      </c>
    </row>
    <row r="560" spans="1:12">
      <c r="A560" s="2" t="s">
        <v>947</v>
      </c>
      <c r="B560" s="2" t="s">
        <v>241</v>
      </c>
      <c r="C560" s="2">
        <v>2859</v>
      </c>
      <c r="D560" s="2" t="s">
        <v>485</v>
      </c>
      <c r="E560" s="2" t="s">
        <v>63</v>
      </c>
      <c r="F560" s="3">
        <v>48.344425600000001</v>
      </c>
      <c r="G560" s="3">
        <v>33.50954651</v>
      </c>
      <c r="H560" s="4">
        <v>55.516083916083907</v>
      </c>
      <c r="I560" s="2" t="s">
        <v>131</v>
      </c>
      <c r="J560" s="2" t="str">
        <f>IF(COUNTIF($A$3:A560,A560)&gt;1,"ДУБЛЬ","")</f>
        <v/>
      </c>
      <c r="K560" s="2" t="str">
        <f t="shared" si="8"/>
        <v>OK</v>
      </c>
      <c r="L560" s="2" t="s">
        <v>63</v>
      </c>
    </row>
    <row r="561" spans="1:12">
      <c r="A561" s="2" t="s">
        <v>948</v>
      </c>
      <c r="B561" s="2" t="s">
        <v>241</v>
      </c>
      <c r="C561" s="2">
        <v>2860</v>
      </c>
      <c r="D561" s="2" t="s">
        <v>242</v>
      </c>
      <c r="E561" s="2" t="s">
        <v>63</v>
      </c>
      <c r="F561" s="3">
        <v>49.598439999999997</v>
      </c>
      <c r="G561" s="3">
        <v>34.533169999999998</v>
      </c>
      <c r="H561" s="4">
        <v>55.516083916083907</v>
      </c>
      <c r="I561" s="2" t="s">
        <v>131</v>
      </c>
      <c r="J561" s="2" t="str">
        <f>IF(COUNTIF($A$3:A561,A561)&gt;1,"ДУБЛЬ","")</f>
        <v/>
      </c>
      <c r="K561" s="2" t="str">
        <f t="shared" si="8"/>
        <v>OK</v>
      </c>
      <c r="L561" s="2" t="s">
        <v>63</v>
      </c>
    </row>
    <row r="562" spans="1:12">
      <c r="A562" s="2" t="s">
        <v>949</v>
      </c>
      <c r="B562" s="2" t="s">
        <v>241</v>
      </c>
      <c r="C562" s="2">
        <v>2862</v>
      </c>
      <c r="D562" s="2" t="s">
        <v>276</v>
      </c>
      <c r="E562" s="2" t="s">
        <v>63</v>
      </c>
      <c r="F562" s="3">
        <v>51.514406000000001</v>
      </c>
      <c r="G562" s="3">
        <v>31.310877000000001</v>
      </c>
      <c r="H562" s="4">
        <v>55.516083916083907</v>
      </c>
      <c r="I562" s="2" t="s">
        <v>131</v>
      </c>
      <c r="J562" s="2" t="str">
        <f>IF(COUNTIF($A$3:A562,A562)&gt;1,"ДУБЛЬ","")</f>
        <v/>
      </c>
      <c r="K562" s="2" t="str">
        <f t="shared" si="8"/>
        <v>OK</v>
      </c>
      <c r="L562" s="2" t="s">
        <v>63</v>
      </c>
    </row>
    <row r="563" spans="1:12">
      <c r="A563" s="2" t="s">
        <v>950</v>
      </c>
      <c r="B563" s="2" t="s">
        <v>241</v>
      </c>
      <c r="C563" s="2">
        <v>2867</v>
      </c>
      <c r="D563" s="2" t="s">
        <v>951</v>
      </c>
      <c r="E563" s="2" t="s">
        <v>63</v>
      </c>
      <c r="F563" s="3">
        <v>51.578395999999998</v>
      </c>
      <c r="G563" s="3">
        <v>31.787327000000001</v>
      </c>
      <c r="H563" s="4">
        <v>55.516083916083907</v>
      </c>
      <c r="I563" s="2" t="s">
        <v>131</v>
      </c>
      <c r="J563" s="2" t="str">
        <f>IF(COUNTIF($A$3:A563,A563)&gt;1,"ДУБЛЬ","")</f>
        <v/>
      </c>
      <c r="K563" s="2" t="str">
        <f t="shared" si="8"/>
        <v>OK</v>
      </c>
      <c r="L563" s="2" t="s">
        <v>63</v>
      </c>
    </row>
    <row r="564" spans="1:12">
      <c r="A564" s="2" t="s">
        <v>952</v>
      </c>
      <c r="B564" s="2" t="s">
        <v>241</v>
      </c>
      <c r="C564" s="2">
        <v>2873</v>
      </c>
      <c r="D564" s="2" t="s">
        <v>256</v>
      </c>
      <c r="E564" s="2" t="s">
        <v>63</v>
      </c>
      <c r="F564" s="3">
        <v>50.024638000000003</v>
      </c>
      <c r="G564" s="3">
        <v>36.336526999999997</v>
      </c>
      <c r="H564" s="4">
        <v>55.516083916083907</v>
      </c>
      <c r="I564" s="2" t="s">
        <v>131</v>
      </c>
      <c r="J564" s="2" t="str">
        <f>IF(COUNTIF($A$3:A564,A564)&gt;1,"ДУБЛЬ","")</f>
        <v/>
      </c>
      <c r="K564" s="2" t="str">
        <f t="shared" si="8"/>
        <v>OK</v>
      </c>
      <c r="L564" s="2" t="s">
        <v>63</v>
      </c>
    </row>
    <row r="565" spans="1:12">
      <c r="A565" s="2" t="s">
        <v>953</v>
      </c>
      <c r="B565" s="2" t="s">
        <v>241</v>
      </c>
      <c r="C565" s="2">
        <v>2874</v>
      </c>
      <c r="D565" s="2" t="s">
        <v>611</v>
      </c>
      <c r="E565" s="2" t="s">
        <v>63</v>
      </c>
      <c r="F565" s="3">
        <v>50.500422999999998</v>
      </c>
      <c r="G565" s="3">
        <v>30.579436999999999</v>
      </c>
      <c r="H565" s="4">
        <v>55.516083916083907</v>
      </c>
      <c r="I565" s="2" t="s">
        <v>131</v>
      </c>
      <c r="J565" s="2" t="str">
        <f>IF(COUNTIF($A$3:A565,A565)&gt;1,"ДУБЛЬ","")</f>
        <v/>
      </c>
      <c r="K565" s="2" t="str">
        <f t="shared" si="8"/>
        <v>OK</v>
      </c>
      <c r="L565" s="2" t="s">
        <v>63</v>
      </c>
    </row>
    <row r="566" spans="1:12">
      <c r="A566" s="2" t="s">
        <v>954</v>
      </c>
      <c r="B566" s="2" t="s">
        <v>241</v>
      </c>
      <c r="C566" s="2">
        <v>2881</v>
      </c>
      <c r="D566" s="2" t="s">
        <v>611</v>
      </c>
      <c r="E566" s="2" t="s">
        <v>63</v>
      </c>
      <c r="F566" s="3">
        <v>50.398308999999998</v>
      </c>
      <c r="G566" s="3">
        <v>30.617836</v>
      </c>
      <c r="H566" s="4">
        <v>55.516083916083907</v>
      </c>
      <c r="I566" s="2" t="s">
        <v>131</v>
      </c>
      <c r="J566" s="2" t="str">
        <f>IF(COUNTIF($A$3:A566,A566)&gt;1,"ДУБЛЬ","")</f>
        <v/>
      </c>
      <c r="K566" s="2" t="str">
        <f t="shared" si="8"/>
        <v>OK</v>
      </c>
      <c r="L566" s="2" t="s">
        <v>63</v>
      </c>
    </row>
    <row r="567" spans="1:12">
      <c r="A567" s="2" t="s">
        <v>955</v>
      </c>
      <c r="B567" s="2" t="s">
        <v>241</v>
      </c>
      <c r="C567" s="2">
        <v>2878</v>
      </c>
      <c r="D567" s="2" t="s">
        <v>400</v>
      </c>
      <c r="E567" s="2" t="s">
        <v>63</v>
      </c>
      <c r="F567" s="3">
        <v>50.022365000000001</v>
      </c>
      <c r="G567" s="3">
        <v>33.012157999999999</v>
      </c>
      <c r="H567" s="4">
        <v>55.516083916083907</v>
      </c>
      <c r="I567" s="2" t="s">
        <v>131</v>
      </c>
      <c r="J567" s="2" t="str">
        <f>IF(COUNTIF($A$3:A567,A567)&gt;1,"ДУБЛЬ","")</f>
        <v/>
      </c>
      <c r="K567" s="2" t="str">
        <f t="shared" si="8"/>
        <v>OK</v>
      </c>
      <c r="L567" s="2" t="s">
        <v>63</v>
      </c>
    </row>
    <row r="568" spans="1:12">
      <c r="A568" s="2" t="s">
        <v>956</v>
      </c>
      <c r="B568" s="2" t="s">
        <v>241</v>
      </c>
      <c r="C568" s="2">
        <v>2884</v>
      </c>
      <c r="D568" s="2" t="s">
        <v>957</v>
      </c>
      <c r="E568" s="2" t="s">
        <v>63</v>
      </c>
      <c r="F568" s="3">
        <v>49.890795908550061</v>
      </c>
      <c r="G568" s="3">
        <v>36.022226799999999</v>
      </c>
      <c r="H568" s="4">
        <v>55.516083916083907</v>
      </c>
      <c r="I568" s="2" t="s">
        <v>131</v>
      </c>
      <c r="J568" s="2" t="str">
        <f>IF(COUNTIF($A$3:A568,A568)&gt;1,"ДУБЛЬ","")</f>
        <v/>
      </c>
      <c r="K568" s="2" t="str">
        <f t="shared" si="8"/>
        <v>OK</v>
      </c>
      <c r="L568" s="2" t="s">
        <v>63</v>
      </c>
    </row>
    <row r="569" spans="1:12">
      <c r="A569" s="2" t="s">
        <v>958</v>
      </c>
      <c r="B569" s="2" t="s">
        <v>241</v>
      </c>
      <c r="C569" s="2">
        <v>2885</v>
      </c>
      <c r="D569" s="2" t="s">
        <v>250</v>
      </c>
      <c r="E569" s="2" t="s">
        <v>63</v>
      </c>
      <c r="F569" s="3">
        <v>47.815700362214642</v>
      </c>
      <c r="G569" s="3">
        <v>35.175993100000007</v>
      </c>
      <c r="H569" s="4">
        <v>55.516083916083907</v>
      </c>
      <c r="I569" s="2" t="s">
        <v>131</v>
      </c>
      <c r="J569" s="2" t="str">
        <f>IF(COUNTIF($A$3:A569,A569)&gt;1,"ДУБЛЬ","")</f>
        <v/>
      </c>
      <c r="K569" s="2" t="str">
        <f t="shared" si="8"/>
        <v>OK</v>
      </c>
      <c r="L569" s="2" t="s">
        <v>63</v>
      </c>
    </row>
    <row r="570" spans="1:12">
      <c r="A570" s="2" t="s">
        <v>959</v>
      </c>
      <c r="B570" s="2" t="s">
        <v>241</v>
      </c>
      <c r="C570" s="2">
        <v>2888</v>
      </c>
      <c r="D570" s="2" t="s">
        <v>611</v>
      </c>
      <c r="E570" s="2" t="s">
        <v>63</v>
      </c>
      <c r="F570" s="3">
        <v>50.529668999999998</v>
      </c>
      <c r="G570" s="3">
        <v>30.601220000000001</v>
      </c>
      <c r="H570" s="4">
        <v>55.516083916083907</v>
      </c>
      <c r="I570" s="2" t="s">
        <v>131</v>
      </c>
      <c r="J570" s="2" t="str">
        <f>IF(COUNTIF($A$3:A570,A570)&gt;1,"ДУБЛЬ","")</f>
        <v/>
      </c>
      <c r="K570" s="2" t="str">
        <f t="shared" si="8"/>
        <v>OK</v>
      </c>
      <c r="L570" s="2" t="s">
        <v>63</v>
      </c>
    </row>
    <row r="571" spans="1:12">
      <c r="A571" s="2" t="s">
        <v>960</v>
      </c>
      <c r="B571" s="2" t="s">
        <v>241</v>
      </c>
      <c r="C571" s="2">
        <v>2777</v>
      </c>
      <c r="D571" s="2" t="s">
        <v>250</v>
      </c>
      <c r="E571" s="2" t="s">
        <v>63</v>
      </c>
      <c r="F571" s="3">
        <v>47.78664709069151</v>
      </c>
      <c r="G571" s="3">
        <v>35.22896671349308</v>
      </c>
      <c r="H571" s="4">
        <v>55.516083916083907</v>
      </c>
      <c r="I571" s="2" t="s">
        <v>131</v>
      </c>
      <c r="J571" s="2" t="str">
        <f>IF(COUNTIF($A$3:A571,A571)&gt;1,"ДУБЛЬ","")</f>
        <v/>
      </c>
      <c r="K571" s="2" t="str">
        <f t="shared" si="8"/>
        <v>OK</v>
      </c>
      <c r="L571" s="2" t="s">
        <v>63</v>
      </c>
    </row>
    <row r="572" spans="1:12">
      <c r="A572" s="2" t="s">
        <v>961</v>
      </c>
      <c r="B572" s="2" t="s">
        <v>241</v>
      </c>
      <c r="C572" s="2">
        <v>2889</v>
      </c>
      <c r="D572" s="2" t="s">
        <v>271</v>
      </c>
      <c r="E572" s="2" t="s">
        <v>63</v>
      </c>
      <c r="F572" s="3">
        <v>48.486533943701609</v>
      </c>
      <c r="G572" s="3">
        <v>34.937211805962903</v>
      </c>
      <c r="H572" s="4">
        <v>55.516083916083907</v>
      </c>
      <c r="I572" s="2" t="s">
        <v>150</v>
      </c>
      <c r="J572" s="2" t="str">
        <f>IF(COUNTIF($A$3:A572,A572)&gt;1,"ДУБЛЬ","")</f>
        <v/>
      </c>
      <c r="K572" s="2" t="str">
        <f t="shared" si="8"/>
        <v>OK</v>
      </c>
      <c r="L572" s="2" t="s">
        <v>63</v>
      </c>
    </row>
    <row r="573" spans="1:12">
      <c r="A573" s="2" t="s">
        <v>962</v>
      </c>
      <c r="B573" s="2" t="s">
        <v>241</v>
      </c>
      <c r="C573" s="2">
        <v>2350</v>
      </c>
      <c r="D573" s="2" t="s">
        <v>256</v>
      </c>
      <c r="E573" s="2" t="s">
        <v>63</v>
      </c>
      <c r="F573" s="3">
        <v>50.025038000000002</v>
      </c>
      <c r="G573" s="3">
        <v>36.340425000000003</v>
      </c>
      <c r="H573" s="4">
        <v>55.516083916083907</v>
      </c>
      <c r="I573" s="2" t="s">
        <v>131</v>
      </c>
      <c r="J573" s="2" t="str">
        <f>IF(COUNTIF($A$3:A573,A573)&gt;1,"ДУБЛЬ","")</f>
        <v/>
      </c>
      <c r="K573" s="2" t="str">
        <f t="shared" si="8"/>
        <v>OK</v>
      </c>
      <c r="L573" s="2" t="s">
        <v>63</v>
      </c>
    </row>
    <row r="574" spans="1:12">
      <c r="A574" s="2" t="s">
        <v>963</v>
      </c>
      <c r="B574" s="2" t="s">
        <v>241</v>
      </c>
      <c r="C574" s="2">
        <v>2872</v>
      </c>
      <c r="D574" s="2" t="s">
        <v>256</v>
      </c>
      <c r="E574" s="2" t="s">
        <v>63</v>
      </c>
      <c r="F574" s="3">
        <v>49.953859000000001</v>
      </c>
      <c r="G574" s="3">
        <v>36.330412000000003</v>
      </c>
      <c r="H574" s="4">
        <v>55.516083916083907</v>
      </c>
      <c r="I574" s="2" t="s">
        <v>131</v>
      </c>
      <c r="J574" s="2" t="str">
        <f>IF(COUNTIF($A$3:A574,A574)&gt;1,"ДУБЛЬ","")</f>
        <v/>
      </c>
      <c r="K574" s="2" t="str">
        <f t="shared" si="8"/>
        <v>OK</v>
      </c>
      <c r="L574" s="2" t="s">
        <v>63</v>
      </c>
    </row>
    <row r="575" spans="1:12">
      <c r="A575" s="2" t="s">
        <v>964</v>
      </c>
      <c r="B575" s="2" t="s">
        <v>241</v>
      </c>
      <c r="C575" s="2">
        <v>2894</v>
      </c>
      <c r="D575" s="2" t="s">
        <v>280</v>
      </c>
      <c r="E575" s="2" t="s">
        <v>63</v>
      </c>
      <c r="F575" s="3">
        <v>48.610315610000001</v>
      </c>
      <c r="G575" s="3">
        <v>34.563809939999999</v>
      </c>
      <c r="H575" s="4">
        <v>55.516083916083907</v>
      </c>
      <c r="I575" s="2" t="s">
        <v>150</v>
      </c>
      <c r="J575" s="2" t="str">
        <f>IF(COUNTIF($A$3:A575,A575)&gt;1,"ДУБЛЬ","")</f>
        <v/>
      </c>
      <c r="K575" s="2" t="str">
        <f t="shared" si="8"/>
        <v>OK</v>
      </c>
      <c r="L575" s="2" t="s">
        <v>63</v>
      </c>
    </row>
    <row r="576" spans="1:12">
      <c r="A576" s="2" t="s">
        <v>965</v>
      </c>
      <c r="B576" s="2" t="s">
        <v>241</v>
      </c>
      <c r="C576" s="2">
        <v>2896</v>
      </c>
      <c r="D576" s="2" t="s">
        <v>518</v>
      </c>
      <c r="E576" s="2" t="s">
        <v>63</v>
      </c>
      <c r="F576" s="3">
        <v>48.718218810000003</v>
      </c>
      <c r="G576" s="3">
        <v>34.644940740000003</v>
      </c>
      <c r="H576" s="4">
        <v>55.516083916083907</v>
      </c>
      <c r="I576" s="2" t="s">
        <v>131</v>
      </c>
      <c r="J576" s="2" t="str">
        <f>IF(COUNTIF($A$3:A576,A576)&gt;1,"ДУБЛЬ","")</f>
        <v/>
      </c>
      <c r="K576" s="2" t="str">
        <f t="shared" si="8"/>
        <v>OK</v>
      </c>
      <c r="L576" s="2" t="s">
        <v>63</v>
      </c>
    </row>
    <row r="577" spans="1:12">
      <c r="A577" s="2" t="s">
        <v>966</v>
      </c>
      <c r="B577" s="2" t="s">
        <v>241</v>
      </c>
      <c r="C577" s="2">
        <v>2899</v>
      </c>
      <c r="D577" s="2" t="s">
        <v>271</v>
      </c>
      <c r="E577" s="2" t="s">
        <v>63</v>
      </c>
      <c r="F577" s="3">
        <v>48.528166531788322</v>
      </c>
      <c r="G577" s="3">
        <v>35.019661277882243</v>
      </c>
      <c r="H577" s="4">
        <v>55.516083916083907</v>
      </c>
      <c r="I577" s="2" t="s">
        <v>150</v>
      </c>
      <c r="J577" s="2" t="str">
        <f>IF(COUNTIF($A$3:A577,A577)&gt;1,"ДУБЛЬ","")</f>
        <v/>
      </c>
      <c r="K577" s="2" t="str">
        <f t="shared" si="8"/>
        <v>OK</v>
      </c>
      <c r="L577" s="2" t="s">
        <v>63</v>
      </c>
    </row>
    <row r="578" spans="1:12">
      <c r="A578" s="2" t="s">
        <v>967</v>
      </c>
      <c r="B578" s="2" t="s">
        <v>241</v>
      </c>
      <c r="C578" s="2">
        <v>2902</v>
      </c>
      <c r="D578" s="2" t="s">
        <v>256</v>
      </c>
      <c r="E578" s="2" t="s">
        <v>63</v>
      </c>
      <c r="F578" s="3">
        <v>49.964631603312753</v>
      </c>
      <c r="G578" s="3">
        <v>36.31938056849048</v>
      </c>
      <c r="H578" s="4">
        <v>55.516083916083907</v>
      </c>
      <c r="I578" s="2" t="s">
        <v>131</v>
      </c>
      <c r="J578" s="2" t="str">
        <f>IF(COUNTIF($A$3:A578,A578)&gt;1,"ДУБЛЬ","")</f>
        <v/>
      </c>
      <c r="K578" s="2" t="str">
        <f t="shared" si="8"/>
        <v>OK</v>
      </c>
      <c r="L578" s="2" t="s">
        <v>63</v>
      </c>
    </row>
    <row r="579" spans="1:12">
      <c r="A579" s="2" t="s">
        <v>968</v>
      </c>
      <c r="B579" s="2" t="s">
        <v>241</v>
      </c>
      <c r="C579" s="2">
        <v>2897</v>
      </c>
      <c r="D579" s="2" t="s">
        <v>969</v>
      </c>
      <c r="E579" s="2" t="s">
        <v>63</v>
      </c>
      <c r="F579" s="3">
        <v>50.749567999999996</v>
      </c>
      <c r="G579" s="3">
        <v>31.026440000000001</v>
      </c>
      <c r="H579" s="4">
        <v>55.516083916083907</v>
      </c>
      <c r="I579" s="2" t="s">
        <v>131</v>
      </c>
      <c r="J579" s="2" t="str">
        <f>IF(COUNTIF($A$3:A579,A579)&gt;1,"ДУБЛЬ","")</f>
        <v/>
      </c>
      <c r="K579" s="2" t="str">
        <f t="shared" ref="K579:K642" si="9">IF(OR(F579="",G579=""),"НЕМАЄ","OK")</f>
        <v>OK</v>
      </c>
      <c r="L579" s="2" t="s">
        <v>63</v>
      </c>
    </row>
    <row r="580" spans="1:12">
      <c r="A580" s="2" t="s">
        <v>970</v>
      </c>
      <c r="B580" s="2" t="s">
        <v>241</v>
      </c>
      <c r="C580" s="2">
        <v>2905</v>
      </c>
      <c r="D580" s="2" t="s">
        <v>250</v>
      </c>
      <c r="E580" s="2" t="s">
        <v>63</v>
      </c>
      <c r="F580" s="3">
        <v>47.890562827680888</v>
      </c>
      <c r="G580" s="3">
        <v>35.065195728835633</v>
      </c>
      <c r="H580" s="4">
        <v>55.516083916083907</v>
      </c>
      <c r="I580" s="2" t="s">
        <v>131</v>
      </c>
      <c r="J580" s="2" t="str">
        <f>IF(COUNTIF($A$3:A580,A580)&gt;1,"ДУБЛЬ","")</f>
        <v/>
      </c>
      <c r="K580" s="2" t="str">
        <f t="shared" si="9"/>
        <v>OK</v>
      </c>
      <c r="L580" s="2" t="s">
        <v>63</v>
      </c>
    </row>
    <row r="581" spans="1:12">
      <c r="A581" s="2" t="s">
        <v>971</v>
      </c>
      <c r="B581" s="2" t="s">
        <v>241</v>
      </c>
      <c r="C581" s="2">
        <v>2903</v>
      </c>
      <c r="D581" s="2" t="s">
        <v>972</v>
      </c>
      <c r="E581" s="2" t="s">
        <v>63</v>
      </c>
      <c r="F581" s="3">
        <v>50.510460000000002</v>
      </c>
      <c r="G581" s="3">
        <v>31.015319999999999</v>
      </c>
      <c r="H581" s="4">
        <v>55.516083916083907</v>
      </c>
      <c r="I581" s="2" t="s">
        <v>131</v>
      </c>
      <c r="J581" s="2" t="str">
        <f>IF(COUNTIF($A$3:A581,A581)&gt;1,"ДУБЛЬ","")</f>
        <v/>
      </c>
      <c r="K581" s="2" t="str">
        <f t="shared" si="9"/>
        <v>OK</v>
      </c>
      <c r="L581" s="2" t="s">
        <v>63</v>
      </c>
    </row>
    <row r="582" spans="1:12">
      <c r="A582" s="2" t="s">
        <v>973</v>
      </c>
      <c r="B582" s="2" t="s">
        <v>241</v>
      </c>
      <c r="C582" s="2">
        <v>2909</v>
      </c>
      <c r="D582" s="2" t="s">
        <v>296</v>
      </c>
      <c r="E582" s="2" t="s">
        <v>63</v>
      </c>
      <c r="F582" s="3">
        <v>49.394359000000001</v>
      </c>
      <c r="G582" s="3">
        <v>36.216461000000002</v>
      </c>
      <c r="H582" s="4">
        <v>55.516083916083907</v>
      </c>
      <c r="I582" s="2" t="s">
        <v>131</v>
      </c>
      <c r="J582" s="2" t="str">
        <f>IF(COUNTIF($A$3:A582,A582)&gt;1,"ДУБЛЬ","")</f>
        <v/>
      </c>
      <c r="K582" s="2" t="str">
        <f t="shared" si="9"/>
        <v>OK</v>
      </c>
      <c r="L582" s="2" t="s">
        <v>63</v>
      </c>
    </row>
    <row r="583" spans="1:12">
      <c r="A583" s="2" t="s">
        <v>974</v>
      </c>
      <c r="B583" s="2" t="s">
        <v>241</v>
      </c>
      <c r="C583" s="2">
        <v>2910</v>
      </c>
      <c r="D583" s="2" t="s">
        <v>669</v>
      </c>
      <c r="E583" s="2" t="s">
        <v>63</v>
      </c>
      <c r="F583" s="3">
        <v>50.521960999999997</v>
      </c>
      <c r="G583" s="3">
        <v>30.802689000000001</v>
      </c>
      <c r="H583" s="4">
        <v>55.516083916083907</v>
      </c>
      <c r="I583" s="2" t="s">
        <v>131</v>
      </c>
      <c r="J583" s="2" t="str">
        <f>IF(COUNTIF($A$3:A583,A583)&gt;1,"ДУБЛЬ","")</f>
        <v/>
      </c>
      <c r="K583" s="2" t="str">
        <f t="shared" si="9"/>
        <v>OK</v>
      </c>
      <c r="L583" s="2" t="s">
        <v>63</v>
      </c>
    </row>
    <row r="584" spans="1:12">
      <c r="A584" s="2" t="s">
        <v>975</v>
      </c>
      <c r="B584" s="2" t="s">
        <v>241</v>
      </c>
      <c r="C584" s="2">
        <v>2913</v>
      </c>
      <c r="D584" s="2" t="s">
        <v>271</v>
      </c>
      <c r="E584" s="2" t="s">
        <v>63</v>
      </c>
      <c r="F584" s="3">
        <v>48.518577911338213</v>
      </c>
      <c r="G584" s="3">
        <v>35.080577167915401</v>
      </c>
      <c r="H584" s="4">
        <v>55.516083916083907</v>
      </c>
      <c r="I584" s="2" t="s">
        <v>150</v>
      </c>
      <c r="J584" s="2" t="str">
        <f>IF(COUNTIF($A$3:A584,A584)&gt;1,"ДУБЛЬ","")</f>
        <v/>
      </c>
      <c r="K584" s="2" t="str">
        <f t="shared" si="9"/>
        <v>OK</v>
      </c>
      <c r="L584" s="2" t="s">
        <v>63</v>
      </c>
    </row>
    <row r="585" spans="1:12">
      <c r="A585" s="2" t="s">
        <v>976</v>
      </c>
      <c r="B585" s="2" t="s">
        <v>241</v>
      </c>
      <c r="C585" s="2">
        <v>2920</v>
      </c>
      <c r="D585" s="2" t="s">
        <v>458</v>
      </c>
      <c r="E585" s="2" t="s">
        <v>63</v>
      </c>
      <c r="F585" s="3">
        <v>51.240026999999998</v>
      </c>
      <c r="G585" s="3">
        <v>33.212446</v>
      </c>
      <c r="H585" s="4">
        <v>55.516083916083907</v>
      </c>
      <c r="I585" s="2" t="s">
        <v>131</v>
      </c>
      <c r="J585" s="2" t="str">
        <f>IF(COUNTIF($A$3:A585,A585)&gt;1,"ДУБЛЬ","")</f>
        <v/>
      </c>
      <c r="K585" s="2" t="str">
        <f t="shared" si="9"/>
        <v>OK</v>
      </c>
      <c r="L585" s="2" t="s">
        <v>63</v>
      </c>
    </row>
    <row r="586" spans="1:12">
      <c r="A586" s="2" t="s">
        <v>977</v>
      </c>
      <c r="B586" s="2" t="s">
        <v>241</v>
      </c>
      <c r="C586" s="2">
        <v>2922</v>
      </c>
      <c r="D586" s="2" t="s">
        <v>280</v>
      </c>
      <c r="E586" s="2" t="s">
        <v>63</v>
      </c>
      <c r="F586" s="3">
        <v>48.46550453363789</v>
      </c>
      <c r="G586" s="3">
        <v>34.68619415366566</v>
      </c>
      <c r="H586" s="4">
        <v>55.516083916083907</v>
      </c>
      <c r="I586" s="2" t="s">
        <v>150</v>
      </c>
      <c r="J586" s="2" t="str">
        <f>IF(COUNTIF($A$3:A586,A586)&gt;1,"ДУБЛЬ","")</f>
        <v/>
      </c>
      <c r="K586" s="2" t="str">
        <f t="shared" si="9"/>
        <v>OK</v>
      </c>
      <c r="L586" s="2" t="s">
        <v>63</v>
      </c>
    </row>
    <row r="587" spans="1:12">
      <c r="A587" s="2" t="s">
        <v>978</v>
      </c>
      <c r="B587" s="2" t="s">
        <v>241</v>
      </c>
      <c r="C587" s="2">
        <v>2923</v>
      </c>
      <c r="D587" s="2" t="s">
        <v>678</v>
      </c>
      <c r="E587" s="2" t="s">
        <v>63</v>
      </c>
      <c r="F587" s="3">
        <v>50.309040000000003</v>
      </c>
      <c r="G587" s="3">
        <v>34.878869999999999</v>
      </c>
      <c r="H587" s="4">
        <v>55.516083916083907</v>
      </c>
      <c r="I587" s="2" t="s">
        <v>131</v>
      </c>
      <c r="J587" s="2" t="str">
        <f>IF(COUNTIF($A$3:A587,A587)&gt;1,"ДУБЛЬ","")</f>
        <v/>
      </c>
      <c r="K587" s="2" t="str">
        <f t="shared" si="9"/>
        <v>OK</v>
      </c>
      <c r="L587" s="2" t="s">
        <v>63</v>
      </c>
    </row>
    <row r="588" spans="1:12">
      <c r="A588" s="2" t="s">
        <v>979</v>
      </c>
      <c r="B588" s="2" t="s">
        <v>241</v>
      </c>
      <c r="C588" s="2">
        <v>2943</v>
      </c>
      <c r="D588" s="2" t="s">
        <v>250</v>
      </c>
      <c r="E588" s="2" t="s">
        <v>63</v>
      </c>
      <c r="F588" s="3">
        <v>47.895511290900693</v>
      </c>
      <c r="G588" s="3">
        <v>35.161254969813768</v>
      </c>
      <c r="H588" s="4">
        <v>55.516083916083907</v>
      </c>
      <c r="I588" s="2" t="s">
        <v>131</v>
      </c>
      <c r="J588" s="2" t="str">
        <f>IF(COUNTIF($A$3:A588,A588)&gt;1,"ДУБЛЬ","")</f>
        <v/>
      </c>
      <c r="K588" s="2" t="str">
        <f t="shared" si="9"/>
        <v>OK</v>
      </c>
      <c r="L588" s="2" t="s">
        <v>63</v>
      </c>
    </row>
    <row r="589" spans="1:12">
      <c r="A589" s="2" t="s">
        <v>980</v>
      </c>
      <c r="B589" s="2" t="s">
        <v>241</v>
      </c>
      <c r="C589" s="2">
        <v>2944</v>
      </c>
      <c r="D589" s="2" t="s">
        <v>490</v>
      </c>
      <c r="E589" s="2" t="s">
        <v>63</v>
      </c>
      <c r="F589" s="3">
        <v>48.655295000000002</v>
      </c>
      <c r="G589" s="3">
        <v>34.332093999999998</v>
      </c>
      <c r="H589" s="4">
        <v>55.516083916083907</v>
      </c>
      <c r="I589" s="2" t="s">
        <v>131</v>
      </c>
      <c r="J589" s="2" t="str">
        <f>IF(COUNTIF($A$3:A589,A589)&gt;1,"ДУБЛЬ","")</f>
        <v/>
      </c>
      <c r="K589" s="2" t="str">
        <f t="shared" si="9"/>
        <v>OK</v>
      </c>
      <c r="L589" s="2" t="s">
        <v>63</v>
      </c>
    </row>
    <row r="590" spans="1:12">
      <c r="A590" s="2" t="s">
        <v>981</v>
      </c>
      <c r="B590" s="2" t="s">
        <v>241</v>
      </c>
      <c r="C590" s="2">
        <v>2937</v>
      </c>
      <c r="D590" s="2" t="s">
        <v>242</v>
      </c>
      <c r="E590" s="2" t="s">
        <v>63</v>
      </c>
      <c r="F590" s="3">
        <v>49.575189999999999</v>
      </c>
      <c r="G590" s="3">
        <v>34.536070000000002</v>
      </c>
      <c r="H590" s="4">
        <v>55.516083916083907</v>
      </c>
      <c r="I590" s="2" t="s">
        <v>131</v>
      </c>
      <c r="J590" s="2" t="str">
        <f>IF(COUNTIF($A$3:A590,A590)&gt;1,"ДУБЛЬ","")</f>
        <v/>
      </c>
      <c r="K590" s="2" t="str">
        <f t="shared" si="9"/>
        <v>OK</v>
      </c>
      <c r="L590" s="2" t="s">
        <v>63</v>
      </c>
    </row>
    <row r="591" spans="1:12">
      <c r="A591" s="2" t="s">
        <v>982</v>
      </c>
      <c r="B591" s="2" t="s">
        <v>241</v>
      </c>
      <c r="C591" s="2">
        <v>2945</v>
      </c>
      <c r="D591" s="2" t="s">
        <v>983</v>
      </c>
      <c r="E591" s="2" t="s">
        <v>63</v>
      </c>
      <c r="F591" s="3">
        <v>50.371169000000002</v>
      </c>
      <c r="G591" s="3">
        <v>30.860157000000001</v>
      </c>
      <c r="H591" s="4">
        <v>55.516083916083907</v>
      </c>
      <c r="I591" s="2" t="s">
        <v>131</v>
      </c>
      <c r="J591" s="2" t="str">
        <f>IF(COUNTIF($A$3:A591,A591)&gt;1,"ДУБЛЬ","")</f>
        <v/>
      </c>
      <c r="K591" s="2" t="str">
        <f t="shared" si="9"/>
        <v>OK</v>
      </c>
      <c r="L591" s="2" t="s">
        <v>63</v>
      </c>
    </row>
    <row r="592" spans="1:12">
      <c r="A592" s="2" t="s">
        <v>984</v>
      </c>
      <c r="B592" s="2" t="s">
        <v>241</v>
      </c>
      <c r="C592" s="2">
        <v>2955</v>
      </c>
      <c r="D592" s="2" t="s">
        <v>250</v>
      </c>
      <c r="E592" s="2" t="s">
        <v>63</v>
      </c>
      <c r="F592" s="3">
        <v>47.815162319573162</v>
      </c>
      <c r="G592" s="3">
        <v>35.042122815342537</v>
      </c>
      <c r="H592" s="4">
        <v>55.516083916083907</v>
      </c>
      <c r="I592" s="2" t="s">
        <v>131</v>
      </c>
      <c r="J592" s="2" t="str">
        <f>IF(COUNTIF($A$3:A592,A592)&gt;1,"ДУБЛЬ","")</f>
        <v/>
      </c>
      <c r="K592" s="2" t="str">
        <f t="shared" si="9"/>
        <v>OK</v>
      </c>
      <c r="L592" s="2" t="s">
        <v>63</v>
      </c>
    </row>
    <row r="593" spans="1:12">
      <c r="A593" s="2" t="s">
        <v>985</v>
      </c>
      <c r="B593" s="2" t="s">
        <v>241</v>
      </c>
      <c r="C593" s="2">
        <v>2957</v>
      </c>
      <c r="D593" s="2" t="s">
        <v>986</v>
      </c>
      <c r="E593" s="2" t="s">
        <v>63</v>
      </c>
      <c r="F593" s="3">
        <v>50.268472010000004</v>
      </c>
      <c r="G593" s="3">
        <v>32.930879570000002</v>
      </c>
      <c r="H593" s="4">
        <v>55.516083916083907</v>
      </c>
      <c r="I593" s="2" t="s">
        <v>131</v>
      </c>
      <c r="J593" s="2" t="str">
        <f>IF(COUNTIF($A$3:A593,A593)&gt;1,"ДУБЛЬ","")</f>
        <v/>
      </c>
      <c r="K593" s="2" t="str">
        <f t="shared" si="9"/>
        <v>OK</v>
      </c>
      <c r="L593" s="2" t="s">
        <v>63</v>
      </c>
    </row>
    <row r="594" spans="1:12">
      <c r="A594" s="2" t="s">
        <v>987</v>
      </c>
      <c r="B594" s="2" t="s">
        <v>241</v>
      </c>
      <c r="C594" s="2">
        <v>3017</v>
      </c>
      <c r="D594" s="2" t="s">
        <v>271</v>
      </c>
      <c r="E594" s="2" t="s">
        <v>63</v>
      </c>
      <c r="F594" s="3">
        <v>48.40623191749458</v>
      </c>
      <c r="G594" s="3">
        <v>35.031233402183297</v>
      </c>
      <c r="H594" s="4">
        <v>55.516083916083907</v>
      </c>
      <c r="I594" s="2" t="s">
        <v>150</v>
      </c>
      <c r="J594" s="2" t="str">
        <f>IF(COUNTIF($A$3:A594,A594)&gt;1,"ДУБЛЬ","")</f>
        <v/>
      </c>
      <c r="K594" s="2" t="str">
        <f t="shared" si="9"/>
        <v>OK</v>
      </c>
      <c r="L594" s="2" t="s">
        <v>63</v>
      </c>
    </row>
    <row r="595" spans="1:12">
      <c r="A595" s="2" t="s">
        <v>988</v>
      </c>
      <c r="B595" s="2" t="s">
        <v>241</v>
      </c>
      <c r="C595" s="2">
        <v>2958</v>
      </c>
      <c r="D595" s="2" t="s">
        <v>271</v>
      </c>
      <c r="E595" s="2" t="s">
        <v>63</v>
      </c>
      <c r="F595" s="3">
        <v>48.466448823972243</v>
      </c>
      <c r="G595" s="3">
        <v>34.978147536258128</v>
      </c>
      <c r="H595" s="4">
        <v>55.516083916083907</v>
      </c>
      <c r="I595" s="2" t="s">
        <v>150</v>
      </c>
      <c r="J595" s="2" t="str">
        <f>IF(COUNTIF($A$3:A595,A595)&gt;1,"ДУБЛЬ","")</f>
        <v/>
      </c>
      <c r="K595" s="2" t="str">
        <f t="shared" si="9"/>
        <v>OK</v>
      </c>
      <c r="L595" s="2" t="s">
        <v>63</v>
      </c>
    </row>
    <row r="596" spans="1:12">
      <c r="A596" s="2" t="s">
        <v>989</v>
      </c>
      <c r="B596" s="2" t="s">
        <v>241</v>
      </c>
      <c r="C596" s="2">
        <v>2959</v>
      </c>
      <c r="D596" s="2" t="s">
        <v>271</v>
      </c>
      <c r="E596" s="2" t="s">
        <v>63</v>
      </c>
      <c r="F596" s="3">
        <v>48.413998999999997</v>
      </c>
      <c r="G596" s="3">
        <v>35.045701000000001</v>
      </c>
      <c r="H596" s="4">
        <v>55.516083916083907</v>
      </c>
      <c r="I596" s="2" t="s">
        <v>150</v>
      </c>
      <c r="J596" s="2" t="str">
        <f>IF(COUNTIF($A$3:A596,A596)&gt;1,"ДУБЛЬ","")</f>
        <v/>
      </c>
      <c r="K596" s="2" t="str">
        <f t="shared" si="9"/>
        <v>OK</v>
      </c>
      <c r="L596" s="2" t="s">
        <v>63</v>
      </c>
    </row>
    <row r="597" spans="1:12">
      <c r="A597" s="2" t="s">
        <v>990</v>
      </c>
      <c r="B597" s="2" t="s">
        <v>241</v>
      </c>
      <c r="C597" s="2">
        <v>2967</v>
      </c>
      <c r="D597" s="2" t="s">
        <v>271</v>
      </c>
      <c r="E597" s="2" t="s">
        <v>63</v>
      </c>
      <c r="F597" s="3">
        <v>48.481229999999996</v>
      </c>
      <c r="G597" s="3">
        <v>35.071649999999998</v>
      </c>
      <c r="H597" s="4">
        <v>55.516083916083907</v>
      </c>
      <c r="I597" s="2" t="s">
        <v>150</v>
      </c>
      <c r="J597" s="2" t="str">
        <f>IF(COUNTIF($A$3:A597,A597)&gt;1,"ДУБЛЬ","")</f>
        <v/>
      </c>
      <c r="K597" s="2" t="str">
        <f t="shared" si="9"/>
        <v>OK</v>
      </c>
      <c r="L597" s="2" t="s">
        <v>63</v>
      </c>
    </row>
    <row r="598" spans="1:12">
      <c r="A598" s="2" t="s">
        <v>991</v>
      </c>
      <c r="B598" s="2" t="s">
        <v>241</v>
      </c>
      <c r="C598" s="2">
        <v>2970</v>
      </c>
      <c r="D598" s="2" t="s">
        <v>271</v>
      </c>
      <c r="E598" s="2" t="s">
        <v>63</v>
      </c>
      <c r="F598" s="3">
        <v>48.470440000000004</v>
      </c>
      <c r="G598" s="3">
        <v>34.98948</v>
      </c>
      <c r="H598" s="4">
        <v>55.516083916083907</v>
      </c>
      <c r="I598" s="2" t="s">
        <v>150</v>
      </c>
      <c r="J598" s="2" t="str">
        <f>IF(COUNTIF($A$3:A598,A598)&gt;1,"ДУБЛЬ","")</f>
        <v/>
      </c>
      <c r="K598" s="2" t="str">
        <f t="shared" si="9"/>
        <v>OK</v>
      </c>
      <c r="L598" s="2" t="s">
        <v>63</v>
      </c>
    </row>
    <row r="599" spans="1:12">
      <c r="A599" s="2" t="s">
        <v>992</v>
      </c>
      <c r="B599" s="2" t="s">
        <v>241</v>
      </c>
      <c r="C599" s="2">
        <v>2971</v>
      </c>
      <c r="D599" s="2" t="s">
        <v>280</v>
      </c>
      <c r="E599" s="2" t="s">
        <v>63</v>
      </c>
      <c r="F599" s="3">
        <v>48.507910000000003</v>
      </c>
      <c r="G599" s="3">
        <v>34.586689999999997</v>
      </c>
      <c r="H599" s="4">
        <v>55.516083916083907</v>
      </c>
      <c r="I599" s="2" t="s">
        <v>150</v>
      </c>
      <c r="J599" s="2" t="str">
        <f>IF(COUNTIF($A$3:A599,A599)&gt;1,"ДУБЛЬ","")</f>
        <v/>
      </c>
      <c r="K599" s="2" t="str">
        <f t="shared" si="9"/>
        <v>OK</v>
      </c>
      <c r="L599" s="2" t="s">
        <v>63</v>
      </c>
    </row>
    <row r="600" spans="1:12">
      <c r="A600" s="2" t="s">
        <v>993</v>
      </c>
      <c r="B600" s="2" t="s">
        <v>241</v>
      </c>
      <c r="C600" s="2">
        <v>2979</v>
      </c>
      <c r="D600" s="2" t="s">
        <v>256</v>
      </c>
      <c r="E600" s="2" t="s">
        <v>63</v>
      </c>
      <c r="F600" s="3">
        <v>50.017505911984273</v>
      </c>
      <c r="G600" s="3">
        <v>36.212498739657427</v>
      </c>
      <c r="H600" s="4">
        <v>55.516083916083907</v>
      </c>
      <c r="I600" s="2" t="s">
        <v>131</v>
      </c>
      <c r="J600" s="2" t="str">
        <f>IF(COUNTIF($A$3:A600,A600)&gt;1,"ДУБЛЬ","")</f>
        <v/>
      </c>
      <c r="K600" s="2" t="str">
        <f t="shared" si="9"/>
        <v>OK</v>
      </c>
      <c r="L600" s="2" t="s">
        <v>63</v>
      </c>
    </row>
    <row r="601" spans="1:12">
      <c r="A601" s="2" t="s">
        <v>994</v>
      </c>
      <c r="B601" s="2" t="s">
        <v>241</v>
      </c>
      <c r="C601" s="2">
        <v>2985</v>
      </c>
      <c r="D601" s="2" t="s">
        <v>242</v>
      </c>
      <c r="E601" s="2" t="s">
        <v>63</v>
      </c>
      <c r="F601" s="3">
        <v>49.588180000000001</v>
      </c>
      <c r="G601" s="3">
        <v>34.553710000000002</v>
      </c>
      <c r="H601" s="4">
        <v>55.516083916083907</v>
      </c>
      <c r="I601" s="2" t="s">
        <v>131</v>
      </c>
      <c r="J601" s="2" t="str">
        <f>IF(COUNTIF($A$3:A601,A601)&gt;1,"ДУБЛЬ","")</f>
        <v/>
      </c>
      <c r="K601" s="2" t="str">
        <f t="shared" si="9"/>
        <v>OK</v>
      </c>
      <c r="L601" s="2" t="s">
        <v>63</v>
      </c>
    </row>
    <row r="602" spans="1:12">
      <c r="A602" s="2" t="s">
        <v>995</v>
      </c>
      <c r="B602" s="2" t="s">
        <v>241</v>
      </c>
      <c r="C602" s="2">
        <v>2988</v>
      </c>
      <c r="D602" s="2" t="s">
        <v>271</v>
      </c>
      <c r="E602" s="2" t="s">
        <v>63</v>
      </c>
      <c r="F602" s="3">
        <v>48.488790999999999</v>
      </c>
      <c r="G602" s="3">
        <v>35.060293999999999</v>
      </c>
      <c r="H602" s="4">
        <v>55.516083916083907</v>
      </c>
      <c r="I602" s="2" t="s">
        <v>150</v>
      </c>
      <c r="J602" s="2" t="str">
        <f>IF(COUNTIF($A$3:A602,A602)&gt;1,"ДУБЛЬ","")</f>
        <v/>
      </c>
      <c r="K602" s="2" t="str">
        <f t="shared" si="9"/>
        <v>OK</v>
      </c>
      <c r="L602" s="2" t="s">
        <v>63</v>
      </c>
    </row>
    <row r="603" spans="1:12">
      <c r="A603" s="2" t="s">
        <v>996</v>
      </c>
      <c r="B603" s="2" t="s">
        <v>241</v>
      </c>
      <c r="C603" s="2">
        <v>2989</v>
      </c>
      <c r="D603" s="2" t="s">
        <v>271</v>
      </c>
      <c r="E603" s="2" t="s">
        <v>63</v>
      </c>
      <c r="F603" s="3">
        <v>48.431936</v>
      </c>
      <c r="G603" s="3">
        <v>35.002125999999997</v>
      </c>
      <c r="H603" s="4">
        <v>55.516083916083907</v>
      </c>
      <c r="I603" s="2" t="s">
        <v>150</v>
      </c>
      <c r="J603" s="2" t="str">
        <f>IF(COUNTIF($A$3:A603,A603)&gt;1,"ДУБЛЬ","")</f>
        <v/>
      </c>
      <c r="K603" s="2" t="str">
        <f t="shared" si="9"/>
        <v>OK</v>
      </c>
      <c r="L603" s="2" t="s">
        <v>63</v>
      </c>
    </row>
    <row r="604" spans="1:12">
      <c r="A604" s="2" t="s">
        <v>997</v>
      </c>
      <c r="B604" s="2" t="s">
        <v>241</v>
      </c>
      <c r="C604" s="2">
        <v>2992</v>
      </c>
      <c r="D604" s="2" t="s">
        <v>256</v>
      </c>
      <c r="E604" s="2" t="s">
        <v>63</v>
      </c>
      <c r="F604" s="3">
        <v>49.951025756446619</v>
      </c>
      <c r="G604" s="3">
        <v>36.14044665499604</v>
      </c>
      <c r="H604" s="4">
        <v>55.516083916083907</v>
      </c>
      <c r="I604" s="2" t="s">
        <v>131</v>
      </c>
      <c r="J604" s="2" t="str">
        <f>IF(COUNTIF($A$3:A604,A604)&gt;1,"ДУБЛЬ","")</f>
        <v/>
      </c>
      <c r="K604" s="2" t="str">
        <f t="shared" si="9"/>
        <v>OK</v>
      </c>
      <c r="L604" s="2" t="s">
        <v>63</v>
      </c>
    </row>
    <row r="605" spans="1:12">
      <c r="A605" s="2" t="s">
        <v>998</v>
      </c>
      <c r="B605" s="2" t="s">
        <v>241</v>
      </c>
      <c r="C605" s="2">
        <v>2993</v>
      </c>
      <c r="D605" s="2" t="s">
        <v>271</v>
      </c>
      <c r="E605" s="2" t="s">
        <v>63</v>
      </c>
      <c r="F605" s="3">
        <v>48.476633999999997</v>
      </c>
      <c r="G605" s="3">
        <v>35.193348999999998</v>
      </c>
      <c r="H605" s="4">
        <v>55.516083916083907</v>
      </c>
      <c r="I605" s="2" t="s">
        <v>150</v>
      </c>
      <c r="J605" s="2" t="str">
        <f>IF(COUNTIF($A$3:A605,A605)&gt;1,"ДУБЛЬ","")</f>
        <v/>
      </c>
      <c r="K605" s="2" t="str">
        <f t="shared" si="9"/>
        <v>OK</v>
      </c>
      <c r="L605" s="2" t="s">
        <v>63</v>
      </c>
    </row>
    <row r="606" spans="1:12">
      <c r="A606" s="2" t="s">
        <v>999</v>
      </c>
      <c r="B606" s="2" t="s">
        <v>241</v>
      </c>
      <c r="C606" s="2">
        <v>2994</v>
      </c>
      <c r="D606" s="2" t="s">
        <v>271</v>
      </c>
      <c r="E606" s="2" t="s">
        <v>63</v>
      </c>
      <c r="F606" s="3">
        <v>48.414628511780123</v>
      </c>
      <c r="G606" s="3">
        <v>35.133918517689587</v>
      </c>
      <c r="H606" s="4">
        <v>55.516083916083907</v>
      </c>
      <c r="I606" s="2" t="s">
        <v>150</v>
      </c>
      <c r="J606" s="2" t="str">
        <f>IF(COUNTIF($A$3:A606,A606)&gt;1,"ДУБЛЬ","")</f>
        <v/>
      </c>
      <c r="K606" s="2" t="str">
        <f t="shared" si="9"/>
        <v>OK</v>
      </c>
      <c r="L606" s="2" t="s">
        <v>63</v>
      </c>
    </row>
    <row r="607" spans="1:12">
      <c r="A607" s="2" t="s">
        <v>1000</v>
      </c>
      <c r="B607" s="2" t="s">
        <v>241</v>
      </c>
      <c r="C607" s="2">
        <v>2995</v>
      </c>
      <c r="D607" s="2" t="s">
        <v>256</v>
      </c>
      <c r="E607" s="2" t="s">
        <v>63</v>
      </c>
      <c r="F607" s="3">
        <v>50.019242663935422</v>
      </c>
      <c r="G607" s="3">
        <v>36.346917212415462</v>
      </c>
      <c r="H607" s="4">
        <v>55.516083916083907</v>
      </c>
      <c r="I607" s="2" t="s">
        <v>131</v>
      </c>
      <c r="J607" s="2" t="str">
        <f>IF(COUNTIF($A$3:A607,A607)&gt;1,"ДУБЛЬ","")</f>
        <v/>
      </c>
      <c r="K607" s="2" t="str">
        <f t="shared" si="9"/>
        <v>OK</v>
      </c>
      <c r="L607" s="2" t="s">
        <v>63</v>
      </c>
    </row>
    <row r="608" spans="1:12">
      <c r="A608" s="2" t="s">
        <v>1001</v>
      </c>
      <c r="B608" s="2" t="s">
        <v>241</v>
      </c>
      <c r="C608" s="2">
        <v>2996</v>
      </c>
      <c r="D608" s="2" t="s">
        <v>1002</v>
      </c>
      <c r="E608" s="2" t="s">
        <v>63</v>
      </c>
      <c r="F608" s="3">
        <v>50.396299999999997</v>
      </c>
      <c r="G608" s="3">
        <v>33.391210000000001</v>
      </c>
      <c r="H608" s="4">
        <v>55.516083916083907</v>
      </c>
      <c r="I608" s="2" t="s">
        <v>131</v>
      </c>
      <c r="J608" s="2" t="str">
        <f>IF(COUNTIF($A$3:A608,A608)&gt;1,"ДУБЛЬ","")</f>
        <v/>
      </c>
      <c r="K608" s="2" t="str">
        <f t="shared" si="9"/>
        <v>OK</v>
      </c>
      <c r="L608" s="2" t="s">
        <v>63</v>
      </c>
    </row>
    <row r="609" spans="1:12">
      <c r="A609" s="2" t="s">
        <v>1003</v>
      </c>
      <c r="B609" s="2" t="s">
        <v>241</v>
      </c>
      <c r="C609" s="2">
        <v>2964</v>
      </c>
      <c r="D609" s="2" t="s">
        <v>250</v>
      </c>
      <c r="E609" s="2" t="s">
        <v>63</v>
      </c>
      <c r="F609" s="3">
        <v>47.830540747204687</v>
      </c>
      <c r="G609" s="3">
        <v>35.185150200000002</v>
      </c>
      <c r="H609" s="4">
        <v>55.516083916083907</v>
      </c>
      <c r="I609" s="2" t="s">
        <v>131</v>
      </c>
      <c r="J609" s="2" t="str">
        <f>IF(COUNTIF($A$3:A609,A609)&gt;1,"ДУБЛЬ","")</f>
        <v/>
      </c>
      <c r="K609" s="2" t="str">
        <f t="shared" si="9"/>
        <v>OK</v>
      </c>
      <c r="L609" s="2" t="s">
        <v>63</v>
      </c>
    </row>
    <row r="610" spans="1:12">
      <c r="A610" s="2" t="s">
        <v>1004</v>
      </c>
      <c r="B610" s="2" t="s">
        <v>241</v>
      </c>
      <c r="C610" s="2">
        <v>2999</v>
      </c>
      <c r="D610" s="2" t="s">
        <v>1005</v>
      </c>
      <c r="E610" s="2" t="s">
        <v>63</v>
      </c>
      <c r="F610" s="3">
        <v>49.137293</v>
      </c>
      <c r="G610" s="3">
        <v>34.718310000000002</v>
      </c>
      <c r="H610" s="4">
        <v>55.516083916083907</v>
      </c>
      <c r="I610" s="2" t="s">
        <v>131</v>
      </c>
      <c r="J610" s="2" t="str">
        <f>IF(COUNTIF($A$3:A610,A610)&gt;1,"ДУБЛЬ","")</f>
        <v/>
      </c>
      <c r="K610" s="2" t="str">
        <f t="shared" si="9"/>
        <v>OK</v>
      </c>
      <c r="L610" s="2" t="s">
        <v>63</v>
      </c>
    </row>
    <row r="611" spans="1:12">
      <c r="A611" s="2" t="s">
        <v>1006</v>
      </c>
      <c r="B611" s="2" t="s">
        <v>241</v>
      </c>
      <c r="C611" s="2">
        <v>3012</v>
      </c>
      <c r="D611" s="2" t="s">
        <v>1002</v>
      </c>
      <c r="E611" s="2" t="s">
        <v>63</v>
      </c>
      <c r="F611" s="3">
        <v>50.399819999999998</v>
      </c>
      <c r="G611" s="3">
        <v>33.403320000000001</v>
      </c>
      <c r="H611" s="4">
        <v>55.516083916083907</v>
      </c>
      <c r="I611" s="2" t="s">
        <v>131</v>
      </c>
      <c r="J611" s="2" t="str">
        <f>IF(COUNTIF($A$3:A611,A611)&gt;1,"ДУБЛЬ","")</f>
        <v/>
      </c>
      <c r="K611" s="2" t="str">
        <f t="shared" si="9"/>
        <v>OK</v>
      </c>
      <c r="L611" s="2" t="s">
        <v>63</v>
      </c>
    </row>
    <row r="612" spans="1:12">
      <c r="A612" s="2" t="s">
        <v>1007</v>
      </c>
      <c r="B612" s="2" t="s">
        <v>241</v>
      </c>
      <c r="C612" s="2">
        <v>3016</v>
      </c>
      <c r="D612" s="2" t="s">
        <v>456</v>
      </c>
      <c r="E612" s="2" t="s">
        <v>63</v>
      </c>
      <c r="F612" s="3">
        <v>51.055526</v>
      </c>
      <c r="G612" s="3">
        <v>31.891235999999999</v>
      </c>
      <c r="H612" s="4">
        <v>55.516083916083907</v>
      </c>
      <c r="I612" s="2" t="s">
        <v>131</v>
      </c>
      <c r="J612" s="2" t="str">
        <f>IF(COUNTIF($A$3:A612,A612)&gt;1,"ДУБЛЬ","")</f>
        <v/>
      </c>
      <c r="K612" s="2" t="str">
        <f t="shared" si="9"/>
        <v>OK</v>
      </c>
      <c r="L612" s="2" t="s">
        <v>63</v>
      </c>
    </row>
    <row r="613" spans="1:12">
      <c r="A613" s="2" t="s">
        <v>1008</v>
      </c>
      <c r="B613" s="2" t="s">
        <v>241</v>
      </c>
      <c r="C613" s="2">
        <v>3019</v>
      </c>
      <c r="D613" s="2" t="s">
        <v>294</v>
      </c>
      <c r="E613" s="2" t="s">
        <v>63</v>
      </c>
      <c r="F613" s="3">
        <v>48.639813150000002</v>
      </c>
      <c r="G613" s="3">
        <v>35.258928470000001</v>
      </c>
      <c r="H613" s="4">
        <v>55.516083916083907</v>
      </c>
      <c r="I613" s="2" t="s">
        <v>150</v>
      </c>
      <c r="J613" s="2" t="str">
        <f>IF(COUNTIF($A$3:A613,A613)&gt;1,"ДУБЛЬ","")</f>
        <v/>
      </c>
      <c r="K613" s="2" t="str">
        <f t="shared" si="9"/>
        <v>OK</v>
      </c>
      <c r="L613" s="2" t="s">
        <v>63</v>
      </c>
    </row>
    <row r="614" spans="1:12">
      <c r="A614" s="2" t="s">
        <v>1009</v>
      </c>
      <c r="B614" s="2" t="s">
        <v>241</v>
      </c>
      <c r="C614" s="2">
        <v>3020</v>
      </c>
      <c r="D614" s="2" t="s">
        <v>1010</v>
      </c>
      <c r="E614" s="2" t="s">
        <v>63</v>
      </c>
      <c r="F614" s="3">
        <v>50.143541999999997</v>
      </c>
      <c r="G614" s="3">
        <v>31.071037</v>
      </c>
      <c r="H614" s="4">
        <v>55.516083916083907</v>
      </c>
      <c r="I614" s="2" t="s">
        <v>131</v>
      </c>
      <c r="J614" s="2" t="str">
        <f>IF(COUNTIF($A$3:A614,A614)&gt;1,"ДУБЛЬ","")</f>
        <v/>
      </c>
      <c r="K614" s="2" t="str">
        <f t="shared" si="9"/>
        <v>OK</v>
      </c>
      <c r="L614" s="2" t="s">
        <v>63</v>
      </c>
    </row>
    <row r="615" spans="1:12">
      <c r="A615" s="2" t="s">
        <v>1011</v>
      </c>
      <c r="B615" s="2" t="s">
        <v>241</v>
      </c>
      <c r="C615" s="2">
        <v>3023</v>
      </c>
      <c r="D615" s="2" t="s">
        <v>271</v>
      </c>
      <c r="E615" s="2" t="s">
        <v>63</v>
      </c>
      <c r="F615" s="3">
        <v>48.498825549585341</v>
      </c>
      <c r="G615" s="3">
        <v>35.069744773733888</v>
      </c>
      <c r="H615" s="4">
        <v>55.516083916083907</v>
      </c>
      <c r="I615" s="2" t="s">
        <v>150</v>
      </c>
      <c r="J615" s="2" t="str">
        <f>IF(COUNTIF($A$3:A615,A615)&gt;1,"ДУБЛЬ","")</f>
        <v/>
      </c>
      <c r="K615" s="2" t="str">
        <f t="shared" si="9"/>
        <v>OK</v>
      </c>
      <c r="L615" s="2" t="s">
        <v>63</v>
      </c>
    </row>
    <row r="616" spans="1:12">
      <c r="A616" s="2" t="s">
        <v>1012</v>
      </c>
      <c r="B616" s="2" t="s">
        <v>241</v>
      </c>
      <c r="C616" s="2">
        <v>3029</v>
      </c>
      <c r="D616" s="2" t="s">
        <v>271</v>
      </c>
      <c r="E616" s="2" t="s">
        <v>63</v>
      </c>
      <c r="F616" s="3">
        <v>48.408862011002192</v>
      </c>
      <c r="G616" s="3">
        <v>35.132924945641221</v>
      </c>
      <c r="H616" s="4">
        <v>55.516083916083907</v>
      </c>
      <c r="I616" s="2" t="s">
        <v>150</v>
      </c>
      <c r="J616" s="2" t="str">
        <f>IF(COUNTIF($A$3:A616,A616)&gt;1,"ДУБЛЬ","")</f>
        <v/>
      </c>
      <c r="K616" s="2" t="str">
        <f t="shared" si="9"/>
        <v>OK</v>
      </c>
      <c r="L616" s="2" t="s">
        <v>63</v>
      </c>
    </row>
    <row r="617" spans="1:12">
      <c r="A617" s="2" t="s">
        <v>1013</v>
      </c>
      <c r="B617" s="2" t="s">
        <v>241</v>
      </c>
      <c r="C617" s="2">
        <v>3034</v>
      </c>
      <c r="D617" s="2" t="s">
        <v>271</v>
      </c>
      <c r="E617" s="2" t="s">
        <v>63</v>
      </c>
      <c r="F617" s="3">
        <v>48.472042999999999</v>
      </c>
      <c r="G617" s="3">
        <v>35.00497</v>
      </c>
      <c r="H617" s="4">
        <v>55.516083916083907</v>
      </c>
      <c r="I617" s="2" t="s">
        <v>150</v>
      </c>
      <c r="J617" s="2" t="str">
        <f>IF(COUNTIF($A$3:A617,A617)&gt;1,"ДУБЛЬ","")</f>
        <v/>
      </c>
      <c r="K617" s="2" t="str">
        <f t="shared" si="9"/>
        <v>OK</v>
      </c>
      <c r="L617" s="2" t="s">
        <v>63</v>
      </c>
    </row>
    <row r="618" spans="1:12">
      <c r="A618" s="2" t="s">
        <v>1014</v>
      </c>
      <c r="B618" s="2" t="s">
        <v>241</v>
      </c>
      <c r="C618" s="2">
        <v>3037</v>
      </c>
      <c r="D618" s="2" t="s">
        <v>611</v>
      </c>
      <c r="E618" s="2" t="s">
        <v>63</v>
      </c>
      <c r="F618" s="3">
        <v>50.478651999999997</v>
      </c>
      <c r="G618" s="3">
        <v>30.630907000000001</v>
      </c>
      <c r="H618" s="4">
        <v>55.516083916083907</v>
      </c>
      <c r="I618" s="2" t="s">
        <v>131</v>
      </c>
      <c r="J618" s="2" t="str">
        <f>IF(COUNTIF($A$3:A618,A618)&gt;1,"ДУБЛЬ","")</f>
        <v/>
      </c>
      <c r="K618" s="2" t="str">
        <f t="shared" si="9"/>
        <v>OK</v>
      </c>
      <c r="L618" s="2" t="s">
        <v>63</v>
      </c>
    </row>
    <row r="619" spans="1:12">
      <c r="A619" s="2" t="s">
        <v>1015</v>
      </c>
      <c r="B619" s="2" t="s">
        <v>241</v>
      </c>
      <c r="C619" s="2">
        <v>3039</v>
      </c>
      <c r="D619" s="2" t="s">
        <v>269</v>
      </c>
      <c r="E619" s="2" t="s">
        <v>63</v>
      </c>
      <c r="F619" s="3">
        <v>48.715957000000003</v>
      </c>
      <c r="G619" s="3">
        <v>32.682915000000001</v>
      </c>
      <c r="H619" s="4">
        <v>55.516083916083907</v>
      </c>
      <c r="I619" s="2" t="s">
        <v>131</v>
      </c>
      <c r="J619" s="2" t="str">
        <f>IF(COUNTIF($A$3:A619,A619)&gt;1,"ДУБЛЬ","")</f>
        <v/>
      </c>
      <c r="K619" s="2" t="str">
        <f t="shared" si="9"/>
        <v>OK</v>
      </c>
      <c r="L619" s="2" t="s">
        <v>63</v>
      </c>
    </row>
    <row r="620" spans="1:12">
      <c r="A620" s="2" t="s">
        <v>1016</v>
      </c>
      <c r="B620" s="2" t="s">
        <v>241</v>
      </c>
      <c r="C620" s="2">
        <v>3043</v>
      </c>
      <c r="D620" s="2" t="s">
        <v>250</v>
      </c>
      <c r="E620" s="2" t="s">
        <v>63</v>
      </c>
      <c r="F620" s="3">
        <v>47.785192075123661</v>
      </c>
      <c r="G620" s="3">
        <v>35.222335299999997</v>
      </c>
      <c r="H620" s="4">
        <v>55.516083916083907</v>
      </c>
      <c r="I620" s="2" t="s">
        <v>131</v>
      </c>
      <c r="J620" s="2" t="str">
        <f>IF(COUNTIF($A$3:A620,A620)&gt;1,"ДУБЛЬ","")</f>
        <v/>
      </c>
      <c r="K620" s="2" t="str">
        <f t="shared" si="9"/>
        <v>OK</v>
      </c>
      <c r="L620" s="2" t="s">
        <v>63</v>
      </c>
    </row>
    <row r="621" spans="1:12">
      <c r="A621" s="2" t="s">
        <v>1017</v>
      </c>
      <c r="B621" s="2" t="s">
        <v>241</v>
      </c>
      <c r="C621" s="2">
        <v>3044</v>
      </c>
      <c r="D621" s="2" t="s">
        <v>611</v>
      </c>
      <c r="E621" s="2" t="s">
        <v>63</v>
      </c>
      <c r="F621" s="3">
        <v>50.431417000000003</v>
      </c>
      <c r="G621" s="3">
        <v>30.634229000000001</v>
      </c>
      <c r="H621" s="4">
        <v>55.516083916083907</v>
      </c>
      <c r="I621" s="2" t="s">
        <v>131</v>
      </c>
      <c r="J621" s="2" t="str">
        <f>IF(COUNTIF($A$3:A621,A621)&gt;1,"ДУБЛЬ","")</f>
        <v/>
      </c>
      <c r="K621" s="2" t="str">
        <f t="shared" si="9"/>
        <v>OK</v>
      </c>
      <c r="L621" s="2" t="s">
        <v>63</v>
      </c>
    </row>
    <row r="622" spans="1:12">
      <c r="A622" s="2" t="s">
        <v>1018</v>
      </c>
      <c r="B622" s="2" t="s">
        <v>241</v>
      </c>
      <c r="C622" s="2">
        <v>3053</v>
      </c>
      <c r="D622" s="2" t="s">
        <v>611</v>
      </c>
      <c r="E622" s="2" t="s">
        <v>63</v>
      </c>
      <c r="F622" s="3">
        <v>50.508780000000002</v>
      </c>
      <c r="G622" s="3">
        <v>30.609845</v>
      </c>
      <c r="H622" s="4">
        <v>55.516083916083907</v>
      </c>
      <c r="I622" s="2" t="s">
        <v>131</v>
      </c>
      <c r="J622" s="2" t="str">
        <f>IF(COUNTIF($A$3:A622,A622)&gt;1,"ДУБЛЬ","")</f>
        <v/>
      </c>
      <c r="K622" s="2" t="str">
        <f t="shared" si="9"/>
        <v>OK</v>
      </c>
      <c r="L622" s="2" t="s">
        <v>63</v>
      </c>
    </row>
    <row r="623" spans="1:12">
      <c r="A623" s="2" t="s">
        <v>1019</v>
      </c>
      <c r="B623" s="2" t="s">
        <v>241</v>
      </c>
      <c r="C623" s="2">
        <v>3054</v>
      </c>
      <c r="D623" s="2" t="s">
        <v>1020</v>
      </c>
      <c r="E623" s="2" t="s">
        <v>63</v>
      </c>
      <c r="F623" s="3">
        <v>48.709269009937998</v>
      </c>
      <c r="G623" s="3">
        <v>35.374786024414341</v>
      </c>
      <c r="H623" s="4">
        <v>55.516083916083907</v>
      </c>
      <c r="I623" s="2" t="s">
        <v>131</v>
      </c>
      <c r="J623" s="2" t="str">
        <f>IF(COUNTIF($A$3:A623,A623)&gt;1,"ДУБЛЬ","")</f>
        <v/>
      </c>
      <c r="K623" s="2" t="str">
        <f t="shared" si="9"/>
        <v>OK</v>
      </c>
      <c r="L623" s="2" t="s">
        <v>63</v>
      </c>
    </row>
    <row r="624" spans="1:12">
      <c r="A624" s="2" t="s">
        <v>1021</v>
      </c>
      <c r="B624" s="2" t="s">
        <v>241</v>
      </c>
      <c r="C624" s="2">
        <v>3057</v>
      </c>
      <c r="D624" s="2" t="s">
        <v>271</v>
      </c>
      <c r="E624" s="2" t="s">
        <v>63</v>
      </c>
      <c r="F624" s="3">
        <v>48.454956000000003</v>
      </c>
      <c r="G624" s="3">
        <v>35.059280999999999</v>
      </c>
      <c r="H624" s="4">
        <v>55.516083916083907</v>
      </c>
      <c r="I624" s="2" t="s">
        <v>150</v>
      </c>
      <c r="J624" s="2" t="str">
        <f>IF(COUNTIF($A$3:A624,A624)&gt;1,"ДУБЛЬ","")</f>
        <v/>
      </c>
      <c r="K624" s="2" t="str">
        <f t="shared" si="9"/>
        <v>OK</v>
      </c>
      <c r="L624" s="2" t="s">
        <v>63</v>
      </c>
    </row>
    <row r="625" spans="1:12">
      <c r="A625" s="2" t="s">
        <v>1022</v>
      </c>
      <c r="B625" s="2" t="s">
        <v>241</v>
      </c>
      <c r="C625" s="2">
        <v>3058</v>
      </c>
      <c r="D625" s="2" t="s">
        <v>261</v>
      </c>
      <c r="E625" s="2" t="s">
        <v>63</v>
      </c>
      <c r="F625" s="3">
        <v>49.062958000000002</v>
      </c>
      <c r="G625" s="3">
        <v>33.414419000000002</v>
      </c>
      <c r="H625" s="4">
        <v>55.516083916083907</v>
      </c>
      <c r="I625" s="2" t="s">
        <v>150</v>
      </c>
      <c r="J625" s="2" t="str">
        <f>IF(COUNTIF($A$3:A625,A625)&gt;1,"ДУБЛЬ","")</f>
        <v/>
      </c>
      <c r="K625" s="2" t="str">
        <f t="shared" si="9"/>
        <v>OK</v>
      </c>
      <c r="L625" s="2" t="s">
        <v>63</v>
      </c>
    </row>
    <row r="626" spans="1:12">
      <c r="A626" s="2" t="s">
        <v>1023</v>
      </c>
      <c r="B626" s="2" t="s">
        <v>241</v>
      </c>
      <c r="C626" s="2">
        <v>3061</v>
      </c>
      <c r="D626" s="2" t="s">
        <v>271</v>
      </c>
      <c r="E626" s="2" t="s">
        <v>63</v>
      </c>
      <c r="F626" s="3">
        <v>48.474047830647379</v>
      </c>
      <c r="G626" s="3">
        <v>35.02514502790131</v>
      </c>
      <c r="H626" s="4">
        <v>55.516083916083907</v>
      </c>
      <c r="I626" s="2" t="s">
        <v>150</v>
      </c>
      <c r="J626" s="2" t="str">
        <f>IF(COUNTIF($A$3:A626,A626)&gt;1,"ДУБЛЬ","")</f>
        <v/>
      </c>
      <c r="K626" s="2" t="str">
        <f t="shared" si="9"/>
        <v>OK</v>
      </c>
      <c r="L626" s="2" t="s">
        <v>63</v>
      </c>
    </row>
    <row r="627" spans="1:12">
      <c r="A627" s="2" t="s">
        <v>1024</v>
      </c>
      <c r="B627" s="2" t="s">
        <v>241</v>
      </c>
      <c r="C627" s="2">
        <v>3064</v>
      </c>
      <c r="D627" s="2" t="s">
        <v>261</v>
      </c>
      <c r="E627" s="2" t="s">
        <v>63</v>
      </c>
      <c r="F627" s="3">
        <v>49.072153</v>
      </c>
      <c r="G627" s="3">
        <v>33.410117</v>
      </c>
      <c r="H627" s="4">
        <v>55.516083916083907</v>
      </c>
      <c r="I627" s="2" t="s">
        <v>150</v>
      </c>
      <c r="J627" s="2" t="str">
        <f>IF(COUNTIF($A$3:A627,A627)&gt;1,"ДУБЛЬ","")</f>
        <v/>
      </c>
      <c r="K627" s="2" t="str">
        <f t="shared" si="9"/>
        <v>OK</v>
      </c>
      <c r="L627" s="2" t="s">
        <v>63</v>
      </c>
    </row>
    <row r="628" spans="1:12">
      <c r="A628" s="2" t="s">
        <v>1025</v>
      </c>
      <c r="B628" s="2" t="s">
        <v>241</v>
      </c>
      <c r="C628" s="2">
        <v>3065</v>
      </c>
      <c r="D628" s="2" t="s">
        <v>256</v>
      </c>
      <c r="E628" s="2" t="s">
        <v>63</v>
      </c>
      <c r="F628" s="3">
        <v>49.9785872863756</v>
      </c>
      <c r="G628" s="3">
        <v>36.248254812402187</v>
      </c>
      <c r="H628" s="4">
        <v>55.516083916083907</v>
      </c>
      <c r="I628" s="2" t="s">
        <v>131</v>
      </c>
      <c r="J628" s="2" t="str">
        <f>IF(COUNTIF($A$3:A628,A628)&gt;1,"ДУБЛЬ","")</f>
        <v/>
      </c>
      <c r="K628" s="2" t="str">
        <f t="shared" si="9"/>
        <v>OK</v>
      </c>
      <c r="L628" s="2" t="s">
        <v>63</v>
      </c>
    </row>
    <row r="629" spans="1:12">
      <c r="A629" s="2" t="s">
        <v>1026</v>
      </c>
      <c r="B629" s="2" t="s">
        <v>241</v>
      </c>
      <c r="C629" s="2">
        <v>3066</v>
      </c>
      <c r="D629" s="2" t="s">
        <v>1027</v>
      </c>
      <c r="E629" s="2" t="s">
        <v>63</v>
      </c>
      <c r="F629" s="3">
        <v>49.625084999999999</v>
      </c>
      <c r="G629" s="3">
        <v>36.150880000000001</v>
      </c>
      <c r="H629" s="4">
        <v>55.516083916083907</v>
      </c>
      <c r="I629" s="2" t="s">
        <v>131</v>
      </c>
      <c r="J629" s="2" t="str">
        <f>IF(COUNTIF($A$3:A629,A629)&gt;1,"ДУБЛЬ","")</f>
        <v/>
      </c>
      <c r="K629" s="2" t="str">
        <f t="shared" si="9"/>
        <v>OK</v>
      </c>
      <c r="L629" s="2" t="s">
        <v>63</v>
      </c>
    </row>
    <row r="630" spans="1:12">
      <c r="A630" s="2" t="s">
        <v>1028</v>
      </c>
      <c r="B630" s="2" t="s">
        <v>241</v>
      </c>
      <c r="C630" s="2">
        <v>3072</v>
      </c>
      <c r="D630" s="2" t="s">
        <v>250</v>
      </c>
      <c r="E630" s="2" t="s">
        <v>63</v>
      </c>
      <c r="F630" s="3">
        <v>47.841212413342632</v>
      </c>
      <c r="G630" s="3">
        <v>35.118511513493083</v>
      </c>
      <c r="H630" s="4">
        <v>55.516083916083907</v>
      </c>
      <c r="I630" s="2" t="s">
        <v>131</v>
      </c>
      <c r="J630" s="2" t="str">
        <f>IF(COUNTIF($A$3:A630,A630)&gt;1,"ДУБЛЬ","")</f>
        <v/>
      </c>
      <c r="K630" s="2" t="str">
        <f t="shared" si="9"/>
        <v>OK</v>
      </c>
      <c r="L630" s="2" t="s">
        <v>63</v>
      </c>
    </row>
    <row r="631" spans="1:12">
      <c r="A631" s="2" t="s">
        <v>1029</v>
      </c>
      <c r="B631" s="2" t="s">
        <v>241</v>
      </c>
      <c r="C631" s="2">
        <v>3073</v>
      </c>
      <c r="D631" s="2" t="s">
        <v>250</v>
      </c>
      <c r="E631" s="2" t="s">
        <v>63</v>
      </c>
      <c r="F631" s="3">
        <v>47.823868408673953</v>
      </c>
      <c r="G631" s="3">
        <v>35.15532412883563</v>
      </c>
      <c r="H631" s="4">
        <v>55.516083916083907</v>
      </c>
      <c r="I631" s="2" t="s">
        <v>131</v>
      </c>
      <c r="J631" s="2" t="str">
        <f>IF(COUNTIF($A$3:A631,A631)&gt;1,"ДУБЛЬ","")</f>
        <v/>
      </c>
      <c r="K631" s="2" t="str">
        <f t="shared" si="9"/>
        <v>OK</v>
      </c>
      <c r="L631" s="2" t="s">
        <v>63</v>
      </c>
    </row>
    <row r="632" spans="1:12">
      <c r="A632" s="2" t="s">
        <v>1030</v>
      </c>
      <c r="B632" s="2" t="s">
        <v>241</v>
      </c>
      <c r="C632" s="2">
        <v>3076</v>
      </c>
      <c r="D632" s="2" t="s">
        <v>252</v>
      </c>
      <c r="E632" s="2" t="s">
        <v>63</v>
      </c>
      <c r="F632" s="3">
        <v>48.491774999999997</v>
      </c>
      <c r="G632" s="3">
        <v>35.932492000000003</v>
      </c>
      <c r="H632" s="4">
        <v>55.516083916083907</v>
      </c>
      <c r="I632" s="2" t="s">
        <v>131</v>
      </c>
      <c r="J632" s="2" t="str">
        <f>IF(COUNTIF($A$3:A632,A632)&gt;1,"ДУБЛЬ","")</f>
        <v/>
      </c>
      <c r="K632" s="2" t="str">
        <f t="shared" si="9"/>
        <v>OK</v>
      </c>
      <c r="L632" s="2" t="s">
        <v>63</v>
      </c>
    </row>
    <row r="633" spans="1:12">
      <c r="A633" s="2" t="s">
        <v>1031</v>
      </c>
      <c r="B633" s="2" t="s">
        <v>241</v>
      </c>
      <c r="C633" s="2">
        <v>3079</v>
      </c>
      <c r="D633" s="2" t="s">
        <v>456</v>
      </c>
      <c r="E633" s="2" t="s">
        <v>63</v>
      </c>
      <c r="F633" s="3">
        <v>51.062013</v>
      </c>
      <c r="G633" s="3">
        <v>31.892406000000001</v>
      </c>
      <c r="H633" s="4">
        <v>55.516083916083907</v>
      </c>
      <c r="I633" s="2" t="s">
        <v>131</v>
      </c>
      <c r="J633" s="2" t="str">
        <f>IF(COUNTIF($A$3:A633,A633)&gt;1,"ДУБЛЬ","")</f>
        <v/>
      </c>
      <c r="K633" s="2" t="str">
        <f t="shared" si="9"/>
        <v>OK</v>
      </c>
      <c r="L633" s="2" t="s">
        <v>63</v>
      </c>
    </row>
    <row r="634" spans="1:12">
      <c r="A634" s="2" t="s">
        <v>1032</v>
      </c>
      <c r="B634" s="2" t="s">
        <v>241</v>
      </c>
      <c r="C634" s="2">
        <v>3083</v>
      </c>
      <c r="D634" s="2" t="s">
        <v>250</v>
      </c>
      <c r="E634" s="2" t="s">
        <v>63</v>
      </c>
      <c r="F634" s="3">
        <v>47.833907717674137</v>
      </c>
      <c r="G634" s="3">
        <v>35.013958571164359</v>
      </c>
      <c r="H634" s="4">
        <v>55.516083916083907</v>
      </c>
      <c r="I634" s="2" t="s">
        <v>131</v>
      </c>
      <c r="J634" s="2" t="str">
        <f>IF(COUNTIF($A$3:A634,A634)&gt;1,"ДУБЛЬ","")</f>
        <v/>
      </c>
      <c r="K634" s="2" t="str">
        <f t="shared" si="9"/>
        <v>OK</v>
      </c>
      <c r="L634" s="2" t="s">
        <v>63</v>
      </c>
    </row>
    <row r="635" spans="1:12">
      <c r="A635" s="2" t="s">
        <v>1033</v>
      </c>
      <c r="B635" s="2" t="s">
        <v>241</v>
      </c>
      <c r="C635" s="2">
        <v>3088</v>
      </c>
      <c r="D635" s="2" t="s">
        <v>280</v>
      </c>
      <c r="E635" s="2" t="s">
        <v>63</v>
      </c>
      <c r="F635" s="3">
        <v>48.597610000000003</v>
      </c>
      <c r="G635" s="3">
        <v>34.570540999999999</v>
      </c>
      <c r="H635" s="4">
        <v>55.516083916083907</v>
      </c>
      <c r="I635" s="2" t="s">
        <v>150</v>
      </c>
      <c r="J635" s="2" t="str">
        <f>IF(COUNTIF($A$3:A635,A635)&gt;1,"ДУБЛЬ","")</f>
        <v/>
      </c>
      <c r="K635" s="2" t="str">
        <f t="shared" si="9"/>
        <v>OK</v>
      </c>
      <c r="L635" s="2" t="s">
        <v>63</v>
      </c>
    </row>
    <row r="636" spans="1:12">
      <c r="A636" s="2" t="s">
        <v>1034</v>
      </c>
      <c r="B636" s="2" t="s">
        <v>241</v>
      </c>
      <c r="C636" s="2">
        <v>3089</v>
      </c>
      <c r="D636" s="2" t="s">
        <v>250</v>
      </c>
      <c r="E636" s="2" t="s">
        <v>63</v>
      </c>
      <c r="F636" s="3">
        <v>47.840551809835418</v>
      </c>
      <c r="G636" s="3">
        <v>35.222705955821802</v>
      </c>
      <c r="H636" s="4">
        <v>55.516083916083907</v>
      </c>
      <c r="I636" s="2" t="s">
        <v>131</v>
      </c>
      <c r="J636" s="2" t="str">
        <f>IF(COUNTIF($A$3:A636,A636)&gt;1,"ДУБЛЬ","")</f>
        <v/>
      </c>
      <c r="K636" s="2" t="str">
        <f t="shared" si="9"/>
        <v>OK</v>
      </c>
      <c r="L636" s="2" t="s">
        <v>63</v>
      </c>
    </row>
    <row r="637" spans="1:12">
      <c r="A637" s="2" t="s">
        <v>1035</v>
      </c>
      <c r="B637" s="2" t="s">
        <v>241</v>
      </c>
      <c r="C637" s="2">
        <v>3090</v>
      </c>
      <c r="D637" s="2" t="s">
        <v>1036</v>
      </c>
      <c r="E637" s="2" t="s">
        <v>63</v>
      </c>
      <c r="F637" s="3">
        <v>49.664928000000003</v>
      </c>
      <c r="G637" s="3">
        <v>32.052785999999998</v>
      </c>
      <c r="H637" s="4">
        <v>55.516083916083907</v>
      </c>
      <c r="I637" s="2" t="s">
        <v>131</v>
      </c>
      <c r="J637" s="2" t="str">
        <f>IF(COUNTIF($A$3:A637,A637)&gt;1,"ДУБЛЬ","")</f>
        <v/>
      </c>
      <c r="K637" s="2" t="str">
        <f t="shared" si="9"/>
        <v>OK</v>
      </c>
      <c r="L637" s="2" t="s">
        <v>63</v>
      </c>
    </row>
    <row r="638" spans="1:12">
      <c r="A638" s="2" t="s">
        <v>1037</v>
      </c>
      <c r="B638" s="2" t="s">
        <v>241</v>
      </c>
      <c r="C638" s="2">
        <v>3092</v>
      </c>
      <c r="D638" s="2" t="s">
        <v>280</v>
      </c>
      <c r="E638" s="2" t="s">
        <v>63</v>
      </c>
      <c r="F638" s="3">
        <v>48.603364091543312</v>
      </c>
      <c r="G638" s="3">
        <v>34.576541529610502</v>
      </c>
      <c r="H638" s="4">
        <v>55.516083916083907</v>
      </c>
      <c r="I638" s="2" t="s">
        <v>150</v>
      </c>
      <c r="J638" s="2" t="str">
        <f>IF(COUNTIF($A$3:A638,A638)&gt;1,"ДУБЛЬ","")</f>
        <v/>
      </c>
      <c r="K638" s="2" t="str">
        <f t="shared" si="9"/>
        <v>OK</v>
      </c>
      <c r="L638" s="2" t="s">
        <v>63</v>
      </c>
    </row>
    <row r="639" spans="1:12">
      <c r="A639" s="2" t="s">
        <v>1038</v>
      </c>
      <c r="B639" s="2" t="s">
        <v>241</v>
      </c>
      <c r="C639" s="2">
        <v>3095</v>
      </c>
      <c r="D639" s="2" t="s">
        <v>1039</v>
      </c>
      <c r="E639" s="2" t="s">
        <v>63</v>
      </c>
      <c r="F639" s="3">
        <v>50.551715759385388</v>
      </c>
      <c r="G639" s="3">
        <v>30.623214668374651</v>
      </c>
      <c r="H639" s="4">
        <v>55.516083916083907</v>
      </c>
      <c r="I639" s="2" t="s">
        <v>131</v>
      </c>
      <c r="J639" s="2" t="str">
        <f>IF(COUNTIF($A$3:A639,A639)&gt;1,"ДУБЛЬ","")</f>
        <v/>
      </c>
      <c r="K639" s="2" t="str">
        <f t="shared" si="9"/>
        <v>OK</v>
      </c>
      <c r="L639" s="2" t="s">
        <v>63</v>
      </c>
    </row>
    <row r="640" spans="1:12">
      <c r="A640" s="2" t="s">
        <v>1040</v>
      </c>
      <c r="B640" s="2" t="s">
        <v>241</v>
      </c>
      <c r="C640" s="2">
        <v>3094</v>
      </c>
      <c r="D640" s="2" t="s">
        <v>611</v>
      </c>
      <c r="E640" s="2" t="s">
        <v>63</v>
      </c>
      <c r="F640" s="3">
        <v>50.403566529999999</v>
      </c>
      <c r="G640" s="3">
        <v>30.67666406</v>
      </c>
      <c r="H640" s="4">
        <v>55.516083916083907</v>
      </c>
      <c r="I640" s="2" t="s">
        <v>131</v>
      </c>
      <c r="J640" s="2" t="str">
        <f>IF(COUNTIF($A$3:A640,A640)&gt;1,"ДУБЛЬ","")</f>
        <v/>
      </c>
      <c r="K640" s="2" t="str">
        <f t="shared" si="9"/>
        <v>OK</v>
      </c>
      <c r="L640" s="2" t="s">
        <v>63</v>
      </c>
    </row>
    <row r="641" spans="1:12">
      <c r="A641" s="2" t="s">
        <v>1041</v>
      </c>
      <c r="B641" s="2" t="s">
        <v>241</v>
      </c>
      <c r="C641" s="2">
        <v>3098</v>
      </c>
      <c r="D641" s="2" t="s">
        <v>271</v>
      </c>
      <c r="E641" s="2" t="s">
        <v>63</v>
      </c>
      <c r="F641" s="3">
        <v>48.522983329633291</v>
      </c>
      <c r="G641" s="3">
        <v>35.035446726614317</v>
      </c>
      <c r="H641" s="4">
        <v>55.516083916083907</v>
      </c>
      <c r="I641" s="2" t="s">
        <v>150</v>
      </c>
      <c r="J641" s="2" t="str">
        <f>IF(COUNTIF($A$3:A641,A641)&gt;1,"ДУБЛЬ","")</f>
        <v/>
      </c>
      <c r="K641" s="2" t="str">
        <f t="shared" si="9"/>
        <v>OK</v>
      </c>
      <c r="L641" s="2" t="s">
        <v>63</v>
      </c>
    </row>
    <row r="642" spans="1:12">
      <c r="A642" s="2" t="s">
        <v>1042</v>
      </c>
      <c r="B642" s="2" t="s">
        <v>241</v>
      </c>
      <c r="C642" s="2">
        <v>3099</v>
      </c>
      <c r="D642" s="2" t="s">
        <v>790</v>
      </c>
      <c r="E642" s="2" t="s">
        <v>63</v>
      </c>
      <c r="F642" s="3">
        <v>50.364175000000003</v>
      </c>
      <c r="G642" s="3">
        <v>30.923825000000001</v>
      </c>
      <c r="H642" s="4">
        <v>55.516083916083907</v>
      </c>
      <c r="I642" s="2" t="s">
        <v>131</v>
      </c>
      <c r="J642" s="2" t="str">
        <f>IF(COUNTIF($A$3:A642,A642)&gt;1,"ДУБЛЬ","")</f>
        <v/>
      </c>
      <c r="K642" s="2" t="str">
        <f t="shared" si="9"/>
        <v>OK</v>
      </c>
      <c r="L642" s="2" t="s">
        <v>63</v>
      </c>
    </row>
    <row r="643" spans="1:12">
      <c r="A643" s="2" t="s">
        <v>1043</v>
      </c>
      <c r="B643" s="2" t="s">
        <v>241</v>
      </c>
      <c r="C643" s="2">
        <v>3102</v>
      </c>
      <c r="D643" s="2" t="s">
        <v>361</v>
      </c>
      <c r="E643" s="2" t="s">
        <v>63</v>
      </c>
      <c r="F643" s="3">
        <v>50.586578887054912</v>
      </c>
      <c r="G643" s="3">
        <v>34.462792714848383</v>
      </c>
      <c r="H643" s="4">
        <v>55.516083916083907</v>
      </c>
      <c r="I643" s="2" t="s">
        <v>131</v>
      </c>
      <c r="J643" s="2" t="str">
        <f>IF(COUNTIF($A$3:A643,A643)&gt;1,"ДУБЛЬ","")</f>
        <v/>
      </c>
      <c r="K643" s="2" t="str">
        <f t="shared" ref="K643:K706" si="10">IF(OR(F643="",G643=""),"НЕМАЄ","OK")</f>
        <v>OK</v>
      </c>
      <c r="L643" s="2" t="s">
        <v>63</v>
      </c>
    </row>
    <row r="644" spans="1:12">
      <c r="A644" s="2" t="s">
        <v>1044</v>
      </c>
      <c r="B644" s="2" t="s">
        <v>241</v>
      </c>
      <c r="C644" s="2">
        <v>3101</v>
      </c>
      <c r="D644" s="2" t="s">
        <v>669</v>
      </c>
      <c r="E644" s="2" t="s">
        <v>63</v>
      </c>
      <c r="F644" s="3">
        <v>50.519961000000002</v>
      </c>
      <c r="G644" s="3">
        <v>30.795798000000001</v>
      </c>
      <c r="H644" s="4">
        <v>55.516083916083907</v>
      </c>
      <c r="I644" s="2" t="s">
        <v>131</v>
      </c>
      <c r="J644" s="2" t="str">
        <f>IF(COUNTIF($A$3:A644,A644)&gt;1,"ДУБЛЬ","")</f>
        <v/>
      </c>
      <c r="K644" s="2" t="str">
        <f t="shared" si="10"/>
        <v>OK</v>
      </c>
      <c r="L644" s="2" t="s">
        <v>63</v>
      </c>
    </row>
    <row r="645" spans="1:12">
      <c r="A645" s="2" t="s">
        <v>1045</v>
      </c>
      <c r="B645" s="2" t="s">
        <v>241</v>
      </c>
      <c r="C645" s="2">
        <v>3060</v>
      </c>
      <c r="D645" s="2" t="s">
        <v>271</v>
      </c>
      <c r="E645" s="2" t="s">
        <v>63</v>
      </c>
      <c r="F645" s="3">
        <v>48.477543742535872</v>
      </c>
      <c r="G645" s="3">
        <v>35.018540891347961</v>
      </c>
      <c r="H645" s="4">
        <v>55.516083916083907</v>
      </c>
      <c r="I645" s="2" t="s">
        <v>150</v>
      </c>
      <c r="J645" s="2" t="str">
        <f>IF(COUNTIF($A$3:A645,A645)&gt;1,"ДУБЛЬ","")</f>
        <v/>
      </c>
      <c r="K645" s="2" t="str">
        <f t="shared" si="10"/>
        <v>OK</v>
      </c>
      <c r="L645" s="2" t="s">
        <v>63</v>
      </c>
    </row>
    <row r="646" spans="1:12">
      <c r="A646" s="2" t="s">
        <v>1046</v>
      </c>
      <c r="B646" s="2" t="s">
        <v>241</v>
      </c>
      <c r="C646" s="2">
        <v>3106</v>
      </c>
      <c r="D646" s="2" t="s">
        <v>250</v>
      </c>
      <c r="E646" s="2" t="s">
        <v>63</v>
      </c>
      <c r="F646" s="3">
        <v>47.819887338242438</v>
      </c>
      <c r="G646" s="3">
        <v>35.034312800000002</v>
      </c>
      <c r="H646" s="4">
        <v>55.516083916083907</v>
      </c>
      <c r="I646" s="2" t="s">
        <v>131</v>
      </c>
      <c r="J646" s="2" t="str">
        <f>IF(COUNTIF($A$3:A646,A646)&gt;1,"ДУБЛЬ","")</f>
        <v/>
      </c>
      <c r="K646" s="2" t="str">
        <f t="shared" si="10"/>
        <v>OK</v>
      </c>
      <c r="L646" s="2" t="s">
        <v>63</v>
      </c>
    </row>
    <row r="647" spans="1:12">
      <c r="A647" s="2" t="s">
        <v>1047</v>
      </c>
      <c r="B647" s="2" t="s">
        <v>241</v>
      </c>
      <c r="C647" s="2">
        <v>3093</v>
      </c>
      <c r="D647" s="2" t="s">
        <v>250</v>
      </c>
      <c r="E647" s="2" t="s">
        <v>63</v>
      </c>
      <c r="F647" s="3">
        <v>47.778077962172688</v>
      </c>
      <c r="G647" s="3">
        <v>35.222293413493077</v>
      </c>
      <c r="H647" s="4">
        <v>55.516083916083907</v>
      </c>
      <c r="I647" s="2" t="s">
        <v>131</v>
      </c>
      <c r="J647" s="2" t="str">
        <f>IF(COUNTIF($A$3:A647,A647)&gt;1,"ДУБЛЬ","")</f>
        <v/>
      </c>
      <c r="K647" s="2" t="str">
        <f t="shared" si="10"/>
        <v>OK</v>
      </c>
      <c r="L647" s="2" t="s">
        <v>63</v>
      </c>
    </row>
    <row r="648" spans="1:12">
      <c r="A648" s="2" t="s">
        <v>1048</v>
      </c>
      <c r="B648" s="2" t="s">
        <v>241</v>
      </c>
      <c r="C648" s="2">
        <v>3114</v>
      </c>
      <c r="D648" s="2" t="s">
        <v>256</v>
      </c>
      <c r="E648" s="2" t="s">
        <v>63</v>
      </c>
      <c r="F648" s="3">
        <v>50.025094934180672</v>
      </c>
      <c r="G648" s="3">
        <v>36.330581783834958</v>
      </c>
      <c r="H648" s="4">
        <v>55.516083916083907</v>
      </c>
      <c r="I648" s="2" t="s">
        <v>131</v>
      </c>
      <c r="J648" s="2" t="str">
        <f>IF(COUNTIF($A$3:A648,A648)&gt;1,"ДУБЛЬ","")</f>
        <v/>
      </c>
      <c r="K648" s="2" t="str">
        <f t="shared" si="10"/>
        <v>OK</v>
      </c>
      <c r="L648" s="2" t="s">
        <v>63</v>
      </c>
    </row>
    <row r="649" spans="1:12">
      <c r="A649" s="2" t="s">
        <v>1049</v>
      </c>
      <c r="B649" s="2" t="s">
        <v>241</v>
      </c>
      <c r="C649" s="2">
        <v>3116</v>
      </c>
      <c r="D649" s="2" t="s">
        <v>1050</v>
      </c>
      <c r="E649" s="2" t="s">
        <v>63</v>
      </c>
      <c r="F649" s="3">
        <v>49.821713000000003</v>
      </c>
      <c r="G649" s="3">
        <v>31.835982999999999</v>
      </c>
      <c r="H649" s="4">
        <v>55.516083916083907</v>
      </c>
      <c r="I649" s="2" t="s">
        <v>131</v>
      </c>
      <c r="J649" s="2" t="str">
        <f>IF(COUNTIF($A$3:A649,A649)&gt;1,"ДУБЛЬ","")</f>
        <v/>
      </c>
      <c r="K649" s="2" t="str">
        <f t="shared" si="10"/>
        <v>OK</v>
      </c>
      <c r="L649" s="2" t="s">
        <v>63</v>
      </c>
    </row>
    <row r="650" spans="1:12">
      <c r="A650" s="2" t="s">
        <v>1051</v>
      </c>
      <c r="B650" s="2" t="s">
        <v>241</v>
      </c>
      <c r="C650" s="2">
        <v>3118</v>
      </c>
      <c r="D650" s="2" t="s">
        <v>280</v>
      </c>
      <c r="E650" s="2" t="s">
        <v>63</v>
      </c>
      <c r="F650" s="3">
        <v>48.611587</v>
      </c>
      <c r="G650" s="3">
        <v>34.558753000000003</v>
      </c>
      <c r="H650" s="4">
        <v>55.516083916083907</v>
      </c>
      <c r="I650" s="2" t="s">
        <v>150</v>
      </c>
      <c r="J650" s="2" t="str">
        <f>IF(COUNTIF($A$3:A650,A650)&gt;1,"ДУБЛЬ","")</f>
        <v/>
      </c>
      <c r="K650" s="2" t="str">
        <f t="shared" si="10"/>
        <v>OK</v>
      </c>
      <c r="L650" s="2" t="s">
        <v>63</v>
      </c>
    </row>
    <row r="651" spans="1:12">
      <c r="A651" s="2" t="s">
        <v>1052</v>
      </c>
      <c r="B651" s="2" t="s">
        <v>241</v>
      </c>
      <c r="C651" s="2">
        <v>3122</v>
      </c>
      <c r="D651" s="2" t="s">
        <v>271</v>
      </c>
      <c r="E651" s="2" t="s">
        <v>63</v>
      </c>
      <c r="F651" s="3">
        <v>48.393965999999999</v>
      </c>
      <c r="G651" s="3">
        <v>34.981059000000002</v>
      </c>
      <c r="H651" s="4">
        <v>55.516083916083907</v>
      </c>
      <c r="I651" s="2" t="s">
        <v>150</v>
      </c>
      <c r="J651" s="2" t="str">
        <f>IF(COUNTIF($A$3:A651,A651)&gt;1,"ДУБЛЬ","")</f>
        <v/>
      </c>
      <c r="K651" s="2" t="str">
        <f t="shared" si="10"/>
        <v>OK</v>
      </c>
      <c r="L651" s="2" t="s">
        <v>63</v>
      </c>
    </row>
    <row r="652" spans="1:12">
      <c r="A652" s="2" t="s">
        <v>1053</v>
      </c>
      <c r="B652" s="2" t="s">
        <v>241</v>
      </c>
      <c r="C652" s="2">
        <v>3124</v>
      </c>
      <c r="D652" s="2" t="s">
        <v>1054</v>
      </c>
      <c r="E652" s="2" t="s">
        <v>63</v>
      </c>
      <c r="F652" s="3">
        <v>49.963611999999998</v>
      </c>
      <c r="G652" s="3">
        <v>36.096604999999997</v>
      </c>
      <c r="H652" s="4">
        <v>55.516083916083907</v>
      </c>
      <c r="I652" s="2" t="s">
        <v>131</v>
      </c>
      <c r="J652" s="2" t="str">
        <f>IF(COUNTIF($A$3:A652,A652)&gt;1,"ДУБЛЬ","")</f>
        <v/>
      </c>
      <c r="K652" s="2" t="str">
        <f t="shared" si="10"/>
        <v>OK</v>
      </c>
      <c r="L652" s="2" t="s">
        <v>63</v>
      </c>
    </row>
    <row r="653" spans="1:12">
      <c r="A653" s="2" t="s">
        <v>1055</v>
      </c>
      <c r="B653" s="2" t="s">
        <v>241</v>
      </c>
      <c r="C653" s="2">
        <v>3123</v>
      </c>
      <c r="D653" s="2" t="s">
        <v>1056</v>
      </c>
      <c r="E653" s="2" t="s">
        <v>63</v>
      </c>
      <c r="F653" s="3">
        <v>50.835214999999998</v>
      </c>
      <c r="G653" s="3">
        <v>33.877183000000002</v>
      </c>
      <c r="H653" s="4">
        <v>55.516083916083907</v>
      </c>
      <c r="I653" s="2" t="s">
        <v>131</v>
      </c>
      <c r="J653" s="2" t="str">
        <f>IF(COUNTIF($A$3:A653,A653)&gt;1,"ДУБЛЬ","")</f>
        <v/>
      </c>
      <c r="K653" s="2" t="str">
        <f t="shared" si="10"/>
        <v>OK</v>
      </c>
      <c r="L653" s="2" t="s">
        <v>63</v>
      </c>
    </row>
    <row r="654" spans="1:12">
      <c r="A654" s="2" t="s">
        <v>1057</v>
      </c>
      <c r="B654" s="2" t="s">
        <v>241</v>
      </c>
      <c r="C654" s="2">
        <v>3125</v>
      </c>
      <c r="D654" s="2" t="s">
        <v>1058</v>
      </c>
      <c r="E654" s="2" t="s">
        <v>63</v>
      </c>
      <c r="F654" s="3">
        <v>49.038448000000002</v>
      </c>
      <c r="G654" s="3">
        <v>32.104827</v>
      </c>
      <c r="H654" s="4">
        <v>55.516083916083907</v>
      </c>
      <c r="I654" s="2" t="s">
        <v>131</v>
      </c>
      <c r="J654" s="2" t="str">
        <f>IF(COUNTIF($A$3:A654,A654)&gt;1,"ДУБЛЬ","")</f>
        <v/>
      </c>
      <c r="K654" s="2" t="str">
        <f t="shared" si="10"/>
        <v>OK</v>
      </c>
      <c r="L654" s="2" t="s">
        <v>63</v>
      </c>
    </row>
    <row r="655" spans="1:12">
      <c r="A655" s="2" t="s">
        <v>1059</v>
      </c>
      <c r="B655" s="2" t="s">
        <v>241</v>
      </c>
      <c r="C655" s="2">
        <v>3127</v>
      </c>
      <c r="D655" s="2" t="s">
        <v>1060</v>
      </c>
      <c r="E655" s="2" t="s">
        <v>63</v>
      </c>
      <c r="F655" s="3">
        <v>50.603467000000002</v>
      </c>
      <c r="G655" s="3">
        <v>30.704326999999999</v>
      </c>
      <c r="H655" s="4">
        <v>55.516083916083907</v>
      </c>
      <c r="I655" s="2" t="s">
        <v>131</v>
      </c>
      <c r="J655" s="2" t="str">
        <f>IF(COUNTIF($A$3:A655,A655)&gt;1,"ДУБЛЬ","")</f>
        <v/>
      </c>
      <c r="K655" s="2" t="str">
        <f t="shared" si="10"/>
        <v>OK</v>
      </c>
      <c r="L655" s="2" t="s">
        <v>63</v>
      </c>
    </row>
    <row r="656" spans="1:12">
      <c r="A656" s="2" t="s">
        <v>1061</v>
      </c>
      <c r="B656" s="2" t="s">
        <v>241</v>
      </c>
      <c r="C656" s="2">
        <v>3129</v>
      </c>
      <c r="D656" s="2" t="s">
        <v>280</v>
      </c>
      <c r="E656" s="2" t="s">
        <v>63</v>
      </c>
      <c r="F656" s="3">
        <v>48.511949124562904</v>
      </c>
      <c r="G656" s="3">
        <v>34.612637004024769</v>
      </c>
      <c r="H656" s="4">
        <v>55.516083916083907</v>
      </c>
      <c r="I656" s="2" t="s">
        <v>150</v>
      </c>
      <c r="J656" s="2" t="str">
        <f>IF(COUNTIF($A$3:A656,A656)&gt;1,"ДУБЛЬ","")</f>
        <v/>
      </c>
      <c r="K656" s="2" t="str">
        <f t="shared" si="10"/>
        <v>OK</v>
      </c>
      <c r="L656" s="2" t="s">
        <v>63</v>
      </c>
    </row>
    <row r="657" spans="1:12">
      <c r="A657" s="2" t="s">
        <v>1062</v>
      </c>
      <c r="B657" s="2" t="s">
        <v>241</v>
      </c>
      <c r="C657" s="2">
        <v>3137</v>
      </c>
      <c r="D657" s="2" t="s">
        <v>256</v>
      </c>
      <c r="E657" s="2" t="s">
        <v>63</v>
      </c>
      <c r="F657" s="3">
        <v>50.053574356521843</v>
      </c>
      <c r="G657" s="3">
        <v>36.197177826165337</v>
      </c>
      <c r="H657" s="4">
        <v>55.516083916083907</v>
      </c>
      <c r="I657" s="2" t="s">
        <v>131</v>
      </c>
      <c r="J657" s="2" t="str">
        <f>IF(COUNTIF($A$3:A657,A657)&gt;1,"ДУБЛЬ","")</f>
        <v/>
      </c>
      <c r="K657" s="2" t="str">
        <f t="shared" si="10"/>
        <v>OK</v>
      </c>
      <c r="L657" s="2" t="s">
        <v>63</v>
      </c>
    </row>
    <row r="658" spans="1:12">
      <c r="A658" s="2" t="s">
        <v>1063</v>
      </c>
      <c r="B658" s="2" t="s">
        <v>241</v>
      </c>
      <c r="C658" s="2">
        <v>3138</v>
      </c>
      <c r="D658" s="2" t="s">
        <v>276</v>
      </c>
      <c r="E658" s="2" t="s">
        <v>63</v>
      </c>
      <c r="F658" s="3">
        <v>51.513142999999999</v>
      </c>
      <c r="G658" s="3">
        <v>31.278658</v>
      </c>
      <c r="H658" s="4">
        <v>55.516083916083907</v>
      </c>
      <c r="I658" s="2" t="s">
        <v>131</v>
      </c>
      <c r="J658" s="2" t="str">
        <f>IF(COUNTIF($A$3:A658,A658)&gt;1,"ДУБЛЬ","")</f>
        <v/>
      </c>
      <c r="K658" s="2" t="str">
        <f t="shared" si="10"/>
        <v>OK</v>
      </c>
      <c r="L658" s="2" t="s">
        <v>63</v>
      </c>
    </row>
    <row r="659" spans="1:12">
      <c r="A659" s="2" t="s">
        <v>1064</v>
      </c>
      <c r="B659" s="2" t="s">
        <v>241</v>
      </c>
      <c r="C659" s="2">
        <v>3172</v>
      </c>
      <c r="D659" s="2" t="s">
        <v>250</v>
      </c>
      <c r="E659" s="2" t="s">
        <v>63</v>
      </c>
      <c r="F659" s="3">
        <v>47.784354347811259</v>
      </c>
      <c r="G659" s="3">
        <v>35.218225813493078</v>
      </c>
      <c r="H659" s="4">
        <v>55.516083916083907</v>
      </c>
      <c r="I659" s="2" t="s">
        <v>131</v>
      </c>
      <c r="J659" s="2" t="str">
        <f>IF(COUNTIF($A$3:A659,A659)&gt;1,"ДУБЛЬ","")</f>
        <v/>
      </c>
      <c r="K659" s="2" t="str">
        <f t="shared" si="10"/>
        <v>OK</v>
      </c>
      <c r="L659" s="2" t="s">
        <v>63</v>
      </c>
    </row>
    <row r="660" spans="1:12">
      <c r="A660" s="2" t="s">
        <v>1065</v>
      </c>
      <c r="B660" s="2" t="s">
        <v>241</v>
      </c>
      <c r="C660" s="2">
        <v>3174</v>
      </c>
      <c r="D660" s="2" t="s">
        <v>611</v>
      </c>
      <c r="E660" s="2" t="s">
        <v>63</v>
      </c>
      <c r="F660" s="3">
        <v>50.513509999999997</v>
      </c>
      <c r="G660" s="3">
        <v>30.61356</v>
      </c>
      <c r="H660" s="4">
        <v>55.516083916083907</v>
      </c>
      <c r="I660" s="2" t="s">
        <v>131</v>
      </c>
      <c r="J660" s="2" t="str">
        <f>IF(COUNTIF($A$3:A660,A660)&gt;1,"ДУБЛЬ","")</f>
        <v/>
      </c>
      <c r="K660" s="2" t="str">
        <f t="shared" si="10"/>
        <v>OK</v>
      </c>
      <c r="L660" s="2" t="s">
        <v>63</v>
      </c>
    </row>
    <row r="661" spans="1:12">
      <c r="A661" s="2" t="s">
        <v>1066</v>
      </c>
      <c r="B661" s="2" t="s">
        <v>241</v>
      </c>
      <c r="C661" s="2">
        <v>3186</v>
      </c>
      <c r="D661" s="2" t="s">
        <v>611</v>
      </c>
      <c r="E661" s="2" t="s">
        <v>63</v>
      </c>
      <c r="F661" s="3">
        <v>50.406308185737913</v>
      </c>
      <c r="G661" s="3">
        <v>30.617442563852261</v>
      </c>
      <c r="H661" s="4">
        <v>55.516083916083907</v>
      </c>
      <c r="I661" s="2" t="s">
        <v>131</v>
      </c>
      <c r="J661" s="2" t="str">
        <f>IF(COUNTIF($A$3:A661,A661)&gt;1,"ДУБЛЬ","")</f>
        <v/>
      </c>
      <c r="K661" s="2" t="str">
        <f t="shared" si="10"/>
        <v>OK</v>
      </c>
      <c r="L661" s="2" t="s">
        <v>63</v>
      </c>
    </row>
    <row r="662" spans="1:12">
      <c r="A662" s="2" t="s">
        <v>1067</v>
      </c>
      <c r="B662" s="2" t="s">
        <v>241</v>
      </c>
      <c r="C662" s="2">
        <v>3187</v>
      </c>
      <c r="D662" s="2" t="s">
        <v>256</v>
      </c>
      <c r="E662" s="2" t="s">
        <v>63</v>
      </c>
      <c r="F662" s="3">
        <v>49.956724000000001</v>
      </c>
      <c r="G662" s="3">
        <v>36.359943999999999</v>
      </c>
      <c r="H662" s="4">
        <v>55.516083916083907</v>
      </c>
      <c r="I662" s="2" t="s">
        <v>131</v>
      </c>
      <c r="J662" s="2" t="str">
        <f>IF(COUNTIF($A$3:A662,A662)&gt;1,"ДУБЛЬ","")</f>
        <v/>
      </c>
      <c r="K662" s="2" t="str">
        <f t="shared" si="10"/>
        <v>OK</v>
      </c>
      <c r="L662" s="2" t="s">
        <v>63</v>
      </c>
    </row>
    <row r="663" spans="1:12">
      <c r="A663" s="2" t="s">
        <v>1068</v>
      </c>
      <c r="B663" s="2" t="s">
        <v>241</v>
      </c>
      <c r="C663" s="2">
        <v>3190</v>
      </c>
      <c r="D663" s="2" t="s">
        <v>264</v>
      </c>
      <c r="E663" s="2" t="s">
        <v>63</v>
      </c>
      <c r="F663" s="3">
        <v>50.9068659</v>
      </c>
      <c r="G663" s="3">
        <v>34.797589100000003</v>
      </c>
      <c r="H663" s="4">
        <v>55.516083916083907</v>
      </c>
      <c r="I663" s="2" t="s">
        <v>131</v>
      </c>
      <c r="J663" s="2" t="str">
        <f>IF(COUNTIF($A$3:A663,A663)&gt;1,"ДУБЛЬ","")</f>
        <v/>
      </c>
      <c r="K663" s="2" t="str">
        <f t="shared" si="10"/>
        <v>OK</v>
      </c>
      <c r="L663" s="2" t="s">
        <v>63</v>
      </c>
    </row>
    <row r="664" spans="1:12">
      <c r="A664" s="2" t="s">
        <v>1069</v>
      </c>
      <c r="B664" s="2" t="s">
        <v>241</v>
      </c>
      <c r="C664" s="2">
        <v>3303</v>
      </c>
      <c r="D664" s="2" t="s">
        <v>261</v>
      </c>
      <c r="E664" s="2" t="s">
        <v>63</v>
      </c>
      <c r="F664" s="3">
        <v>49.107907962081093</v>
      </c>
      <c r="G664" s="3">
        <v>33.436895654795457</v>
      </c>
      <c r="H664" s="4">
        <v>55.516083916083907</v>
      </c>
      <c r="I664" s="2" t="s">
        <v>150</v>
      </c>
      <c r="J664" s="2" t="str">
        <f>IF(COUNTIF($A$3:A664,A664)&gt;1,"ДУБЛЬ","")</f>
        <v/>
      </c>
      <c r="K664" s="2" t="str">
        <f t="shared" si="10"/>
        <v>OK</v>
      </c>
      <c r="L664" s="2" t="s">
        <v>63</v>
      </c>
    </row>
    <row r="665" spans="1:12">
      <c r="A665" s="2" t="s">
        <v>1070</v>
      </c>
      <c r="B665" s="2" t="s">
        <v>241</v>
      </c>
      <c r="C665" s="2">
        <v>3207</v>
      </c>
      <c r="D665" s="2" t="s">
        <v>250</v>
      </c>
      <c r="E665" s="2" t="s">
        <v>63</v>
      </c>
      <c r="F665" s="3">
        <v>47.882930159818073</v>
      </c>
      <c r="G665" s="3">
        <v>35.016808571164361</v>
      </c>
      <c r="H665" s="4">
        <v>55.516083916083907</v>
      </c>
      <c r="I665" s="2" t="s">
        <v>131</v>
      </c>
      <c r="J665" s="2" t="str">
        <f>IF(COUNTIF($A$3:A665,A665)&gt;1,"ДУБЛЬ","")</f>
        <v/>
      </c>
      <c r="K665" s="2" t="str">
        <f t="shared" si="10"/>
        <v>OK</v>
      </c>
      <c r="L665" s="2" t="s">
        <v>63</v>
      </c>
    </row>
    <row r="666" spans="1:12">
      <c r="A666" s="2" t="s">
        <v>1071</v>
      </c>
      <c r="B666" s="2" t="s">
        <v>241</v>
      </c>
      <c r="C666" s="2">
        <v>3206</v>
      </c>
      <c r="D666" s="2" t="s">
        <v>427</v>
      </c>
      <c r="E666" s="2" t="s">
        <v>63</v>
      </c>
      <c r="F666" s="3">
        <v>50.307717398583328</v>
      </c>
      <c r="G666" s="3">
        <v>31.469466181106771</v>
      </c>
      <c r="H666" s="4">
        <v>55.516083916083907</v>
      </c>
      <c r="I666" s="2" t="s">
        <v>131</v>
      </c>
      <c r="J666" s="2" t="str">
        <f>IF(COUNTIF($A$3:A666,A666)&gt;1,"ДУБЛЬ","")</f>
        <v/>
      </c>
      <c r="K666" s="2" t="str">
        <f t="shared" si="10"/>
        <v>OK</v>
      </c>
      <c r="L666" s="2" t="s">
        <v>63</v>
      </c>
    </row>
    <row r="667" spans="1:12">
      <c r="A667" s="2" t="s">
        <v>1072</v>
      </c>
      <c r="B667" s="2" t="s">
        <v>241</v>
      </c>
      <c r="C667" s="2">
        <v>3218</v>
      </c>
      <c r="D667" s="2" t="s">
        <v>256</v>
      </c>
      <c r="E667" s="2" t="s">
        <v>63</v>
      </c>
      <c r="F667" s="3">
        <v>49.945580059201852</v>
      </c>
      <c r="G667" s="3">
        <v>36.399032697331563</v>
      </c>
      <c r="H667" s="4">
        <v>55.516083916083907</v>
      </c>
      <c r="I667" s="2" t="s">
        <v>131</v>
      </c>
      <c r="J667" s="2" t="str">
        <f>IF(COUNTIF($A$3:A667,A667)&gt;1,"ДУБЛЬ","")</f>
        <v/>
      </c>
      <c r="K667" s="2" t="str">
        <f t="shared" si="10"/>
        <v>OK</v>
      </c>
      <c r="L667" s="2" t="s">
        <v>63</v>
      </c>
    </row>
    <row r="668" spans="1:12">
      <c r="A668" s="2" t="s">
        <v>1073</v>
      </c>
      <c r="B668" s="2" t="s">
        <v>241</v>
      </c>
      <c r="C668" s="2">
        <v>3222</v>
      </c>
      <c r="D668" s="2" t="s">
        <v>250</v>
      </c>
      <c r="E668" s="2" t="s">
        <v>63</v>
      </c>
      <c r="F668" s="3">
        <v>47.819370204706793</v>
      </c>
      <c r="G668" s="3">
        <v>35.049424069293018</v>
      </c>
      <c r="H668" s="4">
        <v>55.516083916083907</v>
      </c>
      <c r="I668" s="2" t="s">
        <v>131</v>
      </c>
      <c r="J668" s="2" t="str">
        <f>IF(COUNTIF($A$3:A668,A668)&gt;1,"ДУБЛЬ","")</f>
        <v/>
      </c>
      <c r="K668" s="2" t="str">
        <f t="shared" si="10"/>
        <v>OK</v>
      </c>
      <c r="L668" s="2" t="s">
        <v>63</v>
      </c>
    </row>
    <row r="669" spans="1:12">
      <c r="A669" s="2" t="s">
        <v>1074</v>
      </c>
      <c r="B669" s="2" t="s">
        <v>241</v>
      </c>
      <c r="C669" s="2">
        <v>3223</v>
      </c>
      <c r="D669" s="2" t="s">
        <v>1075</v>
      </c>
      <c r="E669" s="2" t="s">
        <v>63</v>
      </c>
      <c r="F669" s="3">
        <v>50.502198</v>
      </c>
      <c r="G669" s="3">
        <v>31.777691000000001</v>
      </c>
      <c r="H669" s="4">
        <v>55.516083916083907</v>
      </c>
      <c r="I669" s="2" t="s">
        <v>131</v>
      </c>
      <c r="J669" s="2" t="str">
        <f>IF(COUNTIF($A$3:A669,A669)&gt;1,"ДУБЛЬ","")</f>
        <v/>
      </c>
      <c r="K669" s="2" t="str">
        <f t="shared" si="10"/>
        <v>OK</v>
      </c>
      <c r="L669" s="2" t="s">
        <v>63</v>
      </c>
    </row>
    <row r="670" spans="1:12">
      <c r="A670" s="2" t="s">
        <v>1076</v>
      </c>
      <c r="B670" s="2" t="s">
        <v>241</v>
      </c>
      <c r="C670" s="2">
        <v>3225</v>
      </c>
      <c r="D670" s="2" t="s">
        <v>256</v>
      </c>
      <c r="E670" s="2" t="s">
        <v>63</v>
      </c>
      <c r="F670" s="3">
        <v>50.025223268732297</v>
      </c>
      <c r="G670" s="3">
        <v>36.335281381992623</v>
      </c>
      <c r="H670" s="4">
        <v>55.516083916083907</v>
      </c>
      <c r="I670" s="2" t="s">
        <v>131</v>
      </c>
      <c r="J670" s="2" t="str">
        <f>IF(COUNTIF($A$3:A670,A670)&gt;1,"ДУБЛЬ","")</f>
        <v/>
      </c>
      <c r="K670" s="2" t="str">
        <f t="shared" si="10"/>
        <v>OK</v>
      </c>
      <c r="L670" s="2" t="s">
        <v>63</v>
      </c>
    </row>
    <row r="671" spans="1:12">
      <c r="A671" s="2" t="s">
        <v>1077</v>
      </c>
      <c r="B671" s="2" t="s">
        <v>241</v>
      </c>
      <c r="C671" s="2">
        <v>3229</v>
      </c>
      <c r="D671" s="2" t="s">
        <v>296</v>
      </c>
      <c r="E671" s="2" t="s">
        <v>63</v>
      </c>
      <c r="F671" s="3">
        <v>49.398364000000001</v>
      </c>
      <c r="G671" s="3">
        <v>36.218808000000003</v>
      </c>
      <c r="H671" s="4">
        <v>55.516083916083907</v>
      </c>
      <c r="I671" s="2" t="s">
        <v>131</v>
      </c>
      <c r="J671" s="2" t="str">
        <f>IF(COUNTIF($A$3:A671,A671)&gt;1,"ДУБЛЬ","")</f>
        <v/>
      </c>
      <c r="K671" s="2" t="str">
        <f t="shared" si="10"/>
        <v>OK</v>
      </c>
      <c r="L671" s="2" t="s">
        <v>63</v>
      </c>
    </row>
    <row r="672" spans="1:12">
      <c r="A672" s="2" t="s">
        <v>1078</v>
      </c>
      <c r="B672" s="2" t="s">
        <v>241</v>
      </c>
      <c r="C672" s="2">
        <v>3232</v>
      </c>
      <c r="D672" s="2" t="s">
        <v>678</v>
      </c>
      <c r="E672" s="2" t="s">
        <v>63</v>
      </c>
      <c r="F672" s="3">
        <v>50.299660000000003</v>
      </c>
      <c r="G672" s="3">
        <v>34.888300000000001</v>
      </c>
      <c r="H672" s="4">
        <v>55.516083916083907</v>
      </c>
      <c r="I672" s="2" t="s">
        <v>131</v>
      </c>
      <c r="J672" s="2" t="str">
        <f>IF(COUNTIF($A$3:A672,A672)&gt;1,"ДУБЛЬ","")</f>
        <v/>
      </c>
      <c r="K672" s="2" t="str">
        <f t="shared" si="10"/>
        <v>OK</v>
      </c>
      <c r="L672" s="2" t="s">
        <v>63</v>
      </c>
    </row>
    <row r="673" spans="1:12">
      <c r="A673" s="2" t="s">
        <v>1079</v>
      </c>
      <c r="B673" s="2" t="s">
        <v>241</v>
      </c>
      <c r="C673" s="2">
        <v>3233</v>
      </c>
      <c r="D673" s="2" t="s">
        <v>485</v>
      </c>
      <c r="E673" s="2" t="s">
        <v>63</v>
      </c>
      <c r="F673" s="3">
        <v>48.344470576518397</v>
      </c>
      <c r="G673" s="3">
        <v>33.488700494809173</v>
      </c>
      <c r="H673" s="4">
        <v>55.516083916083907</v>
      </c>
      <c r="I673" s="2" t="s">
        <v>131</v>
      </c>
      <c r="J673" s="2" t="str">
        <f>IF(COUNTIF($A$3:A673,A673)&gt;1,"ДУБЛЬ","")</f>
        <v/>
      </c>
      <c r="K673" s="2" t="str">
        <f t="shared" si="10"/>
        <v>OK</v>
      </c>
      <c r="L673" s="2" t="s">
        <v>63</v>
      </c>
    </row>
    <row r="674" spans="1:12">
      <c r="A674" s="2" t="s">
        <v>1080</v>
      </c>
      <c r="B674" s="2" t="s">
        <v>241</v>
      </c>
      <c r="C674" s="2">
        <v>3236</v>
      </c>
      <c r="D674" s="2" t="s">
        <v>611</v>
      </c>
      <c r="E674" s="2" t="s">
        <v>63</v>
      </c>
      <c r="F674" s="3">
        <v>50.412833748179892</v>
      </c>
      <c r="G674" s="3">
        <v>30.628506449973191</v>
      </c>
      <c r="H674" s="4">
        <v>55.516083916083907</v>
      </c>
      <c r="I674" s="2" t="s">
        <v>131</v>
      </c>
      <c r="J674" s="2" t="str">
        <f>IF(COUNTIF($A$3:A674,A674)&gt;1,"ДУБЛЬ","")</f>
        <v/>
      </c>
      <c r="K674" s="2" t="str">
        <f t="shared" si="10"/>
        <v>OK</v>
      </c>
      <c r="L674" s="2" t="s">
        <v>63</v>
      </c>
    </row>
    <row r="675" spans="1:12">
      <c r="A675" s="2" t="s">
        <v>1081</v>
      </c>
      <c r="B675" s="2" t="s">
        <v>241</v>
      </c>
      <c r="C675" s="2">
        <v>3244</v>
      </c>
      <c r="D675" s="2" t="s">
        <v>276</v>
      </c>
      <c r="E675" s="2" t="s">
        <v>63</v>
      </c>
      <c r="F675" s="3">
        <v>51.514090809541919</v>
      </c>
      <c r="G675" s="3">
        <v>31.319254653744011</v>
      </c>
      <c r="H675" s="4">
        <v>55.516083916083907</v>
      </c>
      <c r="I675" s="2" t="s">
        <v>131</v>
      </c>
      <c r="J675" s="2" t="str">
        <f>IF(COUNTIF($A$3:A675,A675)&gt;1,"ДУБЛЬ","")</f>
        <v/>
      </c>
      <c r="K675" s="2" t="str">
        <f t="shared" si="10"/>
        <v>OK</v>
      </c>
      <c r="L675" s="2" t="s">
        <v>63</v>
      </c>
    </row>
    <row r="676" spans="1:12">
      <c r="A676" s="2" t="s">
        <v>1082</v>
      </c>
      <c r="B676" s="2" t="s">
        <v>241</v>
      </c>
      <c r="C676" s="2">
        <v>3245</v>
      </c>
      <c r="D676" s="2" t="s">
        <v>1083</v>
      </c>
      <c r="E676" s="2" t="s">
        <v>63</v>
      </c>
      <c r="F676" s="3">
        <v>50.626615000000001</v>
      </c>
      <c r="G676" s="3">
        <v>30.912856000000001</v>
      </c>
      <c r="H676" s="4">
        <v>55.516083916083907</v>
      </c>
      <c r="I676" s="2" t="s">
        <v>131</v>
      </c>
      <c r="J676" s="2" t="str">
        <f>IF(COUNTIF($A$3:A676,A676)&gt;1,"ДУБЛЬ","")</f>
        <v/>
      </c>
      <c r="K676" s="2" t="str">
        <f t="shared" si="10"/>
        <v>OK</v>
      </c>
      <c r="L676" s="2" t="s">
        <v>63</v>
      </c>
    </row>
    <row r="677" spans="1:12">
      <c r="A677" s="2" t="s">
        <v>1084</v>
      </c>
      <c r="B677" s="2" t="s">
        <v>241</v>
      </c>
      <c r="C677" s="2">
        <v>3246</v>
      </c>
      <c r="D677" s="2" t="s">
        <v>611</v>
      </c>
      <c r="E677" s="2" t="s">
        <v>63</v>
      </c>
      <c r="F677" s="3">
        <v>50.506922000000003</v>
      </c>
      <c r="G677" s="3">
        <v>30.594891000000001</v>
      </c>
      <c r="H677" s="4">
        <v>55.516083916083907</v>
      </c>
      <c r="I677" s="2" t="s">
        <v>131</v>
      </c>
      <c r="J677" s="2" t="str">
        <f>IF(COUNTIF($A$3:A677,A677)&gt;1,"ДУБЛЬ","")</f>
        <v/>
      </c>
      <c r="K677" s="2" t="str">
        <f t="shared" si="10"/>
        <v>OK</v>
      </c>
      <c r="L677" s="2" t="s">
        <v>63</v>
      </c>
    </row>
    <row r="678" spans="1:12">
      <c r="A678" s="2" t="s">
        <v>1085</v>
      </c>
      <c r="B678" s="2" t="s">
        <v>241</v>
      </c>
      <c r="C678" s="2">
        <v>3253</v>
      </c>
      <c r="D678" s="2" t="s">
        <v>430</v>
      </c>
      <c r="E678" s="2" t="s">
        <v>63</v>
      </c>
      <c r="F678" s="3">
        <v>50.161605000000002</v>
      </c>
      <c r="G678" s="3">
        <v>35.525472000000001</v>
      </c>
      <c r="H678" s="4">
        <v>55.516083916083907</v>
      </c>
      <c r="I678" s="2" t="s">
        <v>131</v>
      </c>
      <c r="J678" s="2" t="str">
        <f>IF(COUNTIF($A$3:A678,A678)&gt;1,"ДУБЛЬ","")</f>
        <v/>
      </c>
      <c r="K678" s="2" t="str">
        <f t="shared" si="10"/>
        <v>OK</v>
      </c>
      <c r="L678" s="2" t="s">
        <v>63</v>
      </c>
    </row>
    <row r="679" spans="1:12">
      <c r="A679" s="2" t="s">
        <v>1086</v>
      </c>
      <c r="B679" s="2" t="s">
        <v>241</v>
      </c>
      <c r="C679" s="2">
        <v>3257</v>
      </c>
      <c r="D679" s="2" t="s">
        <v>1087</v>
      </c>
      <c r="E679" s="2" t="s">
        <v>63</v>
      </c>
      <c r="F679" s="3">
        <v>49.520977000000002</v>
      </c>
      <c r="G679" s="3">
        <v>34.426582000000003</v>
      </c>
      <c r="H679" s="4">
        <v>55.516083916083907</v>
      </c>
      <c r="I679" s="2" t="s">
        <v>131</v>
      </c>
      <c r="J679" s="2" t="str">
        <f>IF(COUNTIF($A$3:A679,A679)&gt;1,"ДУБЛЬ","")</f>
        <v/>
      </c>
      <c r="K679" s="2" t="str">
        <f t="shared" si="10"/>
        <v>OK</v>
      </c>
      <c r="L679" s="2" t="s">
        <v>63</v>
      </c>
    </row>
    <row r="680" spans="1:12">
      <c r="A680" s="2" t="s">
        <v>1088</v>
      </c>
      <c r="B680" s="2" t="s">
        <v>241</v>
      </c>
      <c r="C680" s="2">
        <v>3260</v>
      </c>
      <c r="D680" s="2" t="s">
        <v>256</v>
      </c>
      <c r="E680" s="2" t="s">
        <v>63</v>
      </c>
      <c r="F680" s="3">
        <v>49.950712650657302</v>
      </c>
      <c r="G680" s="3">
        <v>36.260832839293151</v>
      </c>
      <c r="H680" s="4">
        <v>55.516083916083907</v>
      </c>
      <c r="I680" s="2" t="s">
        <v>131</v>
      </c>
      <c r="J680" s="2" t="str">
        <f>IF(COUNTIF($A$3:A680,A680)&gt;1,"ДУБЛЬ","")</f>
        <v/>
      </c>
      <c r="K680" s="2" t="str">
        <f t="shared" si="10"/>
        <v>OK</v>
      </c>
      <c r="L680" s="2" t="s">
        <v>63</v>
      </c>
    </row>
    <row r="681" spans="1:12">
      <c r="A681" s="2" t="s">
        <v>1089</v>
      </c>
      <c r="B681" s="2" t="s">
        <v>241</v>
      </c>
      <c r="C681" s="2">
        <v>3261</v>
      </c>
      <c r="D681" s="2" t="s">
        <v>256</v>
      </c>
      <c r="E681" s="2" t="s">
        <v>63</v>
      </c>
      <c r="F681" s="3">
        <v>49.980301550727987</v>
      </c>
      <c r="G681" s="3">
        <v>36.246402296965023</v>
      </c>
      <c r="H681" s="4">
        <v>55.516083916083907</v>
      </c>
      <c r="I681" s="2" t="s">
        <v>131</v>
      </c>
      <c r="J681" s="2" t="str">
        <f>IF(COUNTIF($A$3:A681,A681)&gt;1,"ДУБЛЬ","")</f>
        <v/>
      </c>
      <c r="K681" s="2" t="str">
        <f t="shared" si="10"/>
        <v>OK</v>
      </c>
      <c r="L681" s="2" t="s">
        <v>63</v>
      </c>
    </row>
    <row r="682" spans="1:12">
      <c r="A682" s="2" t="s">
        <v>1090</v>
      </c>
      <c r="B682" s="2" t="s">
        <v>241</v>
      </c>
      <c r="C682" s="2">
        <v>3269</v>
      </c>
      <c r="D682" s="2" t="s">
        <v>611</v>
      </c>
      <c r="E682" s="2" t="s">
        <v>63</v>
      </c>
      <c r="F682" s="3">
        <v>50.393386999999997</v>
      </c>
      <c r="G682" s="3">
        <v>30.618192000000001</v>
      </c>
      <c r="H682" s="4">
        <v>55.516083916083907</v>
      </c>
      <c r="I682" s="2" t="s">
        <v>131</v>
      </c>
      <c r="J682" s="2" t="str">
        <f>IF(COUNTIF($A$3:A682,A682)&gt;1,"ДУБЛЬ","")</f>
        <v/>
      </c>
      <c r="K682" s="2" t="str">
        <f t="shared" si="10"/>
        <v>OK</v>
      </c>
      <c r="L682" s="2" t="s">
        <v>63</v>
      </c>
    </row>
    <row r="683" spans="1:12">
      <c r="A683" s="2" t="s">
        <v>1091</v>
      </c>
      <c r="B683" s="2" t="s">
        <v>241</v>
      </c>
      <c r="C683" s="2">
        <v>3271</v>
      </c>
      <c r="D683" s="2" t="s">
        <v>264</v>
      </c>
      <c r="E683" s="2" t="s">
        <v>63</v>
      </c>
      <c r="F683" s="3">
        <v>50.905366000000001</v>
      </c>
      <c r="G683" s="3">
        <v>34.807374000000003</v>
      </c>
      <c r="H683" s="4">
        <v>55.516083916083907</v>
      </c>
      <c r="I683" s="2" t="s">
        <v>131</v>
      </c>
      <c r="J683" s="2" t="str">
        <f>IF(COUNTIF($A$3:A683,A683)&gt;1,"ДУБЛЬ","")</f>
        <v/>
      </c>
      <c r="K683" s="2" t="str">
        <f t="shared" si="10"/>
        <v>OK</v>
      </c>
      <c r="L683" s="2" t="s">
        <v>63</v>
      </c>
    </row>
    <row r="684" spans="1:12">
      <c r="A684" s="2" t="s">
        <v>1092</v>
      </c>
      <c r="B684" s="2" t="s">
        <v>241</v>
      </c>
      <c r="C684" s="2">
        <v>3293</v>
      </c>
      <c r="D684" s="2" t="s">
        <v>335</v>
      </c>
      <c r="E684" s="2" t="s">
        <v>63</v>
      </c>
      <c r="F684" s="3">
        <v>49.052069410177133</v>
      </c>
      <c r="G684" s="3">
        <v>33.207054669139943</v>
      </c>
      <c r="H684" s="4">
        <v>55.516083916083907</v>
      </c>
      <c r="I684" s="2" t="s">
        <v>150</v>
      </c>
      <c r="J684" s="2" t="str">
        <f>IF(COUNTIF($A$3:A684,A684)&gt;1,"ДУБЛЬ","")</f>
        <v/>
      </c>
      <c r="K684" s="2" t="str">
        <f t="shared" si="10"/>
        <v>OK</v>
      </c>
      <c r="L684" s="2" t="s">
        <v>63</v>
      </c>
    </row>
    <row r="685" spans="1:12">
      <c r="A685" s="2" t="s">
        <v>1093</v>
      </c>
      <c r="B685" s="2" t="s">
        <v>241</v>
      </c>
      <c r="C685" s="2">
        <v>3298</v>
      </c>
      <c r="D685" s="2" t="s">
        <v>250</v>
      </c>
      <c r="E685" s="2" t="s">
        <v>63</v>
      </c>
      <c r="F685" s="3">
        <v>47.82867473419082</v>
      </c>
      <c r="G685" s="3">
        <v>35.162855464313253</v>
      </c>
      <c r="H685" s="4">
        <v>55.516083916083907</v>
      </c>
      <c r="I685" s="2" t="s">
        <v>131</v>
      </c>
      <c r="J685" s="2" t="str">
        <f>IF(COUNTIF($A$3:A685,A685)&gt;1,"ДУБЛЬ","")</f>
        <v/>
      </c>
      <c r="K685" s="2" t="str">
        <f t="shared" si="10"/>
        <v>OK</v>
      </c>
      <c r="L685" s="2" t="s">
        <v>63</v>
      </c>
    </row>
    <row r="686" spans="1:12">
      <c r="A686" s="2" t="s">
        <v>1094</v>
      </c>
      <c r="B686" s="2" t="s">
        <v>241</v>
      </c>
      <c r="C686" s="2">
        <v>3304</v>
      </c>
      <c r="D686" s="2" t="s">
        <v>1095</v>
      </c>
      <c r="E686" s="2" t="s">
        <v>63</v>
      </c>
      <c r="F686" s="3">
        <v>48.890787739577583</v>
      </c>
      <c r="G686" s="3">
        <v>34.45853612182529</v>
      </c>
      <c r="H686" s="4">
        <v>55.516083916083907</v>
      </c>
      <c r="I686" s="2" t="s">
        <v>131</v>
      </c>
      <c r="J686" s="2" t="str">
        <f>IF(COUNTIF($A$3:A686,A686)&gt;1,"ДУБЛЬ","")</f>
        <v/>
      </c>
      <c r="K686" s="2" t="str">
        <f t="shared" si="10"/>
        <v>OK</v>
      </c>
      <c r="L686" s="2" t="s">
        <v>63</v>
      </c>
    </row>
    <row r="687" spans="1:12">
      <c r="A687" s="2" t="s">
        <v>1096</v>
      </c>
      <c r="B687" s="2" t="s">
        <v>241</v>
      </c>
      <c r="C687" s="2">
        <v>3305</v>
      </c>
      <c r="D687" s="2" t="s">
        <v>256</v>
      </c>
      <c r="E687" s="2" t="s">
        <v>63</v>
      </c>
      <c r="F687" s="3">
        <v>49.941753375454603</v>
      </c>
      <c r="G687" s="3">
        <v>36.371775281622448</v>
      </c>
      <c r="H687" s="4">
        <v>55.516083916083907</v>
      </c>
      <c r="I687" s="2" t="s">
        <v>131</v>
      </c>
      <c r="J687" s="2" t="str">
        <f>IF(COUNTIF($A$3:A687,A687)&gt;1,"ДУБЛЬ","")</f>
        <v/>
      </c>
      <c r="K687" s="2" t="str">
        <f t="shared" si="10"/>
        <v>OK</v>
      </c>
      <c r="L687" s="2" t="s">
        <v>63</v>
      </c>
    </row>
    <row r="688" spans="1:12">
      <c r="A688" s="2" t="s">
        <v>1097</v>
      </c>
      <c r="B688" s="2" t="s">
        <v>241</v>
      </c>
      <c r="C688" s="2">
        <v>3313</v>
      </c>
      <c r="D688" s="2" t="s">
        <v>1036</v>
      </c>
      <c r="E688" s="2" t="s">
        <v>63</v>
      </c>
      <c r="F688" s="3">
        <v>49.669537327803248</v>
      </c>
      <c r="G688" s="3">
        <v>32.041529431299267</v>
      </c>
      <c r="H688" s="4">
        <v>55.516083916083907</v>
      </c>
      <c r="I688" s="2" t="s">
        <v>131</v>
      </c>
      <c r="J688" s="2" t="str">
        <f>IF(COUNTIF($A$3:A688,A688)&gt;1,"ДУБЛЬ","")</f>
        <v/>
      </c>
      <c r="K688" s="2" t="str">
        <f t="shared" si="10"/>
        <v>OK</v>
      </c>
      <c r="L688" s="2" t="s">
        <v>63</v>
      </c>
    </row>
    <row r="689" spans="1:12">
      <c r="A689" s="2" t="s">
        <v>1098</v>
      </c>
      <c r="B689" s="2" t="s">
        <v>241</v>
      </c>
      <c r="C689" s="2">
        <v>3314</v>
      </c>
      <c r="D689" s="2" t="s">
        <v>271</v>
      </c>
      <c r="E689" s="2" t="s">
        <v>63</v>
      </c>
      <c r="F689" s="3">
        <v>48.466870198502853</v>
      </c>
      <c r="G689" s="3">
        <v>35.048104958734903</v>
      </c>
      <c r="H689" s="4">
        <v>55.516083916083907</v>
      </c>
      <c r="I689" s="2" t="s">
        <v>150</v>
      </c>
      <c r="J689" s="2" t="str">
        <f>IF(COUNTIF($A$3:A689,A689)&gt;1,"ДУБЛЬ","")</f>
        <v/>
      </c>
      <c r="K689" s="2" t="str">
        <f t="shared" si="10"/>
        <v>OK</v>
      </c>
      <c r="L689" s="2" t="s">
        <v>63</v>
      </c>
    </row>
    <row r="690" spans="1:12">
      <c r="A690" s="2" t="s">
        <v>1099</v>
      </c>
      <c r="B690" s="2" t="s">
        <v>241</v>
      </c>
      <c r="C690" s="2">
        <v>3323</v>
      </c>
      <c r="D690" s="2" t="s">
        <v>271</v>
      </c>
      <c r="E690" s="2" t="s">
        <v>63</v>
      </c>
      <c r="F690" s="3">
        <v>48.421738637097512</v>
      </c>
      <c r="G690" s="3">
        <v>35.063136265615093</v>
      </c>
      <c r="H690" s="4">
        <v>55.516083916083907</v>
      </c>
      <c r="I690" s="2" t="s">
        <v>150</v>
      </c>
      <c r="J690" s="2" t="str">
        <f>IF(COUNTIF($A$3:A690,A690)&gt;1,"ДУБЛЬ","")</f>
        <v/>
      </c>
      <c r="K690" s="2" t="str">
        <f t="shared" si="10"/>
        <v>OK</v>
      </c>
      <c r="L690" s="2" t="s">
        <v>63</v>
      </c>
    </row>
    <row r="691" spans="1:12">
      <c r="A691" s="2" t="s">
        <v>1100</v>
      </c>
      <c r="B691" s="2" t="s">
        <v>241</v>
      </c>
      <c r="C691" s="2">
        <v>3327</v>
      </c>
      <c r="D691" s="2" t="s">
        <v>395</v>
      </c>
      <c r="E691" s="2" t="s">
        <v>63</v>
      </c>
      <c r="F691" s="3">
        <v>48.940966270242583</v>
      </c>
      <c r="G691" s="3">
        <v>34.487499881793568</v>
      </c>
      <c r="H691" s="4">
        <v>55.516083916083907</v>
      </c>
      <c r="I691" s="2" t="s">
        <v>131</v>
      </c>
      <c r="J691" s="2" t="str">
        <f>IF(COUNTIF($A$3:A691,A691)&gt;1,"ДУБЛЬ","")</f>
        <v/>
      </c>
      <c r="K691" s="2" t="str">
        <f t="shared" si="10"/>
        <v>OK</v>
      </c>
      <c r="L691" s="2" t="s">
        <v>63</v>
      </c>
    </row>
    <row r="692" spans="1:12">
      <c r="A692" s="2" t="s">
        <v>1101</v>
      </c>
      <c r="B692" s="2" t="s">
        <v>241</v>
      </c>
      <c r="C692" s="2">
        <v>3331</v>
      </c>
      <c r="D692" s="2" t="s">
        <v>256</v>
      </c>
      <c r="E692" s="2" t="s">
        <v>63</v>
      </c>
      <c r="F692" s="3">
        <v>49.984999244924481</v>
      </c>
      <c r="G692" s="3">
        <v>36.187762210460107</v>
      </c>
      <c r="H692" s="4">
        <v>55.516083916083907</v>
      </c>
      <c r="I692" s="2" t="s">
        <v>131</v>
      </c>
      <c r="J692" s="2" t="str">
        <f>IF(COUNTIF($A$3:A692,A692)&gt;1,"ДУБЛЬ","")</f>
        <v/>
      </c>
      <c r="K692" s="2" t="str">
        <f t="shared" si="10"/>
        <v>OK</v>
      </c>
      <c r="L692" s="2" t="s">
        <v>63</v>
      </c>
    </row>
    <row r="693" spans="1:12">
      <c r="A693" s="2" t="s">
        <v>1102</v>
      </c>
      <c r="B693" s="2" t="s">
        <v>241</v>
      </c>
      <c r="C693" s="2">
        <v>3328</v>
      </c>
      <c r="D693" s="2" t="s">
        <v>450</v>
      </c>
      <c r="E693" s="2" t="s">
        <v>63</v>
      </c>
      <c r="F693" s="3">
        <v>50.592462370787892</v>
      </c>
      <c r="G693" s="3">
        <v>32.399052741555707</v>
      </c>
      <c r="H693" s="4">
        <v>55.516083916083907</v>
      </c>
      <c r="I693" s="2" t="s">
        <v>131</v>
      </c>
      <c r="J693" s="2" t="str">
        <f>IF(COUNTIF($A$3:A693,A693)&gt;1,"ДУБЛЬ","")</f>
        <v/>
      </c>
      <c r="K693" s="2" t="str">
        <f t="shared" si="10"/>
        <v>OK</v>
      </c>
      <c r="L693" s="2" t="s">
        <v>63</v>
      </c>
    </row>
    <row r="694" spans="1:12">
      <c r="A694" s="2" t="s">
        <v>1103</v>
      </c>
      <c r="B694" s="2" t="s">
        <v>241</v>
      </c>
      <c r="C694" s="2">
        <v>3338</v>
      </c>
      <c r="D694" s="2" t="s">
        <v>450</v>
      </c>
      <c r="E694" s="2" t="s">
        <v>63</v>
      </c>
      <c r="F694" s="3">
        <v>50.589354061586477</v>
      </c>
      <c r="G694" s="3">
        <v>32.384208522512431</v>
      </c>
      <c r="H694" s="4">
        <v>55.516083916083907</v>
      </c>
      <c r="I694" s="2" t="s">
        <v>131</v>
      </c>
      <c r="J694" s="2" t="str">
        <f>IF(COUNTIF($A$3:A694,A694)&gt;1,"ДУБЛЬ","")</f>
        <v/>
      </c>
      <c r="K694" s="2" t="str">
        <f t="shared" si="10"/>
        <v>OK</v>
      </c>
      <c r="L694" s="2" t="s">
        <v>63</v>
      </c>
    </row>
    <row r="695" spans="1:12">
      <c r="A695" s="2" t="s">
        <v>1104</v>
      </c>
      <c r="B695" s="2" t="s">
        <v>241</v>
      </c>
      <c r="C695" s="2">
        <v>3347</v>
      </c>
      <c r="D695" s="2" t="s">
        <v>716</v>
      </c>
      <c r="E695" s="2" t="s">
        <v>63</v>
      </c>
      <c r="F695" s="3">
        <v>49.453197923420277</v>
      </c>
      <c r="G695" s="3">
        <v>36.837534868927619</v>
      </c>
      <c r="H695" s="4">
        <v>55.516083916083907</v>
      </c>
      <c r="I695" s="2" t="s">
        <v>131</v>
      </c>
      <c r="J695" s="2" t="str">
        <f>IF(COUNTIF($A$3:A695,A695)&gt;1,"ДУБЛЬ","")</f>
        <v/>
      </c>
      <c r="K695" s="2" t="str">
        <f t="shared" si="10"/>
        <v>OK</v>
      </c>
      <c r="L695" s="2" t="s">
        <v>63</v>
      </c>
    </row>
    <row r="696" spans="1:12">
      <c r="A696" s="2" t="s">
        <v>1105</v>
      </c>
      <c r="B696" s="2" t="s">
        <v>241</v>
      </c>
      <c r="C696" s="2">
        <v>3349</v>
      </c>
      <c r="D696" s="2" t="s">
        <v>276</v>
      </c>
      <c r="E696" s="2" t="s">
        <v>63</v>
      </c>
      <c r="F696" s="3">
        <v>51.493575544663507</v>
      </c>
      <c r="G696" s="3">
        <v>31.292199494507379</v>
      </c>
      <c r="H696" s="4">
        <v>55.516083916083907</v>
      </c>
      <c r="I696" s="2" t="s">
        <v>131</v>
      </c>
      <c r="J696" s="2" t="str">
        <f>IF(COUNTIF($A$3:A696,A696)&gt;1,"ДУБЛЬ","")</f>
        <v/>
      </c>
      <c r="K696" s="2" t="str">
        <f t="shared" si="10"/>
        <v>OK</v>
      </c>
      <c r="L696" s="2" t="s">
        <v>63</v>
      </c>
    </row>
    <row r="697" spans="1:12">
      <c r="A697" s="2" t="s">
        <v>1106</v>
      </c>
      <c r="B697" s="2" t="s">
        <v>241</v>
      </c>
      <c r="C697" s="2">
        <v>3354</v>
      </c>
      <c r="D697" s="2" t="s">
        <v>256</v>
      </c>
      <c r="E697" s="2" t="s">
        <v>63</v>
      </c>
      <c r="F697" s="3">
        <v>50.027831226717439</v>
      </c>
      <c r="G697" s="3">
        <v>36.223054296967682</v>
      </c>
      <c r="H697" s="4">
        <v>55.516083916083907</v>
      </c>
      <c r="I697" s="2" t="s">
        <v>131</v>
      </c>
      <c r="J697" s="2" t="str">
        <f>IF(COUNTIF($A$3:A697,A697)&gt;1,"ДУБЛЬ","")</f>
        <v/>
      </c>
      <c r="K697" s="2" t="str">
        <f t="shared" si="10"/>
        <v>OK</v>
      </c>
      <c r="L697" s="2" t="s">
        <v>63</v>
      </c>
    </row>
    <row r="698" spans="1:12">
      <c r="A698" s="2" t="s">
        <v>1107</v>
      </c>
      <c r="B698" s="2" t="s">
        <v>241</v>
      </c>
      <c r="C698" s="2">
        <v>3359</v>
      </c>
      <c r="D698" s="2" t="s">
        <v>250</v>
      </c>
      <c r="E698" s="2" t="s">
        <v>63</v>
      </c>
      <c r="F698" s="3">
        <v>47.790042976203772</v>
      </c>
      <c r="G698" s="3">
        <v>35.214143031938747</v>
      </c>
      <c r="H698" s="4">
        <v>55.516083916083907</v>
      </c>
      <c r="I698" s="2" t="s">
        <v>131</v>
      </c>
      <c r="J698" s="2" t="str">
        <f>IF(COUNTIF($A$3:A698,A698)&gt;1,"ДУБЛЬ","")</f>
        <v/>
      </c>
      <c r="K698" s="2" t="str">
        <f t="shared" si="10"/>
        <v>OK</v>
      </c>
      <c r="L698" s="2" t="s">
        <v>63</v>
      </c>
    </row>
    <row r="699" spans="1:12">
      <c r="A699" s="2" t="s">
        <v>1108</v>
      </c>
      <c r="B699" s="2" t="s">
        <v>241</v>
      </c>
      <c r="C699" s="2">
        <v>3301</v>
      </c>
      <c r="D699" s="2" t="s">
        <v>1036</v>
      </c>
      <c r="E699" s="2" t="s">
        <v>63</v>
      </c>
      <c r="F699" s="3">
        <v>49.670781217160183</v>
      </c>
      <c r="G699" s="3">
        <v>32.03760929305875</v>
      </c>
      <c r="H699" s="4">
        <v>55.516083916083907</v>
      </c>
      <c r="I699" s="2" t="s">
        <v>131</v>
      </c>
      <c r="J699" s="2" t="str">
        <f>IF(COUNTIF($A$3:A699,A699)&gt;1,"ДУБЛЬ","")</f>
        <v/>
      </c>
      <c r="K699" s="2" t="str">
        <f t="shared" si="10"/>
        <v>OK</v>
      </c>
      <c r="L699" s="2" t="s">
        <v>63</v>
      </c>
    </row>
    <row r="700" spans="1:12">
      <c r="A700" s="2" t="s">
        <v>1109</v>
      </c>
      <c r="B700" s="2" t="s">
        <v>241</v>
      </c>
      <c r="C700" s="2">
        <v>3226</v>
      </c>
      <c r="D700" s="2" t="s">
        <v>242</v>
      </c>
      <c r="E700" s="2" t="s">
        <v>63</v>
      </c>
      <c r="F700" s="3">
        <v>49.574057364666857</v>
      </c>
      <c r="G700" s="3">
        <v>34.507373878038223</v>
      </c>
      <c r="H700" s="4">
        <v>55.516083916083907</v>
      </c>
      <c r="I700" s="2" t="s">
        <v>131</v>
      </c>
      <c r="J700" s="2" t="str">
        <f>IF(COUNTIF($A$3:A700,A700)&gt;1,"ДУБЛЬ","")</f>
        <v/>
      </c>
      <c r="K700" s="2" t="str">
        <f t="shared" si="10"/>
        <v>OK</v>
      </c>
      <c r="L700" s="2" t="s">
        <v>63</v>
      </c>
    </row>
    <row r="701" spans="1:12">
      <c r="A701" s="2" t="s">
        <v>1110</v>
      </c>
      <c r="B701" s="2" t="s">
        <v>241</v>
      </c>
      <c r="C701" s="2">
        <v>3373</v>
      </c>
      <c r="D701" s="2" t="s">
        <v>271</v>
      </c>
      <c r="E701" s="2" t="s">
        <v>63</v>
      </c>
      <c r="F701" s="3">
        <v>48.474123174520727</v>
      </c>
      <c r="G701" s="3">
        <v>35.013373846613703</v>
      </c>
      <c r="H701" s="4">
        <v>55.516083916083907</v>
      </c>
      <c r="I701" s="2" t="s">
        <v>150</v>
      </c>
      <c r="J701" s="2" t="str">
        <f>IF(COUNTIF($A$3:A701,A701)&gt;1,"ДУБЛЬ","")</f>
        <v/>
      </c>
      <c r="K701" s="2" t="str">
        <f t="shared" si="10"/>
        <v>OK</v>
      </c>
      <c r="L701" s="2" t="s">
        <v>63</v>
      </c>
    </row>
    <row r="702" spans="1:12">
      <c r="A702" s="2" t="s">
        <v>1111</v>
      </c>
      <c r="B702" s="2" t="s">
        <v>241</v>
      </c>
      <c r="C702" s="2">
        <v>3374</v>
      </c>
      <c r="D702" s="2" t="s">
        <v>1112</v>
      </c>
      <c r="E702" s="2" t="s">
        <v>63</v>
      </c>
      <c r="F702" s="3">
        <v>48.368563367015867</v>
      </c>
      <c r="G702" s="3">
        <v>34.456752350065223</v>
      </c>
      <c r="H702" s="4">
        <v>55.516083916083907</v>
      </c>
      <c r="I702" s="2" t="s">
        <v>131</v>
      </c>
      <c r="J702" s="2" t="str">
        <f>IF(COUNTIF($A$3:A702,A702)&gt;1,"ДУБЛЬ","")</f>
        <v/>
      </c>
      <c r="K702" s="2" t="str">
        <f t="shared" si="10"/>
        <v>OK</v>
      </c>
      <c r="L702" s="2" t="s">
        <v>63</v>
      </c>
    </row>
    <row r="703" spans="1:12">
      <c r="A703" s="2" t="s">
        <v>1113</v>
      </c>
      <c r="B703" s="2" t="s">
        <v>241</v>
      </c>
      <c r="C703" s="2">
        <v>3385</v>
      </c>
      <c r="D703" s="2" t="s">
        <v>252</v>
      </c>
      <c r="E703" s="2" t="s">
        <v>63</v>
      </c>
      <c r="F703" s="3">
        <v>48.530313064483231</v>
      </c>
      <c r="G703" s="3">
        <v>35.868968702588298</v>
      </c>
      <c r="H703" s="4">
        <v>55.516083916083907</v>
      </c>
      <c r="I703" s="2" t="s">
        <v>131</v>
      </c>
      <c r="J703" s="2" t="str">
        <f>IF(COUNTIF($A$3:A703,A703)&gt;1,"ДУБЛЬ","")</f>
        <v/>
      </c>
      <c r="K703" s="2" t="str">
        <f t="shared" si="10"/>
        <v>OK</v>
      </c>
      <c r="L703" s="2" t="s">
        <v>63</v>
      </c>
    </row>
    <row r="704" spans="1:12">
      <c r="A704" s="2" t="s">
        <v>1114</v>
      </c>
      <c r="B704" s="2" t="s">
        <v>241</v>
      </c>
      <c r="C704" s="2">
        <v>3391</v>
      </c>
      <c r="D704" s="2" t="s">
        <v>1115</v>
      </c>
      <c r="E704" s="2" t="s">
        <v>63</v>
      </c>
      <c r="F704" s="3">
        <v>50.595416848659667</v>
      </c>
      <c r="G704" s="3">
        <v>31.665952499839101</v>
      </c>
      <c r="H704" s="4">
        <v>55.516083916083907</v>
      </c>
      <c r="I704" s="2" t="s">
        <v>131</v>
      </c>
      <c r="J704" s="2" t="str">
        <f>IF(COUNTIF($A$3:A704,A704)&gt;1,"ДУБЛЬ","")</f>
        <v/>
      </c>
      <c r="K704" s="2" t="str">
        <f t="shared" si="10"/>
        <v>OK</v>
      </c>
      <c r="L704" s="2" t="s">
        <v>63</v>
      </c>
    </row>
    <row r="705" spans="1:12">
      <c r="A705" s="2" t="s">
        <v>1116</v>
      </c>
      <c r="B705" s="2" t="s">
        <v>241</v>
      </c>
      <c r="C705" s="2">
        <v>3399</v>
      </c>
      <c r="D705" s="2" t="s">
        <v>242</v>
      </c>
      <c r="E705" s="2" t="s">
        <v>63</v>
      </c>
      <c r="F705" s="3">
        <v>49.600949999999997</v>
      </c>
      <c r="G705" s="3">
        <v>34.49803</v>
      </c>
      <c r="H705" s="4">
        <v>55.516083916083907</v>
      </c>
      <c r="I705" s="2" t="s">
        <v>131</v>
      </c>
      <c r="J705" s="2" t="str">
        <f>IF(COUNTIF($A$3:A705,A705)&gt;1,"ДУБЛЬ","")</f>
        <v/>
      </c>
      <c r="K705" s="2" t="str">
        <f t="shared" si="10"/>
        <v>OK</v>
      </c>
      <c r="L705" s="2" t="s">
        <v>63</v>
      </c>
    </row>
    <row r="706" spans="1:12">
      <c r="A706" s="2" t="s">
        <v>1117</v>
      </c>
      <c r="B706" s="2" t="s">
        <v>241</v>
      </c>
      <c r="C706" s="2">
        <v>3408</v>
      </c>
      <c r="D706" s="2" t="s">
        <v>1118</v>
      </c>
      <c r="E706" s="2" t="s">
        <v>63</v>
      </c>
      <c r="F706" s="3">
        <v>49.200862886303213</v>
      </c>
      <c r="G706" s="3">
        <v>35.242806402026709</v>
      </c>
      <c r="H706" s="4">
        <v>55.516083916083907</v>
      </c>
      <c r="I706" s="2" t="s">
        <v>131</v>
      </c>
      <c r="J706" s="2" t="str">
        <f>IF(COUNTIF($A$3:A706,A706)&gt;1,"ДУБЛЬ","")</f>
        <v/>
      </c>
      <c r="K706" s="2" t="str">
        <f t="shared" si="10"/>
        <v>OK</v>
      </c>
      <c r="L706" s="2" t="s">
        <v>63</v>
      </c>
    </row>
    <row r="707" spans="1:12">
      <c r="A707" s="2" t="s">
        <v>1119</v>
      </c>
      <c r="B707" s="2" t="s">
        <v>241</v>
      </c>
      <c r="C707" s="2">
        <v>3410</v>
      </c>
      <c r="D707" s="2" t="s">
        <v>359</v>
      </c>
      <c r="E707" s="2" t="s">
        <v>63</v>
      </c>
      <c r="F707" s="3">
        <v>49.149863221617039</v>
      </c>
      <c r="G707" s="3">
        <v>34.202842572112139</v>
      </c>
      <c r="H707" s="4">
        <v>55.516083916083907</v>
      </c>
      <c r="I707" s="2" t="s">
        <v>131</v>
      </c>
      <c r="J707" s="2" t="str">
        <f>IF(COUNTIF($A$3:A707,A707)&gt;1,"ДУБЛЬ","")</f>
        <v/>
      </c>
      <c r="K707" s="2" t="str">
        <f t="shared" ref="K707:K770" si="11">IF(OR(F707="",G707=""),"НЕМАЄ","OK")</f>
        <v>OK</v>
      </c>
      <c r="L707" s="2" t="s">
        <v>63</v>
      </c>
    </row>
    <row r="708" spans="1:12">
      <c r="A708" s="2" t="s">
        <v>1120</v>
      </c>
      <c r="B708" s="2" t="s">
        <v>241</v>
      </c>
      <c r="C708" s="2">
        <v>3415</v>
      </c>
      <c r="D708" s="2" t="s">
        <v>434</v>
      </c>
      <c r="E708" s="2" t="s">
        <v>63</v>
      </c>
      <c r="F708" s="3">
        <v>49.21289691796548</v>
      </c>
      <c r="G708" s="3">
        <v>37.256944397292003</v>
      </c>
      <c r="H708" s="4">
        <v>55.516083916083907</v>
      </c>
      <c r="I708" s="2" t="s">
        <v>131</v>
      </c>
      <c r="J708" s="2" t="str">
        <f>IF(COUNTIF($A$3:A708,A708)&gt;1,"ДУБЛЬ","")</f>
        <v/>
      </c>
      <c r="K708" s="2" t="str">
        <f t="shared" si="11"/>
        <v>OK</v>
      </c>
      <c r="L708" s="2" t="s">
        <v>63</v>
      </c>
    </row>
    <row r="709" spans="1:12">
      <c r="A709" s="2" t="s">
        <v>1121</v>
      </c>
      <c r="B709" s="2" t="s">
        <v>241</v>
      </c>
      <c r="C709" s="2">
        <v>3416</v>
      </c>
      <c r="D709" s="2" t="s">
        <v>611</v>
      </c>
      <c r="E709" s="2" t="s">
        <v>63</v>
      </c>
      <c r="F709" s="3">
        <v>50.429286639495913</v>
      </c>
      <c r="G709" s="3">
        <v>30.665837824338752</v>
      </c>
      <c r="H709" s="4">
        <v>55.516083916083907</v>
      </c>
      <c r="I709" s="2" t="s">
        <v>131</v>
      </c>
      <c r="J709" s="2" t="str">
        <f>IF(COUNTIF($A$3:A709,A709)&gt;1,"ДУБЛЬ","")</f>
        <v/>
      </c>
      <c r="K709" s="2" t="str">
        <f t="shared" si="11"/>
        <v>OK</v>
      </c>
      <c r="L709" s="2" t="s">
        <v>63</v>
      </c>
    </row>
    <row r="710" spans="1:12">
      <c r="A710" s="2" t="s">
        <v>1122</v>
      </c>
      <c r="B710" s="2" t="s">
        <v>241</v>
      </c>
      <c r="C710" s="2">
        <v>3417</v>
      </c>
      <c r="D710" s="2" t="s">
        <v>1123</v>
      </c>
      <c r="E710" s="2" t="s">
        <v>63</v>
      </c>
      <c r="F710" s="3">
        <v>50.826936006950802</v>
      </c>
      <c r="G710" s="3">
        <v>31.505321110896631</v>
      </c>
      <c r="H710" s="4">
        <v>55.516083916083907</v>
      </c>
      <c r="I710" s="2" t="s">
        <v>131</v>
      </c>
      <c r="J710" s="2" t="str">
        <f>IF(COUNTIF($A$3:A710,A710)&gt;1,"ДУБЛЬ","")</f>
        <v/>
      </c>
      <c r="K710" s="2" t="str">
        <f t="shared" si="11"/>
        <v>OK</v>
      </c>
      <c r="L710" s="2" t="s">
        <v>63</v>
      </c>
    </row>
    <row r="711" spans="1:12">
      <c r="A711" s="2" t="s">
        <v>1124</v>
      </c>
      <c r="B711" s="2" t="s">
        <v>241</v>
      </c>
      <c r="C711" s="2">
        <v>3418</v>
      </c>
      <c r="D711" s="2" t="s">
        <v>250</v>
      </c>
      <c r="E711" s="2" t="s">
        <v>63</v>
      </c>
      <c r="F711" s="3">
        <v>47.774970261061043</v>
      </c>
      <c r="G711" s="3">
        <v>35.215423647634474</v>
      </c>
      <c r="H711" s="4">
        <v>55.516083916083907</v>
      </c>
      <c r="I711" s="2" t="s">
        <v>131</v>
      </c>
      <c r="J711" s="2" t="str">
        <f>IF(COUNTIF($A$3:A711,A711)&gt;1,"ДУБЛЬ","")</f>
        <v/>
      </c>
      <c r="K711" s="2" t="str">
        <f t="shared" si="11"/>
        <v>OK</v>
      </c>
      <c r="L711" s="2" t="s">
        <v>63</v>
      </c>
    </row>
    <row r="712" spans="1:12">
      <c r="A712" s="2" t="s">
        <v>1125</v>
      </c>
      <c r="B712" s="2" t="s">
        <v>241</v>
      </c>
      <c r="C712" s="2">
        <v>3421</v>
      </c>
      <c r="D712" s="2" t="s">
        <v>264</v>
      </c>
      <c r="E712" s="2" t="s">
        <v>63</v>
      </c>
      <c r="F712" s="3">
        <v>50.893509999999999</v>
      </c>
      <c r="G712" s="3">
        <v>34.758850000000002</v>
      </c>
      <c r="H712" s="4">
        <v>55.516083916083907</v>
      </c>
      <c r="I712" s="2" t="s">
        <v>131</v>
      </c>
      <c r="J712" s="2" t="str">
        <f>IF(COUNTIF($A$3:A712,A712)&gt;1,"ДУБЛЬ","")</f>
        <v/>
      </c>
      <c r="K712" s="2" t="str">
        <f t="shared" si="11"/>
        <v>OK</v>
      </c>
      <c r="L712" s="2" t="s">
        <v>63</v>
      </c>
    </row>
    <row r="713" spans="1:12">
      <c r="A713" s="2" t="s">
        <v>1126</v>
      </c>
      <c r="B713" s="2" t="s">
        <v>241</v>
      </c>
      <c r="C713" s="2">
        <v>3426</v>
      </c>
      <c r="D713" s="2" t="s">
        <v>271</v>
      </c>
      <c r="E713" s="2" t="s">
        <v>63</v>
      </c>
      <c r="F713" s="3">
        <v>48.451310780755144</v>
      </c>
      <c r="G713" s="3">
        <v>35.002113824614263</v>
      </c>
      <c r="H713" s="4">
        <v>55.516083916083907</v>
      </c>
      <c r="I713" s="2" t="s">
        <v>150</v>
      </c>
      <c r="J713" s="2" t="str">
        <f>IF(COUNTIF($A$3:A713,A713)&gt;1,"ДУБЛЬ","")</f>
        <v/>
      </c>
      <c r="K713" s="2" t="str">
        <f t="shared" si="11"/>
        <v>OK</v>
      </c>
      <c r="L713" s="2" t="s">
        <v>63</v>
      </c>
    </row>
    <row r="714" spans="1:12">
      <c r="A714" s="2" t="s">
        <v>1127</v>
      </c>
      <c r="B714" s="2" t="s">
        <v>241</v>
      </c>
      <c r="C714" s="2">
        <v>3433</v>
      </c>
      <c r="D714" s="2" t="s">
        <v>280</v>
      </c>
      <c r="E714" s="2" t="s">
        <v>63</v>
      </c>
      <c r="F714" s="3">
        <v>48.535799466963446</v>
      </c>
      <c r="G714" s="3">
        <v>34.562223807953607</v>
      </c>
      <c r="H714" s="4">
        <v>55.516083916083907</v>
      </c>
      <c r="I714" s="2" t="s">
        <v>150</v>
      </c>
      <c r="J714" s="2" t="str">
        <f>IF(COUNTIF($A$3:A714,A714)&gt;1,"ДУБЛЬ","")</f>
        <v/>
      </c>
      <c r="K714" s="2" t="str">
        <f t="shared" si="11"/>
        <v>OK</v>
      </c>
      <c r="L714" s="2" t="s">
        <v>63</v>
      </c>
    </row>
    <row r="715" spans="1:12">
      <c r="A715" s="2" t="s">
        <v>1128</v>
      </c>
      <c r="B715" s="2" t="s">
        <v>241</v>
      </c>
      <c r="C715" s="2">
        <v>3436</v>
      </c>
      <c r="D715" s="2" t="s">
        <v>271</v>
      </c>
      <c r="E715" s="2" t="s">
        <v>63</v>
      </c>
      <c r="F715" s="3">
        <v>48.439251720778628</v>
      </c>
      <c r="G715" s="3">
        <v>35.050615104421539</v>
      </c>
      <c r="H715" s="4">
        <v>55.516083916083907</v>
      </c>
      <c r="I715" s="2" t="s">
        <v>150</v>
      </c>
      <c r="J715" s="2" t="str">
        <f>IF(COUNTIF($A$3:A715,A715)&gt;1,"ДУБЛЬ","")</f>
        <v/>
      </c>
      <c r="K715" s="2" t="str">
        <f t="shared" si="11"/>
        <v>OK</v>
      </c>
      <c r="L715" s="2" t="s">
        <v>63</v>
      </c>
    </row>
    <row r="716" spans="1:12">
      <c r="A716" s="2" t="s">
        <v>1129</v>
      </c>
      <c r="B716" s="2" t="s">
        <v>241</v>
      </c>
      <c r="C716" s="2">
        <v>3441</v>
      </c>
      <c r="D716" s="2" t="s">
        <v>611</v>
      </c>
      <c r="E716" s="2" t="s">
        <v>63</v>
      </c>
      <c r="F716" s="3">
        <v>50.492580654459772</v>
      </c>
      <c r="G716" s="3">
        <v>30.5996677685261</v>
      </c>
      <c r="H716" s="4">
        <v>55.516083916083907</v>
      </c>
      <c r="I716" s="2" t="s">
        <v>131</v>
      </c>
      <c r="J716" s="2" t="str">
        <f>IF(COUNTIF($A$3:A716,A716)&gt;1,"ДУБЛЬ","")</f>
        <v/>
      </c>
      <c r="K716" s="2" t="str">
        <f t="shared" si="11"/>
        <v>OK</v>
      </c>
      <c r="L716" s="2" t="s">
        <v>63</v>
      </c>
    </row>
    <row r="717" spans="1:12">
      <c r="A717" s="2" t="s">
        <v>1130</v>
      </c>
      <c r="B717" s="2" t="s">
        <v>241</v>
      </c>
      <c r="C717" s="2">
        <v>3452</v>
      </c>
      <c r="D717" s="2" t="s">
        <v>271</v>
      </c>
      <c r="E717" s="2" t="s">
        <v>63</v>
      </c>
      <c r="F717" s="3">
        <v>48.450036731375093</v>
      </c>
      <c r="G717" s="3">
        <v>35.060196944864501</v>
      </c>
      <c r="H717" s="4">
        <v>55.516083916083907</v>
      </c>
      <c r="I717" s="2" t="s">
        <v>150</v>
      </c>
      <c r="J717" s="2" t="str">
        <f>IF(COUNTIF($A$3:A717,A717)&gt;1,"ДУБЛЬ","")</f>
        <v/>
      </c>
      <c r="K717" s="2" t="str">
        <f t="shared" si="11"/>
        <v>OK</v>
      </c>
      <c r="L717" s="2" t="s">
        <v>63</v>
      </c>
    </row>
    <row r="718" spans="1:12">
      <c r="A718" s="2" t="s">
        <v>1131</v>
      </c>
      <c r="B718" s="2" t="s">
        <v>241</v>
      </c>
      <c r="C718" s="2">
        <v>520</v>
      </c>
      <c r="D718" s="2" t="s">
        <v>1132</v>
      </c>
      <c r="E718" s="2" t="s">
        <v>68</v>
      </c>
      <c r="F718" s="3">
        <v>48.750098000000001</v>
      </c>
      <c r="G718" s="3">
        <v>30.220745999999998</v>
      </c>
      <c r="H718" s="4">
        <v>67.17</v>
      </c>
      <c r="I718" s="2" t="s">
        <v>131</v>
      </c>
      <c r="J718" s="2" t="str">
        <f>IF(COUNTIF($A$3:A718,A718)&gt;1,"ДУБЛЬ","")</f>
        <v/>
      </c>
      <c r="K718" s="2" t="str">
        <f t="shared" si="11"/>
        <v>OK</v>
      </c>
      <c r="L718" s="2" t="s">
        <v>68</v>
      </c>
    </row>
    <row r="719" spans="1:12">
      <c r="A719" s="2" t="s">
        <v>1133</v>
      </c>
      <c r="B719" s="2" t="s">
        <v>241</v>
      </c>
      <c r="C719" s="2">
        <v>414</v>
      </c>
      <c r="D719" s="2" t="s">
        <v>1134</v>
      </c>
      <c r="E719" s="2" t="s">
        <v>68</v>
      </c>
      <c r="F719" s="3">
        <v>49.009529999999998</v>
      </c>
      <c r="G719" s="3">
        <v>31.390888</v>
      </c>
      <c r="H719" s="4">
        <v>67.17</v>
      </c>
      <c r="I719" s="2" t="s">
        <v>131</v>
      </c>
      <c r="J719" s="2" t="str">
        <f>IF(COUNTIF($A$3:A719,A719)&gt;1,"ДУБЛЬ","")</f>
        <v/>
      </c>
      <c r="K719" s="2" t="str">
        <f t="shared" si="11"/>
        <v>OK</v>
      </c>
      <c r="L719" s="2" t="s">
        <v>68</v>
      </c>
    </row>
    <row r="720" spans="1:12">
      <c r="A720" s="2" t="s">
        <v>1135</v>
      </c>
      <c r="B720" s="2" t="s">
        <v>241</v>
      </c>
      <c r="C720" s="2">
        <v>31</v>
      </c>
      <c r="D720" s="2" t="s">
        <v>1132</v>
      </c>
      <c r="E720" s="2" t="s">
        <v>68</v>
      </c>
      <c r="F720" s="3">
        <v>48.750847999999998</v>
      </c>
      <c r="G720" s="3">
        <v>30.219344</v>
      </c>
      <c r="H720" s="4">
        <v>67.17</v>
      </c>
      <c r="I720" s="2" t="s">
        <v>131</v>
      </c>
      <c r="J720" s="2" t="str">
        <f>IF(COUNTIF($A$3:A720,A720)&gt;1,"ДУБЛЬ","")</f>
        <v/>
      </c>
      <c r="K720" s="2" t="str">
        <f t="shared" si="11"/>
        <v>OK</v>
      </c>
      <c r="L720" s="2" t="s">
        <v>68</v>
      </c>
    </row>
    <row r="721" spans="1:12">
      <c r="A721" s="2" t="s">
        <v>1136</v>
      </c>
      <c r="B721" s="2" t="s">
        <v>241</v>
      </c>
      <c r="C721" s="2">
        <v>53</v>
      </c>
      <c r="D721" s="2" t="s">
        <v>1137</v>
      </c>
      <c r="E721" s="2" t="s">
        <v>68</v>
      </c>
      <c r="F721" s="3">
        <v>49.427643000000003</v>
      </c>
      <c r="G721" s="3">
        <v>32.047811000000003</v>
      </c>
      <c r="H721" s="4">
        <v>67.17</v>
      </c>
      <c r="I721" s="2" t="s">
        <v>150</v>
      </c>
      <c r="J721" s="2" t="str">
        <f>IF(COUNTIF($A$3:A721,A721)&gt;1,"ДУБЛЬ","")</f>
        <v/>
      </c>
      <c r="K721" s="2" t="str">
        <f t="shared" si="11"/>
        <v>OK</v>
      </c>
      <c r="L721" s="2" t="s">
        <v>68</v>
      </c>
    </row>
    <row r="722" spans="1:12">
      <c r="A722" s="2" t="s">
        <v>1138</v>
      </c>
      <c r="B722" s="2" t="s">
        <v>241</v>
      </c>
      <c r="C722" s="2">
        <v>54</v>
      </c>
      <c r="D722" s="2" t="s">
        <v>1139</v>
      </c>
      <c r="E722" s="2" t="s">
        <v>68</v>
      </c>
      <c r="F722" s="3">
        <v>49.239606000000002</v>
      </c>
      <c r="G722" s="3">
        <v>28.507856</v>
      </c>
      <c r="H722" s="4">
        <v>67.17</v>
      </c>
      <c r="I722" s="2" t="s">
        <v>131</v>
      </c>
      <c r="J722" s="2" t="str">
        <f>IF(COUNTIF($A$3:A722,A722)&gt;1,"ДУБЛЬ","")</f>
        <v/>
      </c>
      <c r="K722" s="2" t="str">
        <f t="shared" si="11"/>
        <v>OK</v>
      </c>
      <c r="L722" s="2" t="s">
        <v>68</v>
      </c>
    </row>
    <row r="723" spans="1:12">
      <c r="A723" s="2" t="s">
        <v>1140</v>
      </c>
      <c r="B723" s="2" t="s">
        <v>241</v>
      </c>
      <c r="C723" s="2">
        <v>59</v>
      </c>
      <c r="D723" s="2" t="s">
        <v>1141</v>
      </c>
      <c r="E723" s="2" t="s">
        <v>68</v>
      </c>
      <c r="F723" s="3">
        <v>49.785412999999998</v>
      </c>
      <c r="G723" s="3">
        <v>30.161114999999999</v>
      </c>
      <c r="H723" s="4">
        <v>67.17</v>
      </c>
      <c r="I723" s="2" t="s">
        <v>131</v>
      </c>
      <c r="J723" s="2" t="str">
        <f>IF(COUNTIF($A$3:A723,A723)&gt;1,"ДУБЛЬ","")</f>
        <v/>
      </c>
      <c r="K723" s="2" t="str">
        <f t="shared" si="11"/>
        <v>OK</v>
      </c>
      <c r="L723" s="2" t="s">
        <v>68</v>
      </c>
    </row>
    <row r="724" spans="1:12">
      <c r="A724" s="2" t="s">
        <v>1142</v>
      </c>
      <c r="B724" s="2" t="s">
        <v>241</v>
      </c>
      <c r="C724" s="2">
        <v>69</v>
      </c>
      <c r="D724" s="2" t="s">
        <v>1137</v>
      </c>
      <c r="E724" s="2" t="s">
        <v>68</v>
      </c>
      <c r="F724" s="3">
        <v>49.430934999999998</v>
      </c>
      <c r="G724" s="3">
        <v>32.010057000000003</v>
      </c>
      <c r="H724" s="4">
        <v>67.17</v>
      </c>
      <c r="I724" s="2" t="s">
        <v>150</v>
      </c>
      <c r="J724" s="2" t="str">
        <f>IF(COUNTIF($A$3:A724,A724)&gt;1,"ДУБЛЬ","")</f>
        <v/>
      </c>
      <c r="K724" s="2" t="str">
        <f t="shared" si="11"/>
        <v>OK</v>
      </c>
      <c r="L724" s="2" t="s">
        <v>68</v>
      </c>
    </row>
    <row r="725" spans="1:12">
      <c r="A725" s="2" t="s">
        <v>1143</v>
      </c>
      <c r="B725" s="2" t="s">
        <v>241</v>
      </c>
      <c r="C725" s="2">
        <v>75</v>
      </c>
      <c r="D725" s="2" t="s">
        <v>1144</v>
      </c>
      <c r="E725" s="2" t="s">
        <v>68</v>
      </c>
      <c r="F725" s="3">
        <v>49.011229</v>
      </c>
      <c r="G725" s="3">
        <v>31.034583000000001</v>
      </c>
      <c r="H725" s="4">
        <v>67.17</v>
      </c>
      <c r="I725" s="2" t="s">
        <v>131</v>
      </c>
      <c r="J725" s="2" t="str">
        <f>IF(COUNTIF($A$3:A725,A725)&gt;1,"ДУБЛЬ","")</f>
        <v/>
      </c>
      <c r="K725" s="2" t="str">
        <f t="shared" si="11"/>
        <v>OK</v>
      </c>
      <c r="L725" s="2" t="s">
        <v>68</v>
      </c>
    </row>
    <row r="726" spans="1:12">
      <c r="A726" s="2" t="s">
        <v>1145</v>
      </c>
      <c r="B726" s="2" t="s">
        <v>241</v>
      </c>
      <c r="C726" s="2">
        <v>90</v>
      </c>
      <c r="D726" s="2" t="s">
        <v>1146</v>
      </c>
      <c r="E726" s="2" t="s">
        <v>68</v>
      </c>
      <c r="F726" s="3">
        <v>49.07893</v>
      </c>
      <c r="G726" s="3">
        <v>30.95514</v>
      </c>
      <c r="H726" s="4">
        <v>67.17</v>
      </c>
      <c r="I726" s="2" t="s">
        <v>131</v>
      </c>
      <c r="J726" s="2" t="str">
        <f>IF(COUNTIF($A$3:A726,A726)&gt;1,"ДУБЛЬ","")</f>
        <v/>
      </c>
      <c r="K726" s="2" t="str">
        <f t="shared" si="11"/>
        <v>OK</v>
      </c>
      <c r="L726" s="2" t="s">
        <v>68</v>
      </c>
    </row>
    <row r="727" spans="1:12">
      <c r="A727" s="2" t="s">
        <v>1147</v>
      </c>
      <c r="B727" s="2" t="s">
        <v>241</v>
      </c>
      <c r="C727" s="2">
        <v>118</v>
      </c>
      <c r="D727" s="2" t="s">
        <v>1148</v>
      </c>
      <c r="E727" s="2" t="s">
        <v>68</v>
      </c>
      <c r="F727" s="3">
        <v>49.54251</v>
      </c>
      <c r="G727" s="3">
        <v>30.866669999999999</v>
      </c>
      <c r="H727" s="4">
        <v>67.17</v>
      </c>
      <c r="I727" s="2" t="s">
        <v>131</v>
      </c>
      <c r="J727" s="2" t="str">
        <f>IF(COUNTIF($A$3:A727,A727)&gt;1,"ДУБЛЬ","")</f>
        <v/>
      </c>
      <c r="K727" s="2" t="str">
        <f t="shared" si="11"/>
        <v>OK</v>
      </c>
      <c r="L727" s="2" t="s">
        <v>68</v>
      </c>
    </row>
    <row r="728" spans="1:12">
      <c r="A728" s="2" t="s">
        <v>1149</v>
      </c>
      <c r="B728" s="2" t="s">
        <v>241</v>
      </c>
      <c r="C728" s="2">
        <v>120</v>
      </c>
      <c r="D728" s="2" t="s">
        <v>1150</v>
      </c>
      <c r="E728" s="2" t="s">
        <v>68</v>
      </c>
      <c r="F728" s="3">
        <v>48.493450000000003</v>
      </c>
      <c r="G728" s="3">
        <v>32.211640000000003</v>
      </c>
      <c r="H728" s="4">
        <v>67.17</v>
      </c>
      <c r="I728" s="2" t="s">
        <v>131</v>
      </c>
      <c r="J728" s="2" t="str">
        <f>IF(COUNTIF($A$3:A728,A728)&gt;1,"ДУБЛЬ","")</f>
        <v/>
      </c>
      <c r="K728" s="2" t="str">
        <f t="shared" si="11"/>
        <v>OK</v>
      </c>
      <c r="L728" s="2" t="s">
        <v>68</v>
      </c>
    </row>
    <row r="729" spans="1:12">
      <c r="A729" s="2" t="s">
        <v>1151</v>
      </c>
      <c r="B729" s="2" t="s">
        <v>241</v>
      </c>
      <c r="C729" s="2">
        <v>140</v>
      </c>
      <c r="D729" s="2" t="s">
        <v>1148</v>
      </c>
      <c r="E729" s="2" t="s">
        <v>68</v>
      </c>
      <c r="F729" s="3">
        <v>49.535769999999999</v>
      </c>
      <c r="G729" s="3">
        <v>30.877582</v>
      </c>
      <c r="H729" s="4">
        <v>67.17</v>
      </c>
      <c r="I729" s="2" t="s">
        <v>131</v>
      </c>
      <c r="J729" s="2" t="str">
        <f>IF(COUNTIF($A$3:A729,A729)&gt;1,"ДУБЛЬ","")</f>
        <v/>
      </c>
      <c r="K729" s="2" t="str">
        <f t="shared" si="11"/>
        <v>OK</v>
      </c>
      <c r="L729" s="2" t="s">
        <v>68</v>
      </c>
    </row>
    <row r="730" spans="1:12">
      <c r="A730" s="2" t="s">
        <v>1152</v>
      </c>
      <c r="B730" s="2" t="s">
        <v>241</v>
      </c>
      <c r="C730" s="2">
        <v>148</v>
      </c>
      <c r="D730" s="2" t="s">
        <v>1153</v>
      </c>
      <c r="E730" s="2" t="s">
        <v>68</v>
      </c>
      <c r="F730" s="3">
        <v>49.865070000000003</v>
      </c>
      <c r="G730" s="3">
        <v>30.821549999999998</v>
      </c>
      <c r="H730" s="4">
        <v>67.17</v>
      </c>
      <c r="I730" s="2" t="s">
        <v>131</v>
      </c>
      <c r="J730" s="2" t="str">
        <f>IF(COUNTIF($A$3:A730,A730)&gt;1,"ДУБЛЬ","")</f>
        <v/>
      </c>
      <c r="K730" s="2" t="str">
        <f t="shared" si="11"/>
        <v>OK</v>
      </c>
      <c r="L730" s="2" t="s">
        <v>68</v>
      </c>
    </row>
    <row r="731" spans="1:12">
      <c r="A731" s="2" t="s">
        <v>1154</v>
      </c>
      <c r="B731" s="2" t="s">
        <v>241</v>
      </c>
      <c r="C731" s="2">
        <v>164</v>
      </c>
      <c r="D731" s="2" t="s">
        <v>1150</v>
      </c>
      <c r="E731" s="2" t="s">
        <v>68</v>
      </c>
      <c r="F731" s="3">
        <v>48.49671</v>
      </c>
      <c r="G731" s="3">
        <v>32.207684</v>
      </c>
      <c r="H731" s="4">
        <v>67.17</v>
      </c>
      <c r="I731" s="2" t="s">
        <v>131</v>
      </c>
      <c r="J731" s="2" t="str">
        <f>IF(COUNTIF($A$3:A731,A731)&gt;1,"ДУБЛЬ","")</f>
        <v/>
      </c>
      <c r="K731" s="2" t="str">
        <f t="shared" si="11"/>
        <v>OK</v>
      </c>
      <c r="L731" s="2" t="s">
        <v>68</v>
      </c>
    </row>
    <row r="732" spans="1:12">
      <c r="A732" s="2" t="s">
        <v>1155</v>
      </c>
      <c r="B732" s="2" t="s">
        <v>241</v>
      </c>
      <c r="C732" s="2">
        <v>194</v>
      </c>
      <c r="D732" s="2" t="s">
        <v>1132</v>
      </c>
      <c r="E732" s="2" t="s">
        <v>68</v>
      </c>
      <c r="F732" s="3">
        <v>48.759822999999997</v>
      </c>
      <c r="G732" s="3">
        <v>30.215463</v>
      </c>
      <c r="H732" s="4">
        <v>67.17</v>
      </c>
      <c r="I732" s="2" t="s">
        <v>131</v>
      </c>
      <c r="J732" s="2" t="str">
        <f>IF(COUNTIF($A$3:A732,A732)&gt;1,"ДУБЛЬ","")</f>
        <v/>
      </c>
      <c r="K732" s="2" t="str">
        <f t="shared" si="11"/>
        <v>OK</v>
      </c>
      <c r="L732" s="2" t="s">
        <v>68</v>
      </c>
    </row>
    <row r="733" spans="1:12">
      <c r="A733" s="2" t="s">
        <v>1156</v>
      </c>
      <c r="B733" s="2" t="s">
        <v>241</v>
      </c>
      <c r="C733" s="2">
        <v>195</v>
      </c>
      <c r="D733" s="2" t="s">
        <v>1157</v>
      </c>
      <c r="E733" s="2" t="s">
        <v>68</v>
      </c>
      <c r="F733" s="3">
        <v>49.289512999999999</v>
      </c>
      <c r="G733" s="3">
        <v>31.440436999999999</v>
      </c>
      <c r="H733" s="4">
        <v>67.17</v>
      </c>
      <c r="I733" s="2" t="s">
        <v>131</v>
      </c>
      <c r="J733" s="2" t="str">
        <f>IF(COUNTIF($A$3:A733,A733)&gt;1,"ДУБЛЬ","")</f>
        <v/>
      </c>
      <c r="K733" s="2" t="str">
        <f t="shared" si="11"/>
        <v>OK</v>
      </c>
      <c r="L733" s="2" t="s">
        <v>68</v>
      </c>
    </row>
    <row r="734" spans="1:12">
      <c r="A734" s="2" t="s">
        <v>1158</v>
      </c>
      <c r="B734" s="2" t="s">
        <v>241</v>
      </c>
      <c r="C734" s="2">
        <v>197</v>
      </c>
      <c r="D734" s="2" t="s">
        <v>1159</v>
      </c>
      <c r="E734" s="2" t="s">
        <v>68</v>
      </c>
      <c r="F734" s="3">
        <v>48.328662000000001</v>
      </c>
      <c r="G734" s="3">
        <v>31.525739999999999</v>
      </c>
      <c r="H734" s="4">
        <v>67.17</v>
      </c>
      <c r="I734" s="2" t="s">
        <v>131</v>
      </c>
      <c r="J734" s="2" t="str">
        <f>IF(COUNTIF($A$3:A734,A734)&gt;1,"ДУБЛЬ","")</f>
        <v/>
      </c>
      <c r="K734" s="2" t="str">
        <f t="shared" si="11"/>
        <v>OK</v>
      </c>
      <c r="L734" s="2" t="s">
        <v>68</v>
      </c>
    </row>
    <row r="735" spans="1:12">
      <c r="A735" s="2" t="s">
        <v>1160</v>
      </c>
      <c r="B735" s="2" t="s">
        <v>241</v>
      </c>
      <c r="C735" s="2">
        <v>204</v>
      </c>
      <c r="D735" s="2" t="s">
        <v>1161</v>
      </c>
      <c r="E735" s="2" t="s">
        <v>68</v>
      </c>
      <c r="F735" s="3">
        <v>48.162827</v>
      </c>
      <c r="G735" s="3">
        <v>30.594156000000002</v>
      </c>
      <c r="H735" s="4">
        <v>67.17</v>
      </c>
      <c r="I735" s="2" t="s">
        <v>131</v>
      </c>
      <c r="J735" s="2" t="str">
        <f>IF(COUNTIF($A$3:A735,A735)&gt;1,"ДУБЛЬ","")</f>
        <v/>
      </c>
      <c r="K735" s="2" t="str">
        <f t="shared" si="11"/>
        <v>OK</v>
      </c>
      <c r="L735" s="2" t="s">
        <v>68</v>
      </c>
    </row>
    <row r="736" spans="1:12">
      <c r="A736" s="2" t="s">
        <v>1162</v>
      </c>
      <c r="B736" s="2" t="s">
        <v>241</v>
      </c>
      <c r="C736" s="2">
        <v>217</v>
      </c>
      <c r="D736" s="2" t="s">
        <v>1163</v>
      </c>
      <c r="E736" s="2" t="s">
        <v>68</v>
      </c>
      <c r="F736" s="3">
        <v>48.365299999999998</v>
      </c>
      <c r="G736" s="3">
        <v>32.657429999999998</v>
      </c>
      <c r="H736" s="4">
        <v>67.17</v>
      </c>
      <c r="I736" s="2" t="s">
        <v>131</v>
      </c>
      <c r="J736" s="2" t="str">
        <f>IF(COUNTIF($A$3:A736,A736)&gt;1,"ДУБЛЬ","")</f>
        <v/>
      </c>
      <c r="K736" s="2" t="str">
        <f t="shared" si="11"/>
        <v>OK</v>
      </c>
      <c r="L736" s="2" t="s">
        <v>68</v>
      </c>
    </row>
    <row r="737" spans="1:12">
      <c r="A737" s="2" t="s">
        <v>1164</v>
      </c>
      <c r="B737" s="2" t="s">
        <v>241</v>
      </c>
      <c r="C737" s="2">
        <v>52</v>
      </c>
      <c r="D737" s="2" t="s">
        <v>1165</v>
      </c>
      <c r="E737" s="2" t="s">
        <v>68</v>
      </c>
      <c r="F737" s="3">
        <v>48.813034000000002</v>
      </c>
      <c r="G737" s="3">
        <v>29.97138</v>
      </c>
      <c r="H737" s="4">
        <v>67.17</v>
      </c>
      <c r="I737" s="2" t="s">
        <v>131</v>
      </c>
      <c r="J737" s="2" t="str">
        <f>IF(COUNTIF($A$3:A737,A737)&gt;1,"ДУБЛЬ","")</f>
        <v/>
      </c>
      <c r="K737" s="2" t="str">
        <f t="shared" si="11"/>
        <v>OK</v>
      </c>
      <c r="L737" s="2" t="s">
        <v>68</v>
      </c>
    </row>
    <row r="738" spans="1:12">
      <c r="A738" s="2" t="s">
        <v>1166</v>
      </c>
      <c r="B738" s="2" t="s">
        <v>241</v>
      </c>
      <c r="C738" s="2">
        <v>249</v>
      </c>
      <c r="D738" s="2" t="s">
        <v>1150</v>
      </c>
      <c r="E738" s="2" t="s">
        <v>68</v>
      </c>
      <c r="F738" s="3">
        <v>48.506689999999999</v>
      </c>
      <c r="G738" s="3">
        <v>32.263489999999997</v>
      </c>
      <c r="H738" s="4">
        <v>67.17</v>
      </c>
      <c r="I738" s="2" t="s">
        <v>131</v>
      </c>
      <c r="J738" s="2" t="str">
        <f>IF(COUNTIF($A$3:A738,A738)&gt;1,"ДУБЛЬ","")</f>
        <v/>
      </c>
      <c r="K738" s="2" t="str">
        <f t="shared" si="11"/>
        <v>OK</v>
      </c>
      <c r="L738" s="2" t="s">
        <v>68</v>
      </c>
    </row>
    <row r="739" spans="1:12">
      <c r="A739" s="2" t="s">
        <v>1167</v>
      </c>
      <c r="B739" s="2" t="s">
        <v>241</v>
      </c>
      <c r="C739" s="2">
        <v>186</v>
      </c>
      <c r="D739" s="2" t="s">
        <v>1168</v>
      </c>
      <c r="E739" s="2" t="s">
        <v>68</v>
      </c>
      <c r="F739" s="3">
        <v>48.665228999999997</v>
      </c>
      <c r="G739" s="3">
        <v>29.745581999999999</v>
      </c>
      <c r="H739" s="4">
        <v>67.17</v>
      </c>
      <c r="I739" s="2" t="s">
        <v>131</v>
      </c>
      <c r="J739" s="2" t="str">
        <f>IF(COUNTIF($A$3:A739,A739)&gt;1,"ДУБЛЬ","")</f>
        <v/>
      </c>
      <c r="K739" s="2" t="str">
        <f t="shared" si="11"/>
        <v>OK</v>
      </c>
      <c r="L739" s="2" t="s">
        <v>68</v>
      </c>
    </row>
    <row r="740" spans="1:12">
      <c r="A740" s="2" t="s">
        <v>1169</v>
      </c>
      <c r="B740" s="2" t="s">
        <v>241</v>
      </c>
      <c r="C740" s="2">
        <v>241</v>
      </c>
      <c r="D740" s="2" t="s">
        <v>1132</v>
      </c>
      <c r="E740" s="2" t="s">
        <v>68</v>
      </c>
      <c r="F740" s="3">
        <v>48.734433000000003</v>
      </c>
      <c r="G740" s="3">
        <v>30.213757000000001</v>
      </c>
      <c r="H740" s="4">
        <v>67.17</v>
      </c>
      <c r="I740" s="2" t="s">
        <v>131</v>
      </c>
      <c r="J740" s="2" t="str">
        <f>IF(COUNTIF($A$3:A740,A740)&gt;1,"ДУБЛЬ","")</f>
        <v/>
      </c>
      <c r="K740" s="2" t="str">
        <f t="shared" si="11"/>
        <v>OK</v>
      </c>
      <c r="L740" s="2" t="s">
        <v>68</v>
      </c>
    </row>
    <row r="741" spans="1:12">
      <c r="A741" s="2" t="s">
        <v>1170</v>
      </c>
      <c r="B741" s="2" t="s">
        <v>241</v>
      </c>
      <c r="C741" s="2">
        <v>55</v>
      </c>
      <c r="D741" s="2" t="s">
        <v>1171</v>
      </c>
      <c r="E741" s="2" t="s">
        <v>68</v>
      </c>
      <c r="F741" s="3">
        <v>49.248178799999998</v>
      </c>
      <c r="G741" s="3">
        <v>30.1015956</v>
      </c>
      <c r="H741" s="4">
        <v>67.17</v>
      </c>
      <c r="I741" s="2" t="s">
        <v>131</v>
      </c>
      <c r="J741" s="2" t="str">
        <f>IF(COUNTIF($A$3:A741,A741)&gt;1,"ДУБЛЬ","")</f>
        <v/>
      </c>
      <c r="K741" s="2" t="str">
        <f t="shared" si="11"/>
        <v>OK</v>
      </c>
      <c r="L741" s="2" t="s">
        <v>68</v>
      </c>
    </row>
    <row r="742" spans="1:12">
      <c r="A742" s="2" t="s">
        <v>1172</v>
      </c>
      <c r="B742" s="2" t="s">
        <v>241</v>
      </c>
      <c r="C742" s="2">
        <v>295</v>
      </c>
      <c r="D742" s="2" t="s">
        <v>1173</v>
      </c>
      <c r="E742" s="2" t="s">
        <v>68</v>
      </c>
      <c r="F742" s="3">
        <v>48.528156000000003</v>
      </c>
      <c r="G742" s="3">
        <v>32.118800999999998</v>
      </c>
      <c r="H742" s="4">
        <v>67.17</v>
      </c>
      <c r="I742" s="2" t="s">
        <v>131</v>
      </c>
      <c r="J742" s="2" t="str">
        <f>IF(COUNTIF($A$3:A742,A742)&gt;1,"ДУБЛЬ","")</f>
        <v/>
      </c>
      <c r="K742" s="2" t="str">
        <f t="shared" si="11"/>
        <v>OK</v>
      </c>
      <c r="L742" s="2" t="s">
        <v>68</v>
      </c>
    </row>
    <row r="743" spans="1:12">
      <c r="A743" s="2" t="s">
        <v>1174</v>
      </c>
      <c r="B743" s="2" t="s">
        <v>241</v>
      </c>
      <c r="C743" s="2">
        <v>272</v>
      </c>
      <c r="D743" s="2" t="s">
        <v>1175</v>
      </c>
      <c r="E743" s="2" t="s">
        <v>68</v>
      </c>
      <c r="F743" s="3">
        <v>49.753464000000001</v>
      </c>
      <c r="G743" s="3">
        <v>31.47204</v>
      </c>
      <c r="H743" s="4">
        <v>67.17</v>
      </c>
      <c r="I743" s="2" t="s">
        <v>131</v>
      </c>
      <c r="J743" s="2" t="str">
        <f>IF(COUNTIF($A$3:A743,A743)&gt;1,"ДУБЛЬ","")</f>
        <v/>
      </c>
      <c r="K743" s="2" t="str">
        <f t="shared" si="11"/>
        <v>OK</v>
      </c>
      <c r="L743" s="2" t="s">
        <v>68</v>
      </c>
    </row>
    <row r="744" spans="1:12">
      <c r="A744" s="2" t="s">
        <v>1176</v>
      </c>
      <c r="B744" s="2" t="s">
        <v>241</v>
      </c>
      <c r="C744" s="2">
        <v>176</v>
      </c>
      <c r="D744" s="2" t="s">
        <v>1177</v>
      </c>
      <c r="E744" s="2" t="s">
        <v>75</v>
      </c>
      <c r="F744" s="3">
        <v>47.653517000000001</v>
      </c>
      <c r="G744" s="3">
        <v>34.114016999999997</v>
      </c>
      <c r="H744" s="4">
        <v>67.17</v>
      </c>
      <c r="I744" s="2" t="s">
        <v>131</v>
      </c>
      <c r="J744" s="2" t="str">
        <f>IF(COUNTIF($A$3:A744,A744)&gt;1,"ДУБЛЬ","")</f>
        <v/>
      </c>
      <c r="K744" s="2" t="str">
        <f t="shared" si="11"/>
        <v>OK</v>
      </c>
      <c r="L744" s="2" t="s">
        <v>68</v>
      </c>
    </row>
    <row r="745" spans="1:12">
      <c r="A745" s="2" t="s">
        <v>1178</v>
      </c>
      <c r="B745" s="2" t="s">
        <v>241</v>
      </c>
      <c r="C745" s="2">
        <v>319</v>
      </c>
      <c r="D745" s="2" t="s">
        <v>1179</v>
      </c>
      <c r="E745" s="2" t="s">
        <v>68</v>
      </c>
      <c r="F745" s="3">
        <v>48.536439999999999</v>
      </c>
      <c r="G745" s="3">
        <v>28.512976999999999</v>
      </c>
      <c r="H745" s="4">
        <v>67.17</v>
      </c>
      <c r="I745" s="2" t="s">
        <v>131</v>
      </c>
      <c r="J745" s="2" t="str">
        <f>IF(COUNTIF($A$3:A745,A745)&gt;1,"ДУБЛЬ","")</f>
        <v/>
      </c>
      <c r="K745" s="2" t="str">
        <f t="shared" si="11"/>
        <v>OK</v>
      </c>
      <c r="L745" s="2" t="s">
        <v>68</v>
      </c>
    </row>
    <row r="746" spans="1:12">
      <c r="A746" s="2" t="s">
        <v>1180</v>
      </c>
      <c r="B746" s="2" t="s">
        <v>241</v>
      </c>
      <c r="C746" s="2">
        <v>306</v>
      </c>
      <c r="D746" s="2" t="s">
        <v>1181</v>
      </c>
      <c r="E746" s="2" t="s">
        <v>68</v>
      </c>
      <c r="F746" s="3">
        <v>48.961866000000001</v>
      </c>
      <c r="G746" s="3">
        <v>30.339469300000001</v>
      </c>
      <c r="H746" s="4">
        <v>67.17</v>
      </c>
      <c r="I746" s="2" t="s">
        <v>131</v>
      </c>
      <c r="J746" s="2" t="str">
        <f>IF(COUNTIF($A$3:A746,A746)&gt;1,"ДУБЛЬ","")</f>
        <v/>
      </c>
      <c r="K746" s="2" t="str">
        <f t="shared" si="11"/>
        <v>OK</v>
      </c>
      <c r="L746" s="2" t="s">
        <v>68</v>
      </c>
    </row>
    <row r="747" spans="1:12">
      <c r="A747" s="2" t="s">
        <v>1182</v>
      </c>
      <c r="B747" s="2" t="s">
        <v>241</v>
      </c>
      <c r="C747" s="2">
        <v>323</v>
      </c>
      <c r="D747" s="2" t="s">
        <v>1183</v>
      </c>
      <c r="E747" s="2" t="s">
        <v>68</v>
      </c>
      <c r="F747" s="3">
        <v>48.379758000000002</v>
      </c>
      <c r="G747" s="3">
        <v>28.868106999999998</v>
      </c>
      <c r="H747" s="4">
        <v>67.17</v>
      </c>
      <c r="I747" s="2" t="s">
        <v>131</v>
      </c>
      <c r="J747" s="2" t="str">
        <f>IF(COUNTIF($A$3:A747,A747)&gt;1,"ДУБЛЬ","")</f>
        <v/>
      </c>
      <c r="K747" s="2" t="str">
        <f t="shared" si="11"/>
        <v>OK</v>
      </c>
      <c r="L747" s="2" t="s">
        <v>68</v>
      </c>
    </row>
    <row r="748" spans="1:12">
      <c r="A748" s="2" t="s">
        <v>1184</v>
      </c>
      <c r="B748" s="2" t="s">
        <v>241</v>
      </c>
      <c r="C748" s="2">
        <v>329</v>
      </c>
      <c r="D748" s="2" t="s">
        <v>1185</v>
      </c>
      <c r="E748" s="2" t="s">
        <v>68</v>
      </c>
      <c r="F748" s="3">
        <v>49.095675999999997</v>
      </c>
      <c r="G748" s="3">
        <v>28.336511000000002</v>
      </c>
      <c r="H748" s="4">
        <v>67.17</v>
      </c>
      <c r="I748" s="2" t="s">
        <v>131</v>
      </c>
      <c r="J748" s="2" t="str">
        <f>IF(COUNTIF($A$3:A748,A748)&gt;1,"ДУБЛЬ","")</f>
        <v/>
      </c>
      <c r="K748" s="2" t="str">
        <f t="shared" si="11"/>
        <v>OK</v>
      </c>
      <c r="L748" s="2" t="s">
        <v>68</v>
      </c>
    </row>
    <row r="749" spans="1:12">
      <c r="A749" s="2" t="s">
        <v>1186</v>
      </c>
      <c r="B749" s="2" t="s">
        <v>241</v>
      </c>
      <c r="C749" s="2">
        <v>335</v>
      </c>
      <c r="D749" s="2" t="s">
        <v>1150</v>
      </c>
      <c r="E749" s="2" t="s">
        <v>68</v>
      </c>
      <c r="F749" s="3">
        <v>48.502900599999997</v>
      </c>
      <c r="G749" s="3">
        <v>32.237673999999998</v>
      </c>
      <c r="H749" s="4">
        <v>67.17</v>
      </c>
      <c r="I749" s="2" t="s">
        <v>131</v>
      </c>
      <c r="J749" s="2" t="str">
        <f>IF(COUNTIF($A$3:A749,A749)&gt;1,"ДУБЛЬ","")</f>
        <v/>
      </c>
      <c r="K749" s="2" t="str">
        <f t="shared" si="11"/>
        <v>OK</v>
      </c>
      <c r="L749" s="2" t="s">
        <v>68</v>
      </c>
    </row>
    <row r="750" spans="1:12">
      <c r="A750" s="2" t="s">
        <v>1187</v>
      </c>
      <c r="B750" s="2" t="s">
        <v>241</v>
      </c>
      <c r="C750" s="2">
        <v>334</v>
      </c>
      <c r="D750" s="2" t="s">
        <v>1188</v>
      </c>
      <c r="E750" s="2" t="s">
        <v>68</v>
      </c>
      <c r="F750" s="3">
        <v>48.239673400000001</v>
      </c>
      <c r="G750" s="3">
        <v>28.277671300000002</v>
      </c>
      <c r="H750" s="4">
        <v>67.17</v>
      </c>
      <c r="I750" s="2" t="s">
        <v>131</v>
      </c>
      <c r="J750" s="2" t="str">
        <f>IF(COUNTIF($A$3:A750,A750)&gt;1,"ДУБЛЬ","")</f>
        <v/>
      </c>
      <c r="K750" s="2" t="str">
        <f t="shared" si="11"/>
        <v>OK</v>
      </c>
      <c r="L750" s="2" t="s">
        <v>68</v>
      </c>
    </row>
    <row r="751" spans="1:12">
      <c r="A751" s="2" t="s">
        <v>1189</v>
      </c>
      <c r="B751" s="2" t="s">
        <v>241</v>
      </c>
      <c r="C751" s="2">
        <v>341</v>
      </c>
      <c r="D751" s="2" t="s">
        <v>1190</v>
      </c>
      <c r="E751" s="2" t="s">
        <v>68</v>
      </c>
      <c r="F751" s="3">
        <v>48.445641700000003</v>
      </c>
      <c r="G751" s="3">
        <v>27.794342</v>
      </c>
      <c r="H751" s="4">
        <v>67.17</v>
      </c>
      <c r="I751" s="2" t="s">
        <v>131</v>
      </c>
      <c r="J751" s="2" t="str">
        <f>IF(COUNTIF($A$3:A751,A751)&gt;1,"ДУБЛЬ","")</f>
        <v/>
      </c>
      <c r="K751" s="2" t="str">
        <f t="shared" si="11"/>
        <v>OK</v>
      </c>
      <c r="L751" s="2" t="s">
        <v>68</v>
      </c>
    </row>
    <row r="752" spans="1:12">
      <c r="A752" s="2" t="s">
        <v>1191</v>
      </c>
      <c r="B752" s="2" t="s">
        <v>241</v>
      </c>
      <c r="C752" s="2">
        <v>83</v>
      </c>
      <c r="D752" s="2" t="s">
        <v>1137</v>
      </c>
      <c r="E752" s="2" t="s">
        <v>68</v>
      </c>
      <c r="F752" s="3">
        <v>49.407173</v>
      </c>
      <c r="G752" s="3">
        <v>32.047061999999997</v>
      </c>
      <c r="H752" s="4">
        <v>67.17</v>
      </c>
      <c r="I752" s="2" t="s">
        <v>150</v>
      </c>
      <c r="J752" s="2" t="str">
        <f>IF(COUNTIF($A$3:A752,A752)&gt;1,"ДУБЛЬ","")</f>
        <v/>
      </c>
      <c r="K752" s="2" t="str">
        <f t="shared" si="11"/>
        <v>OK</v>
      </c>
      <c r="L752" s="2" t="s">
        <v>68</v>
      </c>
    </row>
    <row r="753" spans="1:12">
      <c r="A753" s="2" t="s">
        <v>1192</v>
      </c>
      <c r="B753" s="2" t="s">
        <v>241</v>
      </c>
      <c r="C753" s="2">
        <v>340</v>
      </c>
      <c r="D753" s="2" t="s">
        <v>1193</v>
      </c>
      <c r="E753" s="2" t="s">
        <v>68</v>
      </c>
      <c r="F753" s="3">
        <v>48.811396000000002</v>
      </c>
      <c r="G753" s="3">
        <v>29.386696000000001</v>
      </c>
      <c r="H753" s="4">
        <v>67.17</v>
      </c>
      <c r="I753" s="2" t="s">
        <v>131</v>
      </c>
      <c r="J753" s="2" t="str">
        <f>IF(COUNTIF($A$3:A753,A753)&gt;1,"ДУБЛЬ","")</f>
        <v/>
      </c>
      <c r="K753" s="2" t="str">
        <f t="shared" si="11"/>
        <v>OK</v>
      </c>
      <c r="L753" s="2" t="s">
        <v>68</v>
      </c>
    </row>
    <row r="754" spans="1:12">
      <c r="A754" s="2" t="s">
        <v>1194</v>
      </c>
      <c r="B754" s="2" t="s">
        <v>241</v>
      </c>
      <c r="C754" s="2">
        <v>326</v>
      </c>
      <c r="D754" s="2" t="s">
        <v>1137</v>
      </c>
      <c r="E754" s="2" t="s">
        <v>68</v>
      </c>
      <c r="F754" s="3">
        <v>49.452111000000002</v>
      </c>
      <c r="G754" s="3">
        <v>32.044676000000003</v>
      </c>
      <c r="H754" s="4">
        <v>67.17</v>
      </c>
      <c r="I754" s="2" t="s">
        <v>150</v>
      </c>
      <c r="J754" s="2" t="str">
        <f>IF(COUNTIF($A$3:A754,A754)&gt;1,"ДУБЛЬ","")</f>
        <v/>
      </c>
      <c r="K754" s="2" t="str">
        <f t="shared" si="11"/>
        <v>OK</v>
      </c>
      <c r="L754" s="2" t="s">
        <v>68</v>
      </c>
    </row>
    <row r="755" spans="1:12">
      <c r="A755" s="2" t="s">
        <v>1195</v>
      </c>
      <c r="B755" s="2" t="s">
        <v>241</v>
      </c>
      <c r="C755" s="2">
        <v>358</v>
      </c>
      <c r="D755" s="2" t="s">
        <v>1196</v>
      </c>
      <c r="E755" s="2" t="s">
        <v>68</v>
      </c>
      <c r="F755" s="3">
        <v>48.208601999999999</v>
      </c>
      <c r="G755" s="3">
        <v>28.885708999999999</v>
      </c>
      <c r="H755" s="4">
        <v>67.17</v>
      </c>
      <c r="I755" s="2" t="s">
        <v>131</v>
      </c>
      <c r="J755" s="2" t="str">
        <f>IF(COUNTIF($A$3:A755,A755)&gt;1,"ДУБЛЬ","")</f>
        <v/>
      </c>
      <c r="K755" s="2" t="str">
        <f t="shared" si="11"/>
        <v>OK</v>
      </c>
      <c r="L755" s="2" t="s">
        <v>68</v>
      </c>
    </row>
    <row r="756" spans="1:12">
      <c r="A756" s="2" t="s">
        <v>1197</v>
      </c>
      <c r="B756" s="2" t="s">
        <v>241</v>
      </c>
      <c r="C756" s="2">
        <v>318</v>
      </c>
      <c r="D756" s="2" t="s">
        <v>1198</v>
      </c>
      <c r="E756" s="2" t="s">
        <v>68</v>
      </c>
      <c r="F756" s="3">
        <v>48.995883999999997</v>
      </c>
      <c r="G756" s="3">
        <v>29.809144</v>
      </c>
      <c r="H756" s="4">
        <v>67.17</v>
      </c>
      <c r="I756" s="2" t="s">
        <v>131</v>
      </c>
      <c r="J756" s="2" t="str">
        <f>IF(COUNTIF($A$3:A756,A756)&gt;1,"ДУБЛЬ","")</f>
        <v/>
      </c>
      <c r="K756" s="2" t="str">
        <f t="shared" si="11"/>
        <v>OK</v>
      </c>
      <c r="L756" s="2" t="s">
        <v>68</v>
      </c>
    </row>
    <row r="757" spans="1:12">
      <c r="A757" s="2" t="s">
        <v>1199</v>
      </c>
      <c r="B757" s="2" t="s">
        <v>241</v>
      </c>
      <c r="C757" s="2">
        <v>389</v>
      </c>
      <c r="D757" s="2" t="s">
        <v>1200</v>
      </c>
      <c r="E757" s="2" t="s">
        <v>63</v>
      </c>
      <c r="F757" s="3">
        <v>47.903455999999998</v>
      </c>
      <c r="G757" s="3">
        <v>33.356627000000003</v>
      </c>
      <c r="H757" s="4">
        <v>67.17</v>
      </c>
      <c r="I757" s="2" t="s">
        <v>131</v>
      </c>
      <c r="J757" s="2" t="str">
        <f>IF(COUNTIF($A$3:A757,A757)&gt;1,"ДУБЛЬ","")</f>
        <v/>
      </c>
      <c r="K757" s="2" t="str">
        <f t="shared" si="11"/>
        <v>OK</v>
      </c>
      <c r="L757" s="2" t="s">
        <v>68</v>
      </c>
    </row>
    <row r="758" spans="1:12">
      <c r="A758" s="2" t="s">
        <v>1201</v>
      </c>
      <c r="B758" s="2" t="s">
        <v>241</v>
      </c>
      <c r="C758" s="2">
        <v>374</v>
      </c>
      <c r="D758" s="2" t="s">
        <v>1150</v>
      </c>
      <c r="E758" s="2" t="s">
        <v>68</v>
      </c>
      <c r="F758" s="3">
        <v>48.537903</v>
      </c>
      <c r="G758" s="3">
        <v>32.268535999999997</v>
      </c>
      <c r="H758" s="4">
        <v>67.17</v>
      </c>
      <c r="I758" s="2" t="s">
        <v>131</v>
      </c>
      <c r="J758" s="2" t="str">
        <f>IF(COUNTIF($A$3:A758,A758)&gt;1,"ДУБЛЬ","")</f>
        <v/>
      </c>
      <c r="K758" s="2" t="str">
        <f t="shared" si="11"/>
        <v>OK</v>
      </c>
      <c r="L758" s="2" t="s">
        <v>68</v>
      </c>
    </row>
    <row r="759" spans="1:12">
      <c r="A759" s="2" t="s">
        <v>1202</v>
      </c>
      <c r="B759" s="2" t="s">
        <v>241</v>
      </c>
      <c r="C759" s="2">
        <v>384</v>
      </c>
      <c r="D759" s="2" t="s">
        <v>1137</v>
      </c>
      <c r="E759" s="2" t="s">
        <v>68</v>
      </c>
      <c r="F759" s="3">
        <v>49.434068000000003</v>
      </c>
      <c r="G759" s="3">
        <v>32.014688999999997</v>
      </c>
      <c r="H759" s="4">
        <v>67.17</v>
      </c>
      <c r="I759" s="2" t="s">
        <v>150</v>
      </c>
      <c r="J759" s="2" t="str">
        <f>IF(COUNTIF($A$3:A759,A759)&gt;1,"ДУБЛЬ","")</f>
        <v/>
      </c>
      <c r="K759" s="2" t="str">
        <f t="shared" si="11"/>
        <v>OK</v>
      </c>
      <c r="L759" s="2" t="s">
        <v>68</v>
      </c>
    </row>
    <row r="760" spans="1:12">
      <c r="A760" s="2" t="s">
        <v>1203</v>
      </c>
      <c r="B760" s="2" t="s">
        <v>241</v>
      </c>
      <c r="C760" s="2">
        <v>127</v>
      </c>
      <c r="D760" s="2" t="s">
        <v>1204</v>
      </c>
      <c r="E760" s="2" t="s">
        <v>68</v>
      </c>
      <c r="F760" s="3">
        <v>49.418368000000001</v>
      </c>
      <c r="G760" s="3">
        <v>31.256648999999999</v>
      </c>
      <c r="H760" s="4">
        <v>67.17</v>
      </c>
      <c r="I760" s="2" t="s">
        <v>131</v>
      </c>
      <c r="J760" s="2" t="str">
        <f>IF(COUNTIF($A$3:A760,A760)&gt;1,"ДУБЛЬ","")</f>
        <v/>
      </c>
      <c r="K760" s="2" t="str">
        <f t="shared" si="11"/>
        <v>OK</v>
      </c>
      <c r="L760" s="2" t="s">
        <v>68</v>
      </c>
    </row>
    <row r="761" spans="1:12">
      <c r="A761" s="2" t="s">
        <v>1205</v>
      </c>
      <c r="B761" s="2" t="s">
        <v>241</v>
      </c>
      <c r="C761" s="2">
        <v>211</v>
      </c>
      <c r="D761" s="2" t="s">
        <v>1206</v>
      </c>
      <c r="E761" s="2" t="s">
        <v>63</v>
      </c>
      <c r="F761" s="3">
        <v>48.060310000000001</v>
      </c>
      <c r="G761" s="3">
        <v>33.28087</v>
      </c>
      <c r="H761" s="4">
        <v>67.17</v>
      </c>
      <c r="I761" s="2" t="s">
        <v>131</v>
      </c>
      <c r="J761" s="2" t="str">
        <f>IF(COUNTIF($A$3:A761,A761)&gt;1,"ДУБЛЬ","")</f>
        <v/>
      </c>
      <c r="K761" s="2" t="str">
        <f t="shared" si="11"/>
        <v>OK</v>
      </c>
      <c r="L761" s="2" t="s">
        <v>68</v>
      </c>
    </row>
    <row r="762" spans="1:12">
      <c r="A762" s="2" t="s">
        <v>1207</v>
      </c>
      <c r="B762" s="2" t="s">
        <v>241</v>
      </c>
      <c r="C762" s="2">
        <v>365</v>
      </c>
      <c r="D762" s="2" t="s">
        <v>1132</v>
      </c>
      <c r="E762" s="2" t="s">
        <v>68</v>
      </c>
      <c r="F762" s="3">
        <v>48.754860000000001</v>
      </c>
      <c r="G762" s="3">
        <v>30.217017999999999</v>
      </c>
      <c r="H762" s="4">
        <v>67.17</v>
      </c>
      <c r="I762" s="2" t="s">
        <v>131</v>
      </c>
      <c r="J762" s="2" t="str">
        <f>IF(COUNTIF($A$3:A762,A762)&gt;1,"ДУБЛЬ","")</f>
        <v/>
      </c>
      <c r="K762" s="2" t="str">
        <f t="shared" si="11"/>
        <v>OK</v>
      </c>
      <c r="L762" s="2" t="s">
        <v>68</v>
      </c>
    </row>
    <row r="763" spans="1:12">
      <c r="A763" s="2" t="s">
        <v>1208</v>
      </c>
      <c r="B763" s="2" t="s">
        <v>241</v>
      </c>
      <c r="C763" s="2">
        <v>366</v>
      </c>
      <c r="D763" s="2" t="s">
        <v>1141</v>
      </c>
      <c r="E763" s="2" t="s">
        <v>68</v>
      </c>
      <c r="F763" s="3">
        <v>49.810611999999999</v>
      </c>
      <c r="G763" s="3">
        <v>30.110220000000002</v>
      </c>
      <c r="H763" s="4">
        <v>67.17</v>
      </c>
      <c r="I763" s="2" t="s">
        <v>131</v>
      </c>
      <c r="J763" s="2" t="str">
        <f>IF(COUNTIF($A$3:A763,A763)&gt;1,"ДУБЛЬ","")</f>
        <v/>
      </c>
      <c r="K763" s="2" t="str">
        <f t="shared" si="11"/>
        <v>OK</v>
      </c>
      <c r="L763" s="2" t="s">
        <v>68</v>
      </c>
    </row>
    <row r="764" spans="1:12">
      <c r="A764" s="2" t="s">
        <v>1209</v>
      </c>
      <c r="B764" s="2" t="s">
        <v>241</v>
      </c>
      <c r="C764" s="2">
        <v>364</v>
      </c>
      <c r="D764" s="2" t="s">
        <v>1200</v>
      </c>
      <c r="E764" s="2" t="s">
        <v>63</v>
      </c>
      <c r="F764" s="3">
        <v>47.839756000000001</v>
      </c>
      <c r="G764" s="3">
        <v>33.349083</v>
      </c>
      <c r="H764" s="4">
        <v>67.17</v>
      </c>
      <c r="I764" s="2" t="s">
        <v>131</v>
      </c>
      <c r="J764" s="2" t="str">
        <f>IF(COUNTIF($A$3:A764,A764)&gt;1,"ДУБЛЬ","")</f>
        <v/>
      </c>
      <c r="K764" s="2" t="str">
        <f t="shared" si="11"/>
        <v>OK</v>
      </c>
      <c r="L764" s="2" t="s">
        <v>68</v>
      </c>
    </row>
    <row r="765" spans="1:12">
      <c r="A765" s="2" t="s">
        <v>1210</v>
      </c>
      <c r="B765" s="2" t="s">
        <v>241</v>
      </c>
      <c r="C765" s="2">
        <v>375</v>
      </c>
      <c r="D765" s="2" t="s">
        <v>1177</v>
      </c>
      <c r="E765" s="2" t="s">
        <v>75</v>
      </c>
      <c r="F765" s="3">
        <v>47.651916999999997</v>
      </c>
      <c r="G765" s="3">
        <v>34.124806999999997</v>
      </c>
      <c r="H765" s="4">
        <v>67.17</v>
      </c>
      <c r="I765" s="2" t="s">
        <v>131</v>
      </c>
      <c r="J765" s="2" t="str">
        <f>IF(COUNTIF($A$3:A765,A765)&gt;1,"ДУБЛЬ","")</f>
        <v/>
      </c>
      <c r="K765" s="2" t="str">
        <f t="shared" si="11"/>
        <v>OK</v>
      </c>
      <c r="L765" s="2" t="s">
        <v>68</v>
      </c>
    </row>
    <row r="766" spans="1:12">
      <c r="A766" s="2" t="s">
        <v>1211</v>
      </c>
      <c r="B766" s="2" t="s">
        <v>241</v>
      </c>
      <c r="C766" s="2">
        <v>377</v>
      </c>
      <c r="D766" s="2" t="s">
        <v>1150</v>
      </c>
      <c r="E766" s="2" t="s">
        <v>68</v>
      </c>
      <c r="F766" s="3">
        <v>48.518551000000002</v>
      </c>
      <c r="G766" s="3">
        <v>32.284301999999997</v>
      </c>
      <c r="H766" s="4">
        <v>67.17</v>
      </c>
      <c r="I766" s="2" t="s">
        <v>131</v>
      </c>
      <c r="J766" s="2" t="str">
        <f>IF(COUNTIF($A$3:A766,A766)&gt;1,"ДУБЛЬ","")</f>
        <v/>
      </c>
      <c r="K766" s="2" t="str">
        <f t="shared" si="11"/>
        <v>OK</v>
      </c>
      <c r="L766" s="2" t="s">
        <v>68</v>
      </c>
    </row>
    <row r="767" spans="1:12">
      <c r="A767" s="2" t="s">
        <v>1212</v>
      </c>
      <c r="B767" s="2" t="s">
        <v>241</v>
      </c>
      <c r="C767" s="2">
        <v>49</v>
      </c>
      <c r="D767" s="2" t="s">
        <v>1213</v>
      </c>
      <c r="E767" s="2" t="s">
        <v>68</v>
      </c>
      <c r="F767" s="3">
        <v>49.234575999999997</v>
      </c>
      <c r="G767" s="3">
        <v>31.883769999999998</v>
      </c>
      <c r="H767" s="4">
        <v>67.17</v>
      </c>
      <c r="I767" s="2" t="s">
        <v>150</v>
      </c>
      <c r="J767" s="2" t="str">
        <f>IF(COUNTIF($A$3:A767,A767)&gt;1,"ДУБЛЬ","")</f>
        <v/>
      </c>
      <c r="K767" s="2" t="str">
        <f t="shared" si="11"/>
        <v>OK</v>
      </c>
      <c r="L767" s="2" t="s">
        <v>68</v>
      </c>
    </row>
    <row r="768" spans="1:12">
      <c r="A768" s="2" t="s">
        <v>1214</v>
      </c>
      <c r="B768" s="2" t="s">
        <v>241</v>
      </c>
      <c r="C768" s="2">
        <v>403</v>
      </c>
      <c r="D768" s="2" t="s">
        <v>1215</v>
      </c>
      <c r="E768" s="2" t="s">
        <v>68</v>
      </c>
      <c r="F768" s="3">
        <v>50.225073999999999</v>
      </c>
      <c r="G768" s="3">
        <v>30.225902000000001</v>
      </c>
      <c r="H768" s="4">
        <v>67.17</v>
      </c>
      <c r="I768" s="2" t="s">
        <v>131</v>
      </c>
      <c r="J768" s="2" t="str">
        <f>IF(COUNTIF($A$3:A768,A768)&gt;1,"ДУБЛЬ","")</f>
        <v/>
      </c>
      <c r="K768" s="2" t="str">
        <f t="shared" si="11"/>
        <v>OK</v>
      </c>
      <c r="L768" s="2" t="s">
        <v>68</v>
      </c>
    </row>
    <row r="769" spans="1:12">
      <c r="A769" s="2" t="s">
        <v>1216</v>
      </c>
      <c r="B769" s="2" t="s">
        <v>241</v>
      </c>
      <c r="C769" s="2">
        <v>394</v>
      </c>
      <c r="D769" s="2" t="s">
        <v>1150</v>
      </c>
      <c r="E769" s="2" t="s">
        <v>68</v>
      </c>
      <c r="F769" s="3">
        <v>48.503580999999997</v>
      </c>
      <c r="G769" s="3">
        <v>32.226435000000002</v>
      </c>
      <c r="H769" s="4">
        <v>67.17</v>
      </c>
      <c r="I769" s="2" t="s">
        <v>131</v>
      </c>
      <c r="J769" s="2" t="str">
        <f>IF(COUNTIF($A$3:A769,A769)&gt;1,"ДУБЛЬ","")</f>
        <v/>
      </c>
      <c r="K769" s="2" t="str">
        <f t="shared" si="11"/>
        <v>OK</v>
      </c>
      <c r="L769" s="2" t="s">
        <v>68</v>
      </c>
    </row>
    <row r="770" spans="1:12">
      <c r="A770" s="2" t="s">
        <v>1217</v>
      </c>
      <c r="B770" s="2" t="s">
        <v>241</v>
      </c>
      <c r="C770" s="2">
        <v>409</v>
      </c>
      <c r="D770" s="2" t="s">
        <v>1218</v>
      </c>
      <c r="E770" s="2" t="s">
        <v>63</v>
      </c>
      <c r="F770" s="3">
        <v>47.661064000000003</v>
      </c>
      <c r="G770" s="3">
        <v>33.714502000000003</v>
      </c>
      <c r="H770" s="4">
        <v>67.17</v>
      </c>
      <c r="I770" s="2" t="s">
        <v>131</v>
      </c>
      <c r="J770" s="2" t="str">
        <f>IF(COUNTIF($A$3:A770,A770)&gt;1,"ДУБЛЬ","")</f>
        <v/>
      </c>
      <c r="K770" s="2" t="str">
        <f t="shared" si="11"/>
        <v>OK</v>
      </c>
      <c r="L770" s="2" t="s">
        <v>68</v>
      </c>
    </row>
    <row r="771" spans="1:12">
      <c r="A771" s="2" t="s">
        <v>1219</v>
      </c>
      <c r="B771" s="2" t="s">
        <v>241</v>
      </c>
      <c r="C771" s="2">
        <v>404</v>
      </c>
      <c r="D771" s="2" t="s">
        <v>1220</v>
      </c>
      <c r="E771" s="2" t="s">
        <v>68</v>
      </c>
      <c r="F771" s="3">
        <v>49.011839000000002</v>
      </c>
      <c r="G771" s="3">
        <v>28.499300999999999</v>
      </c>
      <c r="H771" s="4">
        <v>67.17</v>
      </c>
      <c r="I771" s="2" t="s">
        <v>131</v>
      </c>
      <c r="J771" s="2" t="str">
        <f>IF(COUNTIF($A$3:A771,A771)&gt;1,"ДУБЛЬ","")</f>
        <v/>
      </c>
      <c r="K771" s="2" t="str">
        <f t="shared" ref="K771:K834" si="12">IF(OR(F771="",G771=""),"НЕМАЄ","OK")</f>
        <v>OK</v>
      </c>
      <c r="L771" s="2" t="s">
        <v>68</v>
      </c>
    </row>
    <row r="772" spans="1:12">
      <c r="A772" s="2" t="s">
        <v>1221</v>
      </c>
      <c r="B772" s="2" t="s">
        <v>241</v>
      </c>
      <c r="C772" s="2">
        <v>417</v>
      </c>
      <c r="D772" s="2" t="s">
        <v>1222</v>
      </c>
      <c r="E772" s="2" t="s">
        <v>68</v>
      </c>
      <c r="F772" s="3">
        <v>48.600687000000001</v>
      </c>
      <c r="G772" s="3">
        <v>31.315401999999999</v>
      </c>
      <c r="H772" s="4">
        <v>67.17</v>
      </c>
      <c r="I772" s="2" t="s">
        <v>131</v>
      </c>
      <c r="J772" s="2" t="str">
        <f>IF(COUNTIF($A$3:A772,A772)&gt;1,"ДУБЛЬ","")</f>
        <v/>
      </c>
      <c r="K772" s="2" t="str">
        <f t="shared" si="12"/>
        <v>OK</v>
      </c>
      <c r="L772" s="2" t="s">
        <v>68</v>
      </c>
    </row>
    <row r="773" spans="1:12">
      <c r="A773" s="2" t="s">
        <v>1223</v>
      </c>
      <c r="B773" s="2" t="s">
        <v>241</v>
      </c>
      <c r="C773" s="2">
        <v>422</v>
      </c>
      <c r="D773" s="2" t="s">
        <v>1224</v>
      </c>
      <c r="E773" s="2" t="s">
        <v>68</v>
      </c>
      <c r="F773" s="3">
        <v>49.453530000000001</v>
      </c>
      <c r="G773" s="3">
        <v>28.523085999999999</v>
      </c>
      <c r="H773" s="4">
        <v>67.17</v>
      </c>
      <c r="I773" s="2" t="s">
        <v>131</v>
      </c>
      <c r="J773" s="2" t="str">
        <f>IF(COUNTIF($A$3:A773,A773)&gt;1,"ДУБЛЬ","")</f>
        <v/>
      </c>
      <c r="K773" s="2" t="str">
        <f t="shared" si="12"/>
        <v>OK</v>
      </c>
      <c r="L773" s="2" t="s">
        <v>68</v>
      </c>
    </row>
    <row r="774" spans="1:12">
      <c r="A774" s="2" t="s">
        <v>1225</v>
      </c>
      <c r="B774" s="2" t="s">
        <v>241</v>
      </c>
      <c r="C774" s="2">
        <v>442</v>
      </c>
      <c r="D774" s="2" t="s">
        <v>1137</v>
      </c>
      <c r="E774" s="2" t="s">
        <v>68</v>
      </c>
      <c r="F774" s="3">
        <v>49.434049000000002</v>
      </c>
      <c r="G774" s="3">
        <v>32.087046999999998</v>
      </c>
      <c r="H774" s="4">
        <v>67.17</v>
      </c>
      <c r="I774" s="2" t="s">
        <v>150</v>
      </c>
      <c r="J774" s="2" t="str">
        <f>IF(COUNTIF($A$3:A774,A774)&gt;1,"ДУБЛЬ","")</f>
        <v/>
      </c>
      <c r="K774" s="2" t="str">
        <f t="shared" si="12"/>
        <v>OK</v>
      </c>
      <c r="L774" s="2" t="s">
        <v>68</v>
      </c>
    </row>
    <row r="775" spans="1:12">
      <c r="A775" s="2" t="s">
        <v>1226</v>
      </c>
      <c r="B775" s="2" t="s">
        <v>241</v>
      </c>
      <c r="C775" s="2">
        <v>112</v>
      </c>
      <c r="D775" s="2" t="s">
        <v>1200</v>
      </c>
      <c r="E775" s="2" t="s">
        <v>63</v>
      </c>
      <c r="F775" s="3">
        <v>47.998137</v>
      </c>
      <c r="G775" s="3">
        <v>33.489939999999997</v>
      </c>
      <c r="H775" s="4">
        <v>67.17</v>
      </c>
      <c r="I775" s="2" t="s">
        <v>131</v>
      </c>
      <c r="J775" s="2" t="str">
        <f>IF(COUNTIF($A$3:A775,A775)&gt;1,"ДУБЛЬ","")</f>
        <v/>
      </c>
      <c r="K775" s="2" t="str">
        <f t="shared" si="12"/>
        <v>OK</v>
      </c>
      <c r="L775" s="2" t="s">
        <v>68</v>
      </c>
    </row>
    <row r="776" spans="1:12">
      <c r="A776" s="2" t="s">
        <v>1227</v>
      </c>
      <c r="B776" s="2" t="s">
        <v>241</v>
      </c>
      <c r="C776" s="2">
        <v>426</v>
      </c>
      <c r="D776" s="2" t="s">
        <v>1150</v>
      </c>
      <c r="E776" s="2" t="s">
        <v>68</v>
      </c>
      <c r="F776" s="3">
        <v>48.529763000000003</v>
      </c>
      <c r="G776" s="3">
        <v>32.273184000000001</v>
      </c>
      <c r="H776" s="4">
        <v>67.17</v>
      </c>
      <c r="I776" s="2" t="s">
        <v>131</v>
      </c>
      <c r="J776" s="2" t="str">
        <f>IF(COUNTIF($A$3:A776,A776)&gt;1,"ДУБЛЬ","")</f>
        <v/>
      </c>
      <c r="K776" s="2" t="str">
        <f t="shared" si="12"/>
        <v>OK</v>
      </c>
      <c r="L776" s="2" t="s">
        <v>68</v>
      </c>
    </row>
    <row r="777" spans="1:12">
      <c r="A777" s="2" t="s">
        <v>1228</v>
      </c>
      <c r="B777" s="2" t="s">
        <v>241</v>
      </c>
      <c r="C777" s="2">
        <v>259</v>
      </c>
      <c r="D777" s="2" t="s">
        <v>1150</v>
      </c>
      <c r="E777" s="2" t="s">
        <v>68</v>
      </c>
      <c r="F777" s="3">
        <v>48.495356000000001</v>
      </c>
      <c r="G777" s="3">
        <v>32.209957000000003</v>
      </c>
      <c r="H777" s="4">
        <v>67.17</v>
      </c>
      <c r="I777" s="2" t="s">
        <v>131</v>
      </c>
      <c r="J777" s="2" t="str">
        <f>IF(COUNTIF($A$3:A777,A777)&gt;1,"ДУБЛЬ","")</f>
        <v/>
      </c>
      <c r="K777" s="2" t="str">
        <f t="shared" si="12"/>
        <v>OK</v>
      </c>
      <c r="L777" s="2" t="s">
        <v>68</v>
      </c>
    </row>
    <row r="778" spans="1:12">
      <c r="A778" s="2" t="s">
        <v>1229</v>
      </c>
      <c r="B778" s="2" t="s">
        <v>241</v>
      </c>
      <c r="C778" s="2">
        <v>443</v>
      </c>
      <c r="D778" s="2" t="s">
        <v>1230</v>
      </c>
      <c r="E778" s="2" t="s">
        <v>68</v>
      </c>
      <c r="F778" s="3">
        <v>49.106341999999998</v>
      </c>
      <c r="G778" s="3">
        <v>29.206313000000002</v>
      </c>
      <c r="H778" s="4">
        <v>67.17</v>
      </c>
      <c r="I778" s="2" t="s">
        <v>131</v>
      </c>
      <c r="J778" s="2" t="str">
        <f>IF(COUNTIF($A$3:A778,A778)&gt;1,"ДУБЛЬ","")</f>
        <v/>
      </c>
      <c r="K778" s="2" t="str">
        <f t="shared" si="12"/>
        <v>OK</v>
      </c>
      <c r="L778" s="2" t="s">
        <v>68</v>
      </c>
    </row>
    <row r="779" spans="1:12">
      <c r="A779" s="2" t="s">
        <v>1231</v>
      </c>
      <c r="B779" s="2" t="s">
        <v>241</v>
      </c>
      <c r="C779" s="2">
        <v>305</v>
      </c>
      <c r="D779" s="2" t="s">
        <v>1134</v>
      </c>
      <c r="E779" s="2" t="s">
        <v>68</v>
      </c>
      <c r="F779" s="3">
        <v>49.013556000000001</v>
      </c>
      <c r="G779" s="3">
        <v>31.395662000000002</v>
      </c>
      <c r="H779" s="4">
        <v>67.17</v>
      </c>
      <c r="I779" s="2" t="s">
        <v>131</v>
      </c>
      <c r="J779" s="2" t="str">
        <f>IF(COUNTIF($A$3:A779,A779)&gt;1,"ДУБЛЬ","")</f>
        <v/>
      </c>
      <c r="K779" s="2" t="str">
        <f t="shared" si="12"/>
        <v>OK</v>
      </c>
      <c r="L779" s="2" t="s">
        <v>68</v>
      </c>
    </row>
    <row r="780" spans="1:12">
      <c r="A780" s="2" t="s">
        <v>1232</v>
      </c>
      <c r="B780" s="2" t="s">
        <v>241</v>
      </c>
      <c r="C780" s="2">
        <v>261</v>
      </c>
      <c r="D780" s="2" t="s">
        <v>1200</v>
      </c>
      <c r="E780" s="2" t="s">
        <v>63</v>
      </c>
      <c r="F780" s="3">
        <v>48.031730000000003</v>
      </c>
      <c r="G780" s="3">
        <v>33.475876999999997</v>
      </c>
      <c r="H780" s="4">
        <v>67.17</v>
      </c>
      <c r="I780" s="2" t="s">
        <v>131</v>
      </c>
      <c r="J780" s="2" t="str">
        <f>IF(COUNTIF($A$3:A780,A780)&gt;1,"ДУБЛЬ","")</f>
        <v/>
      </c>
      <c r="K780" s="2" t="str">
        <f t="shared" si="12"/>
        <v>OK</v>
      </c>
      <c r="L780" s="2" t="s">
        <v>68</v>
      </c>
    </row>
    <row r="781" spans="1:12">
      <c r="A781" s="2" t="s">
        <v>1233</v>
      </c>
      <c r="B781" s="2" t="s">
        <v>241</v>
      </c>
      <c r="C781" s="2">
        <v>294</v>
      </c>
      <c r="D781" s="2" t="s">
        <v>1234</v>
      </c>
      <c r="E781" s="2" t="s">
        <v>68</v>
      </c>
      <c r="F781" s="3">
        <v>48.238939000000002</v>
      </c>
      <c r="G781" s="3">
        <v>31.408829999999998</v>
      </c>
      <c r="H781" s="4">
        <v>67.17</v>
      </c>
      <c r="I781" s="2" t="s">
        <v>131</v>
      </c>
      <c r="J781" s="2" t="str">
        <f>IF(COUNTIF($A$3:A781,A781)&gt;1,"ДУБЛЬ","")</f>
        <v/>
      </c>
      <c r="K781" s="2" t="str">
        <f t="shared" si="12"/>
        <v>OK</v>
      </c>
      <c r="L781" s="2" t="s">
        <v>68</v>
      </c>
    </row>
    <row r="782" spans="1:12">
      <c r="A782" s="2" t="s">
        <v>1235</v>
      </c>
      <c r="B782" s="2" t="s">
        <v>241</v>
      </c>
      <c r="C782" s="2">
        <v>468</v>
      </c>
      <c r="D782" s="2" t="s">
        <v>1234</v>
      </c>
      <c r="E782" s="2" t="s">
        <v>68</v>
      </c>
      <c r="F782" s="3">
        <v>48.247804000000002</v>
      </c>
      <c r="G782" s="3">
        <v>31.417213</v>
      </c>
      <c r="H782" s="4">
        <v>67.17</v>
      </c>
      <c r="I782" s="2" t="s">
        <v>131</v>
      </c>
      <c r="J782" s="2" t="str">
        <f>IF(COUNTIF($A$3:A782,A782)&gt;1,"ДУБЛЬ","")</f>
        <v/>
      </c>
      <c r="K782" s="2" t="str">
        <f t="shared" si="12"/>
        <v>OK</v>
      </c>
      <c r="L782" s="2" t="s">
        <v>68</v>
      </c>
    </row>
    <row r="783" spans="1:12">
      <c r="A783" s="2" t="s">
        <v>1236</v>
      </c>
      <c r="B783" s="2" t="s">
        <v>241</v>
      </c>
      <c r="C783" s="2">
        <v>33</v>
      </c>
      <c r="D783" s="2" t="s">
        <v>1237</v>
      </c>
      <c r="E783" s="2" t="s">
        <v>68</v>
      </c>
      <c r="F783" s="3">
        <v>48.116619999999998</v>
      </c>
      <c r="G783" s="3">
        <v>32.768766999999997</v>
      </c>
      <c r="H783" s="4">
        <v>67.17</v>
      </c>
      <c r="I783" s="2" t="s">
        <v>131</v>
      </c>
      <c r="J783" s="2" t="str">
        <f>IF(COUNTIF($A$3:A783,A783)&gt;1,"ДУБЛЬ","")</f>
        <v/>
      </c>
      <c r="K783" s="2" t="str">
        <f t="shared" si="12"/>
        <v>OK</v>
      </c>
      <c r="L783" s="2" t="s">
        <v>68</v>
      </c>
    </row>
    <row r="784" spans="1:12">
      <c r="A784" s="2" t="s">
        <v>1238</v>
      </c>
      <c r="B784" s="2" t="s">
        <v>241</v>
      </c>
      <c r="C784" s="2">
        <v>484</v>
      </c>
      <c r="D784" s="2" t="s">
        <v>1239</v>
      </c>
      <c r="E784" s="2" t="s">
        <v>68</v>
      </c>
      <c r="F784" s="3">
        <v>49.945127999999997</v>
      </c>
      <c r="G784" s="3">
        <v>29.458383999999999</v>
      </c>
      <c r="H784" s="4">
        <v>67.17</v>
      </c>
      <c r="I784" s="2" t="s">
        <v>131</v>
      </c>
      <c r="J784" s="2" t="str">
        <f>IF(COUNTIF($A$3:A784,A784)&gt;1,"ДУБЛЬ","")</f>
        <v/>
      </c>
      <c r="K784" s="2" t="str">
        <f t="shared" si="12"/>
        <v>OK</v>
      </c>
      <c r="L784" s="2" t="s">
        <v>68</v>
      </c>
    </row>
    <row r="785" spans="1:12">
      <c r="A785" s="2" t="s">
        <v>1240</v>
      </c>
      <c r="B785" s="2" t="s">
        <v>241</v>
      </c>
      <c r="C785" s="2">
        <v>160</v>
      </c>
      <c r="D785" s="2" t="s">
        <v>1241</v>
      </c>
      <c r="E785" s="2" t="s">
        <v>68</v>
      </c>
      <c r="F785" s="3">
        <v>48.054606999999997</v>
      </c>
      <c r="G785" s="3">
        <v>32.168433999999998</v>
      </c>
      <c r="H785" s="4">
        <v>67.17</v>
      </c>
      <c r="I785" s="2" t="s">
        <v>131</v>
      </c>
      <c r="J785" s="2" t="str">
        <f>IF(COUNTIF($A$3:A785,A785)&gt;1,"ДУБЛЬ","")</f>
        <v/>
      </c>
      <c r="K785" s="2" t="str">
        <f t="shared" si="12"/>
        <v>OK</v>
      </c>
      <c r="L785" s="2" t="s">
        <v>68</v>
      </c>
    </row>
    <row r="786" spans="1:12">
      <c r="A786" s="2" t="s">
        <v>1242</v>
      </c>
      <c r="B786" s="2" t="s">
        <v>241</v>
      </c>
      <c r="C786" s="2">
        <v>481</v>
      </c>
      <c r="D786" s="2" t="s">
        <v>1243</v>
      </c>
      <c r="E786" s="2" t="s">
        <v>68</v>
      </c>
      <c r="F786" s="3">
        <v>48.238343999999998</v>
      </c>
      <c r="G786" s="3">
        <v>30.869439</v>
      </c>
      <c r="H786" s="4">
        <v>67.17</v>
      </c>
      <c r="I786" s="2" t="s">
        <v>131</v>
      </c>
      <c r="J786" s="2" t="str">
        <f>IF(COUNTIF($A$3:A786,A786)&gt;1,"ДУБЛЬ","")</f>
        <v/>
      </c>
      <c r="K786" s="2" t="str">
        <f t="shared" si="12"/>
        <v>OK</v>
      </c>
      <c r="L786" s="2" t="s">
        <v>68</v>
      </c>
    </row>
    <row r="787" spans="1:12">
      <c r="A787" s="2" t="s">
        <v>1244</v>
      </c>
      <c r="B787" s="2" t="s">
        <v>241</v>
      </c>
      <c r="C787" s="2">
        <v>184</v>
      </c>
      <c r="D787" s="2" t="s">
        <v>1245</v>
      </c>
      <c r="E787" s="2" t="s">
        <v>68</v>
      </c>
      <c r="F787" s="3">
        <v>48.663057999999999</v>
      </c>
      <c r="G787" s="3">
        <v>30.804957999999999</v>
      </c>
      <c r="H787" s="4">
        <v>67.17</v>
      </c>
      <c r="I787" s="2" t="s">
        <v>131</v>
      </c>
      <c r="J787" s="2" t="str">
        <f>IF(COUNTIF($A$3:A787,A787)&gt;1,"ДУБЛЬ","")</f>
        <v/>
      </c>
      <c r="K787" s="2" t="str">
        <f t="shared" si="12"/>
        <v>OK</v>
      </c>
      <c r="L787" s="2" t="s">
        <v>68</v>
      </c>
    </row>
    <row r="788" spans="1:12">
      <c r="A788" s="2" t="s">
        <v>1246</v>
      </c>
      <c r="B788" s="2" t="s">
        <v>241</v>
      </c>
      <c r="C788" s="2">
        <v>510</v>
      </c>
      <c r="D788" s="2" t="s">
        <v>1247</v>
      </c>
      <c r="E788" s="2" t="s">
        <v>63</v>
      </c>
      <c r="F788" s="3">
        <v>46.666854000000001</v>
      </c>
      <c r="G788" s="3">
        <v>32.610649000000002</v>
      </c>
      <c r="H788" s="4">
        <v>67.17</v>
      </c>
      <c r="I788" s="2" t="s">
        <v>131</v>
      </c>
      <c r="J788" s="2" t="str">
        <f>IF(COUNTIF($A$3:A788,A788)&gt;1,"ДУБЛЬ","")</f>
        <v/>
      </c>
      <c r="K788" s="2" t="str">
        <f t="shared" si="12"/>
        <v>OK</v>
      </c>
      <c r="L788" s="2" t="s">
        <v>68</v>
      </c>
    </row>
    <row r="789" spans="1:12">
      <c r="A789" s="2" t="s">
        <v>1248</v>
      </c>
      <c r="B789" s="2" t="s">
        <v>241</v>
      </c>
      <c r="C789" s="2">
        <v>501</v>
      </c>
      <c r="D789" s="2" t="s">
        <v>1249</v>
      </c>
      <c r="E789" s="2" t="s">
        <v>68</v>
      </c>
      <c r="F789" s="3">
        <v>48.363675999999998</v>
      </c>
      <c r="G789" s="3">
        <v>29.519701999999999</v>
      </c>
      <c r="H789" s="4">
        <v>67.17</v>
      </c>
      <c r="I789" s="2" t="s">
        <v>131</v>
      </c>
      <c r="J789" s="2" t="str">
        <f>IF(COUNTIF($A$3:A789,A789)&gt;1,"ДУБЛЬ","")</f>
        <v/>
      </c>
      <c r="K789" s="2" t="str">
        <f t="shared" si="12"/>
        <v>OK</v>
      </c>
      <c r="L789" s="2" t="s">
        <v>68</v>
      </c>
    </row>
    <row r="790" spans="1:12">
      <c r="A790" s="2" t="s">
        <v>1250</v>
      </c>
      <c r="B790" s="2" t="s">
        <v>241</v>
      </c>
      <c r="C790" s="2">
        <v>117</v>
      </c>
      <c r="D790" s="2" t="s">
        <v>1251</v>
      </c>
      <c r="E790" s="2" t="s">
        <v>68</v>
      </c>
      <c r="F790" s="3">
        <v>48.531824</v>
      </c>
      <c r="G790" s="3">
        <v>28.745719000000001</v>
      </c>
      <c r="H790" s="4">
        <v>67.17</v>
      </c>
      <c r="I790" s="2" t="s">
        <v>131</v>
      </c>
      <c r="J790" s="2" t="str">
        <f>IF(COUNTIF($A$3:A790,A790)&gt;1,"ДУБЛЬ","")</f>
        <v/>
      </c>
      <c r="K790" s="2" t="str">
        <f t="shared" si="12"/>
        <v>OK</v>
      </c>
      <c r="L790" s="2" t="s">
        <v>68</v>
      </c>
    </row>
    <row r="791" spans="1:12">
      <c r="A791" s="2" t="s">
        <v>1252</v>
      </c>
      <c r="B791" s="2" t="s">
        <v>241</v>
      </c>
      <c r="C791" s="2">
        <v>102</v>
      </c>
      <c r="D791" s="2" t="s">
        <v>1253</v>
      </c>
      <c r="E791" s="2" t="s">
        <v>68</v>
      </c>
      <c r="F791" s="3">
        <v>49.248739999999998</v>
      </c>
      <c r="G791" s="3">
        <v>30.826543000000001</v>
      </c>
      <c r="H791" s="4">
        <v>67.17</v>
      </c>
      <c r="I791" s="2" t="s">
        <v>131</v>
      </c>
      <c r="J791" s="2" t="str">
        <f>IF(COUNTIF($A$3:A791,A791)&gt;1,"ДУБЛЬ","")</f>
        <v/>
      </c>
      <c r="K791" s="2" t="str">
        <f t="shared" si="12"/>
        <v>OK</v>
      </c>
      <c r="L791" s="2" t="s">
        <v>68</v>
      </c>
    </row>
    <row r="792" spans="1:12">
      <c r="A792" s="2" t="s">
        <v>1254</v>
      </c>
      <c r="B792" s="2" t="s">
        <v>241</v>
      </c>
      <c r="C792" s="2">
        <v>135</v>
      </c>
      <c r="D792" s="2" t="s">
        <v>1200</v>
      </c>
      <c r="E792" s="2" t="s">
        <v>63</v>
      </c>
      <c r="F792" s="3">
        <v>47.964073999999997</v>
      </c>
      <c r="G792" s="3">
        <v>33.456885</v>
      </c>
      <c r="H792" s="4">
        <v>67.17</v>
      </c>
      <c r="I792" s="2" t="s">
        <v>131</v>
      </c>
      <c r="J792" s="2" t="str">
        <f>IF(COUNTIF($A$3:A792,A792)&gt;1,"ДУБЛЬ","")</f>
        <v/>
      </c>
      <c r="K792" s="2" t="str">
        <f t="shared" si="12"/>
        <v>OK</v>
      </c>
      <c r="L792" s="2" t="s">
        <v>68</v>
      </c>
    </row>
    <row r="793" spans="1:12">
      <c r="A793" s="2" t="s">
        <v>1255</v>
      </c>
      <c r="B793" s="2" t="s">
        <v>241</v>
      </c>
      <c r="C793" s="2">
        <v>234</v>
      </c>
      <c r="D793" s="2" t="s">
        <v>1137</v>
      </c>
      <c r="E793" s="2" t="s">
        <v>68</v>
      </c>
      <c r="F793" s="3">
        <v>49.428455</v>
      </c>
      <c r="G793" s="3">
        <v>32.089782999999997</v>
      </c>
      <c r="H793" s="4">
        <v>67.17</v>
      </c>
      <c r="I793" s="2" t="s">
        <v>150</v>
      </c>
      <c r="J793" s="2" t="str">
        <f>IF(COUNTIF($A$3:A793,A793)&gt;1,"ДУБЛЬ","")</f>
        <v/>
      </c>
      <c r="K793" s="2" t="str">
        <f t="shared" si="12"/>
        <v>OK</v>
      </c>
      <c r="L793" s="2" t="s">
        <v>68</v>
      </c>
    </row>
    <row r="794" spans="1:12">
      <c r="A794" s="2" t="s">
        <v>1256</v>
      </c>
      <c r="B794" s="2" t="s">
        <v>241</v>
      </c>
      <c r="C794" s="2">
        <v>138</v>
      </c>
      <c r="D794" s="2" t="s">
        <v>1257</v>
      </c>
      <c r="E794" s="2" t="s">
        <v>68</v>
      </c>
      <c r="F794" s="3">
        <v>48.793779000000001</v>
      </c>
      <c r="G794" s="3">
        <v>31.648668000000001</v>
      </c>
      <c r="H794" s="4">
        <v>67.17</v>
      </c>
      <c r="I794" s="2" t="s">
        <v>131</v>
      </c>
      <c r="J794" s="2" t="str">
        <f>IF(COUNTIF($A$3:A794,A794)&gt;1,"ДУБЛЬ","")</f>
        <v/>
      </c>
      <c r="K794" s="2" t="str">
        <f t="shared" si="12"/>
        <v>OK</v>
      </c>
      <c r="L794" s="2" t="s">
        <v>68</v>
      </c>
    </row>
    <row r="795" spans="1:12">
      <c r="A795" s="2" t="s">
        <v>1258</v>
      </c>
      <c r="B795" s="2" t="s">
        <v>241</v>
      </c>
      <c r="C795" s="2">
        <v>516</v>
      </c>
      <c r="D795" s="2" t="s">
        <v>1259</v>
      </c>
      <c r="E795" s="2" t="s">
        <v>63</v>
      </c>
      <c r="F795" s="3">
        <v>48.049745999999999</v>
      </c>
      <c r="G795" s="3">
        <v>33.868451</v>
      </c>
      <c r="H795" s="4">
        <v>67.17</v>
      </c>
      <c r="I795" s="2" t="s">
        <v>131</v>
      </c>
      <c r="J795" s="2" t="str">
        <f>IF(COUNTIF($A$3:A795,A795)&gt;1,"ДУБЛЬ","")</f>
        <v/>
      </c>
      <c r="K795" s="2" t="str">
        <f t="shared" si="12"/>
        <v>OK</v>
      </c>
      <c r="L795" s="2" t="s">
        <v>68</v>
      </c>
    </row>
    <row r="796" spans="1:12">
      <c r="A796" s="2" t="s">
        <v>1260</v>
      </c>
      <c r="B796" s="2" t="s">
        <v>241</v>
      </c>
      <c r="C796" s="2">
        <v>252</v>
      </c>
      <c r="D796" s="2" t="s">
        <v>1200</v>
      </c>
      <c r="E796" s="2" t="s">
        <v>63</v>
      </c>
      <c r="F796" s="3">
        <v>47.956477</v>
      </c>
      <c r="G796" s="3">
        <v>33.454228000000001</v>
      </c>
      <c r="H796" s="4">
        <v>67.17</v>
      </c>
      <c r="I796" s="2" t="s">
        <v>131</v>
      </c>
      <c r="J796" s="2" t="str">
        <f>IF(COUNTIF($A$3:A796,A796)&gt;1,"ДУБЛЬ","")</f>
        <v/>
      </c>
      <c r="K796" s="2" t="str">
        <f t="shared" si="12"/>
        <v>OK</v>
      </c>
      <c r="L796" s="2" t="s">
        <v>68</v>
      </c>
    </row>
    <row r="797" spans="1:12">
      <c r="A797" s="2" t="s">
        <v>1261</v>
      </c>
      <c r="B797" s="2" t="s">
        <v>241</v>
      </c>
      <c r="C797" s="2">
        <v>525</v>
      </c>
      <c r="D797" s="2" t="s">
        <v>1262</v>
      </c>
      <c r="E797" s="2" t="s">
        <v>68</v>
      </c>
      <c r="F797" s="3">
        <v>49.827198000000003</v>
      </c>
      <c r="G797" s="3">
        <v>30.421595</v>
      </c>
      <c r="H797" s="4">
        <v>67.17</v>
      </c>
      <c r="I797" s="2" t="s">
        <v>131</v>
      </c>
      <c r="J797" s="2" t="str">
        <f>IF(COUNTIF($A$3:A797,A797)&gt;1,"ДУБЛЬ","")</f>
        <v/>
      </c>
      <c r="K797" s="2" t="str">
        <f t="shared" si="12"/>
        <v>OK</v>
      </c>
      <c r="L797" s="2" t="s">
        <v>68</v>
      </c>
    </row>
    <row r="798" spans="1:12">
      <c r="A798" s="2" t="s">
        <v>1263</v>
      </c>
      <c r="B798" s="2" t="s">
        <v>241</v>
      </c>
      <c r="C798" s="2">
        <v>526</v>
      </c>
      <c r="D798" s="2" t="s">
        <v>1264</v>
      </c>
      <c r="E798" s="2" t="s">
        <v>68</v>
      </c>
      <c r="F798" s="3">
        <v>49.557377000000002</v>
      </c>
      <c r="G798" s="3">
        <v>30.504097000000002</v>
      </c>
      <c r="H798" s="4">
        <v>67.17</v>
      </c>
      <c r="I798" s="2" t="s">
        <v>131</v>
      </c>
      <c r="J798" s="2" t="str">
        <f>IF(COUNTIF($A$3:A798,A798)&gt;1,"ДУБЛЬ","")</f>
        <v/>
      </c>
      <c r="K798" s="2" t="str">
        <f t="shared" si="12"/>
        <v>OK</v>
      </c>
      <c r="L798" s="2" t="s">
        <v>68</v>
      </c>
    </row>
    <row r="799" spans="1:12">
      <c r="A799" s="2" t="s">
        <v>1265</v>
      </c>
      <c r="B799" s="2" t="s">
        <v>241</v>
      </c>
      <c r="C799" s="2">
        <v>535</v>
      </c>
      <c r="D799" s="2" t="s">
        <v>1150</v>
      </c>
      <c r="E799" s="2" t="s">
        <v>68</v>
      </c>
      <c r="F799" s="3">
        <v>48.494504999999997</v>
      </c>
      <c r="G799" s="3">
        <v>32.203578999999998</v>
      </c>
      <c r="H799" s="4">
        <v>67.17</v>
      </c>
      <c r="I799" s="2" t="s">
        <v>131</v>
      </c>
      <c r="J799" s="2" t="str">
        <f>IF(COUNTIF($A$3:A799,A799)&gt;1,"ДУБЛЬ","")</f>
        <v/>
      </c>
      <c r="K799" s="2" t="str">
        <f t="shared" si="12"/>
        <v>OK</v>
      </c>
      <c r="L799" s="2" t="s">
        <v>68</v>
      </c>
    </row>
    <row r="800" spans="1:12">
      <c r="A800" s="2" t="s">
        <v>1266</v>
      </c>
      <c r="B800" s="2" t="s">
        <v>241</v>
      </c>
      <c r="C800" s="2">
        <v>181</v>
      </c>
      <c r="D800" s="2" t="s">
        <v>1267</v>
      </c>
      <c r="E800" s="2" t="s">
        <v>63</v>
      </c>
      <c r="F800" s="3">
        <v>47.686343000000001</v>
      </c>
      <c r="G800" s="3">
        <v>33.264282999999999</v>
      </c>
      <c r="H800" s="4">
        <v>67.17</v>
      </c>
      <c r="I800" s="2" t="s">
        <v>131</v>
      </c>
      <c r="J800" s="2" t="str">
        <f>IF(COUNTIF($A$3:A800,A800)&gt;1,"ДУБЛЬ","")</f>
        <v/>
      </c>
      <c r="K800" s="2" t="str">
        <f t="shared" si="12"/>
        <v>OK</v>
      </c>
      <c r="L800" s="2" t="s">
        <v>68</v>
      </c>
    </row>
    <row r="801" spans="1:12">
      <c r="A801" s="2" t="s">
        <v>1268</v>
      </c>
      <c r="B801" s="2" t="s">
        <v>241</v>
      </c>
      <c r="C801" s="2">
        <v>338</v>
      </c>
      <c r="D801" s="2" t="s">
        <v>1269</v>
      </c>
      <c r="E801" s="2" t="s">
        <v>68</v>
      </c>
      <c r="F801" s="3">
        <v>48.249166000000002</v>
      </c>
      <c r="G801" s="3">
        <v>32.209997000000001</v>
      </c>
      <c r="H801" s="4">
        <v>67.17</v>
      </c>
      <c r="I801" s="2" t="s">
        <v>131</v>
      </c>
      <c r="J801" s="2" t="str">
        <f>IF(COUNTIF($A$3:A801,A801)&gt;1,"ДУБЛЬ","")</f>
        <v/>
      </c>
      <c r="K801" s="2" t="str">
        <f t="shared" si="12"/>
        <v>OK</v>
      </c>
      <c r="L801" s="2" t="s">
        <v>68</v>
      </c>
    </row>
    <row r="802" spans="1:12">
      <c r="A802" s="2" t="s">
        <v>1270</v>
      </c>
      <c r="B802" s="2" t="s">
        <v>241</v>
      </c>
      <c r="C802" s="2">
        <v>553</v>
      </c>
      <c r="D802" s="2" t="s">
        <v>1141</v>
      </c>
      <c r="E802" s="2" t="s">
        <v>68</v>
      </c>
      <c r="F802" s="3">
        <v>49.812344000000003</v>
      </c>
      <c r="G802" s="3">
        <v>30.087900000000001</v>
      </c>
      <c r="H802" s="4">
        <v>67.17</v>
      </c>
      <c r="I802" s="2" t="s">
        <v>131</v>
      </c>
      <c r="J802" s="2" t="str">
        <f>IF(COUNTIF($A$3:A802,A802)&gt;1,"ДУБЛЬ","")</f>
        <v/>
      </c>
      <c r="K802" s="2" t="str">
        <f t="shared" si="12"/>
        <v>OK</v>
      </c>
      <c r="L802" s="2" t="s">
        <v>68</v>
      </c>
    </row>
    <row r="803" spans="1:12">
      <c r="A803" s="2" t="s">
        <v>1271</v>
      </c>
      <c r="B803" s="2" t="s">
        <v>241</v>
      </c>
      <c r="C803" s="2">
        <v>485</v>
      </c>
      <c r="D803" s="2" t="s">
        <v>1150</v>
      </c>
      <c r="E803" s="2" t="s">
        <v>68</v>
      </c>
      <c r="F803" s="3">
        <v>48.498572000000003</v>
      </c>
      <c r="G803" s="3">
        <v>32.214530000000003</v>
      </c>
      <c r="H803" s="4">
        <v>67.17</v>
      </c>
      <c r="I803" s="2" t="s">
        <v>131</v>
      </c>
      <c r="J803" s="2" t="str">
        <f>IF(COUNTIF($A$3:A803,A803)&gt;1,"ДУБЛЬ","")</f>
        <v/>
      </c>
      <c r="K803" s="2" t="str">
        <f t="shared" si="12"/>
        <v>OK</v>
      </c>
      <c r="L803" s="2" t="s">
        <v>68</v>
      </c>
    </row>
    <row r="804" spans="1:12">
      <c r="A804" s="2" t="s">
        <v>1272</v>
      </c>
      <c r="B804" s="2" t="s">
        <v>241</v>
      </c>
      <c r="C804" s="2">
        <v>542</v>
      </c>
      <c r="D804" s="2" t="s">
        <v>1273</v>
      </c>
      <c r="E804" s="2" t="s">
        <v>68</v>
      </c>
      <c r="F804" s="3">
        <v>47.859378</v>
      </c>
      <c r="G804" s="3">
        <v>30.584617000000001</v>
      </c>
      <c r="H804" s="4">
        <v>67.17</v>
      </c>
      <c r="I804" s="2" t="s">
        <v>131</v>
      </c>
      <c r="J804" s="2" t="str">
        <f>IF(COUNTIF($A$3:A804,A804)&gt;1,"ДУБЛЬ","")</f>
        <v/>
      </c>
      <c r="K804" s="2" t="str">
        <f t="shared" si="12"/>
        <v>OK</v>
      </c>
      <c r="L804" s="2" t="s">
        <v>68</v>
      </c>
    </row>
    <row r="805" spans="1:12">
      <c r="A805" s="2" t="s">
        <v>1274</v>
      </c>
      <c r="B805" s="2" t="s">
        <v>241</v>
      </c>
      <c r="C805" s="2">
        <v>550</v>
      </c>
      <c r="D805" s="2" t="s">
        <v>1200</v>
      </c>
      <c r="E805" s="2" t="s">
        <v>63</v>
      </c>
      <c r="F805" s="3">
        <v>47.913297999999998</v>
      </c>
      <c r="G805" s="3">
        <v>33.456890999999999</v>
      </c>
      <c r="H805" s="4">
        <v>67.17</v>
      </c>
      <c r="I805" s="2" t="s">
        <v>131</v>
      </c>
      <c r="J805" s="2" t="str">
        <f>IF(COUNTIF($A$3:A805,A805)&gt;1,"ДУБЛЬ","")</f>
        <v/>
      </c>
      <c r="K805" s="2" t="str">
        <f t="shared" si="12"/>
        <v>OK</v>
      </c>
      <c r="L805" s="2" t="s">
        <v>68</v>
      </c>
    </row>
    <row r="806" spans="1:12">
      <c r="A806" s="2" t="s">
        <v>1275</v>
      </c>
      <c r="B806" s="2" t="s">
        <v>241</v>
      </c>
      <c r="C806" s="2">
        <v>560</v>
      </c>
      <c r="D806" s="2" t="s">
        <v>1200</v>
      </c>
      <c r="E806" s="2" t="s">
        <v>63</v>
      </c>
      <c r="F806" s="3">
        <v>47.904626</v>
      </c>
      <c r="G806" s="3">
        <v>33.375618000000003</v>
      </c>
      <c r="H806" s="4">
        <v>67.17</v>
      </c>
      <c r="I806" s="2" t="s">
        <v>131</v>
      </c>
      <c r="J806" s="2" t="str">
        <f>IF(COUNTIF($A$3:A806,A806)&gt;1,"ДУБЛЬ","")</f>
        <v/>
      </c>
      <c r="K806" s="2" t="str">
        <f t="shared" si="12"/>
        <v>OK</v>
      </c>
      <c r="L806" s="2" t="s">
        <v>68</v>
      </c>
    </row>
    <row r="807" spans="1:12">
      <c r="A807" s="2" t="s">
        <v>1276</v>
      </c>
      <c r="B807" s="2" t="s">
        <v>241</v>
      </c>
      <c r="C807" s="2">
        <v>544</v>
      </c>
      <c r="D807" s="2" t="s">
        <v>1132</v>
      </c>
      <c r="E807" s="2" t="s">
        <v>68</v>
      </c>
      <c r="F807" s="3">
        <v>48.76135</v>
      </c>
      <c r="G807" s="3">
        <v>30.219394999999999</v>
      </c>
      <c r="H807" s="4">
        <v>67.17</v>
      </c>
      <c r="I807" s="2" t="s">
        <v>131</v>
      </c>
      <c r="J807" s="2" t="str">
        <f>IF(COUNTIF($A$3:A807,A807)&gt;1,"ДУБЛЬ","")</f>
        <v/>
      </c>
      <c r="K807" s="2" t="str">
        <f t="shared" si="12"/>
        <v>OK</v>
      </c>
      <c r="L807" s="2" t="s">
        <v>68</v>
      </c>
    </row>
    <row r="808" spans="1:12">
      <c r="A808" s="2" t="s">
        <v>1277</v>
      </c>
      <c r="B808" s="2" t="s">
        <v>241</v>
      </c>
      <c r="C808" s="2">
        <v>557</v>
      </c>
      <c r="D808" s="2" t="s">
        <v>1237</v>
      </c>
      <c r="E808" s="2" t="s">
        <v>68</v>
      </c>
      <c r="F808" s="3">
        <v>48.112256000000002</v>
      </c>
      <c r="G808" s="3">
        <v>32.779161999999999</v>
      </c>
      <c r="H808" s="4">
        <v>67.17</v>
      </c>
      <c r="I808" s="2" t="s">
        <v>131</v>
      </c>
      <c r="J808" s="2" t="str">
        <f>IF(COUNTIF($A$3:A808,A808)&gt;1,"ДУБЛЬ","")</f>
        <v/>
      </c>
      <c r="K808" s="2" t="str">
        <f t="shared" si="12"/>
        <v>OK</v>
      </c>
      <c r="L808" s="2" t="s">
        <v>68</v>
      </c>
    </row>
    <row r="809" spans="1:12">
      <c r="A809" s="2" t="s">
        <v>1278</v>
      </c>
      <c r="B809" s="2" t="s">
        <v>241</v>
      </c>
      <c r="C809" s="2">
        <v>565</v>
      </c>
      <c r="D809" s="2" t="s">
        <v>1279</v>
      </c>
      <c r="E809" s="2" t="s">
        <v>68</v>
      </c>
      <c r="F809" s="3">
        <v>49.034165999999999</v>
      </c>
      <c r="G809" s="3">
        <v>28.115127999999999</v>
      </c>
      <c r="H809" s="4">
        <v>67.17</v>
      </c>
      <c r="I809" s="2" t="s">
        <v>131</v>
      </c>
      <c r="J809" s="2" t="str">
        <f>IF(COUNTIF($A$3:A809,A809)&gt;1,"ДУБЛЬ","")</f>
        <v/>
      </c>
      <c r="K809" s="2" t="str">
        <f t="shared" si="12"/>
        <v>OK</v>
      </c>
      <c r="L809" s="2" t="s">
        <v>68</v>
      </c>
    </row>
    <row r="810" spans="1:12">
      <c r="A810" s="2" t="s">
        <v>1280</v>
      </c>
      <c r="B810" s="2" t="s">
        <v>241</v>
      </c>
      <c r="C810" s="2">
        <v>566</v>
      </c>
      <c r="D810" s="2" t="s">
        <v>1200</v>
      </c>
      <c r="E810" s="2" t="s">
        <v>63</v>
      </c>
      <c r="F810" s="3">
        <v>48.037571999999997</v>
      </c>
      <c r="G810" s="3">
        <v>33.481059000000002</v>
      </c>
      <c r="H810" s="4">
        <v>67.17</v>
      </c>
      <c r="I810" s="2" t="s">
        <v>131</v>
      </c>
      <c r="J810" s="2" t="str">
        <f>IF(COUNTIF($A$3:A810,A810)&gt;1,"ДУБЛЬ","")</f>
        <v/>
      </c>
      <c r="K810" s="2" t="str">
        <f t="shared" si="12"/>
        <v>OK</v>
      </c>
      <c r="L810" s="2" t="s">
        <v>68</v>
      </c>
    </row>
    <row r="811" spans="1:12">
      <c r="A811" s="2" t="s">
        <v>1281</v>
      </c>
      <c r="B811" s="2" t="s">
        <v>241</v>
      </c>
      <c r="C811" s="2">
        <v>582</v>
      </c>
      <c r="D811" s="2" t="s">
        <v>1282</v>
      </c>
      <c r="E811" s="2" t="s">
        <v>68</v>
      </c>
      <c r="F811" s="3">
        <v>47.948065999999997</v>
      </c>
      <c r="G811" s="3">
        <v>30.34357</v>
      </c>
      <c r="H811" s="4">
        <v>67.17</v>
      </c>
      <c r="I811" s="2" t="s">
        <v>131</v>
      </c>
      <c r="J811" s="2" t="str">
        <f>IF(COUNTIF($A$3:A811,A811)&gt;1,"ДУБЛЬ","")</f>
        <v/>
      </c>
      <c r="K811" s="2" t="str">
        <f t="shared" si="12"/>
        <v>OK</v>
      </c>
      <c r="L811" s="2" t="s">
        <v>68</v>
      </c>
    </row>
    <row r="812" spans="1:12">
      <c r="A812" s="2" t="s">
        <v>1283</v>
      </c>
      <c r="B812" s="2" t="s">
        <v>241</v>
      </c>
      <c r="C812" s="2">
        <v>578</v>
      </c>
      <c r="D812" s="2" t="s">
        <v>1137</v>
      </c>
      <c r="E812" s="2" t="s">
        <v>68</v>
      </c>
      <c r="F812" s="3">
        <v>49.449091000000003</v>
      </c>
      <c r="G812" s="3">
        <v>32.052022999999998</v>
      </c>
      <c r="H812" s="4">
        <v>67.17</v>
      </c>
      <c r="I812" s="2" t="s">
        <v>150</v>
      </c>
      <c r="J812" s="2" t="str">
        <f>IF(COUNTIF($A$3:A812,A812)&gt;1,"ДУБЛЬ","")</f>
        <v/>
      </c>
      <c r="K812" s="2" t="str">
        <f t="shared" si="12"/>
        <v>OK</v>
      </c>
      <c r="L812" s="2" t="s">
        <v>68</v>
      </c>
    </row>
    <row r="813" spans="1:12">
      <c r="A813" s="2" t="s">
        <v>1284</v>
      </c>
      <c r="B813" s="2" t="s">
        <v>241</v>
      </c>
      <c r="C813" s="2">
        <v>103</v>
      </c>
      <c r="D813" s="2" t="s">
        <v>1132</v>
      </c>
      <c r="E813" s="2" t="s">
        <v>68</v>
      </c>
      <c r="F813" s="3">
        <v>48.758949999999999</v>
      </c>
      <c r="G813" s="3">
        <v>30.212219999999999</v>
      </c>
      <c r="H813" s="4">
        <v>67.17</v>
      </c>
      <c r="I813" s="2" t="s">
        <v>131</v>
      </c>
      <c r="J813" s="2" t="str">
        <f>IF(COUNTIF($A$3:A813,A813)&gt;1,"ДУБЛЬ","")</f>
        <v/>
      </c>
      <c r="K813" s="2" t="str">
        <f t="shared" si="12"/>
        <v>OK</v>
      </c>
      <c r="L813" s="2" t="s">
        <v>68</v>
      </c>
    </row>
    <row r="814" spans="1:12">
      <c r="A814" s="2" t="s">
        <v>1285</v>
      </c>
      <c r="B814" s="2" t="s">
        <v>241</v>
      </c>
      <c r="C814" s="2">
        <v>570</v>
      </c>
      <c r="D814" s="2" t="s">
        <v>1279</v>
      </c>
      <c r="E814" s="2" t="s">
        <v>68</v>
      </c>
      <c r="F814" s="3">
        <v>49.032364999999999</v>
      </c>
      <c r="G814" s="3">
        <v>28.111803999999999</v>
      </c>
      <c r="H814" s="4">
        <v>67.17</v>
      </c>
      <c r="I814" s="2" t="s">
        <v>131</v>
      </c>
      <c r="J814" s="2" t="str">
        <f>IF(COUNTIF($A$3:A814,A814)&gt;1,"ДУБЛЬ","")</f>
        <v/>
      </c>
      <c r="K814" s="2" t="str">
        <f t="shared" si="12"/>
        <v>OK</v>
      </c>
      <c r="L814" s="2" t="s">
        <v>68</v>
      </c>
    </row>
    <row r="815" spans="1:12">
      <c r="A815" s="2" t="s">
        <v>1286</v>
      </c>
      <c r="B815" s="2" t="s">
        <v>241</v>
      </c>
      <c r="C815" s="2">
        <v>187</v>
      </c>
      <c r="D815" s="2" t="s">
        <v>1200</v>
      </c>
      <c r="E815" s="2" t="s">
        <v>63</v>
      </c>
      <c r="F815" s="3">
        <v>47.908236000000002</v>
      </c>
      <c r="G815" s="3">
        <v>33.416888999999998</v>
      </c>
      <c r="H815" s="4">
        <v>67.17</v>
      </c>
      <c r="I815" s="2" t="s">
        <v>131</v>
      </c>
      <c r="J815" s="2" t="str">
        <f>IF(COUNTIF($A$3:A815,A815)&gt;1,"ДУБЛЬ","")</f>
        <v/>
      </c>
      <c r="K815" s="2" t="str">
        <f t="shared" si="12"/>
        <v>OK</v>
      </c>
      <c r="L815" s="2" t="s">
        <v>68</v>
      </c>
    </row>
    <row r="816" spans="1:12">
      <c r="A816" s="2" t="s">
        <v>1287</v>
      </c>
      <c r="B816" s="2" t="s">
        <v>241</v>
      </c>
      <c r="C816" s="2">
        <v>590</v>
      </c>
      <c r="D816" s="2" t="s">
        <v>1137</v>
      </c>
      <c r="E816" s="2" t="s">
        <v>68</v>
      </c>
      <c r="F816" s="3">
        <v>49.419629999999998</v>
      </c>
      <c r="G816" s="3">
        <v>32.102620000000002</v>
      </c>
      <c r="H816" s="4">
        <v>67.17</v>
      </c>
      <c r="I816" s="2" t="s">
        <v>150</v>
      </c>
      <c r="J816" s="2" t="str">
        <f>IF(COUNTIF($A$3:A816,A816)&gt;1,"ДУБЛЬ","")</f>
        <v/>
      </c>
      <c r="K816" s="2" t="str">
        <f t="shared" si="12"/>
        <v>OK</v>
      </c>
      <c r="L816" s="2" t="s">
        <v>68</v>
      </c>
    </row>
    <row r="817" spans="1:12">
      <c r="A817" s="2" t="s">
        <v>1288</v>
      </c>
      <c r="B817" s="2" t="s">
        <v>241</v>
      </c>
      <c r="C817" s="2">
        <v>591</v>
      </c>
      <c r="D817" s="2" t="s">
        <v>1289</v>
      </c>
      <c r="E817" s="2" t="s">
        <v>68</v>
      </c>
      <c r="F817" s="3">
        <v>48.88711</v>
      </c>
      <c r="G817" s="3">
        <v>30.699670000000001</v>
      </c>
      <c r="H817" s="4">
        <v>67.17</v>
      </c>
      <c r="I817" s="2" t="s">
        <v>131</v>
      </c>
      <c r="J817" s="2" t="str">
        <f>IF(COUNTIF($A$3:A817,A817)&gt;1,"ДУБЛЬ","")</f>
        <v/>
      </c>
      <c r="K817" s="2" t="str">
        <f t="shared" si="12"/>
        <v>OK</v>
      </c>
      <c r="L817" s="2" t="s">
        <v>68</v>
      </c>
    </row>
    <row r="818" spans="1:12">
      <c r="A818" s="2" t="s">
        <v>1290</v>
      </c>
      <c r="B818" s="2" t="s">
        <v>241</v>
      </c>
      <c r="C818" s="2">
        <v>593</v>
      </c>
      <c r="D818" s="2" t="s">
        <v>1291</v>
      </c>
      <c r="E818" s="2" t="s">
        <v>68</v>
      </c>
      <c r="F818" s="3">
        <v>49.897919999999999</v>
      </c>
      <c r="G818" s="3">
        <v>28.585319999999999</v>
      </c>
      <c r="H818" s="4">
        <v>67.17</v>
      </c>
      <c r="I818" s="2" t="s">
        <v>131</v>
      </c>
      <c r="J818" s="2" t="str">
        <f>IF(COUNTIF($A$3:A818,A818)&gt;1,"ДУБЛЬ","")</f>
        <v/>
      </c>
      <c r="K818" s="2" t="str">
        <f t="shared" si="12"/>
        <v>OK</v>
      </c>
      <c r="L818" s="2" t="s">
        <v>68</v>
      </c>
    </row>
    <row r="819" spans="1:12">
      <c r="A819" s="2" t="s">
        <v>1292</v>
      </c>
      <c r="B819" s="2" t="s">
        <v>241</v>
      </c>
      <c r="C819" s="2">
        <v>599</v>
      </c>
      <c r="D819" s="2" t="s">
        <v>1188</v>
      </c>
      <c r="E819" s="2" t="s">
        <v>68</v>
      </c>
      <c r="F819" s="3">
        <v>48.239260000000002</v>
      </c>
      <c r="G819" s="3">
        <v>28.273690999999999</v>
      </c>
      <c r="H819" s="4">
        <v>67.17</v>
      </c>
      <c r="I819" s="2" t="s">
        <v>131</v>
      </c>
      <c r="J819" s="2" t="str">
        <f>IF(COUNTIF($A$3:A819,A819)&gt;1,"ДУБЛЬ","")</f>
        <v/>
      </c>
      <c r="K819" s="2" t="str">
        <f t="shared" si="12"/>
        <v>OK</v>
      </c>
      <c r="L819" s="2" t="s">
        <v>68</v>
      </c>
    </row>
    <row r="820" spans="1:12">
      <c r="A820" s="2" t="s">
        <v>1293</v>
      </c>
      <c r="B820" s="2" t="s">
        <v>241</v>
      </c>
      <c r="C820" s="2">
        <v>595</v>
      </c>
      <c r="D820" s="2" t="s">
        <v>1294</v>
      </c>
      <c r="E820" s="2" t="s">
        <v>68</v>
      </c>
      <c r="F820" s="3">
        <v>47.716966999999997</v>
      </c>
      <c r="G820" s="3">
        <v>29.957605000000001</v>
      </c>
      <c r="H820" s="4">
        <v>67.17</v>
      </c>
      <c r="I820" s="2" t="s">
        <v>131</v>
      </c>
      <c r="J820" s="2" t="str">
        <f>IF(COUNTIF($A$3:A820,A820)&gt;1,"ДУБЛЬ","")</f>
        <v/>
      </c>
      <c r="K820" s="2" t="str">
        <f t="shared" si="12"/>
        <v>OK</v>
      </c>
      <c r="L820" s="2" t="s">
        <v>68</v>
      </c>
    </row>
    <row r="821" spans="1:12">
      <c r="A821" s="2" t="s">
        <v>1295</v>
      </c>
      <c r="B821" s="2" t="s">
        <v>241</v>
      </c>
      <c r="C821" s="2">
        <v>596</v>
      </c>
      <c r="D821" s="2" t="s">
        <v>1296</v>
      </c>
      <c r="E821" s="2" t="s">
        <v>68</v>
      </c>
      <c r="F821" s="3">
        <v>47.540792000000003</v>
      </c>
      <c r="G821" s="3">
        <v>29.455331999999999</v>
      </c>
      <c r="H821" s="4">
        <v>67.17</v>
      </c>
      <c r="I821" s="2" t="s">
        <v>131</v>
      </c>
      <c r="J821" s="2" t="str">
        <f>IF(COUNTIF($A$3:A821,A821)&gt;1,"ДУБЛЬ","")</f>
        <v/>
      </c>
      <c r="K821" s="2" t="str">
        <f t="shared" si="12"/>
        <v>OK</v>
      </c>
      <c r="L821" s="2" t="s">
        <v>68</v>
      </c>
    </row>
    <row r="822" spans="1:12">
      <c r="A822" s="2" t="s">
        <v>1297</v>
      </c>
      <c r="B822" s="2" t="s">
        <v>241</v>
      </c>
      <c r="C822" s="2">
        <v>597</v>
      </c>
      <c r="D822" s="2" t="s">
        <v>1247</v>
      </c>
      <c r="E822" s="2" t="s">
        <v>63</v>
      </c>
      <c r="F822" s="3">
        <v>46.648485000000001</v>
      </c>
      <c r="G822" s="3">
        <v>32.563181</v>
      </c>
      <c r="H822" s="4">
        <v>67.17</v>
      </c>
      <c r="I822" s="2" t="s">
        <v>131</v>
      </c>
      <c r="J822" s="2" t="str">
        <f>IF(COUNTIF($A$3:A822,A822)&gt;1,"ДУБЛЬ","")</f>
        <v/>
      </c>
      <c r="K822" s="2" t="str">
        <f t="shared" si="12"/>
        <v>OK</v>
      </c>
      <c r="L822" s="2" t="s">
        <v>68</v>
      </c>
    </row>
    <row r="823" spans="1:12">
      <c r="A823" s="2" t="s">
        <v>1298</v>
      </c>
      <c r="B823" s="2" t="s">
        <v>241</v>
      </c>
      <c r="C823" s="2">
        <v>604</v>
      </c>
      <c r="D823" s="2" t="s">
        <v>1190</v>
      </c>
      <c r="E823" s="2" t="s">
        <v>68</v>
      </c>
      <c r="F823" s="3">
        <v>48.443178000000003</v>
      </c>
      <c r="G823" s="3">
        <v>27.799479999999999</v>
      </c>
      <c r="H823" s="4">
        <v>67.17</v>
      </c>
      <c r="I823" s="2" t="s">
        <v>131</v>
      </c>
      <c r="J823" s="2" t="str">
        <f>IF(COUNTIF($A$3:A823,A823)&gt;1,"ДУБЛЬ","")</f>
        <v/>
      </c>
      <c r="K823" s="2" t="str">
        <f t="shared" si="12"/>
        <v>OK</v>
      </c>
      <c r="L823" s="2" t="s">
        <v>68</v>
      </c>
    </row>
    <row r="824" spans="1:12">
      <c r="A824" s="2" t="s">
        <v>1299</v>
      </c>
      <c r="B824" s="2" t="s">
        <v>241</v>
      </c>
      <c r="C824" s="2">
        <v>614</v>
      </c>
      <c r="D824" s="2" t="s">
        <v>1137</v>
      </c>
      <c r="E824" s="2" t="s">
        <v>68</v>
      </c>
      <c r="F824" s="3">
        <v>49.425913999999999</v>
      </c>
      <c r="G824" s="3">
        <v>32.078589999999998</v>
      </c>
      <c r="H824" s="4">
        <v>67.17</v>
      </c>
      <c r="I824" s="2" t="s">
        <v>150</v>
      </c>
      <c r="J824" s="2" t="str">
        <f>IF(COUNTIF($A$3:A824,A824)&gt;1,"ДУБЛЬ","")</f>
        <v/>
      </c>
      <c r="K824" s="2" t="str">
        <f t="shared" si="12"/>
        <v>OK</v>
      </c>
      <c r="L824" s="2" t="s">
        <v>68</v>
      </c>
    </row>
    <row r="825" spans="1:12">
      <c r="A825" s="2" t="s">
        <v>1300</v>
      </c>
      <c r="B825" s="2" t="s">
        <v>241</v>
      </c>
      <c r="C825" s="2">
        <v>622</v>
      </c>
      <c r="D825" s="2" t="s">
        <v>1301</v>
      </c>
      <c r="E825" s="2" t="s">
        <v>68</v>
      </c>
      <c r="F825" s="3">
        <v>47.693370000000002</v>
      </c>
      <c r="G825" s="3">
        <v>32.512099999999997</v>
      </c>
      <c r="H825" s="4">
        <v>67.17</v>
      </c>
      <c r="I825" s="2" t="s">
        <v>131</v>
      </c>
      <c r="J825" s="2" t="str">
        <f>IF(COUNTIF($A$3:A825,A825)&gt;1,"ДУБЛЬ","")</f>
        <v/>
      </c>
      <c r="K825" s="2" t="str">
        <f t="shared" si="12"/>
        <v>OK</v>
      </c>
      <c r="L825" s="2" t="s">
        <v>68</v>
      </c>
    </row>
    <row r="826" spans="1:12">
      <c r="A826" s="2" t="s">
        <v>1302</v>
      </c>
      <c r="B826" s="2" t="s">
        <v>241</v>
      </c>
      <c r="C826" s="2">
        <v>623</v>
      </c>
      <c r="D826" s="2" t="s">
        <v>1303</v>
      </c>
      <c r="E826" s="2" t="s">
        <v>68</v>
      </c>
      <c r="F826" s="3">
        <v>46.956380000000003</v>
      </c>
      <c r="G826" s="3">
        <v>31.94821</v>
      </c>
      <c r="H826" s="4">
        <v>67.17</v>
      </c>
      <c r="I826" s="2" t="s">
        <v>131</v>
      </c>
      <c r="J826" s="2" t="str">
        <f>IF(COUNTIF($A$3:A826,A826)&gt;1,"ДУБЛЬ","")</f>
        <v/>
      </c>
      <c r="K826" s="2" t="str">
        <f t="shared" si="12"/>
        <v>OK</v>
      </c>
      <c r="L826" s="2" t="s">
        <v>68</v>
      </c>
    </row>
    <row r="827" spans="1:12">
      <c r="A827" s="2" t="s">
        <v>1304</v>
      </c>
      <c r="B827" s="2" t="s">
        <v>241</v>
      </c>
      <c r="C827" s="2">
        <v>621</v>
      </c>
      <c r="D827" s="2" t="s">
        <v>1200</v>
      </c>
      <c r="E827" s="2" t="s">
        <v>63</v>
      </c>
      <c r="F827" s="3">
        <v>47.945017999999997</v>
      </c>
      <c r="G827" s="3">
        <v>33.426070000000003</v>
      </c>
      <c r="H827" s="4">
        <v>67.17</v>
      </c>
      <c r="I827" s="2" t="s">
        <v>131</v>
      </c>
      <c r="J827" s="2" t="str">
        <f>IF(COUNTIF($A$3:A827,A827)&gt;1,"ДУБЛЬ","")</f>
        <v/>
      </c>
      <c r="K827" s="2" t="str">
        <f t="shared" si="12"/>
        <v>OK</v>
      </c>
      <c r="L827" s="2" t="s">
        <v>68</v>
      </c>
    </row>
    <row r="828" spans="1:12">
      <c r="A828" s="2" t="s">
        <v>1305</v>
      </c>
      <c r="B828" s="2" t="s">
        <v>241</v>
      </c>
      <c r="C828" s="2">
        <v>634</v>
      </c>
      <c r="D828" s="2" t="s">
        <v>1306</v>
      </c>
      <c r="E828" s="2" t="s">
        <v>68</v>
      </c>
      <c r="F828" s="3">
        <v>47.824579999999997</v>
      </c>
      <c r="G828" s="3">
        <v>31.17568</v>
      </c>
      <c r="H828" s="4">
        <v>67.17</v>
      </c>
      <c r="I828" s="2" t="s">
        <v>131</v>
      </c>
      <c r="J828" s="2" t="str">
        <f>IF(COUNTIF($A$3:A828,A828)&gt;1,"ДУБЛЬ","")</f>
        <v/>
      </c>
      <c r="K828" s="2" t="str">
        <f t="shared" si="12"/>
        <v>OK</v>
      </c>
      <c r="L828" s="2" t="s">
        <v>68</v>
      </c>
    </row>
    <row r="829" spans="1:12">
      <c r="A829" s="2" t="s">
        <v>1307</v>
      </c>
      <c r="B829" s="2" t="s">
        <v>241</v>
      </c>
      <c r="C829" s="2">
        <v>642</v>
      </c>
      <c r="D829" s="2" t="s">
        <v>1200</v>
      </c>
      <c r="E829" s="2" t="s">
        <v>63</v>
      </c>
      <c r="F829" s="3">
        <v>47.999169999999999</v>
      </c>
      <c r="G829" s="3">
        <v>33.479509999999998</v>
      </c>
      <c r="H829" s="4">
        <v>67.17</v>
      </c>
      <c r="I829" s="2" t="s">
        <v>131</v>
      </c>
      <c r="J829" s="2" t="str">
        <f>IF(COUNTIF($A$3:A829,A829)&gt;1,"ДУБЛЬ","")</f>
        <v/>
      </c>
      <c r="K829" s="2" t="str">
        <f t="shared" si="12"/>
        <v>OK</v>
      </c>
      <c r="L829" s="2" t="s">
        <v>68</v>
      </c>
    </row>
    <row r="830" spans="1:12">
      <c r="A830" s="2" t="s">
        <v>1308</v>
      </c>
      <c r="B830" s="2" t="s">
        <v>241</v>
      </c>
      <c r="C830" s="2">
        <v>638</v>
      </c>
      <c r="D830" s="2" t="s">
        <v>1309</v>
      </c>
      <c r="E830" s="2" t="s">
        <v>68</v>
      </c>
      <c r="F830" s="3">
        <v>46.588312000000002</v>
      </c>
      <c r="G830" s="3">
        <v>30.793606</v>
      </c>
      <c r="H830" s="4">
        <v>67.17</v>
      </c>
      <c r="I830" s="2" t="s">
        <v>131</v>
      </c>
      <c r="J830" s="2" t="str">
        <f>IF(COUNTIF($A$3:A830,A830)&gt;1,"ДУБЛЬ","")</f>
        <v/>
      </c>
      <c r="K830" s="2" t="str">
        <f t="shared" si="12"/>
        <v>OK</v>
      </c>
      <c r="L830" s="2" t="s">
        <v>68</v>
      </c>
    </row>
    <row r="831" spans="1:12">
      <c r="A831" s="2" t="s">
        <v>1310</v>
      </c>
      <c r="B831" s="2" t="s">
        <v>241</v>
      </c>
      <c r="C831" s="2">
        <v>162</v>
      </c>
      <c r="D831" s="2" t="s">
        <v>1311</v>
      </c>
      <c r="E831" s="2" t="s">
        <v>68</v>
      </c>
      <c r="F831" s="3">
        <v>48.643400999999997</v>
      </c>
      <c r="G831" s="3">
        <v>31.629847999999999</v>
      </c>
      <c r="H831" s="4">
        <v>67.17</v>
      </c>
      <c r="I831" s="2" t="s">
        <v>131</v>
      </c>
      <c r="J831" s="2" t="str">
        <f>IF(COUNTIF($A$3:A831,A831)&gt;1,"ДУБЛЬ","")</f>
        <v/>
      </c>
      <c r="K831" s="2" t="str">
        <f t="shared" si="12"/>
        <v>OK</v>
      </c>
      <c r="L831" s="2" t="s">
        <v>68</v>
      </c>
    </row>
    <row r="832" spans="1:12">
      <c r="A832" s="2" t="s">
        <v>1312</v>
      </c>
      <c r="B832" s="2" t="s">
        <v>241</v>
      </c>
      <c r="C832" s="2">
        <v>133</v>
      </c>
      <c r="D832" s="2" t="s">
        <v>1200</v>
      </c>
      <c r="E832" s="2" t="s">
        <v>63</v>
      </c>
      <c r="F832" s="3">
        <v>47.898700900000001</v>
      </c>
      <c r="G832" s="3">
        <v>33.294507299999999</v>
      </c>
      <c r="H832" s="4">
        <v>67.17</v>
      </c>
      <c r="I832" s="2" t="s">
        <v>131</v>
      </c>
      <c r="J832" s="2" t="str">
        <f>IF(COUNTIF($A$3:A832,A832)&gt;1,"ДУБЛЬ","")</f>
        <v/>
      </c>
      <c r="K832" s="2" t="str">
        <f t="shared" si="12"/>
        <v>OK</v>
      </c>
      <c r="L832" s="2" t="s">
        <v>68</v>
      </c>
    </row>
    <row r="833" spans="1:12">
      <c r="A833" s="2" t="s">
        <v>1313</v>
      </c>
      <c r="B833" s="2" t="s">
        <v>241</v>
      </c>
      <c r="C833" s="2">
        <v>655</v>
      </c>
      <c r="D833" s="2" t="s">
        <v>1314</v>
      </c>
      <c r="E833" s="2" t="s">
        <v>68</v>
      </c>
      <c r="F833" s="3">
        <v>49.652309000000002</v>
      </c>
      <c r="G833" s="3">
        <v>30.978242000000002</v>
      </c>
      <c r="H833" s="4">
        <v>67.17</v>
      </c>
      <c r="I833" s="2" t="s">
        <v>131</v>
      </c>
      <c r="J833" s="2" t="str">
        <f>IF(COUNTIF($A$3:A833,A833)&gt;1,"ДУБЛЬ","")</f>
        <v/>
      </c>
      <c r="K833" s="2" t="str">
        <f t="shared" si="12"/>
        <v>OK</v>
      </c>
      <c r="L833" s="2" t="s">
        <v>68</v>
      </c>
    </row>
    <row r="834" spans="1:12">
      <c r="A834" s="2" t="s">
        <v>1315</v>
      </c>
      <c r="B834" s="2" t="s">
        <v>241</v>
      </c>
      <c r="C834" s="2">
        <v>661</v>
      </c>
      <c r="D834" s="2" t="s">
        <v>1316</v>
      </c>
      <c r="E834" s="2" t="s">
        <v>68</v>
      </c>
      <c r="F834" s="3">
        <v>47.563032</v>
      </c>
      <c r="G834" s="3">
        <v>31.337719</v>
      </c>
      <c r="H834" s="4">
        <v>67.17</v>
      </c>
      <c r="I834" s="2" t="s">
        <v>131</v>
      </c>
      <c r="J834" s="2" t="str">
        <f>IF(COUNTIF($A$3:A834,A834)&gt;1,"ДУБЛЬ","")</f>
        <v/>
      </c>
      <c r="K834" s="2" t="str">
        <f t="shared" si="12"/>
        <v>OK</v>
      </c>
      <c r="L834" s="2" t="s">
        <v>68</v>
      </c>
    </row>
    <row r="835" spans="1:12">
      <c r="A835" s="2" t="s">
        <v>1317</v>
      </c>
      <c r="B835" s="2" t="s">
        <v>241</v>
      </c>
      <c r="C835" s="2">
        <v>664</v>
      </c>
      <c r="D835" s="2" t="s">
        <v>1200</v>
      </c>
      <c r="E835" s="2" t="s">
        <v>63</v>
      </c>
      <c r="F835" s="3">
        <v>47.904080999999998</v>
      </c>
      <c r="G835" s="3">
        <v>33.354861999999997</v>
      </c>
      <c r="H835" s="4">
        <v>67.17</v>
      </c>
      <c r="I835" s="2" t="s">
        <v>131</v>
      </c>
      <c r="J835" s="2" t="str">
        <f>IF(COUNTIF($A$3:A835,A835)&gt;1,"ДУБЛЬ","")</f>
        <v/>
      </c>
      <c r="K835" s="2" t="str">
        <f t="shared" ref="K835:K898" si="13">IF(OR(F835="",G835=""),"НЕМАЄ","OK")</f>
        <v>OK</v>
      </c>
      <c r="L835" s="2" t="s">
        <v>68</v>
      </c>
    </row>
    <row r="836" spans="1:12">
      <c r="A836" s="2" t="s">
        <v>1318</v>
      </c>
      <c r="B836" s="2" t="s">
        <v>241</v>
      </c>
      <c r="C836" s="2">
        <v>455</v>
      </c>
      <c r="D836" s="2" t="s">
        <v>1309</v>
      </c>
      <c r="E836" s="2" t="s">
        <v>68</v>
      </c>
      <c r="F836" s="3">
        <v>46.406920999999997</v>
      </c>
      <c r="G836" s="3">
        <v>30.72185</v>
      </c>
      <c r="H836" s="4">
        <v>67.17</v>
      </c>
      <c r="I836" s="2" t="s">
        <v>131</v>
      </c>
      <c r="J836" s="2" t="str">
        <f>IF(COUNTIF($A$3:A836,A836)&gt;1,"ДУБЛЬ","")</f>
        <v/>
      </c>
      <c r="K836" s="2" t="str">
        <f t="shared" si="13"/>
        <v>OK</v>
      </c>
      <c r="L836" s="2" t="s">
        <v>68</v>
      </c>
    </row>
    <row r="837" spans="1:12">
      <c r="A837" s="2" t="s">
        <v>1319</v>
      </c>
      <c r="B837" s="2" t="s">
        <v>241</v>
      </c>
      <c r="C837" s="2">
        <v>675</v>
      </c>
      <c r="D837" s="2" t="s">
        <v>1309</v>
      </c>
      <c r="E837" s="2" t="s">
        <v>68</v>
      </c>
      <c r="F837" s="3">
        <v>46.469242000000001</v>
      </c>
      <c r="G837" s="3">
        <v>30.730172</v>
      </c>
      <c r="H837" s="4">
        <v>67.17</v>
      </c>
      <c r="I837" s="2" t="s">
        <v>131</v>
      </c>
      <c r="J837" s="2" t="str">
        <f>IF(COUNTIF($A$3:A837,A837)&gt;1,"ДУБЛЬ","")</f>
        <v/>
      </c>
      <c r="K837" s="2" t="str">
        <f t="shared" si="13"/>
        <v>OK</v>
      </c>
      <c r="L837" s="2" t="s">
        <v>68</v>
      </c>
    </row>
    <row r="838" spans="1:12">
      <c r="A838" s="2" t="s">
        <v>1320</v>
      </c>
      <c r="B838" s="2" t="s">
        <v>241</v>
      </c>
      <c r="C838" s="2">
        <v>677</v>
      </c>
      <c r="D838" s="2" t="s">
        <v>1200</v>
      </c>
      <c r="E838" s="2" t="s">
        <v>63</v>
      </c>
      <c r="F838" s="3">
        <v>47.909109000000001</v>
      </c>
      <c r="G838" s="3">
        <v>33.344999000000001</v>
      </c>
      <c r="H838" s="4">
        <v>67.17</v>
      </c>
      <c r="I838" s="2" t="s">
        <v>131</v>
      </c>
      <c r="J838" s="2" t="str">
        <f>IF(COUNTIF($A$3:A838,A838)&gt;1,"ДУБЛЬ","")</f>
        <v/>
      </c>
      <c r="K838" s="2" t="str">
        <f t="shared" si="13"/>
        <v>OK</v>
      </c>
      <c r="L838" s="2" t="s">
        <v>68</v>
      </c>
    </row>
    <row r="839" spans="1:12">
      <c r="A839" s="2" t="s">
        <v>1321</v>
      </c>
      <c r="B839" s="2" t="s">
        <v>241</v>
      </c>
      <c r="C839" s="2">
        <v>569</v>
      </c>
      <c r="D839" s="2" t="s">
        <v>1322</v>
      </c>
      <c r="E839" s="2" t="s">
        <v>68</v>
      </c>
      <c r="F839" s="3">
        <v>46.623567999999999</v>
      </c>
      <c r="G839" s="3">
        <v>31.526038</v>
      </c>
      <c r="H839" s="4">
        <v>67.17</v>
      </c>
      <c r="I839" s="2" t="s">
        <v>131</v>
      </c>
      <c r="J839" s="2" t="str">
        <f>IF(COUNTIF($A$3:A839,A839)&gt;1,"ДУБЛЬ","")</f>
        <v/>
      </c>
      <c r="K839" s="2" t="str">
        <f t="shared" si="13"/>
        <v>OK</v>
      </c>
      <c r="L839" s="2" t="s">
        <v>68</v>
      </c>
    </row>
    <row r="840" spans="1:12">
      <c r="A840" s="2" t="s">
        <v>1323</v>
      </c>
      <c r="B840" s="2" t="s">
        <v>241</v>
      </c>
      <c r="C840" s="2">
        <v>699</v>
      </c>
      <c r="D840" s="2" t="s">
        <v>1324</v>
      </c>
      <c r="E840" s="2" t="s">
        <v>68</v>
      </c>
      <c r="F840" s="3">
        <v>49.110227000000002</v>
      </c>
      <c r="G840" s="3">
        <v>28.685341999999999</v>
      </c>
      <c r="H840" s="4">
        <v>67.17</v>
      </c>
      <c r="I840" s="2" t="s">
        <v>131</v>
      </c>
      <c r="J840" s="2" t="str">
        <f>IF(COUNTIF($A$3:A840,A840)&gt;1,"ДУБЛЬ","")</f>
        <v/>
      </c>
      <c r="K840" s="2" t="str">
        <f t="shared" si="13"/>
        <v>OK</v>
      </c>
      <c r="L840" s="2" t="s">
        <v>68</v>
      </c>
    </row>
    <row r="841" spans="1:12">
      <c r="A841" s="2" t="s">
        <v>1325</v>
      </c>
      <c r="B841" s="2" t="s">
        <v>241</v>
      </c>
      <c r="C841" s="2">
        <v>717</v>
      </c>
      <c r="D841" s="2" t="s">
        <v>1137</v>
      </c>
      <c r="E841" s="2" t="s">
        <v>68</v>
      </c>
      <c r="F841" s="3">
        <v>49.437130000000003</v>
      </c>
      <c r="G841" s="3">
        <v>32.064520000000002</v>
      </c>
      <c r="H841" s="4">
        <v>67.17</v>
      </c>
      <c r="I841" s="2" t="s">
        <v>150</v>
      </c>
      <c r="J841" s="2" t="str">
        <f>IF(COUNTIF($A$3:A841,A841)&gt;1,"ДУБЛЬ","")</f>
        <v/>
      </c>
      <c r="K841" s="2" t="str">
        <f t="shared" si="13"/>
        <v>OK</v>
      </c>
      <c r="L841" s="2" t="s">
        <v>68</v>
      </c>
    </row>
    <row r="842" spans="1:12">
      <c r="A842" s="2" t="s">
        <v>1326</v>
      </c>
      <c r="B842" s="2" t="s">
        <v>241</v>
      </c>
      <c r="C842" s="2">
        <v>728</v>
      </c>
      <c r="D842" s="2" t="s">
        <v>1303</v>
      </c>
      <c r="E842" s="2" t="s">
        <v>68</v>
      </c>
      <c r="F842" s="3">
        <v>46.966282999999997</v>
      </c>
      <c r="G842" s="3">
        <v>32.022359000000002</v>
      </c>
      <c r="H842" s="4">
        <v>67.17</v>
      </c>
      <c r="I842" s="2" t="s">
        <v>131</v>
      </c>
      <c r="J842" s="2" t="str">
        <f>IF(COUNTIF($A$3:A842,A842)&gt;1,"ДУБЛЬ","")</f>
        <v/>
      </c>
      <c r="K842" s="2" t="str">
        <f t="shared" si="13"/>
        <v>OK</v>
      </c>
      <c r="L842" s="2" t="s">
        <v>68</v>
      </c>
    </row>
    <row r="843" spans="1:12">
      <c r="A843" s="2" t="s">
        <v>1327</v>
      </c>
      <c r="B843" s="2" t="s">
        <v>241</v>
      </c>
      <c r="C843" s="2">
        <v>724</v>
      </c>
      <c r="D843" s="2" t="s">
        <v>1247</v>
      </c>
      <c r="E843" s="2" t="s">
        <v>63</v>
      </c>
      <c r="F843" s="3">
        <v>46.650182000000001</v>
      </c>
      <c r="G843" s="3">
        <v>32.597453000000002</v>
      </c>
      <c r="H843" s="4">
        <v>67.17</v>
      </c>
      <c r="I843" s="2" t="s">
        <v>131</v>
      </c>
      <c r="J843" s="2" t="str">
        <f>IF(COUNTIF($A$3:A843,A843)&gt;1,"ДУБЛЬ","")</f>
        <v/>
      </c>
      <c r="K843" s="2" t="str">
        <f t="shared" si="13"/>
        <v>OK</v>
      </c>
      <c r="L843" s="2" t="s">
        <v>68</v>
      </c>
    </row>
    <row r="844" spans="1:12">
      <c r="A844" s="2" t="s">
        <v>1328</v>
      </c>
      <c r="B844" s="2" t="s">
        <v>241</v>
      </c>
      <c r="C844" s="2">
        <v>726</v>
      </c>
      <c r="D844" s="2" t="s">
        <v>1329</v>
      </c>
      <c r="E844" s="2" t="s">
        <v>68</v>
      </c>
      <c r="F844" s="3">
        <v>48.129770000000001</v>
      </c>
      <c r="G844" s="3">
        <v>30.084325</v>
      </c>
      <c r="H844" s="4">
        <v>67.17</v>
      </c>
      <c r="I844" s="2" t="s">
        <v>131</v>
      </c>
      <c r="J844" s="2" t="str">
        <f>IF(COUNTIF($A$3:A844,A844)&gt;1,"ДУБЛЬ","")</f>
        <v/>
      </c>
      <c r="K844" s="2" t="str">
        <f t="shared" si="13"/>
        <v>OK</v>
      </c>
      <c r="L844" s="2" t="s">
        <v>68</v>
      </c>
    </row>
    <row r="845" spans="1:12">
      <c r="A845" s="2" t="s">
        <v>1330</v>
      </c>
      <c r="B845" s="2" t="s">
        <v>241</v>
      </c>
      <c r="C845" s="2">
        <v>449</v>
      </c>
      <c r="D845" s="2" t="s">
        <v>1331</v>
      </c>
      <c r="E845" s="2" t="s">
        <v>68</v>
      </c>
      <c r="F845" s="3">
        <v>47.201056000000001</v>
      </c>
      <c r="G845" s="3">
        <v>30.908564999999999</v>
      </c>
      <c r="H845" s="4">
        <v>67.17</v>
      </c>
      <c r="I845" s="2" t="s">
        <v>131</v>
      </c>
      <c r="J845" s="2" t="str">
        <f>IF(COUNTIF($A$3:A845,A845)&gt;1,"ДУБЛЬ","")</f>
        <v/>
      </c>
      <c r="K845" s="2" t="str">
        <f t="shared" si="13"/>
        <v>OK</v>
      </c>
      <c r="L845" s="2" t="s">
        <v>68</v>
      </c>
    </row>
    <row r="846" spans="1:12">
      <c r="A846" s="2" t="s">
        <v>1332</v>
      </c>
      <c r="B846" s="2" t="s">
        <v>241</v>
      </c>
      <c r="C846" s="2">
        <v>737</v>
      </c>
      <c r="D846" s="2" t="s">
        <v>1309</v>
      </c>
      <c r="E846" s="2" t="s">
        <v>68</v>
      </c>
      <c r="F846" s="3">
        <v>46.463853</v>
      </c>
      <c r="G846" s="3">
        <v>30.713750000000001</v>
      </c>
      <c r="H846" s="4">
        <v>67.17</v>
      </c>
      <c r="I846" s="2" t="s">
        <v>131</v>
      </c>
      <c r="J846" s="2" t="str">
        <f>IF(COUNTIF($A$3:A846,A846)&gt;1,"ДУБЛЬ","")</f>
        <v/>
      </c>
      <c r="K846" s="2" t="str">
        <f t="shared" si="13"/>
        <v>OK</v>
      </c>
      <c r="L846" s="2" t="s">
        <v>68</v>
      </c>
    </row>
    <row r="847" spans="1:12">
      <c r="A847" s="2" t="s">
        <v>1333</v>
      </c>
      <c r="B847" s="2" t="s">
        <v>241</v>
      </c>
      <c r="C847" s="2">
        <v>743</v>
      </c>
      <c r="D847" s="2" t="s">
        <v>1334</v>
      </c>
      <c r="E847" s="2" t="s">
        <v>68</v>
      </c>
      <c r="F847" s="3">
        <v>50.383429999999997</v>
      </c>
      <c r="G847" s="3">
        <v>30.373699999999999</v>
      </c>
      <c r="H847" s="4">
        <v>67.17</v>
      </c>
      <c r="I847" s="2" t="s">
        <v>131</v>
      </c>
      <c r="J847" s="2" t="str">
        <f>IF(COUNTIF($A$3:A847,A847)&gt;1,"ДУБЛЬ","")</f>
        <v/>
      </c>
      <c r="K847" s="2" t="str">
        <f t="shared" si="13"/>
        <v>OK</v>
      </c>
      <c r="L847" s="2" t="s">
        <v>68</v>
      </c>
    </row>
    <row r="848" spans="1:12">
      <c r="A848" s="2" t="s">
        <v>1335</v>
      </c>
      <c r="B848" s="2" t="s">
        <v>241</v>
      </c>
      <c r="C848" s="2">
        <v>742</v>
      </c>
      <c r="D848" s="2" t="s">
        <v>1322</v>
      </c>
      <c r="E848" s="2" t="s">
        <v>68</v>
      </c>
      <c r="F848" s="3">
        <v>46.611910999999999</v>
      </c>
      <c r="G848" s="3">
        <v>31.549119999999998</v>
      </c>
      <c r="H848" s="4">
        <v>67.17</v>
      </c>
      <c r="I848" s="2" t="s">
        <v>131</v>
      </c>
      <c r="J848" s="2" t="str">
        <f>IF(COUNTIF($A$3:A848,A848)&gt;1,"ДУБЛЬ","")</f>
        <v/>
      </c>
      <c r="K848" s="2" t="str">
        <f t="shared" si="13"/>
        <v>OK</v>
      </c>
      <c r="L848" s="2" t="s">
        <v>68</v>
      </c>
    </row>
    <row r="849" spans="1:12">
      <c r="A849" s="2" t="s">
        <v>1336</v>
      </c>
      <c r="B849" s="2" t="s">
        <v>241</v>
      </c>
      <c r="C849" s="2">
        <v>741</v>
      </c>
      <c r="D849" s="2" t="s">
        <v>1309</v>
      </c>
      <c r="E849" s="2" t="s">
        <v>68</v>
      </c>
      <c r="F849" s="3">
        <v>46.575634999999998</v>
      </c>
      <c r="G849" s="3">
        <v>30.791295999999999</v>
      </c>
      <c r="H849" s="4">
        <v>67.17</v>
      </c>
      <c r="I849" s="2" t="s">
        <v>131</v>
      </c>
      <c r="J849" s="2" t="str">
        <f>IF(COUNTIF($A$3:A849,A849)&gt;1,"ДУБЛЬ","")</f>
        <v/>
      </c>
      <c r="K849" s="2" t="str">
        <f t="shared" si="13"/>
        <v>OK</v>
      </c>
      <c r="L849" s="2" t="s">
        <v>68</v>
      </c>
    </row>
    <row r="850" spans="1:12">
      <c r="A850" s="2" t="s">
        <v>1337</v>
      </c>
      <c r="B850" s="2" t="s">
        <v>241</v>
      </c>
      <c r="C850" s="2">
        <v>732</v>
      </c>
      <c r="D850" s="2" t="s">
        <v>1338</v>
      </c>
      <c r="E850" s="2" t="s">
        <v>68</v>
      </c>
      <c r="F850" s="3">
        <v>46.243017999999999</v>
      </c>
      <c r="G850" s="3">
        <v>30.440770000000001</v>
      </c>
      <c r="H850" s="4">
        <v>67.17</v>
      </c>
      <c r="I850" s="2" t="s">
        <v>131</v>
      </c>
      <c r="J850" s="2" t="str">
        <f>IF(COUNTIF($A$3:A850,A850)&gt;1,"ДУБЛЬ","")</f>
        <v/>
      </c>
      <c r="K850" s="2" t="str">
        <f t="shared" si="13"/>
        <v>OK</v>
      </c>
      <c r="L850" s="2" t="s">
        <v>68</v>
      </c>
    </row>
    <row r="851" spans="1:12">
      <c r="A851" s="2" t="s">
        <v>1339</v>
      </c>
      <c r="B851" s="2" t="s">
        <v>241</v>
      </c>
      <c r="C851" s="2">
        <v>718</v>
      </c>
      <c r="D851" s="2" t="s">
        <v>1340</v>
      </c>
      <c r="E851" s="2" t="s">
        <v>68</v>
      </c>
      <c r="F851" s="3">
        <v>48.385294000000002</v>
      </c>
      <c r="G851" s="3">
        <v>30.462489999999999</v>
      </c>
      <c r="H851" s="4">
        <v>67.17</v>
      </c>
      <c r="I851" s="2" t="s">
        <v>131</v>
      </c>
      <c r="J851" s="2" t="str">
        <f>IF(COUNTIF($A$3:A851,A851)&gt;1,"ДУБЛЬ","")</f>
        <v/>
      </c>
      <c r="K851" s="2" t="str">
        <f t="shared" si="13"/>
        <v>OK</v>
      </c>
      <c r="L851" s="2" t="s">
        <v>68</v>
      </c>
    </row>
    <row r="852" spans="1:12">
      <c r="A852" s="2" t="s">
        <v>1341</v>
      </c>
      <c r="B852" s="2" t="s">
        <v>241</v>
      </c>
      <c r="C852" s="2">
        <v>754</v>
      </c>
      <c r="D852" s="2" t="s">
        <v>1342</v>
      </c>
      <c r="E852" s="2" t="s">
        <v>68</v>
      </c>
      <c r="F852" s="3">
        <v>46.184488999999999</v>
      </c>
      <c r="G852" s="3">
        <v>29.150113999999999</v>
      </c>
      <c r="H852" s="4">
        <v>67.17</v>
      </c>
      <c r="I852" s="2" t="s">
        <v>131</v>
      </c>
      <c r="J852" s="2" t="str">
        <f>IF(COUNTIF($A$3:A852,A852)&gt;1,"ДУБЛЬ","")</f>
        <v/>
      </c>
      <c r="K852" s="2" t="str">
        <f t="shared" si="13"/>
        <v>OK</v>
      </c>
      <c r="L852" s="2" t="s">
        <v>68</v>
      </c>
    </row>
    <row r="853" spans="1:12">
      <c r="A853" s="2" t="s">
        <v>1343</v>
      </c>
      <c r="B853" s="2" t="s">
        <v>241</v>
      </c>
      <c r="C853" s="2">
        <v>767</v>
      </c>
      <c r="D853" s="2" t="s">
        <v>611</v>
      </c>
      <c r="E853" s="2" t="s">
        <v>68</v>
      </c>
      <c r="F853" s="3">
        <v>50.41771</v>
      </c>
      <c r="G853" s="3">
        <v>30.394089999999998</v>
      </c>
      <c r="H853" s="4">
        <v>67.17</v>
      </c>
      <c r="I853" s="2" t="s">
        <v>131</v>
      </c>
      <c r="J853" s="2" t="str">
        <f>IF(COUNTIF($A$3:A853,A853)&gt;1,"ДУБЛЬ","")</f>
        <v/>
      </c>
      <c r="K853" s="2" t="str">
        <f t="shared" si="13"/>
        <v>OK</v>
      </c>
      <c r="L853" s="2" t="s">
        <v>68</v>
      </c>
    </row>
    <row r="854" spans="1:12">
      <c r="A854" s="2" t="s">
        <v>1344</v>
      </c>
      <c r="B854" s="2" t="s">
        <v>241</v>
      </c>
      <c r="C854" s="2">
        <v>766</v>
      </c>
      <c r="D854" s="2" t="s">
        <v>1303</v>
      </c>
      <c r="E854" s="2" t="s">
        <v>68</v>
      </c>
      <c r="F854" s="3">
        <v>46.967813999999997</v>
      </c>
      <c r="G854" s="3">
        <v>31.967527</v>
      </c>
      <c r="H854" s="4">
        <v>67.17</v>
      </c>
      <c r="I854" s="2" t="s">
        <v>131</v>
      </c>
      <c r="J854" s="2" t="str">
        <f>IF(COUNTIF($A$3:A854,A854)&gt;1,"ДУБЛЬ","")</f>
        <v/>
      </c>
      <c r="K854" s="2" t="str">
        <f t="shared" si="13"/>
        <v>OK</v>
      </c>
      <c r="L854" s="2" t="s">
        <v>68</v>
      </c>
    </row>
    <row r="855" spans="1:12">
      <c r="A855" s="2" t="s">
        <v>1345</v>
      </c>
      <c r="B855" s="2" t="s">
        <v>241</v>
      </c>
      <c r="C855" s="2">
        <v>761</v>
      </c>
      <c r="D855" s="2" t="s">
        <v>1309</v>
      </c>
      <c r="E855" s="2" t="s">
        <v>68</v>
      </c>
      <c r="F855" s="3">
        <v>46.498179999999998</v>
      </c>
      <c r="G855" s="3">
        <v>30.723146</v>
      </c>
      <c r="H855" s="4">
        <v>67.17</v>
      </c>
      <c r="I855" s="2" t="s">
        <v>131</v>
      </c>
      <c r="J855" s="2" t="str">
        <f>IF(COUNTIF($A$3:A855,A855)&gt;1,"ДУБЛЬ","")</f>
        <v/>
      </c>
      <c r="K855" s="2" t="str">
        <f t="shared" si="13"/>
        <v>OK</v>
      </c>
      <c r="L855" s="2" t="s">
        <v>68</v>
      </c>
    </row>
    <row r="856" spans="1:12">
      <c r="A856" s="2" t="s">
        <v>1346</v>
      </c>
      <c r="B856" s="2" t="s">
        <v>241</v>
      </c>
      <c r="C856" s="2">
        <v>785</v>
      </c>
      <c r="D856" s="2" t="s">
        <v>1309</v>
      </c>
      <c r="E856" s="2" t="s">
        <v>68</v>
      </c>
      <c r="F856" s="3">
        <v>46.385731</v>
      </c>
      <c r="G856" s="3">
        <v>30.721056999999998</v>
      </c>
      <c r="H856" s="4">
        <v>67.17</v>
      </c>
      <c r="I856" s="2" t="s">
        <v>131</v>
      </c>
      <c r="J856" s="2" t="str">
        <f>IF(COUNTIF($A$3:A856,A856)&gt;1,"ДУБЛЬ","")</f>
        <v/>
      </c>
      <c r="K856" s="2" t="str">
        <f t="shared" si="13"/>
        <v>OK</v>
      </c>
      <c r="L856" s="2" t="s">
        <v>68</v>
      </c>
    </row>
    <row r="857" spans="1:12">
      <c r="A857" s="2" t="s">
        <v>1347</v>
      </c>
      <c r="B857" s="2" t="s">
        <v>241</v>
      </c>
      <c r="C857" s="2">
        <v>203</v>
      </c>
      <c r="D857" s="2" t="s">
        <v>1245</v>
      </c>
      <c r="E857" s="2" t="s">
        <v>68</v>
      </c>
      <c r="F857" s="3">
        <v>48.664062999999999</v>
      </c>
      <c r="G857" s="3">
        <v>30.807863000000001</v>
      </c>
      <c r="H857" s="4">
        <v>67.17</v>
      </c>
      <c r="I857" s="2" t="s">
        <v>131</v>
      </c>
      <c r="J857" s="2" t="str">
        <f>IF(COUNTIF($A$3:A857,A857)&gt;1,"ДУБЛЬ","")</f>
        <v/>
      </c>
      <c r="K857" s="2" t="str">
        <f t="shared" si="13"/>
        <v>OK</v>
      </c>
      <c r="L857" s="2" t="s">
        <v>68</v>
      </c>
    </row>
    <row r="858" spans="1:12">
      <c r="A858" s="2" t="s">
        <v>1348</v>
      </c>
      <c r="B858" s="2" t="s">
        <v>241</v>
      </c>
      <c r="C858" s="2">
        <v>782</v>
      </c>
      <c r="D858" s="2" t="s">
        <v>1349</v>
      </c>
      <c r="E858" s="2" t="s">
        <v>68</v>
      </c>
      <c r="F858" s="3">
        <v>46.346376999999997</v>
      </c>
      <c r="G858" s="3">
        <v>30.578021</v>
      </c>
      <c r="H858" s="4">
        <v>67.17</v>
      </c>
      <c r="I858" s="2" t="s">
        <v>131</v>
      </c>
      <c r="J858" s="2" t="str">
        <f>IF(COUNTIF($A$3:A858,A858)&gt;1,"ДУБЛЬ","")</f>
        <v/>
      </c>
      <c r="K858" s="2" t="str">
        <f t="shared" si="13"/>
        <v>OK</v>
      </c>
      <c r="L858" s="2" t="s">
        <v>68</v>
      </c>
    </row>
    <row r="859" spans="1:12">
      <c r="A859" s="2" t="s">
        <v>1350</v>
      </c>
      <c r="B859" s="2" t="s">
        <v>241</v>
      </c>
      <c r="C859" s="2">
        <v>147</v>
      </c>
      <c r="D859" s="2" t="s">
        <v>1200</v>
      </c>
      <c r="E859" s="2" t="s">
        <v>63</v>
      </c>
      <c r="F859" s="3">
        <v>47.900818000000001</v>
      </c>
      <c r="G859" s="3">
        <v>33.393819999999998</v>
      </c>
      <c r="H859" s="4">
        <v>67.17</v>
      </c>
      <c r="I859" s="2" t="s">
        <v>131</v>
      </c>
      <c r="J859" s="2" t="str">
        <f>IF(COUNTIF($A$3:A859,A859)&gt;1,"ДУБЛЬ","")</f>
        <v/>
      </c>
      <c r="K859" s="2" t="str">
        <f t="shared" si="13"/>
        <v>OK</v>
      </c>
      <c r="L859" s="2" t="s">
        <v>68</v>
      </c>
    </row>
    <row r="860" spans="1:12">
      <c r="A860" s="2" t="s">
        <v>1351</v>
      </c>
      <c r="B860" s="2" t="s">
        <v>241</v>
      </c>
      <c r="C860" s="2">
        <v>723</v>
      </c>
      <c r="D860" s="2" t="s">
        <v>1309</v>
      </c>
      <c r="E860" s="2" t="s">
        <v>68</v>
      </c>
      <c r="F860" s="3">
        <v>46.429789</v>
      </c>
      <c r="G860" s="3">
        <v>30.712762999999999</v>
      </c>
      <c r="H860" s="4">
        <v>67.17</v>
      </c>
      <c r="I860" s="2" t="s">
        <v>131</v>
      </c>
      <c r="J860" s="2" t="str">
        <f>IF(COUNTIF($A$3:A860,A860)&gt;1,"ДУБЛЬ","")</f>
        <v/>
      </c>
      <c r="K860" s="2" t="str">
        <f t="shared" si="13"/>
        <v>OK</v>
      </c>
      <c r="L860" s="2" t="s">
        <v>68</v>
      </c>
    </row>
    <row r="861" spans="1:12">
      <c r="A861" s="2" t="s">
        <v>1352</v>
      </c>
      <c r="B861" s="2" t="s">
        <v>241</v>
      </c>
      <c r="C861" s="2">
        <v>710</v>
      </c>
      <c r="D861" s="2" t="s">
        <v>1247</v>
      </c>
      <c r="E861" s="2" t="s">
        <v>63</v>
      </c>
      <c r="F861" s="3">
        <v>46.661368000000003</v>
      </c>
      <c r="G861" s="3">
        <v>32.637574999999998</v>
      </c>
      <c r="H861" s="4">
        <v>67.17</v>
      </c>
      <c r="I861" s="2" t="s">
        <v>131</v>
      </c>
      <c r="J861" s="2" t="str">
        <f>IF(COUNTIF($A$3:A861,A861)&gt;1,"ДУБЛЬ","")</f>
        <v/>
      </c>
      <c r="K861" s="2" t="str">
        <f t="shared" si="13"/>
        <v>OK</v>
      </c>
      <c r="L861" s="2" t="s">
        <v>68</v>
      </c>
    </row>
    <row r="862" spans="1:12">
      <c r="A862" s="2" t="s">
        <v>1353</v>
      </c>
      <c r="B862" s="2" t="s">
        <v>241</v>
      </c>
      <c r="C862" s="2">
        <v>798</v>
      </c>
      <c r="D862" s="2" t="s">
        <v>1354</v>
      </c>
      <c r="E862" s="2" t="s">
        <v>68</v>
      </c>
      <c r="F862" s="3">
        <v>50.079079999999998</v>
      </c>
      <c r="G862" s="3">
        <v>29.915050000000001</v>
      </c>
      <c r="H862" s="4">
        <v>67.17</v>
      </c>
      <c r="I862" s="2" t="s">
        <v>131</v>
      </c>
      <c r="J862" s="2" t="str">
        <f>IF(COUNTIF($A$3:A862,A862)&gt;1,"ДУБЛЬ","")</f>
        <v/>
      </c>
      <c r="K862" s="2" t="str">
        <f t="shared" si="13"/>
        <v>OK</v>
      </c>
      <c r="L862" s="2" t="s">
        <v>68</v>
      </c>
    </row>
    <row r="863" spans="1:12">
      <c r="A863" s="2" t="s">
        <v>1355</v>
      </c>
      <c r="B863" s="2" t="s">
        <v>241</v>
      </c>
      <c r="C863" s="2">
        <v>696</v>
      </c>
      <c r="D863" s="2" t="s">
        <v>1356</v>
      </c>
      <c r="E863" s="2" t="s">
        <v>68</v>
      </c>
      <c r="F863" s="3">
        <v>47.309977000000003</v>
      </c>
      <c r="G863" s="3">
        <v>31.773489999999999</v>
      </c>
      <c r="H863" s="4">
        <v>67.17</v>
      </c>
      <c r="I863" s="2" t="s">
        <v>131</v>
      </c>
      <c r="J863" s="2" t="str">
        <f>IF(COUNTIF($A$3:A863,A863)&gt;1,"ДУБЛЬ","")</f>
        <v/>
      </c>
      <c r="K863" s="2" t="str">
        <f t="shared" si="13"/>
        <v>OK</v>
      </c>
      <c r="L863" s="2" t="s">
        <v>68</v>
      </c>
    </row>
    <row r="864" spans="1:12">
      <c r="A864" s="2" t="s">
        <v>1357</v>
      </c>
      <c r="B864" s="2" t="s">
        <v>241</v>
      </c>
      <c r="C864" s="2">
        <v>770</v>
      </c>
      <c r="D864" s="2" t="s">
        <v>1139</v>
      </c>
      <c r="E864" s="2" t="s">
        <v>68</v>
      </c>
      <c r="F864" s="3">
        <v>49.236482000000002</v>
      </c>
      <c r="G864" s="3">
        <v>28.516472</v>
      </c>
      <c r="H864" s="4">
        <v>67.17</v>
      </c>
      <c r="I864" s="2" t="s">
        <v>131</v>
      </c>
      <c r="J864" s="2" t="str">
        <f>IF(COUNTIF($A$3:A864,A864)&gt;1,"ДУБЛЬ","")</f>
        <v/>
      </c>
      <c r="K864" s="2" t="str">
        <f t="shared" si="13"/>
        <v>OK</v>
      </c>
      <c r="L864" s="2" t="s">
        <v>68</v>
      </c>
    </row>
    <row r="865" spans="1:12">
      <c r="A865" s="2" t="s">
        <v>1358</v>
      </c>
      <c r="B865" s="2" t="s">
        <v>241</v>
      </c>
      <c r="C865" s="2">
        <v>781</v>
      </c>
      <c r="D865" s="2" t="s">
        <v>1359</v>
      </c>
      <c r="E865" s="2" t="s">
        <v>68</v>
      </c>
      <c r="F865" s="3">
        <v>46.622925000000002</v>
      </c>
      <c r="G865" s="3">
        <v>31.102862999999999</v>
      </c>
      <c r="H865" s="4">
        <v>67.17</v>
      </c>
      <c r="I865" s="2" t="s">
        <v>131</v>
      </c>
      <c r="J865" s="2" t="str">
        <f>IF(COUNTIF($A$3:A865,A865)&gt;1,"ДУБЛЬ","")</f>
        <v/>
      </c>
      <c r="K865" s="2" t="str">
        <f t="shared" si="13"/>
        <v>OK</v>
      </c>
      <c r="L865" s="2" t="s">
        <v>68</v>
      </c>
    </row>
    <row r="866" spans="1:12">
      <c r="A866" s="2" t="s">
        <v>1360</v>
      </c>
      <c r="B866" s="2" t="s">
        <v>241</v>
      </c>
      <c r="C866" s="2">
        <v>841</v>
      </c>
      <c r="D866" s="2" t="s">
        <v>1309</v>
      </c>
      <c r="E866" s="2" t="s">
        <v>68</v>
      </c>
      <c r="F866" s="3">
        <v>46.487440999999997</v>
      </c>
      <c r="G866" s="3">
        <v>30.681616000000002</v>
      </c>
      <c r="H866" s="4">
        <v>67.17</v>
      </c>
      <c r="I866" s="2" t="s">
        <v>131</v>
      </c>
      <c r="J866" s="2" t="str">
        <f>IF(COUNTIF($A$3:A866,A866)&gt;1,"ДУБЛЬ","")</f>
        <v/>
      </c>
      <c r="K866" s="2" t="str">
        <f t="shared" si="13"/>
        <v>OK</v>
      </c>
      <c r="L866" s="2" t="s">
        <v>68</v>
      </c>
    </row>
    <row r="867" spans="1:12">
      <c r="A867" s="2" t="s">
        <v>1361</v>
      </c>
      <c r="B867" s="2" t="s">
        <v>241</v>
      </c>
      <c r="C867" s="2">
        <v>232</v>
      </c>
      <c r="D867" s="2" t="s">
        <v>1362</v>
      </c>
      <c r="E867" s="2" t="s">
        <v>68</v>
      </c>
      <c r="F867" s="3">
        <v>47.355328</v>
      </c>
      <c r="G867" s="3">
        <v>31.234966</v>
      </c>
      <c r="H867" s="4">
        <v>67.17</v>
      </c>
      <c r="I867" s="2" t="s">
        <v>131</v>
      </c>
      <c r="J867" s="2" t="str">
        <f>IF(COUNTIF($A$3:A867,A867)&gt;1,"ДУБЛЬ","")</f>
        <v/>
      </c>
      <c r="K867" s="2" t="str">
        <f t="shared" si="13"/>
        <v>OK</v>
      </c>
      <c r="L867" s="2" t="s">
        <v>68</v>
      </c>
    </row>
    <row r="868" spans="1:12">
      <c r="A868" s="2" t="s">
        <v>1363</v>
      </c>
      <c r="B868" s="2" t="s">
        <v>241</v>
      </c>
      <c r="C868" s="2">
        <v>393</v>
      </c>
      <c r="D868" s="2" t="s">
        <v>1364</v>
      </c>
      <c r="E868" s="2" t="s">
        <v>68</v>
      </c>
      <c r="F868" s="3">
        <v>48.686110999999997</v>
      </c>
      <c r="G868" s="3">
        <v>29.235679999999999</v>
      </c>
      <c r="H868" s="4">
        <v>67.17</v>
      </c>
      <c r="I868" s="2" t="s">
        <v>131</v>
      </c>
      <c r="J868" s="2" t="str">
        <f>IF(COUNTIF($A$3:A868,A868)&gt;1,"ДУБЛЬ","")</f>
        <v/>
      </c>
      <c r="K868" s="2" t="str">
        <f t="shared" si="13"/>
        <v>OK</v>
      </c>
      <c r="L868" s="2" t="s">
        <v>68</v>
      </c>
    </row>
    <row r="869" spans="1:12">
      <c r="A869" s="2" t="s">
        <v>1365</v>
      </c>
      <c r="B869" s="2" t="s">
        <v>241</v>
      </c>
      <c r="C869" s="2">
        <v>855</v>
      </c>
      <c r="D869" s="2" t="s">
        <v>1303</v>
      </c>
      <c r="E869" s="2" t="s">
        <v>68</v>
      </c>
      <c r="F869" s="3">
        <v>46.942470999999998</v>
      </c>
      <c r="G869" s="3">
        <v>32.054550999999996</v>
      </c>
      <c r="H869" s="4">
        <v>67.17</v>
      </c>
      <c r="I869" s="2" t="s">
        <v>131</v>
      </c>
      <c r="J869" s="2" t="str">
        <f>IF(COUNTIF($A$3:A869,A869)&gt;1,"ДУБЛЬ","")</f>
        <v/>
      </c>
      <c r="K869" s="2" t="str">
        <f t="shared" si="13"/>
        <v>OK</v>
      </c>
      <c r="L869" s="2" t="s">
        <v>68</v>
      </c>
    </row>
    <row r="870" spans="1:12">
      <c r="A870" s="2" t="s">
        <v>1366</v>
      </c>
      <c r="B870" s="2" t="s">
        <v>241</v>
      </c>
      <c r="C870" s="2">
        <v>784</v>
      </c>
      <c r="D870" s="2" t="s">
        <v>1303</v>
      </c>
      <c r="E870" s="2" t="s">
        <v>68</v>
      </c>
      <c r="F870" s="3">
        <v>46.947895000000003</v>
      </c>
      <c r="G870" s="3">
        <v>32.034280000000003</v>
      </c>
      <c r="H870" s="4">
        <v>67.17</v>
      </c>
      <c r="I870" s="2" t="s">
        <v>131</v>
      </c>
      <c r="J870" s="2" t="str">
        <f>IF(COUNTIF($A$3:A870,A870)&gt;1,"ДУБЛЬ","")</f>
        <v/>
      </c>
      <c r="K870" s="2" t="str">
        <f t="shared" si="13"/>
        <v>OK</v>
      </c>
      <c r="L870" s="2" t="s">
        <v>68</v>
      </c>
    </row>
    <row r="871" spans="1:12">
      <c r="A871" s="2" t="s">
        <v>1367</v>
      </c>
      <c r="B871" s="2" t="s">
        <v>241</v>
      </c>
      <c r="C871" s="2">
        <v>829</v>
      </c>
      <c r="D871" s="2" t="s">
        <v>1368</v>
      </c>
      <c r="E871" s="2" t="s">
        <v>68</v>
      </c>
      <c r="F871" s="3">
        <v>48.245790999999997</v>
      </c>
      <c r="G871" s="3">
        <v>31.748667000000001</v>
      </c>
      <c r="H871" s="4">
        <v>67.17</v>
      </c>
      <c r="I871" s="2" t="s">
        <v>131</v>
      </c>
      <c r="J871" s="2" t="str">
        <f>IF(COUNTIF($A$3:A871,A871)&gt;1,"ДУБЛЬ","")</f>
        <v/>
      </c>
      <c r="K871" s="2" t="str">
        <f t="shared" si="13"/>
        <v>OK</v>
      </c>
      <c r="L871" s="2" t="s">
        <v>68</v>
      </c>
    </row>
    <row r="872" spans="1:12">
      <c r="A872" s="2" t="s">
        <v>1369</v>
      </c>
      <c r="B872" s="2" t="s">
        <v>241</v>
      </c>
      <c r="C872" s="2">
        <v>846</v>
      </c>
      <c r="D872" s="2" t="s">
        <v>1309</v>
      </c>
      <c r="E872" s="2" t="s">
        <v>68</v>
      </c>
      <c r="F872" s="3">
        <v>46.399191000000002</v>
      </c>
      <c r="G872" s="3">
        <v>30.718381999999998</v>
      </c>
      <c r="H872" s="4">
        <v>67.17</v>
      </c>
      <c r="I872" s="2" t="s">
        <v>131</v>
      </c>
      <c r="J872" s="2" t="str">
        <f>IF(COUNTIF($A$3:A872,A872)&gt;1,"ДУБЛЬ","")</f>
        <v/>
      </c>
      <c r="K872" s="2" t="str">
        <f t="shared" si="13"/>
        <v>OK</v>
      </c>
      <c r="L872" s="2" t="s">
        <v>68</v>
      </c>
    </row>
    <row r="873" spans="1:12">
      <c r="A873" s="2" t="s">
        <v>1370</v>
      </c>
      <c r="B873" s="2" t="s">
        <v>241</v>
      </c>
      <c r="C873" s="2">
        <v>871</v>
      </c>
      <c r="D873" s="2" t="s">
        <v>1247</v>
      </c>
      <c r="E873" s="2" t="s">
        <v>63</v>
      </c>
      <c r="F873" s="3">
        <v>46.643901999999997</v>
      </c>
      <c r="G873" s="3">
        <v>32.583284999999997</v>
      </c>
      <c r="H873" s="4">
        <v>67.17</v>
      </c>
      <c r="I873" s="2" t="s">
        <v>131</v>
      </c>
      <c r="J873" s="2" t="str">
        <f>IF(COUNTIF($A$3:A873,A873)&gt;1,"ДУБЛЬ","")</f>
        <v/>
      </c>
      <c r="K873" s="2" t="str">
        <f t="shared" si="13"/>
        <v>OK</v>
      </c>
      <c r="L873" s="2" t="s">
        <v>68</v>
      </c>
    </row>
    <row r="874" spans="1:12">
      <c r="A874" s="2" t="s">
        <v>1371</v>
      </c>
      <c r="B874" s="2" t="s">
        <v>241</v>
      </c>
      <c r="C874" s="2">
        <v>876</v>
      </c>
      <c r="D874" s="2" t="s">
        <v>1372</v>
      </c>
      <c r="E874" s="2" t="s">
        <v>75</v>
      </c>
      <c r="F874" s="3">
        <v>45.399000999999998</v>
      </c>
      <c r="G874" s="3">
        <v>29.587785</v>
      </c>
      <c r="H874" s="4">
        <v>67.17</v>
      </c>
      <c r="I874" s="2" t="s">
        <v>131</v>
      </c>
      <c r="J874" s="2" t="str">
        <f>IF(COUNTIF($A$3:A874,A874)&gt;1,"ДУБЛЬ","")</f>
        <v/>
      </c>
      <c r="K874" s="2" t="str">
        <f t="shared" si="13"/>
        <v>OK</v>
      </c>
      <c r="L874" s="2" t="s">
        <v>68</v>
      </c>
    </row>
    <row r="875" spans="1:12">
      <c r="A875" s="2" t="s">
        <v>1373</v>
      </c>
      <c r="B875" s="2" t="s">
        <v>241</v>
      </c>
      <c r="C875" s="2">
        <v>859</v>
      </c>
      <c r="D875" s="2" t="s">
        <v>1303</v>
      </c>
      <c r="E875" s="2" t="s">
        <v>63</v>
      </c>
      <c r="F875" s="3">
        <v>46.859589</v>
      </c>
      <c r="G875" s="3">
        <v>32.014558999999998</v>
      </c>
      <c r="H875" s="4">
        <v>67.17</v>
      </c>
      <c r="I875" s="2" t="s">
        <v>131</v>
      </c>
      <c r="J875" s="2" t="str">
        <f>IF(COUNTIF($A$3:A875,A875)&gt;1,"ДУБЛЬ","")</f>
        <v/>
      </c>
      <c r="K875" s="2" t="str">
        <f t="shared" si="13"/>
        <v>OK</v>
      </c>
      <c r="L875" s="2" t="s">
        <v>68</v>
      </c>
    </row>
    <row r="876" spans="1:12">
      <c r="A876" s="2" t="s">
        <v>1374</v>
      </c>
      <c r="B876" s="2" t="s">
        <v>241</v>
      </c>
      <c r="C876" s="2">
        <v>863</v>
      </c>
      <c r="D876" s="2" t="s">
        <v>1303</v>
      </c>
      <c r="E876" s="2" t="s">
        <v>68</v>
      </c>
      <c r="F876" s="3">
        <v>46.955756000000001</v>
      </c>
      <c r="G876" s="3">
        <v>31.959118</v>
      </c>
      <c r="H876" s="4">
        <v>67.17</v>
      </c>
      <c r="I876" s="2" t="s">
        <v>131</v>
      </c>
      <c r="J876" s="2" t="str">
        <f>IF(COUNTIF($A$3:A876,A876)&gt;1,"ДУБЛЬ","")</f>
        <v/>
      </c>
      <c r="K876" s="2" t="str">
        <f t="shared" si="13"/>
        <v>OK</v>
      </c>
      <c r="L876" s="2" t="s">
        <v>68</v>
      </c>
    </row>
    <row r="877" spans="1:12">
      <c r="A877" s="2" t="s">
        <v>1375</v>
      </c>
      <c r="B877" s="2" t="s">
        <v>241</v>
      </c>
      <c r="C877" s="2">
        <v>885</v>
      </c>
      <c r="D877" s="2" t="s">
        <v>1303</v>
      </c>
      <c r="E877" s="2" t="s">
        <v>68</v>
      </c>
      <c r="F877" s="3">
        <v>46.960135000000001</v>
      </c>
      <c r="G877" s="3">
        <v>31.952635000000001</v>
      </c>
      <c r="H877" s="4">
        <v>67.17</v>
      </c>
      <c r="I877" s="2" t="s">
        <v>131</v>
      </c>
      <c r="J877" s="2" t="str">
        <f>IF(COUNTIF($A$3:A877,A877)&gt;1,"ДУБЛЬ","")</f>
        <v/>
      </c>
      <c r="K877" s="2" t="str">
        <f t="shared" si="13"/>
        <v>OK</v>
      </c>
      <c r="L877" s="2" t="s">
        <v>68</v>
      </c>
    </row>
    <row r="878" spans="1:12">
      <c r="A878" s="2" t="s">
        <v>1376</v>
      </c>
      <c r="B878" s="2" t="s">
        <v>241</v>
      </c>
      <c r="C878" s="2">
        <v>780</v>
      </c>
      <c r="D878" s="2" t="s">
        <v>1303</v>
      </c>
      <c r="E878" s="2" t="s">
        <v>63</v>
      </c>
      <c r="F878" s="3">
        <v>46.856104000000002</v>
      </c>
      <c r="G878" s="3">
        <v>32.011527999999998</v>
      </c>
      <c r="H878" s="4">
        <v>67.17</v>
      </c>
      <c r="I878" s="2" t="s">
        <v>131</v>
      </c>
      <c r="J878" s="2" t="str">
        <f>IF(COUNTIF($A$3:A878,A878)&gt;1,"ДУБЛЬ","")</f>
        <v/>
      </c>
      <c r="K878" s="2" t="str">
        <f t="shared" si="13"/>
        <v>OK</v>
      </c>
      <c r="L878" s="2" t="s">
        <v>68</v>
      </c>
    </row>
    <row r="879" spans="1:12">
      <c r="A879" s="2" t="s">
        <v>1377</v>
      </c>
      <c r="B879" s="2" t="s">
        <v>241</v>
      </c>
      <c r="C879" s="2">
        <v>899</v>
      </c>
      <c r="D879" s="2" t="s">
        <v>1303</v>
      </c>
      <c r="E879" s="2" t="s">
        <v>68</v>
      </c>
      <c r="F879" s="3">
        <v>46.967008999999997</v>
      </c>
      <c r="G879" s="3">
        <v>31.971889999999998</v>
      </c>
      <c r="H879" s="4">
        <v>67.17</v>
      </c>
      <c r="I879" s="2" t="s">
        <v>131</v>
      </c>
      <c r="J879" s="2" t="str">
        <f>IF(COUNTIF($A$3:A879,A879)&gt;1,"ДУБЛЬ","")</f>
        <v/>
      </c>
      <c r="K879" s="2" t="str">
        <f t="shared" si="13"/>
        <v>OK</v>
      </c>
      <c r="L879" s="2" t="s">
        <v>68</v>
      </c>
    </row>
    <row r="880" spans="1:12">
      <c r="A880" s="2" t="s">
        <v>1378</v>
      </c>
      <c r="B880" s="2" t="s">
        <v>241</v>
      </c>
      <c r="C880" s="2">
        <v>908</v>
      </c>
      <c r="D880" s="2" t="s">
        <v>1379</v>
      </c>
      <c r="E880" s="2" t="s">
        <v>68</v>
      </c>
      <c r="F880" s="3">
        <v>46.297365999999997</v>
      </c>
      <c r="G880" s="3">
        <v>30.643435</v>
      </c>
      <c r="H880" s="4">
        <v>67.17</v>
      </c>
      <c r="I880" s="2" t="s">
        <v>131</v>
      </c>
      <c r="J880" s="2" t="str">
        <f>IF(COUNTIF($A$3:A880,A880)&gt;1,"ДУБЛЬ","")</f>
        <v/>
      </c>
      <c r="K880" s="2" t="str">
        <f t="shared" si="13"/>
        <v>OK</v>
      </c>
      <c r="L880" s="2" t="s">
        <v>68</v>
      </c>
    </row>
    <row r="881" spans="1:12">
      <c r="A881" s="2" t="s">
        <v>1380</v>
      </c>
      <c r="B881" s="2" t="s">
        <v>241</v>
      </c>
      <c r="C881" s="2">
        <v>175</v>
      </c>
      <c r="D881" s="2" t="s">
        <v>1200</v>
      </c>
      <c r="E881" s="2" t="s">
        <v>63</v>
      </c>
      <c r="F881" s="3">
        <v>47.910747000000001</v>
      </c>
      <c r="G881" s="3">
        <v>33.342472999999998</v>
      </c>
      <c r="H881" s="4">
        <v>67.17</v>
      </c>
      <c r="I881" s="2" t="s">
        <v>131</v>
      </c>
      <c r="J881" s="2" t="str">
        <f>IF(COUNTIF($A$3:A881,A881)&gt;1,"ДУБЛЬ","")</f>
        <v/>
      </c>
      <c r="K881" s="2" t="str">
        <f t="shared" si="13"/>
        <v>OK</v>
      </c>
      <c r="L881" s="2" t="s">
        <v>68</v>
      </c>
    </row>
    <row r="882" spans="1:12">
      <c r="A882" s="2" t="s">
        <v>1381</v>
      </c>
      <c r="B882" s="2" t="s">
        <v>241</v>
      </c>
      <c r="C882" s="2">
        <v>913</v>
      </c>
      <c r="D882" s="2" t="s">
        <v>1137</v>
      </c>
      <c r="E882" s="2" t="s">
        <v>68</v>
      </c>
      <c r="F882" s="3">
        <v>49.42559</v>
      </c>
      <c r="G882" s="3">
        <v>32.093919999999997</v>
      </c>
      <c r="H882" s="4">
        <v>67.17</v>
      </c>
      <c r="I882" s="2" t="s">
        <v>150</v>
      </c>
      <c r="J882" s="2" t="str">
        <f>IF(COUNTIF($A$3:A882,A882)&gt;1,"ДУБЛЬ","")</f>
        <v/>
      </c>
      <c r="K882" s="2" t="str">
        <f t="shared" si="13"/>
        <v>OK</v>
      </c>
      <c r="L882" s="2" t="s">
        <v>68</v>
      </c>
    </row>
    <row r="883" spans="1:12">
      <c r="A883" s="2" t="s">
        <v>1382</v>
      </c>
      <c r="B883" s="2" t="s">
        <v>241</v>
      </c>
      <c r="C883" s="2">
        <v>933</v>
      </c>
      <c r="D883" s="2" t="s">
        <v>1153</v>
      </c>
      <c r="E883" s="2" t="s">
        <v>68</v>
      </c>
      <c r="F883" s="3">
        <v>49.864870000000003</v>
      </c>
      <c r="G883" s="3">
        <v>30.822600000000001</v>
      </c>
      <c r="H883" s="4">
        <v>67.17</v>
      </c>
      <c r="I883" s="2" t="s">
        <v>131</v>
      </c>
      <c r="J883" s="2" t="str">
        <f>IF(COUNTIF($A$3:A883,A883)&gt;1,"ДУБЛЬ","")</f>
        <v/>
      </c>
      <c r="K883" s="2" t="str">
        <f t="shared" si="13"/>
        <v>OK</v>
      </c>
      <c r="L883" s="2" t="s">
        <v>68</v>
      </c>
    </row>
    <row r="884" spans="1:12">
      <c r="A884" s="2" t="s">
        <v>1383</v>
      </c>
      <c r="B884" s="2" t="s">
        <v>241</v>
      </c>
      <c r="C884" s="2">
        <v>925</v>
      </c>
      <c r="D884" s="2" t="s">
        <v>1247</v>
      </c>
      <c r="E884" s="2" t="s">
        <v>63</v>
      </c>
      <c r="F884" s="3">
        <v>46.663697999999997</v>
      </c>
      <c r="G884" s="3">
        <v>32.598578000000003</v>
      </c>
      <c r="H884" s="4">
        <v>67.17</v>
      </c>
      <c r="I884" s="2" t="s">
        <v>131</v>
      </c>
      <c r="J884" s="2" t="str">
        <f>IF(COUNTIF($A$3:A884,A884)&gt;1,"ДУБЛЬ","")</f>
        <v/>
      </c>
      <c r="K884" s="2" t="str">
        <f t="shared" si="13"/>
        <v>OK</v>
      </c>
      <c r="L884" s="2" t="s">
        <v>68</v>
      </c>
    </row>
    <row r="885" spans="1:12">
      <c r="A885" s="2" t="s">
        <v>1384</v>
      </c>
      <c r="B885" s="2" t="s">
        <v>241</v>
      </c>
      <c r="C885" s="2">
        <v>289</v>
      </c>
      <c r="D885" s="2" t="s">
        <v>1385</v>
      </c>
      <c r="E885" s="2" t="s">
        <v>68</v>
      </c>
      <c r="F885" s="3">
        <v>48.968817000000001</v>
      </c>
      <c r="G885" s="3">
        <v>28.834154000000002</v>
      </c>
      <c r="H885" s="4">
        <v>67.17</v>
      </c>
      <c r="I885" s="2" t="s">
        <v>131</v>
      </c>
      <c r="J885" s="2" t="str">
        <f>IF(COUNTIF($A$3:A885,A885)&gt;1,"ДУБЛЬ","")</f>
        <v/>
      </c>
      <c r="K885" s="2" t="str">
        <f t="shared" si="13"/>
        <v>OK</v>
      </c>
      <c r="L885" s="2" t="s">
        <v>68</v>
      </c>
    </row>
    <row r="886" spans="1:12">
      <c r="A886" s="2" t="s">
        <v>1386</v>
      </c>
      <c r="B886" s="2" t="s">
        <v>241</v>
      </c>
      <c r="C886" s="2">
        <v>932</v>
      </c>
      <c r="D886" s="2" t="s">
        <v>1387</v>
      </c>
      <c r="E886" s="2" t="s">
        <v>68</v>
      </c>
      <c r="F886" s="3">
        <v>50.210749</v>
      </c>
      <c r="G886" s="3">
        <v>30.317456</v>
      </c>
      <c r="H886" s="4">
        <v>67.17</v>
      </c>
      <c r="I886" s="2" t="s">
        <v>131</v>
      </c>
      <c r="J886" s="2" t="str">
        <f>IF(COUNTIF($A$3:A886,A886)&gt;1,"ДУБЛЬ","")</f>
        <v/>
      </c>
      <c r="K886" s="2" t="str">
        <f t="shared" si="13"/>
        <v>OK</v>
      </c>
      <c r="L886" s="2" t="s">
        <v>68</v>
      </c>
    </row>
    <row r="887" spans="1:12">
      <c r="A887" s="2" t="s">
        <v>1388</v>
      </c>
      <c r="B887" s="2" t="s">
        <v>241</v>
      </c>
      <c r="C887" s="2">
        <v>926</v>
      </c>
      <c r="D887" s="2" t="s">
        <v>1139</v>
      </c>
      <c r="E887" s="2" t="s">
        <v>68</v>
      </c>
      <c r="F887" s="3">
        <v>49.250528000000003</v>
      </c>
      <c r="G887" s="3">
        <v>28.474772000000002</v>
      </c>
      <c r="H887" s="4">
        <v>67.17</v>
      </c>
      <c r="I887" s="2" t="s">
        <v>131</v>
      </c>
      <c r="J887" s="2" t="str">
        <f>IF(COUNTIF($A$3:A887,A887)&gt;1,"ДУБЛЬ","")</f>
        <v/>
      </c>
      <c r="K887" s="2" t="str">
        <f t="shared" si="13"/>
        <v>OK</v>
      </c>
      <c r="L887" s="2" t="s">
        <v>68</v>
      </c>
    </row>
    <row r="888" spans="1:12">
      <c r="A888" s="2" t="s">
        <v>1389</v>
      </c>
      <c r="B888" s="2" t="s">
        <v>241</v>
      </c>
      <c r="C888" s="2">
        <v>173</v>
      </c>
      <c r="D888" s="2" t="s">
        <v>1390</v>
      </c>
      <c r="E888" s="2" t="s">
        <v>68</v>
      </c>
      <c r="F888" s="3">
        <v>48.329413000000002</v>
      </c>
      <c r="G888" s="3">
        <v>30.234428999999999</v>
      </c>
      <c r="H888" s="4">
        <v>67.17</v>
      </c>
      <c r="I888" s="2" t="s">
        <v>131</v>
      </c>
      <c r="J888" s="2" t="str">
        <f>IF(COUNTIF($A$3:A888,A888)&gt;1,"ДУБЛЬ","")</f>
        <v/>
      </c>
      <c r="K888" s="2" t="str">
        <f t="shared" si="13"/>
        <v>OK</v>
      </c>
      <c r="L888" s="2" t="s">
        <v>68</v>
      </c>
    </row>
    <row r="889" spans="1:12">
      <c r="A889" s="2" t="s">
        <v>1391</v>
      </c>
      <c r="B889" s="2" t="s">
        <v>241</v>
      </c>
      <c r="C889" s="2">
        <v>836</v>
      </c>
      <c r="D889" s="2" t="s">
        <v>1392</v>
      </c>
      <c r="E889" s="2" t="s">
        <v>68</v>
      </c>
      <c r="F889" s="3">
        <v>48.824038999999999</v>
      </c>
      <c r="G889" s="3">
        <v>28.942288000000001</v>
      </c>
      <c r="H889" s="4">
        <v>67.17</v>
      </c>
      <c r="I889" s="2" t="s">
        <v>131</v>
      </c>
      <c r="J889" s="2" t="str">
        <f>IF(COUNTIF($A$3:A889,A889)&gt;1,"ДУБЛЬ","")</f>
        <v/>
      </c>
      <c r="K889" s="2" t="str">
        <f t="shared" si="13"/>
        <v>OK</v>
      </c>
      <c r="L889" s="2" t="s">
        <v>68</v>
      </c>
    </row>
    <row r="890" spans="1:12">
      <c r="A890" s="2" t="s">
        <v>1393</v>
      </c>
      <c r="B890" s="2" t="s">
        <v>241</v>
      </c>
      <c r="C890" s="2">
        <v>679</v>
      </c>
      <c r="D890" s="2" t="s">
        <v>611</v>
      </c>
      <c r="E890" s="2" t="s">
        <v>68</v>
      </c>
      <c r="F890" s="3">
        <v>50.460999000000001</v>
      </c>
      <c r="G890" s="3">
        <v>30.483764999999998</v>
      </c>
      <c r="H890" s="4">
        <v>67.17</v>
      </c>
      <c r="I890" s="2" t="s">
        <v>131</v>
      </c>
      <c r="J890" s="2" t="str">
        <f>IF(COUNTIF($A$3:A890,A890)&gt;1,"ДУБЛЬ","")</f>
        <v/>
      </c>
      <c r="K890" s="2" t="str">
        <f t="shared" si="13"/>
        <v>OK</v>
      </c>
      <c r="L890" s="2" t="s">
        <v>68</v>
      </c>
    </row>
    <row r="891" spans="1:12">
      <c r="A891" s="2" t="s">
        <v>1394</v>
      </c>
      <c r="B891" s="2" t="s">
        <v>241</v>
      </c>
      <c r="C891" s="2">
        <v>161</v>
      </c>
      <c r="D891" s="2" t="s">
        <v>1395</v>
      </c>
      <c r="E891" s="2" t="s">
        <v>68</v>
      </c>
      <c r="F891" s="3">
        <v>49.686718999999997</v>
      </c>
      <c r="G891" s="3">
        <v>30.472825</v>
      </c>
      <c r="H891" s="4">
        <v>67.17</v>
      </c>
      <c r="I891" s="2" t="s">
        <v>131</v>
      </c>
      <c r="J891" s="2" t="str">
        <f>IF(COUNTIF($A$3:A891,A891)&gt;1,"ДУБЛЬ","")</f>
        <v/>
      </c>
      <c r="K891" s="2" t="str">
        <f t="shared" si="13"/>
        <v>OK</v>
      </c>
      <c r="L891" s="2" t="s">
        <v>68</v>
      </c>
    </row>
    <row r="892" spans="1:12">
      <c r="A892" s="2" t="s">
        <v>1396</v>
      </c>
      <c r="B892" s="2" t="s">
        <v>241</v>
      </c>
      <c r="C892" s="2">
        <v>564</v>
      </c>
      <c r="D892" s="2" t="s">
        <v>1213</v>
      </c>
      <c r="E892" s="2" t="s">
        <v>68</v>
      </c>
      <c r="F892" s="3">
        <v>49.187327000000003</v>
      </c>
      <c r="G892" s="3">
        <v>31.895502</v>
      </c>
      <c r="H892" s="4">
        <v>67.17</v>
      </c>
      <c r="I892" s="2" t="s">
        <v>150</v>
      </c>
      <c r="J892" s="2" t="str">
        <f>IF(COUNTIF($A$3:A892,A892)&gt;1,"ДУБЛЬ","")</f>
        <v/>
      </c>
      <c r="K892" s="2" t="str">
        <f t="shared" si="13"/>
        <v>OK</v>
      </c>
      <c r="L892" s="2" t="s">
        <v>68</v>
      </c>
    </row>
    <row r="893" spans="1:12">
      <c r="A893" s="2" t="s">
        <v>1397</v>
      </c>
      <c r="B893" s="2" t="s">
        <v>241</v>
      </c>
      <c r="C893" s="2">
        <v>935</v>
      </c>
      <c r="D893" s="2" t="s">
        <v>1157</v>
      </c>
      <c r="E893" s="2" t="s">
        <v>68</v>
      </c>
      <c r="F893" s="3">
        <v>49.288853000000003</v>
      </c>
      <c r="G893" s="3">
        <v>31.436706999999998</v>
      </c>
      <c r="H893" s="4">
        <v>67.17</v>
      </c>
      <c r="I893" s="2" t="s">
        <v>131</v>
      </c>
      <c r="J893" s="2" t="str">
        <f>IF(COUNTIF($A$3:A893,A893)&gt;1,"ДУБЛЬ","")</f>
        <v/>
      </c>
      <c r="K893" s="2" t="str">
        <f t="shared" si="13"/>
        <v>OK</v>
      </c>
      <c r="L893" s="2" t="s">
        <v>68</v>
      </c>
    </row>
    <row r="894" spans="1:12">
      <c r="A894" s="2" t="s">
        <v>1398</v>
      </c>
      <c r="B894" s="2" t="s">
        <v>241</v>
      </c>
      <c r="C894" s="2">
        <v>936</v>
      </c>
      <c r="D894" s="2" t="s">
        <v>611</v>
      </c>
      <c r="E894" s="2" t="s">
        <v>68</v>
      </c>
      <c r="F894" s="3">
        <v>50.476796</v>
      </c>
      <c r="G894" s="3">
        <v>30.405528</v>
      </c>
      <c r="H894" s="4">
        <v>67.17</v>
      </c>
      <c r="I894" s="2" t="s">
        <v>131</v>
      </c>
      <c r="J894" s="2" t="str">
        <f>IF(COUNTIF($A$3:A894,A894)&gt;1,"ДУБЛЬ","")</f>
        <v/>
      </c>
      <c r="K894" s="2" t="str">
        <f t="shared" si="13"/>
        <v>OK</v>
      </c>
      <c r="L894" s="2" t="s">
        <v>68</v>
      </c>
    </row>
    <row r="895" spans="1:12">
      <c r="A895" s="2" t="s">
        <v>1399</v>
      </c>
      <c r="B895" s="2" t="s">
        <v>241</v>
      </c>
      <c r="C895" s="2">
        <v>383</v>
      </c>
      <c r="D895" s="2" t="s">
        <v>1213</v>
      </c>
      <c r="E895" s="2" t="s">
        <v>68</v>
      </c>
      <c r="F895" s="3">
        <v>49.200187999999997</v>
      </c>
      <c r="G895" s="3">
        <v>31.869738000000002</v>
      </c>
      <c r="H895" s="4">
        <v>67.17</v>
      </c>
      <c r="I895" s="2" t="s">
        <v>150</v>
      </c>
      <c r="J895" s="2" t="str">
        <f>IF(COUNTIF($A$3:A895,A895)&gt;1,"ДУБЛЬ","")</f>
        <v/>
      </c>
      <c r="K895" s="2" t="str">
        <f t="shared" si="13"/>
        <v>OK</v>
      </c>
      <c r="L895" s="2" t="s">
        <v>68</v>
      </c>
    </row>
    <row r="896" spans="1:12">
      <c r="A896" s="2" t="s">
        <v>1400</v>
      </c>
      <c r="B896" s="2" t="s">
        <v>241</v>
      </c>
      <c r="C896" s="2">
        <v>946</v>
      </c>
      <c r="D896" s="2" t="s">
        <v>1137</v>
      </c>
      <c r="E896" s="2" t="s">
        <v>68</v>
      </c>
      <c r="F896" s="3">
        <v>49.441195999999998</v>
      </c>
      <c r="G896" s="3">
        <v>32.060113999999999</v>
      </c>
      <c r="H896" s="4">
        <v>67.17</v>
      </c>
      <c r="I896" s="2" t="s">
        <v>150</v>
      </c>
      <c r="J896" s="2" t="str">
        <f>IF(COUNTIF($A$3:A896,A896)&gt;1,"ДУБЛЬ","")</f>
        <v/>
      </c>
      <c r="K896" s="2" t="str">
        <f t="shared" si="13"/>
        <v>OK</v>
      </c>
      <c r="L896" s="2" t="s">
        <v>68</v>
      </c>
    </row>
    <row r="897" spans="1:12">
      <c r="A897" s="2" t="s">
        <v>1401</v>
      </c>
      <c r="B897" s="2" t="s">
        <v>241</v>
      </c>
      <c r="C897" s="2">
        <v>947</v>
      </c>
      <c r="D897" s="2" t="s">
        <v>1402</v>
      </c>
      <c r="E897" s="2" t="s">
        <v>68</v>
      </c>
      <c r="F897" s="3">
        <v>48.101156000000003</v>
      </c>
      <c r="G897" s="3">
        <v>29.126149999999999</v>
      </c>
      <c r="H897" s="4">
        <v>67.17</v>
      </c>
      <c r="I897" s="2" t="s">
        <v>131</v>
      </c>
      <c r="J897" s="2" t="str">
        <f>IF(COUNTIF($A$3:A897,A897)&gt;1,"ДУБЛЬ","")</f>
        <v/>
      </c>
      <c r="K897" s="2" t="str">
        <f t="shared" si="13"/>
        <v>OK</v>
      </c>
      <c r="L897" s="2" t="s">
        <v>68</v>
      </c>
    </row>
    <row r="898" spans="1:12">
      <c r="A898" s="2" t="s">
        <v>1403</v>
      </c>
      <c r="B898" s="2" t="s">
        <v>241</v>
      </c>
      <c r="C898" s="2">
        <v>948</v>
      </c>
      <c r="D898" s="2" t="s">
        <v>1404</v>
      </c>
      <c r="E898" s="2" t="s">
        <v>68</v>
      </c>
      <c r="F898" s="3">
        <v>47.936616999999998</v>
      </c>
      <c r="G898" s="3">
        <v>29.620556000000001</v>
      </c>
      <c r="H898" s="4">
        <v>67.17</v>
      </c>
      <c r="I898" s="2" t="s">
        <v>131</v>
      </c>
      <c r="J898" s="2" t="str">
        <f>IF(COUNTIF($A$3:A898,A898)&gt;1,"ДУБЛЬ","")</f>
        <v/>
      </c>
      <c r="K898" s="2" t="str">
        <f t="shared" si="13"/>
        <v>OK</v>
      </c>
      <c r="L898" s="2" t="s">
        <v>68</v>
      </c>
    </row>
    <row r="899" spans="1:12">
      <c r="A899" s="2" t="s">
        <v>1405</v>
      </c>
      <c r="B899" s="2" t="s">
        <v>241</v>
      </c>
      <c r="C899" s="2">
        <v>285</v>
      </c>
      <c r="D899" s="2" t="s">
        <v>1406</v>
      </c>
      <c r="E899" s="2" t="s">
        <v>68</v>
      </c>
      <c r="F899" s="3">
        <v>48.512951999999999</v>
      </c>
      <c r="G899" s="3">
        <v>29.219089</v>
      </c>
      <c r="H899" s="4">
        <v>67.17</v>
      </c>
      <c r="I899" s="2" t="s">
        <v>131</v>
      </c>
      <c r="J899" s="2" t="str">
        <f>IF(COUNTIF($A$3:A899,A899)&gt;1,"ДУБЛЬ","")</f>
        <v/>
      </c>
      <c r="K899" s="2" t="str">
        <f t="shared" ref="K899:K962" si="14">IF(OR(F899="",G899=""),"НЕМАЄ","OK")</f>
        <v>OK</v>
      </c>
      <c r="L899" s="2" t="s">
        <v>68</v>
      </c>
    </row>
    <row r="900" spans="1:12">
      <c r="A900" s="2" t="s">
        <v>1407</v>
      </c>
      <c r="B900" s="2" t="s">
        <v>241</v>
      </c>
      <c r="C900" s="2">
        <v>237</v>
      </c>
      <c r="D900" s="2" t="s">
        <v>1408</v>
      </c>
      <c r="E900" s="2" t="s">
        <v>68</v>
      </c>
      <c r="F900" s="3">
        <v>49.309339999999999</v>
      </c>
      <c r="G900" s="3">
        <v>28.472757000000001</v>
      </c>
      <c r="H900" s="4">
        <v>67.17</v>
      </c>
      <c r="I900" s="2" t="s">
        <v>131</v>
      </c>
      <c r="J900" s="2" t="str">
        <f>IF(COUNTIF($A$3:A900,A900)&gt;1,"ДУБЛЬ","")</f>
        <v/>
      </c>
      <c r="K900" s="2" t="str">
        <f t="shared" si="14"/>
        <v>OK</v>
      </c>
      <c r="L900" s="2" t="s">
        <v>68</v>
      </c>
    </row>
    <row r="901" spans="1:12">
      <c r="A901" s="2" t="s">
        <v>1409</v>
      </c>
      <c r="B901" s="2" t="s">
        <v>241</v>
      </c>
      <c r="C901" s="2">
        <v>615</v>
      </c>
      <c r="D901" s="2" t="s">
        <v>1141</v>
      </c>
      <c r="E901" s="2" t="s">
        <v>68</v>
      </c>
      <c r="F901" s="3">
        <v>49.818227999999998</v>
      </c>
      <c r="G901" s="3">
        <v>30.070740000000001</v>
      </c>
      <c r="H901" s="4">
        <v>67.17</v>
      </c>
      <c r="I901" s="2" t="s">
        <v>131</v>
      </c>
      <c r="J901" s="2" t="str">
        <f>IF(COUNTIF($A$3:A901,A901)&gt;1,"ДУБЛЬ","")</f>
        <v/>
      </c>
      <c r="K901" s="2" t="str">
        <f t="shared" si="14"/>
        <v>OK</v>
      </c>
      <c r="L901" s="2" t="s">
        <v>68</v>
      </c>
    </row>
    <row r="902" spans="1:12">
      <c r="A902" s="2" t="s">
        <v>1410</v>
      </c>
      <c r="B902" s="2" t="s">
        <v>241</v>
      </c>
      <c r="C902" s="2">
        <v>976</v>
      </c>
      <c r="D902" s="2" t="s">
        <v>611</v>
      </c>
      <c r="E902" s="2" t="s">
        <v>68</v>
      </c>
      <c r="F902" s="3">
        <v>50.383119999999998</v>
      </c>
      <c r="G902" s="3">
        <v>30.480699999999999</v>
      </c>
      <c r="H902" s="4">
        <v>67.17</v>
      </c>
      <c r="I902" s="2" t="s">
        <v>131</v>
      </c>
      <c r="J902" s="2" t="str">
        <f>IF(COUNTIF($A$3:A902,A902)&gt;1,"ДУБЛЬ","")</f>
        <v/>
      </c>
      <c r="K902" s="2" t="str">
        <f t="shared" si="14"/>
        <v>OK</v>
      </c>
      <c r="L902" s="2" t="s">
        <v>68</v>
      </c>
    </row>
    <row r="903" spans="1:12">
      <c r="A903" s="2" t="s">
        <v>1411</v>
      </c>
      <c r="B903" s="2" t="s">
        <v>241</v>
      </c>
      <c r="C903" s="2">
        <v>2011</v>
      </c>
      <c r="D903" s="2" t="s">
        <v>611</v>
      </c>
      <c r="E903" s="2" t="s">
        <v>68</v>
      </c>
      <c r="F903" s="3">
        <v>50.452840700000003</v>
      </c>
      <c r="G903" s="3">
        <v>30.468743700000001</v>
      </c>
      <c r="H903" s="4">
        <v>67.17</v>
      </c>
      <c r="I903" s="2" t="s">
        <v>131</v>
      </c>
      <c r="J903" s="2" t="str">
        <f>IF(COUNTIF($A$3:A903,A903)&gt;1,"ДУБЛЬ","")</f>
        <v/>
      </c>
      <c r="K903" s="2" t="str">
        <f t="shared" si="14"/>
        <v>OK</v>
      </c>
      <c r="L903" s="2" t="s">
        <v>68</v>
      </c>
    </row>
    <row r="904" spans="1:12">
      <c r="A904" s="2" t="s">
        <v>1412</v>
      </c>
      <c r="B904" s="2" t="s">
        <v>241</v>
      </c>
      <c r="C904" s="2">
        <v>2020</v>
      </c>
      <c r="D904" s="2" t="s">
        <v>1200</v>
      </c>
      <c r="E904" s="2" t="s">
        <v>63</v>
      </c>
      <c r="F904" s="3">
        <v>47.972133999999997</v>
      </c>
      <c r="G904" s="3">
        <v>33.436122099999999</v>
      </c>
      <c r="H904" s="4">
        <v>67.17</v>
      </c>
      <c r="I904" s="2" t="s">
        <v>131</v>
      </c>
      <c r="J904" s="2" t="str">
        <f>IF(COUNTIF($A$3:A904,A904)&gt;1,"ДУБЛЬ","")</f>
        <v/>
      </c>
      <c r="K904" s="2" t="str">
        <f t="shared" si="14"/>
        <v>OK</v>
      </c>
      <c r="L904" s="2" t="s">
        <v>68</v>
      </c>
    </row>
    <row r="905" spans="1:12">
      <c r="A905" s="2" t="s">
        <v>1413</v>
      </c>
      <c r="B905" s="2" t="s">
        <v>241</v>
      </c>
      <c r="C905" s="2">
        <v>2026</v>
      </c>
      <c r="D905" s="2" t="s">
        <v>611</v>
      </c>
      <c r="E905" s="2" t="s">
        <v>68</v>
      </c>
      <c r="F905" s="3">
        <v>50.463740999999999</v>
      </c>
      <c r="G905" s="3">
        <v>30.370487000000001</v>
      </c>
      <c r="H905" s="4">
        <v>67.17</v>
      </c>
      <c r="I905" s="2" t="s">
        <v>131</v>
      </c>
      <c r="J905" s="2" t="str">
        <f>IF(COUNTIF($A$3:A905,A905)&gt;1,"ДУБЛЬ","")</f>
        <v/>
      </c>
      <c r="K905" s="2" t="str">
        <f t="shared" si="14"/>
        <v>OK</v>
      </c>
      <c r="L905" s="2" t="s">
        <v>68</v>
      </c>
    </row>
    <row r="906" spans="1:12">
      <c r="A906" s="2" t="s">
        <v>1414</v>
      </c>
      <c r="B906" s="2" t="s">
        <v>241</v>
      </c>
      <c r="C906" s="2">
        <v>2031</v>
      </c>
      <c r="D906" s="2" t="s">
        <v>611</v>
      </c>
      <c r="E906" s="2" t="s">
        <v>68</v>
      </c>
      <c r="F906" s="3">
        <v>50.409461</v>
      </c>
      <c r="G906" s="3">
        <v>30.391435999999999</v>
      </c>
      <c r="H906" s="4">
        <v>67.17</v>
      </c>
      <c r="I906" s="2" t="s">
        <v>131</v>
      </c>
      <c r="J906" s="2" t="str">
        <f>IF(COUNTIF($A$3:A906,A906)&gt;1,"ДУБЛЬ","")</f>
        <v/>
      </c>
      <c r="K906" s="2" t="str">
        <f t="shared" si="14"/>
        <v>OK</v>
      </c>
      <c r="L906" s="2" t="s">
        <v>68</v>
      </c>
    </row>
    <row r="907" spans="1:12">
      <c r="A907" s="2" t="s">
        <v>1415</v>
      </c>
      <c r="B907" s="2" t="s">
        <v>241</v>
      </c>
      <c r="C907" s="2">
        <v>2034</v>
      </c>
      <c r="D907" s="2" t="s">
        <v>1416</v>
      </c>
      <c r="E907" s="2" t="s">
        <v>68</v>
      </c>
      <c r="F907" s="3">
        <v>47.695652000000003</v>
      </c>
      <c r="G907" s="3">
        <v>31.849101999999998</v>
      </c>
      <c r="H907" s="4">
        <v>67.17</v>
      </c>
      <c r="I907" s="2" t="s">
        <v>131</v>
      </c>
      <c r="J907" s="2" t="str">
        <f>IF(COUNTIF($A$3:A907,A907)&gt;1,"ДУБЛЬ","")</f>
        <v/>
      </c>
      <c r="K907" s="2" t="str">
        <f t="shared" si="14"/>
        <v>OK</v>
      </c>
      <c r="L907" s="2" t="s">
        <v>68</v>
      </c>
    </row>
    <row r="908" spans="1:12">
      <c r="A908" s="2" t="s">
        <v>1417</v>
      </c>
      <c r="B908" s="2" t="s">
        <v>241</v>
      </c>
      <c r="C908" s="2">
        <v>2038</v>
      </c>
      <c r="D908" s="2" t="s">
        <v>1418</v>
      </c>
      <c r="E908" s="2" t="s">
        <v>68</v>
      </c>
      <c r="F908" s="3">
        <v>49.730961000000001</v>
      </c>
      <c r="G908" s="3">
        <v>29.667020999999998</v>
      </c>
      <c r="H908" s="4">
        <v>67.17</v>
      </c>
      <c r="I908" s="2" t="s">
        <v>131</v>
      </c>
      <c r="J908" s="2" t="str">
        <f>IF(COUNTIF($A$3:A908,A908)&gt;1,"ДУБЛЬ","")</f>
        <v/>
      </c>
      <c r="K908" s="2" t="str">
        <f t="shared" si="14"/>
        <v>OK</v>
      </c>
      <c r="L908" s="2" t="s">
        <v>68</v>
      </c>
    </row>
    <row r="909" spans="1:12">
      <c r="A909" s="2" t="s">
        <v>1419</v>
      </c>
      <c r="B909" s="2" t="s">
        <v>241</v>
      </c>
      <c r="C909" s="2">
        <v>2044</v>
      </c>
      <c r="D909" s="2" t="s">
        <v>1420</v>
      </c>
      <c r="E909" s="2" t="s">
        <v>68</v>
      </c>
      <c r="F909" s="3">
        <v>47.750135</v>
      </c>
      <c r="G909" s="3">
        <v>29.533837999999999</v>
      </c>
      <c r="H909" s="4">
        <v>67.17</v>
      </c>
      <c r="I909" s="2" t="s">
        <v>131</v>
      </c>
      <c r="J909" s="2" t="str">
        <f>IF(COUNTIF($A$3:A909,A909)&gt;1,"ДУБЛЬ","")</f>
        <v/>
      </c>
      <c r="K909" s="2" t="str">
        <f t="shared" si="14"/>
        <v>OK</v>
      </c>
      <c r="L909" s="2" t="s">
        <v>68</v>
      </c>
    </row>
    <row r="910" spans="1:12">
      <c r="A910" s="2" t="s">
        <v>1421</v>
      </c>
      <c r="B910" s="2" t="s">
        <v>241</v>
      </c>
      <c r="C910" s="2">
        <v>2046</v>
      </c>
      <c r="D910" s="2" t="s">
        <v>1422</v>
      </c>
      <c r="E910" s="2" t="s">
        <v>68</v>
      </c>
      <c r="F910" s="3">
        <v>46.191988000000002</v>
      </c>
      <c r="G910" s="3">
        <v>30.345922000000002</v>
      </c>
      <c r="H910" s="4">
        <v>67.17</v>
      </c>
      <c r="I910" s="2" t="s">
        <v>131</v>
      </c>
      <c r="J910" s="2" t="str">
        <f>IF(COUNTIF($A$3:A910,A910)&gt;1,"ДУБЛЬ","")</f>
        <v/>
      </c>
      <c r="K910" s="2" t="str">
        <f t="shared" si="14"/>
        <v>OK</v>
      </c>
      <c r="L910" s="2" t="s">
        <v>68</v>
      </c>
    </row>
    <row r="911" spans="1:12">
      <c r="A911" s="2" t="s">
        <v>1423</v>
      </c>
      <c r="B911" s="2" t="s">
        <v>241</v>
      </c>
      <c r="C911" s="2">
        <v>2047</v>
      </c>
      <c r="D911" s="2" t="s">
        <v>1424</v>
      </c>
      <c r="E911" s="2" t="s">
        <v>68</v>
      </c>
      <c r="F911" s="3">
        <v>49.523564999999998</v>
      </c>
      <c r="G911" s="3">
        <v>29.928059999999999</v>
      </c>
      <c r="H911" s="4">
        <v>67.17</v>
      </c>
      <c r="I911" s="2" t="s">
        <v>131</v>
      </c>
      <c r="J911" s="2" t="str">
        <f>IF(COUNTIF($A$3:A911,A911)&gt;1,"ДУБЛЬ","")</f>
        <v/>
      </c>
      <c r="K911" s="2" t="str">
        <f t="shared" si="14"/>
        <v>OK</v>
      </c>
      <c r="L911" s="2" t="s">
        <v>68</v>
      </c>
    </row>
    <row r="912" spans="1:12">
      <c r="A912" s="2" t="s">
        <v>1425</v>
      </c>
      <c r="B912" s="2" t="s">
        <v>241</v>
      </c>
      <c r="C912" s="2">
        <v>2048</v>
      </c>
      <c r="D912" s="2" t="s">
        <v>1224</v>
      </c>
      <c r="E912" s="2" t="s">
        <v>68</v>
      </c>
      <c r="F912" s="3">
        <v>49.457107000000001</v>
      </c>
      <c r="G912" s="3">
        <v>28.521462</v>
      </c>
      <c r="H912" s="4">
        <v>67.17</v>
      </c>
      <c r="I912" s="2" t="s">
        <v>131</v>
      </c>
      <c r="J912" s="2" t="str">
        <f>IF(COUNTIF($A$3:A912,A912)&gt;1,"ДУБЛЬ","")</f>
        <v/>
      </c>
      <c r="K912" s="2" t="str">
        <f t="shared" si="14"/>
        <v>OK</v>
      </c>
      <c r="L912" s="2" t="s">
        <v>68</v>
      </c>
    </row>
    <row r="913" spans="1:12">
      <c r="A913" s="2" t="s">
        <v>1426</v>
      </c>
      <c r="B913" s="2" t="s">
        <v>241</v>
      </c>
      <c r="C913" s="2">
        <v>2049</v>
      </c>
      <c r="D913" s="2" t="s">
        <v>1402</v>
      </c>
      <c r="E913" s="2" t="s">
        <v>68</v>
      </c>
      <c r="F913" s="3">
        <v>48.094597</v>
      </c>
      <c r="G913" s="3">
        <v>29.124742999999999</v>
      </c>
      <c r="H913" s="4">
        <v>67.17</v>
      </c>
      <c r="I913" s="2" t="s">
        <v>131</v>
      </c>
      <c r="J913" s="2" t="str">
        <f>IF(COUNTIF($A$3:A913,A913)&gt;1,"ДУБЛЬ","")</f>
        <v/>
      </c>
      <c r="K913" s="2" t="str">
        <f t="shared" si="14"/>
        <v>OK</v>
      </c>
      <c r="L913" s="2" t="s">
        <v>68</v>
      </c>
    </row>
    <row r="914" spans="1:12">
      <c r="A914" s="2" t="s">
        <v>1427</v>
      </c>
      <c r="B914" s="2" t="s">
        <v>241</v>
      </c>
      <c r="C914" s="2">
        <v>2051</v>
      </c>
      <c r="D914" s="2" t="s">
        <v>1428</v>
      </c>
      <c r="E914" s="2" t="s">
        <v>68</v>
      </c>
      <c r="F914" s="3">
        <v>50.327137999999998</v>
      </c>
      <c r="G914" s="3">
        <v>30.469035999999999</v>
      </c>
      <c r="H914" s="4">
        <v>67.17</v>
      </c>
      <c r="I914" s="2" t="s">
        <v>131</v>
      </c>
      <c r="J914" s="2" t="str">
        <f>IF(COUNTIF($A$3:A914,A914)&gt;1,"ДУБЛЬ","")</f>
        <v/>
      </c>
      <c r="K914" s="2" t="str">
        <f t="shared" si="14"/>
        <v>OK</v>
      </c>
      <c r="L914" s="2" t="s">
        <v>68</v>
      </c>
    </row>
    <row r="915" spans="1:12">
      <c r="A915" s="2" t="s">
        <v>1429</v>
      </c>
      <c r="B915" s="2" t="s">
        <v>241</v>
      </c>
      <c r="C915" s="2">
        <v>2052</v>
      </c>
      <c r="D915" s="2" t="s">
        <v>1200</v>
      </c>
      <c r="E915" s="2" t="s">
        <v>63</v>
      </c>
      <c r="F915" s="3">
        <v>47.938203999999999</v>
      </c>
      <c r="G915" s="3">
        <v>33.426701999999999</v>
      </c>
      <c r="H915" s="4">
        <v>67.17</v>
      </c>
      <c r="I915" s="2" t="s">
        <v>131</v>
      </c>
      <c r="J915" s="2" t="str">
        <f>IF(COUNTIF($A$3:A915,A915)&gt;1,"ДУБЛЬ","")</f>
        <v/>
      </c>
      <c r="K915" s="2" t="str">
        <f t="shared" si="14"/>
        <v>OK</v>
      </c>
      <c r="L915" s="2" t="s">
        <v>68</v>
      </c>
    </row>
    <row r="916" spans="1:12">
      <c r="A916" s="2" t="s">
        <v>1430</v>
      </c>
      <c r="B916" s="2" t="s">
        <v>241</v>
      </c>
      <c r="C916" s="2">
        <v>2061</v>
      </c>
      <c r="D916" s="2" t="s">
        <v>611</v>
      </c>
      <c r="E916" s="2" t="s">
        <v>68</v>
      </c>
      <c r="F916" s="3">
        <v>50.477305000000001</v>
      </c>
      <c r="G916" s="3">
        <v>30.449715999999999</v>
      </c>
      <c r="H916" s="4">
        <v>67.17</v>
      </c>
      <c r="I916" s="2" t="s">
        <v>131</v>
      </c>
      <c r="J916" s="2" t="str">
        <f>IF(COUNTIF($A$3:A916,A916)&gt;1,"ДУБЛЬ","")</f>
        <v/>
      </c>
      <c r="K916" s="2" t="str">
        <f t="shared" si="14"/>
        <v>OK</v>
      </c>
      <c r="L916" s="2" t="s">
        <v>68</v>
      </c>
    </row>
    <row r="917" spans="1:12">
      <c r="A917" s="2" t="s">
        <v>1431</v>
      </c>
      <c r="B917" s="2" t="s">
        <v>241</v>
      </c>
      <c r="C917" s="2">
        <v>2063</v>
      </c>
      <c r="D917" s="2" t="s">
        <v>1432</v>
      </c>
      <c r="E917" s="2" t="s">
        <v>68</v>
      </c>
      <c r="F917" s="3">
        <v>50.336373999999999</v>
      </c>
      <c r="G917" s="3">
        <v>30.283466000000001</v>
      </c>
      <c r="H917" s="4">
        <v>67.17</v>
      </c>
      <c r="I917" s="2" t="s">
        <v>131</v>
      </c>
      <c r="J917" s="2" t="str">
        <f>IF(COUNTIF($A$3:A917,A917)&gt;1,"ДУБЛЬ","")</f>
        <v/>
      </c>
      <c r="K917" s="2" t="str">
        <f t="shared" si="14"/>
        <v>OK</v>
      </c>
      <c r="L917" s="2" t="s">
        <v>68</v>
      </c>
    </row>
    <row r="918" spans="1:12">
      <c r="A918" s="2" t="s">
        <v>1433</v>
      </c>
      <c r="B918" s="2" t="s">
        <v>241</v>
      </c>
      <c r="C918" s="2">
        <v>105</v>
      </c>
      <c r="D918" s="2" t="s">
        <v>1200</v>
      </c>
      <c r="E918" s="2" t="s">
        <v>63</v>
      </c>
      <c r="F918" s="3">
        <v>47.682892000000002</v>
      </c>
      <c r="G918" s="3">
        <v>33.158845999999997</v>
      </c>
      <c r="H918" s="4">
        <v>67.17</v>
      </c>
      <c r="I918" s="2" t="s">
        <v>131</v>
      </c>
      <c r="J918" s="2" t="str">
        <f>IF(COUNTIF($A$3:A918,A918)&gt;1,"ДУБЛЬ","")</f>
        <v/>
      </c>
      <c r="K918" s="2" t="str">
        <f t="shared" si="14"/>
        <v>OK</v>
      </c>
      <c r="L918" s="2" t="s">
        <v>68</v>
      </c>
    </row>
    <row r="919" spans="1:12">
      <c r="A919" s="2" t="s">
        <v>1434</v>
      </c>
      <c r="B919" s="2" t="s">
        <v>241</v>
      </c>
      <c r="C919" s="2">
        <v>2085</v>
      </c>
      <c r="D919" s="2" t="s">
        <v>1435</v>
      </c>
      <c r="E919" s="2" t="s">
        <v>68</v>
      </c>
      <c r="F919" s="3">
        <v>48.947217999999999</v>
      </c>
      <c r="G919" s="3">
        <v>30.970465999999998</v>
      </c>
      <c r="H919" s="4">
        <v>67.17</v>
      </c>
      <c r="I919" s="2" t="s">
        <v>131</v>
      </c>
      <c r="J919" s="2" t="str">
        <f>IF(COUNTIF($A$3:A919,A919)&gt;1,"ДУБЛЬ","")</f>
        <v/>
      </c>
      <c r="K919" s="2" t="str">
        <f t="shared" si="14"/>
        <v>OK</v>
      </c>
      <c r="L919" s="2" t="s">
        <v>68</v>
      </c>
    </row>
    <row r="920" spans="1:12">
      <c r="A920" s="2" t="s">
        <v>1436</v>
      </c>
      <c r="B920" s="2" t="s">
        <v>241</v>
      </c>
      <c r="C920" s="2">
        <v>2077</v>
      </c>
      <c r="D920" s="2" t="s">
        <v>611</v>
      </c>
      <c r="E920" s="2" t="s">
        <v>68</v>
      </c>
      <c r="F920" s="3">
        <v>50.440069999999999</v>
      </c>
      <c r="G920" s="3">
        <v>30.442905</v>
      </c>
      <c r="H920" s="4">
        <v>67.17</v>
      </c>
      <c r="I920" s="2" t="s">
        <v>131</v>
      </c>
      <c r="J920" s="2" t="str">
        <f>IF(COUNTIF($A$3:A920,A920)&gt;1,"ДУБЛЬ","")</f>
        <v/>
      </c>
      <c r="K920" s="2" t="str">
        <f t="shared" si="14"/>
        <v>OK</v>
      </c>
      <c r="L920" s="2" t="s">
        <v>68</v>
      </c>
    </row>
    <row r="921" spans="1:12">
      <c r="A921" s="2" t="s">
        <v>1437</v>
      </c>
      <c r="B921" s="2" t="s">
        <v>241</v>
      </c>
      <c r="C921" s="2">
        <v>2079</v>
      </c>
      <c r="D921" s="2" t="s">
        <v>1438</v>
      </c>
      <c r="E921" s="2" t="s">
        <v>68</v>
      </c>
      <c r="F921" s="3">
        <v>50.150015000000003</v>
      </c>
      <c r="G921" s="3">
        <v>30.749662000000001</v>
      </c>
      <c r="H921" s="4">
        <v>67.17</v>
      </c>
      <c r="I921" s="2" t="s">
        <v>131</v>
      </c>
      <c r="J921" s="2" t="str">
        <f>IF(COUNTIF($A$3:A921,A921)&gt;1,"ДУБЛЬ","")</f>
        <v/>
      </c>
      <c r="K921" s="2" t="str">
        <f t="shared" si="14"/>
        <v>OK</v>
      </c>
      <c r="L921" s="2" t="s">
        <v>68</v>
      </c>
    </row>
    <row r="922" spans="1:12">
      <c r="A922" s="2" t="s">
        <v>1439</v>
      </c>
      <c r="B922" s="2" t="s">
        <v>241</v>
      </c>
      <c r="C922" s="2">
        <v>2083</v>
      </c>
      <c r="D922" s="2" t="s">
        <v>1440</v>
      </c>
      <c r="E922" s="2" t="s">
        <v>68</v>
      </c>
      <c r="F922" s="3">
        <v>49.381802999999998</v>
      </c>
      <c r="G922" s="3">
        <v>32.147153000000003</v>
      </c>
      <c r="H922" s="4">
        <v>67.17</v>
      </c>
      <c r="I922" s="2" t="s">
        <v>150</v>
      </c>
      <c r="J922" s="2" t="str">
        <f>IF(COUNTIF($A$3:A922,A922)&gt;1,"ДУБЛЬ","")</f>
        <v/>
      </c>
      <c r="K922" s="2" t="str">
        <f t="shared" si="14"/>
        <v>OK</v>
      </c>
      <c r="L922" s="2" t="s">
        <v>68</v>
      </c>
    </row>
    <row r="923" spans="1:12">
      <c r="A923" s="2" t="s">
        <v>1441</v>
      </c>
      <c r="B923" s="2" t="s">
        <v>241</v>
      </c>
      <c r="C923" s="2">
        <v>2092</v>
      </c>
      <c r="D923" s="2" t="s">
        <v>1442</v>
      </c>
      <c r="E923" s="2" t="s">
        <v>68</v>
      </c>
      <c r="F923" s="3">
        <v>50.369577</v>
      </c>
      <c r="G923" s="3">
        <v>30.387442</v>
      </c>
      <c r="H923" s="4">
        <v>67.17</v>
      </c>
      <c r="I923" s="2" t="s">
        <v>131</v>
      </c>
      <c r="J923" s="2" t="str">
        <f>IF(COUNTIF($A$3:A923,A923)&gt;1,"ДУБЛЬ","")</f>
        <v/>
      </c>
      <c r="K923" s="2" t="str">
        <f t="shared" si="14"/>
        <v>OK</v>
      </c>
      <c r="L923" s="2" t="s">
        <v>68</v>
      </c>
    </row>
    <row r="924" spans="1:12">
      <c r="A924" s="2" t="s">
        <v>1443</v>
      </c>
      <c r="B924" s="2" t="s">
        <v>241</v>
      </c>
      <c r="C924" s="2">
        <v>2099</v>
      </c>
      <c r="D924" s="2" t="s">
        <v>611</v>
      </c>
      <c r="E924" s="2" t="s">
        <v>68</v>
      </c>
      <c r="F924" s="3">
        <v>50.456074999999998</v>
      </c>
      <c r="G924" s="3">
        <v>30.446076000000001</v>
      </c>
      <c r="H924" s="4">
        <v>67.17</v>
      </c>
      <c r="I924" s="2" t="s">
        <v>131</v>
      </c>
      <c r="J924" s="2" t="str">
        <f>IF(COUNTIF($A$3:A924,A924)&gt;1,"ДУБЛЬ","")</f>
        <v/>
      </c>
      <c r="K924" s="2" t="str">
        <f t="shared" si="14"/>
        <v>OK</v>
      </c>
      <c r="L924" s="2" t="s">
        <v>68</v>
      </c>
    </row>
    <row r="925" spans="1:12">
      <c r="A925" s="2" t="s">
        <v>1444</v>
      </c>
      <c r="B925" s="2" t="s">
        <v>241</v>
      </c>
      <c r="C925" s="2">
        <v>2094</v>
      </c>
      <c r="D925" s="2" t="s">
        <v>611</v>
      </c>
      <c r="E925" s="2" t="s">
        <v>68</v>
      </c>
      <c r="F925" s="3">
        <v>50.454946</v>
      </c>
      <c r="G925" s="3">
        <v>30.446498999999999</v>
      </c>
      <c r="H925" s="4">
        <v>67.17</v>
      </c>
      <c r="I925" s="2" t="s">
        <v>131</v>
      </c>
      <c r="J925" s="2" t="str">
        <f>IF(COUNTIF($A$3:A925,A925)&gt;1,"ДУБЛЬ","")</f>
        <v/>
      </c>
      <c r="K925" s="2" t="str">
        <f t="shared" si="14"/>
        <v>OK</v>
      </c>
      <c r="L925" s="2" t="s">
        <v>68</v>
      </c>
    </row>
    <row r="926" spans="1:12">
      <c r="A926" s="2" t="s">
        <v>1445</v>
      </c>
      <c r="B926" s="2" t="s">
        <v>241</v>
      </c>
      <c r="C926" s="2">
        <v>2104</v>
      </c>
      <c r="D926" s="2" t="s">
        <v>1309</v>
      </c>
      <c r="E926" s="2" t="s">
        <v>68</v>
      </c>
      <c r="F926" s="3">
        <v>46.586793</v>
      </c>
      <c r="G926" s="3">
        <v>30.789997</v>
      </c>
      <c r="H926" s="4">
        <v>67.17</v>
      </c>
      <c r="I926" s="2" t="s">
        <v>131</v>
      </c>
      <c r="J926" s="2" t="str">
        <f>IF(COUNTIF($A$3:A926,A926)&gt;1,"ДУБЛЬ","")</f>
        <v/>
      </c>
      <c r="K926" s="2" t="str">
        <f t="shared" si="14"/>
        <v>OK</v>
      </c>
      <c r="L926" s="2" t="s">
        <v>68</v>
      </c>
    </row>
    <row r="927" spans="1:12">
      <c r="A927" s="2" t="s">
        <v>1446</v>
      </c>
      <c r="B927" s="2" t="s">
        <v>241</v>
      </c>
      <c r="C927" s="2">
        <v>2118</v>
      </c>
      <c r="D927" s="2" t="s">
        <v>611</v>
      </c>
      <c r="E927" s="2" t="s">
        <v>68</v>
      </c>
      <c r="F927" s="3">
        <v>50.456769999999999</v>
      </c>
      <c r="G927" s="3">
        <v>30.383337000000001</v>
      </c>
      <c r="H927" s="4">
        <v>67.17</v>
      </c>
      <c r="I927" s="2" t="s">
        <v>131</v>
      </c>
      <c r="J927" s="2" t="str">
        <f>IF(COUNTIF($A$3:A927,A927)&gt;1,"ДУБЛЬ","")</f>
        <v/>
      </c>
      <c r="K927" s="2" t="str">
        <f t="shared" si="14"/>
        <v>OK</v>
      </c>
      <c r="L927" s="2" t="s">
        <v>68</v>
      </c>
    </row>
    <row r="928" spans="1:12">
      <c r="A928" s="2" t="s">
        <v>1447</v>
      </c>
      <c r="B928" s="2" t="s">
        <v>241</v>
      </c>
      <c r="C928" s="2">
        <v>2121</v>
      </c>
      <c r="D928" s="2" t="s">
        <v>1448</v>
      </c>
      <c r="E928" s="2" t="s">
        <v>68</v>
      </c>
      <c r="F928" s="3">
        <v>50.401763000000003</v>
      </c>
      <c r="G928" s="3">
        <v>30.329478999999999</v>
      </c>
      <c r="H928" s="4">
        <v>67.17</v>
      </c>
      <c r="I928" s="2" t="s">
        <v>131</v>
      </c>
      <c r="J928" s="2" t="str">
        <f>IF(COUNTIF($A$3:A928,A928)&gt;1,"ДУБЛЬ","")</f>
        <v/>
      </c>
      <c r="K928" s="2" t="str">
        <f t="shared" si="14"/>
        <v>OK</v>
      </c>
      <c r="L928" s="2" t="s">
        <v>68</v>
      </c>
    </row>
    <row r="929" spans="1:12">
      <c r="A929" s="2" t="s">
        <v>1449</v>
      </c>
      <c r="B929" s="2" t="s">
        <v>241</v>
      </c>
      <c r="C929" s="2">
        <v>2124</v>
      </c>
      <c r="D929" s="2" t="s">
        <v>611</v>
      </c>
      <c r="E929" s="2" t="s">
        <v>68</v>
      </c>
      <c r="F929" s="3">
        <v>50.452173000000002</v>
      </c>
      <c r="G929" s="3">
        <v>30.487221999999999</v>
      </c>
      <c r="H929" s="4">
        <v>67.17</v>
      </c>
      <c r="I929" s="2" t="s">
        <v>131</v>
      </c>
      <c r="J929" s="2" t="str">
        <f>IF(COUNTIF($A$3:A929,A929)&gt;1,"ДУБЛЬ","")</f>
        <v/>
      </c>
      <c r="K929" s="2" t="str">
        <f t="shared" si="14"/>
        <v>OK</v>
      </c>
      <c r="L929" s="2" t="s">
        <v>68</v>
      </c>
    </row>
    <row r="930" spans="1:12">
      <c r="A930" s="2" t="s">
        <v>1450</v>
      </c>
      <c r="B930" s="2" t="s">
        <v>241</v>
      </c>
      <c r="C930" s="2">
        <v>2106</v>
      </c>
      <c r="D930" s="2" t="s">
        <v>1451</v>
      </c>
      <c r="E930" s="2" t="s">
        <v>68</v>
      </c>
      <c r="F930" s="3">
        <v>49.192441000000002</v>
      </c>
      <c r="G930" s="3">
        <v>31.091819000000001</v>
      </c>
      <c r="H930" s="4">
        <v>67.17</v>
      </c>
      <c r="I930" s="2" t="s">
        <v>131</v>
      </c>
      <c r="J930" s="2" t="str">
        <f>IF(COUNTIF($A$3:A930,A930)&gt;1,"ДУБЛЬ","")</f>
        <v/>
      </c>
      <c r="K930" s="2" t="str">
        <f t="shared" si="14"/>
        <v>OK</v>
      </c>
      <c r="L930" s="2" t="s">
        <v>68</v>
      </c>
    </row>
    <row r="931" spans="1:12">
      <c r="A931" s="2" t="s">
        <v>1452</v>
      </c>
      <c r="B931" s="2" t="s">
        <v>241</v>
      </c>
      <c r="C931" s="2">
        <v>2126</v>
      </c>
      <c r="D931" s="2" t="s">
        <v>1453</v>
      </c>
      <c r="E931" s="2" t="s">
        <v>75</v>
      </c>
      <c r="F931" s="3">
        <v>45.682231000000002</v>
      </c>
      <c r="G931" s="3">
        <v>28.610001</v>
      </c>
      <c r="H931" s="4">
        <v>67.17</v>
      </c>
      <c r="I931" s="2" t="s">
        <v>131</v>
      </c>
      <c r="J931" s="2" t="str">
        <f>IF(COUNTIF($A$3:A931,A931)&gt;1,"ДУБЛЬ","")</f>
        <v/>
      </c>
      <c r="K931" s="2" t="str">
        <f t="shared" si="14"/>
        <v>OK</v>
      </c>
      <c r="L931" s="2" t="s">
        <v>68</v>
      </c>
    </row>
    <row r="932" spans="1:12">
      <c r="A932" s="2" t="s">
        <v>1454</v>
      </c>
      <c r="B932" s="2" t="s">
        <v>241</v>
      </c>
      <c r="C932" s="2">
        <v>2128</v>
      </c>
      <c r="D932" s="2" t="s">
        <v>1455</v>
      </c>
      <c r="E932" s="2" t="s">
        <v>68</v>
      </c>
      <c r="F932" s="3">
        <v>46.850453000000002</v>
      </c>
      <c r="G932" s="3">
        <v>30.076173000000001</v>
      </c>
      <c r="H932" s="4">
        <v>67.17</v>
      </c>
      <c r="I932" s="2" t="s">
        <v>131</v>
      </c>
      <c r="J932" s="2" t="str">
        <f>IF(COUNTIF($A$3:A932,A932)&gt;1,"ДУБЛЬ","")</f>
        <v/>
      </c>
      <c r="K932" s="2" t="str">
        <f t="shared" si="14"/>
        <v>OK</v>
      </c>
      <c r="L932" s="2" t="s">
        <v>68</v>
      </c>
    </row>
    <row r="933" spans="1:12">
      <c r="A933" s="2" t="s">
        <v>1456</v>
      </c>
      <c r="B933" s="2" t="s">
        <v>241</v>
      </c>
      <c r="C933" s="2">
        <v>2200</v>
      </c>
      <c r="D933" s="2" t="s">
        <v>1457</v>
      </c>
      <c r="E933" s="2" t="s">
        <v>68</v>
      </c>
      <c r="F933" s="3">
        <v>47.331131999999997</v>
      </c>
      <c r="G933" s="3">
        <v>29.756800999999999</v>
      </c>
      <c r="H933" s="4">
        <v>67.17</v>
      </c>
      <c r="I933" s="2" t="s">
        <v>131</v>
      </c>
      <c r="J933" s="2" t="str">
        <f>IF(COUNTIF($A$3:A933,A933)&gt;1,"ДУБЛЬ","")</f>
        <v/>
      </c>
      <c r="K933" s="2" t="str">
        <f t="shared" si="14"/>
        <v>OK</v>
      </c>
      <c r="L933" s="2" t="s">
        <v>68</v>
      </c>
    </row>
    <row r="934" spans="1:12">
      <c r="A934" s="2" t="s">
        <v>1458</v>
      </c>
      <c r="B934" s="2" t="s">
        <v>241</v>
      </c>
      <c r="C934" s="2">
        <v>2136</v>
      </c>
      <c r="D934" s="2" t="s">
        <v>611</v>
      </c>
      <c r="E934" s="2" t="s">
        <v>68</v>
      </c>
      <c r="F934" s="3">
        <v>50.407533999999998</v>
      </c>
      <c r="G934" s="3">
        <v>30.517436</v>
      </c>
      <c r="H934" s="4">
        <v>67.17</v>
      </c>
      <c r="I934" s="2" t="s">
        <v>131</v>
      </c>
      <c r="J934" s="2" t="str">
        <f>IF(COUNTIF($A$3:A934,A934)&gt;1,"ДУБЛЬ","")</f>
        <v/>
      </c>
      <c r="K934" s="2" t="str">
        <f t="shared" si="14"/>
        <v>OK</v>
      </c>
      <c r="L934" s="2" t="s">
        <v>68</v>
      </c>
    </row>
    <row r="935" spans="1:12">
      <c r="A935" s="2" t="s">
        <v>1459</v>
      </c>
      <c r="B935" s="2" t="s">
        <v>241</v>
      </c>
      <c r="C935" s="2">
        <v>2140</v>
      </c>
      <c r="D935" s="2" t="s">
        <v>611</v>
      </c>
      <c r="E935" s="2" t="s">
        <v>68</v>
      </c>
      <c r="F935" s="3">
        <v>50.496431999999999</v>
      </c>
      <c r="G935" s="3">
        <v>30.461597999999999</v>
      </c>
      <c r="H935" s="4">
        <v>67.17</v>
      </c>
      <c r="I935" s="2" t="s">
        <v>131</v>
      </c>
      <c r="J935" s="2" t="str">
        <f>IF(COUNTIF($A$3:A935,A935)&gt;1,"ДУБЛЬ","")</f>
        <v/>
      </c>
      <c r="K935" s="2" t="str">
        <f t="shared" si="14"/>
        <v>OK</v>
      </c>
      <c r="L935" s="2" t="s">
        <v>68</v>
      </c>
    </row>
    <row r="936" spans="1:12">
      <c r="A936" s="2" t="s">
        <v>1460</v>
      </c>
      <c r="B936" s="2" t="s">
        <v>241</v>
      </c>
      <c r="C936" s="2">
        <v>2139</v>
      </c>
      <c r="D936" s="2" t="s">
        <v>611</v>
      </c>
      <c r="E936" s="2" t="s">
        <v>68</v>
      </c>
      <c r="F936" s="3">
        <v>50.424171000000001</v>
      </c>
      <c r="G936" s="3">
        <v>30.423749999999998</v>
      </c>
      <c r="H936" s="4">
        <v>67.17</v>
      </c>
      <c r="I936" s="2" t="s">
        <v>131</v>
      </c>
      <c r="J936" s="2" t="str">
        <f>IF(COUNTIF($A$3:A936,A936)&gt;1,"ДУБЛЬ","")</f>
        <v/>
      </c>
      <c r="K936" s="2" t="str">
        <f t="shared" si="14"/>
        <v>OK</v>
      </c>
      <c r="L936" s="2" t="s">
        <v>68</v>
      </c>
    </row>
    <row r="937" spans="1:12">
      <c r="A937" s="2" t="s">
        <v>1461</v>
      </c>
      <c r="B937" s="2" t="s">
        <v>241</v>
      </c>
      <c r="C937" s="2">
        <v>2260</v>
      </c>
      <c r="D937" s="2" t="s">
        <v>1448</v>
      </c>
      <c r="E937" s="2" t="s">
        <v>68</v>
      </c>
      <c r="F937" s="3">
        <v>50.397297999999999</v>
      </c>
      <c r="G937" s="3">
        <v>30.320353000000001</v>
      </c>
      <c r="H937" s="4">
        <v>67.17</v>
      </c>
      <c r="I937" s="2" t="s">
        <v>131</v>
      </c>
      <c r="J937" s="2" t="str">
        <f>IF(COUNTIF($A$3:A937,A937)&gt;1,"ДУБЛЬ","")</f>
        <v/>
      </c>
      <c r="K937" s="2" t="str">
        <f t="shared" si="14"/>
        <v>OK</v>
      </c>
      <c r="L937" s="2" t="s">
        <v>68</v>
      </c>
    </row>
    <row r="938" spans="1:12">
      <c r="A938" s="2" t="s">
        <v>1462</v>
      </c>
      <c r="B938" s="2" t="s">
        <v>241</v>
      </c>
      <c r="C938" s="2">
        <v>2144</v>
      </c>
      <c r="D938" s="2" t="s">
        <v>1451</v>
      </c>
      <c r="E938" s="2" t="s">
        <v>75</v>
      </c>
      <c r="F938" s="3">
        <v>45.551304999999999</v>
      </c>
      <c r="G938" s="3">
        <v>29.333984999999998</v>
      </c>
      <c r="H938" s="4">
        <v>67.17</v>
      </c>
      <c r="I938" s="2" t="s">
        <v>131</v>
      </c>
      <c r="J938" s="2" t="str">
        <f>IF(COUNTIF($A$3:A938,A938)&gt;1,"ДУБЛЬ","")</f>
        <v/>
      </c>
      <c r="K938" s="2" t="str">
        <f t="shared" si="14"/>
        <v>OK</v>
      </c>
      <c r="L938" s="2" t="s">
        <v>68</v>
      </c>
    </row>
    <row r="939" spans="1:12">
      <c r="A939" s="2" t="s">
        <v>1463</v>
      </c>
      <c r="B939" s="2" t="s">
        <v>241</v>
      </c>
      <c r="C939" s="2">
        <v>2150</v>
      </c>
      <c r="D939" s="2" t="s">
        <v>611</v>
      </c>
      <c r="E939" s="2" t="s">
        <v>68</v>
      </c>
      <c r="F939" s="3">
        <v>50.456659999999999</v>
      </c>
      <c r="G939" s="3">
        <v>30.365065000000001</v>
      </c>
      <c r="H939" s="4">
        <v>67.17</v>
      </c>
      <c r="I939" s="2" t="s">
        <v>131</v>
      </c>
      <c r="J939" s="2" t="str">
        <f>IF(COUNTIF($A$3:A939,A939)&gt;1,"ДУБЛЬ","")</f>
        <v/>
      </c>
      <c r="K939" s="2" t="str">
        <f t="shared" si="14"/>
        <v>OK</v>
      </c>
      <c r="L939" s="2" t="s">
        <v>68</v>
      </c>
    </row>
    <row r="940" spans="1:12">
      <c r="A940" s="2" t="s">
        <v>1464</v>
      </c>
      <c r="B940" s="2" t="s">
        <v>241</v>
      </c>
      <c r="C940" s="2">
        <v>2161</v>
      </c>
      <c r="D940" s="2" t="s">
        <v>1448</v>
      </c>
      <c r="E940" s="2" t="s">
        <v>68</v>
      </c>
      <c r="F940" s="3">
        <v>50.407756999999997</v>
      </c>
      <c r="G940" s="3">
        <v>30.328433</v>
      </c>
      <c r="H940" s="4">
        <v>67.17</v>
      </c>
      <c r="I940" s="2" t="s">
        <v>131</v>
      </c>
      <c r="J940" s="2" t="str">
        <f>IF(COUNTIF($A$3:A940,A940)&gt;1,"ДУБЛЬ","")</f>
        <v/>
      </c>
      <c r="K940" s="2" t="str">
        <f t="shared" si="14"/>
        <v>OK</v>
      </c>
      <c r="L940" s="2" t="s">
        <v>68</v>
      </c>
    </row>
    <row r="941" spans="1:12">
      <c r="A941" s="2" t="s">
        <v>1465</v>
      </c>
      <c r="B941" s="2" t="s">
        <v>241</v>
      </c>
      <c r="C941" s="2">
        <v>2163</v>
      </c>
      <c r="D941" s="2" t="s">
        <v>611</v>
      </c>
      <c r="E941" s="2" t="s">
        <v>68</v>
      </c>
      <c r="F941" s="3">
        <v>50.47184</v>
      </c>
      <c r="G941" s="3">
        <v>30.506713999999999</v>
      </c>
      <c r="H941" s="4">
        <v>67.17</v>
      </c>
      <c r="I941" s="2" t="s">
        <v>131</v>
      </c>
      <c r="J941" s="2" t="str">
        <f>IF(COUNTIF($A$3:A941,A941)&gt;1,"ДУБЛЬ","")</f>
        <v/>
      </c>
      <c r="K941" s="2" t="str">
        <f t="shared" si="14"/>
        <v>OK</v>
      </c>
      <c r="L941" s="2" t="s">
        <v>68</v>
      </c>
    </row>
    <row r="942" spans="1:12">
      <c r="A942" s="2" t="s">
        <v>1466</v>
      </c>
      <c r="B942" s="2" t="s">
        <v>241</v>
      </c>
      <c r="C942" s="2">
        <v>2171</v>
      </c>
      <c r="D942" s="2" t="s">
        <v>611</v>
      </c>
      <c r="E942" s="2" t="s">
        <v>68</v>
      </c>
      <c r="F942" s="3">
        <v>50.486851999999999</v>
      </c>
      <c r="G942" s="3">
        <v>30.469370999999999</v>
      </c>
      <c r="H942" s="4">
        <v>67.17</v>
      </c>
      <c r="I942" s="2" t="s">
        <v>131</v>
      </c>
      <c r="J942" s="2" t="str">
        <f>IF(COUNTIF($A$3:A942,A942)&gt;1,"ДУБЛЬ","")</f>
        <v/>
      </c>
      <c r="K942" s="2" t="str">
        <f t="shared" si="14"/>
        <v>OK</v>
      </c>
      <c r="L942" s="2" t="s">
        <v>68</v>
      </c>
    </row>
    <row r="943" spans="1:12">
      <c r="A943" s="2" t="s">
        <v>1467</v>
      </c>
      <c r="B943" s="2" t="s">
        <v>241</v>
      </c>
      <c r="C943" s="2">
        <v>2172</v>
      </c>
      <c r="D943" s="2" t="s">
        <v>1448</v>
      </c>
      <c r="E943" s="2" t="s">
        <v>68</v>
      </c>
      <c r="F943" s="3">
        <v>50.410707000000002</v>
      </c>
      <c r="G943" s="3">
        <v>30.364343999999999</v>
      </c>
      <c r="H943" s="4">
        <v>67.17</v>
      </c>
      <c r="I943" s="2" t="s">
        <v>131</v>
      </c>
      <c r="J943" s="2" t="str">
        <f>IF(COUNTIF($A$3:A943,A943)&gt;1,"ДУБЛЬ","")</f>
        <v/>
      </c>
      <c r="K943" s="2" t="str">
        <f t="shared" si="14"/>
        <v>OK</v>
      </c>
      <c r="L943" s="2" t="s">
        <v>68</v>
      </c>
    </row>
    <row r="944" spans="1:12">
      <c r="A944" s="2" t="s">
        <v>1468</v>
      </c>
      <c r="B944" s="2" t="s">
        <v>241</v>
      </c>
      <c r="C944" s="2">
        <v>2181</v>
      </c>
      <c r="D944" s="2" t="s">
        <v>1303</v>
      </c>
      <c r="E944" s="2" t="s">
        <v>68</v>
      </c>
      <c r="F944" s="3">
        <v>46.96698</v>
      </c>
      <c r="G944" s="3">
        <v>31.972370000000002</v>
      </c>
      <c r="H944" s="4">
        <v>67.17</v>
      </c>
      <c r="I944" s="2" t="s">
        <v>131</v>
      </c>
      <c r="J944" s="2" t="str">
        <f>IF(COUNTIF($A$3:A944,A944)&gt;1,"ДУБЛЬ","")</f>
        <v/>
      </c>
      <c r="K944" s="2" t="str">
        <f t="shared" si="14"/>
        <v>OK</v>
      </c>
      <c r="L944" s="2" t="s">
        <v>68</v>
      </c>
    </row>
    <row r="945" spans="1:12">
      <c r="A945" s="2" t="s">
        <v>1469</v>
      </c>
      <c r="B945" s="2" t="s">
        <v>241</v>
      </c>
      <c r="C945" s="2">
        <v>2187</v>
      </c>
      <c r="D945" s="2" t="s">
        <v>611</v>
      </c>
      <c r="E945" s="2" t="s">
        <v>68</v>
      </c>
      <c r="F945" s="3">
        <v>50.421086000000003</v>
      </c>
      <c r="G945" s="3">
        <v>30.488952000000001</v>
      </c>
      <c r="H945" s="4">
        <v>67.17</v>
      </c>
      <c r="I945" s="2" t="s">
        <v>131</v>
      </c>
      <c r="J945" s="2" t="str">
        <f>IF(COUNTIF($A$3:A945,A945)&gt;1,"ДУБЛЬ","")</f>
        <v/>
      </c>
      <c r="K945" s="2" t="str">
        <f t="shared" si="14"/>
        <v>OK</v>
      </c>
      <c r="L945" s="2" t="s">
        <v>68</v>
      </c>
    </row>
    <row r="946" spans="1:12">
      <c r="A946" s="2" t="s">
        <v>1470</v>
      </c>
      <c r="B946" s="2" t="s">
        <v>241</v>
      </c>
      <c r="C946" s="2">
        <v>2194</v>
      </c>
      <c r="D946" s="2" t="s">
        <v>1471</v>
      </c>
      <c r="E946" s="2" t="s">
        <v>63</v>
      </c>
      <c r="F946" s="3">
        <v>47.070182000000003</v>
      </c>
      <c r="G946" s="3">
        <v>32.790005000000001</v>
      </c>
      <c r="H946" s="4">
        <v>67.17</v>
      </c>
      <c r="I946" s="2" t="s">
        <v>131</v>
      </c>
      <c r="J946" s="2" t="str">
        <f>IF(COUNTIF($A$3:A946,A946)&gt;1,"ДУБЛЬ","")</f>
        <v/>
      </c>
      <c r="K946" s="2" t="str">
        <f t="shared" si="14"/>
        <v>OK</v>
      </c>
      <c r="L946" s="2" t="s">
        <v>68</v>
      </c>
    </row>
    <row r="947" spans="1:12">
      <c r="A947" s="2" t="s">
        <v>1472</v>
      </c>
      <c r="B947" s="2" t="s">
        <v>241</v>
      </c>
      <c r="C947" s="2">
        <v>2211</v>
      </c>
      <c r="D947" s="2" t="s">
        <v>1473</v>
      </c>
      <c r="E947" s="2" t="s">
        <v>68</v>
      </c>
      <c r="F947" s="3">
        <v>46.021366</v>
      </c>
      <c r="G947" s="3">
        <v>29.666692000000001</v>
      </c>
      <c r="H947" s="4">
        <v>67.17</v>
      </c>
      <c r="I947" s="2" t="s">
        <v>131</v>
      </c>
      <c r="J947" s="2" t="str">
        <f>IF(COUNTIF($A$3:A947,A947)&gt;1,"ДУБЛЬ","")</f>
        <v/>
      </c>
      <c r="K947" s="2" t="str">
        <f t="shared" si="14"/>
        <v>OK</v>
      </c>
      <c r="L947" s="2" t="s">
        <v>68</v>
      </c>
    </row>
    <row r="948" spans="1:12">
      <c r="A948" s="2" t="s">
        <v>1474</v>
      </c>
      <c r="B948" s="2" t="s">
        <v>241</v>
      </c>
      <c r="C948" s="2">
        <v>2213</v>
      </c>
      <c r="D948" s="2" t="s">
        <v>1475</v>
      </c>
      <c r="E948" s="2" t="s">
        <v>68</v>
      </c>
      <c r="F948" s="3">
        <v>49.483362</v>
      </c>
      <c r="G948" s="3">
        <v>29.258505</v>
      </c>
      <c r="H948" s="4">
        <v>67.17</v>
      </c>
      <c r="I948" s="2" t="s">
        <v>131</v>
      </c>
      <c r="J948" s="2" t="str">
        <f>IF(COUNTIF($A$3:A948,A948)&gt;1,"ДУБЛЬ","")</f>
        <v/>
      </c>
      <c r="K948" s="2" t="str">
        <f t="shared" si="14"/>
        <v>OK</v>
      </c>
      <c r="L948" s="2" t="s">
        <v>68</v>
      </c>
    </row>
    <row r="949" spans="1:12">
      <c r="A949" s="2" t="s">
        <v>1476</v>
      </c>
      <c r="B949" s="2" t="s">
        <v>241</v>
      </c>
      <c r="C949" s="2">
        <v>2214</v>
      </c>
      <c r="D949" s="2" t="s">
        <v>1422</v>
      </c>
      <c r="E949" s="2" t="s">
        <v>68</v>
      </c>
      <c r="F949" s="3">
        <v>46.185169999999999</v>
      </c>
      <c r="G949" s="3">
        <v>30.354586000000001</v>
      </c>
      <c r="H949" s="4">
        <v>67.17</v>
      </c>
      <c r="I949" s="2" t="s">
        <v>131</v>
      </c>
      <c r="J949" s="2" t="str">
        <f>IF(COUNTIF($A$3:A949,A949)&gt;1,"ДУБЛЬ","")</f>
        <v/>
      </c>
      <c r="K949" s="2" t="str">
        <f t="shared" si="14"/>
        <v>OK</v>
      </c>
      <c r="L949" s="2" t="s">
        <v>68</v>
      </c>
    </row>
    <row r="950" spans="1:12">
      <c r="A950" s="2" t="s">
        <v>1477</v>
      </c>
      <c r="B950" s="2" t="s">
        <v>241</v>
      </c>
      <c r="C950" s="2">
        <v>2220</v>
      </c>
      <c r="D950" s="2" t="s">
        <v>1448</v>
      </c>
      <c r="E950" s="2" t="s">
        <v>68</v>
      </c>
      <c r="F950" s="3">
        <v>50.407868000000001</v>
      </c>
      <c r="G950" s="3">
        <v>30.337985</v>
      </c>
      <c r="H950" s="4">
        <v>67.17</v>
      </c>
      <c r="I950" s="2" t="s">
        <v>131</v>
      </c>
      <c r="J950" s="2" t="str">
        <f>IF(COUNTIF($A$3:A950,A950)&gt;1,"ДУБЛЬ","")</f>
        <v/>
      </c>
      <c r="K950" s="2" t="str">
        <f t="shared" si="14"/>
        <v>OK</v>
      </c>
      <c r="L950" s="2" t="s">
        <v>68</v>
      </c>
    </row>
    <row r="951" spans="1:12">
      <c r="A951" s="2" t="s">
        <v>1478</v>
      </c>
      <c r="B951" s="2" t="s">
        <v>241</v>
      </c>
      <c r="C951" s="2">
        <v>2222</v>
      </c>
      <c r="D951" s="2" t="s">
        <v>1309</v>
      </c>
      <c r="E951" s="2" t="s">
        <v>68</v>
      </c>
      <c r="F951" s="3">
        <v>46.486809999999998</v>
      </c>
      <c r="G951" s="3">
        <v>30.72475</v>
      </c>
      <c r="H951" s="4">
        <v>67.17</v>
      </c>
      <c r="I951" s="2" t="s">
        <v>131</v>
      </c>
      <c r="J951" s="2" t="str">
        <f>IF(COUNTIF($A$3:A951,A951)&gt;1,"ДУБЛЬ","")</f>
        <v/>
      </c>
      <c r="K951" s="2" t="str">
        <f t="shared" si="14"/>
        <v>OK</v>
      </c>
      <c r="L951" s="2" t="s">
        <v>68</v>
      </c>
    </row>
    <row r="952" spans="1:12">
      <c r="A952" s="2" t="s">
        <v>1479</v>
      </c>
      <c r="B952" s="2" t="s">
        <v>241</v>
      </c>
      <c r="C952" s="2">
        <v>2230</v>
      </c>
      <c r="D952" s="2" t="s">
        <v>1480</v>
      </c>
      <c r="E952" s="2" t="s">
        <v>68</v>
      </c>
      <c r="F952" s="3">
        <v>49.702013999999998</v>
      </c>
      <c r="G952" s="3">
        <v>28.827117000000001</v>
      </c>
      <c r="H952" s="4">
        <v>67.17</v>
      </c>
      <c r="I952" s="2" t="s">
        <v>131</v>
      </c>
      <c r="J952" s="2" t="str">
        <f>IF(COUNTIF($A$3:A952,A952)&gt;1,"ДУБЛЬ","")</f>
        <v/>
      </c>
      <c r="K952" s="2" t="str">
        <f t="shared" si="14"/>
        <v>OK</v>
      </c>
      <c r="L952" s="2" t="s">
        <v>68</v>
      </c>
    </row>
    <row r="953" spans="1:12">
      <c r="A953" s="2" t="s">
        <v>1481</v>
      </c>
      <c r="B953" s="2" t="s">
        <v>241</v>
      </c>
      <c r="C953" s="2">
        <v>2235</v>
      </c>
      <c r="D953" s="2" t="s">
        <v>1482</v>
      </c>
      <c r="E953" s="2" t="s">
        <v>68</v>
      </c>
      <c r="F953" s="3">
        <v>50.257626000000002</v>
      </c>
      <c r="G953" s="3">
        <v>30.305847</v>
      </c>
      <c r="H953" s="4">
        <v>67.17</v>
      </c>
      <c r="I953" s="2" t="s">
        <v>131</v>
      </c>
      <c r="J953" s="2" t="str">
        <f>IF(COUNTIF($A$3:A953,A953)&gt;1,"ДУБЛЬ","")</f>
        <v/>
      </c>
      <c r="K953" s="2" t="str">
        <f t="shared" si="14"/>
        <v>OK</v>
      </c>
      <c r="L953" s="2" t="s">
        <v>68</v>
      </c>
    </row>
    <row r="954" spans="1:12">
      <c r="A954" s="2" t="s">
        <v>1483</v>
      </c>
      <c r="B954" s="2" t="s">
        <v>241</v>
      </c>
      <c r="C954" s="2">
        <v>2242</v>
      </c>
      <c r="D954" s="2" t="s">
        <v>1475</v>
      </c>
      <c r="E954" s="2" t="s">
        <v>68</v>
      </c>
      <c r="F954" s="3">
        <v>49.489462000000003</v>
      </c>
      <c r="G954" s="3">
        <v>29.251161</v>
      </c>
      <c r="H954" s="4">
        <v>67.17</v>
      </c>
      <c r="I954" s="2" t="s">
        <v>131</v>
      </c>
      <c r="J954" s="2" t="str">
        <f>IF(COUNTIF($A$3:A954,A954)&gt;1,"ДУБЛЬ","")</f>
        <v/>
      </c>
      <c r="K954" s="2" t="str">
        <f t="shared" si="14"/>
        <v>OK</v>
      </c>
      <c r="L954" s="2" t="s">
        <v>68</v>
      </c>
    </row>
    <row r="955" spans="1:12">
      <c r="A955" s="2" t="s">
        <v>1484</v>
      </c>
      <c r="B955" s="2" t="s">
        <v>241</v>
      </c>
      <c r="C955" s="2">
        <v>2249</v>
      </c>
      <c r="D955" s="2" t="s">
        <v>1485</v>
      </c>
      <c r="E955" s="2" t="s">
        <v>68</v>
      </c>
      <c r="F955" s="3">
        <v>49.039399000000003</v>
      </c>
      <c r="G955" s="3">
        <v>28.418127999999999</v>
      </c>
      <c r="H955" s="4">
        <v>67.17</v>
      </c>
      <c r="I955" s="2" t="s">
        <v>131</v>
      </c>
      <c r="J955" s="2" t="str">
        <f>IF(COUNTIF($A$3:A955,A955)&gt;1,"ДУБЛЬ","")</f>
        <v/>
      </c>
      <c r="K955" s="2" t="str">
        <f t="shared" si="14"/>
        <v>OK</v>
      </c>
      <c r="L955" s="2" t="s">
        <v>68</v>
      </c>
    </row>
    <row r="956" spans="1:12">
      <c r="A956" s="2" t="s">
        <v>1486</v>
      </c>
      <c r="B956" s="2" t="s">
        <v>241</v>
      </c>
      <c r="C956" s="2">
        <v>2250</v>
      </c>
      <c r="D956" s="2" t="s">
        <v>1303</v>
      </c>
      <c r="E956" s="2" t="s">
        <v>68</v>
      </c>
      <c r="F956" s="3">
        <v>46.942410000000002</v>
      </c>
      <c r="G956" s="3">
        <v>32.057670000000002</v>
      </c>
      <c r="H956" s="4">
        <v>67.17</v>
      </c>
      <c r="I956" s="2" t="s">
        <v>131</v>
      </c>
      <c r="J956" s="2" t="str">
        <f>IF(COUNTIF($A$3:A956,A956)&gt;1,"ДУБЛЬ","")</f>
        <v/>
      </c>
      <c r="K956" s="2" t="str">
        <f t="shared" si="14"/>
        <v>OK</v>
      </c>
      <c r="L956" s="2" t="s">
        <v>68</v>
      </c>
    </row>
    <row r="957" spans="1:12">
      <c r="A957" s="2" t="s">
        <v>1487</v>
      </c>
      <c r="B957" s="2" t="s">
        <v>241</v>
      </c>
      <c r="C957" s="2">
        <v>2251</v>
      </c>
      <c r="D957" s="2" t="s">
        <v>1488</v>
      </c>
      <c r="E957" s="2" t="s">
        <v>68</v>
      </c>
      <c r="F957" s="3">
        <v>50.430622999999997</v>
      </c>
      <c r="G957" s="3">
        <v>30.361180999999998</v>
      </c>
      <c r="H957" s="4">
        <v>67.17</v>
      </c>
      <c r="I957" s="2" t="s">
        <v>131</v>
      </c>
      <c r="J957" s="2" t="str">
        <f>IF(COUNTIF($A$3:A957,A957)&gt;1,"ДУБЛЬ","")</f>
        <v/>
      </c>
      <c r="K957" s="2" t="str">
        <f t="shared" si="14"/>
        <v>OK</v>
      </c>
      <c r="L957" s="2" t="s">
        <v>68</v>
      </c>
    </row>
    <row r="958" spans="1:12">
      <c r="A958" s="2" t="s">
        <v>1489</v>
      </c>
      <c r="B958" s="2" t="s">
        <v>241</v>
      </c>
      <c r="C958" s="2">
        <v>2252</v>
      </c>
      <c r="D958" s="2" t="s">
        <v>611</v>
      </c>
      <c r="E958" s="2" t="s">
        <v>68</v>
      </c>
      <c r="F958" s="3">
        <v>50.449694000000001</v>
      </c>
      <c r="G958" s="3">
        <v>30.477765999999999</v>
      </c>
      <c r="H958" s="4">
        <v>67.17</v>
      </c>
      <c r="I958" s="2" t="s">
        <v>131</v>
      </c>
      <c r="J958" s="2" t="str">
        <f>IF(COUNTIF($A$3:A958,A958)&gt;1,"ДУБЛЬ","")</f>
        <v/>
      </c>
      <c r="K958" s="2" t="str">
        <f t="shared" si="14"/>
        <v>OK</v>
      </c>
      <c r="L958" s="2" t="s">
        <v>68</v>
      </c>
    </row>
    <row r="959" spans="1:12">
      <c r="A959" s="2" t="s">
        <v>1490</v>
      </c>
      <c r="B959" s="2" t="s">
        <v>241</v>
      </c>
      <c r="C959" s="2">
        <v>2253</v>
      </c>
      <c r="D959" s="2" t="s">
        <v>611</v>
      </c>
      <c r="E959" s="2" t="s">
        <v>68</v>
      </c>
      <c r="F959" s="3">
        <v>50.411678999999999</v>
      </c>
      <c r="G959" s="3">
        <v>30.543792</v>
      </c>
      <c r="H959" s="4">
        <v>67.17</v>
      </c>
      <c r="I959" s="2" t="s">
        <v>131</v>
      </c>
      <c r="J959" s="2" t="str">
        <f>IF(COUNTIF($A$3:A959,A959)&gt;1,"ДУБЛЬ","")</f>
        <v/>
      </c>
      <c r="K959" s="2" t="str">
        <f t="shared" si="14"/>
        <v>OK</v>
      </c>
      <c r="L959" s="2" t="s">
        <v>68</v>
      </c>
    </row>
    <row r="960" spans="1:12">
      <c r="A960" s="2" t="s">
        <v>1491</v>
      </c>
      <c r="B960" s="2" t="s">
        <v>241</v>
      </c>
      <c r="C960" s="2">
        <v>2255</v>
      </c>
      <c r="D960" s="2" t="s">
        <v>1492</v>
      </c>
      <c r="E960" s="2" t="s">
        <v>63</v>
      </c>
      <c r="F960" s="3">
        <v>47.307713999999997</v>
      </c>
      <c r="G960" s="3">
        <v>32.850740999999999</v>
      </c>
      <c r="H960" s="4">
        <v>67.17</v>
      </c>
      <c r="I960" s="2" t="s">
        <v>131</v>
      </c>
      <c r="J960" s="2" t="str">
        <f>IF(COUNTIF($A$3:A960,A960)&gt;1,"ДУБЛЬ","")</f>
        <v/>
      </c>
      <c r="K960" s="2" t="str">
        <f t="shared" si="14"/>
        <v>OK</v>
      </c>
      <c r="L960" s="2" t="s">
        <v>68</v>
      </c>
    </row>
    <row r="961" spans="1:12">
      <c r="A961" s="2" t="s">
        <v>1493</v>
      </c>
      <c r="B961" s="2" t="s">
        <v>241</v>
      </c>
      <c r="C961" s="2">
        <v>2266</v>
      </c>
      <c r="D961" s="2" t="s">
        <v>1200</v>
      </c>
      <c r="E961" s="2" t="s">
        <v>63</v>
      </c>
      <c r="F961" s="3">
        <v>48.068295999999997</v>
      </c>
      <c r="G961" s="3">
        <v>33.503642999999997</v>
      </c>
      <c r="H961" s="4">
        <v>67.17</v>
      </c>
      <c r="I961" s="2" t="s">
        <v>131</v>
      </c>
      <c r="J961" s="2" t="str">
        <f>IF(COUNTIF($A$3:A961,A961)&gt;1,"ДУБЛЬ","")</f>
        <v/>
      </c>
      <c r="K961" s="2" t="str">
        <f t="shared" si="14"/>
        <v>OK</v>
      </c>
      <c r="L961" s="2" t="s">
        <v>68</v>
      </c>
    </row>
    <row r="962" spans="1:12">
      <c r="A962" s="2" t="s">
        <v>1494</v>
      </c>
      <c r="B962" s="2" t="s">
        <v>241</v>
      </c>
      <c r="C962" s="2">
        <v>2267</v>
      </c>
      <c r="D962" s="2" t="s">
        <v>1200</v>
      </c>
      <c r="E962" s="2" t="s">
        <v>63</v>
      </c>
      <c r="F962" s="3">
        <v>47.899664999999999</v>
      </c>
      <c r="G962" s="3">
        <v>33.424712</v>
      </c>
      <c r="H962" s="4">
        <v>67.17</v>
      </c>
      <c r="I962" s="2" t="s">
        <v>131</v>
      </c>
      <c r="J962" s="2" t="str">
        <f>IF(COUNTIF($A$3:A962,A962)&gt;1,"ДУБЛЬ","")</f>
        <v/>
      </c>
      <c r="K962" s="2" t="str">
        <f t="shared" si="14"/>
        <v>OK</v>
      </c>
      <c r="L962" s="2" t="s">
        <v>68</v>
      </c>
    </row>
    <row r="963" spans="1:12">
      <c r="A963" s="2" t="s">
        <v>1495</v>
      </c>
      <c r="B963" s="2" t="s">
        <v>241</v>
      </c>
      <c r="C963" s="2">
        <v>2274</v>
      </c>
      <c r="D963" s="2" t="s">
        <v>1303</v>
      </c>
      <c r="E963" s="2" t="s">
        <v>68</v>
      </c>
      <c r="F963" s="3">
        <v>46.965800000000002</v>
      </c>
      <c r="G963" s="3">
        <v>32.015320000000003</v>
      </c>
      <c r="H963" s="4">
        <v>67.17</v>
      </c>
      <c r="I963" s="2" t="s">
        <v>131</v>
      </c>
      <c r="J963" s="2" t="str">
        <f>IF(COUNTIF($A$3:A963,A963)&gt;1,"ДУБЛЬ","")</f>
        <v/>
      </c>
      <c r="K963" s="2" t="str">
        <f t="shared" ref="K963:K1026" si="15">IF(OR(F963="",G963=""),"НЕМАЄ","OK")</f>
        <v>OK</v>
      </c>
      <c r="L963" s="2" t="s">
        <v>68</v>
      </c>
    </row>
    <row r="964" spans="1:12">
      <c r="A964" s="2" t="s">
        <v>1496</v>
      </c>
      <c r="B964" s="2" t="s">
        <v>241</v>
      </c>
      <c r="C964" s="2">
        <v>2273</v>
      </c>
      <c r="D964" s="2" t="s">
        <v>611</v>
      </c>
      <c r="E964" s="2" t="s">
        <v>68</v>
      </c>
      <c r="F964" s="3">
        <v>50.416409999999999</v>
      </c>
      <c r="G964" s="3">
        <v>30.546087</v>
      </c>
      <c r="H964" s="4">
        <v>67.17</v>
      </c>
      <c r="I964" s="2" t="s">
        <v>131</v>
      </c>
      <c r="J964" s="2" t="str">
        <f>IF(COUNTIF($A$3:A964,A964)&gt;1,"ДУБЛЬ","")</f>
        <v/>
      </c>
      <c r="K964" s="2" t="str">
        <f t="shared" si="15"/>
        <v>OK</v>
      </c>
      <c r="L964" s="2" t="s">
        <v>68</v>
      </c>
    </row>
    <row r="965" spans="1:12">
      <c r="A965" s="2" t="s">
        <v>1497</v>
      </c>
      <c r="B965" s="2" t="s">
        <v>241</v>
      </c>
      <c r="C965" s="2">
        <v>2277</v>
      </c>
      <c r="D965" s="2" t="s">
        <v>1309</v>
      </c>
      <c r="E965" s="2" t="s">
        <v>68</v>
      </c>
      <c r="F965" s="3">
        <v>46.575012000000001</v>
      </c>
      <c r="G965" s="3">
        <v>30.778957999999999</v>
      </c>
      <c r="H965" s="4">
        <v>67.17</v>
      </c>
      <c r="I965" s="2" t="s">
        <v>131</v>
      </c>
      <c r="J965" s="2" t="str">
        <f>IF(COUNTIF($A$3:A965,A965)&gt;1,"ДУБЛЬ","")</f>
        <v/>
      </c>
      <c r="K965" s="2" t="str">
        <f t="shared" si="15"/>
        <v>OK</v>
      </c>
      <c r="L965" s="2" t="s">
        <v>68</v>
      </c>
    </row>
    <row r="966" spans="1:12">
      <c r="A966" s="2" t="s">
        <v>1498</v>
      </c>
      <c r="B966" s="2" t="s">
        <v>241</v>
      </c>
      <c r="C966" s="2">
        <v>2279</v>
      </c>
      <c r="D966" s="2" t="s">
        <v>1177</v>
      </c>
      <c r="E966" s="2" t="s">
        <v>75</v>
      </c>
      <c r="F966" s="3">
        <v>47.655360000000002</v>
      </c>
      <c r="G966" s="3">
        <v>34.109529999999999</v>
      </c>
      <c r="H966" s="4">
        <v>67.17</v>
      </c>
      <c r="I966" s="2" t="s">
        <v>131</v>
      </c>
      <c r="J966" s="2" t="str">
        <f>IF(COUNTIF($A$3:A966,A966)&gt;1,"ДУБЛЬ","")</f>
        <v/>
      </c>
      <c r="K966" s="2" t="str">
        <f t="shared" si="15"/>
        <v>OK</v>
      </c>
      <c r="L966" s="2" t="s">
        <v>68</v>
      </c>
    </row>
    <row r="967" spans="1:12">
      <c r="A967" s="2" t="s">
        <v>1499</v>
      </c>
      <c r="B967" s="2" t="s">
        <v>241</v>
      </c>
      <c r="C967" s="2">
        <v>2280</v>
      </c>
      <c r="D967" s="2" t="s">
        <v>1200</v>
      </c>
      <c r="E967" s="2" t="s">
        <v>63</v>
      </c>
      <c r="F967" s="3">
        <v>47.939781000000004</v>
      </c>
      <c r="G967" s="3">
        <v>33.412227000000001</v>
      </c>
      <c r="H967" s="4">
        <v>67.17</v>
      </c>
      <c r="I967" s="2" t="s">
        <v>131</v>
      </c>
      <c r="J967" s="2" t="str">
        <f>IF(COUNTIF($A$3:A967,A967)&gt;1,"ДУБЛЬ","")</f>
        <v/>
      </c>
      <c r="K967" s="2" t="str">
        <f t="shared" si="15"/>
        <v>OK</v>
      </c>
      <c r="L967" s="2" t="s">
        <v>68</v>
      </c>
    </row>
    <row r="968" spans="1:12">
      <c r="A968" s="2" t="s">
        <v>1500</v>
      </c>
      <c r="B968" s="2" t="s">
        <v>241</v>
      </c>
      <c r="C968" s="2">
        <v>2282</v>
      </c>
      <c r="D968" s="2" t="s">
        <v>611</v>
      </c>
      <c r="E968" s="2" t="s">
        <v>68</v>
      </c>
      <c r="F968" s="3">
        <v>50.432367900000003</v>
      </c>
      <c r="G968" s="3">
        <v>30.385138099999999</v>
      </c>
      <c r="H968" s="4">
        <v>67.17</v>
      </c>
      <c r="I968" s="2" t="s">
        <v>131</v>
      </c>
      <c r="J968" s="2" t="str">
        <f>IF(COUNTIF($A$3:A968,A968)&gt;1,"ДУБЛЬ","")</f>
        <v/>
      </c>
      <c r="K968" s="2" t="str">
        <f t="shared" si="15"/>
        <v>OK</v>
      </c>
      <c r="L968" s="2" t="s">
        <v>68</v>
      </c>
    </row>
    <row r="969" spans="1:12">
      <c r="A969" s="2" t="s">
        <v>1501</v>
      </c>
      <c r="B969" s="2" t="s">
        <v>241</v>
      </c>
      <c r="C969" s="2">
        <v>2286</v>
      </c>
      <c r="D969" s="2" t="s">
        <v>1448</v>
      </c>
      <c r="E969" s="2" t="s">
        <v>68</v>
      </c>
      <c r="F969" s="3">
        <v>50.400031400000003</v>
      </c>
      <c r="G969" s="3">
        <v>30.373460699999999</v>
      </c>
      <c r="H969" s="4">
        <v>67.17</v>
      </c>
      <c r="I969" s="2" t="s">
        <v>131</v>
      </c>
      <c r="J969" s="2" t="str">
        <f>IF(COUNTIF($A$3:A969,A969)&gt;1,"ДУБЛЬ","")</f>
        <v/>
      </c>
      <c r="K969" s="2" t="str">
        <f t="shared" si="15"/>
        <v>OK</v>
      </c>
      <c r="L969" s="2" t="s">
        <v>68</v>
      </c>
    </row>
    <row r="970" spans="1:12">
      <c r="A970" s="2" t="s">
        <v>1502</v>
      </c>
      <c r="B970" s="2" t="s">
        <v>241</v>
      </c>
      <c r="C970" s="2">
        <v>2292</v>
      </c>
      <c r="D970" s="2" t="s">
        <v>1137</v>
      </c>
      <c r="E970" s="2" t="s">
        <v>68</v>
      </c>
      <c r="F970" s="3">
        <v>49.409075999999999</v>
      </c>
      <c r="G970" s="3">
        <v>32.106071999999998</v>
      </c>
      <c r="H970" s="4">
        <v>67.17</v>
      </c>
      <c r="I970" s="2" t="s">
        <v>150</v>
      </c>
      <c r="J970" s="2" t="str">
        <f>IF(COUNTIF($A$3:A970,A970)&gt;1,"ДУБЛЬ","")</f>
        <v/>
      </c>
      <c r="K970" s="2" t="str">
        <f t="shared" si="15"/>
        <v>OK</v>
      </c>
      <c r="L970" s="2" t="s">
        <v>68</v>
      </c>
    </row>
    <row r="971" spans="1:12">
      <c r="A971" s="2" t="s">
        <v>1503</v>
      </c>
      <c r="B971" s="2" t="s">
        <v>241</v>
      </c>
      <c r="C971" s="2">
        <v>2297</v>
      </c>
      <c r="D971" s="2" t="s">
        <v>1303</v>
      </c>
      <c r="E971" s="2" t="s">
        <v>68</v>
      </c>
      <c r="F971" s="3">
        <v>46.968330000000002</v>
      </c>
      <c r="G971" s="3">
        <v>31.97221</v>
      </c>
      <c r="H971" s="4">
        <v>67.17</v>
      </c>
      <c r="I971" s="2" t="s">
        <v>131</v>
      </c>
      <c r="J971" s="2" t="str">
        <f>IF(COUNTIF($A$3:A971,A971)&gt;1,"ДУБЛЬ","")</f>
        <v/>
      </c>
      <c r="K971" s="2" t="str">
        <f t="shared" si="15"/>
        <v>OK</v>
      </c>
      <c r="L971" s="2" t="s">
        <v>68</v>
      </c>
    </row>
    <row r="972" spans="1:12">
      <c r="A972" s="2" t="s">
        <v>1504</v>
      </c>
      <c r="B972" s="2" t="s">
        <v>241</v>
      </c>
      <c r="C972" s="2">
        <v>2303</v>
      </c>
      <c r="D972" s="2" t="s">
        <v>1200</v>
      </c>
      <c r="E972" s="2" t="s">
        <v>63</v>
      </c>
      <c r="F972" s="3">
        <v>47.882884820000001</v>
      </c>
      <c r="G972" s="3">
        <v>33.384177639999997</v>
      </c>
      <c r="H972" s="4">
        <v>67.17</v>
      </c>
      <c r="I972" s="2" t="s">
        <v>131</v>
      </c>
      <c r="J972" s="2" t="str">
        <f>IF(COUNTIF($A$3:A972,A972)&gt;1,"ДУБЛЬ","")</f>
        <v/>
      </c>
      <c r="K972" s="2" t="str">
        <f t="shared" si="15"/>
        <v>OK</v>
      </c>
      <c r="L972" s="2" t="s">
        <v>68</v>
      </c>
    </row>
    <row r="973" spans="1:12">
      <c r="A973" s="2" t="s">
        <v>1505</v>
      </c>
      <c r="B973" s="2" t="s">
        <v>241</v>
      </c>
      <c r="C973" s="2">
        <v>2308</v>
      </c>
      <c r="D973" s="2" t="s">
        <v>1200</v>
      </c>
      <c r="E973" s="2" t="s">
        <v>63</v>
      </c>
      <c r="F973" s="3">
        <v>47.948467999999998</v>
      </c>
      <c r="G973" s="3">
        <v>33.455568999999997</v>
      </c>
      <c r="H973" s="4">
        <v>67.17</v>
      </c>
      <c r="I973" s="2" t="s">
        <v>131</v>
      </c>
      <c r="J973" s="2" t="str">
        <f>IF(COUNTIF($A$3:A973,A973)&gt;1,"ДУБЛЬ","")</f>
        <v/>
      </c>
      <c r="K973" s="2" t="str">
        <f t="shared" si="15"/>
        <v>OK</v>
      </c>
      <c r="L973" s="2" t="s">
        <v>68</v>
      </c>
    </row>
    <row r="974" spans="1:12">
      <c r="A974" s="2" t="s">
        <v>1506</v>
      </c>
      <c r="B974" s="2" t="s">
        <v>241</v>
      </c>
      <c r="C974" s="2">
        <v>2311</v>
      </c>
      <c r="D974" s="2" t="s">
        <v>611</v>
      </c>
      <c r="E974" s="2" t="s">
        <v>68</v>
      </c>
      <c r="F974" s="3">
        <v>50.436132000000001</v>
      </c>
      <c r="G974" s="3">
        <v>30.507549000000001</v>
      </c>
      <c r="H974" s="4">
        <v>67.17</v>
      </c>
      <c r="I974" s="2" t="s">
        <v>131</v>
      </c>
      <c r="J974" s="2" t="str">
        <f>IF(COUNTIF($A$3:A974,A974)&gt;1,"ДУБЛЬ","")</f>
        <v/>
      </c>
      <c r="K974" s="2" t="str">
        <f t="shared" si="15"/>
        <v>OK</v>
      </c>
      <c r="L974" s="2" t="s">
        <v>68</v>
      </c>
    </row>
    <row r="975" spans="1:12">
      <c r="A975" s="2" t="s">
        <v>1507</v>
      </c>
      <c r="B975" s="2" t="s">
        <v>241</v>
      </c>
      <c r="C975" s="2">
        <v>2312</v>
      </c>
      <c r="D975" s="2" t="s">
        <v>611</v>
      </c>
      <c r="E975" s="2" t="s">
        <v>68</v>
      </c>
      <c r="F975" s="3">
        <v>50.378638000000002</v>
      </c>
      <c r="G975" s="3">
        <v>30.448667</v>
      </c>
      <c r="H975" s="4">
        <v>67.17</v>
      </c>
      <c r="I975" s="2" t="s">
        <v>131</v>
      </c>
      <c r="J975" s="2" t="str">
        <f>IF(COUNTIF($A$3:A975,A975)&gt;1,"ДУБЛЬ","")</f>
        <v/>
      </c>
      <c r="K975" s="2" t="str">
        <f t="shared" si="15"/>
        <v>OK</v>
      </c>
      <c r="L975" s="2" t="s">
        <v>68</v>
      </c>
    </row>
    <row r="976" spans="1:12">
      <c r="A976" s="2" t="s">
        <v>1508</v>
      </c>
      <c r="B976" s="2" t="s">
        <v>241</v>
      </c>
      <c r="C976" s="2">
        <v>2315</v>
      </c>
      <c r="D976" s="2" t="s">
        <v>611</v>
      </c>
      <c r="E976" s="2" t="s">
        <v>68</v>
      </c>
      <c r="F976" s="3">
        <v>50.429734000000003</v>
      </c>
      <c r="G976" s="3">
        <v>30.384979000000001</v>
      </c>
      <c r="H976" s="4">
        <v>67.17</v>
      </c>
      <c r="I976" s="2" t="s">
        <v>131</v>
      </c>
      <c r="J976" s="2" t="str">
        <f>IF(COUNTIF($A$3:A976,A976)&gt;1,"ДУБЛЬ","")</f>
        <v/>
      </c>
      <c r="K976" s="2" t="str">
        <f t="shared" si="15"/>
        <v>OK</v>
      </c>
      <c r="L976" s="2" t="s">
        <v>68</v>
      </c>
    </row>
    <row r="977" spans="1:12">
      <c r="A977" s="2" t="s">
        <v>1509</v>
      </c>
      <c r="B977" s="2" t="s">
        <v>241</v>
      </c>
      <c r="C977" s="2">
        <v>2316</v>
      </c>
      <c r="D977" s="2" t="s">
        <v>1150</v>
      </c>
      <c r="E977" s="2" t="s">
        <v>68</v>
      </c>
      <c r="F977" s="3">
        <v>48.508203999999999</v>
      </c>
      <c r="G977" s="3">
        <v>32.260235999999999</v>
      </c>
      <c r="H977" s="4">
        <v>67.17</v>
      </c>
      <c r="I977" s="2" t="s">
        <v>131</v>
      </c>
      <c r="J977" s="2" t="str">
        <f>IF(COUNTIF($A$3:A977,A977)&gt;1,"ДУБЛЬ","")</f>
        <v/>
      </c>
      <c r="K977" s="2" t="str">
        <f t="shared" si="15"/>
        <v>OK</v>
      </c>
      <c r="L977" s="2" t="s">
        <v>68</v>
      </c>
    </row>
    <row r="978" spans="1:12">
      <c r="A978" s="2" t="s">
        <v>1510</v>
      </c>
      <c r="B978" s="2" t="s">
        <v>241</v>
      </c>
      <c r="C978" s="2">
        <v>2270</v>
      </c>
      <c r="D978" s="2" t="s">
        <v>1200</v>
      </c>
      <c r="E978" s="2" t="s">
        <v>63</v>
      </c>
      <c r="F978" s="3">
        <v>48.147733000000002</v>
      </c>
      <c r="G978" s="3">
        <v>33.548824000000003</v>
      </c>
      <c r="H978" s="4">
        <v>67.17</v>
      </c>
      <c r="I978" s="2" t="s">
        <v>131</v>
      </c>
      <c r="J978" s="2" t="str">
        <f>IF(COUNTIF($A$3:A978,A978)&gt;1,"ДУБЛЬ","")</f>
        <v/>
      </c>
      <c r="K978" s="2" t="str">
        <f t="shared" si="15"/>
        <v>OK</v>
      </c>
      <c r="L978" s="2" t="s">
        <v>68</v>
      </c>
    </row>
    <row r="979" spans="1:12">
      <c r="A979" s="2" t="s">
        <v>1511</v>
      </c>
      <c r="B979" s="2" t="s">
        <v>241</v>
      </c>
      <c r="C979" s="2">
        <v>2322</v>
      </c>
      <c r="D979" s="2" t="s">
        <v>1512</v>
      </c>
      <c r="E979" s="2" t="s">
        <v>68</v>
      </c>
      <c r="F979" s="3">
        <v>48.043779999999998</v>
      </c>
      <c r="G979" s="3">
        <v>30.84535</v>
      </c>
      <c r="H979" s="4">
        <v>67.17</v>
      </c>
      <c r="I979" s="2" t="s">
        <v>131</v>
      </c>
      <c r="J979" s="2" t="str">
        <f>IF(COUNTIF($A$3:A979,A979)&gt;1,"ДУБЛЬ","")</f>
        <v/>
      </c>
      <c r="K979" s="2" t="str">
        <f t="shared" si="15"/>
        <v>OK</v>
      </c>
      <c r="L979" s="2" t="s">
        <v>68</v>
      </c>
    </row>
    <row r="980" spans="1:12">
      <c r="A980" s="2" t="s">
        <v>1513</v>
      </c>
      <c r="B980" s="2" t="s">
        <v>241</v>
      </c>
      <c r="C980" s="2">
        <v>2321</v>
      </c>
      <c r="D980" s="2" t="s">
        <v>1150</v>
      </c>
      <c r="E980" s="2" t="s">
        <v>68</v>
      </c>
      <c r="F980" s="3">
        <v>48.495376999999998</v>
      </c>
      <c r="G980" s="3">
        <v>32.218651000000001</v>
      </c>
      <c r="H980" s="4">
        <v>67.17</v>
      </c>
      <c r="I980" s="2" t="s">
        <v>131</v>
      </c>
      <c r="J980" s="2" t="str">
        <f>IF(COUNTIF($A$3:A980,A980)&gt;1,"ДУБЛЬ","")</f>
        <v/>
      </c>
      <c r="K980" s="2" t="str">
        <f t="shared" si="15"/>
        <v>OK</v>
      </c>
      <c r="L980" s="2" t="s">
        <v>68</v>
      </c>
    </row>
    <row r="981" spans="1:12">
      <c r="A981" s="2" t="s">
        <v>1514</v>
      </c>
      <c r="B981" s="2" t="s">
        <v>241</v>
      </c>
      <c r="C981" s="2">
        <v>2319</v>
      </c>
      <c r="D981" s="2" t="s">
        <v>1448</v>
      </c>
      <c r="E981" s="2" t="s">
        <v>68</v>
      </c>
      <c r="F981" s="3">
        <v>50.401628000000002</v>
      </c>
      <c r="G981" s="3">
        <v>30.335059000000001</v>
      </c>
      <c r="H981" s="4">
        <v>67.17</v>
      </c>
      <c r="I981" s="2" t="s">
        <v>131</v>
      </c>
      <c r="J981" s="2" t="str">
        <f>IF(COUNTIF($A$3:A981,A981)&gt;1,"ДУБЛЬ","")</f>
        <v/>
      </c>
      <c r="K981" s="2" t="str">
        <f t="shared" si="15"/>
        <v>OK</v>
      </c>
      <c r="L981" s="2" t="s">
        <v>68</v>
      </c>
    </row>
    <row r="982" spans="1:12">
      <c r="A982" s="2" t="s">
        <v>1515</v>
      </c>
      <c r="B982" s="2" t="s">
        <v>241</v>
      </c>
      <c r="C982" s="2">
        <v>2323</v>
      </c>
      <c r="D982" s="2" t="s">
        <v>1387</v>
      </c>
      <c r="E982" s="2" t="s">
        <v>68</v>
      </c>
      <c r="F982" s="3">
        <v>50.171756999999999</v>
      </c>
      <c r="G982" s="3">
        <v>30.325973000000001</v>
      </c>
      <c r="H982" s="4">
        <v>67.17</v>
      </c>
      <c r="I982" s="2" t="s">
        <v>131</v>
      </c>
      <c r="J982" s="2" t="str">
        <f>IF(COUNTIF($A$3:A982,A982)&gt;1,"ДУБЛЬ","")</f>
        <v/>
      </c>
      <c r="K982" s="2" t="str">
        <f t="shared" si="15"/>
        <v>OK</v>
      </c>
      <c r="L982" s="2" t="s">
        <v>68</v>
      </c>
    </row>
    <row r="983" spans="1:12">
      <c r="A983" s="2" t="s">
        <v>1516</v>
      </c>
      <c r="B983" s="2" t="s">
        <v>241</v>
      </c>
      <c r="C983" s="2">
        <v>2324</v>
      </c>
      <c r="D983" s="2" t="s">
        <v>1387</v>
      </c>
      <c r="E983" s="2" t="s">
        <v>68</v>
      </c>
      <c r="F983" s="3">
        <v>50.177013000000002</v>
      </c>
      <c r="G983" s="3">
        <v>30.317319999999999</v>
      </c>
      <c r="H983" s="4">
        <v>67.17</v>
      </c>
      <c r="I983" s="2" t="s">
        <v>131</v>
      </c>
      <c r="J983" s="2" t="str">
        <f>IF(COUNTIF($A$3:A983,A983)&gt;1,"ДУБЛЬ","")</f>
        <v/>
      </c>
      <c r="K983" s="2" t="str">
        <f t="shared" si="15"/>
        <v>OK</v>
      </c>
      <c r="L983" s="2" t="s">
        <v>68</v>
      </c>
    </row>
    <row r="984" spans="1:12">
      <c r="A984" s="2" t="s">
        <v>1517</v>
      </c>
      <c r="B984" s="2" t="s">
        <v>241</v>
      </c>
      <c r="C984" s="2">
        <v>2309</v>
      </c>
      <c r="D984" s="2" t="s">
        <v>1303</v>
      </c>
      <c r="E984" s="2" t="s">
        <v>68</v>
      </c>
      <c r="F984" s="3">
        <v>46.943489999999997</v>
      </c>
      <c r="G984" s="3">
        <v>32.054989999999997</v>
      </c>
      <c r="H984" s="4">
        <v>67.17</v>
      </c>
      <c r="I984" s="2" t="s">
        <v>131</v>
      </c>
      <c r="J984" s="2" t="str">
        <f>IF(COUNTIF($A$3:A984,A984)&gt;1,"ДУБЛЬ","")</f>
        <v/>
      </c>
      <c r="K984" s="2" t="str">
        <f t="shared" si="15"/>
        <v>OK</v>
      </c>
      <c r="L984" s="2" t="s">
        <v>68</v>
      </c>
    </row>
    <row r="985" spans="1:12">
      <c r="A985" s="2" t="s">
        <v>1518</v>
      </c>
      <c r="B985" s="2" t="s">
        <v>241</v>
      </c>
      <c r="C985" s="2">
        <v>2327</v>
      </c>
      <c r="D985" s="2" t="s">
        <v>1200</v>
      </c>
      <c r="E985" s="2" t="s">
        <v>63</v>
      </c>
      <c r="F985" s="3">
        <v>47.972138000000001</v>
      </c>
      <c r="G985" s="3">
        <v>33.445047000000002</v>
      </c>
      <c r="H985" s="4">
        <v>67.17</v>
      </c>
      <c r="I985" s="2" t="s">
        <v>131</v>
      </c>
      <c r="J985" s="2" t="str">
        <f>IF(COUNTIF($A$3:A985,A985)&gt;1,"ДУБЛЬ","")</f>
        <v/>
      </c>
      <c r="K985" s="2" t="str">
        <f t="shared" si="15"/>
        <v>OK</v>
      </c>
      <c r="L985" s="2" t="s">
        <v>68</v>
      </c>
    </row>
    <row r="986" spans="1:12">
      <c r="A986" s="2" t="s">
        <v>1519</v>
      </c>
      <c r="B986" s="2" t="s">
        <v>241</v>
      </c>
      <c r="C986" s="2">
        <v>2334</v>
      </c>
      <c r="D986" s="2" t="s">
        <v>611</v>
      </c>
      <c r="E986" s="2" t="s">
        <v>68</v>
      </c>
      <c r="F986" s="3">
        <v>50.390103000000003</v>
      </c>
      <c r="G986" s="3">
        <v>30.480450999999999</v>
      </c>
      <c r="H986" s="4">
        <v>67.17</v>
      </c>
      <c r="I986" s="2" t="s">
        <v>131</v>
      </c>
      <c r="J986" s="2" t="str">
        <f>IF(COUNTIF($A$3:A986,A986)&gt;1,"ДУБЛЬ","")</f>
        <v/>
      </c>
      <c r="K986" s="2" t="str">
        <f t="shared" si="15"/>
        <v>OK</v>
      </c>
      <c r="L986" s="2" t="s">
        <v>68</v>
      </c>
    </row>
    <row r="987" spans="1:12">
      <c r="A987" s="2" t="s">
        <v>1520</v>
      </c>
      <c r="B987" s="2" t="s">
        <v>241</v>
      </c>
      <c r="C987" s="2">
        <v>2285</v>
      </c>
      <c r="D987" s="2" t="s">
        <v>611</v>
      </c>
      <c r="E987" s="2" t="s">
        <v>68</v>
      </c>
      <c r="F987" s="3">
        <v>50.435442999999999</v>
      </c>
      <c r="G987" s="3">
        <v>30.377828000000001</v>
      </c>
      <c r="H987" s="4">
        <v>67.17</v>
      </c>
      <c r="I987" s="2" t="s">
        <v>131</v>
      </c>
      <c r="J987" s="2" t="str">
        <f>IF(COUNTIF($A$3:A987,A987)&gt;1,"ДУБЛЬ","")</f>
        <v/>
      </c>
      <c r="K987" s="2" t="str">
        <f t="shared" si="15"/>
        <v>OK</v>
      </c>
      <c r="L987" s="2" t="s">
        <v>68</v>
      </c>
    </row>
    <row r="988" spans="1:12">
      <c r="A988" s="2" t="s">
        <v>1521</v>
      </c>
      <c r="B988" s="2" t="s">
        <v>241</v>
      </c>
      <c r="C988" s="2">
        <v>2344</v>
      </c>
      <c r="D988" s="2" t="s">
        <v>1522</v>
      </c>
      <c r="E988" s="2" t="s">
        <v>68</v>
      </c>
      <c r="F988" s="3">
        <v>48.542419000000002</v>
      </c>
      <c r="G988" s="3">
        <v>28.122959999999999</v>
      </c>
      <c r="H988" s="4">
        <v>67.17</v>
      </c>
      <c r="I988" s="2" t="s">
        <v>131</v>
      </c>
      <c r="J988" s="2" t="str">
        <f>IF(COUNTIF($A$3:A988,A988)&gt;1,"ДУБЛЬ","")</f>
        <v/>
      </c>
      <c r="K988" s="2" t="str">
        <f t="shared" si="15"/>
        <v>OK</v>
      </c>
      <c r="L988" s="2" t="s">
        <v>68</v>
      </c>
    </row>
    <row r="989" spans="1:12">
      <c r="A989" s="2" t="s">
        <v>1523</v>
      </c>
      <c r="B989" s="2" t="s">
        <v>241</v>
      </c>
      <c r="C989" s="2">
        <v>2348</v>
      </c>
      <c r="D989" s="2" t="s">
        <v>1150</v>
      </c>
      <c r="E989" s="2" t="s">
        <v>68</v>
      </c>
      <c r="F989" s="3">
        <v>48.506090999999998</v>
      </c>
      <c r="G989" s="3">
        <v>32.266297000000002</v>
      </c>
      <c r="H989" s="4">
        <v>67.17</v>
      </c>
      <c r="I989" s="2" t="s">
        <v>131</v>
      </c>
      <c r="J989" s="2" t="str">
        <f>IF(COUNTIF($A$3:A989,A989)&gt;1,"ДУБЛЬ","")</f>
        <v/>
      </c>
      <c r="K989" s="2" t="str">
        <f t="shared" si="15"/>
        <v>OK</v>
      </c>
      <c r="L989" s="2" t="s">
        <v>68</v>
      </c>
    </row>
    <row r="990" spans="1:12">
      <c r="A990" s="2" t="s">
        <v>1524</v>
      </c>
      <c r="B990" s="2" t="s">
        <v>241</v>
      </c>
      <c r="C990" s="2">
        <v>2357</v>
      </c>
      <c r="D990" s="2" t="s">
        <v>1306</v>
      </c>
      <c r="E990" s="2" t="s">
        <v>68</v>
      </c>
      <c r="F990" s="3">
        <v>47.82555</v>
      </c>
      <c r="G990" s="3">
        <v>31.173833999999999</v>
      </c>
      <c r="H990" s="4">
        <v>67.17</v>
      </c>
      <c r="I990" s="2" t="s">
        <v>131</v>
      </c>
      <c r="J990" s="2" t="str">
        <f>IF(COUNTIF($A$3:A990,A990)&gt;1,"ДУБЛЬ","")</f>
        <v/>
      </c>
      <c r="K990" s="2" t="str">
        <f t="shared" si="15"/>
        <v>OK</v>
      </c>
      <c r="L990" s="2" t="s">
        <v>68</v>
      </c>
    </row>
    <row r="991" spans="1:12">
      <c r="A991" s="2" t="s">
        <v>1525</v>
      </c>
      <c r="B991" s="2" t="s">
        <v>241</v>
      </c>
      <c r="C991" s="2">
        <v>2361</v>
      </c>
      <c r="D991" s="2" t="s">
        <v>611</v>
      </c>
      <c r="E991" s="2" t="s">
        <v>68</v>
      </c>
      <c r="F991" s="3">
        <v>50.440863</v>
      </c>
      <c r="G991" s="3">
        <v>30.550073000000001</v>
      </c>
      <c r="H991" s="4">
        <v>67.17</v>
      </c>
      <c r="I991" s="2" t="s">
        <v>131</v>
      </c>
      <c r="J991" s="2" t="str">
        <f>IF(COUNTIF($A$3:A991,A991)&gt;1,"ДУБЛЬ","")</f>
        <v/>
      </c>
      <c r="K991" s="2" t="str">
        <f t="shared" si="15"/>
        <v>OK</v>
      </c>
      <c r="L991" s="2" t="s">
        <v>68</v>
      </c>
    </row>
    <row r="992" spans="1:12">
      <c r="A992" s="2" t="s">
        <v>1526</v>
      </c>
      <c r="B992" s="2" t="s">
        <v>241</v>
      </c>
      <c r="C992" s="2">
        <v>2364</v>
      </c>
      <c r="D992" s="2" t="s">
        <v>1200</v>
      </c>
      <c r="E992" s="2" t="s">
        <v>63</v>
      </c>
      <c r="F992" s="3">
        <v>47.911099999999998</v>
      </c>
      <c r="G992" s="3">
        <v>33.454450000000001</v>
      </c>
      <c r="H992" s="4">
        <v>67.17</v>
      </c>
      <c r="I992" s="2" t="s">
        <v>131</v>
      </c>
      <c r="J992" s="2" t="str">
        <f>IF(COUNTIF($A$3:A992,A992)&gt;1,"ДУБЛЬ","")</f>
        <v/>
      </c>
      <c r="K992" s="2" t="str">
        <f t="shared" si="15"/>
        <v>OK</v>
      </c>
      <c r="L992" s="2" t="s">
        <v>68</v>
      </c>
    </row>
    <row r="993" spans="1:12">
      <c r="A993" s="2" t="s">
        <v>1527</v>
      </c>
      <c r="B993" s="2" t="s">
        <v>241</v>
      </c>
      <c r="C993" s="2">
        <v>2247</v>
      </c>
      <c r="D993" s="2" t="s">
        <v>1303</v>
      </c>
      <c r="E993" s="2" t="s">
        <v>68</v>
      </c>
      <c r="F993" s="3">
        <v>46.953600000000002</v>
      </c>
      <c r="G993" s="3">
        <v>32.040439999999997</v>
      </c>
      <c r="H993" s="4">
        <v>67.17</v>
      </c>
      <c r="I993" s="2" t="s">
        <v>131</v>
      </c>
      <c r="J993" s="2" t="str">
        <f>IF(COUNTIF($A$3:A993,A993)&gt;1,"ДУБЛЬ","")</f>
        <v/>
      </c>
      <c r="K993" s="2" t="str">
        <f t="shared" si="15"/>
        <v>OK</v>
      </c>
      <c r="L993" s="2" t="s">
        <v>68</v>
      </c>
    </row>
    <row r="994" spans="1:12">
      <c r="A994" s="2" t="s">
        <v>1528</v>
      </c>
      <c r="B994" s="2" t="s">
        <v>241</v>
      </c>
      <c r="C994" s="2">
        <v>2369</v>
      </c>
      <c r="D994" s="2" t="s">
        <v>1303</v>
      </c>
      <c r="E994" s="2" t="s">
        <v>68</v>
      </c>
      <c r="F994" s="3">
        <v>47.014560000000003</v>
      </c>
      <c r="G994" s="3">
        <v>31.99709</v>
      </c>
      <c r="H994" s="4">
        <v>67.17</v>
      </c>
      <c r="I994" s="2" t="s">
        <v>131</v>
      </c>
      <c r="J994" s="2" t="str">
        <f>IF(COUNTIF($A$3:A994,A994)&gt;1,"ДУБЛЬ","")</f>
        <v/>
      </c>
      <c r="K994" s="2" t="str">
        <f t="shared" si="15"/>
        <v>OK</v>
      </c>
      <c r="L994" s="2" t="s">
        <v>68</v>
      </c>
    </row>
    <row r="995" spans="1:12">
      <c r="A995" s="2" t="s">
        <v>1529</v>
      </c>
      <c r="B995" s="2" t="s">
        <v>241</v>
      </c>
      <c r="C995" s="2">
        <v>2374</v>
      </c>
      <c r="D995" s="2" t="s">
        <v>1309</v>
      </c>
      <c r="E995" s="2" t="s">
        <v>68</v>
      </c>
      <c r="F995" s="3">
        <v>46.473613</v>
      </c>
      <c r="G995" s="3">
        <v>30.747447000000001</v>
      </c>
      <c r="H995" s="4">
        <v>67.17</v>
      </c>
      <c r="I995" s="2" t="s">
        <v>131</v>
      </c>
      <c r="J995" s="2" t="str">
        <f>IF(COUNTIF($A$3:A995,A995)&gt;1,"ДУБЛЬ","")</f>
        <v/>
      </c>
      <c r="K995" s="2" t="str">
        <f t="shared" si="15"/>
        <v>OK</v>
      </c>
      <c r="L995" s="2" t="s">
        <v>68</v>
      </c>
    </row>
    <row r="996" spans="1:12">
      <c r="A996" s="2" t="s">
        <v>1530</v>
      </c>
      <c r="B996" s="2" t="s">
        <v>241</v>
      </c>
      <c r="C996" s="2">
        <v>2377</v>
      </c>
      <c r="D996" s="2" t="s">
        <v>1200</v>
      </c>
      <c r="E996" s="2" t="s">
        <v>63</v>
      </c>
      <c r="F996" s="3">
        <v>47.899864999999998</v>
      </c>
      <c r="G996" s="3">
        <v>33.395845999999999</v>
      </c>
      <c r="H996" s="4">
        <v>67.17</v>
      </c>
      <c r="I996" s="2" t="s">
        <v>131</v>
      </c>
      <c r="J996" s="2" t="str">
        <f>IF(COUNTIF($A$3:A996,A996)&gt;1,"ДУБЛЬ","")</f>
        <v/>
      </c>
      <c r="K996" s="2" t="str">
        <f t="shared" si="15"/>
        <v>OK</v>
      </c>
      <c r="L996" s="2" t="s">
        <v>68</v>
      </c>
    </row>
    <row r="997" spans="1:12">
      <c r="A997" s="2" t="s">
        <v>1531</v>
      </c>
      <c r="B997" s="2" t="s">
        <v>241</v>
      </c>
      <c r="C997" s="2">
        <v>2375</v>
      </c>
      <c r="D997" s="2" t="s">
        <v>611</v>
      </c>
      <c r="E997" s="2" t="s">
        <v>68</v>
      </c>
      <c r="F997" s="3">
        <v>50.480814299999999</v>
      </c>
      <c r="G997" s="3">
        <v>30.452946799999999</v>
      </c>
      <c r="H997" s="4">
        <v>67.17</v>
      </c>
      <c r="I997" s="2" t="s">
        <v>131</v>
      </c>
      <c r="J997" s="2" t="str">
        <f>IF(COUNTIF($A$3:A997,A997)&gt;1,"ДУБЛЬ","")</f>
        <v/>
      </c>
      <c r="K997" s="2" t="str">
        <f t="shared" si="15"/>
        <v>OK</v>
      </c>
      <c r="L997" s="2" t="s">
        <v>68</v>
      </c>
    </row>
    <row r="998" spans="1:12">
      <c r="A998" s="2" t="s">
        <v>1532</v>
      </c>
      <c r="B998" s="2" t="s">
        <v>241</v>
      </c>
      <c r="C998" s="2">
        <v>2378</v>
      </c>
      <c r="D998" s="2" t="s">
        <v>1200</v>
      </c>
      <c r="E998" s="2" t="s">
        <v>63</v>
      </c>
      <c r="F998" s="3">
        <v>47.967464</v>
      </c>
      <c r="G998" s="3">
        <v>33.447184</v>
      </c>
      <c r="H998" s="4">
        <v>67.17</v>
      </c>
      <c r="I998" s="2" t="s">
        <v>131</v>
      </c>
      <c r="J998" s="2" t="str">
        <f>IF(COUNTIF($A$3:A998,A998)&gt;1,"ДУБЛЬ","")</f>
        <v/>
      </c>
      <c r="K998" s="2" t="str">
        <f t="shared" si="15"/>
        <v>OK</v>
      </c>
      <c r="L998" s="2" t="s">
        <v>68</v>
      </c>
    </row>
    <row r="999" spans="1:12">
      <c r="A999" s="2" t="s">
        <v>1533</v>
      </c>
      <c r="B999" s="2" t="s">
        <v>241</v>
      </c>
      <c r="C999" s="2">
        <v>2383</v>
      </c>
      <c r="D999" s="2" t="s">
        <v>1314</v>
      </c>
      <c r="E999" s="2" t="s">
        <v>68</v>
      </c>
      <c r="F999" s="3">
        <v>49.649609900000002</v>
      </c>
      <c r="G999" s="3">
        <v>30.978408699999999</v>
      </c>
      <c r="H999" s="4">
        <v>67.17</v>
      </c>
      <c r="I999" s="2" t="s">
        <v>131</v>
      </c>
      <c r="J999" s="2" t="str">
        <f>IF(COUNTIF($A$3:A999,A999)&gt;1,"ДУБЛЬ","")</f>
        <v/>
      </c>
      <c r="K999" s="2" t="str">
        <f t="shared" si="15"/>
        <v>OK</v>
      </c>
      <c r="L999" s="2" t="s">
        <v>68</v>
      </c>
    </row>
    <row r="1000" spans="1:12">
      <c r="A1000" s="2" t="s">
        <v>1534</v>
      </c>
      <c r="B1000" s="2" t="s">
        <v>241</v>
      </c>
      <c r="C1000" s="2">
        <v>2389</v>
      </c>
      <c r="D1000" s="2" t="s">
        <v>1200</v>
      </c>
      <c r="E1000" s="2" t="s">
        <v>63</v>
      </c>
      <c r="F1000" s="3">
        <v>47.901285999999999</v>
      </c>
      <c r="G1000" s="3">
        <v>33.408096999999998</v>
      </c>
      <c r="H1000" s="4">
        <v>67.17</v>
      </c>
      <c r="I1000" s="2" t="s">
        <v>131</v>
      </c>
      <c r="J1000" s="2" t="str">
        <f>IF(COUNTIF($A$3:A1000,A1000)&gt;1,"ДУБЛЬ","")</f>
        <v/>
      </c>
      <c r="K1000" s="2" t="str">
        <f t="shared" si="15"/>
        <v>OK</v>
      </c>
      <c r="L1000" s="2" t="s">
        <v>68</v>
      </c>
    </row>
    <row r="1001" spans="1:12">
      <c r="A1001" s="2" t="s">
        <v>1535</v>
      </c>
      <c r="B1001" s="2" t="s">
        <v>241</v>
      </c>
      <c r="C1001" s="2">
        <v>2390</v>
      </c>
      <c r="D1001" s="2" t="s">
        <v>1536</v>
      </c>
      <c r="E1001" s="2" t="s">
        <v>68</v>
      </c>
      <c r="F1001" s="3">
        <v>49.524191780000002</v>
      </c>
      <c r="G1001" s="3">
        <v>31.743471929999998</v>
      </c>
      <c r="H1001" s="4">
        <v>67.17</v>
      </c>
      <c r="I1001" s="2" t="s">
        <v>150</v>
      </c>
      <c r="J1001" s="2" t="str">
        <f>IF(COUNTIF($A$3:A1001,A1001)&gt;1,"ДУБЛЬ","")</f>
        <v/>
      </c>
      <c r="K1001" s="2" t="str">
        <f t="shared" si="15"/>
        <v>OK</v>
      </c>
      <c r="L1001" s="2" t="s">
        <v>68</v>
      </c>
    </row>
    <row r="1002" spans="1:12">
      <c r="A1002" s="2" t="s">
        <v>1537</v>
      </c>
      <c r="B1002" s="2" t="s">
        <v>241</v>
      </c>
      <c r="C1002" s="2">
        <v>2391</v>
      </c>
      <c r="D1002" s="2" t="s">
        <v>1198</v>
      </c>
      <c r="E1002" s="2" t="s">
        <v>68</v>
      </c>
      <c r="F1002" s="3">
        <v>48.99532</v>
      </c>
      <c r="G1002" s="3">
        <v>29.81447</v>
      </c>
      <c r="H1002" s="4">
        <v>67.17</v>
      </c>
      <c r="I1002" s="2" t="s">
        <v>131</v>
      </c>
      <c r="J1002" s="2" t="str">
        <f>IF(COUNTIF($A$3:A1002,A1002)&gt;1,"ДУБЛЬ","")</f>
        <v/>
      </c>
      <c r="K1002" s="2" t="str">
        <f t="shared" si="15"/>
        <v>OK</v>
      </c>
      <c r="L1002" s="2" t="s">
        <v>68</v>
      </c>
    </row>
    <row r="1003" spans="1:12">
      <c r="A1003" s="2" t="s">
        <v>1538</v>
      </c>
      <c r="B1003" s="2" t="s">
        <v>241</v>
      </c>
      <c r="C1003" s="2">
        <v>2397</v>
      </c>
      <c r="D1003" s="2" t="s">
        <v>1539</v>
      </c>
      <c r="E1003" s="2" t="s">
        <v>63</v>
      </c>
      <c r="F1003" s="3">
        <v>47.728099</v>
      </c>
      <c r="G1003" s="3">
        <v>33.620092</v>
      </c>
      <c r="H1003" s="4">
        <v>67.17</v>
      </c>
      <c r="I1003" s="2" t="s">
        <v>131</v>
      </c>
      <c r="J1003" s="2" t="str">
        <f>IF(COUNTIF($A$3:A1003,A1003)&gt;1,"ДУБЛЬ","")</f>
        <v/>
      </c>
      <c r="K1003" s="2" t="str">
        <f t="shared" si="15"/>
        <v>OK</v>
      </c>
      <c r="L1003" s="2" t="s">
        <v>68</v>
      </c>
    </row>
    <row r="1004" spans="1:12">
      <c r="A1004" s="2" t="s">
        <v>1540</v>
      </c>
      <c r="B1004" s="2" t="s">
        <v>241</v>
      </c>
      <c r="C1004" s="2">
        <v>2403</v>
      </c>
      <c r="D1004" s="2" t="s">
        <v>1541</v>
      </c>
      <c r="E1004" s="2" t="s">
        <v>68</v>
      </c>
      <c r="F1004" s="3">
        <v>47.831462000000002</v>
      </c>
      <c r="G1004" s="3">
        <v>30.25563</v>
      </c>
      <c r="H1004" s="4">
        <v>67.17</v>
      </c>
      <c r="I1004" s="2" t="s">
        <v>131</v>
      </c>
      <c r="J1004" s="2" t="str">
        <f>IF(COUNTIF($A$3:A1004,A1004)&gt;1,"ДУБЛЬ","")</f>
        <v/>
      </c>
      <c r="K1004" s="2" t="str">
        <f t="shared" si="15"/>
        <v>OK</v>
      </c>
      <c r="L1004" s="2" t="s">
        <v>68</v>
      </c>
    </row>
    <row r="1005" spans="1:12">
      <c r="A1005" s="2" t="s">
        <v>1542</v>
      </c>
      <c r="B1005" s="2" t="s">
        <v>241</v>
      </c>
      <c r="C1005" s="2">
        <v>2409</v>
      </c>
      <c r="D1005" s="2" t="s">
        <v>1159</v>
      </c>
      <c r="E1005" s="2" t="s">
        <v>68</v>
      </c>
      <c r="F1005" s="3">
        <v>48.318416939999999</v>
      </c>
      <c r="G1005" s="3">
        <v>31.52010422</v>
      </c>
      <c r="H1005" s="4">
        <v>67.17</v>
      </c>
      <c r="I1005" s="2" t="s">
        <v>131</v>
      </c>
      <c r="J1005" s="2" t="str">
        <f>IF(COUNTIF($A$3:A1005,A1005)&gt;1,"ДУБЛЬ","")</f>
        <v/>
      </c>
      <c r="K1005" s="2" t="str">
        <f t="shared" si="15"/>
        <v>OK</v>
      </c>
      <c r="L1005" s="2" t="s">
        <v>68</v>
      </c>
    </row>
    <row r="1006" spans="1:12">
      <c r="A1006" s="2" t="s">
        <v>1543</v>
      </c>
      <c r="B1006" s="2" t="s">
        <v>241</v>
      </c>
      <c r="C1006" s="2">
        <v>2410</v>
      </c>
      <c r="D1006" s="2" t="s">
        <v>611</v>
      </c>
      <c r="E1006" s="2" t="s">
        <v>68</v>
      </c>
      <c r="F1006" s="3">
        <v>50.402941200000001</v>
      </c>
      <c r="G1006" s="3">
        <v>30.5622623</v>
      </c>
      <c r="H1006" s="4">
        <v>67.17</v>
      </c>
      <c r="I1006" s="2" t="s">
        <v>131</v>
      </c>
      <c r="J1006" s="2" t="str">
        <f>IF(COUNTIF($A$3:A1006,A1006)&gt;1,"ДУБЛЬ","")</f>
        <v/>
      </c>
      <c r="K1006" s="2" t="str">
        <f t="shared" si="15"/>
        <v>OK</v>
      </c>
      <c r="L1006" s="2" t="s">
        <v>68</v>
      </c>
    </row>
    <row r="1007" spans="1:12">
      <c r="A1007" s="2" t="s">
        <v>1544</v>
      </c>
      <c r="B1007" s="2" t="s">
        <v>241</v>
      </c>
      <c r="C1007" s="2">
        <v>2416</v>
      </c>
      <c r="D1007" s="2" t="s">
        <v>1239</v>
      </c>
      <c r="E1007" s="2" t="s">
        <v>68</v>
      </c>
      <c r="F1007" s="3">
        <v>49.946841999999997</v>
      </c>
      <c r="G1007" s="3">
        <v>29.458829000000001</v>
      </c>
      <c r="H1007" s="4">
        <v>67.17</v>
      </c>
      <c r="I1007" s="2" t="s">
        <v>131</v>
      </c>
      <c r="J1007" s="2" t="str">
        <f>IF(COUNTIF($A$3:A1007,A1007)&gt;1,"ДУБЛЬ","")</f>
        <v/>
      </c>
      <c r="K1007" s="2" t="str">
        <f t="shared" si="15"/>
        <v>OK</v>
      </c>
      <c r="L1007" s="2" t="s">
        <v>68</v>
      </c>
    </row>
    <row r="1008" spans="1:12">
      <c r="A1008" s="2" t="s">
        <v>1545</v>
      </c>
      <c r="B1008" s="2" t="s">
        <v>241</v>
      </c>
      <c r="C1008" s="2">
        <v>2417</v>
      </c>
      <c r="D1008" s="2" t="s">
        <v>1546</v>
      </c>
      <c r="E1008" s="2" t="s">
        <v>68</v>
      </c>
      <c r="F1008" s="3">
        <v>47.833371999999997</v>
      </c>
      <c r="G1008" s="3">
        <v>32.828693000000001</v>
      </c>
      <c r="H1008" s="4">
        <v>67.17</v>
      </c>
      <c r="I1008" s="2" t="s">
        <v>131</v>
      </c>
      <c r="J1008" s="2" t="str">
        <f>IF(COUNTIF($A$3:A1008,A1008)&gt;1,"ДУБЛЬ","")</f>
        <v/>
      </c>
      <c r="K1008" s="2" t="str">
        <f t="shared" si="15"/>
        <v>OK</v>
      </c>
      <c r="L1008" s="2" t="s">
        <v>68</v>
      </c>
    </row>
    <row r="1009" spans="1:12">
      <c r="A1009" s="2" t="s">
        <v>1547</v>
      </c>
      <c r="B1009" s="2" t="s">
        <v>241</v>
      </c>
      <c r="C1009" s="2">
        <v>2291</v>
      </c>
      <c r="D1009" s="2" t="s">
        <v>1309</v>
      </c>
      <c r="E1009" s="2" t="s">
        <v>68</v>
      </c>
      <c r="F1009" s="3">
        <v>46.437415999999999</v>
      </c>
      <c r="G1009" s="3">
        <v>30.715724999999999</v>
      </c>
      <c r="H1009" s="4">
        <v>67.17</v>
      </c>
      <c r="I1009" s="2" t="s">
        <v>131</v>
      </c>
      <c r="J1009" s="2" t="str">
        <f>IF(COUNTIF($A$3:A1009,A1009)&gt;1,"ДУБЛЬ","")</f>
        <v/>
      </c>
      <c r="K1009" s="2" t="str">
        <f t="shared" si="15"/>
        <v>OK</v>
      </c>
      <c r="L1009" s="2" t="s">
        <v>68</v>
      </c>
    </row>
    <row r="1010" spans="1:12">
      <c r="A1010" s="2" t="s">
        <v>1548</v>
      </c>
      <c r="B1010" s="2" t="s">
        <v>241</v>
      </c>
      <c r="C1010" s="2">
        <v>2278</v>
      </c>
      <c r="D1010" s="2" t="s">
        <v>1549</v>
      </c>
      <c r="E1010" s="2" t="s">
        <v>68</v>
      </c>
      <c r="F1010" s="3">
        <v>49.001482000000003</v>
      </c>
      <c r="G1010" s="3">
        <v>29.439115999999999</v>
      </c>
      <c r="H1010" s="4">
        <v>67.17</v>
      </c>
      <c r="I1010" s="2" t="s">
        <v>131</v>
      </c>
      <c r="J1010" s="2" t="str">
        <f>IF(COUNTIF($A$3:A1010,A1010)&gt;1,"ДУБЛЬ","")</f>
        <v/>
      </c>
      <c r="K1010" s="2" t="str">
        <f t="shared" si="15"/>
        <v>OK</v>
      </c>
      <c r="L1010" s="2" t="s">
        <v>68</v>
      </c>
    </row>
    <row r="1011" spans="1:12">
      <c r="A1011" s="2" t="s">
        <v>1550</v>
      </c>
      <c r="B1011" s="2" t="s">
        <v>241</v>
      </c>
      <c r="C1011" s="2">
        <v>2424</v>
      </c>
      <c r="D1011" s="2" t="s">
        <v>1551</v>
      </c>
      <c r="E1011" s="2" t="s">
        <v>68</v>
      </c>
      <c r="F1011" s="3">
        <v>49.720089000000002</v>
      </c>
      <c r="G1011" s="3">
        <v>28.671417000000002</v>
      </c>
      <c r="H1011" s="4">
        <v>67.17</v>
      </c>
      <c r="I1011" s="2" t="s">
        <v>131</v>
      </c>
      <c r="J1011" s="2" t="str">
        <f>IF(COUNTIF($A$3:A1011,A1011)&gt;1,"ДУБЛЬ","")</f>
        <v/>
      </c>
      <c r="K1011" s="2" t="str">
        <f t="shared" si="15"/>
        <v>OK</v>
      </c>
      <c r="L1011" s="2" t="s">
        <v>68</v>
      </c>
    </row>
    <row r="1012" spans="1:12">
      <c r="A1012" s="2" t="s">
        <v>1552</v>
      </c>
      <c r="B1012" s="2" t="s">
        <v>241</v>
      </c>
      <c r="C1012" s="2">
        <v>2425</v>
      </c>
      <c r="D1012" s="2" t="s">
        <v>611</v>
      </c>
      <c r="E1012" s="2" t="s">
        <v>68</v>
      </c>
      <c r="F1012" s="3">
        <v>50.492877800000002</v>
      </c>
      <c r="G1012" s="3">
        <v>30.463514199999999</v>
      </c>
      <c r="H1012" s="4">
        <v>67.17</v>
      </c>
      <c r="I1012" s="2" t="s">
        <v>131</v>
      </c>
      <c r="J1012" s="2" t="str">
        <f>IF(COUNTIF($A$3:A1012,A1012)&gt;1,"ДУБЛЬ","")</f>
        <v/>
      </c>
      <c r="K1012" s="2" t="str">
        <f t="shared" si="15"/>
        <v>OK</v>
      </c>
      <c r="L1012" s="2" t="s">
        <v>68</v>
      </c>
    </row>
    <row r="1013" spans="1:12">
      <c r="A1013" s="2" t="s">
        <v>1553</v>
      </c>
      <c r="B1013" s="2" t="s">
        <v>241</v>
      </c>
      <c r="C1013" s="2">
        <v>2426</v>
      </c>
      <c r="D1013" s="2" t="s">
        <v>1554</v>
      </c>
      <c r="E1013" s="2" t="s">
        <v>68</v>
      </c>
      <c r="F1013" s="3">
        <v>50.342075999999999</v>
      </c>
      <c r="G1013" s="3">
        <v>30.300602999999999</v>
      </c>
      <c r="H1013" s="4">
        <v>67.17</v>
      </c>
      <c r="I1013" s="2" t="s">
        <v>131</v>
      </c>
      <c r="J1013" s="2" t="str">
        <f>IF(COUNTIF($A$3:A1013,A1013)&gt;1,"ДУБЛЬ","")</f>
        <v/>
      </c>
      <c r="K1013" s="2" t="str">
        <f t="shared" si="15"/>
        <v>OK</v>
      </c>
      <c r="L1013" s="2" t="s">
        <v>68</v>
      </c>
    </row>
    <row r="1014" spans="1:12">
      <c r="A1014" s="2" t="s">
        <v>1555</v>
      </c>
      <c r="B1014" s="2" t="s">
        <v>241</v>
      </c>
      <c r="C1014" s="2">
        <v>2432</v>
      </c>
      <c r="D1014" s="2" t="s">
        <v>1316</v>
      </c>
      <c r="E1014" s="2" t="s">
        <v>68</v>
      </c>
      <c r="F1014" s="3">
        <v>47.563540000000003</v>
      </c>
      <c r="G1014" s="3">
        <v>31.338819999999998</v>
      </c>
      <c r="H1014" s="4">
        <v>67.17</v>
      </c>
      <c r="I1014" s="2" t="s">
        <v>131</v>
      </c>
      <c r="J1014" s="2" t="str">
        <f>IF(COUNTIF($A$3:A1014,A1014)&gt;1,"ДУБЛЬ","")</f>
        <v/>
      </c>
      <c r="K1014" s="2" t="str">
        <f t="shared" si="15"/>
        <v>OK</v>
      </c>
      <c r="L1014" s="2" t="s">
        <v>68</v>
      </c>
    </row>
    <row r="1015" spans="1:12">
      <c r="A1015" s="2" t="s">
        <v>1556</v>
      </c>
      <c r="B1015" s="2" t="s">
        <v>241</v>
      </c>
      <c r="C1015" s="2">
        <v>2434</v>
      </c>
      <c r="D1015" s="2" t="s">
        <v>1303</v>
      </c>
      <c r="E1015" s="2" t="s">
        <v>63</v>
      </c>
      <c r="F1015" s="3">
        <v>46.854959999999998</v>
      </c>
      <c r="G1015" s="3">
        <v>32.019939999999998</v>
      </c>
      <c r="H1015" s="4">
        <v>67.17</v>
      </c>
      <c r="I1015" s="2" t="s">
        <v>131</v>
      </c>
      <c r="J1015" s="2" t="str">
        <f>IF(COUNTIF($A$3:A1015,A1015)&gt;1,"ДУБЛЬ","")</f>
        <v/>
      </c>
      <c r="K1015" s="2" t="str">
        <f t="shared" si="15"/>
        <v>OK</v>
      </c>
      <c r="L1015" s="2" t="s">
        <v>68</v>
      </c>
    </row>
    <row r="1016" spans="1:12">
      <c r="A1016" s="2" t="s">
        <v>1557</v>
      </c>
      <c r="B1016" s="2" t="s">
        <v>241</v>
      </c>
      <c r="C1016" s="2">
        <v>2435</v>
      </c>
      <c r="D1016" s="2" t="s">
        <v>1558</v>
      </c>
      <c r="E1016" s="2" t="s">
        <v>68</v>
      </c>
      <c r="F1016" s="3">
        <v>48.673437999999997</v>
      </c>
      <c r="G1016" s="3">
        <v>28.853355000000001</v>
      </c>
      <c r="H1016" s="4">
        <v>67.17</v>
      </c>
      <c r="I1016" s="2" t="s">
        <v>131</v>
      </c>
      <c r="J1016" s="2" t="str">
        <f>IF(COUNTIF($A$3:A1016,A1016)&gt;1,"ДУБЛЬ","")</f>
        <v/>
      </c>
      <c r="K1016" s="2" t="str">
        <f t="shared" si="15"/>
        <v>OK</v>
      </c>
      <c r="L1016" s="2" t="s">
        <v>68</v>
      </c>
    </row>
    <row r="1017" spans="1:12">
      <c r="A1017" s="2" t="s">
        <v>1559</v>
      </c>
      <c r="B1017" s="2" t="s">
        <v>241</v>
      </c>
      <c r="C1017" s="2">
        <v>2436</v>
      </c>
      <c r="D1017" s="2" t="s">
        <v>1560</v>
      </c>
      <c r="E1017" s="2" t="s">
        <v>75</v>
      </c>
      <c r="F1017" s="3">
        <v>45.346119000000002</v>
      </c>
      <c r="G1017" s="3">
        <v>28.835843000000001</v>
      </c>
      <c r="H1017" s="4">
        <v>67.17</v>
      </c>
      <c r="I1017" s="2" t="s">
        <v>131</v>
      </c>
      <c r="J1017" s="2" t="str">
        <f>IF(COUNTIF($A$3:A1017,A1017)&gt;1,"ДУБЛЬ","")</f>
        <v/>
      </c>
      <c r="K1017" s="2" t="str">
        <f t="shared" si="15"/>
        <v>OK</v>
      </c>
      <c r="L1017" s="2" t="s">
        <v>68</v>
      </c>
    </row>
    <row r="1018" spans="1:12">
      <c r="A1018" s="2" t="s">
        <v>1561</v>
      </c>
      <c r="B1018" s="2" t="s">
        <v>241</v>
      </c>
      <c r="C1018" s="2">
        <v>2438</v>
      </c>
      <c r="D1018" s="2" t="s">
        <v>611</v>
      </c>
      <c r="E1018" s="2" t="s">
        <v>68</v>
      </c>
      <c r="F1018" s="3">
        <v>50.412612000000003</v>
      </c>
      <c r="G1018" s="3">
        <v>30.411042999999999</v>
      </c>
      <c r="H1018" s="4">
        <v>67.17</v>
      </c>
      <c r="I1018" s="2" t="s">
        <v>131</v>
      </c>
      <c r="J1018" s="2" t="str">
        <f>IF(COUNTIF($A$3:A1018,A1018)&gt;1,"ДУБЛЬ","")</f>
        <v/>
      </c>
      <c r="K1018" s="2" t="str">
        <f t="shared" si="15"/>
        <v>OK</v>
      </c>
      <c r="L1018" s="2" t="s">
        <v>68</v>
      </c>
    </row>
    <row r="1019" spans="1:12">
      <c r="A1019" s="2" t="s">
        <v>1562</v>
      </c>
      <c r="B1019" s="2" t="s">
        <v>241</v>
      </c>
      <c r="C1019" s="2">
        <v>2439</v>
      </c>
      <c r="D1019" s="2" t="s">
        <v>1200</v>
      </c>
      <c r="E1019" s="2" t="s">
        <v>63</v>
      </c>
      <c r="F1019" s="3">
        <v>47.923213769999997</v>
      </c>
      <c r="G1019" s="3">
        <v>33.448261510000002</v>
      </c>
      <c r="H1019" s="4">
        <v>67.17</v>
      </c>
      <c r="I1019" s="2" t="s">
        <v>131</v>
      </c>
      <c r="J1019" s="2" t="str">
        <f>IF(COUNTIF($A$3:A1019,A1019)&gt;1,"ДУБЛЬ","")</f>
        <v/>
      </c>
      <c r="K1019" s="2" t="str">
        <f t="shared" si="15"/>
        <v>OK</v>
      </c>
      <c r="L1019" s="2" t="s">
        <v>68</v>
      </c>
    </row>
    <row r="1020" spans="1:12">
      <c r="A1020" s="2" t="s">
        <v>1563</v>
      </c>
      <c r="B1020" s="2" t="s">
        <v>241</v>
      </c>
      <c r="C1020" s="2">
        <v>2440</v>
      </c>
      <c r="D1020" s="2" t="s">
        <v>1200</v>
      </c>
      <c r="E1020" s="2" t="s">
        <v>63</v>
      </c>
      <c r="F1020" s="3">
        <v>47.684522999999999</v>
      </c>
      <c r="G1020" s="3">
        <v>33.166815</v>
      </c>
      <c r="H1020" s="4">
        <v>67.17</v>
      </c>
      <c r="I1020" s="2" t="s">
        <v>131</v>
      </c>
      <c r="J1020" s="2" t="str">
        <f>IF(COUNTIF($A$3:A1020,A1020)&gt;1,"ДУБЛЬ","")</f>
        <v/>
      </c>
      <c r="K1020" s="2" t="str">
        <f t="shared" si="15"/>
        <v>OK</v>
      </c>
      <c r="L1020" s="2" t="s">
        <v>68</v>
      </c>
    </row>
    <row r="1021" spans="1:12">
      <c r="A1021" s="2" t="s">
        <v>1564</v>
      </c>
      <c r="B1021" s="2" t="s">
        <v>241</v>
      </c>
      <c r="C1021" s="2">
        <v>2446</v>
      </c>
      <c r="D1021" s="2" t="s">
        <v>1303</v>
      </c>
      <c r="E1021" s="2" t="s">
        <v>68</v>
      </c>
      <c r="F1021" s="3">
        <v>46.938585000000003</v>
      </c>
      <c r="G1021" s="3">
        <v>32.040337999999998</v>
      </c>
      <c r="H1021" s="4">
        <v>67.17</v>
      </c>
      <c r="I1021" s="2" t="s">
        <v>131</v>
      </c>
      <c r="J1021" s="2" t="str">
        <f>IF(COUNTIF($A$3:A1021,A1021)&gt;1,"ДУБЛЬ","")</f>
        <v/>
      </c>
      <c r="K1021" s="2" t="str">
        <f t="shared" si="15"/>
        <v>OK</v>
      </c>
      <c r="L1021" s="2" t="s">
        <v>68</v>
      </c>
    </row>
    <row r="1022" spans="1:12">
      <c r="A1022" s="2" t="s">
        <v>1565</v>
      </c>
      <c r="B1022" s="2" t="s">
        <v>241</v>
      </c>
      <c r="C1022" s="2">
        <v>2449</v>
      </c>
      <c r="D1022" s="2" t="s">
        <v>1177</v>
      </c>
      <c r="E1022" s="2" t="s">
        <v>75</v>
      </c>
      <c r="F1022" s="3">
        <v>47.653836458119052</v>
      </c>
      <c r="G1022" s="3">
        <v>34.117592799771792</v>
      </c>
      <c r="H1022" s="4">
        <v>67.17</v>
      </c>
      <c r="I1022" s="2" t="s">
        <v>131</v>
      </c>
      <c r="J1022" s="2" t="str">
        <f>IF(COUNTIF($A$3:A1022,A1022)&gt;1,"ДУБЛЬ","")</f>
        <v/>
      </c>
      <c r="K1022" s="2" t="str">
        <f t="shared" si="15"/>
        <v>OK</v>
      </c>
      <c r="L1022" s="2" t="s">
        <v>68</v>
      </c>
    </row>
    <row r="1023" spans="1:12">
      <c r="A1023" s="2" t="s">
        <v>1566</v>
      </c>
      <c r="B1023" s="2" t="s">
        <v>241</v>
      </c>
      <c r="C1023" s="2">
        <v>2452</v>
      </c>
      <c r="D1023" s="2" t="s">
        <v>1567</v>
      </c>
      <c r="E1023" s="2" t="s">
        <v>68</v>
      </c>
      <c r="F1023" s="3">
        <v>48.53159935</v>
      </c>
      <c r="G1023" s="3">
        <v>30.514334560000002</v>
      </c>
      <c r="H1023" s="4">
        <v>67.17</v>
      </c>
      <c r="I1023" s="2" t="s">
        <v>131</v>
      </c>
      <c r="J1023" s="2" t="str">
        <f>IF(COUNTIF($A$3:A1023,A1023)&gt;1,"ДУБЛЬ","")</f>
        <v/>
      </c>
      <c r="K1023" s="2" t="str">
        <f t="shared" si="15"/>
        <v>OK</v>
      </c>
      <c r="L1023" s="2" t="s">
        <v>68</v>
      </c>
    </row>
    <row r="1024" spans="1:12">
      <c r="A1024" s="2" t="s">
        <v>1568</v>
      </c>
      <c r="B1024" s="2" t="s">
        <v>241</v>
      </c>
      <c r="C1024" s="2">
        <v>2453</v>
      </c>
      <c r="D1024" s="2" t="s">
        <v>1303</v>
      </c>
      <c r="E1024" s="2" t="s">
        <v>68</v>
      </c>
      <c r="F1024" s="3">
        <v>46.867705670219877</v>
      </c>
      <c r="G1024" s="3">
        <v>32.01458898950694</v>
      </c>
      <c r="H1024" s="4">
        <v>67.17</v>
      </c>
      <c r="I1024" s="2" t="s">
        <v>131</v>
      </c>
      <c r="J1024" s="2" t="str">
        <f>IF(COUNTIF($A$3:A1024,A1024)&gt;1,"ДУБЛЬ","")</f>
        <v/>
      </c>
      <c r="K1024" s="2" t="str">
        <f t="shared" si="15"/>
        <v>OK</v>
      </c>
      <c r="L1024" s="2" t="s">
        <v>68</v>
      </c>
    </row>
    <row r="1025" spans="1:12">
      <c r="A1025" s="2" t="s">
        <v>1569</v>
      </c>
      <c r="B1025" s="2" t="s">
        <v>241</v>
      </c>
      <c r="C1025" s="2">
        <v>2458</v>
      </c>
      <c r="D1025" s="2" t="s">
        <v>1570</v>
      </c>
      <c r="E1025" s="2" t="s">
        <v>68</v>
      </c>
      <c r="F1025" s="3">
        <v>46.413823999999998</v>
      </c>
      <c r="G1025" s="3">
        <v>30.265571000000001</v>
      </c>
      <c r="H1025" s="4">
        <v>67.17</v>
      </c>
      <c r="I1025" s="2" t="s">
        <v>131</v>
      </c>
      <c r="J1025" s="2" t="str">
        <f>IF(COUNTIF($A$3:A1025,A1025)&gt;1,"ДУБЛЬ","")</f>
        <v/>
      </c>
      <c r="K1025" s="2" t="str">
        <f t="shared" si="15"/>
        <v>OK</v>
      </c>
      <c r="L1025" s="2" t="s">
        <v>68</v>
      </c>
    </row>
    <row r="1026" spans="1:12">
      <c r="A1026" s="2" t="s">
        <v>1571</v>
      </c>
      <c r="B1026" s="2" t="s">
        <v>241</v>
      </c>
      <c r="C1026" s="2">
        <v>2463</v>
      </c>
      <c r="D1026" s="2" t="s">
        <v>1572</v>
      </c>
      <c r="E1026" s="2" t="s">
        <v>68</v>
      </c>
      <c r="F1026" s="3">
        <v>49.177036999999999</v>
      </c>
      <c r="G1026" s="3">
        <v>28.504735</v>
      </c>
      <c r="H1026" s="4">
        <v>67.17</v>
      </c>
      <c r="I1026" s="2" t="s">
        <v>131</v>
      </c>
      <c r="J1026" s="2" t="str">
        <f>IF(COUNTIF($A$3:A1026,A1026)&gt;1,"ДУБЛЬ","")</f>
        <v/>
      </c>
      <c r="K1026" s="2" t="str">
        <f t="shared" si="15"/>
        <v>OK</v>
      </c>
      <c r="L1026" s="2" t="s">
        <v>68</v>
      </c>
    </row>
    <row r="1027" spans="1:12">
      <c r="A1027" s="2" t="s">
        <v>1573</v>
      </c>
      <c r="B1027" s="2" t="s">
        <v>241</v>
      </c>
      <c r="C1027" s="2">
        <v>2467</v>
      </c>
      <c r="D1027" s="2" t="s">
        <v>1200</v>
      </c>
      <c r="E1027" s="2" t="s">
        <v>63</v>
      </c>
      <c r="F1027" s="3">
        <v>48.145048000000003</v>
      </c>
      <c r="G1027" s="3">
        <v>33.590387999999997</v>
      </c>
      <c r="H1027" s="4">
        <v>67.17</v>
      </c>
      <c r="I1027" s="2" t="s">
        <v>131</v>
      </c>
      <c r="J1027" s="2" t="str">
        <f>IF(COUNTIF($A$3:A1027,A1027)&gt;1,"ДУБЛЬ","")</f>
        <v/>
      </c>
      <c r="K1027" s="2" t="str">
        <f t="shared" ref="K1027:K1090" si="16">IF(OR(F1027="",G1027=""),"НЕМАЄ","OK")</f>
        <v>OK</v>
      </c>
      <c r="L1027" s="2" t="s">
        <v>68</v>
      </c>
    </row>
    <row r="1028" spans="1:12">
      <c r="A1028" s="2" t="s">
        <v>1574</v>
      </c>
      <c r="B1028" s="2" t="s">
        <v>241</v>
      </c>
      <c r="C1028" s="2">
        <v>2468</v>
      </c>
      <c r="D1028" s="2" t="s">
        <v>1575</v>
      </c>
      <c r="E1028" s="2" t="s">
        <v>68</v>
      </c>
      <c r="F1028" s="3">
        <v>48.337705759999999</v>
      </c>
      <c r="G1028" s="3">
        <v>29.859978730000002</v>
      </c>
      <c r="H1028" s="4">
        <v>67.17</v>
      </c>
      <c r="I1028" s="2" t="s">
        <v>131</v>
      </c>
      <c r="J1028" s="2" t="str">
        <f>IF(COUNTIF($A$3:A1028,A1028)&gt;1,"ДУБЛЬ","")</f>
        <v/>
      </c>
      <c r="K1028" s="2" t="str">
        <f t="shared" si="16"/>
        <v>OK</v>
      </c>
      <c r="L1028" s="2" t="s">
        <v>68</v>
      </c>
    </row>
    <row r="1029" spans="1:12">
      <c r="A1029" s="2" t="s">
        <v>1576</v>
      </c>
      <c r="B1029" s="2" t="s">
        <v>241</v>
      </c>
      <c r="C1029" s="2">
        <v>2481</v>
      </c>
      <c r="D1029" s="2" t="s">
        <v>1577</v>
      </c>
      <c r="E1029" s="2" t="s">
        <v>75</v>
      </c>
      <c r="F1029" s="3">
        <v>45.451596000000002</v>
      </c>
      <c r="G1029" s="3">
        <v>28.284462999999999</v>
      </c>
      <c r="H1029" s="4">
        <v>67.17</v>
      </c>
      <c r="I1029" s="2" t="s">
        <v>131</v>
      </c>
      <c r="J1029" s="2" t="str">
        <f>IF(COUNTIF($A$3:A1029,A1029)&gt;1,"ДУБЛЬ","")</f>
        <v/>
      </c>
      <c r="K1029" s="2" t="str">
        <f t="shared" si="16"/>
        <v>OK</v>
      </c>
      <c r="L1029" s="2" t="s">
        <v>68</v>
      </c>
    </row>
    <row r="1030" spans="1:12">
      <c r="A1030" s="2" t="s">
        <v>1578</v>
      </c>
      <c r="B1030" s="2" t="s">
        <v>241</v>
      </c>
      <c r="C1030" s="2">
        <v>2483</v>
      </c>
      <c r="D1030" s="2" t="s">
        <v>1453</v>
      </c>
      <c r="E1030" s="2" t="s">
        <v>75</v>
      </c>
      <c r="F1030" s="3">
        <v>45.683047999999999</v>
      </c>
      <c r="G1030" s="3">
        <v>28.612818999999998</v>
      </c>
      <c r="H1030" s="4">
        <v>67.17</v>
      </c>
      <c r="I1030" s="2" t="s">
        <v>131</v>
      </c>
      <c r="J1030" s="2" t="str">
        <f>IF(COUNTIF($A$3:A1030,A1030)&gt;1,"ДУБЛЬ","")</f>
        <v/>
      </c>
      <c r="K1030" s="2" t="str">
        <f t="shared" si="16"/>
        <v>OK</v>
      </c>
      <c r="L1030" s="2" t="s">
        <v>68</v>
      </c>
    </row>
    <row r="1031" spans="1:12">
      <c r="A1031" s="2" t="s">
        <v>1579</v>
      </c>
      <c r="B1031" s="2" t="s">
        <v>241</v>
      </c>
      <c r="C1031" s="2">
        <v>2482</v>
      </c>
      <c r="D1031" s="2" t="s">
        <v>1580</v>
      </c>
      <c r="E1031" s="2" t="s">
        <v>68</v>
      </c>
      <c r="F1031" s="3">
        <v>45.986463999999998</v>
      </c>
      <c r="G1031" s="3">
        <v>29.430174999999998</v>
      </c>
      <c r="H1031" s="4">
        <v>67.17</v>
      </c>
      <c r="I1031" s="2" t="s">
        <v>131</v>
      </c>
      <c r="J1031" s="2" t="str">
        <f>IF(COUNTIF($A$3:A1031,A1031)&gt;1,"ДУБЛЬ","")</f>
        <v/>
      </c>
      <c r="K1031" s="2" t="str">
        <f t="shared" si="16"/>
        <v>OK</v>
      </c>
      <c r="L1031" s="2" t="s">
        <v>68</v>
      </c>
    </row>
    <row r="1032" spans="1:12">
      <c r="A1032" s="2" t="s">
        <v>1581</v>
      </c>
      <c r="B1032" s="2" t="s">
        <v>241</v>
      </c>
      <c r="C1032" s="2">
        <v>2486</v>
      </c>
      <c r="D1032" s="2" t="s">
        <v>1575</v>
      </c>
      <c r="E1032" s="2" t="s">
        <v>68</v>
      </c>
      <c r="F1032" s="3">
        <v>48.343214099999997</v>
      </c>
      <c r="G1032" s="3">
        <v>29.865200420000001</v>
      </c>
      <c r="H1032" s="4">
        <v>67.17</v>
      </c>
      <c r="I1032" s="2" t="s">
        <v>131</v>
      </c>
      <c r="J1032" s="2" t="str">
        <f>IF(COUNTIF($A$3:A1032,A1032)&gt;1,"ДУБЛЬ","")</f>
        <v/>
      </c>
      <c r="K1032" s="2" t="str">
        <f t="shared" si="16"/>
        <v>OK</v>
      </c>
      <c r="L1032" s="2" t="s">
        <v>68</v>
      </c>
    </row>
    <row r="1033" spans="1:12">
      <c r="A1033" s="2" t="s">
        <v>1582</v>
      </c>
      <c r="B1033" s="2" t="s">
        <v>241</v>
      </c>
      <c r="C1033" s="2">
        <v>2487</v>
      </c>
      <c r="D1033" s="2" t="s">
        <v>1583</v>
      </c>
      <c r="E1033" s="2" t="s">
        <v>68</v>
      </c>
      <c r="F1033" s="3">
        <v>47.864111039999997</v>
      </c>
      <c r="G1033" s="3">
        <v>31.573206290000002</v>
      </c>
      <c r="H1033" s="4">
        <v>67.17</v>
      </c>
      <c r="I1033" s="2" t="s">
        <v>131</v>
      </c>
      <c r="J1033" s="2" t="str">
        <f>IF(COUNTIF($A$3:A1033,A1033)&gt;1,"ДУБЛЬ","")</f>
        <v/>
      </c>
      <c r="K1033" s="2" t="str">
        <f t="shared" si="16"/>
        <v>OK</v>
      </c>
      <c r="L1033" s="2" t="s">
        <v>68</v>
      </c>
    </row>
    <row r="1034" spans="1:12">
      <c r="A1034" s="2" t="s">
        <v>1584</v>
      </c>
      <c r="B1034" s="2" t="s">
        <v>241</v>
      </c>
      <c r="C1034" s="2">
        <v>2422</v>
      </c>
      <c r="D1034" s="2" t="s">
        <v>1247</v>
      </c>
      <c r="E1034" s="2" t="s">
        <v>63</v>
      </c>
      <c r="F1034" s="3">
        <v>46.659739999999999</v>
      </c>
      <c r="G1034" s="3">
        <v>32.645499999999998</v>
      </c>
      <c r="H1034" s="4">
        <v>67.17</v>
      </c>
      <c r="I1034" s="2" t="s">
        <v>131</v>
      </c>
      <c r="J1034" s="2" t="str">
        <f>IF(COUNTIF($A$3:A1034,A1034)&gt;1,"ДУБЛЬ","")</f>
        <v/>
      </c>
      <c r="K1034" s="2" t="str">
        <f t="shared" si="16"/>
        <v>OK</v>
      </c>
      <c r="L1034" s="2" t="s">
        <v>68</v>
      </c>
    </row>
    <row r="1035" spans="1:12">
      <c r="A1035" s="2" t="s">
        <v>1585</v>
      </c>
      <c r="B1035" s="2" t="s">
        <v>241</v>
      </c>
      <c r="C1035" s="2">
        <v>2283</v>
      </c>
      <c r="D1035" s="2" t="s">
        <v>1586</v>
      </c>
      <c r="E1035" s="2" t="s">
        <v>68</v>
      </c>
      <c r="F1035" s="3">
        <v>48.219487999999998</v>
      </c>
      <c r="G1035" s="3">
        <v>30.015172</v>
      </c>
      <c r="H1035" s="4">
        <v>67.17</v>
      </c>
      <c r="I1035" s="2" t="s">
        <v>131</v>
      </c>
      <c r="J1035" s="2" t="str">
        <f>IF(COUNTIF($A$3:A1035,A1035)&gt;1,"ДУБЛЬ","")</f>
        <v/>
      </c>
      <c r="K1035" s="2" t="str">
        <f t="shared" si="16"/>
        <v>OK</v>
      </c>
      <c r="L1035" s="2" t="s">
        <v>68</v>
      </c>
    </row>
    <row r="1036" spans="1:12">
      <c r="A1036" s="2" t="s">
        <v>1587</v>
      </c>
      <c r="B1036" s="2" t="s">
        <v>241</v>
      </c>
      <c r="C1036" s="2">
        <v>2337</v>
      </c>
      <c r="D1036" s="2" t="s">
        <v>1303</v>
      </c>
      <c r="E1036" s="2" t="s">
        <v>63</v>
      </c>
      <c r="F1036" s="3">
        <v>46.855879999999999</v>
      </c>
      <c r="G1036" s="3">
        <v>32.01587</v>
      </c>
      <c r="H1036" s="4">
        <v>67.17</v>
      </c>
      <c r="I1036" s="2" t="s">
        <v>131</v>
      </c>
      <c r="J1036" s="2" t="str">
        <f>IF(COUNTIF($A$3:A1036,A1036)&gt;1,"ДУБЛЬ","")</f>
        <v/>
      </c>
      <c r="K1036" s="2" t="str">
        <f t="shared" si="16"/>
        <v>OK</v>
      </c>
      <c r="L1036" s="2" t="s">
        <v>68</v>
      </c>
    </row>
    <row r="1037" spans="1:12">
      <c r="A1037" s="2" t="s">
        <v>1588</v>
      </c>
      <c r="B1037" s="2" t="s">
        <v>241</v>
      </c>
      <c r="C1037" s="2">
        <v>2495</v>
      </c>
      <c r="D1037" s="2" t="s">
        <v>611</v>
      </c>
      <c r="E1037" s="2" t="s">
        <v>68</v>
      </c>
      <c r="F1037" s="3">
        <v>50.415224000000002</v>
      </c>
      <c r="G1037" s="3">
        <v>30.521850000000001</v>
      </c>
      <c r="H1037" s="4">
        <v>67.17</v>
      </c>
      <c r="I1037" s="2" t="s">
        <v>131</v>
      </c>
      <c r="J1037" s="2" t="str">
        <f>IF(COUNTIF($A$3:A1037,A1037)&gt;1,"ДУБЛЬ","")</f>
        <v/>
      </c>
      <c r="K1037" s="2" t="str">
        <f t="shared" si="16"/>
        <v>OK</v>
      </c>
      <c r="L1037" s="2" t="s">
        <v>68</v>
      </c>
    </row>
    <row r="1038" spans="1:12">
      <c r="A1038" s="2" t="s">
        <v>1589</v>
      </c>
      <c r="B1038" s="2" t="s">
        <v>241</v>
      </c>
      <c r="C1038" s="2">
        <v>2491</v>
      </c>
      <c r="D1038" s="2" t="s">
        <v>611</v>
      </c>
      <c r="E1038" s="2" t="s">
        <v>68</v>
      </c>
      <c r="F1038" s="3">
        <v>50.385795000000002</v>
      </c>
      <c r="G1038" s="3">
        <v>30.489896999999999</v>
      </c>
      <c r="H1038" s="4">
        <v>67.17</v>
      </c>
      <c r="I1038" s="2" t="s">
        <v>131</v>
      </c>
      <c r="J1038" s="2" t="str">
        <f>IF(COUNTIF($A$3:A1038,A1038)&gt;1,"ДУБЛЬ","")</f>
        <v/>
      </c>
      <c r="K1038" s="2" t="str">
        <f t="shared" si="16"/>
        <v>OK</v>
      </c>
      <c r="L1038" s="2" t="s">
        <v>68</v>
      </c>
    </row>
    <row r="1039" spans="1:12">
      <c r="A1039" s="2" t="s">
        <v>1590</v>
      </c>
      <c r="B1039" s="2" t="s">
        <v>241</v>
      </c>
      <c r="C1039" s="2">
        <v>2498</v>
      </c>
      <c r="D1039" s="2" t="s">
        <v>1306</v>
      </c>
      <c r="E1039" s="2" t="s">
        <v>68</v>
      </c>
      <c r="F1039" s="3">
        <v>47.828453799999998</v>
      </c>
      <c r="G1039" s="3">
        <v>31.166660499999999</v>
      </c>
      <c r="H1039" s="4">
        <v>67.17</v>
      </c>
      <c r="I1039" s="2" t="s">
        <v>131</v>
      </c>
      <c r="J1039" s="2" t="str">
        <f>IF(COUNTIF($A$3:A1039,A1039)&gt;1,"ДУБЛЬ","")</f>
        <v/>
      </c>
      <c r="K1039" s="2" t="str">
        <f t="shared" si="16"/>
        <v>OK</v>
      </c>
      <c r="L1039" s="2" t="s">
        <v>68</v>
      </c>
    </row>
    <row r="1040" spans="1:12">
      <c r="A1040" s="2" t="s">
        <v>1591</v>
      </c>
      <c r="B1040" s="2" t="s">
        <v>241</v>
      </c>
      <c r="C1040" s="2">
        <v>2501</v>
      </c>
      <c r="D1040" s="2" t="s">
        <v>1141</v>
      </c>
      <c r="E1040" s="2" t="s">
        <v>68</v>
      </c>
      <c r="F1040" s="3">
        <v>49.818840000000002</v>
      </c>
      <c r="G1040" s="3">
        <v>30.119318</v>
      </c>
      <c r="H1040" s="4">
        <v>67.17</v>
      </c>
      <c r="I1040" s="2" t="s">
        <v>131</v>
      </c>
      <c r="J1040" s="2" t="str">
        <f>IF(COUNTIF($A$3:A1040,A1040)&gt;1,"ДУБЛЬ","")</f>
        <v/>
      </c>
      <c r="K1040" s="2" t="str">
        <f t="shared" si="16"/>
        <v>OK</v>
      </c>
      <c r="L1040" s="2" t="s">
        <v>68</v>
      </c>
    </row>
    <row r="1041" spans="1:12">
      <c r="A1041" s="2" t="s">
        <v>1592</v>
      </c>
      <c r="B1041" s="2" t="s">
        <v>241</v>
      </c>
      <c r="C1041" s="2">
        <v>2503</v>
      </c>
      <c r="D1041" s="2" t="s">
        <v>555</v>
      </c>
      <c r="E1041" s="2" t="s">
        <v>68</v>
      </c>
      <c r="F1041" s="3">
        <v>47.679250000000003</v>
      </c>
      <c r="G1041" s="3">
        <v>31.278500000000001</v>
      </c>
      <c r="H1041" s="4">
        <v>67.17</v>
      </c>
      <c r="I1041" s="2" t="s">
        <v>131</v>
      </c>
      <c r="J1041" s="2" t="str">
        <f>IF(COUNTIF($A$3:A1041,A1041)&gt;1,"ДУБЛЬ","")</f>
        <v/>
      </c>
      <c r="K1041" s="2" t="str">
        <f t="shared" si="16"/>
        <v>OK</v>
      </c>
      <c r="L1041" s="2" t="s">
        <v>68</v>
      </c>
    </row>
    <row r="1042" spans="1:12">
      <c r="A1042" s="2" t="s">
        <v>1593</v>
      </c>
      <c r="B1042" s="2" t="s">
        <v>241</v>
      </c>
      <c r="C1042" s="2">
        <v>2505</v>
      </c>
      <c r="D1042" s="2" t="s">
        <v>1471</v>
      </c>
      <c r="E1042" s="2" t="s">
        <v>63</v>
      </c>
      <c r="F1042" s="3">
        <v>47.076314000000004</v>
      </c>
      <c r="G1042" s="3">
        <v>32.809488999999999</v>
      </c>
      <c r="H1042" s="4">
        <v>67.17</v>
      </c>
      <c r="I1042" s="2" t="s">
        <v>131</v>
      </c>
      <c r="J1042" s="2" t="str">
        <f>IF(COUNTIF($A$3:A1042,A1042)&gt;1,"ДУБЛЬ","")</f>
        <v/>
      </c>
      <c r="K1042" s="2" t="str">
        <f t="shared" si="16"/>
        <v>OK</v>
      </c>
      <c r="L1042" s="2" t="s">
        <v>68</v>
      </c>
    </row>
    <row r="1043" spans="1:12">
      <c r="A1043" s="2" t="s">
        <v>1594</v>
      </c>
      <c r="B1043" s="2" t="s">
        <v>241</v>
      </c>
      <c r="C1043" s="2">
        <v>2507</v>
      </c>
      <c r="D1043" s="2" t="s">
        <v>1141</v>
      </c>
      <c r="E1043" s="2" t="s">
        <v>68</v>
      </c>
      <c r="F1043" s="3">
        <v>49.785871999999998</v>
      </c>
      <c r="G1043" s="3">
        <v>30.096102999999999</v>
      </c>
      <c r="H1043" s="4">
        <v>67.17</v>
      </c>
      <c r="I1043" s="2" t="s">
        <v>131</v>
      </c>
      <c r="J1043" s="2" t="str">
        <f>IF(COUNTIF($A$3:A1043,A1043)&gt;1,"ДУБЛЬ","")</f>
        <v/>
      </c>
      <c r="K1043" s="2" t="str">
        <f t="shared" si="16"/>
        <v>OK</v>
      </c>
      <c r="L1043" s="2" t="s">
        <v>68</v>
      </c>
    </row>
    <row r="1044" spans="1:12">
      <c r="A1044" s="2" t="s">
        <v>1595</v>
      </c>
      <c r="B1044" s="2" t="s">
        <v>241</v>
      </c>
      <c r="C1044" s="2">
        <v>2499</v>
      </c>
      <c r="D1044" s="2" t="s">
        <v>1303</v>
      </c>
      <c r="E1044" s="2" t="s">
        <v>68</v>
      </c>
      <c r="F1044" s="3">
        <v>46.992989999999999</v>
      </c>
      <c r="G1044" s="3">
        <v>31.934920000000002</v>
      </c>
      <c r="H1044" s="4">
        <v>67.17</v>
      </c>
      <c r="I1044" s="2" t="s">
        <v>131</v>
      </c>
      <c r="J1044" s="2" t="str">
        <f>IF(COUNTIF($A$3:A1044,A1044)&gt;1,"ДУБЛЬ","")</f>
        <v/>
      </c>
      <c r="K1044" s="2" t="str">
        <f t="shared" si="16"/>
        <v>OK</v>
      </c>
      <c r="L1044" s="2" t="s">
        <v>68</v>
      </c>
    </row>
    <row r="1045" spans="1:12">
      <c r="A1045" s="2" t="s">
        <v>1596</v>
      </c>
      <c r="B1045" s="2" t="s">
        <v>241</v>
      </c>
      <c r="C1045" s="2">
        <v>2513</v>
      </c>
      <c r="D1045" s="2" t="s">
        <v>1303</v>
      </c>
      <c r="E1045" s="2" t="s">
        <v>68</v>
      </c>
      <c r="F1045" s="3">
        <v>47.002360000000003</v>
      </c>
      <c r="G1045" s="3">
        <v>31.997710000000001</v>
      </c>
      <c r="H1045" s="4">
        <v>67.17</v>
      </c>
      <c r="I1045" s="2" t="s">
        <v>131</v>
      </c>
      <c r="J1045" s="2" t="str">
        <f>IF(COUNTIF($A$3:A1045,A1045)&gt;1,"ДУБЛЬ","")</f>
        <v/>
      </c>
      <c r="K1045" s="2" t="str">
        <f t="shared" si="16"/>
        <v>OK</v>
      </c>
      <c r="L1045" s="2" t="s">
        <v>68</v>
      </c>
    </row>
    <row r="1046" spans="1:12">
      <c r="A1046" s="2" t="s">
        <v>1597</v>
      </c>
      <c r="B1046" s="2" t="s">
        <v>241</v>
      </c>
      <c r="C1046" s="2">
        <v>2380</v>
      </c>
      <c r="D1046" s="2" t="s">
        <v>1598</v>
      </c>
      <c r="E1046" s="2" t="s">
        <v>68</v>
      </c>
      <c r="F1046" s="3">
        <v>50.125996399999998</v>
      </c>
      <c r="G1046" s="3">
        <v>30.651848900000001</v>
      </c>
      <c r="H1046" s="4">
        <v>67.17</v>
      </c>
      <c r="I1046" s="2" t="s">
        <v>131</v>
      </c>
      <c r="J1046" s="2" t="str">
        <f>IF(COUNTIF($A$3:A1046,A1046)&gt;1,"ДУБЛЬ","")</f>
        <v/>
      </c>
      <c r="K1046" s="2" t="str">
        <f t="shared" si="16"/>
        <v>OK</v>
      </c>
      <c r="L1046" s="2" t="s">
        <v>68</v>
      </c>
    </row>
    <row r="1047" spans="1:12">
      <c r="A1047" s="2" t="s">
        <v>1599</v>
      </c>
      <c r="B1047" s="2" t="s">
        <v>241</v>
      </c>
      <c r="C1047" s="2">
        <v>2514</v>
      </c>
      <c r="D1047" s="2" t="s">
        <v>611</v>
      </c>
      <c r="E1047" s="2" t="s">
        <v>68</v>
      </c>
      <c r="F1047" s="3">
        <v>50.470784000000002</v>
      </c>
      <c r="G1047" s="3">
        <v>30.406189999999999</v>
      </c>
      <c r="H1047" s="4">
        <v>67.17</v>
      </c>
      <c r="I1047" s="2" t="s">
        <v>131</v>
      </c>
      <c r="J1047" s="2" t="str">
        <f>IF(COUNTIF($A$3:A1047,A1047)&gt;1,"ДУБЛЬ","")</f>
        <v/>
      </c>
      <c r="K1047" s="2" t="str">
        <f t="shared" si="16"/>
        <v>OK</v>
      </c>
      <c r="L1047" s="2" t="s">
        <v>68</v>
      </c>
    </row>
    <row r="1048" spans="1:12">
      <c r="A1048" s="2" t="s">
        <v>1600</v>
      </c>
      <c r="B1048" s="2" t="s">
        <v>241</v>
      </c>
      <c r="C1048" s="2">
        <v>2527</v>
      </c>
      <c r="D1048" s="2" t="s">
        <v>1303</v>
      </c>
      <c r="E1048" s="2" t="s">
        <v>68</v>
      </c>
      <c r="F1048" s="3">
        <v>46.965539999999997</v>
      </c>
      <c r="G1048" s="3">
        <v>32.077730000000003</v>
      </c>
      <c r="H1048" s="4">
        <v>67.17</v>
      </c>
      <c r="I1048" s="2" t="s">
        <v>131</v>
      </c>
      <c r="J1048" s="2" t="str">
        <f>IF(COUNTIF($A$3:A1048,A1048)&gt;1,"ДУБЛЬ","")</f>
        <v/>
      </c>
      <c r="K1048" s="2" t="str">
        <f t="shared" si="16"/>
        <v>OK</v>
      </c>
      <c r="L1048" s="2" t="s">
        <v>68</v>
      </c>
    </row>
    <row r="1049" spans="1:12">
      <c r="A1049" s="2" t="s">
        <v>1601</v>
      </c>
      <c r="B1049" s="2" t="s">
        <v>241</v>
      </c>
      <c r="C1049" s="2">
        <v>2529</v>
      </c>
      <c r="D1049" s="2" t="s">
        <v>1432</v>
      </c>
      <c r="E1049" s="2" t="s">
        <v>68</v>
      </c>
      <c r="F1049" s="3">
        <v>50.318537999999997</v>
      </c>
      <c r="G1049" s="3">
        <v>30.298372000000001</v>
      </c>
      <c r="H1049" s="4">
        <v>67.17</v>
      </c>
      <c r="I1049" s="2" t="s">
        <v>131</v>
      </c>
      <c r="J1049" s="2" t="str">
        <f>IF(COUNTIF($A$3:A1049,A1049)&gt;1,"ДУБЛЬ","")</f>
        <v/>
      </c>
      <c r="K1049" s="2" t="str">
        <f t="shared" si="16"/>
        <v>OK</v>
      </c>
      <c r="L1049" s="2" t="s">
        <v>68</v>
      </c>
    </row>
    <row r="1050" spans="1:12">
      <c r="A1050" s="2" t="s">
        <v>1602</v>
      </c>
      <c r="B1050" s="2" t="s">
        <v>241</v>
      </c>
      <c r="C1050" s="2">
        <v>2532</v>
      </c>
      <c r="D1050" s="2" t="s">
        <v>1603</v>
      </c>
      <c r="E1050" s="2" t="s">
        <v>68</v>
      </c>
      <c r="F1050" s="3">
        <v>50.392546000000003</v>
      </c>
      <c r="G1050" s="3">
        <v>30.234283999999999</v>
      </c>
      <c r="H1050" s="4">
        <v>67.17</v>
      </c>
      <c r="I1050" s="2" t="s">
        <v>131</v>
      </c>
      <c r="J1050" s="2" t="str">
        <f>IF(COUNTIF($A$3:A1050,A1050)&gt;1,"ДУБЛЬ","")</f>
        <v/>
      </c>
      <c r="K1050" s="2" t="str">
        <f t="shared" si="16"/>
        <v>OK</v>
      </c>
      <c r="L1050" s="2" t="s">
        <v>68</v>
      </c>
    </row>
    <row r="1051" spans="1:12">
      <c r="A1051" s="2" t="s">
        <v>1604</v>
      </c>
      <c r="B1051" s="2" t="s">
        <v>241</v>
      </c>
      <c r="C1051" s="2">
        <v>2534</v>
      </c>
      <c r="D1051" s="2" t="s">
        <v>611</v>
      </c>
      <c r="E1051" s="2" t="s">
        <v>68</v>
      </c>
      <c r="F1051" s="3">
        <v>50.424648599999998</v>
      </c>
      <c r="G1051" s="3">
        <v>30.472949700000001</v>
      </c>
      <c r="H1051" s="4">
        <v>67.17</v>
      </c>
      <c r="I1051" s="2" t="s">
        <v>131</v>
      </c>
      <c r="J1051" s="2" t="str">
        <f>IF(COUNTIF($A$3:A1051,A1051)&gt;1,"ДУБЛЬ","")</f>
        <v/>
      </c>
      <c r="K1051" s="2" t="str">
        <f t="shared" si="16"/>
        <v>OK</v>
      </c>
      <c r="L1051" s="2" t="s">
        <v>68</v>
      </c>
    </row>
    <row r="1052" spans="1:12">
      <c r="A1052" s="2" t="s">
        <v>1605</v>
      </c>
      <c r="B1052" s="2" t="s">
        <v>241</v>
      </c>
      <c r="C1052" s="2">
        <v>2540</v>
      </c>
      <c r="D1052" s="2" t="s">
        <v>611</v>
      </c>
      <c r="E1052" s="2" t="s">
        <v>68</v>
      </c>
      <c r="F1052" s="3">
        <v>50.436284000000001</v>
      </c>
      <c r="G1052" s="3">
        <v>30.409996</v>
      </c>
      <c r="H1052" s="4">
        <v>67.17</v>
      </c>
      <c r="I1052" s="2" t="s">
        <v>131</v>
      </c>
      <c r="J1052" s="2" t="str">
        <f>IF(COUNTIF($A$3:A1052,A1052)&gt;1,"ДУБЛЬ","")</f>
        <v/>
      </c>
      <c r="K1052" s="2" t="str">
        <f t="shared" si="16"/>
        <v>OK</v>
      </c>
      <c r="L1052" s="2" t="s">
        <v>68</v>
      </c>
    </row>
    <row r="1053" spans="1:12">
      <c r="A1053" s="2" t="s">
        <v>1606</v>
      </c>
      <c r="B1053" s="2" t="s">
        <v>241</v>
      </c>
      <c r="C1053" s="2">
        <v>2542</v>
      </c>
      <c r="D1053" s="2" t="s">
        <v>611</v>
      </c>
      <c r="E1053" s="2" t="s">
        <v>68</v>
      </c>
      <c r="F1053" s="3">
        <v>50.400233999999998</v>
      </c>
      <c r="G1053" s="3">
        <v>30.507859</v>
      </c>
      <c r="H1053" s="4">
        <v>67.17</v>
      </c>
      <c r="I1053" s="2" t="s">
        <v>131</v>
      </c>
      <c r="J1053" s="2" t="str">
        <f>IF(COUNTIF($A$3:A1053,A1053)&gt;1,"ДУБЛЬ","")</f>
        <v/>
      </c>
      <c r="K1053" s="2" t="str">
        <f t="shared" si="16"/>
        <v>OK</v>
      </c>
      <c r="L1053" s="2" t="s">
        <v>68</v>
      </c>
    </row>
    <row r="1054" spans="1:12">
      <c r="A1054" s="2" t="s">
        <v>1607</v>
      </c>
      <c r="B1054" s="2" t="s">
        <v>241</v>
      </c>
      <c r="C1054" s="2">
        <v>2543</v>
      </c>
      <c r="D1054" s="2" t="s">
        <v>611</v>
      </c>
      <c r="E1054" s="2" t="s">
        <v>68</v>
      </c>
      <c r="F1054" s="3">
        <v>50.478155000000001</v>
      </c>
      <c r="G1054" s="3">
        <v>30.440435999999998</v>
      </c>
      <c r="H1054" s="4">
        <v>67.17</v>
      </c>
      <c r="I1054" s="2" t="s">
        <v>131</v>
      </c>
      <c r="J1054" s="2" t="str">
        <f>IF(COUNTIF($A$3:A1054,A1054)&gt;1,"ДУБЛЬ","")</f>
        <v/>
      </c>
      <c r="K1054" s="2" t="str">
        <f t="shared" si="16"/>
        <v>OK</v>
      </c>
      <c r="L1054" s="2" t="s">
        <v>68</v>
      </c>
    </row>
    <row r="1055" spans="1:12">
      <c r="A1055" s="2" t="s">
        <v>1608</v>
      </c>
      <c r="B1055" s="2" t="s">
        <v>241</v>
      </c>
      <c r="C1055" s="2">
        <v>2522</v>
      </c>
      <c r="D1055" s="2" t="s">
        <v>1609</v>
      </c>
      <c r="E1055" s="2" t="s">
        <v>68</v>
      </c>
      <c r="F1055" s="3">
        <v>49.970878999999996</v>
      </c>
      <c r="G1055" s="3">
        <v>31.041722</v>
      </c>
      <c r="H1055" s="4">
        <v>67.17</v>
      </c>
      <c r="I1055" s="2" t="s">
        <v>131</v>
      </c>
      <c r="J1055" s="2" t="str">
        <f>IF(COUNTIF($A$3:A1055,A1055)&gt;1,"ДУБЛЬ","")</f>
        <v/>
      </c>
      <c r="K1055" s="2" t="str">
        <f t="shared" si="16"/>
        <v>OK</v>
      </c>
      <c r="L1055" s="2" t="s">
        <v>68</v>
      </c>
    </row>
    <row r="1056" spans="1:12">
      <c r="A1056" s="2" t="s">
        <v>1610</v>
      </c>
      <c r="B1056" s="2" t="s">
        <v>241</v>
      </c>
      <c r="C1056" s="2">
        <v>2547</v>
      </c>
      <c r="D1056" s="2" t="s">
        <v>1139</v>
      </c>
      <c r="E1056" s="2" t="s">
        <v>68</v>
      </c>
      <c r="F1056" s="3">
        <v>49.225245000000001</v>
      </c>
      <c r="G1056" s="3">
        <v>28.418787999999999</v>
      </c>
      <c r="H1056" s="4">
        <v>67.17</v>
      </c>
      <c r="I1056" s="2" t="s">
        <v>131</v>
      </c>
      <c r="J1056" s="2" t="str">
        <f>IF(COUNTIF($A$3:A1056,A1056)&gt;1,"ДУБЛЬ","")</f>
        <v/>
      </c>
      <c r="K1056" s="2" t="str">
        <f t="shared" si="16"/>
        <v>OK</v>
      </c>
      <c r="L1056" s="2" t="s">
        <v>68</v>
      </c>
    </row>
    <row r="1057" spans="1:12">
      <c r="A1057" s="2" t="s">
        <v>1611</v>
      </c>
      <c r="B1057" s="2" t="s">
        <v>241</v>
      </c>
      <c r="C1057" s="2">
        <v>2550</v>
      </c>
      <c r="D1057" s="2" t="s">
        <v>1200</v>
      </c>
      <c r="E1057" s="2" t="s">
        <v>63</v>
      </c>
      <c r="F1057" s="3">
        <v>47.902166000000001</v>
      </c>
      <c r="G1057" s="3">
        <v>33.339317000000001</v>
      </c>
      <c r="H1057" s="4">
        <v>67.17</v>
      </c>
      <c r="I1057" s="2" t="s">
        <v>131</v>
      </c>
      <c r="J1057" s="2" t="str">
        <f>IF(COUNTIF($A$3:A1057,A1057)&gt;1,"ДУБЛЬ","")</f>
        <v/>
      </c>
      <c r="K1057" s="2" t="str">
        <f t="shared" si="16"/>
        <v>OK</v>
      </c>
      <c r="L1057" s="2" t="s">
        <v>68</v>
      </c>
    </row>
    <row r="1058" spans="1:12">
      <c r="A1058" s="2" t="s">
        <v>1612</v>
      </c>
      <c r="B1058" s="2" t="s">
        <v>241</v>
      </c>
      <c r="C1058" s="2">
        <v>2551</v>
      </c>
      <c r="D1058" s="2" t="s">
        <v>1200</v>
      </c>
      <c r="E1058" s="2" t="s">
        <v>63</v>
      </c>
      <c r="F1058" s="3">
        <v>48.14484573</v>
      </c>
      <c r="G1058" s="3">
        <v>33.565807210000003</v>
      </c>
      <c r="H1058" s="4">
        <v>67.17</v>
      </c>
      <c r="I1058" s="2" t="s">
        <v>131</v>
      </c>
      <c r="J1058" s="2" t="str">
        <f>IF(COUNTIF($A$3:A1058,A1058)&gt;1,"ДУБЛЬ","")</f>
        <v/>
      </c>
      <c r="K1058" s="2" t="str">
        <f t="shared" si="16"/>
        <v>OK</v>
      </c>
      <c r="L1058" s="2" t="s">
        <v>68</v>
      </c>
    </row>
    <row r="1059" spans="1:12">
      <c r="A1059" s="2" t="s">
        <v>1613</v>
      </c>
      <c r="B1059" s="2" t="s">
        <v>241</v>
      </c>
      <c r="C1059" s="2">
        <v>2552</v>
      </c>
      <c r="D1059" s="2" t="s">
        <v>1200</v>
      </c>
      <c r="E1059" s="2" t="s">
        <v>63</v>
      </c>
      <c r="F1059" s="3">
        <v>47.951747079999997</v>
      </c>
      <c r="G1059" s="3">
        <v>33.456784489999997</v>
      </c>
      <c r="H1059" s="4">
        <v>67.17</v>
      </c>
      <c r="I1059" s="2" t="s">
        <v>131</v>
      </c>
      <c r="J1059" s="2" t="str">
        <f>IF(COUNTIF($A$3:A1059,A1059)&gt;1,"ДУБЛЬ","")</f>
        <v/>
      </c>
      <c r="K1059" s="2" t="str">
        <f t="shared" si="16"/>
        <v>OK</v>
      </c>
      <c r="L1059" s="2" t="s">
        <v>68</v>
      </c>
    </row>
    <row r="1060" spans="1:12">
      <c r="A1060" s="2" t="s">
        <v>1614</v>
      </c>
      <c r="B1060" s="2" t="s">
        <v>241</v>
      </c>
      <c r="C1060" s="2">
        <v>2554</v>
      </c>
      <c r="D1060" s="2" t="s">
        <v>1512</v>
      </c>
      <c r="E1060" s="2" t="s">
        <v>68</v>
      </c>
      <c r="F1060" s="3">
        <v>48.052480000000003</v>
      </c>
      <c r="G1060" s="3">
        <v>30.884049999999998</v>
      </c>
      <c r="H1060" s="4">
        <v>67.17</v>
      </c>
      <c r="I1060" s="2" t="s">
        <v>131</v>
      </c>
      <c r="J1060" s="2" t="str">
        <f>IF(COUNTIF($A$3:A1060,A1060)&gt;1,"ДУБЛЬ","")</f>
        <v/>
      </c>
      <c r="K1060" s="2" t="str">
        <f t="shared" si="16"/>
        <v>OK</v>
      </c>
      <c r="L1060" s="2" t="s">
        <v>68</v>
      </c>
    </row>
    <row r="1061" spans="1:12">
      <c r="A1061" s="2" t="s">
        <v>1615</v>
      </c>
      <c r="B1061" s="2" t="s">
        <v>241</v>
      </c>
      <c r="C1061" s="2">
        <v>2546</v>
      </c>
      <c r="D1061" s="2" t="s">
        <v>1512</v>
      </c>
      <c r="E1061" s="2" t="s">
        <v>68</v>
      </c>
      <c r="F1061" s="3">
        <v>48.023029999999999</v>
      </c>
      <c r="G1061" s="3">
        <v>30.850190000000001</v>
      </c>
      <c r="H1061" s="4">
        <v>67.17</v>
      </c>
      <c r="I1061" s="2" t="s">
        <v>131</v>
      </c>
      <c r="J1061" s="2" t="str">
        <f>IF(COUNTIF($A$3:A1061,A1061)&gt;1,"ДУБЛЬ","")</f>
        <v/>
      </c>
      <c r="K1061" s="2" t="str">
        <f t="shared" si="16"/>
        <v>OK</v>
      </c>
      <c r="L1061" s="2" t="s">
        <v>68</v>
      </c>
    </row>
    <row r="1062" spans="1:12">
      <c r="A1062" s="2" t="s">
        <v>1616</v>
      </c>
      <c r="B1062" s="2" t="s">
        <v>241</v>
      </c>
      <c r="C1062" s="2">
        <v>2558</v>
      </c>
      <c r="D1062" s="2" t="s">
        <v>1303</v>
      </c>
      <c r="E1062" s="2" t="s">
        <v>68</v>
      </c>
      <c r="F1062" s="3">
        <v>46.953710000000001</v>
      </c>
      <c r="G1062" s="3">
        <v>31.994289999999999</v>
      </c>
      <c r="H1062" s="4">
        <v>67.17</v>
      </c>
      <c r="I1062" s="2" t="s">
        <v>131</v>
      </c>
      <c r="J1062" s="2" t="str">
        <f>IF(COUNTIF($A$3:A1062,A1062)&gt;1,"ДУБЛЬ","")</f>
        <v/>
      </c>
      <c r="K1062" s="2" t="str">
        <f t="shared" si="16"/>
        <v>OK</v>
      </c>
      <c r="L1062" s="2" t="s">
        <v>68</v>
      </c>
    </row>
    <row r="1063" spans="1:12">
      <c r="A1063" s="2" t="s">
        <v>1617</v>
      </c>
      <c r="B1063" s="2" t="s">
        <v>241</v>
      </c>
      <c r="C1063" s="2">
        <v>2561</v>
      </c>
      <c r="D1063" s="2" t="s">
        <v>1141</v>
      </c>
      <c r="E1063" s="2" t="s">
        <v>68</v>
      </c>
      <c r="F1063" s="3">
        <v>49.7975827</v>
      </c>
      <c r="G1063" s="3">
        <v>30.120515300000001</v>
      </c>
      <c r="H1063" s="4">
        <v>67.17</v>
      </c>
      <c r="I1063" s="2" t="s">
        <v>131</v>
      </c>
      <c r="J1063" s="2" t="str">
        <f>IF(COUNTIF($A$3:A1063,A1063)&gt;1,"ДУБЛЬ","")</f>
        <v/>
      </c>
      <c r="K1063" s="2" t="str">
        <f t="shared" si="16"/>
        <v>OK</v>
      </c>
      <c r="L1063" s="2" t="s">
        <v>68</v>
      </c>
    </row>
    <row r="1064" spans="1:12">
      <c r="A1064" s="2" t="s">
        <v>1618</v>
      </c>
      <c r="B1064" s="2" t="s">
        <v>241</v>
      </c>
      <c r="C1064" s="2">
        <v>2560</v>
      </c>
      <c r="D1064" s="2" t="s">
        <v>1303</v>
      </c>
      <c r="E1064" s="2" t="s">
        <v>68</v>
      </c>
      <c r="F1064" s="3">
        <v>46.946260000000002</v>
      </c>
      <c r="G1064" s="3">
        <v>32.05106</v>
      </c>
      <c r="H1064" s="4">
        <v>67.17</v>
      </c>
      <c r="I1064" s="2" t="s">
        <v>131</v>
      </c>
      <c r="J1064" s="2" t="str">
        <f>IF(COUNTIF($A$3:A1064,A1064)&gt;1,"ДУБЛЬ","")</f>
        <v/>
      </c>
      <c r="K1064" s="2" t="str">
        <f t="shared" si="16"/>
        <v>OK</v>
      </c>
      <c r="L1064" s="2" t="s">
        <v>68</v>
      </c>
    </row>
    <row r="1065" spans="1:12">
      <c r="A1065" s="2" t="s">
        <v>1619</v>
      </c>
      <c r="B1065" s="2" t="s">
        <v>241</v>
      </c>
      <c r="C1065" s="2">
        <v>2563</v>
      </c>
      <c r="D1065" s="2" t="s">
        <v>1303</v>
      </c>
      <c r="E1065" s="2" t="s">
        <v>68</v>
      </c>
      <c r="F1065" s="3">
        <v>46.956629999999997</v>
      </c>
      <c r="G1065" s="3">
        <v>32.032324000000003</v>
      </c>
      <c r="H1065" s="4">
        <v>67.17</v>
      </c>
      <c r="I1065" s="2" t="s">
        <v>131</v>
      </c>
      <c r="J1065" s="2" t="str">
        <f>IF(COUNTIF($A$3:A1065,A1065)&gt;1,"ДУБЛЬ","")</f>
        <v/>
      </c>
      <c r="K1065" s="2" t="str">
        <f t="shared" si="16"/>
        <v>OK</v>
      </c>
      <c r="L1065" s="2" t="s">
        <v>68</v>
      </c>
    </row>
    <row r="1066" spans="1:12">
      <c r="A1066" s="2" t="s">
        <v>1620</v>
      </c>
      <c r="B1066" s="2" t="s">
        <v>241</v>
      </c>
      <c r="C1066" s="2">
        <v>2569</v>
      </c>
      <c r="D1066" s="2" t="s">
        <v>1200</v>
      </c>
      <c r="E1066" s="2" t="s">
        <v>63</v>
      </c>
      <c r="F1066" s="3">
        <v>48.010385869704287</v>
      </c>
      <c r="G1066" s="3">
        <v>33.480676709496841</v>
      </c>
      <c r="H1066" s="4">
        <v>67.17</v>
      </c>
      <c r="I1066" s="2" t="s">
        <v>131</v>
      </c>
      <c r="J1066" s="2" t="str">
        <f>IF(COUNTIF($A$3:A1066,A1066)&gt;1,"ДУБЛЬ","")</f>
        <v/>
      </c>
      <c r="K1066" s="2" t="str">
        <f t="shared" si="16"/>
        <v>OK</v>
      </c>
      <c r="L1066" s="2" t="s">
        <v>68</v>
      </c>
    </row>
    <row r="1067" spans="1:12">
      <c r="A1067" s="2" t="s">
        <v>1621</v>
      </c>
      <c r="B1067" s="2" t="s">
        <v>241</v>
      </c>
      <c r="C1067" s="2">
        <v>2571</v>
      </c>
      <c r="D1067" s="2" t="s">
        <v>1139</v>
      </c>
      <c r="E1067" s="2" t="s">
        <v>68</v>
      </c>
      <c r="F1067" s="3">
        <v>49.235897000000001</v>
      </c>
      <c r="G1067" s="3">
        <v>28.404427999999999</v>
      </c>
      <c r="H1067" s="4">
        <v>67.17</v>
      </c>
      <c r="I1067" s="2" t="s">
        <v>131</v>
      </c>
      <c r="J1067" s="2" t="str">
        <f>IF(COUNTIF($A$3:A1067,A1067)&gt;1,"ДУБЛЬ","")</f>
        <v/>
      </c>
      <c r="K1067" s="2" t="str">
        <f t="shared" si="16"/>
        <v>OK</v>
      </c>
      <c r="L1067" s="2" t="s">
        <v>68</v>
      </c>
    </row>
    <row r="1068" spans="1:12">
      <c r="A1068" s="2" t="s">
        <v>1622</v>
      </c>
      <c r="B1068" s="2" t="s">
        <v>241</v>
      </c>
      <c r="C1068" s="2">
        <v>2572</v>
      </c>
      <c r="D1068" s="2" t="s">
        <v>1623</v>
      </c>
      <c r="E1068" s="2" t="s">
        <v>68</v>
      </c>
      <c r="F1068" s="3">
        <v>49.385078999999998</v>
      </c>
      <c r="G1068" s="3">
        <v>30.190453999999999</v>
      </c>
      <c r="H1068" s="4">
        <v>67.17</v>
      </c>
      <c r="I1068" s="2" t="s">
        <v>131</v>
      </c>
      <c r="J1068" s="2" t="str">
        <f>IF(COUNTIF($A$3:A1068,A1068)&gt;1,"ДУБЛЬ","")</f>
        <v/>
      </c>
      <c r="K1068" s="2" t="str">
        <f t="shared" si="16"/>
        <v>OK</v>
      </c>
      <c r="L1068" s="2" t="s">
        <v>68</v>
      </c>
    </row>
    <row r="1069" spans="1:12">
      <c r="A1069" s="2" t="s">
        <v>1624</v>
      </c>
      <c r="B1069" s="2" t="s">
        <v>241</v>
      </c>
      <c r="C1069" s="2">
        <v>2575</v>
      </c>
      <c r="D1069" s="2" t="s">
        <v>1247</v>
      </c>
      <c r="E1069" s="2" t="s">
        <v>63</v>
      </c>
      <c r="F1069" s="3">
        <v>46.645856999999999</v>
      </c>
      <c r="G1069" s="3">
        <v>32.558669000000002</v>
      </c>
      <c r="H1069" s="4">
        <v>67.17</v>
      </c>
      <c r="I1069" s="2" t="s">
        <v>131</v>
      </c>
      <c r="J1069" s="2" t="str">
        <f>IF(COUNTIF($A$3:A1069,A1069)&gt;1,"ДУБЛЬ","")</f>
        <v/>
      </c>
      <c r="K1069" s="2" t="str">
        <f t="shared" si="16"/>
        <v>OK</v>
      </c>
      <c r="L1069" s="2" t="s">
        <v>68</v>
      </c>
    </row>
    <row r="1070" spans="1:12">
      <c r="A1070" s="2" t="s">
        <v>1625</v>
      </c>
      <c r="B1070" s="2" t="s">
        <v>241</v>
      </c>
      <c r="C1070" s="2">
        <v>2594</v>
      </c>
      <c r="D1070" s="2" t="s">
        <v>1200</v>
      </c>
      <c r="E1070" s="2" t="s">
        <v>63</v>
      </c>
      <c r="F1070" s="3">
        <v>47.966101100000003</v>
      </c>
      <c r="G1070" s="3">
        <v>33.436686899999998</v>
      </c>
      <c r="H1070" s="4">
        <v>67.17</v>
      </c>
      <c r="I1070" s="2" t="s">
        <v>131</v>
      </c>
      <c r="J1070" s="2" t="str">
        <f>IF(COUNTIF($A$3:A1070,A1070)&gt;1,"ДУБЛЬ","")</f>
        <v/>
      </c>
      <c r="K1070" s="2" t="str">
        <f t="shared" si="16"/>
        <v>OK</v>
      </c>
      <c r="L1070" s="2" t="s">
        <v>68</v>
      </c>
    </row>
    <row r="1071" spans="1:12">
      <c r="A1071" s="2" t="s">
        <v>1626</v>
      </c>
      <c r="B1071" s="2" t="s">
        <v>241</v>
      </c>
      <c r="C1071" s="2">
        <v>2597</v>
      </c>
      <c r="D1071" s="2" t="s">
        <v>1200</v>
      </c>
      <c r="E1071" s="2" t="s">
        <v>63</v>
      </c>
      <c r="F1071" s="3">
        <v>47.956111122763211</v>
      </c>
      <c r="G1071" s="3">
        <v>33.449110768697231</v>
      </c>
      <c r="H1071" s="4">
        <v>67.17</v>
      </c>
      <c r="I1071" s="2" t="s">
        <v>131</v>
      </c>
      <c r="J1071" s="2" t="str">
        <f>IF(COUNTIF($A$3:A1071,A1071)&gt;1,"ДУБЛЬ","")</f>
        <v/>
      </c>
      <c r="K1071" s="2" t="str">
        <f t="shared" si="16"/>
        <v>OK</v>
      </c>
      <c r="L1071" s="2" t="s">
        <v>68</v>
      </c>
    </row>
    <row r="1072" spans="1:12">
      <c r="A1072" s="2" t="s">
        <v>1627</v>
      </c>
      <c r="B1072" s="2" t="s">
        <v>241</v>
      </c>
      <c r="C1072" s="2">
        <v>849</v>
      </c>
      <c r="D1072" s="2" t="s">
        <v>1309</v>
      </c>
      <c r="E1072" s="2" t="s">
        <v>68</v>
      </c>
      <c r="F1072" s="3">
        <v>46.577536000000002</v>
      </c>
      <c r="G1072" s="3">
        <v>30.797616999999999</v>
      </c>
      <c r="H1072" s="4">
        <v>67.17</v>
      </c>
      <c r="I1072" s="2" t="s">
        <v>131</v>
      </c>
      <c r="J1072" s="2" t="str">
        <f>IF(COUNTIF($A$3:A1072,A1072)&gt;1,"ДУБЛЬ","")</f>
        <v/>
      </c>
      <c r="K1072" s="2" t="str">
        <f t="shared" si="16"/>
        <v>OK</v>
      </c>
      <c r="L1072" s="2" t="s">
        <v>68</v>
      </c>
    </row>
    <row r="1073" spans="1:12">
      <c r="A1073" s="2" t="s">
        <v>1628</v>
      </c>
      <c r="B1073" s="2" t="s">
        <v>241</v>
      </c>
      <c r="C1073" s="2">
        <v>2601</v>
      </c>
      <c r="D1073" s="2" t="s">
        <v>1200</v>
      </c>
      <c r="E1073" s="2" t="s">
        <v>63</v>
      </c>
      <c r="F1073" s="3">
        <v>47.90930195</v>
      </c>
      <c r="G1073" s="3">
        <v>33.407183209999999</v>
      </c>
      <c r="H1073" s="4">
        <v>67.17</v>
      </c>
      <c r="I1073" s="2" t="s">
        <v>131</v>
      </c>
      <c r="J1073" s="2" t="str">
        <f>IF(COUNTIF($A$3:A1073,A1073)&gt;1,"ДУБЛЬ","")</f>
        <v/>
      </c>
      <c r="K1073" s="2" t="str">
        <f t="shared" si="16"/>
        <v>OK</v>
      </c>
      <c r="L1073" s="2" t="s">
        <v>68</v>
      </c>
    </row>
    <row r="1074" spans="1:12">
      <c r="A1074" s="2" t="s">
        <v>1629</v>
      </c>
      <c r="B1074" s="2" t="s">
        <v>241</v>
      </c>
      <c r="C1074" s="2">
        <v>2602</v>
      </c>
      <c r="D1074" s="2" t="s">
        <v>1379</v>
      </c>
      <c r="E1074" s="2" t="s">
        <v>68</v>
      </c>
      <c r="F1074" s="3">
        <v>46.305326000000001</v>
      </c>
      <c r="G1074" s="3">
        <v>30.654392000000001</v>
      </c>
      <c r="H1074" s="4">
        <v>67.17</v>
      </c>
      <c r="I1074" s="2" t="s">
        <v>131</v>
      </c>
      <c r="J1074" s="2" t="str">
        <f>IF(COUNTIF($A$3:A1074,A1074)&gt;1,"ДУБЛЬ","")</f>
        <v/>
      </c>
      <c r="K1074" s="2" t="str">
        <f t="shared" si="16"/>
        <v>OK</v>
      </c>
      <c r="L1074" s="2" t="s">
        <v>68</v>
      </c>
    </row>
    <row r="1075" spans="1:12">
      <c r="A1075" s="2" t="s">
        <v>1630</v>
      </c>
      <c r="B1075" s="2" t="s">
        <v>241</v>
      </c>
      <c r="C1075" s="2">
        <v>2612</v>
      </c>
      <c r="D1075" s="2" t="s">
        <v>1301</v>
      </c>
      <c r="E1075" s="2" t="s">
        <v>68</v>
      </c>
      <c r="F1075" s="3">
        <v>47.692160000000001</v>
      </c>
      <c r="G1075" s="3">
        <v>32.50994</v>
      </c>
      <c r="H1075" s="4">
        <v>67.17</v>
      </c>
      <c r="I1075" s="2" t="s">
        <v>131</v>
      </c>
      <c r="J1075" s="2" t="str">
        <f>IF(COUNTIF($A$3:A1075,A1075)&gt;1,"ДУБЛЬ","")</f>
        <v/>
      </c>
      <c r="K1075" s="2" t="str">
        <f t="shared" si="16"/>
        <v>OK</v>
      </c>
      <c r="L1075" s="2" t="s">
        <v>68</v>
      </c>
    </row>
    <row r="1076" spans="1:12">
      <c r="A1076" s="2" t="s">
        <v>1631</v>
      </c>
      <c r="B1076" s="2" t="s">
        <v>241</v>
      </c>
      <c r="C1076" s="2">
        <v>2613</v>
      </c>
      <c r="D1076" s="2" t="s">
        <v>1200</v>
      </c>
      <c r="E1076" s="2" t="s">
        <v>63</v>
      </c>
      <c r="F1076" s="3">
        <v>47.880229999999997</v>
      </c>
      <c r="G1076" s="3">
        <v>33.368989999999997</v>
      </c>
      <c r="H1076" s="4">
        <v>67.17</v>
      </c>
      <c r="I1076" s="2" t="s">
        <v>131</v>
      </c>
      <c r="J1076" s="2" t="str">
        <f>IF(COUNTIF($A$3:A1076,A1076)&gt;1,"ДУБЛЬ","")</f>
        <v/>
      </c>
      <c r="K1076" s="2" t="str">
        <f t="shared" si="16"/>
        <v>OK</v>
      </c>
      <c r="L1076" s="2" t="s">
        <v>68</v>
      </c>
    </row>
    <row r="1077" spans="1:12">
      <c r="A1077" s="2" t="s">
        <v>1632</v>
      </c>
      <c r="B1077" s="2" t="s">
        <v>241</v>
      </c>
      <c r="C1077" s="2">
        <v>2614</v>
      </c>
      <c r="D1077" s="2" t="s">
        <v>1438</v>
      </c>
      <c r="E1077" s="2" t="s">
        <v>68</v>
      </c>
      <c r="F1077" s="3">
        <v>50.153953999999999</v>
      </c>
      <c r="G1077" s="3">
        <v>30.740427</v>
      </c>
      <c r="H1077" s="4">
        <v>67.17</v>
      </c>
      <c r="I1077" s="2" t="s">
        <v>131</v>
      </c>
      <c r="J1077" s="2" t="str">
        <f>IF(COUNTIF($A$3:A1077,A1077)&gt;1,"ДУБЛЬ","")</f>
        <v/>
      </c>
      <c r="K1077" s="2" t="str">
        <f t="shared" si="16"/>
        <v>OK</v>
      </c>
      <c r="L1077" s="2" t="s">
        <v>68</v>
      </c>
    </row>
    <row r="1078" spans="1:12">
      <c r="A1078" s="2" t="s">
        <v>1633</v>
      </c>
      <c r="B1078" s="2" t="s">
        <v>241</v>
      </c>
      <c r="C1078" s="2">
        <v>2619</v>
      </c>
      <c r="D1078" s="2" t="s">
        <v>1634</v>
      </c>
      <c r="E1078" s="2" t="s">
        <v>63</v>
      </c>
      <c r="F1078" s="3">
        <v>47.821770999999998</v>
      </c>
      <c r="G1078" s="3">
        <v>33.501877</v>
      </c>
      <c r="H1078" s="4">
        <v>67.17</v>
      </c>
      <c r="I1078" s="2" t="s">
        <v>131</v>
      </c>
      <c r="J1078" s="2" t="str">
        <f>IF(COUNTIF($A$3:A1078,A1078)&gt;1,"ДУБЛЬ","")</f>
        <v/>
      </c>
      <c r="K1078" s="2" t="str">
        <f t="shared" si="16"/>
        <v>OK</v>
      </c>
      <c r="L1078" s="2" t="s">
        <v>68</v>
      </c>
    </row>
    <row r="1079" spans="1:12">
      <c r="A1079" s="2" t="s">
        <v>1635</v>
      </c>
      <c r="B1079" s="2" t="s">
        <v>241</v>
      </c>
      <c r="C1079" s="2">
        <v>2623</v>
      </c>
      <c r="D1079" s="2" t="s">
        <v>1141</v>
      </c>
      <c r="E1079" s="2" t="s">
        <v>68</v>
      </c>
      <c r="F1079" s="3">
        <v>49.802486999999999</v>
      </c>
      <c r="G1079" s="3">
        <v>30.115919999999999</v>
      </c>
      <c r="H1079" s="4">
        <v>67.17</v>
      </c>
      <c r="I1079" s="2" t="s">
        <v>131</v>
      </c>
      <c r="J1079" s="2" t="str">
        <f>IF(COUNTIF($A$3:A1079,A1079)&gt;1,"ДУБЛЬ","")</f>
        <v/>
      </c>
      <c r="K1079" s="2" t="str">
        <f t="shared" si="16"/>
        <v>OK</v>
      </c>
      <c r="L1079" s="2" t="s">
        <v>68</v>
      </c>
    </row>
    <row r="1080" spans="1:12">
      <c r="A1080" s="2" t="s">
        <v>1636</v>
      </c>
      <c r="B1080" s="2" t="s">
        <v>241</v>
      </c>
      <c r="C1080" s="2">
        <v>2627</v>
      </c>
      <c r="D1080" s="2" t="s">
        <v>1390</v>
      </c>
      <c r="E1080" s="2" t="s">
        <v>68</v>
      </c>
      <c r="F1080" s="3">
        <v>48.323819999999998</v>
      </c>
      <c r="G1080" s="3">
        <v>30.233246999999999</v>
      </c>
      <c r="H1080" s="4">
        <v>67.17</v>
      </c>
      <c r="I1080" s="2" t="s">
        <v>131</v>
      </c>
      <c r="J1080" s="2" t="str">
        <f>IF(COUNTIF($A$3:A1080,A1080)&gt;1,"ДУБЛЬ","")</f>
        <v/>
      </c>
      <c r="K1080" s="2" t="str">
        <f t="shared" si="16"/>
        <v>OK</v>
      </c>
      <c r="L1080" s="2" t="s">
        <v>68</v>
      </c>
    </row>
    <row r="1081" spans="1:12">
      <c r="A1081" s="2" t="s">
        <v>1637</v>
      </c>
      <c r="B1081" s="2" t="s">
        <v>241</v>
      </c>
      <c r="C1081" s="2">
        <v>2629</v>
      </c>
      <c r="D1081" s="2" t="s">
        <v>1354</v>
      </c>
      <c r="E1081" s="2" t="s">
        <v>68</v>
      </c>
      <c r="F1081" s="3">
        <v>50.078893999999998</v>
      </c>
      <c r="G1081" s="3">
        <v>29.931895000000001</v>
      </c>
      <c r="H1081" s="4">
        <v>67.17</v>
      </c>
      <c r="I1081" s="2" t="s">
        <v>131</v>
      </c>
      <c r="J1081" s="2" t="str">
        <f>IF(COUNTIF($A$3:A1081,A1081)&gt;1,"ДУБЛЬ","")</f>
        <v/>
      </c>
      <c r="K1081" s="2" t="str">
        <f t="shared" si="16"/>
        <v>OK</v>
      </c>
      <c r="L1081" s="2" t="s">
        <v>68</v>
      </c>
    </row>
    <row r="1082" spans="1:12">
      <c r="A1082" s="2" t="s">
        <v>1638</v>
      </c>
      <c r="B1082" s="2" t="s">
        <v>241</v>
      </c>
      <c r="C1082" s="2">
        <v>2626</v>
      </c>
      <c r="D1082" s="2" t="s">
        <v>1639</v>
      </c>
      <c r="E1082" s="2" t="s">
        <v>68</v>
      </c>
      <c r="F1082" s="3">
        <v>46.575735000000002</v>
      </c>
      <c r="G1082" s="3">
        <v>30.807538000000001</v>
      </c>
      <c r="H1082" s="4">
        <v>67.17</v>
      </c>
      <c r="I1082" s="2" t="s">
        <v>131</v>
      </c>
      <c r="J1082" s="2" t="str">
        <f>IF(COUNTIF($A$3:A1082,A1082)&gt;1,"ДУБЛЬ","")</f>
        <v/>
      </c>
      <c r="K1082" s="2" t="str">
        <f t="shared" si="16"/>
        <v>OK</v>
      </c>
      <c r="L1082" s="2" t="s">
        <v>68</v>
      </c>
    </row>
    <row r="1083" spans="1:12">
      <c r="A1083" s="2" t="s">
        <v>1640</v>
      </c>
      <c r="B1083" s="2" t="s">
        <v>241</v>
      </c>
      <c r="C1083" s="2">
        <v>2632</v>
      </c>
      <c r="D1083" s="2" t="s">
        <v>1139</v>
      </c>
      <c r="E1083" s="2" t="s">
        <v>68</v>
      </c>
      <c r="F1083" s="3">
        <v>49.258813000000004</v>
      </c>
      <c r="G1083" s="3">
        <v>28.474989999999998</v>
      </c>
      <c r="H1083" s="4">
        <v>67.17</v>
      </c>
      <c r="I1083" s="2" t="s">
        <v>131</v>
      </c>
      <c r="J1083" s="2" t="str">
        <f>IF(COUNTIF($A$3:A1083,A1083)&gt;1,"ДУБЛЬ","")</f>
        <v/>
      </c>
      <c r="K1083" s="2" t="str">
        <f t="shared" si="16"/>
        <v>OK</v>
      </c>
      <c r="L1083" s="2" t="s">
        <v>68</v>
      </c>
    </row>
    <row r="1084" spans="1:12">
      <c r="A1084" s="2" t="s">
        <v>1641</v>
      </c>
      <c r="B1084" s="2" t="s">
        <v>241</v>
      </c>
      <c r="C1084" s="2">
        <v>2631</v>
      </c>
      <c r="D1084" s="2" t="s">
        <v>1512</v>
      </c>
      <c r="E1084" s="2" t="s">
        <v>68</v>
      </c>
      <c r="F1084" s="3">
        <v>48.044590999999997</v>
      </c>
      <c r="G1084" s="3">
        <v>30.847300000000001</v>
      </c>
      <c r="H1084" s="4">
        <v>67.17</v>
      </c>
      <c r="I1084" s="2" t="s">
        <v>131</v>
      </c>
      <c r="J1084" s="2" t="str">
        <f>IF(COUNTIF($A$3:A1084,A1084)&gt;1,"ДУБЛЬ","")</f>
        <v/>
      </c>
      <c r="K1084" s="2" t="str">
        <f t="shared" si="16"/>
        <v>OK</v>
      </c>
      <c r="L1084" s="2" t="s">
        <v>68</v>
      </c>
    </row>
    <row r="1085" spans="1:12">
      <c r="A1085" s="2" t="s">
        <v>1642</v>
      </c>
      <c r="B1085" s="2" t="s">
        <v>241</v>
      </c>
      <c r="C1085" s="2">
        <v>2634</v>
      </c>
      <c r="D1085" s="2" t="s">
        <v>1200</v>
      </c>
      <c r="E1085" s="2" t="s">
        <v>63</v>
      </c>
      <c r="F1085" s="3">
        <v>47.908467000000002</v>
      </c>
      <c r="G1085" s="3">
        <v>33.410114</v>
      </c>
      <c r="H1085" s="4">
        <v>67.17</v>
      </c>
      <c r="I1085" s="2" t="s">
        <v>131</v>
      </c>
      <c r="J1085" s="2" t="str">
        <f>IF(COUNTIF($A$3:A1085,A1085)&gt;1,"ДУБЛЬ","")</f>
        <v/>
      </c>
      <c r="K1085" s="2" t="str">
        <f t="shared" si="16"/>
        <v>OK</v>
      </c>
      <c r="L1085" s="2" t="s">
        <v>68</v>
      </c>
    </row>
    <row r="1086" spans="1:12">
      <c r="A1086" s="2" t="s">
        <v>1643</v>
      </c>
      <c r="B1086" s="2" t="s">
        <v>241</v>
      </c>
      <c r="C1086" s="2">
        <v>2636</v>
      </c>
      <c r="D1086" s="2" t="s">
        <v>1200</v>
      </c>
      <c r="E1086" s="2" t="s">
        <v>63</v>
      </c>
      <c r="F1086" s="3">
        <v>47.885666999999998</v>
      </c>
      <c r="G1086" s="3">
        <v>33.287717000000001</v>
      </c>
      <c r="H1086" s="4">
        <v>67.17</v>
      </c>
      <c r="I1086" s="2" t="s">
        <v>131</v>
      </c>
      <c r="J1086" s="2" t="str">
        <f>IF(COUNTIF($A$3:A1086,A1086)&gt;1,"ДУБЛЬ","")</f>
        <v/>
      </c>
      <c r="K1086" s="2" t="str">
        <f t="shared" si="16"/>
        <v>OK</v>
      </c>
      <c r="L1086" s="2" t="s">
        <v>68</v>
      </c>
    </row>
    <row r="1087" spans="1:12">
      <c r="A1087" s="2" t="s">
        <v>1644</v>
      </c>
      <c r="B1087" s="2" t="s">
        <v>241</v>
      </c>
      <c r="C1087" s="2">
        <v>2642</v>
      </c>
      <c r="D1087" s="2" t="s">
        <v>1249</v>
      </c>
      <c r="E1087" s="2" t="s">
        <v>68</v>
      </c>
      <c r="F1087" s="3">
        <v>48.361845000000002</v>
      </c>
      <c r="G1087" s="3">
        <v>29.522209</v>
      </c>
      <c r="H1087" s="4">
        <v>67.17</v>
      </c>
      <c r="I1087" s="2" t="s">
        <v>131</v>
      </c>
      <c r="J1087" s="2" t="str">
        <f>IF(COUNTIF($A$3:A1087,A1087)&gt;1,"ДУБЛЬ","")</f>
        <v/>
      </c>
      <c r="K1087" s="2" t="str">
        <f t="shared" si="16"/>
        <v>OK</v>
      </c>
      <c r="L1087" s="2" t="s">
        <v>68</v>
      </c>
    </row>
    <row r="1088" spans="1:12">
      <c r="A1088" s="2" t="s">
        <v>1645</v>
      </c>
      <c r="B1088" s="2" t="s">
        <v>241</v>
      </c>
      <c r="C1088" s="2">
        <v>2646</v>
      </c>
      <c r="D1088" s="2" t="s">
        <v>1291</v>
      </c>
      <c r="E1088" s="2" t="s">
        <v>68</v>
      </c>
      <c r="F1088" s="3">
        <v>49.897272999999998</v>
      </c>
      <c r="G1088" s="3">
        <v>28.580455000000001</v>
      </c>
      <c r="H1088" s="4">
        <v>67.17</v>
      </c>
      <c r="I1088" s="2" t="s">
        <v>131</v>
      </c>
      <c r="J1088" s="2" t="str">
        <f>IF(COUNTIF($A$3:A1088,A1088)&gt;1,"ДУБЛЬ","")</f>
        <v/>
      </c>
      <c r="K1088" s="2" t="str">
        <f t="shared" si="16"/>
        <v>OK</v>
      </c>
      <c r="L1088" s="2" t="s">
        <v>68</v>
      </c>
    </row>
    <row r="1089" spans="1:12">
      <c r="A1089" s="2" t="s">
        <v>1646</v>
      </c>
      <c r="B1089" s="2" t="s">
        <v>241</v>
      </c>
      <c r="C1089" s="2">
        <v>2647</v>
      </c>
      <c r="D1089" s="2" t="s">
        <v>611</v>
      </c>
      <c r="E1089" s="2" t="s">
        <v>68</v>
      </c>
      <c r="F1089" s="3">
        <v>50.437083999999999</v>
      </c>
      <c r="G1089" s="3">
        <v>30.382629000000001</v>
      </c>
      <c r="H1089" s="4">
        <v>67.17</v>
      </c>
      <c r="I1089" s="2" t="s">
        <v>131</v>
      </c>
      <c r="J1089" s="2" t="str">
        <f>IF(COUNTIF($A$3:A1089,A1089)&gt;1,"ДУБЛЬ","")</f>
        <v/>
      </c>
      <c r="K1089" s="2" t="str">
        <f t="shared" si="16"/>
        <v>OK</v>
      </c>
      <c r="L1089" s="2" t="s">
        <v>68</v>
      </c>
    </row>
    <row r="1090" spans="1:12">
      <c r="A1090" s="2" t="s">
        <v>1647</v>
      </c>
      <c r="B1090" s="2" t="s">
        <v>241</v>
      </c>
      <c r="C1090" s="2">
        <v>2649</v>
      </c>
      <c r="D1090" s="2" t="s">
        <v>611</v>
      </c>
      <c r="E1090" s="2" t="s">
        <v>68</v>
      </c>
      <c r="F1090" s="3">
        <v>50.424415000000003</v>
      </c>
      <c r="G1090" s="3">
        <v>30.380479000000001</v>
      </c>
      <c r="H1090" s="4">
        <v>67.17</v>
      </c>
      <c r="I1090" s="2" t="s">
        <v>131</v>
      </c>
      <c r="J1090" s="2" t="str">
        <f>IF(COUNTIF($A$3:A1090,A1090)&gt;1,"ДУБЛЬ","")</f>
        <v/>
      </c>
      <c r="K1090" s="2" t="str">
        <f t="shared" si="16"/>
        <v>OK</v>
      </c>
      <c r="L1090" s="2" t="s">
        <v>68</v>
      </c>
    </row>
    <row r="1091" spans="1:12">
      <c r="A1091" s="2" t="s">
        <v>1648</v>
      </c>
      <c r="B1091" s="2" t="s">
        <v>241</v>
      </c>
      <c r="C1091" s="2">
        <v>2654</v>
      </c>
      <c r="D1091" s="2" t="s">
        <v>1139</v>
      </c>
      <c r="E1091" s="2" t="s">
        <v>68</v>
      </c>
      <c r="F1091" s="3">
        <v>49.242995000000001</v>
      </c>
      <c r="G1091" s="3">
        <v>28.480983999999999</v>
      </c>
      <c r="H1091" s="4">
        <v>67.17</v>
      </c>
      <c r="I1091" s="2" t="s">
        <v>131</v>
      </c>
      <c r="J1091" s="2" t="str">
        <f>IF(COUNTIF($A$3:A1091,A1091)&gt;1,"ДУБЛЬ","")</f>
        <v/>
      </c>
      <c r="K1091" s="2" t="str">
        <f t="shared" ref="K1091:K1154" si="17">IF(OR(F1091="",G1091=""),"НЕМАЄ","OK")</f>
        <v>OK</v>
      </c>
      <c r="L1091" s="2" t="s">
        <v>68</v>
      </c>
    </row>
    <row r="1092" spans="1:12">
      <c r="A1092" s="2" t="s">
        <v>1649</v>
      </c>
      <c r="B1092" s="2" t="s">
        <v>241</v>
      </c>
      <c r="C1092" s="2">
        <v>2652</v>
      </c>
      <c r="D1092" s="2" t="s">
        <v>1650</v>
      </c>
      <c r="E1092" s="2" t="s">
        <v>68</v>
      </c>
      <c r="F1092" s="3">
        <v>48.388807</v>
      </c>
      <c r="G1092" s="3">
        <v>31.177140000000001</v>
      </c>
      <c r="H1092" s="4">
        <v>67.17</v>
      </c>
      <c r="I1092" s="2" t="s">
        <v>131</v>
      </c>
      <c r="J1092" s="2" t="str">
        <f>IF(COUNTIF($A$3:A1092,A1092)&gt;1,"ДУБЛЬ","")</f>
        <v/>
      </c>
      <c r="K1092" s="2" t="str">
        <f t="shared" si="17"/>
        <v>OK</v>
      </c>
      <c r="L1092" s="2" t="s">
        <v>68</v>
      </c>
    </row>
    <row r="1093" spans="1:12">
      <c r="A1093" s="2" t="s">
        <v>1651</v>
      </c>
      <c r="B1093" s="2" t="s">
        <v>241</v>
      </c>
      <c r="C1093" s="2">
        <v>2657</v>
      </c>
      <c r="D1093" s="2" t="s">
        <v>1309</v>
      </c>
      <c r="E1093" s="2" t="s">
        <v>68</v>
      </c>
      <c r="F1093" s="3">
        <v>46.396380999999998</v>
      </c>
      <c r="G1093" s="3">
        <v>30.724125000000001</v>
      </c>
      <c r="H1093" s="4">
        <v>67.17</v>
      </c>
      <c r="I1093" s="2" t="s">
        <v>131</v>
      </c>
      <c r="J1093" s="2" t="str">
        <f>IF(COUNTIF($A$3:A1093,A1093)&gt;1,"ДУБЛЬ","")</f>
        <v/>
      </c>
      <c r="K1093" s="2" t="str">
        <f t="shared" si="17"/>
        <v>OK</v>
      </c>
      <c r="L1093" s="2" t="s">
        <v>68</v>
      </c>
    </row>
    <row r="1094" spans="1:12">
      <c r="A1094" s="2" t="s">
        <v>1652</v>
      </c>
      <c r="B1094" s="2" t="s">
        <v>241</v>
      </c>
      <c r="C1094" s="2">
        <v>2664</v>
      </c>
      <c r="D1094" s="2" t="s">
        <v>611</v>
      </c>
      <c r="E1094" s="2" t="s">
        <v>68</v>
      </c>
      <c r="F1094" s="3">
        <v>50.411045615528501</v>
      </c>
      <c r="G1094" s="3">
        <v>30.404849976534219</v>
      </c>
      <c r="H1094" s="4">
        <v>67.17</v>
      </c>
      <c r="I1094" s="2" t="s">
        <v>131</v>
      </c>
      <c r="J1094" s="2" t="str">
        <f>IF(COUNTIF($A$3:A1094,A1094)&gt;1,"ДУБЛЬ","")</f>
        <v/>
      </c>
      <c r="K1094" s="2" t="str">
        <f t="shared" si="17"/>
        <v>OK</v>
      </c>
      <c r="L1094" s="2" t="s">
        <v>68</v>
      </c>
    </row>
    <row r="1095" spans="1:12">
      <c r="A1095" s="2" t="s">
        <v>1653</v>
      </c>
      <c r="B1095" s="2" t="s">
        <v>241</v>
      </c>
      <c r="C1095" s="2">
        <v>2665</v>
      </c>
      <c r="D1095" s="2" t="s">
        <v>611</v>
      </c>
      <c r="E1095" s="2" t="s">
        <v>68</v>
      </c>
      <c r="F1095" s="3">
        <v>50.450409999999998</v>
      </c>
      <c r="G1095" s="3">
        <v>30.468360000000001</v>
      </c>
      <c r="H1095" s="4">
        <v>67.17</v>
      </c>
      <c r="I1095" s="2" t="s">
        <v>131</v>
      </c>
      <c r="J1095" s="2" t="str">
        <f>IF(COUNTIF($A$3:A1095,A1095)&gt;1,"ДУБЛЬ","")</f>
        <v/>
      </c>
      <c r="K1095" s="2" t="str">
        <f t="shared" si="17"/>
        <v>OK</v>
      </c>
      <c r="L1095" s="2" t="s">
        <v>68</v>
      </c>
    </row>
    <row r="1096" spans="1:12">
      <c r="A1096" s="2" t="s">
        <v>1654</v>
      </c>
      <c r="B1096" s="2" t="s">
        <v>241</v>
      </c>
      <c r="C1096" s="2">
        <v>2670</v>
      </c>
      <c r="D1096" s="2" t="s">
        <v>1141</v>
      </c>
      <c r="E1096" s="2" t="s">
        <v>68</v>
      </c>
      <c r="F1096" s="3">
        <v>49.787157999999998</v>
      </c>
      <c r="G1096" s="3">
        <v>30.153030000000001</v>
      </c>
      <c r="H1096" s="4">
        <v>67.17</v>
      </c>
      <c r="I1096" s="2" t="s">
        <v>131</v>
      </c>
      <c r="J1096" s="2" t="str">
        <f>IF(COUNTIF($A$3:A1096,A1096)&gt;1,"ДУБЛЬ","")</f>
        <v/>
      </c>
      <c r="K1096" s="2" t="str">
        <f t="shared" si="17"/>
        <v>OK</v>
      </c>
      <c r="L1096" s="2" t="s">
        <v>68</v>
      </c>
    </row>
    <row r="1097" spans="1:12">
      <c r="A1097" s="2" t="s">
        <v>1655</v>
      </c>
      <c r="B1097" s="2" t="s">
        <v>241</v>
      </c>
      <c r="C1097" s="2">
        <v>2674</v>
      </c>
      <c r="D1097" s="2" t="s">
        <v>611</v>
      </c>
      <c r="E1097" s="2" t="s">
        <v>68</v>
      </c>
      <c r="F1097" s="3">
        <v>50.365955999999997</v>
      </c>
      <c r="G1097" s="3">
        <v>30.453427000000001</v>
      </c>
      <c r="H1097" s="4">
        <v>67.17</v>
      </c>
      <c r="I1097" s="2" t="s">
        <v>131</v>
      </c>
      <c r="J1097" s="2" t="str">
        <f>IF(COUNTIF($A$3:A1097,A1097)&gt;1,"ДУБЛЬ","")</f>
        <v/>
      </c>
      <c r="K1097" s="2" t="str">
        <f t="shared" si="17"/>
        <v>OK</v>
      </c>
      <c r="L1097" s="2" t="s">
        <v>68</v>
      </c>
    </row>
    <row r="1098" spans="1:12">
      <c r="A1098" s="2" t="s">
        <v>1656</v>
      </c>
      <c r="B1098" s="2" t="s">
        <v>241</v>
      </c>
      <c r="C1098" s="2">
        <v>2680</v>
      </c>
      <c r="D1098" s="2" t="s">
        <v>611</v>
      </c>
      <c r="E1098" s="2" t="s">
        <v>68</v>
      </c>
      <c r="F1098" s="3">
        <v>50.496507999999999</v>
      </c>
      <c r="G1098" s="3">
        <v>30.465620000000001</v>
      </c>
      <c r="H1098" s="4">
        <v>67.17</v>
      </c>
      <c r="I1098" s="2" t="s">
        <v>131</v>
      </c>
      <c r="J1098" s="2" t="str">
        <f>IF(COUNTIF($A$3:A1098,A1098)&gt;1,"ДУБЛЬ","")</f>
        <v/>
      </c>
      <c r="K1098" s="2" t="str">
        <f t="shared" si="17"/>
        <v>OK</v>
      </c>
      <c r="L1098" s="2" t="s">
        <v>68</v>
      </c>
    </row>
    <row r="1099" spans="1:12">
      <c r="A1099" s="2" t="s">
        <v>1657</v>
      </c>
      <c r="B1099" s="2" t="s">
        <v>241</v>
      </c>
      <c r="C1099" s="2">
        <v>2685</v>
      </c>
      <c r="D1099" s="2" t="s">
        <v>1309</v>
      </c>
      <c r="E1099" s="2" t="s">
        <v>68</v>
      </c>
      <c r="F1099" s="3">
        <v>46.400277000000003</v>
      </c>
      <c r="G1099" s="3">
        <v>30.722715999999998</v>
      </c>
      <c r="H1099" s="4">
        <v>67.17</v>
      </c>
      <c r="I1099" s="2" t="s">
        <v>131</v>
      </c>
      <c r="J1099" s="2" t="str">
        <f>IF(COUNTIF($A$3:A1099,A1099)&gt;1,"ДУБЛЬ","")</f>
        <v/>
      </c>
      <c r="K1099" s="2" t="str">
        <f t="shared" si="17"/>
        <v>OK</v>
      </c>
      <c r="L1099" s="2" t="s">
        <v>68</v>
      </c>
    </row>
    <row r="1100" spans="1:12">
      <c r="A1100" s="2" t="s">
        <v>1658</v>
      </c>
      <c r="B1100" s="2" t="s">
        <v>241</v>
      </c>
      <c r="C1100" s="2">
        <v>2688</v>
      </c>
      <c r="D1100" s="2" t="s">
        <v>1659</v>
      </c>
      <c r="E1100" s="2" t="s">
        <v>63</v>
      </c>
      <c r="F1100" s="3">
        <v>47.565080000000002</v>
      </c>
      <c r="G1100" s="3">
        <v>33.64873</v>
      </c>
      <c r="H1100" s="4">
        <v>67.17</v>
      </c>
      <c r="I1100" s="2" t="s">
        <v>131</v>
      </c>
      <c r="J1100" s="2" t="str">
        <f>IF(COUNTIF($A$3:A1100,A1100)&gt;1,"ДУБЛЬ","")</f>
        <v/>
      </c>
      <c r="K1100" s="2" t="str">
        <f t="shared" si="17"/>
        <v>OK</v>
      </c>
      <c r="L1100" s="2" t="s">
        <v>68</v>
      </c>
    </row>
    <row r="1101" spans="1:12">
      <c r="A1101" s="2" t="s">
        <v>1660</v>
      </c>
      <c r="B1101" s="2" t="s">
        <v>241</v>
      </c>
      <c r="C1101" s="2">
        <v>2694</v>
      </c>
      <c r="D1101" s="2" t="s">
        <v>1598</v>
      </c>
      <c r="E1101" s="2" t="s">
        <v>68</v>
      </c>
      <c r="F1101" s="3">
        <v>50.124644000000004</v>
      </c>
      <c r="G1101" s="3">
        <v>30.650107999999999</v>
      </c>
      <c r="H1101" s="4">
        <v>67.17</v>
      </c>
      <c r="I1101" s="2" t="s">
        <v>131</v>
      </c>
      <c r="J1101" s="2" t="str">
        <f>IF(COUNTIF($A$3:A1101,A1101)&gt;1,"ДУБЛЬ","")</f>
        <v/>
      </c>
      <c r="K1101" s="2" t="str">
        <f t="shared" si="17"/>
        <v>OK</v>
      </c>
      <c r="L1101" s="2" t="s">
        <v>68</v>
      </c>
    </row>
    <row r="1102" spans="1:12">
      <c r="A1102" s="2" t="s">
        <v>1661</v>
      </c>
      <c r="B1102" s="2" t="s">
        <v>241</v>
      </c>
      <c r="C1102" s="2">
        <v>2692</v>
      </c>
      <c r="D1102" s="2" t="s">
        <v>611</v>
      </c>
      <c r="E1102" s="2" t="s">
        <v>68</v>
      </c>
      <c r="F1102" s="3">
        <v>50.443516000000002</v>
      </c>
      <c r="G1102" s="3">
        <v>30.489407</v>
      </c>
      <c r="H1102" s="4">
        <v>67.17</v>
      </c>
      <c r="I1102" s="2" t="s">
        <v>131</v>
      </c>
      <c r="J1102" s="2" t="str">
        <f>IF(COUNTIF($A$3:A1102,A1102)&gt;1,"ДУБЛЬ","")</f>
        <v/>
      </c>
      <c r="K1102" s="2" t="str">
        <f t="shared" si="17"/>
        <v>OK</v>
      </c>
      <c r="L1102" s="2" t="s">
        <v>68</v>
      </c>
    </row>
    <row r="1103" spans="1:12">
      <c r="A1103" s="2" t="s">
        <v>1662</v>
      </c>
      <c r="B1103" s="2" t="s">
        <v>241</v>
      </c>
      <c r="C1103" s="2">
        <v>2697</v>
      </c>
      <c r="D1103" s="2" t="s">
        <v>1663</v>
      </c>
      <c r="E1103" s="2" t="s">
        <v>68</v>
      </c>
      <c r="F1103" s="3">
        <v>50.343248000000003</v>
      </c>
      <c r="G1103" s="3">
        <v>30.423551</v>
      </c>
      <c r="H1103" s="4">
        <v>67.17</v>
      </c>
      <c r="I1103" s="2" t="s">
        <v>131</v>
      </c>
      <c r="J1103" s="2" t="str">
        <f>IF(COUNTIF($A$3:A1103,A1103)&gt;1,"ДУБЛЬ","")</f>
        <v/>
      </c>
      <c r="K1103" s="2" t="str">
        <f t="shared" si="17"/>
        <v>OK</v>
      </c>
      <c r="L1103" s="2" t="s">
        <v>68</v>
      </c>
    </row>
    <row r="1104" spans="1:12">
      <c r="A1104" s="2" t="s">
        <v>1664</v>
      </c>
      <c r="B1104" s="2" t="s">
        <v>241</v>
      </c>
      <c r="C1104" s="2">
        <v>2701</v>
      </c>
      <c r="D1104" s="2" t="s">
        <v>1303</v>
      </c>
      <c r="E1104" s="2" t="s">
        <v>68</v>
      </c>
      <c r="F1104" s="3">
        <v>46.97128</v>
      </c>
      <c r="G1104" s="3">
        <v>32.082389999999997</v>
      </c>
      <c r="H1104" s="4">
        <v>67.17</v>
      </c>
      <c r="I1104" s="2" t="s">
        <v>131</v>
      </c>
      <c r="J1104" s="2" t="str">
        <f>IF(COUNTIF($A$3:A1104,A1104)&gt;1,"ДУБЛЬ","")</f>
        <v/>
      </c>
      <c r="K1104" s="2" t="str">
        <f t="shared" si="17"/>
        <v>OK</v>
      </c>
      <c r="L1104" s="2" t="s">
        <v>68</v>
      </c>
    </row>
    <row r="1105" spans="1:12">
      <c r="A1105" s="2" t="s">
        <v>1665</v>
      </c>
      <c r="B1105" s="2" t="s">
        <v>241</v>
      </c>
      <c r="C1105" s="2">
        <v>2703</v>
      </c>
      <c r="D1105" s="2" t="s">
        <v>1666</v>
      </c>
      <c r="E1105" s="2" t="s">
        <v>68</v>
      </c>
      <c r="F1105" s="3">
        <v>46.482249000000003</v>
      </c>
      <c r="G1105" s="3">
        <v>30.201063999999999</v>
      </c>
      <c r="H1105" s="4">
        <v>67.17</v>
      </c>
      <c r="I1105" s="2" t="s">
        <v>131</v>
      </c>
      <c r="J1105" s="2" t="str">
        <f>IF(COUNTIF($A$3:A1105,A1105)&gt;1,"ДУБЛЬ","")</f>
        <v/>
      </c>
      <c r="K1105" s="2" t="str">
        <f t="shared" si="17"/>
        <v>OK</v>
      </c>
      <c r="L1105" s="2" t="s">
        <v>68</v>
      </c>
    </row>
    <row r="1106" spans="1:12">
      <c r="A1106" s="2" t="s">
        <v>1667</v>
      </c>
      <c r="B1106" s="2" t="s">
        <v>241</v>
      </c>
      <c r="C1106" s="2">
        <v>2704</v>
      </c>
      <c r="D1106" s="2" t="s">
        <v>1309</v>
      </c>
      <c r="E1106" s="2" t="s">
        <v>68</v>
      </c>
      <c r="F1106" s="3">
        <v>46.579574000000001</v>
      </c>
      <c r="G1106" s="3">
        <v>30.785259</v>
      </c>
      <c r="H1106" s="4">
        <v>67.17</v>
      </c>
      <c r="I1106" s="2" t="s">
        <v>131</v>
      </c>
      <c r="J1106" s="2" t="str">
        <f>IF(COUNTIF($A$3:A1106,A1106)&gt;1,"ДУБЛЬ","")</f>
        <v/>
      </c>
      <c r="K1106" s="2" t="str">
        <f t="shared" si="17"/>
        <v>OK</v>
      </c>
      <c r="L1106" s="2" t="s">
        <v>68</v>
      </c>
    </row>
    <row r="1107" spans="1:12">
      <c r="A1107" s="2" t="s">
        <v>1668</v>
      </c>
      <c r="B1107" s="2" t="s">
        <v>241</v>
      </c>
      <c r="C1107" s="2">
        <v>2708</v>
      </c>
      <c r="D1107" s="2" t="s">
        <v>1303</v>
      </c>
      <c r="E1107" s="2" t="s">
        <v>68</v>
      </c>
      <c r="F1107" s="3">
        <v>46.993347</v>
      </c>
      <c r="G1107" s="3">
        <v>32.000525000000003</v>
      </c>
      <c r="H1107" s="4">
        <v>67.17</v>
      </c>
      <c r="I1107" s="2" t="s">
        <v>131</v>
      </c>
      <c r="J1107" s="2" t="str">
        <f>IF(COUNTIF($A$3:A1107,A1107)&gt;1,"ДУБЛЬ","")</f>
        <v/>
      </c>
      <c r="K1107" s="2" t="str">
        <f t="shared" si="17"/>
        <v>OK</v>
      </c>
      <c r="L1107" s="2" t="s">
        <v>68</v>
      </c>
    </row>
    <row r="1108" spans="1:12">
      <c r="A1108" s="2" t="s">
        <v>1669</v>
      </c>
      <c r="B1108" s="2" t="s">
        <v>241</v>
      </c>
      <c r="C1108" s="2">
        <v>2709</v>
      </c>
      <c r="D1108" s="2" t="s">
        <v>1137</v>
      </c>
      <c r="E1108" s="2" t="s">
        <v>68</v>
      </c>
      <c r="F1108" s="3">
        <v>49.439174559999998</v>
      </c>
      <c r="G1108" s="3">
        <v>32.061918650000003</v>
      </c>
      <c r="H1108" s="4">
        <v>67.17</v>
      </c>
      <c r="I1108" s="2" t="s">
        <v>150</v>
      </c>
      <c r="J1108" s="2" t="str">
        <f>IF(COUNTIF($A$3:A1108,A1108)&gt;1,"ДУБЛЬ","")</f>
        <v/>
      </c>
      <c r="K1108" s="2" t="str">
        <f t="shared" si="17"/>
        <v>OK</v>
      </c>
      <c r="L1108" s="2" t="s">
        <v>68</v>
      </c>
    </row>
    <row r="1109" spans="1:12">
      <c r="A1109" s="2" t="s">
        <v>1670</v>
      </c>
      <c r="B1109" s="2" t="s">
        <v>241</v>
      </c>
      <c r="C1109" s="2">
        <v>2712</v>
      </c>
      <c r="D1109" s="2" t="s">
        <v>1200</v>
      </c>
      <c r="E1109" s="2" t="s">
        <v>63</v>
      </c>
      <c r="F1109" s="3">
        <v>47.907263999999998</v>
      </c>
      <c r="G1109" s="3">
        <v>33.344087000000002</v>
      </c>
      <c r="H1109" s="4">
        <v>67.17</v>
      </c>
      <c r="I1109" s="2" t="s">
        <v>131</v>
      </c>
      <c r="J1109" s="2" t="str">
        <f>IF(COUNTIF($A$3:A1109,A1109)&gt;1,"ДУБЛЬ","")</f>
        <v/>
      </c>
      <c r="K1109" s="2" t="str">
        <f t="shared" si="17"/>
        <v>OK</v>
      </c>
      <c r="L1109" s="2" t="s">
        <v>68</v>
      </c>
    </row>
    <row r="1110" spans="1:12">
      <c r="A1110" s="2" t="s">
        <v>1671</v>
      </c>
      <c r="B1110" s="2" t="s">
        <v>241</v>
      </c>
      <c r="C1110" s="2">
        <v>2713</v>
      </c>
      <c r="D1110" s="2" t="s">
        <v>1200</v>
      </c>
      <c r="E1110" s="2" t="s">
        <v>63</v>
      </c>
      <c r="F1110" s="3">
        <v>47.900553000000002</v>
      </c>
      <c r="G1110" s="3">
        <v>33.401184999999998</v>
      </c>
      <c r="H1110" s="4">
        <v>67.17</v>
      </c>
      <c r="I1110" s="2" t="s">
        <v>131</v>
      </c>
      <c r="J1110" s="2" t="str">
        <f>IF(COUNTIF($A$3:A1110,A1110)&gt;1,"ДУБЛЬ","")</f>
        <v/>
      </c>
      <c r="K1110" s="2" t="str">
        <f t="shared" si="17"/>
        <v>OK</v>
      </c>
      <c r="L1110" s="2" t="s">
        <v>68</v>
      </c>
    </row>
    <row r="1111" spans="1:12">
      <c r="A1111" s="2" t="s">
        <v>1672</v>
      </c>
      <c r="B1111" s="2" t="s">
        <v>241</v>
      </c>
      <c r="C1111" s="2">
        <v>2719</v>
      </c>
      <c r="D1111" s="2" t="s">
        <v>1200</v>
      </c>
      <c r="E1111" s="2" t="s">
        <v>63</v>
      </c>
      <c r="F1111" s="3">
        <v>47.971052629134377</v>
      </c>
      <c r="G1111" s="3">
        <v>33.442860285419073</v>
      </c>
      <c r="H1111" s="4">
        <v>67.17</v>
      </c>
      <c r="I1111" s="2" t="s">
        <v>131</v>
      </c>
      <c r="J1111" s="2" t="str">
        <f>IF(COUNTIF($A$3:A1111,A1111)&gt;1,"ДУБЛЬ","")</f>
        <v/>
      </c>
      <c r="K1111" s="2" t="str">
        <f t="shared" si="17"/>
        <v>OK</v>
      </c>
      <c r="L1111" s="2" t="s">
        <v>68</v>
      </c>
    </row>
    <row r="1112" spans="1:12">
      <c r="A1112" s="2" t="s">
        <v>1673</v>
      </c>
      <c r="B1112" s="2" t="s">
        <v>241</v>
      </c>
      <c r="C1112" s="2">
        <v>2720</v>
      </c>
      <c r="D1112" s="2" t="s">
        <v>1674</v>
      </c>
      <c r="E1112" s="2" t="s">
        <v>68</v>
      </c>
      <c r="F1112" s="3">
        <v>49.189166</v>
      </c>
      <c r="G1112" s="3">
        <v>29.534406000000001</v>
      </c>
      <c r="H1112" s="4">
        <v>67.17</v>
      </c>
      <c r="I1112" s="2" t="s">
        <v>131</v>
      </c>
      <c r="J1112" s="2" t="str">
        <f>IF(COUNTIF($A$3:A1112,A1112)&gt;1,"ДУБЛЬ","")</f>
        <v/>
      </c>
      <c r="K1112" s="2" t="str">
        <f t="shared" si="17"/>
        <v>OK</v>
      </c>
      <c r="L1112" s="2" t="s">
        <v>68</v>
      </c>
    </row>
    <row r="1113" spans="1:12">
      <c r="A1113" s="2" t="s">
        <v>1675</v>
      </c>
      <c r="B1113" s="2" t="s">
        <v>241</v>
      </c>
      <c r="C1113" s="2">
        <v>2731</v>
      </c>
      <c r="D1113" s="2" t="s">
        <v>1150</v>
      </c>
      <c r="E1113" s="2" t="s">
        <v>68</v>
      </c>
      <c r="F1113" s="3">
        <v>48.523519999999998</v>
      </c>
      <c r="G1113" s="3">
        <v>32.294046999999999</v>
      </c>
      <c r="H1113" s="4">
        <v>67.17</v>
      </c>
      <c r="I1113" s="2" t="s">
        <v>131</v>
      </c>
      <c r="J1113" s="2" t="str">
        <f>IF(COUNTIF($A$3:A1113,A1113)&gt;1,"ДУБЛЬ","")</f>
        <v/>
      </c>
      <c r="K1113" s="2" t="str">
        <f t="shared" si="17"/>
        <v>OK</v>
      </c>
      <c r="L1113" s="2" t="s">
        <v>68</v>
      </c>
    </row>
    <row r="1114" spans="1:12">
      <c r="A1114" s="2" t="s">
        <v>1676</v>
      </c>
      <c r="B1114" s="2" t="s">
        <v>241</v>
      </c>
      <c r="C1114" s="2">
        <v>2738</v>
      </c>
      <c r="D1114" s="2" t="s">
        <v>1200</v>
      </c>
      <c r="E1114" s="2" t="s">
        <v>63</v>
      </c>
      <c r="F1114" s="3">
        <v>48.001180290000001</v>
      </c>
      <c r="G1114" s="3">
        <v>33.482063189999998</v>
      </c>
      <c r="H1114" s="4">
        <v>67.17</v>
      </c>
      <c r="I1114" s="2" t="s">
        <v>131</v>
      </c>
      <c r="J1114" s="2" t="str">
        <f>IF(COUNTIF($A$3:A1114,A1114)&gt;1,"ДУБЛЬ","")</f>
        <v/>
      </c>
      <c r="K1114" s="2" t="str">
        <f t="shared" si="17"/>
        <v>OK</v>
      </c>
      <c r="L1114" s="2" t="s">
        <v>68</v>
      </c>
    </row>
    <row r="1115" spans="1:12">
      <c r="A1115" s="2" t="s">
        <v>1677</v>
      </c>
      <c r="B1115" s="2" t="s">
        <v>241</v>
      </c>
      <c r="C1115" s="2">
        <v>2716</v>
      </c>
      <c r="D1115" s="2" t="s">
        <v>1678</v>
      </c>
      <c r="E1115" s="2" t="s">
        <v>68</v>
      </c>
      <c r="F1115" s="3">
        <v>46.668289999999999</v>
      </c>
      <c r="G1115" s="3">
        <v>31.20665</v>
      </c>
      <c r="H1115" s="4">
        <v>67.17</v>
      </c>
      <c r="I1115" s="2" t="s">
        <v>131</v>
      </c>
      <c r="J1115" s="2" t="str">
        <f>IF(COUNTIF($A$3:A1115,A1115)&gt;1,"ДУБЛЬ","")</f>
        <v/>
      </c>
      <c r="K1115" s="2" t="str">
        <f t="shared" si="17"/>
        <v>OK</v>
      </c>
      <c r="L1115" s="2" t="s">
        <v>68</v>
      </c>
    </row>
    <row r="1116" spans="1:12">
      <c r="A1116" s="2" t="s">
        <v>1679</v>
      </c>
      <c r="B1116" s="2" t="s">
        <v>241</v>
      </c>
      <c r="C1116" s="2">
        <v>2740</v>
      </c>
      <c r="D1116" s="2" t="s">
        <v>1598</v>
      </c>
      <c r="E1116" s="2" t="s">
        <v>68</v>
      </c>
      <c r="F1116" s="3">
        <v>50.112226</v>
      </c>
      <c r="G1116" s="3">
        <v>30.627020999999999</v>
      </c>
      <c r="H1116" s="4">
        <v>67.17</v>
      </c>
      <c r="I1116" s="2" t="s">
        <v>131</v>
      </c>
      <c r="J1116" s="2" t="str">
        <f>IF(COUNTIF($A$3:A1116,A1116)&gt;1,"ДУБЛЬ","")</f>
        <v/>
      </c>
      <c r="K1116" s="2" t="str">
        <f t="shared" si="17"/>
        <v>OK</v>
      </c>
      <c r="L1116" s="2" t="s">
        <v>68</v>
      </c>
    </row>
    <row r="1117" spans="1:12">
      <c r="A1117" s="2" t="s">
        <v>1680</v>
      </c>
      <c r="B1117" s="2" t="s">
        <v>241</v>
      </c>
      <c r="C1117" s="2">
        <v>2742</v>
      </c>
      <c r="D1117" s="2" t="s">
        <v>1247</v>
      </c>
      <c r="E1117" s="2" t="s">
        <v>63</v>
      </c>
      <c r="F1117" s="3">
        <v>46.671644999999998</v>
      </c>
      <c r="G1117" s="3">
        <v>32.617328000000001</v>
      </c>
      <c r="H1117" s="4">
        <v>67.17</v>
      </c>
      <c r="I1117" s="2" t="s">
        <v>131</v>
      </c>
      <c r="J1117" s="2" t="str">
        <f>IF(COUNTIF($A$3:A1117,A1117)&gt;1,"ДУБЛЬ","")</f>
        <v/>
      </c>
      <c r="K1117" s="2" t="str">
        <f t="shared" si="17"/>
        <v>OK</v>
      </c>
      <c r="L1117" s="2" t="s">
        <v>68</v>
      </c>
    </row>
    <row r="1118" spans="1:12">
      <c r="A1118" s="2" t="s">
        <v>1681</v>
      </c>
      <c r="B1118" s="2" t="s">
        <v>241</v>
      </c>
      <c r="C1118" s="2">
        <v>2745</v>
      </c>
      <c r="D1118" s="2" t="s">
        <v>1334</v>
      </c>
      <c r="E1118" s="2" t="s">
        <v>68</v>
      </c>
      <c r="F1118" s="3">
        <v>50.380907999999998</v>
      </c>
      <c r="G1118" s="3">
        <v>30.381633000000001</v>
      </c>
      <c r="H1118" s="4">
        <v>67.17</v>
      </c>
      <c r="I1118" s="2" t="s">
        <v>131</v>
      </c>
      <c r="J1118" s="2" t="str">
        <f>IF(COUNTIF($A$3:A1118,A1118)&gt;1,"ДУБЛЬ","")</f>
        <v/>
      </c>
      <c r="K1118" s="2" t="str">
        <f t="shared" si="17"/>
        <v>OK</v>
      </c>
      <c r="L1118" s="2" t="s">
        <v>68</v>
      </c>
    </row>
    <row r="1119" spans="1:12">
      <c r="A1119" s="2" t="s">
        <v>1682</v>
      </c>
      <c r="B1119" s="2" t="s">
        <v>241</v>
      </c>
      <c r="C1119" s="2">
        <v>2748</v>
      </c>
      <c r="D1119" s="2" t="s">
        <v>1200</v>
      </c>
      <c r="E1119" s="2" t="s">
        <v>63</v>
      </c>
      <c r="F1119" s="3">
        <v>47.994160000000001</v>
      </c>
      <c r="G1119" s="3">
        <v>33.489199999999997</v>
      </c>
      <c r="H1119" s="4">
        <v>67.17</v>
      </c>
      <c r="I1119" s="2" t="s">
        <v>131</v>
      </c>
      <c r="J1119" s="2" t="str">
        <f>IF(COUNTIF($A$3:A1119,A1119)&gt;1,"ДУБЛЬ","")</f>
        <v/>
      </c>
      <c r="K1119" s="2" t="str">
        <f t="shared" si="17"/>
        <v>OK</v>
      </c>
      <c r="L1119" s="2" t="s">
        <v>68</v>
      </c>
    </row>
    <row r="1120" spans="1:12">
      <c r="A1120" s="2" t="s">
        <v>1683</v>
      </c>
      <c r="B1120" s="2" t="s">
        <v>241</v>
      </c>
      <c r="C1120" s="2">
        <v>2753</v>
      </c>
      <c r="D1120" s="2" t="s">
        <v>1141</v>
      </c>
      <c r="E1120" s="2" t="s">
        <v>68</v>
      </c>
      <c r="F1120" s="3">
        <v>49.783929999999998</v>
      </c>
      <c r="G1120" s="3">
        <v>30.130099999999999</v>
      </c>
      <c r="H1120" s="4">
        <v>67.17</v>
      </c>
      <c r="I1120" s="2" t="s">
        <v>131</v>
      </c>
      <c r="J1120" s="2" t="str">
        <f>IF(COUNTIF($A$3:A1120,A1120)&gt;1,"ДУБЛЬ","")</f>
        <v/>
      </c>
      <c r="K1120" s="2" t="str">
        <f t="shared" si="17"/>
        <v>OK</v>
      </c>
      <c r="L1120" s="2" t="s">
        <v>68</v>
      </c>
    </row>
    <row r="1121" spans="1:12">
      <c r="A1121" s="2" t="s">
        <v>1684</v>
      </c>
      <c r="B1121" s="2" t="s">
        <v>241</v>
      </c>
      <c r="C1121" s="2">
        <v>2755</v>
      </c>
      <c r="D1121" s="2" t="s">
        <v>1309</v>
      </c>
      <c r="E1121" s="2" t="s">
        <v>68</v>
      </c>
      <c r="F1121" s="3">
        <v>46.451140000000002</v>
      </c>
      <c r="G1121" s="3">
        <v>30.755102999999998</v>
      </c>
      <c r="H1121" s="4">
        <v>67.17</v>
      </c>
      <c r="I1121" s="2" t="s">
        <v>131</v>
      </c>
      <c r="J1121" s="2" t="str">
        <f>IF(COUNTIF($A$3:A1121,A1121)&gt;1,"ДУБЛЬ","")</f>
        <v/>
      </c>
      <c r="K1121" s="2" t="str">
        <f t="shared" si="17"/>
        <v>OK</v>
      </c>
      <c r="L1121" s="2" t="s">
        <v>68</v>
      </c>
    </row>
    <row r="1122" spans="1:12">
      <c r="A1122" s="2" t="s">
        <v>1685</v>
      </c>
      <c r="B1122" s="2" t="s">
        <v>241</v>
      </c>
      <c r="C1122" s="2">
        <v>2756</v>
      </c>
      <c r="D1122" s="2" t="s">
        <v>1686</v>
      </c>
      <c r="E1122" s="2" t="s">
        <v>68</v>
      </c>
      <c r="F1122" s="3">
        <v>46.554313999999998</v>
      </c>
      <c r="G1122" s="3">
        <v>30.648800999999999</v>
      </c>
      <c r="H1122" s="4">
        <v>67.17</v>
      </c>
      <c r="I1122" s="2" t="s">
        <v>131</v>
      </c>
      <c r="J1122" s="2" t="str">
        <f>IF(COUNTIF($A$3:A1122,A1122)&gt;1,"ДУБЛЬ","")</f>
        <v/>
      </c>
      <c r="K1122" s="2" t="str">
        <f t="shared" si="17"/>
        <v>OK</v>
      </c>
      <c r="L1122" s="2" t="s">
        <v>68</v>
      </c>
    </row>
    <row r="1123" spans="1:12">
      <c r="A1123" s="2" t="s">
        <v>1687</v>
      </c>
      <c r="B1123" s="2" t="s">
        <v>241</v>
      </c>
      <c r="C1123" s="2">
        <v>2758</v>
      </c>
      <c r="D1123" s="2" t="s">
        <v>1688</v>
      </c>
      <c r="E1123" s="2" t="s">
        <v>68</v>
      </c>
      <c r="F1123" s="3">
        <v>47.407991000000003</v>
      </c>
      <c r="G1123" s="3">
        <v>32.435665999999998</v>
      </c>
      <c r="H1123" s="4">
        <v>67.17</v>
      </c>
      <c r="I1123" s="2" t="s">
        <v>131</v>
      </c>
      <c r="J1123" s="2" t="str">
        <f>IF(COUNTIF($A$3:A1123,A1123)&gt;1,"ДУБЛЬ","")</f>
        <v/>
      </c>
      <c r="K1123" s="2" t="str">
        <f t="shared" si="17"/>
        <v>OK</v>
      </c>
      <c r="L1123" s="2" t="s">
        <v>68</v>
      </c>
    </row>
    <row r="1124" spans="1:12">
      <c r="A1124" s="2" t="s">
        <v>1689</v>
      </c>
      <c r="B1124" s="2" t="s">
        <v>241</v>
      </c>
      <c r="C1124" s="2">
        <v>2760</v>
      </c>
      <c r="D1124" s="2" t="s">
        <v>1148</v>
      </c>
      <c r="E1124" s="2" t="s">
        <v>68</v>
      </c>
      <c r="F1124" s="3">
        <v>49.541421</v>
      </c>
      <c r="G1124" s="3">
        <v>30.867435</v>
      </c>
      <c r="H1124" s="4">
        <v>67.17</v>
      </c>
      <c r="I1124" s="2" t="s">
        <v>131</v>
      </c>
      <c r="J1124" s="2" t="str">
        <f>IF(COUNTIF($A$3:A1124,A1124)&gt;1,"ДУБЛЬ","")</f>
        <v/>
      </c>
      <c r="K1124" s="2" t="str">
        <f t="shared" si="17"/>
        <v>OK</v>
      </c>
      <c r="L1124" s="2" t="s">
        <v>68</v>
      </c>
    </row>
    <row r="1125" spans="1:12">
      <c r="A1125" s="2" t="s">
        <v>1690</v>
      </c>
      <c r="B1125" s="2" t="s">
        <v>241</v>
      </c>
      <c r="C1125" s="2">
        <v>2766</v>
      </c>
      <c r="D1125" s="2" t="s">
        <v>1309</v>
      </c>
      <c r="E1125" s="2" t="s">
        <v>68</v>
      </c>
      <c r="F1125" s="3">
        <v>46.476667999999997</v>
      </c>
      <c r="G1125" s="3">
        <v>30.731496</v>
      </c>
      <c r="H1125" s="4">
        <v>67.17</v>
      </c>
      <c r="I1125" s="2" t="s">
        <v>131</v>
      </c>
      <c r="J1125" s="2" t="str">
        <f>IF(COUNTIF($A$3:A1125,A1125)&gt;1,"ДУБЛЬ","")</f>
        <v/>
      </c>
      <c r="K1125" s="2" t="str">
        <f t="shared" si="17"/>
        <v>OK</v>
      </c>
      <c r="L1125" s="2" t="s">
        <v>68</v>
      </c>
    </row>
    <row r="1126" spans="1:12">
      <c r="A1126" s="2" t="s">
        <v>1691</v>
      </c>
      <c r="B1126" s="2" t="s">
        <v>241</v>
      </c>
      <c r="C1126" s="2">
        <v>2767</v>
      </c>
      <c r="D1126" s="2" t="s">
        <v>611</v>
      </c>
      <c r="E1126" s="2" t="s">
        <v>68</v>
      </c>
      <c r="F1126" s="3">
        <v>50.449981000000001</v>
      </c>
      <c r="G1126" s="3">
        <v>30.466557000000002</v>
      </c>
      <c r="H1126" s="4">
        <v>67.17</v>
      </c>
      <c r="I1126" s="2" t="s">
        <v>131</v>
      </c>
      <c r="J1126" s="2" t="str">
        <f>IF(COUNTIF($A$3:A1126,A1126)&gt;1,"ДУБЛЬ","")</f>
        <v/>
      </c>
      <c r="K1126" s="2" t="str">
        <f t="shared" si="17"/>
        <v>OK</v>
      </c>
      <c r="L1126" s="2" t="s">
        <v>68</v>
      </c>
    </row>
    <row r="1127" spans="1:12">
      <c r="A1127" s="2" t="s">
        <v>1692</v>
      </c>
      <c r="B1127" s="2" t="s">
        <v>241</v>
      </c>
      <c r="C1127" s="2">
        <v>2769</v>
      </c>
      <c r="D1127" s="2" t="s">
        <v>1309</v>
      </c>
      <c r="E1127" s="2" t="s">
        <v>68</v>
      </c>
      <c r="F1127" s="3">
        <v>46.571694000000001</v>
      </c>
      <c r="G1127" s="3">
        <v>30.793219000000001</v>
      </c>
      <c r="H1127" s="4">
        <v>67.17</v>
      </c>
      <c r="I1127" s="2" t="s">
        <v>131</v>
      </c>
      <c r="J1127" s="2" t="str">
        <f>IF(COUNTIF($A$3:A1127,A1127)&gt;1,"ДУБЛЬ","")</f>
        <v/>
      </c>
      <c r="K1127" s="2" t="str">
        <f t="shared" si="17"/>
        <v>OK</v>
      </c>
      <c r="L1127" s="2" t="s">
        <v>68</v>
      </c>
    </row>
    <row r="1128" spans="1:12">
      <c r="A1128" s="2" t="s">
        <v>1693</v>
      </c>
      <c r="B1128" s="2" t="s">
        <v>241</v>
      </c>
      <c r="C1128" s="2">
        <v>2770</v>
      </c>
      <c r="D1128" s="2" t="s">
        <v>611</v>
      </c>
      <c r="E1128" s="2" t="s">
        <v>68</v>
      </c>
      <c r="F1128" s="3">
        <v>50.471119000000002</v>
      </c>
      <c r="G1128" s="3">
        <v>30.411652</v>
      </c>
      <c r="H1128" s="4">
        <v>67.17</v>
      </c>
      <c r="I1128" s="2" t="s">
        <v>131</v>
      </c>
      <c r="J1128" s="2" t="str">
        <f>IF(COUNTIF($A$3:A1128,A1128)&gt;1,"ДУБЛЬ","")</f>
        <v/>
      </c>
      <c r="K1128" s="2" t="str">
        <f t="shared" si="17"/>
        <v>OK</v>
      </c>
      <c r="L1128" s="2" t="s">
        <v>68</v>
      </c>
    </row>
    <row r="1129" spans="1:12">
      <c r="A1129" s="2" t="s">
        <v>1694</v>
      </c>
      <c r="B1129" s="2" t="s">
        <v>241</v>
      </c>
      <c r="C1129" s="2">
        <v>2771</v>
      </c>
      <c r="D1129" s="2" t="s">
        <v>611</v>
      </c>
      <c r="E1129" s="2" t="s">
        <v>68</v>
      </c>
      <c r="F1129" s="3">
        <v>50.465157759999997</v>
      </c>
      <c r="G1129" s="3">
        <v>30.515913829999999</v>
      </c>
      <c r="H1129" s="4">
        <v>67.17</v>
      </c>
      <c r="I1129" s="2" t="s">
        <v>131</v>
      </c>
      <c r="J1129" s="2" t="str">
        <f>IF(COUNTIF($A$3:A1129,A1129)&gt;1,"ДУБЛЬ","")</f>
        <v/>
      </c>
      <c r="K1129" s="2" t="str">
        <f t="shared" si="17"/>
        <v>OK</v>
      </c>
      <c r="L1129" s="2" t="s">
        <v>68</v>
      </c>
    </row>
    <row r="1130" spans="1:12">
      <c r="A1130" s="2" t="s">
        <v>1695</v>
      </c>
      <c r="B1130" s="2" t="s">
        <v>241</v>
      </c>
      <c r="C1130" s="2">
        <v>2778</v>
      </c>
      <c r="D1130" s="2" t="s">
        <v>1137</v>
      </c>
      <c r="E1130" s="2" t="s">
        <v>68</v>
      </c>
      <c r="F1130" s="3">
        <v>49.43845924</v>
      </c>
      <c r="G1130" s="3">
        <v>32.065423209999999</v>
      </c>
      <c r="H1130" s="4">
        <v>67.17</v>
      </c>
      <c r="I1130" s="2" t="s">
        <v>150</v>
      </c>
      <c r="J1130" s="2" t="str">
        <f>IF(COUNTIF($A$3:A1130,A1130)&gt;1,"ДУБЛЬ","")</f>
        <v/>
      </c>
      <c r="K1130" s="2" t="str">
        <f t="shared" si="17"/>
        <v>OK</v>
      </c>
      <c r="L1130" s="2" t="s">
        <v>68</v>
      </c>
    </row>
    <row r="1131" spans="1:12">
      <c r="A1131" s="2" t="s">
        <v>1696</v>
      </c>
      <c r="B1131" s="2" t="s">
        <v>241</v>
      </c>
      <c r="C1131" s="2">
        <v>2781</v>
      </c>
      <c r="D1131" s="2" t="s">
        <v>1309</v>
      </c>
      <c r="E1131" s="2" t="s">
        <v>68</v>
      </c>
      <c r="F1131" s="3">
        <v>46.456564</v>
      </c>
      <c r="G1131" s="3">
        <v>30.681681000000001</v>
      </c>
      <c r="H1131" s="4">
        <v>67.17</v>
      </c>
      <c r="I1131" s="2" t="s">
        <v>131</v>
      </c>
      <c r="J1131" s="2" t="str">
        <f>IF(COUNTIF($A$3:A1131,A1131)&gt;1,"ДУБЛЬ","")</f>
        <v/>
      </c>
      <c r="K1131" s="2" t="str">
        <f t="shared" si="17"/>
        <v>OK</v>
      </c>
      <c r="L1131" s="2" t="s">
        <v>68</v>
      </c>
    </row>
    <row r="1132" spans="1:12">
      <c r="A1132" s="2" t="s">
        <v>1697</v>
      </c>
      <c r="B1132" s="2" t="s">
        <v>241</v>
      </c>
      <c r="C1132" s="2">
        <v>2782</v>
      </c>
      <c r="D1132" s="2" t="s">
        <v>1200</v>
      </c>
      <c r="E1132" s="2" t="s">
        <v>63</v>
      </c>
      <c r="F1132" s="3">
        <v>47.965181000000001</v>
      </c>
      <c r="G1132" s="3">
        <v>33.435310000000001</v>
      </c>
      <c r="H1132" s="4">
        <v>67.17</v>
      </c>
      <c r="I1132" s="2" t="s">
        <v>131</v>
      </c>
      <c r="J1132" s="2" t="str">
        <f>IF(COUNTIF($A$3:A1132,A1132)&gt;1,"ДУБЛЬ","")</f>
        <v/>
      </c>
      <c r="K1132" s="2" t="str">
        <f t="shared" si="17"/>
        <v>OK</v>
      </c>
      <c r="L1132" s="2" t="s">
        <v>68</v>
      </c>
    </row>
    <row r="1133" spans="1:12">
      <c r="A1133" s="2" t="s">
        <v>1698</v>
      </c>
      <c r="B1133" s="2" t="s">
        <v>241</v>
      </c>
      <c r="C1133" s="2">
        <v>2784</v>
      </c>
      <c r="D1133" s="2" t="s">
        <v>1558</v>
      </c>
      <c r="E1133" s="2" t="s">
        <v>68</v>
      </c>
      <c r="F1133" s="3">
        <v>48.673915999999998</v>
      </c>
      <c r="G1133" s="3">
        <v>28.859380999999999</v>
      </c>
      <c r="H1133" s="4">
        <v>67.17</v>
      </c>
      <c r="I1133" s="2" t="s">
        <v>131</v>
      </c>
      <c r="J1133" s="2" t="str">
        <f>IF(COUNTIF($A$3:A1133,A1133)&gt;1,"ДУБЛЬ","")</f>
        <v/>
      </c>
      <c r="K1133" s="2" t="str">
        <f t="shared" si="17"/>
        <v>OK</v>
      </c>
      <c r="L1133" s="2" t="s">
        <v>68</v>
      </c>
    </row>
    <row r="1134" spans="1:12">
      <c r="A1134" s="2" t="s">
        <v>1699</v>
      </c>
      <c r="B1134" s="2" t="s">
        <v>241</v>
      </c>
      <c r="C1134" s="2">
        <v>2783</v>
      </c>
      <c r="D1134" s="2" t="s">
        <v>1309</v>
      </c>
      <c r="E1134" s="2" t="s">
        <v>68</v>
      </c>
      <c r="F1134" s="3">
        <v>46.467255999999999</v>
      </c>
      <c r="G1134" s="3">
        <v>30.737527</v>
      </c>
      <c r="H1134" s="4">
        <v>67.17</v>
      </c>
      <c r="I1134" s="2" t="s">
        <v>131</v>
      </c>
      <c r="J1134" s="2" t="str">
        <f>IF(COUNTIF($A$3:A1134,A1134)&gt;1,"ДУБЛЬ","")</f>
        <v/>
      </c>
      <c r="K1134" s="2" t="str">
        <f t="shared" si="17"/>
        <v>OK</v>
      </c>
      <c r="L1134" s="2" t="s">
        <v>68</v>
      </c>
    </row>
    <row r="1135" spans="1:12">
      <c r="A1135" s="2" t="s">
        <v>1700</v>
      </c>
      <c r="B1135" s="2" t="s">
        <v>241</v>
      </c>
      <c r="C1135" s="2">
        <v>2791</v>
      </c>
      <c r="D1135" s="2" t="s">
        <v>1150</v>
      </c>
      <c r="E1135" s="2" t="s">
        <v>68</v>
      </c>
      <c r="F1135" s="3">
        <v>48.512188999999999</v>
      </c>
      <c r="G1135" s="3">
        <v>32.268912</v>
      </c>
      <c r="H1135" s="4">
        <v>67.17</v>
      </c>
      <c r="I1135" s="2" t="s">
        <v>131</v>
      </c>
      <c r="J1135" s="2" t="str">
        <f>IF(COUNTIF($A$3:A1135,A1135)&gt;1,"ДУБЛЬ","")</f>
        <v/>
      </c>
      <c r="K1135" s="2" t="str">
        <f t="shared" si="17"/>
        <v>OK</v>
      </c>
      <c r="L1135" s="2" t="s">
        <v>68</v>
      </c>
    </row>
    <row r="1136" spans="1:12">
      <c r="A1136" s="2" t="s">
        <v>1701</v>
      </c>
      <c r="B1136" s="2" t="s">
        <v>241</v>
      </c>
      <c r="C1136" s="2">
        <v>2793</v>
      </c>
      <c r="D1136" s="2" t="s">
        <v>1702</v>
      </c>
      <c r="E1136" s="2" t="s">
        <v>68</v>
      </c>
      <c r="F1136" s="3">
        <v>46.818764999999999</v>
      </c>
      <c r="G1136" s="3">
        <v>30.942962999999999</v>
      </c>
      <c r="H1136" s="4">
        <v>67.17</v>
      </c>
      <c r="I1136" s="2" t="s">
        <v>131</v>
      </c>
      <c r="J1136" s="2" t="str">
        <f>IF(COUNTIF($A$3:A1136,A1136)&gt;1,"ДУБЛЬ","")</f>
        <v/>
      </c>
      <c r="K1136" s="2" t="str">
        <f t="shared" si="17"/>
        <v>OK</v>
      </c>
      <c r="L1136" s="2" t="s">
        <v>68</v>
      </c>
    </row>
    <row r="1137" spans="1:12">
      <c r="A1137" s="2" t="s">
        <v>1703</v>
      </c>
      <c r="B1137" s="2" t="s">
        <v>241</v>
      </c>
      <c r="C1137" s="2">
        <v>2797</v>
      </c>
      <c r="D1137" s="2" t="s">
        <v>1215</v>
      </c>
      <c r="E1137" s="2" t="s">
        <v>68</v>
      </c>
      <c r="F1137" s="3">
        <v>50.221311</v>
      </c>
      <c r="G1137" s="3">
        <v>30.23518</v>
      </c>
      <c r="H1137" s="4">
        <v>67.17</v>
      </c>
      <c r="I1137" s="2" t="s">
        <v>131</v>
      </c>
      <c r="J1137" s="2" t="str">
        <f>IF(COUNTIF($A$3:A1137,A1137)&gt;1,"ДУБЛЬ","")</f>
        <v/>
      </c>
      <c r="K1137" s="2" t="str">
        <f t="shared" si="17"/>
        <v>OK</v>
      </c>
      <c r="L1137" s="2" t="s">
        <v>68</v>
      </c>
    </row>
    <row r="1138" spans="1:12">
      <c r="A1138" s="2" t="s">
        <v>1704</v>
      </c>
      <c r="B1138" s="2" t="s">
        <v>241</v>
      </c>
      <c r="C1138" s="2">
        <v>2728</v>
      </c>
      <c r="D1138" s="2" t="s">
        <v>1150</v>
      </c>
      <c r="E1138" s="2" t="s">
        <v>68</v>
      </c>
      <c r="F1138" s="3">
        <v>48.500402000000001</v>
      </c>
      <c r="G1138" s="3">
        <v>32.220089999999999</v>
      </c>
      <c r="H1138" s="4">
        <v>67.17</v>
      </c>
      <c r="I1138" s="2" t="s">
        <v>131</v>
      </c>
      <c r="J1138" s="2" t="str">
        <f>IF(COUNTIF($A$3:A1138,A1138)&gt;1,"ДУБЛЬ","")</f>
        <v/>
      </c>
      <c r="K1138" s="2" t="str">
        <f t="shared" si="17"/>
        <v>OK</v>
      </c>
      <c r="L1138" s="2" t="s">
        <v>68</v>
      </c>
    </row>
    <row r="1139" spans="1:12">
      <c r="A1139" s="2" t="s">
        <v>1705</v>
      </c>
      <c r="B1139" s="2" t="s">
        <v>241</v>
      </c>
      <c r="C1139" s="2">
        <v>2801</v>
      </c>
      <c r="D1139" s="2" t="s">
        <v>611</v>
      </c>
      <c r="E1139" s="2" t="s">
        <v>68</v>
      </c>
      <c r="F1139" s="3">
        <v>50.432640999999997</v>
      </c>
      <c r="G1139" s="3">
        <v>30.454269</v>
      </c>
      <c r="H1139" s="4">
        <v>67.17</v>
      </c>
      <c r="I1139" s="2" t="s">
        <v>131</v>
      </c>
      <c r="J1139" s="2" t="str">
        <f>IF(COUNTIF($A$3:A1139,A1139)&gt;1,"ДУБЛЬ","")</f>
        <v/>
      </c>
      <c r="K1139" s="2" t="str">
        <f t="shared" si="17"/>
        <v>OK</v>
      </c>
      <c r="L1139" s="2" t="s">
        <v>68</v>
      </c>
    </row>
    <row r="1140" spans="1:12">
      <c r="A1140" s="2" t="s">
        <v>1706</v>
      </c>
      <c r="B1140" s="2" t="s">
        <v>241</v>
      </c>
      <c r="C1140" s="2">
        <v>2805</v>
      </c>
      <c r="D1140" s="2" t="s">
        <v>611</v>
      </c>
      <c r="E1140" s="2" t="s">
        <v>68</v>
      </c>
      <c r="F1140" s="3">
        <v>50.365814</v>
      </c>
      <c r="G1140" s="3">
        <v>30.462655999999999</v>
      </c>
      <c r="H1140" s="4">
        <v>67.17</v>
      </c>
      <c r="I1140" s="2" t="s">
        <v>131</v>
      </c>
      <c r="J1140" s="2" t="str">
        <f>IF(COUNTIF($A$3:A1140,A1140)&gt;1,"ДУБЛЬ","")</f>
        <v/>
      </c>
      <c r="K1140" s="2" t="str">
        <f t="shared" si="17"/>
        <v>OK</v>
      </c>
      <c r="L1140" s="2" t="s">
        <v>68</v>
      </c>
    </row>
    <row r="1141" spans="1:12">
      <c r="A1141" s="2" t="s">
        <v>1707</v>
      </c>
      <c r="B1141" s="2" t="s">
        <v>241</v>
      </c>
      <c r="C1141" s="2">
        <v>2813</v>
      </c>
      <c r="D1141" s="2" t="s">
        <v>1334</v>
      </c>
      <c r="E1141" s="2" t="s">
        <v>68</v>
      </c>
      <c r="F1141" s="3">
        <v>50.390394000000001</v>
      </c>
      <c r="G1141" s="3">
        <v>30.382173000000002</v>
      </c>
      <c r="H1141" s="4">
        <v>67.17</v>
      </c>
      <c r="I1141" s="2" t="s">
        <v>131</v>
      </c>
      <c r="J1141" s="2" t="str">
        <f>IF(COUNTIF($A$3:A1141,A1141)&gt;1,"ДУБЛЬ","")</f>
        <v/>
      </c>
      <c r="K1141" s="2" t="str">
        <f t="shared" si="17"/>
        <v>OK</v>
      </c>
      <c r="L1141" s="2" t="s">
        <v>68</v>
      </c>
    </row>
    <row r="1142" spans="1:12">
      <c r="A1142" s="2" t="s">
        <v>1708</v>
      </c>
      <c r="B1142" s="2" t="s">
        <v>241</v>
      </c>
      <c r="C1142" s="2">
        <v>2817</v>
      </c>
      <c r="D1142" s="2" t="s">
        <v>1709</v>
      </c>
      <c r="E1142" s="2" t="s">
        <v>68</v>
      </c>
      <c r="F1142" s="3">
        <v>46.571573000000001</v>
      </c>
      <c r="G1142" s="3">
        <v>30.864346000000001</v>
      </c>
      <c r="H1142" s="4">
        <v>67.17</v>
      </c>
      <c r="I1142" s="2" t="s">
        <v>131</v>
      </c>
      <c r="J1142" s="2" t="str">
        <f>IF(COUNTIF($A$3:A1142,A1142)&gt;1,"ДУБЛЬ","")</f>
        <v/>
      </c>
      <c r="K1142" s="2" t="str">
        <f t="shared" si="17"/>
        <v>OK</v>
      </c>
      <c r="L1142" s="2" t="s">
        <v>68</v>
      </c>
    </row>
    <row r="1143" spans="1:12">
      <c r="A1143" s="2" t="s">
        <v>1710</v>
      </c>
      <c r="B1143" s="2" t="s">
        <v>241</v>
      </c>
      <c r="C1143" s="2">
        <v>2818</v>
      </c>
      <c r="D1143" s="2" t="s">
        <v>611</v>
      </c>
      <c r="E1143" s="2" t="s">
        <v>68</v>
      </c>
      <c r="F1143" s="3">
        <v>50.412992000000003</v>
      </c>
      <c r="G1143" s="3">
        <v>30.526623000000001</v>
      </c>
      <c r="H1143" s="4">
        <v>67.17</v>
      </c>
      <c r="I1143" s="2" t="s">
        <v>131</v>
      </c>
      <c r="J1143" s="2" t="str">
        <f>IF(COUNTIF($A$3:A1143,A1143)&gt;1,"ДУБЛЬ","")</f>
        <v/>
      </c>
      <c r="K1143" s="2" t="str">
        <f t="shared" si="17"/>
        <v>OK</v>
      </c>
      <c r="L1143" s="2" t="s">
        <v>68</v>
      </c>
    </row>
    <row r="1144" spans="1:12">
      <c r="A1144" s="2" t="s">
        <v>1711</v>
      </c>
      <c r="B1144" s="2" t="s">
        <v>241</v>
      </c>
      <c r="C1144" s="2">
        <v>2787</v>
      </c>
      <c r="D1144" s="2" t="s">
        <v>1639</v>
      </c>
      <c r="E1144" s="2" t="s">
        <v>68</v>
      </c>
      <c r="F1144" s="3">
        <v>46.583576999999998</v>
      </c>
      <c r="G1144" s="3">
        <v>30.808620000000001</v>
      </c>
      <c r="H1144" s="4">
        <v>67.17</v>
      </c>
      <c r="I1144" s="2" t="s">
        <v>131</v>
      </c>
      <c r="J1144" s="2" t="str">
        <f>IF(COUNTIF($A$3:A1144,A1144)&gt;1,"ДУБЛЬ","")</f>
        <v/>
      </c>
      <c r="K1144" s="2" t="str">
        <f t="shared" si="17"/>
        <v>OK</v>
      </c>
      <c r="L1144" s="2" t="s">
        <v>68</v>
      </c>
    </row>
    <row r="1145" spans="1:12">
      <c r="A1145" s="2" t="s">
        <v>1712</v>
      </c>
      <c r="B1145" s="2" t="s">
        <v>241</v>
      </c>
      <c r="C1145" s="2">
        <v>2827</v>
      </c>
      <c r="D1145" s="2" t="s">
        <v>1247</v>
      </c>
      <c r="E1145" s="2" t="s">
        <v>63</v>
      </c>
      <c r="F1145" s="3">
        <v>46.674149999999997</v>
      </c>
      <c r="G1145" s="3">
        <v>32.614049999999999</v>
      </c>
      <c r="H1145" s="4">
        <v>67.17</v>
      </c>
      <c r="I1145" s="2" t="s">
        <v>131</v>
      </c>
      <c r="J1145" s="2" t="str">
        <f>IF(COUNTIF($A$3:A1145,A1145)&gt;1,"ДУБЛЬ","")</f>
        <v/>
      </c>
      <c r="K1145" s="2" t="str">
        <f t="shared" si="17"/>
        <v>OK</v>
      </c>
      <c r="L1145" s="2" t="s">
        <v>68</v>
      </c>
    </row>
    <row r="1146" spans="1:12">
      <c r="A1146" s="2" t="s">
        <v>1713</v>
      </c>
      <c r="B1146" s="2" t="s">
        <v>241</v>
      </c>
      <c r="C1146" s="2">
        <v>2828</v>
      </c>
      <c r="D1146" s="2" t="s">
        <v>1714</v>
      </c>
      <c r="E1146" s="2" t="s">
        <v>68</v>
      </c>
      <c r="F1146" s="3">
        <v>49.370367999999999</v>
      </c>
      <c r="G1146" s="3">
        <v>29.682466999999999</v>
      </c>
      <c r="H1146" s="4">
        <v>67.17</v>
      </c>
      <c r="I1146" s="2" t="s">
        <v>131</v>
      </c>
      <c r="J1146" s="2" t="str">
        <f>IF(COUNTIF($A$3:A1146,A1146)&gt;1,"ДУБЛЬ","")</f>
        <v/>
      </c>
      <c r="K1146" s="2" t="str">
        <f t="shared" si="17"/>
        <v>OK</v>
      </c>
      <c r="L1146" s="2" t="s">
        <v>68</v>
      </c>
    </row>
    <row r="1147" spans="1:12">
      <c r="A1147" s="2" t="s">
        <v>1715</v>
      </c>
      <c r="B1147" s="2" t="s">
        <v>241</v>
      </c>
      <c r="C1147" s="2">
        <v>2829</v>
      </c>
      <c r="D1147" s="2" t="s">
        <v>1455</v>
      </c>
      <c r="E1147" s="2" t="s">
        <v>68</v>
      </c>
      <c r="F1147" s="3">
        <v>46.852640999999998</v>
      </c>
      <c r="G1147" s="3">
        <v>30.071819999999999</v>
      </c>
      <c r="H1147" s="4">
        <v>67.17</v>
      </c>
      <c r="I1147" s="2" t="s">
        <v>131</v>
      </c>
      <c r="J1147" s="2" t="str">
        <f>IF(COUNTIF($A$3:A1147,A1147)&gt;1,"ДУБЛЬ","")</f>
        <v/>
      </c>
      <c r="K1147" s="2" t="str">
        <f t="shared" si="17"/>
        <v>OK</v>
      </c>
      <c r="L1147" s="2" t="s">
        <v>68</v>
      </c>
    </row>
    <row r="1148" spans="1:12">
      <c r="A1148" s="2" t="s">
        <v>1716</v>
      </c>
      <c r="B1148" s="2" t="s">
        <v>241</v>
      </c>
      <c r="C1148" s="2">
        <v>2832</v>
      </c>
      <c r="D1148" s="2" t="s">
        <v>1139</v>
      </c>
      <c r="E1148" s="2" t="s">
        <v>68</v>
      </c>
      <c r="F1148" s="3">
        <v>49.205970000000001</v>
      </c>
      <c r="G1148" s="3">
        <v>28.498487999999998</v>
      </c>
      <c r="H1148" s="4">
        <v>67.17</v>
      </c>
      <c r="I1148" s="2" t="s">
        <v>131</v>
      </c>
      <c r="J1148" s="2" t="str">
        <f>IF(COUNTIF($A$3:A1148,A1148)&gt;1,"ДУБЛЬ","")</f>
        <v/>
      </c>
      <c r="K1148" s="2" t="str">
        <f t="shared" si="17"/>
        <v>OK</v>
      </c>
      <c r="L1148" s="2" t="s">
        <v>68</v>
      </c>
    </row>
    <row r="1149" spans="1:12">
      <c r="A1149" s="2" t="s">
        <v>1717</v>
      </c>
      <c r="B1149" s="2" t="s">
        <v>241</v>
      </c>
      <c r="C1149" s="2">
        <v>2836</v>
      </c>
      <c r="D1149" s="2" t="s">
        <v>1150</v>
      </c>
      <c r="E1149" s="2" t="s">
        <v>68</v>
      </c>
      <c r="F1149" s="3">
        <v>48.472873</v>
      </c>
      <c r="G1149" s="3">
        <v>32.281346999999997</v>
      </c>
      <c r="H1149" s="4">
        <v>67.17</v>
      </c>
      <c r="I1149" s="2" t="s">
        <v>131</v>
      </c>
      <c r="J1149" s="2" t="str">
        <f>IF(COUNTIF($A$3:A1149,A1149)&gt;1,"ДУБЛЬ","")</f>
        <v/>
      </c>
      <c r="K1149" s="2" t="str">
        <f t="shared" si="17"/>
        <v>OK</v>
      </c>
      <c r="L1149" s="2" t="s">
        <v>68</v>
      </c>
    </row>
    <row r="1150" spans="1:12">
      <c r="A1150" s="2" t="s">
        <v>1718</v>
      </c>
      <c r="B1150" s="2" t="s">
        <v>241</v>
      </c>
      <c r="C1150" s="2">
        <v>2835</v>
      </c>
      <c r="D1150" s="2" t="s">
        <v>1309</v>
      </c>
      <c r="E1150" s="2" t="s">
        <v>68</v>
      </c>
      <c r="F1150" s="3">
        <v>46.434578999999999</v>
      </c>
      <c r="G1150" s="3">
        <v>30.727284000000001</v>
      </c>
      <c r="H1150" s="4">
        <v>67.17</v>
      </c>
      <c r="I1150" s="2" t="s">
        <v>131</v>
      </c>
      <c r="J1150" s="2" t="str">
        <f>IF(COUNTIF($A$3:A1150,A1150)&gt;1,"ДУБЛЬ","")</f>
        <v/>
      </c>
      <c r="K1150" s="2" t="str">
        <f t="shared" si="17"/>
        <v>OK</v>
      </c>
      <c r="L1150" s="2" t="s">
        <v>68</v>
      </c>
    </row>
    <row r="1151" spans="1:12">
      <c r="A1151" s="2" t="s">
        <v>1719</v>
      </c>
      <c r="B1151" s="2" t="s">
        <v>241</v>
      </c>
      <c r="C1151" s="2">
        <v>2837</v>
      </c>
      <c r="D1151" s="2" t="s">
        <v>1309</v>
      </c>
      <c r="E1151" s="2" t="s">
        <v>68</v>
      </c>
      <c r="F1151" s="3">
        <v>46.390729999999998</v>
      </c>
      <c r="G1151" s="3">
        <v>30.726030000000002</v>
      </c>
      <c r="H1151" s="4">
        <v>67.17</v>
      </c>
      <c r="I1151" s="2" t="s">
        <v>131</v>
      </c>
      <c r="J1151" s="2" t="str">
        <f>IF(COUNTIF($A$3:A1151,A1151)&gt;1,"ДУБЛЬ","")</f>
        <v/>
      </c>
      <c r="K1151" s="2" t="str">
        <f t="shared" si="17"/>
        <v>OK</v>
      </c>
      <c r="L1151" s="2" t="s">
        <v>68</v>
      </c>
    </row>
    <row r="1152" spans="1:12">
      <c r="A1152" s="2" t="s">
        <v>1720</v>
      </c>
      <c r="B1152" s="2" t="s">
        <v>241</v>
      </c>
      <c r="C1152" s="2">
        <v>2842</v>
      </c>
      <c r="D1152" s="2" t="s">
        <v>1150</v>
      </c>
      <c r="E1152" s="2" t="s">
        <v>68</v>
      </c>
      <c r="F1152" s="3">
        <v>48.516838</v>
      </c>
      <c r="G1152" s="3">
        <v>32.251880999999997</v>
      </c>
      <c r="H1152" s="4">
        <v>67.17</v>
      </c>
      <c r="I1152" s="2" t="s">
        <v>131</v>
      </c>
      <c r="J1152" s="2" t="str">
        <f>IF(COUNTIF($A$3:A1152,A1152)&gt;1,"ДУБЛЬ","")</f>
        <v/>
      </c>
      <c r="K1152" s="2" t="str">
        <f t="shared" si="17"/>
        <v>OK</v>
      </c>
      <c r="L1152" s="2" t="s">
        <v>68</v>
      </c>
    </row>
    <row r="1153" spans="1:12">
      <c r="A1153" s="2" t="s">
        <v>1721</v>
      </c>
      <c r="B1153" s="2" t="s">
        <v>241</v>
      </c>
      <c r="C1153" s="2">
        <v>2815</v>
      </c>
      <c r="D1153" s="2" t="s">
        <v>1150</v>
      </c>
      <c r="E1153" s="2" t="s">
        <v>68</v>
      </c>
      <c r="F1153" s="3">
        <v>48.521227000000003</v>
      </c>
      <c r="G1153" s="3">
        <v>32.218882999999998</v>
      </c>
      <c r="H1153" s="4">
        <v>67.17</v>
      </c>
      <c r="I1153" s="2" t="s">
        <v>131</v>
      </c>
      <c r="J1153" s="2" t="str">
        <f>IF(COUNTIF($A$3:A1153,A1153)&gt;1,"ДУБЛЬ","")</f>
        <v/>
      </c>
      <c r="K1153" s="2" t="str">
        <f t="shared" si="17"/>
        <v>OK</v>
      </c>
      <c r="L1153" s="2" t="s">
        <v>68</v>
      </c>
    </row>
    <row r="1154" spans="1:12">
      <c r="A1154" s="2" t="s">
        <v>1722</v>
      </c>
      <c r="B1154" s="2" t="s">
        <v>241</v>
      </c>
      <c r="C1154" s="2">
        <v>2845</v>
      </c>
      <c r="D1154" s="2" t="s">
        <v>1334</v>
      </c>
      <c r="E1154" s="2" t="s">
        <v>68</v>
      </c>
      <c r="F1154" s="3">
        <v>50.391911</v>
      </c>
      <c r="G1154" s="3">
        <v>30.376069000000001</v>
      </c>
      <c r="H1154" s="4">
        <v>67.17</v>
      </c>
      <c r="I1154" s="2" t="s">
        <v>131</v>
      </c>
      <c r="J1154" s="2" t="str">
        <f>IF(COUNTIF($A$3:A1154,A1154)&gt;1,"ДУБЛЬ","")</f>
        <v/>
      </c>
      <c r="K1154" s="2" t="str">
        <f t="shared" si="17"/>
        <v>OK</v>
      </c>
      <c r="L1154" s="2" t="s">
        <v>68</v>
      </c>
    </row>
    <row r="1155" spans="1:12">
      <c r="A1155" s="2" t="s">
        <v>1723</v>
      </c>
      <c r="B1155" s="2" t="s">
        <v>241</v>
      </c>
      <c r="C1155" s="2">
        <v>2847</v>
      </c>
      <c r="D1155" s="2" t="s">
        <v>1724</v>
      </c>
      <c r="E1155" s="2" t="s">
        <v>68</v>
      </c>
      <c r="F1155" s="3">
        <v>48.742820999999999</v>
      </c>
      <c r="G1155" s="3">
        <v>28.082326999999999</v>
      </c>
      <c r="H1155" s="4">
        <v>67.17</v>
      </c>
      <c r="I1155" s="2" t="s">
        <v>131</v>
      </c>
      <c r="J1155" s="2" t="str">
        <f>IF(COUNTIF($A$3:A1155,A1155)&gt;1,"ДУБЛЬ","")</f>
        <v/>
      </c>
      <c r="K1155" s="2" t="str">
        <f t="shared" ref="K1155:K1218" si="18">IF(OR(F1155="",G1155=""),"НЕМАЄ","OK")</f>
        <v>OK</v>
      </c>
      <c r="L1155" s="2" t="s">
        <v>68</v>
      </c>
    </row>
    <row r="1156" spans="1:12">
      <c r="A1156" s="2" t="s">
        <v>1725</v>
      </c>
      <c r="B1156" s="2" t="s">
        <v>241</v>
      </c>
      <c r="C1156" s="2">
        <v>2851</v>
      </c>
      <c r="D1156" s="2" t="s">
        <v>1309</v>
      </c>
      <c r="E1156" s="2" t="s">
        <v>68</v>
      </c>
      <c r="F1156" s="3">
        <v>46.532971000000003</v>
      </c>
      <c r="G1156" s="3">
        <v>30.731611999999998</v>
      </c>
      <c r="H1156" s="4">
        <v>67.17</v>
      </c>
      <c r="I1156" s="2" t="s">
        <v>131</v>
      </c>
      <c r="J1156" s="2" t="str">
        <f>IF(COUNTIF($A$3:A1156,A1156)&gt;1,"ДУБЛЬ","")</f>
        <v/>
      </c>
      <c r="K1156" s="2" t="str">
        <f t="shared" si="18"/>
        <v>OK</v>
      </c>
      <c r="L1156" s="2" t="s">
        <v>68</v>
      </c>
    </row>
    <row r="1157" spans="1:12">
      <c r="A1157" s="2" t="s">
        <v>1726</v>
      </c>
      <c r="B1157" s="2" t="s">
        <v>241</v>
      </c>
      <c r="C1157" s="2">
        <v>2852</v>
      </c>
      <c r="D1157" s="2" t="s">
        <v>1331</v>
      </c>
      <c r="E1157" s="2" t="s">
        <v>68</v>
      </c>
      <c r="F1157" s="3">
        <v>47.202419999999996</v>
      </c>
      <c r="G1157" s="3">
        <v>30.9086</v>
      </c>
      <c r="H1157" s="4">
        <v>67.17</v>
      </c>
      <c r="I1157" s="2" t="s">
        <v>131</v>
      </c>
      <c r="J1157" s="2" t="str">
        <f>IF(COUNTIF($A$3:A1157,A1157)&gt;1,"ДУБЛЬ","")</f>
        <v/>
      </c>
      <c r="K1157" s="2" t="str">
        <f t="shared" si="18"/>
        <v>OK</v>
      </c>
      <c r="L1157" s="2" t="s">
        <v>68</v>
      </c>
    </row>
    <row r="1158" spans="1:12">
      <c r="A1158" s="2" t="s">
        <v>1727</v>
      </c>
      <c r="B1158" s="2" t="s">
        <v>241</v>
      </c>
      <c r="C1158" s="2">
        <v>2854</v>
      </c>
      <c r="D1158" s="2" t="s">
        <v>1420</v>
      </c>
      <c r="E1158" s="2" t="s">
        <v>68</v>
      </c>
      <c r="F1158" s="3">
        <v>47.735228381308801</v>
      </c>
      <c r="G1158" s="3">
        <v>29.546072781549292</v>
      </c>
      <c r="H1158" s="4">
        <v>67.17</v>
      </c>
      <c r="I1158" s="2" t="s">
        <v>131</v>
      </c>
      <c r="J1158" s="2" t="str">
        <f>IF(COUNTIF($A$3:A1158,A1158)&gt;1,"ДУБЛЬ","")</f>
        <v/>
      </c>
      <c r="K1158" s="2" t="str">
        <f t="shared" si="18"/>
        <v>OK</v>
      </c>
      <c r="L1158" s="2" t="s">
        <v>68</v>
      </c>
    </row>
    <row r="1159" spans="1:12">
      <c r="A1159" s="2" t="s">
        <v>1728</v>
      </c>
      <c r="B1159" s="2" t="s">
        <v>241</v>
      </c>
      <c r="C1159" s="2">
        <v>2853</v>
      </c>
      <c r="D1159" s="2" t="s">
        <v>1420</v>
      </c>
      <c r="E1159" s="2" t="s">
        <v>68</v>
      </c>
      <c r="F1159" s="3">
        <v>47.748552543381336</v>
      </c>
      <c r="G1159" s="3">
        <v>29.53350839735533</v>
      </c>
      <c r="H1159" s="4">
        <v>67.17</v>
      </c>
      <c r="I1159" s="2" t="s">
        <v>131</v>
      </c>
      <c r="J1159" s="2" t="str">
        <f>IF(COUNTIF($A$3:A1159,A1159)&gt;1,"ДУБЛЬ","")</f>
        <v/>
      </c>
      <c r="K1159" s="2" t="str">
        <f t="shared" si="18"/>
        <v>OK</v>
      </c>
      <c r="L1159" s="2" t="s">
        <v>68</v>
      </c>
    </row>
    <row r="1160" spans="1:12">
      <c r="A1160" s="2" t="s">
        <v>1729</v>
      </c>
      <c r="B1160" s="2" t="s">
        <v>241</v>
      </c>
      <c r="C1160" s="2">
        <v>2857</v>
      </c>
      <c r="D1160" s="2" t="s">
        <v>1139</v>
      </c>
      <c r="E1160" s="2" t="s">
        <v>68</v>
      </c>
      <c r="F1160" s="3">
        <v>49.230201999999998</v>
      </c>
      <c r="G1160" s="3">
        <v>28.522386000000001</v>
      </c>
      <c r="H1160" s="4">
        <v>67.17</v>
      </c>
      <c r="I1160" s="2" t="s">
        <v>131</v>
      </c>
      <c r="J1160" s="2" t="str">
        <f>IF(COUNTIF($A$3:A1160,A1160)&gt;1,"ДУБЛЬ","")</f>
        <v/>
      </c>
      <c r="K1160" s="2" t="str">
        <f t="shared" si="18"/>
        <v>OK</v>
      </c>
      <c r="L1160" s="2" t="s">
        <v>68</v>
      </c>
    </row>
    <row r="1161" spans="1:12">
      <c r="A1161" s="2" t="s">
        <v>1730</v>
      </c>
      <c r="B1161" s="2" t="s">
        <v>241</v>
      </c>
      <c r="C1161" s="2">
        <v>2865</v>
      </c>
      <c r="D1161" s="2" t="s">
        <v>611</v>
      </c>
      <c r="E1161" s="2" t="s">
        <v>68</v>
      </c>
      <c r="F1161" s="3">
        <v>50.38767</v>
      </c>
      <c r="G1161" s="3">
        <v>30.471271999999999</v>
      </c>
      <c r="H1161" s="4">
        <v>67.17</v>
      </c>
      <c r="I1161" s="2" t="s">
        <v>131</v>
      </c>
      <c r="J1161" s="2" t="str">
        <f>IF(COUNTIF($A$3:A1161,A1161)&gt;1,"ДУБЛЬ","")</f>
        <v/>
      </c>
      <c r="K1161" s="2" t="str">
        <f t="shared" si="18"/>
        <v>OK</v>
      </c>
      <c r="L1161" s="2" t="s">
        <v>68</v>
      </c>
    </row>
    <row r="1162" spans="1:12">
      <c r="A1162" s="2" t="s">
        <v>1731</v>
      </c>
      <c r="B1162" s="2" t="s">
        <v>241</v>
      </c>
      <c r="C1162" s="2">
        <v>2858</v>
      </c>
      <c r="D1162" s="2" t="s">
        <v>1639</v>
      </c>
      <c r="E1162" s="2" t="s">
        <v>68</v>
      </c>
      <c r="F1162" s="3">
        <v>46.595793999999998</v>
      </c>
      <c r="G1162" s="3">
        <v>30.803947999999998</v>
      </c>
      <c r="H1162" s="4">
        <v>67.17</v>
      </c>
      <c r="I1162" s="2" t="s">
        <v>131</v>
      </c>
      <c r="J1162" s="2" t="str">
        <f>IF(COUNTIF($A$3:A1162,A1162)&gt;1,"ДУБЛЬ","")</f>
        <v/>
      </c>
      <c r="K1162" s="2" t="str">
        <f t="shared" si="18"/>
        <v>OK</v>
      </c>
      <c r="L1162" s="2" t="s">
        <v>68</v>
      </c>
    </row>
    <row r="1163" spans="1:12">
      <c r="A1163" s="2" t="s">
        <v>1732</v>
      </c>
      <c r="B1163" s="2" t="s">
        <v>241</v>
      </c>
      <c r="C1163" s="2">
        <v>2866</v>
      </c>
      <c r="D1163" s="2" t="s">
        <v>611</v>
      </c>
      <c r="E1163" s="2" t="s">
        <v>68</v>
      </c>
      <c r="F1163" s="3">
        <v>50.436006999999996</v>
      </c>
      <c r="G1163" s="3">
        <v>30.489812000000001</v>
      </c>
      <c r="H1163" s="4">
        <v>67.17</v>
      </c>
      <c r="I1163" s="2" t="s">
        <v>131</v>
      </c>
      <c r="J1163" s="2" t="str">
        <f>IF(COUNTIF($A$3:A1163,A1163)&gt;1,"ДУБЛЬ","")</f>
        <v/>
      </c>
      <c r="K1163" s="2" t="str">
        <f t="shared" si="18"/>
        <v>OK</v>
      </c>
      <c r="L1163" s="2" t="s">
        <v>68</v>
      </c>
    </row>
    <row r="1164" spans="1:12">
      <c r="A1164" s="2" t="s">
        <v>1733</v>
      </c>
      <c r="B1164" s="2" t="s">
        <v>241</v>
      </c>
      <c r="C1164" s="2">
        <v>2868</v>
      </c>
      <c r="D1164" s="2" t="s">
        <v>1200</v>
      </c>
      <c r="E1164" s="2" t="s">
        <v>63</v>
      </c>
      <c r="F1164" s="3">
        <v>48.074074629999998</v>
      </c>
      <c r="G1164" s="3">
        <v>33.51433153</v>
      </c>
      <c r="H1164" s="4">
        <v>67.17</v>
      </c>
      <c r="I1164" s="2" t="s">
        <v>131</v>
      </c>
      <c r="J1164" s="2" t="str">
        <f>IF(COUNTIF($A$3:A1164,A1164)&gt;1,"ДУБЛЬ","")</f>
        <v/>
      </c>
      <c r="K1164" s="2" t="str">
        <f t="shared" si="18"/>
        <v>OK</v>
      </c>
      <c r="L1164" s="2" t="s">
        <v>68</v>
      </c>
    </row>
    <row r="1165" spans="1:12">
      <c r="A1165" s="2" t="s">
        <v>1734</v>
      </c>
      <c r="B1165" s="2" t="s">
        <v>241</v>
      </c>
      <c r="C1165" s="2">
        <v>2876</v>
      </c>
      <c r="D1165" s="2" t="s">
        <v>1309</v>
      </c>
      <c r="E1165" s="2" t="s">
        <v>68</v>
      </c>
      <c r="F1165" s="3">
        <v>46.472257999999997</v>
      </c>
      <c r="G1165" s="3">
        <v>30.699968999999999</v>
      </c>
      <c r="H1165" s="4">
        <v>67.17</v>
      </c>
      <c r="I1165" s="2" t="s">
        <v>131</v>
      </c>
      <c r="J1165" s="2" t="str">
        <f>IF(COUNTIF($A$3:A1165,A1165)&gt;1,"ДУБЛЬ","")</f>
        <v/>
      </c>
      <c r="K1165" s="2" t="str">
        <f t="shared" si="18"/>
        <v>OK</v>
      </c>
      <c r="L1165" s="2" t="s">
        <v>68</v>
      </c>
    </row>
    <row r="1166" spans="1:12">
      <c r="A1166" s="2" t="s">
        <v>1735</v>
      </c>
      <c r="B1166" s="2" t="s">
        <v>241</v>
      </c>
      <c r="C1166" s="2">
        <v>2882</v>
      </c>
      <c r="D1166" s="2" t="s">
        <v>1309</v>
      </c>
      <c r="E1166" s="2" t="s">
        <v>68</v>
      </c>
      <c r="F1166" s="3">
        <v>46.583412000000003</v>
      </c>
      <c r="G1166" s="3">
        <v>30.801929999999999</v>
      </c>
      <c r="H1166" s="4">
        <v>67.17</v>
      </c>
      <c r="I1166" s="2" t="s">
        <v>131</v>
      </c>
      <c r="J1166" s="2" t="str">
        <f>IF(COUNTIF($A$3:A1166,A1166)&gt;1,"ДУБЛЬ","")</f>
        <v/>
      </c>
      <c r="K1166" s="2" t="str">
        <f t="shared" si="18"/>
        <v>OK</v>
      </c>
      <c r="L1166" s="2" t="s">
        <v>68</v>
      </c>
    </row>
    <row r="1167" spans="1:12">
      <c r="A1167" s="2" t="s">
        <v>1736</v>
      </c>
      <c r="B1167" s="2" t="s">
        <v>241</v>
      </c>
      <c r="C1167" s="2">
        <v>2886</v>
      </c>
      <c r="D1167" s="2" t="s">
        <v>1737</v>
      </c>
      <c r="E1167" s="2" t="s">
        <v>68</v>
      </c>
      <c r="F1167" s="3">
        <v>50.179712000000002</v>
      </c>
      <c r="G1167" s="3">
        <v>30.108103</v>
      </c>
      <c r="H1167" s="4">
        <v>67.17</v>
      </c>
      <c r="I1167" s="2" t="s">
        <v>131</v>
      </c>
      <c r="J1167" s="2" t="str">
        <f>IF(COUNTIF($A$3:A1167,A1167)&gt;1,"ДУБЛЬ","")</f>
        <v/>
      </c>
      <c r="K1167" s="2" t="str">
        <f t="shared" si="18"/>
        <v>OK</v>
      </c>
      <c r="L1167" s="2" t="s">
        <v>68</v>
      </c>
    </row>
    <row r="1168" spans="1:12">
      <c r="A1168" s="2" t="s">
        <v>1738</v>
      </c>
      <c r="B1168" s="2" t="s">
        <v>241</v>
      </c>
      <c r="C1168" s="2">
        <v>2890</v>
      </c>
      <c r="D1168" s="2" t="s">
        <v>1309</v>
      </c>
      <c r="E1168" s="2" t="s">
        <v>68</v>
      </c>
      <c r="F1168" s="3">
        <v>46.553294999999999</v>
      </c>
      <c r="G1168" s="3">
        <v>30.762533000000001</v>
      </c>
      <c r="H1168" s="4">
        <v>67.17</v>
      </c>
      <c r="I1168" s="2" t="s">
        <v>131</v>
      </c>
      <c r="J1168" s="2" t="str">
        <f>IF(COUNTIF($A$3:A1168,A1168)&gt;1,"ДУБЛЬ","")</f>
        <v/>
      </c>
      <c r="K1168" s="2" t="str">
        <f t="shared" si="18"/>
        <v>OK</v>
      </c>
      <c r="L1168" s="2" t="s">
        <v>68</v>
      </c>
    </row>
    <row r="1169" spans="1:12">
      <c r="A1169" s="2" t="s">
        <v>1739</v>
      </c>
      <c r="B1169" s="2" t="s">
        <v>241</v>
      </c>
      <c r="C1169" s="2">
        <v>2891</v>
      </c>
      <c r="D1169" s="2" t="s">
        <v>1139</v>
      </c>
      <c r="E1169" s="2" t="s">
        <v>68</v>
      </c>
      <c r="F1169" s="3">
        <v>49.238754</v>
      </c>
      <c r="G1169" s="3">
        <v>28.507950000000001</v>
      </c>
      <c r="H1169" s="4">
        <v>67.17</v>
      </c>
      <c r="I1169" s="2" t="s">
        <v>131</v>
      </c>
      <c r="J1169" s="2" t="str">
        <f>IF(COUNTIF($A$3:A1169,A1169)&gt;1,"ДУБЛЬ","")</f>
        <v/>
      </c>
      <c r="K1169" s="2" t="str">
        <f t="shared" si="18"/>
        <v>OK</v>
      </c>
      <c r="L1169" s="2" t="s">
        <v>68</v>
      </c>
    </row>
    <row r="1170" spans="1:12">
      <c r="A1170" s="2" t="s">
        <v>1740</v>
      </c>
      <c r="B1170" s="2" t="s">
        <v>241</v>
      </c>
      <c r="C1170" s="2">
        <v>2883</v>
      </c>
      <c r="D1170" s="2" t="s">
        <v>611</v>
      </c>
      <c r="E1170" s="2" t="s">
        <v>68</v>
      </c>
      <c r="F1170" s="3">
        <v>50.439404000000003</v>
      </c>
      <c r="G1170" s="3">
        <v>30.483768999999999</v>
      </c>
      <c r="H1170" s="4">
        <v>67.17</v>
      </c>
      <c r="I1170" s="2" t="s">
        <v>131</v>
      </c>
      <c r="J1170" s="2" t="str">
        <f>IF(COUNTIF($A$3:A1170,A1170)&gt;1,"ДУБЛЬ","")</f>
        <v/>
      </c>
      <c r="K1170" s="2" t="str">
        <f t="shared" si="18"/>
        <v>OK</v>
      </c>
      <c r="L1170" s="2" t="s">
        <v>68</v>
      </c>
    </row>
    <row r="1171" spans="1:12">
      <c r="A1171" s="2" t="s">
        <v>1741</v>
      </c>
      <c r="B1171" s="2" t="s">
        <v>241</v>
      </c>
      <c r="C1171" s="2">
        <v>2898</v>
      </c>
      <c r="D1171" s="2" t="s">
        <v>1139</v>
      </c>
      <c r="E1171" s="2" t="s">
        <v>68</v>
      </c>
      <c r="F1171" s="3">
        <v>49.207044000000003</v>
      </c>
      <c r="G1171" s="3">
        <v>28.426891000000001</v>
      </c>
      <c r="H1171" s="4">
        <v>67.17</v>
      </c>
      <c r="I1171" s="2" t="s">
        <v>131</v>
      </c>
      <c r="J1171" s="2" t="str">
        <f>IF(COUNTIF($A$3:A1171,A1171)&gt;1,"ДУБЛЬ","")</f>
        <v/>
      </c>
      <c r="K1171" s="2" t="str">
        <f t="shared" si="18"/>
        <v>OK</v>
      </c>
      <c r="L1171" s="2" t="s">
        <v>68</v>
      </c>
    </row>
    <row r="1172" spans="1:12">
      <c r="A1172" s="2" t="s">
        <v>1742</v>
      </c>
      <c r="B1172" s="2" t="s">
        <v>241</v>
      </c>
      <c r="C1172" s="2">
        <v>2904</v>
      </c>
      <c r="D1172" s="2" t="s">
        <v>1291</v>
      </c>
      <c r="E1172" s="2" t="s">
        <v>68</v>
      </c>
      <c r="F1172" s="3">
        <v>49.888582</v>
      </c>
      <c r="G1172" s="3">
        <v>28.612598999999999</v>
      </c>
      <c r="H1172" s="4">
        <v>67.17</v>
      </c>
      <c r="I1172" s="2" t="s">
        <v>131</v>
      </c>
      <c r="J1172" s="2" t="str">
        <f>IF(COUNTIF($A$3:A1172,A1172)&gt;1,"ДУБЛЬ","")</f>
        <v/>
      </c>
      <c r="K1172" s="2" t="str">
        <f t="shared" si="18"/>
        <v>OK</v>
      </c>
      <c r="L1172" s="2" t="s">
        <v>68</v>
      </c>
    </row>
    <row r="1173" spans="1:12">
      <c r="A1173" s="2" t="s">
        <v>1743</v>
      </c>
      <c r="B1173" s="2" t="s">
        <v>241</v>
      </c>
      <c r="C1173" s="2">
        <v>2908</v>
      </c>
      <c r="D1173" s="2" t="s">
        <v>611</v>
      </c>
      <c r="E1173" s="2" t="s">
        <v>68</v>
      </c>
      <c r="F1173" s="3">
        <v>50.470938931037061</v>
      </c>
      <c r="G1173" s="3">
        <v>30.478320117172071</v>
      </c>
      <c r="H1173" s="4">
        <v>67.17</v>
      </c>
      <c r="I1173" s="2" t="s">
        <v>131</v>
      </c>
      <c r="J1173" s="2" t="str">
        <f>IF(COUNTIF($A$3:A1173,A1173)&gt;1,"ДУБЛЬ","")</f>
        <v/>
      </c>
      <c r="K1173" s="2" t="str">
        <f t="shared" si="18"/>
        <v>OK</v>
      </c>
      <c r="L1173" s="2" t="s">
        <v>68</v>
      </c>
    </row>
    <row r="1174" spans="1:12">
      <c r="A1174" s="2" t="s">
        <v>1744</v>
      </c>
      <c r="B1174" s="2" t="s">
        <v>241</v>
      </c>
      <c r="C1174" s="2">
        <v>2911</v>
      </c>
      <c r="D1174" s="2" t="s">
        <v>1745</v>
      </c>
      <c r="E1174" s="2" t="s">
        <v>68</v>
      </c>
      <c r="F1174" s="3">
        <v>46.432814</v>
      </c>
      <c r="G1174" s="3">
        <v>30.613022999999998</v>
      </c>
      <c r="H1174" s="4">
        <v>67.17</v>
      </c>
      <c r="I1174" s="2" t="s">
        <v>131</v>
      </c>
      <c r="J1174" s="2" t="str">
        <f>IF(COUNTIF($A$3:A1174,A1174)&gt;1,"ДУБЛЬ","")</f>
        <v/>
      </c>
      <c r="K1174" s="2" t="str">
        <f t="shared" si="18"/>
        <v>OK</v>
      </c>
      <c r="L1174" s="2" t="s">
        <v>68</v>
      </c>
    </row>
    <row r="1175" spans="1:12">
      <c r="A1175" s="2" t="s">
        <v>1746</v>
      </c>
      <c r="B1175" s="2" t="s">
        <v>241</v>
      </c>
      <c r="C1175" s="2">
        <v>2915</v>
      </c>
      <c r="D1175" s="2" t="s">
        <v>1316</v>
      </c>
      <c r="E1175" s="2" t="s">
        <v>68</v>
      </c>
      <c r="F1175" s="3">
        <v>47.564579999999999</v>
      </c>
      <c r="G1175" s="3">
        <v>31.331330000000001</v>
      </c>
      <c r="H1175" s="4">
        <v>67.17</v>
      </c>
      <c r="I1175" s="2" t="s">
        <v>131</v>
      </c>
      <c r="J1175" s="2" t="str">
        <f>IF(COUNTIF($A$3:A1175,A1175)&gt;1,"ДУБЛЬ","")</f>
        <v/>
      </c>
      <c r="K1175" s="2" t="str">
        <f t="shared" si="18"/>
        <v>OK</v>
      </c>
      <c r="L1175" s="2" t="s">
        <v>68</v>
      </c>
    </row>
    <row r="1176" spans="1:12">
      <c r="A1176" s="2" t="s">
        <v>1747</v>
      </c>
      <c r="B1176" s="2" t="s">
        <v>241</v>
      </c>
      <c r="C1176" s="2">
        <v>2917</v>
      </c>
      <c r="D1176" s="2" t="s">
        <v>1639</v>
      </c>
      <c r="E1176" s="2" t="s">
        <v>68</v>
      </c>
      <c r="F1176" s="3">
        <v>46.566236000000004</v>
      </c>
      <c r="G1176" s="3">
        <v>30.789217000000001</v>
      </c>
      <c r="H1176" s="4">
        <v>67.17</v>
      </c>
      <c r="I1176" s="2" t="s">
        <v>131</v>
      </c>
      <c r="J1176" s="2" t="str">
        <f>IF(COUNTIF($A$3:A1176,A1176)&gt;1,"ДУБЛЬ","")</f>
        <v/>
      </c>
      <c r="K1176" s="2" t="str">
        <f t="shared" si="18"/>
        <v>OK</v>
      </c>
      <c r="L1176" s="2" t="s">
        <v>68</v>
      </c>
    </row>
    <row r="1177" spans="1:12">
      <c r="A1177" s="2" t="s">
        <v>1748</v>
      </c>
      <c r="B1177" s="2" t="s">
        <v>241</v>
      </c>
      <c r="C1177" s="2">
        <v>2924</v>
      </c>
      <c r="D1177" s="2" t="s">
        <v>1623</v>
      </c>
      <c r="E1177" s="2" t="s">
        <v>68</v>
      </c>
      <c r="F1177" s="3">
        <v>49.387323000000002</v>
      </c>
      <c r="G1177" s="3">
        <v>30.179825999999998</v>
      </c>
      <c r="H1177" s="4">
        <v>67.17</v>
      </c>
      <c r="I1177" s="2" t="s">
        <v>131</v>
      </c>
      <c r="J1177" s="2" t="str">
        <f>IF(COUNTIF($A$3:A1177,A1177)&gt;1,"ДУБЛЬ","")</f>
        <v/>
      </c>
      <c r="K1177" s="2" t="str">
        <f t="shared" si="18"/>
        <v>OK</v>
      </c>
      <c r="L1177" s="2" t="s">
        <v>68</v>
      </c>
    </row>
    <row r="1178" spans="1:12">
      <c r="A1178" s="2" t="s">
        <v>1749</v>
      </c>
      <c r="B1178" s="2" t="s">
        <v>241</v>
      </c>
      <c r="C1178" s="2">
        <v>2927</v>
      </c>
      <c r="D1178" s="2" t="s">
        <v>1141</v>
      </c>
      <c r="E1178" s="2" t="s">
        <v>68</v>
      </c>
      <c r="F1178" s="3">
        <v>49.771675999999999</v>
      </c>
      <c r="G1178" s="3">
        <v>30.124648000000001</v>
      </c>
      <c r="H1178" s="4">
        <v>67.17</v>
      </c>
      <c r="I1178" s="2" t="s">
        <v>131</v>
      </c>
      <c r="J1178" s="2" t="str">
        <f>IF(COUNTIF($A$3:A1178,A1178)&gt;1,"ДУБЛЬ","")</f>
        <v/>
      </c>
      <c r="K1178" s="2" t="str">
        <f t="shared" si="18"/>
        <v>OK</v>
      </c>
      <c r="L1178" s="2" t="s">
        <v>68</v>
      </c>
    </row>
    <row r="1179" spans="1:12">
      <c r="A1179" s="2" t="s">
        <v>1750</v>
      </c>
      <c r="B1179" s="2" t="s">
        <v>241</v>
      </c>
      <c r="C1179" s="2">
        <v>2929</v>
      </c>
      <c r="D1179" s="2" t="s">
        <v>1137</v>
      </c>
      <c r="E1179" s="2" t="s">
        <v>68</v>
      </c>
      <c r="F1179" s="3">
        <v>49.411022000000003</v>
      </c>
      <c r="G1179" s="3">
        <v>32.023628000000002</v>
      </c>
      <c r="H1179" s="4">
        <v>67.17</v>
      </c>
      <c r="I1179" s="2" t="s">
        <v>150</v>
      </c>
      <c r="J1179" s="2" t="str">
        <f>IF(COUNTIF($A$3:A1179,A1179)&gt;1,"ДУБЛЬ","")</f>
        <v/>
      </c>
      <c r="K1179" s="2" t="str">
        <f t="shared" si="18"/>
        <v>OK</v>
      </c>
      <c r="L1179" s="2" t="s">
        <v>68</v>
      </c>
    </row>
    <row r="1180" spans="1:12">
      <c r="A1180" s="2" t="s">
        <v>1751</v>
      </c>
      <c r="B1180" s="2" t="s">
        <v>241</v>
      </c>
      <c r="C1180" s="2">
        <v>2925</v>
      </c>
      <c r="D1180" s="2" t="s">
        <v>1309</v>
      </c>
      <c r="E1180" s="2" t="s">
        <v>68</v>
      </c>
      <c r="F1180" s="3">
        <v>46.458162000000002</v>
      </c>
      <c r="G1180" s="3">
        <v>30.740691999999999</v>
      </c>
      <c r="H1180" s="4">
        <v>67.17</v>
      </c>
      <c r="I1180" s="2" t="s">
        <v>131</v>
      </c>
      <c r="J1180" s="2" t="str">
        <f>IF(COUNTIF($A$3:A1180,A1180)&gt;1,"ДУБЛЬ","")</f>
        <v/>
      </c>
      <c r="K1180" s="2" t="str">
        <f t="shared" si="18"/>
        <v>OK</v>
      </c>
      <c r="L1180" s="2" t="s">
        <v>68</v>
      </c>
    </row>
    <row r="1181" spans="1:12">
      <c r="A1181" s="2" t="s">
        <v>1752</v>
      </c>
      <c r="B1181" s="2" t="s">
        <v>241</v>
      </c>
      <c r="C1181" s="2">
        <v>2930</v>
      </c>
      <c r="D1181" s="2" t="s">
        <v>1303</v>
      </c>
      <c r="E1181" s="2" t="s">
        <v>68</v>
      </c>
      <c r="F1181" s="3">
        <v>46.948300000000003</v>
      </c>
      <c r="G1181" s="3">
        <v>31.944859999999998</v>
      </c>
      <c r="H1181" s="4">
        <v>67.17</v>
      </c>
      <c r="I1181" s="2" t="s">
        <v>131</v>
      </c>
      <c r="J1181" s="2" t="str">
        <f>IF(COUNTIF($A$3:A1181,A1181)&gt;1,"ДУБЛЬ","")</f>
        <v/>
      </c>
      <c r="K1181" s="2" t="str">
        <f t="shared" si="18"/>
        <v>OK</v>
      </c>
      <c r="L1181" s="2" t="s">
        <v>68</v>
      </c>
    </row>
    <row r="1182" spans="1:12">
      <c r="A1182" s="2" t="s">
        <v>1753</v>
      </c>
      <c r="B1182" s="2" t="s">
        <v>241</v>
      </c>
      <c r="C1182" s="2">
        <v>2931</v>
      </c>
      <c r="D1182" s="2" t="s">
        <v>1175</v>
      </c>
      <c r="E1182" s="2" t="s">
        <v>68</v>
      </c>
      <c r="F1182" s="3">
        <v>49.750331850000002</v>
      </c>
      <c r="G1182" s="3">
        <v>31.471042369999999</v>
      </c>
      <c r="H1182" s="4">
        <v>67.17</v>
      </c>
      <c r="I1182" s="2" t="s">
        <v>131</v>
      </c>
      <c r="J1182" s="2" t="str">
        <f>IF(COUNTIF($A$3:A1182,A1182)&gt;1,"ДУБЛЬ","")</f>
        <v/>
      </c>
      <c r="K1182" s="2" t="str">
        <f t="shared" si="18"/>
        <v>OK</v>
      </c>
      <c r="L1182" s="2" t="s">
        <v>68</v>
      </c>
    </row>
    <row r="1183" spans="1:12">
      <c r="A1183" s="2" t="s">
        <v>1754</v>
      </c>
      <c r="B1183" s="2" t="s">
        <v>241</v>
      </c>
      <c r="C1183" s="2">
        <v>2940</v>
      </c>
      <c r="D1183" s="2" t="s">
        <v>1291</v>
      </c>
      <c r="E1183" s="2" t="s">
        <v>68</v>
      </c>
      <c r="F1183" s="3">
        <v>49.893883000000002</v>
      </c>
      <c r="G1183" s="3">
        <v>28.58053</v>
      </c>
      <c r="H1183" s="4">
        <v>67.17</v>
      </c>
      <c r="I1183" s="2" t="s">
        <v>131</v>
      </c>
      <c r="J1183" s="2" t="str">
        <f>IF(COUNTIF($A$3:A1183,A1183)&gt;1,"ДУБЛЬ","")</f>
        <v/>
      </c>
      <c r="K1183" s="2" t="str">
        <f t="shared" si="18"/>
        <v>OK</v>
      </c>
      <c r="L1183" s="2" t="s">
        <v>68</v>
      </c>
    </row>
    <row r="1184" spans="1:12">
      <c r="A1184" s="2" t="s">
        <v>1755</v>
      </c>
      <c r="B1184" s="2" t="s">
        <v>241</v>
      </c>
      <c r="C1184" s="2">
        <v>2941</v>
      </c>
      <c r="D1184" s="2" t="s">
        <v>1291</v>
      </c>
      <c r="E1184" s="2" t="s">
        <v>68</v>
      </c>
      <c r="F1184" s="3">
        <v>49.887113999999997</v>
      </c>
      <c r="G1184" s="3">
        <v>28.595151000000001</v>
      </c>
      <c r="H1184" s="4">
        <v>67.17</v>
      </c>
      <c r="I1184" s="2" t="s">
        <v>131</v>
      </c>
      <c r="J1184" s="2" t="str">
        <f>IF(COUNTIF($A$3:A1184,A1184)&gt;1,"ДУБЛЬ","")</f>
        <v/>
      </c>
      <c r="K1184" s="2" t="str">
        <f t="shared" si="18"/>
        <v>OK</v>
      </c>
      <c r="L1184" s="2" t="s">
        <v>68</v>
      </c>
    </row>
    <row r="1185" spans="1:12">
      <c r="A1185" s="2" t="s">
        <v>1756</v>
      </c>
      <c r="B1185" s="2" t="s">
        <v>241</v>
      </c>
      <c r="C1185" s="2">
        <v>2947</v>
      </c>
      <c r="D1185" s="2" t="s">
        <v>1171</v>
      </c>
      <c r="E1185" s="2" t="s">
        <v>68</v>
      </c>
      <c r="F1185" s="3">
        <v>49.246069429999999</v>
      </c>
      <c r="G1185" s="3">
        <v>30.104017639999999</v>
      </c>
      <c r="H1185" s="4">
        <v>67.17</v>
      </c>
      <c r="I1185" s="2" t="s">
        <v>131</v>
      </c>
      <c r="J1185" s="2" t="str">
        <f>IF(COUNTIF($A$3:A1185,A1185)&gt;1,"ДУБЛЬ","")</f>
        <v/>
      </c>
      <c r="K1185" s="2" t="str">
        <f t="shared" si="18"/>
        <v>OK</v>
      </c>
      <c r="L1185" s="2" t="s">
        <v>68</v>
      </c>
    </row>
    <row r="1186" spans="1:12">
      <c r="A1186" s="2" t="s">
        <v>1757</v>
      </c>
      <c r="B1186" s="2" t="s">
        <v>241</v>
      </c>
      <c r="C1186" s="2">
        <v>2953</v>
      </c>
      <c r="D1186" s="2" t="s">
        <v>1758</v>
      </c>
      <c r="E1186" s="2" t="s">
        <v>68</v>
      </c>
      <c r="F1186" s="3">
        <v>50.267439000000003</v>
      </c>
      <c r="G1186" s="3">
        <v>29.883832999999999</v>
      </c>
      <c r="H1186" s="4">
        <v>67.17</v>
      </c>
      <c r="I1186" s="2" t="s">
        <v>131</v>
      </c>
      <c r="J1186" s="2" t="str">
        <f>IF(COUNTIF($A$3:A1186,A1186)&gt;1,"ДУБЛЬ","")</f>
        <v/>
      </c>
      <c r="K1186" s="2" t="str">
        <f t="shared" si="18"/>
        <v>OK</v>
      </c>
      <c r="L1186" s="2" t="s">
        <v>68</v>
      </c>
    </row>
    <row r="1187" spans="1:12">
      <c r="A1187" s="2" t="s">
        <v>1759</v>
      </c>
      <c r="B1187" s="2" t="s">
        <v>241</v>
      </c>
      <c r="C1187" s="2">
        <v>2960</v>
      </c>
      <c r="D1187" s="2" t="s">
        <v>1760</v>
      </c>
      <c r="E1187" s="2" t="s">
        <v>75</v>
      </c>
      <c r="F1187" s="3">
        <v>45.836638999999998</v>
      </c>
      <c r="G1187" s="3">
        <v>29.618590999999999</v>
      </c>
      <c r="H1187" s="4">
        <v>67.17</v>
      </c>
      <c r="I1187" s="2" t="s">
        <v>131</v>
      </c>
      <c r="J1187" s="2" t="str">
        <f>IF(COUNTIF($A$3:A1187,A1187)&gt;1,"ДУБЛЬ","")</f>
        <v/>
      </c>
      <c r="K1187" s="2" t="str">
        <f t="shared" si="18"/>
        <v>OK</v>
      </c>
      <c r="L1187" s="2" t="s">
        <v>68</v>
      </c>
    </row>
    <row r="1188" spans="1:12">
      <c r="A1188" s="2" t="s">
        <v>1761</v>
      </c>
      <c r="B1188" s="2" t="s">
        <v>241</v>
      </c>
      <c r="C1188" s="2">
        <v>2962</v>
      </c>
      <c r="D1188" s="2" t="s">
        <v>1309</v>
      </c>
      <c r="E1188" s="2" t="s">
        <v>68</v>
      </c>
      <c r="F1188" s="3">
        <v>46.442005000000002</v>
      </c>
      <c r="G1188" s="3">
        <v>30.715675999999998</v>
      </c>
      <c r="H1188" s="4">
        <v>67.17</v>
      </c>
      <c r="I1188" s="2" t="s">
        <v>131</v>
      </c>
      <c r="J1188" s="2" t="str">
        <f>IF(COUNTIF($A$3:A1188,A1188)&gt;1,"ДУБЛЬ","")</f>
        <v/>
      </c>
      <c r="K1188" s="2" t="str">
        <f t="shared" si="18"/>
        <v>OK</v>
      </c>
      <c r="L1188" s="2" t="s">
        <v>68</v>
      </c>
    </row>
    <row r="1189" spans="1:12">
      <c r="A1189" s="2" t="s">
        <v>1762</v>
      </c>
      <c r="B1189" s="2" t="s">
        <v>241</v>
      </c>
      <c r="C1189" s="2">
        <v>2966</v>
      </c>
      <c r="D1189" s="2" t="s">
        <v>1354</v>
      </c>
      <c r="E1189" s="2" t="s">
        <v>68</v>
      </c>
      <c r="F1189" s="3">
        <v>50.078124000000003</v>
      </c>
      <c r="G1189" s="3">
        <v>29.911736999999999</v>
      </c>
      <c r="H1189" s="4">
        <v>67.17</v>
      </c>
      <c r="I1189" s="2" t="s">
        <v>131</v>
      </c>
      <c r="J1189" s="2" t="str">
        <f>IF(COUNTIF($A$3:A1189,A1189)&gt;1,"ДУБЛЬ","")</f>
        <v/>
      </c>
      <c r="K1189" s="2" t="str">
        <f t="shared" si="18"/>
        <v>OK</v>
      </c>
      <c r="L1189" s="2" t="s">
        <v>68</v>
      </c>
    </row>
    <row r="1190" spans="1:12">
      <c r="A1190" s="2" t="s">
        <v>1763</v>
      </c>
      <c r="B1190" s="2" t="s">
        <v>241</v>
      </c>
      <c r="C1190" s="2">
        <v>2984</v>
      </c>
      <c r="D1190" s="2" t="s">
        <v>1139</v>
      </c>
      <c r="E1190" s="2" t="s">
        <v>68</v>
      </c>
      <c r="F1190" s="3">
        <v>49.225225999999999</v>
      </c>
      <c r="G1190" s="3">
        <v>28.434041000000001</v>
      </c>
      <c r="H1190" s="4">
        <v>67.17</v>
      </c>
      <c r="I1190" s="2" t="s">
        <v>131</v>
      </c>
      <c r="J1190" s="2" t="str">
        <f>IF(COUNTIF($A$3:A1190,A1190)&gt;1,"ДУБЛЬ","")</f>
        <v/>
      </c>
      <c r="K1190" s="2" t="str">
        <f t="shared" si="18"/>
        <v>OK</v>
      </c>
      <c r="L1190" s="2" t="s">
        <v>68</v>
      </c>
    </row>
    <row r="1191" spans="1:12">
      <c r="A1191" s="2" t="s">
        <v>1764</v>
      </c>
      <c r="B1191" s="2" t="s">
        <v>241</v>
      </c>
      <c r="C1191" s="2">
        <v>2986</v>
      </c>
      <c r="D1191" s="2" t="s">
        <v>1141</v>
      </c>
      <c r="E1191" s="2" t="s">
        <v>68</v>
      </c>
      <c r="F1191" s="3">
        <v>49.797168999999997</v>
      </c>
      <c r="G1191" s="3">
        <v>30.126525999999998</v>
      </c>
      <c r="H1191" s="4">
        <v>67.17</v>
      </c>
      <c r="I1191" s="2" t="s">
        <v>131</v>
      </c>
      <c r="J1191" s="2" t="str">
        <f>IF(COUNTIF($A$3:A1191,A1191)&gt;1,"ДУБЛЬ","")</f>
        <v/>
      </c>
      <c r="K1191" s="2" t="str">
        <f t="shared" si="18"/>
        <v>OK</v>
      </c>
      <c r="L1191" s="2" t="s">
        <v>68</v>
      </c>
    </row>
    <row r="1192" spans="1:12">
      <c r="A1192" s="2" t="s">
        <v>1765</v>
      </c>
      <c r="B1192" s="2" t="s">
        <v>241</v>
      </c>
      <c r="C1192" s="2">
        <v>2990</v>
      </c>
      <c r="D1192" s="2" t="s">
        <v>1139</v>
      </c>
      <c r="E1192" s="2" t="s">
        <v>68</v>
      </c>
      <c r="F1192" s="3">
        <v>49.239379999999997</v>
      </c>
      <c r="G1192" s="3">
        <v>28.499046</v>
      </c>
      <c r="H1192" s="4">
        <v>67.17</v>
      </c>
      <c r="I1192" s="2" t="s">
        <v>131</v>
      </c>
      <c r="J1192" s="2" t="str">
        <f>IF(COUNTIF($A$3:A1192,A1192)&gt;1,"ДУБЛЬ","")</f>
        <v/>
      </c>
      <c r="K1192" s="2" t="str">
        <f t="shared" si="18"/>
        <v>OK</v>
      </c>
      <c r="L1192" s="2" t="s">
        <v>68</v>
      </c>
    </row>
    <row r="1193" spans="1:12">
      <c r="A1193" s="2" t="s">
        <v>1766</v>
      </c>
      <c r="B1193" s="2" t="s">
        <v>241</v>
      </c>
      <c r="C1193" s="2">
        <v>2991</v>
      </c>
      <c r="D1193" s="2" t="s">
        <v>1767</v>
      </c>
      <c r="E1193" s="2" t="s">
        <v>68</v>
      </c>
      <c r="F1193" s="3">
        <v>49.816982000000003</v>
      </c>
      <c r="G1193" s="3">
        <v>30.050001999999999</v>
      </c>
      <c r="H1193" s="4">
        <v>67.17</v>
      </c>
      <c r="I1193" s="2" t="s">
        <v>131</v>
      </c>
      <c r="J1193" s="2" t="str">
        <f>IF(COUNTIF($A$3:A1193,A1193)&gt;1,"ДУБЛЬ","")</f>
        <v/>
      </c>
      <c r="K1193" s="2" t="str">
        <f t="shared" si="18"/>
        <v>OK</v>
      </c>
      <c r="L1193" s="2" t="s">
        <v>68</v>
      </c>
    </row>
    <row r="1194" spans="1:12">
      <c r="A1194" s="2" t="s">
        <v>1768</v>
      </c>
      <c r="B1194" s="2" t="s">
        <v>241</v>
      </c>
      <c r="C1194" s="2">
        <v>2998</v>
      </c>
      <c r="D1194" s="2" t="s">
        <v>1303</v>
      </c>
      <c r="E1194" s="2" t="s">
        <v>68</v>
      </c>
      <c r="F1194" s="3">
        <v>46.957120000000003</v>
      </c>
      <c r="G1194" s="3">
        <v>32.069890000000001</v>
      </c>
      <c r="H1194" s="4">
        <v>67.17</v>
      </c>
      <c r="I1194" s="2" t="s">
        <v>131</v>
      </c>
      <c r="J1194" s="2" t="str">
        <f>IF(COUNTIF($A$3:A1194,A1194)&gt;1,"ДУБЛЬ","")</f>
        <v/>
      </c>
      <c r="K1194" s="2" t="str">
        <f t="shared" si="18"/>
        <v>OK</v>
      </c>
      <c r="L1194" s="2" t="s">
        <v>68</v>
      </c>
    </row>
    <row r="1195" spans="1:12">
      <c r="A1195" s="2" t="s">
        <v>1769</v>
      </c>
      <c r="B1195" s="2" t="s">
        <v>241</v>
      </c>
      <c r="C1195" s="2">
        <v>3011</v>
      </c>
      <c r="D1195" s="2" t="s">
        <v>611</v>
      </c>
      <c r="E1195" s="2" t="s">
        <v>68</v>
      </c>
      <c r="F1195" s="3">
        <v>50.467731000000001</v>
      </c>
      <c r="G1195" s="3">
        <v>30.485987000000002</v>
      </c>
      <c r="H1195" s="4">
        <v>67.17</v>
      </c>
      <c r="I1195" s="2" t="s">
        <v>131</v>
      </c>
      <c r="J1195" s="2" t="str">
        <f>IF(COUNTIF($A$3:A1195,A1195)&gt;1,"ДУБЛЬ","")</f>
        <v/>
      </c>
      <c r="K1195" s="2" t="str">
        <f t="shared" si="18"/>
        <v>OK</v>
      </c>
      <c r="L1195" s="2" t="s">
        <v>68</v>
      </c>
    </row>
    <row r="1196" spans="1:12">
      <c r="A1196" s="2" t="s">
        <v>1770</v>
      </c>
      <c r="B1196" s="2" t="s">
        <v>241</v>
      </c>
      <c r="C1196" s="2">
        <v>3013</v>
      </c>
      <c r="D1196" s="2" t="s">
        <v>1771</v>
      </c>
      <c r="E1196" s="2" t="s">
        <v>68</v>
      </c>
      <c r="F1196" s="3">
        <v>50.354028999999997</v>
      </c>
      <c r="G1196" s="3">
        <v>30.432946999999999</v>
      </c>
      <c r="H1196" s="4">
        <v>67.17</v>
      </c>
      <c r="I1196" s="2" t="s">
        <v>131</v>
      </c>
      <c r="J1196" s="2" t="str">
        <f>IF(COUNTIF($A$3:A1196,A1196)&gt;1,"ДУБЛЬ","")</f>
        <v/>
      </c>
      <c r="K1196" s="2" t="str">
        <f t="shared" si="18"/>
        <v>OK</v>
      </c>
      <c r="L1196" s="2" t="s">
        <v>68</v>
      </c>
    </row>
    <row r="1197" spans="1:12">
      <c r="A1197" s="2" t="s">
        <v>1772</v>
      </c>
      <c r="B1197" s="2" t="s">
        <v>241</v>
      </c>
      <c r="C1197" s="2">
        <v>3021</v>
      </c>
      <c r="D1197" s="2" t="s">
        <v>1132</v>
      </c>
      <c r="E1197" s="2" t="s">
        <v>68</v>
      </c>
      <c r="F1197" s="3">
        <v>48.755801060000003</v>
      </c>
      <c r="G1197" s="3">
        <v>30.222015110000001</v>
      </c>
      <c r="H1197" s="4">
        <v>67.17</v>
      </c>
      <c r="I1197" s="2" t="s">
        <v>131</v>
      </c>
      <c r="J1197" s="2" t="str">
        <f>IF(COUNTIF($A$3:A1197,A1197)&gt;1,"ДУБЛЬ","")</f>
        <v/>
      </c>
      <c r="K1197" s="2" t="str">
        <f t="shared" si="18"/>
        <v>OK</v>
      </c>
      <c r="L1197" s="2" t="s">
        <v>68</v>
      </c>
    </row>
    <row r="1198" spans="1:12">
      <c r="A1198" s="2" t="s">
        <v>1773</v>
      </c>
      <c r="B1198" s="2" t="s">
        <v>241</v>
      </c>
      <c r="C1198" s="2">
        <v>3025</v>
      </c>
      <c r="D1198" s="2" t="s">
        <v>1139</v>
      </c>
      <c r="E1198" s="2" t="s">
        <v>68</v>
      </c>
      <c r="F1198" s="3">
        <v>49.229154000000001</v>
      </c>
      <c r="G1198" s="3">
        <v>28.412831000000001</v>
      </c>
      <c r="H1198" s="4">
        <v>67.17</v>
      </c>
      <c r="I1198" s="2" t="s">
        <v>131</v>
      </c>
      <c r="J1198" s="2" t="str">
        <f>IF(COUNTIF($A$3:A1198,A1198)&gt;1,"ДУБЛЬ","")</f>
        <v/>
      </c>
      <c r="K1198" s="2" t="str">
        <f t="shared" si="18"/>
        <v>OK</v>
      </c>
      <c r="L1198" s="2" t="s">
        <v>68</v>
      </c>
    </row>
    <row r="1199" spans="1:12">
      <c r="A1199" s="2" t="s">
        <v>1774</v>
      </c>
      <c r="B1199" s="2" t="s">
        <v>241</v>
      </c>
      <c r="C1199" s="2">
        <v>3035</v>
      </c>
      <c r="D1199" s="2" t="s">
        <v>1309</v>
      </c>
      <c r="E1199" s="2" t="s">
        <v>68</v>
      </c>
      <c r="F1199" s="3">
        <v>46.45129</v>
      </c>
      <c r="G1199" s="3">
        <v>30.74335</v>
      </c>
      <c r="H1199" s="4">
        <v>67.17</v>
      </c>
      <c r="I1199" s="2" t="s">
        <v>131</v>
      </c>
      <c r="J1199" s="2" t="str">
        <f>IF(COUNTIF($A$3:A1199,A1199)&gt;1,"ДУБЛЬ","")</f>
        <v/>
      </c>
      <c r="K1199" s="2" t="str">
        <f t="shared" si="18"/>
        <v>OK</v>
      </c>
      <c r="L1199" s="2" t="s">
        <v>68</v>
      </c>
    </row>
    <row r="1200" spans="1:12">
      <c r="A1200" s="2" t="s">
        <v>1775</v>
      </c>
      <c r="B1200" s="2" t="s">
        <v>241</v>
      </c>
      <c r="C1200" s="2">
        <v>3027</v>
      </c>
      <c r="D1200" s="2" t="s">
        <v>1150</v>
      </c>
      <c r="E1200" s="2" t="s">
        <v>68</v>
      </c>
      <c r="F1200" s="3">
        <v>48.513210999999998</v>
      </c>
      <c r="G1200" s="3">
        <v>32.279004999999998</v>
      </c>
      <c r="H1200" s="4">
        <v>67.17</v>
      </c>
      <c r="I1200" s="2" t="s">
        <v>131</v>
      </c>
      <c r="J1200" s="2" t="str">
        <f>IF(COUNTIF($A$3:A1200,A1200)&gt;1,"ДУБЛЬ","")</f>
        <v/>
      </c>
      <c r="K1200" s="2" t="str">
        <f t="shared" si="18"/>
        <v>OK</v>
      </c>
      <c r="L1200" s="2" t="s">
        <v>68</v>
      </c>
    </row>
    <row r="1201" spans="1:12">
      <c r="A1201" s="2" t="s">
        <v>1776</v>
      </c>
      <c r="B1201" s="2" t="s">
        <v>241</v>
      </c>
      <c r="C1201" s="2">
        <v>3038</v>
      </c>
      <c r="D1201" s="2" t="s">
        <v>1777</v>
      </c>
      <c r="E1201" s="2" t="s">
        <v>68</v>
      </c>
      <c r="F1201" s="3">
        <v>50.014935000000001</v>
      </c>
      <c r="G1201" s="3">
        <v>29.015865999999999</v>
      </c>
      <c r="H1201" s="4">
        <v>67.17</v>
      </c>
      <c r="I1201" s="2" t="s">
        <v>131</v>
      </c>
      <c r="J1201" s="2" t="str">
        <f>IF(COUNTIF($A$3:A1201,A1201)&gt;1,"ДУБЛЬ","")</f>
        <v/>
      </c>
      <c r="K1201" s="2" t="str">
        <f t="shared" si="18"/>
        <v>OK</v>
      </c>
      <c r="L1201" s="2" t="s">
        <v>68</v>
      </c>
    </row>
    <row r="1202" spans="1:12">
      <c r="A1202" s="2" t="s">
        <v>1778</v>
      </c>
      <c r="B1202" s="2" t="s">
        <v>241</v>
      </c>
      <c r="C1202" s="2">
        <v>3050</v>
      </c>
      <c r="D1202" s="2" t="s">
        <v>1334</v>
      </c>
      <c r="E1202" s="2" t="s">
        <v>68</v>
      </c>
      <c r="F1202" s="3">
        <v>50.391621999999998</v>
      </c>
      <c r="G1202" s="3">
        <v>30.372021</v>
      </c>
      <c r="H1202" s="4">
        <v>67.17</v>
      </c>
      <c r="I1202" s="2" t="s">
        <v>131</v>
      </c>
      <c r="J1202" s="2" t="str">
        <f>IF(COUNTIF($A$3:A1202,A1202)&gt;1,"ДУБЛЬ","")</f>
        <v/>
      </c>
      <c r="K1202" s="2" t="str">
        <f t="shared" si="18"/>
        <v>OK</v>
      </c>
      <c r="L1202" s="2" t="s">
        <v>68</v>
      </c>
    </row>
    <row r="1203" spans="1:12">
      <c r="A1203" s="2" t="s">
        <v>1779</v>
      </c>
      <c r="B1203" s="2" t="s">
        <v>241</v>
      </c>
      <c r="C1203" s="2">
        <v>2437</v>
      </c>
      <c r="D1203" s="2" t="s">
        <v>1139</v>
      </c>
      <c r="E1203" s="2" t="s">
        <v>68</v>
      </c>
      <c r="F1203" s="3">
        <v>49.229309000000001</v>
      </c>
      <c r="G1203" s="3">
        <v>28.424997000000001</v>
      </c>
      <c r="H1203" s="4">
        <v>67.17</v>
      </c>
      <c r="I1203" s="2" t="s">
        <v>131</v>
      </c>
      <c r="J1203" s="2" t="str">
        <f>IF(COUNTIF($A$3:A1203,A1203)&gt;1,"ДУБЛЬ","")</f>
        <v/>
      </c>
      <c r="K1203" s="2" t="str">
        <f t="shared" si="18"/>
        <v>OK</v>
      </c>
      <c r="L1203" s="2" t="s">
        <v>68</v>
      </c>
    </row>
    <row r="1204" spans="1:12">
      <c r="A1204" s="2" t="s">
        <v>1780</v>
      </c>
      <c r="B1204" s="2" t="s">
        <v>241</v>
      </c>
      <c r="C1204" s="2">
        <v>3055</v>
      </c>
      <c r="D1204" s="2" t="s">
        <v>1781</v>
      </c>
      <c r="E1204" s="2" t="s">
        <v>63</v>
      </c>
      <c r="F1204" s="3">
        <v>47.320552999999997</v>
      </c>
      <c r="G1204" s="3">
        <v>33.293948</v>
      </c>
      <c r="H1204" s="4">
        <v>67.17</v>
      </c>
      <c r="I1204" s="2" t="s">
        <v>131</v>
      </c>
      <c r="J1204" s="2" t="str">
        <f>IF(COUNTIF($A$3:A1204,A1204)&gt;1,"ДУБЛЬ","")</f>
        <v/>
      </c>
      <c r="K1204" s="2" t="str">
        <f t="shared" si="18"/>
        <v>OK</v>
      </c>
      <c r="L1204" s="2" t="s">
        <v>68</v>
      </c>
    </row>
    <row r="1205" spans="1:12">
      <c r="A1205" s="2" t="s">
        <v>1782</v>
      </c>
      <c r="B1205" s="2" t="s">
        <v>241</v>
      </c>
      <c r="C1205" s="2">
        <v>3062</v>
      </c>
      <c r="D1205" s="2" t="s">
        <v>1139</v>
      </c>
      <c r="E1205" s="2" t="s">
        <v>68</v>
      </c>
      <c r="F1205" s="3">
        <v>49.230958999999999</v>
      </c>
      <c r="G1205" s="3">
        <v>28.405943000000001</v>
      </c>
      <c r="H1205" s="4">
        <v>67.17</v>
      </c>
      <c r="I1205" s="2" t="s">
        <v>131</v>
      </c>
      <c r="J1205" s="2" t="str">
        <f>IF(COUNTIF($A$3:A1205,A1205)&gt;1,"ДУБЛЬ","")</f>
        <v/>
      </c>
      <c r="K1205" s="2" t="str">
        <f t="shared" si="18"/>
        <v>OK</v>
      </c>
      <c r="L1205" s="2" t="s">
        <v>68</v>
      </c>
    </row>
    <row r="1206" spans="1:12">
      <c r="A1206" s="2" t="s">
        <v>1783</v>
      </c>
      <c r="B1206" s="2" t="s">
        <v>241</v>
      </c>
      <c r="C1206" s="2">
        <v>3067</v>
      </c>
      <c r="D1206" s="2" t="s">
        <v>1200</v>
      </c>
      <c r="E1206" s="2" t="s">
        <v>63</v>
      </c>
      <c r="F1206" s="3">
        <v>47.985169999999997</v>
      </c>
      <c r="G1206" s="3">
        <v>33.437474000000002</v>
      </c>
      <c r="H1206" s="4">
        <v>67.17</v>
      </c>
      <c r="I1206" s="2" t="s">
        <v>131</v>
      </c>
      <c r="J1206" s="2" t="str">
        <f>IF(COUNTIF($A$3:A1206,A1206)&gt;1,"ДУБЛЬ","")</f>
        <v/>
      </c>
      <c r="K1206" s="2" t="str">
        <f t="shared" si="18"/>
        <v>OK</v>
      </c>
      <c r="L1206" s="2" t="s">
        <v>68</v>
      </c>
    </row>
    <row r="1207" spans="1:12">
      <c r="A1207" s="2" t="s">
        <v>1784</v>
      </c>
      <c r="B1207" s="2" t="s">
        <v>241</v>
      </c>
      <c r="C1207" s="2">
        <v>3068</v>
      </c>
      <c r="D1207" s="2" t="s">
        <v>611</v>
      </c>
      <c r="E1207" s="2" t="s">
        <v>68</v>
      </c>
      <c r="F1207" s="3">
        <v>50.430653999999997</v>
      </c>
      <c r="G1207" s="3">
        <v>30.363762000000001</v>
      </c>
      <c r="H1207" s="4">
        <v>67.17</v>
      </c>
      <c r="I1207" s="2" t="s">
        <v>131</v>
      </c>
      <c r="J1207" s="2" t="str">
        <f>IF(COUNTIF($A$3:A1207,A1207)&gt;1,"ДУБЛЬ","")</f>
        <v/>
      </c>
      <c r="K1207" s="2" t="str">
        <f t="shared" si="18"/>
        <v>OK</v>
      </c>
      <c r="L1207" s="2" t="s">
        <v>68</v>
      </c>
    </row>
    <row r="1208" spans="1:12">
      <c r="A1208" s="2" t="s">
        <v>1785</v>
      </c>
      <c r="B1208" s="2" t="s">
        <v>241</v>
      </c>
      <c r="C1208" s="2">
        <v>3074</v>
      </c>
      <c r="D1208" s="2" t="s">
        <v>1200</v>
      </c>
      <c r="E1208" s="2" t="s">
        <v>63</v>
      </c>
      <c r="F1208" s="3">
        <v>48.042670999999999</v>
      </c>
      <c r="G1208" s="3">
        <v>33.481068</v>
      </c>
      <c r="H1208" s="4">
        <v>67.17</v>
      </c>
      <c r="I1208" s="2" t="s">
        <v>131</v>
      </c>
      <c r="J1208" s="2" t="str">
        <f>IF(COUNTIF($A$3:A1208,A1208)&gt;1,"ДУБЛЬ","")</f>
        <v/>
      </c>
      <c r="K1208" s="2" t="str">
        <f t="shared" si="18"/>
        <v>OK</v>
      </c>
      <c r="L1208" s="2" t="s">
        <v>68</v>
      </c>
    </row>
    <row r="1209" spans="1:12">
      <c r="A1209" s="2" t="s">
        <v>1786</v>
      </c>
      <c r="B1209" s="2" t="s">
        <v>241</v>
      </c>
      <c r="C1209" s="2">
        <v>3077</v>
      </c>
      <c r="D1209" s="2" t="s">
        <v>1787</v>
      </c>
      <c r="E1209" s="2" t="s">
        <v>68</v>
      </c>
      <c r="F1209" s="3">
        <v>46.381229683020877</v>
      </c>
      <c r="G1209" s="3">
        <v>30.704466273182192</v>
      </c>
      <c r="H1209" s="4">
        <v>67.17</v>
      </c>
      <c r="I1209" s="2" t="s">
        <v>131</v>
      </c>
      <c r="J1209" s="2" t="str">
        <f>IF(COUNTIF($A$3:A1209,A1209)&gt;1,"ДУБЛЬ","")</f>
        <v/>
      </c>
      <c r="K1209" s="2" t="str">
        <f t="shared" si="18"/>
        <v>OK</v>
      </c>
      <c r="L1209" s="2" t="s">
        <v>68</v>
      </c>
    </row>
    <row r="1210" spans="1:12">
      <c r="A1210" s="2" t="s">
        <v>1788</v>
      </c>
      <c r="B1210" s="2" t="s">
        <v>241</v>
      </c>
      <c r="C1210" s="2">
        <v>3080</v>
      </c>
      <c r="D1210" s="2" t="s">
        <v>1303</v>
      </c>
      <c r="E1210" s="2" t="s">
        <v>68</v>
      </c>
      <c r="F1210" s="3">
        <v>46.952779999999997</v>
      </c>
      <c r="G1210" s="3">
        <v>31.94097</v>
      </c>
      <c r="H1210" s="4">
        <v>67.17</v>
      </c>
      <c r="I1210" s="2" t="s">
        <v>131</v>
      </c>
      <c r="J1210" s="2" t="str">
        <f>IF(COUNTIF($A$3:A1210,A1210)&gt;1,"ДУБЛЬ","")</f>
        <v/>
      </c>
      <c r="K1210" s="2" t="str">
        <f t="shared" si="18"/>
        <v>OK</v>
      </c>
      <c r="L1210" s="2" t="s">
        <v>68</v>
      </c>
    </row>
    <row r="1211" spans="1:12">
      <c r="A1211" s="2" t="s">
        <v>1789</v>
      </c>
      <c r="B1211" s="2" t="s">
        <v>241</v>
      </c>
      <c r="C1211" s="2">
        <v>3081</v>
      </c>
      <c r="D1211" s="2" t="s">
        <v>1139</v>
      </c>
      <c r="E1211" s="2" t="s">
        <v>68</v>
      </c>
      <c r="F1211" s="3">
        <v>49.234285999999997</v>
      </c>
      <c r="G1211" s="3">
        <v>28.423227000000001</v>
      </c>
      <c r="H1211" s="4">
        <v>67.17</v>
      </c>
      <c r="I1211" s="2" t="s">
        <v>131</v>
      </c>
      <c r="J1211" s="2" t="str">
        <f>IF(COUNTIF($A$3:A1211,A1211)&gt;1,"ДУБЛЬ","")</f>
        <v/>
      </c>
      <c r="K1211" s="2" t="str">
        <f t="shared" si="18"/>
        <v>OK</v>
      </c>
      <c r="L1211" s="2" t="s">
        <v>68</v>
      </c>
    </row>
    <row r="1212" spans="1:12">
      <c r="A1212" s="2" t="s">
        <v>1790</v>
      </c>
      <c r="B1212" s="2" t="s">
        <v>241</v>
      </c>
      <c r="C1212" s="2">
        <v>3082</v>
      </c>
      <c r="D1212" s="2" t="s">
        <v>1150</v>
      </c>
      <c r="E1212" s="2" t="s">
        <v>68</v>
      </c>
      <c r="F1212" s="3">
        <v>48.500293999999997</v>
      </c>
      <c r="G1212" s="3">
        <v>32.247782000000001</v>
      </c>
      <c r="H1212" s="4">
        <v>67.17</v>
      </c>
      <c r="I1212" s="2" t="s">
        <v>131</v>
      </c>
      <c r="J1212" s="2" t="str">
        <f>IF(COUNTIF($A$3:A1212,A1212)&gt;1,"ДУБЛЬ","")</f>
        <v/>
      </c>
      <c r="K1212" s="2" t="str">
        <f t="shared" si="18"/>
        <v>OK</v>
      </c>
      <c r="L1212" s="2" t="s">
        <v>68</v>
      </c>
    </row>
    <row r="1213" spans="1:12">
      <c r="A1213" s="2" t="s">
        <v>1791</v>
      </c>
      <c r="B1213" s="2" t="s">
        <v>241</v>
      </c>
      <c r="C1213" s="2">
        <v>2973</v>
      </c>
      <c r="D1213" s="2" t="s">
        <v>1141</v>
      </c>
      <c r="E1213" s="2" t="s">
        <v>68</v>
      </c>
      <c r="F1213" s="3">
        <v>49.806021000000001</v>
      </c>
      <c r="G1213" s="3">
        <v>30.102221</v>
      </c>
      <c r="H1213" s="4">
        <v>67.17</v>
      </c>
      <c r="I1213" s="2" t="s">
        <v>131</v>
      </c>
      <c r="J1213" s="2" t="str">
        <f>IF(COUNTIF($A$3:A1213,A1213)&gt;1,"ДУБЛЬ","")</f>
        <v/>
      </c>
      <c r="K1213" s="2" t="str">
        <f t="shared" si="18"/>
        <v>OK</v>
      </c>
      <c r="L1213" s="2" t="s">
        <v>68</v>
      </c>
    </row>
    <row r="1214" spans="1:12">
      <c r="A1214" s="2" t="s">
        <v>1792</v>
      </c>
      <c r="B1214" s="2" t="s">
        <v>241</v>
      </c>
      <c r="C1214" s="2">
        <v>3085</v>
      </c>
      <c r="D1214" s="2" t="s">
        <v>1309</v>
      </c>
      <c r="E1214" s="2" t="s">
        <v>68</v>
      </c>
      <c r="F1214" s="3">
        <v>46.586213511470717</v>
      </c>
      <c r="G1214" s="3">
        <v>30.800197500073661</v>
      </c>
      <c r="H1214" s="4">
        <v>67.17</v>
      </c>
      <c r="I1214" s="2" t="s">
        <v>131</v>
      </c>
      <c r="J1214" s="2" t="str">
        <f>IF(COUNTIF($A$3:A1214,A1214)&gt;1,"ДУБЛЬ","")</f>
        <v/>
      </c>
      <c r="K1214" s="2" t="str">
        <f t="shared" si="18"/>
        <v>OK</v>
      </c>
      <c r="L1214" s="2" t="s">
        <v>68</v>
      </c>
    </row>
    <row r="1215" spans="1:12">
      <c r="A1215" s="2" t="s">
        <v>1793</v>
      </c>
      <c r="B1215" s="2" t="s">
        <v>241</v>
      </c>
      <c r="C1215" s="2">
        <v>3087</v>
      </c>
      <c r="D1215" s="2" t="s">
        <v>1150</v>
      </c>
      <c r="E1215" s="2" t="s">
        <v>68</v>
      </c>
      <c r="F1215" s="3">
        <v>48.522176000000002</v>
      </c>
      <c r="G1215" s="3">
        <v>32.234062999999999</v>
      </c>
      <c r="H1215" s="4">
        <v>67.17</v>
      </c>
      <c r="I1215" s="2" t="s">
        <v>131</v>
      </c>
      <c r="J1215" s="2" t="str">
        <f>IF(COUNTIF($A$3:A1215,A1215)&gt;1,"ДУБЛЬ","")</f>
        <v/>
      </c>
      <c r="K1215" s="2" t="str">
        <f t="shared" si="18"/>
        <v>OK</v>
      </c>
      <c r="L1215" s="2" t="s">
        <v>68</v>
      </c>
    </row>
    <row r="1216" spans="1:12">
      <c r="A1216" s="2" t="s">
        <v>1794</v>
      </c>
      <c r="B1216" s="2" t="s">
        <v>241</v>
      </c>
      <c r="C1216" s="2">
        <v>3100</v>
      </c>
      <c r="D1216" s="2" t="s">
        <v>1795</v>
      </c>
      <c r="E1216" s="2" t="s">
        <v>63</v>
      </c>
      <c r="F1216" s="3">
        <v>47.491799999999998</v>
      </c>
      <c r="G1216" s="3">
        <v>33.531570000000002</v>
      </c>
      <c r="H1216" s="4">
        <v>67.17</v>
      </c>
      <c r="I1216" s="2" t="s">
        <v>131</v>
      </c>
      <c r="J1216" s="2" t="str">
        <f>IF(COUNTIF($A$3:A1216,A1216)&gt;1,"ДУБЛЬ","")</f>
        <v/>
      </c>
      <c r="K1216" s="2" t="str">
        <f t="shared" si="18"/>
        <v>OK</v>
      </c>
      <c r="L1216" s="2" t="s">
        <v>68</v>
      </c>
    </row>
    <row r="1217" spans="1:12">
      <c r="A1217" s="2" t="s">
        <v>1796</v>
      </c>
      <c r="B1217" s="2" t="s">
        <v>241</v>
      </c>
      <c r="C1217" s="2">
        <v>3103</v>
      </c>
      <c r="D1217" s="2" t="s">
        <v>1797</v>
      </c>
      <c r="E1217" s="2" t="s">
        <v>68</v>
      </c>
      <c r="F1217" s="3">
        <v>50.321193000000001</v>
      </c>
      <c r="G1217" s="3">
        <v>30.312902999999999</v>
      </c>
      <c r="H1217" s="4">
        <v>67.17</v>
      </c>
      <c r="I1217" s="2" t="s">
        <v>131</v>
      </c>
      <c r="J1217" s="2" t="str">
        <f>IF(COUNTIF($A$3:A1217,A1217)&gt;1,"ДУБЛЬ","")</f>
        <v/>
      </c>
      <c r="K1217" s="2" t="str">
        <f t="shared" si="18"/>
        <v>OK</v>
      </c>
      <c r="L1217" s="2" t="s">
        <v>68</v>
      </c>
    </row>
    <row r="1218" spans="1:12">
      <c r="A1218" s="2" t="s">
        <v>1798</v>
      </c>
      <c r="B1218" s="2" t="s">
        <v>241</v>
      </c>
      <c r="C1218" s="2">
        <v>3107</v>
      </c>
      <c r="D1218" s="2" t="s">
        <v>1799</v>
      </c>
      <c r="E1218" s="2" t="s">
        <v>68</v>
      </c>
      <c r="F1218" s="3">
        <v>46.970172186635558</v>
      </c>
      <c r="G1218" s="3">
        <v>30.471222379092811</v>
      </c>
      <c r="H1218" s="4">
        <v>67.17</v>
      </c>
      <c r="I1218" s="2" t="s">
        <v>131</v>
      </c>
      <c r="J1218" s="2" t="str">
        <f>IF(COUNTIF($A$3:A1218,A1218)&gt;1,"ДУБЛЬ","")</f>
        <v/>
      </c>
      <c r="K1218" s="2" t="str">
        <f t="shared" si="18"/>
        <v>OK</v>
      </c>
      <c r="L1218" s="2" t="s">
        <v>68</v>
      </c>
    </row>
    <row r="1219" spans="1:12">
      <c r="A1219" s="2" t="s">
        <v>1800</v>
      </c>
      <c r="B1219" s="2" t="s">
        <v>241</v>
      </c>
      <c r="C1219" s="2">
        <v>3108</v>
      </c>
      <c r="D1219" s="2" t="s">
        <v>1150</v>
      </c>
      <c r="E1219" s="2" t="s">
        <v>68</v>
      </c>
      <c r="F1219" s="3">
        <v>48.577762999999997</v>
      </c>
      <c r="G1219" s="3">
        <v>32.241557</v>
      </c>
      <c r="H1219" s="4">
        <v>67.17</v>
      </c>
      <c r="I1219" s="2" t="s">
        <v>131</v>
      </c>
      <c r="J1219" s="2" t="str">
        <f>IF(COUNTIF($A$3:A1219,A1219)&gt;1,"ДУБЛЬ","")</f>
        <v/>
      </c>
      <c r="K1219" s="2" t="str">
        <f t="shared" ref="K1219:K1282" si="19">IF(OR(F1219="",G1219=""),"НЕМАЄ","OK")</f>
        <v>OK</v>
      </c>
      <c r="L1219" s="2" t="s">
        <v>68</v>
      </c>
    </row>
    <row r="1220" spans="1:12">
      <c r="A1220" s="2" t="s">
        <v>1801</v>
      </c>
      <c r="B1220" s="2" t="s">
        <v>241</v>
      </c>
      <c r="C1220" s="2">
        <v>3109</v>
      </c>
      <c r="D1220" s="2" t="s">
        <v>1420</v>
      </c>
      <c r="E1220" s="2" t="s">
        <v>68</v>
      </c>
      <c r="F1220" s="3">
        <v>47.736817795655867</v>
      </c>
      <c r="G1220" s="3">
        <v>29.551197378877131</v>
      </c>
      <c r="H1220" s="4">
        <v>67.17</v>
      </c>
      <c r="I1220" s="2" t="s">
        <v>131</v>
      </c>
      <c r="J1220" s="2" t="str">
        <f>IF(COUNTIF($A$3:A1220,A1220)&gt;1,"ДУБЛЬ","")</f>
        <v/>
      </c>
      <c r="K1220" s="2" t="str">
        <f t="shared" si="19"/>
        <v>OK</v>
      </c>
      <c r="L1220" s="2" t="s">
        <v>68</v>
      </c>
    </row>
    <row r="1221" spans="1:12">
      <c r="A1221" s="2" t="s">
        <v>1802</v>
      </c>
      <c r="B1221" s="2" t="s">
        <v>241</v>
      </c>
      <c r="C1221" s="2">
        <v>3110</v>
      </c>
      <c r="D1221" s="2" t="s">
        <v>1803</v>
      </c>
      <c r="E1221" s="2" t="s">
        <v>68</v>
      </c>
      <c r="F1221" s="3">
        <v>46.474332985377814</v>
      </c>
      <c r="G1221" s="3">
        <v>30.556049524175371</v>
      </c>
      <c r="H1221" s="4">
        <v>67.17</v>
      </c>
      <c r="I1221" s="2" t="s">
        <v>131</v>
      </c>
      <c r="J1221" s="2" t="str">
        <f>IF(COUNTIF($A$3:A1221,A1221)&gt;1,"ДУБЛЬ","")</f>
        <v/>
      </c>
      <c r="K1221" s="2" t="str">
        <f t="shared" si="19"/>
        <v>OK</v>
      </c>
      <c r="L1221" s="2" t="s">
        <v>68</v>
      </c>
    </row>
    <row r="1222" spans="1:12">
      <c r="A1222" s="2" t="s">
        <v>1804</v>
      </c>
      <c r="B1222" s="2" t="s">
        <v>241</v>
      </c>
      <c r="C1222" s="2">
        <v>3112</v>
      </c>
      <c r="D1222" s="2" t="s">
        <v>1560</v>
      </c>
      <c r="E1222" s="2" t="s">
        <v>75</v>
      </c>
      <c r="F1222" s="3">
        <v>45.356658539736898</v>
      </c>
      <c r="G1222" s="3">
        <v>28.821669480092581</v>
      </c>
      <c r="H1222" s="4">
        <v>67.17</v>
      </c>
      <c r="I1222" s="2" t="s">
        <v>131</v>
      </c>
      <c r="J1222" s="2" t="str">
        <f>IF(COUNTIF($A$3:A1222,A1222)&gt;1,"ДУБЛЬ","")</f>
        <v/>
      </c>
      <c r="K1222" s="2" t="str">
        <f t="shared" si="19"/>
        <v>OK</v>
      </c>
      <c r="L1222" s="2" t="s">
        <v>68</v>
      </c>
    </row>
    <row r="1223" spans="1:12">
      <c r="A1223" s="2" t="s">
        <v>1805</v>
      </c>
      <c r="B1223" s="2" t="s">
        <v>241</v>
      </c>
      <c r="C1223" s="2">
        <v>3113</v>
      </c>
      <c r="D1223" s="2" t="s">
        <v>1806</v>
      </c>
      <c r="E1223" s="2" t="s">
        <v>68</v>
      </c>
      <c r="F1223" s="3">
        <v>47.385973509894022</v>
      </c>
      <c r="G1223" s="3">
        <v>30.188809568064151</v>
      </c>
      <c r="H1223" s="4">
        <v>67.17</v>
      </c>
      <c r="I1223" s="2" t="s">
        <v>131</v>
      </c>
      <c r="J1223" s="2" t="str">
        <f>IF(COUNTIF($A$3:A1223,A1223)&gt;1,"ДУБЛЬ","")</f>
        <v/>
      </c>
      <c r="K1223" s="2" t="str">
        <f t="shared" si="19"/>
        <v>OK</v>
      </c>
      <c r="L1223" s="2" t="s">
        <v>68</v>
      </c>
    </row>
    <row r="1224" spans="1:12">
      <c r="A1224" s="2" t="s">
        <v>1807</v>
      </c>
      <c r="B1224" s="2" t="s">
        <v>241</v>
      </c>
      <c r="C1224" s="2">
        <v>3115</v>
      </c>
      <c r="D1224" s="2" t="s">
        <v>611</v>
      </c>
      <c r="E1224" s="2" t="s">
        <v>68</v>
      </c>
      <c r="F1224" s="3">
        <v>50.437869999999997</v>
      </c>
      <c r="G1224" s="3">
        <v>30.449650999999999</v>
      </c>
      <c r="H1224" s="4">
        <v>67.17</v>
      </c>
      <c r="I1224" s="2" t="s">
        <v>131</v>
      </c>
      <c r="J1224" s="2" t="str">
        <f>IF(COUNTIF($A$3:A1224,A1224)&gt;1,"ДУБЛЬ","")</f>
        <v/>
      </c>
      <c r="K1224" s="2" t="str">
        <f t="shared" si="19"/>
        <v>OK</v>
      </c>
      <c r="L1224" s="2" t="s">
        <v>68</v>
      </c>
    </row>
    <row r="1225" spans="1:12">
      <c r="A1225" s="2" t="s">
        <v>1808</v>
      </c>
      <c r="B1225" s="2" t="s">
        <v>241</v>
      </c>
      <c r="C1225" s="2">
        <v>3117</v>
      </c>
      <c r="D1225" s="2" t="s">
        <v>1809</v>
      </c>
      <c r="E1225" s="2" t="s">
        <v>68</v>
      </c>
      <c r="F1225" s="3">
        <v>47.906280000000002</v>
      </c>
      <c r="G1225" s="3">
        <v>31.31662</v>
      </c>
      <c r="H1225" s="4">
        <v>67.17</v>
      </c>
      <c r="I1225" s="2" t="s">
        <v>131</v>
      </c>
      <c r="J1225" s="2" t="str">
        <f>IF(COUNTIF($A$3:A1225,A1225)&gt;1,"ДУБЛЬ","")</f>
        <v/>
      </c>
      <c r="K1225" s="2" t="str">
        <f t="shared" si="19"/>
        <v>OK</v>
      </c>
      <c r="L1225" s="2" t="s">
        <v>68</v>
      </c>
    </row>
    <row r="1226" spans="1:12">
      <c r="A1226" s="2" t="s">
        <v>1810</v>
      </c>
      <c r="B1226" s="2" t="s">
        <v>241</v>
      </c>
      <c r="C1226" s="2">
        <v>3119</v>
      </c>
      <c r="D1226" s="2" t="s">
        <v>1139</v>
      </c>
      <c r="E1226" s="2" t="s">
        <v>68</v>
      </c>
      <c r="F1226" s="3">
        <v>49.221136000000001</v>
      </c>
      <c r="G1226" s="3">
        <v>28.452000999999999</v>
      </c>
      <c r="H1226" s="4">
        <v>67.17</v>
      </c>
      <c r="I1226" s="2" t="s">
        <v>131</v>
      </c>
      <c r="J1226" s="2" t="str">
        <f>IF(COUNTIF($A$3:A1226,A1226)&gt;1,"ДУБЛЬ","")</f>
        <v/>
      </c>
      <c r="K1226" s="2" t="str">
        <f t="shared" si="19"/>
        <v>OK</v>
      </c>
      <c r="L1226" s="2" t="s">
        <v>68</v>
      </c>
    </row>
    <row r="1227" spans="1:12">
      <c r="A1227" s="2" t="s">
        <v>1811</v>
      </c>
      <c r="B1227" s="2" t="s">
        <v>241</v>
      </c>
      <c r="C1227" s="2">
        <v>3120</v>
      </c>
      <c r="D1227" s="2" t="s">
        <v>1139</v>
      </c>
      <c r="E1227" s="2" t="s">
        <v>68</v>
      </c>
      <c r="F1227" s="3">
        <v>49.233449</v>
      </c>
      <c r="G1227" s="3">
        <v>28.441322</v>
      </c>
      <c r="H1227" s="4">
        <v>67.17</v>
      </c>
      <c r="I1227" s="2" t="s">
        <v>131</v>
      </c>
      <c r="J1227" s="2" t="str">
        <f>IF(COUNTIF($A$3:A1227,A1227)&gt;1,"ДУБЛЬ","")</f>
        <v/>
      </c>
      <c r="K1227" s="2" t="str">
        <f t="shared" si="19"/>
        <v>OK</v>
      </c>
      <c r="L1227" s="2" t="s">
        <v>68</v>
      </c>
    </row>
    <row r="1228" spans="1:12">
      <c r="A1228" s="2" t="s">
        <v>1812</v>
      </c>
      <c r="B1228" s="2" t="s">
        <v>241</v>
      </c>
      <c r="C1228" s="2">
        <v>3126</v>
      </c>
      <c r="D1228" s="2" t="s">
        <v>1813</v>
      </c>
      <c r="E1228" s="2" t="s">
        <v>68</v>
      </c>
      <c r="F1228" s="3">
        <v>49.189892</v>
      </c>
      <c r="G1228" s="3">
        <v>28.370733999999999</v>
      </c>
      <c r="H1228" s="4">
        <v>67.17</v>
      </c>
      <c r="I1228" s="2" t="s">
        <v>131</v>
      </c>
      <c r="J1228" s="2" t="str">
        <f>IF(COUNTIF($A$3:A1228,A1228)&gt;1,"ДУБЛЬ","")</f>
        <v/>
      </c>
      <c r="K1228" s="2" t="str">
        <f t="shared" si="19"/>
        <v>OK</v>
      </c>
      <c r="L1228" s="2" t="s">
        <v>68</v>
      </c>
    </row>
    <row r="1229" spans="1:12">
      <c r="A1229" s="2" t="s">
        <v>1814</v>
      </c>
      <c r="B1229" s="2" t="s">
        <v>241</v>
      </c>
      <c r="C1229" s="2">
        <v>3130</v>
      </c>
      <c r="D1229" s="2" t="s">
        <v>1480</v>
      </c>
      <c r="E1229" s="2" t="s">
        <v>68</v>
      </c>
      <c r="F1229" s="3">
        <v>49.717413999999998</v>
      </c>
      <c r="G1229" s="3">
        <v>28.835443999999999</v>
      </c>
      <c r="H1229" s="4">
        <v>67.17</v>
      </c>
      <c r="I1229" s="2" t="s">
        <v>131</v>
      </c>
      <c r="J1229" s="2" t="str">
        <f>IF(COUNTIF($A$3:A1229,A1229)&gt;1,"ДУБЛЬ","")</f>
        <v/>
      </c>
      <c r="K1229" s="2" t="str">
        <f t="shared" si="19"/>
        <v>OK</v>
      </c>
      <c r="L1229" s="2" t="s">
        <v>68</v>
      </c>
    </row>
    <row r="1230" spans="1:12">
      <c r="A1230" s="2" t="s">
        <v>1815</v>
      </c>
      <c r="B1230" s="2" t="s">
        <v>241</v>
      </c>
      <c r="C1230" s="2">
        <v>3136</v>
      </c>
      <c r="D1230" s="2" t="s">
        <v>1816</v>
      </c>
      <c r="E1230" s="2" t="s">
        <v>68</v>
      </c>
      <c r="F1230" s="3">
        <v>50.325620999999998</v>
      </c>
      <c r="G1230" s="3">
        <v>30.393055</v>
      </c>
      <c r="H1230" s="4">
        <v>67.17</v>
      </c>
      <c r="I1230" s="2" t="s">
        <v>131</v>
      </c>
      <c r="J1230" s="2" t="str">
        <f>IF(COUNTIF($A$3:A1230,A1230)&gt;1,"ДУБЛЬ","")</f>
        <v/>
      </c>
      <c r="K1230" s="2" t="str">
        <f t="shared" si="19"/>
        <v>OK</v>
      </c>
      <c r="L1230" s="2" t="s">
        <v>68</v>
      </c>
    </row>
    <row r="1231" spans="1:12">
      <c r="A1231" s="2" t="s">
        <v>1817</v>
      </c>
      <c r="B1231" s="2" t="s">
        <v>241</v>
      </c>
      <c r="C1231" s="2">
        <v>3140</v>
      </c>
      <c r="D1231" s="2" t="s">
        <v>611</v>
      </c>
      <c r="E1231" s="2" t="s">
        <v>68</v>
      </c>
      <c r="F1231" s="3">
        <v>50.448096710096657</v>
      </c>
      <c r="G1231" s="3">
        <v>30.431720397719001</v>
      </c>
      <c r="H1231" s="4">
        <v>67.17</v>
      </c>
      <c r="I1231" s="2" t="s">
        <v>131</v>
      </c>
      <c r="J1231" s="2" t="str">
        <f>IF(COUNTIF($A$3:A1231,A1231)&gt;1,"ДУБЛЬ","")</f>
        <v/>
      </c>
      <c r="K1231" s="2" t="str">
        <f t="shared" si="19"/>
        <v>OK</v>
      </c>
      <c r="L1231" s="2" t="s">
        <v>68</v>
      </c>
    </row>
    <row r="1232" spans="1:12">
      <c r="A1232" s="2" t="s">
        <v>1818</v>
      </c>
      <c r="B1232" s="2" t="s">
        <v>241</v>
      </c>
      <c r="C1232" s="2">
        <v>3141</v>
      </c>
      <c r="D1232" s="2" t="s">
        <v>1200</v>
      </c>
      <c r="E1232" s="2" t="s">
        <v>63</v>
      </c>
      <c r="F1232" s="3">
        <v>47.900700570517706</v>
      </c>
      <c r="G1232" s="3">
        <v>33.459442344575322</v>
      </c>
      <c r="H1232" s="4">
        <v>67.17</v>
      </c>
      <c r="I1232" s="2" t="s">
        <v>131</v>
      </c>
      <c r="J1232" s="2" t="str">
        <f>IF(COUNTIF($A$3:A1232,A1232)&gt;1,"ДУБЛЬ","")</f>
        <v/>
      </c>
      <c r="K1232" s="2" t="str">
        <f t="shared" si="19"/>
        <v>OK</v>
      </c>
      <c r="L1232" s="2" t="s">
        <v>68</v>
      </c>
    </row>
    <row r="1233" spans="1:12">
      <c r="A1233" s="2" t="s">
        <v>1819</v>
      </c>
      <c r="B1233" s="2" t="s">
        <v>241</v>
      </c>
      <c r="C1233" s="2">
        <v>3144</v>
      </c>
      <c r="D1233" s="2" t="s">
        <v>611</v>
      </c>
      <c r="E1233" s="2" t="s">
        <v>68</v>
      </c>
      <c r="F1233" s="3">
        <v>50.459390999999997</v>
      </c>
      <c r="G1233" s="3">
        <v>30.421465000000001</v>
      </c>
      <c r="H1233" s="4">
        <v>67.17</v>
      </c>
      <c r="I1233" s="2" t="s">
        <v>131</v>
      </c>
      <c r="J1233" s="2" t="str">
        <f>IF(COUNTIF($A$3:A1233,A1233)&gt;1,"ДУБЛЬ","")</f>
        <v/>
      </c>
      <c r="K1233" s="2" t="str">
        <f t="shared" si="19"/>
        <v>OK</v>
      </c>
      <c r="L1233" s="2" t="s">
        <v>68</v>
      </c>
    </row>
    <row r="1234" spans="1:12">
      <c r="A1234" s="2" t="s">
        <v>1820</v>
      </c>
      <c r="B1234" s="2" t="s">
        <v>241</v>
      </c>
      <c r="C1234" s="2">
        <v>3146</v>
      </c>
      <c r="D1234" s="2" t="s">
        <v>1771</v>
      </c>
      <c r="E1234" s="2" t="s">
        <v>68</v>
      </c>
      <c r="F1234" s="3">
        <v>50.355460354873138</v>
      </c>
      <c r="G1234" s="3">
        <v>30.405301680472959</v>
      </c>
      <c r="H1234" s="4">
        <v>67.17</v>
      </c>
      <c r="I1234" s="2" t="s">
        <v>131</v>
      </c>
      <c r="J1234" s="2" t="str">
        <f>IF(COUNTIF($A$3:A1234,A1234)&gt;1,"ДУБЛЬ","")</f>
        <v/>
      </c>
      <c r="K1234" s="2" t="str">
        <f t="shared" si="19"/>
        <v>OK</v>
      </c>
      <c r="L1234" s="2" t="s">
        <v>68</v>
      </c>
    </row>
    <row r="1235" spans="1:12">
      <c r="A1235" s="2" t="s">
        <v>1821</v>
      </c>
      <c r="B1235" s="2" t="s">
        <v>241</v>
      </c>
      <c r="C1235" s="2">
        <v>3147</v>
      </c>
      <c r="D1235" s="2" t="s">
        <v>1822</v>
      </c>
      <c r="E1235" s="2" t="s">
        <v>68</v>
      </c>
      <c r="F1235" s="3">
        <v>49.351629000000003</v>
      </c>
      <c r="G1235" s="3">
        <v>28.715479999999999</v>
      </c>
      <c r="H1235" s="4">
        <v>67.17</v>
      </c>
      <c r="I1235" s="2" t="s">
        <v>131</v>
      </c>
      <c r="J1235" s="2" t="str">
        <f>IF(COUNTIF($A$3:A1235,A1235)&gt;1,"ДУБЛЬ","")</f>
        <v/>
      </c>
      <c r="K1235" s="2" t="str">
        <f t="shared" si="19"/>
        <v>OK</v>
      </c>
      <c r="L1235" s="2" t="s">
        <v>68</v>
      </c>
    </row>
    <row r="1236" spans="1:12">
      <c r="A1236" s="2" t="s">
        <v>1823</v>
      </c>
      <c r="B1236" s="2" t="s">
        <v>241</v>
      </c>
      <c r="C1236" s="2">
        <v>3171</v>
      </c>
      <c r="D1236" s="2" t="s">
        <v>1824</v>
      </c>
      <c r="E1236" s="2" t="s">
        <v>68</v>
      </c>
      <c r="F1236" s="3">
        <v>46.450714394426782</v>
      </c>
      <c r="G1236" s="3">
        <v>30.644055302378771</v>
      </c>
      <c r="H1236" s="4">
        <v>67.17</v>
      </c>
      <c r="I1236" s="2" t="s">
        <v>131</v>
      </c>
      <c r="J1236" s="2" t="str">
        <f>IF(COUNTIF($A$3:A1236,A1236)&gt;1,"ДУБЛЬ","")</f>
        <v/>
      </c>
      <c r="K1236" s="2" t="str">
        <f t="shared" si="19"/>
        <v>OK</v>
      </c>
      <c r="L1236" s="2" t="s">
        <v>68</v>
      </c>
    </row>
    <row r="1237" spans="1:12">
      <c r="A1237" s="2" t="s">
        <v>1825</v>
      </c>
      <c r="B1237" s="2" t="s">
        <v>241</v>
      </c>
      <c r="C1237" s="2">
        <v>3175</v>
      </c>
      <c r="D1237" s="2" t="s">
        <v>611</v>
      </c>
      <c r="E1237" s="2" t="s">
        <v>68</v>
      </c>
      <c r="F1237" s="3">
        <v>50.426450000000003</v>
      </c>
      <c r="G1237" s="3">
        <v>30.460878999999998</v>
      </c>
      <c r="H1237" s="4">
        <v>67.17</v>
      </c>
      <c r="I1237" s="2" t="s">
        <v>131</v>
      </c>
      <c r="J1237" s="2" t="str">
        <f>IF(COUNTIF($A$3:A1237,A1237)&gt;1,"ДУБЛЬ","")</f>
        <v/>
      </c>
      <c r="K1237" s="2" t="str">
        <f t="shared" si="19"/>
        <v>OK</v>
      </c>
      <c r="L1237" s="2" t="s">
        <v>68</v>
      </c>
    </row>
    <row r="1238" spans="1:12">
      <c r="A1238" s="2" t="s">
        <v>1826</v>
      </c>
      <c r="B1238" s="2" t="s">
        <v>241</v>
      </c>
      <c r="C1238" s="2">
        <v>3176</v>
      </c>
      <c r="D1238" s="2" t="s">
        <v>1237</v>
      </c>
      <c r="E1238" s="2" t="s">
        <v>68</v>
      </c>
      <c r="F1238" s="3">
        <v>48.115924999999997</v>
      </c>
      <c r="G1238" s="3">
        <v>32.763831000000003</v>
      </c>
      <c r="H1238" s="4">
        <v>67.17</v>
      </c>
      <c r="I1238" s="2" t="s">
        <v>131</v>
      </c>
      <c r="J1238" s="2" t="str">
        <f>IF(COUNTIF($A$3:A1238,A1238)&gt;1,"ДУБЛЬ","")</f>
        <v/>
      </c>
      <c r="K1238" s="2" t="str">
        <f t="shared" si="19"/>
        <v>OK</v>
      </c>
      <c r="L1238" s="2" t="s">
        <v>68</v>
      </c>
    </row>
    <row r="1239" spans="1:12">
      <c r="A1239" s="2" t="s">
        <v>1827</v>
      </c>
      <c r="B1239" s="2" t="s">
        <v>241</v>
      </c>
      <c r="C1239" s="2">
        <v>3177</v>
      </c>
      <c r="D1239" s="2" t="s">
        <v>1828</v>
      </c>
      <c r="E1239" s="2" t="s">
        <v>68</v>
      </c>
      <c r="F1239" s="3">
        <v>46.483639041917797</v>
      </c>
      <c r="G1239" s="3">
        <v>30.595053163282909</v>
      </c>
      <c r="H1239" s="4">
        <v>67.17</v>
      </c>
      <c r="I1239" s="2" t="s">
        <v>131</v>
      </c>
      <c r="J1239" s="2" t="str">
        <f>IF(COUNTIF($A$3:A1239,A1239)&gt;1,"ДУБЛЬ","")</f>
        <v/>
      </c>
      <c r="K1239" s="2" t="str">
        <f t="shared" si="19"/>
        <v>OK</v>
      </c>
      <c r="L1239" s="2" t="s">
        <v>68</v>
      </c>
    </row>
    <row r="1240" spans="1:12">
      <c r="A1240" s="2" t="s">
        <v>1829</v>
      </c>
      <c r="B1240" s="2" t="s">
        <v>241</v>
      </c>
      <c r="C1240" s="2">
        <v>3179</v>
      </c>
      <c r="D1240" s="2" t="s">
        <v>1213</v>
      </c>
      <c r="E1240" s="2" t="s">
        <v>68</v>
      </c>
      <c r="F1240" s="3">
        <v>49.228818452475707</v>
      </c>
      <c r="G1240" s="3">
        <v>31.864037996351239</v>
      </c>
      <c r="H1240" s="4">
        <v>67.17</v>
      </c>
      <c r="I1240" s="2" t="s">
        <v>150</v>
      </c>
      <c r="J1240" s="2" t="str">
        <f>IF(COUNTIF($A$3:A1240,A1240)&gt;1,"ДУБЛЬ","")</f>
        <v/>
      </c>
      <c r="K1240" s="2" t="str">
        <f t="shared" si="19"/>
        <v>OK</v>
      </c>
      <c r="L1240" s="2" t="s">
        <v>68</v>
      </c>
    </row>
    <row r="1241" spans="1:12">
      <c r="A1241" s="2" t="s">
        <v>1830</v>
      </c>
      <c r="B1241" s="2" t="s">
        <v>241</v>
      </c>
      <c r="C1241" s="2">
        <v>3181</v>
      </c>
      <c r="D1241" s="2" t="s">
        <v>1309</v>
      </c>
      <c r="E1241" s="2" t="s">
        <v>68</v>
      </c>
      <c r="F1241" s="3">
        <v>46.426749562308849</v>
      </c>
      <c r="G1241" s="3">
        <v>30.750378283712049</v>
      </c>
      <c r="H1241" s="4">
        <v>67.17</v>
      </c>
      <c r="I1241" s="2" t="s">
        <v>131</v>
      </c>
      <c r="J1241" s="2" t="str">
        <f>IF(COUNTIF($A$3:A1241,A1241)&gt;1,"ДУБЛЬ","")</f>
        <v/>
      </c>
      <c r="K1241" s="2" t="str">
        <f t="shared" si="19"/>
        <v>OK</v>
      </c>
      <c r="L1241" s="2" t="s">
        <v>68</v>
      </c>
    </row>
    <row r="1242" spans="1:12">
      <c r="A1242" s="2" t="s">
        <v>1831</v>
      </c>
      <c r="B1242" s="2" t="s">
        <v>241</v>
      </c>
      <c r="C1242" s="2">
        <v>3182</v>
      </c>
      <c r="D1242" s="2" t="s">
        <v>1303</v>
      </c>
      <c r="E1242" s="2" t="s">
        <v>68</v>
      </c>
      <c r="F1242" s="3">
        <v>47.018639999999998</v>
      </c>
      <c r="G1242" s="3">
        <v>32.0047</v>
      </c>
      <c r="H1242" s="4">
        <v>67.17</v>
      </c>
      <c r="I1242" s="2" t="s">
        <v>131</v>
      </c>
      <c r="J1242" s="2" t="str">
        <f>IF(COUNTIF($A$3:A1242,A1242)&gt;1,"ДУБЛЬ","")</f>
        <v/>
      </c>
      <c r="K1242" s="2" t="str">
        <f t="shared" si="19"/>
        <v>OK</v>
      </c>
      <c r="L1242" s="2" t="s">
        <v>68</v>
      </c>
    </row>
    <row r="1243" spans="1:12">
      <c r="A1243" s="2" t="s">
        <v>1832</v>
      </c>
      <c r="B1243" s="2" t="s">
        <v>241</v>
      </c>
      <c r="C1243" s="2">
        <v>3183</v>
      </c>
      <c r="D1243" s="2" t="s">
        <v>1200</v>
      </c>
      <c r="E1243" s="2" t="s">
        <v>63</v>
      </c>
      <c r="F1243" s="3">
        <v>47.882201503415011</v>
      </c>
      <c r="G1243" s="3">
        <v>33.383166047894818</v>
      </c>
      <c r="H1243" s="4">
        <v>67.17</v>
      </c>
      <c r="I1243" s="2" t="s">
        <v>131</v>
      </c>
      <c r="J1243" s="2" t="str">
        <f>IF(COUNTIF($A$3:A1243,A1243)&gt;1,"ДУБЛЬ","")</f>
        <v/>
      </c>
      <c r="K1243" s="2" t="str">
        <f t="shared" si="19"/>
        <v>OK</v>
      </c>
      <c r="L1243" s="2" t="s">
        <v>68</v>
      </c>
    </row>
    <row r="1244" spans="1:12">
      <c r="A1244" s="2" t="s">
        <v>1833</v>
      </c>
      <c r="B1244" s="2" t="s">
        <v>241</v>
      </c>
      <c r="C1244" s="2">
        <v>3185</v>
      </c>
      <c r="D1244" s="2" t="s">
        <v>611</v>
      </c>
      <c r="E1244" s="2" t="s">
        <v>68</v>
      </c>
      <c r="F1244" s="3">
        <v>50.438775999999997</v>
      </c>
      <c r="G1244" s="3">
        <v>30.420427</v>
      </c>
      <c r="H1244" s="4">
        <v>67.17</v>
      </c>
      <c r="I1244" s="2" t="s">
        <v>131</v>
      </c>
      <c r="J1244" s="2" t="str">
        <f>IF(COUNTIF($A$3:A1244,A1244)&gt;1,"ДУБЛЬ","")</f>
        <v/>
      </c>
      <c r="K1244" s="2" t="str">
        <f t="shared" si="19"/>
        <v>OK</v>
      </c>
      <c r="L1244" s="2" t="s">
        <v>68</v>
      </c>
    </row>
    <row r="1245" spans="1:12">
      <c r="A1245" s="2" t="s">
        <v>1834</v>
      </c>
      <c r="B1245" s="2" t="s">
        <v>241</v>
      </c>
      <c r="C1245" s="2">
        <v>3188</v>
      </c>
      <c r="D1245" s="2" t="s">
        <v>1835</v>
      </c>
      <c r="E1245" s="2" t="s">
        <v>68</v>
      </c>
      <c r="F1245" s="3">
        <v>47.63214</v>
      </c>
      <c r="G1245" s="3">
        <v>30.987719999999999</v>
      </c>
      <c r="H1245" s="4">
        <v>67.17</v>
      </c>
      <c r="I1245" s="2" t="s">
        <v>131</v>
      </c>
      <c r="J1245" s="2" t="str">
        <f>IF(COUNTIF($A$3:A1245,A1245)&gt;1,"ДУБЛЬ","")</f>
        <v/>
      </c>
      <c r="K1245" s="2" t="str">
        <f t="shared" si="19"/>
        <v>OK</v>
      </c>
      <c r="L1245" s="2" t="s">
        <v>68</v>
      </c>
    </row>
    <row r="1246" spans="1:12">
      <c r="A1246" s="2" t="s">
        <v>1836</v>
      </c>
      <c r="B1246" s="2" t="s">
        <v>241</v>
      </c>
      <c r="C1246" s="2">
        <v>3197</v>
      </c>
      <c r="D1246" s="2" t="s">
        <v>1448</v>
      </c>
      <c r="E1246" s="2" t="s">
        <v>68</v>
      </c>
      <c r="F1246" s="3">
        <v>50.401481719118678</v>
      </c>
      <c r="G1246" s="3">
        <v>30.380218728284628</v>
      </c>
      <c r="H1246" s="4">
        <v>67.17</v>
      </c>
      <c r="I1246" s="2" t="s">
        <v>131</v>
      </c>
      <c r="J1246" s="2" t="str">
        <f>IF(COUNTIF($A$3:A1246,A1246)&gt;1,"ДУБЛЬ","")</f>
        <v/>
      </c>
      <c r="K1246" s="2" t="str">
        <f t="shared" si="19"/>
        <v>OK</v>
      </c>
      <c r="L1246" s="2" t="s">
        <v>68</v>
      </c>
    </row>
    <row r="1247" spans="1:12">
      <c r="A1247" s="2" t="s">
        <v>1837</v>
      </c>
      <c r="B1247" s="2" t="s">
        <v>241</v>
      </c>
      <c r="C1247" s="2">
        <v>3198</v>
      </c>
      <c r="D1247" s="2" t="s">
        <v>1303</v>
      </c>
      <c r="E1247" s="2" t="s">
        <v>68</v>
      </c>
      <c r="F1247" s="3">
        <v>46.971980000000002</v>
      </c>
      <c r="G1247" s="3">
        <v>31.992819999999998</v>
      </c>
      <c r="H1247" s="4">
        <v>67.17</v>
      </c>
      <c r="I1247" s="2" t="s">
        <v>131</v>
      </c>
      <c r="J1247" s="2" t="str">
        <f>IF(COUNTIF($A$3:A1247,A1247)&gt;1,"ДУБЛЬ","")</f>
        <v/>
      </c>
      <c r="K1247" s="2" t="str">
        <f t="shared" si="19"/>
        <v>OK</v>
      </c>
      <c r="L1247" s="2" t="s">
        <v>68</v>
      </c>
    </row>
    <row r="1248" spans="1:12">
      <c r="A1248" s="2" t="s">
        <v>1838</v>
      </c>
      <c r="B1248" s="2" t="s">
        <v>241</v>
      </c>
      <c r="C1248" s="2">
        <v>3200</v>
      </c>
      <c r="D1248" s="2" t="s">
        <v>1200</v>
      </c>
      <c r="E1248" s="2" t="s">
        <v>63</v>
      </c>
      <c r="F1248" s="3">
        <v>47.94941575988782</v>
      </c>
      <c r="G1248" s="3">
        <v>33.451582407470482</v>
      </c>
      <c r="H1248" s="4">
        <v>67.17</v>
      </c>
      <c r="I1248" s="2" t="s">
        <v>131</v>
      </c>
      <c r="J1248" s="2" t="str">
        <f>IF(COUNTIF($A$3:A1248,A1248)&gt;1,"ДУБЛЬ","")</f>
        <v/>
      </c>
      <c r="K1248" s="2" t="str">
        <f t="shared" si="19"/>
        <v>OK</v>
      </c>
      <c r="L1248" s="2" t="s">
        <v>68</v>
      </c>
    </row>
    <row r="1249" spans="1:12">
      <c r="A1249" s="2" t="s">
        <v>1839</v>
      </c>
      <c r="B1249" s="2" t="s">
        <v>241</v>
      </c>
      <c r="C1249" s="2">
        <v>3201</v>
      </c>
      <c r="D1249" s="2" t="s">
        <v>611</v>
      </c>
      <c r="E1249" s="2" t="s">
        <v>68</v>
      </c>
      <c r="F1249" s="3">
        <v>50.421857000000003</v>
      </c>
      <c r="G1249" s="3">
        <v>30.477252</v>
      </c>
      <c r="H1249" s="4">
        <v>67.17</v>
      </c>
      <c r="I1249" s="2" t="s">
        <v>131</v>
      </c>
      <c r="J1249" s="2" t="str">
        <f>IF(COUNTIF($A$3:A1249,A1249)&gt;1,"ДУБЛЬ","")</f>
        <v/>
      </c>
      <c r="K1249" s="2" t="str">
        <f t="shared" si="19"/>
        <v>OK</v>
      </c>
      <c r="L1249" s="2" t="s">
        <v>68</v>
      </c>
    </row>
    <row r="1250" spans="1:12">
      <c r="A1250" s="2" t="s">
        <v>1840</v>
      </c>
      <c r="B1250" s="2" t="s">
        <v>241</v>
      </c>
      <c r="C1250" s="2">
        <v>3204</v>
      </c>
      <c r="D1250" s="2" t="s">
        <v>611</v>
      </c>
      <c r="E1250" s="2" t="s">
        <v>68</v>
      </c>
      <c r="F1250" s="3">
        <v>50.43024240469898</v>
      </c>
      <c r="G1250" s="3">
        <v>30.48732029850828</v>
      </c>
      <c r="H1250" s="4">
        <v>67.17</v>
      </c>
      <c r="I1250" s="2" t="s">
        <v>131</v>
      </c>
      <c r="J1250" s="2" t="str">
        <f>IF(COUNTIF($A$3:A1250,A1250)&gt;1,"ДУБЛЬ","")</f>
        <v/>
      </c>
      <c r="K1250" s="2" t="str">
        <f t="shared" si="19"/>
        <v>OK</v>
      </c>
      <c r="L1250" s="2" t="s">
        <v>68</v>
      </c>
    </row>
    <row r="1251" spans="1:12">
      <c r="A1251" s="2" t="s">
        <v>1841</v>
      </c>
      <c r="B1251" s="2" t="s">
        <v>241</v>
      </c>
      <c r="C1251" s="2">
        <v>3208</v>
      </c>
      <c r="D1251" s="2" t="s">
        <v>1379</v>
      </c>
      <c r="E1251" s="2" t="s">
        <v>68</v>
      </c>
      <c r="F1251" s="3">
        <v>46.305325027758506</v>
      </c>
      <c r="G1251" s="3">
        <v>30.663022978134151</v>
      </c>
      <c r="H1251" s="4">
        <v>67.17</v>
      </c>
      <c r="I1251" s="2" t="s">
        <v>131</v>
      </c>
      <c r="J1251" s="2" t="str">
        <f>IF(COUNTIF($A$3:A1251,A1251)&gt;1,"ДУБЛЬ","")</f>
        <v/>
      </c>
      <c r="K1251" s="2" t="str">
        <f t="shared" si="19"/>
        <v>OK</v>
      </c>
      <c r="L1251" s="2" t="s">
        <v>68</v>
      </c>
    </row>
    <row r="1252" spans="1:12">
      <c r="A1252" s="2" t="s">
        <v>1842</v>
      </c>
      <c r="B1252" s="2" t="s">
        <v>241</v>
      </c>
      <c r="C1252" s="2">
        <v>3211</v>
      </c>
      <c r="D1252" s="2" t="s">
        <v>1843</v>
      </c>
      <c r="E1252" s="2" t="s">
        <v>68</v>
      </c>
      <c r="F1252" s="3">
        <v>46.539316724949778</v>
      </c>
      <c r="G1252" s="3">
        <v>30.014275751449791</v>
      </c>
      <c r="H1252" s="4">
        <v>67.17</v>
      </c>
      <c r="I1252" s="2" t="s">
        <v>131</v>
      </c>
      <c r="J1252" s="2" t="str">
        <f>IF(COUNTIF($A$3:A1252,A1252)&gt;1,"ДУБЛЬ","")</f>
        <v/>
      </c>
      <c r="K1252" s="2" t="str">
        <f t="shared" si="19"/>
        <v>OK</v>
      </c>
      <c r="L1252" s="2" t="s">
        <v>68</v>
      </c>
    </row>
    <row r="1253" spans="1:12">
      <c r="A1253" s="2" t="s">
        <v>1844</v>
      </c>
      <c r="B1253" s="2" t="s">
        <v>241</v>
      </c>
      <c r="C1253" s="2">
        <v>3214</v>
      </c>
      <c r="D1253" s="2" t="s">
        <v>1309</v>
      </c>
      <c r="E1253" s="2" t="s">
        <v>68</v>
      </c>
      <c r="F1253" s="3">
        <v>46.392285092492727</v>
      </c>
      <c r="G1253" s="3">
        <v>30.723580589899811</v>
      </c>
      <c r="H1253" s="4">
        <v>67.17</v>
      </c>
      <c r="I1253" s="2" t="s">
        <v>131</v>
      </c>
      <c r="J1253" s="2" t="str">
        <f>IF(COUNTIF($A$3:A1253,A1253)&gt;1,"ДУБЛЬ","")</f>
        <v/>
      </c>
      <c r="K1253" s="2" t="str">
        <f t="shared" si="19"/>
        <v>OK</v>
      </c>
      <c r="L1253" s="2" t="s">
        <v>68</v>
      </c>
    </row>
    <row r="1254" spans="1:12">
      <c r="A1254" s="2" t="s">
        <v>1845</v>
      </c>
      <c r="B1254" s="2" t="s">
        <v>241</v>
      </c>
      <c r="C1254" s="2">
        <v>3215</v>
      </c>
      <c r="D1254" s="2" t="s">
        <v>611</v>
      </c>
      <c r="E1254" s="2" t="s">
        <v>68</v>
      </c>
      <c r="F1254" s="3">
        <v>50.466369062769957</v>
      </c>
      <c r="G1254" s="3">
        <v>30.51389805988812</v>
      </c>
      <c r="H1254" s="4">
        <v>67.17</v>
      </c>
      <c r="I1254" s="2" t="s">
        <v>131</v>
      </c>
      <c r="J1254" s="2" t="str">
        <f>IF(COUNTIF($A$3:A1254,A1254)&gt;1,"ДУБЛЬ","")</f>
        <v/>
      </c>
      <c r="K1254" s="2" t="str">
        <f t="shared" si="19"/>
        <v>OK</v>
      </c>
      <c r="L1254" s="2" t="s">
        <v>68</v>
      </c>
    </row>
    <row r="1255" spans="1:12">
      <c r="A1255" s="2" t="s">
        <v>1846</v>
      </c>
      <c r="B1255" s="2" t="s">
        <v>241</v>
      </c>
      <c r="C1255" s="2">
        <v>3217</v>
      </c>
      <c r="D1255" s="2" t="s">
        <v>1577</v>
      </c>
      <c r="E1255" s="2" t="s">
        <v>75</v>
      </c>
      <c r="F1255" s="3">
        <v>45.455531000000001</v>
      </c>
      <c r="G1255" s="3">
        <v>28.274643999999999</v>
      </c>
      <c r="H1255" s="4">
        <v>67.17</v>
      </c>
      <c r="I1255" s="2" t="s">
        <v>131</v>
      </c>
      <c r="J1255" s="2" t="str">
        <f>IF(COUNTIF($A$3:A1255,A1255)&gt;1,"ДУБЛЬ","")</f>
        <v/>
      </c>
      <c r="K1255" s="2" t="str">
        <f t="shared" si="19"/>
        <v>OK</v>
      </c>
      <c r="L1255" s="2" t="s">
        <v>68</v>
      </c>
    </row>
    <row r="1256" spans="1:12">
      <c r="A1256" s="2" t="s">
        <v>1847</v>
      </c>
      <c r="B1256" s="2" t="s">
        <v>241</v>
      </c>
      <c r="C1256" s="2">
        <v>3180</v>
      </c>
      <c r="D1256" s="2" t="s">
        <v>1848</v>
      </c>
      <c r="E1256" s="2" t="s">
        <v>68</v>
      </c>
      <c r="F1256" s="3">
        <v>49.257336000000002</v>
      </c>
      <c r="G1256" s="3">
        <v>28.367251</v>
      </c>
      <c r="H1256" s="4">
        <v>67.17</v>
      </c>
      <c r="I1256" s="2" t="s">
        <v>131</v>
      </c>
      <c r="J1256" s="2" t="str">
        <f>IF(COUNTIF($A$3:A1256,A1256)&gt;1,"ДУБЛЬ","")</f>
        <v/>
      </c>
      <c r="K1256" s="2" t="str">
        <f t="shared" si="19"/>
        <v>OK</v>
      </c>
      <c r="L1256" s="2" t="s">
        <v>68</v>
      </c>
    </row>
    <row r="1257" spans="1:12">
      <c r="A1257" s="2" t="s">
        <v>1849</v>
      </c>
      <c r="B1257" s="2" t="s">
        <v>241</v>
      </c>
      <c r="C1257" s="2">
        <v>3221</v>
      </c>
      <c r="D1257" s="2" t="s">
        <v>1309</v>
      </c>
      <c r="E1257" s="2" t="s">
        <v>68</v>
      </c>
      <c r="F1257" s="3">
        <v>46.480317963444357</v>
      </c>
      <c r="G1257" s="3">
        <v>30.73473089198955</v>
      </c>
      <c r="H1257" s="4">
        <v>67.17</v>
      </c>
      <c r="I1257" s="2" t="s">
        <v>131</v>
      </c>
      <c r="J1257" s="2" t="str">
        <f>IF(COUNTIF($A$3:A1257,A1257)&gt;1,"ДУБЛЬ","")</f>
        <v/>
      </c>
      <c r="K1257" s="2" t="str">
        <f t="shared" si="19"/>
        <v>OK</v>
      </c>
      <c r="L1257" s="2" t="s">
        <v>68</v>
      </c>
    </row>
    <row r="1258" spans="1:12">
      <c r="A1258" s="2" t="s">
        <v>1850</v>
      </c>
      <c r="B1258" s="2" t="s">
        <v>241</v>
      </c>
      <c r="C1258" s="2">
        <v>3231</v>
      </c>
      <c r="D1258" s="2" t="s">
        <v>1851</v>
      </c>
      <c r="E1258" s="2" t="s">
        <v>68</v>
      </c>
      <c r="F1258" s="3">
        <v>49.718347274500992</v>
      </c>
      <c r="G1258" s="3">
        <v>29.208449831773152</v>
      </c>
      <c r="H1258" s="4">
        <v>67.17</v>
      </c>
      <c r="I1258" s="2" t="s">
        <v>131</v>
      </c>
      <c r="J1258" s="2" t="str">
        <f>IF(COUNTIF($A$3:A1258,A1258)&gt;1,"ДУБЛЬ","")</f>
        <v/>
      </c>
      <c r="K1258" s="2" t="str">
        <f t="shared" si="19"/>
        <v>OK</v>
      </c>
      <c r="L1258" s="2" t="s">
        <v>68</v>
      </c>
    </row>
    <row r="1259" spans="1:12">
      <c r="A1259" s="2" t="s">
        <v>1852</v>
      </c>
      <c r="B1259" s="2" t="s">
        <v>241</v>
      </c>
      <c r="C1259" s="2">
        <v>3237</v>
      </c>
      <c r="D1259" s="2" t="s">
        <v>611</v>
      </c>
      <c r="E1259" s="2" t="s">
        <v>68</v>
      </c>
      <c r="F1259" s="3">
        <v>50.456041999999997</v>
      </c>
      <c r="G1259" s="3">
        <v>30.387902</v>
      </c>
      <c r="H1259" s="4">
        <v>67.17</v>
      </c>
      <c r="I1259" s="2" t="s">
        <v>131</v>
      </c>
      <c r="J1259" s="2" t="str">
        <f>IF(COUNTIF($A$3:A1259,A1259)&gt;1,"ДУБЛЬ","")</f>
        <v/>
      </c>
      <c r="K1259" s="2" t="str">
        <f t="shared" si="19"/>
        <v>OK</v>
      </c>
      <c r="L1259" s="2" t="s">
        <v>68</v>
      </c>
    </row>
    <row r="1260" spans="1:12">
      <c r="A1260" s="2" t="s">
        <v>1853</v>
      </c>
      <c r="B1260" s="2" t="s">
        <v>241</v>
      </c>
      <c r="C1260" s="2">
        <v>3238</v>
      </c>
      <c r="D1260" s="2" t="s">
        <v>1309</v>
      </c>
      <c r="E1260" s="2" t="s">
        <v>68</v>
      </c>
      <c r="F1260" s="3">
        <v>46.580547676255208</v>
      </c>
      <c r="G1260" s="3">
        <v>30.784901597065041</v>
      </c>
      <c r="H1260" s="4">
        <v>67.17</v>
      </c>
      <c r="I1260" s="2" t="s">
        <v>131</v>
      </c>
      <c r="J1260" s="2" t="str">
        <f>IF(COUNTIF($A$3:A1260,A1260)&gt;1,"ДУБЛЬ","")</f>
        <v/>
      </c>
      <c r="K1260" s="2" t="str">
        <f t="shared" si="19"/>
        <v>OK</v>
      </c>
      <c r="L1260" s="2" t="s">
        <v>68</v>
      </c>
    </row>
    <row r="1261" spans="1:12">
      <c r="A1261" s="2" t="s">
        <v>1854</v>
      </c>
      <c r="B1261" s="2" t="s">
        <v>241</v>
      </c>
      <c r="C1261" s="2">
        <v>3242</v>
      </c>
      <c r="D1261" s="2" t="s">
        <v>1855</v>
      </c>
      <c r="E1261" s="2" t="s">
        <v>68</v>
      </c>
      <c r="F1261" s="3">
        <v>46.582368710467797</v>
      </c>
      <c r="G1261" s="3">
        <v>30.54698451324202</v>
      </c>
      <c r="H1261" s="4">
        <v>67.17</v>
      </c>
      <c r="I1261" s="2" t="s">
        <v>131</v>
      </c>
      <c r="J1261" s="2" t="str">
        <f>IF(COUNTIF($A$3:A1261,A1261)&gt;1,"ДУБЛЬ","")</f>
        <v/>
      </c>
      <c r="K1261" s="2" t="str">
        <f t="shared" si="19"/>
        <v>OK</v>
      </c>
      <c r="L1261" s="2" t="s">
        <v>68</v>
      </c>
    </row>
    <row r="1262" spans="1:12">
      <c r="A1262" s="2" t="s">
        <v>1856</v>
      </c>
      <c r="B1262" s="2" t="s">
        <v>241</v>
      </c>
      <c r="C1262" s="2">
        <v>3240</v>
      </c>
      <c r="D1262" s="2" t="s">
        <v>1309</v>
      </c>
      <c r="E1262" s="2" t="s">
        <v>68</v>
      </c>
      <c r="F1262" s="3">
        <v>46.417948503435163</v>
      </c>
      <c r="G1262" s="3">
        <v>30.715521738903849</v>
      </c>
      <c r="H1262" s="4">
        <v>67.17</v>
      </c>
      <c r="I1262" s="2" t="s">
        <v>131</v>
      </c>
      <c r="J1262" s="2" t="str">
        <f>IF(COUNTIF($A$3:A1262,A1262)&gt;1,"ДУБЛЬ","")</f>
        <v/>
      </c>
      <c r="K1262" s="2" t="str">
        <f t="shared" si="19"/>
        <v>OK</v>
      </c>
      <c r="L1262" s="2" t="s">
        <v>68</v>
      </c>
    </row>
    <row r="1263" spans="1:12">
      <c r="A1263" s="2" t="s">
        <v>1857</v>
      </c>
      <c r="B1263" s="2" t="s">
        <v>241</v>
      </c>
      <c r="C1263" s="2">
        <v>3247</v>
      </c>
      <c r="D1263" s="2" t="s">
        <v>1858</v>
      </c>
      <c r="E1263" s="2" t="s">
        <v>75</v>
      </c>
      <c r="F1263" s="3">
        <v>45.441207279532989</v>
      </c>
      <c r="G1263" s="3">
        <v>29.265100112961481</v>
      </c>
      <c r="H1263" s="4">
        <v>67.17</v>
      </c>
      <c r="I1263" s="2" t="s">
        <v>131</v>
      </c>
      <c r="J1263" s="2" t="str">
        <f>IF(COUNTIF($A$3:A1263,A1263)&gt;1,"ДУБЛЬ","")</f>
        <v/>
      </c>
      <c r="K1263" s="2" t="str">
        <f t="shared" si="19"/>
        <v>OK</v>
      </c>
      <c r="L1263" s="2" t="s">
        <v>68</v>
      </c>
    </row>
    <row r="1264" spans="1:12">
      <c r="A1264" s="2" t="s">
        <v>1859</v>
      </c>
      <c r="B1264" s="2" t="s">
        <v>241</v>
      </c>
      <c r="C1264" s="2">
        <v>3250</v>
      </c>
      <c r="D1264" s="2" t="s">
        <v>1132</v>
      </c>
      <c r="E1264" s="2" t="s">
        <v>68</v>
      </c>
      <c r="F1264" s="3">
        <v>48.734490752747902</v>
      </c>
      <c r="G1264" s="3">
        <v>30.17214845961287</v>
      </c>
      <c r="H1264" s="4">
        <v>67.17</v>
      </c>
      <c r="I1264" s="2" t="s">
        <v>131</v>
      </c>
      <c r="J1264" s="2" t="str">
        <f>IF(COUNTIF($A$3:A1264,A1264)&gt;1,"ДУБЛЬ","")</f>
        <v/>
      </c>
      <c r="K1264" s="2" t="str">
        <f t="shared" si="19"/>
        <v>OK</v>
      </c>
      <c r="L1264" s="2" t="s">
        <v>68</v>
      </c>
    </row>
    <row r="1265" spans="1:12">
      <c r="A1265" s="2" t="s">
        <v>1860</v>
      </c>
      <c r="B1265" s="2" t="s">
        <v>241</v>
      </c>
      <c r="C1265" s="2">
        <v>3254</v>
      </c>
      <c r="D1265" s="2" t="s">
        <v>1150</v>
      </c>
      <c r="E1265" s="2" t="s">
        <v>68</v>
      </c>
      <c r="F1265" s="3">
        <v>48.50208323669716</v>
      </c>
      <c r="G1265" s="3">
        <v>32.255794027787381</v>
      </c>
      <c r="H1265" s="4">
        <v>67.17</v>
      </c>
      <c r="I1265" s="2" t="s">
        <v>131</v>
      </c>
      <c r="J1265" s="2" t="str">
        <f>IF(COUNTIF($A$3:A1265,A1265)&gt;1,"ДУБЛЬ","")</f>
        <v/>
      </c>
      <c r="K1265" s="2" t="str">
        <f t="shared" si="19"/>
        <v>OK</v>
      </c>
      <c r="L1265" s="2" t="s">
        <v>68</v>
      </c>
    </row>
    <row r="1266" spans="1:12">
      <c r="A1266" s="2" t="s">
        <v>1861</v>
      </c>
      <c r="B1266" s="2" t="s">
        <v>241</v>
      </c>
      <c r="C1266" s="2">
        <v>3255</v>
      </c>
      <c r="D1266" s="2" t="s">
        <v>1303</v>
      </c>
      <c r="E1266" s="2" t="s">
        <v>68</v>
      </c>
      <c r="F1266" s="3">
        <v>46.951210370842581</v>
      </c>
      <c r="G1266" s="3">
        <v>31.942334804658891</v>
      </c>
      <c r="H1266" s="4">
        <v>67.17</v>
      </c>
      <c r="I1266" s="2" t="s">
        <v>131</v>
      </c>
      <c r="J1266" s="2" t="str">
        <f>IF(COUNTIF($A$3:A1266,A1266)&gt;1,"ДУБЛЬ","")</f>
        <v/>
      </c>
      <c r="K1266" s="2" t="str">
        <f t="shared" si="19"/>
        <v>OK</v>
      </c>
      <c r="L1266" s="2" t="s">
        <v>68</v>
      </c>
    </row>
    <row r="1267" spans="1:12">
      <c r="A1267" s="2" t="s">
        <v>1862</v>
      </c>
      <c r="B1267" s="2" t="s">
        <v>241</v>
      </c>
      <c r="C1267" s="2">
        <v>3256</v>
      </c>
      <c r="D1267" s="2" t="s">
        <v>1148</v>
      </c>
      <c r="E1267" s="2" t="s">
        <v>68</v>
      </c>
      <c r="F1267" s="3">
        <v>49.547184999999999</v>
      </c>
      <c r="G1267" s="3">
        <v>30.873113</v>
      </c>
      <c r="H1267" s="4">
        <v>67.17</v>
      </c>
      <c r="I1267" s="2" t="s">
        <v>131</v>
      </c>
      <c r="J1267" s="2" t="str">
        <f>IF(COUNTIF($A$3:A1267,A1267)&gt;1,"ДУБЛЬ","")</f>
        <v/>
      </c>
      <c r="K1267" s="2" t="str">
        <f t="shared" si="19"/>
        <v>OK</v>
      </c>
      <c r="L1267" s="2" t="s">
        <v>68</v>
      </c>
    </row>
    <row r="1268" spans="1:12">
      <c r="A1268" s="2" t="s">
        <v>1863</v>
      </c>
      <c r="B1268" s="2" t="s">
        <v>241</v>
      </c>
      <c r="C1268" s="2">
        <v>3262</v>
      </c>
      <c r="D1268" s="2" t="s">
        <v>1137</v>
      </c>
      <c r="E1268" s="2" t="s">
        <v>68</v>
      </c>
      <c r="F1268" s="3">
        <v>49.430186441686637</v>
      </c>
      <c r="G1268" s="3">
        <v>32.011723240413637</v>
      </c>
      <c r="H1268" s="4">
        <v>67.17</v>
      </c>
      <c r="I1268" s="2" t="s">
        <v>150</v>
      </c>
      <c r="J1268" s="2" t="str">
        <f>IF(COUNTIF($A$3:A1268,A1268)&gt;1,"ДУБЛЬ","")</f>
        <v/>
      </c>
      <c r="K1268" s="2" t="str">
        <f t="shared" si="19"/>
        <v>OK</v>
      </c>
      <c r="L1268" s="2" t="s">
        <v>68</v>
      </c>
    </row>
    <row r="1269" spans="1:12">
      <c r="A1269" s="2" t="s">
        <v>1864</v>
      </c>
      <c r="B1269" s="2" t="s">
        <v>241</v>
      </c>
      <c r="C1269" s="2">
        <v>3264</v>
      </c>
      <c r="D1269" s="2" t="s">
        <v>1200</v>
      </c>
      <c r="E1269" s="2" t="s">
        <v>63</v>
      </c>
      <c r="F1269" s="3">
        <v>47.937730038973882</v>
      </c>
      <c r="G1269" s="3">
        <v>33.421923344714479</v>
      </c>
      <c r="H1269" s="4">
        <v>67.17</v>
      </c>
      <c r="I1269" s="2" t="s">
        <v>131</v>
      </c>
      <c r="J1269" s="2" t="str">
        <f>IF(COUNTIF($A$3:A1269,A1269)&gt;1,"ДУБЛЬ","")</f>
        <v/>
      </c>
      <c r="K1269" s="2" t="str">
        <f t="shared" si="19"/>
        <v>OK</v>
      </c>
      <c r="L1269" s="2" t="s">
        <v>68</v>
      </c>
    </row>
    <row r="1270" spans="1:12">
      <c r="A1270" s="2" t="s">
        <v>1865</v>
      </c>
      <c r="B1270" s="2" t="s">
        <v>241</v>
      </c>
      <c r="C1270" s="2">
        <v>3265</v>
      </c>
      <c r="D1270" s="2" t="s">
        <v>1309</v>
      </c>
      <c r="E1270" s="2" t="s">
        <v>68</v>
      </c>
      <c r="F1270" s="3">
        <v>46.434418999999998</v>
      </c>
      <c r="G1270" s="3">
        <v>30.711819999999999</v>
      </c>
      <c r="H1270" s="4">
        <v>67.17</v>
      </c>
      <c r="I1270" s="2" t="s">
        <v>131</v>
      </c>
      <c r="J1270" s="2" t="str">
        <f>IF(COUNTIF($A$3:A1270,A1270)&gt;1,"ДУБЛЬ","")</f>
        <v/>
      </c>
      <c r="K1270" s="2" t="str">
        <f t="shared" si="19"/>
        <v>OK</v>
      </c>
      <c r="L1270" s="2" t="s">
        <v>68</v>
      </c>
    </row>
    <row r="1271" spans="1:12">
      <c r="A1271" s="2" t="s">
        <v>1866</v>
      </c>
      <c r="B1271" s="2" t="s">
        <v>241</v>
      </c>
      <c r="C1271" s="2">
        <v>2879</v>
      </c>
      <c r="D1271" s="2" t="s">
        <v>1137</v>
      </c>
      <c r="E1271" s="2" t="s">
        <v>68</v>
      </c>
      <c r="F1271" s="3">
        <v>49.426635525995593</v>
      </c>
      <c r="G1271" s="3">
        <v>32.080667097246703</v>
      </c>
      <c r="H1271" s="4">
        <v>67.17</v>
      </c>
      <c r="I1271" s="2" t="s">
        <v>150</v>
      </c>
      <c r="J1271" s="2" t="str">
        <f>IF(COUNTIF($A$3:A1271,A1271)&gt;1,"ДУБЛЬ","")</f>
        <v/>
      </c>
      <c r="K1271" s="2" t="str">
        <f t="shared" si="19"/>
        <v>OK</v>
      </c>
      <c r="L1271" s="2" t="s">
        <v>68</v>
      </c>
    </row>
    <row r="1272" spans="1:12">
      <c r="A1272" s="2" t="s">
        <v>1867</v>
      </c>
      <c r="B1272" s="2" t="s">
        <v>241</v>
      </c>
      <c r="C1272" s="2">
        <v>3267</v>
      </c>
      <c r="D1272" s="2" t="s">
        <v>1303</v>
      </c>
      <c r="E1272" s="2" t="s">
        <v>68</v>
      </c>
      <c r="F1272" s="3">
        <v>46.966870385400121</v>
      </c>
      <c r="G1272" s="3">
        <v>32.002005038893373</v>
      </c>
      <c r="H1272" s="4">
        <v>67.17</v>
      </c>
      <c r="I1272" s="2" t="s">
        <v>131</v>
      </c>
      <c r="J1272" s="2" t="str">
        <f>IF(COUNTIF($A$3:A1272,A1272)&gt;1,"ДУБЛЬ","")</f>
        <v/>
      </c>
      <c r="K1272" s="2" t="str">
        <f t="shared" si="19"/>
        <v>OK</v>
      </c>
      <c r="L1272" s="2" t="s">
        <v>68</v>
      </c>
    </row>
    <row r="1273" spans="1:12">
      <c r="A1273" s="2" t="s">
        <v>1868</v>
      </c>
      <c r="B1273" s="2" t="s">
        <v>241</v>
      </c>
      <c r="C1273" s="2">
        <v>3270</v>
      </c>
      <c r="D1273" s="2" t="s">
        <v>1663</v>
      </c>
      <c r="E1273" s="2" t="s">
        <v>68</v>
      </c>
      <c r="F1273" s="3">
        <v>50.342562824526773</v>
      </c>
      <c r="G1273" s="3">
        <v>30.427572126442328</v>
      </c>
      <c r="H1273" s="4">
        <v>67.17</v>
      </c>
      <c r="I1273" s="2" t="s">
        <v>131</v>
      </c>
      <c r="J1273" s="2" t="str">
        <f>IF(COUNTIF($A$3:A1273,A1273)&gt;1,"ДУБЛЬ","")</f>
        <v/>
      </c>
      <c r="K1273" s="2" t="str">
        <f t="shared" si="19"/>
        <v>OK</v>
      </c>
      <c r="L1273" s="2" t="s">
        <v>68</v>
      </c>
    </row>
    <row r="1274" spans="1:12">
      <c r="A1274" s="2" t="s">
        <v>1869</v>
      </c>
      <c r="B1274" s="2" t="s">
        <v>241</v>
      </c>
      <c r="C1274" s="2">
        <v>3272</v>
      </c>
      <c r="D1274" s="2" t="s">
        <v>1870</v>
      </c>
      <c r="E1274" s="2" t="s">
        <v>68</v>
      </c>
      <c r="F1274" s="3">
        <v>47.015120000000003</v>
      </c>
      <c r="G1274" s="3">
        <v>32.14546</v>
      </c>
      <c r="H1274" s="4">
        <v>67.17</v>
      </c>
      <c r="I1274" s="2" t="s">
        <v>131</v>
      </c>
      <c r="J1274" s="2" t="str">
        <f>IF(COUNTIF($A$3:A1274,A1274)&gt;1,"ДУБЛЬ","")</f>
        <v/>
      </c>
      <c r="K1274" s="2" t="str">
        <f t="shared" si="19"/>
        <v>OK</v>
      </c>
      <c r="L1274" s="2" t="s">
        <v>68</v>
      </c>
    </row>
    <row r="1275" spans="1:12">
      <c r="A1275" s="2" t="s">
        <v>1871</v>
      </c>
      <c r="B1275" s="2" t="s">
        <v>241</v>
      </c>
      <c r="C1275" s="2">
        <v>3274</v>
      </c>
      <c r="D1275" s="2" t="s">
        <v>1316</v>
      </c>
      <c r="E1275" s="2" t="s">
        <v>68</v>
      </c>
      <c r="F1275" s="3">
        <v>47.562522241163947</v>
      </c>
      <c r="G1275" s="3">
        <v>31.340600787347231</v>
      </c>
      <c r="H1275" s="4">
        <v>67.17</v>
      </c>
      <c r="I1275" s="2" t="s">
        <v>131</v>
      </c>
      <c r="J1275" s="2" t="str">
        <f>IF(COUNTIF($A$3:A1275,A1275)&gt;1,"ДУБЛЬ","")</f>
        <v/>
      </c>
      <c r="K1275" s="2" t="str">
        <f t="shared" si="19"/>
        <v>OK</v>
      </c>
      <c r="L1275" s="2" t="s">
        <v>68</v>
      </c>
    </row>
    <row r="1276" spans="1:12">
      <c r="A1276" s="2" t="s">
        <v>1872</v>
      </c>
      <c r="B1276" s="2" t="s">
        <v>241</v>
      </c>
      <c r="C1276" s="2">
        <v>3273</v>
      </c>
      <c r="D1276" s="2" t="s">
        <v>1137</v>
      </c>
      <c r="E1276" s="2" t="s">
        <v>68</v>
      </c>
      <c r="F1276" s="3">
        <v>49.437693117044283</v>
      </c>
      <c r="G1276" s="3">
        <v>32.070212983756733</v>
      </c>
      <c r="H1276" s="4">
        <v>67.17</v>
      </c>
      <c r="I1276" s="2" t="s">
        <v>150</v>
      </c>
      <c r="J1276" s="2" t="str">
        <f>IF(COUNTIF($A$3:A1276,A1276)&gt;1,"ДУБЛЬ","")</f>
        <v/>
      </c>
      <c r="K1276" s="2" t="str">
        <f t="shared" si="19"/>
        <v>OK</v>
      </c>
      <c r="L1276" s="2" t="s">
        <v>68</v>
      </c>
    </row>
    <row r="1277" spans="1:12">
      <c r="A1277" s="2" t="s">
        <v>1873</v>
      </c>
      <c r="B1277" s="2" t="s">
        <v>241</v>
      </c>
      <c r="C1277" s="2">
        <v>3275</v>
      </c>
      <c r="D1277" s="2" t="s">
        <v>1354</v>
      </c>
      <c r="E1277" s="2" t="s">
        <v>68</v>
      </c>
      <c r="F1277" s="3">
        <v>50.079922827332837</v>
      </c>
      <c r="G1277" s="3">
        <v>29.910579672430789</v>
      </c>
      <c r="H1277" s="4">
        <v>67.17</v>
      </c>
      <c r="I1277" s="2" t="s">
        <v>131</v>
      </c>
      <c r="J1277" s="2" t="str">
        <f>IF(COUNTIF($A$3:A1277,A1277)&gt;1,"ДУБЛЬ","")</f>
        <v/>
      </c>
      <c r="K1277" s="2" t="str">
        <f t="shared" si="19"/>
        <v>OK</v>
      </c>
      <c r="L1277" s="2" t="s">
        <v>68</v>
      </c>
    </row>
    <row r="1278" spans="1:12">
      <c r="A1278" s="2" t="s">
        <v>1874</v>
      </c>
      <c r="B1278" s="2" t="s">
        <v>241</v>
      </c>
      <c r="C1278" s="2">
        <v>3278</v>
      </c>
      <c r="D1278" s="2" t="s">
        <v>1137</v>
      </c>
      <c r="E1278" s="2" t="s">
        <v>68</v>
      </c>
      <c r="F1278" s="3">
        <v>49.443293162053862</v>
      </c>
      <c r="G1278" s="3">
        <v>32.061573562292097</v>
      </c>
      <c r="H1278" s="4">
        <v>67.17</v>
      </c>
      <c r="I1278" s="2" t="s">
        <v>150</v>
      </c>
      <c r="J1278" s="2" t="str">
        <f>IF(COUNTIF($A$3:A1278,A1278)&gt;1,"ДУБЛЬ","")</f>
        <v/>
      </c>
      <c r="K1278" s="2" t="str">
        <f t="shared" si="19"/>
        <v>OK</v>
      </c>
      <c r="L1278" s="2" t="s">
        <v>68</v>
      </c>
    </row>
    <row r="1279" spans="1:12">
      <c r="A1279" s="2" t="s">
        <v>1875</v>
      </c>
      <c r="B1279" s="2" t="s">
        <v>241</v>
      </c>
      <c r="C1279" s="2">
        <v>3282</v>
      </c>
      <c r="D1279" s="2" t="s">
        <v>611</v>
      </c>
      <c r="E1279" s="2" t="s">
        <v>68</v>
      </c>
      <c r="F1279" s="3">
        <v>50.424264232688337</v>
      </c>
      <c r="G1279" s="3">
        <v>30.368043427070852</v>
      </c>
      <c r="H1279" s="4">
        <v>67.17</v>
      </c>
      <c r="I1279" s="2" t="s">
        <v>131</v>
      </c>
      <c r="J1279" s="2" t="str">
        <f>IF(COUNTIF($A$3:A1279,A1279)&gt;1,"ДУБЛЬ","")</f>
        <v/>
      </c>
      <c r="K1279" s="2" t="str">
        <f t="shared" si="19"/>
        <v>OK</v>
      </c>
      <c r="L1279" s="2" t="s">
        <v>68</v>
      </c>
    </row>
    <row r="1280" spans="1:12">
      <c r="A1280" s="2" t="s">
        <v>1876</v>
      </c>
      <c r="B1280" s="2" t="s">
        <v>241</v>
      </c>
      <c r="C1280" s="2">
        <v>3283</v>
      </c>
      <c r="D1280" s="2" t="s">
        <v>1877</v>
      </c>
      <c r="E1280" s="2" t="s">
        <v>68</v>
      </c>
      <c r="F1280" s="3">
        <v>49.227454999999999</v>
      </c>
      <c r="G1280" s="3">
        <v>29.057411999999999</v>
      </c>
      <c r="H1280" s="4">
        <v>67.17</v>
      </c>
      <c r="I1280" s="2" t="s">
        <v>131</v>
      </c>
      <c r="J1280" s="2" t="str">
        <f>IF(COUNTIF($A$3:A1280,A1280)&gt;1,"ДУБЛЬ","")</f>
        <v/>
      </c>
      <c r="K1280" s="2" t="str">
        <f t="shared" si="19"/>
        <v>OK</v>
      </c>
      <c r="L1280" s="2" t="s">
        <v>68</v>
      </c>
    </row>
    <row r="1281" spans="1:12">
      <c r="A1281" s="2" t="s">
        <v>1878</v>
      </c>
      <c r="B1281" s="2" t="s">
        <v>241</v>
      </c>
      <c r="C1281" s="2">
        <v>3285</v>
      </c>
      <c r="D1281" s="2" t="s">
        <v>1150</v>
      </c>
      <c r="E1281" s="2" t="s">
        <v>68</v>
      </c>
      <c r="F1281" s="3">
        <v>48.506355610221192</v>
      </c>
      <c r="G1281" s="3">
        <v>32.292427861510077</v>
      </c>
      <c r="H1281" s="4">
        <v>67.17</v>
      </c>
      <c r="I1281" s="2" t="s">
        <v>131</v>
      </c>
      <c r="J1281" s="2" t="str">
        <f>IF(COUNTIF($A$3:A1281,A1281)&gt;1,"ДУБЛЬ","")</f>
        <v/>
      </c>
      <c r="K1281" s="2" t="str">
        <f t="shared" si="19"/>
        <v>OK</v>
      </c>
      <c r="L1281" s="2" t="s">
        <v>68</v>
      </c>
    </row>
    <row r="1282" spans="1:12">
      <c r="A1282" s="2" t="s">
        <v>1879</v>
      </c>
      <c r="B1282" s="2" t="s">
        <v>241</v>
      </c>
      <c r="C1282" s="2">
        <v>3286</v>
      </c>
      <c r="D1282" s="2" t="s">
        <v>1303</v>
      </c>
      <c r="E1282" s="2" t="s">
        <v>68</v>
      </c>
      <c r="F1282" s="3">
        <v>46.964625221531868</v>
      </c>
      <c r="G1282" s="3">
        <v>32.01774629717346</v>
      </c>
      <c r="H1282" s="4">
        <v>67.17</v>
      </c>
      <c r="I1282" s="2" t="s">
        <v>131</v>
      </c>
      <c r="J1282" s="2" t="str">
        <f>IF(COUNTIF($A$3:A1282,A1282)&gt;1,"ДУБЛЬ","")</f>
        <v/>
      </c>
      <c r="K1282" s="2" t="str">
        <f t="shared" si="19"/>
        <v>OK</v>
      </c>
      <c r="L1282" s="2" t="s">
        <v>68</v>
      </c>
    </row>
    <row r="1283" spans="1:12">
      <c r="A1283" s="2" t="s">
        <v>1880</v>
      </c>
      <c r="B1283" s="2" t="s">
        <v>241</v>
      </c>
      <c r="C1283" s="2">
        <v>3279</v>
      </c>
      <c r="D1283" s="2" t="s">
        <v>1881</v>
      </c>
      <c r="E1283" s="2" t="s">
        <v>68</v>
      </c>
      <c r="F1283" s="3">
        <v>49.108189000000003</v>
      </c>
      <c r="G1283" s="3">
        <v>28.163045</v>
      </c>
      <c r="H1283" s="4">
        <v>67.17</v>
      </c>
      <c r="I1283" s="2" t="s">
        <v>131</v>
      </c>
      <c r="J1283" s="2" t="str">
        <f>IF(COUNTIF($A$3:A1283,A1283)&gt;1,"ДУБЛЬ","")</f>
        <v/>
      </c>
      <c r="K1283" s="2" t="str">
        <f t="shared" ref="K1283:K1346" si="20">IF(OR(F1283="",G1283=""),"НЕМАЄ","OK")</f>
        <v>OK</v>
      </c>
      <c r="L1283" s="2" t="s">
        <v>68</v>
      </c>
    </row>
    <row r="1284" spans="1:12">
      <c r="A1284" s="2" t="s">
        <v>1882</v>
      </c>
      <c r="B1284" s="2" t="s">
        <v>241</v>
      </c>
      <c r="C1284" s="2">
        <v>3291</v>
      </c>
      <c r="D1284" s="2" t="s">
        <v>611</v>
      </c>
      <c r="E1284" s="2" t="s">
        <v>68</v>
      </c>
      <c r="F1284" s="3">
        <v>50.488038146523749</v>
      </c>
      <c r="G1284" s="3">
        <v>30.498837653719502</v>
      </c>
      <c r="H1284" s="4">
        <v>67.17</v>
      </c>
      <c r="I1284" s="2" t="s">
        <v>131</v>
      </c>
      <c r="J1284" s="2" t="str">
        <f>IF(COUNTIF($A$3:A1284,A1284)&gt;1,"ДУБЛЬ","")</f>
        <v/>
      </c>
      <c r="K1284" s="2" t="str">
        <f t="shared" si="20"/>
        <v>OK</v>
      </c>
      <c r="L1284" s="2" t="s">
        <v>68</v>
      </c>
    </row>
    <row r="1285" spans="1:12">
      <c r="A1285" s="2" t="s">
        <v>1883</v>
      </c>
      <c r="B1285" s="2" t="s">
        <v>241</v>
      </c>
      <c r="C1285" s="2">
        <v>3295</v>
      </c>
      <c r="D1285" s="2" t="s">
        <v>1137</v>
      </c>
      <c r="E1285" s="2" t="s">
        <v>68</v>
      </c>
      <c r="F1285" s="3">
        <v>49.431039354041218</v>
      </c>
      <c r="G1285" s="3">
        <v>32.081968267394018</v>
      </c>
      <c r="H1285" s="4">
        <v>67.17</v>
      </c>
      <c r="I1285" s="2" t="s">
        <v>150</v>
      </c>
      <c r="J1285" s="2" t="str">
        <f>IF(COUNTIF($A$3:A1285,A1285)&gt;1,"ДУБЛЬ","")</f>
        <v/>
      </c>
      <c r="K1285" s="2" t="str">
        <f t="shared" si="20"/>
        <v>OK</v>
      </c>
      <c r="L1285" s="2" t="s">
        <v>68</v>
      </c>
    </row>
    <row r="1286" spans="1:12">
      <c r="A1286" s="2" t="s">
        <v>1884</v>
      </c>
      <c r="B1286" s="2" t="s">
        <v>241</v>
      </c>
      <c r="C1286" s="2">
        <v>3294</v>
      </c>
      <c r="D1286" s="2" t="s">
        <v>1200</v>
      </c>
      <c r="E1286" s="2" t="s">
        <v>63</v>
      </c>
      <c r="F1286" s="3">
        <v>48.033217082171383</v>
      </c>
      <c r="G1286" s="3">
        <v>33.47782587116501</v>
      </c>
      <c r="H1286" s="4">
        <v>67.17</v>
      </c>
      <c r="I1286" s="2" t="s">
        <v>131</v>
      </c>
      <c r="J1286" s="2" t="str">
        <f>IF(COUNTIF($A$3:A1286,A1286)&gt;1,"ДУБЛЬ","")</f>
        <v/>
      </c>
      <c r="K1286" s="2" t="str">
        <f t="shared" si="20"/>
        <v>OK</v>
      </c>
      <c r="L1286" s="2" t="s">
        <v>68</v>
      </c>
    </row>
    <row r="1287" spans="1:12">
      <c r="A1287" s="2" t="s">
        <v>1885</v>
      </c>
      <c r="B1287" s="2" t="s">
        <v>241</v>
      </c>
      <c r="C1287" s="2">
        <v>3296</v>
      </c>
      <c r="D1287" s="2" t="s">
        <v>611</v>
      </c>
      <c r="E1287" s="2" t="s">
        <v>68</v>
      </c>
      <c r="F1287" s="3">
        <v>50.446200145161797</v>
      </c>
      <c r="G1287" s="3">
        <v>30.443136520317282</v>
      </c>
      <c r="H1287" s="4">
        <v>67.17</v>
      </c>
      <c r="I1287" s="2" t="s">
        <v>131</v>
      </c>
      <c r="J1287" s="2" t="str">
        <f>IF(COUNTIF($A$3:A1287,A1287)&gt;1,"ДУБЛЬ","")</f>
        <v/>
      </c>
      <c r="K1287" s="2" t="str">
        <f t="shared" si="20"/>
        <v>OK</v>
      </c>
      <c r="L1287" s="2" t="s">
        <v>68</v>
      </c>
    </row>
    <row r="1288" spans="1:12">
      <c r="A1288" s="2" t="s">
        <v>1886</v>
      </c>
      <c r="B1288" s="2" t="s">
        <v>241</v>
      </c>
      <c r="C1288" s="2">
        <v>3297</v>
      </c>
      <c r="D1288" s="2" t="s">
        <v>1137</v>
      </c>
      <c r="E1288" s="2" t="s">
        <v>68</v>
      </c>
      <c r="F1288" s="3">
        <v>49.438798477326841</v>
      </c>
      <c r="G1288" s="3">
        <v>32.083129854555267</v>
      </c>
      <c r="H1288" s="4">
        <v>67.17</v>
      </c>
      <c r="I1288" s="2" t="s">
        <v>150</v>
      </c>
      <c r="J1288" s="2" t="str">
        <f>IF(COUNTIF($A$3:A1288,A1288)&gt;1,"ДУБЛЬ","")</f>
        <v/>
      </c>
      <c r="K1288" s="2" t="str">
        <f t="shared" si="20"/>
        <v>OK</v>
      </c>
      <c r="L1288" s="2" t="s">
        <v>68</v>
      </c>
    </row>
    <row r="1289" spans="1:12">
      <c r="A1289" s="2" t="s">
        <v>1887</v>
      </c>
      <c r="B1289" s="2" t="s">
        <v>241</v>
      </c>
      <c r="C1289" s="2">
        <v>3300</v>
      </c>
      <c r="D1289" s="2" t="s">
        <v>611</v>
      </c>
      <c r="E1289" s="2" t="s">
        <v>68</v>
      </c>
      <c r="F1289" s="3">
        <v>50.392911734714602</v>
      </c>
      <c r="G1289" s="3">
        <v>30.531141899653779</v>
      </c>
      <c r="H1289" s="4">
        <v>67.17</v>
      </c>
      <c r="I1289" s="2" t="s">
        <v>131</v>
      </c>
      <c r="J1289" s="2" t="str">
        <f>IF(COUNTIF($A$3:A1289,A1289)&gt;1,"ДУБЛЬ","")</f>
        <v/>
      </c>
      <c r="K1289" s="2" t="str">
        <f t="shared" si="20"/>
        <v>OK</v>
      </c>
      <c r="L1289" s="2" t="s">
        <v>68</v>
      </c>
    </row>
    <row r="1290" spans="1:12">
      <c r="A1290" s="2" t="s">
        <v>1888</v>
      </c>
      <c r="B1290" s="2" t="s">
        <v>241</v>
      </c>
      <c r="C1290" s="2">
        <v>3306</v>
      </c>
      <c r="D1290" s="2" t="s">
        <v>1294</v>
      </c>
      <c r="E1290" s="2" t="s">
        <v>68</v>
      </c>
      <c r="F1290" s="3">
        <v>47.718848593819573</v>
      </c>
      <c r="G1290" s="3">
        <v>29.963790497961131</v>
      </c>
      <c r="H1290" s="4">
        <v>67.17</v>
      </c>
      <c r="I1290" s="2" t="s">
        <v>131</v>
      </c>
      <c r="J1290" s="2" t="str">
        <f>IF(COUNTIF($A$3:A1290,A1290)&gt;1,"ДУБЛЬ","")</f>
        <v/>
      </c>
      <c r="K1290" s="2" t="str">
        <f t="shared" si="20"/>
        <v>OK</v>
      </c>
      <c r="L1290" s="2" t="s">
        <v>68</v>
      </c>
    </row>
    <row r="1291" spans="1:12">
      <c r="A1291" s="2" t="s">
        <v>1889</v>
      </c>
      <c r="B1291" s="2" t="s">
        <v>241</v>
      </c>
      <c r="C1291" s="2">
        <v>3307</v>
      </c>
      <c r="D1291" s="2" t="s">
        <v>1890</v>
      </c>
      <c r="E1291" s="2" t="s">
        <v>68</v>
      </c>
      <c r="F1291" s="3">
        <v>47.499076767825123</v>
      </c>
      <c r="G1291" s="3">
        <v>30.461697730316899</v>
      </c>
      <c r="H1291" s="4">
        <v>67.17</v>
      </c>
      <c r="I1291" s="2" t="s">
        <v>131</v>
      </c>
      <c r="J1291" s="2" t="str">
        <f>IF(COUNTIF($A$3:A1291,A1291)&gt;1,"ДУБЛЬ","")</f>
        <v/>
      </c>
      <c r="K1291" s="2" t="str">
        <f t="shared" si="20"/>
        <v>OK</v>
      </c>
      <c r="L1291" s="2" t="s">
        <v>68</v>
      </c>
    </row>
    <row r="1292" spans="1:12">
      <c r="A1292" s="2" t="s">
        <v>1891</v>
      </c>
      <c r="B1292" s="2" t="s">
        <v>241</v>
      </c>
      <c r="C1292" s="2">
        <v>3310</v>
      </c>
      <c r="D1292" s="2" t="s">
        <v>1137</v>
      </c>
      <c r="E1292" s="2" t="s">
        <v>68</v>
      </c>
      <c r="F1292" s="3">
        <v>49.430659094105707</v>
      </c>
      <c r="G1292" s="3">
        <v>32.093381325308073</v>
      </c>
      <c r="H1292" s="4">
        <v>67.17</v>
      </c>
      <c r="I1292" s="2" t="s">
        <v>150</v>
      </c>
      <c r="J1292" s="2" t="str">
        <f>IF(COUNTIF($A$3:A1292,A1292)&gt;1,"ДУБЛЬ","")</f>
        <v/>
      </c>
      <c r="K1292" s="2" t="str">
        <f t="shared" si="20"/>
        <v>OK</v>
      </c>
      <c r="L1292" s="2" t="s">
        <v>68</v>
      </c>
    </row>
    <row r="1293" spans="1:12">
      <c r="A1293" s="2" t="s">
        <v>1892</v>
      </c>
      <c r="B1293" s="2" t="s">
        <v>241</v>
      </c>
      <c r="C1293" s="2">
        <v>3317</v>
      </c>
      <c r="D1293" s="2" t="s">
        <v>1438</v>
      </c>
      <c r="E1293" s="2" t="s">
        <v>68</v>
      </c>
      <c r="F1293" s="3">
        <v>50.145656265716603</v>
      </c>
      <c r="G1293" s="3">
        <v>30.7493632157531</v>
      </c>
      <c r="H1293" s="4">
        <v>67.17</v>
      </c>
      <c r="I1293" s="2" t="s">
        <v>131</v>
      </c>
      <c r="J1293" s="2" t="str">
        <f>IF(COUNTIF($A$3:A1293,A1293)&gt;1,"ДУБЛЬ","")</f>
        <v/>
      </c>
      <c r="K1293" s="2" t="str">
        <f t="shared" si="20"/>
        <v>OK</v>
      </c>
      <c r="L1293" s="2" t="s">
        <v>68</v>
      </c>
    </row>
    <row r="1294" spans="1:12">
      <c r="A1294" s="2" t="s">
        <v>1893</v>
      </c>
      <c r="B1294" s="2" t="s">
        <v>241</v>
      </c>
      <c r="C1294" s="2">
        <v>3322</v>
      </c>
      <c r="D1294" s="2" t="s">
        <v>1137</v>
      </c>
      <c r="E1294" s="2" t="s">
        <v>68</v>
      </c>
      <c r="F1294" s="3">
        <v>49.444994028477147</v>
      </c>
      <c r="G1294" s="3">
        <v>32.064430851379143</v>
      </c>
      <c r="H1294" s="4">
        <v>67.17</v>
      </c>
      <c r="I1294" s="2" t="s">
        <v>150</v>
      </c>
      <c r="J1294" s="2" t="str">
        <f>IF(COUNTIF($A$3:A1294,A1294)&gt;1,"ДУБЛЬ","")</f>
        <v/>
      </c>
      <c r="K1294" s="2" t="str">
        <f t="shared" si="20"/>
        <v>OK</v>
      </c>
      <c r="L1294" s="2" t="s">
        <v>68</v>
      </c>
    </row>
    <row r="1295" spans="1:12">
      <c r="A1295" s="2" t="s">
        <v>1894</v>
      </c>
      <c r="B1295" s="2" t="s">
        <v>241</v>
      </c>
      <c r="C1295" s="2">
        <v>3326</v>
      </c>
      <c r="D1295" s="2" t="s">
        <v>1442</v>
      </c>
      <c r="E1295" s="2" t="s">
        <v>68</v>
      </c>
      <c r="F1295" s="3">
        <v>50.370350534893277</v>
      </c>
      <c r="G1295" s="3">
        <v>30.380776438030189</v>
      </c>
      <c r="H1295" s="4">
        <v>67.17</v>
      </c>
      <c r="I1295" s="2" t="s">
        <v>131</v>
      </c>
      <c r="J1295" s="2" t="str">
        <f>IF(COUNTIF($A$3:A1295,A1295)&gt;1,"ДУБЛЬ","")</f>
        <v/>
      </c>
      <c r="K1295" s="2" t="str">
        <f t="shared" si="20"/>
        <v>OK</v>
      </c>
      <c r="L1295" s="2" t="s">
        <v>68</v>
      </c>
    </row>
    <row r="1296" spans="1:12">
      <c r="A1296" s="2" t="s">
        <v>1895</v>
      </c>
      <c r="B1296" s="2" t="s">
        <v>241</v>
      </c>
      <c r="C1296" s="2">
        <v>3332</v>
      </c>
      <c r="D1296" s="2" t="s">
        <v>1364</v>
      </c>
      <c r="E1296" s="2" t="s">
        <v>68</v>
      </c>
      <c r="F1296" s="3">
        <v>48.686604000000003</v>
      </c>
      <c r="G1296" s="3">
        <v>29.232037999999999</v>
      </c>
      <c r="H1296" s="4">
        <v>67.17</v>
      </c>
      <c r="I1296" s="2" t="s">
        <v>131</v>
      </c>
      <c r="J1296" s="2" t="str">
        <f>IF(COUNTIF($A$3:A1296,A1296)&gt;1,"ДУБЛЬ","")</f>
        <v/>
      </c>
      <c r="K1296" s="2" t="str">
        <f t="shared" si="20"/>
        <v>OK</v>
      </c>
      <c r="L1296" s="2" t="s">
        <v>68</v>
      </c>
    </row>
    <row r="1297" spans="1:12">
      <c r="A1297" s="2" t="s">
        <v>1896</v>
      </c>
      <c r="B1297" s="2" t="s">
        <v>241</v>
      </c>
      <c r="C1297" s="2">
        <v>3336</v>
      </c>
      <c r="D1297" s="2" t="s">
        <v>1442</v>
      </c>
      <c r="E1297" s="2" t="s">
        <v>68</v>
      </c>
      <c r="F1297" s="3">
        <v>50.373948147827001</v>
      </c>
      <c r="G1297" s="3">
        <v>30.37456766832501</v>
      </c>
      <c r="H1297" s="4">
        <v>67.17</v>
      </c>
      <c r="I1297" s="2" t="s">
        <v>131</v>
      </c>
      <c r="J1297" s="2" t="str">
        <f>IF(COUNTIF($A$3:A1297,A1297)&gt;1,"ДУБЛЬ","")</f>
        <v/>
      </c>
      <c r="K1297" s="2" t="str">
        <f t="shared" si="20"/>
        <v>OK</v>
      </c>
      <c r="L1297" s="2" t="s">
        <v>68</v>
      </c>
    </row>
    <row r="1298" spans="1:12">
      <c r="A1298" s="2" t="s">
        <v>1897</v>
      </c>
      <c r="B1298" s="2" t="s">
        <v>241</v>
      </c>
      <c r="C1298" s="2">
        <v>3340</v>
      </c>
      <c r="D1298" s="2" t="s">
        <v>1316</v>
      </c>
      <c r="E1298" s="2" t="s">
        <v>68</v>
      </c>
      <c r="F1298" s="3">
        <v>47.593320653710578</v>
      </c>
      <c r="G1298" s="3">
        <v>31.323572987941478</v>
      </c>
      <c r="H1298" s="4">
        <v>67.17</v>
      </c>
      <c r="I1298" s="2" t="s">
        <v>131</v>
      </c>
      <c r="J1298" s="2" t="str">
        <f>IF(COUNTIF($A$3:A1298,A1298)&gt;1,"ДУБЛЬ","")</f>
        <v/>
      </c>
      <c r="K1298" s="2" t="str">
        <f t="shared" si="20"/>
        <v>OK</v>
      </c>
      <c r="L1298" s="2" t="s">
        <v>68</v>
      </c>
    </row>
    <row r="1299" spans="1:12">
      <c r="A1299" s="2" t="s">
        <v>1898</v>
      </c>
      <c r="B1299" s="2" t="s">
        <v>241</v>
      </c>
      <c r="C1299" s="2">
        <v>3345</v>
      </c>
      <c r="D1299" s="2" t="s">
        <v>1899</v>
      </c>
      <c r="E1299" s="2" t="s">
        <v>68</v>
      </c>
      <c r="F1299" s="3">
        <v>49.421239655492137</v>
      </c>
      <c r="G1299" s="3">
        <v>31.920104459555859</v>
      </c>
      <c r="H1299" s="4">
        <v>67.17</v>
      </c>
      <c r="I1299" s="2" t="s">
        <v>150</v>
      </c>
      <c r="J1299" s="2" t="str">
        <f>IF(COUNTIF($A$3:A1299,A1299)&gt;1,"ДУБЛЬ","")</f>
        <v/>
      </c>
      <c r="K1299" s="2" t="str">
        <f t="shared" si="20"/>
        <v>OK</v>
      </c>
      <c r="L1299" s="2" t="s">
        <v>68</v>
      </c>
    </row>
    <row r="1300" spans="1:12">
      <c r="A1300" s="2" t="s">
        <v>1900</v>
      </c>
      <c r="B1300" s="2" t="s">
        <v>241</v>
      </c>
      <c r="C1300" s="2">
        <v>3351</v>
      </c>
      <c r="D1300" s="2" t="s">
        <v>1200</v>
      </c>
      <c r="E1300" s="2" t="s">
        <v>63</v>
      </c>
      <c r="F1300" s="3">
        <v>48.144705393771339</v>
      </c>
      <c r="G1300" s="3">
        <v>33.562989485708407</v>
      </c>
      <c r="H1300" s="4">
        <v>67.17</v>
      </c>
      <c r="I1300" s="2" t="s">
        <v>131</v>
      </c>
      <c r="J1300" s="2" t="str">
        <f>IF(COUNTIF($A$3:A1300,A1300)&gt;1,"ДУБЛЬ","")</f>
        <v/>
      </c>
      <c r="K1300" s="2" t="str">
        <f t="shared" si="20"/>
        <v>OK</v>
      </c>
      <c r="L1300" s="2" t="s">
        <v>68</v>
      </c>
    </row>
    <row r="1301" spans="1:12">
      <c r="A1301" s="2" t="s">
        <v>1901</v>
      </c>
      <c r="B1301" s="2" t="s">
        <v>241</v>
      </c>
      <c r="C1301" s="2">
        <v>3353</v>
      </c>
      <c r="D1301" s="2" t="s">
        <v>1309</v>
      </c>
      <c r="E1301" s="2" t="s">
        <v>68</v>
      </c>
      <c r="F1301" s="3">
        <v>46.417105645905707</v>
      </c>
      <c r="G1301" s="3">
        <v>30.72390788529723</v>
      </c>
      <c r="H1301" s="4">
        <v>67.17</v>
      </c>
      <c r="I1301" s="2" t="s">
        <v>131</v>
      </c>
      <c r="J1301" s="2" t="str">
        <f>IF(COUNTIF($A$3:A1301,A1301)&gt;1,"ДУБЛЬ","")</f>
        <v/>
      </c>
      <c r="K1301" s="2" t="str">
        <f t="shared" si="20"/>
        <v>OK</v>
      </c>
      <c r="L1301" s="2" t="s">
        <v>68</v>
      </c>
    </row>
    <row r="1302" spans="1:12">
      <c r="A1302" s="2" t="s">
        <v>1902</v>
      </c>
      <c r="B1302" s="2" t="s">
        <v>241</v>
      </c>
      <c r="C1302" s="2">
        <v>3358</v>
      </c>
      <c r="D1302" s="2" t="s">
        <v>1150</v>
      </c>
      <c r="E1302" s="2" t="s">
        <v>68</v>
      </c>
      <c r="F1302" s="3">
        <v>48.509805275669159</v>
      </c>
      <c r="G1302" s="3">
        <v>32.227372810727097</v>
      </c>
      <c r="H1302" s="4">
        <v>67.17</v>
      </c>
      <c r="I1302" s="2" t="s">
        <v>131</v>
      </c>
      <c r="J1302" s="2" t="str">
        <f>IF(COUNTIF($A$3:A1302,A1302)&gt;1,"ДУБЛЬ","")</f>
        <v/>
      </c>
      <c r="K1302" s="2" t="str">
        <f t="shared" si="20"/>
        <v>OK</v>
      </c>
      <c r="L1302" s="2" t="s">
        <v>68</v>
      </c>
    </row>
    <row r="1303" spans="1:12">
      <c r="A1303" s="2" t="s">
        <v>1903</v>
      </c>
      <c r="B1303" s="2" t="s">
        <v>241</v>
      </c>
      <c r="C1303" s="2">
        <v>3361</v>
      </c>
      <c r="D1303" s="2" t="s">
        <v>1137</v>
      </c>
      <c r="E1303" s="2" t="s">
        <v>68</v>
      </c>
      <c r="F1303" s="3">
        <v>49.426409887417627</v>
      </c>
      <c r="G1303" s="3">
        <v>32.090373490253207</v>
      </c>
      <c r="H1303" s="4">
        <v>67.17</v>
      </c>
      <c r="I1303" s="2" t="s">
        <v>150</v>
      </c>
      <c r="J1303" s="2" t="str">
        <f>IF(COUNTIF($A$3:A1303,A1303)&gt;1,"ДУБЛЬ","")</f>
        <v/>
      </c>
      <c r="K1303" s="2" t="str">
        <f t="shared" si="20"/>
        <v>OK</v>
      </c>
      <c r="L1303" s="2" t="s">
        <v>68</v>
      </c>
    </row>
    <row r="1304" spans="1:12">
      <c r="A1304" s="2" t="s">
        <v>1904</v>
      </c>
      <c r="B1304" s="2" t="s">
        <v>241</v>
      </c>
      <c r="C1304" s="2">
        <v>3364</v>
      </c>
      <c r="D1304" s="2" t="s">
        <v>1139</v>
      </c>
      <c r="E1304" s="2" t="s">
        <v>68</v>
      </c>
      <c r="F1304" s="3">
        <v>49.220526999999997</v>
      </c>
      <c r="G1304" s="3">
        <v>28.440887</v>
      </c>
      <c r="H1304" s="4">
        <v>67.17</v>
      </c>
      <c r="I1304" s="2" t="s">
        <v>131</v>
      </c>
      <c r="J1304" s="2" t="str">
        <f>IF(COUNTIF($A$3:A1304,A1304)&gt;1,"ДУБЛЬ","")</f>
        <v/>
      </c>
      <c r="K1304" s="2" t="str">
        <f t="shared" si="20"/>
        <v>OK</v>
      </c>
      <c r="L1304" s="2" t="s">
        <v>68</v>
      </c>
    </row>
    <row r="1305" spans="1:12">
      <c r="A1305" s="2" t="s">
        <v>1905</v>
      </c>
      <c r="B1305" s="2" t="s">
        <v>241</v>
      </c>
      <c r="C1305" s="2">
        <v>3365</v>
      </c>
      <c r="D1305" s="2" t="s">
        <v>1395</v>
      </c>
      <c r="E1305" s="2" t="s">
        <v>68</v>
      </c>
      <c r="F1305" s="3">
        <v>49.691513628103792</v>
      </c>
      <c r="G1305" s="3">
        <v>30.48065449389939</v>
      </c>
      <c r="H1305" s="4">
        <v>67.17</v>
      </c>
      <c r="I1305" s="2" t="s">
        <v>131</v>
      </c>
      <c r="J1305" s="2" t="str">
        <f>IF(COUNTIF($A$3:A1305,A1305)&gt;1,"ДУБЛЬ","")</f>
        <v/>
      </c>
      <c r="K1305" s="2" t="str">
        <f t="shared" si="20"/>
        <v>OK</v>
      </c>
      <c r="L1305" s="2" t="s">
        <v>68</v>
      </c>
    </row>
    <row r="1306" spans="1:12">
      <c r="A1306" s="2" t="s">
        <v>1906</v>
      </c>
      <c r="B1306" s="2" t="s">
        <v>241</v>
      </c>
      <c r="C1306" s="2">
        <v>3367</v>
      </c>
      <c r="D1306" s="2" t="s">
        <v>1309</v>
      </c>
      <c r="E1306" s="2" t="s">
        <v>68</v>
      </c>
      <c r="F1306" s="3">
        <v>46.567914999999999</v>
      </c>
      <c r="G1306" s="3">
        <v>30.778673000000001</v>
      </c>
      <c r="H1306" s="4">
        <v>67.17</v>
      </c>
      <c r="I1306" s="2" t="s">
        <v>131</v>
      </c>
      <c r="J1306" s="2" t="str">
        <f>IF(COUNTIF($A$3:A1306,A1306)&gt;1,"ДУБЛЬ","")</f>
        <v/>
      </c>
      <c r="K1306" s="2" t="str">
        <f t="shared" si="20"/>
        <v>OK</v>
      </c>
      <c r="L1306" s="2" t="s">
        <v>68</v>
      </c>
    </row>
    <row r="1307" spans="1:12">
      <c r="A1307" s="2" t="s">
        <v>1907</v>
      </c>
      <c r="B1307" s="2" t="s">
        <v>241</v>
      </c>
      <c r="C1307" s="2">
        <v>3370</v>
      </c>
      <c r="D1307" s="2" t="s">
        <v>1309</v>
      </c>
      <c r="E1307" s="2" t="s">
        <v>68</v>
      </c>
      <c r="F1307" s="3">
        <v>46.483377384019441</v>
      </c>
      <c r="G1307" s="3">
        <v>30.732759128273418</v>
      </c>
      <c r="H1307" s="4">
        <v>67.17</v>
      </c>
      <c r="I1307" s="2" t="s">
        <v>131</v>
      </c>
      <c r="J1307" s="2" t="str">
        <f>IF(COUNTIF($A$3:A1307,A1307)&gt;1,"ДУБЛЬ","")</f>
        <v/>
      </c>
      <c r="K1307" s="2" t="str">
        <f t="shared" si="20"/>
        <v>OK</v>
      </c>
      <c r="L1307" s="2" t="s">
        <v>68</v>
      </c>
    </row>
    <row r="1308" spans="1:12">
      <c r="A1308" s="2" t="s">
        <v>1908</v>
      </c>
      <c r="B1308" s="2" t="s">
        <v>241</v>
      </c>
      <c r="C1308" s="2">
        <v>3371</v>
      </c>
      <c r="D1308" s="2" t="s">
        <v>611</v>
      </c>
      <c r="E1308" s="2" t="s">
        <v>68</v>
      </c>
      <c r="F1308" s="3">
        <v>50.349840558254577</v>
      </c>
      <c r="G1308" s="3">
        <v>30.476209323183721</v>
      </c>
      <c r="H1308" s="4">
        <v>67.17</v>
      </c>
      <c r="I1308" s="2" t="s">
        <v>131</v>
      </c>
      <c r="J1308" s="2" t="str">
        <f>IF(COUNTIF($A$3:A1308,A1308)&gt;1,"ДУБЛЬ","")</f>
        <v/>
      </c>
      <c r="K1308" s="2" t="str">
        <f t="shared" si="20"/>
        <v>OK</v>
      </c>
      <c r="L1308" s="2" t="s">
        <v>68</v>
      </c>
    </row>
    <row r="1309" spans="1:12">
      <c r="A1309" s="2" t="s">
        <v>1909</v>
      </c>
      <c r="B1309" s="2" t="s">
        <v>241</v>
      </c>
      <c r="C1309" s="2">
        <v>3380</v>
      </c>
      <c r="D1309" s="2" t="s">
        <v>1150</v>
      </c>
      <c r="E1309" s="2" t="s">
        <v>68</v>
      </c>
      <c r="F1309" s="3">
        <v>48.518369330318897</v>
      </c>
      <c r="G1309" s="3">
        <v>32.253209614116102</v>
      </c>
      <c r="H1309" s="4">
        <v>67.17</v>
      </c>
      <c r="I1309" s="2" t="s">
        <v>131</v>
      </c>
      <c r="J1309" s="2" t="str">
        <f>IF(COUNTIF($A$3:A1309,A1309)&gt;1,"ДУБЛЬ","")</f>
        <v/>
      </c>
      <c r="K1309" s="2" t="str">
        <f t="shared" si="20"/>
        <v>OK</v>
      </c>
      <c r="L1309" s="2" t="s">
        <v>68</v>
      </c>
    </row>
    <row r="1310" spans="1:12">
      <c r="A1310" s="2" t="s">
        <v>1910</v>
      </c>
      <c r="B1310" s="2" t="s">
        <v>241</v>
      </c>
      <c r="C1310" s="2">
        <v>3393</v>
      </c>
      <c r="D1310" s="2" t="s">
        <v>1137</v>
      </c>
      <c r="E1310" s="2" t="s">
        <v>68</v>
      </c>
      <c r="F1310" s="3">
        <v>49.445401265697903</v>
      </c>
      <c r="G1310" s="3">
        <v>32.071743525750783</v>
      </c>
      <c r="H1310" s="4">
        <v>67.17</v>
      </c>
      <c r="I1310" s="2" t="s">
        <v>150</v>
      </c>
      <c r="J1310" s="2" t="str">
        <f>IF(COUNTIF($A$3:A1310,A1310)&gt;1,"ДУБЛЬ","")</f>
        <v/>
      </c>
      <c r="K1310" s="2" t="str">
        <f t="shared" si="20"/>
        <v>OK</v>
      </c>
      <c r="L1310" s="2" t="s">
        <v>68</v>
      </c>
    </row>
    <row r="1311" spans="1:12">
      <c r="A1311" s="2" t="s">
        <v>1911</v>
      </c>
      <c r="B1311" s="2" t="s">
        <v>241</v>
      </c>
      <c r="C1311" s="2">
        <v>3396</v>
      </c>
      <c r="D1311" s="2" t="s">
        <v>1359</v>
      </c>
      <c r="E1311" s="2" t="s">
        <v>68</v>
      </c>
      <c r="F1311" s="3">
        <v>46.626261999999997</v>
      </c>
      <c r="G1311" s="3">
        <v>31.100508000000001</v>
      </c>
      <c r="H1311" s="4">
        <v>67.17</v>
      </c>
      <c r="I1311" s="2" t="s">
        <v>131</v>
      </c>
      <c r="J1311" s="2" t="str">
        <f>IF(COUNTIF($A$3:A1311,A1311)&gt;1,"ДУБЛЬ","")</f>
        <v/>
      </c>
      <c r="K1311" s="2" t="str">
        <f t="shared" si="20"/>
        <v>OK</v>
      </c>
      <c r="L1311" s="2" t="s">
        <v>68</v>
      </c>
    </row>
    <row r="1312" spans="1:12">
      <c r="A1312" s="2" t="s">
        <v>1912</v>
      </c>
      <c r="B1312" s="2" t="s">
        <v>241</v>
      </c>
      <c r="C1312" s="2">
        <v>3395</v>
      </c>
      <c r="D1312" s="2" t="s">
        <v>1204</v>
      </c>
      <c r="E1312" s="2" t="s">
        <v>68</v>
      </c>
      <c r="F1312" s="3">
        <v>49.418902898020008</v>
      </c>
      <c r="G1312" s="3">
        <v>31.25278902175102</v>
      </c>
      <c r="H1312" s="4">
        <v>67.17</v>
      </c>
      <c r="I1312" s="2" t="s">
        <v>131</v>
      </c>
      <c r="J1312" s="2" t="str">
        <f>IF(COUNTIF($A$3:A1312,A1312)&gt;1,"ДУБЛЬ","")</f>
        <v/>
      </c>
      <c r="K1312" s="2" t="str">
        <f t="shared" si="20"/>
        <v>OK</v>
      </c>
      <c r="L1312" s="2" t="s">
        <v>68</v>
      </c>
    </row>
    <row r="1313" spans="1:12">
      <c r="A1313" s="2" t="s">
        <v>1913</v>
      </c>
      <c r="B1313" s="2" t="s">
        <v>241</v>
      </c>
      <c r="C1313" s="2">
        <v>3406</v>
      </c>
      <c r="D1313" s="2" t="s">
        <v>1137</v>
      </c>
      <c r="E1313" s="2" t="s">
        <v>68</v>
      </c>
      <c r="F1313" s="3">
        <v>49.439576447838569</v>
      </c>
      <c r="G1313" s="3">
        <v>32.068690254572452</v>
      </c>
      <c r="H1313" s="4">
        <v>67.17</v>
      </c>
      <c r="I1313" s="2" t="s">
        <v>150</v>
      </c>
      <c r="J1313" s="2" t="str">
        <f>IF(COUNTIF($A$3:A1313,A1313)&gt;1,"ДУБЛЬ","")</f>
        <v/>
      </c>
      <c r="K1313" s="2" t="str">
        <f t="shared" si="20"/>
        <v>OK</v>
      </c>
      <c r="L1313" s="2" t="s">
        <v>68</v>
      </c>
    </row>
    <row r="1314" spans="1:12">
      <c r="A1314" s="2" t="s">
        <v>1914</v>
      </c>
      <c r="B1314" s="2" t="s">
        <v>241</v>
      </c>
      <c r="C1314" s="2">
        <v>3432</v>
      </c>
      <c r="D1314" s="2" t="s">
        <v>1137</v>
      </c>
      <c r="E1314" s="2" t="s">
        <v>68</v>
      </c>
      <c r="F1314" s="3">
        <v>49.437989628363553</v>
      </c>
      <c r="G1314" s="3">
        <v>32.061553886986928</v>
      </c>
      <c r="H1314" s="4">
        <v>67.17</v>
      </c>
      <c r="I1314" s="2" t="s">
        <v>150</v>
      </c>
      <c r="J1314" s="2" t="str">
        <f>IF(COUNTIF($A$3:A1314,A1314)&gt;1,"ДУБЛЬ","")</f>
        <v/>
      </c>
      <c r="K1314" s="2" t="str">
        <f t="shared" si="20"/>
        <v>OK</v>
      </c>
      <c r="L1314" s="2" t="s">
        <v>68</v>
      </c>
    </row>
    <row r="1315" spans="1:12">
      <c r="A1315" s="2" t="s">
        <v>1915</v>
      </c>
      <c r="B1315" s="2" t="s">
        <v>241</v>
      </c>
      <c r="C1315" s="2">
        <v>3439</v>
      </c>
      <c r="D1315" s="2" t="s">
        <v>1560</v>
      </c>
      <c r="E1315" s="2" t="s">
        <v>75</v>
      </c>
      <c r="F1315" s="3">
        <v>45.342399999999998</v>
      </c>
      <c r="G1315" s="3">
        <v>28.836549000000002</v>
      </c>
      <c r="H1315" s="4">
        <v>67.17</v>
      </c>
      <c r="I1315" s="2" t="s">
        <v>131</v>
      </c>
      <c r="J1315" s="2" t="str">
        <f>IF(COUNTIF($A$3:A1315,A1315)&gt;1,"ДУБЛЬ","")</f>
        <v/>
      </c>
      <c r="K1315" s="2" t="str">
        <f t="shared" si="20"/>
        <v>OK</v>
      </c>
      <c r="L1315" s="2" t="s">
        <v>68</v>
      </c>
    </row>
    <row r="1316" spans="1:12">
      <c r="A1316" s="2" t="s">
        <v>1916</v>
      </c>
      <c r="B1316" s="2" t="s">
        <v>241</v>
      </c>
      <c r="C1316" s="2">
        <v>3442</v>
      </c>
      <c r="D1316" s="2" t="s">
        <v>1917</v>
      </c>
      <c r="E1316" s="2" t="s">
        <v>68</v>
      </c>
      <c r="F1316" s="3">
        <v>47.023337319987363</v>
      </c>
      <c r="G1316" s="3">
        <v>30.297774079195101</v>
      </c>
      <c r="H1316" s="4">
        <v>67.17</v>
      </c>
      <c r="I1316" s="2" t="s">
        <v>131</v>
      </c>
      <c r="J1316" s="2" t="str">
        <f>IF(COUNTIF($A$3:A1316,A1316)&gt;1,"ДУБЛЬ","")</f>
        <v/>
      </c>
      <c r="K1316" s="2" t="str">
        <f t="shared" si="20"/>
        <v>OK</v>
      </c>
      <c r="L1316" s="2" t="s">
        <v>68</v>
      </c>
    </row>
    <row r="1317" spans="1:12">
      <c r="A1317" s="2" t="s">
        <v>1918</v>
      </c>
      <c r="B1317" s="2" t="s">
        <v>241</v>
      </c>
      <c r="C1317" s="2">
        <v>3446</v>
      </c>
      <c r="D1317" s="2" t="s">
        <v>1139</v>
      </c>
      <c r="E1317" s="2" t="s">
        <v>68</v>
      </c>
      <c r="F1317" s="3">
        <v>49.224854999999998</v>
      </c>
      <c r="G1317" s="3">
        <v>28.427806</v>
      </c>
      <c r="H1317" s="4">
        <v>67.17</v>
      </c>
      <c r="I1317" s="2" t="s">
        <v>131</v>
      </c>
      <c r="J1317" s="2" t="str">
        <f>IF(COUNTIF($A$3:A1317,A1317)&gt;1,"ДУБЛЬ","")</f>
        <v/>
      </c>
      <c r="K1317" s="2" t="str">
        <f t="shared" si="20"/>
        <v>OK</v>
      </c>
      <c r="L1317" s="2" t="s">
        <v>68</v>
      </c>
    </row>
    <row r="1318" spans="1:12">
      <c r="A1318" s="2" t="s">
        <v>1919</v>
      </c>
      <c r="B1318" s="2" t="s">
        <v>241</v>
      </c>
      <c r="C1318" s="2">
        <v>250</v>
      </c>
      <c r="D1318" s="2" t="s">
        <v>1920</v>
      </c>
      <c r="E1318" s="2" t="s">
        <v>72</v>
      </c>
      <c r="F1318" s="3">
        <v>50.619030000000002</v>
      </c>
      <c r="G1318" s="3">
        <v>26.25151</v>
      </c>
      <c r="H1318" s="4">
        <v>59.726384364820852</v>
      </c>
      <c r="I1318" s="2" t="s">
        <v>131</v>
      </c>
      <c r="J1318" s="2" t="str">
        <f>IF(COUNTIF($A$3:A1318,A1318)&gt;1,"ДУБЛЬ","")</f>
        <v/>
      </c>
      <c r="K1318" s="2" t="str">
        <f t="shared" si="20"/>
        <v>OK</v>
      </c>
      <c r="L1318" s="2" t="s">
        <v>72</v>
      </c>
    </row>
    <row r="1319" spans="1:12">
      <c r="A1319" s="2" t="s">
        <v>1921</v>
      </c>
      <c r="B1319" s="2" t="s">
        <v>241</v>
      </c>
      <c r="C1319" s="2">
        <v>253</v>
      </c>
      <c r="D1319" s="2" t="s">
        <v>1922</v>
      </c>
      <c r="E1319" s="2" t="s">
        <v>72</v>
      </c>
      <c r="F1319" s="3">
        <v>50.741923999999997</v>
      </c>
      <c r="G1319" s="3">
        <v>25.321207999999999</v>
      </c>
      <c r="H1319" s="4">
        <v>59.726384364820852</v>
      </c>
      <c r="I1319" s="2" t="s">
        <v>131</v>
      </c>
      <c r="J1319" s="2" t="str">
        <f>IF(COUNTIF($A$3:A1319,A1319)&gt;1,"ДУБЛЬ","")</f>
        <v/>
      </c>
      <c r="K1319" s="2" t="str">
        <f t="shared" si="20"/>
        <v>OK</v>
      </c>
      <c r="L1319" s="2" t="s">
        <v>72</v>
      </c>
    </row>
    <row r="1320" spans="1:12">
      <c r="A1320" s="2" t="s">
        <v>1923</v>
      </c>
      <c r="B1320" s="2" t="s">
        <v>241</v>
      </c>
      <c r="C1320" s="2">
        <v>276</v>
      </c>
      <c r="D1320" s="2" t="s">
        <v>1924</v>
      </c>
      <c r="E1320" s="2" t="s">
        <v>72</v>
      </c>
      <c r="F1320" s="3">
        <v>49.326225000000001</v>
      </c>
      <c r="G1320" s="3">
        <v>28.087381000000001</v>
      </c>
      <c r="H1320" s="4">
        <v>59.726384364820852</v>
      </c>
      <c r="I1320" s="2" t="s">
        <v>131</v>
      </c>
      <c r="J1320" s="2" t="str">
        <f>IF(COUNTIF($A$3:A1320,A1320)&gt;1,"ДУБЛЬ","")</f>
        <v/>
      </c>
      <c r="K1320" s="2" t="str">
        <f t="shared" si="20"/>
        <v>OK</v>
      </c>
      <c r="L1320" s="2" t="s">
        <v>72</v>
      </c>
    </row>
    <row r="1321" spans="1:12">
      <c r="A1321" s="2" t="s">
        <v>1925</v>
      </c>
      <c r="B1321" s="2" t="s">
        <v>241</v>
      </c>
      <c r="C1321" s="2">
        <v>255</v>
      </c>
      <c r="D1321" s="2" t="s">
        <v>1922</v>
      </c>
      <c r="E1321" s="2" t="s">
        <v>72</v>
      </c>
      <c r="F1321" s="3">
        <v>50.775519000000003</v>
      </c>
      <c r="G1321" s="3">
        <v>25.361812</v>
      </c>
      <c r="H1321" s="4">
        <v>59.726384364820852</v>
      </c>
      <c r="I1321" s="2" t="s">
        <v>131</v>
      </c>
      <c r="J1321" s="2" t="str">
        <f>IF(COUNTIF($A$3:A1321,A1321)&gt;1,"ДУБЛЬ","")</f>
        <v/>
      </c>
      <c r="K1321" s="2" t="str">
        <f t="shared" si="20"/>
        <v>OK</v>
      </c>
      <c r="L1321" s="2" t="s">
        <v>72</v>
      </c>
    </row>
    <row r="1322" spans="1:12">
      <c r="A1322" s="2" t="s">
        <v>1926</v>
      </c>
      <c r="B1322" s="2" t="s">
        <v>241</v>
      </c>
      <c r="C1322" s="2">
        <v>308</v>
      </c>
      <c r="D1322" s="2" t="s">
        <v>1927</v>
      </c>
      <c r="E1322" s="2" t="s">
        <v>72</v>
      </c>
      <c r="F1322" s="3">
        <v>50.955280000000002</v>
      </c>
      <c r="G1322" s="3">
        <v>28.632856</v>
      </c>
      <c r="H1322" s="4">
        <v>59.726384364820852</v>
      </c>
      <c r="I1322" s="2" t="s">
        <v>131</v>
      </c>
      <c r="J1322" s="2" t="str">
        <f>IF(COUNTIF($A$3:A1322,A1322)&gt;1,"ДУБЛЬ","")</f>
        <v/>
      </c>
      <c r="K1322" s="2" t="str">
        <f t="shared" si="20"/>
        <v>OK</v>
      </c>
      <c r="L1322" s="2" t="s">
        <v>72</v>
      </c>
    </row>
    <row r="1323" spans="1:12">
      <c r="A1323" s="2" t="s">
        <v>1928</v>
      </c>
      <c r="B1323" s="2" t="s">
        <v>241</v>
      </c>
      <c r="C1323" s="2">
        <v>343</v>
      </c>
      <c r="D1323" s="2" t="s">
        <v>1929</v>
      </c>
      <c r="E1323" s="2" t="s">
        <v>72</v>
      </c>
      <c r="F1323" s="3">
        <v>49.557701000000002</v>
      </c>
      <c r="G1323" s="3">
        <v>27.952687000000001</v>
      </c>
      <c r="H1323" s="4">
        <v>59.726384364820852</v>
      </c>
      <c r="I1323" s="2" t="s">
        <v>131</v>
      </c>
      <c r="J1323" s="2" t="str">
        <f>IF(COUNTIF($A$3:A1323,A1323)&gt;1,"ДУБЛЬ","")</f>
        <v/>
      </c>
      <c r="K1323" s="2" t="str">
        <f t="shared" si="20"/>
        <v>OK</v>
      </c>
      <c r="L1323" s="2" t="s">
        <v>72</v>
      </c>
    </row>
    <row r="1324" spans="1:12">
      <c r="A1324" s="2" t="s">
        <v>1930</v>
      </c>
      <c r="B1324" s="2" t="s">
        <v>241</v>
      </c>
      <c r="C1324" s="2">
        <v>344</v>
      </c>
      <c r="D1324" s="2" t="s">
        <v>1931</v>
      </c>
      <c r="E1324" s="2" t="s">
        <v>72</v>
      </c>
      <c r="F1324" s="3">
        <v>49.381261000000002</v>
      </c>
      <c r="G1324" s="3">
        <v>27.619914000000001</v>
      </c>
      <c r="H1324" s="4">
        <v>59.726384364820852</v>
      </c>
      <c r="I1324" s="2" t="s">
        <v>131</v>
      </c>
      <c r="J1324" s="2" t="str">
        <f>IF(COUNTIF($A$3:A1324,A1324)&gt;1,"ДУБЛЬ","")</f>
        <v/>
      </c>
      <c r="K1324" s="2" t="str">
        <f t="shared" si="20"/>
        <v>OK</v>
      </c>
      <c r="L1324" s="2" t="s">
        <v>72</v>
      </c>
    </row>
    <row r="1325" spans="1:12">
      <c r="A1325" s="2" t="s">
        <v>1932</v>
      </c>
      <c r="B1325" s="2" t="s">
        <v>241</v>
      </c>
      <c r="C1325" s="2">
        <v>352</v>
      </c>
      <c r="D1325" s="2" t="s">
        <v>1933</v>
      </c>
      <c r="E1325" s="2" t="s">
        <v>72</v>
      </c>
      <c r="F1325" s="3">
        <v>51.319285999999998</v>
      </c>
      <c r="G1325" s="3">
        <v>28.800681999999998</v>
      </c>
      <c r="H1325" s="4">
        <v>59.726384364820852</v>
      </c>
      <c r="I1325" s="2" t="s">
        <v>131</v>
      </c>
      <c r="J1325" s="2" t="str">
        <f>IF(COUNTIF($A$3:A1325,A1325)&gt;1,"ДУБЛЬ","")</f>
        <v/>
      </c>
      <c r="K1325" s="2" t="str">
        <f t="shared" si="20"/>
        <v>OK</v>
      </c>
      <c r="L1325" s="2" t="s">
        <v>72</v>
      </c>
    </row>
    <row r="1326" spans="1:12">
      <c r="A1326" s="2" t="s">
        <v>1934</v>
      </c>
      <c r="B1326" s="2" t="s">
        <v>241</v>
      </c>
      <c r="C1326" s="2">
        <v>355</v>
      </c>
      <c r="D1326" s="2" t="s">
        <v>1927</v>
      </c>
      <c r="E1326" s="2" t="s">
        <v>72</v>
      </c>
      <c r="F1326" s="3">
        <v>50.943710000000003</v>
      </c>
      <c r="G1326" s="3">
        <v>28.653095</v>
      </c>
      <c r="H1326" s="4">
        <v>59.726384364820852</v>
      </c>
      <c r="I1326" s="2" t="s">
        <v>131</v>
      </c>
      <c r="J1326" s="2" t="str">
        <f>IF(COUNTIF($A$3:A1326,A1326)&gt;1,"ДУБЛЬ","")</f>
        <v/>
      </c>
      <c r="K1326" s="2" t="str">
        <f t="shared" si="20"/>
        <v>OK</v>
      </c>
      <c r="L1326" s="2" t="s">
        <v>72</v>
      </c>
    </row>
    <row r="1327" spans="1:12">
      <c r="A1327" s="2" t="s">
        <v>1935</v>
      </c>
      <c r="B1327" s="2" t="s">
        <v>241</v>
      </c>
      <c r="C1327" s="2">
        <v>373</v>
      </c>
      <c r="D1327" s="2" t="s">
        <v>1936</v>
      </c>
      <c r="E1327" s="2" t="s">
        <v>72</v>
      </c>
      <c r="F1327" s="3">
        <v>51.628964000000003</v>
      </c>
      <c r="G1327" s="3">
        <v>24.253385999999999</v>
      </c>
      <c r="H1327" s="4">
        <v>59.726384364820852</v>
      </c>
      <c r="I1327" s="2" t="s">
        <v>131</v>
      </c>
      <c r="J1327" s="2" t="str">
        <f>IF(COUNTIF($A$3:A1327,A1327)&gt;1,"ДУБЛЬ","")</f>
        <v/>
      </c>
      <c r="K1327" s="2" t="str">
        <f t="shared" si="20"/>
        <v>OK</v>
      </c>
      <c r="L1327" s="2" t="s">
        <v>72</v>
      </c>
    </row>
    <row r="1328" spans="1:12">
      <c r="A1328" s="2" t="s">
        <v>1937</v>
      </c>
      <c r="B1328" s="2" t="s">
        <v>241</v>
      </c>
      <c r="C1328" s="2">
        <v>362</v>
      </c>
      <c r="D1328" s="2" t="s">
        <v>1938</v>
      </c>
      <c r="E1328" s="2" t="s">
        <v>72</v>
      </c>
      <c r="F1328" s="3">
        <v>49.756476999999997</v>
      </c>
      <c r="G1328" s="3">
        <v>27.220635999999999</v>
      </c>
      <c r="H1328" s="4">
        <v>59.726384364820852</v>
      </c>
      <c r="I1328" s="2" t="s">
        <v>131</v>
      </c>
      <c r="J1328" s="2" t="str">
        <f>IF(COUNTIF($A$3:A1328,A1328)&gt;1,"ДУБЛЬ","")</f>
        <v/>
      </c>
      <c r="K1328" s="2" t="str">
        <f t="shared" si="20"/>
        <v>OK</v>
      </c>
      <c r="L1328" s="2" t="s">
        <v>72</v>
      </c>
    </row>
    <row r="1329" spans="1:12">
      <c r="A1329" s="2" t="s">
        <v>1939</v>
      </c>
      <c r="B1329" s="2" t="s">
        <v>241</v>
      </c>
      <c r="C1329" s="2">
        <v>371</v>
      </c>
      <c r="D1329" s="2" t="s">
        <v>1922</v>
      </c>
      <c r="E1329" s="2" t="s">
        <v>72</v>
      </c>
      <c r="F1329" s="3">
        <v>50.743344</v>
      </c>
      <c r="G1329" s="3">
        <v>25.320599999999999</v>
      </c>
      <c r="H1329" s="4">
        <v>59.726384364820852</v>
      </c>
      <c r="I1329" s="2" t="s">
        <v>131</v>
      </c>
      <c r="J1329" s="2" t="str">
        <f>IF(COUNTIF($A$3:A1329,A1329)&gt;1,"ДУБЛЬ","")</f>
        <v/>
      </c>
      <c r="K1329" s="2" t="str">
        <f t="shared" si="20"/>
        <v>OK</v>
      </c>
      <c r="L1329" s="2" t="s">
        <v>72</v>
      </c>
    </row>
    <row r="1330" spans="1:12">
      <c r="A1330" s="2" t="s">
        <v>1940</v>
      </c>
      <c r="B1330" s="2" t="s">
        <v>241</v>
      </c>
      <c r="C1330" s="2">
        <v>379</v>
      </c>
      <c r="D1330" s="2" t="s">
        <v>1941</v>
      </c>
      <c r="E1330" s="2" t="s">
        <v>72</v>
      </c>
      <c r="F1330" s="3">
        <v>51.321658999999997</v>
      </c>
      <c r="G1330" s="3">
        <v>26.620187999999999</v>
      </c>
      <c r="H1330" s="4">
        <v>59.726384364820852</v>
      </c>
      <c r="I1330" s="2" t="s">
        <v>131</v>
      </c>
      <c r="J1330" s="2" t="str">
        <f>IF(COUNTIF($A$3:A1330,A1330)&gt;1,"ДУБЛЬ","")</f>
        <v/>
      </c>
      <c r="K1330" s="2" t="str">
        <f t="shared" si="20"/>
        <v>OK</v>
      </c>
      <c r="L1330" s="2" t="s">
        <v>72</v>
      </c>
    </row>
    <row r="1331" spans="1:12">
      <c r="A1331" s="2" t="s">
        <v>1942</v>
      </c>
      <c r="B1331" s="2" t="s">
        <v>241</v>
      </c>
      <c r="C1331" s="2">
        <v>419</v>
      </c>
      <c r="D1331" s="2" t="s">
        <v>1943</v>
      </c>
      <c r="E1331" s="2" t="s">
        <v>72</v>
      </c>
      <c r="F1331" s="3">
        <v>49.170361999999997</v>
      </c>
      <c r="G1331" s="3">
        <v>26.561952000000002</v>
      </c>
      <c r="H1331" s="4">
        <v>59.726384364820852</v>
      </c>
      <c r="I1331" s="2" t="s">
        <v>131</v>
      </c>
      <c r="J1331" s="2" t="str">
        <f>IF(COUNTIF($A$3:A1331,A1331)&gt;1,"ДУБЛЬ","")</f>
        <v/>
      </c>
      <c r="K1331" s="2" t="str">
        <f t="shared" si="20"/>
        <v>OK</v>
      </c>
      <c r="L1331" s="2" t="s">
        <v>72</v>
      </c>
    </row>
    <row r="1332" spans="1:12">
      <c r="A1332" s="2" t="s">
        <v>1944</v>
      </c>
      <c r="B1332" s="2" t="s">
        <v>241</v>
      </c>
      <c r="C1332" s="2">
        <v>412</v>
      </c>
      <c r="D1332" s="2" t="s">
        <v>1945</v>
      </c>
      <c r="E1332" s="2" t="s">
        <v>72</v>
      </c>
      <c r="F1332" s="3">
        <v>51.219313</v>
      </c>
      <c r="G1332" s="3">
        <v>24.692443999999998</v>
      </c>
      <c r="H1332" s="4">
        <v>59.726384364820852</v>
      </c>
      <c r="I1332" s="2" t="s">
        <v>131</v>
      </c>
      <c r="J1332" s="2" t="str">
        <f>IF(COUNTIF($A$3:A1332,A1332)&gt;1,"ДУБЛЬ","")</f>
        <v/>
      </c>
      <c r="K1332" s="2" t="str">
        <f t="shared" si="20"/>
        <v>OK</v>
      </c>
      <c r="L1332" s="2" t="s">
        <v>72</v>
      </c>
    </row>
    <row r="1333" spans="1:12">
      <c r="A1333" s="2" t="s">
        <v>1946</v>
      </c>
      <c r="B1333" s="2" t="s">
        <v>241</v>
      </c>
      <c r="C1333" s="2">
        <v>413</v>
      </c>
      <c r="D1333" s="2" t="s">
        <v>1947</v>
      </c>
      <c r="E1333" s="2" t="s">
        <v>72</v>
      </c>
      <c r="F1333" s="3">
        <v>50.724533000000001</v>
      </c>
      <c r="G1333" s="3">
        <v>24.162521999999999</v>
      </c>
      <c r="H1333" s="4">
        <v>59.726384364820852</v>
      </c>
      <c r="I1333" s="2" t="s">
        <v>131</v>
      </c>
      <c r="J1333" s="2" t="str">
        <f>IF(COUNTIF($A$3:A1333,A1333)&gt;1,"ДУБЛЬ","")</f>
        <v/>
      </c>
      <c r="K1333" s="2" t="str">
        <f t="shared" si="20"/>
        <v>OK</v>
      </c>
      <c r="L1333" s="2" t="s">
        <v>72</v>
      </c>
    </row>
    <row r="1334" spans="1:12">
      <c r="A1334" s="2" t="s">
        <v>1948</v>
      </c>
      <c r="B1334" s="2" t="s">
        <v>241</v>
      </c>
      <c r="C1334" s="2">
        <v>429</v>
      </c>
      <c r="D1334" s="2" t="s">
        <v>1949</v>
      </c>
      <c r="E1334" s="2" t="s">
        <v>72</v>
      </c>
      <c r="F1334" s="3">
        <v>50.052515999999997</v>
      </c>
      <c r="G1334" s="3">
        <v>28.123595999999999</v>
      </c>
      <c r="H1334" s="4">
        <v>59.726384364820852</v>
      </c>
      <c r="I1334" s="2" t="s">
        <v>131</v>
      </c>
      <c r="J1334" s="2" t="str">
        <f>IF(COUNTIF($A$3:A1334,A1334)&gt;1,"ДУБЛЬ","")</f>
        <v/>
      </c>
      <c r="K1334" s="2" t="str">
        <f t="shared" si="20"/>
        <v>OK</v>
      </c>
      <c r="L1334" s="2" t="s">
        <v>72</v>
      </c>
    </row>
    <row r="1335" spans="1:12">
      <c r="A1335" s="2" t="s">
        <v>1950</v>
      </c>
      <c r="B1335" s="2" t="s">
        <v>241</v>
      </c>
      <c r="C1335" s="2">
        <v>428</v>
      </c>
      <c r="D1335" s="2" t="s">
        <v>1927</v>
      </c>
      <c r="E1335" s="2" t="s">
        <v>72</v>
      </c>
      <c r="F1335" s="3">
        <v>50.953695000000003</v>
      </c>
      <c r="G1335" s="3">
        <v>28.634045</v>
      </c>
      <c r="H1335" s="4">
        <v>59.726384364820852</v>
      </c>
      <c r="I1335" s="2" t="s">
        <v>131</v>
      </c>
      <c r="J1335" s="2" t="str">
        <f>IF(COUNTIF($A$3:A1335,A1335)&gt;1,"ДУБЛЬ","")</f>
        <v/>
      </c>
      <c r="K1335" s="2" t="str">
        <f t="shared" si="20"/>
        <v>OK</v>
      </c>
      <c r="L1335" s="2" t="s">
        <v>72</v>
      </c>
    </row>
    <row r="1336" spans="1:12">
      <c r="A1336" s="2" t="s">
        <v>1951</v>
      </c>
      <c r="B1336" s="2" t="s">
        <v>241</v>
      </c>
      <c r="C1336" s="2">
        <v>401</v>
      </c>
      <c r="D1336" s="2" t="s">
        <v>1952</v>
      </c>
      <c r="E1336" s="2" t="s">
        <v>72</v>
      </c>
      <c r="F1336" s="3">
        <v>50.120139000000002</v>
      </c>
      <c r="G1336" s="3">
        <v>27.506610999999999</v>
      </c>
      <c r="H1336" s="4">
        <v>59.726384364820852</v>
      </c>
      <c r="I1336" s="2" t="s">
        <v>131</v>
      </c>
      <c r="J1336" s="2" t="str">
        <f>IF(COUNTIF($A$3:A1336,A1336)&gt;1,"ДУБЛЬ","")</f>
        <v/>
      </c>
      <c r="K1336" s="2" t="str">
        <f t="shared" si="20"/>
        <v>OK</v>
      </c>
      <c r="L1336" s="2" t="s">
        <v>72</v>
      </c>
    </row>
    <row r="1337" spans="1:12">
      <c r="A1337" s="2" t="s">
        <v>1953</v>
      </c>
      <c r="B1337" s="2" t="s">
        <v>241</v>
      </c>
      <c r="C1337" s="2">
        <v>421</v>
      </c>
      <c r="D1337" s="2" t="s">
        <v>1947</v>
      </c>
      <c r="E1337" s="2" t="s">
        <v>72</v>
      </c>
      <c r="F1337" s="3">
        <v>50.729360999999997</v>
      </c>
      <c r="G1337" s="3">
        <v>24.159120999999999</v>
      </c>
      <c r="H1337" s="4">
        <v>59.726384364820852</v>
      </c>
      <c r="I1337" s="2" t="s">
        <v>131</v>
      </c>
      <c r="J1337" s="2" t="str">
        <f>IF(COUNTIF($A$3:A1337,A1337)&gt;1,"ДУБЛЬ","")</f>
        <v/>
      </c>
      <c r="K1337" s="2" t="str">
        <f t="shared" si="20"/>
        <v>OK</v>
      </c>
      <c r="L1337" s="2" t="s">
        <v>72</v>
      </c>
    </row>
    <row r="1338" spans="1:12">
      <c r="A1338" s="2" t="s">
        <v>1954</v>
      </c>
      <c r="B1338" s="2" t="s">
        <v>241</v>
      </c>
      <c r="C1338" s="2">
        <v>423</v>
      </c>
      <c r="D1338" s="2" t="s">
        <v>1955</v>
      </c>
      <c r="E1338" s="2" t="s">
        <v>72</v>
      </c>
      <c r="F1338" s="3">
        <v>48.895389000000002</v>
      </c>
      <c r="G1338" s="3">
        <v>26.861844000000001</v>
      </c>
      <c r="H1338" s="4">
        <v>59.726384364820852</v>
      </c>
      <c r="I1338" s="2" t="s">
        <v>131</v>
      </c>
      <c r="J1338" s="2" t="str">
        <f>IF(COUNTIF($A$3:A1338,A1338)&gt;1,"ДУБЛЬ","")</f>
        <v/>
      </c>
      <c r="K1338" s="2" t="str">
        <f t="shared" si="20"/>
        <v>OK</v>
      </c>
      <c r="L1338" s="2" t="s">
        <v>72</v>
      </c>
    </row>
    <row r="1339" spans="1:12">
      <c r="A1339" s="2" t="s">
        <v>1956</v>
      </c>
      <c r="B1339" s="2" t="s">
        <v>241</v>
      </c>
      <c r="C1339" s="2">
        <v>432</v>
      </c>
      <c r="D1339" s="2" t="s">
        <v>1957</v>
      </c>
      <c r="E1339" s="2" t="s">
        <v>72</v>
      </c>
      <c r="F1339" s="3">
        <v>50.312077000000002</v>
      </c>
      <c r="G1339" s="3">
        <v>29.058544000000001</v>
      </c>
      <c r="H1339" s="4">
        <v>59.726384364820852</v>
      </c>
      <c r="I1339" s="2" t="s">
        <v>131</v>
      </c>
      <c r="J1339" s="2" t="str">
        <f>IF(COUNTIF($A$3:A1339,A1339)&gt;1,"ДУБЛЬ","")</f>
        <v/>
      </c>
      <c r="K1339" s="2" t="str">
        <f t="shared" si="20"/>
        <v>OK</v>
      </c>
      <c r="L1339" s="2" t="s">
        <v>72</v>
      </c>
    </row>
    <row r="1340" spans="1:12">
      <c r="A1340" s="2" t="s">
        <v>1958</v>
      </c>
      <c r="B1340" s="2" t="s">
        <v>241</v>
      </c>
      <c r="C1340" s="2">
        <v>445</v>
      </c>
      <c r="D1340" s="2" t="s">
        <v>1959</v>
      </c>
      <c r="E1340" s="2" t="s">
        <v>72</v>
      </c>
      <c r="F1340" s="3">
        <v>51.353354000000003</v>
      </c>
      <c r="G1340" s="3">
        <v>25.851391</v>
      </c>
      <c r="H1340" s="4">
        <v>59.726384364820852</v>
      </c>
      <c r="I1340" s="2" t="s">
        <v>131</v>
      </c>
      <c r="J1340" s="2" t="str">
        <f>IF(COUNTIF($A$3:A1340,A1340)&gt;1,"ДУБЛЬ","")</f>
        <v/>
      </c>
      <c r="K1340" s="2" t="str">
        <f t="shared" si="20"/>
        <v>OK</v>
      </c>
      <c r="L1340" s="2" t="s">
        <v>72</v>
      </c>
    </row>
    <row r="1341" spans="1:12">
      <c r="A1341" s="2" t="s">
        <v>1960</v>
      </c>
      <c r="B1341" s="2" t="s">
        <v>241</v>
      </c>
      <c r="C1341" s="2">
        <v>447</v>
      </c>
      <c r="D1341" s="2" t="s">
        <v>1961</v>
      </c>
      <c r="E1341" s="2" t="s">
        <v>72</v>
      </c>
      <c r="F1341" s="3">
        <v>48.504497999999998</v>
      </c>
      <c r="G1341" s="3">
        <v>26.489715</v>
      </c>
      <c r="H1341" s="4">
        <v>59.726384364820852</v>
      </c>
      <c r="I1341" s="2" t="s">
        <v>131</v>
      </c>
      <c r="J1341" s="2" t="str">
        <f>IF(COUNTIF($A$3:A1341,A1341)&gt;1,"ДУБЛЬ","")</f>
        <v/>
      </c>
      <c r="K1341" s="2" t="str">
        <f t="shared" si="20"/>
        <v>OK</v>
      </c>
      <c r="L1341" s="2" t="s">
        <v>72</v>
      </c>
    </row>
    <row r="1342" spans="1:12">
      <c r="A1342" s="2" t="s">
        <v>1962</v>
      </c>
      <c r="B1342" s="2" t="s">
        <v>241</v>
      </c>
      <c r="C1342" s="2">
        <v>471</v>
      </c>
      <c r="D1342" s="2" t="s">
        <v>1963</v>
      </c>
      <c r="E1342" s="2" t="s">
        <v>72</v>
      </c>
      <c r="F1342" s="3">
        <v>50.241267000000001</v>
      </c>
      <c r="G1342" s="3">
        <v>28.702641</v>
      </c>
      <c r="H1342" s="4">
        <v>59.726384364820852</v>
      </c>
      <c r="I1342" s="2" t="s">
        <v>131</v>
      </c>
      <c r="J1342" s="2" t="str">
        <f>IF(COUNTIF($A$3:A1342,A1342)&gt;1,"ДУБЛЬ","")</f>
        <v/>
      </c>
      <c r="K1342" s="2" t="str">
        <f t="shared" si="20"/>
        <v>OK</v>
      </c>
      <c r="L1342" s="2" t="s">
        <v>72</v>
      </c>
    </row>
    <row r="1343" spans="1:12">
      <c r="A1343" s="2" t="s">
        <v>1964</v>
      </c>
      <c r="B1343" s="2" t="s">
        <v>241</v>
      </c>
      <c r="C1343" s="2">
        <v>472</v>
      </c>
      <c r="D1343" s="2" t="s">
        <v>1963</v>
      </c>
      <c r="E1343" s="2" t="s">
        <v>72</v>
      </c>
      <c r="F1343" s="3">
        <v>50.255840999999997</v>
      </c>
      <c r="G1343" s="3">
        <v>28.673905999999999</v>
      </c>
      <c r="H1343" s="4">
        <v>59.726384364820852</v>
      </c>
      <c r="I1343" s="2" t="s">
        <v>131</v>
      </c>
      <c r="J1343" s="2" t="str">
        <f>IF(COUNTIF($A$3:A1343,A1343)&gt;1,"ДУБЛЬ","")</f>
        <v/>
      </c>
      <c r="K1343" s="2" t="str">
        <f t="shared" si="20"/>
        <v>OK</v>
      </c>
      <c r="L1343" s="2" t="s">
        <v>72</v>
      </c>
    </row>
    <row r="1344" spans="1:12">
      <c r="A1344" s="2" t="s">
        <v>1965</v>
      </c>
      <c r="B1344" s="2" t="s">
        <v>241</v>
      </c>
      <c r="C1344" s="2">
        <v>473</v>
      </c>
      <c r="D1344" s="2" t="s">
        <v>1966</v>
      </c>
      <c r="E1344" s="2" t="s">
        <v>72</v>
      </c>
      <c r="F1344" s="3">
        <v>50.588875000000002</v>
      </c>
      <c r="G1344" s="3">
        <v>27.610378000000001</v>
      </c>
      <c r="H1344" s="4">
        <v>59.726384364820852</v>
      </c>
      <c r="I1344" s="2" t="s">
        <v>131</v>
      </c>
      <c r="J1344" s="2" t="str">
        <f>IF(COUNTIF($A$3:A1344,A1344)&gt;1,"ДУБЛЬ","")</f>
        <v/>
      </c>
      <c r="K1344" s="2" t="str">
        <f t="shared" si="20"/>
        <v>OK</v>
      </c>
      <c r="L1344" s="2" t="s">
        <v>72</v>
      </c>
    </row>
    <row r="1345" spans="1:12">
      <c r="A1345" s="2" t="s">
        <v>1967</v>
      </c>
      <c r="B1345" s="2" t="s">
        <v>241</v>
      </c>
      <c r="C1345" s="2">
        <v>469</v>
      </c>
      <c r="D1345" s="2" t="s">
        <v>1968</v>
      </c>
      <c r="E1345" s="2" t="s">
        <v>72</v>
      </c>
      <c r="F1345" s="3">
        <v>51.004244</v>
      </c>
      <c r="G1345" s="3">
        <v>26.753043000000002</v>
      </c>
      <c r="H1345" s="4">
        <v>59.726384364820852</v>
      </c>
      <c r="I1345" s="2" t="s">
        <v>131</v>
      </c>
      <c r="J1345" s="2" t="str">
        <f>IF(COUNTIF($A$3:A1345,A1345)&gt;1,"ДУБЛЬ","")</f>
        <v/>
      </c>
      <c r="K1345" s="2" t="str">
        <f t="shared" si="20"/>
        <v>OK</v>
      </c>
      <c r="L1345" s="2" t="s">
        <v>72</v>
      </c>
    </row>
    <row r="1346" spans="1:12">
      <c r="A1346" s="2" t="s">
        <v>1969</v>
      </c>
      <c r="B1346" s="2" t="s">
        <v>241</v>
      </c>
      <c r="C1346" s="2">
        <v>487</v>
      </c>
      <c r="D1346" s="2" t="s">
        <v>1970</v>
      </c>
      <c r="E1346" s="2" t="s">
        <v>72</v>
      </c>
      <c r="F1346" s="3">
        <v>50.293815000000002</v>
      </c>
      <c r="G1346" s="3">
        <v>27.668521999999999</v>
      </c>
      <c r="H1346" s="4">
        <v>59.726384364820852</v>
      </c>
      <c r="I1346" s="2" t="s">
        <v>131</v>
      </c>
      <c r="J1346" s="2" t="str">
        <f>IF(COUNTIF($A$3:A1346,A1346)&gt;1,"ДУБЛЬ","")</f>
        <v/>
      </c>
      <c r="K1346" s="2" t="str">
        <f t="shared" si="20"/>
        <v>OK</v>
      </c>
      <c r="L1346" s="2" t="s">
        <v>72</v>
      </c>
    </row>
    <row r="1347" spans="1:12">
      <c r="A1347" s="2" t="s">
        <v>1971</v>
      </c>
      <c r="B1347" s="2" t="s">
        <v>241</v>
      </c>
      <c r="C1347" s="2">
        <v>496</v>
      </c>
      <c r="D1347" s="2" t="s">
        <v>1963</v>
      </c>
      <c r="E1347" s="2" t="s">
        <v>72</v>
      </c>
      <c r="F1347" s="3">
        <v>50.281049000000003</v>
      </c>
      <c r="G1347" s="3">
        <v>28.655434</v>
      </c>
      <c r="H1347" s="4">
        <v>59.726384364820852</v>
      </c>
      <c r="I1347" s="2" t="s">
        <v>131</v>
      </c>
      <c r="J1347" s="2" t="str">
        <f>IF(COUNTIF($A$3:A1347,A1347)&gt;1,"ДУБЛЬ","")</f>
        <v/>
      </c>
      <c r="K1347" s="2" t="str">
        <f t="shared" ref="K1347:K1410" si="21">IF(OR(F1347="",G1347=""),"НЕМАЄ","OK")</f>
        <v>OK</v>
      </c>
      <c r="L1347" s="2" t="s">
        <v>72</v>
      </c>
    </row>
    <row r="1348" spans="1:12">
      <c r="A1348" s="2" t="s">
        <v>1972</v>
      </c>
      <c r="B1348" s="2" t="s">
        <v>241</v>
      </c>
      <c r="C1348" s="2">
        <v>498</v>
      </c>
      <c r="D1348" s="2" t="s">
        <v>1963</v>
      </c>
      <c r="E1348" s="2" t="s">
        <v>72</v>
      </c>
      <c r="F1348" s="3">
        <v>50.252097999999997</v>
      </c>
      <c r="G1348" s="3">
        <v>28.702976</v>
      </c>
      <c r="H1348" s="4">
        <v>59.726384364820852</v>
      </c>
      <c r="I1348" s="2" t="s">
        <v>131</v>
      </c>
      <c r="J1348" s="2" t="str">
        <f>IF(COUNTIF($A$3:A1348,A1348)&gt;1,"ДУБЛЬ","")</f>
        <v/>
      </c>
      <c r="K1348" s="2" t="str">
        <f t="shared" si="21"/>
        <v>OK</v>
      </c>
      <c r="L1348" s="2" t="s">
        <v>72</v>
      </c>
    </row>
    <row r="1349" spans="1:12">
      <c r="A1349" s="2" t="s">
        <v>1973</v>
      </c>
      <c r="B1349" s="2" t="s">
        <v>241</v>
      </c>
      <c r="C1349" s="2">
        <v>190</v>
      </c>
      <c r="D1349" s="2" t="s">
        <v>1974</v>
      </c>
      <c r="E1349" s="2" t="s">
        <v>72</v>
      </c>
      <c r="F1349" s="3">
        <v>50.461019</v>
      </c>
      <c r="G1349" s="3">
        <v>29.812245999999998</v>
      </c>
      <c r="H1349" s="4">
        <v>59.726384364820852</v>
      </c>
      <c r="I1349" s="2" t="s">
        <v>131</v>
      </c>
      <c r="J1349" s="2" t="str">
        <f>IF(COUNTIF($A$3:A1349,A1349)&gt;1,"ДУБЛЬ","")</f>
        <v/>
      </c>
      <c r="K1349" s="2" t="str">
        <f t="shared" si="21"/>
        <v>OK</v>
      </c>
      <c r="L1349" s="2" t="s">
        <v>72</v>
      </c>
    </row>
    <row r="1350" spans="1:12">
      <c r="A1350" s="2" t="s">
        <v>1975</v>
      </c>
      <c r="B1350" s="2" t="s">
        <v>241</v>
      </c>
      <c r="C1350" s="2">
        <v>505</v>
      </c>
      <c r="D1350" s="2" t="s">
        <v>1976</v>
      </c>
      <c r="E1350" s="2" t="s">
        <v>72</v>
      </c>
      <c r="F1350" s="3">
        <v>50.522478999999997</v>
      </c>
      <c r="G1350" s="3">
        <v>26.234756000000001</v>
      </c>
      <c r="H1350" s="4">
        <v>59.726384364820852</v>
      </c>
      <c r="I1350" s="2" t="s">
        <v>131</v>
      </c>
      <c r="J1350" s="2" t="str">
        <f>IF(COUNTIF($A$3:A1350,A1350)&gt;1,"ДУБЛЬ","")</f>
        <v/>
      </c>
      <c r="K1350" s="2" t="str">
        <f t="shared" si="21"/>
        <v>OK</v>
      </c>
      <c r="L1350" s="2" t="s">
        <v>72</v>
      </c>
    </row>
    <row r="1351" spans="1:12">
      <c r="A1351" s="2" t="s">
        <v>1977</v>
      </c>
      <c r="B1351" s="2" t="s">
        <v>241</v>
      </c>
      <c r="C1351" s="2">
        <v>502</v>
      </c>
      <c r="D1351" s="2" t="s">
        <v>1963</v>
      </c>
      <c r="E1351" s="2" t="s">
        <v>72</v>
      </c>
      <c r="F1351" s="3">
        <v>50.245556000000001</v>
      </c>
      <c r="G1351" s="3">
        <v>28.642541000000001</v>
      </c>
      <c r="H1351" s="4">
        <v>59.726384364820852</v>
      </c>
      <c r="I1351" s="2" t="s">
        <v>131</v>
      </c>
      <c r="J1351" s="2" t="str">
        <f>IF(COUNTIF($A$3:A1351,A1351)&gt;1,"ДУБЛЬ","")</f>
        <v/>
      </c>
      <c r="K1351" s="2" t="str">
        <f t="shared" si="21"/>
        <v>OK</v>
      </c>
      <c r="L1351" s="2" t="s">
        <v>72</v>
      </c>
    </row>
    <row r="1352" spans="1:12">
      <c r="A1352" s="2" t="s">
        <v>1978</v>
      </c>
      <c r="B1352" s="2" t="s">
        <v>241</v>
      </c>
      <c r="C1352" s="2">
        <v>528</v>
      </c>
      <c r="D1352" s="2" t="s">
        <v>1979</v>
      </c>
      <c r="E1352" s="2" t="s">
        <v>72</v>
      </c>
      <c r="F1352" s="3">
        <v>49.653272999999999</v>
      </c>
      <c r="G1352" s="3">
        <v>26.973697000000001</v>
      </c>
      <c r="H1352" s="4">
        <v>59.726384364820852</v>
      </c>
      <c r="I1352" s="2" t="s">
        <v>131</v>
      </c>
      <c r="J1352" s="2" t="str">
        <f>IF(COUNTIF($A$3:A1352,A1352)&gt;1,"ДУБЛЬ","")</f>
        <v/>
      </c>
      <c r="K1352" s="2" t="str">
        <f t="shared" si="21"/>
        <v>OK</v>
      </c>
      <c r="L1352" s="2" t="s">
        <v>72</v>
      </c>
    </row>
    <row r="1353" spans="1:12">
      <c r="A1353" s="2" t="s">
        <v>1980</v>
      </c>
      <c r="B1353" s="2" t="s">
        <v>241</v>
      </c>
      <c r="C1353" s="2">
        <v>530</v>
      </c>
      <c r="D1353" s="2" t="s">
        <v>1981</v>
      </c>
      <c r="E1353" s="2" t="s">
        <v>72</v>
      </c>
      <c r="F1353" s="3">
        <v>50.282623000000001</v>
      </c>
      <c r="G1353" s="3">
        <v>29.521294000000001</v>
      </c>
      <c r="H1353" s="4">
        <v>59.726384364820852</v>
      </c>
      <c r="I1353" s="2" t="s">
        <v>131</v>
      </c>
      <c r="J1353" s="2" t="str">
        <f>IF(COUNTIF($A$3:A1353,A1353)&gt;1,"ДУБЛЬ","")</f>
        <v/>
      </c>
      <c r="K1353" s="2" t="str">
        <f t="shared" si="21"/>
        <v>OK</v>
      </c>
      <c r="L1353" s="2" t="s">
        <v>72</v>
      </c>
    </row>
    <row r="1354" spans="1:12">
      <c r="A1354" s="2" t="s">
        <v>1982</v>
      </c>
      <c r="B1354" s="2" t="s">
        <v>241</v>
      </c>
      <c r="C1354" s="2">
        <v>534</v>
      </c>
      <c r="D1354" s="2" t="s">
        <v>1983</v>
      </c>
      <c r="E1354" s="2" t="s">
        <v>72</v>
      </c>
      <c r="F1354" s="3">
        <v>50.469347999999997</v>
      </c>
      <c r="G1354" s="3">
        <v>28.265308000000001</v>
      </c>
      <c r="H1354" s="4">
        <v>59.726384364820852</v>
      </c>
      <c r="I1354" s="2" t="s">
        <v>131</v>
      </c>
      <c r="J1354" s="2" t="str">
        <f>IF(COUNTIF($A$3:A1354,A1354)&gt;1,"ДУБЛЬ","")</f>
        <v/>
      </c>
      <c r="K1354" s="2" t="str">
        <f t="shared" si="21"/>
        <v>OK</v>
      </c>
      <c r="L1354" s="2" t="s">
        <v>72</v>
      </c>
    </row>
    <row r="1355" spans="1:12">
      <c r="A1355" s="2" t="s">
        <v>1984</v>
      </c>
      <c r="B1355" s="2" t="s">
        <v>241</v>
      </c>
      <c r="C1355" s="2">
        <v>554</v>
      </c>
      <c r="D1355" s="2" t="s">
        <v>1963</v>
      </c>
      <c r="E1355" s="2" t="s">
        <v>72</v>
      </c>
      <c r="F1355" s="3">
        <v>50.260226000000003</v>
      </c>
      <c r="G1355" s="3">
        <v>28.661185</v>
      </c>
      <c r="H1355" s="4">
        <v>59.726384364820852</v>
      </c>
      <c r="I1355" s="2" t="s">
        <v>131</v>
      </c>
      <c r="J1355" s="2" t="str">
        <f>IF(COUNTIF($A$3:A1355,A1355)&gt;1,"ДУБЛЬ","")</f>
        <v/>
      </c>
      <c r="K1355" s="2" t="str">
        <f t="shared" si="21"/>
        <v>OK</v>
      </c>
      <c r="L1355" s="2" t="s">
        <v>72</v>
      </c>
    </row>
    <row r="1356" spans="1:12">
      <c r="A1356" s="2" t="s">
        <v>1985</v>
      </c>
      <c r="B1356" s="2" t="s">
        <v>241</v>
      </c>
      <c r="C1356" s="2">
        <v>562</v>
      </c>
      <c r="D1356" s="2" t="s">
        <v>1986</v>
      </c>
      <c r="E1356" s="2" t="s">
        <v>72</v>
      </c>
      <c r="F1356" s="3">
        <v>49.535812999999997</v>
      </c>
      <c r="G1356" s="3">
        <v>26.210629999999998</v>
      </c>
      <c r="H1356" s="4">
        <v>59.726384364820852</v>
      </c>
      <c r="I1356" s="2" t="s">
        <v>131</v>
      </c>
      <c r="J1356" s="2" t="str">
        <f>IF(COUNTIF($A$3:A1356,A1356)&gt;1,"ДУБЛЬ","")</f>
        <v/>
      </c>
      <c r="K1356" s="2" t="str">
        <f t="shared" si="21"/>
        <v>OK</v>
      </c>
      <c r="L1356" s="2" t="s">
        <v>72</v>
      </c>
    </row>
    <row r="1357" spans="1:12">
      <c r="A1357" s="2" t="s">
        <v>1987</v>
      </c>
      <c r="B1357" s="2" t="s">
        <v>241</v>
      </c>
      <c r="C1357" s="2">
        <v>579</v>
      </c>
      <c r="D1357" s="2" t="s">
        <v>1927</v>
      </c>
      <c r="E1357" s="2" t="s">
        <v>72</v>
      </c>
      <c r="F1357" s="3">
        <v>50.951560000000001</v>
      </c>
      <c r="G1357" s="3">
        <v>28.637174000000002</v>
      </c>
      <c r="H1357" s="4">
        <v>59.726384364820852</v>
      </c>
      <c r="I1357" s="2" t="s">
        <v>131</v>
      </c>
      <c r="J1357" s="2" t="str">
        <f>IF(COUNTIF($A$3:A1357,A1357)&gt;1,"ДУБЛЬ","")</f>
        <v/>
      </c>
      <c r="K1357" s="2" t="str">
        <f t="shared" si="21"/>
        <v>OK</v>
      </c>
      <c r="L1357" s="2" t="s">
        <v>72</v>
      </c>
    </row>
    <row r="1358" spans="1:12">
      <c r="A1358" s="2" t="s">
        <v>1988</v>
      </c>
      <c r="B1358" s="2" t="s">
        <v>241</v>
      </c>
      <c r="C1358" s="2">
        <v>600</v>
      </c>
      <c r="D1358" s="2" t="s">
        <v>1989</v>
      </c>
      <c r="E1358" s="2" t="s">
        <v>72</v>
      </c>
      <c r="F1358" s="3">
        <v>51.203091999999998</v>
      </c>
      <c r="G1358" s="3">
        <v>29.081848999999998</v>
      </c>
      <c r="H1358" s="4">
        <v>59.726384364820852</v>
      </c>
      <c r="I1358" s="2" t="s">
        <v>131</v>
      </c>
      <c r="J1358" s="2" t="str">
        <f>IF(COUNTIF($A$3:A1358,A1358)&gt;1,"ДУБЛЬ","")</f>
        <v/>
      </c>
      <c r="K1358" s="2" t="str">
        <f t="shared" si="21"/>
        <v>OK</v>
      </c>
      <c r="L1358" s="2" t="s">
        <v>72</v>
      </c>
    </row>
    <row r="1359" spans="1:12">
      <c r="A1359" s="2" t="s">
        <v>1990</v>
      </c>
      <c r="B1359" s="2" t="s">
        <v>241</v>
      </c>
      <c r="C1359" s="2">
        <v>601</v>
      </c>
      <c r="D1359" s="2" t="s">
        <v>1933</v>
      </c>
      <c r="E1359" s="2" t="s">
        <v>72</v>
      </c>
      <c r="F1359" s="3">
        <v>51.321727000000003</v>
      </c>
      <c r="G1359" s="3">
        <v>28.805178000000002</v>
      </c>
      <c r="H1359" s="4">
        <v>59.726384364820852</v>
      </c>
      <c r="I1359" s="2" t="s">
        <v>131</v>
      </c>
      <c r="J1359" s="2" t="str">
        <f>IF(COUNTIF($A$3:A1359,A1359)&gt;1,"ДУБЛЬ","")</f>
        <v/>
      </c>
      <c r="K1359" s="2" t="str">
        <f t="shared" si="21"/>
        <v>OK</v>
      </c>
      <c r="L1359" s="2" t="s">
        <v>72</v>
      </c>
    </row>
    <row r="1360" spans="1:12">
      <c r="A1360" s="2" t="s">
        <v>1991</v>
      </c>
      <c r="B1360" s="2" t="s">
        <v>241</v>
      </c>
      <c r="C1360" s="2">
        <v>605</v>
      </c>
      <c r="D1360" s="2" t="s">
        <v>1992</v>
      </c>
      <c r="E1360" s="2" t="s">
        <v>72</v>
      </c>
      <c r="F1360" s="3">
        <v>50.599417000000003</v>
      </c>
      <c r="G1360" s="3">
        <v>26.677575000000001</v>
      </c>
      <c r="H1360" s="4">
        <v>59.726384364820852</v>
      </c>
      <c r="I1360" s="2" t="s">
        <v>131</v>
      </c>
      <c r="J1360" s="2" t="str">
        <f>IF(COUNTIF($A$3:A1360,A1360)&gt;1,"ДУБЛЬ","")</f>
        <v/>
      </c>
      <c r="K1360" s="2" t="str">
        <f t="shared" si="21"/>
        <v>OK</v>
      </c>
      <c r="L1360" s="2" t="s">
        <v>72</v>
      </c>
    </row>
    <row r="1361" spans="1:12">
      <c r="A1361" s="2" t="s">
        <v>1993</v>
      </c>
      <c r="B1361" s="2" t="s">
        <v>241</v>
      </c>
      <c r="C1361" s="2">
        <v>613</v>
      </c>
      <c r="D1361" s="2" t="s">
        <v>1994</v>
      </c>
      <c r="E1361" s="2" t="s">
        <v>72</v>
      </c>
      <c r="F1361" s="3">
        <v>50.877405000000003</v>
      </c>
      <c r="G1361" s="3">
        <v>26.455473000000001</v>
      </c>
      <c r="H1361" s="4">
        <v>59.726384364820852</v>
      </c>
      <c r="I1361" s="2" t="s">
        <v>131</v>
      </c>
      <c r="J1361" s="2" t="str">
        <f>IF(COUNTIF($A$3:A1361,A1361)&gt;1,"ДУБЛЬ","")</f>
        <v/>
      </c>
      <c r="K1361" s="2" t="str">
        <f t="shared" si="21"/>
        <v>OK</v>
      </c>
      <c r="L1361" s="2" t="s">
        <v>72</v>
      </c>
    </row>
    <row r="1362" spans="1:12">
      <c r="A1362" s="2" t="s">
        <v>1995</v>
      </c>
      <c r="B1362" s="2" t="s">
        <v>241</v>
      </c>
      <c r="C1362" s="2">
        <v>629</v>
      </c>
      <c r="D1362" s="2" t="s">
        <v>1996</v>
      </c>
      <c r="E1362" s="2" t="s">
        <v>72</v>
      </c>
      <c r="F1362" s="3">
        <v>51.221701000000003</v>
      </c>
      <c r="G1362" s="3">
        <v>24.036000000000001</v>
      </c>
      <c r="H1362" s="4">
        <v>59.726384364820852</v>
      </c>
      <c r="I1362" s="2" t="s">
        <v>131</v>
      </c>
      <c r="J1362" s="2" t="str">
        <f>IF(COUNTIF($A$3:A1362,A1362)&gt;1,"ДУБЛЬ","")</f>
        <v/>
      </c>
      <c r="K1362" s="2" t="str">
        <f t="shared" si="21"/>
        <v>OK</v>
      </c>
      <c r="L1362" s="2" t="s">
        <v>72</v>
      </c>
    </row>
    <row r="1363" spans="1:12">
      <c r="A1363" s="2" t="s">
        <v>1997</v>
      </c>
      <c r="B1363" s="2" t="s">
        <v>241</v>
      </c>
      <c r="C1363" s="2">
        <v>633</v>
      </c>
      <c r="D1363" s="2" t="s">
        <v>1998</v>
      </c>
      <c r="E1363" s="2" t="s">
        <v>72</v>
      </c>
      <c r="F1363" s="3">
        <v>50.853900000000003</v>
      </c>
      <c r="G1363" s="3">
        <v>24.321725000000001</v>
      </c>
      <c r="H1363" s="4">
        <v>59.726384364820852</v>
      </c>
      <c r="I1363" s="2" t="s">
        <v>131</v>
      </c>
      <c r="J1363" s="2" t="str">
        <f>IF(COUNTIF($A$3:A1363,A1363)&gt;1,"ДУБЛЬ","")</f>
        <v/>
      </c>
      <c r="K1363" s="2" t="str">
        <f t="shared" si="21"/>
        <v>OK</v>
      </c>
      <c r="L1363" s="2" t="s">
        <v>72</v>
      </c>
    </row>
    <row r="1364" spans="1:12">
      <c r="A1364" s="2" t="s">
        <v>1999</v>
      </c>
      <c r="B1364" s="2" t="s">
        <v>241</v>
      </c>
      <c r="C1364" s="2">
        <v>632</v>
      </c>
      <c r="D1364" s="2" t="s">
        <v>1968</v>
      </c>
      <c r="E1364" s="2" t="s">
        <v>72</v>
      </c>
      <c r="F1364" s="3">
        <v>51.00121</v>
      </c>
      <c r="G1364" s="3">
        <v>26.745749</v>
      </c>
      <c r="H1364" s="4">
        <v>59.726384364820852</v>
      </c>
      <c r="I1364" s="2" t="s">
        <v>131</v>
      </c>
      <c r="J1364" s="2" t="str">
        <f>IF(COUNTIF($A$3:A1364,A1364)&gt;1,"ДУБЛЬ","")</f>
        <v/>
      </c>
      <c r="K1364" s="2" t="str">
        <f t="shared" si="21"/>
        <v>OK</v>
      </c>
      <c r="L1364" s="2" t="s">
        <v>72</v>
      </c>
    </row>
    <row r="1365" spans="1:12">
      <c r="A1365" s="2" t="s">
        <v>2000</v>
      </c>
      <c r="B1365" s="2" t="s">
        <v>241</v>
      </c>
      <c r="C1365" s="2">
        <v>645</v>
      </c>
      <c r="D1365" s="2" t="s">
        <v>2001</v>
      </c>
      <c r="E1365" s="2" t="s">
        <v>72</v>
      </c>
      <c r="F1365" s="3">
        <v>48.67924</v>
      </c>
      <c r="G1365" s="3">
        <v>26.588419999999999</v>
      </c>
      <c r="H1365" s="4">
        <v>59.726384364820852</v>
      </c>
      <c r="I1365" s="2" t="s">
        <v>131</v>
      </c>
      <c r="J1365" s="2" t="str">
        <f>IF(COUNTIF($A$3:A1365,A1365)&gt;1,"ДУБЛЬ","")</f>
        <v/>
      </c>
      <c r="K1365" s="2" t="str">
        <f t="shared" si="21"/>
        <v>OK</v>
      </c>
      <c r="L1365" s="2" t="s">
        <v>72</v>
      </c>
    </row>
    <row r="1366" spans="1:12">
      <c r="A1366" s="2" t="s">
        <v>2002</v>
      </c>
      <c r="B1366" s="2" t="s">
        <v>241</v>
      </c>
      <c r="C1366" s="2">
        <v>636</v>
      </c>
      <c r="D1366" s="2" t="s">
        <v>2003</v>
      </c>
      <c r="E1366" s="2" t="s">
        <v>72</v>
      </c>
      <c r="F1366" s="3">
        <v>50.503152</v>
      </c>
      <c r="G1366" s="3">
        <v>29.242725</v>
      </c>
      <c r="H1366" s="4">
        <v>59.726384364820852</v>
      </c>
      <c r="I1366" s="2" t="s">
        <v>131</v>
      </c>
      <c r="J1366" s="2" t="str">
        <f>IF(COUNTIF($A$3:A1366,A1366)&gt;1,"ДУБЛЬ","")</f>
        <v/>
      </c>
      <c r="K1366" s="2" t="str">
        <f t="shared" si="21"/>
        <v>OK</v>
      </c>
      <c r="L1366" s="2" t="s">
        <v>72</v>
      </c>
    </row>
    <row r="1367" spans="1:12">
      <c r="A1367" s="2" t="s">
        <v>2004</v>
      </c>
      <c r="B1367" s="2" t="s">
        <v>241</v>
      </c>
      <c r="C1367" s="2">
        <v>643</v>
      </c>
      <c r="D1367" s="2" t="s">
        <v>2005</v>
      </c>
      <c r="E1367" s="2" t="s">
        <v>72</v>
      </c>
      <c r="F1367" s="3">
        <v>49.515369999999997</v>
      </c>
      <c r="G1367" s="3">
        <v>23.210650000000001</v>
      </c>
      <c r="H1367" s="4">
        <v>59.726384364820852</v>
      </c>
      <c r="I1367" s="2" t="s">
        <v>131</v>
      </c>
      <c r="J1367" s="2" t="str">
        <f>IF(COUNTIF($A$3:A1367,A1367)&gt;1,"ДУБЛЬ","")</f>
        <v/>
      </c>
      <c r="K1367" s="2" t="str">
        <f t="shared" si="21"/>
        <v>OK</v>
      </c>
      <c r="L1367" s="2" t="s">
        <v>72</v>
      </c>
    </row>
    <row r="1368" spans="1:12">
      <c r="A1368" s="2" t="s">
        <v>2006</v>
      </c>
      <c r="B1368" s="2" t="s">
        <v>241</v>
      </c>
      <c r="C1368" s="2">
        <v>644</v>
      </c>
      <c r="D1368" s="2" t="s">
        <v>2007</v>
      </c>
      <c r="E1368" s="2" t="s">
        <v>72</v>
      </c>
      <c r="F1368" s="3">
        <v>48.294199999999996</v>
      </c>
      <c r="G1368" s="3">
        <v>25.936699999999998</v>
      </c>
      <c r="H1368" s="4">
        <v>59.726384364820852</v>
      </c>
      <c r="I1368" s="2" t="s">
        <v>131</v>
      </c>
      <c r="J1368" s="2" t="str">
        <f>IF(COUNTIF($A$3:A1368,A1368)&gt;1,"ДУБЛЬ","")</f>
        <v/>
      </c>
      <c r="K1368" s="2" t="str">
        <f t="shared" si="21"/>
        <v>OK</v>
      </c>
      <c r="L1368" s="2" t="s">
        <v>72</v>
      </c>
    </row>
    <row r="1369" spans="1:12">
      <c r="A1369" s="2" t="s">
        <v>2008</v>
      </c>
      <c r="B1369" s="2" t="s">
        <v>241</v>
      </c>
      <c r="C1369" s="2">
        <v>651</v>
      </c>
      <c r="D1369" s="2" t="s">
        <v>2009</v>
      </c>
      <c r="E1369" s="2" t="s">
        <v>72</v>
      </c>
      <c r="F1369" s="3">
        <v>50.752495000000003</v>
      </c>
      <c r="G1369" s="3">
        <v>28.724888</v>
      </c>
      <c r="H1369" s="4">
        <v>59.726384364820852</v>
      </c>
      <c r="I1369" s="2" t="s">
        <v>131</v>
      </c>
      <c r="J1369" s="2" t="str">
        <f>IF(COUNTIF($A$3:A1369,A1369)&gt;1,"ДУБЛЬ","")</f>
        <v/>
      </c>
      <c r="K1369" s="2" t="str">
        <f t="shared" si="21"/>
        <v>OK</v>
      </c>
      <c r="L1369" s="2" t="s">
        <v>72</v>
      </c>
    </row>
    <row r="1370" spans="1:12">
      <c r="A1370" s="2" t="s">
        <v>2010</v>
      </c>
      <c r="B1370" s="2" t="s">
        <v>241</v>
      </c>
      <c r="C1370" s="2">
        <v>659</v>
      </c>
      <c r="D1370" s="2" t="s">
        <v>2011</v>
      </c>
      <c r="E1370" s="2" t="s">
        <v>72</v>
      </c>
      <c r="F1370" s="3">
        <v>50.395176999999997</v>
      </c>
      <c r="G1370" s="3">
        <v>25.757242000000002</v>
      </c>
      <c r="H1370" s="4">
        <v>59.726384364820852</v>
      </c>
      <c r="I1370" s="2" t="s">
        <v>131</v>
      </c>
      <c r="J1370" s="2" t="str">
        <f>IF(COUNTIF($A$3:A1370,A1370)&gt;1,"ДУБЛЬ","")</f>
        <v/>
      </c>
      <c r="K1370" s="2" t="str">
        <f t="shared" si="21"/>
        <v>OK</v>
      </c>
      <c r="L1370" s="2" t="s">
        <v>72</v>
      </c>
    </row>
    <row r="1371" spans="1:12">
      <c r="A1371" s="2" t="s">
        <v>2012</v>
      </c>
      <c r="B1371" s="2" t="s">
        <v>241</v>
      </c>
      <c r="C1371" s="2">
        <v>663</v>
      </c>
      <c r="D1371" s="2" t="s">
        <v>2005</v>
      </c>
      <c r="E1371" s="2" t="s">
        <v>72</v>
      </c>
      <c r="F1371" s="3">
        <v>49.516930000000002</v>
      </c>
      <c r="G1371" s="3">
        <v>23.1921</v>
      </c>
      <c r="H1371" s="4">
        <v>59.726384364820852</v>
      </c>
      <c r="I1371" s="2" t="s">
        <v>131</v>
      </c>
      <c r="J1371" s="2" t="str">
        <f>IF(COUNTIF($A$3:A1371,A1371)&gt;1,"ДУБЛЬ","")</f>
        <v/>
      </c>
      <c r="K1371" s="2" t="str">
        <f t="shared" si="21"/>
        <v>OK</v>
      </c>
      <c r="L1371" s="2" t="s">
        <v>72</v>
      </c>
    </row>
    <row r="1372" spans="1:12">
      <c r="A1372" s="2" t="s">
        <v>2013</v>
      </c>
      <c r="B1372" s="2" t="s">
        <v>241</v>
      </c>
      <c r="C1372" s="2">
        <v>666</v>
      </c>
      <c r="D1372" s="2" t="s">
        <v>2014</v>
      </c>
      <c r="E1372" s="2" t="s">
        <v>72</v>
      </c>
      <c r="F1372" s="3">
        <v>48.5334</v>
      </c>
      <c r="G1372" s="3">
        <v>25.0505</v>
      </c>
      <c r="H1372" s="4">
        <v>59.726384364820852</v>
      </c>
      <c r="I1372" s="2" t="s">
        <v>131</v>
      </c>
      <c r="J1372" s="2" t="str">
        <f>IF(COUNTIF($A$3:A1372,A1372)&gt;1,"ДУБЛЬ","")</f>
        <v/>
      </c>
      <c r="K1372" s="2" t="str">
        <f t="shared" si="21"/>
        <v>OK</v>
      </c>
      <c r="L1372" s="2" t="s">
        <v>72</v>
      </c>
    </row>
    <row r="1373" spans="1:12">
      <c r="A1373" s="2" t="s">
        <v>2015</v>
      </c>
      <c r="B1373" s="2" t="s">
        <v>241</v>
      </c>
      <c r="C1373" s="2">
        <v>678</v>
      </c>
      <c r="D1373" s="2" t="s">
        <v>2016</v>
      </c>
      <c r="E1373" s="2" t="s">
        <v>72</v>
      </c>
      <c r="F1373" s="3">
        <v>49.545923999999999</v>
      </c>
      <c r="G1373" s="3">
        <v>25.573996000000001</v>
      </c>
      <c r="H1373" s="4">
        <v>59.726384364820852</v>
      </c>
      <c r="I1373" s="2" t="s">
        <v>131</v>
      </c>
      <c r="J1373" s="2" t="str">
        <f>IF(COUNTIF($A$3:A1373,A1373)&gt;1,"ДУБЛЬ","")</f>
        <v/>
      </c>
      <c r="K1373" s="2" t="str">
        <f t="shared" si="21"/>
        <v>OK</v>
      </c>
      <c r="L1373" s="2" t="s">
        <v>72</v>
      </c>
    </row>
    <row r="1374" spans="1:12">
      <c r="A1374" s="2" t="s">
        <v>2017</v>
      </c>
      <c r="B1374" s="2" t="s">
        <v>241</v>
      </c>
      <c r="C1374" s="2">
        <v>681</v>
      </c>
      <c r="D1374" s="2" t="s">
        <v>2018</v>
      </c>
      <c r="E1374" s="2" t="s">
        <v>72</v>
      </c>
      <c r="F1374" s="3">
        <v>51.667577999999999</v>
      </c>
      <c r="G1374" s="3">
        <v>24.52712</v>
      </c>
      <c r="H1374" s="4">
        <v>59.726384364820852</v>
      </c>
      <c r="I1374" s="2" t="s">
        <v>131</v>
      </c>
      <c r="J1374" s="2" t="str">
        <f>IF(COUNTIF($A$3:A1374,A1374)&gt;1,"ДУБЛЬ","")</f>
        <v/>
      </c>
      <c r="K1374" s="2" t="str">
        <f t="shared" si="21"/>
        <v>OK</v>
      </c>
      <c r="L1374" s="2" t="s">
        <v>72</v>
      </c>
    </row>
    <row r="1375" spans="1:12">
      <c r="A1375" s="2" t="s">
        <v>2019</v>
      </c>
      <c r="B1375" s="2" t="s">
        <v>241</v>
      </c>
      <c r="C1375" s="2">
        <v>683</v>
      </c>
      <c r="D1375" s="2" t="s">
        <v>2020</v>
      </c>
      <c r="E1375" s="2" t="s">
        <v>72</v>
      </c>
      <c r="F1375" s="3">
        <v>49.669939999999997</v>
      </c>
      <c r="G1375" s="3">
        <v>24.558399999999999</v>
      </c>
      <c r="H1375" s="4">
        <v>59.726384364820852</v>
      </c>
      <c r="I1375" s="2" t="s">
        <v>131</v>
      </c>
      <c r="J1375" s="2" t="str">
        <f>IF(COUNTIF($A$3:A1375,A1375)&gt;1,"ДУБЛЬ","")</f>
        <v/>
      </c>
      <c r="K1375" s="2" t="str">
        <f t="shared" si="21"/>
        <v>OK</v>
      </c>
      <c r="L1375" s="2" t="s">
        <v>72</v>
      </c>
    </row>
    <row r="1376" spans="1:12">
      <c r="A1376" s="2" t="s">
        <v>2021</v>
      </c>
      <c r="B1376" s="2" t="s">
        <v>241</v>
      </c>
      <c r="C1376" s="2">
        <v>667</v>
      </c>
      <c r="D1376" s="2" t="s">
        <v>2022</v>
      </c>
      <c r="E1376" s="2" t="s">
        <v>72</v>
      </c>
      <c r="F1376" s="3">
        <v>49.438488999999997</v>
      </c>
      <c r="G1376" s="3">
        <v>27.003232000000001</v>
      </c>
      <c r="H1376" s="4">
        <v>59.726384364820852</v>
      </c>
      <c r="I1376" s="2" t="s">
        <v>131</v>
      </c>
      <c r="J1376" s="2" t="str">
        <f>IF(COUNTIF($A$3:A1376,A1376)&gt;1,"ДУБЛЬ","")</f>
        <v/>
      </c>
      <c r="K1376" s="2" t="str">
        <f t="shared" si="21"/>
        <v>OK</v>
      </c>
      <c r="L1376" s="2" t="s">
        <v>72</v>
      </c>
    </row>
    <row r="1377" spans="1:12">
      <c r="A1377" s="2" t="s">
        <v>2023</v>
      </c>
      <c r="B1377" s="2" t="s">
        <v>241</v>
      </c>
      <c r="C1377" s="2">
        <v>13</v>
      </c>
      <c r="D1377" s="2" t="s">
        <v>1920</v>
      </c>
      <c r="E1377" s="2" t="s">
        <v>72</v>
      </c>
      <c r="F1377" s="3">
        <v>50.639431000000002</v>
      </c>
      <c r="G1377" s="3">
        <v>26.266933999999999</v>
      </c>
      <c r="H1377" s="4">
        <v>59.726384364820852</v>
      </c>
      <c r="I1377" s="2" t="s">
        <v>131</v>
      </c>
      <c r="J1377" s="2" t="str">
        <f>IF(COUNTIF($A$3:A1377,A1377)&gt;1,"ДУБЛЬ","")</f>
        <v/>
      </c>
      <c r="K1377" s="2" t="str">
        <f t="shared" si="21"/>
        <v>OK</v>
      </c>
      <c r="L1377" s="2" t="s">
        <v>72</v>
      </c>
    </row>
    <row r="1378" spans="1:12">
      <c r="A1378" s="2" t="s">
        <v>2024</v>
      </c>
      <c r="B1378" s="2" t="s">
        <v>241</v>
      </c>
      <c r="C1378" s="2">
        <v>682</v>
      </c>
      <c r="D1378" s="2" t="s">
        <v>2025</v>
      </c>
      <c r="E1378" s="2" t="s">
        <v>72</v>
      </c>
      <c r="F1378" s="3">
        <v>50.509475999999999</v>
      </c>
      <c r="G1378" s="3">
        <v>25.617469</v>
      </c>
      <c r="H1378" s="4">
        <v>59.726384364820852</v>
      </c>
      <c r="I1378" s="2" t="s">
        <v>131</v>
      </c>
      <c r="J1378" s="2" t="str">
        <f>IF(COUNTIF($A$3:A1378,A1378)&gt;1,"ДУБЛЬ","")</f>
        <v/>
      </c>
      <c r="K1378" s="2" t="str">
        <f t="shared" si="21"/>
        <v>OK</v>
      </c>
      <c r="L1378" s="2" t="s">
        <v>72</v>
      </c>
    </row>
    <row r="1379" spans="1:12">
      <c r="A1379" s="2" t="s">
        <v>2026</v>
      </c>
      <c r="B1379" s="2" t="s">
        <v>241</v>
      </c>
      <c r="C1379" s="2">
        <v>688</v>
      </c>
      <c r="D1379" s="2" t="s">
        <v>2027</v>
      </c>
      <c r="E1379" s="2" t="s">
        <v>72</v>
      </c>
      <c r="F1379" s="3">
        <v>49.016333000000003</v>
      </c>
      <c r="G1379" s="3">
        <v>25.771874</v>
      </c>
      <c r="H1379" s="4">
        <v>59.726384364820852</v>
      </c>
      <c r="I1379" s="2" t="s">
        <v>131</v>
      </c>
      <c r="J1379" s="2" t="str">
        <f>IF(COUNTIF($A$3:A1379,A1379)&gt;1,"ДУБЛЬ","")</f>
        <v/>
      </c>
      <c r="K1379" s="2" t="str">
        <f t="shared" si="21"/>
        <v>OK</v>
      </c>
      <c r="L1379" s="2" t="s">
        <v>72</v>
      </c>
    </row>
    <row r="1380" spans="1:12">
      <c r="A1380" s="2" t="s">
        <v>2028</v>
      </c>
      <c r="B1380" s="2" t="s">
        <v>241</v>
      </c>
      <c r="C1380" s="2">
        <v>657</v>
      </c>
      <c r="D1380" s="2" t="s">
        <v>2029</v>
      </c>
      <c r="E1380" s="2" t="s">
        <v>72</v>
      </c>
      <c r="F1380" s="3">
        <v>48.466999999999999</v>
      </c>
      <c r="G1380" s="3">
        <v>25.2822</v>
      </c>
      <c r="H1380" s="4">
        <v>59.726384364820852</v>
      </c>
      <c r="I1380" s="2" t="s">
        <v>131</v>
      </c>
      <c r="J1380" s="2" t="str">
        <f>IF(COUNTIF($A$3:A1380,A1380)&gt;1,"ДУБЛЬ","")</f>
        <v/>
      </c>
      <c r="K1380" s="2" t="str">
        <f t="shared" si="21"/>
        <v>OK</v>
      </c>
      <c r="L1380" s="2" t="s">
        <v>72</v>
      </c>
    </row>
    <row r="1381" spans="1:12">
      <c r="A1381" s="2" t="s">
        <v>2030</v>
      </c>
      <c r="B1381" s="2" t="s">
        <v>241</v>
      </c>
      <c r="C1381" s="2">
        <v>702</v>
      </c>
      <c r="D1381" s="2" t="s">
        <v>2031</v>
      </c>
      <c r="E1381" s="2" t="s">
        <v>72</v>
      </c>
      <c r="F1381" s="3">
        <v>50.558587000000003</v>
      </c>
      <c r="G1381" s="3">
        <v>26.263048999999999</v>
      </c>
      <c r="H1381" s="4">
        <v>59.726384364820852</v>
      </c>
      <c r="I1381" s="2" t="s">
        <v>131</v>
      </c>
      <c r="J1381" s="2" t="str">
        <f>IF(COUNTIF($A$3:A1381,A1381)&gt;1,"ДУБЛЬ","")</f>
        <v/>
      </c>
      <c r="K1381" s="2" t="str">
        <f t="shared" si="21"/>
        <v>OK</v>
      </c>
      <c r="L1381" s="2" t="s">
        <v>72</v>
      </c>
    </row>
    <row r="1382" spans="1:12">
      <c r="A1382" s="2" t="s">
        <v>2032</v>
      </c>
      <c r="B1382" s="2" t="s">
        <v>241</v>
      </c>
      <c r="C1382" s="2">
        <v>684</v>
      </c>
      <c r="D1382" s="2" t="s">
        <v>611</v>
      </c>
      <c r="E1382" s="2" t="s">
        <v>72</v>
      </c>
      <c r="F1382" s="3">
        <v>50.504902000000001</v>
      </c>
      <c r="G1382" s="3">
        <v>30.450797999999999</v>
      </c>
      <c r="H1382" s="4">
        <v>59.726384364820852</v>
      </c>
      <c r="I1382" s="2" t="s">
        <v>131</v>
      </c>
      <c r="J1382" s="2" t="str">
        <f>IF(COUNTIF($A$3:A1382,A1382)&gt;1,"ДУБЛЬ","")</f>
        <v/>
      </c>
      <c r="K1382" s="2" t="str">
        <f t="shared" si="21"/>
        <v>OK</v>
      </c>
      <c r="L1382" s="2" t="s">
        <v>72</v>
      </c>
    </row>
    <row r="1383" spans="1:12">
      <c r="A1383" s="2" t="s">
        <v>2033</v>
      </c>
      <c r="B1383" s="2" t="s">
        <v>241</v>
      </c>
      <c r="C1383" s="2">
        <v>700</v>
      </c>
      <c r="D1383" s="2" t="s">
        <v>2005</v>
      </c>
      <c r="E1383" s="2" t="s">
        <v>72</v>
      </c>
      <c r="F1383" s="3">
        <v>49.515151000000003</v>
      </c>
      <c r="G1383" s="3">
        <v>23.198126999999999</v>
      </c>
      <c r="H1383" s="4">
        <v>59.726384364820852</v>
      </c>
      <c r="I1383" s="2" t="s">
        <v>131</v>
      </c>
      <c r="J1383" s="2" t="str">
        <f>IF(COUNTIF($A$3:A1383,A1383)&gt;1,"ДУБЛЬ","")</f>
        <v/>
      </c>
      <c r="K1383" s="2" t="str">
        <f t="shared" si="21"/>
        <v>OK</v>
      </c>
      <c r="L1383" s="2" t="s">
        <v>72</v>
      </c>
    </row>
    <row r="1384" spans="1:12">
      <c r="A1384" s="2" t="s">
        <v>2034</v>
      </c>
      <c r="B1384" s="2" t="s">
        <v>241</v>
      </c>
      <c r="C1384" s="2">
        <v>719</v>
      </c>
      <c r="D1384" s="2" t="s">
        <v>2035</v>
      </c>
      <c r="E1384" s="2" t="s">
        <v>72</v>
      </c>
      <c r="F1384" s="3">
        <v>49.251730000000002</v>
      </c>
      <c r="G1384" s="3">
        <v>24.627980000000001</v>
      </c>
      <c r="H1384" s="4">
        <v>59.726384364820852</v>
      </c>
      <c r="I1384" s="2" t="s">
        <v>131</v>
      </c>
      <c r="J1384" s="2" t="str">
        <f>IF(COUNTIF($A$3:A1384,A1384)&gt;1,"ДУБЛЬ","")</f>
        <v/>
      </c>
      <c r="K1384" s="2" t="str">
        <f t="shared" si="21"/>
        <v>OK</v>
      </c>
      <c r="L1384" s="2" t="s">
        <v>72</v>
      </c>
    </row>
    <row r="1385" spans="1:12">
      <c r="A1385" s="2" t="s">
        <v>2036</v>
      </c>
      <c r="B1385" s="2" t="s">
        <v>241</v>
      </c>
      <c r="C1385" s="2">
        <v>713</v>
      </c>
      <c r="D1385" s="2" t="s">
        <v>2037</v>
      </c>
      <c r="E1385" s="2" t="s">
        <v>72</v>
      </c>
      <c r="F1385" s="3">
        <v>48.810448000000001</v>
      </c>
      <c r="G1385" s="3">
        <v>24.539242000000002</v>
      </c>
      <c r="H1385" s="4">
        <v>59.726384364820852</v>
      </c>
      <c r="I1385" s="2" t="s">
        <v>131</v>
      </c>
      <c r="J1385" s="2" t="str">
        <f>IF(COUNTIF($A$3:A1385,A1385)&gt;1,"ДУБЛЬ","")</f>
        <v/>
      </c>
      <c r="K1385" s="2" t="str">
        <f t="shared" si="21"/>
        <v>OK</v>
      </c>
      <c r="L1385" s="2" t="s">
        <v>72</v>
      </c>
    </row>
    <row r="1386" spans="1:12">
      <c r="A1386" s="2" t="s">
        <v>2038</v>
      </c>
      <c r="B1386" s="2" t="s">
        <v>241</v>
      </c>
      <c r="C1386" s="2">
        <v>694</v>
      </c>
      <c r="D1386" s="2" t="s">
        <v>2022</v>
      </c>
      <c r="E1386" s="2" t="s">
        <v>72</v>
      </c>
      <c r="F1386" s="3">
        <v>49.437474999999999</v>
      </c>
      <c r="G1386" s="3">
        <v>26.953012000000001</v>
      </c>
      <c r="H1386" s="4">
        <v>59.726384364820852</v>
      </c>
      <c r="I1386" s="2" t="s">
        <v>131</v>
      </c>
      <c r="J1386" s="2" t="str">
        <f>IF(COUNTIF($A$3:A1386,A1386)&gt;1,"ДУБЛЬ","")</f>
        <v/>
      </c>
      <c r="K1386" s="2" t="str">
        <f t="shared" si="21"/>
        <v>OK</v>
      </c>
      <c r="L1386" s="2" t="s">
        <v>72</v>
      </c>
    </row>
    <row r="1387" spans="1:12">
      <c r="A1387" s="2" t="s">
        <v>2039</v>
      </c>
      <c r="B1387" s="2" t="s">
        <v>241</v>
      </c>
      <c r="C1387" s="2">
        <v>703</v>
      </c>
      <c r="D1387" s="2" t="s">
        <v>2040</v>
      </c>
      <c r="E1387" s="2" t="s">
        <v>72</v>
      </c>
      <c r="F1387" s="3">
        <v>49.039487000000001</v>
      </c>
      <c r="G1387" s="3">
        <v>24.356252999999999</v>
      </c>
      <c r="H1387" s="4">
        <v>59.726384364820852</v>
      </c>
      <c r="I1387" s="2" t="s">
        <v>131</v>
      </c>
      <c r="J1387" s="2" t="str">
        <f>IF(COUNTIF($A$3:A1387,A1387)&gt;1,"ДУБЛЬ","")</f>
        <v/>
      </c>
      <c r="K1387" s="2" t="str">
        <f t="shared" si="21"/>
        <v>OK</v>
      </c>
      <c r="L1387" s="2" t="s">
        <v>72</v>
      </c>
    </row>
    <row r="1388" spans="1:12">
      <c r="A1388" s="2" t="s">
        <v>2041</v>
      </c>
      <c r="B1388" s="2" t="s">
        <v>241</v>
      </c>
      <c r="C1388" s="2">
        <v>720</v>
      </c>
      <c r="D1388" s="2" t="s">
        <v>2022</v>
      </c>
      <c r="E1388" s="2" t="s">
        <v>72</v>
      </c>
      <c r="F1388" s="3">
        <v>49.424247999999999</v>
      </c>
      <c r="G1388" s="3">
        <v>26.978449000000001</v>
      </c>
      <c r="H1388" s="4">
        <v>59.726384364820852</v>
      </c>
      <c r="I1388" s="2" t="s">
        <v>131</v>
      </c>
      <c r="J1388" s="2" t="str">
        <f>IF(COUNTIF($A$3:A1388,A1388)&gt;1,"ДУБЛЬ","")</f>
        <v/>
      </c>
      <c r="K1388" s="2" t="str">
        <f t="shared" si="21"/>
        <v>OK</v>
      </c>
      <c r="L1388" s="2" t="s">
        <v>72</v>
      </c>
    </row>
    <row r="1389" spans="1:12">
      <c r="A1389" s="2" t="s">
        <v>2042</v>
      </c>
      <c r="B1389" s="2" t="s">
        <v>241</v>
      </c>
      <c r="C1389" s="2">
        <v>714</v>
      </c>
      <c r="D1389" s="2" t="s">
        <v>2016</v>
      </c>
      <c r="E1389" s="2" t="s">
        <v>72</v>
      </c>
      <c r="F1389" s="3">
        <v>49.549460000000003</v>
      </c>
      <c r="G1389" s="3">
        <v>25.594669</v>
      </c>
      <c r="H1389" s="4">
        <v>59.726384364820852</v>
      </c>
      <c r="I1389" s="2" t="s">
        <v>131</v>
      </c>
      <c r="J1389" s="2" t="str">
        <f>IF(COUNTIF($A$3:A1389,A1389)&gt;1,"ДУБЛЬ","")</f>
        <v/>
      </c>
      <c r="K1389" s="2" t="str">
        <f t="shared" si="21"/>
        <v>OK</v>
      </c>
      <c r="L1389" s="2" t="s">
        <v>72</v>
      </c>
    </row>
    <row r="1390" spans="1:12">
      <c r="A1390" s="2" t="s">
        <v>2043</v>
      </c>
      <c r="B1390" s="2" t="s">
        <v>241</v>
      </c>
      <c r="C1390" s="2">
        <v>730</v>
      </c>
      <c r="D1390" s="2" t="s">
        <v>1963</v>
      </c>
      <c r="E1390" s="2" t="s">
        <v>72</v>
      </c>
      <c r="F1390" s="3">
        <v>50.264650000000003</v>
      </c>
      <c r="G1390" s="3">
        <v>28.6676</v>
      </c>
      <c r="H1390" s="4">
        <v>59.726384364820852</v>
      </c>
      <c r="I1390" s="2" t="s">
        <v>131</v>
      </c>
      <c r="J1390" s="2" t="str">
        <f>IF(COUNTIF($A$3:A1390,A1390)&gt;1,"ДУБЛЬ","")</f>
        <v/>
      </c>
      <c r="K1390" s="2" t="str">
        <f t="shared" si="21"/>
        <v>OK</v>
      </c>
      <c r="L1390" s="2" t="s">
        <v>72</v>
      </c>
    </row>
    <row r="1391" spans="1:12">
      <c r="A1391" s="2" t="s">
        <v>2044</v>
      </c>
      <c r="B1391" s="2" t="s">
        <v>241</v>
      </c>
      <c r="C1391" s="2">
        <v>727</v>
      </c>
      <c r="D1391" s="2" t="s">
        <v>2045</v>
      </c>
      <c r="E1391" s="2" t="s">
        <v>72</v>
      </c>
      <c r="F1391" s="3">
        <v>50.483330000000002</v>
      </c>
      <c r="G1391" s="3">
        <v>24.27711</v>
      </c>
      <c r="H1391" s="4">
        <v>59.726384364820852</v>
      </c>
      <c r="I1391" s="2" t="s">
        <v>131</v>
      </c>
      <c r="J1391" s="2" t="str">
        <f>IF(COUNTIF($A$3:A1391,A1391)&gt;1,"ДУБЛЬ","")</f>
        <v/>
      </c>
      <c r="K1391" s="2" t="str">
        <f t="shared" si="21"/>
        <v>OK</v>
      </c>
      <c r="L1391" s="2" t="s">
        <v>72</v>
      </c>
    </row>
    <row r="1392" spans="1:12">
      <c r="A1392" s="2" t="s">
        <v>2046</v>
      </c>
      <c r="B1392" s="2" t="s">
        <v>241</v>
      </c>
      <c r="C1392" s="2">
        <v>725</v>
      </c>
      <c r="D1392" s="2" t="s">
        <v>2047</v>
      </c>
      <c r="E1392" s="2" t="s">
        <v>72</v>
      </c>
      <c r="F1392" s="3">
        <v>49.862002400000002</v>
      </c>
      <c r="G1392" s="3">
        <v>24.026207200000002</v>
      </c>
      <c r="H1392" s="4">
        <v>59.726384364820852</v>
      </c>
      <c r="I1392" s="2" t="s">
        <v>131</v>
      </c>
      <c r="J1392" s="2" t="str">
        <f>IF(COUNTIF($A$3:A1392,A1392)&gt;1,"ДУБЛЬ","")</f>
        <v/>
      </c>
      <c r="K1392" s="2" t="str">
        <f t="shared" si="21"/>
        <v>OK</v>
      </c>
      <c r="L1392" s="2" t="s">
        <v>72</v>
      </c>
    </row>
    <row r="1393" spans="1:12">
      <c r="A1393" s="2" t="s">
        <v>2048</v>
      </c>
      <c r="B1393" s="2" t="s">
        <v>241</v>
      </c>
      <c r="C1393" s="2">
        <v>685</v>
      </c>
      <c r="D1393" s="2" t="s">
        <v>2049</v>
      </c>
      <c r="E1393" s="2" t="s">
        <v>72</v>
      </c>
      <c r="F1393" s="3">
        <v>49.077527000000003</v>
      </c>
      <c r="G1393" s="3">
        <v>27.671479000000001</v>
      </c>
      <c r="H1393" s="4">
        <v>59.726384364820852</v>
      </c>
      <c r="I1393" s="2" t="s">
        <v>131</v>
      </c>
      <c r="J1393" s="2" t="str">
        <f>IF(COUNTIF($A$3:A1393,A1393)&gt;1,"ДУБЛЬ","")</f>
        <v/>
      </c>
      <c r="K1393" s="2" t="str">
        <f t="shared" si="21"/>
        <v>OK</v>
      </c>
      <c r="L1393" s="2" t="s">
        <v>72</v>
      </c>
    </row>
    <row r="1394" spans="1:12">
      <c r="A1394" s="2" t="s">
        <v>2050</v>
      </c>
      <c r="B1394" s="2" t="s">
        <v>241</v>
      </c>
      <c r="C1394" s="2">
        <v>738</v>
      </c>
      <c r="D1394" s="2" t="s">
        <v>1947</v>
      </c>
      <c r="E1394" s="2" t="s">
        <v>72</v>
      </c>
      <c r="F1394" s="3">
        <v>50.744881999999997</v>
      </c>
      <c r="G1394" s="3">
        <v>24.175236999999999</v>
      </c>
      <c r="H1394" s="4">
        <v>59.726384364820852</v>
      </c>
      <c r="I1394" s="2" t="s">
        <v>131</v>
      </c>
      <c r="J1394" s="2" t="str">
        <f>IF(COUNTIF($A$3:A1394,A1394)&gt;1,"ДУБЛЬ","")</f>
        <v/>
      </c>
      <c r="K1394" s="2" t="str">
        <f t="shared" si="21"/>
        <v>OK</v>
      </c>
      <c r="L1394" s="2" t="s">
        <v>72</v>
      </c>
    </row>
    <row r="1395" spans="1:12">
      <c r="A1395" s="2" t="s">
        <v>2051</v>
      </c>
      <c r="B1395" s="2" t="s">
        <v>241</v>
      </c>
      <c r="C1395" s="2">
        <v>680</v>
      </c>
      <c r="D1395" s="2" t="s">
        <v>2052</v>
      </c>
      <c r="E1395" s="2" t="s">
        <v>72</v>
      </c>
      <c r="F1395" s="3">
        <v>49.666210999999997</v>
      </c>
      <c r="G1395" s="3">
        <v>25.140734999999999</v>
      </c>
      <c r="H1395" s="4">
        <v>59.726384364820852</v>
      </c>
      <c r="I1395" s="2" t="s">
        <v>131</v>
      </c>
      <c r="J1395" s="2" t="str">
        <f>IF(COUNTIF($A$3:A1395,A1395)&gt;1,"ДУБЛЬ","")</f>
        <v/>
      </c>
      <c r="K1395" s="2" t="str">
        <f t="shared" si="21"/>
        <v>OK</v>
      </c>
      <c r="L1395" s="2" t="s">
        <v>72</v>
      </c>
    </row>
    <row r="1396" spans="1:12">
      <c r="A1396" s="2" t="s">
        <v>2053</v>
      </c>
      <c r="B1396" s="2" t="s">
        <v>241</v>
      </c>
      <c r="C1396" s="2">
        <v>2</v>
      </c>
      <c r="D1396" s="2" t="s">
        <v>2054</v>
      </c>
      <c r="E1396" s="2" t="s">
        <v>72</v>
      </c>
      <c r="F1396" s="3">
        <v>49.191355000000001</v>
      </c>
      <c r="G1396" s="3">
        <v>26.835622000000001</v>
      </c>
      <c r="H1396" s="4">
        <v>59.726384364820852</v>
      </c>
      <c r="I1396" s="2" t="s">
        <v>131</v>
      </c>
      <c r="J1396" s="2" t="str">
        <f>IF(COUNTIF($A$3:A1396,A1396)&gt;1,"ДУБЛЬ","")</f>
        <v/>
      </c>
      <c r="K1396" s="2" t="str">
        <f t="shared" si="21"/>
        <v>OK</v>
      </c>
      <c r="L1396" s="2" t="s">
        <v>72</v>
      </c>
    </row>
    <row r="1397" spans="1:12">
      <c r="A1397" s="2" t="s">
        <v>2055</v>
      </c>
      <c r="B1397" s="2" t="s">
        <v>241</v>
      </c>
      <c r="C1397" s="2">
        <v>750</v>
      </c>
      <c r="D1397" s="2" t="s">
        <v>2056</v>
      </c>
      <c r="E1397" s="2" t="s">
        <v>72</v>
      </c>
      <c r="F1397" s="3">
        <v>49.279969999999999</v>
      </c>
      <c r="G1397" s="3">
        <v>23.513394000000002</v>
      </c>
      <c r="H1397" s="4">
        <v>59.726384364820852</v>
      </c>
      <c r="I1397" s="2" t="s">
        <v>131</v>
      </c>
      <c r="J1397" s="2" t="str">
        <f>IF(COUNTIF($A$3:A1397,A1397)&gt;1,"ДУБЛЬ","")</f>
        <v/>
      </c>
      <c r="K1397" s="2" t="str">
        <f t="shared" si="21"/>
        <v>OK</v>
      </c>
      <c r="L1397" s="2" t="s">
        <v>72</v>
      </c>
    </row>
    <row r="1398" spans="1:12">
      <c r="A1398" s="2" t="s">
        <v>2057</v>
      </c>
      <c r="B1398" s="2" t="s">
        <v>241</v>
      </c>
      <c r="C1398" s="2">
        <v>747</v>
      </c>
      <c r="D1398" s="2" t="s">
        <v>2058</v>
      </c>
      <c r="E1398" s="2" t="s">
        <v>72</v>
      </c>
      <c r="F1398" s="3">
        <v>49.594948000000002</v>
      </c>
      <c r="G1398" s="3">
        <v>27.620498000000001</v>
      </c>
      <c r="H1398" s="4">
        <v>59.726384364820852</v>
      </c>
      <c r="I1398" s="2" t="s">
        <v>131</v>
      </c>
      <c r="J1398" s="2" t="str">
        <f>IF(COUNTIF($A$3:A1398,A1398)&gt;1,"ДУБЛЬ","")</f>
        <v/>
      </c>
      <c r="K1398" s="2" t="str">
        <f t="shared" si="21"/>
        <v>OK</v>
      </c>
      <c r="L1398" s="2" t="s">
        <v>72</v>
      </c>
    </row>
    <row r="1399" spans="1:12">
      <c r="A1399" s="2" t="s">
        <v>2059</v>
      </c>
      <c r="B1399" s="2" t="s">
        <v>241</v>
      </c>
      <c r="C1399" s="2">
        <v>751</v>
      </c>
      <c r="D1399" s="2" t="s">
        <v>2060</v>
      </c>
      <c r="E1399" s="2" t="s">
        <v>72</v>
      </c>
      <c r="F1399" s="3">
        <v>48.263027999999998</v>
      </c>
      <c r="G1399" s="3">
        <v>25.180049</v>
      </c>
      <c r="H1399" s="4">
        <v>59.726384364820852</v>
      </c>
      <c r="I1399" s="2" t="s">
        <v>131</v>
      </c>
      <c r="J1399" s="2" t="str">
        <f>IF(COUNTIF($A$3:A1399,A1399)&gt;1,"ДУБЛЬ","")</f>
        <v/>
      </c>
      <c r="K1399" s="2" t="str">
        <f t="shared" si="21"/>
        <v>OK</v>
      </c>
      <c r="L1399" s="2" t="s">
        <v>72</v>
      </c>
    </row>
    <row r="1400" spans="1:12">
      <c r="A1400" s="2" t="s">
        <v>2061</v>
      </c>
      <c r="B1400" s="2" t="s">
        <v>241</v>
      </c>
      <c r="C1400" s="2">
        <v>758</v>
      </c>
      <c r="D1400" s="2" t="s">
        <v>2007</v>
      </c>
      <c r="E1400" s="2" t="s">
        <v>72</v>
      </c>
      <c r="F1400" s="3">
        <v>48.266655999999998</v>
      </c>
      <c r="G1400" s="3">
        <v>25.939268999999999</v>
      </c>
      <c r="H1400" s="4">
        <v>59.726384364820852</v>
      </c>
      <c r="I1400" s="2" t="s">
        <v>131</v>
      </c>
      <c r="J1400" s="2" t="str">
        <f>IF(COUNTIF($A$3:A1400,A1400)&gt;1,"ДУБЛЬ","")</f>
        <v/>
      </c>
      <c r="K1400" s="2" t="str">
        <f t="shared" si="21"/>
        <v>OK</v>
      </c>
      <c r="L1400" s="2" t="s">
        <v>72</v>
      </c>
    </row>
    <row r="1401" spans="1:12">
      <c r="A1401" s="2" t="s">
        <v>2062</v>
      </c>
      <c r="B1401" s="2" t="s">
        <v>241</v>
      </c>
      <c r="C1401" s="2">
        <v>752</v>
      </c>
      <c r="D1401" s="2" t="s">
        <v>2001</v>
      </c>
      <c r="E1401" s="2" t="s">
        <v>72</v>
      </c>
      <c r="F1401" s="3">
        <v>48.681595999999999</v>
      </c>
      <c r="G1401" s="3">
        <v>26.591023</v>
      </c>
      <c r="H1401" s="4">
        <v>59.726384364820852</v>
      </c>
      <c r="I1401" s="2" t="s">
        <v>131</v>
      </c>
      <c r="J1401" s="2" t="str">
        <f>IF(COUNTIF($A$3:A1401,A1401)&gt;1,"ДУБЛЬ","")</f>
        <v/>
      </c>
      <c r="K1401" s="2" t="str">
        <f t="shared" si="21"/>
        <v>OK</v>
      </c>
      <c r="L1401" s="2" t="s">
        <v>72</v>
      </c>
    </row>
    <row r="1402" spans="1:12">
      <c r="A1402" s="2" t="s">
        <v>2063</v>
      </c>
      <c r="B1402" s="2" t="s">
        <v>241</v>
      </c>
      <c r="C1402" s="2">
        <v>790</v>
      </c>
      <c r="D1402" s="2" t="s">
        <v>1963</v>
      </c>
      <c r="E1402" s="2" t="s">
        <v>72</v>
      </c>
      <c r="F1402" s="3">
        <v>50.267789999999998</v>
      </c>
      <c r="G1402" s="3">
        <v>28.690280000000001</v>
      </c>
      <c r="H1402" s="4">
        <v>59.726384364820852</v>
      </c>
      <c r="I1402" s="2" t="s">
        <v>131</v>
      </c>
      <c r="J1402" s="2" t="str">
        <f>IF(COUNTIF($A$3:A1402,A1402)&gt;1,"ДУБЛЬ","")</f>
        <v/>
      </c>
      <c r="K1402" s="2" t="str">
        <f t="shared" si="21"/>
        <v>OK</v>
      </c>
      <c r="L1402" s="2" t="s">
        <v>72</v>
      </c>
    </row>
    <row r="1403" spans="1:12">
      <c r="A1403" s="2" t="s">
        <v>2064</v>
      </c>
      <c r="B1403" s="2" t="s">
        <v>241</v>
      </c>
      <c r="C1403" s="2">
        <v>795</v>
      </c>
      <c r="D1403" s="2" t="s">
        <v>2065</v>
      </c>
      <c r="E1403" s="2" t="s">
        <v>72</v>
      </c>
      <c r="F1403" s="3">
        <v>49.792264000000003</v>
      </c>
      <c r="G1403" s="3">
        <v>23.153403999999998</v>
      </c>
      <c r="H1403" s="4">
        <v>59.726384364820852</v>
      </c>
      <c r="I1403" s="2" t="s">
        <v>131</v>
      </c>
      <c r="J1403" s="2" t="str">
        <f>IF(COUNTIF($A$3:A1403,A1403)&gt;1,"ДУБЛЬ","")</f>
        <v/>
      </c>
      <c r="K1403" s="2" t="str">
        <f t="shared" si="21"/>
        <v>OK</v>
      </c>
      <c r="L1403" s="2" t="s">
        <v>72</v>
      </c>
    </row>
    <row r="1404" spans="1:12">
      <c r="A1404" s="2" t="s">
        <v>2066</v>
      </c>
      <c r="B1404" s="2" t="s">
        <v>241</v>
      </c>
      <c r="C1404" s="2">
        <v>769</v>
      </c>
      <c r="D1404" s="2" t="s">
        <v>2016</v>
      </c>
      <c r="E1404" s="2" t="s">
        <v>72</v>
      </c>
      <c r="F1404" s="3">
        <v>49.560850000000002</v>
      </c>
      <c r="G1404" s="3">
        <v>25.643820000000002</v>
      </c>
      <c r="H1404" s="4">
        <v>59.726384364820852</v>
      </c>
      <c r="I1404" s="2" t="s">
        <v>131</v>
      </c>
      <c r="J1404" s="2" t="str">
        <f>IF(COUNTIF($A$3:A1404,A1404)&gt;1,"ДУБЛЬ","")</f>
        <v/>
      </c>
      <c r="K1404" s="2" t="str">
        <f t="shared" si="21"/>
        <v>OK</v>
      </c>
      <c r="L1404" s="2" t="s">
        <v>72</v>
      </c>
    </row>
    <row r="1405" spans="1:12">
      <c r="A1405" s="2" t="s">
        <v>2067</v>
      </c>
      <c r="B1405" s="2" t="s">
        <v>241</v>
      </c>
      <c r="C1405" s="2">
        <v>791</v>
      </c>
      <c r="D1405" s="2" t="s">
        <v>1963</v>
      </c>
      <c r="E1405" s="2" t="s">
        <v>72</v>
      </c>
      <c r="F1405" s="3">
        <v>50.278739999999999</v>
      </c>
      <c r="G1405" s="3">
        <v>28.630520000000001</v>
      </c>
      <c r="H1405" s="4">
        <v>59.726384364820852</v>
      </c>
      <c r="I1405" s="2" t="s">
        <v>131</v>
      </c>
      <c r="J1405" s="2" t="str">
        <f>IF(COUNTIF($A$3:A1405,A1405)&gt;1,"ДУБЛЬ","")</f>
        <v/>
      </c>
      <c r="K1405" s="2" t="str">
        <f t="shared" si="21"/>
        <v>OK</v>
      </c>
      <c r="L1405" s="2" t="s">
        <v>72</v>
      </c>
    </row>
    <row r="1406" spans="1:12">
      <c r="A1406" s="2" t="s">
        <v>2068</v>
      </c>
      <c r="B1406" s="2" t="s">
        <v>241</v>
      </c>
      <c r="C1406" s="2">
        <v>819</v>
      </c>
      <c r="D1406" s="2" t="s">
        <v>2047</v>
      </c>
      <c r="E1406" s="2" t="s">
        <v>72</v>
      </c>
      <c r="F1406" s="3">
        <v>49.804409999999997</v>
      </c>
      <c r="G1406" s="3">
        <v>23.989439999999998</v>
      </c>
      <c r="H1406" s="4">
        <v>59.726384364820852</v>
      </c>
      <c r="I1406" s="2" t="s">
        <v>131</v>
      </c>
      <c r="J1406" s="2" t="str">
        <f>IF(COUNTIF($A$3:A1406,A1406)&gt;1,"ДУБЛЬ","")</f>
        <v/>
      </c>
      <c r="K1406" s="2" t="str">
        <f t="shared" si="21"/>
        <v>OK</v>
      </c>
      <c r="L1406" s="2" t="s">
        <v>72</v>
      </c>
    </row>
    <row r="1407" spans="1:12">
      <c r="A1407" s="2" t="s">
        <v>2069</v>
      </c>
      <c r="B1407" s="2" t="s">
        <v>241</v>
      </c>
      <c r="C1407" s="2">
        <v>787</v>
      </c>
      <c r="D1407" s="2" t="s">
        <v>1920</v>
      </c>
      <c r="E1407" s="2" t="s">
        <v>72</v>
      </c>
      <c r="F1407" s="3">
        <v>50.619950000000003</v>
      </c>
      <c r="G1407" s="3">
        <v>26.244620000000001</v>
      </c>
      <c r="H1407" s="4">
        <v>59.726384364820852</v>
      </c>
      <c r="I1407" s="2" t="s">
        <v>131</v>
      </c>
      <c r="J1407" s="2" t="str">
        <f>IF(COUNTIF($A$3:A1407,A1407)&gt;1,"ДУБЛЬ","")</f>
        <v/>
      </c>
      <c r="K1407" s="2" t="str">
        <f t="shared" si="21"/>
        <v>OK</v>
      </c>
      <c r="L1407" s="2" t="s">
        <v>72</v>
      </c>
    </row>
    <row r="1408" spans="1:12">
      <c r="A1408" s="2" t="s">
        <v>2070</v>
      </c>
      <c r="B1408" s="2" t="s">
        <v>241</v>
      </c>
      <c r="C1408" s="2">
        <v>647</v>
      </c>
      <c r="D1408" s="2" t="s">
        <v>1945</v>
      </c>
      <c r="E1408" s="2" t="s">
        <v>72</v>
      </c>
      <c r="F1408" s="3">
        <v>51.212408000000003</v>
      </c>
      <c r="G1408" s="3">
        <v>24.712149</v>
      </c>
      <c r="H1408" s="4">
        <v>59.726384364820852</v>
      </c>
      <c r="I1408" s="2" t="s">
        <v>131</v>
      </c>
      <c r="J1408" s="2" t="str">
        <f>IF(COUNTIF($A$3:A1408,A1408)&gt;1,"ДУБЛЬ","")</f>
        <v/>
      </c>
      <c r="K1408" s="2" t="str">
        <f t="shared" si="21"/>
        <v>OK</v>
      </c>
      <c r="L1408" s="2" t="s">
        <v>72</v>
      </c>
    </row>
    <row r="1409" spans="1:12">
      <c r="A1409" s="2" t="s">
        <v>2071</v>
      </c>
      <c r="B1409" s="2" t="s">
        <v>241</v>
      </c>
      <c r="C1409" s="2">
        <v>793</v>
      </c>
      <c r="D1409" s="2" t="s">
        <v>2007</v>
      </c>
      <c r="E1409" s="2" t="s">
        <v>72</v>
      </c>
      <c r="F1409" s="3">
        <v>48.261440999999998</v>
      </c>
      <c r="G1409" s="3">
        <v>25.943612000000002</v>
      </c>
      <c r="H1409" s="4">
        <v>59.726384364820852</v>
      </c>
      <c r="I1409" s="2" t="s">
        <v>131</v>
      </c>
      <c r="J1409" s="2" t="str">
        <f>IF(COUNTIF($A$3:A1409,A1409)&gt;1,"ДУБЛЬ","")</f>
        <v/>
      </c>
      <c r="K1409" s="2" t="str">
        <f t="shared" si="21"/>
        <v>OK</v>
      </c>
      <c r="L1409" s="2" t="s">
        <v>72</v>
      </c>
    </row>
    <row r="1410" spans="1:12">
      <c r="A1410" s="2" t="s">
        <v>2072</v>
      </c>
      <c r="B1410" s="2" t="s">
        <v>241</v>
      </c>
      <c r="C1410" s="2">
        <v>792</v>
      </c>
      <c r="D1410" s="2" t="s">
        <v>2001</v>
      </c>
      <c r="E1410" s="2" t="s">
        <v>72</v>
      </c>
      <c r="F1410" s="3">
        <v>48.685955999999997</v>
      </c>
      <c r="G1410" s="3">
        <v>26.585688999999999</v>
      </c>
      <c r="H1410" s="4">
        <v>59.726384364820852</v>
      </c>
      <c r="I1410" s="2" t="s">
        <v>131</v>
      </c>
      <c r="J1410" s="2" t="str">
        <f>IF(COUNTIF($A$3:A1410,A1410)&gt;1,"ДУБЛЬ","")</f>
        <v/>
      </c>
      <c r="K1410" s="2" t="str">
        <f t="shared" si="21"/>
        <v>OK</v>
      </c>
      <c r="L1410" s="2" t="s">
        <v>72</v>
      </c>
    </row>
    <row r="1411" spans="1:12">
      <c r="A1411" s="2" t="s">
        <v>2073</v>
      </c>
      <c r="B1411" s="2" t="s">
        <v>241</v>
      </c>
      <c r="C1411" s="2">
        <v>797</v>
      </c>
      <c r="D1411" s="2" t="s">
        <v>2074</v>
      </c>
      <c r="E1411" s="2" t="s">
        <v>72</v>
      </c>
      <c r="F1411" s="3">
        <v>48.91</v>
      </c>
      <c r="G1411" s="3">
        <v>24.677600000000002</v>
      </c>
      <c r="H1411" s="4">
        <v>59.726384364820852</v>
      </c>
      <c r="I1411" s="2" t="s">
        <v>131</v>
      </c>
      <c r="J1411" s="2" t="str">
        <f>IF(COUNTIF($A$3:A1411,A1411)&gt;1,"ДУБЛЬ","")</f>
        <v/>
      </c>
      <c r="K1411" s="2" t="str">
        <f t="shared" ref="K1411:K1474" si="22">IF(OR(F1411="",G1411=""),"НЕМАЄ","OK")</f>
        <v>OK</v>
      </c>
      <c r="L1411" s="2" t="s">
        <v>72</v>
      </c>
    </row>
    <row r="1412" spans="1:12">
      <c r="A1412" s="2" t="s">
        <v>2075</v>
      </c>
      <c r="B1412" s="2" t="s">
        <v>241</v>
      </c>
      <c r="C1412" s="2">
        <v>794</v>
      </c>
      <c r="D1412" s="2" t="s">
        <v>2076</v>
      </c>
      <c r="E1412" s="2" t="s">
        <v>72</v>
      </c>
      <c r="F1412" s="3">
        <v>51.222275000000003</v>
      </c>
      <c r="G1412" s="3">
        <v>27.650703</v>
      </c>
      <c r="H1412" s="4">
        <v>59.726384364820852</v>
      </c>
      <c r="I1412" s="2" t="s">
        <v>131</v>
      </c>
      <c r="J1412" s="2" t="str">
        <f>IF(COUNTIF($A$3:A1412,A1412)&gt;1,"ДУБЛЬ","")</f>
        <v/>
      </c>
      <c r="K1412" s="2" t="str">
        <f t="shared" si="22"/>
        <v>OK</v>
      </c>
      <c r="L1412" s="2" t="s">
        <v>72</v>
      </c>
    </row>
    <row r="1413" spans="1:12">
      <c r="A1413" s="2" t="s">
        <v>2077</v>
      </c>
      <c r="B1413" s="2" t="s">
        <v>241</v>
      </c>
      <c r="C1413" s="2">
        <v>796</v>
      </c>
      <c r="D1413" s="2" t="s">
        <v>2078</v>
      </c>
      <c r="E1413" s="2" t="s">
        <v>72</v>
      </c>
      <c r="F1413" s="3">
        <v>49.062705999999999</v>
      </c>
      <c r="G1413" s="3">
        <v>25.395225</v>
      </c>
      <c r="H1413" s="4">
        <v>59.726384364820852</v>
      </c>
      <c r="I1413" s="2" t="s">
        <v>131</v>
      </c>
      <c r="J1413" s="2" t="str">
        <f>IF(COUNTIF($A$3:A1413,A1413)&gt;1,"ДУБЛЬ","")</f>
        <v/>
      </c>
      <c r="K1413" s="2" t="str">
        <f t="shared" si="22"/>
        <v>OK</v>
      </c>
      <c r="L1413" s="2" t="s">
        <v>72</v>
      </c>
    </row>
    <row r="1414" spans="1:12">
      <c r="A1414" s="2" t="s">
        <v>2079</v>
      </c>
      <c r="B1414" s="2" t="s">
        <v>241</v>
      </c>
      <c r="C1414" s="2">
        <v>619</v>
      </c>
      <c r="D1414" s="2" t="s">
        <v>2080</v>
      </c>
      <c r="E1414" s="2" t="s">
        <v>72</v>
      </c>
      <c r="F1414" s="3">
        <v>49.151995999999997</v>
      </c>
      <c r="G1414" s="3">
        <v>23.035288999999999</v>
      </c>
      <c r="H1414" s="4">
        <v>59.726384364820852</v>
      </c>
      <c r="I1414" s="2" t="s">
        <v>131</v>
      </c>
      <c r="J1414" s="2" t="str">
        <f>IF(COUNTIF($A$3:A1414,A1414)&gt;1,"ДУБЛЬ","")</f>
        <v/>
      </c>
      <c r="K1414" s="2" t="str">
        <f t="shared" si="22"/>
        <v>OK</v>
      </c>
      <c r="L1414" s="2" t="s">
        <v>72</v>
      </c>
    </row>
    <row r="1415" spans="1:12">
      <c r="A1415" s="2" t="s">
        <v>2081</v>
      </c>
      <c r="B1415" s="2" t="s">
        <v>241</v>
      </c>
      <c r="C1415" s="2">
        <v>837</v>
      </c>
      <c r="D1415" s="2" t="s">
        <v>1963</v>
      </c>
      <c r="E1415" s="2" t="s">
        <v>72</v>
      </c>
      <c r="F1415" s="3">
        <v>50.265540000000001</v>
      </c>
      <c r="G1415" s="3">
        <v>28.649360000000001</v>
      </c>
      <c r="H1415" s="4">
        <v>59.726384364820852</v>
      </c>
      <c r="I1415" s="2" t="s">
        <v>131</v>
      </c>
      <c r="J1415" s="2" t="str">
        <f>IF(COUNTIF($A$3:A1415,A1415)&gt;1,"ДУБЛЬ","")</f>
        <v/>
      </c>
      <c r="K1415" s="2" t="str">
        <f t="shared" si="22"/>
        <v>OK</v>
      </c>
      <c r="L1415" s="2" t="s">
        <v>72</v>
      </c>
    </row>
    <row r="1416" spans="1:12">
      <c r="A1416" s="2" t="s">
        <v>2082</v>
      </c>
      <c r="B1416" s="2" t="s">
        <v>241</v>
      </c>
      <c r="C1416" s="2">
        <v>838</v>
      </c>
      <c r="D1416" s="2" t="s">
        <v>2083</v>
      </c>
      <c r="E1416" s="2" t="s">
        <v>72</v>
      </c>
      <c r="F1416" s="3">
        <v>49.353802000000002</v>
      </c>
      <c r="G1416" s="3">
        <v>23.527640999999999</v>
      </c>
      <c r="H1416" s="4">
        <v>59.726384364820852</v>
      </c>
      <c r="I1416" s="2" t="s">
        <v>131</v>
      </c>
      <c r="J1416" s="2" t="str">
        <f>IF(COUNTIF($A$3:A1416,A1416)&gt;1,"ДУБЛЬ","")</f>
        <v/>
      </c>
      <c r="K1416" s="2" t="str">
        <f t="shared" si="22"/>
        <v>OK</v>
      </c>
      <c r="L1416" s="2" t="s">
        <v>72</v>
      </c>
    </row>
    <row r="1417" spans="1:12">
      <c r="A1417" s="2" t="s">
        <v>2084</v>
      </c>
      <c r="B1417" s="2" t="s">
        <v>241</v>
      </c>
      <c r="C1417" s="2">
        <v>848</v>
      </c>
      <c r="D1417" s="2" t="s">
        <v>1920</v>
      </c>
      <c r="E1417" s="2" t="s">
        <v>72</v>
      </c>
      <c r="F1417" s="3">
        <v>50.613762000000001</v>
      </c>
      <c r="G1417" s="3">
        <v>26.256129999999999</v>
      </c>
      <c r="H1417" s="4">
        <v>59.726384364820852</v>
      </c>
      <c r="I1417" s="2" t="s">
        <v>131</v>
      </c>
      <c r="J1417" s="2" t="str">
        <f>IF(COUNTIF($A$3:A1417,A1417)&gt;1,"ДУБЛЬ","")</f>
        <v/>
      </c>
      <c r="K1417" s="2" t="str">
        <f t="shared" si="22"/>
        <v>OK</v>
      </c>
      <c r="L1417" s="2" t="s">
        <v>72</v>
      </c>
    </row>
    <row r="1418" spans="1:12">
      <c r="A1418" s="2" t="s">
        <v>2085</v>
      </c>
      <c r="B1418" s="2" t="s">
        <v>241</v>
      </c>
      <c r="C1418" s="2">
        <v>831</v>
      </c>
      <c r="D1418" s="2" t="s">
        <v>2086</v>
      </c>
      <c r="E1418" s="2" t="s">
        <v>72</v>
      </c>
      <c r="F1418" s="3">
        <v>48.546818000000002</v>
      </c>
      <c r="G1418" s="3">
        <v>22.987677999999999</v>
      </c>
      <c r="H1418" s="4">
        <v>59.726384364820852</v>
      </c>
      <c r="I1418" s="2" t="s">
        <v>131</v>
      </c>
      <c r="J1418" s="2" t="str">
        <f>IF(COUNTIF($A$3:A1418,A1418)&gt;1,"ДУБЛЬ","")</f>
        <v/>
      </c>
      <c r="K1418" s="2" t="str">
        <f t="shared" si="22"/>
        <v>OK</v>
      </c>
      <c r="L1418" s="2" t="s">
        <v>72</v>
      </c>
    </row>
    <row r="1419" spans="1:12">
      <c r="A1419" s="2" t="s">
        <v>2087</v>
      </c>
      <c r="B1419" s="2" t="s">
        <v>241</v>
      </c>
      <c r="C1419" s="2">
        <v>853</v>
      </c>
      <c r="D1419" s="2" t="s">
        <v>1938</v>
      </c>
      <c r="E1419" s="2" t="s">
        <v>72</v>
      </c>
      <c r="F1419" s="3">
        <v>49.761558000000001</v>
      </c>
      <c r="G1419" s="3">
        <v>27.220299000000001</v>
      </c>
      <c r="H1419" s="4">
        <v>59.726384364820852</v>
      </c>
      <c r="I1419" s="2" t="s">
        <v>131</v>
      </c>
      <c r="J1419" s="2" t="str">
        <f>IF(COUNTIF($A$3:A1419,A1419)&gt;1,"ДУБЛЬ","")</f>
        <v/>
      </c>
      <c r="K1419" s="2" t="str">
        <f t="shared" si="22"/>
        <v>OK</v>
      </c>
      <c r="L1419" s="2" t="s">
        <v>72</v>
      </c>
    </row>
    <row r="1420" spans="1:12">
      <c r="A1420" s="2" t="s">
        <v>2088</v>
      </c>
      <c r="B1420" s="2" t="s">
        <v>241</v>
      </c>
      <c r="C1420" s="2">
        <v>832</v>
      </c>
      <c r="D1420" s="2" t="s">
        <v>2089</v>
      </c>
      <c r="E1420" s="2" t="s">
        <v>72</v>
      </c>
      <c r="F1420" s="3">
        <v>50.057417999999998</v>
      </c>
      <c r="G1420" s="3">
        <v>23.974459</v>
      </c>
      <c r="H1420" s="4">
        <v>59.726384364820852</v>
      </c>
      <c r="I1420" s="2" t="s">
        <v>131</v>
      </c>
      <c r="J1420" s="2" t="str">
        <f>IF(COUNTIF($A$3:A1420,A1420)&gt;1,"ДУБЛЬ","")</f>
        <v/>
      </c>
      <c r="K1420" s="2" t="str">
        <f t="shared" si="22"/>
        <v>OK</v>
      </c>
      <c r="L1420" s="2" t="s">
        <v>72</v>
      </c>
    </row>
    <row r="1421" spans="1:12">
      <c r="A1421" s="2" t="s">
        <v>2090</v>
      </c>
      <c r="B1421" s="2" t="s">
        <v>241</v>
      </c>
      <c r="C1421" s="2">
        <v>822</v>
      </c>
      <c r="D1421" s="2" t="s">
        <v>2091</v>
      </c>
      <c r="E1421" s="2" t="s">
        <v>72</v>
      </c>
      <c r="F1421" s="3">
        <v>49.86383</v>
      </c>
      <c r="G1421" s="3">
        <v>26.088539999999998</v>
      </c>
      <c r="H1421" s="4">
        <v>59.726384364820852</v>
      </c>
      <c r="I1421" s="2" t="s">
        <v>131</v>
      </c>
      <c r="J1421" s="2" t="str">
        <f>IF(COUNTIF($A$3:A1421,A1421)&gt;1,"ДУБЛЬ","")</f>
        <v/>
      </c>
      <c r="K1421" s="2" t="str">
        <f t="shared" si="22"/>
        <v>OK</v>
      </c>
      <c r="L1421" s="2" t="s">
        <v>72</v>
      </c>
    </row>
    <row r="1422" spans="1:12">
      <c r="A1422" s="2" t="s">
        <v>2092</v>
      </c>
      <c r="B1422" s="2" t="s">
        <v>241</v>
      </c>
      <c r="C1422" s="2">
        <v>867</v>
      </c>
      <c r="D1422" s="2" t="s">
        <v>2093</v>
      </c>
      <c r="E1422" s="2" t="s">
        <v>72</v>
      </c>
      <c r="F1422" s="3">
        <v>51.765261000000002</v>
      </c>
      <c r="G1422" s="3">
        <v>25.513911</v>
      </c>
      <c r="H1422" s="4">
        <v>59.726384364820852</v>
      </c>
      <c r="I1422" s="2" t="s">
        <v>131</v>
      </c>
      <c r="J1422" s="2" t="str">
        <f>IF(COUNTIF($A$3:A1422,A1422)&gt;1,"ДУБЛЬ","")</f>
        <v/>
      </c>
      <c r="K1422" s="2" t="str">
        <f t="shared" si="22"/>
        <v>OK</v>
      </c>
      <c r="L1422" s="2" t="s">
        <v>72</v>
      </c>
    </row>
    <row r="1423" spans="1:12">
      <c r="A1423" s="2" t="s">
        <v>2094</v>
      </c>
      <c r="B1423" s="2" t="s">
        <v>241</v>
      </c>
      <c r="C1423" s="2">
        <v>886</v>
      </c>
      <c r="D1423" s="2" t="s">
        <v>2095</v>
      </c>
      <c r="E1423" s="2" t="s">
        <v>72</v>
      </c>
      <c r="F1423" s="3">
        <v>50.283731000000003</v>
      </c>
      <c r="G1423" s="3">
        <v>24.630984999999999</v>
      </c>
      <c r="H1423" s="4">
        <v>59.726384364820852</v>
      </c>
      <c r="I1423" s="2" t="s">
        <v>131</v>
      </c>
      <c r="J1423" s="2" t="str">
        <f>IF(COUNTIF($A$3:A1423,A1423)&gt;1,"ДУБЛЬ","")</f>
        <v/>
      </c>
      <c r="K1423" s="2" t="str">
        <f t="shared" si="22"/>
        <v>OK</v>
      </c>
      <c r="L1423" s="2" t="s">
        <v>72</v>
      </c>
    </row>
    <row r="1424" spans="1:12">
      <c r="A1424" s="2" t="s">
        <v>2096</v>
      </c>
      <c r="B1424" s="2" t="s">
        <v>241</v>
      </c>
      <c r="C1424" s="2">
        <v>881</v>
      </c>
      <c r="D1424" s="2" t="s">
        <v>2097</v>
      </c>
      <c r="E1424" s="2" t="s">
        <v>72</v>
      </c>
      <c r="F1424" s="3">
        <v>51.568972000000002</v>
      </c>
      <c r="G1424" s="3">
        <v>26.565425999999999</v>
      </c>
      <c r="H1424" s="4">
        <v>59.726384364820852</v>
      </c>
      <c r="I1424" s="2" t="s">
        <v>131</v>
      </c>
      <c r="J1424" s="2" t="str">
        <f>IF(COUNTIF($A$3:A1424,A1424)&gt;1,"ДУБЛЬ","")</f>
        <v/>
      </c>
      <c r="K1424" s="2" t="str">
        <f t="shared" si="22"/>
        <v>OK</v>
      </c>
      <c r="L1424" s="2" t="s">
        <v>72</v>
      </c>
    </row>
    <row r="1425" spans="1:12">
      <c r="A1425" s="2" t="s">
        <v>2098</v>
      </c>
      <c r="B1425" s="2" t="s">
        <v>241</v>
      </c>
      <c r="C1425" s="2">
        <v>870</v>
      </c>
      <c r="D1425" s="2" t="s">
        <v>2099</v>
      </c>
      <c r="E1425" s="2" t="s">
        <v>72</v>
      </c>
      <c r="F1425" s="3">
        <v>48.439819</v>
      </c>
      <c r="G1425" s="3">
        <v>22.720445000000002</v>
      </c>
      <c r="H1425" s="4">
        <v>59.726384364820852</v>
      </c>
      <c r="I1425" s="2" t="s">
        <v>131</v>
      </c>
      <c r="J1425" s="2" t="str">
        <f>IF(COUNTIF($A$3:A1425,A1425)&gt;1,"ДУБЛЬ","")</f>
        <v/>
      </c>
      <c r="K1425" s="2" t="str">
        <f t="shared" si="22"/>
        <v>OK</v>
      </c>
      <c r="L1425" s="2" t="s">
        <v>72</v>
      </c>
    </row>
    <row r="1426" spans="1:12">
      <c r="A1426" s="2" t="s">
        <v>2100</v>
      </c>
      <c r="B1426" s="2" t="s">
        <v>241</v>
      </c>
      <c r="C1426" s="2">
        <v>880</v>
      </c>
      <c r="D1426" s="2" t="s">
        <v>2101</v>
      </c>
      <c r="E1426" s="2" t="s">
        <v>72</v>
      </c>
      <c r="F1426" s="3">
        <v>51.811501999999997</v>
      </c>
      <c r="G1426" s="3">
        <v>26.13092</v>
      </c>
      <c r="H1426" s="4">
        <v>59.726384364820852</v>
      </c>
      <c r="I1426" s="2" t="s">
        <v>131</v>
      </c>
      <c r="J1426" s="2" t="str">
        <f>IF(COUNTIF($A$3:A1426,A1426)&gt;1,"ДУБЛЬ","")</f>
        <v/>
      </c>
      <c r="K1426" s="2" t="str">
        <f t="shared" si="22"/>
        <v>OK</v>
      </c>
      <c r="L1426" s="2" t="s">
        <v>72</v>
      </c>
    </row>
    <row r="1427" spans="1:12">
      <c r="A1427" s="2" t="s">
        <v>2102</v>
      </c>
      <c r="B1427" s="2" t="s">
        <v>241</v>
      </c>
      <c r="C1427" s="2">
        <v>840</v>
      </c>
      <c r="D1427" s="2" t="s">
        <v>2103</v>
      </c>
      <c r="E1427" s="2" t="s">
        <v>72</v>
      </c>
      <c r="F1427" s="3">
        <v>48.903500000000001</v>
      </c>
      <c r="G1427" s="3">
        <v>24.846399999999999</v>
      </c>
      <c r="H1427" s="4">
        <v>59.726384364820852</v>
      </c>
      <c r="I1427" s="2" t="s">
        <v>131</v>
      </c>
      <c r="J1427" s="2" t="str">
        <f>IF(COUNTIF($A$3:A1427,A1427)&gt;1,"ДУБЛЬ","")</f>
        <v/>
      </c>
      <c r="K1427" s="2" t="str">
        <f t="shared" si="22"/>
        <v>OK</v>
      </c>
      <c r="L1427" s="2" t="s">
        <v>72</v>
      </c>
    </row>
    <row r="1428" spans="1:12">
      <c r="A1428" s="2" t="s">
        <v>2104</v>
      </c>
      <c r="B1428" s="2" t="s">
        <v>241</v>
      </c>
      <c r="C1428" s="2">
        <v>779</v>
      </c>
      <c r="D1428" s="2" t="s">
        <v>2105</v>
      </c>
      <c r="E1428" s="2" t="s">
        <v>72</v>
      </c>
      <c r="F1428" s="3">
        <v>49.667690999999998</v>
      </c>
      <c r="G1428" s="3">
        <v>25.776937</v>
      </c>
      <c r="H1428" s="4">
        <v>59.726384364820852</v>
      </c>
      <c r="I1428" s="2" t="s">
        <v>131</v>
      </c>
      <c r="J1428" s="2" t="str">
        <f>IF(COUNTIF($A$3:A1428,A1428)&gt;1,"ДУБЛЬ","")</f>
        <v/>
      </c>
      <c r="K1428" s="2" t="str">
        <f t="shared" si="22"/>
        <v>OK</v>
      </c>
      <c r="L1428" s="2" t="s">
        <v>72</v>
      </c>
    </row>
    <row r="1429" spans="1:12">
      <c r="A1429" s="2" t="s">
        <v>2106</v>
      </c>
      <c r="B1429" s="2" t="s">
        <v>241</v>
      </c>
      <c r="C1429" s="2">
        <v>857</v>
      </c>
      <c r="D1429" s="2" t="s">
        <v>2016</v>
      </c>
      <c r="E1429" s="2" t="s">
        <v>72</v>
      </c>
      <c r="F1429" s="3">
        <v>49.551451999999998</v>
      </c>
      <c r="G1429" s="3">
        <v>25.599564000000001</v>
      </c>
      <c r="H1429" s="4">
        <v>59.726384364820852</v>
      </c>
      <c r="I1429" s="2" t="s">
        <v>131</v>
      </c>
      <c r="J1429" s="2" t="str">
        <f>IF(COUNTIF($A$3:A1429,A1429)&gt;1,"ДУБЛЬ","")</f>
        <v/>
      </c>
      <c r="K1429" s="2" t="str">
        <f t="shared" si="22"/>
        <v>OK</v>
      </c>
      <c r="L1429" s="2" t="s">
        <v>72</v>
      </c>
    </row>
    <row r="1430" spans="1:12">
      <c r="A1430" s="2" t="s">
        <v>2107</v>
      </c>
      <c r="B1430" s="2" t="s">
        <v>241</v>
      </c>
      <c r="C1430" s="2">
        <v>879</v>
      </c>
      <c r="D1430" s="2" t="s">
        <v>2108</v>
      </c>
      <c r="E1430" s="2" t="s">
        <v>72</v>
      </c>
      <c r="F1430" s="3">
        <v>48.923699999999997</v>
      </c>
      <c r="G1430" s="3">
        <v>24.71</v>
      </c>
      <c r="H1430" s="4">
        <v>59.726384364820852</v>
      </c>
      <c r="I1430" s="2" t="s">
        <v>131</v>
      </c>
      <c r="J1430" s="2" t="str">
        <f>IF(COUNTIF($A$3:A1430,A1430)&gt;1,"ДУБЛЬ","")</f>
        <v/>
      </c>
      <c r="K1430" s="2" t="str">
        <f t="shared" si="22"/>
        <v>OK</v>
      </c>
      <c r="L1430" s="2" t="s">
        <v>72</v>
      </c>
    </row>
    <row r="1431" spans="1:12">
      <c r="A1431" s="2" t="s">
        <v>2109</v>
      </c>
      <c r="B1431" s="2" t="s">
        <v>241</v>
      </c>
      <c r="C1431" s="2">
        <v>891</v>
      </c>
      <c r="D1431" s="2" t="s">
        <v>2110</v>
      </c>
      <c r="E1431" s="2" t="s">
        <v>72</v>
      </c>
      <c r="F1431" s="3">
        <v>50.334116999999999</v>
      </c>
      <c r="G1431" s="3">
        <v>26.646298999999999</v>
      </c>
      <c r="H1431" s="4">
        <v>59.726384364820852</v>
      </c>
      <c r="I1431" s="2" t="s">
        <v>131</v>
      </c>
      <c r="J1431" s="2" t="str">
        <f>IF(COUNTIF($A$3:A1431,A1431)&gt;1,"ДУБЛЬ","")</f>
        <v/>
      </c>
      <c r="K1431" s="2" t="str">
        <f t="shared" si="22"/>
        <v>OK</v>
      </c>
      <c r="L1431" s="2" t="s">
        <v>72</v>
      </c>
    </row>
    <row r="1432" spans="1:12">
      <c r="A1432" s="2" t="s">
        <v>2111</v>
      </c>
      <c r="B1432" s="2" t="s">
        <v>241</v>
      </c>
      <c r="C1432" s="2">
        <v>875</v>
      </c>
      <c r="D1432" s="2" t="s">
        <v>2112</v>
      </c>
      <c r="E1432" s="2" t="s">
        <v>72</v>
      </c>
      <c r="F1432" s="3">
        <v>48.199184000000002</v>
      </c>
      <c r="G1432" s="3">
        <v>25.893858000000002</v>
      </c>
      <c r="H1432" s="4">
        <v>59.726384364820852</v>
      </c>
      <c r="I1432" s="2" t="s">
        <v>131</v>
      </c>
      <c r="J1432" s="2" t="str">
        <f>IF(COUNTIF($A$3:A1432,A1432)&gt;1,"ДУБЛЬ","")</f>
        <v/>
      </c>
      <c r="K1432" s="2" t="str">
        <f t="shared" si="22"/>
        <v>OK</v>
      </c>
      <c r="L1432" s="2" t="s">
        <v>72</v>
      </c>
    </row>
    <row r="1433" spans="1:12">
      <c r="A1433" s="2" t="s">
        <v>2113</v>
      </c>
      <c r="B1433" s="2" t="s">
        <v>241</v>
      </c>
      <c r="C1433" s="2">
        <v>873</v>
      </c>
      <c r="D1433" s="2" t="s">
        <v>2114</v>
      </c>
      <c r="E1433" s="2" t="s">
        <v>72</v>
      </c>
      <c r="F1433" s="3">
        <v>50.400060000000003</v>
      </c>
      <c r="G1433" s="3">
        <v>24.247620000000001</v>
      </c>
      <c r="H1433" s="4">
        <v>59.726384364820852</v>
      </c>
      <c r="I1433" s="2" t="s">
        <v>131</v>
      </c>
      <c r="J1433" s="2" t="str">
        <f>IF(COUNTIF($A$3:A1433,A1433)&gt;1,"ДУБЛЬ","")</f>
        <v/>
      </c>
      <c r="K1433" s="2" t="str">
        <f t="shared" si="22"/>
        <v>OK</v>
      </c>
      <c r="L1433" s="2" t="s">
        <v>72</v>
      </c>
    </row>
    <row r="1434" spans="1:12">
      <c r="A1434" s="2" t="s">
        <v>2115</v>
      </c>
      <c r="B1434" s="2" t="s">
        <v>241</v>
      </c>
      <c r="C1434" s="2">
        <v>889</v>
      </c>
      <c r="D1434" s="2" t="s">
        <v>2007</v>
      </c>
      <c r="E1434" s="2" t="s">
        <v>72</v>
      </c>
      <c r="F1434" s="3">
        <v>48.265912</v>
      </c>
      <c r="G1434" s="3">
        <v>25.950264000000001</v>
      </c>
      <c r="H1434" s="4">
        <v>59.726384364820852</v>
      </c>
      <c r="I1434" s="2" t="s">
        <v>131</v>
      </c>
      <c r="J1434" s="2" t="str">
        <f>IF(COUNTIF($A$3:A1434,A1434)&gt;1,"ДУБЛЬ","")</f>
        <v/>
      </c>
      <c r="K1434" s="2" t="str">
        <f t="shared" si="22"/>
        <v>OK</v>
      </c>
      <c r="L1434" s="2" t="s">
        <v>72</v>
      </c>
    </row>
    <row r="1435" spans="1:12">
      <c r="A1435" s="2" t="s">
        <v>2116</v>
      </c>
      <c r="B1435" s="2" t="s">
        <v>241</v>
      </c>
      <c r="C1435" s="2">
        <v>856</v>
      </c>
      <c r="D1435" s="2" t="s">
        <v>1947</v>
      </c>
      <c r="E1435" s="2" t="s">
        <v>72</v>
      </c>
      <c r="F1435" s="3">
        <v>50.723542000000002</v>
      </c>
      <c r="G1435" s="3">
        <v>24.164286000000001</v>
      </c>
      <c r="H1435" s="4">
        <v>59.726384364820852</v>
      </c>
      <c r="I1435" s="2" t="s">
        <v>131</v>
      </c>
      <c r="J1435" s="2" t="str">
        <f>IF(COUNTIF($A$3:A1435,A1435)&gt;1,"ДУБЛЬ","")</f>
        <v/>
      </c>
      <c r="K1435" s="2" t="str">
        <f t="shared" si="22"/>
        <v>OK</v>
      </c>
      <c r="L1435" s="2" t="s">
        <v>72</v>
      </c>
    </row>
    <row r="1436" spans="1:12">
      <c r="A1436" s="2" t="s">
        <v>2117</v>
      </c>
      <c r="B1436" s="2" t="s">
        <v>241</v>
      </c>
      <c r="C1436" s="2">
        <v>882</v>
      </c>
      <c r="D1436" s="2" t="s">
        <v>2118</v>
      </c>
      <c r="E1436" s="2" t="s">
        <v>72</v>
      </c>
      <c r="F1436" s="3">
        <v>48.311438000000003</v>
      </c>
      <c r="G1436" s="3">
        <v>23.042935</v>
      </c>
      <c r="H1436" s="4">
        <v>59.726384364820852</v>
      </c>
      <c r="I1436" s="2" t="s">
        <v>131</v>
      </c>
      <c r="J1436" s="2" t="str">
        <f>IF(COUNTIF($A$3:A1436,A1436)&gt;1,"ДУБЛЬ","")</f>
        <v/>
      </c>
      <c r="K1436" s="2" t="str">
        <f t="shared" si="22"/>
        <v>OK</v>
      </c>
      <c r="L1436" s="2" t="s">
        <v>72</v>
      </c>
    </row>
    <row r="1437" spans="1:12">
      <c r="A1437" s="2" t="s">
        <v>2119</v>
      </c>
      <c r="B1437" s="2" t="s">
        <v>241</v>
      </c>
      <c r="C1437" s="2">
        <v>746</v>
      </c>
      <c r="D1437" s="2" t="s">
        <v>1963</v>
      </c>
      <c r="E1437" s="2" t="s">
        <v>72</v>
      </c>
      <c r="F1437" s="3">
        <v>50.267879999999998</v>
      </c>
      <c r="G1437" s="3">
        <v>28.659929999999999</v>
      </c>
      <c r="H1437" s="4">
        <v>59.726384364820852</v>
      </c>
      <c r="I1437" s="2" t="s">
        <v>131</v>
      </c>
      <c r="J1437" s="2" t="str">
        <f>IF(COUNTIF($A$3:A1437,A1437)&gt;1,"ДУБЛЬ","")</f>
        <v/>
      </c>
      <c r="K1437" s="2" t="str">
        <f t="shared" si="22"/>
        <v>OK</v>
      </c>
      <c r="L1437" s="2" t="s">
        <v>72</v>
      </c>
    </row>
    <row r="1438" spans="1:12">
      <c r="A1438" s="2" t="s">
        <v>2120</v>
      </c>
      <c r="B1438" s="2" t="s">
        <v>241</v>
      </c>
      <c r="C1438" s="2">
        <v>893</v>
      </c>
      <c r="D1438" s="2" t="s">
        <v>2121</v>
      </c>
      <c r="E1438" s="2" t="s">
        <v>72</v>
      </c>
      <c r="F1438" s="3">
        <v>49.267400000000002</v>
      </c>
      <c r="G1438" s="3">
        <v>23.862960000000001</v>
      </c>
      <c r="H1438" s="4">
        <v>59.726384364820852</v>
      </c>
      <c r="I1438" s="2" t="s">
        <v>131</v>
      </c>
      <c r="J1438" s="2" t="str">
        <f>IF(COUNTIF($A$3:A1438,A1438)&gt;1,"ДУБЛЬ","")</f>
        <v/>
      </c>
      <c r="K1438" s="2" t="str">
        <f t="shared" si="22"/>
        <v>OK</v>
      </c>
      <c r="L1438" s="2" t="s">
        <v>72</v>
      </c>
    </row>
    <row r="1439" spans="1:12">
      <c r="A1439" s="2" t="s">
        <v>2122</v>
      </c>
      <c r="B1439" s="2" t="s">
        <v>241</v>
      </c>
      <c r="C1439" s="2">
        <v>825</v>
      </c>
      <c r="D1439" s="2" t="s">
        <v>2123</v>
      </c>
      <c r="E1439" s="2" t="s">
        <v>72</v>
      </c>
      <c r="F1439" s="3">
        <v>49.293505000000003</v>
      </c>
      <c r="G1439" s="3">
        <v>23.438766000000001</v>
      </c>
      <c r="H1439" s="4">
        <v>59.726384364820852</v>
      </c>
      <c r="I1439" s="2" t="s">
        <v>131</v>
      </c>
      <c r="J1439" s="2" t="str">
        <f>IF(COUNTIF($A$3:A1439,A1439)&gt;1,"ДУБЛЬ","")</f>
        <v/>
      </c>
      <c r="K1439" s="2" t="str">
        <f t="shared" si="22"/>
        <v>OK</v>
      </c>
      <c r="L1439" s="2" t="s">
        <v>72</v>
      </c>
    </row>
    <row r="1440" spans="1:12">
      <c r="A1440" s="2" t="s">
        <v>2124</v>
      </c>
      <c r="B1440" s="2" t="s">
        <v>241</v>
      </c>
      <c r="C1440" s="2">
        <v>789</v>
      </c>
      <c r="D1440" s="2" t="s">
        <v>2123</v>
      </c>
      <c r="E1440" s="2" t="s">
        <v>72</v>
      </c>
      <c r="F1440" s="3">
        <v>49.284314000000002</v>
      </c>
      <c r="G1440" s="3">
        <v>23.414065000000001</v>
      </c>
      <c r="H1440" s="4">
        <v>59.726384364820852</v>
      </c>
      <c r="I1440" s="2" t="s">
        <v>131</v>
      </c>
      <c r="J1440" s="2" t="str">
        <f>IF(COUNTIF($A$3:A1440,A1440)&gt;1,"ДУБЛЬ","")</f>
        <v/>
      </c>
      <c r="K1440" s="2" t="str">
        <f t="shared" si="22"/>
        <v>OK</v>
      </c>
      <c r="L1440" s="2" t="s">
        <v>72</v>
      </c>
    </row>
    <row r="1441" spans="1:12">
      <c r="A1441" s="2" t="s">
        <v>2125</v>
      </c>
      <c r="B1441" s="2" t="s">
        <v>241</v>
      </c>
      <c r="C1441" s="2">
        <v>890</v>
      </c>
      <c r="D1441" s="2" t="s">
        <v>2126</v>
      </c>
      <c r="E1441" s="2" t="s">
        <v>72</v>
      </c>
      <c r="F1441" s="3">
        <v>50.095557999999997</v>
      </c>
      <c r="G1441" s="3">
        <v>25.725891000000001</v>
      </c>
      <c r="H1441" s="4">
        <v>59.726384364820852</v>
      </c>
      <c r="I1441" s="2" t="s">
        <v>131</v>
      </c>
      <c r="J1441" s="2" t="str">
        <f>IF(COUNTIF($A$3:A1441,A1441)&gt;1,"ДУБЛЬ","")</f>
        <v/>
      </c>
      <c r="K1441" s="2" t="str">
        <f t="shared" si="22"/>
        <v>OK</v>
      </c>
      <c r="L1441" s="2" t="s">
        <v>72</v>
      </c>
    </row>
    <row r="1442" spans="1:12">
      <c r="A1442" s="2" t="s">
        <v>2127</v>
      </c>
      <c r="B1442" s="2" t="s">
        <v>241</v>
      </c>
      <c r="C1442" s="2">
        <v>905</v>
      </c>
      <c r="D1442" s="2" t="s">
        <v>2128</v>
      </c>
      <c r="E1442" s="2" t="s">
        <v>72</v>
      </c>
      <c r="F1442" s="3">
        <v>49.445304</v>
      </c>
      <c r="G1442" s="3">
        <v>24.940815000000001</v>
      </c>
      <c r="H1442" s="4">
        <v>59.726384364820852</v>
      </c>
      <c r="I1442" s="2" t="s">
        <v>131</v>
      </c>
      <c r="J1442" s="2" t="str">
        <f>IF(COUNTIF($A$3:A1442,A1442)&gt;1,"ДУБЛЬ","")</f>
        <v/>
      </c>
      <c r="K1442" s="2" t="str">
        <f t="shared" si="22"/>
        <v>OK</v>
      </c>
      <c r="L1442" s="2" t="s">
        <v>72</v>
      </c>
    </row>
    <row r="1443" spans="1:12">
      <c r="A1443" s="2" t="s">
        <v>2129</v>
      </c>
      <c r="B1443" s="2" t="s">
        <v>241</v>
      </c>
      <c r="C1443" s="2">
        <v>904</v>
      </c>
      <c r="D1443" s="2" t="s">
        <v>2016</v>
      </c>
      <c r="E1443" s="2" t="s">
        <v>72</v>
      </c>
      <c r="F1443" s="3">
        <v>49.562528999999998</v>
      </c>
      <c r="G1443" s="3">
        <v>25.646280000000001</v>
      </c>
      <c r="H1443" s="4">
        <v>59.726384364820852</v>
      </c>
      <c r="I1443" s="2" t="s">
        <v>131</v>
      </c>
      <c r="J1443" s="2" t="str">
        <f>IF(COUNTIF($A$3:A1443,A1443)&gt;1,"ДУБЛЬ","")</f>
        <v/>
      </c>
      <c r="K1443" s="2" t="str">
        <f t="shared" si="22"/>
        <v>OK</v>
      </c>
      <c r="L1443" s="2" t="s">
        <v>72</v>
      </c>
    </row>
    <row r="1444" spans="1:12">
      <c r="A1444" s="2" t="s">
        <v>2130</v>
      </c>
      <c r="B1444" s="2" t="s">
        <v>241</v>
      </c>
      <c r="C1444" s="2">
        <v>755</v>
      </c>
      <c r="D1444" s="2" t="s">
        <v>1920</v>
      </c>
      <c r="E1444" s="2" t="s">
        <v>72</v>
      </c>
      <c r="F1444" s="3">
        <v>50.628970000000002</v>
      </c>
      <c r="G1444" s="3">
        <v>26.267769999999999</v>
      </c>
      <c r="H1444" s="4">
        <v>59.726384364820852</v>
      </c>
      <c r="I1444" s="2" t="s">
        <v>131</v>
      </c>
      <c r="J1444" s="2" t="str">
        <f>IF(COUNTIF($A$3:A1444,A1444)&gt;1,"ДУБЛЬ","")</f>
        <v/>
      </c>
      <c r="K1444" s="2" t="str">
        <f t="shared" si="22"/>
        <v>OK</v>
      </c>
      <c r="L1444" s="2" t="s">
        <v>72</v>
      </c>
    </row>
    <row r="1445" spans="1:12">
      <c r="A1445" s="2" t="s">
        <v>2131</v>
      </c>
      <c r="B1445" s="2" t="s">
        <v>241</v>
      </c>
      <c r="C1445" s="2">
        <v>896</v>
      </c>
      <c r="D1445" s="2" t="s">
        <v>2132</v>
      </c>
      <c r="E1445" s="2" t="s">
        <v>72</v>
      </c>
      <c r="F1445" s="3">
        <v>50.501730000000002</v>
      </c>
      <c r="G1445" s="3">
        <v>24.766531000000001</v>
      </c>
      <c r="H1445" s="4">
        <v>59.726384364820852</v>
      </c>
      <c r="I1445" s="2" t="s">
        <v>131</v>
      </c>
      <c r="J1445" s="2" t="str">
        <f>IF(COUNTIF($A$3:A1445,A1445)&gt;1,"ДУБЛЬ","")</f>
        <v/>
      </c>
      <c r="K1445" s="2" t="str">
        <f t="shared" si="22"/>
        <v>OK</v>
      </c>
      <c r="L1445" s="2" t="s">
        <v>72</v>
      </c>
    </row>
    <row r="1446" spans="1:12">
      <c r="A1446" s="2" t="s">
        <v>2133</v>
      </c>
      <c r="B1446" s="2" t="s">
        <v>241</v>
      </c>
      <c r="C1446" s="2">
        <v>912</v>
      </c>
      <c r="D1446" s="2" t="s">
        <v>2134</v>
      </c>
      <c r="E1446" s="2" t="s">
        <v>72</v>
      </c>
      <c r="F1446" s="3">
        <v>48.176239000000002</v>
      </c>
      <c r="G1446" s="3">
        <v>23.2926343</v>
      </c>
      <c r="H1446" s="4">
        <v>59.726384364820852</v>
      </c>
      <c r="I1446" s="2" t="s">
        <v>131</v>
      </c>
      <c r="J1446" s="2" t="str">
        <f>IF(COUNTIF($A$3:A1446,A1446)&gt;1,"ДУБЛЬ","")</f>
        <v/>
      </c>
      <c r="K1446" s="2" t="str">
        <f t="shared" si="22"/>
        <v>OK</v>
      </c>
      <c r="L1446" s="2" t="s">
        <v>72</v>
      </c>
    </row>
    <row r="1447" spans="1:12">
      <c r="A1447" s="2" t="s">
        <v>2135</v>
      </c>
      <c r="B1447" s="2" t="s">
        <v>241</v>
      </c>
      <c r="C1447" s="2">
        <v>919</v>
      </c>
      <c r="D1447" s="2" t="s">
        <v>2136</v>
      </c>
      <c r="E1447" s="2" t="s">
        <v>72</v>
      </c>
      <c r="F1447" s="3">
        <v>48.174160000000001</v>
      </c>
      <c r="G1447" s="3">
        <v>25.339343</v>
      </c>
      <c r="H1447" s="4">
        <v>59.726384364820852</v>
      </c>
      <c r="I1447" s="2" t="s">
        <v>131</v>
      </c>
      <c r="J1447" s="2" t="str">
        <f>IF(COUNTIF($A$3:A1447,A1447)&gt;1,"ДУБЛЬ","")</f>
        <v/>
      </c>
      <c r="K1447" s="2" t="str">
        <f t="shared" si="22"/>
        <v>OK</v>
      </c>
      <c r="L1447" s="2" t="s">
        <v>72</v>
      </c>
    </row>
    <row r="1448" spans="1:12">
      <c r="A1448" s="2" t="s">
        <v>2137</v>
      </c>
      <c r="B1448" s="2" t="s">
        <v>241</v>
      </c>
      <c r="C1448" s="2">
        <v>924</v>
      </c>
      <c r="D1448" s="2" t="s">
        <v>2047</v>
      </c>
      <c r="E1448" s="2" t="s">
        <v>72</v>
      </c>
      <c r="F1448" s="3">
        <v>49.822650000000003</v>
      </c>
      <c r="G1448" s="3">
        <v>23.973210000000002</v>
      </c>
      <c r="H1448" s="4">
        <v>59.726384364820852</v>
      </c>
      <c r="I1448" s="2" t="s">
        <v>131</v>
      </c>
      <c r="J1448" s="2" t="str">
        <f>IF(COUNTIF($A$3:A1448,A1448)&gt;1,"ДУБЛЬ","")</f>
        <v/>
      </c>
      <c r="K1448" s="2" t="str">
        <f t="shared" si="22"/>
        <v>OK</v>
      </c>
      <c r="L1448" s="2" t="s">
        <v>72</v>
      </c>
    </row>
    <row r="1449" spans="1:12">
      <c r="A1449" s="2" t="s">
        <v>2138</v>
      </c>
      <c r="B1449" s="2" t="s">
        <v>241</v>
      </c>
      <c r="C1449" s="2">
        <v>929</v>
      </c>
      <c r="D1449" s="2" t="s">
        <v>2047</v>
      </c>
      <c r="E1449" s="2" t="s">
        <v>72</v>
      </c>
      <c r="F1449" s="3">
        <v>49.784789000000004</v>
      </c>
      <c r="G1449" s="3">
        <v>24.060209</v>
      </c>
      <c r="H1449" s="4">
        <v>59.726384364820852</v>
      </c>
      <c r="I1449" s="2" t="s">
        <v>131</v>
      </c>
      <c r="J1449" s="2" t="str">
        <f>IF(COUNTIF($A$3:A1449,A1449)&gt;1,"ДУБЛЬ","")</f>
        <v/>
      </c>
      <c r="K1449" s="2" t="str">
        <f t="shared" si="22"/>
        <v>OK</v>
      </c>
      <c r="L1449" s="2" t="s">
        <v>72</v>
      </c>
    </row>
    <row r="1450" spans="1:12">
      <c r="A1450" s="2" t="s">
        <v>2139</v>
      </c>
      <c r="B1450" s="2" t="s">
        <v>241</v>
      </c>
      <c r="C1450" s="2">
        <v>934</v>
      </c>
      <c r="D1450" s="2" t="s">
        <v>2140</v>
      </c>
      <c r="E1450" s="2" t="s">
        <v>72</v>
      </c>
      <c r="F1450" s="3">
        <v>49.931283999999998</v>
      </c>
      <c r="G1450" s="3">
        <v>23.568014000000002</v>
      </c>
      <c r="H1450" s="4">
        <v>59.726384364820852</v>
      </c>
      <c r="I1450" s="2" t="s">
        <v>131</v>
      </c>
      <c r="J1450" s="2" t="str">
        <f>IF(COUNTIF($A$3:A1450,A1450)&gt;1,"ДУБЛЬ","")</f>
        <v/>
      </c>
      <c r="K1450" s="2" t="str">
        <f t="shared" si="22"/>
        <v>OK</v>
      </c>
      <c r="L1450" s="2" t="s">
        <v>72</v>
      </c>
    </row>
    <row r="1451" spans="1:12">
      <c r="A1451" s="2" t="s">
        <v>2141</v>
      </c>
      <c r="B1451" s="2" t="s">
        <v>241</v>
      </c>
      <c r="C1451" s="2">
        <v>27</v>
      </c>
      <c r="D1451" s="2" t="s">
        <v>2142</v>
      </c>
      <c r="E1451" s="2" t="s">
        <v>72</v>
      </c>
      <c r="F1451" s="3">
        <v>48.643192999999997</v>
      </c>
      <c r="G1451" s="3">
        <v>25.739343000000002</v>
      </c>
      <c r="H1451" s="4">
        <v>59.726384364820852</v>
      </c>
      <c r="I1451" s="2" t="s">
        <v>131</v>
      </c>
      <c r="J1451" s="2" t="str">
        <f>IF(COUNTIF($A$3:A1451,A1451)&gt;1,"ДУБЛЬ","")</f>
        <v/>
      </c>
      <c r="K1451" s="2" t="str">
        <f t="shared" si="22"/>
        <v>OK</v>
      </c>
      <c r="L1451" s="2" t="s">
        <v>72</v>
      </c>
    </row>
    <row r="1452" spans="1:12">
      <c r="A1452" s="2" t="s">
        <v>2143</v>
      </c>
      <c r="B1452" s="2" t="s">
        <v>241</v>
      </c>
      <c r="C1452" s="2">
        <v>716</v>
      </c>
      <c r="D1452" s="2" t="s">
        <v>2007</v>
      </c>
      <c r="E1452" s="2" t="s">
        <v>72</v>
      </c>
      <c r="F1452" s="3">
        <v>48.273657</v>
      </c>
      <c r="G1452" s="3">
        <v>25.994465000000002</v>
      </c>
      <c r="H1452" s="4">
        <v>59.726384364820852</v>
      </c>
      <c r="I1452" s="2" t="s">
        <v>131</v>
      </c>
      <c r="J1452" s="2" t="str">
        <f>IF(COUNTIF($A$3:A1452,A1452)&gt;1,"ДУБЛЬ","")</f>
        <v/>
      </c>
      <c r="K1452" s="2" t="str">
        <f t="shared" si="22"/>
        <v>OK</v>
      </c>
      <c r="L1452" s="2" t="s">
        <v>72</v>
      </c>
    </row>
    <row r="1453" spans="1:12">
      <c r="A1453" s="2" t="s">
        <v>2144</v>
      </c>
      <c r="B1453" s="2" t="s">
        <v>241</v>
      </c>
      <c r="C1453" s="2">
        <v>851</v>
      </c>
      <c r="D1453" s="2" t="s">
        <v>2114</v>
      </c>
      <c r="E1453" s="2" t="s">
        <v>72</v>
      </c>
      <c r="F1453" s="3">
        <v>50.397426000000003</v>
      </c>
      <c r="G1453" s="3">
        <v>24.232282999999999</v>
      </c>
      <c r="H1453" s="4">
        <v>59.726384364820852</v>
      </c>
      <c r="I1453" s="2" t="s">
        <v>131</v>
      </c>
      <c r="J1453" s="2" t="str">
        <f>IF(COUNTIF($A$3:A1453,A1453)&gt;1,"ДУБЛЬ","")</f>
        <v/>
      </c>
      <c r="K1453" s="2" t="str">
        <f t="shared" si="22"/>
        <v>OK</v>
      </c>
      <c r="L1453" s="2" t="s">
        <v>72</v>
      </c>
    </row>
    <row r="1454" spans="1:12">
      <c r="A1454" s="2" t="s">
        <v>2145</v>
      </c>
      <c r="B1454" s="2" t="s">
        <v>241</v>
      </c>
      <c r="C1454" s="2">
        <v>902</v>
      </c>
      <c r="D1454" s="2" t="s">
        <v>2047</v>
      </c>
      <c r="E1454" s="2" t="s">
        <v>72</v>
      </c>
      <c r="F1454" s="3">
        <v>49.804219199999999</v>
      </c>
      <c r="G1454" s="3">
        <v>23.987156500000001</v>
      </c>
      <c r="H1454" s="4">
        <v>59.726384364820852</v>
      </c>
      <c r="I1454" s="2" t="s">
        <v>131</v>
      </c>
      <c r="J1454" s="2" t="str">
        <f>IF(COUNTIF($A$3:A1454,A1454)&gt;1,"ДУБЛЬ","")</f>
        <v/>
      </c>
      <c r="K1454" s="2" t="str">
        <f t="shared" si="22"/>
        <v>OK</v>
      </c>
      <c r="L1454" s="2" t="s">
        <v>72</v>
      </c>
    </row>
    <row r="1455" spans="1:12">
      <c r="A1455" s="2" t="s">
        <v>2146</v>
      </c>
      <c r="B1455" s="2" t="s">
        <v>241</v>
      </c>
      <c r="C1455" s="2">
        <v>839</v>
      </c>
      <c r="D1455" s="2" t="s">
        <v>2007</v>
      </c>
      <c r="E1455" s="2" t="s">
        <v>72</v>
      </c>
      <c r="F1455" s="3">
        <v>48.347172999999998</v>
      </c>
      <c r="G1455" s="3">
        <v>25.956306999999999</v>
      </c>
      <c r="H1455" s="4">
        <v>59.726384364820852</v>
      </c>
      <c r="I1455" s="2" t="s">
        <v>131</v>
      </c>
      <c r="J1455" s="2" t="str">
        <f>IF(COUNTIF($A$3:A1455,A1455)&gt;1,"ДУБЛЬ","")</f>
        <v/>
      </c>
      <c r="K1455" s="2" t="str">
        <f t="shared" si="22"/>
        <v>OK</v>
      </c>
      <c r="L1455" s="2" t="s">
        <v>72</v>
      </c>
    </row>
    <row r="1456" spans="1:12">
      <c r="A1456" s="2" t="s">
        <v>2147</v>
      </c>
      <c r="B1456" s="2" t="s">
        <v>241</v>
      </c>
      <c r="C1456" s="2">
        <v>572</v>
      </c>
      <c r="D1456" s="2" t="s">
        <v>2148</v>
      </c>
      <c r="E1456" s="2" t="s">
        <v>72</v>
      </c>
      <c r="F1456" s="3">
        <v>50.188431000000001</v>
      </c>
      <c r="G1456" s="3">
        <v>27.062887</v>
      </c>
      <c r="H1456" s="4">
        <v>59.726384364820852</v>
      </c>
      <c r="I1456" s="2" t="s">
        <v>131</v>
      </c>
      <c r="J1456" s="2" t="str">
        <f>IF(COUNTIF($A$3:A1456,A1456)&gt;1,"ДУБЛЬ","")</f>
        <v/>
      </c>
      <c r="K1456" s="2" t="str">
        <f t="shared" si="22"/>
        <v>OK</v>
      </c>
      <c r="L1456" s="2" t="s">
        <v>72</v>
      </c>
    </row>
    <row r="1457" spans="1:12">
      <c r="A1457" s="2" t="s">
        <v>2149</v>
      </c>
      <c r="B1457" s="2" t="s">
        <v>241</v>
      </c>
      <c r="C1457" s="2">
        <v>395</v>
      </c>
      <c r="D1457" s="2" t="s">
        <v>2150</v>
      </c>
      <c r="E1457" s="2" t="s">
        <v>72</v>
      </c>
      <c r="F1457" s="3">
        <v>49.269089999999998</v>
      </c>
      <c r="G1457" s="3">
        <v>27.428455</v>
      </c>
      <c r="H1457" s="4">
        <v>59.726384364820852</v>
      </c>
      <c r="I1457" s="2" t="s">
        <v>131</v>
      </c>
      <c r="J1457" s="2" t="str">
        <f>IF(COUNTIF($A$3:A1457,A1457)&gt;1,"ДУБЛЬ","")</f>
        <v/>
      </c>
      <c r="K1457" s="2" t="str">
        <f t="shared" si="22"/>
        <v>OK</v>
      </c>
      <c r="L1457" s="2" t="s">
        <v>72</v>
      </c>
    </row>
    <row r="1458" spans="1:12">
      <c r="A1458" s="2" t="s">
        <v>2151</v>
      </c>
      <c r="B1458" s="2" t="s">
        <v>241</v>
      </c>
      <c r="C1458" s="2">
        <v>625</v>
      </c>
      <c r="D1458" s="2" t="s">
        <v>2152</v>
      </c>
      <c r="E1458" s="2" t="s">
        <v>72</v>
      </c>
      <c r="F1458" s="3">
        <v>48.157955999999999</v>
      </c>
      <c r="G1458" s="3">
        <v>25.722975000000002</v>
      </c>
      <c r="H1458" s="4">
        <v>59.726384364820852</v>
      </c>
      <c r="I1458" s="2" t="s">
        <v>131</v>
      </c>
      <c r="J1458" s="2" t="str">
        <f>IF(COUNTIF($A$3:A1458,A1458)&gt;1,"ДУБЛЬ","")</f>
        <v/>
      </c>
      <c r="K1458" s="2" t="str">
        <f t="shared" si="22"/>
        <v>OK</v>
      </c>
      <c r="L1458" s="2" t="s">
        <v>72</v>
      </c>
    </row>
    <row r="1459" spans="1:12">
      <c r="A1459" s="2" t="s">
        <v>2153</v>
      </c>
      <c r="B1459" s="2" t="s">
        <v>241</v>
      </c>
      <c r="C1459" s="2">
        <v>937</v>
      </c>
      <c r="D1459" s="2" t="s">
        <v>2014</v>
      </c>
      <c r="E1459" s="2" t="s">
        <v>72</v>
      </c>
      <c r="F1459" s="3">
        <v>48.527650999999999</v>
      </c>
      <c r="G1459" s="3">
        <v>25.039947999999999</v>
      </c>
      <c r="H1459" s="4">
        <v>59.726384364820852</v>
      </c>
      <c r="I1459" s="2" t="s">
        <v>131</v>
      </c>
      <c r="J1459" s="2" t="str">
        <f>IF(COUNTIF($A$3:A1459,A1459)&gt;1,"ДУБЛЬ","")</f>
        <v/>
      </c>
      <c r="K1459" s="2" t="str">
        <f t="shared" si="22"/>
        <v>OK</v>
      </c>
      <c r="L1459" s="2" t="s">
        <v>72</v>
      </c>
    </row>
    <row r="1460" spans="1:12">
      <c r="A1460" s="2" t="s">
        <v>2154</v>
      </c>
      <c r="B1460" s="2" t="s">
        <v>241</v>
      </c>
      <c r="C1460" s="2">
        <v>939</v>
      </c>
      <c r="D1460" s="2" t="s">
        <v>2155</v>
      </c>
      <c r="E1460" s="2" t="s">
        <v>72</v>
      </c>
      <c r="F1460" s="3">
        <v>49.090933999999997</v>
      </c>
      <c r="G1460" s="3">
        <v>25.168885</v>
      </c>
      <c r="H1460" s="4">
        <v>59.726384364820852</v>
      </c>
      <c r="I1460" s="2" t="s">
        <v>131</v>
      </c>
      <c r="J1460" s="2" t="str">
        <f>IF(COUNTIF($A$3:A1460,A1460)&gt;1,"ДУБЛЬ","")</f>
        <v/>
      </c>
      <c r="K1460" s="2" t="str">
        <f t="shared" si="22"/>
        <v>OK</v>
      </c>
      <c r="L1460" s="2" t="s">
        <v>72</v>
      </c>
    </row>
    <row r="1461" spans="1:12">
      <c r="A1461" s="2" t="s">
        <v>2156</v>
      </c>
      <c r="B1461" s="2" t="s">
        <v>241</v>
      </c>
      <c r="C1461" s="2">
        <v>940</v>
      </c>
      <c r="D1461" s="2" t="s">
        <v>2157</v>
      </c>
      <c r="E1461" s="2" t="s">
        <v>72</v>
      </c>
      <c r="F1461" s="3">
        <v>49.384011999999998</v>
      </c>
      <c r="G1461" s="3">
        <v>24.142253</v>
      </c>
      <c r="H1461" s="4">
        <v>59.726384364820852</v>
      </c>
      <c r="I1461" s="2" t="s">
        <v>131</v>
      </c>
      <c r="J1461" s="2" t="str">
        <f>IF(COUNTIF($A$3:A1461,A1461)&gt;1,"ДУБЛЬ","")</f>
        <v/>
      </c>
      <c r="K1461" s="2" t="str">
        <f t="shared" si="22"/>
        <v>OK</v>
      </c>
      <c r="L1461" s="2" t="s">
        <v>72</v>
      </c>
    </row>
    <row r="1462" spans="1:12">
      <c r="A1462" s="2" t="s">
        <v>2158</v>
      </c>
      <c r="B1462" s="2" t="s">
        <v>241</v>
      </c>
      <c r="C1462" s="2">
        <v>941</v>
      </c>
      <c r="D1462" s="2" t="s">
        <v>2159</v>
      </c>
      <c r="E1462" s="2" t="s">
        <v>72</v>
      </c>
      <c r="F1462" s="3">
        <v>48.381450000000001</v>
      </c>
      <c r="G1462" s="3">
        <v>25.518239999999999</v>
      </c>
      <c r="H1462" s="4">
        <v>59.726384364820852</v>
      </c>
      <c r="I1462" s="2" t="s">
        <v>131</v>
      </c>
      <c r="J1462" s="2" t="str">
        <f>IF(COUNTIF($A$3:A1462,A1462)&gt;1,"ДУБЛЬ","")</f>
        <v/>
      </c>
      <c r="K1462" s="2" t="str">
        <f t="shared" si="22"/>
        <v>OK</v>
      </c>
      <c r="L1462" s="2" t="s">
        <v>72</v>
      </c>
    </row>
    <row r="1463" spans="1:12">
      <c r="A1463" s="2" t="s">
        <v>2160</v>
      </c>
      <c r="B1463" s="2" t="s">
        <v>241</v>
      </c>
      <c r="C1463" s="2">
        <v>757</v>
      </c>
      <c r="D1463" s="2" t="s">
        <v>2022</v>
      </c>
      <c r="E1463" s="2" t="s">
        <v>72</v>
      </c>
      <c r="F1463" s="3">
        <v>49.417031999999999</v>
      </c>
      <c r="G1463" s="3">
        <v>27.012702000000001</v>
      </c>
      <c r="H1463" s="4">
        <v>59.726384364820852</v>
      </c>
      <c r="I1463" s="2" t="s">
        <v>131</v>
      </c>
      <c r="J1463" s="2" t="str">
        <f>IF(COUNTIF($A$3:A1463,A1463)&gt;1,"ДУБЛЬ","")</f>
        <v/>
      </c>
      <c r="K1463" s="2" t="str">
        <f t="shared" si="22"/>
        <v>OK</v>
      </c>
      <c r="L1463" s="2" t="s">
        <v>72</v>
      </c>
    </row>
    <row r="1464" spans="1:12">
      <c r="A1464" s="2" t="s">
        <v>2161</v>
      </c>
      <c r="B1464" s="2" t="s">
        <v>241</v>
      </c>
      <c r="C1464" s="2">
        <v>942</v>
      </c>
      <c r="D1464" s="2" t="s">
        <v>2162</v>
      </c>
      <c r="E1464" s="2" t="s">
        <v>72</v>
      </c>
      <c r="F1464" s="3">
        <v>48.248356999999999</v>
      </c>
      <c r="G1464" s="3">
        <v>25.184121999999999</v>
      </c>
      <c r="H1464" s="4">
        <v>59.726384364820852</v>
      </c>
      <c r="I1464" s="2" t="s">
        <v>131</v>
      </c>
      <c r="J1464" s="2" t="str">
        <f>IF(COUNTIF($A$3:A1464,A1464)&gt;1,"ДУБЛЬ","")</f>
        <v/>
      </c>
      <c r="K1464" s="2" t="str">
        <f t="shared" si="22"/>
        <v>OK</v>
      </c>
      <c r="L1464" s="2" t="s">
        <v>72</v>
      </c>
    </row>
    <row r="1465" spans="1:12">
      <c r="A1465" s="2" t="s">
        <v>2163</v>
      </c>
      <c r="B1465" s="2" t="s">
        <v>241</v>
      </c>
      <c r="C1465" s="2">
        <v>945</v>
      </c>
      <c r="D1465" s="2" t="s">
        <v>2022</v>
      </c>
      <c r="E1465" s="2" t="s">
        <v>72</v>
      </c>
      <c r="F1465" s="3">
        <v>49.411664000000002</v>
      </c>
      <c r="G1465" s="3">
        <v>27.015150999999999</v>
      </c>
      <c r="H1465" s="4">
        <v>59.726384364820852</v>
      </c>
      <c r="I1465" s="2" t="s">
        <v>131</v>
      </c>
      <c r="J1465" s="2" t="str">
        <f>IF(COUNTIF($A$3:A1465,A1465)&gt;1,"ДУБЛЬ","")</f>
        <v/>
      </c>
      <c r="K1465" s="2" t="str">
        <f t="shared" si="22"/>
        <v>OK</v>
      </c>
      <c r="L1465" s="2" t="s">
        <v>72</v>
      </c>
    </row>
    <row r="1466" spans="1:12">
      <c r="A1466" s="2" t="s">
        <v>2164</v>
      </c>
      <c r="B1466" s="2" t="s">
        <v>241</v>
      </c>
      <c r="C1466" s="2">
        <v>944</v>
      </c>
      <c r="D1466" s="2" t="s">
        <v>2165</v>
      </c>
      <c r="E1466" s="2" t="s">
        <v>72</v>
      </c>
      <c r="F1466" s="3">
        <v>49.427059999999997</v>
      </c>
      <c r="G1466" s="3">
        <v>23.750219999999999</v>
      </c>
      <c r="H1466" s="4">
        <v>59.726384364820852</v>
      </c>
      <c r="I1466" s="2" t="s">
        <v>131</v>
      </c>
      <c r="J1466" s="2" t="str">
        <f>IF(COUNTIF($A$3:A1466,A1466)&gt;1,"ДУБЛЬ","")</f>
        <v/>
      </c>
      <c r="K1466" s="2" t="str">
        <f t="shared" si="22"/>
        <v>OK</v>
      </c>
      <c r="L1466" s="2" t="s">
        <v>72</v>
      </c>
    </row>
    <row r="1467" spans="1:12">
      <c r="A1467" s="2" t="s">
        <v>2166</v>
      </c>
      <c r="B1467" s="2" t="s">
        <v>241</v>
      </c>
      <c r="C1467" s="2">
        <v>955</v>
      </c>
      <c r="D1467" s="2" t="s">
        <v>2167</v>
      </c>
      <c r="E1467" s="2" t="s">
        <v>72</v>
      </c>
      <c r="F1467" s="3">
        <v>49.528398000000003</v>
      </c>
      <c r="G1467" s="3">
        <v>26.141363999999999</v>
      </c>
      <c r="H1467" s="4">
        <v>59.726384364820852</v>
      </c>
      <c r="I1467" s="2" t="s">
        <v>131</v>
      </c>
      <c r="J1467" s="2" t="str">
        <f>IF(COUNTIF($A$3:A1467,A1467)&gt;1,"ДУБЛЬ","")</f>
        <v/>
      </c>
      <c r="K1467" s="2" t="str">
        <f t="shared" si="22"/>
        <v>OK</v>
      </c>
      <c r="L1467" s="2" t="s">
        <v>72</v>
      </c>
    </row>
    <row r="1468" spans="1:12">
      <c r="A1468" s="2" t="s">
        <v>2168</v>
      </c>
      <c r="B1468" s="2" t="s">
        <v>241</v>
      </c>
      <c r="C1468" s="2">
        <v>957</v>
      </c>
      <c r="D1468" s="2" t="s">
        <v>2022</v>
      </c>
      <c r="E1468" s="2" t="s">
        <v>72</v>
      </c>
      <c r="F1468" s="3">
        <v>49.420855000000003</v>
      </c>
      <c r="G1468" s="3">
        <v>26.991215</v>
      </c>
      <c r="H1468" s="4">
        <v>59.726384364820852</v>
      </c>
      <c r="I1468" s="2" t="s">
        <v>131</v>
      </c>
      <c r="J1468" s="2" t="str">
        <f>IF(COUNTIF($A$3:A1468,A1468)&gt;1,"ДУБЛЬ","")</f>
        <v/>
      </c>
      <c r="K1468" s="2" t="str">
        <f t="shared" si="22"/>
        <v>OK</v>
      </c>
      <c r="L1468" s="2" t="s">
        <v>72</v>
      </c>
    </row>
    <row r="1469" spans="1:12">
      <c r="A1469" s="2" t="s">
        <v>2169</v>
      </c>
      <c r="B1469" s="2" t="s">
        <v>241</v>
      </c>
      <c r="C1469" s="2">
        <v>288</v>
      </c>
      <c r="D1469" s="2" t="s">
        <v>2011</v>
      </c>
      <c r="E1469" s="2" t="s">
        <v>72</v>
      </c>
      <c r="F1469" s="3">
        <v>50.417771000000002</v>
      </c>
      <c r="G1469" s="3">
        <v>25.743342999999999</v>
      </c>
      <c r="H1469" s="4">
        <v>59.726384364820852</v>
      </c>
      <c r="I1469" s="2" t="s">
        <v>131</v>
      </c>
      <c r="J1469" s="2" t="str">
        <f>IF(COUNTIF($A$3:A1469,A1469)&gt;1,"ДУБЛЬ","")</f>
        <v/>
      </c>
      <c r="K1469" s="2" t="str">
        <f t="shared" si="22"/>
        <v>OK</v>
      </c>
      <c r="L1469" s="2" t="s">
        <v>72</v>
      </c>
    </row>
    <row r="1470" spans="1:12">
      <c r="A1470" s="2" t="s">
        <v>2170</v>
      </c>
      <c r="B1470" s="2" t="s">
        <v>241</v>
      </c>
      <c r="C1470" s="2">
        <v>960</v>
      </c>
      <c r="D1470" s="2" t="s">
        <v>2171</v>
      </c>
      <c r="E1470" s="2" t="s">
        <v>72</v>
      </c>
      <c r="F1470" s="3">
        <v>49.998665000000003</v>
      </c>
      <c r="G1470" s="3">
        <v>26.420497999999998</v>
      </c>
      <c r="H1470" s="4">
        <v>59.726384364820852</v>
      </c>
      <c r="I1470" s="2" t="s">
        <v>131</v>
      </c>
      <c r="J1470" s="2" t="str">
        <f>IF(COUNTIF($A$3:A1470,A1470)&gt;1,"ДУБЛЬ","")</f>
        <v/>
      </c>
      <c r="K1470" s="2" t="str">
        <f t="shared" si="22"/>
        <v>OK</v>
      </c>
      <c r="L1470" s="2" t="s">
        <v>72</v>
      </c>
    </row>
    <row r="1471" spans="1:12">
      <c r="A1471" s="2" t="s">
        <v>2172</v>
      </c>
      <c r="B1471" s="2" t="s">
        <v>241</v>
      </c>
      <c r="C1471" s="2">
        <v>961</v>
      </c>
      <c r="D1471" s="2" t="s">
        <v>2011</v>
      </c>
      <c r="E1471" s="2" t="s">
        <v>72</v>
      </c>
      <c r="F1471" s="3">
        <v>50.407947999999998</v>
      </c>
      <c r="G1471" s="3">
        <v>25.763193999999999</v>
      </c>
      <c r="H1471" s="4">
        <v>59.726384364820852</v>
      </c>
      <c r="I1471" s="2" t="s">
        <v>131</v>
      </c>
      <c r="J1471" s="2" t="str">
        <f>IF(COUNTIF($A$3:A1471,A1471)&gt;1,"ДУБЛЬ","")</f>
        <v/>
      </c>
      <c r="K1471" s="2" t="str">
        <f t="shared" si="22"/>
        <v>OK</v>
      </c>
      <c r="L1471" s="2" t="s">
        <v>72</v>
      </c>
    </row>
    <row r="1472" spans="1:12">
      <c r="A1472" s="2" t="s">
        <v>2173</v>
      </c>
      <c r="B1472" s="2" t="s">
        <v>241</v>
      </c>
      <c r="C1472" s="2">
        <v>963</v>
      </c>
      <c r="D1472" s="2" t="s">
        <v>2174</v>
      </c>
      <c r="E1472" s="2" t="s">
        <v>72</v>
      </c>
      <c r="F1472" s="3">
        <v>48.467680000000001</v>
      </c>
      <c r="G1472" s="3">
        <v>26.82769</v>
      </c>
      <c r="H1472" s="4">
        <v>59.726384364820852</v>
      </c>
      <c r="I1472" s="2" t="s">
        <v>131</v>
      </c>
      <c r="J1472" s="2" t="str">
        <f>IF(COUNTIF($A$3:A1472,A1472)&gt;1,"ДУБЛЬ","")</f>
        <v/>
      </c>
      <c r="K1472" s="2" t="str">
        <f t="shared" si="22"/>
        <v>OK</v>
      </c>
      <c r="L1472" s="2" t="s">
        <v>72</v>
      </c>
    </row>
    <row r="1473" spans="1:12">
      <c r="A1473" s="2" t="s">
        <v>2175</v>
      </c>
      <c r="B1473" s="2" t="s">
        <v>241</v>
      </c>
      <c r="C1473" s="2">
        <v>967</v>
      </c>
      <c r="D1473" s="2" t="s">
        <v>2045</v>
      </c>
      <c r="E1473" s="2" t="s">
        <v>72</v>
      </c>
      <c r="F1473" s="3">
        <v>50.479500000000002</v>
      </c>
      <c r="G1473" s="3">
        <v>24.276579999999999</v>
      </c>
      <c r="H1473" s="4">
        <v>59.726384364820852</v>
      </c>
      <c r="I1473" s="2" t="s">
        <v>131</v>
      </c>
      <c r="J1473" s="2" t="str">
        <f>IF(COUNTIF($A$3:A1473,A1473)&gt;1,"ДУБЛЬ","")</f>
        <v/>
      </c>
      <c r="K1473" s="2" t="str">
        <f t="shared" si="22"/>
        <v>OK</v>
      </c>
      <c r="L1473" s="2" t="s">
        <v>72</v>
      </c>
    </row>
    <row r="1474" spans="1:12">
      <c r="A1474" s="2" t="s">
        <v>2176</v>
      </c>
      <c r="B1474" s="2" t="s">
        <v>241</v>
      </c>
      <c r="C1474" s="2">
        <v>826</v>
      </c>
      <c r="D1474" s="2" t="s">
        <v>2121</v>
      </c>
      <c r="E1474" s="2" t="s">
        <v>72</v>
      </c>
      <c r="F1474" s="3">
        <v>49.257517999999997</v>
      </c>
      <c r="G1474" s="3">
        <v>23.84957</v>
      </c>
      <c r="H1474" s="4">
        <v>59.726384364820852</v>
      </c>
      <c r="I1474" s="2" t="s">
        <v>131</v>
      </c>
      <c r="J1474" s="2" t="str">
        <f>IF(COUNTIF($A$3:A1474,A1474)&gt;1,"ДУБЛЬ","")</f>
        <v/>
      </c>
      <c r="K1474" s="2" t="str">
        <f t="shared" si="22"/>
        <v>OK</v>
      </c>
      <c r="L1474" s="2" t="s">
        <v>72</v>
      </c>
    </row>
    <row r="1475" spans="1:12">
      <c r="A1475" s="2" t="s">
        <v>2177</v>
      </c>
      <c r="B1475" s="2" t="s">
        <v>241</v>
      </c>
      <c r="C1475" s="2">
        <v>972</v>
      </c>
      <c r="D1475" s="2" t="s">
        <v>2178</v>
      </c>
      <c r="E1475" s="2" t="s">
        <v>72</v>
      </c>
      <c r="F1475" s="3">
        <v>48.616787100000003</v>
      </c>
      <c r="G1475" s="3">
        <v>22.2903725</v>
      </c>
      <c r="H1475" s="4">
        <v>59.726384364820852</v>
      </c>
      <c r="I1475" s="2" t="s">
        <v>131</v>
      </c>
      <c r="J1475" s="2" t="str">
        <f>IF(COUNTIF($A$3:A1475,A1475)&gt;1,"ДУБЛЬ","")</f>
        <v/>
      </c>
      <c r="K1475" s="2" t="str">
        <f t="shared" ref="K1475:K1538" si="23">IF(OR(F1475="",G1475=""),"НЕМАЄ","OK")</f>
        <v>OK</v>
      </c>
      <c r="L1475" s="2" t="s">
        <v>72</v>
      </c>
    </row>
    <row r="1476" spans="1:12">
      <c r="A1476" s="2" t="s">
        <v>2179</v>
      </c>
      <c r="B1476" s="2" t="s">
        <v>241</v>
      </c>
      <c r="C1476" s="2">
        <v>973</v>
      </c>
      <c r="D1476" s="2" t="s">
        <v>1922</v>
      </c>
      <c r="E1476" s="2" t="s">
        <v>72</v>
      </c>
      <c r="F1476" s="3">
        <v>50.762140000000002</v>
      </c>
      <c r="G1476" s="3">
        <v>25.37321</v>
      </c>
      <c r="H1476" s="4">
        <v>59.726384364820852</v>
      </c>
      <c r="I1476" s="2" t="s">
        <v>131</v>
      </c>
      <c r="J1476" s="2" t="str">
        <f>IF(COUNTIF($A$3:A1476,A1476)&gt;1,"ДУБЛЬ","")</f>
        <v/>
      </c>
      <c r="K1476" s="2" t="str">
        <f t="shared" si="23"/>
        <v>OK</v>
      </c>
      <c r="L1476" s="2" t="s">
        <v>72</v>
      </c>
    </row>
    <row r="1477" spans="1:12">
      <c r="A1477" s="2" t="s">
        <v>2180</v>
      </c>
      <c r="B1477" s="2" t="s">
        <v>241</v>
      </c>
      <c r="C1477" s="2">
        <v>974</v>
      </c>
      <c r="D1477" s="2" t="s">
        <v>1998</v>
      </c>
      <c r="E1477" s="2" t="s">
        <v>72</v>
      </c>
      <c r="F1477" s="3">
        <v>50.844639999999998</v>
      </c>
      <c r="G1477" s="3">
        <v>24.318960000000001</v>
      </c>
      <c r="H1477" s="4">
        <v>59.726384364820852</v>
      </c>
      <c r="I1477" s="2" t="s">
        <v>131</v>
      </c>
      <c r="J1477" s="2" t="str">
        <f>IF(COUNTIF($A$3:A1477,A1477)&gt;1,"ДУБЛЬ","")</f>
        <v/>
      </c>
      <c r="K1477" s="2" t="str">
        <f t="shared" si="23"/>
        <v>OK</v>
      </c>
      <c r="L1477" s="2" t="s">
        <v>72</v>
      </c>
    </row>
    <row r="1478" spans="1:12">
      <c r="A1478" s="2" t="s">
        <v>2181</v>
      </c>
      <c r="B1478" s="2" t="s">
        <v>241</v>
      </c>
      <c r="C1478" s="2">
        <v>2000</v>
      </c>
      <c r="D1478" s="2" t="s">
        <v>2047</v>
      </c>
      <c r="E1478" s="2" t="s">
        <v>72</v>
      </c>
      <c r="F1478" s="3">
        <v>49.823830000000001</v>
      </c>
      <c r="G1478" s="3">
        <v>23.977260000000001</v>
      </c>
      <c r="H1478" s="4">
        <v>59.726384364820852</v>
      </c>
      <c r="I1478" s="2" t="s">
        <v>131</v>
      </c>
      <c r="J1478" s="2" t="str">
        <f>IF(COUNTIF($A$3:A1478,A1478)&gt;1,"ДУБЛЬ","")</f>
        <v/>
      </c>
      <c r="K1478" s="2" t="str">
        <f t="shared" si="23"/>
        <v>OK</v>
      </c>
      <c r="L1478" s="2" t="s">
        <v>72</v>
      </c>
    </row>
    <row r="1479" spans="1:12">
      <c r="A1479" s="2" t="s">
        <v>2182</v>
      </c>
      <c r="B1479" s="2" t="s">
        <v>241</v>
      </c>
      <c r="C1479" s="2">
        <v>2003</v>
      </c>
      <c r="D1479" s="2" t="s">
        <v>2183</v>
      </c>
      <c r="E1479" s="2" t="s">
        <v>72</v>
      </c>
      <c r="F1479" s="3">
        <v>48.176194000000002</v>
      </c>
      <c r="G1479" s="3">
        <v>23.885802000000002</v>
      </c>
      <c r="H1479" s="4">
        <v>59.726384364820852</v>
      </c>
      <c r="I1479" s="2" t="s">
        <v>131</v>
      </c>
      <c r="J1479" s="2" t="str">
        <f>IF(COUNTIF($A$3:A1479,A1479)&gt;1,"ДУБЛЬ","")</f>
        <v/>
      </c>
      <c r="K1479" s="2" t="str">
        <f t="shared" si="23"/>
        <v>OK</v>
      </c>
      <c r="L1479" s="2" t="s">
        <v>72</v>
      </c>
    </row>
    <row r="1480" spans="1:12">
      <c r="A1480" s="2" t="s">
        <v>2184</v>
      </c>
      <c r="B1480" s="2" t="s">
        <v>241</v>
      </c>
      <c r="C1480" s="2">
        <v>2002</v>
      </c>
      <c r="D1480" s="2" t="s">
        <v>2014</v>
      </c>
      <c r="E1480" s="2" t="s">
        <v>72</v>
      </c>
      <c r="F1480" s="3">
        <v>48.541499999999999</v>
      </c>
      <c r="G1480" s="3">
        <v>25.039380000000001</v>
      </c>
      <c r="H1480" s="4">
        <v>59.726384364820852</v>
      </c>
      <c r="I1480" s="2" t="s">
        <v>131</v>
      </c>
      <c r="J1480" s="2" t="str">
        <f>IF(COUNTIF($A$3:A1480,A1480)&gt;1,"ДУБЛЬ","")</f>
        <v/>
      </c>
      <c r="K1480" s="2" t="str">
        <f t="shared" si="23"/>
        <v>OK</v>
      </c>
      <c r="L1480" s="2" t="s">
        <v>72</v>
      </c>
    </row>
    <row r="1481" spans="1:12">
      <c r="A1481" s="2" t="s">
        <v>2185</v>
      </c>
      <c r="B1481" s="2" t="s">
        <v>241</v>
      </c>
      <c r="C1481" s="2">
        <v>2004</v>
      </c>
      <c r="D1481" s="2" t="s">
        <v>2178</v>
      </c>
      <c r="E1481" s="2" t="s">
        <v>72</v>
      </c>
      <c r="F1481" s="3">
        <v>48.612175000000001</v>
      </c>
      <c r="G1481" s="3">
        <v>22.266573999999999</v>
      </c>
      <c r="H1481" s="4">
        <v>59.726384364820852</v>
      </c>
      <c r="I1481" s="2" t="s">
        <v>131</v>
      </c>
      <c r="J1481" s="2" t="str">
        <f>IF(COUNTIF($A$3:A1481,A1481)&gt;1,"ДУБЛЬ","")</f>
        <v/>
      </c>
      <c r="K1481" s="2" t="str">
        <f t="shared" si="23"/>
        <v>OK</v>
      </c>
      <c r="L1481" s="2" t="s">
        <v>72</v>
      </c>
    </row>
    <row r="1482" spans="1:12">
      <c r="A1482" s="2" t="s">
        <v>2186</v>
      </c>
      <c r="B1482" s="2" t="s">
        <v>241</v>
      </c>
      <c r="C1482" s="2">
        <v>2006</v>
      </c>
      <c r="D1482" s="2" t="s">
        <v>2187</v>
      </c>
      <c r="E1482" s="2" t="s">
        <v>72</v>
      </c>
      <c r="F1482" s="3">
        <v>50.508279999999999</v>
      </c>
      <c r="G1482" s="3">
        <v>30.227649</v>
      </c>
      <c r="H1482" s="4">
        <v>59.726384364820852</v>
      </c>
      <c r="I1482" s="2" t="s">
        <v>131</v>
      </c>
      <c r="J1482" s="2" t="str">
        <f>IF(COUNTIF($A$3:A1482,A1482)&gt;1,"ДУБЛЬ","")</f>
        <v/>
      </c>
      <c r="K1482" s="2" t="str">
        <f t="shared" si="23"/>
        <v>OK</v>
      </c>
      <c r="L1482" s="2" t="s">
        <v>72</v>
      </c>
    </row>
    <row r="1483" spans="1:12">
      <c r="A1483" s="2" t="s">
        <v>2188</v>
      </c>
      <c r="B1483" s="2" t="s">
        <v>241</v>
      </c>
      <c r="C1483" s="2">
        <v>2007</v>
      </c>
      <c r="D1483" s="2" t="s">
        <v>611</v>
      </c>
      <c r="E1483" s="2" t="s">
        <v>72</v>
      </c>
      <c r="F1483" s="3">
        <v>50.552543999999997</v>
      </c>
      <c r="G1483" s="3">
        <v>30.334467</v>
      </c>
      <c r="H1483" s="4">
        <v>59.726384364820852</v>
      </c>
      <c r="I1483" s="2" t="s">
        <v>131</v>
      </c>
      <c r="J1483" s="2" t="str">
        <f>IF(COUNTIF($A$3:A1483,A1483)&gt;1,"ДУБЛЬ","")</f>
        <v/>
      </c>
      <c r="K1483" s="2" t="str">
        <f t="shared" si="23"/>
        <v>OK</v>
      </c>
      <c r="L1483" s="2" t="s">
        <v>72</v>
      </c>
    </row>
    <row r="1484" spans="1:12">
      <c r="A1484" s="2" t="s">
        <v>2189</v>
      </c>
      <c r="B1484" s="2" t="s">
        <v>241</v>
      </c>
      <c r="C1484" s="2">
        <v>2010</v>
      </c>
      <c r="D1484" s="2" t="s">
        <v>1922</v>
      </c>
      <c r="E1484" s="2" t="s">
        <v>72</v>
      </c>
      <c r="F1484" s="3">
        <v>50.757396999999997</v>
      </c>
      <c r="G1484" s="3">
        <v>25.35857</v>
      </c>
      <c r="H1484" s="4">
        <v>59.726384364820852</v>
      </c>
      <c r="I1484" s="2" t="s">
        <v>131</v>
      </c>
      <c r="J1484" s="2" t="str">
        <f>IF(COUNTIF($A$3:A1484,A1484)&gt;1,"ДУБЛЬ","")</f>
        <v/>
      </c>
      <c r="K1484" s="2" t="str">
        <f t="shared" si="23"/>
        <v>OK</v>
      </c>
      <c r="L1484" s="2" t="s">
        <v>72</v>
      </c>
    </row>
    <row r="1485" spans="1:12">
      <c r="A1485" s="2" t="s">
        <v>2190</v>
      </c>
      <c r="B1485" s="2" t="s">
        <v>241</v>
      </c>
      <c r="C1485" s="2">
        <v>2520</v>
      </c>
      <c r="D1485" s="2" t="s">
        <v>2191</v>
      </c>
      <c r="E1485" s="2" t="s">
        <v>72</v>
      </c>
      <c r="F1485" s="3">
        <v>48.735767199999998</v>
      </c>
      <c r="G1485" s="3">
        <v>22.4752261</v>
      </c>
      <c r="H1485" s="4">
        <v>59.726384364820852</v>
      </c>
      <c r="I1485" s="2" t="s">
        <v>131</v>
      </c>
      <c r="J1485" s="2" t="str">
        <f>IF(COUNTIF($A$3:A1485,A1485)&gt;1,"ДУБЛЬ","")</f>
        <v/>
      </c>
      <c r="K1485" s="2" t="str">
        <f t="shared" si="23"/>
        <v>OK</v>
      </c>
      <c r="L1485" s="2" t="s">
        <v>72</v>
      </c>
    </row>
    <row r="1486" spans="1:12">
      <c r="A1486" s="2" t="s">
        <v>2192</v>
      </c>
      <c r="B1486" s="2" t="s">
        <v>241</v>
      </c>
      <c r="C1486" s="2">
        <v>2015</v>
      </c>
      <c r="D1486" s="2" t="s">
        <v>2193</v>
      </c>
      <c r="E1486" s="2" t="s">
        <v>72</v>
      </c>
      <c r="F1486" s="3">
        <v>48.43647</v>
      </c>
      <c r="G1486" s="3">
        <v>25.761769999999999</v>
      </c>
      <c r="H1486" s="4">
        <v>59.726384364820852</v>
      </c>
      <c r="I1486" s="2" t="s">
        <v>131</v>
      </c>
      <c r="J1486" s="2" t="str">
        <f>IF(COUNTIF($A$3:A1486,A1486)&gt;1,"ДУБЛЬ","")</f>
        <v/>
      </c>
      <c r="K1486" s="2" t="str">
        <f t="shared" si="23"/>
        <v>OK</v>
      </c>
      <c r="L1486" s="2" t="s">
        <v>72</v>
      </c>
    </row>
    <row r="1487" spans="1:12">
      <c r="A1487" s="2" t="s">
        <v>2194</v>
      </c>
      <c r="B1487" s="2" t="s">
        <v>241</v>
      </c>
      <c r="C1487" s="2">
        <v>2016</v>
      </c>
      <c r="D1487" s="2" t="s">
        <v>1966</v>
      </c>
      <c r="E1487" s="2" t="s">
        <v>72</v>
      </c>
      <c r="F1487" s="3">
        <v>50.587530000000001</v>
      </c>
      <c r="G1487" s="3">
        <v>27.607389999999999</v>
      </c>
      <c r="H1487" s="4">
        <v>59.726384364820852</v>
      </c>
      <c r="I1487" s="2" t="s">
        <v>131</v>
      </c>
      <c r="J1487" s="2" t="str">
        <f>IF(COUNTIF($A$3:A1487,A1487)&gt;1,"ДУБЛЬ","")</f>
        <v/>
      </c>
      <c r="K1487" s="2" t="str">
        <f t="shared" si="23"/>
        <v>OK</v>
      </c>
      <c r="L1487" s="2" t="s">
        <v>72</v>
      </c>
    </row>
    <row r="1488" spans="1:12">
      <c r="A1488" s="2" t="s">
        <v>2195</v>
      </c>
      <c r="B1488" s="2" t="s">
        <v>241</v>
      </c>
      <c r="C1488" s="2">
        <v>2018</v>
      </c>
      <c r="D1488" s="2" t="s">
        <v>1922</v>
      </c>
      <c r="E1488" s="2" t="s">
        <v>72</v>
      </c>
      <c r="F1488" s="3">
        <v>50.762050000000002</v>
      </c>
      <c r="G1488" s="3">
        <v>25.360299999999999</v>
      </c>
      <c r="H1488" s="4">
        <v>59.726384364820852</v>
      </c>
      <c r="I1488" s="2" t="s">
        <v>131</v>
      </c>
      <c r="J1488" s="2" t="str">
        <f>IF(COUNTIF($A$3:A1488,A1488)&gt;1,"ДУБЛЬ","")</f>
        <v/>
      </c>
      <c r="K1488" s="2" t="str">
        <f t="shared" si="23"/>
        <v>OK</v>
      </c>
      <c r="L1488" s="2" t="s">
        <v>72</v>
      </c>
    </row>
    <row r="1489" spans="1:12">
      <c r="A1489" s="2" t="s">
        <v>2196</v>
      </c>
      <c r="B1489" s="2" t="s">
        <v>241</v>
      </c>
      <c r="C1489" s="2">
        <v>2021</v>
      </c>
      <c r="D1489" s="2" t="s">
        <v>2197</v>
      </c>
      <c r="E1489" s="2" t="s">
        <v>72</v>
      </c>
      <c r="F1489" s="3">
        <v>50.08126</v>
      </c>
      <c r="G1489" s="3">
        <v>25.146481000000001</v>
      </c>
      <c r="H1489" s="4">
        <v>59.726384364820852</v>
      </c>
      <c r="I1489" s="2" t="s">
        <v>131</v>
      </c>
      <c r="J1489" s="2" t="str">
        <f>IF(COUNTIF($A$3:A1489,A1489)&gt;1,"ДУБЛЬ","")</f>
        <v/>
      </c>
      <c r="K1489" s="2" t="str">
        <f t="shared" si="23"/>
        <v>OK</v>
      </c>
      <c r="L1489" s="2" t="s">
        <v>72</v>
      </c>
    </row>
    <row r="1490" spans="1:12">
      <c r="A1490" s="2" t="s">
        <v>2198</v>
      </c>
      <c r="B1490" s="2" t="s">
        <v>241</v>
      </c>
      <c r="C1490" s="2">
        <v>2022</v>
      </c>
      <c r="D1490" s="2" t="s">
        <v>2199</v>
      </c>
      <c r="E1490" s="2" t="s">
        <v>72</v>
      </c>
      <c r="F1490" s="3">
        <v>49.066400000000002</v>
      </c>
      <c r="G1490" s="3">
        <v>23.8582</v>
      </c>
      <c r="H1490" s="4">
        <v>59.726384364820852</v>
      </c>
      <c r="I1490" s="2" t="s">
        <v>131</v>
      </c>
      <c r="J1490" s="2" t="str">
        <f>IF(COUNTIF($A$3:A1490,A1490)&gt;1,"ДУБЛЬ","")</f>
        <v/>
      </c>
      <c r="K1490" s="2" t="str">
        <f t="shared" si="23"/>
        <v>OK</v>
      </c>
      <c r="L1490" s="2" t="s">
        <v>72</v>
      </c>
    </row>
    <row r="1491" spans="1:12">
      <c r="A1491" s="2" t="s">
        <v>2200</v>
      </c>
      <c r="B1491" s="2" t="s">
        <v>241</v>
      </c>
      <c r="C1491" s="2">
        <v>2023</v>
      </c>
      <c r="D1491" s="2" t="s">
        <v>2201</v>
      </c>
      <c r="E1491" s="2" t="s">
        <v>72</v>
      </c>
      <c r="F1491" s="3">
        <v>48.011338799999997</v>
      </c>
      <c r="G1491" s="3">
        <v>23.5738351</v>
      </c>
      <c r="H1491" s="4">
        <v>59.726384364820852</v>
      </c>
      <c r="I1491" s="2" t="s">
        <v>131</v>
      </c>
      <c r="J1491" s="2" t="str">
        <f>IF(COUNTIF($A$3:A1491,A1491)&gt;1,"ДУБЛЬ","")</f>
        <v/>
      </c>
      <c r="K1491" s="2" t="str">
        <f t="shared" si="23"/>
        <v>OK</v>
      </c>
      <c r="L1491" s="2" t="s">
        <v>72</v>
      </c>
    </row>
    <row r="1492" spans="1:12">
      <c r="A1492" s="2" t="s">
        <v>2202</v>
      </c>
      <c r="B1492" s="2" t="s">
        <v>241</v>
      </c>
      <c r="C1492" s="2">
        <v>2024</v>
      </c>
      <c r="D1492" s="2" t="s">
        <v>2203</v>
      </c>
      <c r="E1492" s="2" t="s">
        <v>72</v>
      </c>
      <c r="F1492" s="3">
        <v>48.937302000000003</v>
      </c>
      <c r="G1492" s="3">
        <v>24.151149</v>
      </c>
      <c r="H1492" s="4">
        <v>59.726384364820852</v>
      </c>
      <c r="I1492" s="2" t="s">
        <v>131</v>
      </c>
      <c r="J1492" s="2" t="str">
        <f>IF(COUNTIF($A$3:A1492,A1492)&gt;1,"ДУБЛЬ","")</f>
        <v/>
      </c>
      <c r="K1492" s="2" t="str">
        <f t="shared" si="23"/>
        <v>OK</v>
      </c>
      <c r="L1492" s="2" t="s">
        <v>72</v>
      </c>
    </row>
    <row r="1493" spans="1:12">
      <c r="A1493" s="2" t="s">
        <v>2204</v>
      </c>
      <c r="B1493" s="2" t="s">
        <v>241</v>
      </c>
      <c r="C1493" s="2">
        <v>2025</v>
      </c>
      <c r="D1493" s="2" t="s">
        <v>2205</v>
      </c>
      <c r="E1493" s="2" t="s">
        <v>72</v>
      </c>
      <c r="F1493" s="3">
        <v>50.783926000000001</v>
      </c>
      <c r="G1493" s="3">
        <v>30.308861</v>
      </c>
      <c r="H1493" s="4">
        <v>59.726384364820852</v>
      </c>
      <c r="I1493" s="2" t="s">
        <v>131</v>
      </c>
      <c r="J1493" s="2" t="str">
        <f>IF(COUNTIF($A$3:A1493,A1493)&gt;1,"ДУБЛЬ","")</f>
        <v/>
      </c>
      <c r="K1493" s="2" t="str">
        <f t="shared" si="23"/>
        <v>OK</v>
      </c>
      <c r="L1493" s="2" t="s">
        <v>72</v>
      </c>
    </row>
    <row r="1494" spans="1:12">
      <c r="A1494" s="2" t="s">
        <v>2206</v>
      </c>
      <c r="B1494" s="2" t="s">
        <v>241</v>
      </c>
      <c r="C1494" s="2">
        <v>2027</v>
      </c>
      <c r="D1494" s="2" t="s">
        <v>2022</v>
      </c>
      <c r="E1494" s="2" t="s">
        <v>72</v>
      </c>
      <c r="F1494" s="3">
        <v>49.450651000000001</v>
      </c>
      <c r="G1494" s="3">
        <v>27.013864999999999</v>
      </c>
      <c r="H1494" s="4">
        <v>59.726384364820852</v>
      </c>
      <c r="I1494" s="2" t="s">
        <v>131</v>
      </c>
      <c r="J1494" s="2" t="str">
        <f>IF(COUNTIF($A$3:A1494,A1494)&gt;1,"ДУБЛЬ","")</f>
        <v/>
      </c>
      <c r="K1494" s="2" t="str">
        <f t="shared" si="23"/>
        <v>OK</v>
      </c>
      <c r="L1494" s="2" t="s">
        <v>72</v>
      </c>
    </row>
    <row r="1495" spans="1:12">
      <c r="A1495" s="2" t="s">
        <v>2207</v>
      </c>
      <c r="B1495" s="2" t="s">
        <v>241</v>
      </c>
      <c r="C1495" s="2">
        <v>2029</v>
      </c>
      <c r="D1495" s="2" t="s">
        <v>2178</v>
      </c>
      <c r="E1495" s="2" t="s">
        <v>72</v>
      </c>
      <c r="F1495" s="3">
        <v>48.606411999999999</v>
      </c>
      <c r="G1495" s="3">
        <v>22.282907000000002</v>
      </c>
      <c r="H1495" s="4">
        <v>59.726384364820852</v>
      </c>
      <c r="I1495" s="2" t="s">
        <v>131</v>
      </c>
      <c r="J1495" s="2" t="str">
        <f>IF(COUNTIF($A$3:A1495,A1495)&gt;1,"ДУБЛЬ","")</f>
        <v/>
      </c>
      <c r="K1495" s="2" t="str">
        <f t="shared" si="23"/>
        <v>OK</v>
      </c>
      <c r="L1495" s="2" t="s">
        <v>72</v>
      </c>
    </row>
    <row r="1496" spans="1:12">
      <c r="A1496" s="2" t="s">
        <v>2208</v>
      </c>
      <c r="B1496" s="2" t="s">
        <v>241</v>
      </c>
      <c r="C1496" s="2">
        <v>2032</v>
      </c>
      <c r="D1496" s="2" t="s">
        <v>611</v>
      </c>
      <c r="E1496" s="2" t="s">
        <v>72</v>
      </c>
      <c r="F1496" s="3">
        <v>50.500329999999998</v>
      </c>
      <c r="G1496" s="3">
        <v>30.450530000000001</v>
      </c>
      <c r="H1496" s="4">
        <v>59.726384364820852</v>
      </c>
      <c r="I1496" s="2" t="s">
        <v>131</v>
      </c>
      <c r="J1496" s="2" t="str">
        <f>IF(COUNTIF($A$3:A1496,A1496)&gt;1,"ДУБЛЬ","")</f>
        <v/>
      </c>
      <c r="K1496" s="2" t="str">
        <f t="shared" si="23"/>
        <v>OK</v>
      </c>
      <c r="L1496" s="2" t="s">
        <v>72</v>
      </c>
    </row>
    <row r="1497" spans="1:12">
      <c r="A1497" s="2" t="s">
        <v>2209</v>
      </c>
      <c r="B1497" s="2" t="s">
        <v>241</v>
      </c>
      <c r="C1497" s="2">
        <v>2036</v>
      </c>
      <c r="D1497" s="2" t="s">
        <v>2040</v>
      </c>
      <c r="E1497" s="2" t="s">
        <v>72</v>
      </c>
      <c r="F1497" s="3">
        <v>49.028359000000002</v>
      </c>
      <c r="G1497" s="3">
        <v>24.360028</v>
      </c>
      <c r="H1497" s="4">
        <v>59.726384364820852</v>
      </c>
      <c r="I1497" s="2" t="s">
        <v>131</v>
      </c>
      <c r="J1497" s="2" t="str">
        <f>IF(COUNTIF($A$3:A1497,A1497)&gt;1,"ДУБЛЬ","")</f>
        <v/>
      </c>
      <c r="K1497" s="2" t="str">
        <f t="shared" si="23"/>
        <v>OK</v>
      </c>
      <c r="L1497" s="2" t="s">
        <v>72</v>
      </c>
    </row>
    <row r="1498" spans="1:12">
      <c r="A1498" s="2" t="s">
        <v>2210</v>
      </c>
      <c r="B1498" s="2" t="s">
        <v>241</v>
      </c>
      <c r="C1498" s="2">
        <v>2040</v>
      </c>
      <c r="D1498" s="2" t="s">
        <v>2083</v>
      </c>
      <c r="E1498" s="2" t="s">
        <v>72</v>
      </c>
      <c r="F1498" s="3">
        <v>49.360979999999998</v>
      </c>
      <c r="G1498" s="3">
        <v>23.491859999999999</v>
      </c>
      <c r="H1498" s="4">
        <v>59.726384364820852</v>
      </c>
      <c r="I1498" s="2" t="s">
        <v>131</v>
      </c>
      <c r="J1498" s="2" t="str">
        <f>IF(COUNTIF($A$3:A1498,A1498)&gt;1,"ДУБЛЬ","")</f>
        <v/>
      </c>
      <c r="K1498" s="2" t="str">
        <f t="shared" si="23"/>
        <v>OK</v>
      </c>
      <c r="L1498" s="2" t="s">
        <v>72</v>
      </c>
    </row>
    <row r="1499" spans="1:12">
      <c r="A1499" s="2" t="s">
        <v>2211</v>
      </c>
      <c r="B1499" s="2" t="s">
        <v>241</v>
      </c>
      <c r="C1499" s="2">
        <v>2039</v>
      </c>
      <c r="D1499" s="2" t="s">
        <v>2212</v>
      </c>
      <c r="E1499" s="2" t="s">
        <v>72</v>
      </c>
      <c r="F1499" s="3">
        <v>50.207273000000001</v>
      </c>
      <c r="G1499" s="3">
        <v>24.386932999999999</v>
      </c>
      <c r="H1499" s="4">
        <v>59.726384364820852</v>
      </c>
      <c r="I1499" s="2" t="s">
        <v>131</v>
      </c>
      <c r="J1499" s="2" t="str">
        <f>IF(COUNTIF($A$3:A1499,A1499)&gt;1,"ДУБЛЬ","")</f>
        <v/>
      </c>
      <c r="K1499" s="2" t="str">
        <f t="shared" si="23"/>
        <v>OK</v>
      </c>
      <c r="L1499" s="2" t="s">
        <v>72</v>
      </c>
    </row>
    <row r="1500" spans="1:12">
      <c r="A1500" s="2" t="s">
        <v>2213</v>
      </c>
      <c r="B1500" s="2" t="s">
        <v>241</v>
      </c>
      <c r="C1500" s="2">
        <v>2014</v>
      </c>
      <c r="D1500" s="2" t="s">
        <v>2214</v>
      </c>
      <c r="E1500" s="2" t="s">
        <v>72</v>
      </c>
      <c r="F1500" s="3">
        <v>49.902119999999996</v>
      </c>
      <c r="G1500" s="3">
        <v>23.943100000000001</v>
      </c>
      <c r="H1500" s="4">
        <v>59.726384364820852</v>
      </c>
      <c r="I1500" s="2" t="s">
        <v>131</v>
      </c>
      <c r="J1500" s="2" t="str">
        <f>IF(COUNTIF($A$3:A1500,A1500)&gt;1,"ДУБЛЬ","")</f>
        <v/>
      </c>
      <c r="K1500" s="2" t="str">
        <f t="shared" si="23"/>
        <v>OK</v>
      </c>
      <c r="L1500" s="2" t="s">
        <v>72</v>
      </c>
    </row>
    <row r="1501" spans="1:12">
      <c r="A1501" s="2" t="s">
        <v>2215</v>
      </c>
      <c r="B1501" s="2" t="s">
        <v>241</v>
      </c>
      <c r="C1501" s="2">
        <v>2041</v>
      </c>
      <c r="D1501" s="2" t="s">
        <v>2047</v>
      </c>
      <c r="E1501" s="2" t="s">
        <v>72</v>
      </c>
      <c r="F1501" s="3">
        <v>49.842350000000003</v>
      </c>
      <c r="G1501" s="3">
        <v>23.969819999999999</v>
      </c>
      <c r="H1501" s="4">
        <v>59.726384364820852</v>
      </c>
      <c r="I1501" s="2" t="s">
        <v>131</v>
      </c>
      <c r="J1501" s="2" t="str">
        <f>IF(COUNTIF($A$3:A1501,A1501)&gt;1,"ДУБЛЬ","")</f>
        <v/>
      </c>
      <c r="K1501" s="2" t="str">
        <f t="shared" si="23"/>
        <v>OK</v>
      </c>
      <c r="L1501" s="2" t="s">
        <v>72</v>
      </c>
    </row>
    <row r="1502" spans="1:12">
      <c r="A1502" s="2" t="s">
        <v>2216</v>
      </c>
      <c r="B1502" s="2" t="s">
        <v>241</v>
      </c>
      <c r="C1502" s="2">
        <v>2043</v>
      </c>
      <c r="D1502" s="2" t="s">
        <v>611</v>
      </c>
      <c r="E1502" s="2" t="s">
        <v>72</v>
      </c>
      <c r="F1502" s="3">
        <v>50.524386</v>
      </c>
      <c r="G1502" s="3">
        <v>30.499109000000001</v>
      </c>
      <c r="H1502" s="4">
        <v>59.726384364820852</v>
      </c>
      <c r="I1502" s="2" t="s">
        <v>131</v>
      </c>
      <c r="J1502" s="2" t="str">
        <f>IF(COUNTIF($A$3:A1502,A1502)&gt;1,"ДУБЛЬ","")</f>
        <v/>
      </c>
      <c r="K1502" s="2" t="str">
        <f t="shared" si="23"/>
        <v>OK</v>
      </c>
      <c r="L1502" s="2" t="s">
        <v>72</v>
      </c>
    </row>
    <row r="1503" spans="1:12">
      <c r="A1503" s="2" t="s">
        <v>2217</v>
      </c>
      <c r="B1503" s="2" t="s">
        <v>241</v>
      </c>
      <c r="C1503" s="2">
        <v>2050</v>
      </c>
      <c r="D1503" s="2" t="s">
        <v>2022</v>
      </c>
      <c r="E1503" s="2" t="s">
        <v>72</v>
      </c>
      <c r="F1503" s="3">
        <v>49.428046999999999</v>
      </c>
      <c r="G1503" s="3">
        <v>26.982039</v>
      </c>
      <c r="H1503" s="4">
        <v>59.726384364820852</v>
      </c>
      <c r="I1503" s="2" t="s">
        <v>131</v>
      </c>
      <c r="J1503" s="2" t="str">
        <f>IF(COUNTIF($A$3:A1503,A1503)&gt;1,"ДУБЛЬ","")</f>
        <v/>
      </c>
      <c r="K1503" s="2" t="str">
        <f t="shared" si="23"/>
        <v>OK</v>
      </c>
      <c r="L1503" s="2" t="s">
        <v>72</v>
      </c>
    </row>
    <row r="1504" spans="1:12">
      <c r="A1504" s="2" t="s">
        <v>2218</v>
      </c>
      <c r="B1504" s="2" t="s">
        <v>241</v>
      </c>
      <c r="C1504" s="2">
        <v>376</v>
      </c>
      <c r="D1504" s="2" t="s">
        <v>1959</v>
      </c>
      <c r="E1504" s="2" t="s">
        <v>72</v>
      </c>
      <c r="F1504" s="3">
        <v>51.34375</v>
      </c>
      <c r="G1504" s="3">
        <v>25.851680000000002</v>
      </c>
      <c r="H1504" s="4">
        <v>59.726384364820852</v>
      </c>
      <c r="I1504" s="2" t="s">
        <v>131</v>
      </c>
      <c r="J1504" s="2" t="str">
        <f>IF(COUNTIF($A$3:A1504,A1504)&gt;1,"ДУБЛЬ","")</f>
        <v/>
      </c>
      <c r="K1504" s="2" t="str">
        <f t="shared" si="23"/>
        <v>OK</v>
      </c>
      <c r="L1504" s="2" t="s">
        <v>72</v>
      </c>
    </row>
    <row r="1505" spans="1:12">
      <c r="A1505" s="2" t="s">
        <v>2219</v>
      </c>
      <c r="B1505" s="2" t="s">
        <v>241</v>
      </c>
      <c r="C1505" s="2">
        <v>2054</v>
      </c>
      <c r="D1505" s="2" t="s">
        <v>611</v>
      </c>
      <c r="E1505" s="2" t="s">
        <v>72</v>
      </c>
      <c r="F1505" s="3">
        <v>50.524802000000001</v>
      </c>
      <c r="G1505" s="3">
        <v>30.511838000000001</v>
      </c>
      <c r="H1505" s="4">
        <v>59.726384364820852</v>
      </c>
      <c r="I1505" s="2" t="s">
        <v>131</v>
      </c>
      <c r="J1505" s="2" t="str">
        <f>IF(COUNTIF($A$3:A1505,A1505)&gt;1,"ДУБЛЬ","")</f>
        <v/>
      </c>
      <c r="K1505" s="2" t="str">
        <f t="shared" si="23"/>
        <v>OK</v>
      </c>
      <c r="L1505" s="2" t="s">
        <v>72</v>
      </c>
    </row>
    <row r="1506" spans="1:12">
      <c r="A1506" s="2" t="s">
        <v>2220</v>
      </c>
      <c r="B1506" s="2" t="s">
        <v>241</v>
      </c>
      <c r="C1506" s="2">
        <v>2056</v>
      </c>
      <c r="D1506" s="2" t="s">
        <v>2108</v>
      </c>
      <c r="E1506" s="2" t="s">
        <v>72</v>
      </c>
      <c r="F1506" s="3">
        <v>48.934044</v>
      </c>
      <c r="G1506" s="3">
        <v>24.730905</v>
      </c>
      <c r="H1506" s="4">
        <v>59.726384364820852</v>
      </c>
      <c r="I1506" s="2" t="s">
        <v>131</v>
      </c>
      <c r="J1506" s="2" t="str">
        <f>IF(COUNTIF($A$3:A1506,A1506)&gt;1,"ДУБЛЬ","")</f>
        <v/>
      </c>
      <c r="K1506" s="2" t="str">
        <f t="shared" si="23"/>
        <v>OK</v>
      </c>
      <c r="L1506" s="2" t="s">
        <v>72</v>
      </c>
    </row>
    <row r="1507" spans="1:12">
      <c r="A1507" s="2" t="s">
        <v>2221</v>
      </c>
      <c r="B1507" s="2" t="s">
        <v>241</v>
      </c>
      <c r="C1507" s="2">
        <v>399</v>
      </c>
      <c r="D1507" s="2" t="s">
        <v>1938</v>
      </c>
      <c r="E1507" s="2" t="s">
        <v>72</v>
      </c>
      <c r="F1507" s="3">
        <v>49.753222000000001</v>
      </c>
      <c r="G1507" s="3">
        <v>27.187241</v>
      </c>
      <c r="H1507" s="4">
        <v>59.726384364820852</v>
      </c>
      <c r="I1507" s="2" t="s">
        <v>131</v>
      </c>
      <c r="J1507" s="2" t="str">
        <f>IF(COUNTIF($A$3:A1507,A1507)&gt;1,"ДУБЛЬ","")</f>
        <v/>
      </c>
      <c r="K1507" s="2" t="str">
        <f t="shared" si="23"/>
        <v>OK</v>
      </c>
      <c r="L1507" s="2" t="s">
        <v>72</v>
      </c>
    </row>
    <row r="1508" spans="1:12">
      <c r="A1508" s="2" t="s">
        <v>2222</v>
      </c>
      <c r="B1508" s="2" t="s">
        <v>241</v>
      </c>
      <c r="C1508" s="2">
        <v>2069</v>
      </c>
      <c r="D1508" s="2" t="s">
        <v>2108</v>
      </c>
      <c r="E1508" s="2" t="s">
        <v>72</v>
      </c>
      <c r="F1508" s="3">
        <v>48.926146000000003</v>
      </c>
      <c r="G1508" s="3">
        <v>24.703737</v>
      </c>
      <c r="H1508" s="4">
        <v>59.726384364820852</v>
      </c>
      <c r="I1508" s="2" t="s">
        <v>131</v>
      </c>
      <c r="J1508" s="2" t="str">
        <f>IF(COUNTIF($A$3:A1508,A1508)&gt;1,"ДУБЛЬ","")</f>
        <v/>
      </c>
      <c r="K1508" s="2" t="str">
        <f t="shared" si="23"/>
        <v>OK</v>
      </c>
      <c r="L1508" s="2" t="s">
        <v>72</v>
      </c>
    </row>
    <row r="1509" spans="1:12">
      <c r="A1509" s="2" t="s">
        <v>2223</v>
      </c>
      <c r="B1509" s="2" t="s">
        <v>241</v>
      </c>
      <c r="C1509" s="2">
        <v>2071</v>
      </c>
      <c r="D1509" s="2" t="s">
        <v>2140</v>
      </c>
      <c r="E1509" s="2" t="s">
        <v>72</v>
      </c>
      <c r="F1509" s="3">
        <v>49.93103</v>
      </c>
      <c r="G1509" s="3">
        <v>23.579319999999999</v>
      </c>
      <c r="H1509" s="4">
        <v>59.726384364820852</v>
      </c>
      <c r="I1509" s="2" t="s">
        <v>131</v>
      </c>
      <c r="J1509" s="2" t="str">
        <f>IF(COUNTIF($A$3:A1509,A1509)&gt;1,"ДУБЛЬ","")</f>
        <v/>
      </c>
      <c r="K1509" s="2" t="str">
        <f t="shared" si="23"/>
        <v>OK</v>
      </c>
      <c r="L1509" s="2" t="s">
        <v>72</v>
      </c>
    </row>
    <row r="1510" spans="1:12">
      <c r="A1510" s="2" t="s">
        <v>2224</v>
      </c>
      <c r="B1510" s="2" t="s">
        <v>241</v>
      </c>
      <c r="C1510" s="2">
        <v>2072</v>
      </c>
      <c r="D1510" s="2" t="s">
        <v>2225</v>
      </c>
      <c r="E1510" s="2" t="s">
        <v>72</v>
      </c>
      <c r="F1510" s="3">
        <v>50.618820999999997</v>
      </c>
      <c r="G1510" s="3">
        <v>27.162033000000001</v>
      </c>
      <c r="H1510" s="4">
        <v>59.726384364820852</v>
      </c>
      <c r="I1510" s="2" t="s">
        <v>131</v>
      </c>
      <c r="J1510" s="2" t="str">
        <f>IF(COUNTIF($A$3:A1510,A1510)&gt;1,"ДУБЛЬ","")</f>
        <v/>
      </c>
      <c r="K1510" s="2" t="str">
        <f t="shared" si="23"/>
        <v>OK</v>
      </c>
      <c r="L1510" s="2" t="s">
        <v>72</v>
      </c>
    </row>
    <row r="1511" spans="1:12">
      <c r="A1511" s="2" t="s">
        <v>2226</v>
      </c>
      <c r="B1511" s="2" t="s">
        <v>241</v>
      </c>
      <c r="C1511" s="2">
        <v>2076</v>
      </c>
      <c r="D1511" s="2" t="s">
        <v>2014</v>
      </c>
      <c r="E1511" s="2" t="s">
        <v>72</v>
      </c>
      <c r="F1511" s="3">
        <v>48.525283000000002</v>
      </c>
      <c r="G1511" s="3">
        <v>25.078108</v>
      </c>
      <c r="H1511" s="4">
        <v>59.726384364820852</v>
      </c>
      <c r="I1511" s="2" t="s">
        <v>131</v>
      </c>
      <c r="J1511" s="2" t="str">
        <f>IF(COUNTIF($A$3:A1511,A1511)&gt;1,"ДУБЛЬ","")</f>
        <v/>
      </c>
      <c r="K1511" s="2" t="str">
        <f t="shared" si="23"/>
        <v>OK</v>
      </c>
      <c r="L1511" s="2" t="s">
        <v>72</v>
      </c>
    </row>
    <row r="1512" spans="1:12">
      <c r="A1512" s="2" t="s">
        <v>2227</v>
      </c>
      <c r="B1512" s="2" t="s">
        <v>241</v>
      </c>
      <c r="C1512" s="2">
        <v>2012</v>
      </c>
      <c r="D1512" s="2" t="s">
        <v>2099</v>
      </c>
      <c r="E1512" s="2" t="s">
        <v>72</v>
      </c>
      <c r="F1512" s="3">
        <v>48.440942999999997</v>
      </c>
      <c r="G1512" s="3">
        <v>22.717663999999999</v>
      </c>
      <c r="H1512" s="4">
        <v>59.726384364820852</v>
      </c>
      <c r="I1512" s="2" t="s">
        <v>131</v>
      </c>
      <c r="J1512" s="2" t="str">
        <f>IF(COUNTIF($A$3:A1512,A1512)&gt;1,"ДУБЛЬ","")</f>
        <v/>
      </c>
      <c r="K1512" s="2" t="str">
        <f t="shared" si="23"/>
        <v>OK</v>
      </c>
      <c r="L1512" s="2" t="s">
        <v>72</v>
      </c>
    </row>
    <row r="1513" spans="1:12">
      <c r="A1513" s="2" t="s">
        <v>2228</v>
      </c>
      <c r="B1513" s="2" t="s">
        <v>241</v>
      </c>
      <c r="C1513" s="2">
        <v>2078</v>
      </c>
      <c r="D1513" s="2" t="s">
        <v>2229</v>
      </c>
      <c r="E1513" s="2" t="s">
        <v>72</v>
      </c>
      <c r="F1513" s="3">
        <v>50.635849999999998</v>
      </c>
      <c r="G1513" s="3">
        <v>24.357099999999999</v>
      </c>
      <c r="H1513" s="4">
        <v>59.726384364820852</v>
      </c>
      <c r="I1513" s="2" t="s">
        <v>131</v>
      </c>
      <c r="J1513" s="2" t="str">
        <f>IF(COUNTIF($A$3:A1513,A1513)&gt;1,"ДУБЛЬ","")</f>
        <v/>
      </c>
      <c r="K1513" s="2" t="str">
        <f t="shared" si="23"/>
        <v>OK</v>
      </c>
      <c r="L1513" s="2" t="s">
        <v>72</v>
      </c>
    </row>
    <row r="1514" spans="1:12">
      <c r="A1514" s="2" t="s">
        <v>2230</v>
      </c>
      <c r="B1514" s="2" t="s">
        <v>241</v>
      </c>
      <c r="C1514" s="2">
        <v>971</v>
      </c>
      <c r="D1514" s="2" t="s">
        <v>1927</v>
      </c>
      <c r="E1514" s="2" t="s">
        <v>72</v>
      </c>
      <c r="F1514" s="3">
        <v>50.941395</v>
      </c>
      <c r="G1514" s="3">
        <v>28.623512000000002</v>
      </c>
      <c r="H1514" s="4">
        <v>59.726384364820852</v>
      </c>
      <c r="I1514" s="2" t="s">
        <v>131</v>
      </c>
      <c r="J1514" s="2" t="str">
        <f>IF(COUNTIF($A$3:A1514,A1514)&gt;1,"ДУБЛЬ","")</f>
        <v/>
      </c>
      <c r="K1514" s="2" t="str">
        <f t="shared" si="23"/>
        <v>OK</v>
      </c>
      <c r="L1514" s="2" t="s">
        <v>72</v>
      </c>
    </row>
    <row r="1515" spans="1:12">
      <c r="A1515" s="2" t="s">
        <v>2231</v>
      </c>
      <c r="B1515" s="2" t="s">
        <v>241</v>
      </c>
      <c r="C1515" s="2">
        <v>408</v>
      </c>
      <c r="D1515" s="2" t="s">
        <v>2232</v>
      </c>
      <c r="E1515" s="2" t="s">
        <v>72</v>
      </c>
      <c r="F1515" s="3">
        <v>50.453612999999997</v>
      </c>
      <c r="G1515" s="3">
        <v>28.665527999999998</v>
      </c>
      <c r="H1515" s="4">
        <v>59.726384364820852</v>
      </c>
      <c r="I1515" s="2" t="s">
        <v>131</v>
      </c>
      <c r="J1515" s="2" t="str">
        <f>IF(COUNTIF($A$3:A1515,A1515)&gt;1,"ДУБЛЬ","")</f>
        <v/>
      </c>
      <c r="K1515" s="2" t="str">
        <f t="shared" si="23"/>
        <v>OK</v>
      </c>
      <c r="L1515" s="2" t="s">
        <v>72</v>
      </c>
    </row>
    <row r="1516" spans="1:12">
      <c r="A1516" s="2" t="s">
        <v>2233</v>
      </c>
      <c r="B1516" s="2" t="s">
        <v>241</v>
      </c>
      <c r="C1516" s="2">
        <v>2080</v>
      </c>
      <c r="D1516" s="2" t="s">
        <v>2234</v>
      </c>
      <c r="E1516" s="2" t="s">
        <v>72</v>
      </c>
      <c r="F1516" s="3">
        <v>50.118493999999998</v>
      </c>
      <c r="G1516" s="3">
        <v>26.116564</v>
      </c>
      <c r="H1516" s="4">
        <v>59.726384364820852</v>
      </c>
      <c r="I1516" s="2" t="s">
        <v>131</v>
      </c>
      <c r="J1516" s="2" t="str">
        <f>IF(COUNTIF($A$3:A1516,A1516)&gt;1,"ДУБЛЬ","")</f>
        <v/>
      </c>
      <c r="K1516" s="2" t="str">
        <f t="shared" si="23"/>
        <v>OK</v>
      </c>
      <c r="L1516" s="2" t="s">
        <v>72</v>
      </c>
    </row>
    <row r="1517" spans="1:12">
      <c r="A1517" s="2" t="s">
        <v>2235</v>
      </c>
      <c r="B1517" s="2" t="s">
        <v>241</v>
      </c>
      <c r="C1517" s="2">
        <v>2081</v>
      </c>
      <c r="D1517" s="2" t="s">
        <v>2178</v>
      </c>
      <c r="E1517" s="2" t="s">
        <v>72</v>
      </c>
      <c r="F1517" s="3">
        <v>48.636761</v>
      </c>
      <c r="G1517" s="3">
        <v>22.275652000000001</v>
      </c>
      <c r="H1517" s="4">
        <v>59.726384364820852</v>
      </c>
      <c r="I1517" s="2" t="s">
        <v>131</v>
      </c>
      <c r="J1517" s="2" t="str">
        <f>IF(COUNTIF($A$3:A1517,A1517)&gt;1,"ДУБЛЬ","")</f>
        <v/>
      </c>
      <c r="K1517" s="2" t="str">
        <f t="shared" si="23"/>
        <v>OK</v>
      </c>
      <c r="L1517" s="2" t="s">
        <v>72</v>
      </c>
    </row>
    <row r="1518" spans="1:12">
      <c r="A1518" s="2" t="s">
        <v>2236</v>
      </c>
      <c r="B1518" s="2" t="s">
        <v>241</v>
      </c>
      <c r="C1518" s="2">
        <v>196</v>
      </c>
      <c r="D1518" s="2" t="s">
        <v>2022</v>
      </c>
      <c r="E1518" s="2" t="s">
        <v>72</v>
      </c>
      <c r="F1518" s="3">
        <v>49.436597999999996</v>
      </c>
      <c r="G1518" s="3">
        <v>27.008310999999999</v>
      </c>
      <c r="H1518" s="4">
        <v>59.726384364820852</v>
      </c>
      <c r="I1518" s="2" t="s">
        <v>131</v>
      </c>
      <c r="J1518" s="2" t="str">
        <f>IF(COUNTIF($A$3:A1518,A1518)&gt;1,"ДУБЛЬ","")</f>
        <v/>
      </c>
      <c r="K1518" s="2" t="str">
        <f t="shared" si="23"/>
        <v>OK</v>
      </c>
      <c r="L1518" s="2" t="s">
        <v>72</v>
      </c>
    </row>
    <row r="1519" spans="1:12">
      <c r="A1519" s="2" t="s">
        <v>2237</v>
      </c>
      <c r="B1519" s="2" t="s">
        <v>241</v>
      </c>
      <c r="C1519" s="2">
        <v>2084</v>
      </c>
      <c r="D1519" s="2" t="s">
        <v>2178</v>
      </c>
      <c r="E1519" s="2" t="s">
        <v>72</v>
      </c>
      <c r="F1519" s="3">
        <v>48.603931299999999</v>
      </c>
      <c r="G1519" s="3">
        <v>22.2841554</v>
      </c>
      <c r="H1519" s="4">
        <v>59.726384364820852</v>
      </c>
      <c r="I1519" s="2" t="s">
        <v>131</v>
      </c>
      <c r="J1519" s="2" t="str">
        <f>IF(COUNTIF($A$3:A1519,A1519)&gt;1,"ДУБЛЬ","")</f>
        <v/>
      </c>
      <c r="K1519" s="2" t="str">
        <f t="shared" si="23"/>
        <v>OK</v>
      </c>
      <c r="L1519" s="2" t="s">
        <v>72</v>
      </c>
    </row>
    <row r="1520" spans="1:12">
      <c r="A1520" s="2" t="s">
        <v>2238</v>
      </c>
      <c r="B1520" s="2" t="s">
        <v>241</v>
      </c>
      <c r="C1520" s="2">
        <v>2088</v>
      </c>
      <c r="D1520" s="2" t="s">
        <v>611</v>
      </c>
      <c r="E1520" s="2" t="s">
        <v>72</v>
      </c>
      <c r="F1520" s="3">
        <v>50.523453000000003</v>
      </c>
      <c r="G1520" s="3">
        <v>30.452763999999998</v>
      </c>
      <c r="H1520" s="4">
        <v>59.726384364820852</v>
      </c>
      <c r="I1520" s="2" t="s">
        <v>131</v>
      </c>
      <c r="J1520" s="2" t="str">
        <f>IF(COUNTIF($A$3:A1520,A1520)&gt;1,"ДУБЛЬ","")</f>
        <v/>
      </c>
      <c r="K1520" s="2" t="str">
        <f t="shared" si="23"/>
        <v>OK</v>
      </c>
      <c r="L1520" s="2" t="s">
        <v>72</v>
      </c>
    </row>
    <row r="1521" spans="1:12">
      <c r="A1521" s="2" t="s">
        <v>2239</v>
      </c>
      <c r="B1521" s="2" t="s">
        <v>241</v>
      </c>
      <c r="C1521" s="2">
        <v>2089</v>
      </c>
      <c r="D1521" s="2" t="s">
        <v>2240</v>
      </c>
      <c r="E1521" s="2" t="s">
        <v>72</v>
      </c>
      <c r="F1521" s="3">
        <v>49.105066999999998</v>
      </c>
      <c r="G1521" s="3">
        <v>25.909087</v>
      </c>
      <c r="H1521" s="4">
        <v>59.726384364820852</v>
      </c>
      <c r="I1521" s="2" t="s">
        <v>131</v>
      </c>
      <c r="J1521" s="2" t="str">
        <f>IF(COUNTIF($A$3:A1521,A1521)&gt;1,"ДУБЛЬ","")</f>
        <v/>
      </c>
      <c r="K1521" s="2" t="str">
        <f t="shared" si="23"/>
        <v>OK</v>
      </c>
      <c r="L1521" s="2" t="s">
        <v>72</v>
      </c>
    </row>
    <row r="1522" spans="1:12">
      <c r="A1522" s="2" t="s">
        <v>2241</v>
      </c>
      <c r="B1522" s="2" t="s">
        <v>241</v>
      </c>
      <c r="C1522" s="2">
        <v>2090</v>
      </c>
      <c r="D1522" s="2" t="s">
        <v>611</v>
      </c>
      <c r="E1522" s="2" t="s">
        <v>72</v>
      </c>
      <c r="F1522" s="3">
        <v>50.505248000000002</v>
      </c>
      <c r="G1522" s="3">
        <v>30.439429000000001</v>
      </c>
      <c r="H1522" s="4">
        <v>59.726384364820852</v>
      </c>
      <c r="I1522" s="2" t="s">
        <v>131</v>
      </c>
      <c r="J1522" s="2" t="str">
        <f>IF(COUNTIF($A$3:A1522,A1522)&gt;1,"ДУБЛЬ","")</f>
        <v/>
      </c>
      <c r="K1522" s="2" t="str">
        <f t="shared" si="23"/>
        <v>OK</v>
      </c>
      <c r="L1522" s="2" t="s">
        <v>72</v>
      </c>
    </row>
    <row r="1523" spans="1:12">
      <c r="A1523" s="2" t="s">
        <v>2242</v>
      </c>
      <c r="B1523" s="2" t="s">
        <v>241</v>
      </c>
      <c r="C1523" s="2">
        <v>2091</v>
      </c>
      <c r="D1523" s="2" t="s">
        <v>1938</v>
      </c>
      <c r="E1523" s="2" t="s">
        <v>72</v>
      </c>
      <c r="F1523" s="3">
        <v>49.756312999999999</v>
      </c>
      <c r="G1523" s="3">
        <v>27.186212000000001</v>
      </c>
      <c r="H1523" s="4">
        <v>59.726384364820852</v>
      </c>
      <c r="I1523" s="2" t="s">
        <v>131</v>
      </c>
      <c r="J1523" s="2" t="str">
        <f>IF(COUNTIF($A$3:A1523,A1523)&gt;1,"ДУБЛЬ","")</f>
        <v/>
      </c>
      <c r="K1523" s="2" t="str">
        <f t="shared" si="23"/>
        <v>OK</v>
      </c>
      <c r="L1523" s="2" t="s">
        <v>72</v>
      </c>
    </row>
    <row r="1524" spans="1:12">
      <c r="A1524" s="2" t="s">
        <v>2243</v>
      </c>
      <c r="B1524" s="2" t="s">
        <v>241</v>
      </c>
      <c r="C1524" s="2">
        <v>2093</v>
      </c>
      <c r="D1524" s="2" t="s">
        <v>2244</v>
      </c>
      <c r="E1524" s="2" t="s">
        <v>72</v>
      </c>
      <c r="F1524" s="3">
        <v>48.521680000000003</v>
      </c>
      <c r="G1524" s="3">
        <v>25.845359999999999</v>
      </c>
      <c r="H1524" s="4">
        <v>59.726384364820852</v>
      </c>
      <c r="I1524" s="2" t="s">
        <v>131</v>
      </c>
      <c r="J1524" s="2" t="str">
        <f>IF(COUNTIF($A$3:A1524,A1524)&gt;1,"ДУБЛЬ","")</f>
        <v/>
      </c>
      <c r="K1524" s="2" t="str">
        <f t="shared" si="23"/>
        <v>OK</v>
      </c>
      <c r="L1524" s="2" t="s">
        <v>72</v>
      </c>
    </row>
    <row r="1525" spans="1:12">
      <c r="A1525" s="2" t="s">
        <v>2245</v>
      </c>
      <c r="B1525" s="2" t="s">
        <v>241</v>
      </c>
      <c r="C1525" s="2">
        <v>2098</v>
      </c>
      <c r="D1525" s="2" t="s">
        <v>2246</v>
      </c>
      <c r="E1525" s="2" t="s">
        <v>72</v>
      </c>
      <c r="F1525" s="3">
        <v>49.471299999999999</v>
      </c>
      <c r="G1525" s="3">
        <v>24.149100000000001</v>
      </c>
      <c r="H1525" s="4">
        <v>59.726384364820852</v>
      </c>
      <c r="I1525" s="2" t="s">
        <v>131</v>
      </c>
      <c r="J1525" s="2" t="str">
        <f>IF(COUNTIF($A$3:A1525,A1525)&gt;1,"ДУБЛЬ","")</f>
        <v/>
      </c>
      <c r="K1525" s="2" t="str">
        <f t="shared" si="23"/>
        <v>OK</v>
      </c>
      <c r="L1525" s="2" t="s">
        <v>72</v>
      </c>
    </row>
    <row r="1526" spans="1:12">
      <c r="A1526" s="2" t="s">
        <v>2247</v>
      </c>
      <c r="B1526" s="2" t="s">
        <v>241</v>
      </c>
      <c r="C1526" s="2">
        <v>2100</v>
      </c>
      <c r="D1526" s="2" t="s">
        <v>2099</v>
      </c>
      <c r="E1526" s="2" t="s">
        <v>72</v>
      </c>
      <c r="F1526" s="3">
        <v>48.440579200000002</v>
      </c>
      <c r="G1526" s="3">
        <v>22.721158599999999</v>
      </c>
      <c r="H1526" s="4">
        <v>59.726384364820852</v>
      </c>
      <c r="I1526" s="2" t="s">
        <v>131</v>
      </c>
      <c r="J1526" s="2" t="str">
        <f>IF(COUNTIF($A$3:A1526,A1526)&gt;1,"ДУБЛЬ","")</f>
        <v/>
      </c>
      <c r="K1526" s="2" t="str">
        <f t="shared" si="23"/>
        <v>OK</v>
      </c>
      <c r="L1526" s="2" t="s">
        <v>72</v>
      </c>
    </row>
    <row r="1527" spans="1:12">
      <c r="A1527" s="2" t="s">
        <v>2248</v>
      </c>
      <c r="B1527" s="2" t="s">
        <v>241</v>
      </c>
      <c r="C1527" s="2">
        <v>2102</v>
      </c>
      <c r="D1527" s="2" t="s">
        <v>2108</v>
      </c>
      <c r="E1527" s="2" t="s">
        <v>72</v>
      </c>
      <c r="F1527" s="3">
        <v>48.934834000000002</v>
      </c>
      <c r="G1527" s="3">
        <v>24.745602999999999</v>
      </c>
      <c r="H1527" s="4">
        <v>59.726384364820852</v>
      </c>
      <c r="I1527" s="2" t="s">
        <v>131</v>
      </c>
      <c r="J1527" s="2" t="str">
        <f>IF(COUNTIF($A$3:A1527,A1527)&gt;1,"ДУБЛЬ","")</f>
        <v/>
      </c>
      <c r="K1527" s="2" t="str">
        <f t="shared" si="23"/>
        <v>OK</v>
      </c>
      <c r="L1527" s="2" t="s">
        <v>72</v>
      </c>
    </row>
    <row r="1528" spans="1:12">
      <c r="A1528" s="2" t="s">
        <v>2249</v>
      </c>
      <c r="B1528" s="2" t="s">
        <v>241</v>
      </c>
      <c r="C1528" s="2">
        <v>2109</v>
      </c>
      <c r="D1528" s="2" t="s">
        <v>2108</v>
      </c>
      <c r="E1528" s="2" t="s">
        <v>72</v>
      </c>
      <c r="F1528" s="3">
        <v>48.918526</v>
      </c>
      <c r="G1528" s="3">
        <v>24.715012000000002</v>
      </c>
      <c r="H1528" s="4">
        <v>59.726384364820852</v>
      </c>
      <c r="I1528" s="2" t="s">
        <v>131</v>
      </c>
      <c r="J1528" s="2" t="str">
        <f>IF(COUNTIF($A$3:A1528,A1528)&gt;1,"ДУБЛЬ","")</f>
        <v/>
      </c>
      <c r="K1528" s="2" t="str">
        <f t="shared" si="23"/>
        <v>OK</v>
      </c>
      <c r="L1528" s="2" t="s">
        <v>72</v>
      </c>
    </row>
    <row r="1529" spans="1:12">
      <c r="A1529" s="2" t="s">
        <v>2250</v>
      </c>
      <c r="B1529" s="2" t="s">
        <v>241</v>
      </c>
      <c r="C1529" s="2">
        <v>2110</v>
      </c>
      <c r="D1529" s="2" t="s">
        <v>2187</v>
      </c>
      <c r="E1529" s="2" t="s">
        <v>72</v>
      </c>
      <c r="F1529" s="3">
        <v>50.518900000000002</v>
      </c>
      <c r="G1529" s="3">
        <v>30.23996</v>
      </c>
      <c r="H1529" s="4">
        <v>59.726384364820852</v>
      </c>
      <c r="I1529" s="2" t="s">
        <v>131</v>
      </c>
      <c r="J1529" s="2" t="str">
        <f>IF(COUNTIF($A$3:A1529,A1529)&gt;1,"ДУБЛЬ","")</f>
        <v/>
      </c>
      <c r="K1529" s="2" t="str">
        <f t="shared" si="23"/>
        <v>OK</v>
      </c>
      <c r="L1529" s="2" t="s">
        <v>72</v>
      </c>
    </row>
    <row r="1530" spans="1:12">
      <c r="A1530" s="2" t="s">
        <v>2251</v>
      </c>
      <c r="B1530" s="2" t="s">
        <v>241</v>
      </c>
      <c r="C1530" s="2">
        <v>2112</v>
      </c>
      <c r="D1530" s="2" t="s">
        <v>2252</v>
      </c>
      <c r="E1530" s="2" t="s">
        <v>72</v>
      </c>
      <c r="F1530" s="3">
        <v>51.082700000000003</v>
      </c>
      <c r="G1530" s="3">
        <v>24.527159999999999</v>
      </c>
      <c r="H1530" s="4">
        <v>59.726384364820852</v>
      </c>
      <c r="I1530" s="2" t="s">
        <v>131</v>
      </c>
      <c r="J1530" s="2" t="str">
        <f>IF(COUNTIF($A$3:A1530,A1530)&gt;1,"ДУБЛЬ","")</f>
        <v/>
      </c>
      <c r="K1530" s="2" t="str">
        <f t="shared" si="23"/>
        <v>OK</v>
      </c>
      <c r="L1530" s="2" t="s">
        <v>72</v>
      </c>
    </row>
    <row r="1531" spans="1:12">
      <c r="A1531" s="2" t="s">
        <v>2253</v>
      </c>
      <c r="B1531" s="2" t="s">
        <v>241</v>
      </c>
      <c r="C1531" s="2">
        <v>847</v>
      </c>
      <c r="D1531" s="2" t="s">
        <v>2178</v>
      </c>
      <c r="E1531" s="2" t="s">
        <v>72</v>
      </c>
      <c r="F1531" s="3">
        <v>48.625695999999998</v>
      </c>
      <c r="G1531" s="3">
        <v>22.300756</v>
      </c>
      <c r="H1531" s="4">
        <v>59.726384364820852</v>
      </c>
      <c r="I1531" s="2" t="s">
        <v>131</v>
      </c>
      <c r="J1531" s="2" t="str">
        <f>IF(COUNTIF($A$3:A1531,A1531)&gt;1,"ДУБЛЬ","")</f>
        <v/>
      </c>
      <c r="K1531" s="2" t="str">
        <f t="shared" si="23"/>
        <v>OK</v>
      </c>
      <c r="L1531" s="2" t="s">
        <v>72</v>
      </c>
    </row>
    <row r="1532" spans="1:12">
      <c r="A1532" s="2" t="s">
        <v>2254</v>
      </c>
      <c r="B1532" s="2" t="s">
        <v>241</v>
      </c>
      <c r="C1532" s="2">
        <v>2116</v>
      </c>
      <c r="D1532" s="2" t="s">
        <v>2255</v>
      </c>
      <c r="E1532" s="2" t="s">
        <v>72</v>
      </c>
      <c r="F1532" s="3">
        <v>49.410702999999998</v>
      </c>
      <c r="G1532" s="3">
        <v>24.609898999999999</v>
      </c>
      <c r="H1532" s="4">
        <v>59.726384364820852</v>
      </c>
      <c r="I1532" s="2" t="s">
        <v>131</v>
      </c>
      <c r="J1532" s="2" t="str">
        <f>IF(COUNTIF($A$3:A1532,A1532)&gt;1,"ДУБЛЬ","")</f>
        <v/>
      </c>
      <c r="K1532" s="2" t="str">
        <f t="shared" si="23"/>
        <v>OK</v>
      </c>
      <c r="L1532" s="2" t="s">
        <v>72</v>
      </c>
    </row>
    <row r="1533" spans="1:12">
      <c r="A1533" s="2" t="s">
        <v>2256</v>
      </c>
      <c r="B1533" s="2" t="s">
        <v>241</v>
      </c>
      <c r="C1533" s="2">
        <v>2120</v>
      </c>
      <c r="D1533" s="2" t="s">
        <v>611</v>
      </c>
      <c r="E1533" s="2" t="s">
        <v>72</v>
      </c>
      <c r="F1533" s="3">
        <v>50.525272999999999</v>
      </c>
      <c r="G1533" s="3">
        <v>30.499922999999999</v>
      </c>
      <c r="H1533" s="4">
        <v>59.726384364820852</v>
      </c>
      <c r="I1533" s="2" t="s">
        <v>131</v>
      </c>
      <c r="J1533" s="2" t="str">
        <f>IF(COUNTIF($A$3:A1533,A1533)&gt;1,"ДУБЛЬ","")</f>
        <v/>
      </c>
      <c r="K1533" s="2" t="str">
        <f t="shared" si="23"/>
        <v>OK</v>
      </c>
      <c r="L1533" s="2" t="s">
        <v>72</v>
      </c>
    </row>
    <row r="1534" spans="1:12">
      <c r="A1534" s="2" t="s">
        <v>2257</v>
      </c>
      <c r="B1534" s="2" t="s">
        <v>241</v>
      </c>
      <c r="C1534" s="2">
        <v>2123</v>
      </c>
      <c r="D1534" s="2" t="s">
        <v>2258</v>
      </c>
      <c r="E1534" s="2" t="s">
        <v>72</v>
      </c>
      <c r="F1534" s="3">
        <v>48.150410000000001</v>
      </c>
      <c r="G1534" s="3">
        <v>26.262350000000001</v>
      </c>
      <c r="H1534" s="4">
        <v>59.726384364820852</v>
      </c>
      <c r="I1534" s="2" t="s">
        <v>131</v>
      </c>
      <c r="J1534" s="2" t="str">
        <f>IF(COUNTIF($A$3:A1534,A1534)&gt;1,"ДУБЛЬ","")</f>
        <v/>
      </c>
      <c r="K1534" s="2" t="str">
        <f t="shared" si="23"/>
        <v>OK</v>
      </c>
      <c r="L1534" s="2" t="s">
        <v>72</v>
      </c>
    </row>
    <row r="1535" spans="1:12">
      <c r="A1535" s="2" t="s">
        <v>2259</v>
      </c>
      <c r="B1535" s="2" t="s">
        <v>241</v>
      </c>
      <c r="C1535" s="2">
        <v>63</v>
      </c>
      <c r="D1535" s="2" t="s">
        <v>2260</v>
      </c>
      <c r="E1535" s="2" t="s">
        <v>72</v>
      </c>
      <c r="F1535" s="3">
        <v>50.562064999999997</v>
      </c>
      <c r="G1535" s="3">
        <v>30.087623000000001</v>
      </c>
      <c r="H1535" s="4">
        <v>59.726384364820852</v>
      </c>
      <c r="I1535" s="2" t="s">
        <v>131</v>
      </c>
      <c r="J1535" s="2" t="str">
        <f>IF(COUNTIF($A$3:A1535,A1535)&gt;1,"ДУБЛЬ","")</f>
        <v/>
      </c>
      <c r="K1535" s="2" t="str">
        <f t="shared" si="23"/>
        <v>OK</v>
      </c>
      <c r="L1535" s="2" t="s">
        <v>72</v>
      </c>
    </row>
    <row r="1536" spans="1:12">
      <c r="A1536" s="2" t="s">
        <v>2261</v>
      </c>
      <c r="B1536" s="2" t="s">
        <v>241</v>
      </c>
      <c r="C1536" s="2">
        <v>64</v>
      </c>
      <c r="D1536" s="2" t="s">
        <v>1945</v>
      </c>
      <c r="E1536" s="2" t="s">
        <v>72</v>
      </c>
      <c r="F1536" s="3">
        <v>51.205500000000001</v>
      </c>
      <c r="G1536" s="3">
        <v>24.665389999999999</v>
      </c>
      <c r="H1536" s="4">
        <v>59.726384364820852</v>
      </c>
      <c r="I1536" s="2" t="s">
        <v>131</v>
      </c>
      <c r="J1536" s="2" t="str">
        <f>IF(COUNTIF($A$3:A1536,A1536)&gt;1,"ДУБЛЬ","")</f>
        <v/>
      </c>
      <c r="K1536" s="2" t="str">
        <f t="shared" si="23"/>
        <v>OK</v>
      </c>
      <c r="L1536" s="2" t="s">
        <v>72</v>
      </c>
    </row>
    <row r="1537" spans="1:12">
      <c r="A1537" s="2" t="s">
        <v>2262</v>
      </c>
      <c r="B1537" s="2" t="s">
        <v>241</v>
      </c>
      <c r="C1537" s="2">
        <v>2129</v>
      </c>
      <c r="D1537" s="2" t="s">
        <v>2263</v>
      </c>
      <c r="E1537" s="2" t="s">
        <v>72</v>
      </c>
      <c r="F1537" s="3">
        <v>47.997262399999997</v>
      </c>
      <c r="G1537" s="3">
        <v>23.697766900000001</v>
      </c>
      <c r="H1537" s="4">
        <v>59.726384364820852</v>
      </c>
      <c r="I1537" s="2" t="s">
        <v>131</v>
      </c>
      <c r="J1537" s="2" t="str">
        <f>IF(COUNTIF($A$3:A1537,A1537)&gt;1,"ДУБЛЬ","")</f>
        <v/>
      </c>
      <c r="K1537" s="2" t="str">
        <f t="shared" si="23"/>
        <v>OK</v>
      </c>
      <c r="L1537" s="2" t="s">
        <v>72</v>
      </c>
    </row>
    <row r="1538" spans="1:12">
      <c r="A1538" s="2" t="s">
        <v>2264</v>
      </c>
      <c r="B1538" s="2" t="s">
        <v>241</v>
      </c>
      <c r="C1538" s="2">
        <v>2130</v>
      </c>
      <c r="D1538" s="2" t="s">
        <v>611</v>
      </c>
      <c r="E1538" s="2" t="s">
        <v>72</v>
      </c>
      <c r="F1538" s="3">
        <v>50.520327000000002</v>
      </c>
      <c r="G1538" s="3">
        <v>30.515305999999999</v>
      </c>
      <c r="H1538" s="4">
        <v>59.726384364820852</v>
      </c>
      <c r="I1538" s="2" t="s">
        <v>131</v>
      </c>
      <c r="J1538" s="2" t="str">
        <f>IF(COUNTIF($A$3:A1538,A1538)&gt;1,"ДУБЛЬ","")</f>
        <v/>
      </c>
      <c r="K1538" s="2" t="str">
        <f t="shared" si="23"/>
        <v>OK</v>
      </c>
      <c r="L1538" s="2" t="s">
        <v>72</v>
      </c>
    </row>
    <row r="1539" spans="1:12">
      <c r="A1539" s="2" t="s">
        <v>2265</v>
      </c>
      <c r="B1539" s="2" t="s">
        <v>241</v>
      </c>
      <c r="C1539" s="2">
        <v>2115</v>
      </c>
      <c r="D1539" s="2" t="s">
        <v>2134</v>
      </c>
      <c r="E1539" s="2" t="s">
        <v>72</v>
      </c>
      <c r="F1539" s="3">
        <v>48.173221599999998</v>
      </c>
      <c r="G1539" s="3">
        <v>23.292328300000001</v>
      </c>
      <c r="H1539" s="4">
        <v>59.726384364820852</v>
      </c>
      <c r="I1539" s="2" t="s">
        <v>131</v>
      </c>
      <c r="J1539" s="2" t="str">
        <f>IF(COUNTIF($A$3:A1539,A1539)&gt;1,"ДУБЛЬ","")</f>
        <v/>
      </c>
      <c r="K1539" s="2" t="str">
        <f t="shared" ref="K1539:K1602" si="24">IF(OR(F1539="",G1539=""),"НЕМАЄ","OK")</f>
        <v>OK</v>
      </c>
      <c r="L1539" s="2" t="s">
        <v>72</v>
      </c>
    </row>
    <row r="1540" spans="1:12">
      <c r="A1540" s="2" t="s">
        <v>2266</v>
      </c>
      <c r="B1540" s="2" t="s">
        <v>241</v>
      </c>
      <c r="C1540" s="2">
        <v>2132</v>
      </c>
      <c r="D1540" s="2" t="s">
        <v>2267</v>
      </c>
      <c r="E1540" s="2" t="s">
        <v>72</v>
      </c>
      <c r="F1540" s="3">
        <v>49.297958999999999</v>
      </c>
      <c r="G1540" s="3">
        <v>25.687949</v>
      </c>
      <c r="H1540" s="4">
        <v>59.726384364820852</v>
      </c>
      <c r="I1540" s="2" t="s">
        <v>131</v>
      </c>
      <c r="J1540" s="2" t="str">
        <f>IF(COUNTIF($A$3:A1540,A1540)&gt;1,"ДУБЛЬ","")</f>
        <v/>
      </c>
      <c r="K1540" s="2" t="str">
        <f t="shared" si="24"/>
        <v>OK</v>
      </c>
      <c r="L1540" s="2" t="s">
        <v>72</v>
      </c>
    </row>
    <row r="1541" spans="1:12">
      <c r="A1541" s="2" t="s">
        <v>2268</v>
      </c>
      <c r="B1541" s="2" t="s">
        <v>241</v>
      </c>
      <c r="C1541" s="2">
        <v>2133</v>
      </c>
      <c r="D1541" s="2" t="s">
        <v>1947</v>
      </c>
      <c r="E1541" s="2" t="s">
        <v>72</v>
      </c>
      <c r="F1541" s="3">
        <v>50.725259999999999</v>
      </c>
      <c r="G1541" s="3">
        <v>24.17512</v>
      </c>
      <c r="H1541" s="4">
        <v>59.726384364820852</v>
      </c>
      <c r="I1541" s="2" t="s">
        <v>131</v>
      </c>
      <c r="J1541" s="2" t="str">
        <f>IF(COUNTIF($A$3:A1541,A1541)&gt;1,"ДУБЛЬ","")</f>
        <v/>
      </c>
      <c r="K1541" s="2" t="str">
        <f t="shared" si="24"/>
        <v>OK</v>
      </c>
      <c r="L1541" s="2" t="s">
        <v>72</v>
      </c>
    </row>
    <row r="1542" spans="1:12">
      <c r="A1542" s="2" t="s">
        <v>2269</v>
      </c>
      <c r="B1542" s="2" t="s">
        <v>241</v>
      </c>
      <c r="C1542" s="2">
        <v>2135</v>
      </c>
      <c r="D1542" s="2" t="s">
        <v>2270</v>
      </c>
      <c r="E1542" s="2" t="s">
        <v>72</v>
      </c>
      <c r="F1542" s="3">
        <v>48.5839</v>
      </c>
      <c r="G1542" s="3">
        <v>27.437290000000001</v>
      </c>
      <c r="H1542" s="4">
        <v>59.726384364820852</v>
      </c>
      <c r="I1542" s="2" t="s">
        <v>131</v>
      </c>
      <c r="J1542" s="2" t="str">
        <f>IF(COUNTIF($A$3:A1542,A1542)&gt;1,"ДУБЛЬ","")</f>
        <v/>
      </c>
      <c r="K1542" s="2" t="str">
        <f t="shared" si="24"/>
        <v>OK</v>
      </c>
      <c r="L1542" s="2" t="s">
        <v>72</v>
      </c>
    </row>
    <row r="1543" spans="1:12">
      <c r="A1543" s="2" t="s">
        <v>2271</v>
      </c>
      <c r="B1543" s="2" t="s">
        <v>241</v>
      </c>
      <c r="C1543" s="2">
        <v>2138</v>
      </c>
      <c r="D1543" s="2" t="s">
        <v>1920</v>
      </c>
      <c r="E1543" s="2" t="s">
        <v>72</v>
      </c>
      <c r="F1543" s="3">
        <v>50.62574</v>
      </c>
      <c r="G1543" s="3">
        <v>26.24653</v>
      </c>
      <c r="H1543" s="4">
        <v>59.726384364820852</v>
      </c>
      <c r="I1543" s="2" t="s">
        <v>131</v>
      </c>
      <c r="J1543" s="2" t="str">
        <f>IF(COUNTIF($A$3:A1543,A1543)&gt;1,"ДУБЛЬ","")</f>
        <v/>
      </c>
      <c r="K1543" s="2" t="str">
        <f t="shared" si="24"/>
        <v>OK</v>
      </c>
      <c r="L1543" s="2" t="s">
        <v>72</v>
      </c>
    </row>
    <row r="1544" spans="1:12">
      <c r="A1544" s="2" t="s">
        <v>2272</v>
      </c>
      <c r="B1544" s="2" t="s">
        <v>241</v>
      </c>
      <c r="C1544" s="2">
        <v>2141</v>
      </c>
      <c r="D1544" s="2" t="s">
        <v>1924</v>
      </c>
      <c r="E1544" s="2" t="s">
        <v>72</v>
      </c>
      <c r="F1544" s="3">
        <v>49.329163000000001</v>
      </c>
      <c r="G1544" s="3">
        <v>28.08229</v>
      </c>
      <c r="H1544" s="4">
        <v>59.726384364820852</v>
      </c>
      <c r="I1544" s="2" t="s">
        <v>131</v>
      </c>
      <c r="J1544" s="2" t="str">
        <f>IF(COUNTIF($A$3:A1544,A1544)&gt;1,"ДУБЛЬ","")</f>
        <v/>
      </c>
      <c r="K1544" s="2" t="str">
        <f t="shared" si="24"/>
        <v>OK</v>
      </c>
      <c r="L1544" s="2" t="s">
        <v>72</v>
      </c>
    </row>
    <row r="1545" spans="1:12">
      <c r="A1545" s="2" t="s">
        <v>2273</v>
      </c>
      <c r="B1545" s="2" t="s">
        <v>241</v>
      </c>
      <c r="C1545" s="2">
        <v>2142</v>
      </c>
      <c r="D1545" s="2" t="s">
        <v>1920</v>
      </c>
      <c r="E1545" s="2" t="s">
        <v>72</v>
      </c>
      <c r="F1545" s="3">
        <v>50.634099999999997</v>
      </c>
      <c r="G1545" s="3">
        <v>26.264009999999999</v>
      </c>
      <c r="H1545" s="4">
        <v>59.726384364820852</v>
      </c>
      <c r="I1545" s="2" t="s">
        <v>131</v>
      </c>
      <c r="J1545" s="2" t="str">
        <f>IF(COUNTIF($A$3:A1545,A1545)&gt;1,"ДУБЛЬ","")</f>
        <v/>
      </c>
      <c r="K1545" s="2" t="str">
        <f t="shared" si="24"/>
        <v>OK</v>
      </c>
      <c r="L1545" s="2" t="s">
        <v>72</v>
      </c>
    </row>
    <row r="1546" spans="1:12">
      <c r="A1546" s="2" t="s">
        <v>2274</v>
      </c>
      <c r="B1546" s="2" t="s">
        <v>241</v>
      </c>
      <c r="C1546" s="2">
        <v>2145</v>
      </c>
      <c r="D1546" s="2" t="s">
        <v>2014</v>
      </c>
      <c r="E1546" s="2" t="s">
        <v>72</v>
      </c>
      <c r="F1546" s="3">
        <v>48.530110000000001</v>
      </c>
      <c r="G1546" s="3">
        <v>25.040880000000001</v>
      </c>
      <c r="H1546" s="4">
        <v>59.726384364820852</v>
      </c>
      <c r="I1546" s="2" t="s">
        <v>131</v>
      </c>
      <c r="J1546" s="2" t="str">
        <f>IF(COUNTIF($A$3:A1546,A1546)&gt;1,"ДУБЛЬ","")</f>
        <v/>
      </c>
      <c r="K1546" s="2" t="str">
        <f t="shared" si="24"/>
        <v>OK</v>
      </c>
      <c r="L1546" s="2" t="s">
        <v>72</v>
      </c>
    </row>
    <row r="1547" spans="1:12">
      <c r="A1547" s="2" t="s">
        <v>2275</v>
      </c>
      <c r="B1547" s="2" t="s">
        <v>241</v>
      </c>
      <c r="C1547" s="2">
        <v>2146</v>
      </c>
      <c r="D1547" s="2" t="s">
        <v>2108</v>
      </c>
      <c r="E1547" s="2" t="s">
        <v>72</v>
      </c>
      <c r="F1547" s="3">
        <v>48.944391000000003</v>
      </c>
      <c r="G1547" s="3">
        <v>24.699850000000001</v>
      </c>
      <c r="H1547" s="4">
        <v>59.726384364820852</v>
      </c>
      <c r="I1547" s="2" t="s">
        <v>131</v>
      </c>
      <c r="J1547" s="2" t="str">
        <f>IF(COUNTIF($A$3:A1547,A1547)&gt;1,"ДУБЛЬ","")</f>
        <v/>
      </c>
      <c r="K1547" s="2" t="str">
        <f t="shared" si="24"/>
        <v>OK</v>
      </c>
      <c r="L1547" s="2" t="s">
        <v>72</v>
      </c>
    </row>
    <row r="1548" spans="1:12">
      <c r="A1548" s="2" t="s">
        <v>2276</v>
      </c>
      <c r="B1548" s="2" t="s">
        <v>241</v>
      </c>
      <c r="C1548" s="2">
        <v>2148</v>
      </c>
      <c r="D1548" s="2" t="s">
        <v>2277</v>
      </c>
      <c r="E1548" s="2" t="s">
        <v>72</v>
      </c>
      <c r="F1548" s="3">
        <v>50.000199799999997</v>
      </c>
      <c r="G1548" s="3">
        <v>25.510593199999999</v>
      </c>
      <c r="H1548" s="4">
        <v>59.726384364820852</v>
      </c>
      <c r="I1548" s="2" t="s">
        <v>131</v>
      </c>
      <c r="J1548" s="2" t="str">
        <f>IF(COUNTIF($A$3:A1548,A1548)&gt;1,"ДУБЛЬ","")</f>
        <v/>
      </c>
      <c r="K1548" s="2" t="str">
        <f t="shared" si="24"/>
        <v>OK</v>
      </c>
      <c r="L1548" s="2" t="s">
        <v>72</v>
      </c>
    </row>
    <row r="1549" spans="1:12">
      <c r="A1549" s="2" t="s">
        <v>2278</v>
      </c>
      <c r="B1549" s="2" t="s">
        <v>241</v>
      </c>
      <c r="C1549" s="2">
        <v>2149</v>
      </c>
      <c r="D1549" s="2" t="s">
        <v>2279</v>
      </c>
      <c r="E1549" s="2" t="s">
        <v>72</v>
      </c>
      <c r="F1549" s="3">
        <v>49.571337</v>
      </c>
      <c r="G1549" s="3">
        <v>22.784390999999999</v>
      </c>
      <c r="H1549" s="4">
        <v>59.726384364820852</v>
      </c>
      <c r="I1549" s="2" t="s">
        <v>131</v>
      </c>
      <c r="J1549" s="2" t="str">
        <f>IF(COUNTIF($A$3:A1549,A1549)&gt;1,"ДУБЛЬ","")</f>
        <v/>
      </c>
      <c r="K1549" s="2" t="str">
        <f t="shared" si="24"/>
        <v>OK</v>
      </c>
      <c r="L1549" s="2" t="s">
        <v>72</v>
      </c>
    </row>
    <row r="1550" spans="1:12">
      <c r="A1550" s="2" t="s">
        <v>2280</v>
      </c>
      <c r="B1550" s="2" t="s">
        <v>241</v>
      </c>
      <c r="C1550" s="2">
        <v>2151</v>
      </c>
      <c r="D1550" s="2" t="s">
        <v>1922</v>
      </c>
      <c r="E1550" s="2" t="s">
        <v>72</v>
      </c>
      <c r="F1550" s="3">
        <v>50.76708</v>
      </c>
      <c r="G1550" s="3">
        <v>25.372070000000001</v>
      </c>
      <c r="H1550" s="4">
        <v>59.726384364820852</v>
      </c>
      <c r="I1550" s="2" t="s">
        <v>131</v>
      </c>
      <c r="J1550" s="2" t="str">
        <f>IF(COUNTIF($A$3:A1550,A1550)&gt;1,"ДУБЛЬ","")</f>
        <v/>
      </c>
      <c r="K1550" s="2" t="str">
        <f t="shared" si="24"/>
        <v>OK</v>
      </c>
      <c r="L1550" s="2" t="s">
        <v>72</v>
      </c>
    </row>
    <row r="1551" spans="1:12">
      <c r="A1551" s="2" t="s">
        <v>2281</v>
      </c>
      <c r="B1551" s="2" t="s">
        <v>241</v>
      </c>
      <c r="C1551" s="2">
        <v>2152</v>
      </c>
      <c r="D1551" s="2" t="s">
        <v>2282</v>
      </c>
      <c r="E1551" s="2" t="s">
        <v>72</v>
      </c>
      <c r="F1551" s="3">
        <v>50.233249999999998</v>
      </c>
      <c r="G1551" s="3">
        <v>23.62182</v>
      </c>
      <c r="H1551" s="4">
        <v>59.726384364820852</v>
      </c>
      <c r="I1551" s="2" t="s">
        <v>131</v>
      </c>
      <c r="J1551" s="2" t="str">
        <f>IF(COUNTIF($A$3:A1551,A1551)&gt;1,"ДУБЛЬ","")</f>
        <v/>
      </c>
      <c r="K1551" s="2" t="str">
        <f t="shared" si="24"/>
        <v>OK</v>
      </c>
      <c r="L1551" s="2" t="s">
        <v>72</v>
      </c>
    </row>
    <row r="1552" spans="1:12">
      <c r="A1552" s="2" t="s">
        <v>2283</v>
      </c>
      <c r="B1552" s="2" t="s">
        <v>241</v>
      </c>
      <c r="C1552" s="2">
        <v>2154</v>
      </c>
      <c r="D1552" s="2" t="s">
        <v>2007</v>
      </c>
      <c r="E1552" s="2" t="s">
        <v>72</v>
      </c>
      <c r="F1552" s="3">
        <v>48.269799999999996</v>
      </c>
      <c r="G1552" s="3">
        <v>25.947099999999999</v>
      </c>
      <c r="H1552" s="4">
        <v>59.726384364820852</v>
      </c>
      <c r="I1552" s="2" t="s">
        <v>131</v>
      </c>
      <c r="J1552" s="2" t="str">
        <f>IF(COUNTIF($A$3:A1552,A1552)&gt;1,"ДУБЛЬ","")</f>
        <v/>
      </c>
      <c r="K1552" s="2" t="str">
        <f t="shared" si="24"/>
        <v>OK</v>
      </c>
      <c r="L1552" s="2" t="s">
        <v>72</v>
      </c>
    </row>
    <row r="1553" spans="1:12">
      <c r="A1553" s="2" t="s">
        <v>2284</v>
      </c>
      <c r="B1553" s="2" t="s">
        <v>241</v>
      </c>
      <c r="C1553" s="2">
        <v>2155</v>
      </c>
      <c r="D1553" s="2" t="s">
        <v>2083</v>
      </c>
      <c r="E1553" s="2" t="s">
        <v>72</v>
      </c>
      <c r="F1553" s="3">
        <v>49.357123000000001</v>
      </c>
      <c r="G1553" s="3">
        <v>23.528845</v>
      </c>
      <c r="H1553" s="4">
        <v>59.726384364820852</v>
      </c>
      <c r="I1553" s="2" t="s">
        <v>131</v>
      </c>
      <c r="J1553" s="2" t="str">
        <f>IF(COUNTIF($A$3:A1553,A1553)&gt;1,"ДУБЛЬ","")</f>
        <v/>
      </c>
      <c r="K1553" s="2" t="str">
        <f t="shared" si="24"/>
        <v>OK</v>
      </c>
      <c r="L1553" s="2" t="s">
        <v>72</v>
      </c>
    </row>
    <row r="1554" spans="1:12">
      <c r="A1554" s="2" t="s">
        <v>2285</v>
      </c>
      <c r="B1554" s="2" t="s">
        <v>241</v>
      </c>
      <c r="C1554" s="2">
        <v>331</v>
      </c>
      <c r="D1554" s="2" t="s">
        <v>2132</v>
      </c>
      <c r="E1554" s="2" t="s">
        <v>72</v>
      </c>
      <c r="F1554" s="3">
        <v>50.505839999999999</v>
      </c>
      <c r="G1554" s="3">
        <v>24.766439999999999</v>
      </c>
      <c r="H1554" s="4">
        <v>59.726384364820852</v>
      </c>
      <c r="I1554" s="2" t="s">
        <v>131</v>
      </c>
      <c r="J1554" s="2" t="str">
        <f>IF(COUNTIF($A$3:A1554,A1554)&gt;1,"ДУБЛЬ","")</f>
        <v/>
      </c>
      <c r="K1554" s="2" t="str">
        <f t="shared" si="24"/>
        <v>OK</v>
      </c>
      <c r="L1554" s="2" t="s">
        <v>72</v>
      </c>
    </row>
    <row r="1555" spans="1:12">
      <c r="A1555" s="2" t="s">
        <v>2286</v>
      </c>
      <c r="B1555" s="2" t="s">
        <v>241</v>
      </c>
      <c r="C1555" s="2">
        <v>2160</v>
      </c>
      <c r="D1555" s="2" t="s">
        <v>2287</v>
      </c>
      <c r="E1555" s="2" t="s">
        <v>72</v>
      </c>
      <c r="F1555" s="3">
        <v>48.897024000000002</v>
      </c>
      <c r="G1555" s="3">
        <v>22.462289999999999</v>
      </c>
      <c r="H1555" s="4">
        <v>59.726384364820852</v>
      </c>
      <c r="I1555" s="2" t="s">
        <v>131</v>
      </c>
      <c r="J1555" s="2" t="str">
        <f>IF(COUNTIF($A$3:A1555,A1555)&gt;1,"ДУБЛЬ","")</f>
        <v/>
      </c>
      <c r="K1555" s="2" t="str">
        <f t="shared" si="24"/>
        <v>OK</v>
      </c>
      <c r="L1555" s="2" t="s">
        <v>72</v>
      </c>
    </row>
    <row r="1556" spans="1:12">
      <c r="A1556" s="2" t="s">
        <v>2288</v>
      </c>
      <c r="B1556" s="2" t="s">
        <v>241</v>
      </c>
      <c r="C1556" s="2">
        <v>2162</v>
      </c>
      <c r="D1556" s="2" t="s">
        <v>2289</v>
      </c>
      <c r="E1556" s="2" t="s">
        <v>72</v>
      </c>
      <c r="F1556" s="3">
        <v>50.768678000000001</v>
      </c>
      <c r="G1556" s="3">
        <v>29.242519000000001</v>
      </c>
      <c r="H1556" s="4">
        <v>59.726384364820852</v>
      </c>
      <c r="I1556" s="2" t="s">
        <v>131</v>
      </c>
      <c r="J1556" s="2" t="str">
        <f>IF(COUNTIF($A$3:A1556,A1556)&gt;1,"ДУБЛЬ","")</f>
        <v/>
      </c>
      <c r="K1556" s="2" t="str">
        <f t="shared" si="24"/>
        <v>OK</v>
      </c>
      <c r="L1556" s="2" t="s">
        <v>72</v>
      </c>
    </row>
    <row r="1557" spans="1:12">
      <c r="A1557" s="2" t="s">
        <v>2290</v>
      </c>
      <c r="B1557" s="2" t="s">
        <v>241</v>
      </c>
      <c r="C1557" s="2">
        <v>2165</v>
      </c>
      <c r="D1557" s="2" t="s">
        <v>2291</v>
      </c>
      <c r="E1557" s="2" t="s">
        <v>72</v>
      </c>
      <c r="F1557" s="3">
        <v>50.699505199999997</v>
      </c>
      <c r="G1557" s="3">
        <v>29.597301099999999</v>
      </c>
      <c r="H1557" s="4">
        <v>59.726384364820852</v>
      </c>
      <c r="I1557" s="2" t="s">
        <v>131</v>
      </c>
      <c r="J1557" s="2" t="str">
        <f>IF(COUNTIF($A$3:A1557,A1557)&gt;1,"ДУБЛЬ","")</f>
        <v/>
      </c>
      <c r="K1557" s="2" t="str">
        <f t="shared" si="24"/>
        <v>OK</v>
      </c>
      <c r="L1557" s="2" t="s">
        <v>72</v>
      </c>
    </row>
    <row r="1558" spans="1:12">
      <c r="A1558" s="2" t="s">
        <v>2292</v>
      </c>
      <c r="B1558" s="2" t="s">
        <v>241</v>
      </c>
      <c r="C1558" s="2">
        <v>2169</v>
      </c>
      <c r="D1558" s="2" t="s">
        <v>611</v>
      </c>
      <c r="E1558" s="2" t="s">
        <v>72</v>
      </c>
      <c r="F1558" s="3">
        <v>50.514037000000002</v>
      </c>
      <c r="G1558" s="3">
        <v>30.425015999999999</v>
      </c>
      <c r="H1558" s="4">
        <v>59.726384364820852</v>
      </c>
      <c r="I1558" s="2" t="s">
        <v>131</v>
      </c>
      <c r="J1558" s="2" t="str">
        <f>IF(COUNTIF($A$3:A1558,A1558)&gt;1,"ДУБЛЬ","")</f>
        <v/>
      </c>
      <c r="K1558" s="2" t="str">
        <f t="shared" si="24"/>
        <v>OK</v>
      </c>
      <c r="L1558" s="2" t="s">
        <v>72</v>
      </c>
    </row>
    <row r="1559" spans="1:12">
      <c r="A1559" s="2" t="s">
        <v>2293</v>
      </c>
      <c r="B1559" s="2" t="s">
        <v>241</v>
      </c>
      <c r="C1559" s="2">
        <v>2168</v>
      </c>
      <c r="D1559" s="2" t="s">
        <v>2294</v>
      </c>
      <c r="E1559" s="2" t="s">
        <v>72</v>
      </c>
      <c r="F1559" s="3">
        <v>49.721739999999997</v>
      </c>
      <c r="G1559" s="3">
        <v>23.902781999999998</v>
      </c>
      <c r="H1559" s="4">
        <v>59.726384364820852</v>
      </c>
      <c r="I1559" s="2" t="s">
        <v>131</v>
      </c>
      <c r="J1559" s="2" t="str">
        <f>IF(COUNTIF($A$3:A1559,A1559)&gt;1,"ДУБЛЬ","")</f>
        <v/>
      </c>
      <c r="K1559" s="2" t="str">
        <f t="shared" si="24"/>
        <v>OK</v>
      </c>
      <c r="L1559" s="2" t="s">
        <v>72</v>
      </c>
    </row>
    <row r="1560" spans="1:12">
      <c r="A1560" s="2" t="s">
        <v>2295</v>
      </c>
      <c r="B1560" s="2" t="s">
        <v>241</v>
      </c>
      <c r="C1560" s="2">
        <v>2170</v>
      </c>
      <c r="D1560" s="2" t="s">
        <v>2108</v>
      </c>
      <c r="E1560" s="2" t="s">
        <v>72</v>
      </c>
      <c r="F1560" s="3">
        <v>48.933118999999998</v>
      </c>
      <c r="G1560" s="3">
        <v>24.703541000000001</v>
      </c>
      <c r="H1560" s="4">
        <v>59.726384364820852</v>
      </c>
      <c r="I1560" s="2" t="s">
        <v>131</v>
      </c>
      <c r="J1560" s="2" t="str">
        <f>IF(COUNTIF($A$3:A1560,A1560)&gt;1,"ДУБЛЬ","")</f>
        <v/>
      </c>
      <c r="K1560" s="2" t="str">
        <f t="shared" si="24"/>
        <v>OK</v>
      </c>
      <c r="L1560" s="2" t="s">
        <v>72</v>
      </c>
    </row>
    <row r="1561" spans="1:12">
      <c r="A1561" s="2" t="s">
        <v>2296</v>
      </c>
      <c r="B1561" s="2" t="s">
        <v>241</v>
      </c>
      <c r="C1561" s="2">
        <v>2173</v>
      </c>
      <c r="D1561" s="2" t="s">
        <v>2297</v>
      </c>
      <c r="E1561" s="2" t="s">
        <v>72</v>
      </c>
      <c r="F1561" s="3">
        <v>50.2425</v>
      </c>
      <c r="G1561" s="3">
        <v>24.139199999999999</v>
      </c>
      <c r="H1561" s="4">
        <v>59.726384364820852</v>
      </c>
      <c r="I1561" s="2" t="s">
        <v>131</v>
      </c>
      <c r="J1561" s="2" t="str">
        <f>IF(COUNTIF($A$3:A1561,A1561)&gt;1,"ДУБЛЬ","")</f>
        <v/>
      </c>
      <c r="K1561" s="2" t="str">
        <f t="shared" si="24"/>
        <v>OK</v>
      </c>
      <c r="L1561" s="2" t="s">
        <v>72</v>
      </c>
    </row>
    <row r="1562" spans="1:12">
      <c r="A1562" s="2" t="s">
        <v>2298</v>
      </c>
      <c r="B1562" s="2" t="s">
        <v>241</v>
      </c>
      <c r="C1562" s="2">
        <v>2174</v>
      </c>
      <c r="D1562" s="2" t="s">
        <v>1922</v>
      </c>
      <c r="E1562" s="2" t="s">
        <v>72</v>
      </c>
      <c r="F1562" s="3">
        <v>50.745829999999998</v>
      </c>
      <c r="G1562" s="3">
        <v>25.339009999999998</v>
      </c>
      <c r="H1562" s="4">
        <v>59.726384364820852</v>
      </c>
      <c r="I1562" s="2" t="s">
        <v>131</v>
      </c>
      <c r="J1562" s="2" t="str">
        <f>IF(COUNTIF($A$3:A1562,A1562)&gt;1,"ДУБЛЬ","")</f>
        <v/>
      </c>
      <c r="K1562" s="2" t="str">
        <f t="shared" si="24"/>
        <v>OK</v>
      </c>
      <c r="L1562" s="2" t="s">
        <v>72</v>
      </c>
    </row>
    <row r="1563" spans="1:12">
      <c r="A1563" s="2" t="s">
        <v>2299</v>
      </c>
      <c r="B1563" s="2" t="s">
        <v>241</v>
      </c>
      <c r="C1563" s="2">
        <v>2179</v>
      </c>
      <c r="D1563" s="2" t="s">
        <v>2018</v>
      </c>
      <c r="E1563" s="2" t="s">
        <v>72</v>
      </c>
      <c r="F1563" s="3">
        <v>51.668729999999996</v>
      </c>
      <c r="G1563" s="3">
        <v>24.5258</v>
      </c>
      <c r="H1563" s="4">
        <v>59.726384364820852</v>
      </c>
      <c r="I1563" s="2" t="s">
        <v>131</v>
      </c>
      <c r="J1563" s="2" t="str">
        <f>IF(COUNTIF($A$3:A1563,A1563)&gt;1,"ДУБЛЬ","")</f>
        <v/>
      </c>
      <c r="K1563" s="2" t="str">
        <f t="shared" si="24"/>
        <v>OK</v>
      </c>
      <c r="L1563" s="2" t="s">
        <v>72</v>
      </c>
    </row>
    <row r="1564" spans="1:12">
      <c r="A1564" s="2" t="s">
        <v>2300</v>
      </c>
      <c r="B1564" s="2" t="s">
        <v>241</v>
      </c>
      <c r="C1564" s="2">
        <v>2178</v>
      </c>
      <c r="D1564" s="2" t="s">
        <v>1998</v>
      </c>
      <c r="E1564" s="2" t="s">
        <v>72</v>
      </c>
      <c r="F1564" s="3">
        <v>50.834859999999999</v>
      </c>
      <c r="G1564" s="3">
        <v>24.333179999999999</v>
      </c>
      <c r="H1564" s="4">
        <v>59.726384364820852</v>
      </c>
      <c r="I1564" s="2" t="s">
        <v>131</v>
      </c>
      <c r="J1564" s="2" t="str">
        <f>IF(COUNTIF($A$3:A1564,A1564)&gt;1,"ДУБЛЬ","")</f>
        <v/>
      </c>
      <c r="K1564" s="2" t="str">
        <f t="shared" si="24"/>
        <v>OK</v>
      </c>
      <c r="L1564" s="2" t="s">
        <v>72</v>
      </c>
    </row>
    <row r="1565" spans="1:12">
      <c r="A1565" s="2" t="s">
        <v>2301</v>
      </c>
      <c r="B1565" s="2" t="s">
        <v>241</v>
      </c>
      <c r="C1565" s="2">
        <v>2185</v>
      </c>
      <c r="D1565" s="2" t="s">
        <v>2074</v>
      </c>
      <c r="E1565" s="2" t="s">
        <v>72</v>
      </c>
      <c r="F1565" s="3">
        <v>48.905205000000002</v>
      </c>
      <c r="G1565" s="3">
        <v>24.681819000000001</v>
      </c>
      <c r="H1565" s="4">
        <v>59.726384364820852</v>
      </c>
      <c r="I1565" s="2" t="s">
        <v>131</v>
      </c>
      <c r="J1565" s="2" t="str">
        <f>IF(COUNTIF($A$3:A1565,A1565)&gt;1,"ДУБЛЬ","")</f>
        <v/>
      </c>
      <c r="K1565" s="2" t="str">
        <f t="shared" si="24"/>
        <v>OK</v>
      </c>
      <c r="L1565" s="2" t="s">
        <v>72</v>
      </c>
    </row>
    <row r="1566" spans="1:12">
      <c r="A1566" s="2" t="s">
        <v>2302</v>
      </c>
      <c r="B1566" s="2" t="s">
        <v>241</v>
      </c>
      <c r="C1566" s="2">
        <v>2189</v>
      </c>
      <c r="D1566" s="2" t="s">
        <v>2303</v>
      </c>
      <c r="E1566" s="2" t="s">
        <v>72</v>
      </c>
      <c r="F1566" s="3">
        <v>49.532989000000001</v>
      </c>
      <c r="G1566" s="3">
        <v>22.847982999999999</v>
      </c>
      <c r="H1566" s="4">
        <v>59.726384364820852</v>
      </c>
      <c r="I1566" s="2" t="s">
        <v>131</v>
      </c>
      <c r="J1566" s="2" t="str">
        <f>IF(COUNTIF($A$3:A1566,A1566)&gt;1,"ДУБЛЬ","")</f>
        <v/>
      </c>
      <c r="K1566" s="2" t="str">
        <f t="shared" si="24"/>
        <v>OK</v>
      </c>
      <c r="L1566" s="2" t="s">
        <v>72</v>
      </c>
    </row>
    <row r="1567" spans="1:12">
      <c r="A1567" s="2" t="s">
        <v>2304</v>
      </c>
      <c r="B1567" s="2" t="s">
        <v>241</v>
      </c>
      <c r="C1567" s="2">
        <v>2190</v>
      </c>
      <c r="D1567" s="2" t="s">
        <v>2108</v>
      </c>
      <c r="E1567" s="2" t="s">
        <v>72</v>
      </c>
      <c r="F1567" s="3">
        <v>48.888100000000001</v>
      </c>
      <c r="G1567" s="3">
        <v>24.711600000000001</v>
      </c>
      <c r="H1567" s="4">
        <v>59.726384364820852</v>
      </c>
      <c r="I1567" s="2" t="s">
        <v>131</v>
      </c>
      <c r="J1567" s="2" t="str">
        <f>IF(COUNTIF($A$3:A1567,A1567)&gt;1,"ДУБЛЬ","")</f>
        <v/>
      </c>
      <c r="K1567" s="2" t="str">
        <f t="shared" si="24"/>
        <v>OK</v>
      </c>
      <c r="L1567" s="2" t="s">
        <v>72</v>
      </c>
    </row>
    <row r="1568" spans="1:12">
      <c r="A1568" s="2" t="s">
        <v>2305</v>
      </c>
      <c r="B1568" s="2" t="s">
        <v>241</v>
      </c>
      <c r="C1568" s="2">
        <v>2198</v>
      </c>
      <c r="D1568" s="2" t="s">
        <v>2306</v>
      </c>
      <c r="E1568" s="2" t="s">
        <v>72</v>
      </c>
      <c r="F1568" s="3">
        <v>50.549312999999998</v>
      </c>
      <c r="G1568" s="3">
        <v>30.224786000000002</v>
      </c>
      <c r="H1568" s="4">
        <v>59.726384364820852</v>
      </c>
      <c r="I1568" s="2" t="s">
        <v>131</v>
      </c>
      <c r="J1568" s="2" t="str">
        <f>IF(COUNTIF($A$3:A1568,A1568)&gt;1,"ДУБЛЬ","")</f>
        <v/>
      </c>
      <c r="K1568" s="2" t="str">
        <f t="shared" si="24"/>
        <v>OK</v>
      </c>
      <c r="L1568" s="2" t="s">
        <v>72</v>
      </c>
    </row>
    <row r="1569" spans="1:12">
      <c r="A1569" s="2" t="s">
        <v>2307</v>
      </c>
      <c r="B1569" s="2" t="s">
        <v>241</v>
      </c>
      <c r="C1569" s="2">
        <v>2201</v>
      </c>
      <c r="D1569" s="2" t="s">
        <v>2187</v>
      </c>
      <c r="E1569" s="2" t="s">
        <v>72</v>
      </c>
      <c r="F1569" s="3">
        <v>50.519840000000002</v>
      </c>
      <c r="G1569" s="3">
        <v>30.211552000000001</v>
      </c>
      <c r="H1569" s="4">
        <v>59.726384364820852</v>
      </c>
      <c r="I1569" s="2" t="s">
        <v>131</v>
      </c>
      <c r="J1569" s="2" t="str">
        <f>IF(COUNTIF($A$3:A1569,A1569)&gt;1,"ДУБЛЬ","")</f>
        <v/>
      </c>
      <c r="K1569" s="2" t="str">
        <f t="shared" si="24"/>
        <v>OK</v>
      </c>
      <c r="L1569" s="2" t="s">
        <v>72</v>
      </c>
    </row>
    <row r="1570" spans="1:12">
      <c r="A1570" s="2" t="s">
        <v>2308</v>
      </c>
      <c r="B1570" s="2" t="s">
        <v>241</v>
      </c>
      <c r="C1570" s="2">
        <v>2202</v>
      </c>
      <c r="D1570" s="2" t="s">
        <v>2309</v>
      </c>
      <c r="E1570" s="2" t="s">
        <v>72</v>
      </c>
      <c r="F1570" s="3">
        <v>48.287590700000003</v>
      </c>
      <c r="G1570" s="3">
        <v>22.997080100000002</v>
      </c>
      <c r="H1570" s="4">
        <v>59.726384364820852</v>
      </c>
      <c r="I1570" s="2" t="s">
        <v>131</v>
      </c>
      <c r="J1570" s="2" t="str">
        <f>IF(COUNTIF($A$3:A1570,A1570)&gt;1,"ДУБЛЬ","")</f>
        <v/>
      </c>
      <c r="K1570" s="2" t="str">
        <f t="shared" si="24"/>
        <v>OK</v>
      </c>
      <c r="L1570" s="2" t="s">
        <v>72</v>
      </c>
    </row>
    <row r="1571" spans="1:12">
      <c r="A1571" s="2" t="s">
        <v>2310</v>
      </c>
      <c r="B1571" s="2" t="s">
        <v>241</v>
      </c>
      <c r="C1571" s="2">
        <v>2203</v>
      </c>
      <c r="D1571" s="2" t="s">
        <v>2047</v>
      </c>
      <c r="E1571" s="2" t="s">
        <v>72</v>
      </c>
      <c r="F1571" s="3">
        <v>49.806472999999997</v>
      </c>
      <c r="G1571" s="3">
        <v>24.019302</v>
      </c>
      <c r="H1571" s="4">
        <v>59.726384364820852</v>
      </c>
      <c r="I1571" s="2" t="s">
        <v>131</v>
      </c>
      <c r="J1571" s="2" t="str">
        <f>IF(COUNTIF($A$3:A1571,A1571)&gt;1,"ДУБЛЬ","")</f>
        <v/>
      </c>
      <c r="K1571" s="2" t="str">
        <f t="shared" si="24"/>
        <v>OK</v>
      </c>
      <c r="L1571" s="2" t="s">
        <v>72</v>
      </c>
    </row>
    <row r="1572" spans="1:12">
      <c r="A1572" s="2" t="s">
        <v>2311</v>
      </c>
      <c r="B1572" s="2" t="s">
        <v>241</v>
      </c>
      <c r="C1572" s="2">
        <v>2206</v>
      </c>
      <c r="D1572" s="2" t="s">
        <v>1945</v>
      </c>
      <c r="E1572" s="2" t="s">
        <v>72</v>
      </c>
      <c r="F1572" s="3">
        <v>51.210650000000001</v>
      </c>
      <c r="G1572" s="3">
        <v>24.684940000000001</v>
      </c>
      <c r="H1572" s="4">
        <v>59.726384364820852</v>
      </c>
      <c r="I1572" s="2" t="s">
        <v>131</v>
      </c>
      <c r="J1572" s="2" t="str">
        <f>IF(COUNTIF($A$3:A1572,A1572)&gt;1,"ДУБЛЬ","")</f>
        <v/>
      </c>
      <c r="K1572" s="2" t="str">
        <f t="shared" si="24"/>
        <v>OK</v>
      </c>
      <c r="L1572" s="2" t="s">
        <v>72</v>
      </c>
    </row>
    <row r="1573" spans="1:12">
      <c r="A1573" s="2" t="s">
        <v>2312</v>
      </c>
      <c r="B1573" s="2" t="s">
        <v>241</v>
      </c>
      <c r="C1573" s="2">
        <v>2205</v>
      </c>
      <c r="D1573" s="2" t="s">
        <v>2108</v>
      </c>
      <c r="E1573" s="2" t="s">
        <v>72</v>
      </c>
      <c r="F1573" s="3">
        <v>48.941834</v>
      </c>
      <c r="G1573" s="3">
        <v>24.698778000000001</v>
      </c>
      <c r="H1573" s="4">
        <v>59.726384364820852</v>
      </c>
      <c r="I1573" s="2" t="s">
        <v>131</v>
      </c>
      <c r="J1573" s="2" t="str">
        <f>IF(COUNTIF($A$3:A1573,A1573)&gt;1,"ДУБЛЬ","")</f>
        <v/>
      </c>
      <c r="K1573" s="2" t="str">
        <f t="shared" si="24"/>
        <v>OK</v>
      </c>
      <c r="L1573" s="2" t="s">
        <v>72</v>
      </c>
    </row>
    <row r="1574" spans="1:12">
      <c r="A1574" s="2" t="s">
        <v>2313</v>
      </c>
      <c r="B1574" s="2" t="s">
        <v>241</v>
      </c>
      <c r="C1574" s="2">
        <v>2207</v>
      </c>
      <c r="D1574" s="2" t="s">
        <v>2314</v>
      </c>
      <c r="E1574" s="2" t="s">
        <v>72</v>
      </c>
      <c r="F1574" s="3">
        <v>51.29054</v>
      </c>
      <c r="G1574" s="3">
        <v>25.532060000000001</v>
      </c>
      <c r="H1574" s="4">
        <v>59.726384364820852</v>
      </c>
      <c r="I1574" s="2" t="s">
        <v>131</v>
      </c>
      <c r="J1574" s="2" t="str">
        <f>IF(COUNTIF($A$3:A1574,A1574)&gt;1,"ДУБЛЬ","")</f>
        <v/>
      </c>
      <c r="K1574" s="2" t="str">
        <f t="shared" si="24"/>
        <v>OK</v>
      </c>
      <c r="L1574" s="2" t="s">
        <v>72</v>
      </c>
    </row>
    <row r="1575" spans="1:12">
      <c r="A1575" s="2" t="s">
        <v>2315</v>
      </c>
      <c r="B1575" s="2" t="s">
        <v>241</v>
      </c>
      <c r="C1575" s="2">
        <v>2208</v>
      </c>
      <c r="D1575" s="2" t="s">
        <v>2316</v>
      </c>
      <c r="E1575" s="2" t="s">
        <v>72</v>
      </c>
      <c r="F1575" s="3">
        <v>49.399006</v>
      </c>
      <c r="G1575" s="3">
        <v>24.310994000000001</v>
      </c>
      <c r="H1575" s="4">
        <v>59.726384364820852</v>
      </c>
      <c r="I1575" s="2" t="s">
        <v>131</v>
      </c>
      <c r="J1575" s="2" t="str">
        <f>IF(COUNTIF($A$3:A1575,A1575)&gt;1,"ДУБЛЬ","")</f>
        <v/>
      </c>
      <c r="K1575" s="2" t="str">
        <f t="shared" si="24"/>
        <v>OK</v>
      </c>
      <c r="L1575" s="2" t="s">
        <v>72</v>
      </c>
    </row>
    <row r="1576" spans="1:12">
      <c r="A1576" s="2" t="s">
        <v>2317</v>
      </c>
      <c r="B1576" s="2" t="s">
        <v>241</v>
      </c>
      <c r="C1576" s="2">
        <v>2212</v>
      </c>
      <c r="D1576" s="2" t="s">
        <v>2134</v>
      </c>
      <c r="E1576" s="2" t="s">
        <v>72</v>
      </c>
      <c r="F1576" s="3">
        <v>48.176825999999998</v>
      </c>
      <c r="G1576" s="3">
        <v>23.294205999999999</v>
      </c>
      <c r="H1576" s="4">
        <v>59.726384364820852</v>
      </c>
      <c r="I1576" s="2" t="s">
        <v>131</v>
      </c>
      <c r="J1576" s="2" t="str">
        <f>IF(COUNTIF($A$3:A1576,A1576)&gt;1,"ДУБЛЬ","")</f>
        <v/>
      </c>
      <c r="K1576" s="2" t="str">
        <f t="shared" si="24"/>
        <v>OK</v>
      </c>
      <c r="L1576" s="2" t="s">
        <v>72</v>
      </c>
    </row>
    <row r="1577" spans="1:12">
      <c r="A1577" s="2" t="s">
        <v>2318</v>
      </c>
      <c r="B1577" s="2" t="s">
        <v>241</v>
      </c>
      <c r="C1577" s="2">
        <v>2176</v>
      </c>
      <c r="D1577" s="2" t="s">
        <v>2178</v>
      </c>
      <c r="E1577" s="2" t="s">
        <v>72</v>
      </c>
      <c r="F1577" s="3">
        <v>48.608040000000003</v>
      </c>
      <c r="G1577" s="3">
        <v>22.270142</v>
      </c>
      <c r="H1577" s="4">
        <v>59.726384364820852</v>
      </c>
      <c r="I1577" s="2" t="s">
        <v>131</v>
      </c>
      <c r="J1577" s="2" t="str">
        <f>IF(COUNTIF($A$3:A1577,A1577)&gt;1,"ДУБЛЬ","")</f>
        <v/>
      </c>
      <c r="K1577" s="2" t="str">
        <f t="shared" si="24"/>
        <v>OK</v>
      </c>
      <c r="L1577" s="2" t="s">
        <v>72</v>
      </c>
    </row>
    <row r="1578" spans="1:12">
      <c r="A1578" s="2" t="s">
        <v>2319</v>
      </c>
      <c r="B1578" s="2" t="s">
        <v>241</v>
      </c>
      <c r="C1578" s="2">
        <v>2215</v>
      </c>
      <c r="D1578" s="2" t="s">
        <v>2320</v>
      </c>
      <c r="E1578" s="2" t="s">
        <v>72</v>
      </c>
      <c r="F1578" s="3">
        <v>49.90493</v>
      </c>
      <c r="G1578" s="3">
        <v>24.086649999999999</v>
      </c>
      <c r="H1578" s="4">
        <v>59.726384364820852</v>
      </c>
      <c r="I1578" s="2" t="s">
        <v>131</v>
      </c>
      <c r="J1578" s="2" t="str">
        <f>IF(COUNTIF($A$3:A1578,A1578)&gt;1,"ДУБЛЬ","")</f>
        <v/>
      </c>
      <c r="K1578" s="2" t="str">
        <f t="shared" si="24"/>
        <v>OK</v>
      </c>
      <c r="L1578" s="2" t="s">
        <v>72</v>
      </c>
    </row>
    <row r="1579" spans="1:12">
      <c r="A1579" s="2" t="s">
        <v>2321</v>
      </c>
      <c r="B1579" s="2" t="s">
        <v>241</v>
      </c>
      <c r="C1579" s="2">
        <v>2216</v>
      </c>
      <c r="D1579" s="2" t="s">
        <v>2322</v>
      </c>
      <c r="E1579" s="2" t="s">
        <v>72</v>
      </c>
      <c r="F1579" s="3">
        <v>50.664729999999999</v>
      </c>
      <c r="G1579" s="3">
        <v>24.248100000000001</v>
      </c>
      <c r="H1579" s="4">
        <v>59.726384364820852</v>
      </c>
      <c r="I1579" s="2" t="s">
        <v>131</v>
      </c>
      <c r="J1579" s="2" t="str">
        <f>IF(COUNTIF($A$3:A1579,A1579)&gt;1,"ДУБЛЬ","")</f>
        <v/>
      </c>
      <c r="K1579" s="2" t="str">
        <f t="shared" si="24"/>
        <v>OK</v>
      </c>
      <c r="L1579" s="2" t="s">
        <v>72</v>
      </c>
    </row>
    <row r="1580" spans="1:12">
      <c r="A1580" s="2" t="s">
        <v>2323</v>
      </c>
      <c r="B1580" s="2" t="s">
        <v>241</v>
      </c>
      <c r="C1580" s="2">
        <v>2223</v>
      </c>
      <c r="D1580" s="2" t="s">
        <v>611</v>
      </c>
      <c r="E1580" s="2" t="s">
        <v>72</v>
      </c>
      <c r="F1580" s="3">
        <v>50.512058000000003</v>
      </c>
      <c r="G1580" s="3">
        <v>30.435815999999999</v>
      </c>
      <c r="H1580" s="4">
        <v>59.726384364820852</v>
      </c>
      <c r="I1580" s="2" t="s">
        <v>131</v>
      </c>
      <c r="J1580" s="2" t="str">
        <f>IF(COUNTIF($A$3:A1580,A1580)&gt;1,"ДУБЛЬ","")</f>
        <v/>
      </c>
      <c r="K1580" s="2" t="str">
        <f t="shared" si="24"/>
        <v>OK</v>
      </c>
      <c r="L1580" s="2" t="s">
        <v>72</v>
      </c>
    </row>
    <row r="1581" spans="1:12">
      <c r="A1581" s="2" t="s">
        <v>2324</v>
      </c>
      <c r="B1581" s="2" t="s">
        <v>241</v>
      </c>
      <c r="C1581" s="2">
        <v>2224</v>
      </c>
      <c r="D1581" s="2" t="s">
        <v>2121</v>
      </c>
      <c r="E1581" s="2" t="s">
        <v>72</v>
      </c>
      <c r="F1581" s="3">
        <v>49.255450000000003</v>
      </c>
      <c r="G1581" s="3">
        <v>23.856311999999999</v>
      </c>
      <c r="H1581" s="4">
        <v>59.726384364820852</v>
      </c>
      <c r="I1581" s="2" t="s">
        <v>131</v>
      </c>
      <c r="J1581" s="2" t="str">
        <f>IF(COUNTIF($A$3:A1581,A1581)&gt;1,"ДУБЛЬ","")</f>
        <v/>
      </c>
      <c r="K1581" s="2" t="str">
        <f t="shared" si="24"/>
        <v>OK</v>
      </c>
      <c r="L1581" s="2" t="s">
        <v>72</v>
      </c>
    </row>
    <row r="1582" spans="1:12">
      <c r="A1582" s="2" t="s">
        <v>2325</v>
      </c>
      <c r="B1582" s="2" t="s">
        <v>241</v>
      </c>
      <c r="C1582" s="2">
        <v>2225</v>
      </c>
      <c r="D1582" s="2" t="s">
        <v>1996</v>
      </c>
      <c r="E1582" s="2" t="s">
        <v>72</v>
      </c>
      <c r="F1582" s="3">
        <v>51.227739999999997</v>
      </c>
      <c r="G1582" s="3">
        <v>24.037140000000001</v>
      </c>
      <c r="H1582" s="4">
        <v>59.726384364820852</v>
      </c>
      <c r="I1582" s="2" t="s">
        <v>131</v>
      </c>
      <c r="J1582" s="2" t="str">
        <f>IF(COUNTIF($A$3:A1582,A1582)&gt;1,"ДУБЛЬ","")</f>
        <v/>
      </c>
      <c r="K1582" s="2" t="str">
        <f t="shared" si="24"/>
        <v>OK</v>
      </c>
      <c r="L1582" s="2" t="s">
        <v>72</v>
      </c>
    </row>
    <row r="1583" spans="1:12">
      <c r="A1583" s="2" t="s">
        <v>2326</v>
      </c>
      <c r="B1583" s="2" t="s">
        <v>241</v>
      </c>
      <c r="C1583" s="2">
        <v>2227</v>
      </c>
      <c r="D1583" s="2" t="s">
        <v>2327</v>
      </c>
      <c r="E1583" s="2" t="s">
        <v>72</v>
      </c>
      <c r="F1583" s="3">
        <v>48.632069999999999</v>
      </c>
      <c r="G1583" s="3">
        <v>24.56907</v>
      </c>
      <c r="H1583" s="4">
        <v>59.726384364820852</v>
      </c>
      <c r="I1583" s="2" t="s">
        <v>131</v>
      </c>
      <c r="J1583" s="2" t="str">
        <f>IF(COUNTIF($A$3:A1583,A1583)&gt;1,"ДУБЛЬ","")</f>
        <v/>
      </c>
      <c r="K1583" s="2" t="str">
        <f t="shared" si="24"/>
        <v>OK</v>
      </c>
      <c r="L1583" s="2" t="s">
        <v>72</v>
      </c>
    </row>
    <row r="1584" spans="1:12">
      <c r="A1584" s="2" t="s">
        <v>2328</v>
      </c>
      <c r="B1584" s="2" t="s">
        <v>241</v>
      </c>
      <c r="C1584" s="2">
        <v>2232</v>
      </c>
      <c r="D1584" s="2" t="s">
        <v>2329</v>
      </c>
      <c r="E1584" s="2" t="s">
        <v>72</v>
      </c>
      <c r="F1584" s="3">
        <v>50.142083999999997</v>
      </c>
      <c r="G1584" s="3">
        <v>27.934404000000001</v>
      </c>
      <c r="H1584" s="4">
        <v>59.726384364820852</v>
      </c>
      <c r="I1584" s="2" t="s">
        <v>131</v>
      </c>
      <c r="J1584" s="2" t="str">
        <f>IF(COUNTIF($A$3:A1584,A1584)&gt;1,"ДУБЛЬ","")</f>
        <v/>
      </c>
      <c r="K1584" s="2" t="str">
        <f t="shared" si="24"/>
        <v>OK</v>
      </c>
      <c r="L1584" s="2" t="s">
        <v>72</v>
      </c>
    </row>
    <row r="1585" spans="1:12">
      <c r="A1585" s="2" t="s">
        <v>2330</v>
      </c>
      <c r="B1585" s="2" t="s">
        <v>241</v>
      </c>
      <c r="C1585" s="2">
        <v>2233</v>
      </c>
      <c r="D1585" s="2" t="s">
        <v>611</v>
      </c>
      <c r="E1585" s="2" t="s">
        <v>72</v>
      </c>
      <c r="F1585" s="3">
        <v>50.523051000000002</v>
      </c>
      <c r="G1585" s="3">
        <v>30.50001</v>
      </c>
      <c r="H1585" s="4">
        <v>59.726384364820852</v>
      </c>
      <c r="I1585" s="2" t="s">
        <v>131</v>
      </c>
      <c r="J1585" s="2" t="str">
        <f>IF(COUNTIF($A$3:A1585,A1585)&gt;1,"ДУБЛЬ","")</f>
        <v/>
      </c>
      <c r="K1585" s="2" t="str">
        <f t="shared" si="24"/>
        <v>OK</v>
      </c>
      <c r="L1585" s="2" t="s">
        <v>72</v>
      </c>
    </row>
    <row r="1586" spans="1:12">
      <c r="A1586" s="2" t="s">
        <v>2331</v>
      </c>
      <c r="B1586" s="2" t="s">
        <v>241</v>
      </c>
      <c r="C1586" s="2">
        <v>2237</v>
      </c>
      <c r="D1586" s="2" t="s">
        <v>2332</v>
      </c>
      <c r="E1586" s="2" t="s">
        <v>72</v>
      </c>
      <c r="F1586" s="3">
        <v>48.194001</v>
      </c>
      <c r="G1586" s="3">
        <v>22.655466000000001</v>
      </c>
      <c r="H1586" s="4">
        <v>59.726384364820852</v>
      </c>
      <c r="I1586" s="2" t="s">
        <v>131</v>
      </c>
      <c r="J1586" s="2" t="str">
        <f>IF(COUNTIF($A$3:A1586,A1586)&gt;1,"ДУБЛЬ","")</f>
        <v/>
      </c>
      <c r="K1586" s="2" t="str">
        <f t="shared" si="24"/>
        <v>OK</v>
      </c>
      <c r="L1586" s="2" t="s">
        <v>72</v>
      </c>
    </row>
    <row r="1587" spans="1:12">
      <c r="A1587" s="2" t="s">
        <v>2333</v>
      </c>
      <c r="B1587" s="2" t="s">
        <v>241</v>
      </c>
      <c r="C1587" s="2">
        <v>2240</v>
      </c>
      <c r="D1587" s="2" t="s">
        <v>2246</v>
      </c>
      <c r="E1587" s="2" t="s">
        <v>72</v>
      </c>
      <c r="F1587" s="3">
        <v>49.473269999999999</v>
      </c>
      <c r="G1587" s="3">
        <v>24.134370000000001</v>
      </c>
      <c r="H1587" s="4">
        <v>59.726384364820852</v>
      </c>
      <c r="I1587" s="2" t="s">
        <v>131</v>
      </c>
      <c r="J1587" s="2" t="str">
        <f>IF(COUNTIF($A$3:A1587,A1587)&gt;1,"ДУБЛЬ","")</f>
        <v/>
      </c>
      <c r="K1587" s="2" t="str">
        <f t="shared" si="24"/>
        <v>OK</v>
      </c>
      <c r="L1587" s="2" t="s">
        <v>72</v>
      </c>
    </row>
    <row r="1588" spans="1:12">
      <c r="A1588" s="2" t="s">
        <v>2334</v>
      </c>
      <c r="B1588" s="2" t="s">
        <v>241</v>
      </c>
      <c r="C1588" s="2">
        <v>2245</v>
      </c>
      <c r="D1588" s="2" t="s">
        <v>2083</v>
      </c>
      <c r="E1588" s="2" t="s">
        <v>72</v>
      </c>
      <c r="F1588" s="3">
        <v>49.352429999999998</v>
      </c>
      <c r="G1588" s="3">
        <v>23.508970000000001</v>
      </c>
      <c r="H1588" s="4">
        <v>59.726384364820852</v>
      </c>
      <c r="I1588" s="2" t="s">
        <v>131</v>
      </c>
      <c r="J1588" s="2" t="str">
        <f>IF(COUNTIF($A$3:A1588,A1588)&gt;1,"ДУБЛЬ","")</f>
        <v/>
      </c>
      <c r="K1588" s="2" t="str">
        <f t="shared" si="24"/>
        <v>OK</v>
      </c>
      <c r="L1588" s="2" t="s">
        <v>72</v>
      </c>
    </row>
    <row r="1589" spans="1:12">
      <c r="A1589" s="2" t="s">
        <v>2335</v>
      </c>
      <c r="B1589" s="2" t="s">
        <v>241</v>
      </c>
      <c r="C1589" s="2">
        <v>2246</v>
      </c>
      <c r="D1589" s="2" t="s">
        <v>2336</v>
      </c>
      <c r="E1589" s="2" t="s">
        <v>72</v>
      </c>
      <c r="F1589" s="3">
        <v>50.182670999999999</v>
      </c>
      <c r="G1589" s="3">
        <v>27.539311000000001</v>
      </c>
      <c r="H1589" s="4">
        <v>59.726384364820852</v>
      </c>
      <c r="I1589" s="2" t="s">
        <v>131</v>
      </c>
      <c r="J1589" s="2" t="str">
        <f>IF(COUNTIF($A$3:A1589,A1589)&gt;1,"ДУБЛЬ","")</f>
        <v/>
      </c>
      <c r="K1589" s="2" t="str">
        <f t="shared" si="24"/>
        <v>OK</v>
      </c>
      <c r="L1589" s="2" t="s">
        <v>72</v>
      </c>
    </row>
    <row r="1590" spans="1:12">
      <c r="A1590" s="2" t="s">
        <v>2337</v>
      </c>
      <c r="B1590" s="2" t="s">
        <v>241</v>
      </c>
      <c r="C1590" s="2">
        <v>2256</v>
      </c>
      <c r="D1590" s="2" t="s">
        <v>2178</v>
      </c>
      <c r="E1590" s="2" t="s">
        <v>72</v>
      </c>
      <c r="F1590" s="3">
        <v>48.617134999999998</v>
      </c>
      <c r="G1590" s="3">
        <v>22.295207000000001</v>
      </c>
      <c r="H1590" s="4">
        <v>59.726384364820852</v>
      </c>
      <c r="I1590" s="2" t="s">
        <v>131</v>
      </c>
      <c r="J1590" s="2" t="str">
        <f>IF(COUNTIF($A$3:A1590,A1590)&gt;1,"ДУБЛЬ","")</f>
        <v/>
      </c>
      <c r="K1590" s="2" t="str">
        <f t="shared" si="24"/>
        <v>OK</v>
      </c>
      <c r="L1590" s="2" t="s">
        <v>72</v>
      </c>
    </row>
    <row r="1591" spans="1:12">
      <c r="A1591" s="2" t="s">
        <v>2338</v>
      </c>
      <c r="B1591" s="2" t="s">
        <v>241</v>
      </c>
      <c r="C1591" s="2">
        <v>2257</v>
      </c>
      <c r="D1591" s="2" t="s">
        <v>2339</v>
      </c>
      <c r="E1591" s="2" t="s">
        <v>72</v>
      </c>
      <c r="F1591" s="3">
        <v>48.321019999999997</v>
      </c>
      <c r="G1591" s="3">
        <v>25.110150000000001</v>
      </c>
      <c r="H1591" s="4">
        <v>59.726384364820852</v>
      </c>
      <c r="I1591" s="2" t="s">
        <v>131</v>
      </c>
      <c r="J1591" s="2" t="str">
        <f>IF(COUNTIF($A$3:A1591,A1591)&gt;1,"ДУБЛЬ","")</f>
        <v/>
      </c>
      <c r="K1591" s="2" t="str">
        <f t="shared" si="24"/>
        <v>OK</v>
      </c>
      <c r="L1591" s="2" t="s">
        <v>72</v>
      </c>
    </row>
    <row r="1592" spans="1:12">
      <c r="A1592" s="2" t="s">
        <v>2340</v>
      </c>
      <c r="B1592" s="2" t="s">
        <v>241</v>
      </c>
      <c r="C1592" s="2">
        <v>2258</v>
      </c>
      <c r="D1592" s="2" t="s">
        <v>2341</v>
      </c>
      <c r="E1592" s="2" t="s">
        <v>72</v>
      </c>
      <c r="F1592" s="3">
        <v>49.653010000000002</v>
      </c>
      <c r="G1592" s="3">
        <v>23.486975999999999</v>
      </c>
      <c r="H1592" s="4">
        <v>59.726384364820852</v>
      </c>
      <c r="I1592" s="2" t="s">
        <v>131</v>
      </c>
      <c r="J1592" s="2" t="str">
        <f>IF(COUNTIF($A$3:A1592,A1592)&gt;1,"ДУБЛЬ","")</f>
        <v/>
      </c>
      <c r="K1592" s="2" t="str">
        <f t="shared" si="24"/>
        <v>OK</v>
      </c>
      <c r="L1592" s="2" t="s">
        <v>72</v>
      </c>
    </row>
    <row r="1593" spans="1:12">
      <c r="A1593" s="2" t="s">
        <v>2342</v>
      </c>
      <c r="B1593" s="2" t="s">
        <v>241</v>
      </c>
      <c r="C1593" s="2">
        <v>2261</v>
      </c>
      <c r="D1593" s="2" t="s">
        <v>2022</v>
      </c>
      <c r="E1593" s="2" t="s">
        <v>72</v>
      </c>
      <c r="F1593" s="3">
        <v>49.421608999999997</v>
      </c>
      <c r="G1593" s="3">
        <v>27.000869000000002</v>
      </c>
      <c r="H1593" s="4">
        <v>59.726384364820852</v>
      </c>
      <c r="I1593" s="2" t="s">
        <v>131</v>
      </c>
      <c r="J1593" s="2" t="str">
        <f>IF(COUNTIF($A$3:A1593,A1593)&gt;1,"ДУБЛЬ","")</f>
        <v/>
      </c>
      <c r="K1593" s="2" t="str">
        <f t="shared" si="24"/>
        <v>OK</v>
      </c>
      <c r="L1593" s="2" t="s">
        <v>72</v>
      </c>
    </row>
    <row r="1594" spans="1:12">
      <c r="A1594" s="2" t="s">
        <v>2343</v>
      </c>
      <c r="B1594" s="2" t="s">
        <v>241</v>
      </c>
      <c r="C1594" s="2">
        <v>2262</v>
      </c>
      <c r="D1594" s="2" t="s">
        <v>611</v>
      </c>
      <c r="E1594" s="2" t="s">
        <v>72</v>
      </c>
      <c r="F1594" s="3">
        <v>50.517467000000003</v>
      </c>
      <c r="G1594" s="3">
        <v>30.463794</v>
      </c>
      <c r="H1594" s="4">
        <v>59.726384364820852</v>
      </c>
      <c r="I1594" s="2" t="s">
        <v>131</v>
      </c>
      <c r="J1594" s="2" t="str">
        <f>IF(COUNTIF($A$3:A1594,A1594)&gt;1,"ДУБЛЬ","")</f>
        <v/>
      </c>
      <c r="K1594" s="2" t="str">
        <f t="shared" si="24"/>
        <v>OK</v>
      </c>
      <c r="L1594" s="2" t="s">
        <v>72</v>
      </c>
    </row>
    <row r="1595" spans="1:12">
      <c r="A1595" s="2" t="s">
        <v>2344</v>
      </c>
      <c r="B1595" s="2" t="s">
        <v>241</v>
      </c>
      <c r="C1595" s="2">
        <v>2263</v>
      </c>
      <c r="D1595" s="2" t="s">
        <v>611</v>
      </c>
      <c r="E1595" s="2" t="s">
        <v>72</v>
      </c>
      <c r="F1595" s="3">
        <v>50.509082999999997</v>
      </c>
      <c r="G1595" s="3">
        <v>30.449285</v>
      </c>
      <c r="H1595" s="4">
        <v>59.726384364820852</v>
      </c>
      <c r="I1595" s="2" t="s">
        <v>131</v>
      </c>
      <c r="J1595" s="2" t="str">
        <f>IF(COUNTIF($A$3:A1595,A1595)&gt;1,"ДУБЛЬ","")</f>
        <v/>
      </c>
      <c r="K1595" s="2" t="str">
        <f t="shared" si="24"/>
        <v>OK</v>
      </c>
      <c r="L1595" s="2" t="s">
        <v>72</v>
      </c>
    </row>
    <row r="1596" spans="1:12">
      <c r="A1596" s="2" t="s">
        <v>2345</v>
      </c>
      <c r="B1596" s="2" t="s">
        <v>241</v>
      </c>
      <c r="C1596" s="2">
        <v>2265</v>
      </c>
      <c r="D1596" s="2" t="s">
        <v>2346</v>
      </c>
      <c r="E1596" s="2" t="s">
        <v>72</v>
      </c>
      <c r="F1596" s="3">
        <v>48.812449000000001</v>
      </c>
      <c r="G1596" s="3">
        <v>24.193771000000002</v>
      </c>
      <c r="H1596" s="4">
        <v>59.726384364820852</v>
      </c>
      <c r="I1596" s="2" t="s">
        <v>131</v>
      </c>
      <c r="J1596" s="2" t="str">
        <f>IF(COUNTIF($A$3:A1596,A1596)&gt;1,"ДУБЛЬ","")</f>
        <v/>
      </c>
      <c r="K1596" s="2" t="str">
        <f t="shared" si="24"/>
        <v>OK</v>
      </c>
      <c r="L1596" s="2" t="s">
        <v>72</v>
      </c>
    </row>
    <row r="1597" spans="1:12">
      <c r="A1597" s="2" t="s">
        <v>2347</v>
      </c>
      <c r="B1597" s="2" t="s">
        <v>241</v>
      </c>
      <c r="C1597" s="2">
        <v>2268</v>
      </c>
      <c r="D1597" s="2" t="s">
        <v>1922</v>
      </c>
      <c r="E1597" s="2" t="s">
        <v>72</v>
      </c>
      <c r="F1597" s="3">
        <v>50.744579999999999</v>
      </c>
      <c r="G1597" s="3">
        <v>25.381350000000001</v>
      </c>
      <c r="H1597" s="4">
        <v>59.726384364820852</v>
      </c>
      <c r="I1597" s="2" t="s">
        <v>131</v>
      </c>
      <c r="J1597" s="2" t="str">
        <f>IF(COUNTIF($A$3:A1597,A1597)&gt;1,"ДУБЛЬ","")</f>
        <v/>
      </c>
      <c r="K1597" s="2" t="str">
        <f t="shared" si="24"/>
        <v>OK</v>
      </c>
      <c r="L1597" s="2" t="s">
        <v>72</v>
      </c>
    </row>
    <row r="1598" spans="1:12">
      <c r="A1598" s="2" t="s">
        <v>2348</v>
      </c>
      <c r="B1598" s="2" t="s">
        <v>241</v>
      </c>
      <c r="C1598" s="2">
        <v>2271</v>
      </c>
      <c r="D1598" s="2" t="s">
        <v>2114</v>
      </c>
      <c r="E1598" s="2" t="s">
        <v>72</v>
      </c>
      <c r="F1598" s="3">
        <v>50.391959999999997</v>
      </c>
      <c r="G1598" s="3">
        <v>24.246780000000001</v>
      </c>
      <c r="H1598" s="4">
        <v>59.726384364820852</v>
      </c>
      <c r="I1598" s="2" t="s">
        <v>131</v>
      </c>
      <c r="J1598" s="2" t="str">
        <f>IF(COUNTIF($A$3:A1598,A1598)&gt;1,"ДУБЛЬ","")</f>
        <v/>
      </c>
      <c r="K1598" s="2" t="str">
        <f t="shared" si="24"/>
        <v>OK</v>
      </c>
      <c r="L1598" s="2" t="s">
        <v>72</v>
      </c>
    </row>
    <row r="1599" spans="1:12">
      <c r="A1599" s="2" t="s">
        <v>2349</v>
      </c>
      <c r="B1599" s="2" t="s">
        <v>241</v>
      </c>
      <c r="C1599" s="2">
        <v>2272</v>
      </c>
      <c r="D1599" s="2" t="s">
        <v>2093</v>
      </c>
      <c r="E1599" s="2" t="s">
        <v>72</v>
      </c>
      <c r="F1599" s="3">
        <v>51.765250000000002</v>
      </c>
      <c r="G1599" s="3">
        <v>25.50384</v>
      </c>
      <c r="H1599" s="4">
        <v>59.726384364820852</v>
      </c>
      <c r="I1599" s="2" t="s">
        <v>131</v>
      </c>
      <c r="J1599" s="2" t="str">
        <f>IF(COUNTIF($A$3:A1599,A1599)&gt;1,"ДУБЛЬ","")</f>
        <v/>
      </c>
      <c r="K1599" s="2" t="str">
        <f t="shared" si="24"/>
        <v>OK</v>
      </c>
      <c r="L1599" s="2" t="s">
        <v>72</v>
      </c>
    </row>
    <row r="1600" spans="1:12">
      <c r="A1600" s="2" t="s">
        <v>2350</v>
      </c>
      <c r="B1600" s="2" t="s">
        <v>241</v>
      </c>
      <c r="C1600" s="2">
        <v>2276</v>
      </c>
      <c r="D1600" s="2" t="s">
        <v>2351</v>
      </c>
      <c r="E1600" s="2" t="s">
        <v>72</v>
      </c>
      <c r="F1600" s="3">
        <v>48.400075999999999</v>
      </c>
      <c r="G1600" s="3">
        <v>24.599581000000001</v>
      </c>
      <c r="H1600" s="4">
        <v>59.726384364820852</v>
      </c>
      <c r="I1600" s="2" t="s">
        <v>131</v>
      </c>
      <c r="J1600" s="2" t="str">
        <f>IF(COUNTIF($A$3:A1600,A1600)&gt;1,"ДУБЛЬ","")</f>
        <v/>
      </c>
      <c r="K1600" s="2" t="str">
        <f t="shared" si="24"/>
        <v>OK</v>
      </c>
      <c r="L1600" s="2" t="s">
        <v>72</v>
      </c>
    </row>
    <row r="1601" spans="1:12">
      <c r="A1601" s="2" t="s">
        <v>2352</v>
      </c>
      <c r="B1601" s="2" t="s">
        <v>241</v>
      </c>
      <c r="C1601" s="2">
        <v>2284</v>
      </c>
      <c r="D1601" s="2" t="s">
        <v>2108</v>
      </c>
      <c r="E1601" s="2" t="s">
        <v>72</v>
      </c>
      <c r="F1601" s="3">
        <v>48.931100999999998</v>
      </c>
      <c r="G1601" s="3">
        <v>24.707961999999998</v>
      </c>
      <c r="H1601" s="4">
        <v>59.726384364820852</v>
      </c>
      <c r="I1601" s="2" t="s">
        <v>131</v>
      </c>
      <c r="J1601" s="2" t="str">
        <f>IF(COUNTIF($A$3:A1601,A1601)&gt;1,"ДУБЛЬ","")</f>
        <v/>
      </c>
      <c r="K1601" s="2" t="str">
        <f t="shared" si="24"/>
        <v>OK</v>
      </c>
      <c r="L1601" s="2" t="s">
        <v>72</v>
      </c>
    </row>
    <row r="1602" spans="1:12">
      <c r="A1602" s="2" t="s">
        <v>2353</v>
      </c>
      <c r="B1602" s="2" t="s">
        <v>241</v>
      </c>
      <c r="C1602" s="2">
        <v>2287</v>
      </c>
      <c r="D1602" s="2" t="s">
        <v>2083</v>
      </c>
      <c r="E1602" s="2" t="s">
        <v>72</v>
      </c>
      <c r="F1602" s="3">
        <v>49.353099</v>
      </c>
      <c r="G1602" s="3">
        <v>23.510154</v>
      </c>
      <c r="H1602" s="4">
        <v>59.726384364820852</v>
      </c>
      <c r="I1602" s="2" t="s">
        <v>131</v>
      </c>
      <c r="J1602" s="2" t="str">
        <f>IF(COUNTIF($A$3:A1602,A1602)&gt;1,"ДУБЛЬ","")</f>
        <v/>
      </c>
      <c r="K1602" s="2" t="str">
        <f t="shared" si="24"/>
        <v>OK</v>
      </c>
      <c r="L1602" s="2" t="s">
        <v>72</v>
      </c>
    </row>
    <row r="1603" spans="1:12">
      <c r="A1603" s="2" t="s">
        <v>2354</v>
      </c>
      <c r="B1603" s="2" t="s">
        <v>241</v>
      </c>
      <c r="C1603" s="2">
        <v>2288</v>
      </c>
      <c r="D1603" s="2" t="s">
        <v>1952</v>
      </c>
      <c r="E1603" s="2" t="s">
        <v>72</v>
      </c>
      <c r="F1603" s="3">
        <v>50.121957000000002</v>
      </c>
      <c r="G1603" s="3">
        <v>27.490432999999999</v>
      </c>
      <c r="H1603" s="4">
        <v>59.726384364820852</v>
      </c>
      <c r="I1603" s="2" t="s">
        <v>131</v>
      </c>
      <c r="J1603" s="2" t="str">
        <f>IF(COUNTIF($A$3:A1603,A1603)&gt;1,"ДУБЛЬ","")</f>
        <v/>
      </c>
      <c r="K1603" s="2" t="str">
        <f t="shared" ref="K1603:K1666" si="25">IF(OR(F1603="",G1603=""),"НЕМАЄ","OK")</f>
        <v>OK</v>
      </c>
      <c r="L1603" s="2" t="s">
        <v>72</v>
      </c>
    </row>
    <row r="1604" spans="1:12">
      <c r="A1604" s="2" t="s">
        <v>2355</v>
      </c>
      <c r="B1604" s="2" t="s">
        <v>241</v>
      </c>
      <c r="C1604" s="2">
        <v>2289</v>
      </c>
      <c r="D1604" s="2" t="s">
        <v>2356</v>
      </c>
      <c r="E1604" s="2" t="s">
        <v>72</v>
      </c>
      <c r="F1604" s="3">
        <v>50.327689999999997</v>
      </c>
      <c r="G1604" s="3">
        <v>26.524149999999999</v>
      </c>
      <c r="H1604" s="4">
        <v>59.726384364820852</v>
      </c>
      <c r="I1604" s="2" t="s">
        <v>131</v>
      </c>
      <c r="J1604" s="2" t="str">
        <f>IF(COUNTIF($A$3:A1604,A1604)&gt;1,"ДУБЛЬ","")</f>
        <v/>
      </c>
      <c r="K1604" s="2" t="str">
        <f t="shared" si="25"/>
        <v>OK</v>
      </c>
      <c r="L1604" s="2" t="s">
        <v>72</v>
      </c>
    </row>
    <row r="1605" spans="1:12">
      <c r="A1605" s="2" t="s">
        <v>2357</v>
      </c>
      <c r="B1605" s="2" t="s">
        <v>241</v>
      </c>
      <c r="C1605" s="2">
        <v>2290</v>
      </c>
      <c r="D1605" s="2" t="s">
        <v>2358</v>
      </c>
      <c r="E1605" s="2" t="s">
        <v>72</v>
      </c>
      <c r="F1605" s="3">
        <v>49.444490000000002</v>
      </c>
      <c r="G1605" s="3">
        <v>23.001259999999998</v>
      </c>
      <c r="H1605" s="4">
        <v>59.726384364820852</v>
      </c>
      <c r="I1605" s="2" t="s">
        <v>131</v>
      </c>
      <c r="J1605" s="2" t="str">
        <f>IF(COUNTIF($A$3:A1605,A1605)&gt;1,"ДУБЛЬ","")</f>
        <v/>
      </c>
      <c r="K1605" s="2" t="str">
        <f t="shared" si="25"/>
        <v>OK</v>
      </c>
      <c r="L1605" s="2" t="s">
        <v>72</v>
      </c>
    </row>
    <row r="1606" spans="1:12">
      <c r="A1606" s="2" t="s">
        <v>2359</v>
      </c>
      <c r="B1606" s="2" t="s">
        <v>241</v>
      </c>
      <c r="C1606" s="2">
        <v>2300</v>
      </c>
      <c r="D1606" s="2" t="s">
        <v>2360</v>
      </c>
      <c r="E1606" s="2" t="s">
        <v>72</v>
      </c>
      <c r="F1606" s="3">
        <v>49.920982000000002</v>
      </c>
      <c r="G1606" s="3">
        <v>23.733004999999999</v>
      </c>
      <c r="H1606" s="4">
        <v>59.726384364820852</v>
      </c>
      <c r="I1606" s="2" t="s">
        <v>131</v>
      </c>
      <c r="J1606" s="2" t="str">
        <f>IF(COUNTIF($A$3:A1606,A1606)&gt;1,"ДУБЛЬ","")</f>
        <v/>
      </c>
      <c r="K1606" s="2" t="str">
        <f t="shared" si="25"/>
        <v>OK</v>
      </c>
      <c r="L1606" s="2" t="s">
        <v>72</v>
      </c>
    </row>
    <row r="1607" spans="1:12">
      <c r="A1607" s="2" t="s">
        <v>2361</v>
      </c>
      <c r="B1607" s="2" t="s">
        <v>241</v>
      </c>
      <c r="C1607" s="2">
        <v>2243</v>
      </c>
      <c r="D1607" s="2" t="s">
        <v>2047</v>
      </c>
      <c r="E1607" s="2" t="s">
        <v>72</v>
      </c>
      <c r="F1607" s="3">
        <v>49.841526999999999</v>
      </c>
      <c r="G1607" s="3">
        <v>23.970718999999999</v>
      </c>
      <c r="H1607" s="4">
        <v>59.726384364820852</v>
      </c>
      <c r="I1607" s="2" t="s">
        <v>131</v>
      </c>
      <c r="J1607" s="2" t="str">
        <f>IF(COUNTIF($A$3:A1607,A1607)&gt;1,"ДУБЛЬ","")</f>
        <v/>
      </c>
      <c r="K1607" s="2" t="str">
        <f t="shared" si="25"/>
        <v>OK</v>
      </c>
      <c r="L1607" s="2" t="s">
        <v>72</v>
      </c>
    </row>
    <row r="1608" spans="1:12">
      <c r="A1608" s="2" t="s">
        <v>2362</v>
      </c>
      <c r="B1608" s="2" t="s">
        <v>241</v>
      </c>
      <c r="C1608" s="2">
        <v>2314</v>
      </c>
      <c r="D1608" s="2" t="s">
        <v>611</v>
      </c>
      <c r="E1608" s="2" t="s">
        <v>72</v>
      </c>
      <c r="F1608" s="3">
        <v>50.455424999999998</v>
      </c>
      <c r="G1608" s="3">
        <v>30.351915999999999</v>
      </c>
      <c r="H1608" s="4">
        <v>59.726384364820852</v>
      </c>
      <c r="I1608" s="2" t="s">
        <v>131</v>
      </c>
      <c r="J1608" s="2" t="str">
        <f>IF(COUNTIF($A$3:A1608,A1608)&gt;1,"ДУБЛЬ","")</f>
        <v/>
      </c>
      <c r="K1608" s="2" t="str">
        <f t="shared" si="25"/>
        <v>OK</v>
      </c>
      <c r="L1608" s="2" t="s">
        <v>72</v>
      </c>
    </row>
    <row r="1609" spans="1:12">
      <c r="A1609" s="2" t="s">
        <v>2363</v>
      </c>
      <c r="B1609" s="2" t="s">
        <v>241</v>
      </c>
      <c r="C1609" s="2">
        <v>2317</v>
      </c>
      <c r="D1609" s="2" t="s">
        <v>2108</v>
      </c>
      <c r="E1609" s="2" t="s">
        <v>72</v>
      </c>
      <c r="F1609" s="3">
        <v>48.9238</v>
      </c>
      <c r="G1609" s="3">
        <v>24.723500000000001</v>
      </c>
      <c r="H1609" s="4">
        <v>59.726384364820852</v>
      </c>
      <c r="I1609" s="2" t="s">
        <v>131</v>
      </c>
      <c r="J1609" s="2" t="str">
        <f>IF(COUNTIF($A$3:A1609,A1609)&gt;1,"ДУБЛЬ","")</f>
        <v/>
      </c>
      <c r="K1609" s="2" t="str">
        <f t="shared" si="25"/>
        <v>OK</v>
      </c>
      <c r="L1609" s="2" t="s">
        <v>72</v>
      </c>
    </row>
    <row r="1610" spans="1:12">
      <c r="A1610" s="2" t="s">
        <v>2364</v>
      </c>
      <c r="B1610" s="2" t="s">
        <v>241</v>
      </c>
      <c r="C1610" s="2">
        <v>2318</v>
      </c>
      <c r="D1610" s="2" t="s">
        <v>2007</v>
      </c>
      <c r="E1610" s="2" t="s">
        <v>72</v>
      </c>
      <c r="F1610" s="3">
        <v>48.257738000000003</v>
      </c>
      <c r="G1610" s="3">
        <v>25.931750000000001</v>
      </c>
      <c r="H1610" s="4">
        <v>59.726384364820852</v>
      </c>
      <c r="I1610" s="2" t="s">
        <v>131</v>
      </c>
      <c r="J1610" s="2" t="str">
        <f>IF(COUNTIF($A$3:A1610,A1610)&gt;1,"ДУБЛЬ","")</f>
        <v/>
      </c>
      <c r="K1610" s="2" t="str">
        <f t="shared" si="25"/>
        <v>OK</v>
      </c>
      <c r="L1610" s="2" t="s">
        <v>72</v>
      </c>
    </row>
    <row r="1611" spans="1:12">
      <c r="A1611" s="2" t="s">
        <v>2365</v>
      </c>
      <c r="B1611" s="2" t="s">
        <v>241</v>
      </c>
      <c r="C1611" s="2">
        <v>2326</v>
      </c>
      <c r="D1611" s="2" t="s">
        <v>2366</v>
      </c>
      <c r="E1611" s="2" t="s">
        <v>72</v>
      </c>
      <c r="F1611" s="3">
        <v>49.922196</v>
      </c>
      <c r="G1611" s="3">
        <v>27.744004</v>
      </c>
      <c r="H1611" s="4">
        <v>59.726384364820852</v>
      </c>
      <c r="I1611" s="2" t="s">
        <v>131</v>
      </c>
      <c r="J1611" s="2" t="str">
        <f>IF(COUNTIF($A$3:A1611,A1611)&gt;1,"ДУБЛЬ","")</f>
        <v/>
      </c>
      <c r="K1611" s="2" t="str">
        <f t="shared" si="25"/>
        <v>OK</v>
      </c>
      <c r="L1611" s="2" t="s">
        <v>72</v>
      </c>
    </row>
    <row r="1612" spans="1:12">
      <c r="A1612" s="2" t="s">
        <v>2367</v>
      </c>
      <c r="B1612" s="2" t="s">
        <v>241</v>
      </c>
      <c r="C1612" s="2">
        <v>2329</v>
      </c>
      <c r="D1612" s="2" t="s">
        <v>2368</v>
      </c>
      <c r="E1612" s="2" t="s">
        <v>72</v>
      </c>
      <c r="F1612" s="3">
        <v>50.916730000000001</v>
      </c>
      <c r="G1612" s="3">
        <v>25.271070000000002</v>
      </c>
      <c r="H1612" s="4">
        <v>59.726384364820852</v>
      </c>
      <c r="I1612" s="2" t="s">
        <v>131</v>
      </c>
      <c r="J1612" s="2" t="str">
        <f>IF(COUNTIF($A$3:A1612,A1612)&gt;1,"ДУБЛЬ","")</f>
        <v/>
      </c>
      <c r="K1612" s="2" t="str">
        <f t="shared" si="25"/>
        <v>OK</v>
      </c>
      <c r="L1612" s="2" t="s">
        <v>72</v>
      </c>
    </row>
    <row r="1613" spans="1:12">
      <c r="A1613" s="2" t="s">
        <v>2369</v>
      </c>
      <c r="B1613" s="2" t="s">
        <v>241</v>
      </c>
      <c r="C1613" s="2">
        <v>2336</v>
      </c>
      <c r="D1613" s="2" t="s">
        <v>611</v>
      </c>
      <c r="E1613" s="2" t="s">
        <v>72</v>
      </c>
      <c r="F1613" s="3">
        <v>50.503490900000003</v>
      </c>
      <c r="G1613" s="3">
        <v>30.454084099999999</v>
      </c>
      <c r="H1613" s="4">
        <v>59.726384364820852</v>
      </c>
      <c r="I1613" s="2" t="s">
        <v>131</v>
      </c>
      <c r="J1613" s="2" t="str">
        <f>IF(COUNTIF($A$3:A1613,A1613)&gt;1,"ДУБЛЬ","")</f>
        <v/>
      </c>
      <c r="K1613" s="2" t="str">
        <f t="shared" si="25"/>
        <v>OK</v>
      </c>
      <c r="L1613" s="2" t="s">
        <v>72</v>
      </c>
    </row>
    <row r="1614" spans="1:12">
      <c r="A1614" s="2" t="s">
        <v>2370</v>
      </c>
      <c r="B1614" s="2" t="s">
        <v>241</v>
      </c>
      <c r="C1614" s="2">
        <v>2339</v>
      </c>
      <c r="D1614" s="2" t="s">
        <v>2371</v>
      </c>
      <c r="E1614" s="2" t="s">
        <v>72</v>
      </c>
      <c r="F1614" s="3">
        <v>49.807850000000002</v>
      </c>
      <c r="G1614" s="3">
        <v>24.905013</v>
      </c>
      <c r="H1614" s="4">
        <v>59.726384364820852</v>
      </c>
      <c r="I1614" s="2" t="s">
        <v>131</v>
      </c>
      <c r="J1614" s="2" t="str">
        <f>IF(COUNTIF($A$3:A1614,A1614)&gt;1,"ДУБЛЬ","")</f>
        <v/>
      </c>
      <c r="K1614" s="2" t="str">
        <f t="shared" si="25"/>
        <v>OK</v>
      </c>
      <c r="L1614" s="2" t="s">
        <v>72</v>
      </c>
    </row>
    <row r="1615" spans="1:12">
      <c r="A1615" s="2" t="s">
        <v>2372</v>
      </c>
      <c r="B1615" s="2" t="s">
        <v>241</v>
      </c>
      <c r="C1615" s="2">
        <v>2340</v>
      </c>
      <c r="D1615" s="2" t="s">
        <v>2047</v>
      </c>
      <c r="E1615" s="2" t="s">
        <v>72</v>
      </c>
      <c r="F1615" s="3">
        <v>49.809620000000002</v>
      </c>
      <c r="G1615" s="3">
        <v>24.005199999999999</v>
      </c>
      <c r="H1615" s="4">
        <v>59.726384364820852</v>
      </c>
      <c r="I1615" s="2" t="s">
        <v>131</v>
      </c>
      <c r="J1615" s="2" t="str">
        <f>IF(COUNTIF($A$3:A1615,A1615)&gt;1,"ДУБЛЬ","")</f>
        <v/>
      </c>
      <c r="K1615" s="2" t="str">
        <f t="shared" si="25"/>
        <v>OK</v>
      </c>
      <c r="L1615" s="2" t="s">
        <v>72</v>
      </c>
    </row>
    <row r="1616" spans="1:12">
      <c r="A1616" s="2" t="s">
        <v>2373</v>
      </c>
      <c r="B1616" s="2" t="s">
        <v>241</v>
      </c>
      <c r="C1616" s="2">
        <v>2341</v>
      </c>
      <c r="D1616" s="2" t="s">
        <v>1922</v>
      </c>
      <c r="E1616" s="2" t="s">
        <v>72</v>
      </c>
      <c r="F1616" s="3">
        <v>50.750188999999999</v>
      </c>
      <c r="G1616" s="3">
        <v>25.330290000000002</v>
      </c>
      <c r="H1616" s="4">
        <v>59.726384364820852</v>
      </c>
      <c r="I1616" s="2" t="s">
        <v>131</v>
      </c>
      <c r="J1616" s="2" t="str">
        <f>IF(COUNTIF($A$3:A1616,A1616)&gt;1,"ДУБЛЬ","")</f>
        <v/>
      </c>
      <c r="K1616" s="2" t="str">
        <f t="shared" si="25"/>
        <v>OK</v>
      </c>
      <c r="L1616" s="2" t="s">
        <v>72</v>
      </c>
    </row>
    <row r="1617" spans="1:12">
      <c r="A1617" s="2" t="s">
        <v>2374</v>
      </c>
      <c r="B1617" s="2" t="s">
        <v>241</v>
      </c>
      <c r="C1617" s="2">
        <v>2342</v>
      </c>
      <c r="D1617" s="2" t="s">
        <v>1998</v>
      </c>
      <c r="E1617" s="2" t="s">
        <v>72</v>
      </c>
      <c r="F1617" s="3">
        <v>50.859729999999999</v>
      </c>
      <c r="G1617" s="3">
        <v>24.32368</v>
      </c>
      <c r="H1617" s="4">
        <v>59.726384364820852</v>
      </c>
      <c r="I1617" s="2" t="s">
        <v>131</v>
      </c>
      <c r="J1617" s="2" t="str">
        <f>IF(COUNTIF($A$3:A1617,A1617)&gt;1,"ДУБЛЬ","")</f>
        <v/>
      </c>
      <c r="K1617" s="2" t="str">
        <f t="shared" si="25"/>
        <v>OK</v>
      </c>
      <c r="L1617" s="2" t="s">
        <v>72</v>
      </c>
    </row>
    <row r="1618" spans="1:12">
      <c r="A1618" s="2" t="s">
        <v>2375</v>
      </c>
      <c r="B1618" s="2" t="s">
        <v>241</v>
      </c>
      <c r="C1618" s="2">
        <v>2343</v>
      </c>
      <c r="D1618" s="2" t="s">
        <v>2178</v>
      </c>
      <c r="E1618" s="2" t="s">
        <v>72</v>
      </c>
      <c r="F1618" s="3">
        <v>48.620263999999999</v>
      </c>
      <c r="G1618" s="3">
        <v>22.288589999999999</v>
      </c>
      <c r="H1618" s="4">
        <v>59.726384364820852</v>
      </c>
      <c r="I1618" s="2" t="s">
        <v>131</v>
      </c>
      <c r="J1618" s="2" t="str">
        <f>IF(COUNTIF($A$3:A1618,A1618)&gt;1,"ДУБЛЬ","")</f>
        <v/>
      </c>
      <c r="K1618" s="2" t="str">
        <f t="shared" si="25"/>
        <v>OK</v>
      </c>
      <c r="L1618" s="2" t="s">
        <v>72</v>
      </c>
    </row>
    <row r="1619" spans="1:12">
      <c r="A1619" s="2" t="s">
        <v>2376</v>
      </c>
      <c r="B1619" s="2" t="s">
        <v>241</v>
      </c>
      <c r="C1619" s="2">
        <v>2346</v>
      </c>
      <c r="D1619" s="2" t="s">
        <v>2014</v>
      </c>
      <c r="E1619" s="2" t="s">
        <v>72</v>
      </c>
      <c r="F1619" s="3">
        <v>48.531386500000004</v>
      </c>
      <c r="G1619" s="3">
        <v>25.045428099999999</v>
      </c>
      <c r="H1619" s="4">
        <v>59.726384364820852</v>
      </c>
      <c r="I1619" s="2" t="s">
        <v>131</v>
      </c>
      <c r="J1619" s="2" t="str">
        <f>IF(COUNTIF($A$3:A1619,A1619)&gt;1,"ДУБЛЬ","")</f>
        <v/>
      </c>
      <c r="K1619" s="2" t="str">
        <f t="shared" si="25"/>
        <v>OK</v>
      </c>
      <c r="L1619" s="2" t="s">
        <v>72</v>
      </c>
    </row>
    <row r="1620" spans="1:12">
      <c r="A1620" s="2" t="s">
        <v>2377</v>
      </c>
      <c r="B1620" s="2" t="s">
        <v>241</v>
      </c>
      <c r="C1620" s="2">
        <v>2349</v>
      </c>
      <c r="D1620" s="2" t="s">
        <v>2378</v>
      </c>
      <c r="E1620" s="2" t="s">
        <v>72</v>
      </c>
      <c r="F1620" s="3">
        <v>47.955717999999997</v>
      </c>
      <c r="G1620" s="3">
        <v>23.883693999999998</v>
      </c>
      <c r="H1620" s="4">
        <v>59.726384364820852</v>
      </c>
      <c r="I1620" s="2" t="s">
        <v>131</v>
      </c>
      <c r="J1620" s="2" t="str">
        <f>IF(COUNTIF($A$3:A1620,A1620)&gt;1,"ДУБЛЬ","")</f>
        <v/>
      </c>
      <c r="K1620" s="2" t="str">
        <f t="shared" si="25"/>
        <v>OK</v>
      </c>
      <c r="L1620" s="2" t="s">
        <v>72</v>
      </c>
    </row>
    <row r="1621" spans="1:12">
      <c r="A1621" s="2" t="s">
        <v>2379</v>
      </c>
      <c r="B1621" s="2" t="s">
        <v>241</v>
      </c>
      <c r="C1621" s="2">
        <v>2351</v>
      </c>
      <c r="D1621" s="2" t="s">
        <v>1968</v>
      </c>
      <c r="E1621" s="2" t="s">
        <v>72</v>
      </c>
      <c r="F1621" s="3">
        <v>51.002265000000001</v>
      </c>
      <c r="G1621" s="3">
        <v>26.754622000000001</v>
      </c>
      <c r="H1621" s="4">
        <v>59.726384364820852</v>
      </c>
      <c r="I1621" s="2" t="s">
        <v>131</v>
      </c>
      <c r="J1621" s="2" t="str">
        <f>IF(COUNTIF($A$3:A1621,A1621)&gt;1,"ДУБЛЬ","")</f>
        <v/>
      </c>
      <c r="K1621" s="2" t="str">
        <f t="shared" si="25"/>
        <v>OK</v>
      </c>
      <c r="L1621" s="2" t="s">
        <v>72</v>
      </c>
    </row>
    <row r="1622" spans="1:12">
      <c r="A1622" s="2" t="s">
        <v>2380</v>
      </c>
      <c r="B1622" s="2" t="s">
        <v>241</v>
      </c>
      <c r="C1622" s="2">
        <v>2353</v>
      </c>
      <c r="D1622" s="2" t="s">
        <v>611</v>
      </c>
      <c r="E1622" s="2" t="s">
        <v>72</v>
      </c>
      <c r="F1622" s="3">
        <v>50.472089400000002</v>
      </c>
      <c r="G1622" s="3">
        <v>30.3374664</v>
      </c>
      <c r="H1622" s="4">
        <v>59.726384364820852</v>
      </c>
      <c r="I1622" s="2" t="s">
        <v>131</v>
      </c>
      <c r="J1622" s="2" t="str">
        <f>IF(COUNTIF($A$3:A1622,A1622)&gt;1,"ДУБЛЬ","")</f>
        <v/>
      </c>
      <c r="K1622" s="2" t="str">
        <f t="shared" si="25"/>
        <v>OK</v>
      </c>
      <c r="L1622" s="2" t="s">
        <v>72</v>
      </c>
    </row>
    <row r="1623" spans="1:12">
      <c r="A1623" s="2" t="s">
        <v>2381</v>
      </c>
      <c r="B1623" s="2" t="s">
        <v>241</v>
      </c>
      <c r="C1623" s="2">
        <v>2354</v>
      </c>
      <c r="D1623" s="2" t="s">
        <v>2382</v>
      </c>
      <c r="E1623" s="2" t="s">
        <v>72</v>
      </c>
      <c r="F1623" s="3">
        <v>48.111277700000002</v>
      </c>
      <c r="G1623" s="3">
        <v>22.836381500000002</v>
      </c>
      <c r="H1623" s="4">
        <v>59.726384364820852</v>
      </c>
      <c r="I1623" s="2" t="s">
        <v>131</v>
      </c>
      <c r="J1623" s="2" t="str">
        <f>IF(COUNTIF($A$3:A1623,A1623)&gt;1,"ДУБЛЬ","")</f>
        <v/>
      </c>
      <c r="K1623" s="2" t="str">
        <f t="shared" si="25"/>
        <v>OK</v>
      </c>
      <c r="L1623" s="2" t="s">
        <v>72</v>
      </c>
    </row>
    <row r="1624" spans="1:12">
      <c r="A1624" s="2" t="s">
        <v>2383</v>
      </c>
      <c r="B1624" s="2" t="s">
        <v>241</v>
      </c>
      <c r="C1624" s="2">
        <v>2359</v>
      </c>
      <c r="D1624" s="2" t="s">
        <v>2384</v>
      </c>
      <c r="E1624" s="2" t="s">
        <v>72</v>
      </c>
      <c r="F1624" s="3">
        <v>50.581850000000003</v>
      </c>
      <c r="G1624" s="3">
        <v>30.488071000000001</v>
      </c>
      <c r="H1624" s="4">
        <v>59.726384364820852</v>
      </c>
      <c r="I1624" s="2" t="s">
        <v>131</v>
      </c>
      <c r="J1624" s="2" t="str">
        <f>IF(COUNTIF($A$3:A1624,A1624)&gt;1,"ДУБЛЬ","")</f>
        <v/>
      </c>
      <c r="K1624" s="2" t="str">
        <f t="shared" si="25"/>
        <v>OK</v>
      </c>
      <c r="L1624" s="2" t="s">
        <v>72</v>
      </c>
    </row>
    <row r="1625" spans="1:12">
      <c r="A1625" s="2" t="s">
        <v>2385</v>
      </c>
      <c r="B1625" s="2" t="s">
        <v>241</v>
      </c>
      <c r="C1625" s="2">
        <v>2365</v>
      </c>
      <c r="D1625" s="2" t="s">
        <v>2022</v>
      </c>
      <c r="E1625" s="2" t="s">
        <v>72</v>
      </c>
      <c r="F1625" s="3">
        <v>49.434519999999999</v>
      </c>
      <c r="G1625" s="3">
        <v>26.989809000000001</v>
      </c>
      <c r="H1625" s="4">
        <v>59.726384364820852</v>
      </c>
      <c r="I1625" s="2" t="s">
        <v>131</v>
      </c>
      <c r="J1625" s="2" t="str">
        <f>IF(COUNTIF($A$3:A1625,A1625)&gt;1,"ДУБЛЬ","")</f>
        <v/>
      </c>
      <c r="K1625" s="2" t="str">
        <f t="shared" si="25"/>
        <v>OK</v>
      </c>
      <c r="L1625" s="2" t="s">
        <v>72</v>
      </c>
    </row>
    <row r="1626" spans="1:12">
      <c r="A1626" s="2" t="s">
        <v>2386</v>
      </c>
      <c r="B1626" s="2" t="s">
        <v>241</v>
      </c>
      <c r="C1626" s="2">
        <v>2295</v>
      </c>
      <c r="D1626" s="2" t="s">
        <v>1922</v>
      </c>
      <c r="E1626" s="2" t="s">
        <v>72</v>
      </c>
      <c r="F1626" s="3">
        <v>50.75938</v>
      </c>
      <c r="G1626" s="3">
        <v>25.356000000000002</v>
      </c>
      <c r="H1626" s="4">
        <v>59.726384364820852</v>
      </c>
      <c r="I1626" s="2" t="s">
        <v>131</v>
      </c>
      <c r="J1626" s="2" t="str">
        <f>IF(COUNTIF($A$3:A1626,A1626)&gt;1,"ДУБЛЬ","")</f>
        <v/>
      </c>
      <c r="K1626" s="2" t="str">
        <f t="shared" si="25"/>
        <v>OK</v>
      </c>
      <c r="L1626" s="2" t="s">
        <v>72</v>
      </c>
    </row>
    <row r="1627" spans="1:12">
      <c r="A1627" s="2" t="s">
        <v>2387</v>
      </c>
      <c r="B1627" s="2" t="s">
        <v>241</v>
      </c>
      <c r="C1627" s="2">
        <v>2367</v>
      </c>
      <c r="D1627" s="2" t="s">
        <v>2388</v>
      </c>
      <c r="E1627" s="2" t="s">
        <v>72</v>
      </c>
      <c r="F1627" s="3">
        <v>49.070169999999997</v>
      </c>
      <c r="G1627" s="3">
        <v>26.204529000000001</v>
      </c>
      <c r="H1627" s="4">
        <v>59.726384364820852</v>
      </c>
      <c r="I1627" s="2" t="s">
        <v>131</v>
      </c>
      <c r="J1627" s="2" t="str">
        <f>IF(COUNTIF($A$3:A1627,A1627)&gt;1,"ДУБЛЬ","")</f>
        <v/>
      </c>
      <c r="K1627" s="2" t="str">
        <f t="shared" si="25"/>
        <v>OK</v>
      </c>
      <c r="L1627" s="2" t="s">
        <v>72</v>
      </c>
    </row>
    <row r="1628" spans="1:12">
      <c r="A1628" s="2" t="s">
        <v>2389</v>
      </c>
      <c r="B1628" s="2" t="s">
        <v>241</v>
      </c>
      <c r="C1628" s="2">
        <v>2370</v>
      </c>
      <c r="D1628" s="2" t="s">
        <v>2390</v>
      </c>
      <c r="E1628" s="2" t="s">
        <v>72</v>
      </c>
      <c r="F1628" s="3">
        <v>48.605939999999997</v>
      </c>
      <c r="G1628" s="3">
        <v>26.163371000000001</v>
      </c>
      <c r="H1628" s="4">
        <v>59.726384364820852</v>
      </c>
      <c r="I1628" s="2" t="s">
        <v>131</v>
      </c>
      <c r="J1628" s="2" t="str">
        <f>IF(COUNTIF($A$3:A1628,A1628)&gt;1,"ДУБЛЬ","")</f>
        <v/>
      </c>
      <c r="K1628" s="2" t="str">
        <f t="shared" si="25"/>
        <v>OK</v>
      </c>
      <c r="L1628" s="2" t="s">
        <v>72</v>
      </c>
    </row>
    <row r="1629" spans="1:12">
      <c r="A1629" s="2" t="s">
        <v>2391</v>
      </c>
      <c r="B1629" s="2" t="s">
        <v>241</v>
      </c>
      <c r="C1629" s="2">
        <v>2395</v>
      </c>
      <c r="D1629" s="2" t="s">
        <v>2392</v>
      </c>
      <c r="E1629" s="2" t="s">
        <v>72</v>
      </c>
      <c r="F1629" s="3">
        <v>48.311360999999998</v>
      </c>
      <c r="G1629" s="3">
        <v>23.137203</v>
      </c>
      <c r="H1629" s="4">
        <v>59.726384364820852</v>
      </c>
      <c r="I1629" s="2" t="s">
        <v>131</v>
      </c>
      <c r="J1629" s="2" t="str">
        <f>IF(COUNTIF($A$3:A1629,A1629)&gt;1,"ДУБЛЬ","")</f>
        <v/>
      </c>
      <c r="K1629" s="2" t="str">
        <f t="shared" si="25"/>
        <v>OK</v>
      </c>
      <c r="L1629" s="2" t="s">
        <v>72</v>
      </c>
    </row>
    <row r="1630" spans="1:12">
      <c r="A1630" s="2" t="s">
        <v>2393</v>
      </c>
      <c r="B1630" s="2" t="s">
        <v>241</v>
      </c>
      <c r="C1630" s="2">
        <v>2398</v>
      </c>
      <c r="D1630" s="2" t="s">
        <v>2040</v>
      </c>
      <c r="E1630" s="2" t="s">
        <v>72</v>
      </c>
      <c r="F1630" s="3">
        <v>49.029389000000002</v>
      </c>
      <c r="G1630" s="3">
        <v>24.363140000000001</v>
      </c>
      <c r="H1630" s="4">
        <v>59.726384364820852</v>
      </c>
      <c r="I1630" s="2" t="s">
        <v>131</v>
      </c>
      <c r="J1630" s="2" t="str">
        <f>IF(COUNTIF($A$3:A1630,A1630)&gt;1,"ДУБЛЬ","")</f>
        <v/>
      </c>
      <c r="K1630" s="2" t="str">
        <f t="shared" si="25"/>
        <v>OK</v>
      </c>
      <c r="L1630" s="2" t="s">
        <v>72</v>
      </c>
    </row>
    <row r="1631" spans="1:12">
      <c r="A1631" s="2" t="s">
        <v>2394</v>
      </c>
      <c r="B1631" s="2" t="s">
        <v>241</v>
      </c>
      <c r="C1631" s="2">
        <v>2400</v>
      </c>
      <c r="D1631" s="2" t="s">
        <v>2395</v>
      </c>
      <c r="E1631" s="2" t="s">
        <v>72</v>
      </c>
      <c r="F1631" s="3">
        <v>49.942810000000001</v>
      </c>
      <c r="G1631" s="3">
        <v>23.385120000000001</v>
      </c>
      <c r="H1631" s="4">
        <v>59.726384364820852</v>
      </c>
      <c r="I1631" s="2" t="s">
        <v>131</v>
      </c>
      <c r="J1631" s="2" t="str">
        <f>IF(COUNTIF($A$3:A1631,A1631)&gt;1,"ДУБЛЬ","")</f>
        <v/>
      </c>
      <c r="K1631" s="2" t="str">
        <f t="shared" si="25"/>
        <v>OK</v>
      </c>
      <c r="L1631" s="2" t="s">
        <v>72</v>
      </c>
    </row>
    <row r="1632" spans="1:12">
      <c r="A1632" s="2" t="s">
        <v>2396</v>
      </c>
      <c r="B1632" s="2" t="s">
        <v>241</v>
      </c>
      <c r="C1632" s="2">
        <v>2411</v>
      </c>
      <c r="D1632" s="2" t="s">
        <v>2397</v>
      </c>
      <c r="E1632" s="2" t="s">
        <v>72</v>
      </c>
      <c r="F1632" s="3">
        <v>50.9339382</v>
      </c>
      <c r="G1632" s="3">
        <v>29.905850000000001</v>
      </c>
      <c r="H1632" s="4">
        <v>59.726384364820852</v>
      </c>
      <c r="I1632" s="2" t="s">
        <v>131</v>
      </c>
      <c r="J1632" s="2" t="str">
        <f>IF(COUNTIF($A$3:A1632,A1632)&gt;1,"ДУБЛЬ","")</f>
        <v/>
      </c>
      <c r="K1632" s="2" t="str">
        <f t="shared" si="25"/>
        <v>OK</v>
      </c>
      <c r="L1632" s="2" t="s">
        <v>72</v>
      </c>
    </row>
    <row r="1633" spans="1:12">
      <c r="A1633" s="2" t="s">
        <v>2398</v>
      </c>
      <c r="B1633" s="2" t="s">
        <v>241</v>
      </c>
      <c r="C1633" s="2">
        <v>2412</v>
      </c>
      <c r="D1633" s="2" t="s">
        <v>2047</v>
      </c>
      <c r="E1633" s="2" t="s">
        <v>72</v>
      </c>
      <c r="F1633" s="3">
        <v>49.844099999999997</v>
      </c>
      <c r="G1633" s="3">
        <v>24.023969999999998</v>
      </c>
      <c r="H1633" s="4">
        <v>59.726384364820852</v>
      </c>
      <c r="I1633" s="2" t="s">
        <v>131</v>
      </c>
      <c r="J1633" s="2" t="str">
        <f>IF(COUNTIF($A$3:A1633,A1633)&gt;1,"ДУБЛЬ","")</f>
        <v/>
      </c>
      <c r="K1633" s="2" t="str">
        <f t="shared" si="25"/>
        <v>OK</v>
      </c>
      <c r="L1633" s="2" t="s">
        <v>72</v>
      </c>
    </row>
    <row r="1634" spans="1:12">
      <c r="A1634" s="2" t="s">
        <v>2399</v>
      </c>
      <c r="B1634" s="2" t="s">
        <v>241</v>
      </c>
      <c r="C1634" s="2">
        <v>2413</v>
      </c>
      <c r="D1634" s="2" t="s">
        <v>2001</v>
      </c>
      <c r="E1634" s="2" t="s">
        <v>72</v>
      </c>
      <c r="F1634" s="3">
        <v>48.677402000000001</v>
      </c>
      <c r="G1634" s="3">
        <v>26.59385</v>
      </c>
      <c r="H1634" s="4">
        <v>59.726384364820852</v>
      </c>
      <c r="I1634" s="2" t="s">
        <v>131</v>
      </c>
      <c r="J1634" s="2" t="str">
        <f>IF(COUNTIF($A$3:A1634,A1634)&gt;1,"ДУБЛЬ","")</f>
        <v/>
      </c>
      <c r="K1634" s="2" t="str">
        <f t="shared" si="25"/>
        <v>OK</v>
      </c>
      <c r="L1634" s="2" t="s">
        <v>72</v>
      </c>
    </row>
    <row r="1635" spans="1:12">
      <c r="A1635" s="2" t="s">
        <v>2400</v>
      </c>
      <c r="B1635" s="2" t="s">
        <v>241</v>
      </c>
      <c r="C1635" s="2">
        <v>2418</v>
      </c>
      <c r="D1635" s="2" t="s">
        <v>2108</v>
      </c>
      <c r="E1635" s="2" t="s">
        <v>72</v>
      </c>
      <c r="F1635" s="3">
        <v>48.920541</v>
      </c>
      <c r="G1635" s="3">
        <v>24.705345000000001</v>
      </c>
      <c r="H1635" s="4">
        <v>59.726384364820852</v>
      </c>
      <c r="I1635" s="2" t="s">
        <v>131</v>
      </c>
      <c r="J1635" s="2" t="str">
        <f>IF(COUNTIF($A$3:A1635,A1635)&gt;1,"ДУБЛЬ","")</f>
        <v/>
      </c>
      <c r="K1635" s="2" t="str">
        <f t="shared" si="25"/>
        <v>OK</v>
      </c>
      <c r="L1635" s="2" t="s">
        <v>72</v>
      </c>
    </row>
    <row r="1636" spans="1:12">
      <c r="A1636" s="2" t="s">
        <v>2401</v>
      </c>
      <c r="B1636" s="2" t="s">
        <v>241</v>
      </c>
      <c r="C1636" s="2">
        <v>2428</v>
      </c>
      <c r="D1636" s="2" t="s">
        <v>2402</v>
      </c>
      <c r="E1636" s="2" t="s">
        <v>72</v>
      </c>
      <c r="F1636" s="3">
        <v>48.97336</v>
      </c>
      <c r="G1636" s="3">
        <v>23.963930000000001</v>
      </c>
      <c r="H1636" s="4">
        <v>59.726384364820852</v>
      </c>
      <c r="I1636" s="2" t="s">
        <v>131</v>
      </c>
      <c r="J1636" s="2" t="str">
        <f>IF(COUNTIF($A$3:A1636,A1636)&gt;1,"ДУБЛЬ","")</f>
        <v/>
      </c>
      <c r="K1636" s="2" t="str">
        <f t="shared" si="25"/>
        <v>OK</v>
      </c>
      <c r="L1636" s="2" t="s">
        <v>72</v>
      </c>
    </row>
    <row r="1637" spans="1:12">
      <c r="A1637" s="2" t="s">
        <v>2403</v>
      </c>
      <c r="B1637" s="2" t="s">
        <v>241</v>
      </c>
      <c r="C1637" s="2">
        <v>2429</v>
      </c>
      <c r="D1637" s="2" t="s">
        <v>2404</v>
      </c>
      <c r="E1637" s="2" t="s">
        <v>72</v>
      </c>
      <c r="F1637" s="3">
        <v>49.965001000000001</v>
      </c>
      <c r="G1637" s="3">
        <v>24.606992999999999</v>
      </c>
      <c r="H1637" s="4">
        <v>59.726384364820852</v>
      </c>
      <c r="I1637" s="2" t="s">
        <v>131</v>
      </c>
      <c r="J1637" s="2" t="str">
        <f>IF(COUNTIF($A$3:A1637,A1637)&gt;1,"ДУБЛЬ","")</f>
        <v/>
      </c>
      <c r="K1637" s="2" t="str">
        <f t="shared" si="25"/>
        <v>OK</v>
      </c>
      <c r="L1637" s="2" t="s">
        <v>72</v>
      </c>
    </row>
    <row r="1638" spans="1:12">
      <c r="A1638" s="2" t="s">
        <v>2405</v>
      </c>
      <c r="B1638" s="2" t="s">
        <v>241</v>
      </c>
      <c r="C1638" s="2">
        <v>2433</v>
      </c>
      <c r="D1638" s="2" t="s">
        <v>2187</v>
      </c>
      <c r="E1638" s="2" t="s">
        <v>72</v>
      </c>
      <c r="F1638" s="3">
        <v>50.520600999999999</v>
      </c>
      <c r="G1638" s="3">
        <v>30.247181999999999</v>
      </c>
      <c r="H1638" s="4">
        <v>59.726384364820852</v>
      </c>
      <c r="I1638" s="2" t="s">
        <v>131</v>
      </c>
      <c r="J1638" s="2" t="str">
        <f>IF(COUNTIF($A$3:A1638,A1638)&gt;1,"ДУБЛЬ","")</f>
        <v/>
      </c>
      <c r="K1638" s="2" t="str">
        <f t="shared" si="25"/>
        <v>OK</v>
      </c>
      <c r="L1638" s="2" t="s">
        <v>72</v>
      </c>
    </row>
    <row r="1639" spans="1:12">
      <c r="A1639" s="2" t="s">
        <v>2406</v>
      </c>
      <c r="B1639" s="2" t="s">
        <v>241</v>
      </c>
      <c r="C1639" s="2">
        <v>2405</v>
      </c>
      <c r="D1639" s="2" t="s">
        <v>2407</v>
      </c>
      <c r="E1639" s="2" t="s">
        <v>72</v>
      </c>
      <c r="F1639" s="3">
        <v>48.139885</v>
      </c>
      <c r="G1639" s="3">
        <v>23.024747000000001</v>
      </c>
      <c r="H1639" s="4">
        <v>59.726384364820852</v>
      </c>
      <c r="I1639" s="2" t="s">
        <v>131</v>
      </c>
      <c r="J1639" s="2" t="str">
        <f>IF(COUNTIF($A$3:A1639,A1639)&gt;1,"ДУБЛЬ","")</f>
        <v/>
      </c>
      <c r="K1639" s="2" t="str">
        <f t="shared" si="25"/>
        <v>OK</v>
      </c>
      <c r="L1639" s="2" t="s">
        <v>72</v>
      </c>
    </row>
    <row r="1640" spans="1:12">
      <c r="A1640" s="2" t="s">
        <v>2408</v>
      </c>
      <c r="B1640" s="2" t="s">
        <v>241</v>
      </c>
      <c r="C1640" s="2">
        <v>2441</v>
      </c>
      <c r="D1640" s="2" t="s">
        <v>2409</v>
      </c>
      <c r="E1640" s="2" t="s">
        <v>72</v>
      </c>
      <c r="F1640" s="3">
        <v>48.578981499999998</v>
      </c>
      <c r="G1640" s="3">
        <v>25.282148100000001</v>
      </c>
      <c r="H1640" s="4">
        <v>59.726384364820852</v>
      </c>
      <c r="I1640" s="2" t="s">
        <v>131</v>
      </c>
      <c r="J1640" s="2" t="str">
        <f>IF(COUNTIF($A$3:A1640,A1640)&gt;1,"ДУБЛЬ","")</f>
        <v/>
      </c>
      <c r="K1640" s="2" t="str">
        <f t="shared" si="25"/>
        <v>OK</v>
      </c>
      <c r="L1640" s="2" t="s">
        <v>72</v>
      </c>
    </row>
    <row r="1641" spans="1:12">
      <c r="A1641" s="2" t="s">
        <v>2410</v>
      </c>
      <c r="B1641" s="2" t="s">
        <v>241</v>
      </c>
      <c r="C1641" s="2">
        <v>2442</v>
      </c>
      <c r="D1641" s="2" t="s">
        <v>2411</v>
      </c>
      <c r="E1641" s="2" t="s">
        <v>72</v>
      </c>
      <c r="F1641" s="3">
        <v>50.808537999999999</v>
      </c>
      <c r="G1641" s="3">
        <v>27.315390000000001</v>
      </c>
      <c r="H1641" s="4">
        <v>59.726384364820852</v>
      </c>
      <c r="I1641" s="2" t="s">
        <v>131</v>
      </c>
      <c r="J1641" s="2" t="str">
        <f>IF(COUNTIF($A$3:A1641,A1641)&gt;1,"ДУБЛЬ","")</f>
        <v/>
      </c>
      <c r="K1641" s="2" t="str">
        <f t="shared" si="25"/>
        <v>OK</v>
      </c>
      <c r="L1641" s="2" t="s">
        <v>72</v>
      </c>
    </row>
    <row r="1642" spans="1:12">
      <c r="A1642" s="2" t="s">
        <v>2412</v>
      </c>
      <c r="B1642" s="2" t="s">
        <v>241</v>
      </c>
      <c r="C1642" s="2">
        <v>2444</v>
      </c>
      <c r="D1642" s="2" t="s">
        <v>2413</v>
      </c>
      <c r="E1642" s="2" t="s">
        <v>72</v>
      </c>
      <c r="F1642" s="3">
        <v>50.489272999999997</v>
      </c>
      <c r="G1642" s="3">
        <v>30.332294000000001</v>
      </c>
      <c r="H1642" s="4">
        <v>59.726384364820852</v>
      </c>
      <c r="I1642" s="2" t="s">
        <v>131</v>
      </c>
      <c r="J1642" s="2" t="str">
        <f>IF(COUNTIF($A$3:A1642,A1642)&gt;1,"ДУБЛЬ","")</f>
        <v/>
      </c>
      <c r="K1642" s="2" t="str">
        <f t="shared" si="25"/>
        <v>OK</v>
      </c>
      <c r="L1642" s="2" t="s">
        <v>72</v>
      </c>
    </row>
    <row r="1643" spans="1:12">
      <c r="A1643" s="2" t="s">
        <v>2414</v>
      </c>
      <c r="B1643" s="2" t="s">
        <v>241</v>
      </c>
      <c r="C1643" s="2">
        <v>2450</v>
      </c>
      <c r="D1643" s="2" t="s">
        <v>2415</v>
      </c>
      <c r="E1643" s="2" t="s">
        <v>72</v>
      </c>
      <c r="F1643" s="3">
        <v>48.859743000000002</v>
      </c>
      <c r="G1643" s="3">
        <v>25.003052</v>
      </c>
      <c r="H1643" s="4">
        <v>59.726384364820852</v>
      </c>
      <c r="I1643" s="2" t="s">
        <v>131</v>
      </c>
      <c r="J1643" s="2" t="str">
        <f>IF(COUNTIF($A$3:A1643,A1643)&gt;1,"ДУБЛЬ","")</f>
        <v/>
      </c>
      <c r="K1643" s="2" t="str">
        <f t="shared" si="25"/>
        <v>OK</v>
      </c>
      <c r="L1643" s="2" t="s">
        <v>72</v>
      </c>
    </row>
    <row r="1644" spans="1:12">
      <c r="A1644" s="2" t="s">
        <v>2416</v>
      </c>
      <c r="B1644" s="2" t="s">
        <v>241</v>
      </c>
      <c r="C1644" s="2">
        <v>2451</v>
      </c>
      <c r="D1644" s="2" t="s">
        <v>2417</v>
      </c>
      <c r="E1644" s="2" t="s">
        <v>72</v>
      </c>
      <c r="F1644" s="3">
        <v>51.490929999999999</v>
      </c>
      <c r="G1644" s="3">
        <v>23.920829999999999</v>
      </c>
      <c r="H1644" s="4">
        <v>59.726384364820852</v>
      </c>
      <c r="I1644" s="2" t="s">
        <v>131</v>
      </c>
      <c r="J1644" s="2" t="str">
        <f>IF(COUNTIF($A$3:A1644,A1644)&gt;1,"ДУБЛЬ","")</f>
        <v/>
      </c>
      <c r="K1644" s="2" t="str">
        <f t="shared" si="25"/>
        <v>OK</v>
      </c>
      <c r="L1644" s="2" t="s">
        <v>72</v>
      </c>
    </row>
    <row r="1645" spans="1:12">
      <c r="A1645" s="2" t="s">
        <v>2418</v>
      </c>
      <c r="B1645" s="2" t="s">
        <v>241</v>
      </c>
      <c r="C1645" s="2">
        <v>2455</v>
      </c>
      <c r="D1645" s="2" t="s">
        <v>2114</v>
      </c>
      <c r="E1645" s="2" t="s">
        <v>72</v>
      </c>
      <c r="F1645" s="3">
        <v>50.395524999999999</v>
      </c>
      <c r="G1645" s="3">
        <v>24.235223000000001</v>
      </c>
      <c r="H1645" s="4">
        <v>59.726384364820852</v>
      </c>
      <c r="I1645" s="2" t="s">
        <v>131</v>
      </c>
      <c r="J1645" s="2" t="str">
        <f>IF(COUNTIF($A$3:A1645,A1645)&gt;1,"ДУБЛЬ","")</f>
        <v/>
      </c>
      <c r="K1645" s="2" t="str">
        <f t="shared" si="25"/>
        <v>OK</v>
      </c>
      <c r="L1645" s="2" t="s">
        <v>72</v>
      </c>
    </row>
    <row r="1646" spans="1:12">
      <c r="A1646" s="2" t="s">
        <v>2419</v>
      </c>
      <c r="B1646" s="2" t="s">
        <v>241</v>
      </c>
      <c r="C1646" s="2">
        <v>2457</v>
      </c>
      <c r="D1646" s="2" t="s">
        <v>2007</v>
      </c>
      <c r="E1646" s="2" t="s">
        <v>72</v>
      </c>
      <c r="F1646" s="3">
        <v>48.275813999999997</v>
      </c>
      <c r="G1646" s="3">
        <v>25.943444</v>
      </c>
      <c r="H1646" s="4">
        <v>59.726384364820852</v>
      </c>
      <c r="I1646" s="2" t="s">
        <v>131</v>
      </c>
      <c r="J1646" s="2" t="str">
        <f>IF(COUNTIF($A$3:A1646,A1646)&gt;1,"ДУБЛЬ","")</f>
        <v/>
      </c>
      <c r="K1646" s="2" t="str">
        <f t="shared" si="25"/>
        <v>OK</v>
      </c>
      <c r="L1646" s="2" t="s">
        <v>72</v>
      </c>
    </row>
    <row r="1647" spans="1:12">
      <c r="A1647" s="2" t="s">
        <v>2420</v>
      </c>
      <c r="B1647" s="2" t="s">
        <v>241</v>
      </c>
      <c r="C1647" s="2">
        <v>2461</v>
      </c>
      <c r="D1647" s="2" t="s">
        <v>2421</v>
      </c>
      <c r="E1647" s="2" t="s">
        <v>72</v>
      </c>
      <c r="F1647" s="3">
        <v>48.449100000000001</v>
      </c>
      <c r="G1647" s="3">
        <v>24.55218</v>
      </c>
      <c r="H1647" s="4">
        <v>59.726384364820852</v>
      </c>
      <c r="I1647" s="2" t="s">
        <v>131</v>
      </c>
      <c r="J1647" s="2" t="str">
        <f>IF(COUNTIF($A$3:A1647,A1647)&gt;1,"ДУБЛЬ","")</f>
        <v/>
      </c>
      <c r="K1647" s="2" t="str">
        <f t="shared" si="25"/>
        <v>OK</v>
      </c>
      <c r="L1647" s="2" t="s">
        <v>72</v>
      </c>
    </row>
    <row r="1648" spans="1:12">
      <c r="A1648" s="2" t="s">
        <v>2422</v>
      </c>
      <c r="B1648" s="2" t="s">
        <v>241</v>
      </c>
      <c r="C1648" s="2">
        <v>2372</v>
      </c>
      <c r="D1648" s="2" t="s">
        <v>2187</v>
      </c>
      <c r="E1648" s="2" t="s">
        <v>72</v>
      </c>
      <c r="F1648" s="3">
        <v>50.523872900000001</v>
      </c>
      <c r="G1648" s="3">
        <v>30.239439300000001</v>
      </c>
      <c r="H1648" s="4">
        <v>59.726384364820852</v>
      </c>
      <c r="I1648" s="2" t="s">
        <v>131</v>
      </c>
      <c r="J1648" s="2" t="str">
        <f>IF(COUNTIF($A$3:A1648,A1648)&gt;1,"ДУБЛЬ","")</f>
        <v/>
      </c>
      <c r="K1648" s="2" t="str">
        <f t="shared" si="25"/>
        <v>OK</v>
      </c>
      <c r="L1648" s="2" t="s">
        <v>72</v>
      </c>
    </row>
    <row r="1649" spans="1:12">
      <c r="A1649" s="2" t="s">
        <v>2423</v>
      </c>
      <c r="B1649" s="2" t="s">
        <v>241</v>
      </c>
      <c r="C1649" s="2">
        <v>2464</v>
      </c>
      <c r="D1649" s="2" t="s">
        <v>2099</v>
      </c>
      <c r="E1649" s="2" t="s">
        <v>72</v>
      </c>
      <c r="F1649" s="3">
        <v>48.443335300728172</v>
      </c>
      <c r="G1649" s="3">
        <v>22.717082985404868</v>
      </c>
      <c r="H1649" s="4">
        <v>59.726384364820852</v>
      </c>
      <c r="I1649" s="2" t="s">
        <v>131</v>
      </c>
      <c r="J1649" s="2" t="str">
        <f>IF(COUNTIF($A$3:A1649,A1649)&gt;1,"ДУБЛЬ","")</f>
        <v/>
      </c>
      <c r="K1649" s="2" t="str">
        <f t="shared" si="25"/>
        <v>OK</v>
      </c>
      <c r="L1649" s="2" t="s">
        <v>72</v>
      </c>
    </row>
    <row r="1650" spans="1:12">
      <c r="A1650" s="2" t="s">
        <v>2424</v>
      </c>
      <c r="B1650" s="2" t="s">
        <v>241</v>
      </c>
      <c r="C1650" s="2">
        <v>2465</v>
      </c>
      <c r="D1650" s="2" t="s">
        <v>2099</v>
      </c>
      <c r="E1650" s="2" t="s">
        <v>72</v>
      </c>
      <c r="F1650" s="3">
        <v>48.449093271493886</v>
      </c>
      <c r="G1650" s="3">
        <v>22.751035840690509</v>
      </c>
      <c r="H1650" s="4">
        <v>59.726384364820852</v>
      </c>
      <c r="I1650" s="2" t="s">
        <v>131</v>
      </c>
      <c r="J1650" s="2" t="str">
        <f>IF(COUNTIF($A$3:A1650,A1650)&gt;1,"ДУБЛЬ","")</f>
        <v/>
      </c>
      <c r="K1650" s="2" t="str">
        <f t="shared" si="25"/>
        <v>OK</v>
      </c>
      <c r="L1650" s="2" t="s">
        <v>72</v>
      </c>
    </row>
    <row r="1651" spans="1:12">
      <c r="A1651" s="2" t="s">
        <v>2425</v>
      </c>
      <c r="B1651" s="2" t="s">
        <v>241</v>
      </c>
      <c r="C1651" s="2">
        <v>2469</v>
      </c>
      <c r="D1651" s="2" t="s">
        <v>2178</v>
      </c>
      <c r="E1651" s="2" t="s">
        <v>72</v>
      </c>
      <c r="F1651" s="3">
        <v>48.608018999999999</v>
      </c>
      <c r="G1651" s="3">
        <v>22.288861000000001</v>
      </c>
      <c r="H1651" s="4">
        <v>59.726384364820852</v>
      </c>
      <c r="I1651" s="2" t="s">
        <v>131</v>
      </c>
      <c r="J1651" s="2" t="str">
        <f>IF(COUNTIF($A$3:A1651,A1651)&gt;1,"ДУБЛЬ","")</f>
        <v/>
      </c>
      <c r="K1651" s="2" t="str">
        <f t="shared" si="25"/>
        <v>OK</v>
      </c>
      <c r="L1651" s="2" t="s">
        <v>72</v>
      </c>
    </row>
    <row r="1652" spans="1:12">
      <c r="A1652" s="2" t="s">
        <v>2426</v>
      </c>
      <c r="B1652" s="2" t="s">
        <v>241</v>
      </c>
      <c r="C1652" s="2">
        <v>2470</v>
      </c>
      <c r="D1652" s="2" t="s">
        <v>2427</v>
      </c>
      <c r="E1652" s="2" t="s">
        <v>72</v>
      </c>
      <c r="F1652" s="3">
        <v>50.573514000000003</v>
      </c>
      <c r="G1652" s="3">
        <v>30.267323600000001</v>
      </c>
      <c r="H1652" s="4">
        <v>59.726384364820852</v>
      </c>
      <c r="I1652" s="2" t="s">
        <v>131</v>
      </c>
      <c r="J1652" s="2" t="str">
        <f>IF(COUNTIF($A$3:A1652,A1652)&gt;1,"ДУБЛЬ","")</f>
        <v/>
      </c>
      <c r="K1652" s="2" t="str">
        <f t="shared" si="25"/>
        <v>OK</v>
      </c>
      <c r="L1652" s="2" t="s">
        <v>72</v>
      </c>
    </row>
    <row r="1653" spans="1:12">
      <c r="A1653" s="2" t="s">
        <v>2428</v>
      </c>
      <c r="B1653" s="2" t="s">
        <v>241</v>
      </c>
      <c r="C1653" s="2">
        <v>2471</v>
      </c>
      <c r="D1653" s="2" t="s">
        <v>2187</v>
      </c>
      <c r="E1653" s="2" t="s">
        <v>72</v>
      </c>
      <c r="F1653" s="3">
        <v>50.540197200000001</v>
      </c>
      <c r="G1653" s="3">
        <v>30.2636729</v>
      </c>
      <c r="H1653" s="4">
        <v>59.726384364820852</v>
      </c>
      <c r="I1653" s="2" t="s">
        <v>131</v>
      </c>
      <c r="J1653" s="2" t="str">
        <f>IF(COUNTIF($A$3:A1653,A1653)&gt;1,"ДУБЛЬ","")</f>
        <v/>
      </c>
      <c r="K1653" s="2" t="str">
        <f t="shared" si="25"/>
        <v>OK</v>
      </c>
      <c r="L1653" s="2" t="s">
        <v>72</v>
      </c>
    </row>
    <row r="1654" spans="1:12">
      <c r="A1654" s="2" t="s">
        <v>2429</v>
      </c>
      <c r="B1654" s="2" t="s">
        <v>241</v>
      </c>
      <c r="C1654" s="2">
        <v>2476</v>
      </c>
      <c r="D1654" s="2" t="s">
        <v>2407</v>
      </c>
      <c r="E1654" s="2" t="s">
        <v>72</v>
      </c>
      <c r="F1654" s="3">
        <v>48.139220700000003</v>
      </c>
      <c r="G1654" s="3">
        <v>23.029953899999999</v>
      </c>
      <c r="H1654" s="4">
        <v>59.726384364820852</v>
      </c>
      <c r="I1654" s="2" t="s">
        <v>131</v>
      </c>
      <c r="J1654" s="2" t="str">
        <f>IF(COUNTIF($A$3:A1654,A1654)&gt;1,"ДУБЛЬ","")</f>
        <v/>
      </c>
      <c r="K1654" s="2" t="str">
        <f t="shared" si="25"/>
        <v>OK</v>
      </c>
      <c r="L1654" s="2" t="s">
        <v>72</v>
      </c>
    </row>
    <row r="1655" spans="1:12">
      <c r="A1655" s="2" t="s">
        <v>2430</v>
      </c>
      <c r="B1655" s="2" t="s">
        <v>241</v>
      </c>
      <c r="C1655" s="2">
        <v>2478</v>
      </c>
      <c r="D1655" s="2" t="s">
        <v>611</v>
      </c>
      <c r="E1655" s="2" t="s">
        <v>72</v>
      </c>
      <c r="F1655" s="3">
        <v>50.464962</v>
      </c>
      <c r="G1655" s="3">
        <v>30.352419000000001</v>
      </c>
      <c r="H1655" s="4">
        <v>59.726384364820852</v>
      </c>
      <c r="I1655" s="2" t="s">
        <v>131</v>
      </c>
      <c r="J1655" s="2" t="str">
        <f>IF(COUNTIF($A$3:A1655,A1655)&gt;1,"ДУБЛЬ","")</f>
        <v/>
      </c>
      <c r="K1655" s="2" t="str">
        <f t="shared" si="25"/>
        <v>OK</v>
      </c>
      <c r="L1655" s="2" t="s">
        <v>72</v>
      </c>
    </row>
    <row r="1656" spans="1:12">
      <c r="A1656" s="2" t="s">
        <v>2431</v>
      </c>
      <c r="B1656" s="2" t="s">
        <v>241</v>
      </c>
      <c r="C1656" s="2">
        <v>2479</v>
      </c>
      <c r="D1656" s="2" t="s">
        <v>2432</v>
      </c>
      <c r="E1656" s="2" t="s">
        <v>72</v>
      </c>
      <c r="F1656" s="3">
        <v>48.5396565</v>
      </c>
      <c r="G1656" s="3">
        <v>22.5037983</v>
      </c>
      <c r="H1656" s="4">
        <v>59.726384364820852</v>
      </c>
      <c r="I1656" s="2" t="s">
        <v>131</v>
      </c>
      <c r="J1656" s="2" t="str">
        <f>IF(COUNTIF($A$3:A1656,A1656)&gt;1,"ДУБЛЬ","")</f>
        <v/>
      </c>
      <c r="K1656" s="2" t="str">
        <f t="shared" si="25"/>
        <v>OK</v>
      </c>
      <c r="L1656" s="2" t="s">
        <v>72</v>
      </c>
    </row>
    <row r="1657" spans="1:12">
      <c r="A1657" s="2" t="s">
        <v>2433</v>
      </c>
      <c r="B1657" s="2" t="s">
        <v>241</v>
      </c>
      <c r="C1657" s="2">
        <v>2485</v>
      </c>
      <c r="D1657" s="2" t="s">
        <v>1922</v>
      </c>
      <c r="E1657" s="2" t="s">
        <v>72</v>
      </c>
      <c r="F1657" s="3">
        <v>50.761470000000003</v>
      </c>
      <c r="G1657" s="3">
        <v>25.364059999999998</v>
      </c>
      <c r="H1657" s="4">
        <v>59.726384364820852</v>
      </c>
      <c r="I1657" s="2" t="s">
        <v>131</v>
      </c>
      <c r="J1657" s="2" t="str">
        <f>IF(COUNTIF($A$3:A1657,A1657)&gt;1,"ДУБЛЬ","")</f>
        <v/>
      </c>
      <c r="K1657" s="2" t="str">
        <f t="shared" si="25"/>
        <v>OK</v>
      </c>
      <c r="L1657" s="2" t="s">
        <v>72</v>
      </c>
    </row>
    <row r="1658" spans="1:12">
      <c r="A1658" s="2" t="s">
        <v>2434</v>
      </c>
      <c r="B1658" s="2" t="s">
        <v>241</v>
      </c>
      <c r="C1658" s="2">
        <v>2497</v>
      </c>
      <c r="D1658" s="2" t="s">
        <v>2089</v>
      </c>
      <c r="E1658" s="2" t="s">
        <v>72</v>
      </c>
      <c r="F1658" s="3">
        <v>50.056511568042218</v>
      </c>
      <c r="G1658" s="3">
        <v>23.97284007116372</v>
      </c>
      <c r="H1658" s="4">
        <v>59.726384364820852</v>
      </c>
      <c r="I1658" s="2" t="s">
        <v>131</v>
      </c>
      <c r="J1658" s="2" t="str">
        <f>IF(COUNTIF($A$3:A1658,A1658)&gt;1,"ДУБЛЬ","")</f>
        <v/>
      </c>
      <c r="K1658" s="2" t="str">
        <f t="shared" si="25"/>
        <v>OK</v>
      </c>
      <c r="L1658" s="2" t="s">
        <v>72</v>
      </c>
    </row>
    <row r="1659" spans="1:12">
      <c r="A1659" s="2" t="s">
        <v>2435</v>
      </c>
      <c r="B1659" s="2" t="s">
        <v>241</v>
      </c>
      <c r="C1659" s="2">
        <v>2244</v>
      </c>
      <c r="D1659" s="2" t="s">
        <v>2436</v>
      </c>
      <c r="E1659" s="2" t="s">
        <v>72</v>
      </c>
      <c r="F1659" s="3">
        <v>50.582034999999998</v>
      </c>
      <c r="G1659" s="3">
        <v>30.006067000000002</v>
      </c>
      <c r="H1659" s="4">
        <v>59.726384364820852</v>
      </c>
      <c r="I1659" s="2" t="s">
        <v>131</v>
      </c>
      <c r="J1659" s="2" t="str">
        <f>IF(COUNTIF($A$3:A1659,A1659)&gt;1,"ДУБЛЬ","")</f>
        <v/>
      </c>
      <c r="K1659" s="2" t="str">
        <f t="shared" si="25"/>
        <v>OK</v>
      </c>
      <c r="L1659" s="2" t="s">
        <v>72</v>
      </c>
    </row>
    <row r="1660" spans="1:12">
      <c r="A1660" s="2" t="s">
        <v>2437</v>
      </c>
      <c r="B1660" s="2" t="s">
        <v>241</v>
      </c>
      <c r="C1660" s="2">
        <v>2506</v>
      </c>
      <c r="D1660" s="2" t="s">
        <v>2438</v>
      </c>
      <c r="E1660" s="2" t="s">
        <v>72</v>
      </c>
      <c r="F1660" s="3">
        <v>49.626885000000001</v>
      </c>
      <c r="G1660" s="3">
        <v>23.691147999999998</v>
      </c>
      <c r="H1660" s="4">
        <v>59.726384364820852</v>
      </c>
      <c r="I1660" s="2" t="s">
        <v>131</v>
      </c>
      <c r="J1660" s="2" t="str">
        <f>IF(COUNTIF($A$3:A1660,A1660)&gt;1,"ДУБЛЬ","")</f>
        <v/>
      </c>
      <c r="K1660" s="2" t="str">
        <f t="shared" si="25"/>
        <v>OK</v>
      </c>
      <c r="L1660" s="2" t="s">
        <v>72</v>
      </c>
    </row>
    <row r="1661" spans="1:12">
      <c r="A1661" s="2" t="s">
        <v>2439</v>
      </c>
      <c r="B1661" s="2" t="s">
        <v>241</v>
      </c>
      <c r="C1661" s="2">
        <v>2509</v>
      </c>
      <c r="D1661" s="2" t="s">
        <v>2123</v>
      </c>
      <c r="E1661" s="2" t="s">
        <v>72</v>
      </c>
      <c r="F1661" s="3">
        <v>49.286737000000002</v>
      </c>
      <c r="G1661" s="3">
        <v>23.440211999999999</v>
      </c>
      <c r="H1661" s="4">
        <v>59.726384364820852</v>
      </c>
      <c r="I1661" s="2" t="s">
        <v>131</v>
      </c>
      <c r="J1661" s="2" t="str">
        <f>IF(COUNTIF($A$3:A1661,A1661)&gt;1,"ДУБЛЬ","")</f>
        <v/>
      </c>
      <c r="K1661" s="2" t="str">
        <f t="shared" si="25"/>
        <v>OK</v>
      </c>
      <c r="L1661" s="2" t="s">
        <v>72</v>
      </c>
    </row>
    <row r="1662" spans="1:12">
      <c r="A1662" s="2" t="s">
        <v>2440</v>
      </c>
      <c r="B1662" s="2" t="s">
        <v>241</v>
      </c>
      <c r="C1662" s="2">
        <v>2510</v>
      </c>
      <c r="D1662" s="2" t="s">
        <v>2441</v>
      </c>
      <c r="E1662" s="2" t="s">
        <v>72</v>
      </c>
      <c r="F1662" s="3">
        <v>50.749966999999998</v>
      </c>
      <c r="G1662" s="3">
        <v>26.028192000000001</v>
      </c>
      <c r="H1662" s="4">
        <v>59.726384364820852</v>
      </c>
      <c r="I1662" s="2" t="s">
        <v>131</v>
      </c>
      <c r="J1662" s="2" t="str">
        <f>IF(COUNTIF($A$3:A1662,A1662)&gt;1,"ДУБЛЬ","")</f>
        <v/>
      </c>
      <c r="K1662" s="2" t="str">
        <f t="shared" si="25"/>
        <v>OK</v>
      </c>
      <c r="L1662" s="2" t="s">
        <v>72</v>
      </c>
    </row>
    <row r="1663" spans="1:12">
      <c r="A1663" s="2" t="s">
        <v>2442</v>
      </c>
      <c r="B1663" s="2" t="s">
        <v>241</v>
      </c>
      <c r="C1663" s="2">
        <v>2512</v>
      </c>
      <c r="D1663" s="2" t="s">
        <v>2187</v>
      </c>
      <c r="E1663" s="2" t="s">
        <v>72</v>
      </c>
      <c r="F1663" s="3">
        <v>50.508481000000003</v>
      </c>
      <c r="G1663" s="3">
        <v>30.233079</v>
      </c>
      <c r="H1663" s="4">
        <v>59.726384364820852</v>
      </c>
      <c r="I1663" s="2" t="s">
        <v>131</v>
      </c>
      <c r="J1663" s="2" t="str">
        <f>IF(COUNTIF($A$3:A1663,A1663)&gt;1,"ДУБЛЬ","")</f>
        <v/>
      </c>
      <c r="K1663" s="2" t="str">
        <f t="shared" si="25"/>
        <v>OK</v>
      </c>
      <c r="L1663" s="2" t="s">
        <v>72</v>
      </c>
    </row>
    <row r="1664" spans="1:12">
      <c r="A1664" s="2" t="s">
        <v>2443</v>
      </c>
      <c r="B1664" s="2" t="s">
        <v>241</v>
      </c>
      <c r="C1664" s="2">
        <v>2515</v>
      </c>
      <c r="D1664" s="2" t="s">
        <v>2005</v>
      </c>
      <c r="E1664" s="2" t="s">
        <v>72</v>
      </c>
      <c r="F1664" s="3">
        <v>49.514160834046052</v>
      </c>
      <c r="G1664" s="3">
        <v>23.206299195288331</v>
      </c>
      <c r="H1664" s="4">
        <v>59.726384364820852</v>
      </c>
      <c r="I1664" s="2" t="s">
        <v>131</v>
      </c>
      <c r="J1664" s="2" t="str">
        <f>IF(COUNTIF($A$3:A1664,A1664)&gt;1,"ДУБЛЬ","")</f>
        <v/>
      </c>
      <c r="K1664" s="2" t="str">
        <f t="shared" si="25"/>
        <v>OK</v>
      </c>
      <c r="L1664" s="2" t="s">
        <v>72</v>
      </c>
    </row>
    <row r="1665" spans="1:12">
      <c r="A1665" s="2" t="s">
        <v>2444</v>
      </c>
      <c r="B1665" s="2" t="s">
        <v>241</v>
      </c>
      <c r="C1665" s="2">
        <v>2518</v>
      </c>
      <c r="D1665" s="2" t="s">
        <v>2095</v>
      </c>
      <c r="E1665" s="2" t="s">
        <v>72</v>
      </c>
      <c r="F1665" s="3">
        <v>50.276699999999998</v>
      </c>
      <c r="G1665" s="3">
        <v>24.633199999999999</v>
      </c>
      <c r="H1665" s="4">
        <v>59.726384364820852</v>
      </c>
      <c r="I1665" s="2" t="s">
        <v>131</v>
      </c>
      <c r="J1665" s="2" t="str">
        <f>IF(COUNTIF($A$3:A1665,A1665)&gt;1,"ДУБЛЬ","")</f>
        <v/>
      </c>
      <c r="K1665" s="2" t="str">
        <f t="shared" si="25"/>
        <v>OK</v>
      </c>
      <c r="L1665" s="2" t="s">
        <v>72</v>
      </c>
    </row>
    <row r="1666" spans="1:12">
      <c r="A1666" s="2" t="s">
        <v>2445</v>
      </c>
      <c r="B1666" s="2" t="s">
        <v>241</v>
      </c>
      <c r="C1666" s="2">
        <v>2454</v>
      </c>
      <c r="D1666" s="2" t="s">
        <v>2446</v>
      </c>
      <c r="E1666" s="2" t="s">
        <v>72</v>
      </c>
      <c r="F1666" s="3">
        <v>51.629890000000003</v>
      </c>
      <c r="G1666" s="3">
        <v>24.94772</v>
      </c>
      <c r="H1666" s="4">
        <v>59.726384364820852</v>
      </c>
      <c r="I1666" s="2" t="s">
        <v>131</v>
      </c>
      <c r="J1666" s="2" t="str">
        <f>IF(COUNTIF($A$3:A1666,A1666)&gt;1,"ДУБЛЬ","")</f>
        <v/>
      </c>
      <c r="K1666" s="2" t="str">
        <f t="shared" si="25"/>
        <v>OK</v>
      </c>
      <c r="L1666" s="2" t="s">
        <v>72</v>
      </c>
    </row>
    <row r="1667" spans="1:12">
      <c r="A1667" s="2" t="s">
        <v>2447</v>
      </c>
      <c r="B1667" s="2" t="s">
        <v>241</v>
      </c>
      <c r="C1667" s="2">
        <v>2524</v>
      </c>
      <c r="D1667" s="2" t="s">
        <v>2040</v>
      </c>
      <c r="E1667" s="2" t="s">
        <v>72</v>
      </c>
      <c r="F1667" s="3">
        <v>49.022466999999999</v>
      </c>
      <c r="G1667" s="3">
        <v>24.363620000000001</v>
      </c>
      <c r="H1667" s="4">
        <v>59.726384364820852</v>
      </c>
      <c r="I1667" s="2" t="s">
        <v>131</v>
      </c>
      <c r="J1667" s="2" t="str">
        <f>IF(COUNTIF($A$3:A1667,A1667)&gt;1,"ДУБЛЬ","")</f>
        <v/>
      </c>
      <c r="K1667" s="2" t="str">
        <f t="shared" ref="K1667:K1730" si="26">IF(OR(F1667="",G1667=""),"НЕМАЄ","OK")</f>
        <v>OK</v>
      </c>
      <c r="L1667" s="2" t="s">
        <v>72</v>
      </c>
    </row>
    <row r="1668" spans="1:12">
      <c r="A1668" s="2" t="s">
        <v>2448</v>
      </c>
      <c r="B1668" s="2" t="s">
        <v>241</v>
      </c>
      <c r="C1668" s="2">
        <v>2523</v>
      </c>
      <c r="D1668" s="2" t="s">
        <v>1963</v>
      </c>
      <c r="E1668" s="2" t="s">
        <v>72</v>
      </c>
      <c r="F1668" s="3">
        <v>50.260866999999998</v>
      </c>
      <c r="G1668" s="3">
        <v>28.699985000000002</v>
      </c>
      <c r="H1668" s="4">
        <v>59.726384364820852</v>
      </c>
      <c r="I1668" s="2" t="s">
        <v>131</v>
      </c>
      <c r="J1668" s="2" t="str">
        <f>IF(COUNTIF($A$3:A1668,A1668)&gt;1,"ДУБЛЬ","")</f>
        <v/>
      </c>
      <c r="K1668" s="2" t="str">
        <f t="shared" si="26"/>
        <v>OK</v>
      </c>
      <c r="L1668" s="2" t="s">
        <v>72</v>
      </c>
    </row>
    <row r="1669" spans="1:12">
      <c r="A1669" s="2" t="s">
        <v>2449</v>
      </c>
      <c r="B1669" s="2" t="s">
        <v>241</v>
      </c>
      <c r="C1669" s="2">
        <v>2528</v>
      </c>
      <c r="D1669" s="2" t="s">
        <v>2289</v>
      </c>
      <c r="E1669" s="2" t="s">
        <v>72</v>
      </c>
      <c r="F1669" s="3">
        <v>50.772305500000002</v>
      </c>
      <c r="G1669" s="3">
        <v>29.244407500000001</v>
      </c>
      <c r="H1669" s="4">
        <v>59.726384364820852</v>
      </c>
      <c r="I1669" s="2" t="s">
        <v>131</v>
      </c>
      <c r="J1669" s="2" t="str">
        <f>IF(COUNTIF($A$3:A1669,A1669)&gt;1,"ДУБЛЬ","")</f>
        <v/>
      </c>
      <c r="K1669" s="2" t="str">
        <f t="shared" si="26"/>
        <v>OK</v>
      </c>
      <c r="L1669" s="2" t="s">
        <v>72</v>
      </c>
    </row>
    <row r="1670" spans="1:12">
      <c r="A1670" s="2" t="s">
        <v>2450</v>
      </c>
      <c r="B1670" s="2" t="s">
        <v>241</v>
      </c>
      <c r="C1670" s="2">
        <v>2533</v>
      </c>
      <c r="D1670" s="2" t="s">
        <v>2451</v>
      </c>
      <c r="E1670" s="2" t="s">
        <v>72</v>
      </c>
      <c r="F1670" s="3">
        <v>48.45579</v>
      </c>
      <c r="G1670" s="3">
        <v>25.545069999999999</v>
      </c>
      <c r="H1670" s="4">
        <v>59.726384364820852</v>
      </c>
      <c r="I1670" s="2" t="s">
        <v>131</v>
      </c>
      <c r="J1670" s="2" t="str">
        <f>IF(COUNTIF($A$3:A1670,A1670)&gt;1,"ДУБЛЬ","")</f>
        <v/>
      </c>
      <c r="K1670" s="2" t="str">
        <f t="shared" si="26"/>
        <v>OK</v>
      </c>
      <c r="L1670" s="2" t="s">
        <v>72</v>
      </c>
    </row>
    <row r="1671" spans="1:12">
      <c r="A1671" s="2" t="s">
        <v>2452</v>
      </c>
      <c r="B1671" s="2" t="s">
        <v>241</v>
      </c>
      <c r="C1671" s="2">
        <v>2516</v>
      </c>
      <c r="D1671" s="2" t="s">
        <v>2453</v>
      </c>
      <c r="E1671" s="2" t="s">
        <v>72</v>
      </c>
      <c r="F1671" s="3">
        <v>50.828440000000001</v>
      </c>
      <c r="G1671" s="3">
        <v>25.46114</v>
      </c>
      <c r="H1671" s="4">
        <v>59.726384364820852</v>
      </c>
      <c r="I1671" s="2" t="s">
        <v>131</v>
      </c>
      <c r="J1671" s="2" t="str">
        <f>IF(COUNTIF($A$3:A1671,A1671)&gt;1,"ДУБЛЬ","")</f>
        <v/>
      </c>
      <c r="K1671" s="2" t="str">
        <f t="shared" si="26"/>
        <v>OK</v>
      </c>
      <c r="L1671" s="2" t="s">
        <v>72</v>
      </c>
    </row>
    <row r="1672" spans="1:12">
      <c r="A1672" s="2" t="s">
        <v>2454</v>
      </c>
      <c r="B1672" s="2" t="s">
        <v>241</v>
      </c>
      <c r="C1672" s="2">
        <v>2538</v>
      </c>
      <c r="D1672" s="2" t="s">
        <v>2402</v>
      </c>
      <c r="E1672" s="2" t="s">
        <v>72</v>
      </c>
      <c r="F1672" s="3">
        <v>48.973407999999999</v>
      </c>
      <c r="G1672" s="3">
        <v>23.972756</v>
      </c>
      <c r="H1672" s="4">
        <v>59.726384364820852</v>
      </c>
      <c r="I1672" s="2" t="s">
        <v>131</v>
      </c>
      <c r="J1672" s="2" t="str">
        <f>IF(COUNTIF($A$3:A1672,A1672)&gt;1,"ДУБЛЬ","")</f>
        <v/>
      </c>
      <c r="K1672" s="2" t="str">
        <f t="shared" si="26"/>
        <v>OK</v>
      </c>
      <c r="L1672" s="2" t="s">
        <v>72</v>
      </c>
    </row>
    <row r="1673" spans="1:12">
      <c r="A1673" s="2" t="s">
        <v>2455</v>
      </c>
      <c r="B1673" s="2" t="s">
        <v>241</v>
      </c>
      <c r="C1673" s="2">
        <v>2539</v>
      </c>
      <c r="D1673" s="2" t="s">
        <v>1947</v>
      </c>
      <c r="E1673" s="2" t="s">
        <v>72</v>
      </c>
      <c r="F1673" s="3">
        <v>50.721989999999998</v>
      </c>
      <c r="G1673" s="3">
        <v>24.161460000000002</v>
      </c>
      <c r="H1673" s="4">
        <v>59.726384364820852</v>
      </c>
      <c r="I1673" s="2" t="s">
        <v>131</v>
      </c>
      <c r="J1673" s="2" t="str">
        <f>IF(COUNTIF($A$3:A1673,A1673)&gt;1,"ДУБЛЬ","")</f>
        <v/>
      </c>
      <c r="K1673" s="2" t="str">
        <f t="shared" si="26"/>
        <v>OK</v>
      </c>
      <c r="L1673" s="2" t="s">
        <v>72</v>
      </c>
    </row>
    <row r="1674" spans="1:12">
      <c r="A1674" s="2" t="s">
        <v>2456</v>
      </c>
      <c r="B1674" s="2" t="s">
        <v>241</v>
      </c>
      <c r="C1674" s="2">
        <v>2541</v>
      </c>
      <c r="D1674" s="2" t="s">
        <v>1994</v>
      </c>
      <c r="E1674" s="2" t="s">
        <v>72</v>
      </c>
      <c r="F1674" s="3">
        <v>50.877929999999999</v>
      </c>
      <c r="G1674" s="3">
        <v>26.456320000000002</v>
      </c>
      <c r="H1674" s="4">
        <v>59.726384364820852</v>
      </c>
      <c r="I1674" s="2" t="s">
        <v>131</v>
      </c>
      <c r="J1674" s="2" t="str">
        <f>IF(COUNTIF($A$3:A1674,A1674)&gt;1,"ДУБЛЬ","")</f>
        <v/>
      </c>
      <c r="K1674" s="2" t="str">
        <f t="shared" si="26"/>
        <v>OK</v>
      </c>
      <c r="L1674" s="2" t="s">
        <v>72</v>
      </c>
    </row>
    <row r="1675" spans="1:12">
      <c r="A1675" s="2" t="s">
        <v>2457</v>
      </c>
      <c r="B1675" s="2" t="s">
        <v>241</v>
      </c>
      <c r="C1675" s="2">
        <v>2545</v>
      </c>
      <c r="D1675" s="2" t="s">
        <v>1922</v>
      </c>
      <c r="E1675" s="2" t="s">
        <v>72</v>
      </c>
      <c r="F1675" s="3">
        <v>50.768410000000003</v>
      </c>
      <c r="G1675" s="3">
        <v>25.37021</v>
      </c>
      <c r="H1675" s="4">
        <v>59.726384364820852</v>
      </c>
      <c r="I1675" s="2" t="s">
        <v>131</v>
      </c>
      <c r="J1675" s="2" t="str">
        <f>IF(COUNTIF($A$3:A1675,A1675)&gt;1,"ДУБЛЬ","")</f>
        <v/>
      </c>
      <c r="K1675" s="2" t="str">
        <f t="shared" si="26"/>
        <v>OK</v>
      </c>
      <c r="L1675" s="2" t="s">
        <v>72</v>
      </c>
    </row>
    <row r="1676" spans="1:12">
      <c r="A1676" s="2" t="s">
        <v>2458</v>
      </c>
      <c r="B1676" s="2" t="s">
        <v>241</v>
      </c>
      <c r="C1676" s="2">
        <v>2544</v>
      </c>
      <c r="D1676" s="2" t="s">
        <v>611</v>
      </c>
      <c r="E1676" s="2" t="s">
        <v>72</v>
      </c>
      <c r="F1676" s="3">
        <v>50.504989000000002</v>
      </c>
      <c r="G1676" s="3">
        <v>30.449113000000001</v>
      </c>
      <c r="H1676" s="4">
        <v>59.726384364820852</v>
      </c>
      <c r="I1676" s="2" t="s">
        <v>131</v>
      </c>
      <c r="J1676" s="2" t="str">
        <f>IF(COUNTIF($A$3:A1676,A1676)&gt;1,"ДУБЛЬ","")</f>
        <v/>
      </c>
      <c r="K1676" s="2" t="str">
        <f t="shared" si="26"/>
        <v>OK</v>
      </c>
      <c r="L1676" s="2" t="s">
        <v>72</v>
      </c>
    </row>
    <row r="1677" spans="1:12">
      <c r="A1677" s="2" t="s">
        <v>2459</v>
      </c>
      <c r="B1677" s="2" t="s">
        <v>241</v>
      </c>
      <c r="C1677" s="2">
        <v>2549</v>
      </c>
      <c r="D1677" s="2" t="s">
        <v>2460</v>
      </c>
      <c r="E1677" s="2" t="s">
        <v>72</v>
      </c>
      <c r="F1677" s="3">
        <v>50.542335000000001</v>
      </c>
      <c r="G1677" s="3">
        <v>30.157449</v>
      </c>
      <c r="H1677" s="4">
        <v>59.726384364820852</v>
      </c>
      <c r="I1677" s="2" t="s">
        <v>131</v>
      </c>
      <c r="J1677" s="2" t="str">
        <f>IF(COUNTIF($A$3:A1677,A1677)&gt;1,"ДУБЛЬ","")</f>
        <v/>
      </c>
      <c r="K1677" s="2" t="str">
        <f t="shared" si="26"/>
        <v>OK</v>
      </c>
      <c r="L1677" s="2" t="s">
        <v>72</v>
      </c>
    </row>
    <row r="1678" spans="1:12">
      <c r="A1678" s="2" t="s">
        <v>2461</v>
      </c>
      <c r="B1678" s="2" t="s">
        <v>241</v>
      </c>
      <c r="C1678" s="2">
        <v>2566</v>
      </c>
      <c r="D1678" s="2" t="s">
        <v>2022</v>
      </c>
      <c r="E1678" s="2" t="s">
        <v>72</v>
      </c>
      <c r="F1678" s="3">
        <v>49.436962999999999</v>
      </c>
      <c r="G1678" s="3">
        <v>26.984787000000001</v>
      </c>
      <c r="H1678" s="4">
        <v>59.726384364820852</v>
      </c>
      <c r="I1678" s="2" t="s">
        <v>131</v>
      </c>
      <c r="J1678" s="2" t="str">
        <f>IF(COUNTIF($A$3:A1678,A1678)&gt;1,"ДУБЛЬ","")</f>
        <v/>
      </c>
      <c r="K1678" s="2" t="str">
        <f t="shared" si="26"/>
        <v>OK</v>
      </c>
      <c r="L1678" s="2" t="s">
        <v>72</v>
      </c>
    </row>
    <row r="1679" spans="1:12">
      <c r="A1679" s="2" t="s">
        <v>2462</v>
      </c>
      <c r="B1679" s="2" t="s">
        <v>241</v>
      </c>
      <c r="C1679" s="2">
        <v>2567</v>
      </c>
      <c r="D1679" s="2" t="s">
        <v>1952</v>
      </c>
      <c r="E1679" s="2" t="s">
        <v>72</v>
      </c>
      <c r="F1679" s="3">
        <v>50.121411999999999</v>
      </c>
      <c r="G1679" s="3">
        <v>27.506111000000001</v>
      </c>
      <c r="H1679" s="4">
        <v>59.726384364820852</v>
      </c>
      <c r="I1679" s="2" t="s">
        <v>131</v>
      </c>
      <c r="J1679" s="2" t="str">
        <f>IF(COUNTIF($A$3:A1679,A1679)&gt;1,"ДУБЛЬ","")</f>
        <v/>
      </c>
      <c r="K1679" s="2" t="str">
        <f t="shared" si="26"/>
        <v>OK</v>
      </c>
      <c r="L1679" s="2" t="s">
        <v>72</v>
      </c>
    </row>
    <row r="1680" spans="1:12">
      <c r="A1680" s="2" t="s">
        <v>2463</v>
      </c>
      <c r="B1680" s="2" t="s">
        <v>241</v>
      </c>
      <c r="C1680" s="2">
        <v>2580</v>
      </c>
      <c r="D1680" s="2" t="s">
        <v>2464</v>
      </c>
      <c r="E1680" s="2" t="s">
        <v>72</v>
      </c>
      <c r="F1680" s="3">
        <v>50.667310000000001</v>
      </c>
      <c r="G1680" s="3">
        <v>25.537099999999999</v>
      </c>
      <c r="H1680" s="4">
        <v>59.726384364820852</v>
      </c>
      <c r="I1680" s="2" t="s">
        <v>131</v>
      </c>
      <c r="J1680" s="2" t="str">
        <f>IF(COUNTIF($A$3:A1680,A1680)&gt;1,"ДУБЛЬ","")</f>
        <v/>
      </c>
      <c r="K1680" s="2" t="str">
        <f t="shared" si="26"/>
        <v>OK</v>
      </c>
      <c r="L1680" s="2" t="s">
        <v>72</v>
      </c>
    </row>
    <row r="1681" spans="1:12">
      <c r="A1681" s="2" t="s">
        <v>2465</v>
      </c>
      <c r="B1681" s="2" t="s">
        <v>241</v>
      </c>
      <c r="C1681" s="2">
        <v>2581</v>
      </c>
      <c r="D1681" s="2" t="s">
        <v>2466</v>
      </c>
      <c r="E1681" s="2" t="s">
        <v>72</v>
      </c>
      <c r="F1681" s="3">
        <v>50.114871000000001</v>
      </c>
      <c r="G1681" s="3">
        <v>26.823969999999999</v>
      </c>
      <c r="H1681" s="4">
        <v>59.726384364820852</v>
      </c>
      <c r="I1681" s="2" t="s">
        <v>131</v>
      </c>
      <c r="J1681" s="2" t="str">
        <f>IF(COUNTIF($A$3:A1681,A1681)&gt;1,"ДУБЛЬ","")</f>
        <v/>
      </c>
      <c r="K1681" s="2" t="str">
        <f t="shared" si="26"/>
        <v>OK</v>
      </c>
      <c r="L1681" s="2" t="s">
        <v>72</v>
      </c>
    </row>
    <row r="1682" spans="1:12">
      <c r="A1682" s="2" t="s">
        <v>2467</v>
      </c>
      <c r="B1682" s="2" t="s">
        <v>241</v>
      </c>
      <c r="C1682" s="2">
        <v>2582</v>
      </c>
      <c r="D1682" s="2" t="s">
        <v>2148</v>
      </c>
      <c r="E1682" s="2" t="s">
        <v>72</v>
      </c>
      <c r="F1682" s="3">
        <v>50.176837999999996</v>
      </c>
      <c r="G1682" s="3">
        <v>27.065266999999999</v>
      </c>
      <c r="H1682" s="4">
        <v>59.726384364820852</v>
      </c>
      <c r="I1682" s="2" t="s">
        <v>131</v>
      </c>
      <c r="J1682" s="2" t="str">
        <f>IF(COUNTIF($A$3:A1682,A1682)&gt;1,"ДУБЛЬ","")</f>
        <v/>
      </c>
      <c r="K1682" s="2" t="str">
        <f t="shared" si="26"/>
        <v>OK</v>
      </c>
      <c r="L1682" s="2" t="s">
        <v>72</v>
      </c>
    </row>
    <row r="1683" spans="1:12">
      <c r="A1683" s="2" t="s">
        <v>2468</v>
      </c>
      <c r="B1683" s="2" t="s">
        <v>241</v>
      </c>
      <c r="C1683" s="2">
        <v>2568</v>
      </c>
      <c r="D1683" s="2" t="s">
        <v>2469</v>
      </c>
      <c r="E1683" s="2" t="s">
        <v>72</v>
      </c>
      <c r="F1683" s="3">
        <v>48.052016000000002</v>
      </c>
      <c r="G1683" s="3">
        <v>24.199805000000001</v>
      </c>
      <c r="H1683" s="4">
        <v>59.726384364820852</v>
      </c>
      <c r="I1683" s="2" t="s">
        <v>131</v>
      </c>
      <c r="J1683" s="2" t="str">
        <f>IF(COUNTIF($A$3:A1683,A1683)&gt;1,"ДУБЛЬ","")</f>
        <v/>
      </c>
      <c r="K1683" s="2" t="str">
        <f t="shared" si="26"/>
        <v>OK</v>
      </c>
      <c r="L1683" s="2" t="s">
        <v>72</v>
      </c>
    </row>
    <row r="1684" spans="1:12">
      <c r="A1684" s="2" t="s">
        <v>2470</v>
      </c>
      <c r="B1684" s="2" t="s">
        <v>241</v>
      </c>
      <c r="C1684" s="2">
        <v>2590</v>
      </c>
      <c r="D1684" s="2" t="s">
        <v>2451</v>
      </c>
      <c r="E1684" s="2" t="s">
        <v>72</v>
      </c>
      <c r="F1684" s="3">
        <v>48.449207000000001</v>
      </c>
      <c r="G1684" s="3">
        <v>25.560666000000001</v>
      </c>
      <c r="H1684" s="4">
        <v>59.726384364820852</v>
      </c>
      <c r="I1684" s="2" t="s">
        <v>131</v>
      </c>
      <c r="J1684" s="2" t="str">
        <f>IF(COUNTIF($A$3:A1684,A1684)&gt;1,"ДУБЛЬ","")</f>
        <v/>
      </c>
      <c r="K1684" s="2" t="str">
        <f t="shared" si="26"/>
        <v>OK</v>
      </c>
      <c r="L1684" s="2" t="s">
        <v>72</v>
      </c>
    </row>
    <row r="1685" spans="1:12">
      <c r="A1685" s="2" t="s">
        <v>2471</v>
      </c>
      <c r="B1685" s="2" t="s">
        <v>241</v>
      </c>
      <c r="C1685" s="2">
        <v>2490</v>
      </c>
      <c r="D1685" s="2" t="s">
        <v>2472</v>
      </c>
      <c r="E1685" s="2" t="s">
        <v>72</v>
      </c>
      <c r="F1685" s="3">
        <v>48.671163999999997</v>
      </c>
      <c r="G1685" s="3">
        <v>25.505019999999998</v>
      </c>
      <c r="H1685" s="4">
        <v>59.726384364820852</v>
      </c>
      <c r="I1685" s="2" t="s">
        <v>131</v>
      </c>
      <c r="J1685" s="2" t="str">
        <f>IF(COUNTIF($A$3:A1685,A1685)&gt;1,"ДУБЛЬ","")</f>
        <v/>
      </c>
      <c r="K1685" s="2" t="str">
        <f t="shared" si="26"/>
        <v>OK</v>
      </c>
      <c r="L1685" s="2" t="s">
        <v>72</v>
      </c>
    </row>
    <row r="1686" spans="1:12">
      <c r="A1686" s="2" t="s">
        <v>2473</v>
      </c>
      <c r="B1686" s="2" t="s">
        <v>241</v>
      </c>
      <c r="C1686" s="2">
        <v>2591</v>
      </c>
      <c r="D1686" s="2" t="s">
        <v>2474</v>
      </c>
      <c r="E1686" s="2" t="s">
        <v>72</v>
      </c>
      <c r="F1686" s="3">
        <v>48.939230000000002</v>
      </c>
      <c r="G1686" s="3">
        <v>24.749445000000001</v>
      </c>
      <c r="H1686" s="4">
        <v>59.726384364820852</v>
      </c>
      <c r="I1686" s="2" t="s">
        <v>131</v>
      </c>
      <c r="J1686" s="2" t="str">
        <f>IF(COUNTIF($A$3:A1686,A1686)&gt;1,"ДУБЛЬ","")</f>
        <v/>
      </c>
      <c r="K1686" s="2" t="str">
        <f t="shared" si="26"/>
        <v>OK</v>
      </c>
      <c r="L1686" s="2" t="s">
        <v>72</v>
      </c>
    </row>
    <row r="1687" spans="1:12">
      <c r="A1687" s="2" t="s">
        <v>2475</v>
      </c>
      <c r="B1687" s="2" t="s">
        <v>241</v>
      </c>
      <c r="C1687" s="2">
        <v>2593</v>
      </c>
      <c r="D1687" s="2" t="s">
        <v>2476</v>
      </c>
      <c r="E1687" s="2" t="s">
        <v>72</v>
      </c>
      <c r="F1687" s="3">
        <v>49.211694000000001</v>
      </c>
      <c r="G1687" s="3">
        <v>25.922546000000001</v>
      </c>
      <c r="H1687" s="4">
        <v>59.726384364820852</v>
      </c>
      <c r="I1687" s="2" t="s">
        <v>131</v>
      </c>
      <c r="J1687" s="2" t="str">
        <f>IF(COUNTIF($A$3:A1687,A1687)&gt;1,"ДУБЛЬ","")</f>
        <v/>
      </c>
      <c r="K1687" s="2" t="str">
        <f t="shared" si="26"/>
        <v>OK</v>
      </c>
      <c r="L1687" s="2" t="s">
        <v>72</v>
      </c>
    </row>
    <row r="1688" spans="1:12">
      <c r="A1688" s="2" t="s">
        <v>2477</v>
      </c>
      <c r="B1688" s="2" t="s">
        <v>241</v>
      </c>
      <c r="C1688" s="2">
        <v>2595</v>
      </c>
      <c r="D1688" s="2" t="s">
        <v>2478</v>
      </c>
      <c r="E1688" s="2" t="s">
        <v>72</v>
      </c>
      <c r="F1688" s="3">
        <v>48.152942000000003</v>
      </c>
      <c r="G1688" s="3">
        <v>23.139994999999999</v>
      </c>
      <c r="H1688" s="4">
        <v>59.726384364820852</v>
      </c>
      <c r="I1688" s="2" t="s">
        <v>131</v>
      </c>
      <c r="J1688" s="2" t="str">
        <f>IF(COUNTIF($A$3:A1688,A1688)&gt;1,"ДУБЛЬ","")</f>
        <v/>
      </c>
      <c r="K1688" s="2" t="str">
        <f t="shared" si="26"/>
        <v>OK</v>
      </c>
      <c r="L1688" s="2" t="s">
        <v>72</v>
      </c>
    </row>
    <row r="1689" spans="1:12">
      <c r="A1689" s="2" t="s">
        <v>2479</v>
      </c>
      <c r="B1689" s="2" t="s">
        <v>241</v>
      </c>
      <c r="C1689" s="2">
        <v>2596</v>
      </c>
      <c r="D1689" s="2" t="s">
        <v>2047</v>
      </c>
      <c r="E1689" s="2" t="s">
        <v>72</v>
      </c>
      <c r="F1689" s="3">
        <v>49.86595598477664</v>
      </c>
      <c r="G1689" s="3">
        <v>24.015656745184572</v>
      </c>
      <c r="H1689" s="4">
        <v>59.726384364820852</v>
      </c>
      <c r="I1689" s="2" t="s">
        <v>131</v>
      </c>
      <c r="J1689" s="2" t="str">
        <f>IF(COUNTIF($A$3:A1689,A1689)&gt;1,"ДУБЛЬ","")</f>
        <v/>
      </c>
      <c r="K1689" s="2" t="str">
        <f t="shared" si="26"/>
        <v>OK</v>
      </c>
      <c r="L1689" s="2" t="s">
        <v>72</v>
      </c>
    </row>
    <row r="1690" spans="1:12">
      <c r="A1690" s="2" t="s">
        <v>2480</v>
      </c>
      <c r="B1690" s="2" t="s">
        <v>241</v>
      </c>
      <c r="C1690" s="2">
        <v>2587</v>
      </c>
      <c r="D1690" s="2" t="s">
        <v>2481</v>
      </c>
      <c r="E1690" s="2" t="s">
        <v>72</v>
      </c>
      <c r="F1690" s="3">
        <v>49.836703</v>
      </c>
      <c r="G1690" s="3">
        <v>26.420086000000001</v>
      </c>
      <c r="H1690" s="4">
        <v>59.726384364820852</v>
      </c>
      <c r="I1690" s="2" t="s">
        <v>131</v>
      </c>
      <c r="J1690" s="2" t="str">
        <f>IF(COUNTIF($A$3:A1690,A1690)&gt;1,"ДУБЛЬ","")</f>
        <v/>
      </c>
      <c r="K1690" s="2" t="str">
        <f t="shared" si="26"/>
        <v>OK</v>
      </c>
      <c r="L1690" s="2" t="s">
        <v>72</v>
      </c>
    </row>
    <row r="1691" spans="1:12">
      <c r="A1691" s="2" t="s">
        <v>2482</v>
      </c>
      <c r="B1691" s="2" t="s">
        <v>241</v>
      </c>
      <c r="C1691" s="2">
        <v>2599</v>
      </c>
      <c r="D1691" s="2" t="s">
        <v>1966</v>
      </c>
      <c r="E1691" s="2" t="s">
        <v>72</v>
      </c>
      <c r="F1691" s="3">
        <v>50.592370000000003</v>
      </c>
      <c r="G1691" s="3">
        <v>27.621400000000001</v>
      </c>
      <c r="H1691" s="4">
        <v>59.726384364820852</v>
      </c>
      <c r="I1691" s="2" t="s">
        <v>131</v>
      </c>
      <c r="J1691" s="2" t="str">
        <f>IF(COUNTIF($A$3:A1691,A1691)&gt;1,"ДУБЛЬ","")</f>
        <v/>
      </c>
      <c r="K1691" s="2" t="str">
        <f t="shared" si="26"/>
        <v>OK</v>
      </c>
      <c r="L1691" s="2" t="s">
        <v>72</v>
      </c>
    </row>
    <row r="1692" spans="1:12">
      <c r="A1692" s="2" t="s">
        <v>2483</v>
      </c>
      <c r="B1692" s="2" t="s">
        <v>241</v>
      </c>
      <c r="C1692" s="2">
        <v>2592</v>
      </c>
      <c r="D1692" s="2" t="s">
        <v>2484</v>
      </c>
      <c r="E1692" s="2" t="s">
        <v>72</v>
      </c>
      <c r="F1692" s="3">
        <v>50.295622999999999</v>
      </c>
      <c r="G1692" s="3">
        <v>26.857668</v>
      </c>
      <c r="H1692" s="4">
        <v>59.726384364820852</v>
      </c>
      <c r="I1692" s="2" t="s">
        <v>131</v>
      </c>
      <c r="J1692" s="2" t="str">
        <f>IF(COUNTIF($A$3:A1692,A1692)&gt;1,"ДУБЛЬ","")</f>
        <v/>
      </c>
      <c r="K1692" s="2" t="str">
        <f t="shared" si="26"/>
        <v>OK</v>
      </c>
      <c r="L1692" s="2" t="s">
        <v>72</v>
      </c>
    </row>
    <row r="1693" spans="1:12">
      <c r="A1693" s="2" t="s">
        <v>2485</v>
      </c>
      <c r="B1693" s="2" t="s">
        <v>241</v>
      </c>
      <c r="C1693" s="2">
        <v>2332</v>
      </c>
      <c r="D1693" s="2" t="s">
        <v>2007</v>
      </c>
      <c r="E1693" s="2" t="s">
        <v>72</v>
      </c>
      <c r="F1693" s="3">
        <v>48.322381</v>
      </c>
      <c r="G1693" s="3">
        <v>25.958642000000001</v>
      </c>
      <c r="H1693" s="4">
        <v>59.726384364820852</v>
      </c>
      <c r="I1693" s="2" t="s">
        <v>131</v>
      </c>
      <c r="J1693" s="2" t="str">
        <f>IF(COUNTIF($A$3:A1693,A1693)&gt;1,"ДУБЛЬ","")</f>
        <v/>
      </c>
      <c r="K1693" s="2" t="str">
        <f t="shared" si="26"/>
        <v>OK</v>
      </c>
      <c r="L1693" s="2" t="s">
        <v>72</v>
      </c>
    </row>
    <row r="1694" spans="1:12">
      <c r="A1694" s="2" t="s">
        <v>2486</v>
      </c>
      <c r="B1694" s="2" t="s">
        <v>241</v>
      </c>
      <c r="C1694" s="2">
        <v>2608</v>
      </c>
      <c r="D1694" s="2" t="s">
        <v>1922</v>
      </c>
      <c r="E1694" s="2" t="s">
        <v>72</v>
      </c>
      <c r="F1694" s="3">
        <v>50.719169999999998</v>
      </c>
      <c r="G1694" s="3">
        <v>25.312239999999999</v>
      </c>
      <c r="H1694" s="4">
        <v>59.726384364820852</v>
      </c>
      <c r="I1694" s="2" t="s">
        <v>131</v>
      </c>
      <c r="J1694" s="2" t="str">
        <f>IF(COUNTIF($A$3:A1694,A1694)&gt;1,"ДУБЛЬ","")</f>
        <v/>
      </c>
      <c r="K1694" s="2" t="str">
        <f t="shared" si="26"/>
        <v>OK</v>
      </c>
      <c r="L1694" s="2" t="s">
        <v>72</v>
      </c>
    </row>
    <row r="1695" spans="1:12">
      <c r="A1695" s="2" t="s">
        <v>2487</v>
      </c>
      <c r="B1695" s="2" t="s">
        <v>241</v>
      </c>
      <c r="C1695" s="2">
        <v>2384</v>
      </c>
      <c r="D1695" s="2" t="s">
        <v>2016</v>
      </c>
      <c r="E1695" s="2" t="s">
        <v>72</v>
      </c>
      <c r="F1695" s="3">
        <v>49.555656999999997</v>
      </c>
      <c r="G1695" s="3">
        <v>25.641618000000001</v>
      </c>
      <c r="H1695" s="4">
        <v>59.726384364820852</v>
      </c>
      <c r="I1695" s="2" t="s">
        <v>131</v>
      </c>
      <c r="J1695" s="2" t="str">
        <f>IF(COUNTIF($A$3:A1695,A1695)&gt;1,"ДУБЛЬ","")</f>
        <v/>
      </c>
      <c r="K1695" s="2" t="str">
        <f t="shared" si="26"/>
        <v>OK</v>
      </c>
      <c r="L1695" s="2" t="s">
        <v>72</v>
      </c>
    </row>
    <row r="1696" spans="1:12">
      <c r="A1696" s="2" t="s">
        <v>2488</v>
      </c>
      <c r="B1696" s="2" t="s">
        <v>241</v>
      </c>
      <c r="C1696" s="2">
        <v>2609</v>
      </c>
      <c r="D1696" s="2" t="s">
        <v>2047</v>
      </c>
      <c r="E1696" s="2" t="s">
        <v>72</v>
      </c>
      <c r="F1696" s="3">
        <v>49.822290000000002</v>
      </c>
      <c r="G1696" s="3">
        <v>23.978809999999999</v>
      </c>
      <c r="H1696" s="4">
        <v>59.726384364820852</v>
      </c>
      <c r="I1696" s="2" t="s">
        <v>131</v>
      </c>
      <c r="J1696" s="2" t="str">
        <f>IF(COUNTIF($A$3:A1696,A1696)&gt;1,"ДУБЛЬ","")</f>
        <v/>
      </c>
      <c r="K1696" s="2" t="str">
        <f t="shared" si="26"/>
        <v>OK</v>
      </c>
      <c r="L1696" s="2" t="s">
        <v>72</v>
      </c>
    </row>
    <row r="1697" spans="1:12">
      <c r="A1697" s="2" t="s">
        <v>2489</v>
      </c>
      <c r="B1697" s="2" t="s">
        <v>241</v>
      </c>
      <c r="C1697" s="2">
        <v>2611</v>
      </c>
      <c r="D1697" s="2" t="s">
        <v>2040</v>
      </c>
      <c r="E1697" s="2" t="s">
        <v>72</v>
      </c>
      <c r="F1697" s="3">
        <v>49.043275000000001</v>
      </c>
      <c r="G1697" s="3">
        <v>24.350762</v>
      </c>
      <c r="H1697" s="4">
        <v>59.726384364820852</v>
      </c>
      <c r="I1697" s="2" t="s">
        <v>131</v>
      </c>
      <c r="J1697" s="2" t="str">
        <f>IF(COUNTIF($A$3:A1697,A1697)&gt;1,"ДУБЛЬ","")</f>
        <v/>
      </c>
      <c r="K1697" s="2" t="str">
        <f t="shared" si="26"/>
        <v>OK</v>
      </c>
      <c r="L1697" s="2" t="s">
        <v>72</v>
      </c>
    </row>
    <row r="1698" spans="1:12">
      <c r="A1698" s="2" t="s">
        <v>2490</v>
      </c>
      <c r="B1698" s="2" t="s">
        <v>241</v>
      </c>
      <c r="C1698" s="2">
        <v>2615</v>
      </c>
      <c r="D1698" s="2" t="s">
        <v>2016</v>
      </c>
      <c r="E1698" s="2" t="s">
        <v>72</v>
      </c>
      <c r="F1698" s="3">
        <v>49.542186000000001</v>
      </c>
      <c r="G1698" s="3">
        <v>25.631387</v>
      </c>
      <c r="H1698" s="4">
        <v>59.726384364820852</v>
      </c>
      <c r="I1698" s="2" t="s">
        <v>131</v>
      </c>
      <c r="J1698" s="2" t="str">
        <f>IF(COUNTIF($A$3:A1698,A1698)&gt;1,"ДУБЛЬ","")</f>
        <v/>
      </c>
      <c r="K1698" s="2" t="str">
        <f t="shared" si="26"/>
        <v>OK</v>
      </c>
      <c r="L1698" s="2" t="s">
        <v>72</v>
      </c>
    </row>
    <row r="1699" spans="1:12">
      <c r="A1699" s="2" t="s">
        <v>2491</v>
      </c>
      <c r="B1699" s="2" t="s">
        <v>241</v>
      </c>
      <c r="C1699" s="2">
        <v>2616</v>
      </c>
      <c r="D1699" s="2" t="s">
        <v>1303</v>
      </c>
      <c r="E1699" s="2" t="s">
        <v>72</v>
      </c>
      <c r="F1699" s="3">
        <v>49.526919999999997</v>
      </c>
      <c r="G1699" s="3">
        <v>23.97467</v>
      </c>
      <c r="H1699" s="4">
        <v>59.726384364820852</v>
      </c>
      <c r="I1699" s="2" t="s">
        <v>131</v>
      </c>
      <c r="J1699" s="2" t="str">
        <f>IF(COUNTIF($A$3:A1699,A1699)&gt;1,"ДУБЛЬ","")</f>
        <v/>
      </c>
      <c r="K1699" s="2" t="str">
        <f t="shared" si="26"/>
        <v>OK</v>
      </c>
      <c r="L1699" s="2" t="s">
        <v>72</v>
      </c>
    </row>
    <row r="1700" spans="1:12">
      <c r="A1700" s="2" t="s">
        <v>2492</v>
      </c>
      <c r="B1700" s="2" t="s">
        <v>241</v>
      </c>
      <c r="C1700" s="2">
        <v>2617</v>
      </c>
      <c r="D1700" s="2" t="s">
        <v>1922</v>
      </c>
      <c r="E1700" s="2" t="s">
        <v>72</v>
      </c>
      <c r="F1700" s="3">
        <v>50.770130000000002</v>
      </c>
      <c r="G1700" s="3">
        <v>25.356560000000002</v>
      </c>
      <c r="H1700" s="4">
        <v>59.726384364820852</v>
      </c>
      <c r="I1700" s="2" t="s">
        <v>131</v>
      </c>
      <c r="J1700" s="2" t="str">
        <f>IF(COUNTIF($A$3:A1700,A1700)&gt;1,"ДУБЛЬ","")</f>
        <v/>
      </c>
      <c r="K1700" s="2" t="str">
        <f t="shared" si="26"/>
        <v>OK</v>
      </c>
      <c r="L1700" s="2" t="s">
        <v>72</v>
      </c>
    </row>
    <row r="1701" spans="1:12">
      <c r="A1701" s="2" t="s">
        <v>2493</v>
      </c>
      <c r="B1701" s="2" t="s">
        <v>241</v>
      </c>
      <c r="C1701" s="2">
        <v>2625</v>
      </c>
      <c r="D1701" s="2" t="s">
        <v>2494</v>
      </c>
      <c r="E1701" s="2" t="s">
        <v>72</v>
      </c>
      <c r="F1701" s="3">
        <v>48.360171000000001</v>
      </c>
      <c r="G1701" s="3">
        <v>25.773904999999999</v>
      </c>
      <c r="H1701" s="4">
        <v>59.726384364820852</v>
      </c>
      <c r="I1701" s="2" t="s">
        <v>131</v>
      </c>
      <c r="J1701" s="2" t="str">
        <f>IF(COUNTIF($A$3:A1701,A1701)&gt;1,"ДУБЛЬ","")</f>
        <v/>
      </c>
      <c r="K1701" s="2" t="str">
        <f t="shared" si="26"/>
        <v>OK</v>
      </c>
      <c r="L1701" s="2" t="s">
        <v>72</v>
      </c>
    </row>
    <row r="1702" spans="1:12">
      <c r="A1702" s="2" t="s">
        <v>2495</v>
      </c>
      <c r="B1702" s="2" t="s">
        <v>241</v>
      </c>
      <c r="C1702" s="2">
        <v>2493</v>
      </c>
      <c r="D1702" s="2" t="s">
        <v>2014</v>
      </c>
      <c r="E1702" s="2" t="s">
        <v>72</v>
      </c>
      <c r="F1702" s="3">
        <v>48.525818000000001</v>
      </c>
      <c r="G1702" s="3">
        <v>25.029647000000001</v>
      </c>
      <c r="H1702" s="4">
        <v>59.726384364820852</v>
      </c>
      <c r="I1702" s="2" t="s">
        <v>131</v>
      </c>
      <c r="J1702" s="2" t="str">
        <f>IF(COUNTIF($A$3:A1702,A1702)&gt;1,"ДУБЛЬ","")</f>
        <v/>
      </c>
      <c r="K1702" s="2" t="str">
        <f t="shared" si="26"/>
        <v>OK</v>
      </c>
      <c r="L1702" s="2" t="s">
        <v>72</v>
      </c>
    </row>
    <row r="1703" spans="1:12">
      <c r="A1703" s="2" t="s">
        <v>2496</v>
      </c>
      <c r="B1703" s="2" t="s">
        <v>241</v>
      </c>
      <c r="C1703" s="2">
        <v>2630</v>
      </c>
      <c r="D1703" s="2" t="s">
        <v>2497</v>
      </c>
      <c r="E1703" s="2" t="s">
        <v>72</v>
      </c>
      <c r="F1703" s="3">
        <v>50.691023999999999</v>
      </c>
      <c r="G1703" s="3">
        <v>28.629031000000001</v>
      </c>
      <c r="H1703" s="4">
        <v>59.726384364820852</v>
      </c>
      <c r="I1703" s="2" t="s">
        <v>131</v>
      </c>
      <c r="J1703" s="2" t="str">
        <f>IF(COUNTIF($A$3:A1703,A1703)&gt;1,"ДУБЛЬ","")</f>
        <v/>
      </c>
      <c r="K1703" s="2" t="str">
        <f t="shared" si="26"/>
        <v>OK</v>
      </c>
      <c r="L1703" s="2" t="s">
        <v>72</v>
      </c>
    </row>
    <row r="1704" spans="1:12">
      <c r="A1704" s="2" t="s">
        <v>2498</v>
      </c>
      <c r="B1704" s="2" t="s">
        <v>241</v>
      </c>
      <c r="C1704" s="2">
        <v>2633</v>
      </c>
      <c r="D1704" s="2" t="s">
        <v>2499</v>
      </c>
      <c r="E1704" s="2" t="s">
        <v>72</v>
      </c>
      <c r="F1704" s="3">
        <v>48.707652000000003</v>
      </c>
      <c r="G1704" s="3">
        <v>24.421505</v>
      </c>
      <c r="H1704" s="4">
        <v>59.726384364820852</v>
      </c>
      <c r="I1704" s="2" t="s">
        <v>131</v>
      </c>
      <c r="J1704" s="2" t="str">
        <f>IF(COUNTIF($A$3:A1704,A1704)&gt;1,"ДУБЛЬ","")</f>
        <v/>
      </c>
      <c r="K1704" s="2" t="str">
        <f t="shared" si="26"/>
        <v>OK</v>
      </c>
      <c r="L1704" s="2" t="s">
        <v>72</v>
      </c>
    </row>
    <row r="1705" spans="1:12">
      <c r="A1705" s="2" t="s">
        <v>2500</v>
      </c>
      <c r="B1705" s="2" t="s">
        <v>241</v>
      </c>
      <c r="C1705" s="2">
        <v>2586</v>
      </c>
      <c r="D1705" s="2" t="s">
        <v>611</v>
      </c>
      <c r="E1705" s="2" t="s">
        <v>72</v>
      </c>
      <c r="F1705" s="3">
        <v>50.460430000000002</v>
      </c>
      <c r="G1705" s="3">
        <v>30.348586000000001</v>
      </c>
      <c r="H1705" s="4">
        <v>59.726384364820852</v>
      </c>
      <c r="I1705" s="2" t="s">
        <v>131</v>
      </c>
      <c r="J1705" s="2" t="str">
        <f>IF(COUNTIF($A$3:A1705,A1705)&gt;1,"ДУБЛЬ","")</f>
        <v/>
      </c>
      <c r="K1705" s="2" t="str">
        <f t="shared" si="26"/>
        <v>OK</v>
      </c>
      <c r="L1705" s="2" t="s">
        <v>72</v>
      </c>
    </row>
    <row r="1706" spans="1:12">
      <c r="A1706" s="2" t="s">
        <v>2501</v>
      </c>
      <c r="B1706" s="2" t="s">
        <v>241</v>
      </c>
      <c r="C1706" s="2">
        <v>2638</v>
      </c>
      <c r="D1706" s="2" t="s">
        <v>2502</v>
      </c>
      <c r="E1706" s="2" t="s">
        <v>72</v>
      </c>
      <c r="F1706" s="3">
        <v>50.200239000000003</v>
      </c>
      <c r="G1706" s="3">
        <v>27.634761000000001</v>
      </c>
      <c r="H1706" s="4">
        <v>59.726384364820852</v>
      </c>
      <c r="I1706" s="2" t="s">
        <v>131</v>
      </c>
      <c r="J1706" s="2" t="str">
        <f>IF(COUNTIF($A$3:A1706,A1706)&gt;1,"ДУБЛЬ","")</f>
        <v/>
      </c>
      <c r="K1706" s="2" t="str">
        <f t="shared" si="26"/>
        <v>OK</v>
      </c>
      <c r="L1706" s="2" t="s">
        <v>72</v>
      </c>
    </row>
    <row r="1707" spans="1:12">
      <c r="A1707" s="2" t="s">
        <v>2503</v>
      </c>
      <c r="B1707" s="2" t="s">
        <v>241</v>
      </c>
      <c r="C1707" s="2">
        <v>2648</v>
      </c>
      <c r="D1707" s="2" t="s">
        <v>1957</v>
      </c>
      <c r="E1707" s="2" t="s">
        <v>72</v>
      </c>
      <c r="F1707" s="3">
        <v>50.315931999999997</v>
      </c>
      <c r="G1707" s="3">
        <v>29.057841</v>
      </c>
      <c r="H1707" s="4">
        <v>59.726384364820852</v>
      </c>
      <c r="I1707" s="2" t="s">
        <v>131</v>
      </c>
      <c r="J1707" s="2" t="str">
        <f>IF(COUNTIF($A$3:A1707,A1707)&gt;1,"ДУБЛЬ","")</f>
        <v/>
      </c>
      <c r="K1707" s="2" t="str">
        <f t="shared" si="26"/>
        <v>OK</v>
      </c>
      <c r="L1707" s="2" t="s">
        <v>72</v>
      </c>
    </row>
    <row r="1708" spans="1:12">
      <c r="A1708" s="2" t="s">
        <v>2504</v>
      </c>
      <c r="B1708" s="2" t="s">
        <v>241</v>
      </c>
      <c r="C1708" s="2">
        <v>2655</v>
      </c>
      <c r="D1708" s="2" t="s">
        <v>2505</v>
      </c>
      <c r="E1708" s="2" t="s">
        <v>72</v>
      </c>
      <c r="F1708" s="3">
        <v>50.20776</v>
      </c>
      <c r="G1708" s="3">
        <v>28.689229999999998</v>
      </c>
      <c r="H1708" s="4">
        <v>59.726384364820852</v>
      </c>
      <c r="I1708" s="2" t="s">
        <v>131</v>
      </c>
      <c r="J1708" s="2" t="str">
        <f>IF(COUNTIF($A$3:A1708,A1708)&gt;1,"ДУБЛЬ","")</f>
        <v/>
      </c>
      <c r="K1708" s="2" t="str">
        <f t="shared" si="26"/>
        <v>OK</v>
      </c>
      <c r="L1708" s="2" t="s">
        <v>72</v>
      </c>
    </row>
    <row r="1709" spans="1:12">
      <c r="A1709" s="2" t="s">
        <v>2506</v>
      </c>
      <c r="B1709" s="2" t="s">
        <v>241</v>
      </c>
      <c r="C1709" s="2">
        <v>2658</v>
      </c>
      <c r="D1709" s="2" t="s">
        <v>2507</v>
      </c>
      <c r="E1709" s="2" t="s">
        <v>72</v>
      </c>
      <c r="F1709" s="3">
        <v>48.0517448301961</v>
      </c>
      <c r="G1709" s="3">
        <v>23.420751953975799</v>
      </c>
      <c r="H1709" s="4">
        <v>59.726384364820852</v>
      </c>
      <c r="I1709" s="2" t="s">
        <v>131</v>
      </c>
      <c r="J1709" s="2" t="str">
        <f>IF(COUNTIF($A$3:A1709,A1709)&gt;1,"ДУБЛЬ","")</f>
        <v/>
      </c>
      <c r="K1709" s="2" t="str">
        <f t="shared" si="26"/>
        <v>OK</v>
      </c>
      <c r="L1709" s="2" t="s">
        <v>72</v>
      </c>
    </row>
    <row r="1710" spans="1:12">
      <c r="A1710" s="2" t="s">
        <v>2508</v>
      </c>
      <c r="B1710" s="2" t="s">
        <v>241</v>
      </c>
      <c r="C1710" s="2">
        <v>2661</v>
      </c>
      <c r="D1710" s="2" t="s">
        <v>2368</v>
      </c>
      <c r="E1710" s="2" t="s">
        <v>72</v>
      </c>
      <c r="F1710" s="3">
        <v>50.916620000000002</v>
      </c>
      <c r="G1710" s="3">
        <v>25.271989999999999</v>
      </c>
      <c r="H1710" s="4">
        <v>59.726384364820852</v>
      </c>
      <c r="I1710" s="2" t="s">
        <v>131</v>
      </c>
      <c r="J1710" s="2" t="str">
        <f>IF(COUNTIF($A$3:A1710,A1710)&gt;1,"ДУБЛЬ","")</f>
        <v/>
      </c>
      <c r="K1710" s="2" t="str">
        <f t="shared" si="26"/>
        <v>OK</v>
      </c>
      <c r="L1710" s="2" t="s">
        <v>72</v>
      </c>
    </row>
    <row r="1711" spans="1:12">
      <c r="A1711" s="2" t="s">
        <v>2509</v>
      </c>
      <c r="B1711" s="2" t="s">
        <v>241</v>
      </c>
      <c r="C1711" s="2">
        <v>2662</v>
      </c>
      <c r="D1711" s="2" t="s">
        <v>611</v>
      </c>
      <c r="E1711" s="2" t="s">
        <v>72</v>
      </c>
      <c r="F1711" s="3">
        <v>50.519109</v>
      </c>
      <c r="G1711" s="3">
        <v>30.501827500000001</v>
      </c>
      <c r="H1711" s="4">
        <v>59.726384364820852</v>
      </c>
      <c r="I1711" s="2" t="s">
        <v>131</v>
      </c>
      <c r="J1711" s="2" t="str">
        <f>IF(COUNTIF($A$3:A1711,A1711)&gt;1,"ДУБЛЬ","")</f>
        <v/>
      </c>
      <c r="K1711" s="2" t="str">
        <f t="shared" si="26"/>
        <v>OK</v>
      </c>
      <c r="L1711" s="2" t="s">
        <v>72</v>
      </c>
    </row>
    <row r="1712" spans="1:12">
      <c r="A1712" s="2" t="s">
        <v>2510</v>
      </c>
      <c r="B1712" s="2" t="s">
        <v>241</v>
      </c>
      <c r="C1712" s="2">
        <v>2663</v>
      </c>
      <c r="D1712" s="2" t="s">
        <v>611</v>
      </c>
      <c r="E1712" s="2" t="s">
        <v>72</v>
      </c>
      <c r="F1712" s="3">
        <v>50.509689000000002</v>
      </c>
      <c r="G1712" s="3">
        <v>30.407890999999999</v>
      </c>
      <c r="H1712" s="4">
        <v>59.726384364820852</v>
      </c>
      <c r="I1712" s="2" t="s">
        <v>131</v>
      </c>
      <c r="J1712" s="2" t="str">
        <f>IF(COUNTIF($A$3:A1712,A1712)&gt;1,"ДУБЛЬ","")</f>
        <v/>
      </c>
      <c r="K1712" s="2" t="str">
        <f t="shared" si="26"/>
        <v>OK</v>
      </c>
      <c r="L1712" s="2" t="s">
        <v>72</v>
      </c>
    </row>
    <row r="1713" spans="1:12">
      <c r="A1713" s="2" t="s">
        <v>2511</v>
      </c>
      <c r="B1713" s="2" t="s">
        <v>241</v>
      </c>
      <c r="C1713" s="2">
        <v>2668</v>
      </c>
      <c r="D1713" s="2" t="s">
        <v>2512</v>
      </c>
      <c r="E1713" s="2" t="s">
        <v>72</v>
      </c>
      <c r="F1713" s="3">
        <v>48.482599999999998</v>
      </c>
      <c r="G1713" s="3">
        <v>27.211819999999999</v>
      </c>
      <c r="H1713" s="4">
        <v>59.726384364820852</v>
      </c>
      <c r="I1713" s="2" t="s">
        <v>131</v>
      </c>
      <c r="J1713" s="2" t="str">
        <f>IF(COUNTIF($A$3:A1713,A1713)&gt;1,"ДУБЛЬ","")</f>
        <v/>
      </c>
      <c r="K1713" s="2" t="str">
        <f t="shared" si="26"/>
        <v>OK</v>
      </c>
      <c r="L1713" s="2" t="s">
        <v>72</v>
      </c>
    </row>
    <row r="1714" spans="1:12">
      <c r="A1714" s="2" t="s">
        <v>2513</v>
      </c>
      <c r="B1714" s="2" t="s">
        <v>241</v>
      </c>
      <c r="C1714" s="2">
        <v>2669</v>
      </c>
      <c r="D1714" s="2" t="s">
        <v>2056</v>
      </c>
      <c r="E1714" s="2" t="s">
        <v>72</v>
      </c>
      <c r="F1714" s="3">
        <v>49.279212000000001</v>
      </c>
      <c r="G1714" s="3">
        <v>23.519418999999999</v>
      </c>
      <c r="H1714" s="4">
        <v>59.726384364820852</v>
      </c>
      <c r="I1714" s="2" t="s">
        <v>131</v>
      </c>
      <c r="J1714" s="2" t="str">
        <f>IF(COUNTIF($A$3:A1714,A1714)&gt;1,"ДУБЛЬ","")</f>
        <v/>
      </c>
      <c r="K1714" s="2" t="str">
        <f t="shared" si="26"/>
        <v>OK</v>
      </c>
      <c r="L1714" s="2" t="s">
        <v>72</v>
      </c>
    </row>
    <row r="1715" spans="1:12">
      <c r="A1715" s="2" t="s">
        <v>2514</v>
      </c>
      <c r="B1715" s="2" t="s">
        <v>241</v>
      </c>
      <c r="C1715" s="2">
        <v>2671</v>
      </c>
      <c r="D1715" s="2" t="s">
        <v>2515</v>
      </c>
      <c r="E1715" s="2" t="s">
        <v>72</v>
      </c>
      <c r="F1715" s="3">
        <v>50.228338000000001</v>
      </c>
      <c r="G1715" s="3">
        <v>28.670939000000001</v>
      </c>
      <c r="H1715" s="4">
        <v>59.726384364820852</v>
      </c>
      <c r="I1715" s="2" t="s">
        <v>131</v>
      </c>
      <c r="J1715" s="2" t="str">
        <f>IF(COUNTIF($A$3:A1715,A1715)&gt;1,"ДУБЛЬ","")</f>
        <v/>
      </c>
      <c r="K1715" s="2" t="str">
        <f t="shared" si="26"/>
        <v>OK</v>
      </c>
      <c r="L1715" s="2" t="s">
        <v>72</v>
      </c>
    </row>
    <row r="1716" spans="1:12">
      <c r="A1716" s="2" t="s">
        <v>2516</v>
      </c>
      <c r="B1716" s="2" t="s">
        <v>241</v>
      </c>
      <c r="C1716" s="2">
        <v>2672</v>
      </c>
      <c r="D1716" s="2" t="s">
        <v>2022</v>
      </c>
      <c r="E1716" s="2" t="s">
        <v>72</v>
      </c>
      <c r="F1716" s="3">
        <v>49.429417000000001</v>
      </c>
      <c r="G1716" s="3">
        <v>26.980547999999999</v>
      </c>
      <c r="H1716" s="4">
        <v>59.726384364820852</v>
      </c>
      <c r="I1716" s="2" t="s">
        <v>131</v>
      </c>
      <c r="J1716" s="2" t="str">
        <f>IF(COUNTIF($A$3:A1716,A1716)&gt;1,"ДУБЛЬ","")</f>
        <v/>
      </c>
      <c r="K1716" s="2" t="str">
        <f t="shared" si="26"/>
        <v>OK</v>
      </c>
      <c r="L1716" s="2" t="s">
        <v>72</v>
      </c>
    </row>
    <row r="1717" spans="1:12">
      <c r="A1717" s="2" t="s">
        <v>2517</v>
      </c>
      <c r="B1717" s="2" t="s">
        <v>241</v>
      </c>
      <c r="C1717" s="2">
        <v>2677</v>
      </c>
      <c r="D1717" s="2" t="s">
        <v>2306</v>
      </c>
      <c r="E1717" s="2" t="s">
        <v>72</v>
      </c>
      <c r="F1717" s="3">
        <v>50.532507000000003</v>
      </c>
      <c r="G1717" s="3">
        <v>30.198906000000001</v>
      </c>
      <c r="H1717" s="4">
        <v>59.726384364820852</v>
      </c>
      <c r="I1717" s="2" t="s">
        <v>131</v>
      </c>
      <c r="J1717" s="2" t="str">
        <f>IF(COUNTIF($A$3:A1717,A1717)&gt;1,"ДУБЛЬ","")</f>
        <v/>
      </c>
      <c r="K1717" s="2" t="str">
        <f t="shared" si="26"/>
        <v>OK</v>
      </c>
      <c r="L1717" s="2" t="s">
        <v>72</v>
      </c>
    </row>
    <row r="1718" spans="1:12">
      <c r="A1718" s="2" t="s">
        <v>2518</v>
      </c>
      <c r="B1718" s="2" t="s">
        <v>241</v>
      </c>
      <c r="C1718" s="2">
        <v>2687</v>
      </c>
      <c r="D1718" s="2" t="s">
        <v>2076</v>
      </c>
      <c r="E1718" s="2" t="s">
        <v>72</v>
      </c>
      <c r="F1718" s="3">
        <v>51.218919999999997</v>
      </c>
      <c r="G1718" s="3">
        <v>27.64461</v>
      </c>
      <c r="H1718" s="4">
        <v>59.726384364820852</v>
      </c>
      <c r="I1718" s="2" t="s">
        <v>131</v>
      </c>
      <c r="J1718" s="2" t="str">
        <f>IF(COUNTIF($A$3:A1718,A1718)&gt;1,"ДУБЛЬ","")</f>
        <v/>
      </c>
      <c r="K1718" s="2" t="str">
        <f t="shared" si="26"/>
        <v>OK</v>
      </c>
      <c r="L1718" s="2" t="s">
        <v>72</v>
      </c>
    </row>
    <row r="1719" spans="1:12">
      <c r="A1719" s="2" t="s">
        <v>2519</v>
      </c>
      <c r="B1719" s="2" t="s">
        <v>241</v>
      </c>
      <c r="C1719" s="2">
        <v>2689</v>
      </c>
      <c r="D1719" s="2" t="s">
        <v>1920</v>
      </c>
      <c r="E1719" s="2" t="s">
        <v>72</v>
      </c>
      <c r="F1719" s="3">
        <v>50.616549999999997</v>
      </c>
      <c r="G1719" s="3">
        <v>26.253579999999999</v>
      </c>
      <c r="H1719" s="4">
        <v>59.726384364820852</v>
      </c>
      <c r="I1719" s="2" t="s">
        <v>131</v>
      </c>
      <c r="J1719" s="2" t="str">
        <f>IF(COUNTIF($A$3:A1719,A1719)&gt;1,"ДУБЛЬ","")</f>
        <v/>
      </c>
      <c r="K1719" s="2" t="str">
        <f t="shared" si="26"/>
        <v>OK</v>
      </c>
      <c r="L1719" s="2" t="s">
        <v>72</v>
      </c>
    </row>
    <row r="1720" spans="1:12">
      <c r="A1720" s="2" t="s">
        <v>2520</v>
      </c>
      <c r="B1720" s="2" t="s">
        <v>241</v>
      </c>
      <c r="C1720" s="2">
        <v>2691</v>
      </c>
      <c r="D1720" s="2" t="s">
        <v>2047</v>
      </c>
      <c r="E1720" s="2" t="s">
        <v>72</v>
      </c>
      <c r="F1720" s="3">
        <v>49.809415927498762</v>
      </c>
      <c r="G1720" s="3">
        <v>23.998081355818659</v>
      </c>
      <c r="H1720" s="4">
        <v>59.726384364820852</v>
      </c>
      <c r="I1720" s="2" t="s">
        <v>131</v>
      </c>
      <c r="J1720" s="2" t="str">
        <f>IF(COUNTIF($A$3:A1720,A1720)&gt;1,"ДУБЛЬ","")</f>
        <v/>
      </c>
      <c r="K1720" s="2" t="str">
        <f t="shared" si="26"/>
        <v>OK</v>
      </c>
      <c r="L1720" s="2" t="s">
        <v>72</v>
      </c>
    </row>
    <row r="1721" spans="1:12">
      <c r="A1721" s="2" t="s">
        <v>2521</v>
      </c>
      <c r="B1721" s="2" t="s">
        <v>241</v>
      </c>
      <c r="C1721" s="2">
        <v>2693</v>
      </c>
      <c r="D1721" s="2" t="s">
        <v>2016</v>
      </c>
      <c r="E1721" s="2" t="s">
        <v>72</v>
      </c>
      <c r="F1721" s="3">
        <v>49.548557000000002</v>
      </c>
      <c r="G1721" s="3">
        <v>25.627514000000001</v>
      </c>
      <c r="H1721" s="4">
        <v>59.726384364820852</v>
      </c>
      <c r="I1721" s="2" t="s">
        <v>131</v>
      </c>
      <c r="J1721" s="2" t="str">
        <f>IF(COUNTIF($A$3:A1721,A1721)&gt;1,"ДУБЛЬ","")</f>
        <v/>
      </c>
      <c r="K1721" s="2" t="str">
        <f t="shared" si="26"/>
        <v>OK</v>
      </c>
      <c r="L1721" s="2" t="s">
        <v>72</v>
      </c>
    </row>
    <row r="1722" spans="1:12">
      <c r="A1722" s="2" t="s">
        <v>2522</v>
      </c>
      <c r="B1722" s="2" t="s">
        <v>241</v>
      </c>
      <c r="C1722" s="2">
        <v>2695</v>
      </c>
      <c r="D1722" s="2" t="s">
        <v>1970</v>
      </c>
      <c r="E1722" s="2" t="s">
        <v>72</v>
      </c>
      <c r="F1722" s="3">
        <v>50.293729999999996</v>
      </c>
      <c r="G1722" s="3">
        <v>27.665980000000001</v>
      </c>
      <c r="H1722" s="4">
        <v>59.726384364820852</v>
      </c>
      <c r="I1722" s="2" t="s">
        <v>131</v>
      </c>
      <c r="J1722" s="2" t="str">
        <f>IF(COUNTIF($A$3:A1722,A1722)&gt;1,"ДУБЛЬ","")</f>
        <v/>
      </c>
      <c r="K1722" s="2" t="str">
        <f t="shared" si="26"/>
        <v>OK</v>
      </c>
      <c r="L1722" s="2" t="s">
        <v>72</v>
      </c>
    </row>
    <row r="1723" spans="1:12">
      <c r="A1723" s="2" t="s">
        <v>2523</v>
      </c>
      <c r="B1723" s="2" t="s">
        <v>241</v>
      </c>
      <c r="C1723" s="2">
        <v>2696</v>
      </c>
      <c r="D1723" s="2" t="s">
        <v>2524</v>
      </c>
      <c r="E1723" s="2" t="s">
        <v>72</v>
      </c>
      <c r="F1723" s="3">
        <v>50.810479000000001</v>
      </c>
      <c r="G1723" s="3">
        <v>30.137378999999999</v>
      </c>
      <c r="H1723" s="4">
        <v>59.726384364820852</v>
      </c>
      <c r="I1723" s="2" t="s">
        <v>131</v>
      </c>
      <c r="J1723" s="2" t="str">
        <f>IF(COUNTIF($A$3:A1723,A1723)&gt;1,"ДУБЛЬ","")</f>
        <v/>
      </c>
      <c r="K1723" s="2" t="str">
        <f t="shared" si="26"/>
        <v>OK</v>
      </c>
      <c r="L1723" s="2" t="s">
        <v>72</v>
      </c>
    </row>
    <row r="1724" spans="1:12">
      <c r="A1724" s="2" t="s">
        <v>2525</v>
      </c>
      <c r="B1724" s="2" t="s">
        <v>241</v>
      </c>
      <c r="C1724" s="2">
        <v>2700</v>
      </c>
      <c r="D1724" s="2" t="s">
        <v>2016</v>
      </c>
      <c r="E1724" s="2" t="s">
        <v>72</v>
      </c>
      <c r="F1724" s="3">
        <v>49.548032999999997</v>
      </c>
      <c r="G1724" s="3">
        <v>25.593506000000001</v>
      </c>
      <c r="H1724" s="4">
        <v>59.726384364820852</v>
      </c>
      <c r="I1724" s="2" t="s">
        <v>131</v>
      </c>
      <c r="J1724" s="2" t="str">
        <f>IF(COUNTIF($A$3:A1724,A1724)&gt;1,"ДУБЛЬ","")</f>
        <v/>
      </c>
      <c r="K1724" s="2" t="str">
        <f t="shared" si="26"/>
        <v>OK</v>
      </c>
      <c r="L1724" s="2" t="s">
        <v>72</v>
      </c>
    </row>
    <row r="1725" spans="1:12">
      <c r="A1725" s="2" t="s">
        <v>2526</v>
      </c>
      <c r="B1725" s="2" t="s">
        <v>241</v>
      </c>
      <c r="C1725" s="2">
        <v>2702</v>
      </c>
      <c r="D1725" s="2" t="s">
        <v>2047</v>
      </c>
      <c r="E1725" s="2" t="s">
        <v>72</v>
      </c>
      <c r="F1725" s="3">
        <v>49.79609</v>
      </c>
      <c r="G1725" s="3">
        <v>24.062830000000002</v>
      </c>
      <c r="H1725" s="4">
        <v>59.726384364820852</v>
      </c>
      <c r="I1725" s="2" t="s">
        <v>131</v>
      </c>
      <c r="J1725" s="2" t="str">
        <f>IF(COUNTIF($A$3:A1725,A1725)&gt;1,"ДУБЛЬ","")</f>
        <v/>
      </c>
      <c r="K1725" s="2" t="str">
        <f t="shared" si="26"/>
        <v>OK</v>
      </c>
      <c r="L1725" s="2" t="s">
        <v>72</v>
      </c>
    </row>
    <row r="1726" spans="1:12">
      <c r="A1726" s="2" t="s">
        <v>2527</v>
      </c>
      <c r="B1726" s="2" t="s">
        <v>241</v>
      </c>
      <c r="C1726" s="2">
        <v>2705</v>
      </c>
      <c r="D1726" s="2" t="s">
        <v>2047</v>
      </c>
      <c r="E1726" s="2" t="s">
        <v>72</v>
      </c>
      <c r="F1726" s="3">
        <v>49.79027</v>
      </c>
      <c r="G1726" s="3">
        <v>24.018049999999999</v>
      </c>
      <c r="H1726" s="4">
        <v>59.726384364820852</v>
      </c>
      <c r="I1726" s="2" t="s">
        <v>131</v>
      </c>
      <c r="J1726" s="2" t="str">
        <f>IF(COUNTIF($A$3:A1726,A1726)&gt;1,"ДУБЛЬ","")</f>
        <v/>
      </c>
      <c r="K1726" s="2" t="str">
        <f t="shared" si="26"/>
        <v>OK</v>
      </c>
      <c r="L1726" s="2" t="s">
        <v>72</v>
      </c>
    </row>
    <row r="1727" spans="1:12">
      <c r="A1727" s="2" t="s">
        <v>2528</v>
      </c>
      <c r="B1727" s="2" t="s">
        <v>241</v>
      </c>
      <c r="C1727" s="2">
        <v>2710</v>
      </c>
      <c r="D1727" s="2" t="s">
        <v>2529</v>
      </c>
      <c r="E1727" s="2" t="s">
        <v>72</v>
      </c>
      <c r="F1727" s="3">
        <v>50.871600000000001</v>
      </c>
      <c r="G1727" s="3">
        <v>27.80452</v>
      </c>
      <c r="H1727" s="4">
        <v>59.726384364820852</v>
      </c>
      <c r="I1727" s="2" t="s">
        <v>131</v>
      </c>
      <c r="J1727" s="2" t="str">
        <f>IF(COUNTIF($A$3:A1727,A1727)&gt;1,"ДУБЛЬ","")</f>
        <v/>
      </c>
      <c r="K1727" s="2" t="str">
        <f t="shared" si="26"/>
        <v>OK</v>
      </c>
      <c r="L1727" s="2" t="s">
        <v>72</v>
      </c>
    </row>
    <row r="1728" spans="1:12">
      <c r="A1728" s="2" t="s">
        <v>2530</v>
      </c>
      <c r="B1728" s="2" t="s">
        <v>241</v>
      </c>
      <c r="C1728" s="2">
        <v>2711</v>
      </c>
      <c r="D1728" s="2" t="s">
        <v>1922</v>
      </c>
      <c r="E1728" s="2" t="s">
        <v>72</v>
      </c>
      <c r="F1728" s="3">
        <v>50.758710000000001</v>
      </c>
      <c r="G1728" s="3">
        <v>25.349710000000002</v>
      </c>
      <c r="H1728" s="4">
        <v>59.726384364820852</v>
      </c>
      <c r="I1728" s="2" t="s">
        <v>131</v>
      </c>
      <c r="J1728" s="2" t="str">
        <f>IF(COUNTIF($A$3:A1728,A1728)&gt;1,"ДУБЛЬ","")</f>
        <v/>
      </c>
      <c r="K1728" s="2" t="str">
        <f t="shared" si="26"/>
        <v>OK</v>
      </c>
      <c r="L1728" s="2" t="s">
        <v>72</v>
      </c>
    </row>
    <row r="1729" spans="1:12">
      <c r="A1729" s="2" t="s">
        <v>2531</v>
      </c>
      <c r="B1729" s="2" t="s">
        <v>241</v>
      </c>
      <c r="C1729" s="2">
        <v>2714</v>
      </c>
      <c r="D1729" s="2" t="s">
        <v>1963</v>
      </c>
      <c r="E1729" s="2" t="s">
        <v>72</v>
      </c>
      <c r="F1729" s="3">
        <v>50.25676</v>
      </c>
      <c r="G1729" s="3">
        <v>28.674119999999998</v>
      </c>
      <c r="H1729" s="4">
        <v>59.726384364820852</v>
      </c>
      <c r="I1729" s="2" t="s">
        <v>131</v>
      </c>
      <c r="J1729" s="2" t="str">
        <f>IF(COUNTIF($A$3:A1729,A1729)&gt;1,"ДУБЛЬ","")</f>
        <v/>
      </c>
      <c r="K1729" s="2" t="str">
        <f t="shared" si="26"/>
        <v>OK</v>
      </c>
      <c r="L1729" s="2" t="s">
        <v>72</v>
      </c>
    </row>
    <row r="1730" spans="1:12">
      <c r="A1730" s="2" t="s">
        <v>2532</v>
      </c>
      <c r="B1730" s="2" t="s">
        <v>241</v>
      </c>
      <c r="C1730" s="2">
        <v>2715</v>
      </c>
      <c r="D1730" s="2" t="s">
        <v>2533</v>
      </c>
      <c r="E1730" s="2" t="s">
        <v>72</v>
      </c>
      <c r="F1730" s="3">
        <v>48.403627999999998</v>
      </c>
      <c r="G1730" s="3">
        <v>24.949663999999999</v>
      </c>
      <c r="H1730" s="4">
        <v>59.726384364820852</v>
      </c>
      <c r="I1730" s="2" t="s">
        <v>131</v>
      </c>
      <c r="J1730" s="2" t="str">
        <f>IF(COUNTIF($A$3:A1730,A1730)&gt;1,"ДУБЛЬ","")</f>
        <v/>
      </c>
      <c r="K1730" s="2" t="str">
        <f t="shared" si="26"/>
        <v>OK</v>
      </c>
      <c r="L1730" s="2" t="s">
        <v>72</v>
      </c>
    </row>
    <row r="1731" spans="1:12">
      <c r="A1731" s="2" t="s">
        <v>2534</v>
      </c>
      <c r="B1731" s="2" t="s">
        <v>241</v>
      </c>
      <c r="C1731" s="2">
        <v>2717</v>
      </c>
      <c r="D1731" s="2" t="s">
        <v>2535</v>
      </c>
      <c r="E1731" s="2" t="s">
        <v>72</v>
      </c>
      <c r="F1731" s="3">
        <v>48.153682240000002</v>
      </c>
      <c r="G1731" s="3">
        <v>24.827826000000002</v>
      </c>
      <c r="H1731" s="4">
        <v>59.726384364820852</v>
      </c>
      <c r="I1731" s="2" t="s">
        <v>131</v>
      </c>
      <c r="J1731" s="2" t="str">
        <f>IF(COUNTIF($A$3:A1731,A1731)&gt;1,"ДУБЛЬ","")</f>
        <v/>
      </c>
      <c r="K1731" s="2" t="str">
        <f t="shared" ref="K1731:K1794" si="27">IF(OR(F1731="",G1731=""),"НЕМАЄ","OK")</f>
        <v>OK</v>
      </c>
      <c r="L1731" s="2" t="s">
        <v>72</v>
      </c>
    </row>
    <row r="1732" spans="1:12">
      <c r="A1732" s="2" t="s">
        <v>2536</v>
      </c>
      <c r="B1732" s="2" t="s">
        <v>241</v>
      </c>
      <c r="C1732" s="2">
        <v>2724</v>
      </c>
      <c r="D1732" s="2" t="s">
        <v>2047</v>
      </c>
      <c r="E1732" s="2" t="s">
        <v>72</v>
      </c>
      <c r="F1732" s="3">
        <v>49.875549999999997</v>
      </c>
      <c r="G1732" s="3">
        <v>23.933599999999998</v>
      </c>
      <c r="H1732" s="4">
        <v>59.726384364820852</v>
      </c>
      <c r="I1732" s="2" t="s">
        <v>131</v>
      </c>
      <c r="J1732" s="2" t="str">
        <f>IF(COUNTIF($A$3:A1732,A1732)&gt;1,"ДУБЛЬ","")</f>
        <v/>
      </c>
      <c r="K1732" s="2" t="str">
        <f t="shared" si="27"/>
        <v>OK</v>
      </c>
      <c r="L1732" s="2" t="s">
        <v>72</v>
      </c>
    </row>
    <row r="1733" spans="1:12">
      <c r="A1733" s="2" t="s">
        <v>2537</v>
      </c>
      <c r="B1733" s="2" t="s">
        <v>241</v>
      </c>
      <c r="C1733" s="2">
        <v>2690</v>
      </c>
      <c r="D1733" s="2" t="s">
        <v>2121</v>
      </c>
      <c r="E1733" s="2" t="s">
        <v>72</v>
      </c>
      <c r="F1733" s="3">
        <v>49.264215306321248</v>
      </c>
      <c r="G1733" s="3">
        <v>23.868779495836488</v>
      </c>
      <c r="H1733" s="4">
        <v>59.726384364820852</v>
      </c>
      <c r="I1733" s="2" t="s">
        <v>131</v>
      </c>
      <c r="J1733" s="2" t="str">
        <f>IF(COUNTIF($A$3:A1733,A1733)&gt;1,"ДУБЛЬ","")</f>
        <v/>
      </c>
      <c r="K1733" s="2" t="str">
        <f t="shared" si="27"/>
        <v>OK</v>
      </c>
      <c r="L1733" s="2" t="s">
        <v>72</v>
      </c>
    </row>
    <row r="1734" spans="1:12">
      <c r="A1734" s="2" t="s">
        <v>2538</v>
      </c>
      <c r="B1734" s="2" t="s">
        <v>241</v>
      </c>
      <c r="C1734" s="2">
        <v>2734</v>
      </c>
      <c r="D1734" s="2" t="s">
        <v>1920</v>
      </c>
      <c r="E1734" s="2" t="s">
        <v>72</v>
      </c>
      <c r="F1734" s="3">
        <v>50.636389999999999</v>
      </c>
      <c r="G1734" s="3">
        <v>26.27356</v>
      </c>
      <c r="H1734" s="4">
        <v>59.726384364820852</v>
      </c>
      <c r="I1734" s="2" t="s">
        <v>131</v>
      </c>
      <c r="J1734" s="2" t="str">
        <f>IF(COUNTIF($A$3:A1734,A1734)&gt;1,"ДУБЛЬ","")</f>
        <v/>
      </c>
      <c r="K1734" s="2" t="str">
        <f t="shared" si="27"/>
        <v>OK</v>
      </c>
      <c r="L1734" s="2" t="s">
        <v>72</v>
      </c>
    </row>
    <row r="1735" spans="1:12">
      <c r="A1735" s="2" t="s">
        <v>2539</v>
      </c>
      <c r="B1735" s="2" t="s">
        <v>241</v>
      </c>
      <c r="C1735" s="2">
        <v>2577</v>
      </c>
      <c r="D1735" s="2" t="s">
        <v>1945</v>
      </c>
      <c r="E1735" s="2" t="s">
        <v>72</v>
      </c>
      <c r="F1735" s="3">
        <v>51.216262999999998</v>
      </c>
      <c r="G1735" s="3">
        <v>24.709788</v>
      </c>
      <c r="H1735" s="4">
        <v>59.726384364820852</v>
      </c>
      <c r="I1735" s="2" t="s">
        <v>131</v>
      </c>
      <c r="J1735" s="2" t="str">
        <f>IF(COUNTIF($A$3:A1735,A1735)&gt;1,"ДУБЛЬ","")</f>
        <v/>
      </c>
      <c r="K1735" s="2" t="str">
        <f t="shared" si="27"/>
        <v>OK</v>
      </c>
      <c r="L1735" s="2" t="s">
        <v>72</v>
      </c>
    </row>
    <row r="1736" spans="1:12">
      <c r="A1736" s="2" t="s">
        <v>2540</v>
      </c>
      <c r="B1736" s="2" t="s">
        <v>241</v>
      </c>
      <c r="C1736" s="2">
        <v>2736</v>
      </c>
      <c r="D1736" s="2" t="s">
        <v>1920</v>
      </c>
      <c r="E1736" s="2" t="s">
        <v>72</v>
      </c>
      <c r="F1736" s="3">
        <v>50.626429999999999</v>
      </c>
      <c r="G1736" s="3">
        <v>26.271650000000001</v>
      </c>
      <c r="H1736" s="4">
        <v>59.726384364820852</v>
      </c>
      <c r="I1736" s="2" t="s">
        <v>131</v>
      </c>
      <c r="J1736" s="2" t="str">
        <f>IF(COUNTIF($A$3:A1736,A1736)&gt;1,"ДУБЛЬ","")</f>
        <v/>
      </c>
      <c r="K1736" s="2" t="str">
        <f t="shared" si="27"/>
        <v>OK</v>
      </c>
      <c r="L1736" s="2" t="s">
        <v>72</v>
      </c>
    </row>
    <row r="1737" spans="1:12">
      <c r="A1737" s="2" t="s">
        <v>2541</v>
      </c>
      <c r="B1737" s="2" t="s">
        <v>241</v>
      </c>
      <c r="C1737" s="2">
        <v>2739</v>
      </c>
      <c r="D1737" s="2" t="s">
        <v>1963</v>
      </c>
      <c r="E1737" s="2" t="s">
        <v>72</v>
      </c>
      <c r="F1737" s="3">
        <v>50.272323</v>
      </c>
      <c r="G1737" s="3">
        <v>28.634916</v>
      </c>
      <c r="H1737" s="4">
        <v>59.726384364820852</v>
      </c>
      <c r="I1737" s="2" t="s">
        <v>131</v>
      </c>
      <c r="J1737" s="2" t="str">
        <f>IF(COUNTIF($A$3:A1737,A1737)&gt;1,"ДУБЛЬ","")</f>
        <v/>
      </c>
      <c r="K1737" s="2" t="str">
        <f t="shared" si="27"/>
        <v>OK</v>
      </c>
      <c r="L1737" s="2" t="s">
        <v>72</v>
      </c>
    </row>
    <row r="1738" spans="1:12">
      <c r="A1738" s="2" t="s">
        <v>2542</v>
      </c>
      <c r="B1738" s="2" t="s">
        <v>241</v>
      </c>
      <c r="C1738" s="2">
        <v>2741</v>
      </c>
      <c r="D1738" s="2" t="s">
        <v>2108</v>
      </c>
      <c r="E1738" s="2" t="s">
        <v>72</v>
      </c>
      <c r="F1738" s="3">
        <v>48.907041999999997</v>
      </c>
      <c r="G1738" s="3">
        <v>24.715109999999999</v>
      </c>
      <c r="H1738" s="4">
        <v>59.726384364820852</v>
      </c>
      <c r="I1738" s="2" t="s">
        <v>131</v>
      </c>
      <c r="J1738" s="2" t="str">
        <f>IF(COUNTIF($A$3:A1738,A1738)&gt;1,"ДУБЛЬ","")</f>
        <v/>
      </c>
      <c r="K1738" s="2" t="str">
        <f t="shared" si="27"/>
        <v>OK</v>
      </c>
      <c r="L1738" s="2" t="s">
        <v>72</v>
      </c>
    </row>
    <row r="1739" spans="1:12">
      <c r="A1739" s="2" t="s">
        <v>2543</v>
      </c>
      <c r="B1739" s="2" t="s">
        <v>241</v>
      </c>
      <c r="C1739" s="2">
        <v>2744</v>
      </c>
      <c r="D1739" s="2" t="s">
        <v>2187</v>
      </c>
      <c r="E1739" s="2" t="s">
        <v>72</v>
      </c>
      <c r="F1739" s="3">
        <v>50.519621000000001</v>
      </c>
      <c r="G1739" s="3">
        <v>30.201242000000001</v>
      </c>
      <c r="H1739" s="4">
        <v>59.726384364820852</v>
      </c>
      <c r="I1739" s="2" t="s">
        <v>131</v>
      </c>
      <c r="J1739" s="2" t="str">
        <f>IF(COUNTIF($A$3:A1739,A1739)&gt;1,"ДУБЛЬ","")</f>
        <v/>
      </c>
      <c r="K1739" s="2" t="str">
        <f t="shared" si="27"/>
        <v>OK</v>
      </c>
      <c r="L1739" s="2" t="s">
        <v>72</v>
      </c>
    </row>
    <row r="1740" spans="1:12">
      <c r="A1740" s="2" t="s">
        <v>2544</v>
      </c>
      <c r="B1740" s="2" t="s">
        <v>241</v>
      </c>
      <c r="C1740" s="2">
        <v>2773</v>
      </c>
      <c r="D1740" s="2" t="s">
        <v>2148</v>
      </c>
      <c r="E1740" s="2" t="s">
        <v>72</v>
      </c>
      <c r="F1740" s="3">
        <v>50.175795999999998</v>
      </c>
      <c r="G1740" s="3">
        <v>27.062101999999999</v>
      </c>
      <c r="H1740" s="4">
        <v>59.726384364820852</v>
      </c>
      <c r="I1740" s="2" t="s">
        <v>131</v>
      </c>
      <c r="J1740" s="2" t="str">
        <f>IF(COUNTIF($A$3:A1740,A1740)&gt;1,"ДУБЛЬ","")</f>
        <v/>
      </c>
      <c r="K1740" s="2" t="str">
        <f t="shared" si="27"/>
        <v>OK</v>
      </c>
      <c r="L1740" s="2" t="s">
        <v>72</v>
      </c>
    </row>
    <row r="1741" spans="1:12">
      <c r="A1741" s="2" t="s">
        <v>2545</v>
      </c>
      <c r="B1741" s="2" t="s">
        <v>241</v>
      </c>
      <c r="C1741" s="2">
        <v>2774</v>
      </c>
      <c r="D1741" s="2" t="s">
        <v>2022</v>
      </c>
      <c r="E1741" s="2" t="s">
        <v>72</v>
      </c>
      <c r="F1741" s="3">
        <v>49.415612000000003</v>
      </c>
      <c r="G1741" s="3">
        <v>26.952852</v>
      </c>
      <c r="H1741" s="4">
        <v>59.726384364820852</v>
      </c>
      <c r="I1741" s="2" t="s">
        <v>131</v>
      </c>
      <c r="J1741" s="2" t="str">
        <f>IF(COUNTIF($A$3:A1741,A1741)&gt;1,"ДУБЛЬ","")</f>
        <v/>
      </c>
      <c r="K1741" s="2" t="str">
        <f t="shared" si="27"/>
        <v>OK</v>
      </c>
      <c r="L1741" s="2" t="s">
        <v>72</v>
      </c>
    </row>
    <row r="1742" spans="1:12">
      <c r="A1742" s="2" t="s">
        <v>2546</v>
      </c>
      <c r="B1742" s="2" t="s">
        <v>241</v>
      </c>
      <c r="C1742" s="2">
        <v>2776</v>
      </c>
      <c r="D1742" s="2" t="s">
        <v>2547</v>
      </c>
      <c r="E1742" s="2" t="s">
        <v>72</v>
      </c>
      <c r="F1742" s="3">
        <v>48.42946469196248</v>
      </c>
      <c r="G1742" s="3">
        <v>22.206045181553741</v>
      </c>
      <c r="H1742" s="4">
        <v>59.726384364820852</v>
      </c>
      <c r="I1742" s="2" t="s">
        <v>131</v>
      </c>
      <c r="J1742" s="2" t="str">
        <f>IF(COUNTIF($A$3:A1742,A1742)&gt;1,"ДУБЛЬ","")</f>
        <v/>
      </c>
      <c r="K1742" s="2" t="str">
        <f t="shared" si="27"/>
        <v>OK</v>
      </c>
      <c r="L1742" s="2" t="s">
        <v>72</v>
      </c>
    </row>
    <row r="1743" spans="1:12">
      <c r="A1743" s="2" t="s">
        <v>2548</v>
      </c>
      <c r="B1743" s="2" t="s">
        <v>241</v>
      </c>
      <c r="C1743" s="2">
        <v>2780</v>
      </c>
      <c r="D1743" s="2" t="s">
        <v>2187</v>
      </c>
      <c r="E1743" s="2" t="s">
        <v>72</v>
      </c>
      <c r="F1743" s="3">
        <v>50.521085999999997</v>
      </c>
      <c r="G1743" s="3">
        <v>30.249348999999999</v>
      </c>
      <c r="H1743" s="4">
        <v>59.726384364820852</v>
      </c>
      <c r="I1743" s="2" t="s">
        <v>131</v>
      </c>
      <c r="J1743" s="2" t="str">
        <f>IF(COUNTIF($A$3:A1743,A1743)&gt;1,"ДУБЛЬ","")</f>
        <v/>
      </c>
      <c r="K1743" s="2" t="str">
        <f t="shared" si="27"/>
        <v>OK</v>
      </c>
      <c r="L1743" s="2" t="s">
        <v>72</v>
      </c>
    </row>
    <row r="1744" spans="1:12">
      <c r="A1744" s="2" t="s">
        <v>2549</v>
      </c>
      <c r="B1744" s="2" t="s">
        <v>241</v>
      </c>
      <c r="C1744" s="2">
        <v>2785</v>
      </c>
      <c r="D1744" s="2" t="s">
        <v>2306</v>
      </c>
      <c r="E1744" s="2" t="s">
        <v>72</v>
      </c>
      <c r="F1744" s="3">
        <v>50.550913999999999</v>
      </c>
      <c r="G1744" s="3">
        <v>30.212135</v>
      </c>
      <c r="H1744" s="4">
        <v>59.726384364820852</v>
      </c>
      <c r="I1744" s="2" t="s">
        <v>131</v>
      </c>
      <c r="J1744" s="2" t="str">
        <f>IF(COUNTIF($A$3:A1744,A1744)&gt;1,"ДУБЛЬ","")</f>
        <v/>
      </c>
      <c r="K1744" s="2" t="str">
        <f t="shared" si="27"/>
        <v>OK</v>
      </c>
      <c r="L1744" s="2" t="s">
        <v>72</v>
      </c>
    </row>
    <row r="1745" spans="1:12">
      <c r="A1745" s="2" t="s">
        <v>2550</v>
      </c>
      <c r="B1745" s="2" t="s">
        <v>241</v>
      </c>
      <c r="C1745" s="2">
        <v>2789</v>
      </c>
      <c r="D1745" s="2" t="s">
        <v>611</v>
      </c>
      <c r="E1745" s="2" t="s">
        <v>72</v>
      </c>
      <c r="F1745" s="3">
        <v>50.509442999999997</v>
      </c>
      <c r="G1745" s="3">
        <v>30.506367999999998</v>
      </c>
      <c r="H1745" s="4">
        <v>59.726384364820852</v>
      </c>
      <c r="I1745" s="2" t="s">
        <v>131</v>
      </c>
      <c r="J1745" s="2" t="str">
        <f>IF(COUNTIF($A$3:A1745,A1745)&gt;1,"ДУБЛЬ","")</f>
        <v/>
      </c>
      <c r="K1745" s="2" t="str">
        <f t="shared" si="27"/>
        <v>OK</v>
      </c>
      <c r="L1745" s="2" t="s">
        <v>72</v>
      </c>
    </row>
    <row r="1746" spans="1:12">
      <c r="A1746" s="2" t="s">
        <v>2551</v>
      </c>
      <c r="B1746" s="2" t="s">
        <v>241</v>
      </c>
      <c r="C1746" s="2">
        <v>2794</v>
      </c>
      <c r="D1746" s="2" t="s">
        <v>2466</v>
      </c>
      <c r="E1746" s="2" t="s">
        <v>72</v>
      </c>
      <c r="F1746" s="3">
        <v>50.118879</v>
      </c>
      <c r="G1746" s="3">
        <v>26.820171999999999</v>
      </c>
      <c r="H1746" s="4">
        <v>59.726384364820852</v>
      </c>
      <c r="I1746" s="2" t="s">
        <v>131</v>
      </c>
      <c r="J1746" s="2" t="str">
        <f>IF(COUNTIF($A$3:A1746,A1746)&gt;1,"ДУБЛЬ","")</f>
        <v/>
      </c>
      <c r="K1746" s="2" t="str">
        <f t="shared" si="27"/>
        <v>OK</v>
      </c>
      <c r="L1746" s="2" t="s">
        <v>72</v>
      </c>
    </row>
    <row r="1747" spans="1:12">
      <c r="A1747" s="2" t="s">
        <v>2552</v>
      </c>
      <c r="B1747" s="2" t="s">
        <v>241</v>
      </c>
      <c r="C1747" s="2">
        <v>2796</v>
      </c>
      <c r="D1747" s="2" t="s">
        <v>1941</v>
      </c>
      <c r="E1747" s="2" t="s">
        <v>72</v>
      </c>
      <c r="F1747" s="3">
        <v>51.33211</v>
      </c>
      <c r="G1747" s="3">
        <v>26.596920000000001</v>
      </c>
      <c r="H1747" s="4">
        <v>59.726384364820852</v>
      </c>
      <c r="I1747" s="2" t="s">
        <v>131</v>
      </c>
      <c r="J1747" s="2" t="str">
        <f>IF(COUNTIF($A$3:A1747,A1747)&gt;1,"ДУБЛЬ","")</f>
        <v/>
      </c>
      <c r="K1747" s="2" t="str">
        <f t="shared" si="27"/>
        <v>OK</v>
      </c>
      <c r="L1747" s="2" t="s">
        <v>72</v>
      </c>
    </row>
    <row r="1748" spans="1:12">
      <c r="A1748" s="2" t="s">
        <v>2553</v>
      </c>
      <c r="B1748" s="2" t="s">
        <v>241</v>
      </c>
      <c r="C1748" s="2">
        <v>2799</v>
      </c>
      <c r="D1748" s="2" t="s">
        <v>1938</v>
      </c>
      <c r="E1748" s="2" t="s">
        <v>72</v>
      </c>
      <c r="F1748" s="3">
        <v>49.755436000000003</v>
      </c>
      <c r="G1748" s="3">
        <v>27.213267999999999</v>
      </c>
      <c r="H1748" s="4">
        <v>59.726384364820852</v>
      </c>
      <c r="I1748" s="2" t="s">
        <v>131</v>
      </c>
      <c r="J1748" s="2" t="str">
        <f>IF(COUNTIF($A$3:A1748,A1748)&gt;1,"ДУБЛЬ","")</f>
        <v/>
      </c>
      <c r="K1748" s="2" t="str">
        <f t="shared" si="27"/>
        <v>OK</v>
      </c>
      <c r="L1748" s="2" t="s">
        <v>72</v>
      </c>
    </row>
    <row r="1749" spans="1:12">
      <c r="A1749" s="2" t="s">
        <v>2554</v>
      </c>
      <c r="B1749" s="2" t="s">
        <v>241</v>
      </c>
      <c r="C1749" s="2">
        <v>2803</v>
      </c>
      <c r="D1749" s="2" t="s">
        <v>1959</v>
      </c>
      <c r="E1749" s="2" t="s">
        <v>72</v>
      </c>
      <c r="F1749" s="3">
        <v>51.346829999999997</v>
      </c>
      <c r="G1749" s="3">
        <v>25.851040000000001</v>
      </c>
      <c r="H1749" s="4">
        <v>59.726384364820852</v>
      </c>
      <c r="I1749" s="2" t="s">
        <v>131</v>
      </c>
      <c r="J1749" s="2" t="str">
        <f>IF(COUNTIF($A$3:A1749,A1749)&gt;1,"ДУБЛЬ","")</f>
        <v/>
      </c>
      <c r="K1749" s="2" t="str">
        <f t="shared" si="27"/>
        <v>OK</v>
      </c>
      <c r="L1749" s="2" t="s">
        <v>72</v>
      </c>
    </row>
    <row r="1750" spans="1:12">
      <c r="A1750" s="2" t="s">
        <v>2555</v>
      </c>
      <c r="B1750" s="2" t="s">
        <v>241</v>
      </c>
      <c r="C1750" s="2">
        <v>2804</v>
      </c>
      <c r="D1750" s="2" t="s">
        <v>611</v>
      </c>
      <c r="E1750" s="2" t="s">
        <v>72</v>
      </c>
      <c r="F1750" s="3">
        <v>50.511943000000002</v>
      </c>
      <c r="G1750" s="3">
        <v>30.497053000000001</v>
      </c>
      <c r="H1750" s="4">
        <v>59.726384364820852</v>
      </c>
      <c r="I1750" s="2" t="s">
        <v>131</v>
      </c>
      <c r="J1750" s="2" t="str">
        <f>IF(COUNTIF($A$3:A1750,A1750)&gt;1,"ДУБЛЬ","")</f>
        <v/>
      </c>
      <c r="K1750" s="2" t="str">
        <f t="shared" si="27"/>
        <v>OK</v>
      </c>
      <c r="L1750" s="2" t="s">
        <v>72</v>
      </c>
    </row>
    <row r="1751" spans="1:12">
      <c r="A1751" s="2" t="s">
        <v>2556</v>
      </c>
      <c r="B1751" s="2" t="s">
        <v>241</v>
      </c>
      <c r="C1751" s="2">
        <v>2806</v>
      </c>
      <c r="D1751" s="2" t="s">
        <v>2557</v>
      </c>
      <c r="E1751" s="2" t="s">
        <v>72</v>
      </c>
      <c r="F1751" s="3">
        <v>48.737563999999999</v>
      </c>
      <c r="G1751" s="3">
        <v>24.862337</v>
      </c>
      <c r="H1751" s="4">
        <v>59.726384364820852</v>
      </c>
      <c r="I1751" s="2" t="s">
        <v>131</v>
      </c>
      <c r="J1751" s="2" t="str">
        <f>IF(COUNTIF($A$3:A1751,A1751)&gt;1,"ДУБЛЬ","")</f>
        <v/>
      </c>
      <c r="K1751" s="2" t="str">
        <f t="shared" si="27"/>
        <v>OK</v>
      </c>
      <c r="L1751" s="2" t="s">
        <v>72</v>
      </c>
    </row>
    <row r="1752" spans="1:12">
      <c r="A1752" s="2" t="s">
        <v>2558</v>
      </c>
      <c r="B1752" s="2" t="s">
        <v>241</v>
      </c>
      <c r="C1752" s="2">
        <v>2807</v>
      </c>
      <c r="D1752" s="2" t="s">
        <v>2047</v>
      </c>
      <c r="E1752" s="2" t="s">
        <v>72</v>
      </c>
      <c r="F1752" s="3">
        <v>49.829902228774237</v>
      </c>
      <c r="G1752" s="3">
        <v>23.993744601853251</v>
      </c>
      <c r="H1752" s="4">
        <v>59.726384364820852</v>
      </c>
      <c r="I1752" s="2" t="s">
        <v>131</v>
      </c>
      <c r="J1752" s="2" t="str">
        <f>IF(COUNTIF($A$3:A1752,A1752)&gt;1,"ДУБЛЬ","")</f>
        <v/>
      </c>
      <c r="K1752" s="2" t="str">
        <f t="shared" si="27"/>
        <v>OK</v>
      </c>
      <c r="L1752" s="2" t="s">
        <v>72</v>
      </c>
    </row>
    <row r="1753" spans="1:12">
      <c r="A1753" s="2" t="s">
        <v>2559</v>
      </c>
      <c r="B1753" s="2" t="s">
        <v>241</v>
      </c>
      <c r="C1753" s="2">
        <v>2809</v>
      </c>
      <c r="D1753" s="2" t="s">
        <v>2121</v>
      </c>
      <c r="E1753" s="2" t="s">
        <v>72</v>
      </c>
      <c r="F1753" s="3">
        <v>49.253700000000002</v>
      </c>
      <c r="G1753" s="3">
        <v>23.852250000000002</v>
      </c>
      <c r="H1753" s="4">
        <v>59.726384364820852</v>
      </c>
      <c r="I1753" s="2" t="s">
        <v>131</v>
      </c>
      <c r="J1753" s="2" t="str">
        <f>IF(COUNTIF($A$3:A1753,A1753)&gt;1,"ДУБЛЬ","")</f>
        <v/>
      </c>
      <c r="K1753" s="2" t="str">
        <f t="shared" si="27"/>
        <v>OK</v>
      </c>
      <c r="L1753" s="2" t="s">
        <v>72</v>
      </c>
    </row>
    <row r="1754" spans="1:12">
      <c r="A1754" s="2" t="s">
        <v>2560</v>
      </c>
      <c r="B1754" s="2" t="s">
        <v>241</v>
      </c>
      <c r="C1754" s="2">
        <v>2810</v>
      </c>
      <c r="D1754" s="2" t="s">
        <v>2561</v>
      </c>
      <c r="E1754" s="2" t="s">
        <v>72</v>
      </c>
      <c r="F1754" s="3">
        <v>49.147830999999996</v>
      </c>
      <c r="G1754" s="3">
        <v>23.871827</v>
      </c>
      <c r="H1754" s="4">
        <v>59.726384364820852</v>
      </c>
      <c r="I1754" s="2" t="s">
        <v>131</v>
      </c>
      <c r="J1754" s="2" t="str">
        <f>IF(COUNTIF($A$3:A1754,A1754)&gt;1,"ДУБЛЬ","")</f>
        <v/>
      </c>
      <c r="K1754" s="2" t="str">
        <f t="shared" si="27"/>
        <v>OK</v>
      </c>
      <c r="L1754" s="2" t="s">
        <v>72</v>
      </c>
    </row>
    <row r="1755" spans="1:12">
      <c r="A1755" s="2" t="s">
        <v>2562</v>
      </c>
      <c r="B1755" s="2" t="s">
        <v>241</v>
      </c>
      <c r="C1755" s="2">
        <v>2822</v>
      </c>
      <c r="D1755" s="2" t="s">
        <v>2121</v>
      </c>
      <c r="E1755" s="2" t="s">
        <v>72</v>
      </c>
      <c r="F1755" s="3">
        <v>49.257010000000001</v>
      </c>
      <c r="G1755" s="3">
        <v>23.854369999999999</v>
      </c>
      <c r="H1755" s="4">
        <v>59.726384364820852</v>
      </c>
      <c r="I1755" s="2" t="s">
        <v>131</v>
      </c>
      <c r="J1755" s="2" t="str">
        <f>IF(COUNTIF($A$3:A1755,A1755)&gt;1,"ДУБЛЬ","")</f>
        <v/>
      </c>
      <c r="K1755" s="2" t="str">
        <f t="shared" si="27"/>
        <v>OK</v>
      </c>
      <c r="L1755" s="2" t="s">
        <v>72</v>
      </c>
    </row>
    <row r="1756" spans="1:12">
      <c r="A1756" s="2" t="s">
        <v>2563</v>
      </c>
      <c r="B1756" s="2" t="s">
        <v>241</v>
      </c>
      <c r="C1756" s="2">
        <v>2823</v>
      </c>
      <c r="D1756" s="2" t="s">
        <v>1966</v>
      </c>
      <c r="E1756" s="2" t="s">
        <v>72</v>
      </c>
      <c r="F1756" s="3">
        <v>50.595402</v>
      </c>
      <c r="G1756" s="3">
        <v>27.641102</v>
      </c>
      <c r="H1756" s="4">
        <v>59.726384364820852</v>
      </c>
      <c r="I1756" s="2" t="s">
        <v>131</v>
      </c>
      <c r="J1756" s="2" t="str">
        <f>IF(COUNTIF($A$3:A1756,A1756)&gt;1,"ДУБЛЬ","")</f>
        <v/>
      </c>
      <c r="K1756" s="2" t="str">
        <f t="shared" si="27"/>
        <v>OK</v>
      </c>
      <c r="L1756" s="2" t="s">
        <v>72</v>
      </c>
    </row>
    <row r="1757" spans="1:12">
      <c r="A1757" s="2" t="s">
        <v>2564</v>
      </c>
      <c r="B1757" s="2" t="s">
        <v>241</v>
      </c>
      <c r="C1757" s="2">
        <v>2826</v>
      </c>
      <c r="D1757" s="2" t="s">
        <v>2565</v>
      </c>
      <c r="E1757" s="2" t="s">
        <v>72</v>
      </c>
      <c r="F1757" s="3">
        <v>48.110144371191303</v>
      </c>
      <c r="G1757" s="3">
        <v>23.75194759339827</v>
      </c>
      <c r="H1757" s="4">
        <v>59.726384364820852</v>
      </c>
      <c r="I1757" s="2" t="s">
        <v>131</v>
      </c>
      <c r="J1757" s="2" t="str">
        <f>IF(COUNTIF($A$3:A1757,A1757)&gt;1,"ДУБЛЬ","")</f>
        <v/>
      </c>
      <c r="K1757" s="2" t="str">
        <f t="shared" si="27"/>
        <v>OK</v>
      </c>
      <c r="L1757" s="2" t="s">
        <v>72</v>
      </c>
    </row>
    <row r="1758" spans="1:12">
      <c r="A1758" s="2" t="s">
        <v>2566</v>
      </c>
      <c r="B1758" s="2" t="s">
        <v>241</v>
      </c>
      <c r="C1758" s="2">
        <v>2833</v>
      </c>
      <c r="D1758" s="2" t="s">
        <v>2114</v>
      </c>
      <c r="E1758" s="2" t="s">
        <v>72</v>
      </c>
      <c r="F1758" s="3">
        <v>50.396279999999997</v>
      </c>
      <c r="G1758" s="3">
        <v>24.245439999999999</v>
      </c>
      <c r="H1758" s="4">
        <v>59.726384364820852</v>
      </c>
      <c r="I1758" s="2" t="s">
        <v>131</v>
      </c>
      <c r="J1758" s="2" t="str">
        <f>IF(COUNTIF($A$3:A1758,A1758)&gt;1,"ДУБЛЬ","")</f>
        <v/>
      </c>
      <c r="K1758" s="2" t="str">
        <f t="shared" si="27"/>
        <v>OK</v>
      </c>
      <c r="L1758" s="2" t="s">
        <v>72</v>
      </c>
    </row>
    <row r="1759" spans="1:12">
      <c r="A1759" s="2" t="s">
        <v>2567</v>
      </c>
      <c r="B1759" s="2" t="s">
        <v>241</v>
      </c>
      <c r="C1759" s="2">
        <v>2834</v>
      </c>
      <c r="D1759" s="2" t="s">
        <v>2047</v>
      </c>
      <c r="E1759" s="2" t="s">
        <v>72</v>
      </c>
      <c r="F1759" s="3">
        <v>49.785310000000003</v>
      </c>
      <c r="G1759" s="3">
        <v>24.056570000000001</v>
      </c>
      <c r="H1759" s="4">
        <v>59.726384364820852</v>
      </c>
      <c r="I1759" s="2" t="s">
        <v>131</v>
      </c>
      <c r="J1759" s="2" t="str">
        <f>IF(COUNTIF($A$3:A1759,A1759)&gt;1,"ДУБЛЬ","")</f>
        <v/>
      </c>
      <c r="K1759" s="2" t="str">
        <f t="shared" si="27"/>
        <v>OK</v>
      </c>
      <c r="L1759" s="2" t="s">
        <v>72</v>
      </c>
    </row>
    <row r="1760" spans="1:12">
      <c r="A1760" s="2" t="s">
        <v>2568</v>
      </c>
      <c r="B1760" s="2" t="s">
        <v>241</v>
      </c>
      <c r="C1760" s="2">
        <v>2838</v>
      </c>
      <c r="D1760" s="2" t="s">
        <v>2569</v>
      </c>
      <c r="E1760" s="2" t="s">
        <v>72</v>
      </c>
      <c r="F1760" s="3">
        <v>51.314140000000002</v>
      </c>
      <c r="G1760" s="3">
        <v>26.894690000000001</v>
      </c>
      <c r="H1760" s="4">
        <v>59.726384364820852</v>
      </c>
      <c r="I1760" s="2" t="s">
        <v>131</v>
      </c>
      <c r="J1760" s="2" t="str">
        <f>IF(COUNTIF($A$3:A1760,A1760)&gt;1,"ДУБЛЬ","")</f>
        <v/>
      </c>
      <c r="K1760" s="2" t="str">
        <f t="shared" si="27"/>
        <v>OK</v>
      </c>
      <c r="L1760" s="2" t="s">
        <v>72</v>
      </c>
    </row>
    <row r="1761" spans="1:12">
      <c r="A1761" s="2" t="s">
        <v>2570</v>
      </c>
      <c r="B1761" s="2" t="s">
        <v>241</v>
      </c>
      <c r="C1761" s="2">
        <v>2844</v>
      </c>
      <c r="D1761" s="2" t="s">
        <v>2007</v>
      </c>
      <c r="E1761" s="2" t="s">
        <v>72</v>
      </c>
      <c r="F1761" s="3">
        <v>48.261077999999998</v>
      </c>
      <c r="G1761" s="3">
        <v>25.953575000000001</v>
      </c>
      <c r="H1761" s="4">
        <v>59.726384364820852</v>
      </c>
      <c r="I1761" s="2" t="s">
        <v>131</v>
      </c>
      <c r="J1761" s="2" t="str">
        <f>IF(COUNTIF($A$3:A1761,A1761)&gt;1,"ДУБЛЬ","")</f>
        <v/>
      </c>
      <c r="K1761" s="2" t="str">
        <f t="shared" si="27"/>
        <v>OK</v>
      </c>
      <c r="L1761" s="2" t="s">
        <v>72</v>
      </c>
    </row>
    <row r="1762" spans="1:12">
      <c r="A1762" s="2" t="s">
        <v>2571</v>
      </c>
      <c r="B1762" s="2" t="s">
        <v>241</v>
      </c>
      <c r="C1762" s="2">
        <v>2849</v>
      </c>
      <c r="D1762" s="2" t="s">
        <v>611</v>
      </c>
      <c r="E1762" s="2" t="s">
        <v>72</v>
      </c>
      <c r="F1762" s="3">
        <v>50.500439999999998</v>
      </c>
      <c r="G1762" s="3">
        <v>30.498989000000002</v>
      </c>
      <c r="H1762" s="4">
        <v>59.726384364820852</v>
      </c>
      <c r="I1762" s="2" t="s">
        <v>131</v>
      </c>
      <c r="J1762" s="2" t="str">
        <f>IF(COUNTIF($A$3:A1762,A1762)&gt;1,"ДУБЛЬ","")</f>
        <v/>
      </c>
      <c r="K1762" s="2" t="str">
        <f t="shared" si="27"/>
        <v>OK</v>
      </c>
      <c r="L1762" s="2" t="s">
        <v>72</v>
      </c>
    </row>
    <row r="1763" spans="1:12">
      <c r="A1763" s="2" t="s">
        <v>2572</v>
      </c>
      <c r="B1763" s="2" t="s">
        <v>241</v>
      </c>
      <c r="C1763" s="2">
        <v>2863</v>
      </c>
      <c r="D1763" s="2" t="s">
        <v>2201</v>
      </c>
      <c r="E1763" s="2" t="s">
        <v>72</v>
      </c>
      <c r="F1763" s="3">
        <v>48.010175756295077</v>
      </c>
      <c r="G1763" s="3">
        <v>23.588565829641841</v>
      </c>
      <c r="H1763" s="4">
        <v>59.726384364820852</v>
      </c>
      <c r="I1763" s="2" t="s">
        <v>131</v>
      </c>
      <c r="J1763" s="2" t="str">
        <f>IF(COUNTIF($A$3:A1763,A1763)&gt;1,"ДУБЛЬ","")</f>
        <v/>
      </c>
      <c r="K1763" s="2" t="str">
        <f t="shared" si="27"/>
        <v>OK</v>
      </c>
      <c r="L1763" s="2" t="s">
        <v>72</v>
      </c>
    </row>
    <row r="1764" spans="1:12">
      <c r="A1764" s="2" t="s">
        <v>2573</v>
      </c>
      <c r="B1764" s="2" t="s">
        <v>241</v>
      </c>
      <c r="C1764" s="2">
        <v>2864</v>
      </c>
      <c r="D1764" s="2" t="s">
        <v>2011</v>
      </c>
      <c r="E1764" s="2" t="s">
        <v>72</v>
      </c>
      <c r="F1764" s="3">
        <v>50.403790000000001</v>
      </c>
      <c r="G1764" s="3">
        <v>25.760200000000001</v>
      </c>
      <c r="H1764" s="4">
        <v>59.726384364820852</v>
      </c>
      <c r="I1764" s="2" t="s">
        <v>131</v>
      </c>
      <c r="J1764" s="2" t="str">
        <f>IF(COUNTIF($A$3:A1764,A1764)&gt;1,"ДУБЛЬ","")</f>
        <v/>
      </c>
      <c r="K1764" s="2" t="str">
        <f t="shared" si="27"/>
        <v>OK</v>
      </c>
      <c r="L1764" s="2" t="s">
        <v>72</v>
      </c>
    </row>
    <row r="1765" spans="1:12">
      <c r="A1765" s="2" t="s">
        <v>2574</v>
      </c>
      <c r="B1765" s="2" t="s">
        <v>241</v>
      </c>
      <c r="C1765" s="2">
        <v>2869</v>
      </c>
      <c r="D1765" s="2" t="s">
        <v>1963</v>
      </c>
      <c r="E1765" s="2" t="s">
        <v>72</v>
      </c>
      <c r="F1765" s="3">
        <v>50.268543999999999</v>
      </c>
      <c r="G1765" s="3">
        <v>28.657375999999999</v>
      </c>
      <c r="H1765" s="4">
        <v>59.726384364820852</v>
      </c>
      <c r="I1765" s="2" t="s">
        <v>131</v>
      </c>
      <c r="J1765" s="2" t="str">
        <f>IF(COUNTIF($A$3:A1765,A1765)&gt;1,"ДУБЛЬ","")</f>
        <v/>
      </c>
      <c r="K1765" s="2" t="str">
        <f t="shared" si="27"/>
        <v>OK</v>
      </c>
      <c r="L1765" s="2" t="s">
        <v>72</v>
      </c>
    </row>
    <row r="1766" spans="1:12">
      <c r="A1766" s="2" t="s">
        <v>2575</v>
      </c>
      <c r="B1766" s="2" t="s">
        <v>241</v>
      </c>
      <c r="C1766" s="2">
        <v>2870</v>
      </c>
      <c r="D1766" s="2" t="s">
        <v>2576</v>
      </c>
      <c r="E1766" s="2" t="s">
        <v>72</v>
      </c>
      <c r="F1766" s="3">
        <v>51.381450000000001</v>
      </c>
      <c r="G1766" s="3">
        <v>28.346730000000001</v>
      </c>
      <c r="H1766" s="4">
        <v>59.726384364820852</v>
      </c>
      <c r="I1766" s="2" t="s">
        <v>131</v>
      </c>
      <c r="J1766" s="2" t="str">
        <f>IF(COUNTIF($A$3:A1766,A1766)&gt;1,"ДУБЛЬ","")</f>
        <v/>
      </c>
      <c r="K1766" s="2" t="str">
        <f t="shared" si="27"/>
        <v>OK</v>
      </c>
      <c r="L1766" s="2" t="s">
        <v>72</v>
      </c>
    </row>
    <row r="1767" spans="1:12">
      <c r="A1767" s="2" t="s">
        <v>2577</v>
      </c>
      <c r="B1767" s="2" t="s">
        <v>241</v>
      </c>
      <c r="C1767" s="2">
        <v>2871</v>
      </c>
      <c r="D1767" s="2" t="s">
        <v>2327</v>
      </c>
      <c r="E1767" s="2" t="s">
        <v>72</v>
      </c>
      <c r="F1767" s="3">
        <v>48.63505</v>
      </c>
      <c r="G1767" s="3">
        <v>24.56756</v>
      </c>
      <c r="H1767" s="4">
        <v>59.726384364820852</v>
      </c>
      <c r="I1767" s="2" t="s">
        <v>131</v>
      </c>
      <c r="J1767" s="2" t="str">
        <f>IF(COUNTIF($A$3:A1767,A1767)&gt;1,"ДУБЛЬ","")</f>
        <v/>
      </c>
      <c r="K1767" s="2" t="str">
        <f t="shared" si="27"/>
        <v>OK</v>
      </c>
      <c r="L1767" s="2" t="s">
        <v>72</v>
      </c>
    </row>
    <row r="1768" spans="1:12">
      <c r="A1768" s="2" t="s">
        <v>2578</v>
      </c>
      <c r="B1768" s="2" t="s">
        <v>241</v>
      </c>
      <c r="C1768" s="2">
        <v>2622</v>
      </c>
      <c r="D1768" s="2" t="s">
        <v>2579</v>
      </c>
      <c r="E1768" s="2" t="s">
        <v>72</v>
      </c>
      <c r="F1768" s="3">
        <v>50.644351</v>
      </c>
      <c r="G1768" s="3">
        <v>29.934132999999999</v>
      </c>
      <c r="H1768" s="4">
        <v>59.726384364820852</v>
      </c>
      <c r="I1768" s="2" t="s">
        <v>131</v>
      </c>
      <c r="J1768" s="2" t="str">
        <f>IF(COUNTIF($A$3:A1768,A1768)&gt;1,"ДУБЛЬ","")</f>
        <v/>
      </c>
      <c r="K1768" s="2" t="str">
        <f t="shared" si="27"/>
        <v>OK</v>
      </c>
      <c r="L1768" s="2" t="s">
        <v>72</v>
      </c>
    </row>
    <row r="1769" spans="1:12">
      <c r="A1769" s="2" t="s">
        <v>2580</v>
      </c>
      <c r="B1769" s="2" t="s">
        <v>241</v>
      </c>
      <c r="C1769" s="2">
        <v>2875</v>
      </c>
      <c r="D1769" s="2" t="s">
        <v>2047</v>
      </c>
      <c r="E1769" s="2" t="s">
        <v>72</v>
      </c>
      <c r="F1769" s="3">
        <v>49.798180000000002</v>
      </c>
      <c r="G1769" s="3">
        <v>24.064520000000002</v>
      </c>
      <c r="H1769" s="4">
        <v>59.726384364820852</v>
      </c>
      <c r="I1769" s="2" t="s">
        <v>131</v>
      </c>
      <c r="J1769" s="2" t="str">
        <f>IF(COUNTIF($A$3:A1769,A1769)&gt;1,"ДУБЛЬ","")</f>
        <v/>
      </c>
      <c r="K1769" s="2" t="str">
        <f t="shared" si="27"/>
        <v>OK</v>
      </c>
      <c r="L1769" s="2" t="s">
        <v>72</v>
      </c>
    </row>
    <row r="1770" spans="1:12">
      <c r="A1770" s="2" t="s">
        <v>2581</v>
      </c>
      <c r="B1770" s="2" t="s">
        <v>241</v>
      </c>
      <c r="C1770" s="2">
        <v>2880</v>
      </c>
      <c r="D1770" s="2" t="s">
        <v>2001</v>
      </c>
      <c r="E1770" s="2" t="s">
        <v>72</v>
      </c>
      <c r="F1770" s="3">
        <v>48.678584000000001</v>
      </c>
      <c r="G1770" s="3">
        <v>26.596291999999998</v>
      </c>
      <c r="H1770" s="4">
        <v>59.726384364820852</v>
      </c>
      <c r="I1770" s="2" t="s">
        <v>131</v>
      </c>
      <c r="J1770" s="2" t="str">
        <f>IF(COUNTIF($A$3:A1770,A1770)&gt;1,"ДУБЛЬ","")</f>
        <v/>
      </c>
      <c r="K1770" s="2" t="str">
        <f t="shared" si="27"/>
        <v>OK</v>
      </c>
      <c r="L1770" s="2" t="s">
        <v>72</v>
      </c>
    </row>
    <row r="1771" spans="1:12">
      <c r="A1771" s="2" t="s">
        <v>2582</v>
      </c>
      <c r="B1771" s="2" t="s">
        <v>241</v>
      </c>
      <c r="C1771" s="2">
        <v>2786</v>
      </c>
      <c r="D1771" s="2" t="s">
        <v>2121</v>
      </c>
      <c r="E1771" s="2" t="s">
        <v>72</v>
      </c>
      <c r="F1771" s="3">
        <v>49.260710000000003</v>
      </c>
      <c r="G1771" s="3">
        <v>23.85604</v>
      </c>
      <c r="H1771" s="4">
        <v>59.726384364820852</v>
      </c>
      <c r="I1771" s="2" t="s">
        <v>131</v>
      </c>
      <c r="J1771" s="2" t="str">
        <f>IF(COUNTIF($A$3:A1771,A1771)&gt;1,"ДУБЛЬ","")</f>
        <v/>
      </c>
      <c r="K1771" s="2" t="str">
        <f t="shared" si="27"/>
        <v>OK</v>
      </c>
      <c r="L1771" s="2" t="s">
        <v>72</v>
      </c>
    </row>
    <row r="1772" spans="1:12">
      <c r="A1772" s="2" t="s">
        <v>2583</v>
      </c>
      <c r="B1772" s="2" t="s">
        <v>241</v>
      </c>
      <c r="C1772" s="2">
        <v>2892</v>
      </c>
      <c r="D1772" s="2" t="s">
        <v>2584</v>
      </c>
      <c r="E1772" s="2" t="s">
        <v>72</v>
      </c>
      <c r="F1772" s="3">
        <v>48.016928999999998</v>
      </c>
      <c r="G1772" s="3">
        <v>25.600038000000001</v>
      </c>
      <c r="H1772" s="4">
        <v>59.726384364820852</v>
      </c>
      <c r="I1772" s="2" t="s">
        <v>131</v>
      </c>
      <c r="J1772" s="2" t="str">
        <f>IF(COUNTIF($A$3:A1772,A1772)&gt;1,"ДУБЛЬ","")</f>
        <v/>
      </c>
      <c r="K1772" s="2" t="str">
        <f t="shared" si="27"/>
        <v>OK</v>
      </c>
      <c r="L1772" s="2" t="s">
        <v>72</v>
      </c>
    </row>
    <row r="1773" spans="1:12">
      <c r="A1773" s="2" t="s">
        <v>2585</v>
      </c>
      <c r="B1773" s="2" t="s">
        <v>241</v>
      </c>
      <c r="C1773" s="2">
        <v>2893</v>
      </c>
      <c r="D1773" s="2" t="s">
        <v>2018</v>
      </c>
      <c r="E1773" s="2" t="s">
        <v>72</v>
      </c>
      <c r="F1773" s="3">
        <v>51.676130000000001</v>
      </c>
      <c r="G1773" s="3">
        <v>24.52055</v>
      </c>
      <c r="H1773" s="4">
        <v>59.726384364820852</v>
      </c>
      <c r="I1773" s="2" t="s">
        <v>131</v>
      </c>
      <c r="J1773" s="2" t="str">
        <f>IF(COUNTIF($A$3:A1773,A1773)&gt;1,"ДУБЛЬ","")</f>
        <v/>
      </c>
      <c r="K1773" s="2" t="str">
        <f t="shared" si="27"/>
        <v>OK</v>
      </c>
      <c r="L1773" s="2" t="s">
        <v>72</v>
      </c>
    </row>
    <row r="1774" spans="1:12">
      <c r="A1774" s="2" t="s">
        <v>2586</v>
      </c>
      <c r="B1774" s="2" t="s">
        <v>241</v>
      </c>
      <c r="C1774" s="2">
        <v>2678</v>
      </c>
      <c r="D1774" s="2" t="s">
        <v>2587</v>
      </c>
      <c r="E1774" s="2" t="s">
        <v>72</v>
      </c>
      <c r="F1774" s="3">
        <v>48.416179545402862</v>
      </c>
      <c r="G1774" s="3">
        <v>22.572119703568951</v>
      </c>
      <c r="H1774" s="4">
        <v>59.726384364820852</v>
      </c>
      <c r="I1774" s="2" t="s">
        <v>131</v>
      </c>
      <c r="J1774" s="2" t="str">
        <f>IF(COUNTIF($A$3:A1774,A1774)&gt;1,"ДУБЛЬ","")</f>
        <v/>
      </c>
      <c r="K1774" s="2" t="str">
        <f t="shared" si="27"/>
        <v>OK</v>
      </c>
      <c r="L1774" s="2" t="s">
        <v>72</v>
      </c>
    </row>
    <row r="1775" spans="1:12">
      <c r="A1775" s="2" t="s">
        <v>2588</v>
      </c>
      <c r="B1775" s="2" t="s">
        <v>241</v>
      </c>
      <c r="C1775" s="2">
        <v>2900</v>
      </c>
      <c r="D1775" s="2" t="s">
        <v>2402</v>
      </c>
      <c r="E1775" s="2" t="s">
        <v>72</v>
      </c>
      <c r="F1775" s="3">
        <v>48.975954999999999</v>
      </c>
      <c r="G1775" s="3">
        <v>23.976932999999999</v>
      </c>
      <c r="H1775" s="4">
        <v>59.726384364820852</v>
      </c>
      <c r="I1775" s="2" t="s">
        <v>131</v>
      </c>
      <c r="J1775" s="2" t="str">
        <f>IF(COUNTIF($A$3:A1775,A1775)&gt;1,"ДУБЛЬ","")</f>
        <v/>
      </c>
      <c r="K1775" s="2" t="str">
        <f t="shared" si="27"/>
        <v>OK</v>
      </c>
      <c r="L1775" s="2" t="s">
        <v>72</v>
      </c>
    </row>
    <row r="1776" spans="1:12">
      <c r="A1776" s="2" t="s">
        <v>2589</v>
      </c>
      <c r="B1776" s="2" t="s">
        <v>241</v>
      </c>
      <c r="C1776" s="2">
        <v>2901</v>
      </c>
      <c r="D1776" s="2" t="s">
        <v>2590</v>
      </c>
      <c r="E1776" s="2" t="s">
        <v>72</v>
      </c>
      <c r="F1776" s="3">
        <v>49.835189999999997</v>
      </c>
      <c r="G1776" s="3">
        <v>23.87989</v>
      </c>
      <c r="H1776" s="4">
        <v>59.726384364820852</v>
      </c>
      <c r="I1776" s="2" t="s">
        <v>131</v>
      </c>
      <c r="J1776" s="2" t="str">
        <f>IF(COUNTIF($A$3:A1776,A1776)&gt;1,"ДУБЛЬ","")</f>
        <v/>
      </c>
      <c r="K1776" s="2" t="str">
        <f t="shared" si="27"/>
        <v>OK</v>
      </c>
      <c r="L1776" s="2" t="s">
        <v>72</v>
      </c>
    </row>
    <row r="1777" spans="1:12">
      <c r="A1777" s="2" t="s">
        <v>2591</v>
      </c>
      <c r="B1777" s="2" t="s">
        <v>241</v>
      </c>
      <c r="C1777" s="2">
        <v>2906</v>
      </c>
      <c r="D1777" s="2" t="s">
        <v>2592</v>
      </c>
      <c r="E1777" s="2" t="s">
        <v>72</v>
      </c>
      <c r="F1777" s="3">
        <v>51.078662999999999</v>
      </c>
      <c r="G1777" s="3">
        <v>28.398109000000002</v>
      </c>
      <c r="H1777" s="4">
        <v>59.726384364820852</v>
      </c>
      <c r="I1777" s="2" t="s">
        <v>131</v>
      </c>
      <c r="J1777" s="2" t="str">
        <f>IF(COUNTIF($A$3:A1777,A1777)&gt;1,"ДУБЛЬ","")</f>
        <v/>
      </c>
      <c r="K1777" s="2" t="str">
        <f t="shared" si="27"/>
        <v>OK</v>
      </c>
      <c r="L1777" s="2" t="s">
        <v>72</v>
      </c>
    </row>
    <row r="1778" spans="1:12">
      <c r="A1778" s="2" t="s">
        <v>2593</v>
      </c>
      <c r="B1778" s="2" t="s">
        <v>241</v>
      </c>
      <c r="C1778" s="2">
        <v>2907</v>
      </c>
      <c r="D1778" s="2" t="s">
        <v>2594</v>
      </c>
      <c r="E1778" s="2" t="s">
        <v>72</v>
      </c>
      <c r="F1778" s="3">
        <v>49.645740000000004</v>
      </c>
      <c r="G1778" s="3">
        <v>23.858889999999999</v>
      </c>
      <c r="H1778" s="4">
        <v>59.726384364820852</v>
      </c>
      <c r="I1778" s="2" t="s">
        <v>131</v>
      </c>
      <c r="J1778" s="2" t="str">
        <f>IF(COUNTIF($A$3:A1778,A1778)&gt;1,"ДУБЛЬ","")</f>
        <v/>
      </c>
      <c r="K1778" s="2" t="str">
        <f t="shared" si="27"/>
        <v>OK</v>
      </c>
      <c r="L1778" s="2" t="s">
        <v>72</v>
      </c>
    </row>
    <row r="1779" spans="1:12">
      <c r="A1779" s="2" t="s">
        <v>2595</v>
      </c>
      <c r="B1779" s="2" t="s">
        <v>241</v>
      </c>
      <c r="C1779" s="2">
        <v>2912</v>
      </c>
      <c r="D1779" s="2" t="s">
        <v>2049</v>
      </c>
      <c r="E1779" s="2" t="s">
        <v>72</v>
      </c>
      <c r="F1779" s="3">
        <v>49.069420999999998</v>
      </c>
      <c r="G1779" s="3">
        <v>27.671569999999999</v>
      </c>
      <c r="H1779" s="4">
        <v>59.726384364820852</v>
      </c>
      <c r="I1779" s="2" t="s">
        <v>131</v>
      </c>
      <c r="J1779" s="2" t="str">
        <f>IF(COUNTIF($A$3:A1779,A1779)&gt;1,"ДУБЛЬ","")</f>
        <v/>
      </c>
      <c r="K1779" s="2" t="str">
        <f t="shared" si="27"/>
        <v>OK</v>
      </c>
      <c r="L1779" s="2" t="s">
        <v>72</v>
      </c>
    </row>
    <row r="1780" spans="1:12">
      <c r="A1780" s="2" t="s">
        <v>2596</v>
      </c>
      <c r="B1780" s="2" t="s">
        <v>241</v>
      </c>
      <c r="C1780" s="2">
        <v>2914</v>
      </c>
      <c r="D1780" s="2" t="s">
        <v>2597</v>
      </c>
      <c r="E1780" s="2" t="s">
        <v>72</v>
      </c>
      <c r="F1780" s="3">
        <v>48.838256000000001</v>
      </c>
      <c r="G1780" s="3">
        <v>27.272549000000001</v>
      </c>
      <c r="H1780" s="4">
        <v>59.726384364820852</v>
      </c>
      <c r="I1780" s="2" t="s">
        <v>131</v>
      </c>
      <c r="J1780" s="2" t="str">
        <f>IF(COUNTIF($A$3:A1780,A1780)&gt;1,"ДУБЛЬ","")</f>
        <v/>
      </c>
      <c r="K1780" s="2" t="str">
        <f t="shared" si="27"/>
        <v>OK</v>
      </c>
      <c r="L1780" s="2" t="s">
        <v>72</v>
      </c>
    </row>
    <row r="1781" spans="1:12">
      <c r="A1781" s="2" t="s">
        <v>2598</v>
      </c>
      <c r="B1781" s="2" t="s">
        <v>241</v>
      </c>
      <c r="C1781" s="2">
        <v>2916</v>
      </c>
      <c r="D1781" s="2" t="s">
        <v>2047</v>
      </c>
      <c r="E1781" s="2" t="s">
        <v>72</v>
      </c>
      <c r="F1781" s="3">
        <v>49.811100000000003</v>
      </c>
      <c r="G1781" s="3">
        <v>23.99248</v>
      </c>
      <c r="H1781" s="4">
        <v>59.726384364820852</v>
      </c>
      <c r="I1781" s="2" t="s">
        <v>131</v>
      </c>
      <c r="J1781" s="2" t="str">
        <f>IF(COUNTIF($A$3:A1781,A1781)&gt;1,"ДУБЛЬ","")</f>
        <v/>
      </c>
      <c r="K1781" s="2" t="str">
        <f t="shared" si="27"/>
        <v>OK</v>
      </c>
      <c r="L1781" s="2" t="s">
        <v>72</v>
      </c>
    </row>
    <row r="1782" spans="1:12">
      <c r="A1782" s="2" t="s">
        <v>2599</v>
      </c>
      <c r="B1782" s="2" t="s">
        <v>241</v>
      </c>
      <c r="C1782" s="2">
        <v>2746</v>
      </c>
      <c r="D1782" s="2" t="s">
        <v>2600</v>
      </c>
      <c r="E1782" s="2" t="s">
        <v>72</v>
      </c>
      <c r="F1782" s="3">
        <v>49.301949999999998</v>
      </c>
      <c r="G1782" s="3">
        <v>23.556629999999998</v>
      </c>
      <c r="H1782" s="4">
        <v>59.726384364820852</v>
      </c>
      <c r="I1782" s="2" t="s">
        <v>131</v>
      </c>
      <c r="J1782" s="2" t="str">
        <f>IF(COUNTIF($A$3:A1782,A1782)&gt;1,"ДУБЛЬ","")</f>
        <v/>
      </c>
      <c r="K1782" s="2" t="str">
        <f t="shared" si="27"/>
        <v>OK</v>
      </c>
      <c r="L1782" s="2" t="s">
        <v>72</v>
      </c>
    </row>
    <row r="1783" spans="1:12">
      <c r="A1783" s="2" t="s">
        <v>2601</v>
      </c>
      <c r="B1783" s="2" t="s">
        <v>241</v>
      </c>
      <c r="C1783" s="2">
        <v>2918</v>
      </c>
      <c r="D1783" s="2" t="s">
        <v>1963</v>
      </c>
      <c r="E1783" s="2" t="s">
        <v>72</v>
      </c>
      <c r="F1783" s="3">
        <v>50.27355</v>
      </c>
      <c r="G1783" s="3">
        <v>28.665800000000001</v>
      </c>
      <c r="H1783" s="4">
        <v>59.726384364820852</v>
      </c>
      <c r="I1783" s="2" t="s">
        <v>131</v>
      </c>
      <c r="J1783" s="2" t="str">
        <f>IF(COUNTIF($A$3:A1783,A1783)&gt;1,"ДУБЛЬ","")</f>
        <v/>
      </c>
      <c r="K1783" s="2" t="str">
        <f t="shared" si="27"/>
        <v>OK</v>
      </c>
      <c r="L1783" s="2" t="s">
        <v>72</v>
      </c>
    </row>
    <row r="1784" spans="1:12">
      <c r="A1784" s="2" t="s">
        <v>2602</v>
      </c>
      <c r="B1784" s="2" t="s">
        <v>241</v>
      </c>
      <c r="C1784" s="2">
        <v>2919</v>
      </c>
      <c r="D1784" s="2" t="s">
        <v>2027</v>
      </c>
      <c r="E1784" s="2" t="s">
        <v>72</v>
      </c>
      <c r="F1784" s="3">
        <v>49.017012999999999</v>
      </c>
      <c r="G1784" s="3">
        <v>25.796195000000001</v>
      </c>
      <c r="H1784" s="4">
        <v>59.726384364820852</v>
      </c>
      <c r="I1784" s="2" t="s">
        <v>131</v>
      </c>
      <c r="J1784" s="2" t="str">
        <f>IF(COUNTIF($A$3:A1784,A1784)&gt;1,"ДУБЛЬ","")</f>
        <v/>
      </c>
      <c r="K1784" s="2" t="str">
        <f t="shared" si="27"/>
        <v>OK</v>
      </c>
      <c r="L1784" s="2" t="s">
        <v>72</v>
      </c>
    </row>
    <row r="1785" spans="1:12">
      <c r="A1785" s="2" t="s">
        <v>2603</v>
      </c>
      <c r="B1785" s="2" t="s">
        <v>241</v>
      </c>
      <c r="C1785" s="2">
        <v>2933</v>
      </c>
      <c r="D1785" s="2" t="s">
        <v>2016</v>
      </c>
      <c r="E1785" s="2" t="s">
        <v>72</v>
      </c>
      <c r="F1785" s="3">
        <v>49.543868000000003</v>
      </c>
      <c r="G1785" s="3">
        <v>25.597339000000002</v>
      </c>
      <c r="H1785" s="4">
        <v>59.726384364820852</v>
      </c>
      <c r="I1785" s="2" t="s">
        <v>131</v>
      </c>
      <c r="J1785" s="2" t="str">
        <f>IF(COUNTIF($A$3:A1785,A1785)&gt;1,"ДУБЛЬ","")</f>
        <v/>
      </c>
      <c r="K1785" s="2" t="str">
        <f t="shared" si="27"/>
        <v>OK</v>
      </c>
      <c r="L1785" s="2" t="s">
        <v>72</v>
      </c>
    </row>
    <row r="1786" spans="1:12">
      <c r="A1786" s="2" t="s">
        <v>2604</v>
      </c>
      <c r="B1786" s="2" t="s">
        <v>241</v>
      </c>
      <c r="C1786" s="2">
        <v>2934</v>
      </c>
      <c r="D1786" s="2" t="s">
        <v>2605</v>
      </c>
      <c r="E1786" s="2" t="s">
        <v>72</v>
      </c>
      <c r="F1786" s="3">
        <v>49.944172000000002</v>
      </c>
      <c r="G1786" s="3">
        <v>25.316678</v>
      </c>
      <c r="H1786" s="4">
        <v>59.726384364820852</v>
      </c>
      <c r="I1786" s="2" t="s">
        <v>131</v>
      </c>
      <c r="J1786" s="2" t="str">
        <f>IF(COUNTIF($A$3:A1786,A1786)&gt;1,"ДУБЛЬ","")</f>
        <v/>
      </c>
      <c r="K1786" s="2" t="str">
        <f t="shared" si="27"/>
        <v>OK</v>
      </c>
      <c r="L1786" s="2" t="s">
        <v>72</v>
      </c>
    </row>
    <row r="1787" spans="1:12">
      <c r="A1787" s="2" t="s">
        <v>2606</v>
      </c>
      <c r="B1787" s="2" t="s">
        <v>241</v>
      </c>
      <c r="C1787" s="2">
        <v>2935</v>
      </c>
      <c r="D1787" s="2" t="s">
        <v>2427</v>
      </c>
      <c r="E1787" s="2" t="s">
        <v>72</v>
      </c>
      <c r="F1787" s="3">
        <v>50.56765</v>
      </c>
      <c r="G1787" s="3">
        <v>30.270420000000001</v>
      </c>
      <c r="H1787" s="4">
        <v>59.726384364820852</v>
      </c>
      <c r="I1787" s="2" t="s">
        <v>131</v>
      </c>
      <c r="J1787" s="2" t="str">
        <f>IF(COUNTIF($A$3:A1787,A1787)&gt;1,"ДУБЛЬ","")</f>
        <v/>
      </c>
      <c r="K1787" s="2" t="str">
        <f t="shared" si="27"/>
        <v>OK</v>
      </c>
      <c r="L1787" s="2" t="s">
        <v>72</v>
      </c>
    </row>
    <row r="1788" spans="1:12">
      <c r="A1788" s="2" t="s">
        <v>2607</v>
      </c>
      <c r="B1788" s="2" t="s">
        <v>241</v>
      </c>
      <c r="C1788" s="2">
        <v>2938</v>
      </c>
      <c r="D1788" s="2" t="s">
        <v>2608</v>
      </c>
      <c r="E1788" s="2" t="s">
        <v>72</v>
      </c>
      <c r="F1788" s="3">
        <v>50.766449999999999</v>
      </c>
      <c r="G1788" s="3">
        <v>24.99616</v>
      </c>
      <c r="H1788" s="4">
        <v>59.726384364820852</v>
      </c>
      <c r="I1788" s="2" t="s">
        <v>131</v>
      </c>
      <c r="J1788" s="2" t="str">
        <f>IF(COUNTIF($A$3:A1788,A1788)&gt;1,"ДУБЛЬ","")</f>
        <v/>
      </c>
      <c r="K1788" s="2" t="str">
        <f t="shared" si="27"/>
        <v>OK</v>
      </c>
      <c r="L1788" s="2" t="s">
        <v>72</v>
      </c>
    </row>
    <row r="1789" spans="1:12">
      <c r="A1789" s="2" t="s">
        <v>2609</v>
      </c>
      <c r="B1789" s="2" t="s">
        <v>241</v>
      </c>
      <c r="C1789" s="2">
        <v>2939</v>
      </c>
      <c r="D1789" s="2" t="s">
        <v>1929</v>
      </c>
      <c r="E1789" s="2" t="s">
        <v>72</v>
      </c>
      <c r="F1789" s="3">
        <v>49.559040000000003</v>
      </c>
      <c r="G1789" s="3">
        <v>27.956019000000001</v>
      </c>
      <c r="H1789" s="4">
        <v>59.726384364820852</v>
      </c>
      <c r="I1789" s="2" t="s">
        <v>131</v>
      </c>
      <c r="J1789" s="2" t="str">
        <f>IF(COUNTIF($A$3:A1789,A1789)&gt;1,"ДУБЛЬ","")</f>
        <v/>
      </c>
      <c r="K1789" s="2" t="str">
        <f t="shared" si="27"/>
        <v>OK</v>
      </c>
      <c r="L1789" s="2" t="s">
        <v>72</v>
      </c>
    </row>
    <row r="1790" spans="1:12">
      <c r="A1790" s="2" t="s">
        <v>2610</v>
      </c>
      <c r="B1790" s="2" t="s">
        <v>241</v>
      </c>
      <c r="C1790" s="2">
        <v>2946</v>
      </c>
      <c r="D1790" s="2" t="s">
        <v>2611</v>
      </c>
      <c r="E1790" s="2" t="s">
        <v>72</v>
      </c>
      <c r="F1790" s="3">
        <v>48.91525</v>
      </c>
      <c r="G1790" s="3">
        <v>24.748560000000001</v>
      </c>
      <c r="H1790" s="4">
        <v>59.726384364820852</v>
      </c>
      <c r="I1790" s="2" t="s">
        <v>131</v>
      </c>
      <c r="J1790" s="2" t="str">
        <f>IF(COUNTIF($A$3:A1790,A1790)&gt;1,"ДУБЛЬ","")</f>
        <v/>
      </c>
      <c r="K1790" s="2" t="str">
        <f t="shared" si="27"/>
        <v>OK</v>
      </c>
      <c r="L1790" s="2" t="s">
        <v>72</v>
      </c>
    </row>
    <row r="1791" spans="1:12">
      <c r="A1791" s="2" t="s">
        <v>2612</v>
      </c>
      <c r="B1791" s="2" t="s">
        <v>241</v>
      </c>
      <c r="C1791" s="2">
        <v>2949</v>
      </c>
      <c r="D1791" s="2" t="s">
        <v>1922</v>
      </c>
      <c r="E1791" s="2" t="s">
        <v>72</v>
      </c>
      <c r="F1791" s="3">
        <v>50.74315</v>
      </c>
      <c r="G1791" s="3">
        <v>25.298639999999999</v>
      </c>
      <c r="H1791" s="4">
        <v>59.726384364820852</v>
      </c>
      <c r="I1791" s="2" t="s">
        <v>131</v>
      </c>
      <c r="J1791" s="2" t="str">
        <f>IF(COUNTIF($A$3:A1791,A1791)&gt;1,"ДУБЛЬ","")</f>
        <v/>
      </c>
      <c r="K1791" s="2" t="str">
        <f t="shared" si="27"/>
        <v>OK</v>
      </c>
      <c r="L1791" s="2" t="s">
        <v>72</v>
      </c>
    </row>
    <row r="1792" spans="1:12">
      <c r="A1792" s="2" t="s">
        <v>2613</v>
      </c>
      <c r="B1792" s="2" t="s">
        <v>241</v>
      </c>
      <c r="C1792" s="2">
        <v>2948</v>
      </c>
      <c r="D1792" s="2" t="s">
        <v>1963</v>
      </c>
      <c r="E1792" s="2" t="s">
        <v>72</v>
      </c>
      <c r="F1792" s="3">
        <v>50.265112999999999</v>
      </c>
      <c r="G1792" s="3">
        <v>28.686174999999999</v>
      </c>
      <c r="H1792" s="4">
        <v>59.726384364820852</v>
      </c>
      <c r="I1792" s="2" t="s">
        <v>131</v>
      </c>
      <c r="J1792" s="2" t="str">
        <f>IF(COUNTIF($A$3:A1792,A1792)&gt;1,"ДУБЛЬ","")</f>
        <v/>
      </c>
      <c r="K1792" s="2" t="str">
        <f t="shared" si="27"/>
        <v>OK</v>
      </c>
      <c r="L1792" s="2" t="s">
        <v>72</v>
      </c>
    </row>
    <row r="1793" spans="1:12">
      <c r="A1793" s="2" t="s">
        <v>2614</v>
      </c>
      <c r="B1793" s="2" t="s">
        <v>241</v>
      </c>
      <c r="C1793" s="2">
        <v>2951</v>
      </c>
      <c r="D1793" s="2" t="s">
        <v>2047</v>
      </c>
      <c r="E1793" s="2" t="s">
        <v>72</v>
      </c>
      <c r="F1793" s="3">
        <v>49.846587730655394</v>
      </c>
      <c r="G1793" s="3">
        <v>24.025827068368859</v>
      </c>
      <c r="H1793" s="4">
        <v>59.726384364820852</v>
      </c>
      <c r="I1793" s="2" t="s">
        <v>131</v>
      </c>
      <c r="J1793" s="2" t="str">
        <f>IF(COUNTIF($A$3:A1793,A1793)&gt;1,"ДУБЛЬ","")</f>
        <v/>
      </c>
      <c r="K1793" s="2" t="str">
        <f t="shared" si="27"/>
        <v>OK</v>
      </c>
      <c r="L1793" s="2" t="s">
        <v>72</v>
      </c>
    </row>
    <row r="1794" spans="1:12">
      <c r="A1794" s="2" t="s">
        <v>2615</v>
      </c>
      <c r="B1794" s="2" t="s">
        <v>241</v>
      </c>
      <c r="C1794" s="2">
        <v>2950</v>
      </c>
      <c r="D1794" s="2" t="s">
        <v>2108</v>
      </c>
      <c r="E1794" s="2" t="s">
        <v>72</v>
      </c>
      <c r="F1794" s="3">
        <v>48.939889999999998</v>
      </c>
      <c r="G1794" s="3">
        <v>24.74004</v>
      </c>
      <c r="H1794" s="4">
        <v>59.726384364820852</v>
      </c>
      <c r="I1794" s="2" t="s">
        <v>131</v>
      </c>
      <c r="J1794" s="2" t="str">
        <f>IF(COUNTIF($A$3:A1794,A1794)&gt;1,"ДУБЛЬ","")</f>
        <v/>
      </c>
      <c r="K1794" s="2" t="str">
        <f t="shared" si="27"/>
        <v>OK</v>
      </c>
      <c r="L1794" s="2" t="s">
        <v>72</v>
      </c>
    </row>
    <row r="1795" spans="1:12">
      <c r="A1795" s="2" t="s">
        <v>2616</v>
      </c>
      <c r="B1795" s="2" t="s">
        <v>241</v>
      </c>
      <c r="C1795" s="2">
        <v>2952</v>
      </c>
      <c r="D1795" s="2" t="s">
        <v>2306</v>
      </c>
      <c r="E1795" s="2" t="s">
        <v>72</v>
      </c>
      <c r="F1795" s="3">
        <v>50.549731090000002</v>
      </c>
      <c r="G1795" s="3">
        <v>30.216935880000001</v>
      </c>
      <c r="H1795" s="4">
        <v>59.726384364820852</v>
      </c>
      <c r="I1795" s="2" t="s">
        <v>131</v>
      </c>
      <c r="J1795" s="2" t="str">
        <f>IF(COUNTIF($A$3:A1795,A1795)&gt;1,"ДУБЛЬ","")</f>
        <v/>
      </c>
      <c r="K1795" s="2" t="str">
        <f t="shared" ref="K1795:K1858" si="28">IF(OR(F1795="",G1795=""),"НЕМАЄ","OK")</f>
        <v>OK</v>
      </c>
      <c r="L1795" s="2" t="s">
        <v>72</v>
      </c>
    </row>
    <row r="1796" spans="1:12">
      <c r="A1796" s="2" t="s">
        <v>2617</v>
      </c>
      <c r="B1796" s="2" t="s">
        <v>241</v>
      </c>
      <c r="C1796" s="2">
        <v>2921</v>
      </c>
      <c r="D1796" s="2" t="s">
        <v>2618</v>
      </c>
      <c r="E1796" s="2" t="s">
        <v>72</v>
      </c>
      <c r="F1796" s="3">
        <v>50.106316999999997</v>
      </c>
      <c r="G1796" s="3">
        <v>24.339897000000001</v>
      </c>
      <c r="H1796" s="4">
        <v>59.726384364820852</v>
      </c>
      <c r="I1796" s="2" t="s">
        <v>131</v>
      </c>
      <c r="J1796" s="2" t="str">
        <f>IF(COUNTIF($A$3:A1796,A1796)&gt;1,"ДУБЛЬ","")</f>
        <v/>
      </c>
      <c r="K1796" s="2" t="str">
        <f t="shared" si="28"/>
        <v>OK</v>
      </c>
      <c r="L1796" s="2" t="s">
        <v>72</v>
      </c>
    </row>
    <row r="1797" spans="1:12">
      <c r="A1797" s="2" t="s">
        <v>2619</v>
      </c>
      <c r="B1797" s="2" t="s">
        <v>241</v>
      </c>
      <c r="C1797" s="2">
        <v>2961</v>
      </c>
      <c r="D1797" s="2" t="s">
        <v>2404</v>
      </c>
      <c r="E1797" s="2" t="s">
        <v>72</v>
      </c>
      <c r="F1797" s="3">
        <v>49.964619999999996</v>
      </c>
      <c r="G1797" s="3">
        <v>24.58708</v>
      </c>
      <c r="H1797" s="4">
        <v>59.726384364820852</v>
      </c>
      <c r="I1797" s="2" t="s">
        <v>131</v>
      </c>
      <c r="J1797" s="2" t="str">
        <f>IF(COUNTIF($A$3:A1797,A1797)&gt;1,"ДУБЛЬ","")</f>
        <v/>
      </c>
      <c r="K1797" s="2" t="str">
        <f t="shared" si="28"/>
        <v>OK</v>
      </c>
      <c r="L1797" s="2" t="s">
        <v>72</v>
      </c>
    </row>
    <row r="1798" spans="1:12">
      <c r="A1798" s="2" t="s">
        <v>2620</v>
      </c>
      <c r="B1798" s="2" t="s">
        <v>241</v>
      </c>
      <c r="C1798" s="2">
        <v>2963</v>
      </c>
      <c r="D1798" s="2" t="s">
        <v>2621</v>
      </c>
      <c r="E1798" s="2" t="s">
        <v>72</v>
      </c>
      <c r="F1798" s="3">
        <v>49.788600000000002</v>
      </c>
      <c r="G1798" s="3">
        <v>23.370699999999999</v>
      </c>
      <c r="H1798" s="4">
        <v>59.726384364820852</v>
      </c>
      <c r="I1798" s="2" t="s">
        <v>131</v>
      </c>
      <c r="J1798" s="2" t="str">
        <f>IF(COUNTIF($A$3:A1798,A1798)&gt;1,"ДУБЛЬ","")</f>
        <v/>
      </c>
      <c r="K1798" s="2" t="str">
        <f t="shared" si="28"/>
        <v>OK</v>
      </c>
      <c r="L1798" s="2" t="s">
        <v>72</v>
      </c>
    </row>
    <row r="1799" spans="1:12">
      <c r="A1799" s="2" t="s">
        <v>2622</v>
      </c>
      <c r="B1799" s="2" t="s">
        <v>241</v>
      </c>
      <c r="C1799" s="2">
        <v>2965</v>
      </c>
      <c r="D1799" s="2" t="s">
        <v>2623</v>
      </c>
      <c r="E1799" s="2" t="s">
        <v>72</v>
      </c>
      <c r="F1799" s="3">
        <v>51.270429999999998</v>
      </c>
      <c r="G1799" s="3">
        <v>27.219249999999999</v>
      </c>
      <c r="H1799" s="4">
        <v>59.726384364820852</v>
      </c>
      <c r="I1799" s="2" t="s">
        <v>131</v>
      </c>
      <c r="J1799" s="2" t="str">
        <f>IF(COUNTIF($A$3:A1799,A1799)&gt;1,"ДУБЛЬ","")</f>
        <v/>
      </c>
      <c r="K1799" s="2" t="str">
        <f t="shared" si="28"/>
        <v>OK</v>
      </c>
      <c r="L1799" s="2" t="s">
        <v>72</v>
      </c>
    </row>
    <row r="1800" spans="1:12">
      <c r="A1800" s="2" t="s">
        <v>2624</v>
      </c>
      <c r="B1800" s="2" t="s">
        <v>241</v>
      </c>
      <c r="C1800" s="2">
        <v>2968</v>
      </c>
      <c r="D1800" s="2" t="s">
        <v>2022</v>
      </c>
      <c r="E1800" s="2" t="s">
        <v>72</v>
      </c>
      <c r="F1800" s="3">
        <v>49.442843000000003</v>
      </c>
      <c r="G1800" s="3">
        <v>26.988683999999999</v>
      </c>
      <c r="H1800" s="4">
        <v>59.726384364820852</v>
      </c>
      <c r="I1800" s="2" t="s">
        <v>131</v>
      </c>
      <c r="J1800" s="2" t="str">
        <f>IF(COUNTIF($A$3:A1800,A1800)&gt;1,"ДУБЛЬ","")</f>
        <v/>
      </c>
      <c r="K1800" s="2" t="str">
        <f t="shared" si="28"/>
        <v>OK</v>
      </c>
      <c r="L1800" s="2" t="s">
        <v>72</v>
      </c>
    </row>
    <row r="1801" spans="1:12">
      <c r="A1801" s="2" t="s">
        <v>2625</v>
      </c>
      <c r="B1801" s="2" t="s">
        <v>241</v>
      </c>
      <c r="C1801" s="2">
        <v>2969</v>
      </c>
      <c r="D1801" s="2" t="s">
        <v>2626</v>
      </c>
      <c r="E1801" s="2" t="s">
        <v>72</v>
      </c>
      <c r="F1801" s="3">
        <v>48.485697000000002</v>
      </c>
      <c r="G1801" s="3">
        <v>22.832428</v>
      </c>
      <c r="H1801" s="4">
        <v>59.726384364820852</v>
      </c>
      <c r="I1801" s="2" t="s">
        <v>131</v>
      </c>
      <c r="J1801" s="2" t="str">
        <f>IF(COUNTIF($A$3:A1801,A1801)&gt;1,"ДУБЛЬ","")</f>
        <v/>
      </c>
      <c r="K1801" s="2" t="str">
        <f t="shared" si="28"/>
        <v>OK</v>
      </c>
      <c r="L1801" s="2" t="s">
        <v>72</v>
      </c>
    </row>
    <row r="1802" spans="1:12">
      <c r="A1802" s="2" t="s">
        <v>2627</v>
      </c>
      <c r="B1802" s="2" t="s">
        <v>241</v>
      </c>
      <c r="C1802" s="2">
        <v>2972</v>
      </c>
      <c r="D1802" s="2" t="s">
        <v>1920</v>
      </c>
      <c r="E1802" s="2" t="s">
        <v>72</v>
      </c>
      <c r="F1802" s="3">
        <v>50.616950000000003</v>
      </c>
      <c r="G1802" s="3">
        <v>26.26718</v>
      </c>
      <c r="H1802" s="4">
        <v>59.726384364820852</v>
      </c>
      <c r="I1802" s="2" t="s">
        <v>131</v>
      </c>
      <c r="J1802" s="2" t="str">
        <f>IF(COUNTIF($A$3:A1802,A1802)&gt;1,"ДУБЛЬ","")</f>
        <v/>
      </c>
      <c r="K1802" s="2" t="str">
        <f t="shared" si="28"/>
        <v>OK</v>
      </c>
      <c r="L1802" s="2" t="s">
        <v>72</v>
      </c>
    </row>
    <row r="1803" spans="1:12">
      <c r="A1803" s="2" t="s">
        <v>2628</v>
      </c>
      <c r="B1803" s="2" t="s">
        <v>241</v>
      </c>
      <c r="C1803" s="2">
        <v>3091</v>
      </c>
      <c r="D1803" s="2" t="s">
        <v>2384</v>
      </c>
      <c r="E1803" s="2" t="s">
        <v>72</v>
      </c>
      <c r="F1803" s="3">
        <v>50.587269999999997</v>
      </c>
      <c r="G1803" s="3">
        <v>30.494519</v>
      </c>
      <c r="H1803" s="4">
        <v>59.726384364820852</v>
      </c>
      <c r="I1803" s="2" t="s">
        <v>131</v>
      </c>
      <c r="J1803" s="2" t="str">
        <f>IF(COUNTIF($A$3:A1803,A1803)&gt;1,"ДУБЛЬ","")</f>
        <v/>
      </c>
      <c r="K1803" s="2" t="str">
        <f t="shared" si="28"/>
        <v>OK</v>
      </c>
      <c r="L1803" s="2" t="s">
        <v>72</v>
      </c>
    </row>
    <row r="1804" spans="1:12">
      <c r="A1804" s="2" t="s">
        <v>2629</v>
      </c>
      <c r="B1804" s="2" t="s">
        <v>241</v>
      </c>
      <c r="C1804" s="2">
        <v>2974</v>
      </c>
      <c r="D1804" s="2" t="s">
        <v>2001</v>
      </c>
      <c r="E1804" s="2" t="s">
        <v>72</v>
      </c>
      <c r="F1804" s="3">
        <v>48.699354</v>
      </c>
      <c r="G1804" s="3">
        <v>26.566897999999998</v>
      </c>
      <c r="H1804" s="4">
        <v>59.726384364820852</v>
      </c>
      <c r="I1804" s="2" t="s">
        <v>131</v>
      </c>
      <c r="J1804" s="2" t="str">
        <f>IF(COUNTIF($A$3:A1804,A1804)&gt;1,"ДУБЛЬ","")</f>
        <v/>
      </c>
      <c r="K1804" s="2" t="str">
        <f t="shared" si="28"/>
        <v>OK</v>
      </c>
      <c r="L1804" s="2" t="s">
        <v>72</v>
      </c>
    </row>
    <row r="1805" spans="1:12">
      <c r="A1805" s="2" t="s">
        <v>2630</v>
      </c>
      <c r="B1805" s="2" t="s">
        <v>241</v>
      </c>
      <c r="C1805" s="2">
        <v>2976</v>
      </c>
      <c r="D1805" s="2" t="s">
        <v>1920</v>
      </c>
      <c r="E1805" s="2" t="s">
        <v>72</v>
      </c>
      <c r="F1805" s="3">
        <v>50.621920000000003</v>
      </c>
      <c r="G1805" s="3">
        <v>26.244499999999999</v>
      </c>
      <c r="H1805" s="4">
        <v>59.726384364820852</v>
      </c>
      <c r="I1805" s="2" t="s">
        <v>131</v>
      </c>
      <c r="J1805" s="2" t="str">
        <f>IF(COUNTIF($A$3:A1805,A1805)&gt;1,"ДУБЛЬ","")</f>
        <v/>
      </c>
      <c r="K1805" s="2" t="str">
        <f t="shared" si="28"/>
        <v>OK</v>
      </c>
      <c r="L1805" s="2" t="s">
        <v>72</v>
      </c>
    </row>
    <row r="1806" spans="1:12">
      <c r="A1806" s="2" t="s">
        <v>2631</v>
      </c>
      <c r="B1806" s="2" t="s">
        <v>241</v>
      </c>
      <c r="C1806" s="2">
        <v>2978</v>
      </c>
      <c r="D1806" s="2" t="s">
        <v>2632</v>
      </c>
      <c r="E1806" s="2" t="s">
        <v>72</v>
      </c>
      <c r="F1806" s="3">
        <v>49.778010000000002</v>
      </c>
      <c r="G1806" s="3">
        <v>23.977360000000001</v>
      </c>
      <c r="H1806" s="4">
        <v>59.726384364820852</v>
      </c>
      <c r="I1806" s="2" t="s">
        <v>131</v>
      </c>
      <c r="J1806" s="2" t="str">
        <f>IF(COUNTIF($A$3:A1806,A1806)&gt;1,"ДУБЛЬ","")</f>
        <v/>
      </c>
      <c r="K1806" s="2" t="str">
        <f t="shared" si="28"/>
        <v>OK</v>
      </c>
      <c r="L1806" s="2" t="s">
        <v>72</v>
      </c>
    </row>
    <row r="1807" spans="1:12">
      <c r="A1807" s="2" t="s">
        <v>2633</v>
      </c>
      <c r="B1807" s="2" t="s">
        <v>241</v>
      </c>
      <c r="C1807" s="2">
        <v>2981</v>
      </c>
      <c r="D1807" s="2" t="s">
        <v>2099</v>
      </c>
      <c r="E1807" s="2" t="s">
        <v>72</v>
      </c>
      <c r="F1807" s="3">
        <v>48.451584138159468</v>
      </c>
      <c r="G1807" s="3">
        <v>22.70899191246906</v>
      </c>
      <c r="H1807" s="4">
        <v>59.726384364820852</v>
      </c>
      <c r="I1807" s="2" t="s">
        <v>131</v>
      </c>
      <c r="J1807" s="2" t="str">
        <f>IF(COUNTIF($A$3:A1807,A1807)&gt;1,"ДУБЛЬ","")</f>
        <v/>
      </c>
      <c r="K1807" s="2" t="str">
        <f t="shared" si="28"/>
        <v>OK</v>
      </c>
      <c r="L1807" s="2" t="s">
        <v>72</v>
      </c>
    </row>
    <row r="1808" spans="1:12">
      <c r="A1808" s="2" t="s">
        <v>2634</v>
      </c>
      <c r="B1808" s="2" t="s">
        <v>241</v>
      </c>
      <c r="C1808" s="2">
        <v>2980</v>
      </c>
      <c r="D1808" s="2" t="s">
        <v>2635</v>
      </c>
      <c r="E1808" s="2" t="s">
        <v>72</v>
      </c>
      <c r="F1808" s="3">
        <v>50.441783999999998</v>
      </c>
      <c r="G1808" s="3">
        <v>30.291775000000001</v>
      </c>
      <c r="H1808" s="4">
        <v>59.726384364820852</v>
      </c>
      <c r="I1808" s="2" t="s">
        <v>131</v>
      </c>
      <c r="J1808" s="2" t="str">
        <f>IF(COUNTIF($A$3:A1808,A1808)&gt;1,"ДУБЛЬ","")</f>
        <v/>
      </c>
      <c r="K1808" s="2" t="str">
        <f t="shared" si="28"/>
        <v>OK</v>
      </c>
      <c r="L1808" s="2" t="s">
        <v>72</v>
      </c>
    </row>
    <row r="1809" spans="1:12">
      <c r="A1809" s="2" t="s">
        <v>2636</v>
      </c>
      <c r="B1809" s="2" t="s">
        <v>241</v>
      </c>
      <c r="C1809" s="2">
        <v>2982</v>
      </c>
      <c r="D1809" s="2" t="s">
        <v>2637</v>
      </c>
      <c r="E1809" s="2" t="s">
        <v>72</v>
      </c>
      <c r="F1809" s="3">
        <v>48.527025999999999</v>
      </c>
      <c r="G1809" s="3">
        <v>24.627662699999998</v>
      </c>
      <c r="H1809" s="4">
        <v>59.726384364820852</v>
      </c>
      <c r="I1809" s="2" t="s">
        <v>131</v>
      </c>
      <c r="J1809" s="2" t="str">
        <f>IF(COUNTIF($A$3:A1809,A1809)&gt;1,"ДУБЛЬ","")</f>
        <v/>
      </c>
      <c r="K1809" s="2" t="str">
        <f t="shared" si="28"/>
        <v>OK</v>
      </c>
      <c r="L1809" s="2" t="s">
        <v>72</v>
      </c>
    </row>
    <row r="1810" spans="1:12">
      <c r="A1810" s="2" t="s">
        <v>2638</v>
      </c>
      <c r="B1810" s="2" t="s">
        <v>241</v>
      </c>
      <c r="C1810" s="2">
        <v>2987</v>
      </c>
      <c r="D1810" s="2" t="s">
        <v>611</v>
      </c>
      <c r="E1810" s="2" t="s">
        <v>72</v>
      </c>
      <c r="F1810" s="3">
        <v>50.500759000000002</v>
      </c>
      <c r="G1810" s="3">
        <v>30.427063</v>
      </c>
      <c r="H1810" s="4">
        <v>59.726384364820852</v>
      </c>
      <c r="I1810" s="2" t="s">
        <v>131</v>
      </c>
      <c r="J1810" s="2" t="str">
        <f>IF(COUNTIF($A$3:A1810,A1810)&gt;1,"ДУБЛЬ","")</f>
        <v/>
      </c>
      <c r="K1810" s="2" t="str">
        <f t="shared" si="28"/>
        <v>OK</v>
      </c>
      <c r="L1810" s="2" t="s">
        <v>72</v>
      </c>
    </row>
    <row r="1811" spans="1:12">
      <c r="A1811" s="2" t="s">
        <v>2639</v>
      </c>
      <c r="B1811" s="2" t="s">
        <v>241</v>
      </c>
      <c r="C1811" s="2">
        <v>2511</v>
      </c>
      <c r="D1811" s="2" t="s">
        <v>2640</v>
      </c>
      <c r="E1811" s="2" t="s">
        <v>72</v>
      </c>
      <c r="F1811" s="3">
        <v>49.753799999999998</v>
      </c>
      <c r="G1811" s="3">
        <v>24.135110000000001</v>
      </c>
      <c r="H1811" s="4">
        <v>59.726384364820852</v>
      </c>
      <c r="I1811" s="2" t="s">
        <v>131</v>
      </c>
      <c r="J1811" s="2" t="str">
        <f>IF(COUNTIF($A$3:A1811,A1811)&gt;1,"ДУБЛЬ","")</f>
        <v/>
      </c>
      <c r="K1811" s="2" t="str">
        <f t="shared" si="28"/>
        <v>OK</v>
      </c>
      <c r="L1811" s="2" t="s">
        <v>72</v>
      </c>
    </row>
    <row r="1812" spans="1:12">
      <c r="A1812" s="2" t="s">
        <v>2641</v>
      </c>
      <c r="B1812" s="2" t="s">
        <v>241</v>
      </c>
      <c r="C1812" s="2">
        <v>3000</v>
      </c>
      <c r="D1812" s="2" t="s">
        <v>2642</v>
      </c>
      <c r="E1812" s="2" t="s">
        <v>72</v>
      </c>
      <c r="F1812" s="3">
        <v>49.907794000000003</v>
      </c>
      <c r="G1812" s="3">
        <v>24.300280000000001</v>
      </c>
      <c r="H1812" s="4">
        <v>59.726384364820852</v>
      </c>
      <c r="I1812" s="2" t="s">
        <v>131</v>
      </c>
      <c r="J1812" s="2" t="str">
        <f>IF(COUNTIF($A$3:A1812,A1812)&gt;1,"ДУБЛЬ","")</f>
        <v/>
      </c>
      <c r="K1812" s="2" t="str">
        <f t="shared" si="28"/>
        <v>OK</v>
      </c>
      <c r="L1812" s="2" t="s">
        <v>72</v>
      </c>
    </row>
    <row r="1813" spans="1:12">
      <c r="A1813" s="2" t="s">
        <v>2643</v>
      </c>
      <c r="B1813" s="2" t="s">
        <v>241</v>
      </c>
      <c r="C1813" s="2">
        <v>3014</v>
      </c>
      <c r="D1813" s="2" t="s">
        <v>2016</v>
      </c>
      <c r="E1813" s="2" t="s">
        <v>72</v>
      </c>
      <c r="F1813" s="3">
        <v>49.545256999999999</v>
      </c>
      <c r="G1813" s="3">
        <v>25.595130000000001</v>
      </c>
      <c r="H1813" s="4">
        <v>59.726384364820852</v>
      </c>
      <c r="I1813" s="2" t="s">
        <v>131</v>
      </c>
      <c r="J1813" s="2" t="str">
        <f>IF(COUNTIF($A$3:A1813,A1813)&gt;1,"ДУБЛЬ","")</f>
        <v/>
      </c>
      <c r="K1813" s="2" t="str">
        <f t="shared" si="28"/>
        <v>OK</v>
      </c>
      <c r="L1813" s="2" t="s">
        <v>72</v>
      </c>
    </row>
    <row r="1814" spans="1:12">
      <c r="A1814" s="2" t="s">
        <v>2644</v>
      </c>
      <c r="B1814" s="2" t="s">
        <v>241</v>
      </c>
      <c r="C1814" s="2">
        <v>3018</v>
      </c>
      <c r="D1814" s="2" t="s">
        <v>2022</v>
      </c>
      <c r="E1814" s="2" t="s">
        <v>72</v>
      </c>
      <c r="F1814" s="3">
        <v>49.454532678124892</v>
      </c>
      <c r="G1814" s="3">
        <v>27.00875250827464</v>
      </c>
      <c r="H1814" s="4">
        <v>59.726384364820852</v>
      </c>
      <c r="I1814" s="2" t="s">
        <v>131</v>
      </c>
      <c r="J1814" s="2" t="str">
        <f>IF(COUNTIF($A$3:A1814,A1814)&gt;1,"ДУБЛЬ","")</f>
        <v/>
      </c>
      <c r="K1814" s="2" t="str">
        <f t="shared" si="28"/>
        <v>OK</v>
      </c>
      <c r="L1814" s="2" t="s">
        <v>72</v>
      </c>
    </row>
    <row r="1815" spans="1:12">
      <c r="A1815" s="2" t="s">
        <v>2645</v>
      </c>
      <c r="B1815" s="2" t="s">
        <v>241</v>
      </c>
      <c r="C1815" s="2">
        <v>3022</v>
      </c>
      <c r="D1815" s="2" t="s">
        <v>2646</v>
      </c>
      <c r="E1815" s="2" t="s">
        <v>72</v>
      </c>
      <c r="F1815" s="3">
        <v>48.271103346218553</v>
      </c>
      <c r="G1815" s="3">
        <v>24.36020633877812</v>
      </c>
      <c r="H1815" s="4">
        <v>59.726384364820852</v>
      </c>
      <c r="I1815" s="2" t="s">
        <v>131</v>
      </c>
      <c r="J1815" s="2" t="str">
        <f>IF(COUNTIF($A$3:A1815,A1815)&gt;1,"ДУБЛЬ","")</f>
        <v/>
      </c>
      <c r="K1815" s="2" t="str">
        <f t="shared" si="28"/>
        <v>OK</v>
      </c>
      <c r="L1815" s="2" t="s">
        <v>72</v>
      </c>
    </row>
    <row r="1816" spans="1:12">
      <c r="A1816" s="2" t="s">
        <v>2647</v>
      </c>
      <c r="B1816" s="2" t="s">
        <v>241</v>
      </c>
      <c r="C1816" s="2">
        <v>2997</v>
      </c>
      <c r="D1816" s="2" t="s">
        <v>611</v>
      </c>
      <c r="E1816" s="2" t="s">
        <v>72</v>
      </c>
      <c r="F1816" s="3">
        <v>50.505780000000001</v>
      </c>
      <c r="G1816" s="3">
        <v>30.473913</v>
      </c>
      <c r="H1816" s="4">
        <v>59.726384364820852</v>
      </c>
      <c r="I1816" s="2" t="s">
        <v>131</v>
      </c>
      <c r="J1816" s="2" t="str">
        <f>IF(COUNTIF($A$3:A1816,A1816)&gt;1,"ДУБЛЬ","")</f>
        <v/>
      </c>
      <c r="K1816" s="2" t="str">
        <f t="shared" si="28"/>
        <v>OK</v>
      </c>
      <c r="L1816" s="2" t="s">
        <v>72</v>
      </c>
    </row>
    <row r="1817" spans="1:12">
      <c r="A1817" s="2" t="s">
        <v>2648</v>
      </c>
      <c r="B1817" s="2" t="s">
        <v>241</v>
      </c>
      <c r="C1817" s="2">
        <v>3026</v>
      </c>
      <c r="D1817" s="2" t="s">
        <v>2649</v>
      </c>
      <c r="E1817" s="2" t="s">
        <v>72</v>
      </c>
      <c r="F1817" s="3">
        <v>48.710126000000002</v>
      </c>
      <c r="G1817" s="3">
        <v>27.539118999999999</v>
      </c>
      <c r="H1817" s="4">
        <v>59.726384364820852</v>
      </c>
      <c r="I1817" s="2" t="s">
        <v>131</v>
      </c>
      <c r="J1817" s="2" t="str">
        <f>IF(COUNTIF($A$3:A1817,A1817)&gt;1,"ДУБЛЬ","")</f>
        <v/>
      </c>
      <c r="K1817" s="2" t="str">
        <f t="shared" si="28"/>
        <v>OK</v>
      </c>
      <c r="L1817" s="2" t="s">
        <v>72</v>
      </c>
    </row>
    <row r="1818" spans="1:12">
      <c r="A1818" s="2" t="s">
        <v>2650</v>
      </c>
      <c r="B1818" s="2" t="s">
        <v>241</v>
      </c>
      <c r="C1818" s="2">
        <v>3028</v>
      </c>
      <c r="D1818" s="2" t="s">
        <v>2651</v>
      </c>
      <c r="E1818" s="2" t="s">
        <v>72</v>
      </c>
      <c r="F1818" s="3">
        <v>50.271090000000001</v>
      </c>
      <c r="G1818" s="3">
        <v>25.454879999999999</v>
      </c>
      <c r="H1818" s="4">
        <v>59.726384364820852</v>
      </c>
      <c r="I1818" s="2" t="s">
        <v>131</v>
      </c>
      <c r="J1818" s="2" t="str">
        <f>IF(COUNTIF($A$3:A1818,A1818)&gt;1,"ДУБЛЬ","")</f>
        <v/>
      </c>
      <c r="K1818" s="2" t="str">
        <f t="shared" si="28"/>
        <v>OK</v>
      </c>
      <c r="L1818" s="2" t="s">
        <v>72</v>
      </c>
    </row>
    <row r="1819" spans="1:12">
      <c r="A1819" s="2" t="s">
        <v>2652</v>
      </c>
      <c r="B1819" s="2" t="s">
        <v>241</v>
      </c>
      <c r="C1819" s="2">
        <v>3031</v>
      </c>
      <c r="D1819" s="2" t="s">
        <v>2047</v>
      </c>
      <c r="E1819" s="2" t="s">
        <v>72</v>
      </c>
      <c r="F1819" s="3">
        <v>49.871090000000002</v>
      </c>
      <c r="G1819" s="3">
        <v>24.032520000000002</v>
      </c>
      <c r="H1819" s="4">
        <v>59.726384364820852</v>
      </c>
      <c r="I1819" s="2" t="s">
        <v>131</v>
      </c>
      <c r="J1819" s="2" t="str">
        <f>IF(COUNTIF($A$3:A1819,A1819)&gt;1,"ДУБЛЬ","")</f>
        <v/>
      </c>
      <c r="K1819" s="2" t="str">
        <f t="shared" si="28"/>
        <v>OK</v>
      </c>
      <c r="L1819" s="2" t="s">
        <v>72</v>
      </c>
    </row>
    <row r="1820" spans="1:12">
      <c r="A1820" s="2" t="s">
        <v>2653</v>
      </c>
      <c r="B1820" s="2" t="s">
        <v>241</v>
      </c>
      <c r="C1820" s="2">
        <v>3036</v>
      </c>
      <c r="D1820" s="2" t="s">
        <v>2232</v>
      </c>
      <c r="E1820" s="2" t="s">
        <v>72</v>
      </c>
      <c r="F1820" s="3">
        <v>50.458419999999997</v>
      </c>
      <c r="G1820" s="3">
        <v>28.668469999999999</v>
      </c>
      <c r="H1820" s="4">
        <v>59.726384364820852</v>
      </c>
      <c r="I1820" s="2" t="s">
        <v>131</v>
      </c>
      <c r="J1820" s="2" t="str">
        <f>IF(COUNTIF($A$3:A1820,A1820)&gt;1,"ДУБЛЬ","")</f>
        <v/>
      </c>
      <c r="K1820" s="2" t="str">
        <f t="shared" si="28"/>
        <v>OK</v>
      </c>
      <c r="L1820" s="2" t="s">
        <v>72</v>
      </c>
    </row>
    <row r="1821" spans="1:12">
      <c r="A1821" s="2" t="s">
        <v>2654</v>
      </c>
      <c r="B1821" s="2" t="s">
        <v>241</v>
      </c>
      <c r="C1821" s="2">
        <v>3033</v>
      </c>
      <c r="D1821" s="2" t="s">
        <v>2655</v>
      </c>
      <c r="E1821" s="2" t="s">
        <v>72</v>
      </c>
      <c r="F1821" s="3">
        <v>50.298630000000003</v>
      </c>
      <c r="G1821" s="3">
        <v>24.24521</v>
      </c>
      <c r="H1821" s="4">
        <v>59.726384364820852</v>
      </c>
      <c r="I1821" s="2" t="s">
        <v>131</v>
      </c>
      <c r="J1821" s="2" t="str">
        <f>IF(COUNTIF($A$3:A1821,A1821)&gt;1,"ДУБЛЬ","")</f>
        <v/>
      </c>
      <c r="K1821" s="2" t="str">
        <f t="shared" si="28"/>
        <v>OK</v>
      </c>
      <c r="L1821" s="2" t="s">
        <v>72</v>
      </c>
    </row>
    <row r="1822" spans="1:12">
      <c r="A1822" s="2" t="s">
        <v>2656</v>
      </c>
      <c r="B1822" s="2" t="s">
        <v>241</v>
      </c>
      <c r="C1822" s="2">
        <v>3024</v>
      </c>
      <c r="D1822" s="2" t="s">
        <v>2016</v>
      </c>
      <c r="E1822" s="2" t="s">
        <v>72</v>
      </c>
      <c r="F1822" s="3">
        <v>49.566130000000001</v>
      </c>
      <c r="G1822" s="3">
        <v>25.638020000000001</v>
      </c>
      <c r="H1822" s="4">
        <v>59.726384364820852</v>
      </c>
      <c r="I1822" s="2" t="s">
        <v>131</v>
      </c>
      <c r="J1822" s="2" t="str">
        <f>IF(COUNTIF($A$3:A1822,A1822)&gt;1,"ДУБЛЬ","")</f>
        <v/>
      </c>
      <c r="K1822" s="2" t="str">
        <f t="shared" si="28"/>
        <v>OK</v>
      </c>
      <c r="L1822" s="2" t="s">
        <v>72</v>
      </c>
    </row>
    <row r="1823" spans="1:12">
      <c r="A1823" s="2" t="s">
        <v>2657</v>
      </c>
      <c r="B1823" s="2" t="s">
        <v>241</v>
      </c>
      <c r="C1823" s="2">
        <v>3040</v>
      </c>
      <c r="D1823" s="2" t="s">
        <v>2658</v>
      </c>
      <c r="E1823" s="2" t="s">
        <v>72</v>
      </c>
      <c r="F1823" s="3">
        <v>50.595958000000003</v>
      </c>
      <c r="G1823" s="3">
        <v>30.570941000000001</v>
      </c>
      <c r="H1823" s="4">
        <v>59.726384364820852</v>
      </c>
      <c r="I1823" s="2" t="s">
        <v>131</v>
      </c>
      <c r="J1823" s="2" t="str">
        <f>IF(COUNTIF($A$3:A1823,A1823)&gt;1,"ДУБЛЬ","")</f>
        <v/>
      </c>
      <c r="K1823" s="2" t="str">
        <f t="shared" si="28"/>
        <v>OK</v>
      </c>
      <c r="L1823" s="2" t="s">
        <v>72</v>
      </c>
    </row>
    <row r="1824" spans="1:12">
      <c r="A1824" s="2" t="s">
        <v>2659</v>
      </c>
      <c r="B1824" s="2" t="s">
        <v>241</v>
      </c>
      <c r="C1824" s="2">
        <v>3041</v>
      </c>
      <c r="D1824" s="2" t="s">
        <v>2047</v>
      </c>
      <c r="E1824" s="2" t="s">
        <v>72</v>
      </c>
      <c r="F1824" s="3">
        <v>49.8628</v>
      </c>
      <c r="G1824" s="3">
        <v>24.052167000000001</v>
      </c>
      <c r="H1824" s="4">
        <v>59.726384364820852</v>
      </c>
      <c r="I1824" s="2" t="s">
        <v>131</v>
      </c>
      <c r="J1824" s="2" t="str">
        <f>IF(COUNTIF($A$3:A1824,A1824)&gt;1,"ДУБЛЬ","")</f>
        <v/>
      </c>
      <c r="K1824" s="2" t="str">
        <f t="shared" si="28"/>
        <v>OK</v>
      </c>
      <c r="L1824" s="2" t="s">
        <v>72</v>
      </c>
    </row>
    <row r="1825" spans="1:12">
      <c r="A1825" s="2" t="s">
        <v>2660</v>
      </c>
      <c r="B1825" s="2" t="s">
        <v>241</v>
      </c>
      <c r="C1825" s="2">
        <v>3045</v>
      </c>
      <c r="D1825" s="2" t="s">
        <v>611</v>
      </c>
      <c r="E1825" s="2" t="s">
        <v>72</v>
      </c>
      <c r="F1825" s="3">
        <v>50.522638999999998</v>
      </c>
      <c r="G1825" s="3">
        <v>30.494094</v>
      </c>
      <c r="H1825" s="4">
        <v>59.726384364820852</v>
      </c>
      <c r="I1825" s="2" t="s">
        <v>131</v>
      </c>
      <c r="J1825" s="2" t="str">
        <f>IF(COUNTIF($A$3:A1825,A1825)&gt;1,"ДУБЛЬ","")</f>
        <v/>
      </c>
      <c r="K1825" s="2" t="str">
        <f t="shared" si="28"/>
        <v>OK</v>
      </c>
      <c r="L1825" s="2" t="s">
        <v>72</v>
      </c>
    </row>
    <row r="1826" spans="1:12">
      <c r="A1826" s="2" t="s">
        <v>2661</v>
      </c>
      <c r="B1826" s="2" t="s">
        <v>241</v>
      </c>
      <c r="C1826" s="2">
        <v>3046</v>
      </c>
      <c r="D1826" s="2" t="s">
        <v>2128</v>
      </c>
      <c r="E1826" s="2" t="s">
        <v>72</v>
      </c>
      <c r="F1826" s="3">
        <v>49.446776</v>
      </c>
      <c r="G1826" s="3">
        <v>24.938319</v>
      </c>
      <c r="H1826" s="4">
        <v>59.726384364820852</v>
      </c>
      <c r="I1826" s="2" t="s">
        <v>131</v>
      </c>
      <c r="J1826" s="2" t="str">
        <f>IF(COUNTIF($A$3:A1826,A1826)&gt;1,"ДУБЛЬ","")</f>
        <v/>
      </c>
      <c r="K1826" s="2" t="str">
        <f t="shared" si="28"/>
        <v>OK</v>
      </c>
      <c r="L1826" s="2" t="s">
        <v>72</v>
      </c>
    </row>
    <row r="1827" spans="1:12">
      <c r="A1827" s="2" t="s">
        <v>2662</v>
      </c>
      <c r="B1827" s="2" t="s">
        <v>241</v>
      </c>
      <c r="C1827" s="2">
        <v>3047</v>
      </c>
      <c r="D1827" s="2" t="s">
        <v>2108</v>
      </c>
      <c r="E1827" s="2" t="s">
        <v>72</v>
      </c>
      <c r="F1827" s="3">
        <v>48.924734000000001</v>
      </c>
      <c r="G1827" s="3">
        <v>24.742919000000001</v>
      </c>
      <c r="H1827" s="4">
        <v>59.726384364820852</v>
      </c>
      <c r="I1827" s="2" t="s">
        <v>131</v>
      </c>
      <c r="J1827" s="2" t="str">
        <f>IF(COUNTIF($A$3:A1827,A1827)&gt;1,"ДУБЛЬ","")</f>
        <v/>
      </c>
      <c r="K1827" s="2" t="str">
        <f t="shared" si="28"/>
        <v>OK</v>
      </c>
      <c r="L1827" s="2" t="s">
        <v>72</v>
      </c>
    </row>
    <row r="1828" spans="1:12">
      <c r="A1828" s="2" t="s">
        <v>2663</v>
      </c>
      <c r="B1828" s="2" t="s">
        <v>241</v>
      </c>
      <c r="C1828" s="2">
        <v>3048</v>
      </c>
      <c r="D1828" s="2" t="s">
        <v>2664</v>
      </c>
      <c r="E1828" s="2" t="s">
        <v>72</v>
      </c>
      <c r="F1828" s="3">
        <v>51.426070000000003</v>
      </c>
      <c r="G1828" s="3">
        <v>26.136209999999998</v>
      </c>
      <c r="H1828" s="4">
        <v>59.726384364820852</v>
      </c>
      <c r="I1828" s="2" t="s">
        <v>131</v>
      </c>
      <c r="J1828" s="2" t="str">
        <f>IF(COUNTIF($A$3:A1828,A1828)&gt;1,"ДУБЛЬ","")</f>
        <v/>
      </c>
      <c r="K1828" s="2" t="str">
        <f t="shared" si="28"/>
        <v>OK</v>
      </c>
      <c r="L1828" s="2" t="s">
        <v>72</v>
      </c>
    </row>
    <row r="1829" spans="1:12">
      <c r="A1829" s="2" t="s">
        <v>2665</v>
      </c>
      <c r="B1829" s="2" t="s">
        <v>241</v>
      </c>
      <c r="C1829" s="2">
        <v>3049</v>
      </c>
      <c r="D1829" s="2" t="s">
        <v>1963</v>
      </c>
      <c r="E1829" s="2" t="s">
        <v>72</v>
      </c>
      <c r="F1829" s="3">
        <v>50.285077000000001</v>
      </c>
      <c r="G1829" s="3">
        <v>28.655567999999999</v>
      </c>
      <c r="H1829" s="4">
        <v>59.726384364820852</v>
      </c>
      <c r="I1829" s="2" t="s">
        <v>131</v>
      </c>
      <c r="J1829" s="2" t="str">
        <f>IF(COUNTIF($A$3:A1829,A1829)&gt;1,"ДУБЛЬ","")</f>
        <v/>
      </c>
      <c r="K1829" s="2" t="str">
        <f t="shared" si="28"/>
        <v>OK</v>
      </c>
      <c r="L1829" s="2" t="s">
        <v>72</v>
      </c>
    </row>
    <row r="1830" spans="1:12">
      <c r="A1830" s="2" t="s">
        <v>2666</v>
      </c>
      <c r="B1830" s="2" t="s">
        <v>241</v>
      </c>
      <c r="C1830" s="2">
        <v>3052</v>
      </c>
      <c r="D1830" s="2" t="s">
        <v>2667</v>
      </c>
      <c r="E1830" s="2" t="s">
        <v>72</v>
      </c>
      <c r="F1830" s="3">
        <v>49.035663</v>
      </c>
      <c r="G1830" s="3">
        <v>27.232313000000001</v>
      </c>
      <c r="H1830" s="4">
        <v>59.726384364820852</v>
      </c>
      <c r="I1830" s="2" t="s">
        <v>131</v>
      </c>
      <c r="J1830" s="2" t="str">
        <f>IF(COUNTIF($A$3:A1830,A1830)&gt;1,"ДУБЛЬ","")</f>
        <v/>
      </c>
      <c r="K1830" s="2" t="str">
        <f t="shared" si="28"/>
        <v>OK</v>
      </c>
      <c r="L1830" s="2" t="s">
        <v>72</v>
      </c>
    </row>
    <row r="1831" spans="1:12">
      <c r="A1831" s="2" t="s">
        <v>2668</v>
      </c>
      <c r="B1831" s="2" t="s">
        <v>241</v>
      </c>
      <c r="C1831" s="2">
        <v>3056</v>
      </c>
      <c r="D1831" s="2" t="s">
        <v>2178</v>
      </c>
      <c r="E1831" s="2" t="s">
        <v>72</v>
      </c>
      <c r="F1831" s="3">
        <v>48.630208807158809</v>
      </c>
      <c r="G1831" s="3">
        <v>22.312841121745588</v>
      </c>
      <c r="H1831" s="4">
        <v>59.726384364820852</v>
      </c>
      <c r="I1831" s="2" t="s">
        <v>131</v>
      </c>
      <c r="J1831" s="2" t="str">
        <f>IF(COUNTIF($A$3:A1831,A1831)&gt;1,"ДУБЛЬ","")</f>
        <v/>
      </c>
      <c r="K1831" s="2" t="str">
        <f t="shared" si="28"/>
        <v>OK</v>
      </c>
      <c r="L1831" s="2" t="s">
        <v>72</v>
      </c>
    </row>
    <row r="1832" spans="1:12">
      <c r="A1832" s="2" t="s">
        <v>2669</v>
      </c>
      <c r="B1832" s="2" t="s">
        <v>241</v>
      </c>
      <c r="C1832" s="2">
        <v>3069</v>
      </c>
      <c r="D1832" s="2" t="s">
        <v>2670</v>
      </c>
      <c r="E1832" s="2" t="s">
        <v>72</v>
      </c>
      <c r="F1832" s="3">
        <v>48.085158999999997</v>
      </c>
      <c r="G1832" s="3">
        <v>25.928132999999999</v>
      </c>
      <c r="H1832" s="4">
        <v>59.726384364820852</v>
      </c>
      <c r="I1832" s="2" t="s">
        <v>131</v>
      </c>
      <c r="J1832" s="2" t="str">
        <f>IF(COUNTIF($A$3:A1832,A1832)&gt;1,"ДУБЛЬ","")</f>
        <v/>
      </c>
      <c r="K1832" s="2" t="str">
        <f t="shared" si="28"/>
        <v>OK</v>
      </c>
      <c r="L1832" s="2" t="s">
        <v>72</v>
      </c>
    </row>
    <row r="1833" spans="1:12">
      <c r="A1833" s="2" t="s">
        <v>2671</v>
      </c>
      <c r="B1833" s="2" t="s">
        <v>241</v>
      </c>
      <c r="C1833" s="2">
        <v>3070</v>
      </c>
      <c r="D1833" s="2" t="s">
        <v>1920</v>
      </c>
      <c r="E1833" s="2" t="s">
        <v>72</v>
      </c>
      <c r="F1833" s="3">
        <v>50.605589999999999</v>
      </c>
      <c r="G1833" s="3">
        <v>26.27195</v>
      </c>
      <c r="H1833" s="4">
        <v>59.726384364820852</v>
      </c>
      <c r="I1833" s="2" t="s">
        <v>131</v>
      </c>
      <c r="J1833" s="2" t="str">
        <f>IF(COUNTIF($A$3:A1833,A1833)&gt;1,"ДУБЛЬ","")</f>
        <v/>
      </c>
      <c r="K1833" s="2" t="str">
        <f t="shared" si="28"/>
        <v>OK</v>
      </c>
      <c r="L1833" s="2" t="s">
        <v>72</v>
      </c>
    </row>
    <row r="1834" spans="1:12">
      <c r="A1834" s="2" t="s">
        <v>2672</v>
      </c>
      <c r="B1834" s="2" t="s">
        <v>241</v>
      </c>
      <c r="C1834" s="2">
        <v>3075</v>
      </c>
      <c r="D1834" s="2" t="s">
        <v>2673</v>
      </c>
      <c r="E1834" s="2" t="s">
        <v>72</v>
      </c>
      <c r="F1834" s="3">
        <v>48.719924032190683</v>
      </c>
      <c r="G1834" s="3">
        <v>23.217834395286459</v>
      </c>
      <c r="H1834" s="4">
        <v>59.726384364820852</v>
      </c>
      <c r="I1834" s="2" t="s">
        <v>131</v>
      </c>
      <c r="J1834" s="2" t="str">
        <f>IF(COUNTIF($A$3:A1834,A1834)&gt;1,"ДУБЛЬ","")</f>
        <v/>
      </c>
      <c r="K1834" s="2" t="str">
        <f t="shared" si="28"/>
        <v>OK</v>
      </c>
      <c r="L1834" s="2" t="s">
        <v>72</v>
      </c>
    </row>
    <row r="1835" spans="1:12">
      <c r="A1835" s="2" t="s">
        <v>2674</v>
      </c>
      <c r="B1835" s="2" t="s">
        <v>241</v>
      </c>
      <c r="C1835" s="2">
        <v>3078</v>
      </c>
      <c r="D1835" s="2" t="s">
        <v>1920</v>
      </c>
      <c r="E1835" s="2" t="s">
        <v>72</v>
      </c>
      <c r="F1835" s="3">
        <v>50.622030000000002</v>
      </c>
      <c r="G1835" s="3">
        <v>26.273029999999999</v>
      </c>
      <c r="H1835" s="4">
        <v>59.726384364820852</v>
      </c>
      <c r="I1835" s="2" t="s">
        <v>131</v>
      </c>
      <c r="J1835" s="2" t="str">
        <f>IF(COUNTIF($A$3:A1835,A1835)&gt;1,"ДУБЛЬ","")</f>
        <v/>
      </c>
      <c r="K1835" s="2" t="str">
        <f t="shared" si="28"/>
        <v>OK</v>
      </c>
      <c r="L1835" s="2" t="s">
        <v>72</v>
      </c>
    </row>
    <row r="1836" spans="1:12">
      <c r="A1836" s="2" t="s">
        <v>2675</v>
      </c>
      <c r="B1836" s="2" t="s">
        <v>241</v>
      </c>
      <c r="C1836" s="2">
        <v>2790</v>
      </c>
      <c r="D1836" s="2" t="s">
        <v>2047</v>
      </c>
      <c r="E1836" s="2" t="s">
        <v>72</v>
      </c>
      <c r="F1836" s="3">
        <v>49.834650000000003</v>
      </c>
      <c r="G1836" s="3">
        <v>23.995170000000002</v>
      </c>
      <c r="H1836" s="4">
        <v>59.726384364820852</v>
      </c>
      <c r="I1836" s="2" t="s">
        <v>131</v>
      </c>
      <c r="J1836" s="2" t="str">
        <f>IF(COUNTIF($A$3:A1836,A1836)&gt;1,"ДУБЛЬ","")</f>
        <v/>
      </c>
      <c r="K1836" s="2" t="str">
        <f t="shared" si="28"/>
        <v>OK</v>
      </c>
      <c r="L1836" s="2" t="s">
        <v>72</v>
      </c>
    </row>
    <row r="1837" spans="1:12">
      <c r="A1837" s="2" t="s">
        <v>2676</v>
      </c>
      <c r="B1837" s="2" t="s">
        <v>241</v>
      </c>
      <c r="C1837" s="2">
        <v>3096</v>
      </c>
      <c r="D1837" s="2" t="s">
        <v>2677</v>
      </c>
      <c r="E1837" s="2" t="s">
        <v>72</v>
      </c>
      <c r="F1837" s="3">
        <v>49.817044545636442</v>
      </c>
      <c r="G1837" s="3">
        <v>24.13771683953097</v>
      </c>
      <c r="H1837" s="4">
        <v>59.726384364820852</v>
      </c>
      <c r="I1837" s="2" t="s">
        <v>131</v>
      </c>
      <c r="J1837" s="2" t="str">
        <f>IF(COUNTIF($A$3:A1837,A1837)&gt;1,"ДУБЛЬ","")</f>
        <v/>
      </c>
      <c r="K1837" s="2" t="str">
        <f t="shared" si="28"/>
        <v>OK</v>
      </c>
      <c r="L1837" s="2" t="s">
        <v>72</v>
      </c>
    </row>
    <row r="1838" spans="1:12">
      <c r="A1838" s="2" t="s">
        <v>2678</v>
      </c>
      <c r="B1838" s="2" t="s">
        <v>241</v>
      </c>
      <c r="C1838" s="2">
        <v>3097</v>
      </c>
      <c r="D1838" s="2" t="s">
        <v>2679</v>
      </c>
      <c r="E1838" s="2" t="s">
        <v>72</v>
      </c>
      <c r="F1838" s="3">
        <v>51.126449999999998</v>
      </c>
      <c r="G1838" s="3">
        <v>28.022349999999999</v>
      </c>
      <c r="H1838" s="4">
        <v>59.726384364820852</v>
      </c>
      <c r="I1838" s="2" t="s">
        <v>131</v>
      </c>
      <c r="J1838" s="2" t="str">
        <f>IF(COUNTIF($A$3:A1838,A1838)&gt;1,"ДУБЛЬ","")</f>
        <v/>
      </c>
      <c r="K1838" s="2" t="str">
        <f t="shared" si="28"/>
        <v>OK</v>
      </c>
      <c r="L1838" s="2" t="s">
        <v>72</v>
      </c>
    </row>
    <row r="1839" spans="1:12">
      <c r="A1839" s="2" t="s">
        <v>2680</v>
      </c>
      <c r="B1839" s="2" t="s">
        <v>241</v>
      </c>
      <c r="C1839" s="2">
        <v>3105</v>
      </c>
      <c r="D1839" s="2" t="s">
        <v>2441</v>
      </c>
      <c r="E1839" s="2" t="s">
        <v>72</v>
      </c>
      <c r="F1839" s="3">
        <v>50.744259999999997</v>
      </c>
      <c r="G1839" s="3">
        <v>25.969550000000002</v>
      </c>
      <c r="H1839" s="4">
        <v>59.726384364820852</v>
      </c>
      <c r="I1839" s="2" t="s">
        <v>131</v>
      </c>
      <c r="J1839" s="2" t="str">
        <f>IF(COUNTIF($A$3:A1839,A1839)&gt;1,"ДУБЛЬ","")</f>
        <v/>
      </c>
      <c r="K1839" s="2" t="str">
        <f t="shared" si="28"/>
        <v>OK</v>
      </c>
      <c r="L1839" s="2" t="s">
        <v>72</v>
      </c>
    </row>
    <row r="1840" spans="1:12">
      <c r="A1840" s="2" t="s">
        <v>2681</v>
      </c>
      <c r="B1840" s="2" t="s">
        <v>241</v>
      </c>
      <c r="C1840" s="2">
        <v>3111</v>
      </c>
      <c r="D1840" s="2" t="s">
        <v>2682</v>
      </c>
      <c r="E1840" s="2" t="s">
        <v>72</v>
      </c>
      <c r="F1840" s="3">
        <v>51.43665</v>
      </c>
      <c r="G1840" s="3">
        <v>24.440439999999999</v>
      </c>
      <c r="H1840" s="4">
        <v>59.726384364820852</v>
      </c>
      <c r="I1840" s="2" t="s">
        <v>131</v>
      </c>
      <c r="J1840" s="2" t="str">
        <f>IF(COUNTIF($A$3:A1840,A1840)&gt;1,"ДУБЛЬ","")</f>
        <v/>
      </c>
      <c r="K1840" s="2" t="str">
        <f t="shared" si="28"/>
        <v>OK</v>
      </c>
      <c r="L1840" s="2" t="s">
        <v>72</v>
      </c>
    </row>
    <row r="1841" spans="1:12">
      <c r="A1841" s="2" t="s">
        <v>2683</v>
      </c>
      <c r="B1841" s="2" t="s">
        <v>241</v>
      </c>
      <c r="C1841" s="2">
        <v>3059</v>
      </c>
      <c r="D1841" s="2" t="s">
        <v>2045</v>
      </c>
      <c r="E1841" s="2" t="s">
        <v>72</v>
      </c>
      <c r="F1841" s="3">
        <v>50.473708453415419</v>
      </c>
      <c r="G1841" s="3">
        <v>24.289580196970949</v>
      </c>
      <c r="H1841" s="4">
        <v>59.726384364820852</v>
      </c>
      <c r="I1841" s="2" t="s">
        <v>131</v>
      </c>
      <c r="J1841" s="2" t="str">
        <f>IF(COUNTIF($A$3:A1841,A1841)&gt;1,"ДУБЛЬ","")</f>
        <v/>
      </c>
      <c r="K1841" s="2" t="str">
        <f t="shared" si="28"/>
        <v>OK</v>
      </c>
      <c r="L1841" s="2" t="s">
        <v>72</v>
      </c>
    </row>
    <row r="1842" spans="1:12">
      <c r="A1842" s="2" t="s">
        <v>2684</v>
      </c>
      <c r="B1842" s="2" t="s">
        <v>241</v>
      </c>
      <c r="C1842" s="2">
        <v>3051</v>
      </c>
      <c r="D1842" s="2" t="s">
        <v>2685</v>
      </c>
      <c r="E1842" s="2" t="s">
        <v>72</v>
      </c>
      <c r="F1842" s="3">
        <v>50.709040000000002</v>
      </c>
      <c r="G1842" s="3">
        <v>26.571190000000001</v>
      </c>
      <c r="H1842" s="4">
        <v>59.726384364820852</v>
      </c>
      <c r="I1842" s="2" t="s">
        <v>131</v>
      </c>
      <c r="J1842" s="2" t="str">
        <f>IF(COUNTIF($A$3:A1842,A1842)&gt;1,"ДУБЛЬ","")</f>
        <v/>
      </c>
      <c r="K1842" s="2" t="str">
        <f t="shared" si="28"/>
        <v>OK</v>
      </c>
      <c r="L1842" s="2" t="s">
        <v>72</v>
      </c>
    </row>
    <row r="1843" spans="1:12">
      <c r="A1843" s="2" t="s">
        <v>2686</v>
      </c>
      <c r="B1843" s="2" t="s">
        <v>241</v>
      </c>
      <c r="C1843" s="2">
        <v>3042</v>
      </c>
      <c r="D1843" s="2" t="s">
        <v>2687</v>
      </c>
      <c r="E1843" s="2" t="s">
        <v>72</v>
      </c>
      <c r="F1843" s="3">
        <v>47.968248704872252</v>
      </c>
      <c r="G1843" s="3">
        <v>24.009207810501952</v>
      </c>
      <c r="H1843" s="4">
        <v>59.726384364820852</v>
      </c>
      <c r="I1843" s="2" t="s">
        <v>131</v>
      </c>
      <c r="J1843" s="2" t="str">
        <f>IF(COUNTIF($A$3:A1843,A1843)&gt;1,"ДУБЛЬ","")</f>
        <v/>
      </c>
      <c r="K1843" s="2" t="str">
        <f t="shared" si="28"/>
        <v>OK</v>
      </c>
      <c r="L1843" s="2" t="s">
        <v>72</v>
      </c>
    </row>
    <row r="1844" spans="1:12">
      <c r="A1844" s="2" t="s">
        <v>2688</v>
      </c>
      <c r="B1844" s="2" t="s">
        <v>241</v>
      </c>
      <c r="C1844" s="2">
        <v>3131</v>
      </c>
      <c r="D1844" s="2" t="s">
        <v>2689</v>
      </c>
      <c r="E1844" s="2" t="s">
        <v>72</v>
      </c>
      <c r="F1844" s="3">
        <v>48.340980000000002</v>
      </c>
      <c r="G1844" s="3">
        <v>24.567710000000002</v>
      </c>
      <c r="H1844" s="4">
        <v>59.726384364820852</v>
      </c>
      <c r="I1844" s="2" t="s">
        <v>131</v>
      </c>
      <c r="J1844" s="2" t="str">
        <f>IF(COUNTIF($A$3:A1844,A1844)&gt;1,"ДУБЛЬ","")</f>
        <v/>
      </c>
      <c r="K1844" s="2" t="str">
        <f t="shared" si="28"/>
        <v>OK</v>
      </c>
      <c r="L1844" s="2" t="s">
        <v>72</v>
      </c>
    </row>
    <row r="1845" spans="1:12">
      <c r="A1845" s="2" t="s">
        <v>2690</v>
      </c>
      <c r="B1845" s="2" t="s">
        <v>241</v>
      </c>
      <c r="C1845" s="2">
        <v>3132</v>
      </c>
      <c r="D1845" s="2" t="s">
        <v>2332</v>
      </c>
      <c r="E1845" s="2" t="s">
        <v>72</v>
      </c>
      <c r="F1845" s="3">
        <v>48.205317000000001</v>
      </c>
      <c r="G1845" s="3">
        <v>22.639123000000001</v>
      </c>
      <c r="H1845" s="4">
        <v>59.726384364820852</v>
      </c>
      <c r="I1845" s="2" t="s">
        <v>131</v>
      </c>
      <c r="J1845" s="2" t="str">
        <f>IF(COUNTIF($A$3:A1845,A1845)&gt;1,"ДУБЛЬ","")</f>
        <v/>
      </c>
      <c r="K1845" s="2" t="str">
        <f t="shared" si="28"/>
        <v>OK</v>
      </c>
      <c r="L1845" s="2" t="s">
        <v>72</v>
      </c>
    </row>
    <row r="1846" spans="1:12">
      <c r="A1846" s="2" t="s">
        <v>2691</v>
      </c>
      <c r="B1846" s="2" t="s">
        <v>241</v>
      </c>
      <c r="C1846" s="2">
        <v>3133</v>
      </c>
      <c r="D1846" s="2" t="s">
        <v>1920</v>
      </c>
      <c r="E1846" s="2" t="s">
        <v>72</v>
      </c>
      <c r="F1846" s="3">
        <v>50.595745000000001</v>
      </c>
      <c r="G1846" s="3">
        <v>26.269458</v>
      </c>
      <c r="H1846" s="4">
        <v>59.726384364820852</v>
      </c>
      <c r="I1846" s="2" t="s">
        <v>131</v>
      </c>
      <c r="J1846" s="2" t="str">
        <f>IF(COUNTIF($A$3:A1846,A1846)&gt;1,"ДУБЛЬ","")</f>
        <v/>
      </c>
      <c r="K1846" s="2" t="str">
        <f t="shared" si="28"/>
        <v>OK</v>
      </c>
      <c r="L1846" s="2" t="s">
        <v>72</v>
      </c>
    </row>
    <row r="1847" spans="1:12">
      <c r="A1847" s="2" t="s">
        <v>2692</v>
      </c>
      <c r="B1847" s="2" t="s">
        <v>241</v>
      </c>
      <c r="C1847" s="2">
        <v>3134</v>
      </c>
      <c r="D1847" s="2" t="s">
        <v>1963</v>
      </c>
      <c r="E1847" s="2" t="s">
        <v>72</v>
      </c>
      <c r="F1847" s="3">
        <v>50.244709999999998</v>
      </c>
      <c r="G1847" s="3">
        <v>28.624169999999999</v>
      </c>
      <c r="H1847" s="4">
        <v>59.726384364820852</v>
      </c>
      <c r="I1847" s="2" t="s">
        <v>131</v>
      </c>
      <c r="J1847" s="2" t="str">
        <f>IF(COUNTIF($A$3:A1847,A1847)&gt;1,"ДУБЛЬ","")</f>
        <v/>
      </c>
      <c r="K1847" s="2" t="str">
        <f t="shared" si="28"/>
        <v>OK</v>
      </c>
      <c r="L1847" s="2" t="s">
        <v>72</v>
      </c>
    </row>
    <row r="1848" spans="1:12">
      <c r="A1848" s="2" t="s">
        <v>2693</v>
      </c>
      <c r="B1848" s="2" t="s">
        <v>241</v>
      </c>
      <c r="C1848" s="2">
        <v>3135</v>
      </c>
      <c r="D1848" s="2" t="s">
        <v>1966</v>
      </c>
      <c r="E1848" s="2" t="s">
        <v>72</v>
      </c>
      <c r="F1848" s="3">
        <v>50.589260000000003</v>
      </c>
      <c r="G1848" s="3">
        <v>27.60163</v>
      </c>
      <c r="H1848" s="4">
        <v>59.726384364820852</v>
      </c>
      <c r="I1848" s="2" t="s">
        <v>131</v>
      </c>
      <c r="J1848" s="2" t="str">
        <f>IF(COUNTIF($A$3:A1848,A1848)&gt;1,"ДУБЛЬ","")</f>
        <v/>
      </c>
      <c r="K1848" s="2" t="str">
        <f t="shared" si="28"/>
        <v>OK</v>
      </c>
      <c r="L1848" s="2" t="s">
        <v>72</v>
      </c>
    </row>
    <row r="1849" spans="1:12">
      <c r="A1849" s="2" t="s">
        <v>2694</v>
      </c>
      <c r="B1849" s="2" t="s">
        <v>241</v>
      </c>
      <c r="C1849" s="2">
        <v>3139</v>
      </c>
      <c r="D1849" s="2" t="s">
        <v>2001</v>
      </c>
      <c r="E1849" s="2" t="s">
        <v>72</v>
      </c>
      <c r="F1849" s="3">
        <v>48.687486</v>
      </c>
      <c r="G1849" s="3">
        <v>26.599551000000002</v>
      </c>
      <c r="H1849" s="4">
        <v>59.726384364820852</v>
      </c>
      <c r="I1849" s="2" t="s">
        <v>131</v>
      </c>
      <c r="J1849" s="2" t="str">
        <f>IF(COUNTIF($A$3:A1849,A1849)&gt;1,"ДУБЛЬ","")</f>
        <v/>
      </c>
      <c r="K1849" s="2" t="str">
        <f t="shared" si="28"/>
        <v>OK</v>
      </c>
      <c r="L1849" s="2" t="s">
        <v>72</v>
      </c>
    </row>
    <row r="1850" spans="1:12">
      <c r="A1850" s="2" t="s">
        <v>2695</v>
      </c>
      <c r="B1850" s="2" t="s">
        <v>241</v>
      </c>
      <c r="C1850" s="2">
        <v>3142</v>
      </c>
      <c r="D1850" s="2" t="s">
        <v>2696</v>
      </c>
      <c r="E1850" s="2" t="s">
        <v>72</v>
      </c>
      <c r="F1850" s="3">
        <v>48.521621000000003</v>
      </c>
      <c r="G1850" s="3">
        <v>23.503173</v>
      </c>
      <c r="H1850" s="4">
        <v>59.726384364820852</v>
      </c>
      <c r="I1850" s="2" t="s">
        <v>131</v>
      </c>
      <c r="J1850" s="2" t="str">
        <f>IF(COUNTIF($A$3:A1850,A1850)&gt;1,"ДУБЛЬ","")</f>
        <v/>
      </c>
      <c r="K1850" s="2" t="str">
        <f t="shared" si="28"/>
        <v>OK</v>
      </c>
      <c r="L1850" s="2" t="s">
        <v>72</v>
      </c>
    </row>
    <row r="1851" spans="1:12">
      <c r="A1851" s="2" t="s">
        <v>2697</v>
      </c>
      <c r="B1851" s="2" t="s">
        <v>241</v>
      </c>
      <c r="C1851" s="2">
        <v>3143</v>
      </c>
      <c r="D1851" s="2" t="s">
        <v>2698</v>
      </c>
      <c r="E1851" s="2" t="s">
        <v>72</v>
      </c>
      <c r="F1851" s="3">
        <v>50.370635</v>
      </c>
      <c r="G1851" s="3">
        <v>27.990271</v>
      </c>
      <c r="H1851" s="4">
        <v>59.726384364820852</v>
      </c>
      <c r="I1851" s="2" t="s">
        <v>131</v>
      </c>
      <c r="J1851" s="2" t="str">
        <f>IF(COUNTIF($A$3:A1851,A1851)&gt;1,"ДУБЛЬ","")</f>
        <v/>
      </c>
      <c r="K1851" s="2" t="str">
        <f t="shared" si="28"/>
        <v>OK</v>
      </c>
      <c r="L1851" s="2" t="s">
        <v>72</v>
      </c>
    </row>
    <row r="1852" spans="1:12">
      <c r="A1852" s="2" t="s">
        <v>2699</v>
      </c>
      <c r="B1852" s="2" t="s">
        <v>241</v>
      </c>
      <c r="C1852" s="2">
        <v>3145</v>
      </c>
      <c r="D1852" s="2" t="s">
        <v>2022</v>
      </c>
      <c r="E1852" s="2" t="s">
        <v>72</v>
      </c>
      <c r="F1852" s="3">
        <v>49.409228041339112</v>
      </c>
      <c r="G1852" s="3">
        <v>26.961312992916341</v>
      </c>
      <c r="H1852" s="4">
        <v>59.726384364820852</v>
      </c>
      <c r="I1852" s="2" t="s">
        <v>131</v>
      </c>
      <c r="J1852" s="2" t="str">
        <f>IF(COUNTIF($A$3:A1852,A1852)&gt;1,"ДУБЛЬ","")</f>
        <v/>
      </c>
      <c r="K1852" s="2" t="str">
        <f t="shared" si="28"/>
        <v>OK</v>
      </c>
      <c r="L1852" s="2" t="s">
        <v>72</v>
      </c>
    </row>
    <row r="1853" spans="1:12">
      <c r="A1853" s="2" t="s">
        <v>2700</v>
      </c>
      <c r="B1853" s="2" t="s">
        <v>241</v>
      </c>
      <c r="C1853" s="2">
        <v>3148</v>
      </c>
      <c r="D1853" s="2" t="s">
        <v>2016</v>
      </c>
      <c r="E1853" s="2" t="s">
        <v>72</v>
      </c>
      <c r="F1853" s="3">
        <v>49.550592000000002</v>
      </c>
      <c r="G1853" s="3">
        <v>25.621229</v>
      </c>
      <c r="H1853" s="4">
        <v>59.726384364820852</v>
      </c>
      <c r="I1853" s="2" t="s">
        <v>131</v>
      </c>
      <c r="J1853" s="2" t="str">
        <f>IF(COUNTIF($A$3:A1853,A1853)&gt;1,"ДУБЛЬ","")</f>
        <v/>
      </c>
      <c r="K1853" s="2" t="str">
        <f t="shared" si="28"/>
        <v>OK</v>
      </c>
      <c r="L1853" s="2" t="s">
        <v>72</v>
      </c>
    </row>
    <row r="1854" spans="1:12">
      <c r="A1854" s="2" t="s">
        <v>2701</v>
      </c>
      <c r="B1854" s="2" t="s">
        <v>241</v>
      </c>
      <c r="C1854" s="2">
        <v>3173</v>
      </c>
      <c r="D1854" s="2" t="s">
        <v>1303</v>
      </c>
      <c r="E1854" s="2" t="s">
        <v>72</v>
      </c>
      <c r="F1854" s="3">
        <v>49.525576999999998</v>
      </c>
      <c r="G1854" s="3">
        <v>23.976157000000001</v>
      </c>
      <c r="H1854" s="4">
        <v>59.726384364820852</v>
      </c>
      <c r="I1854" s="2" t="s">
        <v>131</v>
      </c>
      <c r="J1854" s="2" t="str">
        <f>IF(COUNTIF($A$3:A1854,A1854)&gt;1,"ДУБЛЬ","")</f>
        <v/>
      </c>
      <c r="K1854" s="2" t="str">
        <f t="shared" si="28"/>
        <v>OK</v>
      </c>
      <c r="L1854" s="2" t="s">
        <v>72</v>
      </c>
    </row>
    <row r="1855" spans="1:12">
      <c r="A1855" s="2" t="s">
        <v>2702</v>
      </c>
      <c r="B1855" s="2" t="s">
        <v>241</v>
      </c>
      <c r="C1855" s="2">
        <v>3178</v>
      </c>
      <c r="D1855" s="2" t="s">
        <v>2022</v>
      </c>
      <c r="E1855" s="2" t="s">
        <v>72</v>
      </c>
      <c r="F1855" s="3">
        <v>49.432784909999363</v>
      </c>
      <c r="G1855" s="3">
        <v>26.999640948469679</v>
      </c>
      <c r="H1855" s="4">
        <v>59.726384364820852</v>
      </c>
      <c r="I1855" s="2" t="s">
        <v>131</v>
      </c>
      <c r="J1855" s="2" t="str">
        <f>IF(COUNTIF($A$3:A1855,A1855)&gt;1,"ДУБЛЬ","")</f>
        <v/>
      </c>
      <c r="K1855" s="2" t="str">
        <f t="shared" si="28"/>
        <v>OK</v>
      </c>
      <c r="L1855" s="2" t="s">
        <v>72</v>
      </c>
    </row>
    <row r="1856" spans="1:12">
      <c r="A1856" s="2" t="s">
        <v>2703</v>
      </c>
      <c r="B1856" s="2" t="s">
        <v>241</v>
      </c>
      <c r="C1856" s="2">
        <v>3189</v>
      </c>
      <c r="D1856" s="2" t="s">
        <v>2142</v>
      </c>
      <c r="E1856" s="2" t="s">
        <v>72</v>
      </c>
      <c r="F1856" s="3">
        <v>48.652369</v>
      </c>
      <c r="G1856" s="3">
        <v>25.730402000000002</v>
      </c>
      <c r="H1856" s="4">
        <v>59.726384364820852</v>
      </c>
      <c r="I1856" s="2" t="s">
        <v>131</v>
      </c>
      <c r="J1856" s="2" t="str">
        <f>IF(COUNTIF($A$3:A1856,A1856)&gt;1,"ДУБЛЬ","")</f>
        <v/>
      </c>
      <c r="K1856" s="2" t="str">
        <f t="shared" si="28"/>
        <v>OK</v>
      </c>
      <c r="L1856" s="2" t="s">
        <v>72</v>
      </c>
    </row>
    <row r="1857" spans="1:12">
      <c r="A1857" s="2" t="s">
        <v>2704</v>
      </c>
      <c r="B1857" s="2" t="s">
        <v>241</v>
      </c>
      <c r="C1857" s="2">
        <v>3192</v>
      </c>
      <c r="D1857" s="2" t="s">
        <v>2134</v>
      </c>
      <c r="E1857" s="2" t="s">
        <v>72</v>
      </c>
      <c r="F1857" s="3">
        <v>48.177079999999997</v>
      </c>
      <c r="G1857" s="3">
        <v>23.289439999999999</v>
      </c>
      <c r="H1857" s="4">
        <v>59.726384364820852</v>
      </c>
      <c r="I1857" s="2" t="s">
        <v>131</v>
      </c>
      <c r="J1857" s="2" t="str">
        <f>IF(COUNTIF($A$3:A1857,A1857)&gt;1,"ДУБЛЬ","")</f>
        <v/>
      </c>
      <c r="K1857" s="2" t="str">
        <f t="shared" si="28"/>
        <v>OK</v>
      </c>
      <c r="L1857" s="2" t="s">
        <v>72</v>
      </c>
    </row>
    <row r="1858" spans="1:12">
      <c r="A1858" s="2" t="s">
        <v>2705</v>
      </c>
      <c r="B1858" s="2" t="s">
        <v>241</v>
      </c>
      <c r="C1858" s="2">
        <v>3194</v>
      </c>
      <c r="D1858" s="2" t="s">
        <v>2446</v>
      </c>
      <c r="E1858" s="2" t="s">
        <v>72</v>
      </c>
      <c r="F1858" s="3">
        <v>51.62585</v>
      </c>
      <c r="G1858" s="3">
        <v>24.961099999999998</v>
      </c>
      <c r="H1858" s="4">
        <v>59.726384364820852</v>
      </c>
      <c r="I1858" s="2" t="s">
        <v>131</v>
      </c>
      <c r="J1858" s="2" t="str">
        <f>IF(COUNTIF($A$3:A1858,A1858)&gt;1,"ДУБЛЬ","")</f>
        <v/>
      </c>
      <c r="K1858" s="2" t="str">
        <f t="shared" si="28"/>
        <v>OK</v>
      </c>
      <c r="L1858" s="2" t="s">
        <v>72</v>
      </c>
    </row>
    <row r="1859" spans="1:12">
      <c r="A1859" s="2" t="s">
        <v>2706</v>
      </c>
      <c r="B1859" s="2" t="s">
        <v>241</v>
      </c>
      <c r="C1859" s="2">
        <v>3196</v>
      </c>
      <c r="D1859" s="2" t="s">
        <v>2371</v>
      </c>
      <c r="E1859" s="2" t="s">
        <v>72</v>
      </c>
      <c r="F1859" s="3">
        <v>49.800440000000002</v>
      </c>
      <c r="G1859" s="3">
        <v>24.878609999999998</v>
      </c>
      <c r="H1859" s="4">
        <v>59.726384364820852</v>
      </c>
      <c r="I1859" s="2" t="s">
        <v>131</v>
      </c>
      <c r="J1859" s="2" t="str">
        <f>IF(COUNTIF($A$3:A1859,A1859)&gt;1,"ДУБЛЬ","")</f>
        <v/>
      </c>
      <c r="K1859" s="2" t="str">
        <f t="shared" ref="K1859:K1922" si="29">IF(OR(F1859="",G1859=""),"НЕМАЄ","OK")</f>
        <v>OK</v>
      </c>
      <c r="L1859" s="2" t="s">
        <v>72</v>
      </c>
    </row>
    <row r="1860" spans="1:12">
      <c r="A1860" s="2" t="s">
        <v>2707</v>
      </c>
      <c r="B1860" s="2" t="s">
        <v>241</v>
      </c>
      <c r="C1860" s="2">
        <v>3202</v>
      </c>
      <c r="D1860" s="2" t="s">
        <v>2708</v>
      </c>
      <c r="E1860" s="2" t="s">
        <v>72</v>
      </c>
      <c r="F1860" s="3">
        <v>49.88832</v>
      </c>
      <c r="G1860" s="3">
        <v>24.084710000000001</v>
      </c>
      <c r="H1860" s="4">
        <v>59.726384364820852</v>
      </c>
      <c r="I1860" s="2" t="s">
        <v>131</v>
      </c>
      <c r="J1860" s="2" t="str">
        <f>IF(COUNTIF($A$3:A1860,A1860)&gt;1,"ДУБЛЬ","")</f>
        <v/>
      </c>
      <c r="K1860" s="2" t="str">
        <f t="shared" si="29"/>
        <v>OK</v>
      </c>
      <c r="L1860" s="2" t="s">
        <v>72</v>
      </c>
    </row>
    <row r="1861" spans="1:12">
      <c r="A1861" s="2" t="s">
        <v>2709</v>
      </c>
      <c r="B1861" s="2" t="s">
        <v>241</v>
      </c>
      <c r="C1861" s="2">
        <v>3203</v>
      </c>
      <c r="D1861" s="2" t="s">
        <v>2007</v>
      </c>
      <c r="E1861" s="2" t="s">
        <v>72</v>
      </c>
      <c r="F1861" s="3">
        <v>48.251610651014182</v>
      </c>
      <c r="G1861" s="3">
        <v>25.95170804374019</v>
      </c>
      <c r="H1861" s="4">
        <v>59.726384364820852</v>
      </c>
      <c r="I1861" s="2" t="s">
        <v>131</v>
      </c>
      <c r="J1861" s="2" t="str">
        <f>IF(COUNTIF($A$3:A1861,A1861)&gt;1,"ДУБЛЬ","")</f>
        <v/>
      </c>
      <c r="K1861" s="2" t="str">
        <f t="shared" si="29"/>
        <v>OK</v>
      </c>
      <c r="L1861" s="2" t="s">
        <v>72</v>
      </c>
    </row>
    <row r="1862" spans="1:12">
      <c r="A1862" s="2" t="s">
        <v>2710</v>
      </c>
      <c r="B1862" s="2" t="s">
        <v>241</v>
      </c>
      <c r="C1862" s="2">
        <v>3205</v>
      </c>
      <c r="D1862" s="2" t="s">
        <v>1963</v>
      </c>
      <c r="E1862" s="2" t="s">
        <v>72</v>
      </c>
      <c r="F1862" s="3">
        <v>50.258229999999998</v>
      </c>
      <c r="G1862" s="3">
        <v>28.668900000000001</v>
      </c>
      <c r="H1862" s="4">
        <v>59.726384364820852</v>
      </c>
      <c r="I1862" s="2" t="s">
        <v>131</v>
      </c>
      <c r="J1862" s="2" t="str">
        <f>IF(COUNTIF($A$3:A1862,A1862)&gt;1,"ДУБЛЬ","")</f>
        <v/>
      </c>
      <c r="K1862" s="2" t="str">
        <f t="shared" si="29"/>
        <v>OK</v>
      </c>
      <c r="L1862" s="2" t="s">
        <v>72</v>
      </c>
    </row>
    <row r="1863" spans="1:12">
      <c r="A1863" s="2" t="s">
        <v>2711</v>
      </c>
      <c r="B1863" s="2" t="s">
        <v>241</v>
      </c>
      <c r="C1863" s="2">
        <v>3209</v>
      </c>
      <c r="D1863" s="2" t="s">
        <v>2007</v>
      </c>
      <c r="E1863" s="2" t="s">
        <v>72</v>
      </c>
      <c r="F1863" s="3">
        <v>48.259394999999998</v>
      </c>
      <c r="G1863" s="3">
        <v>25.951162</v>
      </c>
      <c r="H1863" s="4">
        <v>59.726384364820852</v>
      </c>
      <c r="I1863" s="2" t="s">
        <v>131</v>
      </c>
      <c r="J1863" s="2" t="str">
        <f>IF(COUNTIF($A$3:A1863,A1863)&gt;1,"ДУБЛЬ","")</f>
        <v/>
      </c>
      <c r="K1863" s="2" t="str">
        <f t="shared" si="29"/>
        <v>OK</v>
      </c>
      <c r="L1863" s="2" t="s">
        <v>72</v>
      </c>
    </row>
    <row r="1864" spans="1:12">
      <c r="A1864" s="2" t="s">
        <v>2712</v>
      </c>
      <c r="B1864" s="2" t="s">
        <v>241</v>
      </c>
      <c r="C1864" s="2">
        <v>3210</v>
      </c>
      <c r="D1864" s="2" t="s">
        <v>2065</v>
      </c>
      <c r="E1864" s="2" t="s">
        <v>72</v>
      </c>
      <c r="F1864" s="3">
        <v>49.790792000000003</v>
      </c>
      <c r="G1864" s="3">
        <v>23.155390000000001</v>
      </c>
      <c r="H1864" s="4">
        <v>59.726384364820852</v>
      </c>
      <c r="I1864" s="2" t="s">
        <v>131</v>
      </c>
      <c r="J1864" s="2" t="str">
        <f>IF(COUNTIF($A$3:A1864,A1864)&gt;1,"ДУБЛЬ","")</f>
        <v/>
      </c>
      <c r="K1864" s="2" t="str">
        <f t="shared" si="29"/>
        <v>OK</v>
      </c>
      <c r="L1864" s="2" t="s">
        <v>72</v>
      </c>
    </row>
    <row r="1865" spans="1:12">
      <c r="A1865" s="2" t="s">
        <v>2713</v>
      </c>
      <c r="B1865" s="2" t="s">
        <v>241</v>
      </c>
      <c r="C1865" s="2">
        <v>3213</v>
      </c>
      <c r="D1865" s="2" t="s">
        <v>2047</v>
      </c>
      <c r="E1865" s="2" t="s">
        <v>72</v>
      </c>
      <c r="F1865" s="3">
        <v>49.867550000000001</v>
      </c>
      <c r="G1865" s="3">
        <v>24.04288</v>
      </c>
      <c r="H1865" s="4">
        <v>59.726384364820852</v>
      </c>
      <c r="I1865" s="2" t="s">
        <v>131</v>
      </c>
      <c r="J1865" s="2" t="str">
        <f>IF(COUNTIF($A$3:A1865,A1865)&gt;1,"ДУБЛЬ","")</f>
        <v/>
      </c>
      <c r="K1865" s="2" t="str">
        <f t="shared" si="29"/>
        <v>OK</v>
      </c>
      <c r="L1865" s="2" t="s">
        <v>72</v>
      </c>
    </row>
    <row r="1866" spans="1:12">
      <c r="A1866" s="2" t="s">
        <v>2714</v>
      </c>
      <c r="B1866" s="2" t="s">
        <v>241</v>
      </c>
      <c r="C1866" s="2">
        <v>3212</v>
      </c>
      <c r="D1866" s="2" t="s">
        <v>2715</v>
      </c>
      <c r="E1866" s="2" t="s">
        <v>72</v>
      </c>
      <c r="F1866" s="3">
        <v>49.391945999999997</v>
      </c>
      <c r="G1866" s="3">
        <v>25.608388000000001</v>
      </c>
      <c r="H1866" s="4">
        <v>59.726384364820852</v>
      </c>
      <c r="I1866" s="2" t="s">
        <v>131</v>
      </c>
      <c r="J1866" s="2" t="str">
        <f>IF(COUNTIF($A$3:A1866,A1866)&gt;1,"ДУБЛЬ","")</f>
        <v/>
      </c>
      <c r="K1866" s="2" t="str">
        <f t="shared" si="29"/>
        <v>OK</v>
      </c>
      <c r="L1866" s="2" t="s">
        <v>72</v>
      </c>
    </row>
    <row r="1867" spans="1:12">
      <c r="A1867" s="2" t="s">
        <v>2716</v>
      </c>
      <c r="B1867" s="2" t="s">
        <v>241</v>
      </c>
      <c r="C1867" s="2">
        <v>3219</v>
      </c>
      <c r="D1867" s="2" t="s">
        <v>2717</v>
      </c>
      <c r="E1867" s="2" t="s">
        <v>72</v>
      </c>
      <c r="F1867" s="3">
        <v>48.849018100000002</v>
      </c>
      <c r="G1867" s="3">
        <v>25.7262244</v>
      </c>
      <c r="H1867" s="4">
        <v>59.726384364820852</v>
      </c>
      <c r="I1867" s="2" t="s">
        <v>131</v>
      </c>
      <c r="J1867" s="2" t="str">
        <f>IF(COUNTIF($A$3:A1867,A1867)&gt;1,"ДУБЛЬ","")</f>
        <v/>
      </c>
      <c r="K1867" s="2" t="str">
        <f t="shared" si="29"/>
        <v>OK</v>
      </c>
      <c r="L1867" s="2" t="s">
        <v>72</v>
      </c>
    </row>
    <row r="1868" spans="1:12">
      <c r="A1868" s="2" t="s">
        <v>2718</v>
      </c>
      <c r="B1868" s="2" t="s">
        <v>241</v>
      </c>
      <c r="C1868" s="2">
        <v>3220</v>
      </c>
      <c r="D1868" s="2" t="s">
        <v>2016</v>
      </c>
      <c r="E1868" s="2" t="s">
        <v>72</v>
      </c>
      <c r="F1868" s="3">
        <v>49.558295999999999</v>
      </c>
      <c r="G1868" s="3">
        <v>25.642710000000001</v>
      </c>
      <c r="H1868" s="4">
        <v>59.726384364820852</v>
      </c>
      <c r="I1868" s="2" t="s">
        <v>131</v>
      </c>
      <c r="J1868" s="2" t="str">
        <f>IF(COUNTIF($A$3:A1868,A1868)&gt;1,"ДУБЛЬ","")</f>
        <v/>
      </c>
      <c r="K1868" s="2" t="str">
        <f t="shared" si="29"/>
        <v>OK</v>
      </c>
      <c r="L1868" s="2" t="s">
        <v>72</v>
      </c>
    </row>
    <row r="1869" spans="1:12">
      <c r="A1869" s="2" t="s">
        <v>2719</v>
      </c>
      <c r="B1869" s="2" t="s">
        <v>241</v>
      </c>
      <c r="C1869" s="2">
        <v>3224</v>
      </c>
      <c r="D1869" s="2" t="s">
        <v>1941</v>
      </c>
      <c r="E1869" s="2" t="s">
        <v>72</v>
      </c>
      <c r="F1869" s="3">
        <v>51.33549</v>
      </c>
      <c r="G1869" s="3">
        <v>26.609259999999999</v>
      </c>
      <c r="H1869" s="4">
        <v>59.726384364820852</v>
      </c>
      <c r="I1869" s="2" t="s">
        <v>131</v>
      </c>
      <c r="J1869" s="2" t="str">
        <f>IF(COUNTIF($A$3:A1869,A1869)&gt;1,"ДУБЛЬ","")</f>
        <v/>
      </c>
      <c r="K1869" s="2" t="str">
        <f t="shared" si="29"/>
        <v>OK</v>
      </c>
      <c r="L1869" s="2" t="s">
        <v>72</v>
      </c>
    </row>
    <row r="1870" spans="1:12">
      <c r="A1870" s="2" t="s">
        <v>2720</v>
      </c>
      <c r="B1870" s="2" t="s">
        <v>241</v>
      </c>
      <c r="C1870" s="2">
        <v>3227</v>
      </c>
      <c r="D1870" s="2" t="s">
        <v>1976</v>
      </c>
      <c r="E1870" s="2" t="s">
        <v>72</v>
      </c>
      <c r="F1870" s="3">
        <v>50.528880000000001</v>
      </c>
      <c r="G1870" s="3">
        <v>26.257570000000001</v>
      </c>
      <c r="H1870" s="4">
        <v>59.726384364820852</v>
      </c>
      <c r="I1870" s="2" t="s">
        <v>131</v>
      </c>
      <c r="J1870" s="2" t="str">
        <f>IF(COUNTIF($A$3:A1870,A1870)&gt;1,"ДУБЛЬ","")</f>
        <v/>
      </c>
      <c r="K1870" s="2" t="str">
        <f t="shared" si="29"/>
        <v>OK</v>
      </c>
      <c r="L1870" s="2" t="s">
        <v>72</v>
      </c>
    </row>
    <row r="1871" spans="1:12">
      <c r="A1871" s="2" t="s">
        <v>2721</v>
      </c>
      <c r="B1871" s="2" t="s">
        <v>241</v>
      </c>
      <c r="C1871" s="2">
        <v>3228</v>
      </c>
      <c r="D1871" s="2" t="s">
        <v>2722</v>
      </c>
      <c r="E1871" s="2" t="s">
        <v>72</v>
      </c>
      <c r="F1871" s="3">
        <v>48.445753000000003</v>
      </c>
      <c r="G1871" s="3">
        <v>27.412837</v>
      </c>
      <c r="H1871" s="4">
        <v>59.726384364820852</v>
      </c>
      <c r="I1871" s="2" t="s">
        <v>131</v>
      </c>
      <c r="J1871" s="2" t="str">
        <f>IF(COUNTIF($A$3:A1871,A1871)&gt;1,"ДУБЛЬ","")</f>
        <v/>
      </c>
      <c r="K1871" s="2" t="str">
        <f t="shared" si="29"/>
        <v>OK</v>
      </c>
      <c r="L1871" s="2" t="s">
        <v>72</v>
      </c>
    </row>
    <row r="1872" spans="1:12">
      <c r="A1872" s="2" t="s">
        <v>2723</v>
      </c>
      <c r="B1872" s="2" t="s">
        <v>241</v>
      </c>
      <c r="C1872" s="2">
        <v>3230</v>
      </c>
      <c r="D1872" s="2" t="s">
        <v>1963</v>
      </c>
      <c r="E1872" s="2" t="s">
        <v>72</v>
      </c>
      <c r="F1872" s="3">
        <v>50.267594000000003</v>
      </c>
      <c r="G1872" s="3">
        <v>28.697279999999999</v>
      </c>
      <c r="H1872" s="4">
        <v>59.726384364820852</v>
      </c>
      <c r="I1872" s="2" t="s">
        <v>131</v>
      </c>
      <c r="J1872" s="2" t="str">
        <f>IF(COUNTIF($A$3:A1872,A1872)&gt;1,"ДУБЛЬ","")</f>
        <v/>
      </c>
      <c r="K1872" s="2" t="str">
        <f t="shared" si="29"/>
        <v>OK</v>
      </c>
      <c r="L1872" s="2" t="s">
        <v>72</v>
      </c>
    </row>
    <row r="1873" spans="1:12">
      <c r="A1873" s="2" t="s">
        <v>2724</v>
      </c>
      <c r="B1873" s="2" t="s">
        <v>241</v>
      </c>
      <c r="C1873" s="2">
        <v>3235</v>
      </c>
      <c r="D1873" s="2" t="s">
        <v>2289</v>
      </c>
      <c r="E1873" s="2" t="s">
        <v>72</v>
      </c>
      <c r="F1873" s="3">
        <v>50.76571008913772</v>
      </c>
      <c r="G1873" s="3">
        <v>29.241596419515002</v>
      </c>
      <c r="H1873" s="4">
        <v>59.726384364820852</v>
      </c>
      <c r="I1873" s="2" t="s">
        <v>131</v>
      </c>
      <c r="J1873" s="2" t="str">
        <f>IF(COUNTIF($A$3:A1873,A1873)&gt;1,"ДУБЛЬ","")</f>
        <v/>
      </c>
      <c r="K1873" s="2" t="str">
        <f t="shared" si="29"/>
        <v>OK</v>
      </c>
      <c r="L1873" s="2" t="s">
        <v>72</v>
      </c>
    </row>
    <row r="1874" spans="1:12">
      <c r="A1874" s="2" t="s">
        <v>2725</v>
      </c>
      <c r="B1874" s="2" t="s">
        <v>241</v>
      </c>
      <c r="C1874" s="2">
        <v>3248</v>
      </c>
      <c r="D1874" s="2" t="s">
        <v>2047</v>
      </c>
      <c r="E1874" s="2" t="s">
        <v>72</v>
      </c>
      <c r="F1874" s="3">
        <v>49.798369999999998</v>
      </c>
      <c r="G1874" s="3">
        <v>24.04682</v>
      </c>
      <c r="H1874" s="4">
        <v>59.726384364820852</v>
      </c>
      <c r="I1874" s="2" t="s">
        <v>131</v>
      </c>
      <c r="J1874" s="2" t="str">
        <f>IF(COUNTIF($A$3:A1874,A1874)&gt;1,"ДУБЛЬ","")</f>
        <v/>
      </c>
      <c r="K1874" s="2" t="str">
        <f t="shared" si="29"/>
        <v>OK</v>
      </c>
      <c r="L1874" s="2" t="s">
        <v>72</v>
      </c>
    </row>
    <row r="1875" spans="1:12">
      <c r="A1875" s="2" t="s">
        <v>2726</v>
      </c>
      <c r="B1875" s="2" t="s">
        <v>241</v>
      </c>
      <c r="C1875" s="2">
        <v>3249</v>
      </c>
      <c r="D1875" s="2" t="s">
        <v>2056</v>
      </c>
      <c r="E1875" s="2" t="s">
        <v>72</v>
      </c>
      <c r="F1875" s="3">
        <v>49.281410000000001</v>
      </c>
      <c r="G1875" s="3">
        <v>23.517790000000002</v>
      </c>
      <c r="H1875" s="4">
        <v>59.726384364820852</v>
      </c>
      <c r="I1875" s="2" t="s">
        <v>131</v>
      </c>
      <c r="J1875" s="2" t="str">
        <f>IF(COUNTIF($A$3:A1875,A1875)&gt;1,"ДУБЛЬ","")</f>
        <v/>
      </c>
      <c r="K1875" s="2" t="str">
        <f t="shared" si="29"/>
        <v>OK</v>
      </c>
      <c r="L1875" s="2" t="s">
        <v>72</v>
      </c>
    </row>
    <row r="1876" spans="1:12">
      <c r="A1876" s="2" t="s">
        <v>2727</v>
      </c>
      <c r="B1876" s="2" t="s">
        <v>241</v>
      </c>
      <c r="C1876" s="2">
        <v>3251</v>
      </c>
      <c r="D1876" s="2" t="s">
        <v>611</v>
      </c>
      <c r="E1876" s="2" t="s">
        <v>72</v>
      </c>
      <c r="F1876" s="3">
        <v>50.468916763689037</v>
      </c>
      <c r="G1876" s="3">
        <v>30.33665149673427</v>
      </c>
      <c r="H1876" s="4">
        <v>59.726384364820852</v>
      </c>
      <c r="I1876" s="2" t="s">
        <v>131</v>
      </c>
      <c r="J1876" s="2" t="str">
        <f>IF(COUNTIF($A$3:A1876,A1876)&gt;1,"ДУБЛЬ","")</f>
        <v/>
      </c>
      <c r="K1876" s="2" t="str">
        <f t="shared" si="29"/>
        <v>OK</v>
      </c>
      <c r="L1876" s="2" t="s">
        <v>72</v>
      </c>
    </row>
    <row r="1877" spans="1:12">
      <c r="A1877" s="2" t="s">
        <v>2728</v>
      </c>
      <c r="B1877" s="2" t="s">
        <v>241</v>
      </c>
      <c r="C1877" s="2">
        <v>3252</v>
      </c>
      <c r="D1877" s="2" t="s">
        <v>1920</v>
      </c>
      <c r="E1877" s="2" t="s">
        <v>72</v>
      </c>
      <c r="F1877" s="3">
        <v>50.630448999999999</v>
      </c>
      <c r="G1877" s="3">
        <v>26.213339999999999</v>
      </c>
      <c r="H1877" s="4">
        <v>59.726384364820852</v>
      </c>
      <c r="I1877" s="2" t="s">
        <v>131</v>
      </c>
      <c r="J1877" s="2" t="str">
        <f>IF(COUNTIF($A$3:A1877,A1877)&gt;1,"ДУБЛЬ","")</f>
        <v/>
      </c>
      <c r="K1877" s="2" t="str">
        <f t="shared" si="29"/>
        <v>OK</v>
      </c>
      <c r="L1877" s="2" t="s">
        <v>72</v>
      </c>
    </row>
    <row r="1878" spans="1:12">
      <c r="A1878" s="2" t="s">
        <v>2729</v>
      </c>
      <c r="B1878" s="2" t="s">
        <v>241</v>
      </c>
      <c r="C1878" s="2">
        <v>3258</v>
      </c>
      <c r="D1878" s="2" t="s">
        <v>2016</v>
      </c>
      <c r="E1878" s="2" t="s">
        <v>72</v>
      </c>
      <c r="F1878" s="3">
        <v>49.561791999999997</v>
      </c>
      <c r="G1878" s="3">
        <v>25.604393999999999</v>
      </c>
      <c r="H1878" s="4">
        <v>59.726384364820852</v>
      </c>
      <c r="I1878" s="2" t="s">
        <v>131</v>
      </c>
      <c r="J1878" s="2" t="str">
        <f>IF(COUNTIF($A$3:A1878,A1878)&gt;1,"ДУБЛЬ","")</f>
        <v/>
      </c>
      <c r="K1878" s="2" t="str">
        <f t="shared" si="29"/>
        <v>OK</v>
      </c>
      <c r="L1878" s="2" t="s">
        <v>72</v>
      </c>
    </row>
    <row r="1879" spans="1:12">
      <c r="A1879" s="2" t="s">
        <v>2730</v>
      </c>
      <c r="B1879" s="2" t="s">
        <v>241</v>
      </c>
      <c r="C1879" s="2">
        <v>3259</v>
      </c>
      <c r="D1879" s="2" t="s">
        <v>2731</v>
      </c>
      <c r="E1879" s="2" t="s">
        <v>72</v>
      </c>
      <c r="F1879" s="3">
        <v>49.124896999999997</v>
      </c>
      <c r="G1879" s="3">
        <v>24.728068</v>
      </c>
      <c r="H1879" s="4">
        <v>59.726384364820852</v>
      </c>
      <c r="I1879" s="2" t="s">
        <v>131</v>
      </c>
      <c r="J1879" s="2" t="str">
        <f>IF(COUNTIF($A$3:A1879,A1879)&gt;1,"ДУБЛЬ","")</f>
        <v/>
      </c>
      <c r="K1879" s="2" t="str">
        <f t="shared" si="29"/>
        <v>OK</v>
      </c>
      <c r="L1879" s="2" t="s">
        <v>72</v>
      </c>
    </row>
    <row r="1880" spans="1:12">
      <c r="A1880" s="2" t="s">
        <v>2732</v>
      </c>
      <c r="B1880" s="2" t="s">
        <v>241</v>
      </c>
      <c r="C1880" s="2">
        <v>3263</v>
      </c>
      <c r="D1880" s="2" t="s">
        <v>2733</v>
      </c>
      <c r="E1880" s="2" t="s">
        <v>72</v>
      </c>
      <c r="F1880" s="3">
        <v>49.925818999999997</v>
      </c>
      <c r="G1880" s="3">
        <v>27.765132000000001</v>
      </c>
      <c r="H1880" s="4">
        <v>59.726384364820852</v>
      </c>
      <c r="I1880" s="2" t="s">
        <v>131</v>
      </c>
      <c r="J1880" s="2" t="str">
        <f>IF(COUNTIF($A$3:A1880,A1880)&gt;1,"ДУБЛЬ","")</f>
        <v/>
      </c>
      <c r="K1880" s="2" t="str">
        <f t="shared" si="29"/>
        <v>OK</v>
      </c>
      <c r="L1880" s="2" t="s">
        <v>72</v>
      </c>
    </row>
    <row r="1881" spans="1:12">
      <c r="A1881" s="2" t="s">
        <v>2734</v>
      </c>
      <c r="B1881" s="2" t="s">
        <v>241</v>
      </c>
      <c r="C1881" s="2">
        <v>3266</v>
      </c>
      <c r="D1881" s="2" t="s">
        <v>2040</v>
      </c>
      <c r="E1881" s="2" t="s">
        <v>72</v>
      </c>
      <c r="F1881" s="3">
        <v>49.036436000000002</v>
      </c>
      <c r="G1881" s="3">
        <v>24.362210000000001</v>
      </c>
      <c r="H1881" s="4">
        <v>59.726384364820852</v>
      </c>
      <c r="I1881" s="2" t="s">
        <v>131</v>
      </c>
      <c r="J1881" s="2" t="str">
        <f>IF(COUNTIF($A$3:A1881,A1881)&gt;1,"ДУБЛЬ","")</f>
        <v/>
      </c>
      <c r="K1881" s="2" t="str">
        <f t="shared" si="29"/>
        <v>OK</v>
      </c>
      <c r="L1881" s="2" t="s">
        <v>72</v>
      </c>
    </row>
    <row r="1882" spans="1:12">
      <c r="A1882" s="2" t="s">
        <v>2735</v>
      </c>
      <c r="B1882" s="2" t="s">
        <v>241</v>
      </c>
      <c r="C1882" s="2">
        <v>3280</v>
      </c>
      <c r="D1882" s="2" t="s">
        <v>2736</v>
      </c>
      <c r="E1882" s="2" t="s">
        <v>72</v>
      </c>
      <c r="F1882" s="3">
        <v>50.721679999999999</v>
      </c>
      <c r="G1882" s="3">
        <v>25.812249999999999</v>
      </c>
      <c r="H1882" s="4">
        <v>59.726384364820852</v>
      </c>
      <c r="I1882" s="2" t="s">
        <v>131</v>
      </c>
      <c r="J1882" s="2" t="str">
        <f>IF(COUNTIF($A$3:A1882,A1882)&gt;1,"ДУБЛЬ","")</f>
        <v/>
      </c>
      <c r="K1882" s="2" t="str">
        <f t="shared" si="29"/>
        <v>OK</v>
      </c>
      <c r="L1882" s="2" t="s">
        <v>72</v>
      </c>
    </row>
    <row r="1883" spans="1:12">
      <c r="A1883" s="2" t="s">
        <v>2737</v>
      </c>
      <c r="B1883" s="2" t="s">
        <v>241</v>
      </c>
      <c r="C1883" s="2">
        <v>3281</v>
      </c>
      <c r="D1883" s="2" t="s">
        <v>2114</v>
      </c>
      <c r="E1883" s="2" t="s">
        <v>72</v>
      </c>
      <c r="F1883" s="3">
        <v>50.399183599928691</v>
      </c>
      <c r="G1883" s="3">
        <v>24.241657266451391</v>
      </c>
      <c r="H1883" s="4">
        <v>59.726384364820852</v>
      </c>
      <c r="I1883" s="2" t="s">
        <v>131</v>
      </c>
      <c r="J1883" s="2" t="str">
        <f>IF(COUNTIF($A$3:A1883,A1883)&gt;1,"ДУБЛЬ","")</f>
        <v/>
      </c>
      <c r="K1883" s="2" t="str">
        <f t="shared" si="29"/>
        <v>OK</v>
      </c>
      <c r="L1883" s="2" t="s">
        <v>72</v>
      </c>
    </row>
    <row r="1884" spans="1:12">
      <c r="A1884" s="2" t="s">
        <v>2738</v>
      </c>
      <c r="B1884" s="2" t="s">
        <v>241</v>
      </c>
      <c r="C1884" s="2">
        <v>3284</v>
      </c>
      <c r="D1884" s="2" t="s">
        <v>2007</v>
      </c>
      <c r="E1884" s="2" t="s">
        <v>72</v>
      </c>
      <c r="F1884" s="3">
        <v>48.268267000000002</v>
      </c>
      <c r="G1884" s="3">
        <v>25.934463000000001</v>
      </c>
      <c r="H1884" s="4">
        <v>59.726384364820852</v>
      </c>
      <c r="I1884" s="2" t="s">
        <v>131</v>
      </c>
      <c r="J1884" s="2" t="str">
        <f>IF(COUNTIF($A$3:A1884,A1884)&gt;1,"ДУБЛЬ","")</f>
        <v/>
      </c>
      <c r="K1884" s="2" t="str">
        <f t="shared" si="29"/>
        <v>OK</v>
      </c>
      <c r="L1884" s="2" t="s">
        <v>72</v>
      </c>
    </row>
    <row r="1885" spans="1:12">
      <c r="A1885" s="2" t="s">
        <v>2739</v>
      </c>
      <c r="B1885" s="2" t="s">
        <v>241</v>
      </c>
      <c r="C1885" s="2">
        <v>3288</v>
      </c>
      <c r="D1885" s="2" t="s">
        <v>2047</v>
      </c>
      <c r="E1885" s="2" t="s">
        <v>72</v>
      </c>
      <c r="F1885" s="3">
        <v>49.867359999999998</v>
      </c>
      <c r="G1885" s="3">
        <v>24.000299999999999</v>
      </c>
      <c r="H1885" s="4">
        <v>59.726384364820852</v>
      </c>
      <c r="I1885" s="2" t="s">
        <v>131</v>
      </c>
      <c r="J1885" s="2" t="str">
        <f>IF(COUNTIF($A$3:A1885,A1885)&gt;1,"ДУБЛЬ","")</f>
        <v/>
      </c>
      <c r="K1885" s="2" t="str">
        <f t="shared" si="29"/>
        <v>OK</v>
      </c>
      <c r="L1885" s="2" t="s">
        <v>72</v>
      </c>
    </row>
    <row r="1886" spans="1:12">
      <c r="A1886" s="2" t="s">
        <v>2740</v>
      </c>
      <c r="B1886" s="2" t="s">
        <v>241</v>
      </c>
      <c r="C1886" s="2">
        <v>3287</v>
      </c>
      <c r="D1886" s="2" t="s">
        <v>2047</v>
      </c>
      <c r="E1886" s="2" t="s">
        <v>72</v>
      </c>
      <c r="F1886" s="3">
        <v>49.794960000000003</v>
      </c>
      <c r="G1886" s="3">
        <v>24.05396</v>
      </c>
      <c r="H1886" s="4">
        <v>59.726384364820852</v>
      </c>
      <c r="I1886" s="2" t="s">
        <v>131</v>
      </c>
      <c r="J1886" s="2" t="str">
        <f>IF(COUNTIF($A$3:A1886,A1886)&gt;1,"ДУБЛЬ","")</f>
        <v/>
      </c>
      <c r="K1886" s="2" t="str">
        <f t="shared" si="29"/>
        <v>OK</v>
      </c>
      <c r="L1886" s="2" t="s">
        <v>72</v>
      </c>
    </row>
    <row r="1887" spans="1:12">
      <c r="A1887" s="2" t="s">
        <v>2741</v>
      </c>
      <c r="B1887" s="2" t="s">
        <v>241</v>
      </c>
      <c r="C1887" s="2">
        <v>3289</v>
      </c>
      <c r="D1887" s="2" t="s">
        <v>1945</v>
      </c>
      <c r="E1887" s="2" t="s">
        <v>72</v>
      </c>
      <c r="F1887" s="3">
        <v>51.21781</v>
      </c>
      <c r="G1887" s="3">
        <v>24.71048</v>
      </c>
      <c r="H1887" s="4">
        <v>59.726384364820852</v>
      </c>
      <c r="I1887" s="2" t="s">
        <v>131</v>
      </c>
      <c r="J1887" s="2" t="str">
        <f>IF(COUNTIF($A$3:A1887,A1887)&gt;1,"ДУБЛЬ","")</f>
        <v/>
      </c>
      <c r="K1887" s="2" t="str">
        <f t="shared" si="29"/>
        <v>OK</v>
      </c>
      <c r="L1887" s="2" t="s">
        <v>72</v>
      </c>
    </row>
    <row r="1888" spans="1:12">
      <c r="A1888" s="2" t="s">
        <v>2742</v>
      </c>
      <c r="B1888" s="2" t="s">
        <v>241</v>
      </c>
      <c r="C1888" s="2">
        <v>3292</v>
      </c>
      <c r="D1888" s="2" t="s">
        <v>2022</v>
      </c>
      <c r="E1888" s="2" t="s">
        <v>72</v>
      </c>
      <c r="F1888" s="3">
        <v>49.426244060360908</v>
      </c>
      <c r="G1888" s="3">
        <v>26.987458537251349</v>
      </c>
      <c r="H1888" s="4">
        <v>59.726384364820852</v>
      </c>
      <c r="I1888" s="2" t="s">
        <v>131</v>
      </c>
      <c r="J1888" s="2" t="str">
        <f>IF(COUNTIF($A$3:A1888,A1888)&gt;1,"ДУБЛЬ","")</f>
        <v/>
      </c>
      <c r="K1888" s="2" t="str">
        <f t="shared" si="29"/>
        <v>OK</v>
      </c>
      <c r="L1888" s="2" t="s">
        <v>72</v>
      </c>
    </row>
    <row r="1889" spans="1:12">
      <c r="A1889" s="2" t="s">
        <v>2743</v>
      </c>
      <c r="B1889" s="2" t="s">
        <v>241</v>
      </c>
      <c r="C1889" s="2">
        <v>3299</v>
      </c>
      <c r="D1889" s="2" t="s">
        <v>2744</v>
      </c>
      <c r="E1889" s="2" t="s">
        <v>72</v>
      </c>
      <c r="F1889" s="3">
        <v>50.596430150418698</v>
      </c>
      <c r="G1889" s="3">
        <v>28.4421628709887</v>
      </c>
      <c r="H1889" s="4">
        <v>59.726384364820852</v>
      </c>
      <c r="I1889" s="2" t="s">
        <v>131</v>
      </c>
      <c r="J1889" s="2" t="str">
        <f>IF(COUNTIF($A$3:A1889,A1889)&gt;1,"ДУБЛЬ","")</f>
        <v/>
      </c>
      <c r="K1889" s="2" t="str">
        <f t="shared" si="29"/>
        <v>OK</v>
      </c>
      <c r="L1889" s="2" t="s">
        <v>72</v>
      </c>
    </row>
    <row r="1890" spans="1:12">
      <c r="A1890" s="2" t="s">
        <v>2745</v>
      </c>
      <c r="B1890" s="2" t="s">
        <v>241</v>
      </c>
      <c r="C1890" s="2">
        <v>3308</v>
      </c>
      <c r="D1890" s="2" t="s">
        <v>2003</v>
      </c>
      <c r="E1890" s="2" t="s">
        <v>72</v>
      </c>
      <c r="F1890" s="3">
        <v>50.501669999999997</v>
      </c>
      <c r="G1890" s="3">
        <v>29.242069999999998</v>
      </c>
      <c r="H1890" s="4">
        <v>59.726384364820852</v>
      </c>
      <c r="I1890" s="2" t="s">
        <v>131</v>
      </c>
      <c r="J1890" s="2" t="str">
        <f>IF(COUNTIF($A$3:A1890,A1890)&gt;1,"ДУБЛЬ","")</f>
        <v/>
      </c>
      <c r="K1890" s="2" t="str">
        <f t="shared" si="29"/>
        <v>OK</v>
      </c>
      <c r="L1890" s="2" t="s">
        <v>72</v>
      </c>
    </row>
    <row r="1891" spans="1:12">
      <c r="A1891" s="2" t="s">
        <v>2746</v>
      </c>
      <c r="B1891" s="2" t="s">
        <v>241</v>
      </c>
      <c r="C1891" s="2">
        <v>3309</v>
      </c>
      <c r="D1891" s="2" t="s">
        <v>1943</v>
      </c>
      <c r="E1891" s="2" t="s">
        <v>72</v>
      </c>
      <c r="F1891" s="3">
        <v>49.793849999999999</v>
      </c>
      <c r="G1891" s="3">
        <v>23.740010000000002</v>
      </c>
      <c r="H1891" s="4">
        <v>59.726384364820852</v>
      </c>
      <c r="I1891" s="2" t="s">
        <v>131</v>
      </c>
      <c r="J1891" s="2" t="str">
        <f>IF(COUNTIF($A$3:A1891,A1891)&gt;1,"ДУБЛЬ","")</f>
        <v/>
      </c>
      <c r="K1891" s="2" t="str">
        <f t="shared" si="29"/>
        <v>OK</v>
      </c>
      <c r="L1891" s="2" t="s">
        <v>72</v>
      </c>
    </row>
    <row r="1892" spans="1:12">
      <c r="A1892" s="2" t="s">
        <v>2747</v>
      </c>
      <c r="B1892" s="2" t="s">
        <v>241</v>
      </c>
      <c r="C1892" s="2">
        <v>3311</v>
      </c>
      <c r="D1892" s="2" t="s">
        <v>2397</v>
      </c>
      <c r="E1892" s="2" t="s">
        <v>72</v>
      </c>
      <c r="F1892" s="3">
        <v>50.943856717268432</v>
      </c>
      <c r="G1892" s="3">
        <v>29.900421713825779</v>
      </c>
      <c r="H1892" s="4">
        <v>59.726384364820852</v>
      </c>
      <c r="I1892" s="2" t="s">
        <v>131</v>
      </c>
      <c r="J1892" s="2" t="str">
        <f>IF(COUNTIF($A$3:A1892,A1892)&gt;1,"ДУБЛЬ","")</f>
        <v/>
      </c>
      <c r="K1892" s="2" t="str">
        <f t="shared" si="29"/>
        <v>OK</v>
      </c>
      <c r="L1892" s="2" t="s">
        <v>72</v>
      </c>
    </row>
    <row r="1893" spans="1:12">
      <c r="A1893" s="2" t="s">
        <v>2748</v>
      </c>
      <c r="B1893" s="2" t="s">
        <v>241</v>
      </c>
      <c r="C1893" s="2">
        <v>3318</v>
      </c>
      <c r="D1893" s="2" t="s">
        <v>2022</v>
      </c>
      <c r="E1893" s="2" t="s">
        <v>72</v>
      </c>
      <c r="F1893" s="3">
        <v>49.430477911798221</v>
      </c>
      <c r="G1893" s="3">
        <v>26.961576254829119</v>
      </c>
      <c r="H1893" s="4">
        <v>59.726384364820852</v>
      </c>
      <c r="I1893" s="2" t="s">
        <v>131</v>
      </c>
      <c r="J1893" s="2" t="str">
        <f>IF(COUNTIF($A$3:A1893,A1893)&gt;1,"ДУБЛЬ","")</f>
        <v/>
      </c>
      <c r="K1893" s="2" t="str">
        <f t="shared" si="29"/>
        <v>OK</v>
      </c>
      <c r="L1893" s="2" t="s">
        <v>72</v>
      </c>
    </row>
    <row r="1894" spans="1:12">
      <c r="A1894" s="2" t="s">
        <v>2749</v>
      </c>
      <c r="B1894" s="2" t="s">
        <v>241</v>
      </c>
      <c r="C1894" s="2">
        <v>3319</v>
      </c>
      <c r="D1894" s="2" t="s">
        <v>1922</v>
      </c>
      <c r="E1894" s="2" t="s">
        <v>72</v>
      </c>
      <c r="F1894" s="3">
        <v>50.748069999999998</v>
      </c>
      <c r="G1894" s="3">
        <v>25.37876</v>
      </c>
      <c r="H1894" s="4">
        <v>59.726384364820852</v>
      </c>
      <c r="I1894" s="2" t="s">
        <v>131</v>
      </c>
      <c r="J1894" s="2" t="str">
        <f>IF(COUNTIF($A$3:A1894,A1894)&gt;1,"ДУБЛЬ","")</f>
        <v/>
      </c>
      <c r="K1894" s="2" t="str">
        <f t="shared" si="29"/>
        <v>OK</v>
      </c>
      <c r="L1894" s="2" t="s">
        <v>72</v>
      </c>
    </row>
    <row r="1895" spans="1:12">
      <c r="A1895" s="2" t="s">
        <v>2750</v>
      </c>
      <c r="B1895" s="2" t="s">
        <v>241</v>
      </c>
      <c r="C1895" s="2">
        <v>3320</v>
      </c>
      <c r="D1895" s="2" t="s">
        <v>2751</v>
      </c>
      <c r="E1895" s="2" t="s">
        <v>72</v>
      </c>
      <c r="F1895" s="3">
        <v>49.432428000000002</v>
      </c>
      <c r="G1895" s="3">
        <v>25.142049</v>
      </c>
      <c r="H1895" s="4">
        <v>59.726384364820852</v>
      </c>
      <c r="I1895" s="2" t="s">
        <v>131</v>
      </c>
      <c r="J1895" s="2" t="str">
        <f>IF(COUNTIF($A$3:A1895,A1895)&gt;1,"ДУБЛЬ","")</f>
        <v/>
      </c>
      <c r="K1895" s="2" t="str">
        <f t="shared" si="29"/>
        <v>OK</v>
      </c>
      <c r="L1895" s="2" t="s">
        <v>72</v>
      </c>
    </row>
    <row r="1896" spans="1:12">
      <c r="A1896" s="2" t="s">
        <v>2752</v>
      </c>
      <c r="B1896" s="2" t="s">
        <v>241</v>
      </c>
      <c r="C1896" s="2">
        <v>3321</v>
      </c>
      <c r="D1896" s="2" t="s">
        <v>611</v>
      </c>
      <c r="E1896" s="2" t="s">
        <v>72</v>
      </c>
      <c r="F1896" s="3">
        <v>50.510540513167847</v>
      </c>
      <c r="G1896" s="3">
        <v>30.41969217268835</v>
      </c>
      <c r="H1896" s="4">
        <v>59.726384364820852</v>
      </c>
      <c r="I1896" s="2" t="s">
        <v>131</v>
      </c>
      <c r="J1896" s="2" t="str">
        <f>IF(COUNTIF($A$3:A1896,A1896)&gt;1,"ДУБЛЬ","")</f>
        <v/>
      </c>
      <c r="K1896" s="2" t="str">
        <f t="shared" si="29"/>
        <v>OK</v>
      </c>
      <c r="L1896" s="2" t="s">
        <v>72</v>
      </c>
    </row>
    <row r="1897" spans="1:12">
      <c r="A1897" s="2" t="s">
        <v>2753</v>
      </c>
      <c r="B1897" s="2" t="s">
        <v>241</v>
      </c>
      <c r="C1897" s="2">
        <v>3324</v>
      </c>
      <c r="D1897" s="2" t="s">
        <v>2001</v>
      </c>
      <c r="E1897" s="2" t="s">
        <v>72</v>
      </c>
      <c r="F1897" s="3">
        <v>48.679593206999961</v>
      </c>
      <c r="G1897" s="3">
        <v>26.583408939421911</v>
      </c>
      <c r="H1897" s="4">
        <v>59.726384364820852</v>
      </c>
      <c r="I1897" s="2" t="s">
        <v>131</v>
      </c>
      <c r="J1897" s="2" t="str">
        <f>IF(COUNTIF($A$3:A1897,A1897)&gt;1,"ДУБЛЬ","")</f>
        <v/>
      </c>
      <c r="K1897" s="2" t="str">
        <f t="shared" si="29"/>
        <v>OK</v>
      </c>
      <c r="L1897" s="2" t="s">
        <v>72</v>
      </c>
    </row>
    <row r="1898" spans="1:12">
      <c r="A1898" s="2" t="s">
        <v>2754</v>
      </c>
      <c r="B1898" s="2" t="s">
        <v>241</v>
      </c>
      <c r="C1898" s="2">
        <v>3329</v>
      </c>
      <c r="D1898" s="2" t="s">
        <v>2047</v>
      </c>
      <c r="E1898" s="2" t="s">
        <v>72</v>
      </c>
      <c r="F1898" s="3">
        <v>49.874087000000003</v>
      </c>
      <c r="G1898" s="3">
        <v>24.060134999999999</v>
      </c>
      <c r="H1898" s="4">
        <v>59.726384364820852</v>
      </c>
      <c r="I1898" s="2" t="s">
        <v>131</v>
      </c>
      <c r="J1898" s="2" t="str">
        <f>IF(COUNTIF($A$3:A1898,A1898)&gt;1,"ДУБЛЬ","")</f>
        <v/>
      </c>
      <c r="K1898" s="2" t="str">
        <f t="shared" si="29"/>
        <v>OK</v>
      </c>
      <c r="L1898" s="2" t="s">
        <v>72</v>
      </c>
    </row>
    <row r="1899" spans="1:12">
      <c r="A1899" s="2" t="s">
        <v>2755</v>
      </c>
      <c r="B1899" s="2" t="s">
        <v>241</v>
      </c>
      <c r="C1899" s="2">
        <v>3334</v>
      </c>
      <c r="D1899" s="2" t="s">
        <v>2089</v>
      </c>
      <c r="E1899" s="2" t="s">
        <v>72</v>
      </c>
      <c r="F1899" s="3">
        <v>50.050930000000001</v>
      </c>
      <c r="G1899" s="3">
        <v>23.990490000000001</v>
      </c>
      <c r="H1899" s="4">
        <v>59.726384364820852</v>
      </c>
      <c r="I1899" s="2" t="s">
        <v>131</v>
      </c>
      <c r="J1899" s="2" t="str">
        <f>IF(COUNTIF($A$3:A1899,A1899)&gt;1,"ДУБЛЬ","")</f>
        <v/>
      </c>
      <c r="K1899" s="2" t="str">
        <f t="shared" si="29"/>
        <v>OK</v>
      </c>
      <c r="L1899" s="2" t="s">
        <v>72</v>
      </c>
    </row>
    <row r="1900" spans="1:12">
      <c r="A1900" s="2" t="s">
        <v>2756</v>
      </c>
      <c r="B1900" s="2" t="s">
        <v>241</v>
      </c>
      <c r="C1900" s="2">
        <v>3335</v>
      </c>
      <c r="D1900" s="2" t="s">
        <v>2757</v>
      </c>
      <c r="E1900" s="2" t="s">
        <v>72</v>
      </c>
      <c r="F1900" s="3">
        <v>50.237743053484287</v>
      </c>
      <c r="G1900" s="3">
        <v>28.583336573941189</v>
      </c>
      <c r="H1900" s="4">
        <v>59.726384364820852</v>
      </c>
      <c r="I1900" s="2" t="s">
        <v>131</v>
      </c>
      <c r="J1900" s="2" t="str">
        <f>IF(COUNTIF($A$3:A1900,A1900)&gt;1,"ДУБЛЬ","")</f>
        <v/>
      </c>
      <c r="K1900" s="2" t="str">
        <f t="shared" si="29"/>
        <v>OK</v>
      </c>
      <c r="L1900" s="2" t="s">
        <v>72</v>
      </c>
    </row>
    <row r="1901" spans="1:12">
      <c r="A1901" s="2" t="s">
        <v>2758</v>
      </c>
      <c r="B1901" s="2" t="s">
        <v>241</v>
      </c>
      <c r="C1901" s="2">
        <v>3337</v>
      </c>
      <c r="D1901" s="2" t="s">
        <v>1922</v>
      </c>
      <c r="E1901" s="2" t="s">
        <v>72</v>
      </c>
      <c r="F1901" s="3">
        <v>50.743499999999997</v>
      </c>
      <c r="G1901" s="3">
        <v>25.357340000000001</v>
      </c>
      <c r="H1901" s="4">
        <v>59.726384364820852</v>
      </c>
      <c r="I1901" s="2" t="s">
        <v>131</v>
      </c>
      <c r="J1901" s="2" t="str">
        <f>IF(COUNTIF($A$3:A1901,A1901)&gt;1,"ДУБЛЬ","")</f>
        <v/>
      </c>
      <c r="K1901" s="2" t="str">
        <f t="shared" si="29"/>
        <v>OK</v>
      </c>
      <c r="L1901" s="2" t="s">
        <v>72</v>
      </c>
    </row>
    <row r="1902" spans="1:12">
      <c r="A1902" s="2" t="s">
        <v>2759</v>
      </c>
      <c r="B1902" s="2" t="s">
        <v>241</v>
      </c>
      <c r="C1902" s="2">
        <v>3339</v>
      </c>
      <c r="D1902" s="2" t="s">
        <v>2022</v>
      </c>
      <c r="E1902" s="2" t="s">
        <v>72</v>
      </c>
      <c r="F1902" s="3">
        <v>49.422370399999998</v>
      </c>
      <c r="G1902" s="3">
        <v>26.996242599999999</v>
      </c>
      <c r="H1902" s="4">
        <v>59.726384364820852</v>
      </c>
      <c r="I1902" s="2" t="s">
        <v>131</v>
      </c>
      <c r="J1902" s="2" t="str">
        <f>IF(COUNTIF($A$3:A1902,A1902)&gt;1,"ДУБЛЬ","")</f>
        <v/>
      </c>
      <c r="K1902" s="2" t="str">
        <f t="shared" si="29"/>
        <v>OK</v>
      </c>
      <c r="L1902" s="2" t="s">
        <v>72</v>
      </c>
    </row>
    <row r="1903" spans="1:12">
      <c r="A1903" s="2" t="s">
        <v>2760</v>
      </c>
      <c r="B1903" s="2" t="s">
        <v>241</v>
      </c>
      <c r="C1903" s="2">
        <v>3342</v>
      </c>
      <c r="D1903" s="2" t="s">
        <v>2022</v>
      </c>
      <c r="E1903" s="2" t="s">
        <v>72</v>
      </c>
      <c r="F1903" s="3">
        <v>49.451263813898038</v>
      </c>
      <c r="G1903" s="3">
        <v>27.012381375073961</v>
      </c>
      <c r="H1903" s="4">
        <v>59.726384364820852</v>
      </c>
      <c r="I1903" s="2" t="s">
        <v>131</v>
      </c>
      <c r="J1903" s="2" t="str">
        <f>IF(COUNTIF($A$3:A1903,A1903)&gt;1,"ДУБЛЬ","")</f>
        <v/>
      </c>
      <c r="K1903" s="2" t="str">
        <f t="shared" si="29"/>
        <v>OK</v>
      </c>
      <c r="L1903" s="2" t="s">
        <v>72</v>
      </c>
    </row>
    <row r="1904" spans="1:12">
      <c r="A1904" s="2" t="s">
        <v>2761</v>
      </c>
      <c r="B1904" s="2" t="s">
        <v>241</v>
      </c>
      <c r="C1904" s="2">
        <v>3344</v>
      </c>
      <c r="D1904" s="2" t="s">
        <v>2007</v>
      </c>
      <c r="E1904" s="2" t="s">
        <v>72</v>
      </c>
      <c r="F1904" s="3">
        <v>48.287331999999999</v>
      </c>
      <c r="G1904" s="3">
        <v>25.920134000000001</v>
      </c>
      <c r="H1904" s="4">
        <v>59.726384364820852</v>
      </c>
      <c r="I1904" s="2" t="s">
        <v>131</v>
      </c>
      <c r="J1904" s="2" t="str">
        <f>IF(COUNTIF($A$3:A1904,A1904)&gt;1,"ДУБЛЬ","")</f>
        <v/>
      </c>
      <c r="K1904" s="2" t="str">
        <f t="shared" si="29"/>
        <v>OK</v>
      </c>
      <c r="L1904" s="2" t="s">
        <v>72</v>
      </c>
    </row>
    <row r="1905" spans="1:12">
      <c r="A1905" s="2" t="s">
        <v>2762</v>
      </c>
      <c r="B1905" s="2" t="s">
        <v>241</v>
      </c>
      <c r="C1905" s="2">
        <v>3346</v>
      </c>
      <c r="D1905" s="2" t="s">
        <v>2763</v>
      </c>
      <c r="E1905" s="2" t="s">
        <v>72</v>
      </c>
      <c r="F1905" s="3">
        <v>50.228905253775338</v>
      </c>
      <c r="G1905" s="3">
        <v>28.685891762134428</v>
      </c>
      <c r="H1905" s="4">
        <v>59.726384364820852</v>
      </c>
      <c r="I1905" s="2" t="s">
        <v>131</v>
      </c>
      <c r="J1905" s="2" t="str">
        <f>IF(COUNTIF($A$3:A1905,A1905)&gt;1,"ДУБЛЬ","")</f>
        <v/>
      </c>
      <c r="K1905" s="2" t="str">
        <f t="shared" si="29"/>
        <v>OK</v>
      </c>
      <c r="L1905" s="2" t="s">
        <v>72</v>
      </c>
    </row>
    <row r="1906" spans="1:12">
      <c r="A1906" s="2" t="s">
        <v>2764</v>
      </c>
      <c r="B1906" s="2" t="s">
        <v>241</v>
      </c>
      <c r="C1906" s="2">
        <v>3348</v>
      </c>
      <c r="D1906" s="2" t="s">
        <v>1943</v>
      </c>
      <c r="E1906" s="2" t="s">
        <v>72</v>
      </c>
      <c r="F1906" s="3">
        <v>49.784030000000001</v>
      </c>
      <c r="G1906" s="3">
        <v>23.64246</v>
      </c>
      <c r="H1906" s="4">
        <v>59.726384364820852</v>
      </c>
      <c r="I1906" s="2" t="s">
        <v>131</v>
      </c>
      <c r="J1906" s="2" t="str">
        <f>IF(COUNTIF($A$3:A1906,A1906)&gt;1,"ДУБЛЬ","")</f>
        <v/>
      </c>
      <c r="K1906" s="2" t="str">
        <f t="shared" si="29"/>
        <v>OK</v>
      </c>
      <c r="L1906" s="2" t="s">
        <v>72</v>
      </c>
    </row>
    <row r="1907" spans="1:12">
      <c r="A1907" s="2" t="s">
        <v>2765</v>
      </c>
      <c r="B1907" s="2" t="s">
        <v>241</v>
      </c>
      <c r="C1907" s="2">
        <v>3350</v>
      </c>
      <c r="D1907" s="2" t="s">
        <v>2255</v>
      </c>
      <c r="E1907" s="2" t="s">
        <v>72</v>
      </c>
      <c r="F1907" s="3">
        <v>49.410353999999998</v>
      </c>
      <c r="G1907" s="3">
        <v>24.612341000000001</v>
      </c>
      <c r="H1907" s="4">
        <v>59.726384364820852</v>
      </c>
      <c r="I1907" s="2" t="s">
        <v>131</v>
      </c>
      <c r="J1907" s="2" t="str">
        <f>IF(COUNTIF($A$3:A1907,A1907)&gt;1,"ДУБЛЬ","")</f>
        <v/>
      </c>
      <c r="K1907" s="2" t="str">
        <f t="shared" si="29"/>
        <v>OK</v>
      </c>
      <c r="L1907" s="2" t="s">
        <v>72</v>
      </c>
    </row>
    <row r="1908" spans="1:12">
      <c r="A1908" s="2" t="s">
        <v>2766</v>
      </c>
      <c r="B1908" s="2" t="s">
        <v>241</v>
      </c>
      <c r="C1908" s="2">
        <v>3352</v>
      </c>
      <c r="D1908" s="2" t="s">
        <v>2677</v>
      </c>
      <c r="E1908" s="2" t="s">
        <v>72</v>
      </c>
      <c r="F1908" s="3">
        <v>49.822465000000001</v>
      </c>
      <c r="G1908" s="3">
        <v>24.147629999999999</v>
      </c>
      <c r="H1908" s="4">
        <v>59.726384364820852</v>
      </c>
      <c r="I1908" s="2" t="s">
        <v>131</v>
      </c>
      <c r="J1908" s="2" t="str">
        <f>IF(COUNTIF($A$3:A1908,A1908)&gt;1,"ДУБЛЬ","")</f>
        <v/>
      </c>
      <c r="K1908" s="2" t="str">
        <f t="shared" si="29"/>
        <v>OK</v>
      </c>
      <c r="L1908" s="2" t="s">
        <v>72</v>
      </c>
    </row>
    <row r="1909" spans="1:12">
      <c r="A1909" s="2" t="s">
        <v>2767</v>
      </c>
      <c r="B1909" s="2" t="s">
        <v>241</v>
      </c>
      <c r="C1909" s="2">
        <v>3355</v>
      </c>
      <c r="D1909" s="2" t="s">
        <v>2768</v>
      </c>
      <c r="E1909" s="2" t="s">
        <v>72</v>
      </c>
      <c r="F1909" s="3">
        <v>48.218761999999998</v>
      </c>
      <c r="G1909" s="3">
        <v>26.272493999999998</v>
      </c>
      <c r="H1909" s="4">
        <v>59.726384364820852</v>
      </c>
      <c r="I1909" s="2" t="s">
        <v>131</v>
      </c>
      <c r="J1909" s="2" t="str">
        <f>IF(COUNTIF($A$3:A1909,A1909)&gt;1,"ДУБЛЬ","")</f>
        <v/>
      </c>
      <c r="K1909" s="2" t="str">
        <f t="shared" si="29"/>
        <v>OK</v>
      </c>
      <c r="L1909" s="2" t="s">
        <v>72</v>
      </c>
    </row>
    <row r="1910" spans="1:12">
      <c r="A1910" s="2" t="s">
        <v>2769</v>
      </c>
      <c r="B1910" s="2" t="s">
        <v>241</v>
      </c>
      <c r="C1910" s="2">
        <v>3356</v>
      </c>
      <c r="D1910" s="2" t="s">
        <v>2472</v>
      </c>
      <c r="E1910" s="2" t="s">
        <v>72</v>
      </c>
      <c r="F1910" s="3">
        <v>48.663741999999999</v>
      </c>
      <c r="G1910" s="3">
        <v>25.502593000000001</v>
      </c>
      <c r="H1910" s="4">
        <v>59.726384364820852</v>
      </c>
      <c r="I1910" s="2" t="s">
        <v>131</v>
      </c>
      <c r="J1910" s="2" t="str">
        <f>IF(COUNTIF($A$3:A1910,A1910)&gt;1,"ДУБЛЬ","")</f>
        <v/>
      </c>
      <c r="K1910" s="2" t="str">
        <f t="shared" si="29"/>
        <v>OK</v>
      </c>
      <c r="L1910" s="2" t="s">
        <v>72</v>
      </c>
    </row>
    <row r="1911" spans="1:12">
      <c r="A1911" s="2" t="s">
        <v>2770</v>
      </c>
      <c r="B1911" s="2" t="s">
        <v>241</v>
      </c>
      <c r="C1911" s="2">
        <v>3357</v>
      </c>
      <c r="D1911" s="2" t="s">
        <v>2771</v>
      </c>
      <c r="E1911" s="2" t="s">
        <v>72</v>
      </c>
      <c r="F1911" s="3">
        <v>50.728630000000003</v>
      </c>
      <c r="G1911" s="3">
        <v>26.027799999999999</v>
      </c>
      <c r="H1911" s="4">
        <v>59.726384364820852</v>
      </c>
      <c r="I1911" s="2" t="s">
        <v>131</v>
      </c>
      <c r="J1911" s="2" t="str">
        <f>IF(COUNTIF($A$3:A1911,A1911)&gt;1,"ДУБЛЬ","")</f>
        <v/>
      </c>
      <c r="K1911" s="2" t="str">
        <f t="shared" si="29"/>
        <v>OK</v>
      </c>
      <c r="L1911" s="2" t="s">
        <v>72</v>
      </c>
    </row>
    <row r="1912" spans="1:12">
      <c r="A1912" s="2" t="s">
        <v>2772</v>
      </c>
      <c r="B1912" s="2" t="s">
        <v>241</v>
      </c>
      <c r="C1912" s="2">
        <v>3363</v>
      </c>
      <c r="D1912" s="2" t="s">
        <v>2773</v>
      </c>
      <c r="E1912" s="2" t="s">
        <v>72</v>
      </c>
      <c r="F1912" s="3">
        <v>48.475450326758242</v>
      </c>
      <c r="G1912" s="3">
        <v>22.582872140820029</v>
      </c>
      <c r="H1912" s="4">
        <v>59.726384364820852</v>
      </c>
      <c r="I1912" s="2" t="s">
        <v>131</v>
      </c>
      <c r="J1912" s="2" t="str">
        <f>IF(COUNTIF($A$3:A1912,A1912)&gt;1,"ДУБЛЬ","")</f>
        <v/>
      </c>
      <c r="K1912" s="2" t="str">
        <f t="shared" si="29"/>
        <v>OK</v>
      </c>
      <c r="L1912" s="2" t="s">
        <v>72</v>
      </c>
    </row>
    <row r="1913" spans="1:12">
      <c r="A1913" s="2" t="s">
        <v>2774</v>
      </c>
      <c r="B1913" s="2" t="s">
        <v>241</v>
      </c>
      <c r="C1913" s="2">
        <v>3368</v>
      </c>
      <c r="D1913" s="2" t="s">
        <v>2121</v>
      </c>
      <c r="E1913" s="2" t="s">
        <v>72</v>
      </c>
      <c r="F1913" s="3">
        <v>49.260318045158463</v>
      </c>
      <c r="G1913" s="3">
        <v>23.842992704265111</v>
      </c>
      <c r="H1913" s="4">
        <v>59.726384364820852</v>
      </c>
      <c r="I1913" s="2" t="s">
        <v>131</v>
      </c>
      <c r="J1913" s="2" t="str">
        <f>IF(COUNTIF($A$3:A1913,A1913)&gt;1,"ДУБЛЬ","")</f>
        <v/>
      </c>
      <c r="K1913" s="2" t="str">
        <f t="shared" si="29"/>
        <v>OK</v>
      </c>
      <c r="L1913" s="2" t="s">
        <v>72</v>
      </c>
    </row>
    <row r="1914" spans="1:12">
      <c r="A1914" s="2" t="s">
        <v>2775</v>
      </c>
      <c r="B1914" s="2" t="s">
        <v>241</v>
      </c>
      <c r="C1914" s="2">
        <v>3376</v>
      </c>
      <c r="D1914" s="2" t="s">
        <v>2047</v>
      </c>
      <c r="E1914" s="2" t="s">
        <v>72</v>
      </c>
      <c r="F1914" s="3">
        <v>49.876559999999998</v>
      </c>
      <c r="G1914" s="3">
        <v>24.043849999999999</v>
      </c>
      <c r="H1914" s="4">
        <v>59.726384364820852</v>
      </c>
      <c r="I1914" s="2" t="s">
        <v>131</v>
      </c>
      <c r="J1914" s="2" t="str">
        <f>IF(COUNTIF($A$3:A1914,A1914)&gt;1,"ДУБЛЬ","")</f>
        <v/>
      </c>
      <c r="K1914" s="2" t="str">
        <f t="shared" si="29"/>
        <v>OK</v>
      </c>
      <c r="L1914" s="2" t="s">
        <v>72</v>
      </c>
    </row>
    <row r="1915" spans="1:12">
      <c r="A1915" s="2" t="s">
        <v>2776</v>
      </c>
      <c r="B1915" s="2" t="s">
        <v>241</v>
      </c>
      <c r="C1915" s="2">
        <v>3378</v>
      </c>
      <c r="D1915" s="2" t="s">
        <v>2047</v>
      </c>
      <c r="E1915" s="2" t="s">
        <v>72</v>
      </c>
      <c r="F1915" s="3">
        <v>49.796836999999996</v>
      </c>
      <c r="G1915" s="3">
        <v>24.053412999999999</v>
      </c>
      <c r="H1915" s="4">
        <v>59.726384364820852</v>
      </c>
      <c r="I1915" s="2" t="s">
        <v>131</v>
      </c>
      <c r="J1915" s="2" t="str">
        <f>IF(COUNTIF($A$3:A1915,A1915)&gt;1,"ДУБЛЬ","")</f>
        <v/>
      </c>
      <c r="K1915" s="2" t="str">
        <f t="shared" si="29"/>
        <v>OK</v>
      </c>
      <c r="L1915" s="2" t="s">
        <v>72</v>
      </c>
    </row>
    <row r="1916" spans="1:12">
      <c r="A1916" s="2" t="s">
        <v>2777</v>
      </c>
      <c r="B1916" s="2" t="s">
        <v>241</v>
      </c>
      <c r="C1916" s="2">
        <v>3382</v>
      </c>
      <c r="D1916" s="2" t="s">
        <v>2016</v>
      </c>
      <c r="E1916" s="2" t="s">
        <v>72</v>
      </c>
      <c r="F1916" s="3">
        <v>49.561027000000003</v>
      </c>
      <c r="G1916" s="3">
        <v>25.646726000000001</v>
      </c>
      <c r="H1916" s="4">
        <v>59.726384364820852</v>
      </c>
      <c r="I1916" s="2" t="s">
        <v>131</v>
      </c>
      <c r="J1916" s="2" t="str">
        <f>IF(COUNTIF($A$3:A1916,A1916)&gt;1,"ДУБЛЬ","")</f>
        <v/>
      </c>
      <c r="K1916" s="2" t="str">
        <f t="shared" si="29"/>
        <v>OK</v>
      </c>
      <c r="L1916" s="2" t="s">
        <v>72</v>
      </c>
    </row>
    <row r="1917" spans="1:12">
      <c r="A1917" s="2" t="s">
        <v>2778</v>
      </c>
      <c r="B1917" s="2" t="s">
        <v>241</v>
      </c>
      <c r="C1917" s="2">
        <v>3384</v>
      </c>
      <c r="D1917" s="2" t="s">
        <v>2022</v>
      </c>
      <c r="E1917" s="2" t="s">
        <v>72</v>
      </c>
      <c r="F1917" s="3">
        <v>49.436207732946777</v>
      </c>
      <c r="G1917" s="3">
        <v>26.98329632226201</v>
      </c>
      <c r="H1917" s="4">
        <v>59.726384364820852</v>
      </c>
      <c r="I1917" s="2" t="s">
        <v>131</v>
      </c>
      <c r="J1917" s="2" t="str">
        <f>IF(COUNTIF($A$3:A1917,A1917)&gt;1,"ДУБЛЬ","")</f>
        <v/>
      </c>
      <c r="K1917" s="2" t="str">
        <f t="shared" si="29"/>
        <v>OK</v>
      </c>
      <c r="L1917" s="2" t="s">
        <v>72</v>
      </c>
    </row>
    <row r="1918" spans="1:12">
      <c r="A1918" s="2" t="s">
        <v>2779</v>
      </c>
      <c r="B1918" s="2" t="s">
        <v>241</v>
      </c>
      <c r="C1918" s="2">
        <v>3386</v>
      </c>
      <c r="D1918" s="2" t="s">
        <v>2105</v>
      </c>
      <c r="E1918" s="2" t="s">
        <v>72</v>
      </c>
      <c r="F1918" s="3">
        <v>49.674855999999998</v>
      </c>
      <c r="G1918" s="3">
        <v>25.758610999999998</v>
      </c>
      <c r="H1918" s="4">
        <v>59.726384364820852</v>
      </c>
      <c r="I1918" s="2" t="s">
        <v>131</v>
      </c>
      <c r="J1918" s="2" t="str">
        <f>IF(COUNTIF($A$3:A1918,A1918)&gt;1,"ДУБЛЬ","")</f>
        <v/>
      </c>
      <c r="K1918" s="2" t="str">
        <f t="shared" si="29"/>
        <v>OK</v>
      </c>
      <c r="L1918" s="2" t="s">
        <v>72</v>
      </c>
    </row>
    <row r="1919" spans="1:12">
      <c r="A1919" s="2" t="s">
        <v>2780</v>
      </c>
      <c r="B1919" s="2" t="s">
        <v>241</v>
      </c>
      <c r="C1919" s="2">
        <v>3387</v>
      </c>
      <c r="D1919" s="2" t="s">
        <v>611</v>
      </c>
      <c r="E1919" s="2" t="s">
        <v>72</v>
      </c>
      <c r="F1919" s="3">
        <v>50.505428017085791</v>
      </c>
      <c r="G1919" s="3">
        <v>30.49148743282575</v>
      </c>
      <c r="H1919" s="4">
        <v>59.726384364820852</v>
      </c>
      <c r="I1919" s="2" t="s">
        <v>131</v>
      </c>
      <c r="J1919" s="2" t="str">
        <f>IF(COUNTIF($A$3:A1919,A1919)&gt;1,"ДУБЛЬ","")</f>
        <v/>
      </c>
      <c r="K1919" s="2" t="str">
        <f t="shared" si="29"/>
        <v>OK</v>
      </c>
      <c r="L1919" s="2" t="s">
        <v>72</v>
      </c>
    </row>
    <row r="1920" spans="1:12">
      <c r="A1920" s="2" t="s">
        <v>2781</v>
      </c>
      <c r="B1920" s="2" t="s">
        <v>241</v>
      </c>
      <c r="C1920" s="2">
        <v>3389</v>
      </c>
      <c r="D1920" s="2" t="s">
        <v>2126</v>
      </c>
      <c r="E1920" s="2" t="s">
        <v>72</v>
      </c>
      <c r="F1920" s="3">
        <v>50.115545914278691</v>
      </c>
      <c r="G1920" s="3">
        <v>25.72024050069189</v>
      </c>
      <c r="H1920" s="4">
        <v>59.726384364820852</v>
      </c>
      <c r="I1920" s="2" t="s">
        <v>131</v>
      </c>
      <c r="J1920" s="2" t="str">
        <f>IF(COUNTIF($A$3:A1920,A1920)&gt;1,"ДУБЛЬ","")</f>
        <v/>
      </c>
      <c r="K1920" s="2" t="str">
        <f t="shared" si="29"/>
        <v>OK</v>
      </c>
      <c r="L1920" s="2" t="s">
        <v>72</v>
      </c>
    </row>
    <row r="1921" spans="1:12">
      <c r="A1921" s="2" t="s">
        <v>2782</v>
      </c>
      <c r="B1921" s="2" t="s">
        <v>241</v>
      </c>
      <c r="C1921" s="2">
        <v>3392</v>
      </c>
      <c r="D1921" s="2" t="s">
        <v>2783</v>
      </c>
      <c r="E1921" s="2" t="s">
        <v>72</v>
      </c>
      <c r="F1921" s="3">
        <v>50.133290000000002</v>
      </c>
      <c r="G1921" s="3">
        <v>23.843419999999998</v>
      </c>
      <c r="H1921" s="4">
        <v>59.726384364820852</v>
      </c>
      <c r="I1921" s="2" t="s">
        <v>131</v>
      </c>
      <c r="J1921" s="2" t="str">
        <f>IF(COUNTIF($A$3:A1921,A1921)&gt;1,"ДУБЛЬ","")</f>
        <v/>
      </c>
      <c r="K1921" s="2" t="str">
        <f t="shared" si="29"/>
        <v>OK</v>
      </c>
      <c r="L1921" s="2" t="s">
        <v>72</v>
      </c>
    </row>
    <row r="1922" spans="1:12">
      <c r="A1922" s="2" t="s">
        <v>2784</v>
      </c>
      <c r="B1922" s="2" t="s">
        <v>241</v>
      </c>
      <c r="C1922" s="2">
        <v>3394</v>
      </c>
      <c r="D1922" s="2" t="s">
        <v>2099</v>
      </c>
      <c r="E1922" s="2" t="s">
        <v>72</v>
      </c>
      <c r="F1922" s="3">
        <v>48.440003439057207</v>
      </c>
      <c r="G1922" s="3">
        <v>22.728300693826149</v>
      </c>
      <c r="H1922" s="4">
        <v>59.726384364820852</v>
      </c>
      <c r="I1922" s="2" t="s">
        <v>131</v>
      </c>
      <c r="J1922" s="2" t="str">
        <f>IF(COUNTIF($A$3:A1922,A1922)&gt;1,"ДУБЛЬ","")</f>
        <v/>
      </c>
      <c r="K1922" s="2" t="str">
        <f t="shared" si="29"/>
        <v>OK</v>
      </c>
      <c r="L1922" s="2" t="s">
        <v>72</v>
      </c>
    </row>
    <row r="1923" spans="1:12">
      <c r="A1923" s="2" t="s">
        <v>2785</v>
      </c>
      <c r="B1923" s="2" t="s">
        <v>241</v>
      </c>
      <c r="C1923" s="2">
        <v>3397</v>
      </c>
      <c r="D1923" s="2" t="s">
        <v>1966</v>
      </c>
      <c r="E1923" s="2" t="s">
        <v>72</v>
      </c>
      <c r="F1923" s="3">
        <v>50.58907</v>
      </c>
      <c r="G1923" s="3">
        <v>27.64076</v>
      </c>
      <c r="H1923" s="4">
        <v>59.726384364820852</v>
      </c>
      <c r="I1923" s="2" t="s">
        <v>131</v>
      </c>
      <c r="J1923" s="2" t="str">
        <f>IF(COUNTIF($A$3:A1923,A1923)&gt;1,"ДУБЛЬ","")</f>
        <v/>
      </c>
      <c r="K1923" s="2" t="str">
        <f t="shared" ref="K1923:K1931" si="30">IF(OR(F1923="",G1923=""),"НЕМАЄ","OK")</f>
        <v>OK</v>
      </c>
      <c r="L1923" s="2" t="s">
        <v>72</v>
      </c>
    </row>
    <row r="1924" spans="1:12">
      <c r="A1924" s="2" t="s">
        <v>2786</v>
      </c>
      <c r="B1924" s="2" t="s">
        <v>241</v>
      </c>
      <c r="C1924" s="2">
        <v>3398</v>
      </c>
      <c r="D1924" s="2" t="s">
        <v>2086</v>
      </c>
      <c r="E1924" s="2" t="s">
        <v>72</v>
      </c>
      <c r="F1924" s="3">
        <v>48.550849999999997</v>
      </c>
      <c r="G1924" s="3">
        <v>22.988759999999999</v>
      </c>
      <c r="H1924" s="4">
        <v>59.726384364820852</v>
      </c>
      <c r="I1924" s="2" t="s">
        <v>131</v>
      </c>
      <c r="J1924" s="2" t="str">
        <f>IF(COUNTIF($A$3:A1924,A1924)&gt;1,"ДУБЛЬ","")</f>
        <v/>
      </c>
      <c r="K1924" s="2" t="str">
        <f t="shared" si="30"/>
        <v>OK</v>
      </c>
      <c r="L1924" s="2" t="s">
        <v>72</v>
      </c>
    </row>
    <row r="1925" spans="1:12">
      <c r="A1925" s="2" t="s">
        <v>2787</v>
      </c>
      <c r="B1925" s="2" t="s">
        <v>241</v>
      </c>
      <c r="C1925" s="2">
        <v>3407</v>
      </c>
      <c r="D1925" s="2" t="s">
        <v>1920</v>
      </c>
      <c r="E1925" s="2" t="s">
        <v>72</v>
      </c>
      <c r="F1925" s="3">
        <v>50.621949999999998</v>
      </c>
      <c r="G1925" s="3">
        <v>26.242079</v>
      </c>
      <c r="H1925" s="4">
        <v>59.726384364820852</v>
      </c>
      <c r="I1925" s="2" t="s">
        <v>131</v>
      </c>
      <c r="J1925" s="2" t="str">
        <f>IF(COUNTIF($A$3:A1925,A1925)&gt;1,"ДУБЛЬ","")</f>
        <v/>
      </c>
      <c r="K1925" s="2" t="str">
        <f t="shared" si="30"/>
        <v>OK</v>
      </c>
      <c r="L1925" s="2" t="s">
        <v>72</v>
      </c>
    </row>
    <row r="1926" spans="1:12">
      <c r="A1926" s="2" t="s">
        <v>2788</v>
      </c>
      <c r="B1926" s="2" t="s">
        <v>241</v>
      </c>
      <c r="C1926" s="2">
        <v>3409</v>
      </c>
      <c r="D1926" s="2" t="s">
        <v>2789</v>
      </c>
      <c r="E1926" s="2" t="s">
        <v>72</v>
      </c>
      <c r="F1926" s="3">
        <v>49.559710000000003</v>
      </c>
      <c r="G1926" s="3">
        <v>23.30172</v>
      </c>
      <c r="H1926" s="4">
        <v>59.726384364820852</v>
      </c>
      <c r="I1926" s="2" t="s">
        <v>131</v>
      </c>
      <c r="J1926" s="2" t="str">
        <f>IF(COUNTIF($A$3:A1926,A1926)&gt;1,"ДУБЛЬ","")</f>
        <v/>
      </c>
      <c r="K1926" s="2" t="str">
        <f t="shared" si="30"/>
        <v>OK</v>
      </c>
      <c r="L1926" s="2" t="s">
        <v>72</v>
      </c>
    </row>
    <row r="1927" spans="1:12">
      <c r="A1927" s="2" t="s">
        <v>2790</v>
      </c>
      <c r="B1927" s="2" t="s">
        <v>241</v>
      </c>
      <c r="C1927" s="2">
        <v>3411</v>
      </c>
      <c r="D1927" s="2" t="s">
        <v>2791</v>
      </c>
      <c r="E1927" s="2" t="s">
        <v>72</v>
      </c>
      <c r="F1927" s="3">
        <v>50.430570000000003</v>
      </c>
      <c r="G1927" s="3">
        <v>25.340789999999998</v>
      </c>
      <c r="H1927" s="4">
        <v>59.726384364820852</v>
      </c>
      <c r="I1927" s="2" t="s">
        <v>131</v>
      </c>
      <c r="J1927" s="2" t="str">
        <f>IF(COUNTIF($A$3:A1927,A1927)&gt;1,"ДУБЛЬ","")</f>
        <v/>
      </c>
      <c r="K1927" s="2" t="str">
        <f t="shared" si="30"/>
        <v>OK</v>
      </c>
      <c r="L1927" s="2" t="s">
        <v>72</v>
      </c>
    </row>
    <row r="1928" spans="1:12">
      <c r="A1928" s="2" t="s">
        <v>2792</v>
      </c>
      <c r="B1928" s="2" t="s">
        <v>241</v>
      </c>
      <c r="C1928" s="2">
        <v>3422</v>
      </c>
      <c r="D1928" s="2" t="s">
        <v>2022</v>
      </c>
      <c r="E1928" s="2" t="s">
        <v>72</v>
      </c>
      <c r="F1928" s="3">
        <v>49.421952023939667</v>
      </c>
      <c r="G1928" s="3">
        <v>26.98831566829784</v>
      </c>
      <c r="H1928" s="4">
        <v>59.726384364820852</v>
      </c>
      <c r="I1928" s="2" t="s">
        <v>131</v>
      </c>
      <c r="J1928" s="2" t="str">
        <f>IF(COUNTIF($A$3:A1928,A1928)&gt;1,"ДУБЛЬ","")</f>
        <v/>
      </c>
      <c r="K1928" s="2" t="str">
        <f t="shared" si="30"/>
        <v>OK</v>
      </c>
      <c r="L1928" s="2" t="s">
        <v>72</v>
      </c>
    </row>
    <row r="1929" spans="1:12">
      <c r="A1929" s="2" t="s">
        <v>2793</v>
      </c>
      <c r="B1929" s="2" t="s">
        <v>241</v>
      </c>
      <c r="C1929" s="2">
        <v>3434</v>
      </c>
      <c r="D1929" s="2" t="s">
        <v>2040</v>
      </c>
      <c r="E1929" s="2" t="s">
        <v>72</v>
      </c>
      <c r="F1929" s="3">
        <v>49.034359630410037</v>
      </c>
      <c r="G1929" s="3">
        <v>24.354398942724771</v>
      </c>
      <c r="H1929" s="4">
        <v>59.726384364820852</v>
      </c>
      <c r="I1929" s="2" t="s">
        <v>131</v>
      </c>
      <c r="J1929" s="2" t="str">
        <f>IF(COUNTIF($A$3:A1929,A1929)&gt;1,"ДУБЛЬ","")</f>
        <v/>
      </c>
      <c r="K1929" s="2" t="str">
        <f t="shared" si="30"/>
        <v>OK</v>
      </c>
      <c r="L1929" s="2" t="s">
        <v>72</v>
      </c>
    </row>
    <row r="1930" spans="1:12">
      <c r="A1930" s="2" t="s">
        <v>2794</v>
      </c>
      <c r="B1930" s="2" t="s">
        <v>241</v>
      </c>
      <c r="C1930" s="2">
        <v>2751</v>
      </c>
      <c r="D1930" s="2" t="s">
        <v>2795</v>
      </c>
      <c r="E1930" s="2" t="s">
        <v>72</v>
      </c>
      <c r="F1930" s="3">
        <v>50.472700000000003</v>
      </c>
      <c r="G1930" s="3">
        <v>25.970389999999998</v>
      </c>
      <c r="H1930" s="4">
        <v>59.726384364820852</v>
      </c>
      <c r="I1930" s="2" t="s">
        <v>131</v>
      </c>
      <c r="J1930" s="2" t="str">
        <f>IF(COUNTIF($A$3:A1930,A1930)&gt;1,"ДУБЛЬ","")</f>
        <v/>
      </c>
      <c r="K1930" s="2" t="str">
        <f t="shared" si="30"/>
        <v>OK</v>
      </c>
      <c r="L1930" s="2" t="s">
        <v>72</v>
      </c>
    </row>
    <row r="1931" spans="1:12">
      <c r="A1931" s="2" t="s">
        <v>2796</v>
      </c>
      <c r="B1931" s="2" t="s">
        <v>241</v>
      </c>
      <c r="C1931" s="2">
        <v>3486</v>
      </c>
      <c r="D1931" s="2" t="s">
        <v>2797</v>
      </c>
      <c r="E1931" s="2" t="s">
        <v>72</v>
      </c>
      <c r="F1931" s="3">
        <v>50.54654</v>
      </c>
      <c r="G1931" s="3">
        <v>27.466819999999998</v>
      </c>
      <c r="H1931" s="4">
        <v>59.726384364820852</v>
      </c>
      <c r="I1931" s="2" t="s">
        <v>131</v>
      </c>
      <c r="J1931" s="2" t="str">
        <f>IF(COUNTIF($A$3:A1931,A1931)&gt;1,"ДУБЛЬ","")</f>
        <v/>
      </c>
      <c r="K1931" s="2" t="str">
        <f t="shared" si="30"/>
        <v>OK</v>
      </c>
      <c r="L1931" s="2" t="s">
        <v>72</v>
      </c>
    </row>
  </sheetData>
  <mergeCells count="1">
    <mergeCell ref="A1:K1"/>
  </mergeCells>
  <dataValidations count="1">
    <dataValidation type="list" sqref="I3:I5000" xr:uid="{00000000-0002-0000-0600-000000000000}">
      <formula1>"Так,Ні"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930"/>
  <sheetViews>
    <sheetView workbookViewId="0">
      <pane ySplit="1" topLeftCell="A2" activePane="bottomLeft" state="frozen"/>
      <selection pane="bottomLeft"/>
    </sheetView>
  </sheetViews>
  <sheetFormatPr defaultRowHeight="14"/>
  <sheetData>
    <row r="1" spans="1:5">
      <c r="A1" s="10" t="s">
        <v>200</v>
      </c>
      <c r="B1" s="10" t="s">
        <v>239</v>
      </c>
      <c r="C1" s="10" t="s">
        <v>2798</v>
      </c>
      <c r="D1" s="10" t="s">
        <v>2799</v>
      </c>
      <c r="E1" s="10" t="s">
        <v>2800</v>
      </c>
    </row>
    <row r="2" spans="1:5">
      <c r="A2" s="2" t="s">
        <v>240</v>
      </c>
      <c r="B2" s="2" t="s">
        <v>63</v>
      </c>
      <c r="C2" s="2" t="s">
        <v>63</v>
      </c>
      <c r="D2" s="2" t="s">
        <v>131</v>
      </c>
      <c r="E2" s="2" t="s">
        <v>2801</v>
      </c>
    </row>
    <row r="3" spans="1:5">
      <c r="A3" s="2" t="s">
        <v>243</v>
      </c>
      <c r="B3" s="2" t="s">
        <v>63</v>
      </c>
      <c r="C3" s="2" t="s">
        <v>63</v>
      </c>
      <c r="D3" s="2" t="s">
        <v>131</v>
      </c>
      <c r="E3" s="2" t="s">
        <v>2801</v>
      </c>
    </row>
    <row r="4" spans="1:5">
      <c r="A4" s="2" t="s">
        <v>245</v>
      </c>
      <c r="B4" s="2" t="s">
        <v>63</v>
      </c>
      <c r="C4" s="2" t="s">
        <v>63</v>
      </c>
      <c r="D4" s="2" t="s">
        <v>131</v>
      </c>
      <c r="E4" s="2" t="s">
        <v>2801</v>
      </c>
    </row>
    <row r="5" spans="1:5">
      <c r="A5" s="2" t="s">
        <v>247</v>
      </c>
      <c r="B5" s="2" t="s">
        <v>63</v>
      </c>
      <c r="C5" s="2" t="s">
        <v>63</v>
      </c>
      <c r="D5" s="2" t="s">
        <v>131</v>
      </c>
      <c r="E5" s="2" t="s">
        <v>2801</v>
      </c>
    </row>
    <row r="6" spans="1:5">
      <c r="A6" s="2" t="s">
        <v>249</v>
      </c>
      <c r="B6" s="2" t="s">
        <v>63</v>
      </c>
      <c r="C6" s="2" t="s">
        <v>63</v>
      </c>
      <c r="D6" s="2" t="s">
        <v>131</v>
      </c>
      <c r="E6" s="2" t="s">
        <v>2801</v>
      </c>
    </row>
    <row r="7" spans="1:5">
      <c r="A7" s="2" t="s">
        <v>251</v>
      </c>
      <c r="B7" s="2" t="s">
        <v>63</v>
      </c>
      <c r="C7" s="2" t="s">
        <v>63</v>
      </c>
      <c r="D7" s="2" t="s">
        <v>131</v>
      </c>
      <c r="E7" s="2" t="s">
        <v>2801</v>
      </c>
    </row>
    <row r="8" spans="1:5">
      <c r="A8" s="2" t="s">
        <v>253</v>
      </c>
      <c r="B8" s="2" t="s">
        <v>63</v>
      </c>
      <c r="C8" s="2" t="s">
        <v>63</v>
      </c>
      <c r="D8" s="2" t="s">
        <v>131</v>
      </c>
      <c r="E8" s="2" t="s">
        <v>2801</v>
      </c>
    </row>
    <row r="9" spans="1:5">
      <c r="A9" s="2" t="s">
        <v>255</v>
      </c>
      <c r="B9" s="2" t="s">
        <v>63</v>
      </c>
      <c r="C9" s="2" t="s">
        <v>63</v>
      </c>
      <c r="D9" s="2" t="s">
        <v>131</v>
      </c>
      <c r="E9" s="2" t="s">
        <v>2801</v>
      </c>
    </row>
    <row r="10" spans="1:5">
      <c r="A10" s="2" t="s">
        <v>257</v>
      </c>
      <c r="B10" s="2" t="s">
        <v>63</v>
      </c>
      <c r="C10" s="2" t="s">
        <v>63</v>
      </c>
      <c r="D10" s="2" t="s">
        <v>131</v>
      </c>
      <c r="E10" s="2" t="s">
        <v>2801</v>
      </c>
    </row>
    <row r="11" spans="1:5">
      <c r="A11" s="2" t="s">
        <v>258</v>
      </c>
      <c r="B11" s="2" t="s">
        <v>63</v>
      </c>
      <c r="C11" s="2" t="s">
        <v>63</v>
      </c>
      <c r="D11" s="2" t="s">
        <v>131</v>
      </c>
      <c r="E11" s="2" t="s">
        <v>2801</v>
      </c>
    </row>
    <row r="12" spans="1:5">
      <c r="A12" s="2" t="s">
        <v>260</v>
      </c>
      <c r="B12" s="2" t="s">
        <v>63</v>
      </c>
      <c r="C12" s="2" t="s">
        <v>63</v>
      </c>
      <c r="D12" s="2" t="s">
        <v>131</v>
      </c>
      <c r="E12" s="2" t="s">
        <v>2801</v>
      </c>
    </row>
    <row r="13" spans="1:5">
      <c r="A13" s="2" t="s">
        <v>262</v>
      </c>
      <c r="B13" s="2" t="s">
        <v>63</v>
      </c>
      <c r="C13" s="2" t="s">
        <v>63</v>
      </c>
      <c r="D13" s="2" t="s">
        <v>131</v>
      </c>
      <c r="E13" s="2" t="s">
        <v>2801</v>
      </c>
    </row>
    <row r="14" spans="1:5">
      <c r="A14" s="2" t="s">
        <v>263</v>
      </c>
      <c r="B14" s="2" t="s">
        <v>63</v>
      </c>
      <c r="C14" s="2" t="s">
        <v>63</v>
      </c>
      <c r="D14" s="2" t="s">
        <v>131</v>
      </c>
      <c r="E14" s="2" t="s">
        <v>2801</v>
      </c>
    </row>
    <row r="15" spans="1:5">
      <c r="A15" s="2" t="s">
        <v>265</v>
      </c>
      <c r="B15" s="2" t="s">
        <v>63</v>
      </c>
      <c r="C15" s="2" t="s">
        <v>63</v>
      </c>
      <c r="D15" s="2" t="s">
        <v>131</v>
      </c>
      <c r="E15" s="2" t="s">
        <v>2801</v>
      </c>
    </row>
    <row r="16" spans="1:5">
      <c r="A16" s="2" t="s">
        <v>266</v>
      </c>
      <c r="B16" s="2" t="s">
        <v>63</v>
      </c>
      <c r="C16" s="2" t="s">
        <v>63</v>
      </c>
      <c r="D16" s="2" t="s">
        <v>131</v>
      </c>
      <c r="E16" s="2" t="s">
        <v>2801</v>
      </c>
    </row>
    <row r="17" spans="1:5">
      <c r="A17" s="2" t="s">
        <v>268</v>
      </c>
      <c r="B17" s="2" t="s">
        <v>63</v>
      </c>
      <c r="C17" s="2" t="s">
        <v>63</v>
      </c>
      <c r="D17" s="2" t="s">
        <v>131</v>
      </c>
      <c r="E17" s="2" t="s">
        <v>2801</v>
      </c>
    </row>
    <row r="18" spans="1:5">
      <c r="A18" s="2" t="s">
        <v>270</v>
      </c>
      <c r="B18" s="2" t="s">
        <v>63</v>
      </c>
      <c r="C18" s="2" t="s">
        <v>63</v>
      </c>
      <c r="D18" s="2" t="s">
        <v>131</v>
      </c>
      <c r="E18" s="2" t="s">
        <v>2801</v>
      </c>
    </row>
    <row r="19" spans="1:5">
      <c r="A19" s="2" t="s">
        <v>272</v>
      </c>
      <c r="B19" s="2" t="s">
        <v>63</v>
      </c>
      <c r="C19" s="2" t="s">
        <v>63</v>
      </c>
      <c r="D19" s="2" t="s">
        <v>131</v>
      </c>
      <c r="E19" s="2" t="s">
        <v>2801</v>
      </c>
    </row>
    <row r="20" spans="1:5">
      <c r="A20" s="2" t="s">
        <v>273</v>
      </c>
      <c r="B20" s="2" t="s">
        <v>63</v>
      </c>
      <c r="C20" s="2" t="s">
        <v>63</v>
      </c>
      <c r="D20" s="2" t="s">
        <v>131</v>
      </c>
      <c r="E20" s="2" t="s">
        <v>2801</v>
      </c>
    </row>
    <row r="21" spans="1:5">
      <c r="A21" s="2" t="s">
        <v>274</v>
      </c>
      <c r="B21" s="2" t="s">
        <v>63</v>
      </c>
      <c r="C21" s="2" t="s">
        <v>63</v>
      </c>
      <c r="D21" s="2" t="s">
        <v>131</v>
      </c>
      <c r="E21" s="2" t="s">
        <v>2801</v>
      </c>
    </row>
    <row r="22" spans="1:5">
      <c r="A22" s="2" t="s">
        <v>275</v>
      </c>
      <c r="B22" s="2" t="s">
        <v>63</v>
      </c>
      <c r="C22" s="2" t="s">
        <v>63</v>
      </c>
      <c r="D22" s="2" t="s">
        <v>131</v>
      </c>
      <c r="E22" s="2" t="s">
        <v>2801</v>
      </c>
    </row>
    <row r="23" spans="1:5">
      <c r="A23" s="2" t="s">
        <v>277</v>
      </c>
      <c r="B23" s="2" t="s">
        <v>63</v>
      </c>
      <c r="C23" s="2" t="s">
        <v>63</v>
      </c>
      <c r="D23" s="2" t="s">
        <v>131</v>
      </c>
      <c r="E23" s="2" t="s">
        <v>2801</v>
      </c>
    </row>
    <row r="24" spans="1:5">
      <c r="A24" s="2" t="s">
        <v>278</v>
      </c>
      <c r="B24" s="2" t="s">
        <v>63</v>
      </c>
      <c r="C24" s="2" t="s">
        <v>63</v>
      </c>
      <c r="D24" s="2" t="s">
        <v>131</v>
      </c>
      <c r="E24" s="2" t="s">
        <v>2801</v>
      </c>
    </row>
    <row r="25" spans="1:5">
      <c r="A25" s="2" t="s">
        <v>279</v>
      </c>
      <c r="B25" s="2" t="s">
        <v>63</v>
      </c>
      <c r="C25" s="2" t="s">
        <v>63</v>
      </c>
      <c r="D25" s="2" t="s">
        <v>131</v>
      </c>
      <c r="E25" s="2" t="s">
        <v>2801</v>
      </c>
    </row>
    <row r="26" spans="1:5">
      <c r="A26" s="2" t="s">
        <v>281</v>
      </c>
      <c r="B26" s="2" t="s">
        <v>63</v>
      </c>
      <c r="C26" s="2" t="s">
        <v>63</v>
      </c>
      <c r="D26" s="2" t="s">
        <v>131</v>
      </c>
      <c r="E26" s="2" t="s">
        <v>2801</v>
      </c>
    </row>
    <row r="27" spans="1:5">
      <c r="A27" s="2" t="s">
        <v>283</v>
      </c>
      <c r="B27" s="2" t="s">
        <v>63</v>
      </c>
      <c r="C27" s="2" t="s">
        <v>63</v>
      </c>
      <c r="D27" s="2" t="s">
        <v>131</v>
      </c>
      <c r="E27" s="2" t="s">
        <v>2801</v>
      </c>
    </row>
    <row r="28" spans="1:5">
      <c r="A28" s="2" t="s">
        <v>284</v>
      </c>
      <c r="B28" s="2" t="s">
        <v>63</v>
      </c>
      <c r="C28" s="2" t="s">
        <v>63</v>
      </c>
      <c r="D28" s="2" t="s">
        <v>131</v>
      </c>
      <c r="E28" s="2" t="s">
        <v>2801</v>
      </c>
    </row>
    <row r="29" spans="1:5">
      <c r="A29" s="2" t="s">
        <v>286</v>
      </c>
      <c r="B29" s="2" t="s">
        <v>63</v>
      </c>
      <c r="C29" s="2" t="s">
        <v>63</v>
      </c>
      <c r="D29" s="2" t="s">
        <v>131</v>
      </c>
      <c r="E29" s="2" t="s">
        <v>2801</v>
      </c>
    </row>
    <row r="30" spans="1:5">
      <c r="A30" s="2" t="s">
        <v>287</v>
      </c>
      <c r="B30" s="2" t="s">
        <v>63</v>
      </c>
      <c r="C30" s="2" t="s">
        <v>63</v>
      </c>
      <c r="D30" s="2" t="s">
        <v>131</v>
      </c>
      <c r="E30" s="2" t="s">
        <v>2801</v>
      </c>
    </row>
    <row r="31" spans="1:5">
      <c r="A31" s="2" t="s">
        <v>288</v>
      </c>
      <c r="B31" s="2" t="s">
        <v>63</v>
      </c>
      <c r="C31" s="2" t="s">
        <v>63</v>
      </c>
      <c r="D31" s="2" t="s">
        <v>131</v>
      </c>
      <c r="E31" s="2" t="s">
        <v>2801</v>
      </c>
    </row>
    <row r="32" spans="1:5">
      <c r="A32" s="2" t="s">
        <v>289</v>
      </c>
      <c r="B32" s="2" t="s">
        <v>63</v>
      </c>
      <c r="C32" s="2" t="s">
        <v>63</v>
      </c>
      <c r="D32" s="2" t="s">
        <v>131</v>
      </c>
      <c r="E32" s="2" t="s">
        <v>2801</v>
      </c>
    </row>
    <row r="33" spans="1:5">
      <c r="A33" s="2" t="s">
        <v>290</v>
      </c>
      <c r="B33" s="2" t="s">
        <v>63</v>
      </c>
      <c r="C33" s="2" t="s">
        <v>63</v>
      </c>
      <c r="D33" s="2" t="s">
        <v>131</v>
      </c>
      <c r="E33" s="2" t="s">
        <v>2801</v>
      </c>
    </row>
    <row r="34" spans="1:5">
      <c r="A34" s="2" t="s">
        <v>292</v>
      </c>
      <c r="B34" s="2" t="s">
        <v>63</v>
      </c>
      <c r="C34" s="2" t="s">
        <v>63</v>
      </c>
      <c r="D34" s="2" t="s">
        <v>131</v>
      </c>
      <c r="E34" s="2" t="s">
        <v>2801</v>
      </c>
    </row>
    <row r="35" spans="1:5">
      <c r="A35" s="2" t="s">
        <v>293</v>
      </c>
      <c r="B35" s="2" t="s">
        <v>63</v>
      </c>
      <c r="C35" s="2" t="s">
        <v>63</v>
      </c>
      <c r="D35" s="2" t="s">
        <v>131</v>
      </c>
      <c r="E35" s="2" t="s">
        <v>2801</v>
      </c>
    </row>
    <row r="36" spans="1:5">
      <c r="A36" s="2" t="s">
        <v>295</v>
      </c>
      <c r="B36" s="2" t="s">
        <v>63</v>
      </c>
      <c r="C36" s="2" t="s">
        <v>63</v>
      </c>
      <c r="D36" s="2" t="s">
        <v>131</v>
      </c>
      <c r="E36" s="2" t="s">
        <v>2801</v>
      </c>
    </row>
    <row r="37" spans="1:5">
      <c r="A37" s="2" t="s">
        <v>297</v>
      </c>
      <c r="B37" s="2" t="s">
        <v>63</v>
      </c>
      <c r="C37" s="2" t="s">
        <v>63</v>
      </c>
      <c r="D37" s="2" t="s">
        <v>131</v>
      </c>
      <c r="E37" s="2" t="s">
        <v>2801</v>
      </c>
    </row>
    <row r="38" spans="1:5">
      <c r="A38" s="2" t="s">
        <v>299</v>
      </c>
      <c r="B38" s="2" t="s">
        <v>63</v>
      </c>
      <c r="C38" s="2" t="s">
        <v>63</v>
      </c>
      <c r="D38" s="2" t="s">
        <v>131</v>
      </c>
      <c r="E38" s="2" t="s">
        <v>2801</v>
      </c>
    </row>
    <row r="39" spans="1:5">
      <c r="A39" s="2" t="s">
        <v>300</v>
      </c>
      <c r="B39" s="2" t="s">
        <v>63</v>
      </c>
      <c r="C39" s="2" t="s">
        <v>63</v>
      </c>
      <c r="D39" s="2" t="s">
        <v>131</v>
      </c>
      <c r="E39" s="2" t="s">
        <v>2801</v>
      </c>
    </row>
    <row r="40" spans="1:5">
      <c r="A40" s="2" t="s">
        <v>302</v>
      </c>
      <c r="B40" s="2" t="s">
        <v>63</v>
      </c>
      <c r="C40" s="2" t="s">
        <v>63</v>
      </c>
      <c r="D40" s="2" t="s">
        <v>131</v>
      </c>
      <c r="E40" s="2" t="s">
        <v>2801</v>
      </c>
    </row>
    <row r="41" spans="1:5">
      <c r="A41" s="2" t="s">
        <v>303</v>
      </c>
      <c r="B41" s="2" t="s">
        <v>63</v>
      </c>
      <c r="C41" s="2" t="s">
        <v>63</v>
      </c>
      <c r="D41" s="2" t="s">
        <v>131</v>
      </c>
      <c r="E41" s="2" t="s">
        <v>2801</v>
      </c>
    </row>
    <row r="42" spans="1:5">
      <c r="A42" s="2" t="s">
        <v>305</v>
      </c>
      <c r="B42" s="2" t="s">
        <v>63</v>
      </c>
      <c r="C42" s="2" t="s">
        <v>63</v>
      </c>
      <c r="D42" s="2" t="s">
        <v>131</v>
      </c>
      <c r="E42" s="2" t="s">
        <v>2801</v>
      </c>
    </row>
    <row r="43" spans="1:5">
      <c r="A43" s="2" t="s">
        <v>306</v>
      </c>
      <c r="B43" s="2" t="s">
        <v>63</v>
      </c>
      <c r="C43" s="2" t="s">
        <v>63</v>
      </c>
      <c r="D43" s="2" t="s">
        <v>131</v>
      </c>
      <c r="E43" s="2" t="s">
        <v>2801</v>
      </c>
    </row>
    <row r="44" spans="1:5">
      <c r="A44" s="2" t="s">
        <v>307</v>
      </c>
      <c r="B44" s="2" t="s">
        <v>63</v>
      </c>
      <c r="C44" s="2" t="s">
        <v>63</v>
      </c>
      <c r="D44" s="2" t="s">
        <v>131</v>
      </c>
      <c r="E44" s="2" t="s">
        <v>2801</v>
      </c>
    </row>
    <row r="45" spans="1:5">
      <c r="A45" s="2" t="s">
        <v>309</v>
      </c>
      <c r="B45" s="2" t="s">
        <v>63</v>
      </c>
      <c r="C45" s="2" t="s">
        <v>63</v>
      </c>
      <c r="D45" s="2" t="s">
        <v>131</v>
      </c>
      <c r="E45" s="2" t="s">
        <v>2801</v>
      </c>
    </row>
    <row r="46" spans="1:5">
      <c r="A46" s="2" t="s">
        <v>311</v>
      </c>
      <c r="B46" s="2" t="s">
        <v>63</v>
      </c>
      <c r="C46" s="2" t="s">
        <v>63</v>
      </c>
      <c r="D46" s="2" t="s">
        <v>131</v>
      </c>
      <c r="E46" s="2" t="s">
        <v>2801</v>
      </c>
    </row>
    <row r="47" spans="1:5">
      <c r="A47" s="2" t="s">
        <v>313</v>
      </c>
      <c r="B47" s="2" t="s">
        <v>63</v>
      </c>
      <c r="C47" s="2" t="s">
        <v>63</v>
      </c>
      <c r="D47" s="2" t="s">
        <v>131</v>
      </c>
      <c r="E47" s="2" t="s">
        <v>2801</v>
      </c>
    </row>
    <row r="48" spans="1:5">
      <c r="A48" s="2" t="s">
        <v>315</v>
      </c>
      <c r="B48" s="2" t="s">
        <v>63</v>
      </c>
      <c r="C48" s="2" t="s">
        <v>63</v>
      </c>
      <c r="D48" s="2" t="s">
        <v>131</v>
      </c>
      <c r="E48" s="2" t="s">
        <v>2801</v>
      </c>
    </row>
    <row r="49" spans="1:5">
      <c r="A49" s="2" t="s">
        <v>317</v>
      </c>
      <c r="B49" s="2" t="s">
        <v>63</v>
      </c>
      <c r="C49" s="2" t="s">
        <v>63</v>
      </c>
      <c r="D49" s="2" t="s">
        <v>131</v>
      </c>
      <c r="E49" s="2" t="s">
        <v>2801</v>
      </c>
    </row>
    <row r="50" spans="1:5">
      <c r="A50" s="2" t="s">
        <v>319</v>
      </c>
      <c r="B50" s="2" t="s">
        <v>63</v>
      </c>
      <c r="C50" s="2" t="s">
        <v>63</v>
      </c>
      <c r="D50" s="2" t="s">
        <v>131</v>
      </c>
      <c r="E50" s="2" t="s">
        <v>2801</v>
      </c>
    </row>
    <row r="51" spans="1:5">
      <c r="A51" s="2" t="s">
        <v>320</v>
      </c>
      <c r="B51" s="2" t="s">
        <v>63</v>
      </c>
      <c r="C51" s="2" t="s">
        <v>63</v>
      </c>
      <c r="D51" s="2" t="s">
        <v>131</v>
      </c>
      <c r="E51" s="2" t="s">
        <v>2801</v>
      </c>
    </row>
    <row r="52" spans="1:5">
      <c r="A52" s="2" t="s">
        <v>322</v>
      </c>
      <c r="B52" s="2" t="s">
        <v>63</v>
      </c>
      <c r="C52" s="2" t="s">
        <v>63</v>
      </c>
      <c r="D52" s="2" t="s">
        <v>131</v>
      </c>
      <c r="E52" s="2" t="s">
        <v>2801</v>
      </c>
    </row>
    <row r="53" spans="1:5">
      <c r="A53" s="2" t="s">
        <v>324</v>
      </c>
      <c r="B53" s="2" t="s">
        <v>63</v>
      </c>
      <c r="C53" s="2" t="s">
        <v>63</v>
      </c>
      <c r="D53" s="2" t="s">
        <v>131</v>
      </c>
      <c r="E53" s="2" t="s">
        <v>2801</v>
      </c>
    </row>
    <row r="54" spans="1:5">
      <c r="A54" s="2" t="s">
        <v>326</v>
      </c>
      <c r="B54" s="2" t="s">
        <v>63</v>
      </c>
      <c r="C54" s="2" t="s">
        <v>63</v>
      </c>
      <c r="D54" s="2" t="s">
        <v>131</v>
      </c>
      <c r="E54" s="2" t="s">
        <v>2801</v>
      </c>
    </row>
    <row r="55" spans="1:5">
      <c r="A55" s="2" t="s">
        <v>328</v>
      </c>
      <c r="B55" s="2" t="s">
        <v>63</v>
      </c>
      <c r="C55" s="2" t="s">
        <v>63</v>
      </c>
      <c r="D55" s="2" t="s">
        <v>131</v>
      </c>
      <c r="E55" s="2" t="s">
        <v>2801</v>
      </c>
    </row>
    <row r="56" spans="1:5">
      <c r="A56" s="2" t="s">
        <v>330</v>
      </c>
      <c r="B56" s="2" t="s">
        <v>63</v>
      </c>
      <c r="C56" s="2" t="s">
        <v>63</v>
      </c>
      <c r="D56" s="2" t="s">
        <v>131</v>
      </c>
      <c r="E56" s="2" t="s">
        <v>2801</v>
      </c>
    </row>
    <row r="57" spans="1:5">
      <c r="A57" s="2" t="s">
        <v>331</v>
      </c>
      <c r="B57" s="2" t="s">
        <v>63</v>
      </c>
      <c r="C57" s="2" t="s">
        <v>63</v>
      </c>
      <c r="D57" s="2" t="s">
        <v>131</v>
      </c>
      <c r="E57" s="2" t="s">
        <v>2801</v>
      </c>
    </row>
    <row r="58" spans="1:5">
      <c r="A58" s="2" t="s">
        <v>333</v>
      </c>
      <c r="B58" s="2" t="s">
        <v>63</v>
      </c>
      <c r="C58" s="2" t="s">
        <v>63</v>
      </c>
      <c r="D58" s="2" t="s">
        <v>131</v>
      </c>
      <c r="E58" s="2" t="s">
        <v>2801</v>
      </c>
    </row>
    <row r="59" spans="1:5">
      <c r="A59" s="2" t="s">
        <v>334</v>
      </c>
      <c r="B59" s="2" t="s">
        <v>63</v>
      </c>
      <c r="C59" s="2" t="s">
        <v>63</v>
      </c>
      <c r="D59" s="2" t="s">
        <v>131</v>
      </c>
      <c r="E59" s="2" t="s">
        <v>2801</v>
      </c>
    </row>
    <row r="60" spans="1:5">
      <c r="A60" s="2" t="s">
        <v>336</v>
      </c>
      <c r="B60" s="2" t="s">
        <v>63</v>
      </c>
      <c r="C60" s="2" t="s">
        <v>63</v>
      </c>
      <c r="D60" s="2" t="s">
        <v>131</v>
      </c>
      <c r="E60" s="2" t="s">
        <v>2801</v>
      </c>
    </row>
    <row r="61" spans="1:5">
      <c r="A61" s="2" t="s">
        <v>338</v>
      </c>
      <c r="B61" s="2" t="s">
        <v>63</v>
      </c>
      <c r="C61" s="2" t="s">
        <v>63</v>
      </c>
      <c r="D61" s="2" t="s">
        <v>131</v>
      </c>
      <c r="E61" s="2" t="s">
        <v>2801</v>
      </c>
    </row>
    <row r="62" spans="1:5">
      <c r="A62" s="2" t="s">
        <v>340</v>
      </c>
      <c r="B62" s="2" t="s">
        <v>63</v>
      </c>
      <c r="C62" s="2" t="s">
        <v>63</v>
      </c>
      <c r="D62" s="2" t="s">
        <v>131</v>
      </c>
      <c r="E62" s="2" t="s">
        <v>2801</v>
      </c>
    </row>
    <row r="63" spans="1:5">
      <c r="A63" s="2" t="s">
        <v>341</v>
      </c>
      <c r="B63" s="2" t="s">
        <v>63</v>
      </c>
      <c r="C63" s="2" t="s">
        <v>63</v>
      </c>
      <c r="D63" s="2" t="s">
        <v>131</v>
      </c>
      <c r="E63" s="2" t="s">
        <v>2801</v>
      </c>
    </row>
    <row r="64" spans="1:5">
      <c r="A64" s="2" t="s">
        <v>343</v>
      </c>
      <c r="B64" s="2" t="s">
        <v>63</v>
      </c>
      <c r="C64" s="2" t="s">
        <v>63</v>
      </c>
      <c r="D64" s="2" t="s">
        <v>131</v>
      </c>
      <c r="E64" s="2" t="s">
        <v>2801</v>
      </c>
    </row>
    <row r="65" spans="1:5">
      <c r="A65" s="2" t="s">
        <v>344</v>
      </c>
      <c r="B65" s="2" t="s">
        <v>63</v>
      </c>
      <c r="C65" s="2" t="s">
        <v>63</v>
      </c>
      <c r="D65" s="2" t="s">
        <v>131</v>
      </c>
      <c r="E65" s="2" t="s">
        <v>2801</v>
      </c>
    </row>
    <row r="66" spans="1:5">
      <c r="A66" s="2" t="s">
        <v>346</v>
      </c>
      <c r="B66" s="2" t="s">
        <v>63</v>
      </c>
      <c r="C66" s="2" t="s">
        <v>63</v>
      </c>
      <c r="D66" s="2" t="s">
        <v>131</v>
      </c>
      <c r="E66" s="2" t="s">
        <v>2801</v>
      </c>
    </row>
    <row r="67" spans="1:5">
      <c r="A67" s="2" t="s">
        <v>348</v>
      </c>
      <c r="B67" s="2" t="s">
        <v>63</v>
      </c>
      <c r="C67" s="2" t="s">
        <v>63</v>
      </c>
      <c r="D67" s="2" t="s">
        <v>131</v>
      </c>
      <c r="E67" s="2" t="s">
        <v>2801</v>
      </c>
    </row>
    <row r="68" spans="1:5">
      <c r="A68" s="2" t="s">
        <v>349</v>
      </c>
      <c r="B68" s="2" t="s">
        <v>63</v>
      </c>
      <c r="C68" s="2" t="s">
        <v>63</v>
      </c>
      <c r="D68" s="2" t="s">
        <v>131</v>
      </c>
      <c r="E68" s="2" t="s">
        <v>2801</v>
      </c>
    </row>
    <row r="69" spans="1:5">
      <c r="A69" s="2" t="s">
        <v>350</v>
      </c>
      <c r="B69" s="2" t="s">
        <v>63</v>
      </c>
      <c r="C69" s="2" t="s">
        <v>63</v>
      </c>
      <c r="D69" s="2" t="s">
        <v>131</v>
      </c>
      <c r="E69" s="2" t="s">
        <v>2801</v>
      </c>
    </row>
    <row r="70" spans="1:5">
      <c r="A70" s="2" t="s">
        <v>352</v>
      </c>
      <c r="B70" s="2" t="s">
        <v>63</v>
      </c>
      <c r="C70" s="2" t="s">
        <v>63</v>
      </c>
      <c r="D70" s="2" t="s">
        <v>131</v>
      </c>
      <c r="E70" s="2" t="s">
        <v>2801</v>
      </c>
    </row>
    <row r="71" spans="1:5">
      <c r="A71" s="2" t="s">
        <v>354</v>
      </c>
      <c r="B71" s="2" t="s">
        <v>63</v>
      </c>
      <c r="C71" s="2" t="s">
        <v>63</v>
      </c>
      <c r="D71" s="2" t="s">
        <v>131</v>
      </c>
      <c r="E71" s="2" t="s">
        <v>2801</v>
      </c>
    </row>
    <row r="72" spans="1:5">
      <c r="A72" s="2" t="s">
        <v>355</v>
      </c>
      <c r="B72" s="2" t="s">
        <v>63</v>
      </c>
      <c r="C72" s="2" t="s">
        <v>63</v>
      </c>
      <c r="D72" s="2" t="s">
        <v>131</v>
      </c>
      <c r="E72" s="2" t="s">
        <v>2801</v>
      </c>
    </row>
    <row r="73" spans="1:5">
      <c r="A73" s="2" t="s">
        <v>357</v>
      </c>
      <c r="B73" s="2" t="s">
        <v>63</v>
      </c>
      <c r="C73" s="2" t="s">
        <v>63</v>
      </c>
      <c r="D73" s="2" t="s">
        <v>131</v>
      </c>
      <c r="E73" s="2" t="s">
        <v>2801</v>
      </c>
    </row>
    <row r="74" spans="1:5">
      <c r="A74" s="2" t="s">
        <v>358</v>
      </c>
      <c r="B74" s="2" t="s">
        <v>63</v>
      </c>
      <c r="C74" s="2" t="s">
        <v>63</v>
      </c>
      <c r="D74" s="2" t="s">
        <v>131</v>
      </c>
      <c r="E74" s="2" t="s">
        <v>2801</v>
      </c>
    </row>
    <row r="75" spans="1:5">
      <c r="A75" s="2" t="s">
        <v>360</v>
      </c>
      <c r="B75" s="2" t="s">
        <v>63</v>
      </c>
      <c r="C75" s="2" t="s">
        <v>63</v>
      </c>
      <c r="D75" s="2" t="s">
        <v>131</v>
      </c>
      <c r="E75" s="2" t="s">
        <v>2801</v>
      </c>
    </row>
    <row r="76" spans="1:5">
      <c r="A76" s="2" t="s">
        <v>362</v>
      </c>
      <c r="B76" s="2" t="s">
        <v>63</v>
      </c>
      <c r="C76" s="2" t="s">
        <v>63</v>
      </c>
      <c r="D76" s="2" t="s">
        <v>131</v>
      </c>
      <c r="E76" s="2" t="s">
        <v>2801</v>
      </c>
    </row>
    <row r="77" spans="1:5">
      <c r="A77" s="2" t="s">
        <v>363</v>
      </c>
      <c r="B77" s="2" t="s">
        <v>63</v>
      </c>
      <c r="C77" s="2" t="s">
        <v>63</v>
      </c>
      <c r="D77" s="2" t="s">
        <v>131</v>
      </c>
      <c r="E77" s="2" t="s">
        <v>2801</v>
      </c>
    </row>
    <row r="78" spans="1:5">
      <c r="A78" s="2" t="s">
        <v>364</v>
      </c>
      <c r="B78" s="2" t="s">
        <v>63</v>
      </c>
      <c r="C78" s="2" t="s">
        <v>63</v>
      </c>
      <c r="D78" s="2" t="s">
        <v>131</v>
      </c>
      <c r="E78" s="2" t="s">
        <v>2801</v>
      </c>
    </row>
    <row r="79" spans="1:5">
      <c r="A79" s="2" t="s">
        <v>365</v>
      </c>
      <c r="B79" s="2" t="s">
        <v>63</v>
      </c>
      <c r="C79" s="2" t="s">
        <v>63</v>
      </c>
      <c r="D79" s="2" t="s">
        <v>131</v>
      </c>
      <c r="E79" s="2" t="s">
        <v>2801</v>
      </c>
    </row>
    <row r="80" spans="1:5">
      <c r="A80" s="2" t="s">
        <v>366</v>
      </c>
      <c r="B80" s="2" t="s">
        <v>63</v>
      </c>
      <c r="C80" s="2" t="s">
        <v>63</v>
      </c>
      <c r="D80" s="2" t="s">
        <v>131</v>
      </c>
      <c r="E80" s="2" t="s">
        <v>2801</v>
      </c>
    </row>
    <row r="81" spans="1:5">
      <c r="A81" s="2" t="s">
        <v>367</v>
      </c>
      <c r="B81" s="2" t="s">
        <v>63</v>
      </c>
      <c r="C81" s="2" t="s">
        <v>63</v>
      </c>
      <c r="D81" s="2" t="s">
        <v>131</v>
      </c>
      <c r="E81" s="2" t="s">
        <v>2801</v>
      </c>
    </row>
    <row r="82" spans="1:5">
      <c r="A82" s="2" t="s">
        <v>369</v>
      </c>
      <c r="B82" s="2" t="s">
        <v>63</v>
      </c>
      <c r="C82" s="2" t="s">
        <v>63</v>
      </c>
      <c r="D82" s="2" t="s">
        <v>131</v>
      </c>
      <c r="E82" s="2" t="s">
        <v>2801</v>
      </c>
    </row>
    <row r="83" spans="1:5">
      <c r="A83" s="2" t="s">
        <v>371</v>
      </c>
      <c r="B83" s="2" t="s">
        <v>63</v>
      </c>
      <c r="C83" s="2" t="s">
        <v>63</v>
      </c>
      <c r="D83" s="2" t="s">
        <v>131</v>
      </c>
      <c r="E83" s="2" t="s">
        <v>2801</v>
      </c>
    </row>
    <row r="84" spans="1:5">
      <c r="A84" s="2" t="s">
        <v>372</v>
      </c>
      <c r="B84" s="2" t="s">
        <v>63</v>
      </c>
      <c r="C84" s="2" t="s">
        <v>63</v>
      </c>
      <c r="D84" s="2" t="s">
        <v>131</v>
      </c>
      <c r="E84" s="2" t="s">
        <v>2801</v>
      </c>
    </row>
    <row r="85" spans="1:5">
      <c r="A85" s="2" t="s">
        <v>374</v>
      </c>
      <c r="B85" s="2" t="s">
        <v>63</v>
      </c>
      <c r="C85" s="2" t="s">
        <v>63</v>
      </c>
      <c r="D85" s="2" t="s">
        <v>131</v>
      </c>
      <c r="E85" s="2" t="s">
        <v>2801</v>
      </c>
    </row>
    <row r="86" spans="1:5">
      <c r="A86" s="2" t="s">
        <v>375</v>
      </c>
      <c r="B86" s="2" t="s">
        <v>63</v>
      </c>
      <c r="C86" s="2" t="s">
        <v>63</v>
      </c>
      <c r="D86" s="2" t="s">
        <v>131</v>
      </c>
      <c r="E86" s="2" t="s">
        <v>2801</v>
      </c>
    </row>
    <row r="87" spans="1:5">
      <c r="A87" s="2" t="s">
        <v>377</v>
      </c>
      <c r="B87" s="2" t="s">
        <v>63</v>
      </c>
      <c r="C87" s="2" t="s">
        <v>63</v>
      </c>
      <c r="D87" s="2" t="s">
        <v>131</v>
      </c>
      <c r="E87" s="2" t="s">
        <v>2801</v>
      </c>
    </row>
    <row r="88" spans="1:5">
      <c r="A88" s="2" t="s">
        <v>378</v>
      </c>
      <c r="B88" s="2" t="s">
        <v>63</v>
      </c>
      <c r="C88" s="2" t="s">
        <v>63</v>
      </c>
      <c r="D88" s="2" t="s">
        <v>131</v>
      </c>
      <c r="E88" s="2" t="s">
        <v>2801</v>
      </c>
    </row>
    <row r="89" spans="1:5">
      <c r="A89" s="2" t="s">
        <v>379</v>
      </c>
      <c r="B89" s="2" t="s">
        <v>63</v>
      </c>
      <c r="C89" s="2" t="s">
        <v>63</v>
      </c>
      <c r="D89" s="2" t="s">
        <v>131</v>
      </c>
      <c r="E89" s="2" t="s">
        <v>2801</v>
      </c>
    </row>
    <row r="90" spans="1:5">
      <c r="A90" s="2" t="s">
        <v>381</v>
      </c>
      <c r="B90" s="2" t="s">
        <v>63</v>
      </c>
      <c r="C90" s="2" t="s">
        <v>63</v>
      </c>
      <c r="D90" s="2" t="s">
        <v>131</v>
      </c>
      <c r="E90" s="2" t="s">
        <v>2801</v>
      </c>
    </row>
    <row r="91" spans="1:5">
      <c r="A91" s="2" t="s">
        <v>383</v>
      </c>
      <c r="B91" s="2" t="s">
        <v>63</v>
      </c>
      <c r="C91" s="2" t="s">
        <v>63</v>
      </c>
      <c r="D91" s="2" t="s">
        <v>131</v>
      </c>
      <c r="E91" s="2" t="s">
        <v>2801</v>
      </c>
    </row>
    <row r="92" spans="1:5">
      <c r="A92" s="2" t="s">
        <v>385</v>
      </c>
      <c r="B92" s="2" t="s">
        <v>63</v>
      </c>
      <c r="C92" s="2" t="s">
        <v>63</v>
      </c>
      <c r="D92" s="2" t="s">
        <v>131</v>
      </c>
      <c r="E92" s="2" t="s">
        <v>2801</v>
      </c>
    </row>
    <row r="93" spans="1:5">
      <c r="A93" s="2" t="s">
        <v>386</v>
      </c>
      <c r="B93" s="2" t="s">
        <v>63</v>
      </c>
      <c r="C93" s="2" t="s">
        <v>63</v>
      </c>
      <c r="D93" s="2" t="s">
        <v>131</v>
      </c>
      <c r="E93" s="2" t="s">
        <v>2801</v>
      </c>
    </row>
    <row r="94" spans="1:5">
      <c r="A94" s="2" t="s">
        <v>387</v>
      </c>
      <c r="B94" s="2" t="s">
        <v>63</v>
      </c>
      <c r="C94" s="2" t="s">
        <v>63</v>
      </c>
      <c r="D94" s="2" t="s">
        <v>131</v>
      </c>
      <c r="E94" s="2" t="s">
        <v>2801</v>
      </c>
    </row>
    <row r="95" spans="1:5">
      <c r="A95" s="2" t="s">
        <v>388</v>
      </c>
      <c r="B95" s="2" t="s">
        <v>63</v>
      </c>
      <c r="C95" s="2" t="s">
        <v>63</v>
      </c>
      <c r="D95" s="2" t="s">
        <v>131</v>
      </c>
      <c r="E95" s="2" t="s">
        <v>2801</v>
      </c>
    </row>
    <row r="96" spans="1:5">
      <c r="A96" s="2" t="s">
        <v>390</v>
      </c>
      <c r="B96" s="2" t="s">
        <v>63</v>
      </c>
      <c r="C96" s="2" t="s">
        <v>63</v>
      </c>
      <c r="D96" s="2" t="s">
        <v>131</v>
      </c>
      <c r="E96" s="2" t="s">
        <v>2801</v>
      </c>
    </row>
    <row r="97" spans="1:5">
      <c r="A97" s="2" t="s">
        <v>392</v>
      </c>
      <c r="B97" s="2" t="s">
        <v>63</v>
      </c>
      <c r="C97" s="2" t="s">
        <v>63</v>
      </c>
      <c r="D97" s="2" t="s">
        <v>131</v>
      </c>
      <c r="E97" s="2" t="s">
        <v>2801</v>
      </c>
    </row>
    <row r="98" spans="1:5">
      <c r="A98" s="2" t="s">
        <v>394</v>
      </c>
      <c r="B98" s="2" t="s">
        <v>63</v>
      </c>
      <c r="C98" s="2" t="s">
        <v>63</v>
      </c>
      <c r="D98" s="2" t="s">
        <v>131</v>
      </c>
      <c r="E98" s="2" t="s">
        <v>2801</v>
      </c>
    </row>
    <row r="99" spans="1:5">
      <c r="A99" s="2" t="s">
        <v>396</v>
      </c>
      <c r="B99" s="2" t="s">
        <v>63</v>
      </c>
      <c r="C99" s="2" t="s">
        <v>63</v>
      </c>
      <c r="D99" s="2" t="s">
        <v>131</v>
      </c>
      <c r="E99" s="2" t="s">
        <v>2801</v>
      </c>
    </row>
    <row r="100" spans="1:5">
      <c r="A100" s="2" t="s">
        <v>397</v>
      </c>
      <c r="B100" s="2" t="s">
        <v>63</v>
      </c>
      <c r="C100" s="2" t="s">
        <v>63</v>
      </c>
      <c r="D100" s="2" t="s">
        <v>131</v>
      </c>
      <c r="E100" s="2" t="s">
        <v>2801</v>
      </c>
    </row>
    <row r="101" spans="1:5">
      <c r="A101" s="2" t="s">
        <v>399</v>
      </c>
      <c r="B101" s="2" t="s">
        <v>63</v>
      </c>
      <c r="C101" s="2" t="s">
        <v>63</v>
      </c>
      <c r="D101" s="2" t="s">
        <v>131</v>
      </c>
      <c r="E101" s="2" t="s">
        <v>2801</v>
      </c>
    </row>
    <row r="102" spans="1:5">
      <c r="A102" s="2" t="s">
        <v>401</v>
      </c>
      <c r="B102" s="2" t="s">
        <v>63</v>
      </c>
      <c r="C102" s="2" t="s">
        <v>63</v>
      </c>
      <c r="D102" s="2" t="s">
        <v>131</v>
      </c>
      <c r="E102" s="2" t="s">
        <v>2801</v>
      </c>
    </row>
    <row r="103" spans="1:5">
      <c r="A103" s="2" t="s">
        <v>403</v>
      </c>
      <c r="B103" s="2" t="s">
        <v>63</v>
      </c>
      <c r="C103" s="2" t="s">
        <v>63</v>
      </c>
      <c r="D103" s="2" t="s">
        <v>131</v>
      </c>
      <c r="E103" s="2" t="s">
        <v>2801</v>
      </c>
    </row>
    <row r="104" spans="1:5">
      <c r="A104" s="2" t="s">
        <v>405</v>
      </c>
      <c r="B104" s="2" t="s">
        <v>63</v>
      </c>
      <c r="C104" s="2" t="s">
        <v>63</v>
      </c>
      <c r="D104" s="2" t="s">
        <v>131</v>
      </c>
      <c r="E104" s="2" t="s">
        <v>2801</v>
      </c>
    </row>
    <row r="105" spans="1:5">
      <c r="A105" s="2" t="s">
        <v>407</v>
      </c>
      <c r="B105" s="2" t="s">
        <v>63</v>
      </c>
      <c r="C105" s="2" t="s">
        <v>63</v>
      </c>
      <c r="D105" s="2" t="s">
        <v>131</v>
      </c>
      <c r="E105" s="2" t="s">
        <v>2801</v>
      </c>
    </row>
    <row r="106" spans="1:5">
      <c r="A106" s="2" t="s">
        <v>409</v>
      </c>
      <c r="B106" s="2" t="s">
        <v>63</v>
      </c>
      <c r="C106" s="2" t="s">
        <v>63</v>
      </c>
      <c r="D106" s="2" t="s">
        <v>131</v>
      </c>
      <c r="E106" s="2" t="s">
        <v>2801</v>
      </c>
    </row>
    <row r="107" spans="1:5">
      <c r="A107" s="2" t="s">
        <v>411</v>
      </c>
      <c r="B107" s="2" t="s">
        <v>63</v>
      </c>
      <c r="C107" s="2" t="s">
        <v>63</v>
      </c>
      <c r="D107" s="2" t="s">
        <v>131</v>
      </c>
      <c r="E107" s="2" t="s">
        <v>2801</v>
      </c>
    </row>
    <row r="108" spans="1:5">
      <c r="A108" s="2" t="s">
        <v>412</v>
      </c>
      <c r="B108" s="2" t="s">
        <v>63</v>
      </c>
      <c r="C108" s="2" t="s">
        <v>63</v>
      </c>
      <c r="D108" s="2" t="s">
        <v>131</v>
      </c>
      <c r="E108" s="2" t="s">
        <v>2801</v>
      </c>
    </row>
    <row r="109" spans="1:5">
      <c r="A109" s="2" t="s">
        <v>414</v>
      </c>
      <c r="B109" s="2" t="s">
        <v>63</v>
      </c>
      <c r="C109" s="2" t="s">
        <v>63</v>
      </c>
      <c r="D109" s="2" t="s">
        <v>131</v>
      </c>
      <c r="E109" s="2" t="s">
        <v>2801</v>
      </c>
    </row>
    <row r="110" spans="1:5">
      <c r="A110" s="2" t="s">
        <v>416</v>
      </c>
      <c r="B110" s="2" t="s">
        <v>63</v>
      </c>
      <c r="C110" s="2" t="s">
        <v>63</v>
      </c>
      <c r="D110" s="2" t="s">
        <v>131</v>
      </c>
      <c r="E110" s="2" t="s">
        <v>2801</v>
      </c>
    </row>
    <row r="111" spans="1:5">
      <c r="A111" s="2" t="s">
        <v>418</v>
      </c>
      <c r="B111" s="2" t="s">
        <v>63</v>
      </c>
      <c r="C111" s="2" t="s">
        <v>63</v>
      </c>
      <c r="D111" s="2" t="s">
        <v>131</v>
      </c>
      <c r="E111" s="2" t="s">
        <v>2801</v>
      </c>
    </row>
    <row r="112" spans="1:5">
      <c r="A112" s="2" t="s">
        <v>419</v>
      </c>
      <c r="B112" s="2" t="s">
        <v>63</v>
      </c>
      <c r="C112" s="2" t="s">
        <v>63</v>
      </c>
      <c r="D112" s="2" t="s">
        <v>131</v>
      </c>
      <c r="E112" s="2" t="s">
        <v>2801</v>
      </c>
    </row>
    <row r="113" spans="1:5">
      <c r="A113" s="2" t="s">
        <v>420</v>
      </c>
      <c r="B113" s="2" t="s">
        <v>63</v>
      </c>
      <c r="C113" s="2" t="s">
        <v>63</v>
      </c>
      <c r="D113" s="2" t="s">
        <v>131</v>
      </c>
      <c r="E113" s="2" t="s">
        <v>2801</v>
      </c>
    </row>
    <row r="114" spans="1:5">
      <c r="A114" s="2" t="s">
        <v>421</v>
      </c>
      <c r="B114" s="2" t="s">
        <v>63</v>
      </c>
      <c r="C114" s="2" t="s">
        <v>63</v>
      </c>
      <c r="D114" s="2" t="s">
        <v>131</v>
      </c>
      <c r="E114" s="2" t="s">
        <v>2801</v>
      </c>
    </row>
    <row r="115" spans="1:5">
      <c r="A115" s="2" t="s">
        <v>423</v>
      </c>
      <c r="B115" s="2" t="s">
        <v>63</v>
      </c>
      <c r="C115" s="2" t="s">
        <v>63</v>
      </c>
      <c r="D115" s="2" t="s">
        <v>131</v>
      </c>
      <c r="E115" s="2" t="s">
        <v>2801</v>
      </c>
    </row>
    <row r="116" spans="1:5">
      <c r="A116" s="2" t="s">
        <v>425</v>
      </c>
      <c r="B116" s="2" t="s">
        <v>63</v>
      </c>
      <c r="C116" s="2" t="s">
        <v>63</v>
      </c>
      <c r="D116" s="2" t="s">
        <v>131</v>
      </c>
      <c r="E116" s="2" t="s">
        <v>2801</v>
      </c>
    </row>
    <row r="117" spans="1:5">
      <c r="A117" s="2" t="s">
        <v>426</v>
      </c>
      <c r="B117" s="2" t="s">
        <v>63</v>
      </c>
      <c r="C117" s="2" t="s">
        <v>63</v>
      </c>
      <c r="D117" s="2" t="s">
        <v>131</v>
      </c>
      <c r="E117" s="2" t="s">
        <v>2801</v>
      </c>
    </row>
    <row r="118" spans="1:5">
      <c r="A118" s="2" t="s">
        <v>428</v>
      </c>
      <c r="B118" s="2" t="s">
        <v>63</v>
      </c>
      <c r="C118" s="2" t="s">
        <v>63</v>
      </c>
      <c r="D118" s="2" t="s">
        <v>131</v>
      </c>
      <c r="E118" s="2" t="s">
        <v>2801</v>
      </c>
    </row>
    <row r="119" spans="1:5">
      <c r="A119" s="2" t="s">
        <v>429</v>
      </c>
      <c r="B119" s="2" t="s">
        <v>63</v>
      </c>
      <c r="C119" s="2" t="s">
        <v>63</v>
      </c>
      <c r="D119" s="2" t="s">
        <v>131</v>
      </c>
      <c r="E119" s="2" t="s">
        <v>2801</v>
      </c>
    </row>
    <row r="120" spans="1:5">
      <c r="A120" s="2" t="s">
        <v>431</v>
      </c>
      <c r="B120" s="2" t="s">
        <v>63</v>
      </c>
      <c r="C120" s="2" t="s">
        <v>63</v>
      </c>
      <c r="D120" s="2" t="s">
        <v>131</v>
      </c>
      <c r="E120" s="2" t="s">
        <v>2801</v>
      </c>
    </row>
    <row r="121" spans="1:5">
      <c r="A121" s="2" t="s">
        <v>433</v>
      </c>
      <c r="B121" s="2" t="s">
        <v>63</v>
      </c>
      <c r="C121" s="2" t="s">
        <v>63</v>
      </c>
      <c r="D121" s="2" t="s">
        <v>131</v>
      </c>
      <c r="E121" s="2" t="s">
        <v>2801</v>
      </c>
    </row>
    <row r="122" spans="1:5">
      <c r="A122" s="2" t="s">
        <v>435</v>
      </c>
      <c r="B122" s="2" t="s">
        <v>63</v>
      </c>
      <c r="C122" s="2" t="s">
        <v>63</v>
      </c>
      <c r="D122" s="2" t="s">
        <v>131</v>
      </c>
      <c r="E122" s="2" t="s">
        <v>2801</v>
      </c>
    </row>
    <row r="123" spans="1:5">
      <c r="A123" s="2" t="s">
        <v>436</v>
      </c>
      <c r="B123" s="2" t="s">
        <v>63</v>
      </c>
      <c r="C123" s="2" t="s">
        <v>63</v>
      </c>
      <c r="D123" s="2" t="s">
        <v>131</v>
      </c>
      <c r="E123" s="2" t="s">
        <v>2801</v>
      </c>
    </row>
    <row r="124" spans="1:5">
      <c r="A124" s="2" t="s">
        <v>438</v>
      </c>
      <c r="B124" s="2" t="s">
        <v>63</v>
      </c>
      <c r="C124" s="2" t="s">
        <v>63</v>
      </c>
      <c r="D124" s="2" t="s">
        <v>131</v>
      </c>
      <c r="E124" s="2" t="s">
        <v>2801</v>
      </c>
    </row>
    <row r="125" spans="1:5">
      <c r="A125" s="2" t="s">
        <v>440</v>
      </c>
      <c r="B125" s="2" t="s">
        <v>63</v>
      </c>
      <c r="C125" s="2" t="s">
        <v>63</v>
      </c>
      <c r="D125" s="2" t="s">
        <v>131</v>
      </c>
      <c r="E125" s="2" t="s">
        <v>2801</v>
      </c>
    </row>
    <row r="126" spans="1:5">
      <c r="A126" s="2" t="s">
        <v>442</v>
      </c>
      <c r="B126" s="2" t="s">
        <v>63</v>
      </c>
      <c r="C126" s="2" t="s">
        <v>63</v>
      </c>
      <c r="D126" s="2" t="s">
        <v>131</v>
      </c>
      <c r="E126" s="2" t="s">
        <v>2801</v>
      </c>
    </row>
    <row r="127" spans="1:5">
      <c r="A127" s="2" t="s">
        <v>443</v>
      </c>
      <c r="B127" s="2" t="s">
        <v>63</v>
      </c>
      <c r="C127" s="2" t="s">
        <v>63</v>
      </c>
      <c r="D127" s="2" t="s">
        <v>131</v>
      </c>
      <c r="E127" s="2" t="s">
        <v>2801</v>
      </c>
    </row>
    <row r="128" spans="1:5">
      <c r="A128" s="2" t="s">
        <v>444</v>
      </c>
      <c r="B128" s="2" t="s">
        <v>63</v>
      </c>
      <c r="C128" s="2" t="s">
        <v>63</v>
      </c>
      <c r="D128" s="2" t="s">
        <v>131</v>
      </c>
      <c r="E128" s="2" t="s">
        <v>2801</v>
      </c>
    </row>
    <row r="129" spans="1:5">
      <c r="A129" s="2" t="s">
        <v>445</v>
      </c>
      <c r="B129" s="2" t="s">
        <v>63</v>
      </c>
      <c r="C129" s="2" t="s">
        <v>63</v>
      </c>
      <c r="D129" s="2" t="s">
        <v>131</v>
      </c>
      <c r="E129" s="2" t="s">
        <v>2801</v>
      </c>
    </row>
    <row r="130" spans="1:5">
      <c r="A130" s="2" t="s">
        <v>447</v>
      </c>
      <c r="B130" s="2" t="s">
        <v>63</v>
      </c>
      <c r="C130" s="2" t="s">
        <v>63</v>
      </c>
      <c r="D130" s="2" t="s">
        <v>131</v>
      </c>
      <c r="E130" s="2" t="s">
        <v>2801</v>
      </c>
    </row>
    <row r="131" spans="1:5">
      <c r="A131" s="2" t="s">
        <v>448</v>
      </c>
      <c r="B131" s="2" t="s">
        <v>63</v>
      </c>
      <c r="C131" s="2" t="s">
        <v>63</v>
      </c>
      <c r="D131" s="2" t="s">
        <v>131</v>
      </c>
      <c r="E131" s="2" t="s">
        <v>2801</v>
      </c>
    </row>
    <row r="132" spans="1:5">
      <c r="A132" s="2" t="s">
        <v>449</v>
      </c>
      <c r="B132" s="2" t="s">
        <v>63</v>
      </c>
      <c r="C132" s="2" t="s">
        <v>63</v>
      </c>
      <c r="D132" s="2" t="s">
        <v>131</v>
      </c>
      <c r="E132" s="2" t="s">
        <v>2801</v>
      </c>
    </row>
    <row r="133" spans="1:5">
      <c r="A133" s="2" t="s">
        <v>451</v>
      </c>
      <c r="B133" s="2" t="s">
        <v>63</v>
      </c>
      <c r="C133" s="2" t="s">
        <v>63</v>
      </c>
      <c r="D133" s="2" t="s">
        <v>131</v>
      </c>
      <c r="E133" s="2" t="s">
        <v>2801</v>
      </c>
    </row>
    <row r="134" spans="1:5">
      <c r="A134" s="2" t="s">
        <v>452</v>
      </c>
      <c r="B134" s="2" t="s">
        <v>63</v>
      </c>
      <c r="C134" s="2" t="s">
        <v>63</v>
      </c>
      <c r="D134" s="2" t="s">
        <v>131</v>
      </c>
      <c r="E134" s="2" t="s">
        <v>2801</v>
      </c>
    </row>
    <row r="135" spans="1:5">
      <c r="A135" s="2" t="s">
        <v>453</v>
      </c>
      <c r="B135" s="2" t="s">
        <v>63</v>
      </c>
      <c r="C135" s="2" t="s">
        <v>63</v>
      </c>
      <c r="D135" s="2" t="s">
        <v>131</v>
      </c>
      <c r="E135" s="2" t="s">
        <v>2801</v>
      </c>
    </row>
    <row r="136" spans="1:5">
      <c r="A136" s="2" t="s">
        <v>454</v>
      </c>
      <c r="B136" s="2" t="s">
        <v>63</v>
      </c>
      <c r="C136" s="2" t="s">
        <v>63</v>
      </c>
      <c r="D136" s="2" t="s">
        <v>131</v>
      </c>
      <c r="E136" s="2" t="s">
        <v>2801</v>
      </c>
    </row>
    <row r="137" spans="1:5">
      <c r="A137" s="2" t="s">
        <v>455</v>
      </c>
      <c r="B137" s="2" t="s">
        <v>63</v>
      </c>
      <c r="C137" s="2" t="s">
        <v>63</v>
      </c>
      <c r="D137" s="2" t="s">
        <v>131</v>
      </c>
      <c r="E137" s="2" t="s">
        <v>2801</v>
      </c>
    </row>
    <row r="138" spans="1:5">
      <c r="A138" s="2" t="s">
        <v>457</v>
      </c>
      <c r="B138" s="2" t="s">
        <v>63</v>
      </c>
      <c r="C138" s="2" t="s">
        <v>63</v>
      </c>
      <c r="D138" s="2" t="s">
        <v>131</v>
      </c>
      <c r="E138" s="2" t="s">
        <v>2801</v>
      </c>
    </row>
    <row r="139" spans="1:5">
      <c r="A139" s="2" t="s">
        <v>459</v>
      </c>
      <c r="B139" s="2" t="s">
        <v>63</v>
      </c>
      <c r="C139" s="2" t="s">
        <v>63</v>
      </c>
      <c r="D139" s="2" t="s">
        <v>131</v>
      </c>
      <c r="E139" s="2" t="s">
        <v>2801</v>
      </c>
    </row>
    <row r="140" spans="1:5">
      <c r="A140" s="2" t="s">
        <v>460</v>
      </c>
      <c r="B140" s="2" t="s">
        <v>63</v>
      </c>
      <c r="C140" s="2" t="s">
        <v>63</v>
      </c>
      <c r="D140" s="2" t="s">
        <v>131</v>
      </c>
      <c r="E140" s="2" t="s">
        <v>2801</v>
      </c>
    </row>
    <row r="141" spans="1:5">
      <c r="A141" s="2" t="s">
        <v>461</v>
      </c>
      <c r="B141" s="2" t="s">
        <v>63</v>
      </c>
      <c r="C141" s="2" t="s">
        <v>63</v>
      </c>
      <c r="D141" s="2" t="s">
        <v>131</v>
      </c>
      <c r="E141" s="2" t="s">
        <v>2801</v>
      </c>
    </row>
    <row r="142" spans="1:5">
      <c r="A142" s="2" t="s">
        <v>462</v>
      </c>
      <c r="B142" s="2" t="s">
        <v>63</v>
      </c>
      <c r="C142" s="2" t="s">
        <v>63</v>
      </c>
      <c r="D142" s="2" t="s">
        <v>131</v>
      </c>
      <c r="E142" s="2" t="s">
        <v>2801</v>
      </c>
    </row>
    <row r="143" spans="1:5">
      <c r="A143" s="2" t="s">
        <v>463</v>
      </c>
      <c r="B143" s="2" t="s">
        <v>63</v>
      </c>
      <c r="C143" s="2" t="s">
        <v>63</v>
      </c>
      <c r="D143" s="2" t="s">
        <v>131</v>
      </c>
      <c r="E143" s="2" t="s">
        <v>2801</v>
      </c>
    </row>
    <row r="144" spans="1:5">
      <c r="A144" s="2" t="s">
        <v>465</v>
      </c>
      <c r="B144" s="2" t="s">
        <v>63</v>
      </c>
      <c r="C144" s="2" t="s">
        <v>63</v>
      </c>
      <c r="D144" s="2" t="s">
        <v>131</v>
      </c>
      <c r="E144" s="2" t="s">
        <v>2801</v>
      </c>
    </row>
    <row r="145" spans="1:5">
      <c r="A145" s="2" t="s">
        <v>466</v>
      </c>
      <c r="B145" s="2" t="s">
        <v>63</v>
      </c>
      <c r="C145" s="2" t="s">
        <v>63</v>
      </c>
      <c r="D145" s="2" t="s">
        <v>131</v>
      </c>
      <c r="E145" s="2" t="s">
        <v>2801</v>
      </c>
    </row>
    <row r="146" spans="1:5">
      <c r="A146" s="2" t="s">
        <v>467</v>
      </c>
      <c r="B146" s="2" t="s">
        <v>63</v>
      </c>
      <c r="C146" s="2" t="s">
        <v>63</v>
      </c>
      <c r="D146" s="2" t="s">
        <v>131</v>
      </c>
      <c r="E146" s="2" t="s">
        <v>2801</v>
      </c>
    </row>
    <row r="147" spans="1:5">
      <c r="A147" s="2" t="s">
        <v>469</v>
      </c>
      <c r="B147" s="2" t="s">
        <v>63</v>
      </c>
      <c r="C147" s="2" t="s">
        <v>63</v>
      </c>
      <c r="D147" s="2" t="s">
        <v>131</v>
      </c>
      <c r="E147" s="2" t="s">
        <v>2801</v>
      </c>
    </row>
    <row r="148" spans="1:5">
      <c r="A148" s="2" t="s">
        <v>471</v>
      </c>
      <c r="B148" s="2" t="s">
        <v>63</v>
      </c>
      <c r="C148" s="2" t="s">
        <v>63</v>
      </c>
      <c r="D148" s="2" t="s">
        <v>131</v>
      </c>
      <c r="E148" s="2" t="s">
        <v>2801</v>
      </c>
    </row>
    <row r="149" spans="1:5">
      <c r="A149" s="2" t="s">
        <v>472</v>
      </c>
      <c r="B149" s="2" t="s">
        <v>63</v>
      </c>
      <c r="C149" s="2" t="s">
        <v>63</v>
      </c>
      <c r="D149" s="2" t="s">
        <v>131</v>
      </c>
      <c r="E149" s="2" t="s">
        <v>2801</v>
      </c>
    </row>
    <row r="150" spans="1:5">
      <c r="A150" s="2" t="s">
        <v>473</v>
      </c>
      <c r="B150" s="2" t="s">
        <v>63</v>
      </c>
      <c r="C150" s="2" t="s">
        <v>63</v>
      </c>
      <c r="D150" s="2" t="s">
        <v>131</v>
      </c>
      <c r="E150" s="2" t="s">
        <v>2801</v>
      </c>
    </row>
    <row r="151" spans="1:5">
      <c r="A151" s="2" t="s">
        <v>474</v>
      </c>
      <c r="B151" s="2" t="s">
        <v>63</v>
      </c>
      <c r="C151" s="2" t="s">
        <v>63</v>
      </c>
      <c r="D151" s="2" t="s">
        <v>131</v>
      </c>
      <c r="E151" s="2" t="s">
        <v>2801</v>
      </c>
    </row>
    <row r="152" spans="1:5">
      <c r="A152" s="2" t="s">
        <v>476</v>
      </c>
      <c r="B152" s="2" t="s">
        <v>63</v>
      </c>
      <c r="C152" s="2" t="s">
        <v>63</v>
      </c>
      <c r="D152" s="2" t="s">
        <v>131</v>
      </c>
      <c r="E152" s="2" t="s">
        <v>2801</v>
      </c>
    </row>
    <row r="153" spans="1:5">
      <c r="A153" s="2" t="s">
        <v>477</v>
      </c>
      <c r="B153" s="2" t="s">
        <v>63</v>
      </c>
      <c r="C153" s="2" t="s">
        <v>63</v>
      </c>
      <c r="D153" s="2" t="s">
        <v>131</v>
      </c>
      <c r="E153" s="2" t="s">
        <v>2801</v>
      </c>
    </row>
    <row r="154" spans="1:5">
      <c r="A154" s="2" t="s">
        <v>478</v>
      </c>
      <c r="B154" s="2" t="s">
        <v>63</v>
      </c>
      <c r="C154" s="2" t="s">
        <v>63</v>
      </c>
      <c r="D154" s="2" t="s">
        <v>131</v>
      </c>
      <c r="E154" s="2" t="s">
        <v>2801</v>
      </c>
    </row>
    <row r="155" spans="1:5">
      <c r="A155" s="2" t="s">
        <v>479</v>
      </c>
      <c r="B155" s="2" t="s">
        <v>63</v>
      </c>
      <c r="C155" s="2" t="s">
        <v>63</v>
      </c>
      <c r="D155" s="2" t="s">
        <v>131</v>
      </c>
      <c r="E155" s="2" t="s">
        <v>2801</v>
      </c>
    </row>
    <row r="156" spans="1:5">
      <c r="A156" s="2" t="s">
        <v>481</v>
      </c>
      <c r="B156" s="2" t="s">
        <v>63</v>
      </c>
      <c r="C156" s="2" t="s">
        <v>63</v>
      </c>
      <c r="D156" s="2" t="s">
        <v>131</v>
      </c>
      <c r="E156" s="2" t="s">
        <v>2801</v>
      </c>
    </row>
    <row r="157" spans="1:5">
      <c r="A157" s="2" t="s">
        <v>482</v>
      </c>
      <c r="B157" s="2" t="s">
        <v>63</v>
      </c>
      <c r="C157" s="2" t="s">
        <v>63</v>
      </c>
      <c r="D157" s="2" t="s">
        <v>131</v>
      </c>
      <c r="E157" s="2" t="s">
        <v>2801</v>
      </c>
    </row>
    <row r="158" spans="1:5">
      <c r="A158" s="2" t="s">
        <v>484</v>
      </c>
      <c r="B158" s="2" t="s">
        <v>63</v>
      </c>
      <c r="C158" s="2" t="s">
        <v>63</v>
      </c>
      <c r="D158" s="2" t="s">
        <v>131</v>
      </c>
      <c r="E158" s="2" t="s">
        <v>2801</v>
      </c>
    </row>
    <row r="159" spans="1:5">
      <c r="A159" s="2" t="s">
        <v>486</v>
      </c>
      <c r="B159" s="2" t="s">
        <v>63</v>
      </c>
      <c r="C159" s="2" t="s">
        <v>63</v>
      </c>
      <c r="D159" s="2" t="s">
        <v>131</v>
      </c>
      <c r="E159" s="2" t="s">
        <v>2801</v>
      </c>
    </row>
    <row r="160" spans="1:5">
      <c r="A160" s="2" t="s">
        <v>487</v>
      </c>
      <c r="B160" s="2" t="s">
        <v>63</v>
      </c>
      <c r="C160" s="2" t="s">
        <v>63</v>
      </c>
      <c r="D160" s="2" t="s">
        <v>131</v>
      </c>
      <c r="E160" s="2" t="s">
        <v>2801</v>
      </c>
    </row>
    <row r="161" spans="1:5">
      <c r="A161" s="2" t="s">
        <v>489</v>
      </c>
      <c r="B161" s="2" t="s">
        <v>63</v>
      </c>
      <c r="C161" s="2" t="s">
        <v>63</v>
      </c>
      <c r="D161" s="2" t="s">
        <v>131</v>
      </c>
      <c r="E161" s="2" t="s">
        <v>2801</v>
      </c>
    </row>
    <row r="162" spans="1:5">
      <c r="A162" s="2" t="s">
        <v>491</v>
      </c>
      <c r="B162" s="2" t="s">
        <v>63</v>
      </c>
      <c r="C162" s="2" t="s">
        <v>63</v>
      </c>
      <c r="D162" s="2" t="s">
        <v>131</v>
      </c>
      <c r="E162" s="2" t="s">
        <v>2801</v>
      </c>
    </row>
    <row r="163" spans="1:5">
      <c r="A163" s="2" t="s">
        <v>492</v>
      </c>
      <c r="B163" s="2" t="s">
        <v>63</v>
      </c>
      <c r="C163" s="2" t="s">
        <v>63</v>
      </c>
      <c r="D163" s="2" t="s">
        <v>131</v>
      </c>
      <c r="E163" s="2" t="s">
        <v>2801</v>
      </c>
    </row>
    <row r="164" spans="1:5">
      <c r="A164" s="2" t="s">
        <v>493</v>
      </c>
      <c r="B164" s="2" t="s">
        <v>63</v>
      </c>
      <c r="C164" s="2" t="s">
        <v>63</v>
      </c>
      <c r="D164" s="2" t="s">
        <v>131</v>
      </c>
      <c r="E164" s="2" t="s">
        <v>2801</v>
      </c>
    </row>
    <row r="165" spans="1:5">
      <c r="A165" s="2" t="s">
        <v>494</v>
      </c>
      <c r="B165" s="2" t="s">
        <v>63</v>
      </c>
      <c r="C165" s="2" t="s">
        <v>63</v>
      </c>
      <c r="D165" s="2" t="s">
        <v>131</v>
      </c>
      <c r="E165" s="2" t="s">
        <v>2801</v>
      </c>
    </row>
    <row r="166" spans="1:5">
      <c r="A166" s="2" t="s">
        <v>495</v>
      </c>
      <c r="B166" s="2" t="s">
        <v>63</v>
      </c>
      <c r="C166" s="2" t="s">
        <v>63</v>
      </c>
      <c r="D166" s="2" t="s">
        <v>131</v>
      </c>
      <c r="E166" s="2" t="s">
        <v>2801</v>
      </c>
    </row>
    <row r="167" spans="1:5">
      <c r="A167" s="2" t="s">
        <v>496</v>
      </c>
      <c r="B167" s="2" t="s">
        <v>63</v>
      </c>
      <c r="C167" s="2" t="s">
        <v>63</v>
      </c>
      <c r="D167" s="2" t="s">
        <v>131</v>
      </c>
      <c r="E167" s="2" t="s">
        <v>2801</v>
      </c>
    </row>
    <row r="168" spans="1:5">
      <c r="A168" s="2" t="s">
        <v>498</v>
      </c>
      <c r="B168" s="2" t="s">
        <v>63</v>
      </c>
      <c r="C168" s="2" t="s">
        <v>63</v>
      </c>
      <c r="D168" s="2" t="s">
        <v>131</v>
      </c>
      <c r="E168" s="2" t="s">
        <v>2801</v>
      </c>
    </row>
    <row r="169" spans="1:5">
      <c r="A169" s="2" t="s">
        <v>499</v>
      </c>
      <c r="B169" s="2" t="s">
        <v>63</v>
      </c>
      <c r="C169" s="2" t="s">
        <v>63</v>
      </c>
      <c r="D169" s="2" t="s">
        <v>131</v>
      </c>
      <c r="E169" s="2" t="s">
        <v>2801</v>
      </c>
    </row>
    <row r="170" spans="1:5">
      <c r="A170" s="2" t="s">
        <v>500</v>
      </c>
      <c r="B170" s="2" t="s">
        <v>63</v>
      </c>
      <c r="C170" s="2" t="s">
        <v>63</v>
      </c>
      <c r="D170" s="2" t="s">
        <v>131</v>
      </c>
      <c r="E170" s="2" t="s">
        <v>2801</v>
      </c>
    </row>
    <row r="171" spans="1:5">
      <c r="A171" s="2" t="s">
        <v>501</v>
      </c>
      <c r="B171" s="2" t="s">
        <v>63</v>
      </c>
      <c r="C171" s="2" t="s">
        <v>63</v>
      </c>
      <c r="D171" s="2" t="s">
        <v>131</v>
      </c>
      <c r="E171" s="2" t="s">
        <v>2801</v>
      </c>
    </row>
    <row r="172" spans="1:5">
      <c r="A172" s="2" t="s">
        <v>502</v>
      </c>
      <c r="B172" s="2" t="s">
        <v>63</v>
      </c>
      <c r="C172" s="2" t="s">
        <v>63</v>
      </c>
      <c r="D172" s="2" t="s">
        <v>131</v>
      </c>
      <c r="E172" s="2" t="s">
        <v>2801</v>
      </c>
    </row>
    <row r="173" spans="1:5">
      <c r="A173" s="2" t="s">
        <v>504</v>
      </c>
      <c r="B173" s="2" t="s">
        <v>63</v>
      </c>
      <c r="C173" s="2" t="s">
        <v>63</v>
      </c>
      <c r="D173" s="2" t="s">
        <v>131</v>
      </c>
      <c r="E173" s="2" t="s">
        <v>2801</v>
      </c>
    </row>
    <row r="174" spans="1:5">
      <c r="A174" s="2" t="s">
        <v>505</v>
      </c>
      <c r="B174" s="2" t="s">
        <v>63</v>
      </c>
      <c r="C174" s="2" t="s">
        <v>63</v>
      </c>
      <c r="D174" s="2" t="s">
        <v>131</v>
      </c>
      <c r="E174" s="2" t="s">
        <v>2801</v>
      </c>
    </row>
    <row r="175" spans="1:5">
      <c r="A175" s="2" t="s">
        <v>506</v>
      </c>
      <c r="B175" s="2" t="s">
        <v>63</v>
      </c>
      <c r="C175" s="2" t="s">
        <v>63</v>
      </c>
      <c r="D175" s="2" t="s">
        <v>131</v>
      </c>
      <c r="E175" s="2" t="s">
        <v>2801</v>
      </c>
    </row>
    <row r="176" spans="1:5">
      <c r="A176" s="2" t="s">
        <v>507</v>
      </c>
      <c r="B176" s="2" t="s">
        <v>63</v>
      </c>
      <c r="C176" s="2" t="s">
        <v>63</v>
      </c>
      <c r="D176" s="2" t="s">
        <v>131</v>
      </c>
      <c r="E176" s="2" t="s">
        <v>2801</v>
      </c>
    </row>
    <row r="177" spans="1:5">
      <c r="A177" s="2" t="s">
        <v>508</v>
      </c>
      <c r="B177" s="2" t="s">
        <v>63</v>
      </c>
      <c r="C177" s="2" t="s">
        <v>63</v>
      </c>
      <c r="D177" s="2" t="s">
        <v>131</v>
      </c>
      <c r="E177" s="2" t="s">
        <v>2801</v>
      </c>
    </row>
    <row r="178" spans="1:5">
      <c r="A178" s="2" t="s">
        <v>509</v>
      </c>
      <c r="B178" s="2" t="s">
        <v>63</v>
      </c>
      <c r="C178" s="2" t="s">
        <v>63</v>
      </c>
      <c r="D178" s="2" t="s">
        <v>131</v>
      </c>
      <c r="E178" s="2" t="s">
        <v>2801</v>
      </c>
    </row>
    <row r="179" spans="1:5">
      <c r="A179" s="2" t="s">
        <v>510</v>
      </c>
      <c r="B179" s="2" t="s">
        <v>63</v>
      </c>
      <c r="C179" s="2" t="s">
        <v>63</v>
      </c>
      <c r="D179" s="2" t="s">
        <v>131</v>
      </c>
      <c r="E179" s="2" t="s">
        <v>2801</v>
      </c>
    </row>
    <row r="180" spans="1:5">
      <c r="A180" s="2" t="s">
        <v>511</v>
      </c>
      <c r="B180" s="2" t="s">
        <v>63</v>
      </c>
      <c r="C180" s="2" t="s">
        <v>63</v>
      </c>
      <c r="D180" s="2" t="s">
        <v>131</v>
      </c>
      <c r="E180" s="2" t="s">
        <v>2801</v>
      </c>
    </row>
    <row r="181" spans="1:5">
      <c r="A181" s="2" t="s">
        <v>512</v>
      </c>
      <c r="B181" s="2" t="s">
        <v>63</v>
      </c>
      <c r="C181" s="2" t="s">
        <v>63</v>
      </c>
      <c r="D181" s="2" t="s">
        <v>131</v>
      </c>
      <c r="E181" s="2" t="s">
        <v>2801</v>
      </c>
    </row>
    <row r="182" spans="1:5">
      <c r="A182" s="2" t="s">
        <v>513</v>
      </c>
      <c r="B182" s="2" t="s">
        <v>63</v>
      </c>
      <c r="C182" s="2" t="s">
        <v>63</v>
      </c>
      <c r="D182" s="2" t="s">
        <v>131</v>
      </c>
      <c r="E182" s="2" t="s">
        <v>2801</v>
      </c>
    </row>
    <row r="183" spans="1:5">
      <c r="A183" s="2" t="s">
        <v>514</v>
      </c>
      <c r="B183" s="2" t="s">
        <v>63</v>
      </c>
      <c r="C183" s="2" t="s">
        <v>63</v>
      </c>
      <c r="D183" s="2" t="s">
        <v>131</v>
      </c>
      <c r="E183" s="2" t="s">
        <v>2801</v>
      </c>
    </row>
    <row r="184" spans="1:5">
      <c r="A184" s="2" t="s">
        <v>515</v>
      </c>
      <c r="B184" s="2" t="s">
        <v>63</v>
      </c>
      <c r="C184" s="2" t="s">
        <v>63</v>
      </c>
      <c r="D184" s="2" t="s">
        <v>131</v>
      </c>
      <c r="E184" s="2" t="s">
        <v>2801</v>
      </c>
    </row>
    <row r="185" spans="1:5">
      <c r="A185" s="2" t="s">
        <v>517</v>
      </c>
      <c r="B185" s="2" t="s">
        <v>63</v>
      </c>
      <c r="C185" s="2" t="s">
        <v>63</v>
      </c>
      <c r="D185" s="2" t="s">
        <v>131</v>
      </c>
      <c r="E185" s="2" t="s">
        <v>2801</v>
      </c>
    </row>
    <row r="186" spans="1:5">
      <c r="A186" s="2" t="s">
        <v>519</v>
      </c>
      <c r="B186" s="2" t="s">
        <v>63</v>
      </c>
      <c r="C186" s="2" t="s">
        <v>63</v>
      </c>
      <c r="D186" s="2" t="s">
        <v>131</v>
      </c>
      <c r="E186" s="2" t="s">
        <v>2801</v>
      </c>
    </row>
    <row r="187" spans="1:5">
      <c r="A187" s="2" t="s">
        <v>521</v>
      </c>
      <c r="B187" s="2" t="s">
        <v>63</v>
      </c>
      <c r="C187" s="2" t="s">
        <v>63</v>
      </c>
      <c r="D187" s="2" t="s">
        <v>131</v>
      </c>
      <c r="E187" s="2" t="s">
        <v>2801</v>
      </c>
    </row>
    <row r="188" spans="1:5">
      <c r="A188" s="2" t="s">
        <v>522</v>
      </c>
      <c r="B188" s="2" t="s">
        <v>63</v>
      </c>
      <c r="C188" s="2" t="s">
        <v>63</v>
      </c>
      <c r="D188" s="2" t="s">
        <v>131</v>
      </c>
      <c r="E188" s="2" t="s">
        <v>2801</v>
      </c>
    </row>
    <row r="189" spans="1:5">
      <c r="A189" s="2" t="s">
        <v>523</v>
      </c>
      <c r="B189" s="2" t="s">
        <v>63</v>
      </c>
      <c r="C189" s="2" t="s">
        <v>63</v>
      </c>
      <c r="D189" s="2" t="s">
        <v>131</v>
      </c>
      <c r="E189" s="2" t="s">
        <v>2801</v>
      </c>
    </row>
    <row r="190" spans="1:5">
      <c r="A190" s="2" t="s">
        <v>524</v>
      </c>
      <c r="B190" s="2" t="s">
        <v>63</v>
      </c>
      <c r="C190" s="2" t="s">
        <v>63</v>
      </c>
      <c r="D190" s="2" t="s">
        <v>131</v>
      </c>
      <c r="E190" s="2" t="s">
        <v>2801</v>
      </c>
    </row>
    <row r="191" spans="1:5">
      <c r="A191" s="2" t="s">
        <v>525</v>
      </c>
      <c r="B191" s="2" t="s">
        <v>63</v>
      </c>
      <c r="C191" s="2" t="s">
        <v>63</v>
      </c>
      <c r="D191" s="2" t="s">
        <v>131</v>
      </c>
      <c r="E191" s="2" t="s">
        <v>2801</v>
      </c>
    </row>
    <row r="192" spans="1:5">
      <c r="A192" s="2" t="s">
        <v>526</v>
      </c>
      <c r="B192" s="2" t="s">
        <v>63</v>
      </c>
      <c r="C192" s="2" t="s">
        <v>63</v>
      </c>
      <c r="D192" s="2" t="s">
        <v>131</v>
      </c>
      <c r="E192" s="2" t="s">
        <v>2801</v>
      </c>
    </row>
    <row r="193" spans="1:5">
      <c r="A193" s="2" t="s">
        <v>527</v>
      </c>
      <c r="B193" s="2" t="s">
        <v>63</v>
      </c>
      <c r="C193" s="2" t="s">
        <v>63</v>
      </c>
      <c r="D193" s="2" t="s">
        <v>131</v>
      </c>
      <c r="E193" s="2" t="s">
        <v>2801</v>
      </c>
    </row>
    <row r="194" spans="1:5">
      <c r="A194" s="2" t="s">
        <v>528</v>
      </c>
      <c r="B194" s="2" t="s">
        <v>63</v>
      </c>
      <c r="C194" s="2" t="s">
        <v>63</v>
      </c>
      <c r="D194" s="2" t="s">
        <v>131</v>
      </c>
      <c r="E194" s="2" t="s">
        <v>2801</v>
      </c>
    </row>
    <row r="195" spans="1:5">
      <c r="A195" s="2" t="s">
        <v>529</v>
      </c>
      <c r="B195" s="2" t="s">
        <v>63</v>
      </c>
      <c r="C195" s="2" t="s">
        <v>63</v>
      </c>
      <c r="D195" s="2" t="s">
        <v>131</v>
      </c>
      <c r="E195" s="2" t="s">
        <v>2801</v>
      </c>
    </row>
    <row r="196" spans="1:5">
      <c r="A196" s="2" t="s">
        <v>531</v>
      </c>
      <c r="B196" s="2" t="s">
        <v>63</v>
      </c>
      <c r="C196" s="2" t="s">
        <v>63</v>
      </c>
      <c r="D196" s="2" t="s">
        <v>131</v>
      </c>
      <c r="E196" s="2" t="s">
        <v>2801</v>
      </c>
    </row>
    <row r="197" spans="1:5">
      <c r="A197" s="2" t="s">
        <v>533</v>
      </c>
      <c r="B197" s="2" t="s">
        <v>63</v>
      </c>
      <c r="C197" s="2" t="s">
        <v>63</v>
      </c>
      <c r="D197" s="2" t="s">
        <v>131</v>
      </c>
      <c r="E197" s="2" t="s">
        <v>2801</v>
      </c>
    </row>
    <row r="198" spans="1:5">
      <c r="A198" s="2" t="s">
        <v>534</v>
      </c>
      <c r="B198" s="2" t="s">
        <v>63</v>
      </c>
      <c r="C198" s="2" t="s">
        <v>63</v>
      </c>
      <c r="D198" s="2" t="s">
        <v>131</v>
      </c>
      <c r="E198" s="2" t="s">
        <v>2801</v>
      </c>
    </row>
    <row r="199" spans="1:5">
      <c r="A199" s="2" t="s">
        <v>535</v>
      </c>
      <c r="B199" s="2" t="s">
        <v>63</v>
      </c>
      <c r="C199" s="2" t="s">
        <v>63</v>
      </c>
      <c r="D199" s="2" t="s">
        <v>131</v>
      </c>
      <c r="E199" s="2" t="s">
        <v>2801</v>
      </c>
    </row>
    <row r="200" spans="1:5">
      <c r="A200" s="2" t="s">
        <v>536</v>
      </c>
      <c r="B200" s="2" t="s">
        <v>63</v>
      </c>
      <c r="C200" s="2" t="s">
        <v>63</v>
      </c>
      <c r="D200" s="2" t="s">
        <v>131</v>
      </c>
      <c r="E200" s="2" t="s">
        <v>2801</v>
      </c>
    </row>
    <row r="201" spans="1:5">
      <c r="A201" s="2" t="s">
        <v>537</v>
      </c>
      <c r="B201" s="2" t="s">
        <v>63</v>
      </c>
      <c r="C201" s="2" t="s">
        <v>63</v>
      </c>
      <c r="D201" s="2" t="s">
        <v>131</v>
      </c>
      <c r="E201" s="2" t="s">
        <v>2801</v>
      </c>
    </row>
    <row r="202" spans="1:5">
      <c r="A202" s="2" t="s">
        <v>538</v>
      </c>
      <c r="B202" s="2" t="s">
        <v>63</v>
      </c>
      <c r="C202" s="2" t="s">
        <v>63</v>
      </c>
      <c r="D202" s="2" t="s">
        <v>131</v>
      </c>
      <c r="E202" s="2" t="s">
        <v>2801</v>
      </c>
    </row>
    <row r="203" spans="1:5">
      <c r="A203" s="2" t="s">
        <v>540</v>
      </c>
      <c r="B203" s="2" t="s">
        <v>63</v>
      </c>
      <c r="C203" s="2" t="s">
        <v>63</v>
      </c>
      <c r="D203" s="2" t="s">
        <v>131</v>
      </c>
      <c r="E203" s="2" t="s">
        <v>2801</v>
      </c>
    </row>
    <row r="204" spans="1:5">
      <c r="A204" s="2" t="s">
        <v>541</v>
      </c>
      <c r="B204" s="2" t="s">
        <v>63</v>
      </c>
      <c r="C204" s="2" t="s">
        <v>63</v>
      </c>
      <c r="D204" s="2" t="s">
        <v>131</v>
      </c>
      <c r="E204" s="2" t="s">
        <v>2801</v>
      </c>
    </row>
    <row r="205" spans="1:5">
      <c r="A205" s="2" t="s">
        <v>542</v>
      </c>
      <c r="B205" s="2" t="s">
        <v>63</v>
      </c>
      <c r="C205" s="2" t="s">
        <v>63</v>
      </c>
      <c r="D205" s="2" t="s">
        <v>131</v>
      </c>
      <c r="E205" s="2" t="s">
        <v>2801</v>
      </c>
    </row>
    <row r="206" spans="1:5">
      <c r="A206" s="2" t="s">
        <v>543</v>
      </c>
      <c r="B206" s="2" t="s">
        <v>63</v>
      </c>
      <c r="C206" s="2" t="s">
        <v>63</v>
      </c>
      <c r="D206" s="2" t="s">
        <v>131</v>
      </c>
      <c r="E206" s="2" t="s">
        <v>2801</v>
      </c>
    </row>
    <row r="207" spans="1:5">
      <c r="A207" s="2" t="s">
        <v>545</v>
      </c>
      <c r="B207" s="2" t="s">
        <v>63</v>
      </c>
      <c r="C207" s="2" t="s">
        <v>63</v>
      </c>
      <c r="D207" s="2" t="s">
        <v>131</v>
      </c>
      <c r="E207" s="2" t="s">
        <v>2801</v>
      </c>
    </row>
    <row r="208" spans="1:5">
      <c r="A208" s="2" t="s">
        <v>546</v>
      </c>
      <c r="B208" s="2" t="s">
        <v>63</v>
      </c>
      <c r="C208" s="2" t="s">
        <v>63</v>
      </c>
      <c r="D208" s="2" t="s">
        <v>131</v>
      </c>
      <c r="E208" s="2" t="s">
        <v>2801</v>
      </c>
    </row>
    <row r="209" spans="1:5">
      <c r="A209" s="2" t="s">
        <v>547</v>
      </c>
      <c r="B209" s="2" t="s">
        <v>63</v>
      </c>
      <c r="C209" s="2" t="s">
        <v>63</v>
      </c>
      <c r="D209" s="2" t="s">
        <v>131</v>
      </c>
      <c r="E209" s="2" t="s">
        <v>2801</v>
      </c>
    </row>
    <row r="210" spans="1:5">
      <c r="A210" s="2" t="s">
        <v>548</v>
      </c>
      <c r="B210" s="2" t="s">
        <v>63</v>
      </c>
      <c r="C210" s="2" t="s">
        <v>63</v>
      </c>
      <c r="D210" s="2" t="s">
        <v>131</v>
      </c>
      <c r="E210" s="2" t="s">
        <v>2801</v>
      </c>
    </row>
    <row r="211" spans="1:5">
      <c r="A211" s="2" t="s">
        <v>549</v>
      </c>
      <c r="B211" s="2" t="s">
        <v>63</v>
      </c>
      <c r="C211" s="2" t="s">
        <v>63</v>
      </c>
      <c r="D211" s="2" t="s">
        <v>131</v>
      </c>
      <c r="E211" s="2" t="s">
        <v>2801</v>
      </c>
    </row>
    <row r="212" spans="1:5">
      <c r="A212" s="2" t="s">
        <v>550</v>
      </c>
      <c r="B212" s="2" t="s">
        <v>63</v>
      </c>
      <c r="C212" s="2" t="s">
        <v>63</v>
      </c>
      <c r="D212" s="2" t="s">
        <v>131</v>
      </c>
      <c r="E212" s="2" t="s">
        <v>2801</v>
      </c>
    </row>
    <row r="213" spans="1:5">
      <c r="A213" s="2" t="s">
        <v>551</v>
      </c>
      <c r="B213" s="2" t="s">
        <v>63</v>
      </c>
      <c r="C213" s="2" t="s">
        <v>63</v>
      </c>
      <c r="D213" s="2" t="s">
        <v>131</v>
      </c>
      <c r="E213" s="2" t="s">
        <v>2801</v>
      </c>
    </row>
    <row r="214" spans="1:5">
      <c r="A214" s="2" t="s">
        <v>552</v>
      </c>
      <c r="B214" s="2" t="s">
        <v>63</v>
      </c>
      <c r="C214" s="2" t="s">
        <v>63</v>
      </c>
      <c r="D214" s="2" t="s">
        <v>131</v>
      </c>
      <c r="E214" s="2" t="s">
        <v>2801</v>
      </c>
    </row>
    <row r="215" spans="1:5">
      <c r="A215" s="2" t="s">
        <v>553</v>
      </c>
      <c r="B215" s="2" t="s">
        <v>63</v>
      </c>
      <c r="C215" s="2" t="s">
        <v>63</v>
      </c>
      <c r="D215" s="2" t="s">
        <v>131</v>
      </c>
      <c r="E215" s="2" t="s">
        <v>2801</v>
      </c>
    </row>
    <row r="216" spans="1:5">
      <c r="A216" s="2" t="s">
        <v>554</v>
      </c>
      <c r="B216" s="2" t="s">
        <v>63</v>
      </c>
      <c r="C216" s="2" t="s">
        <v>63</v>
      </c>
      <c r="D216" s="2" t="s">
        <v>131</v>
      </c>
      <c r="E216" s="2" t="s">
        <v>2801</v>
      </c>
    </row>
    <row r="217" spans="1:5">
      <c r="A217" s="2" t="s">
        <v>556</v>
      </c>
      <c r="B217" s="2" t="s">
        <v>63</v>
      </c>
      <c r="C217" s="2" t="s">
        <v>63</v>
      </c>
      <c r="D217" s="2" t="s">
        <v>131</v>
      </c>
      <c r="E217" s="2" t="s">
        <v>2801</v>
      </c>
    </row>
    <row r="218" spans="1:5">
      <c r="A218" s="2" t="s">
        <v>558</v>
      </c>
      <c r="B218" s="2" t="s">
        <v>63</v>
      </c>
      <c r="C218" s="2" t="s">
        <v>63</v>
      </c>
      <c r="D218" s="2" t="s">
        <v>131</v>
      </c>
      <c r="E218" s="2" t="s">
        <v>2801</v>
      </c>
    </row>
    <row r="219" spans="1:5">
      <c r="A219" s="2" t="s">
        <v>559</v>
      </c>
      <c r="B219" s="2" t="s">
        <v>63</v>
      </c>
      <c r="C219" s="2" t="s">
        <v>63</v>
      </c>
      <c r="D219" s="2" t="s">
        <v>131</v>
      </c>
      <c r="E219" s="2" t="s">
        <v>2801</v>
      </c>
    </row>
    <row r="220" spans="1:5">
      <c r="A220" s="2" t="s">
        <v>560</v>
      </c>
      <c r="B220" s="2" t="s">
        <v>63</v>
      </c>
      <c r="C220" s="2" t="s">
        <v>63</v>
      </c>
      <c r="D220" s="2" t="s">
        <v>131</v>
      </c>
      <c r="E220" s="2" t="s">
        <v>2801</v>
      </c>
    </row>
    <row r="221" spans="1:5">
      <c r="A221" s="2" t="s">
        <v>561</v>
      </c>
      <c r="B221" s="2" t="s">
        <v>63</v>
      </c>
      <c r="C221" s="2" t="s">
        <v>63</v>
      </c>
      <c r="D221" s="2" t="s">
        <v>131</v>
      </c>
      <c r="E221" s="2" t="s">
        <v>2801</v>
      </c>
    </row>
    <row r="222" spans="1:5">
      <c r="A222" s="2" t="s">
        <v>562</v>
      </c>
      <c r="B222" s="2" t="s">
        <v>63</v>
      </c>
      <c r="C222" s="2" t="s">
        <v>63</v>
      </c>
      <c r="D222" s="2" t="s">
        <v>131</v>
      </c>
      <c r="E222" s="2" t="s">
        <v>2801</v>
      </c>
    </row>
    <row r="223" spans="1:5">
      <c r="A223" s="2" t="s">
        <v>563</v>
      </c>
      <c r="B223" s="2" t="s">
        <v>63</v>
      </c>
      <c r="C223" s="2" t="s">
        <v>63</v>
      </c>
      <c r="D223" s="2" t="s">
        <v>131</v>
      </c>
      <c r="E223" s="2" t="s">
        <v>2801</v>
      </c>
    </row>
    <row r="224" spans="1:5">
      <c r="A224" s="2" t="s">
        <v>564</v>
      </c>
      <c r="B224" s="2" t="s">
        <v>63</v>
      </c>
      <c r="C224" s="2" t="s">
        <v>63</v>
      </c>
      <c r="D224" s="2" t="s">
        <v>131</v>
      </c>
      <c r="E224" s="2" t="s">
        <v>2801</v>
      </c>
    </row>
    <row r="225" spans="1:5">
      <c r="A225" s="2" t="s">
        <v>565</v>
      </c>
      <c r="B225" s="2" t="s">
        <v>63</v>
      </c>
      <c r="C225" s="2" t="s">
        <v>63</v>
      </c>
      <c r="D225" s="2" t="s">
        <v>131</v>
      </c>
      <c r="E225" s="2" t="s">
        <v>2801</v>
      </c>
    </row>
    <row r="226" spans="1:5">
      <c r="A226" s="2" t="s">
        <v>566</v>
      </c>
      <c r="B226" s="2" t="s">
        <v>63</v>
      </c>
      <c r="C226" s="2" t="s">
        <v>63</v>
      </c>
      <c r="D226" s="2" t="s">
        <v>131</v>
      </c>
      <c r="E226" s="2" t="s">
        <v>2801</v>
      </c>
    </row>
    <row r="227" spans="1:5">
      <c r="A227" s="2" t="s">
        <v>567</v>
      </c>
      <c r="B227" s="2" t="s">
        <v>63</v>
      </c>
      <c r="C227" s="2" t="s">
        <v>63</v>
      </c>
      <c r="D227" s="2" t="s">
        <v>131</v>
      </c>
      <c r="E227" s="2" t="s">
        <v>2801</v>
      </c>
    </row>
    <row r="228" spans="1:5">
      <c r="A228" s="2" t="s">
        <v>568</v>
      </c>
      <c r="B228" s="2" t="s">
        <v>63</v>
      </c>
      <c r="C228" s="2" t="s">
        <v>63</v>
      </c>
      <c r="D228" s="2" t="s">
        <v>131</v>
      </c>
      <c r="E228" s="2" t="s">
        <v>2801</v>
      </c>
    </row>
    <row r="229" spans="1:5">
      <c r="A229" s="2" t="s">
        <v>569</v>
      </c>
      <c r="B229" s="2" t="s">
        <v>63</v>
      </c>
      <c r="C229" s="2" t="s">
        <v>63</v>
      </c>
      <c r="D229" s="2" t="s">
        <v>131</v>
      </c>
      <c r="E229" s="2" t="s">
        <v>2801</v>
      </c>
    </row>
    <row r="230" spans="1:5">
      <c r="A230" s="2" t="s">
        <v>570</v>
      </c>
      <c r="B230" s="2" t="s">
        <v>63</v>
      </c>
      <c r="C230" s="2" t="s">
        <v>63</v>
      </c>
      <c r="D230" s="2" t="s">
        <v>131</v>
      </c>
      <c r="E230" s="2" t="s">
        <v>2801</v>
      </c>
    </row>
    <row r="231" spans="1:5">
      <c r="A231" s="2" t="s">
        <v>571</v>
      </c>
      <c r="B231" s="2" t="s">
        <v>63</v>
      </c>
      <c r="C231" s="2" t="s">
        <v>63</v>
      </c>
      <c r="D231" s="2" t="s">
        <v>131</v>
      </c>
      <c r="E231" s="2" t="s">
        <v>2801</v>
      </c>
    </row>
    <row r="232" spans="1:5">
      <c r="A232" s="2" t="s">
        <v>572</v>
      </c>
      <c r="B232" s="2" t="s">
        <v>63</v>
      </c>
      <c r="C232" s="2" t="s">
        <v>63</v>
      </c>
      <c r="D232" s="2" t="s">
        <v>131</v>
      </c>
      <c r="E232" s="2" t="s">
        <v>2801</v>
      </c>
    </row>
    <row r="233" spans="1:5">
      <c r="A233" s="2" t="s">
        <v>573</v>
      </c>
      <c r="B233" s="2" t="s">
        <v>63</v>
      </c>
      <c r="C233" s="2" t="s">
        <v>63</v>
      </c>
      <c r="D233" s="2" t="s">
        <v>131</v>
      </c>
      <c r="E233" s="2" t="s">
        <v>2801</v>
      </c>
    </row>
    <row r="234" spans="1:5">
      <c r="A234" s="2" t="s">
        <v>574</v>
      </c>
      <c r="B234" s="2" t="s">
        <v>63</v>
      </c>
      <c r="C234" s="2" t="s">
        <v>63</v>
      </c>
      <c r="D234" s="2" t="s">
        <v>131</v>
      </c>
      <c r="E234" s="2" t="s">
        <v>2801</v>
      </c>
    </row>
    <row r="235" spans="1:5">
      <c r="A235" s="2" t="s">
        <v>575</v>
      </c>
      <c r="B235" s="2" t="s">
        <v>63</v>
      </c>
      <c r="C235" s="2" t="s">
        <v>63</v>
      </c>
      <c r="D235" s="2" t="s">
        <v>131</v>
      </c>
      <c r="E235" s="2" t="s">
        <v>2801</v>
      </c>
    </row>
    <row r="236" spans="1:5">
      <c r="A236" s="2" t="s">
        <v>577</v>
      </c>
      <c r="B236" s="2" t="s">
        <v>63</v>
      </c>
      <c r="C236" s="2" t="s">
        <v>63</v>
      </c>
      <c r="D236" s="2" t="s">
        <v>131</v>
      </c>
      <c r="E236" s="2" t="s">
        <v>2801</v>
      </c>
    </row>
    <row r="237" spans="1:5">
      <c r="A237" s="2" t="s">
        <v>578</v>
      </c>
      <c r="B237" s="2" t="s">
        <v>63</v>
      </c>
      <c r="C237" s="2" t="s">
        <v>63</v>
      </c>
      <c r="D237" s="2" t="s">
        <v>131</v>
      </c>
      <c r="E237" s="2" t="s">
        <v>2801</v>
      </c>
    </row>
    <row r="238" spans="1:5">
      <c r="A238" s="2" t="s">
        <v>579</v>
      </c>
      <c r="B238" s="2" t="s">
        <v>63</v>
      </c>
      <c r="C238" s="2" t="s">
        <v>63</v>
      </c>
      <c r="D238" s="2" t="s">
        <v>131</v>
      </c>
      <c r="E238" s="2" t="s">
        <v>2801</v>
      </c>
    </row>
    <row r="239" spans="1:5">
      <c r="A239" s="2" t="s">
        <v>580</v>
      </c>
      <c r="B239" s="2" t="s">
        <v>63</v>
      </c>
      <c r="C239" s="2" t="s">
        <v>63</v>
      </c>
      <c r="D239" s="2" t="s">
        <v>131</v>
      </c>
      <c r="E239" s="2" t="s">
        <v>2801</v>
      </c>
    </row>
    <row r="240" spans="1:5">
      <c r="A240" s="2" t="s">
        <v>581</v>
      </c>
      <c r="B240" s="2" t="s">
        <v>63</v>
      </c>
      <c r="C240" s="2" t="s">
        <v>63</v>
      </c>
      <c r="D240" s="2" t="s">
        <v>131</v>
      </c>
      <c r="E240" s="2" t="s">
        <v>2801</v>
      </c>
    </row>
    <row r="241" spans="1:5">
      <c r="A241" s="2" t="s">
        <v>582</v>
      </c>
      <c r="B241" s="2" t="s">
        <v>63</v>
      </c>
      <c r="C241" s="2" t="s">
        <v>63</v>
      </c>
      <c r="D241" s="2" t="s">
        <v>131</v>
      </c>
      <c r="E241" s="2" t="s">
        <v>2801</v>
      </c>
    </row>
    <row r="242" spans="1:5">
      <c r="A242" s="2" t="s">
        <v>583</v>
      </c>
      <c r="B242" s="2" t="s">
        <v>63</v>
      </c>
      <c r="C242" s="2" t="s">
        <v>63</v>
      </c>
      <c r="D242" s="2" t="s">
        <v>131</v>
      </c>
      <c r="E242" s="2" t="s">
        <v>2801</v>
      </c>
    </row>
    <row r="243" spans="1:5">
      <c r="A243" s="2" t="s">
        <v>584</v>
      </c>
      <c r="B243" s="2" t="s">
        <v>63</v>
      </c>
      <c r="C243" s="2" t="s">
        <v>63</v>
      </c>
      <c r="D243" s="2" t="s">
        <v>131</v>
      </c>
      <c r="E243" s="2" t="s">
        <v>2801</v>
      </c>
    </row>
    <row r="244" spans="1:5">
      <c r="A244" s="2" t="s">
        <v>585</v>
      </c>
      <c r="B244" s="2" t="s">
        <v>63</v>
      </c>
      <c r="C244" s="2" t="s">
        <v>63</v>
      </c>
      <c r="D244" s="2" t="s">
        <v>131</v>
      </c>
      <c r="E244" s="2" t="s">
        <v>2801</v>
      </c>
    </row>
    <row r="245" spans="1:5">
      <c r="A245" s="2" t="s">
        <v>586</v>
      </c>
      <c r="B245" s="2" t="s">
        <v>63</v>
      </c>
      <c r="C245" s="2" t="s">
        <v>63</v>
      </c>
      <c r="D245" s="2" t="s">
        <v>131</v>
      </c>
      <c r="E245" s="2" t="s">
        <v>2801</v>
      </c>
    </row>
    <row r="246" spans="1:5">
      <c r="A246" s="2" t="s">
        <v>587</v>
      </c>
      <c r="B246" s="2" t="s">
        <v>63</v>
      </c>
      <c r="C246" s="2" t="s">
        <v>63</v>
      </c>
      <c r="D246" s="2" t="s">
        <v>131</v>
      </c>
      <c r="E246" s="2" t="s">
        <v>2801</v>
      </c>
    </row>
    <row r="247" spans="1:5">
      <c r="A247" s="2" t="s">
        <v>588</v>
      </c>
      <c r="B247" s="2" t="s">
        <v>63</v>
      </c>
      <c r="C247" s="2" t="s">
        <v>63</v>
      </c>
      <c r="D247" s="2" t="s">
        <v>131</v>
      </c>
      <c r="E247" s="2" t="s">
        <v>2801</v>
      </c>
    </row>
    <row r="248" spans="1:5">
      <c r="A248" s="2" t="s">
        <v>589</v>
      </c>
      <c r="B248" s="2" t="s">
        <v>63</v>
      </c>
      <c r="C248" s="2" t="s">
        <v>63</v>
      </c>
      <c r="D248" s="2" t="s">
        <v>131</v>
      </c>
      <c r="E248" s="2" t="s">
        <v>2801</v>
      </c>
    </row>
    <row r="249" spans="1:5">
      <c r="A249" s="2" t="s">
        <v>590</v>
      </c>
      <c r="B249" s="2" t="s">
        <v>63</v>
      </c>
      <c r="C249" s="2" t="s">
        <v>63</v>
      </c>
      <c r="D249" s="2" t="s">
        <v>131</v>
      </c>
      <c r="E249" s="2" t="s">
        <v>2801</v>
      </c>
    </row>
    <row r="250" spans="1:5">
      <c r="A250" s="2" t="s">
        <v>592</v>
      </c>
      <c r="B250" s="2" t="s">
        <v>63</v>
      </c>
      <c r="C250" s="2" t="s">
        <v>63</v>
      </c>
      <c r="D250" s="2" t="s">
        <v>131</v>
      </c>
      <c r="E250" s="2" t="s">
        <v>2801</v>
      </c>
    </row>
    <row r="251" spans="1:5">
      <c r="A251" s="2" t="s">
        <v>593</v>
      </c>
      <c r="B251" s="2" t="s">
        <v>63</v>
      </c>
      <c r="C251" s="2" t="s">
        <v>63</v>
      </c>
      <c r="D251" s="2" t="s">
        <v>131</v>
      </c>
      <c r="E251" s="2" t="s">
        <v>2801</v>
      </c>
    </row>
    <row r="252" spans="1:5">
      <c r="A252" s="2" t="s">
        <v>594</v>
      </c>
      <c r="B252" s="2" t="s">
        <v>63</v>
      </c>
      <c r="C252" s="2" t="s">
        <v>63</v>
      </c>
      <c r="D252" s="2" t="s">
        <v>131</v>
      </c>
      <c r="E252" s="2" t="s">
        <v>2801</v>
      </c>
    </row>
    <row r="253" spans="1:5">
      <c r="A253" s="2" t="s">
        <v>595</v>
      </c>
      <c r="B253" s="2" t="s">
        <v>63</v>
      </c>
      <c r="C253" s="2" t="s">
        <v>63</v>
      </c>
      <c r="D253" s="2" t="s">
        <v>131</v>
      </c>
      <c r="E253" s="2" t="s">
        <v>2801</v>
      </c>
    </row>
    <row r="254" spans="1:5">
      <c r="A254" s="2" t="s">
        <v>596</v>
      </c>
      <c r="B254" s="2" t="s">
        <v>63</v>
      </c>
      <c r="C254" s="2" t="s">
        <v>63</v>
      </c>
      <c r="D254" s="2" t="s">
        <v>131</v>
      </c>
      <c r="E254" s="2" t="s">
        <v>2801</v>
      </c>
    </row>
    <row r="255" spans="1:5">
      <c r="A255" s="2" t="s">
        <v>597</v>
      </c>
      <c r="B255" s="2" t="s">
        <v>63</v>
      </c>
      <c r="C255" s="2" t="s">
        <v>63</v>
      </c>
      <c r="D255" s="2" t="s">
        <v>131</v>
      </c>
      <c r="E255" s="2" t="s">
        <v>2801</v>
      </c>
    </row>
    <row r="256" spans="1:5">
      <c r="A256" s="2" t="s">
        <v>598</v>
      </c>
      <c r="B256" s="2" t="s">
        <v>63</v>
      </c>
      <c r="C256" s="2" t="s">
        <v>63</v>
      </c>
      <c r="D256" s="2" t="s">
        <v>131</v>
      </c>
      <c r="E256" s="2" t="s">
        <v>2801</v>
      </c>
    </row>
    <row r="257" spans="1:5">
      <c r="A257" s="2" t="s">
        <v>600</v>
      </c>
      <c r="B257" s="2" t="s">
        <v>63</v>
      </c>
      <c r="C257" s="2" t="s">
        <v>63</v>
      </c>
      <c r="D257" s="2" t="s">
        <v>131</v>
      </c>
      <c r="E257" s="2" t="s">
        <v>2801</v>
      </c>
    </row>
    <row r="258" spans="1:5">
      <c r="A258" s="2" t="s">
        <v>602</v>
      </c>
      <c r="B258" s="2" t="s">
        <v>63</v>
      </c>
      <c r="C258" s="2" t="s">
        <v>63</v>
      </c>
      <c r="D258" s="2" t="s">
        <v>131</v>
      </c>
      <c r="E258" s="2" t="s">
        <v>2801</v>
      </c>
    </row>
    <row r="259" spans="1:5">
      <c r="A259" s="2" t="s">
        <v>603</v>
      </c>
      <c r="B259" s="2" t="s">
        <v>63</v>
      </c>
      <c r="C259" s="2" t="s">
        <v>63</v>
      </c>
      <c r="D259" s="2" t="s">
        <v>131</v>
      </c>
      <c r="E259" s="2" t="s">
        <v>2801</v>
      </c>
    </row>
    <row r="260" spans="1:5">
      <c r="A260" s="2" t="s">
        <v>604</v>
      </c>
      <c r="B260" s="2" t="s">
        <v>63</v>
      </c>
      <c r="C260" s="2" t="s">
        <v>63</v>
      </c>
      <c r="D260" s="2" t="s">
        <v>131</v>
      </c>
      <c r="E260" s="2" t="s">
        <v>2801</v>
      </c>
    </row>
    <row r="261" spans="1:5">
      <c r="A261" s="2" t="s">
        <v>605</v>
      </c>
      <c r="B261" s="2" t="s">
        <v>63</v>
      </c>
      <c r="C261" s="2" t="s">
        <v>63</v>
      </c>
      <c r="D261" s="2" t="s">
        <v>131</v>
      </c>
      <c r="E261" s="2" t="s">
        <v>2801</v>
      </c>
    </row>
    <row r="262" spans="1:5">
      <c r="A262" s="2" t="s">
        <v>607</v>
      </c>
      <c r="B262" s="2" t="s">
        <v>63</v>
      </c>
      <c r="C262" s="2" t="s">
        <v>63</v>
      </c>
      <c r="D262" s="2" t="s">
        <v>131</v>
      </c>
      <c r="E262" s="2" t="s">
        <v>2801</v>
      </c>
    </row>
    <row r="263" spans="1:5">
      <c r="A263" s="2" t="s">
        <v>609</v>
      </c>
      <c r="B263" s="2" t="s">
        <v>63</v>
      </c>
      <c r="C263" s="2" t="s">
        <v>63</v>
      </c>
      <c r="D263" s="2" t="s">
        <v>131</v>
      </c>
      <c r="E263" s="2" t="s">
        <v>2801</v>
      </c>
    </row>
    <row r="264" spans="1:5">
      <c r="A264" s="2" t="s">
        <v>610</v>
      </c>
      <c r="B264" s="2" t="s">
        <v>63</v>
      </c>
      <c r="C264" s="2" t="s">
        <v>63</v>
      </c>
      <c r="D264" s="2" t="s">
        <v>131</v>
      </c>
      <c r="E264" s="2" t="s">
        <v>2801</v>
      </c>
    </row>
    <row r="265" spans="1:5">
      <c r="A265" s="2" t="s">
        <v>612</v>
      </c>
      <c r="B265" s="2" t="s">
        <v>63</v>
      </c>
      <c r="C265" s="2" t="s">
        <v>63</v>
      </c>
      <c r="D265" s="2" t="s">
        <v>131</v>
      </c>
      <c r="E265" s="2" t="s">
        <v>2801</v>
      </c>
    </row>
    <row r="266" spans="1:5">
      <c r="A266" s="2" t="s">
        <v>613</v>
      </c>
      <c r="B266" s="2" t="s">
        <v>63</v>
      </c>
      <c r="C266" s="2" t="s">
        <v>63</v>
      </c>
      <c r="D266" s="2" t="s">
        <v>131</v>
      </c>
      <c r="E266" s="2" t="s">
        <v>2801</v>
      </c>
    </row>
    <row r="267" spans="1:5">
      <c r="A267" s="2" t="s">
        <v>615</v>
      </c>
      <c r="B267" s="2" t="s">
        <v>63</v>
      </c>
      <c r="C267" s="2" t="s">
        <v>63</v>
      </c>
      <c r="D267" s="2" t="s">
        <v>131</v>
      </c>
      <c r="E267" s="2" t="s">
        <v>2801</v>
      </c>
    </row>
    <row r="268" spans="1:5">
      <c r="A268" s="2" t="s">
        <v>617</v>
      </c>
      <c r="B268" s="2" t="s">
        <v>63</v>
      </c>
      <c r="C268" s="2" t="s">
        <v>63</v>
      </c>
      <c r="D268" s="2" t="s">
        <v>131</v>
      </c>
      <c r="E268" s="2" t="s">
        <v>2801</v>
      </c>
    </row>
    <row r="269" spans="1:5">
      <c r="A269" s="2" t="s">
        <v>618</v>
      </c>
      <c r="B269" s="2" t="s">
        <v>63</v>
      </c>
      <c r="C269" s="2" t="s">
        <v>63</v>
      </c>
      <c r="D269" s="2" t="s">
        <v>131</v>
      </c>
      <c r="E269" s="2" t="s">
        <v>2801</v>
      </c>
    </row>
    <row r="270" spans="1:5">
      <c r="A270" s="2" t="s">
        <v>619</v>
      </c>
      <c r="B270" s="2" t="s">
        <v>63</v>
      </c>
      <c r="C270" s="2" t="s">
        <v>63</v>
      </c>
      <c r="D270" s="2" t="s">
        <v>131</v>
      </c>
      <c r="E270" s="2" t="s">
        <v>2801</v>
      </c>
    </row>
    <row r="271" spans="1:5">
      <c r="A271" s="2" t="s">
        <v>620</v>
      </c>
      <c r="B271" s="2" t="s">
        <v>63</v>
      </c>
      <c r="C271" s="2" t="s">
        <v>63</v>
      </c>
      <c r="D271" s="2" t="s">
        <v>131</v>
      </c>
      <c r="E271" s="2" t="s">
        <v>2801</v>
      </c>
    </row>
    <row r="272" spans="1:5">
      <c r="A272" s="2" t="s">
        <v>621</v>
      </c>
      <c r="B272" s="2" t="s">
        <v>63</v>
      </c>
      <c r="C272" s="2" t="s">
        <v>63</v>
      </c>
      <c r="D272" s="2" t="s">
        <v>131</v>
      </c>
      <c r="E272" s="2" t="s">
        <v>2801</v>
      </c>
    </row>
    <row r="273" spans="1:5">
      <c r="A273" s="2" t="s">
        <v>623</v>
      </c>
      <c r="B273" s="2" t="s">
        <v>63</v>
      </c>
      <c r="C273" s="2" t="s">
        <v>63</v>
      </c>
      <c r="D273" s="2" t="s">
        <v>131</v>
      </c>
      <c r="E273" s="2" t="s">
        <v>2801</v>
      </c>
    </row>
    <row r="274" spans="1:5">
      <c r="A274" s="2" t="s">
        <v>624</v>
      </c>
      <c r="B274" s="2" t="s">
        <v>63</v>
      </c>
      <c r="C274" s="2" t="s">
        <v>63</v>
      </c>
      <c r="D274" s="2" t="s">
        <v>131</v>
      </c>
      <c r="E274" s="2" t="s">
        <v>2801</v>
      </c>
    </row>
    <row r="275" spans="1:5">
      <c r="A275" s="2" t="s">
        <v>625</v>
      </c>
      <c r="B275" s="2" t="s">
        <v>63</v>
      </c>
      <c r="C275" s="2" t="s">
        <v>63</v>
      </c>
      <c r="D275" s="2" t="s">
        <v>131</v>
      </c>
      <c r="E275" s="2" t="s">
        <v>2801</v>
      </c>
    </row>
    <row r="276" spans="1:5">
      <c r="A276" s="2" t="s">
        <v>626</v>
      </c>
      <c r="B276" s="2" t="s">
        <v>63</v>
      </c>
      <c r="C276" s="2" t="s">
        <v>63</v>
      </c>
      <c r="D276" s="2" t="s">
        <v>131</v>
      </c>
      <c r="E276" s="2" t="s">
        <v>2801</v>
      </c>
    </row>
    <row r="277" spans="1:5">
      <c r="A277" s="2" t="s">
        <v>627</v>
      </c>
      <c r="B277" s="2" t="s">
        <v>63</v>
      </c>
      <c r="C277" s="2" t="s">
        <v>63</v>
      </c>
      <c r="D277" s="2" t="s">
        <v>131</v>
      </c>
      <c r="E277" s="2" t="s">
        <v>2801</v>
      </c>
    </row>
    <row r="278" spans="1:5">
      <c r="A278" s="2" t="s">
        <v>628</v>
      </c>
      <c r="B278" s="2" t="s">
        <v>63</v>
      </c>
      <c r="C278" s="2" t="s">
        <v>63</v>
      </c>
      <c r="D278" s="2" t="s">
        <v>131</v>
      </c>
      <c r="E278" s="2" t="s">
        <v>2801</v>
      </c>
    </row>
    <row r="279" spans="1:5">
      <c r="A279" s="2" t="s">
        <v>629</v>
      </c>
      <c r="B279" s="2" t="s">
        <v>63</v>
      </c>
      <c r="C279" s="2" t="s">
        <v>63</v>
      </c>
      <c r="D279" s="2" t="s">
        <v>131</v>
      </c>
      <c r="E279" s="2" t="s">
        <v>2801</v>
      </c>
    </row>
    <row r="280" spans="1:5">
      <c r="A280" s="2" t="s">
        <v>630</v>
      </c>
      <c r="B280" s="2" t="s">
        <v>63</v>
      </c>
      <c r="C280" s="2" t="s">
        <v>63</v>
      </c>
      <c r="D280" s="2" t="s">
        <v>131</v>
      </c>
      <c r="E280" s="2" t="s">
        <v>2801</v>
      </c>
    </row>
    <row r="281" spans="1:5">
      <c r="A281" s="2" t="s">
        <v>631</v>
      </c>
      <c r="B281" s="2" t="s">
        <v>63</v>
      </c>
      <c r="C281" s="2" t="s">
        <v>63</v>
      </c>
      <c r="D281" s="2" t="s">
        <v>131</v>
      </c>
      <c r="E281" s="2" t="s">
        <v>2801</v>
      </c>
    </row>
    <row r="282" spans="1:5">
      <c r="A282" s="2" t="s">
        <v>633</v>
      </c>
      <c r="B282" s="2" t="s">
        <v>63</v>
      </c>
      <c r="C282" s="2" t="s">
        <v>63</v>
      </c>
      <c r="D282" s="2" t="s">
        <v>131</v>
      </c>
      <c r="E282" s="2" t="s">
        <v>2801</v>
      </c>
    </row>
    <row r="283" spans="1:5">
      <c r="A283" s="2" t="s">
        <v>634</v>
      </c>
      <c r="B283" s="2" t="s">
        <v>63</v>
      </c>
      <c r="C283" s="2" t="s">
        <v>63</v>
      </c>
      <c r="D283" s="2" t="s">
        <v>131</v>
      </c>
      <c r="E283" s="2" t="s">
        <v>2801</v>
      </c>
    </row>
    <row r="284" spans="1:5">
      <c r="A284" s="2" t="s">
        <v>636</v>
      </c>
      <c r="B284" s="2" t="s">
        <v>63</v>
      </c>
      <c r="C284" s="2" t="s">
        <v>63</v>
      </c>
      <c r="D284" s="2" t="s">
        <v>131</v>
      </c>
      <c r="E284" s="2" t="s">
        <v>2801</v>
      </c>
    </row>
    <row r="285" spans="1:5">
      <c r="A285" s="2" t="s">
        <v>637</v>
      </c>
      <c r="B285" s="2" t="s">
        <v>63</v>
      </c>
      <c r="C285" s="2" t="s">
        <v>63</v>
      </c>
      <c r="D285" s="2" t="s">
        <v>131</v>
      </c>
      <c r="E285" s="2" t="s">
        <v>2801</v>
      </c>
    </row>
    <row r="286" spans="1:5">
      <c r="A286" s="2" t="s">
        <v>638</v>
      </c>
      <c r="B286" s="2" t="s">
        <v>63</v>
      </c>
      <c r="C286" s="2" t="s">
        <v>63</v>
      </c>
      <c r="D286" s="2" t="s">
        <v>131</v>
      </c>
      <c r="E286" s="2" t="s">
        <v>2801</v>
      </c>
    </row>
    <row r="287" spans="1:5">
      <c r="A287" s="2" t="s">
        <v>639</v>
      </c>
      <c r="B287" s="2" t="s">
        <v>63</v>
      </c>
      <c r="C287" s="2" t="s">
        <v>63</v>
      </c>
      <c r="D287" s="2" t="s">
        <v>131</v>
      </c>
      <c r="E287" s="2" t="s">
        <v>2801</v>
      </c>
    </row>
    <row r="288" spans="1:5">
      <c r="A288" s="2" t="s">
        <v>640</v>
      </c>
      <c r="B288" s="2" t="s">
        <v>63</v>
      </c>
      <c r="C288" s="2" t="s">
        <v>63</v>
      </c>
      <c r="D288" s="2" t="s">
        <v>131</v>
      </c>
      <c r="E288" s="2" t="s">
        <v>2801</v>
      </c>
    </row>
    <row r="289" spans="1:5">
      <c r="A289" s="2" t="s">
        <v>641</v>
      </c>
      <c r="B289" s="2" t="s">
        <v>63</v>
      </c>
      <c r="C289" s="2" t="s">
        <v>63</v>
      </c>
      <c r="D289" s="2" t="s">
        <v>131</v>
      </c>
      <c r="E289" s="2" t="s">
        <v>2801</v>
      </c>
    </row>
    <row r="290" spans="1:5">
      <c r="A290" s="2" t="s">
        <v>642</v>
      </c>
      <c r="B290" s="2" t="s">
        <v>63</v>
      </c>
      <c r="C290" s="2" t="s">
        <v>63</v>
      </c>
      <c r="D290" s="2" t="s">
        <v>131</v>
      </c>
      <c r="E290" s="2" t="s">
        <v>2801</v>
      </c>
    </row>
    <row r="291" spans="1:5">
      <c r="A291" s="2" t="s">
        <v>643</v>
      </c>
      <c r="B291" s="2" t="s">
        <v>63</v>
      </c>
      <c r="C291" s="2" t="s">
        <v>63</v>
      </c>
      <c r="D291" s="2" t="s">
        <v>131</v>
      </c>
      <c r="E291" s="2" t="s">
        <v>2801</v>
      </c>
    </row>
    <row r="292" spans="1:5">
      <c r="A292" s="2" t="s">
        <v>644</v>
      </c>
      <c r="B292" s="2" t="s">
        <v>63</v>
      </c>
      <c r="C292" s="2" t="s">
        <v>63</v>
      </c>
      <c r="D292" s="2" t="s">
        <v>131</v>
      </c>
      <c r="E292" s="2" t="s">
        <v>2801</v>
      </c>
    </row>
    <row r="293" spans="1:5">
      <c r="A293" s="2" t="s">
        <v>645</v>
      </c>
      <c r="B293" s="2" t="s">
        <v>63</v>
      </c>
      <c r="C293" s="2" t="s">
        <v>63</v>
      </c>
      <c r="D293" s="2" t="s">
        <v>131</v>
      </c>
      <c r="E293" s="2" t="s">
        <v>2801</v>
      </c>
    </row>
    <row r="294" spans="1:5">
      <c r="A294" s="2" t="s">
        <v>646</v>
      </c>
      <c r="B294" s="2" t="s">
        <v>63</v>
      </c>
      <c r="C294" s="2" t="s">
        <v>63</v>
      </c>
      <c r="D294" s="2" t="s">
        <v>131</v>
      </c>
      <c r="E294" s="2" t="s">
        <v>2801</v>
      </c>
    </row>
    <row r="295" spans="1:5">
      <c r="A295" s="2" t="s">
        <v>647</v>
      </c>
      <c r="B295" s="2" t="s">
        <v>63</v>
      </c>
      <c r="C295" s="2" t="s">
        <v>63</v>
      </c>
      <c r="D295" s="2" t="s">
        <v>131</v>
      </c>
      <c r="E295" s="2" t="s">
        <v>2801</v>
      </c>
    </row>
    <row r="296" spans="1:5">
      <c r="A296" s="2" t="s">
        <v>648</v>
      </c>
      <c r="B296" s="2" t="s">
        <v>63</v>
      </c>
      <c r="C296" s="2" t="s">
        <v>63</v>
      </c>
      <c r="D296" s="2" t="s">
        <v>131</v>
      </c>
      <c r="E296" s="2" t="s">
        <v>2801</v>
      </c>
    </row>
    <row r="297" spans="1:5">
      <c r="A297" s="2" t="s">
        <v>649</v>
      </c>
      <c r="B297" s="2" t="s">
        <v>63</v>
      </c>
      <c r="C297" s="2" t="s">
        <v>63</v>
      </c>
      <c r="D297" s="2" t="s">
        <v>131</v>
      </c>
      <c r="E297" s="2" t="s">
        <v>2801</v>
      </c>
    </row>
    <row r="298" spans="1:5">
      <c r="A298" s="2" t="s">
        <v>651</v>
      </c>
      <c r="B298" s="2" t="s">
        <v>63</v>
      </c>
      <c r="C298" s="2" t="s">
        <v>63</v>
      </c>
      <c r="D298" s="2" t="s">
        <v>131</v>
      </c>
      <c r="E298" s="2" t="s">
        <v>2801</v>
      </c>
    </row>
    <row r="299" spans="1:5">
      <c r="A299" s="2" t="s">
        <v>652</v>
      </c>
      <c r="B299" s="2" t="s">
        <v>63</v>
      </c>
      <c r="C299" s="2" t="s">
        <v>63</v>
      </c>
      <c r="D299" s="2" t="s">
        <v>131</v>
      </c>
      <c r="E299" s="2" t="s">
        <v>2801</v>
      </c>
    </row>
    <row r="300" spans="1:5">
      <c r="A300" s="2" t="s">
        <v>653</v>
      </c>
      <c r="B300" s="2" t="s">
        <v>63</v>
      </c>
      <c r="C300" s="2" t="s">
        <v>63</v>
      </c>
      <c r="D300" s="2" t="s">
        <v>131</v>
      </c>
      <c r="E300" s="2" t="s">
        <v>2801</v>
      </c>
    </row>
    <row r="301" spans="1:5">
      <c r="A301" s="2" t="s">
        <v>654</v>
      </c>
      <c r="B301" s="2" t="s">
        <v>63</v>
      </c>
      <c r="C301" s="2" t="s">
        <v>63</v>
      </c>
      <c r="D301" s="2" t="s">
        <v>131</v>
      </c>
      <c r="E301" s="2" t="s">
        <v>2801</v>
      </c>
    </row>
    <row r="302" spans="1:5">
      <c r="A302" s="2" t="s">
        <v>655</v>
      </c>
      <c r="B302" s="2" t="s">
        <v>63</v>
      </c>
      <c r="C302" s="2" t="s">
        <v>63</v>
      </c>
      <c r="D302" s="2" t="s">
        <v>131</v>
      </c>
      <c r="E302" s="2" t="s">
        <v>2801</v>
      </c>
    </row>
    <row r="303" spans="1:5">
      <c r="A303" s="2" t="s">
        <v>656</v>
      </c>
      <c r="B303" s="2" t="s">
        <v>63</v>
      </c>
      <c r="C303" s="2" t="s">
        <v>63</v>
      </c>
      <c r="D303" s="2" t="s">
        <v>131</v>
      </c>
      <c r="E303" s="2" t="s">
        <v>2801</v>
      </c>
    </row>
    <row r="304" spans="1:5">
      <c r="A304" s="2" t="s">
        <v>657</v>
      </c>
      <c r="B304" s="2" t="s">
        <v>63</v>
      </c>
      <c r="C304" s="2" t="s">
        <v>63</v>
      </c>
      <c r="D304" s="2" t="s">
        <v>131</v>
      </c>
      <c r="E304" s="2" t="s">
        <v>2801</v>
      </c>
    </row>
    <row r="305" spans="1:5">
      <c r="A305" s="2" t="s">
        <v>658</v>
      </c>
      <c r="B305" s="2" t="s">
        <v>63</v>
      </c>
      <c r="C305" s="2" t="s">
        <v>63</v>
      </c>
      <c r="D305" s="2" t="s">
        <v>131</v>
      </c>
      <c r="E305" s="2" t="s">
        <v>2801</v>
      </c>
    </row>
    <row r="306" spans="1:5">
      <c r="A306" s="2" t="s">
        <v>659</v>
      </c>
      <c r="B306" s="2" t="s">
        <v>63</v>
      </c>
      <c r="C306" s="2" t="s">
        <v>63</v>
      </c>
      <c r="D306" s="2" t="s">
        <v>131</v>
      </c>
      <c r="E306" s="2" t="s">
        <v>2801</v>
      </c>
    </row>
    <row r="307" spans="1:5">
      <c r="A307" s="2" t="s">
        <v>660</v>
      </c>
      <c r="B307" s="2" t="s">
        <v>63</v>
      </c>
      <c r="C307" s="2" t="s">
        <v>63</v>
      </c>
      <c r="D307" s="2" t="s">
        <v>131</v>
      </c>
      <c r="E307" s="2" t="s">
        <v>2801</v>
      </c>
    </row>
    <row r="308" spans="1:5">
      <c r="A308" s="2" t="s">
        <v>661</v>
      </c>
      <c r="B308" s="2" t="s">
        <v>63</v>
      </c>
      <c r="C308" s="2" t="s">
        <v>63</v>
      </c>
      <c r="D308" s="2" t="s">
        <v>131</v>
      </c>
      <c r="E308" s="2" t="s">
        <v>2801</v>
      </c>
    </row>
    <row r="309" spans="1:5">
      <c r="A309" s="2" t="s">
        <v>662</v>
      </c>
      <c r="B309" s="2" t="s">
        <v>63</v>
      </c>
      <c r="C309" s="2" t="s">
        <v>63</v>
      </c>
      <c r="D309" s="2" t="s">
        <v>131</v>
      </c>
      <c r="E309" s="2" t="s">
        <v>2801</v>
      </c>
    </row>
    <row r="310" spans="1:5">
      <c r="A310" s="2" t="s">
        <v>663</v>
      </c>
      <c r="B310" s="2" t="s">
        <v>63</v>
      </c>
      <c r="C310" s="2" t="s">
        <v>63</v>
      </c>
      <c r="D310" s="2" t="s">
        <v>131</v>
      </c>
      <c r="E310" s="2" t="s">
        <v>2801</v>
      </c>
    </row>
    <row r="311" spans="1:5">
      <c r="A311" s="2" t="s">
        <v>664</v>
      </c>
      <c r="B311" s="2" t="s">
        <v>63</v>
      </c>
      <c r="C311" s="2" t="s">
        <v>63</v>
      </c>
      <c r="D311" s="2" t="s">
        <v>131</v>
      </c>
      <c r="E311" s="2" t="s">
        <v>2801</v>
      </c>
    </row>
    <row r="312" spans="1:5">
      <c r="A312" s="2" t="s">
        <v>665</v>
      </c>
      <c r="B312" s="2" t="s">
        <v>63</v>
      </c>
      <c r="C312" s="2" t="s">
        <v>63</v>
      </c>
      <c r="D312" s="2" t="s">
        <v>131</v>
      </c>
      <c r="E312" s="2" t="s">
        <v>2801</v>
      </c>
    </row>
    <row r="313" spans="1:5">
      <c r="A313" s="2" t="s">
        <v>667</v>
      </c>
      <c r="B313" s="2" t="s">
        <v>63</v>
      </c>
      <c r="C313" s="2" t="s">
        <v>63</v>
      </c>
      <c r="D313" s="2" t="s">
        <v>131</v>
      </c>
      <c r="E313" s="2" t="s">
        <v>2801</v>
      </c>
    </row>
    <row r="314" spans="1:5">
      <c r="A314" s="2" t="s">
        <v>668</v>
      </c>
      <c r="B314" s="2" t="s">
        <v>63</v>
      </c>
      <c r="C314" s="2" t="s">
        <v>63</v>
      </c>
      <c r="D314" s="2" t="s">
        <v>131</v>
      </c>
      <c r="E314" s="2" t="s">
        <v>2801</v>
      </c>
    </row>
    <row r="315" spans="1:5">
      <c r="A315" s="2" t="s">
        <v>670</v>
      </c>
      <c r="B315" s="2" t="s">
        <v>63</v>
      </c>
      <c r="C315" s="2" t="s">
        <v>63</v>
      </c>
      <c r="D315" s="2" t="s">
        <v>131</v>
      </c>
      <c r="E315" s="2" t="s">
        <v>2801</v>
      </c>
    </row>
    <row r="316" spans="1:5">
      <c r="A316" s="2" t="s">
        <v>671</v>
      </c>
      <c r="B316" s="2" t="s">
        <v>63</v>
      </c>
      <c r="C316" s="2" t="s">
        <v>63</v>
      </c>
      <c r="D316" s="2" t="s">
        <v>131</v>
      </c>
      <c r="E316" s="2" t="s">
        <v>2801</v>
      </c>
    </row>
    <row r="317" spans="1:5">
      <c r="A317" s="2" t="s">
        <v>673</v>
      </c>
      <c r="B317" s="2" t="s">
        <v>63</v>
      </c>
      <c r="C317" s="2" t="s">
        <v>63</v>
      </c>
      <c r="D317" s="2" t="s">
        <v>131</v>
      </c>
      <c r="E317" s="2" t="s">
        <v>2801</v>
      </c>
    </row>
    <row r="318" spans="1:5">
      <c r="A318" s="2" t="s">
        <v>674</v>
      </c>
      <c r="B318" s="2" t="s">
        <v>63</v>
      </c>
      <c r="C318" s="2" t="s">
        <v>63</v>
      </c>
      <c r="D318" s="2" t="s">
        <v>131</v>
      </c>
      <c r="E318" s="2" t="s">
        <v>2801</v>
      </c>
    </row>
    <row r="319" spans="1:5">
      <c r="A319" s="2" t="s">
        <v>675</v>
      </c>
      <c r="B319" s="2" t="s">
        <v>63</v>
      </c>
      <c r="C319" s="2" t="s">
        <v>63</v>
      </c>
      <c r="D319" s="2" t="s">
        <v>131</v>
      </c>
      <c r="E319" s="2" t="s">
        <v>2801</v>
      </c>
    </row>
    <row r="320" spans="1:5">
      <c r="A320" s="2" t="s">
        <v>676</v>
      </c>
      <c r="B320" s="2" t="s">
        <v>63</v>
      </c>
      <c r="C320" s="2" t="s">
        <v>63</v>
      </c>
      <c r="D320" s="2" t="s">
        <v>131</v>
      </c>
      <c r="E320" s="2" t="s">
        <v>2801</v>
      </c>
    </row>
    <row r="321" spans="1:5">
      <c r="A321" s="2" t="s">
        <v>677</v>
      </c>
      <c r="B321" s="2" t="s">
        <v>63</v>
      </c>
      <c r="C321" s="2" t="s">
        <v>63</v>
      </c>
      <c r="D321" s="2" t="s">
        <v>131</v>
      </c>
      <c r="E321" s="2" t="s">
        <v>2801</v>
      </c>
    </row>
    <row r="322" spans="1:5">
      <c r="A322" s="2" t="s">
        <v>679</v>
      </c>
      <c r="B322" s="2" t="s">
        <v>63</v>
      </c>
      <c r="C322" s="2" t="s">
        <v>63</v>
      </c>
      <c r="D322" s="2" t="s">
        <v>131</v>
      </c>
      <c r="E322" s="2" t="s">
        <v>2801</v>
      </c>
    </row>
    <row r="323" spans="1:5">
      <c r="A323" s="2" t="s">
        <v>681</v>
      </c>
      <c r="B323" s="2" t="s">
        <v>63</v>
      </c>
      <c r="C323" s="2" t="s">
        <v>63</v>
      </c>
      <c r="D323" s="2" t="s">
        <v>131</v>
      </c>
      <c r="E323" s="2" t="s">
        <v>2801</v>
      </c>
    </row>
    <row r="324" spans="1:5">
      <c r="A324" s="2" t="s">
        <v>683</v>
      </c>
      <c r="B324" s="2" t="s">
        <v>63</v>
      </c>
      <c r="C324" s="2" t="s">
        <v>63</v>
      </c>
      <c r="D324" s="2" t="s">
        <v>131</v>
      </c>
      <c r="E324" s="2" t="s">
        <v>2801</v>
      </c>
    </row>
    <row r="325" spans="1:5">
      <c r="A325" s="2" t="s">
        <v>684</v>
      </c>
      <c r="B325" s="2" t="s">
        <v>63</v>
      </c>
      <c r="C325" s="2" t="s">
        <v>63</v>
      </c>
      <c r="D325" s="2" t="s">
        <v>131</v>
      </c>
      <c r="E325" s="2" t="s">
        <v>2801</v>
      </c>
    </row>
    <row r="326" spans="1:5">
      <c r="A326" s="2" t="s">
        <v>686</v>
      </c>
      <c r="B326" s="2" t="s">
        <v>63</v>
      </c>
      <c r="C326" s="2" t="s">
        <v>63</v>
      </c>
      <c r="D326" s="2" t="s">
        <v>131</v>
      </c>
      <c r="E326" s="2" t="s">
        <v>2801</v>
      </c>
    </row>
    <row r="327" spans="1:5">
      <c r="A327" s="2" t="s">
        <v>688</v>
      </c>
      <c r="B327" s="2" t="s">
        <v>63</v>
      </c>
      <c r="C327" s="2" t="s">
        <v>63</v>
      </c>
      <c r="D327" s="2" t="s">
        <v>131</v>
      </c>
      <c r="E327" s="2" t="s">
        <v>2801</v>
      </c>
    </row>
    <row r="328" spans="1:5">
      <c r="A328" s="2" t="s">
        <v>689</v>
      </c>
      <c r="B328" s="2" t="s">
        <v>63</v>
      </c>
      <c r="C328" s="2" t="s">
        <v>63</v>
      </c>
      <c r="D328" s="2" t="s">
        <v>131</v>
      </c>
      <c r="E328" s="2" t="s">
        <v>2801</v>
      </c>
    </row>
    <row r="329" spans="1:5">
      <c r="A329" s="2" t="s">
        <v>691</v>
      </c>
      <c r="B329" s="2" t="s">
        <v>63</v>
      </c>
      <c r="C329" s="2" t="s">
        <v>63</v>
      </c>
      <c r="D329" s="2" t="s">
        <v>131</v>
      </c>
      <c r="E329" s="2" t="s">
        <v>2801</v>
      </c>
    </row>
    <row r="330" spans="1:5">
      <c r="A330" s="2" t="s">
        <v>693</v>
      </c>
      <c r="B330" s="2" t="s">
        <v>63</v>
      </c>
      <c r="C330" s="2" t="s">
        <v>63</v>
      </c>
      <c r="D330" s="2" t="s">
        <v>131</v>
      </c>
      <c r="E330" s="2" t="s">
        <v>2801</v>
      </c>
    </row>
    <row r="331" spans="1:5">
      <c r="A331" s="2" t="s">
        <v>695</v>
      </c>
      <c r="B331" s="2" t="s">
        <v>63</v>
      </c>
      <c r="C331" s="2" t="s">
        <v>63</v>
      </c>
      <c r="D331" s="2" t="s">
        <v>131</v>
      </c>
      <c r="E331" s="2" t="s">
        <v>2801</v>
      </c>
    </row>
    <row r="332" spans="1:5">
      <c r="A332" s="2" t="s">
        <v>696</v>
      </c>
      <c r="B332" s="2" t="s">
        <v>63</v>
      </c>
      <c r="C332" s="2" t="s">
        <v>63</v>
      </c>
      <c r="D332" s="2" t="s">
        <v>131</v>
      </c>
      <c r="E332" s="2" t="s">
        <v>2801</v>
      </c>
    </row>
    <row r="333" spans="1:5">
      <c r="A333" s="2" t="s">
        <v>697</v>
      </c>
      <c r="B333" s="2" t="s">
        <v>63</v>
      </c>
      <c r="C333" s="2" t="s">
        <v>63</v>
      </c>
      <c r="D333" s="2" t="s">
        <v>131</v>
      </c>
      <c r="E333" s="2" t="s">
        <v>2801</v>
      </c>
    </row>
    <row r="334" spans="1:5">
      <c r="A334" s="2" t="s">
        <v>698</v>
      </c>
      <c r="B334" s="2" t="s">
        <v>63</v>
      </c>
      <c r="C334" s="2" t="s">
        <v>63</v>
      </c>
      <c r="D334" s="2" t="s">
        <v>131</v>
      </c>
      <c r="E334" s="2" t="s">
        <v>2801</v>
      </c>
    </row>
    <row r="335" spans="1:5">
      <c r="A335" s="2" t="s">
        <v>699</v>
      </c>
      <c r="B335" s="2" t="s">
        <v>63</v>
      </c>
      <c r="C335" s="2" t="s">
        <v>63</v>
      </c>
      <c r="D335" s="2" t="s">
        <v>131</v>
      </c>
      <c r="E335" s="2" t="s">
        <v>2801</v>
      </c>
    </row>
    <row r="336" spans="1:5">
      <c r="A336" s="2" t="s">
        <v>700</v>
      </c>
      <c r="B336" s="2" t="s">
        <v>63</v>
      </c>
      <c r="C336" s="2" t="s">
        <v>63</v>
      </c>
      <c r="D336" s="2" t="s">
        <v>131</v>
      </c>
      <c r="E336" s="2" t="s">
        <v>2801</v>
      </c>
    </row>
    <row r="337" spans="1:5">
      <c r="A337" s="2" t="s">
        <v>701</v>
      </c>
      <c r="B337" s="2" t="s">
        <v>63</v>
      </c>
      <c r="C337" s="2" t="s">
        <v>63</v>
      </c>
      <c r="D337" s="2" t="s">
        <v>131</v>
      </c>
      <c r="E337" s="2" t="s">
        <v>2801</v>
      </c>
    </row>
    <row r="338" spans="1:5">
      <c r="A338" s="2" t="s">
        <v>702</v>
      </c>
      <c r="B338" s="2" t="s">
        <v>63</v>
      </c>
      <c r="C338" s="2" t="s">
        <v>63</v>
      </c>
      <c r="D338" s="2" t="s">
        <v>131</v>
      </c>
      <c r="E338" s="2" t="s">
        <v>2801</v>
      </c>
    </row>
    <row r="339" spans="1:5">
      <c r="A339" s="2" t="s">
        <v>703</v>
      </c>
      <c r="B339" s="2" t="s">
        <v>63</v>
      </c>
      <c r="C339" s="2" t="s">
        <v>63</v>
      </c>
      <c r="D339" s="2" t="s">
        <v>131</v>
      </c>
      <c r="E339" s="2" t="s">
        <v>2801</v>
      </c>
    </row>
    <row r="340" spans="1:5">
      <c r="A340" s="2" t="s">
        <v>704</v>
      </c>
      <c r="B340" s="2" t="s">
        <v>63</v>
      </c>
      <c r="C340" s="2" t="s">
        <v>63</v>
      </c>
      <c r="D340" s="2" t="s">
        <v>131</v>
      </c>
      <c r="E340" s="2" t="s">
        <v>2801</v>
      </c>
    </row>
    <row r="341" spans="1:5">
      <c r="A341" s="2" t="s">
        <v>706</v>
      </c>
      <c r="B341" s="2" t="s">
        <v>63</v>
      </c>
      <c r="C341" s="2" t="s">
        <v>63</v>
      </c>
      <c r="D341" s="2" t="s">
        <v>131</v>
      </c>
      <c r="E341" s="2" t="s">
        <v>2801</v>
      </c>
    </row>
    <row r="342" spans="1:5">
      <c r="A342" s="2" t="s">
        <v>707</v>
      </c>
      <c r="B342" s="2" t="s">
        <v>63</v>
      </c>
      <c r="C342" s="2" t="s">
        <v>63</v>
      </c>
      <c r="D342" s="2" t="s">
        <v>131</v>
      </c>
      <c r="E342" s="2" t="s">
        <v>2801</v>
      </c>
    </row>
    <row r="343" spans="1:5">
      <c r="A343" s="2" t="s">
        <v>709</v>
      </c>
      <c r="B343" s="2" t="s">
        <v>63</v>
      </c>
      <c r="C343" s="2" t="s">
        <v>63</v>
      </c>
      <c r="D343" s="2" t="s">
        <v>131</v>
      </c>
      <c r="E343" s="2" t="s">
        <v>2801</v>
      </c>
    </row>
    <row r="344" spans="1:5">
      <c r="A344" s="2" t="s">
        <v>710</v>
      </c>
      <c r="B344" s="2" t="s">
        <v>63</v>
      </c>
      <c r="C344" s="2" t="s">
        <v>63</v>
      </c>
      <c r="D344" s="2" t="s">
        <v>131</v>
      </c>
      <c r="E344" s="2" t="s">
        <v>2801</v>
      </c>
    </row>
    <row r="345" spans="1:5">
      <c r="A345" s="2" t="s">
        <v>711</v>
      </c>
      <c r="B345" s="2" t="s">
        <v>63</v>
      </c>
      <c r="C345" s="2" t="s">
        <v>63</v>
      </c>
      <c r="D345" s="2" t="s">
        <v>131</v>
      </c>
      <c r="E345" s="2" t="s">
        <v>2801</v>
      </c>
    </row>
    <row r="346" spans="1:5">
      <c r="A346" s="2" t="s">
        <v>712</v>
      </c>
      <c r="B346" s="2" t="s">
        <v>63</v>
      </c>
      <c r="C346" s="2" t="s">
        <v>63</v>
      </c>
      <c r="D346" s="2" t="s">
        <v>131</v>
      </c>
      <c r="E346" s="2" t="s">
        <v>2801</v>
      </c>
    </row>
    <row r="347" spans="1:5">
      <c r="A347" s="2" t="s">
        <v>713</v>
      </c>
      <c r="B347" s="2" t="s">
        <v>63</v>
      </c>
      <c r="C347" s="2" t="s">
        <v>63</v>
      </c>
      <c r="D347" s="2" t="s">
        <v>131</v>
      </c>
      <c r="E347" s="2" t="s">
        <v>2801</v>
      </c>
    </row>
    <row r="348" spans="1:5">
      <c r="A348" s="2" t="s">
        <v>714</v>
      </c>
      <c r="B348" s="2" t="s">
        <v>63</v>
      </c>
      <c r="C348" s="2" t="s">
        <v>63</v>
      </c>
      <c r="D348" s="2" t="s">
        <v>131</v>
      </c>
      <c r="E348" s="2" t="s">
        <v>2801</v>
      </c>
    </row>
    <row r="349" spans="1:5">
      <c r="A349" s="2" t="s">
        <v>715</v>
      </c>
      <c r="B349" s="2" t="s">
        <v>63</v>
      </c>
      <c r="C349" s="2" t="s">
        <v>63</v>
      </c>
      <c r="D349" s="2" t="s">
        <v>131</v>
      </c>
      <c r="E349" s="2" t="s">
        <v>2801</v>
      </c>
    </row>
    <row r="350" spans="1:5">
      <c r="A350" s="2" t="s">
        <v>717</v>
      </c>
      <c r="B350" s="2" t="s">
        <v>63</v>
      </c>
      <c r="C350" s="2" t="s">
        <v>63</v>
      </c>
      <c r="D350" s="2" t="s">
        <v>131</v>
      </c>
      <c r="E350" s="2" t="s">
        <v>2801</v>
      </c>
    </row>
    <row r="351" spans="1:5">
      <c r="A351" s="2" t="s">
        <v>718</v>
      </c>
      <c r="B351" s="2" t="s">
        <v>63</v>
      </c>
      <c r="C351" s="2" t="s">
        <v>63</v>
      </c>
      <c r="D351" s="2" t="s">
        <v>131</v>
      </c>
      <c r="E351" s="2" t="s">
        <v>2801</v>
      </c>
    </row>
    <row r="352" spans="1:5">
      <c r="A352" s="2" t="s">
        <v>719</v>
      </c>
      <c r="B352" s="2" t="s">
        <v>63</v>
      </c>
      <c r="C352" s="2" t="s">
        <v>63</v>
      </c>
      <c r="D352" s="2" t="s">
        <v>131</v>
      </c>
      <c r="E352" s="2" t="s">
        <v>2801</v>
      </c>
    </row>
    <row r="353" spans="1:5">
      <c r="A353" s="2" t="s">
        <v>720</v>
      </c>
      <c r="B353" s="2" t="s">
        <v>63</v>
      </c>
      <c r="C353" s="2" t="s">
        <v>63</v>
      </c>
      <c r="D353" s="2" t="s">
        <v>131</v>
      </c>
      <c r="E353" s="2" t="s">
        <v>2801</v>
      </c>
    </row>
    <row r="354" spans="1:5">
      <c r="A354" s="2" t="s">
        <v>721</v>
      </c>
      <c r="B354" s="2" t="s">
        <v>63</v>
      </c>
      <c r="C354" s="2" t="s">
        <v>63</v>
      </c>
      <c r="D354" s="2" t="s">
        <v>131</v>
      </c>
      <c r="E354" s="2" t="s">
        <v>2801</v>
      </c>
    </row>
    <row r="355" spans="1:5">
      <c r="A355" s="2" t="s">
        <v>723</v>
      </c>
      <c r="B355" s="2" t="s">
        <v>63</v>
      </c>
      <c r="C355" s="2" t="s">
        <v>63</v>
      </c>
      <c r="D355" s="2" t="s">
        <v>131</v>
      </c>
      <c r="E355" s="2" t="s">
        <v>2801</v>
      </c>
    </row>
    <row r="356" spans="1:5">
      <c r="A356" s="2" t="s">
        <v>725</v>
      </c>
      <c r="B356" s="2" t="s">
        <v>63</v>
      </c>
      <c r="C356" s="2" t="s">
        <v>63</v>
      </c>
      <c r="D356" s="2" t="s">
        <v>131</v>
      </c>
      <c r="E356" s="2" t="s">
        <v>2801</v>
      </c>
    </row>
    <row r="357" spans="1:5">
      <c r="A357" s="2" t="s">
        <v>726</v>
      </c>
      <c r="B357" s="2" t="s">
        <v>63</v>
      </c>
      <c r="C357" s="2" t="s">
        <v>63</v>
      </c>
      <c r="D357" s="2" t="s">
        <v>131</v>
      </c>
      <c r="E357" s="2" t="s">
        <v>2801</v>
      </c>
    </row>
    <row r="358" spans="1:5">
      <c r="A358" s="2" t="s">
        <v>727</v>
      </c>
      <c r="B358" s="2" t="s">
        <v>63</v>
      </c>
      <c r="C358" s="2" t="s">
        <v>63</v>
      </c>
      <c r="D358" s="2" t="s">
        <v>131</v>
      </c>
      <c r="E358" s="2" t="s">
        <v>2801</v>
      </c>
    </row>
    <row r="359" spans="1:5">
      <c r="A359" s="2" t="s">
        <v>728</v>
      </c>
      <c r="B359" s="2" t="s">
        <v>63</v>
      </c>
      <c r="C359" s="2" t="s">
        <v>63</v>
      </c>
      <c r="D359" s="2" t="s">
        <v>131</v>
      </c>
      <c r="E359" s="2" t="s">
        <v>2801</v>
      </c>
    </row>
    <row r="360" spans="1:5">
      <c r="A360" s="2" t="s">
        <v>729</v>
      </c>
      <c r="B360" s="2" t="s">
        <v>63</v>
      </c>
      <c r="C360" s="2" t="s">
        <v>63</v>
      </c>
      <c r="D360" s="2" t="s">
        <v>131</v>
      </c>
      <c r="E360" s="2" t="s">
        <v>2801</v>
      </c>
    </row>
    <row r="361" spans="1:5">
      <c r="A361" s="2" t="s">
        <v>730</v>
      </c>
      <c r="B361" s="2" t="s">
        <v>63</v>
      </c>
      <c r="C361" s="2" t="s">
        <v>63</v>
      </c>
      <c r="D361" s="2" t="s">
        <v>131</v>
      </c>
      <c r="E361" s="2" t="s">
        <v>2801</v>
      </c>
    </row>
    <row r="362" spans="1:5">
      <c r="A362" s="2" t="s">
        <v>731</v>
      </c>
      <c r="B362" s="2" t="s">
        <v>63</v>
      </c>
      <c r="C362" s="2" t="s">
        <v>63</v>
      </c>
      <c r="D362" s="2" t="s">
        <v>131</v>
      </c>
      <c r="E362" s="2" t="s">
        <v>2801</v>
      </c>
    </row>
    <row r="363" spans="1:5">
      <c r="A363" s="2" t="s">
        <v>733</v>
      </c>
      <c r="B363" s="2" t="s">
        <v>63</v>
      </c>
      <c r="C363" s="2" t="s">
        <v>63</v>
      </c>
      <c r="D363" s="2" t="s">
        <v>131</v>
      </c>
      <c r="E363" s="2" t="s">
        <v>2801</v>
      </c>
    </row>
    <row r="364" spans="1:5">
      <c r="A364" s="2" t="s">
        <v>734</v>
      </c>
      <c r="B364" s="2" t="s">
        <v>63</v>
      </c>
      <c r="C364" s="2" t="s">
        <v>63</v>
      </c>
      <c r="D364" s="2" t="s">
        <v>131</v>
      </c>
      <c r="E364" s="2" t="s">
        <v>2801</v>
      </c>
    </row>
    <row r="365" spans="1:5">
      <c r="A365" s="2" t="s">
        <v>736</v>
      </c>
      <c r="B365" s="2" t="s">
        <v>63</v>
      </c>
      <c r="C365" s="2" t="s">
        <v>63</v>
      </c>
      <c r="D365" s="2" t="s">
        <v>131</v>
      </c>
      <c r="E365" s="2" t="s">
        <v>2801</v>
      </c>
    </row>
    <row r="366" spans="1:5">
      <c r="A366" s="2" t="s">
        <v>737</v>
      </c>
      <c r="B366" s="2" t="s">
        <v>63</v>
      </c>
      <c r="C366" s="2" t="s">
        <v>63</v>
      </c>
      <c r="D366" s="2" t="s">
        <v>131</v>
      </c>
      <c r="E366" s="2" t="s">
        <v>2801</v>
      </c>
    </row>
    <row r="367" spans="1:5">
      <c r="A367" s="2" t="s">
        <v>738</v>
      </c>
      <c r="B367" s="2" t="s">
        <v>63</v>
      </c>
      <c r="C367" s="2" t="s">
        <v>63</v>
      </c>
      <c r="D367" s="2" t="s">
        <v>131</v>
      </c>
      <c r="E367" s="2" t="s">
        <v>2801</v>
      </c>
    </row>
    <row r="368" spans="1:5">
      <c r="A368" s="2" t="s">
        <v>739</v>
      </c>
      <c r="B368" s="2" t="s">
        <v>63</v>
      </c>
      <c r="C368" s="2" t="s">
        <v>63</v>
      </c>
      <c r="D368" s="2" t="s">
        <v>131</v>
      </c>
      <c r="E368" s="2" t="s">
        <v>2801</v>
      </c>
    </row>
    <row r="369" spans="1:5">
      <c r="A369" s="2" t="s">
        <v>740</v>
      </c>
      <c r="B369" s="2" t="s">
        <v>63</v>
      </c>
      <c r="C369" s="2" t="s">
        <v>63</v>
      </c>
      <c r="D369" s="2" t="s">
        <v>131</v>
      </c>
      <c r="E369" s="2" t="s">
        <v>2801</v>
      </c>
    </row>
    <row r="370" spans="1:5">
      <c r="A370" s="2" t="s">
        <v>741</v>
      </c>
      <c r="B370" s="2" t="s">
        <v>63</v>
      </c>
      <c r="C370" s="2" t="s">
        <v>63</v>
      </c>
      <c r="D370" s="2" t="s">
        <v>131</v>
      </c>
      <c r="E370" s="2" t="s">
        <v>2801</v>
      </c>
    </row>
    <row r="371" spans="1:5">
      <c r="A371" s="2" t="s">
        <v>743</v>
      </c>
      <c r="B371" s="2" t="s">
        <v>63</v>
      </c>
      <c r="C371" s="2" t="s">
        <v>63</v>
      </c>
      <c r="D371" s="2" t="s">
        <v>131</v>
      </c>
      <c r="E371" s="2" t="s">
        <v>2801</v>
      </c>
    </row>
    <row r="372" spans="1:5">
      <c r="A372" s="2" t="s">
        <v>744</v>
      </c>
      <c r="B372" s="2" t="s">
        <v>63</v>
      </c>
      <c r="C372" s="2" t="s">
        <v>63</v>
      </c>
      <c r="D372" s="2" t="s">
        <v>131</v>
      </c>
      <c r="E372" s="2" t="s">
        <v>2801</v>
      </c>
    </row>
    <row r="373" spans="1:5">
      <c r="A373" s="2" t="s">
        <v>745</v>
      </c>
      <c r="B373" s="2" t="s">
        <v>63</v>
      </c>
      <c r="C373" s="2" t="s">
        <v>63</v>
      </c>
      <c r="D373" s="2" t="s">
        <v>131</v>
      </c>
      <c r="E373" s="2" t="s">
        <v>2801</v>
      </c>
    </row>
    <row r="374" spans="1:5">
      <c r="A374" s="2" t="s">
        <v>747</v>
      </c>
      <c r="B374" s="2" t="s">
        <v>63</v>
      </c>
      <c r="C374" s="2" t="s">
        <v>63</v>
      </c>
      <c r="D374" s="2" t="s">
        <v>131</v>
      </c>
      <c r="E374" s="2" t="s">
        <v>2801</v>
      </c>
    </row>
    <row r="375" spans="1:5">
      <c r="A375" s="2" t="s">
        <v>749</v>
      </c>
      <c r="B375" s="2" t="s">
        <v>63</v>
      </c>
      <c r="C375" s="2" t="s">
        <v>63</v>
      </c>
      <c r="D375" s="2" t="s">
        <v>131</v>
      </c>
      <c r="E375" s="2" t="s">
        <v>2801</v>
      </c>
    </row>
    <row r="376" spans="1:5">
      <c r="A376" s="2" t="s">
        <v>751</v>
      </c>
      <c r="B376" s="2" t="s">
        <v>63</v>
      </c>
      <c r="C376" s="2" t="s">
        <v>63</v>
      </c>
      <c r="D376" s="2" t="s">
        <v>131</v>
      </c>
      <c r="E376" s="2" t="s">
        <v>2801</v>
      </c>
    </row>
    <row r="377" spans="1:5">
      <c r="A377" s="2" t="s">
        <v>752</v>
      </c>
      <c r="B377" s="2" t="s">
        <v>63</v>
      </c>
      <c r="C377" s="2" t="s">
        <v>63</v>
      </c>
      <c r="D377" s="2" t="s">
        <v>131</v>
      </c>
      <c r="E377" s="2" t="s">
        <v>2801</v>
      </c>
    </row>
    <row r="378" spans="1:5">
      <c r="A378" s="2" t="s">
        <v>754</v>
      </c>
      <c r="B378" s="2" t="s">
        <v>63</v>
      </c>
      <c r="C378" s="2" t="s">
        <v>63</v>
      </c>
      <c r="D378" s="2" t="s">
        <v>131</v>
      </c>
      <c r="E378" s="2" t="s">
        <v>2801</v>
      </c>
    </row>
    <row r="379" spans="1:5">
      <c r="A379" s="2" t="s">
        <v>756</v>
      </c>
      <c r="B379" s="2" t="s">
        <v>63</v>
      </c>
      <c r="C379" s="2" t="s">
        <v>63</v>
      </c>
      <c r="D379" s="2" t="s">
        <v>131</v>
      </c>
      <c r="E379" s="2" t="s">
        <v>2801</v>
      </c>
    </row>
    <row r="380" spans="1:5">
      <c r="A380" s="2" t="s">
        <v>757</v>
      </c>
      <c r="B380" s="2" t="s">
        <v>63</v>
      </c>
      <c r="C380" s="2" t="s">
        <v>63</v>
      </c>
      <c r="D380" s="2" t="s">
        <v>131</v>
      </c>
      <c r="E380" s="2" t="s">
        <v>2801</v>
      </c>
    </row>
    <row r="381" spans="1:5">
      <c r="A381" s="2" t="s">
        <v>758</v>
      </c>
      <c r="B381" s="2" t="s">
        <v>63</v>
      </c>
      <c r="C381" s="2" t="s">
        <v>63</v>
      </c>
      <c r="D381" s="2" t="s">
        <v>131</v>
      </c>
      <c r="E381" s="2" t="s">
        <v>2801</v>
      </c>
    </row>
    <row r="382" spans="1:5">
      <c r="A382" s="2" t="s">
        <v>759</v>
      </c>
      <c r="B382" s="2" t="s">
        <v>63</v>
      </c>
      <c r="C382" s="2" t="s">
        <v>63</v>
      </c>
      <c r="D382" s="2" t="s">
        <v>131</v>
      </c>
      <c r="E382" s="2" t="s">
        <v>2801</v>
      </c>
    </row>
    <row r="383" spans="1:5">
      <c r="A383" s="2" t="s">
        <v>760</v>
      </c>
      <c r="B383" s="2" t="s">
        <v>63</v>
      </c>
      <c r="C383" s="2" t="s">
        <v>63</v>
      </c>
      <c r="D383" s="2" t="s">
        <v>131</v>
      </c>
      <c r="E383" s="2" t="s">
        <v>2801</v>
      </c>
    </row>
    <row r="384" spans="1:5">
      <c r="A384" s="2" t="s">
        <v>761</v>
      </c>
      <c r="B384" s="2" t="s">
        <v>63</v>
      </c>
      <c r="C384" s="2" t="s">
        <v>63</v>
      </c>
      <c r="D384" s="2" t="s">
        <v>131</v>
      </c>
      <c r="E384" s="2" t="s">
        <v>2801</v>
      </c>
    </row>
    <row r="385" spans="1:5">
      <c r="A385" s="2" t="s">
        <v>762</v>
      </c>
      <c r="B385" s="2" t="s">
        <v>63</v>
      </c>
      <c r="C385" s="2" t="s">
        <v>63</v>
      </c>
      <c r="D385" s="2" t="s">
        <v>131</v>
      </c>
      <c r="E385" s="2" t="s">
        <v>2801</v>
      </c>
    </row>
    <row r="386" spans="1:5">
      <c r="A386" s="2" t="s">
        <v>763</v>
      </c>
      <c r="B386" s="2" t="s">
        <v>63</v>
      </c>
      <c r="C386" s="2" t="s">
        <v>63</v>
      </c>
      <c r="D386" s="2" t="s">
        <v>131</v>
      </c>
      <c r="E386" s="2" t="s">
        <v>2801</v>
      </c>
    </row>
    <row r="387" spans="1:5">
      <c r="A387" s="2" t="s">
        <v>765</v>
      </c>
      <c r="B387" s="2" t="s">
        <v>63</v>
      </c>
      <c r="C387" s="2" t="s">
        <v>63</v>
      </c>
      <c r="D387" s="2" t="s">
        <v>131</v>
      </c>
      <c r="E387" s="2" t="s">
        <v>2801</v>
      </c>
    </row>
    <row r="388" spans="1:5">
      <c r="A388" s="2" t="s">
        <v>766</v>
      </c>
      <c r="B388" s="2" t="s">
        <v>63</v>
      </c>
      <c r="C388" s="2" t="s">
        <v>63</v>
      </c>
      <c r="D388" s="2" t="s">
        <v>131</v>
      </c>
      <c r="E388" s="2" t="s">
        <v>2801</v>
      </c>
    </row>
    <row r="389" spans="1:5">
      <c r="A389" s="2" t="s">
        <v>767</v>
      </c>
      <c r="B389" s="2" t="s">
        <v>63</v>
      </c>
      <c r="C389" s="2" t="s">
        <v>63</v>
      </c>
      <c r="D389" s="2" t="s">
        <v>131</v>
      </c>
      <c r="E389" s="2" t="s">
        <v>2801</v>
      </c>
    </row>
    <row r="390" spans="1:5">
      <c r="A390" s="2" t="s">
        <v>768</v>
      </c>
      <c r="B390" s="2" t="s">
        <v>63</v>
      </c>
      <c r="C390" s="2" t="s">
        <v>63</v>
      </c>
      <c r="D390" s="2" t="s">
        <v>131</v>
      </c>
      <c r="E390" s="2" t="s">
        <v>2801</v>
      </c>
    </row>
    <row r="391" spans="1:5">
      <c r="A391" s="2" t="s">
        <v>769</v>
      </c>
      <c r="B391" s="2" t="s">
        <v>63</v>
      </c>
      <c r="C391" s="2" t="s">
        <v>63</v>
      </c>
      <c r="D391" s="2" t="s">
        <v>131</v>
      </c>
      <c r="E391" s="2" t="s">
        <v>2801</v>
      </c>
    </row>
    <row r="392" spans="1:5">
      <c r="A392" s="2" t="s">
        <v>770</v>
      </c>
      <c r="B392" s="2" t="s">
        <v>63</v>
      </c>
      <c r="C392" s="2" t="s">
        <v>63</v>
      </c>
      <c r="D392" s="2" t="s">
        <v>131</v>
      </c>
      <c r="E392" s="2" t="s">
        <v>2801</v>
      </c>
    </row>
    <row r="393" spans="1:5">
      <c r="A393" s="2" t="s">
        <v>771</v>
      </c>
      <c r="B393" s="2" t="s">
        <v>63</v>
      </c>
      <c r="C393" s="2" t="s">
        <v>63</v>
      </c>
      <c r="D393" s="2" t="s">
        <v>131</v>
      </c>
      <c r="E393" s="2" t="s">
        <v>2801</v>
      </c>
    </row>
    <row r="394" spans="1:5">
      <c r="A394" s="2" t="s">
        <v>772</v>
      </c>
      <c r="B394" s="2" t="s">
        <v>63</v>
      </c>
      <c r="C394" s="2" t="s">
        <v>63</v>
      </c>
      <c r="D394" s="2" t="s">
        <v>131</v>
      </c>
      <c r="E394" s="2" t="s">
        <v>2801</v>
      </c>
    </row>
    <row r="395" spans="1:5">
      <c r="A395" s="2" t="s">
        <v>773</v>
      </c>
      <c r="B395" s="2" t="s">
        <v>63</v>
      </c>
      <c r="C395" s="2" t="s">
        <v>63</v>
      </c>
      <c r="D395" s="2" t="s">
        <v>131</v>
      </c>
      <c r="E395" s="2" t="s">
        <v>2801</v>
      </c>
    </row>
    <row r="396" spans="1:5">
      <c r="A396" s="2" t="s">
        <v>774</v>
      </c>
      <c r="B396" s="2" t="s">
        <v>63</v>
      </c>
      <c r="C396" s="2" t="s">
        <v>63</v>
      </c>
      <c r="D396" s="2" t="s">
        <v>131</v>
      </c>
      <c r="E396" s="2" t="s">
        <v>2801</v>
      </c>
    </row>
    <row r="397" spans="1:5">
      <c r="A397" s="2" t="s">
        <v>775</v>
      </c>
      <c r="B397" s="2" t="s">
        <v>63</v>
      </c>
      <c r="C397" s="2" t="s">
        <v>63</v>
      </c>
      <c r="D397" s="2" t="s">
        <v>131</v>
      </c>
      <c r="E397" s="2" t="s">
        <v>2801</v>
      </c>
    </row>
    <row r="398" spans="1:5">
      <c r="A398" s="2" t="s">
        <v>776</v>
      </c>
      <c r="B398" s="2" t="s">
        <v>63</v>
      </c>
      <c r="C398" s="2" t="s">
        <v>63</v>
      </c>
      <c r="D398" s="2" t="s">
        <v>131</v>
      </c>
      <c r="E398" s="2" t="s">
        <v>2801</v>
      </c>
    </row>
    <row r="399" spans="1:5">
      <c r="A399" s="2" t="s">
        <v>777</v>
      </c>
      <c r="B399" s="2" t="s">
        <v>63</v>
      </c>
      <c r="C399" s="2" t="s">
        <v>63</v>
      </c>
      <c r="D399" s="2" t="s">
        <v>131</v>
      </c>
      <c r="E399" s="2" t="s">
        <v>2801</v>
      </c>
    </row>
    <row r="400" spans="1:5">
      <c r="A400" s="2" t="s">
        <v>778</v>
      </c>
      <c r="B400" s="2" t="s">
        <v>63</v>
      </c>
      <c r="C400" s="2" t="s">
        <v>63</v>
      </c>
      <c r="D400" s="2" t="s">
        <v>131</v>
      </c>
      <c r="E400" s="2" t="s">
        <v>2801</v>
      </c>
    </row>
    <row r="401" spans="1:5">
      <c r="A401" s="2" t="s">
        <v>779</v>
      </c>
      <c r="B401" s="2" t="s">
        <v>63</v>
      </c>
      <c r="C401" s="2" t="s">
        <v>63</v>
      </c>
      <c r="D401" s="2" t="s">
        <v>131</v>
      </c>
      <c r="E401" s="2" t="s">
        <v>2801</v>
      </c>
    </row>
    <row r="402" spans="1:5">
      <c r="A402" s="2" t="s">
        <v>780</v>
      </c>
      <c r="B402" s="2" t="s">
        <v>63</v>
      </c>
      <c r="C402" s="2" t="s">
        <v>63</v>
      </c>
      <c r="D402" s="2" t="s">
        <v>131</v>
      </c>
      <c r="E402" s="2" t="s">
        <v>2801</v>
      </c>
    </row>
    <row r="403" spans="1:5">
      <c r="A403" s="2" t="s">
        <v>782</v>
      </c>
      <c r="B403" s="2" t="s">
        <v>63</v>
      </c>
      <c r="C403" s="2" t="s">
        <v>63</v>
      </c>
      <c r="D403" s="2" t="s">
        <v>131</v>
      </c>
      <c r="E403" s="2" t="s">
        <v>2801</v>
      </c>
    </row>
    <row r="404" spans="1:5">
      <c r="A404" s="2" t="s">
        <v>783</v>
      </c>
      <c r="B404" s="2" t="s">
        <v>63</v>
      </c>
      <c r="C404" s="2" t="s">
        <v>63</v>
      </c>
      <c r="D404" s="2" t="s">
        <v>131</v>
      </c>
      <c r="E404" s="2" t="s">
        <v>2801</v>
      </c>
    </row>
    <row r="405" spans="1:5">
      <c r="A405" s="2" t="s">
        <v>784</v>
      </c>
      <c r="B405" s="2" t="s">
        <v>63</v>
      </c>
      <c r="C405" s="2" t="s">
        <v>63</v>
      </c>
      <c r="D405" s="2" t="s">
        <v>131</v>
      </c>
      <c r="E405" s="2" t="s">
        <v>2801</v>
      </c>
    </row>
    <row r="406" spans="1:5">
      <c r="A406" s="2" t="s">
        <v>785</v>
      </c>
      <c r="B406" s="2" t="s">
        <v>63</v>
      </c>
      <c r="C406" s="2" t="s">
        <v>63</v>
      </c>
      <c r="D406" s="2" t="s">
        <v>131</v>
      </c>
      <c r="E406" s="2" t="s">
        <v>2801</v>
      </c>
    </row>
    <row r="407" spans="1:5">
      <c r="A407" s="2" t="s">
        <v>786</v>
      </c>
      <c r="B407" s="2" t="s">
        <v>63</v>
      </c>
      <c r="C407" s="2" t="s">
        <v>63</v>
      </c>
      <c r="D407" s="2" t="s">
        <v>131</v>
      </c>
      <c r="E407" s="2" t="s">
        <v>2801</v>
      </c>
    </row>
    <row r="408" spans="1:5">
      <c r="A408" s="2" t="s">
        <v>787</v>
      </c>
      <c r="B408" s="2" t="s">
        <v>63</v>
      </c>
      <c r="C408" s="2" t="s">
        <v>63</v>
      </c>
      <c r="D408" s="2" t="s">
        <v>131</v>
      </c>
      <c r="E408" s="2" t="s">
        <v>2801</v>
      </c>
    </row>
    <row r="409" spans="1:5">
      <c r="A409" s="2" t="s">
        <v>788</v>
      </c>
      <c r="B409" s="2" t="s">
        <v>63</v>
      </c>
      <c r="C409" s="2" t="s">
        <v>63</v>
      </c>
      <c r="D409" s="2" t="s">
        <v>131</v>
      </c>
      <c r="E409" s="2" t="s">
        <v>2801</v>
      </c>
    </row>
    <row r="410" spans="1:5">
      <c r="A410" s="2" t="s">
        <v>789</v>
      </c>
      <c r="B410" s="2" t="s">
        <v>63</v>
      </c>
      <c r="C410" s="2" t="s">
        <v>63</v>
      </c>
      <c r="D410" s="2" t="s">
        <v>131</v>
      </c>
      <c r="E410" s="2" t="s">
        <v>2801</v>
      </c>
    </row>
    <row r="411" spans="1:5">
      <c r="A411" s="2" t="s">
        <v>791</v>
      </c>
      <c r="B411" s="2" t="s">
        <v>63</v>
      </c>
      <c r="C411" s="2" t="s">
        <v>63</v>
      </c>
      <c r="D411" s="2" t="s">
        <v>131</v>
      </c>
      <c r="E411" s="2" t="s">
        <v>2801</v>
      </c>
    </row>
    <row r="412" spans="1:5">
      <c r="A412" s="2" t="s">
        <v>792</v>
      </c>
      <c r="B412" s="2" t="s">
        <v>63</v>
      </c>
      <c r="C412" s="2" t="s">
        <v>63</v>
      </c>
      <c r="D412" s="2" t="s">
        <v>131</v>
      </c>
      <c r="E412" s="2" t="s">
        <v>2801</v>
      </c>
    </row>
    <row r="413" spans="1:5">
      <c r="A413" s="2" t="s">
        <v>793</v>
      </c>
      <c r="B413" s="2" t="s">
        <v>63</v>
      </c>
      <c r="C413" s="2" t="s">
        <v>63</v>
      </c>
      <c r="D413" s="2" t="s">
        <v>131</v>
      </c>
      <c r="E413" s="2" t="s">
        <v>2801</v>
      </c>
    </row>
    <row r="414" spans="1:5">
      <c r="A414" s="2" t="s">
        <v>794</v>
      </c>
      <c r="B414" s="2" t="s">
        <v>63</v>
      </c>
      <c r="C414" s="2" t="s">
        <v>63</v>
      </c>
      <c r="D414" s="2" t="s">
        <v>131</v>
      </c>
      <c r="E414" s="2" t="s">
        <v>2801</v>
      </c>
    </row>
    <row r="415" spans="1:5">
      <c r="A415" s="2" t="s">
        <v>795</v>
      </c>
      <c r="B415" s="2" t="s">
        <v>63</v>
      </c>
      <c r="C415" s="2" t="s">
        <v>63</v>
      </c>
      <c r="D415" s="2" t="s">
        <v>131</v>
      </c>
      <c r="E415" s="2" t="s">
        <v>2801</v>
      </c>
    </row>
    <row r="416" spans="1:5">
      <c r="A416" s="2" t="s">
        <v>796</v>
      </c>
      <c r="B416" s="2" t="s">
        <v>63</v>
      </c>
      <c r="C416" s="2" t="s">
        <v>63</v>
      </c>
      <c r="D416" s="2" t="s">
        <v>131</v>
      </c>
      <c r="E416" s="2" t="s">
        <v>2801</v>
      </c>
    </row>
    <row r="417" spans="1:5">
      <c r="A417" s="2" t="s">
        <v>797</v>
      </c>
      <c r="B417" s="2" t="s">
        <v>63</v>
      </c>
      <c r="C417" s="2" t="s">
        <v>63</v>
      </c>
      <c r="D417" s="2" t="s">
        <v>131</v>
      </c>
      <c r="E417" s="2" t="s">
        <v>2801</v>
      </c>
    </row>
    <row r="418" spans="1:5">
      <c r="A418" s="2" t="s">
        <v>798</v>
      </c>
      <c r="B418" s="2" t="s">
        <v>63</v>
      </c>
      <c r="C418" s="2" t="s">
        <v>63</v>
      </c>
      <c r="D418" s="2" t="s">
        <v>131</v>
      </c>
      <c r="E418" s="2" t="s">
        <v>2801</v>
      </c>
    </row>
    <row r="419" spans="1:5">
      <c r="A419" s="2" t="s">
        <v>799</v>
      </c>
      <c r="B419" s="2" t="s">
        <v>63</v>
      </c>
      <c r="C419" s="2" t="s">
        <v>63</v>
      </c>
      <c r="D419" s="2" t="s">
        <v>131</v>
      </c>
      <c r="E419" s="2" t="s">
        <v>2801</v>
      </c>
    </row>
    <row r="420" spans="1:5">
      <c r="A420" s="2" t="s">
        <v>800</v>
      </c>
      <c r="B420" s="2" t="s">
        <v>63</v>
      </c>
      <c r="C420" s="2" t="s">
        <v>63</v>
      </c>
      <c r="D420" s="2" t="s">
        <v>131</v>
      </c>
      <c r="E420" s="2" t="s">
        <v>2801</v>
      </c>
    </row>
    <row r="421" spans="1:5">
      <c r="A421" s="2" t="s">
        <v>801</v>
      </c>
      <c r="B421" s="2" t="s">
        <v>63</v>
      </c>
      <c r="C421" s="2" t="s">
        <v>63</v>
      </c>
      <c r="D421" s="2" t="s">
        <v>131</v>
      </c>
      <c r="E421" s="2" t="s">
        <v>2801</v>
      </c>
    </row>
    <row r="422" spans="1:5">
      <c r="A422" s="2" t="s">
        <v>803</v>
      </c>
      <c r="B422" s="2" t="s">
        <v>63</v>
      </c>
      <c r="C422" s="2" t="s">
        <v>63</v>
      </c>
      <c r="D422" s="2" t="s">
        <v>131</v>
      </c>
      <c r="E422" s="2" t="s">
        <v>2801</v>
      </c>
    </row>
    <row r="423" spans="1:5">
      <c r="A423" s="2" t="s">
        <v>804</v>
      </c>
      <c r="B423" s="2" t="s">
        <v>63</v>
      </c>
      <c r="C423" s="2" t="s">
        <v>63</v>
      </c>
      <c r="D423" s="2" t="s">
        <v>131</v>
      </c>
      <c r="E423" s="2" t="s">
        <v>2801</v>
      </c>
    </row>
    <row r="424" spans="1:5">
      <c r="A424" s="2" t="s">
        <v>805</v>
      </c>
      <c r="B424" s="2" t="s">
        <v>63</v>
      </c>
      <c r="C424" s="2" t="s">
        <v>63</v>
      </c>
      <c r="D424" s="2" t="s">
        <v>131</v>
      </c>
      <c r="E424" s="2" t="s">
        <v>2801</v>
      </c>
    </row>
    <row r="425" spans="1:5">
      <c r="A425" s="2" t="s">
        <v>806</v>
      </c>
      <c r="B425" s="2" t="s">
        <v>63</v>
      </c>
      <c r="C425" s="2" t="s">
        <v>63</v>
      </c>
      <c r="D425" s="2" t="s">
        <v>131</v>
      </c>
      <c r="E425" s="2" t="s">
        <v>2801</v>
      </c>
    </row>
    <row r="426" spans="1:5">
      <c r="A426" s="2" t="s">
        <v>807</v>
      </c>
      <c r="B426" s="2" t="s">
        <v>63</v>
      </c>
      <c r="C426" s="2" t="s">
        <v>63</v>
      </c>
      <c r="D426" s="2" t="s">
        <v>131</v>
      </c>
      <c r="E426" s="2" t="s">
        <v>2801</v>
      </c>
    </row>
    <row r="427" spans="1:5">
      <c r="A427" s="2" t="s">
        <v>808</v>
      </c>
      <c r="B427" s="2" t="s">
        <v>63</v>
      </c>
      <c r="C427" s="2" t="s">
        <v>63</v>
      </c>
      <c r="D427" s="2" t="s">
        <v>131</v>
      </c>
      <c r="E427" s="2" t="s">
        <v>2801</v>
      </c>
    </row>
    <row r="428" spans="1:5">
      <c r="A428" s="2" t="s">
        <v>809</v>
      </c>
      <c r="B428" s="2" t="s">
        <v>63</v>
      </c>
      <c r="C428" s="2" t="s">
        <v>63</v>
      </c>
      <c r="D428" s="2" t="s">
        <v>131</v>
      </c>
      <c r="E428" s="2" t="s">
        <v>2801</v>
      </c>
    </row>
    <row r="429" spans="1:5">
      <c r="A429" s="2" t="s">
        <v>810</v>
      </c>
      <c r="B429" s="2" t="s">
        <v>63</v>
      </c>
      <c r="C429" s="2" t="s">
        <v>63</v>
      </c>
      <c r="D429" s="2" t="s">
        <v>131</v>
      </c>
      <c r="E429" s="2" t="s">
        <v>2801</v>
      </c>
    </row>
    <row r="430" spans="1:5">
      <c r="A430" s="2" t="s">
        <v>811</v>
      </c>
      <c r="B430" s="2" t="s">
        <v>63</v>
      </c>
      <c r="C430" s="2" t="s">
        <v>63</v>
      </c>
      <c r="D430" s="2" t="s">
        <v>131</v>
      </c>
      <c r="E430" s="2" t="s">
        <v>2801</v>
      </c>
    </row>
    <row r="431" spans="1:5">
      <c r="A431" s="2" t="s">
        <v>812</v>
      </c>
      <c r="B431" s="2" t="s">
        <v>63</v>
      </c>
      <c r="C431" s="2" t="s">
        <v>63</v>
      </c>
      <c r="D431" s="2" t="s">
        <v>131</v>
      </c>
      <c r="E431" s="2" t="s">
        <v>2801</v>
      </c>
    </row>
    <row r="432" spans="1:5">
      <c r="A432" s="2" t="s">
        <v>813</v>
      </c>
      <c r="B432" s="2" t="s">
        <v>63</v>
      </c>
      <c r="C432" s="2" t="s">
        <v>63</v>
      </c>
      <c r="D432" s="2" t="s">
        <v>131</v>
      </c>
      <c r="E432" s="2" t="s">
        <v>2801</v>
      </c>
    </row>
    <row r="433" spans="1:5">
      <c r="A433" s="2" t="s">
        <v>814</v>
      </c>
      <c r="B433" s="2" t="s">
        <v>63</v>
      </c>
      <c r="C433" s="2" t="s">
        <v>63</v>
      </c>
      <c r="D433" s="2" t="s">
        <v>131</v>
      </c>
      <c r="E433" s="2" t="s">
        <v>2801</v>
      </c>
    </row>
    <row r="434" spans="1:5">
      <c r="A434" s="2" t="s">
        <v>815</v>
      </c>
      <c r="B434" s="2" t="s">
        <v>63</v>
      </c>
      <c r="C434" s="2" t="s">
        <v>63</v>
      </c>
      <c r="D434" s="2" t="s">
        <v>131</v>
      </c>
      <c r="E434" s="2" t="s">
        <v>2801</v>
      </c>
    </row>
    <row r="435" spans="1:5">
      <c r="A435" s="2" t="s">
        <v>816</v>
      </c>
      <c r="B435" s="2" t="s">
        <v>63</v>
      </c>
      <c r="C435" s="2" t="s">
        <v>63</v>
      </c>
      <c r="D435" s="2" t="s">
        <v>131</v>
      </c>
      <c r="E435" s="2" t="s">
        <v>2801</v>
      </c>
    </row>
    <row r="436" spans="1:5">
      <c r="A436" s="2" t="s">
        <v>817</v>
      </c>
      <c r="B436" s="2" t="s">
        <v>63</v>
      </c>
      <c r="C436" s="2" t="s">
        <v>63</v>
      </c>
      <c r="D436" s="2" t="s">
        <v>131</v>
      </c>
      <c r="E436" s="2" t="s">
        <v>2801</v>
      </c>
    </row>
    <row r="437" spans="1:5">
      <c r="A437" s="2" t="s">
        <v>818</v>
      </c>
      <c r="B437" s="2" t="s">
        <v>63</v>
      </c>
      <c r="C437" s="2" t="s">
        <v>63</v>
      </c>
      <c r="D437" s="2" t="s">
        <v>131</v>
      </c>
      <c r="E437" s="2" t="s">
        <v>2801</v>
      </c>
    </row>
    <row r="438" spans="1:5">
      <c r="A438" s="2" t="s">
        <v>819</v>
      </c>
      <c r="B438" s="2" t="s">
        <v>63</v>
      </c>
      <c r="C438" s="2" t="s">
        <v>63</v>
      </c>
      <c r="D438" s="2" t="s">
        <v>131</v>
      </c>
      <c r="E438" s="2" t="s">
        <v>2801</v>
      </c>
    </row>
    <row r="439" spans="1:5">
      <c r="A439" s="2" t="s">
        <v>820</v>
      </c>
      <c r="B439" s="2" t="s">
        <v>63</v>
      </c>
      <c r="C439" s="2" t="s">
        <v>63</v>
      </c>
      <c r="D439" s="2" t="s">
        <v>131</v>
      </c>
      <c r="E439" s="2" t="s">
        <v>2801</v>
      </c>
    </row>
    <row r="440" spans="1:5">
      <c r="A440" s="2" t="s">
        <v>821</v>
      </c>
      <c r="B440" s="2" t="s">
        <v>63</v>
      </c>
      <c r="C440" s="2" t="s">
        <v>63</v>
      </c>
      <c r="D440" s="2" t="s">
        <v>131</v>
      </c>
      <c r="E440" s="2" t="s">
        <v>2801</v>
      </c>
    </row>
    <row r="441" spans="1:5">
      <c r="A441" s="2" t="s">
        <v>822</v>
      </c>
      <c r="B441" s="2" t="s">
        <v>63</v>
      </c>
      <c r="C441" s="2" t="s">
        <v>63</v>
      </c>
      <c r="D441" s="2" t="s">
        <v>131</v>
      </c>
      <c r="E441" s="2" t="s">
        <v>2801</v>
      </c>
    </row>
    <row r="442" spans="1:5">
      <c r="A442" s="2" t="s">
        <v>823</v>
      </c>
      <c r="B442" s="2" t="s">
        <v>63</v>
      </c>
      <c r="C442" s="2" t="s">
        <v>63</v>
      </c>
      <c r="D442" s="2" t="s">
        <v>131</v>
      </c>
      <c r="E442" s="2" t="s">
        <v>2801</v>
      </c>
    </row>
    <row r="443" spans="1:5">
      <c r="A443" s="2" t="s">
        <v>824</v>
      </c>
      <c r="B443" s="2" t="s">
        <v>63</v>
      </c>
      <c r="C443" s="2" t="s">
        <v>63</v>
      </c>
      <c r="D443" s="2" t="s">
        <v>131</v>
      </c>
      <c r="E443" s="2" t="s">
        <v>2801</v>
      </c>
    </row>
    <row r="444" spans="1:5">
      <c r="A444" s="2" t="s">
        <v>825</v>
      </c>
      <c r="B444" s="2" t="s">
        <v>63</v>
      </c>
      <c r="C444" s="2" t="s">
        <v>63</v>
      </c>
      <c r="D444" s="2" t="s">
        <v>131</v>
      </c>
      <c r="E444" s="2" t="s">
        <v>2801</v>
      </c>
    </row>
    <row r="445" spans="1:5">
      <c r="A445" s="2" t="s">
        <v>826</v>
      </c>
      <c r="B445" s="2" t="s">
        <v>63</v>
      </c>
      <c r="C445" s="2" t="s">
        <v>63</v>
      </c>
      <c r="D445" s="2" t="s">
        <v>131</v>
      </c>
      <c r="E445" s="2" t="s">
        <v>2801</v>
      </c>
    </row>
    <row r="446" spans="1:5">
      <c r="A446" s="2" t="s">
        <v>827</v>
      </c>
      <c r="B446" s="2" t="s">
        <v>63</v>
      </c>
      <c r="C446" s="2" t="s">
        <v>63</v>
      </c>
      <c r="D446" s="2" t="s">
        <v>131</v>
      </c>
      <c r="E446" s="2" t="s">
        <v>2801</v>
      </c>
    </row>
    <row r="447" spans="1:5">
      <c r="A447" s="2" t="s">
        <v>828</v>
      </c>
      <c r="B447" s="2" t="s">
        <v>63</v>
      </c>
      <c r="C447" s="2" t="s">
        <v>63</v>
      </c>
      <c r="D447" s="2" t="s">
        <v>131</v>
      </c>
      <c r="E447" s="2" t="s">
        <v>2801</v>
      </c>
    </row>
    <row r="448" spans="1:5">
      <c r="A448" s="2" t="s">
        <v>829</v>
      </c>
      <c r="B448" s="2" t="s">
        <v>63</v>
      </c>
      <c r="C448" s="2" t="s">
        <v>63</v>
      </c>
      <c r="D448" s="2" t="s">
        <v>131</v>
      </c>
      <c r="E448" s="2" t="s">
        <v>2801</v>
      </c>
    </row>
    <row r="449" spans="1:5">
      <c r="A449" s="2" t="s">
        <v>830</v>
      </c>
      <c r="B449" s="2" t="s">
        <v>63</v>
      </c>
      <c r="C449" s="2" t="s">
        <v>63</v>
      </c>
      <c r="D449" s="2" t="s">
        <v>131</v>
      </c>
      <c r="E449" s="2" t="s">
        <v>2801</v>
      </c>
    </row>
    <row r="450" spans="1:5">
      <c r="A450" s="2" t="s">
        <v>831</v>
      </c>
      <c r="B450" s="2" t="s">
        <v>63</v>
      </c>
      <c r="C450" s="2" t="s">
        <v>63</v>
      </c>
      <c r="D450" s="2" t="s">
        <v>131</v>
      </c>
      <c r="E450" s="2" t="s">
        <v>2801</v>
      </c>
    </row>
    <row r="451" spans="1:5">
      <c r="A451" s="2" t="s">
        <v>833</v>
      </c>
      <c r="B451" s="2" t="s">
        <v>63</v>
      </c>
      <c r="C451" s="2" t="s">
        <v>63</v>
      </c>
      <c r="D451" s="2" t="s">
        <v>131</v>
      </c>
      <c r="E451" s="2" t="s">
        <v>2801</v>
      </c>
    </row>
    <row r="452" spans="1:5">
      <c r="A452" s="2" t="s">
        <v>834</v>
      </c>
      <c r="B452" s="2" t="s">
        <v>63</v>
      </c>
      <c r="C452" s="2" t="s">
        <v>63</v>
      </c>
      <c r="D452" s="2" t="s">
        <v>131</v>
      </c>
      <c r="E452" s="2" t="s">
        <v>2801</v>
      </c>
    </row>
    <row r="453" spans="1:5">
      <c r="A453" s="2" t="s">
        <v>835</v>
      </c>
      <c r="B453" s="2" t="s">
        <v>63</v>
      </c>
      <c r="C453" s="2" t="s">
        <v>63</v>
      </c>
      <c r="D453" s="2" t="s">
        <v>131</v>
      </c>
      <c r="E453" s="2" t="s">
        <v>2801</v>
      </c>
    </row>
    <row r="454" spans="1:5">
      <c r="A454" s="2" t="s">
        <v>836</v>
      </c>
      <c r="B454" s="2" t="s">
        <v>63</v>
      </c>
      <c r="C454" s="2" t="s">
        <v>63</v>
      </c>
      <c r="D454" s="2" t="s">
        <v>131</v>
      </c>
      <c r="E454" s="2" t="s">
        <v>2801</v>
      </c>
    </row>
    <row r="455" spans="1:5">
      <c r="A455" s="2" t="s">
        <v>837</v>
      </c>
      <c r="B455" s="2" t="s">
        <v>63</v>
      </c>
      <c r="C455" s="2" t="s">
        <v>63</v>
      </c>
      <c r="D455" s="2" t="s">
        <v>131</v>
      </c>
      <c r="E455" s="2" t="s">
        <v>2801</v>
      </c>
    </row>
    <row r="456" spans="1:5">
      <c r="A456" s="2" t="s">
        <v>838</v>
      </c>
      <c r="B456" s="2" t="s">
        <v>63</v>
      </c>
      <c r="C456" s="2" t="s">
        <v>63</v>
      </c>
      <c r="D456" s="2" t="s">
        <v>131</v>
      </c>
      <c r="E456" s="2" t="s">
        <v>2801</v>
      </c>
    </row>
    <row r="457" spans="1:5">
      <c r="A457" s="2" t="s">
        <v>839</v>
      </c>
      <c r="B457" s="2" t="s">
        <v>63</v>
      </c>
      <c r="C457" s="2" t="s">
        <v>63</v>
      </c>
      <c r="D457" s="2" t="s">
        <v>131</v>
      </c>
      <c r="E457" s="2" t="s">
        <v>2801</v>
      </c>
    </row>
    <row r="458" spans="1:5">
      <c r="A458" s="2" t="s">
        <v>840</v>
      </c>
      <c r="B458" s="2" t="s">
        <v>63</v>
      </c>
      <c r="C458" s="2" t="s">
        <v>63</v>
      </c>
      <c r="D458" s="2" t="s">
        <v>131</v>
      </c>
      <c r="E458" s="2" t="s">
        <v>2801</v>
      </c>
    </row>
    <row r="459" spans="1:5">
      <c r="A459" s="2" t="s">
        <v>841</v>
      </c>
      <c r="B459" s="2" t="s">
        <v>63</v>
      </c>
      <c r="C459" s="2" t="s">
        <v>63</v>
      </c>
      <c r="D459" s="2" t="s">
        <v>131</v>
      </c>
      <c r="E459" s="2" t="s">
        <v>2801</v>
      </c>
    </row>
    <row r="460" spans="1:5">
      <c r="A460" s="2" t="s">
        <v>843</v>
      </c>
      <c r="B460" s="2" t="s">
        <v>63</v>
      </c>
      <c r="C460" s="2" t="s">
        <v>63</v>
      </c>
      <c r="D460" s="2" t="s">
        <v>131</v>
      </c>
      <c r="E460" s="2" t="s">
        <v>2801</v>
      </c>
    </row>
    <row r="461" spans="1:5">
      <c r="A461" s="2" t="s">
        <v>844</v>
      </c>
      <c r="B461" s="2" t="s">
        <v>63</v>
      </c>
      <c r="C461" s="2" t="s">
        <v>63</v>
      </c>
      <c r="D461" s="2" t="s">
        <v>131</v>
      </c>
      <c r="E461" s="2" t="s">
        <v>2801</v>
      </c>
    </row>
    <row r="462" spans="1:5">
      <c r="A462" s="2" t="s">
        <v>845</v>
      </c>
      <c r="B462" s="2" t="s">
        <v>63</v>
      </c>
      <c r="C462" s="2" t="s">
        <v>63</v>
      </c>
      <c r="D462" s="2" t="s">
        <v>131</v>
      </c>
      <c r="E462" s="2" t="s">
        <v>2801</v>
      </c>
    </row>
    <row r="463" spans="1:5">
      <c r="A463" s="2" t="s">
        <v>846</v>
      </c>
      <c r="B463" s="2" t="s">
        <v>63</v>
      </c>
      <c r="C463" s="2" t="s">
        <v>63</v>
      </c>
      <c r="D463" s="2" t="s">
        <v>131</v>
      </c>
      <c r="E463" s="2" t="s">
        <v>2801</v>
      </c>
    </row>
    <row r="464" spans="1:5">
      <c r="A464" s="2" t="s">
        <v>847</v>
      </c>
      <c r="B464" s="2" t="s">
        <v>63</v>
      </c>
      <c r="C464" s="2" t="s">
        <v>63</v>
      </c>
      <c r="D464" s="2" t="s">
        <v>131</v>
      </c>
      <c r="E464" s="2" t="s">
        <v>2801</v>
      </c>
    </row>
    <row r="465" spans="1:5">
      <c r="A465" s="2" t="s">
        <v>848</v>
      </c>
      <c r="B465" s="2" t="s">
        <v>63</v>
      </c>
      <c r="C465" s="2" t="s">
        <v>63</v>
      </c>
      <c r="D465" s="2" t="s">
        <v>131</v>
      </c>
      <c r="E465" s="2" t="s">
        <v>2801</v>
      </c>
    </row>
    <row r="466" spans="1:5">
      <c r="A466" s="2" t="s">
        <v>849</v>
      </c>
      <c r="B466" s="2" t="s">
        <v>63</v>
      </c>
      <c r="C466" s="2" t="s">
        <v>63</v>
      </c>
      <c r="D466" s="2" t="s">
        <v>131</v>
      </c>
      <c r="E466" s="2" t="s">
        <v>2801</v>
      </c>
    </row>
    <row r="467" spans="1:5">
      <c r="A467" s="2" t="s">
        <v>850</v>
      </c>
      <c r="B467" s="2" t="s">
        <v>63</v>
      </c>
      <c r="C467" s="2" t="s">
        <v>63</v>
      </c>
      <c r="D467" s="2" t="s">
        <v>131</v>
      </c>
      <c r="E467" s="2" t="s">
        <v>2801</v>
      </c>
    </row>
    <row r="468" spans="1:5">
      <c r="A468" s="2" t="s">
        <v>851</v>
      </c>
      <c r="B468" s="2" t="s">
        <v>63</v>
      </c>
      <c r="C468" s="2" t="s">
        <v>63</v>
      </c>
      <c r="D468" s="2" t="s">
        <v>131</v>
      </c>
      <c r="E468" s="2" t="s">
        <v>2801</v>
      </c>
    </row>
    <row r="469" spans="1:5">
      <c r="A469" s="2" t="s">
        <v>852</v>
      </c>
      <c r="B469" s="2" t="s">
        <v>63</v>
      </c>
      <c r="C469" s="2" t="s">
        <v>63</v>
      </c>
      <c r="D469" s="2" t="s">
        <v>131</v>
      </c>
      <c r="E469" s="2" t="s">
        <v>2801</v>
      </c>
    </row>
    <row r="470" spans="1:5">
      <c r="A470" s="2" t="s">
        <v>853</v>
      </c>
      <c r="B470" s="2" t="s">
        <v>63</v>
      </c>
      <c r="C470" s="2" t="s">
        <v>63</v>
      </c>
      <c r="D470" s="2" t="s">
        <v>131</v>
      </c>
      <c r="E470" s="2" t="s">
        <v>2801</v>
      </c>
    </row>
    <row r="471" spans="1:5">
      <c r="A471" s="2" t="s">
        <v>854</v>
      </c>
      <c r="B471" s="2" t="s">
        <v>63</v>
      </c>
      <c r="C471" s="2" t="s">
        <v>63</v>
      </c>
      <c r="D471" s="2" t="s">
        <v>131</v>
      </c>
      <c r="E471" s="2" t="s">
        <v>2801</v>
      </c>
    </row>
    <row r="472" spans="1:5">
      <c r="A472" s="2" t="s">
        <v>855</v>
      </c>
      <c r="B472" s="2" t="s">
        <v>63</v>
      </c>
      <c r="C472" s="2" t="s">
        <v>63</v>
      </c>
      <c r="D472" s="2" t="s">
        <v>131</v>
      </c>
      <c r="E472" s="2" t="s">
        <v>2801</v>
      </c>
    </row>
    <row r="473" spans="1:5">
      <c r="A473" s="2" t="s">
        <v>856</v>
      </c>
      <c r="B473" s="2" t="s">
        <v>63</v>
      </c>
      <c r="C473" s="2" t="s">
        <v>63</v>
      </c>
      <c r="D473" s="2" t="s">
        <v>131</v>
      </c>
      <c r="E473" s="2" t="s">
        <v>2801</v>
      </c>
    </row>
    <row r="474" spans="1:5">
      <c r="A474" s="2" t="s">
        <v>857</v>
      </c>
      <c r="B474" s="2" t="s">
        <v>63</v>
      </c>
      <c r="C474" s="2" t="s">
        <v>63</v>
      </c>
      <c r="D474" s="2" t="s">
        <v>131</v>
      </c>
      <c r="E474" s="2" t="s">
        <v>2801</v>
      </c>
    </row>
    <row r="475" spans="1:5">
      <c r="A475" s="2" t="s">
        <v>858</v>
      </c>
      <c r="B475" s="2" t="s">
        <v>63</v>
      </c>
      <c r="C475" s="2" t="s">
        <v>63</v>
      </c>
      <c r="D475" s="2" t="s">
        <v>131</v>
      </c>
      <c r="E475" s="2" t="s">
        <v>2801</v>
      </c>
    </row>
    <row r="476" spans="1:5">
      <c r="A476" s="2" t="s">
        <v>859</v>
      </c>
      <c r="B476" s="2" t="s">
        <v>63</v>
      </c>
      <c r="C476" s="2" t="s">
        <v>63</v>
      </c>
      <c r="D476" s="2" t="s">
        <v>131</v>
      </c>
      <c r="E476" s="2" t="s">
        <v>2801</v>
      </c>
    </row>
    <row r="477" spans="1:5">
      <c r="A477" s="2" t="s">
        <v>860</v>
      </c>
      <c r="B477" s="2" t="s">
        <v>63</v>
      </c>
      <c r="C477" s="2" t="s">
        <v>63</v>
      </c>
      <c r="D477" s="2" t="s">
        <v>131</v>
      </c>
      <c r="E477" s="2" t="s">
        <v>2801</v>
      </c>
    </row>
    <row r="478" spans="1:5">
      <c r="A478" s="2" t="s">
        <v>861</v>
      </c>
      <c r="B478" s="2" t="s">
        <v>63</v>
      </c>
      <c r="C478" s="2" t="s">
        <v>63</v>
      </c>
      <c r="D478" s="2" t="s">
        <v>131</v>
      </c>
      <c r="E478" s="2" t="s">
        <v>2801</v>
      </c>
    </row>
    <row r="479" spans="1:5">
      <c r="A479" s="2" t="s">
        <v>862</v>
      </c>
      <c r="B479" s="2" t="s">
        <v>63</v>
      </c>
      <c r="C479" s="2" t="s">
        <v>63</v>
      </c>
      <c r="D479" s="2" t="s">
        <v>131</v>
      </c>
      <c r="E479" s="2" t="s">
        <v>2801</v>
      </c>
    </row>
    <row r="480" spans="1:5">
      <c r="A480" s="2" t="s">
        <v>863</v>
      </c>
      <c r="B480" s="2" t="s">
        <v>63</v>
      </c>
      <c r="C480" s="2" t="s">
        <v>63</v>
      </c>
      <c r="D480" s="2" t="s">
        <v>131</v>
      </c>
      <c r="E480" s="2" t="s">
        <v>2801</v>
      </c>
    </row>
    <row r="481" spans="1:5">
      <c r="A481" s="2" t="s">
        <v>864</v>
      </c>
      <c r="B481" s="2" t="s">
        <v>63</v>
      </c>
      <c r="C481" s="2" t="s">
        <v>63</v>
      </c>
      <c r="D481" s="2" t="s">
        <v>131</v>
      </c>
      <c r="E481" s="2" t="s">
        <v>2801</v>
      </c>
    </row>
    <row r="482" spans="1:5">
      <c r="A482" s="2" t="s">
        <v>865</v>
      </c>
      <c r="B482" s="2" t="s">
        <v>63</v>
      </c>
      <c r="C482" s="2" t="s">
        <v>63</v>
      </c>
      <c r="D482" s="2" t="s">
        <v>131</v>
      </c>
      <c r="E482" s="2" t="s">
        <v>2801</v>
      </c>
    </row>
    <row r="483" spans="1:5">
      <c r="A483" s="2" t="s">
        <v>867</v>
      </c>
      <c r="B483" s="2" t="s">
        <v>63</v>
      </c>
      <c r="C483" s="2" t="s">
        <v>63</v>
      </c>
      <c r="D483" s="2" t="s">
        <v>131</v>
      </c>
      <c r="E483" s="2" t="s">
        <v>2801</v>
      </c>
    </row>
    <row r="484" spans="1:5">
      <c r="A484" s="2" t="s">
        <v>868</v>
      </c>
      <c r="B484" s="2" t="s">
        <v>63</v>
      </c>
      <c r="C484" s="2" t="s">
        <v>63</v>
      </c>
      <c r="D484" s="2" t="s">
        <v>131</v>
      </c>
      <c r="E484" s="2" t="s">
        <v>2801</v>
      </c>
    </row>
    <row r="485" spans="1:5">
      <c r="A485" s="2" t="s">
        <v>869</v>
      </c>
      <c r="B485" s="2" t="s">
        <v>63</v>
      </c>
      <c r="C485" s="2" t="s">
        <v>63</v>
      </c>
      <c r="D485" s="2" t="s">
        <v>131</v>
      </c>
      <c r="E485" s="2" t="s">
        <v>2801</v>
      </c>
    </row>
    <row r="486" spans="1:5">
      <c r="A486" s="2" t="s">
        <v>870</v>
      </c>
      <c r="B486" s="2" t="s">
        <v>63</v>
      </c>
      <c r="C486" s="2" t="s">
        <v>63</v>
      </c>
      <c r="D486" s="2" t="s">
        <v>131</v>
      </c>
      <c r="E486" s="2" t="s">
        <v>2801</v>
      </c>
    </row>
    <row r="487" spans="1:5">
      <c r="A487" s="2" t="s">
        <v>871</v>
      </c>
      <c r="B487" s="2" t="s">
        <v>63</v>
      </c>
      <c r="C487" s="2" t="s">
        <v>63</v>
      </c>
      <c r="D487" s="2" t="s">
        <v>131</v>
      </c>
      <c r="E487" s="2" t="s">
        <v>2801</v>
      </c>
    </row>
    <row r="488" spans="1:5">
      <c r="A488" s="2" t="s">
        <v>872</v>
      </c>
      <c r="B488" s="2" t="s">
        <v>63</v>
      </c>
      <c r="C488" s="2" t="s">
        <v>63</v>
      </c>
      <c r="D488" s="2" t="s">
        <v>131</v>
      </c>
      <c r="E488" s="2" t="s">
        <v>2801</v>
      </c>
    </row>
    <row r="489" spans="1:5">
      <c r="A489" s="2" t="s">
        <v>873</v>
      </c>
      <c r="B489" s="2" t="s">
        <v>63</v>
      </c>
      <c r="C489" s="2" t="s">
        <v>63</v>
      </c>
      <c r="D489" s="2" t="s">
        <v>131</v>
      </c>
      <c r="E489" s="2" t="s">
        <v>2801</v>
      </c>
    </row>
    <row r="490" spans="1:5">
      <c r="A490" s="2" t="s">
        <v>874</v>
      </c>
      <c r="B490" s="2" t="s">
        <v>63</v>
      </c>
      <c r="C490" s="2" t="s">
        <v>63</v>
      </c>
      <c r="D490" s="2" t="s">
        <v>131</v>
      </c>
      <c r="E490" s="2" t="s">
        <v>2801</v>
      </c>
    </row>
    <row r="491" spans="1:5">
      <c r="A491" s="2" t="s">
        <v>875</v>
      </c>
      <c r="B491" s="2" t="s">
        <v>63</v>
      </c>
      <c r="C491" s="2" t="s">
        <v>63</v>
      </c>
      <c r="D491" s="2" t="s">
        <v>131</v>
      </c>
      <c r="E491" s="2" t="s">
        <v>2801</v>
      </c>
    </row>
    <row r="492" spans="1:5">
      <c r="A492" s="2" t="s">
        <v>876</v>
      </c>
      <c r="B492" s="2" t="s">
        <v>63</v>
      </c>
      <c r="C492" s="2" t="s">
        <v>63</v>
      </c>
      <c r="D492" s="2" t="s">
        <v>131</v>
      </c>
      <c r="E492" s="2" t="s">
        <v>2801</v>
      </c>
    </row>
    <row r="493" spans="1:5">
      <c r="A493" s="2" t="s">
        <v>877</v>
      </c>
      <c r="B493" s="2" t="s">
        <v>63</v>
      </c>
      <c r="C493" s="2" t="s">
        <v>63</v>
      </c>
      <c r="D493" s="2" t="s">
        <v>131</v>
      </c>
      <c r="E493" s="2" t="s">
        <v>2801</v>
      </c>
    </row>
    <row r="494" spans="1:5">
      <c r="A494" s="2" t="s">
        <v>879</v>
      </c>
      <c r="B494" s="2" t="s">
        <v>63</v>
      </c>
      <c r="C494" s="2" t="s">
        <v>63</v>
      </c>
      <c r="D494" s="2" t="s">
        <v>131</v>
      </c>
      <c r="E494" s="2" t="s">
        <v>2801</v>
      </c>
    </row>
    <row r="495" spans="1:5">
      <c r="A495" s="2" t="s">
        <v>880</v>
      </c>
      <c r="B495" s="2" t="s">
        <v>63</v>
      </c>
      <c r="C495" s="2" t="s">
        <v>63</v>
      </c>
      <c r="D495" s="2" t="s">
        <v>131</v>
      </c>
      <c r="E495" s="2" t="s">
        <v>2801</v>
      </c>
    </row>
    <row r="496" spans="1:5">
      <c r="A496" s="2" t="s">
        <v>881</v>
      </c>
      <c r="B496" s="2" t="s">
        <v>63</v>
      </c>
      <c r="C496" s="2" t="s">
        <v>63</v>
      </c>
      <c r="D496" s="2" t="s">
        <v>131</v>
      </c>
      <c r="E496" s="2" t="s">
        <v>2801</v>
      </c>
    </row>
    <row r="497" spans="1:5">
      <c r="A497" s="2" t="s">
        <v>882</v>
      </c>
      <c r="B497" s="2" t="s">
        <v>63</v>
      </c>
      <c r="C497" s="2" t="s">
        <v>63</v>
      </c>
      <c r="D497" s="2" t="s">
        <v>131</v>
      </c>
      <c r="E497" s="2" t="s">
        <v>2801</v>
      </c>
    </row>
    <row r="498" spans="1:5">
      <c r="A498" s="2" t="s">
        <v>883</v>
      </c>
      <c r="B498" s="2" t="s">
        <v>63</v>
      </c>
      <c r="C498" s="2" t="s">
        <v>63</v>
      </c>
      <c r="D498" s="2" t="s">
        <v>131</v>
      </c>
      <c r="E498" s="2" t="s">
        <v>2801</v>
      </c>
    </row>
    <row r="499" spans="1:5">
      <c r="A499" s="2" t="s">
        <v>884</v>
      </c>
      <c r="B499" s="2" t="s">
        <v>63</v>
      </c>
      <c r="C499" s="2" t="s">
        <v>63</v>
      </c>
      <c r="D499" s="2" t="s">
        <v>131</v>
      </c>
      <c r="E499" s="2" t="s">
        <v>2801</v>
      </c>
    </row>
    <row r="500" spans="1:5">
      <c r="A500" s="2" t="s">
        <v>885</v>
      </c>
      <c r="B500" s="2" t="s">
        <v>63</v>
      </c>
      <c r="C500" s="2" t="s">
        <v>63</v>
      </c>
      <c r="D500" s="2" t="s">
        <v>131</v>
      </c>
      <c r="E500" s="2" t="s">
        <v>2801</v>
      </c>
    </row>
    <row r="501" spans="1:5">
      <c r="A501" s="2" t="s">
        <v>886</v>
      </c>
      <c r="B501" s="2" t="s">
        <v>63</v>
      </c>
      <c r="C501" s="2" t="s">
        <v>63</v>
      </c>
      <c r="D501" s="2" t="s">
        <v>131</v>
      </c>
      <c r="E501" s="2" t="s">
        <v>2801</v>
      </c>
    </row>
    <row r="502" spans="1:5">
      <c r="A502" s="2" t="s">
        <v>887</v>
      </c>
      <c r="B502" s="2" t="s">
        <v>63</v>
      </c>
      <c r="C502" s="2" t="s">
        <v>63</v>
      </c>
      <c r="D502" s="2" t="s">
        <v>131</v>
      </c>
      <c r="E502" s="2" t="s">
        <v>2801</v>
      </c>
    </row>
    <row r="503" spans="1:5">
      <c r="A503" s="2" t="s">
        <v>888</v>
      </c>
      <c r="B503" s="2" t="s">
        <v>63</v>
      </c>
      <c r="C503" s="2" t="s">
        <v>63</v>
      </c>
      <c r="D503" s="2" t="s">
        <v>131</v>
      </c>
      <c r="E503" s="2" t="s">
        <v>2801</v>
      </c>
    </row>
    <row r="504" spans="1:5">
      <c r="A504" s="2" t="s">
        <v>889</v>
      </c>
      <c r="B504" s="2" t="s">
        <v>63</v>
      </c>
      <c r="C504" s="2" t="s">
        <v>63</v>
      </c>
      <c r="D504" s="2" t="s">
        <v>131</v>
      </c>
      <c r="E504" s="2" t="s">
        <v>2801</v>
      </c>
    </row>
    <row r="505" spans="1:5">
      <c r="A505" s="2" t="s">
        <v>890</v>
      </c>
      <c r="B505" s="2" t="s">
        <v>63</v>
      </c>
      <c r="C505" s="2" t="s">
        <v>63</v>
      </c>
      <c r="D505" s="2" t="s">
        <v>131</v>
      </c>
      <c r="E505" s="2" t="s">
        <v>2801</v>
      </c>
    </row>
    <row r="506" spans="1:5">
      <c r="A506" s="2" t="s">
        <v>891</v>
      </c>
      <c r="B506" s="2" t="s">
        <v>63</v>
      </c>
      <c r="C506" s="2" t="s">
        <v>63</v>
      </c>
      <c r="D506" s="2" t="s">
        <v>131</v>
      </c>
      <c r="E506" s="2" t="s">
        <v>2801</v>
      </c>
    </row>
    <row r="507" spans="1:5">
      <c r="A507" s="2" t="s">
        <v>892</v>
      </c>
      <c r="B507" s="2" t="s">
        <v>63</v>
      </c>
      <c r="C507" s="2" t="s">
        <v>63</v>
      </c>
      <c r="D507" s="2" t="s">
        <v>131</v>
      </c>
      <c r="E507" s="2" t="s">
        <v>2801</v>
      </c>
    </row>
    <row r="508" spans="1:5">
      <c r="A508" s="2" t="s">
        <v>893</v>
      </c>
      <c r="B508" s="2" t="s">
        <v>63</v>
      </c>
      <c r="C508" s="2" t="s">
        <v>63</v>
      </c>
      <c r="D508" s="2" t="s">
        <v>131</v>
      </c>
      <c r="E508" s="2" t="s">
        <v>2801</v>
      </c>
    </row>
    <row r="509" spans="1:5">
      <c r="A509" s="2" t="s">
        <v>894</v>
      </c>
      <c r="B509" s="2" t="s">
        <v>63</v>
      </c>
      <c r="C509" s="2" t="s">
        <v>63</v>
      </c>
      <c r="D509" s="2" t="s">
        <v>131</v>
      </c>
      <c r="E509" s="2" t="s">
        <v>2801</v>
      </c>
    </row>
    <row r="510" spans="1:5">
      <c r="A510" s="2" t="s">
        <v>895</v>
      </c>
      <c r="B510" s="2" t="s">
        <v>63</v>
      </c>
      <c r="C510" s="2" t="s">
        <v>63</v>
      </c>
      <c r="D510" s="2" t="s">
        <v>131</v>
      </c>
      <c r="E510" s="2" t="s">
        <v>2801</v>
      </c>
    </row>
    <row r="511" spans="1:5">
      <c r="A511" s="2" t="s">
        <v>896</v>
      </c>
      <c r="B511" s="2" t="s">
        <v>63</v>
      </c>
      <c r="C511" s="2" t="s">
        <v>63</v>
      </c>
      <c r="D511" s="2" t="s">
        <v>131</v>
      </c>
      <c r="E511" s="2" t="s">
        <v>2801</v>
      </c>
    </row>
    <row r="512" spans="1:5">
      <c r="A512" s="2" t="s">
        <v>897</v>
      </c>
      <c r="B512" s="2" t="s">
        <v>63</v>
      </c>
      <c r="C512" s="2" t="s">
        <v>63</v>
      </c>
      <c r="D512" s="2" t="s">
        <v>131</v>
      </c>
      <c r="E512" s="2" t="s">
        <v>2801</v>
      </c>
    </row>
    <row r="513" spans="1:5">
      <c r="A513" s="2" t="s">
        <v>898</v>
      </c>
      <c r="B513" s="2" t="s">
        <v>63</v>
      </c>
      <c r="C513" s="2" t="s">
        <v>63</v>
      </c>
      <c r="D513" s="2" t="s">
        <v>131</v>
      </c>
      <c r="E513" s="2" t="s">
        <v>2801</v>
      </c>
    </row>
    <row r="514" spans="1:5">
      <c r="A514" s="2" t="s">
        <v>899</v>
      </c>
      <c r="B514" s="2" t="s">
        <v>63</v>
      </c>
      <c r="C514" s="2" t="s">
        <v>63</v>
      </c>
      <c r="D514" s="2" t="s">
        <v>131</v>
      </c>
      <c r="E514" s="2" t="s">
        <v>2801</v>
      </c>
    </row>
    <row r="515" spans="1:5">
      <c r="A515" s="2" t="s">
        <v>900</v>
      </c>
      <c r="B515" s="2" t="s">
        <v>63</v>
      </c>
      <c r="C515" s="2" t="s">
        <v>63</v>
      </c>
      <c r="D515" s="2" t="s">
        <v>131</v>
      </c>
      <c r="E515" s="2" t="s">
        <v>2801</v>
      </c>
    </row>
    <row r="516" spans="1:5">
      <c r="A516" s="2" t="s">
        <v>901</v>
      </c>
      <c r="B516" s="2" t="s">
        <v>63</v>
      </c>
      <c r="C516" s="2" t="s">
        <v>63</v>
      </c>
      <c r="D516" s="2" t="s">
        <v>131</v>
      </c>
      <c r="E516" s="2" t="s">
        <v>2801</v>
      </c>
    </row>
    <row r="517" spans="1:5">
      <c r="A517" s="2" t="s">
        <v>902</v>
      </c>
      <c r="B517" s="2" t="s">
        <v>63</v>
      </c>
      <c r="C517" s="2" t="s">
        <v>63</v>
      </c>
      <c r="D517" s="2" t="s">
        <v>131</v>
      </c>
      <c r="E517" s="2" t="s">
        <v>2801</v>
      </c>
    </row>
    <row r="518" spans="1:5">
      <c r="A518" s="2" t="s">
        <v>903</v>
      </c>
      <c r="B518" s="2" t="s">
        <v>63</v>
      </c>
      <c r="C518" s="2" t="s">
        <v>63</v>
      </c>
      <c r="D518" s="2" t="s">
        <v>131</v>
      </c>
      <c r="E518" s="2" t="s">
        <v>2801</v>
      </c>
    </row>
    <row r="519" spans="1:5">
      <c r="A519" s="2" t="s">
        <v>904</v>
      </c>
      <c r="B519" s="2" t="s">
        <v>63</v>
      </c>
      <c r="C519" s="2" t="s">
        <v>63</v>
      </c>
      <c r="D519" s="2" t="s">
        <v>131</v>
      </c>
      <c r="E519" s="2" t="s">
        <v>2801</v>
      </c>
    </row>
    <row r="520" spans="1:5">
      <c r="A520" s="2" t="s">
        <v>905</v>
      </c>
      <c r="B520" s="2" t="s">
        <v>63</v>
      </c>
      <c r="C520" s="2" t="s">
        <v>63</v>
      </c>
      <c r="D520" s="2" t="s">
        <v>131</v>
      </c>
      <c r="E520" s="2" t="s">
        <v>2801</v>
      </c>
    </row>
    <row r="521" spans="1:5">
      <c r="A521" s="2" t="s">
        <v>906</v>
      </c>
      <c r="B521" s="2" t="s">
        <v>63</v>
      </c>
      <c r="C521" s="2" t="s">
        <v>63</v>
      </c>
      <c r="D521" s="2" t="s">
        <v>131</v>
      </c>
      <c r="E521" s="2" t="s">
        <v>2801</v>
      </c>
    </row>
    <row r="522" spans="1:5">
      <c r="A522" s="2" t="s">
        <v>907</v>
      </c>
      <c r="B522" s="2" t="s">
        <v>63</v>
      </c>
      <c r="C522" s="2" t="s">
        <v>63</v>
      </c>
      <c r="D522" s="2" t="s">
        <v>131</v>
      </c>
      <c r="E522" s="2" t="s">
        <v>2801</v>
      </c>
    </row>
    <row r="523" spans="1:5">
      <c r="A523" s="2" t="s">
        <v>908</v>
      </c>
      <c r="B523" s="2" t="s">
        <v>63</v>
      </c>
      <c r="C523" s="2" t="s">
        <v>63</v>
      </c>
      <c r="D523" s="2" t="s">
        <v>131</v>
      </c>
      <c r="E523" s="2" t="s">
        <v>2801</v>
      </c>
    </row>
    <row r="524" spans="1:5">
      <c r="A524" s="2" t="s">
        <v>909</v>
      </c>
      <c r="B524" s="2" t="s">
        <v>63</v>
      </c>
      <c r="C524" s="2" t="s">
        <v>63</v>
      </c>
      <c r="D524" s="2" t="s">
        <v>131</v>
      </c>
      <c r="E524" s="2" t="s">
        <v>2801</v>
      </c>
    </row>
    <row r="525" spans="1:5">
      <c r="A525" s="2" t="s">
        <v>910</v>
      </c>
      <c r="B525" s="2" t="s">
        <v>63</v>
      </c>
      <c r="C525" s="2" t="s">
        <v>63</v>
      </c>
      <c r="D525" s="2" t="s">
        <v>131</v>
      </c>
      <c r="E525" s="2" t="s">
        <v>2801</v>
      </c>
    </row>
    <row r="526" spans="1:5">
      <c r="A526" s="2" t="s">
        <v>911</v>
      </c>
      <c r="B526" s="2" t="s">
        <v>63</v>
      </c>
      <c r="C526" s="2" t="s">
        <v>63</v>
      </c>
      <c r="D526" s="2" t="s">
        <v>131</v>
      </c>
      <c r="E526" s="2" t="s">
        <v>2801</v>
      </c>
    </row>
    <row r="527" spans="1:5">
      <c r="A527" s="2" t="s">
        <v>912</v>
      </c>
      <c r="B527" s="2" t="s">
        <v>63</v>
      </c>
      <c r="C527" s="2" t="s">
        <v>63</v>
      </c>
      <c r="D527" s="2" t="s">
        <v>131</v>
      </c>
      <c r="E527" s="2" t="s">
        <v>2801</v>
      </c>
    </row>
    <row r="528" spans="1:5">
      <c r="A528" s="2" t="s">
        <v>913</v>
      </c>
      <c r="B528" s="2" t="s">
        <v>63</v>
      </c>
      <c r="C528" s="2" t="s">
        <v>63</v>
      </c>
      <c r="D528" s="2" t="s">
        <v>131</v>
      </c>
      <c r="E528" s="2" t="s">
        <v>2801</v>
      </c>
    </row>
    <row r="529" spans="1:5">
      <c r="A529" s="2" t="s">
        <v>914</v>
      </c>
      <c r="B529" s="2" t="s">
        <v>63</v>
      </c>
      <c r="C529" s="2" t="s">
        <v>63</v>
      </c>
      <c r="D529" s="2" t="s">
        <v>131</v>
      </c>
      <c r="E529" s="2" t="s">
        <v>2801</v>
      </c>
    </row>
    <row r="530" spans="1:5">
      <c r="A530" s="2" t="s">
        <v>916</v>
      </c>
      <c r="B530" s="2" t="s">
        <v>63</v>
      </c>
      <c r="C530" s="2" t="s">
        <v>63</v>
      </c>
      <c r="D530" s="2" t="s">
        <v>131</v>
      </c>
      <c r="E530" s="2" t="s">
        <v>2801</v>
      </c>
    </row>
    <row r="531" spans="1:5">
      <c r="A531" s="2" t="s">
        <v>917</v>
      </c>
      <c r="B531" s="2" t="s">
        <v>63</v>
      </c>
      <c r="C531" s="2" t="s">
        <v>63</v>
      </c>
      <c r="D531" s="2" t="s">
        <v>131</v>
      </c>
      <c r="E531" s="2" t="s">
        <v>2801</v>
      </c>
    </row>
    <row r="532" spans="1:5">
      <c r="A532" s="2" t="s">
        <v>918</v>
      </c>
      <c r="B532" s="2" t="s">
        <v>63</v>
      </c>
      <c r="C532" s="2" t="s">
        <v>63</v>
      </c>
      <c r="D532" s="2" t="s">
        <v>131</v>
      </c>
      <c r="E532" s="2" t="s">
        <v>2801</v>
      </c>
    </row>
    <row r="533" spans="1:5">
      <c r="A533" s="2" t="s">
        <v>919</v>
      </c>
      <c r="B533" s="2" t="s">
        <v>63</v>
      </c>
      <c r="C533" s="2" t="s">
        <v>63</v>
      </c>
      <c r="D533" s="2" t="s">
        <v>131</v>
      </c>
      <c r="E533" s="2" t="s">
        <v>2801</v>
      </c>
    </row>
    <row r="534" spans="1:5">
      <c r="A534" s="2" t="s">
        <v>920</v>
      </c>
      <c r="B534" s="2" t="s">
        <v>63</v>
      </c>
      <c r="C534" s="2" t="s">
        <v>63</v>
      </c>
      <c r="D534" s="2" t="s">
        <v>131</v>
      </c>
      <c r="E534" s="2" t="s">
        <v>2801</v>
      </c>
    </row>
    <row r="535" spans="1:5">
      <c r="A535" s="2" t="s">
        <v>922</v>
      </c>
      <c r="B535" s="2" t="s">
        <v>63</v>
      </c>
      <c r="C535" s="2" t="s">
        <v>63</v>
      </c>
      <c r="D535" s="2" t="s">
        <v>131</v>
      </c>
      <c r="E535" s="2" t="s">
        <v>2801</v>
      </c>
    </row>
    <row r="536" spans="1:5">
      <c r="A536" s="2" t="s">
        <v>923</v>
      </c>
      <c r="B536" s="2" t="s">
        <v>63</v>
      </c>
      <c r="C536" s="2" t="s">
        <v>63</v>
      </c>
      <c r="D536" s="2" t="s">
        <v>131</v>
      </c>
      <c r="E536" s="2" t="s">
        <v>2801</v>
      </c>
    </row>
    <row r="537" spans="1:5">
      <c r="A537" s="2" t="s">
        <v>924</v>
      </c>
      <c r="B537" s="2" t="s">
        <v>63</v>
      </c>
      <c r="C537" s="2" t="s">
        <v>63</v>
      </c>
      <c r="D537" s="2" t="s">
        <v>131</v>
      </c>
      <c r="E537" s="2" t="s">
        <v>2801</v>
      </c>
    </row>
    <row r="538" spans="1:5">
      <c r="A538" s="2" t="s">
        <v>925</v>
      </c>
      <c r="B538" s="2" t="s">
        <v>63</v>
      </c>
      <c r="C538" s="2" t="s">
        <v>63</v>
      </c>
      <c r="D538" s="2" t="s">
        <v>131</v>
      </c>
      <c r="E538" s="2" t="s">
        <v>2801</v>
      </c>
    </row>
    <row r="539" spans="1:5">
      <c r="A539" s="2" t="s">
        <v>926</v>
      </c>
      <c r="B539" s="2" t="s">
        <v>63</v>
      </c>
      <c r="C539" s="2" t="s">
        <v>63</v>
      </c>
      <c r="D539" s="2" t="s">
        <v>131</v>
      </c>
      <c r="E539" s="2" t="s">
        <v>2801</v>
      </c>
    </row>
    <row r="540" spans="1:5">
      <c r="A540" s="2" t="s">
        <v>928</v>
      </c>
      <c r="B540" s="2" t="s">
        <v>63</v>
      </c>
      <c r="C540" s="2" t="s">
        <v>63</v>
      </c>
      <c r="D540" s="2" t="s">
        <v>131</v>
      </c>
      <c r="E540" s="2" t="s">
        <v>2801</v>
      </c>
    </row>
    <row r="541" spans="1:5">
      <c r="A541" s="2" t="s">
        <v>929</v>
      </c>
      <c r="B541" s="2" t="s">
        <v>63</v>
      </c>
      <c r="C541" s="2" t="s">
        <v>63</v>
      </c>
      <c r="D541" s="2" t="s">
        <v>131</v>
      </c>
      <c r="E541" s="2" t="s">
        <v>2801</v>
      </c>
    </row>
    <row r="542" spans="1:5">
      <c r="A542" s="2" t="s">
        <v>930</v>
      </c>
      <c r="B542" s="2" t="s">
        <v>63</v>
      </c>
      <c r="C542" s="2" t="s">
        <v>63</v>
      </c>
      <c r="D542" s="2" t="s">
        <v>131</v>
      </c>
      <c r="E542" s="2" t="s">
        <v>2801</v>
      </c>
    </row>
    <row r="543" spans="1:5">
      <c r="A543" s="2" t="s">
        <v>931</v>
      </c>
      <c r="B543" s="2" t="s">
        <v>63</v>
      </c>
      <c r="C543" s="2" t="s">
        <v>63</v>
      </c>
      <c r="D543" s="2" t="s">
        <v>131</v>
      </c>
      <c r="E543" s="2" t="s">
        <v>2801</v>
      </c>
    </row>
    <row r="544" spans="1:5">
      <c r="A544" s="2" t="s">
        <v>932</v>
      </c>
      <c r="B544" s="2" t="s">
        <v>63</v>
      </c>
      <c r="C544" s="2" t="s">
        <v>63</v>
      </c>
      <c r="D544" s="2" t="s">
        <v>131</v>
      </c>
      <c r="E544" s="2" t="s">
        <v>2801</v>
      </c>
    </row>
    <row r="545" spans="1:5">
      <c r="A545" s="2" t="s">
        <v>933</v>
      </c>
      <c r="B545" s="2" t="s">
        <v>63</v>
      </c>
      <c r="C545" s="2" t="s">
        <v>63</v>
      </c>
      <c r="D545" s="2" t="s">
        <v>131</v>
      </c>
      <c r="E545" s="2" t="s">
        <v>2801</v>
      </c>
    </row>
    <row r="546" spans="1:5">
      <c r="A546" s="2" t="s">
        <v>934</v>
      </c>
      <c r="B546" s="2" t="s">
        <v>63</v>
      </c>
      <c r="C546" s="2" t="s">
        <v>63</v>
      </c>
      <c r="D546" s="2" t="s">
        <v>131</v>
      </c>
      <c r="E546" s="2" t="s">
        <v>2801</v>
      </c>
    </row>
    <row r="547" spans="1:5">
      <c r="A547" s="2" t="s">
        <v>935</v>
      </c>
      <c r="B547" s="2" t="s">
        <v>63</v>
      </c>
      <c r="C547" s="2" t="s">
        <v>63</v>
      </c>
      <c r="D547" s="2" t="s">
        <v>131</v>
      </c>
      <c r="E547" s="2" t="s">
        <v>2801</v>
      </c>
    </row>
    <row r="548" spans="1:5">
      <c r="A548" s="2" t="s">
        <v>936</v>
      </c>
      <c r="B548" s="2" t="s">
        <v>63</v>
      </c>
      <c r="C548" s="2" t="s">
        <v>63</v>
      </c>
      <c r="D548" s="2" t="s">
        <v>131</v>
      </c>
      <c r="E548" s="2" t="s">
        <v>2801</v>
      </c>
    </row>
    <row r="549" spans="1:5">
      <c r="A549" s="2" t="s">
        <v>937</v>
      </c>
      <c r="B549" s="2" t="s">
        <v>63</v>
      </c>
      <c r="C549" s="2" t="s">
        <v>63</v>
      </c>
      <c r="D549" s="2" t="s">
        <v>131</v>
      </c>
      <c r="E549" s="2" t="s">
        <v>2801</v>
      </c>
    </row>
    <row r="550" spans="1:5">
      <c r="A550" s="2" t="s">
        <v>938</v>
      </c>
      <c r="B550" s="2" t="s">
        <v>63</v>
      </c>
      <c r="C550" s="2" t="s">
        <v>63</v>
      </c>
      <c r="D550" s="2" t="s">
        <v>131</v>
      </c>
      <c r="E550" s="2" t="s">
        <v>2801</v>
      </c>
    </row>
    <row r="551" spans="1:5">
      <c r="A551" s="2" t="s">
        <v>939</v>
      </c>
      <c r="B551" s="2" t="s">
        <v>63</v>
      </c>
      <c r="C551" s="2" t="s">
        <v>63</v>
      </c>
      <c r="D551" s="2" t="s">
        <v>131</v>
      </c>
      <c r="E551" s="2" t="s">
        <v>2801</v>
      </c>
    </row>
    <row r="552" spans="1:5">
      <c r="A552" s="2" t="s">
        <v>940</v>
      </c>
      <c r="B552" s="2" t="s">
        <v>63</v>
      </c>
      <c r="C552" s="2" t="s">
        <v>63</v>
      </c>
      <c r="D552" s="2" t="s">
        <v>131</v>
      </c>
      <c r="E552" s="2" t="s">
        <v>2801</v>
      </c>
    </row>
    <row r="553" spans="1:5">
      <c r="A553" s="2" t="s">
        <v>941</v>
      </c>
      <c r="B553" s="2" t="s">
        <v>63</v>
      </c>
      <c r="C553" s="2" t="s">
        <v>63</v>
      </c>
      <c r="D553" s="2" t="s">
        <v>131</v>
      </c>
      <c r="E553" s="2" t="s">
        <v>2801</v>
      </c>
    </row>
    <row r="554" spans="1:5">
      <c r="A554" s="2" t="s">
        <v>942</v>
      </c>
      <c r="B554" s="2" t="s">
        <v>63</v>
      </c>
      <c r="C554" s="2" t="s">
        <v>63</v>
      </c>
      <c r="D554" s="2" t="s">
        <v>131</v>
      </c>
      <c r="E554" s="2" t="s">
        <v>2801</v>
      </c>
    </row>
    <row r="555" spans="1:5">
      <c r="A555" s="2" t="s">
        <v>943</v>
      </c>
      <c r="B555" s="2" t="s">
        <v>63</v>
      </c>
      <c r="C555" s="2" t="s">
        <v>63</v>
      </c>
      <c r="D555" s="2" t="s">
        <v>131</v>
      </c>
      <c r="E555" s="2" t="s">
        <v>2801</v>
      </c>
    </row>
    <row r="556" spans="1:5">
      <c r="A556" s="2" t="s">
        <v>944</v>
      </c>
      <c r="B556" s="2" t="s">
        <v>63</v>
      </c>
      <c r="C556" s="2" t="s">
        <v>63</v>
      </c>
      <c r="D556" s="2" t="s">
        <v>131</v>
      </c>
      <c r="E556" s="2" t="s">
        <v>2801</v>
      </c>
    </row>
    <row r="557" spans="1:5">
      <c r="A557" s="2" t="s">
        <v>945</v>
      </c>
      <c r="B557" s="2" t="s">
        <v>63</v>
      </c>
      <c r="C557" s="2" t="s">
        <v>63</v>
      </c>
      <c r="D557" s="2" t="s">
        <v>131</v>
      </c>
      <c r="E557" s="2" t="s">
        <v>2801</v>
      </c>
    </row>
    <row r="558" spans="1:5">
      <c r="A558" s="2" t="s">
        <v>946</v>
      </c>
      <c r="B558" s="2" t="s">
        <v>63</v>
      </c>
      <c r="C558" s="2" t="s">
        <v>63</v>
      </c>
      <c r="D558" s="2" t="s">
        <v>131</v>
      </c>
      <c r="E558" s="2" t="s">
        <v>2801</v>
      </c>
    </row>
    <row r="559" spans="1:5">
      <c r="A559" s="2" t="s">
        <v>947</v>
      </c>
      <c r="B559" s="2" t="s">
        <v>63</v>
      </c>
      <c r="C559" s="2" t="s">
        <v>63</v>
      </c>
      <c r="D559" s="2" t="s">
        <v>131</v>
      </c>
      <c r="E559" s="2" t="s">
        <v>2801</v>
      </c>
    </row>
    <row r="560" spans="1:5">
      <c r="A560" s="2" t="s">
        <v>948</v>
      </c>
      <c r="B560" s="2" t="s">
        <v>63</v>
      </c>
      <c r="C560" s="2" t="s">
        <v>63</v>
      </c>
      <c r="D560" s="2" t="s">
        <v>131</v>
      </c>
      <c r="E560" s="2" t="s">
        <v>2801</v>
      </c>
    </row>
    <row r="561" spans="1:5">
      <c r="A561" s="2" t="s">
        <v>949</v>
      </c>
      <c r="B561" s="2" t="s">
        <v>63</v>
      </c>
      <c r="C561" s="2" t="s">
        <v>63</v>
      </c>
      <c r="D561" s="2" t="s">
        <v>131</v>
      </c>
      <c r="E561" s="2" t="s">
        <v>2801</v>
      </c>
    </row>
    <row r="562" spans="1:5">
      <c r="A562" s="2" t="s">
        <v>950</v>
      </c>
      <c r="B562" s="2" t="s">
        <v>63</v>
      </c>
      <c r="C562" s="2" t="s">
        <v>63</v>
      </c>
      <c r="D562" s="2" t="s">
        <v>131</v>
      </c>
      <c r="E562" s="2" t="s">
        <v>2801</v>
      </c>
    </row>
    <row r="563" spans="1:5">
      <c r="A563" s="2" t="s">
        <v>952</v>
      </c>
      <c r="B563" s="2" t="s">
        <v>63</v>
      </c>
      <c r="C563" s="2" t="s">
        <v>63</v>
      </c>
      <c r="D563" s="2" t="s">
        <v>131</v>
      </c>
      <c r="E563" s="2" t="s">
        <v>2801</v>
      </c>
    </row>
    <row r="564" spans="1:5">
      <c r="A564" s="2" t="s">
        <v>953</v>
      </c>
      <c r="B564" s="2" t="s">
        <v>63</v>
      </c>
      <c r="C564" s="2" t="s">
        <v>63</v>
      </c>
      <c r="D564" s="2" t="s">
        <v>131</v>
      </c>
      <c r="E564" s="2" t="s">
        <v>2801</v>
      </c>
    </row>
    <row r="565" spans="1:5">
      <c r="A565" s="2" t="s">
        <v>954</v>
      </c>
      <c r="B565" s="2" t="s">
        <v>63</v>
      </c>
      <c r="C565" s="2" t="s">
        <v>63</v>
      </c>
      <c r="D565" s="2" t="s">
        <v>131</v>
      </c>
      <c r="E565" s="2" t="s">
        <v>2801</v>
      </c>
    </row>
    <row r="566" spans="1:5">
      <c r="A566" s="2" t="s">
        <v>955</v>
      </c>
      <c r="B566" s="2" t="s">
        <v>63</v>
      </c>
      <c r="C566" s="2" t="s">
        <v>63</v>
      </c>
      <c r="D566" s="2" t="s">
        <v>131</v>
      </c>
      <c r="E566" s="2" t="s">
        <v>2801</v>
      </c>
    </row>
    <row r="567" spans="1:5">
      <c r="A567" s="2" t="s">
        <v>956</v>
      </c>
      <c r="B567" s="2" t="s">
        <v>63</v>
      </c>
      <c r="C567" s="2" t="s">
        <v>63</v>
      </c>
      <c r="D567" s="2" t="s">
        <v>131</v>
      </c>
      <c r="E567" s="2" t="s">
        <v>2801</v>
      </c>
    </row>
    <row r="568" spans="1:5">
      <c r="A568" s="2" t="s">
        <v>958</v>
      </c>
      <c r="B568" s="2" t="s">
        <v>63</v>
      </c>
      <c r="C568" s="2" t="s">
        <v>63</v>
      </c>
      <c r="D568" s="2" t="s">
        <v>131</v>
      </c>
      <c r="E568" s="2" t="s">
        <v>2801</v>
      </c>
    </row>
    <row r="569" spans="1:5">
      <c r="A569" s="2" t="s">
        <v>959</v>
      </c>
      <c r="B569" s="2" t="s">
        <v>63</v>
      </c>
      <c r="C569" s="2" t="s">
        <v>63</v>
      </c>
      <c r="D569" s="2" t="s">
        <v>131</v>
      </c>
      <c r="E569" s="2" t="s">
        <v>2801</v>
      </c>
    </row>
    <row r="570" spans="1:5">
      <c r="A570" s="2" t="s">
        <v>960</v>
      </c>
      <c r="B570" s="2" t="s">
        <v>63</v>
      </c>
      <c r="C570" s="2" t="s">
        <v>63</v>
      </c>
      <c r="D570" s="2" t="s">
        <v>131</v>
      </c>
      <c r="E570" s="2" t="s">
        <v>2801</v>
      </c>
    </row>
    <row r="571" spans="1:5">
      <c r="A571" s="2" t="s">
        <v>961</v>
      </c>
      <c r="B571" s="2" t="s">
        <v>63</v>
      </c>
      <c r="C571" s="2" t="s">
        <v>63</v>
      </c>
      <c r="D571" s="2" t="s">
        <v>131</v>
      </c>
      <c r="E571" s="2" t="s">
        <v>2801</v>
      </c>
    </row>
    <row r="572" spans="1:5">
      <c r="A572" s="2" t="s">
        <v>962</v>
      </c>
      <c r="B572" s="2" t="s">
        <v>63</v>
      </c>
      <c r="C572" s="2" t="s">
        <v>63</v>
      </c>
      <c r="D572" s="2" t="s">
        <v>131</v>
      </c>
      <c r="E572" s="2" t="s">
        <v>2801</v>
      </c>
    </row>
    <row r="573" spans="1:5">
      <c r="A573" s="2" t="s">
        <v>963</v>
      </c>
      <c r="B573" s="2" t="s">
        <v>63</v>
      </c>
      <c r="C573" s="2" t="s">
        <v>63</v>
      </c>
      <c r="D573" s="2" t="s">
        <v>131</v>
      </c>
      <c r="E573" s="2" t="s">
        <v>2801</v>
      </c>
    </row>
    <row r="574" spans="1:5">
      <c r="A574" s="2" t="s">
        <v>964</v>
      </c>
      <c r="B574" s="2" t="s">
        <v>63</v>
      </c>
      <c r="C574" s="2" t="s">
        <v>63</v>
      </c>
      <c r="D574" s="2" t="s">
        <v>131</v>
      </c>
      <c r="E574" s="2" t="s">
        <v>2801</v>
      </c>
    </row>
    <row r="575" spans="1:5">
      <c r="A575" s="2" t="s">
        <v>965</v>
      </c>
      <c r="B575" s="2" t="s">
        <v>63</v>
      </c>
      <c r="C575" s="2" t="s">
        <v>63</v>
      </c>
      <c r="D575" s="2" t="s">
        <v>131</v>
      </c>
      <c r="E575" s="2" t="s">
        <v>2801</v>
      </c>
    </row>
    <row r="576" spans="1:5">
      <c r="A576" s="2" t="s">
        <v>966</v>
      </c>
      <c r="B576" s="2" t="s">
        <v>63</v>
      </c>
      <c r="C576" s="2" t="s">
        <v>63</v>
      </c>
      <c r="D576" s="2" t="s">
        <v>131</v>
      </c>
      <c r="E576" s="2" t="s">
        <v>2801</v>
      </c>
    </row>
    <row r="577" spans="1:5">
      <c r="A577" s="2" t="s">
        <v>967</v>
      </c>
      <c r="B577" s="2" t="s">
        <v>63</v>
      </c>
      <c r="C577" s="2" t="s">
        <v>63</v>
      </c>
      <c r="D577" s="2" t="s">
        <v>131</v>
      </c>
      <c r="E577" s="2" t="s">
        <v>2801</v>
      </c>
    </row>
    <row r="578" spans="1:5">
      <c r="A578" s="2" t="s">
        <v>968</v>
      </c>
      <c r="B578" s="2" t="s">
        <v>63</v>
      </c>
      <c r="C578" s="2" t="s">
        <v>63</v>
      </c>
      <c r="D578" s="2" t="s">
        <v>131</v>
      </c>
      <c r="E578" s="2" t="s">
        <v>2801</v>
      </c>
    </row>
    <row r="579" spans="1:5">
      <c r="A579" s="2" t="s">
        <v>970</v>
      </c>
      <c r="B579" s="2" t="s">
        <v>63</v>
      </c>
      <c r="C579" s="2" t="s">
        <v>63</v>
      </c>
      <c r="D579" s="2" t="s">
        <v>131</v>
      </c>
      <c r="E579" s="2" t="s">
        <v>2801</v>
      </c>
    </row>
    <row r="580" spans="1:5">
      <c r="A580" s="2" t="s">
        <v>971</v>
      </c>
      <c r="B580" s="2" t="s">
        <v>63</v>
      </c>
      <c r="C580" s="2" t="s">
        <v>63</v>
      </c>
      <c r="D580" s="2" t="s">
        <v>131</v>
      </c>
      <c r="E580" s="2" t="s">
        <v>2801</v>
      </c>
    </row>
    <row r="581" spans="1:5">
      <c r="A581" s="2" t="s">
        <v>973</v>
      </c>
      <c r="B581" s="2" t="s">
        <v>63</v>
      </c>
      <c r="C581" s="2" t="s">
        <v>63</v>
      </c>
      <c r="D581" s="2" t="s">
        <v>131</v>
      </c>
      <c r="E581" s="2" t="s">
        <v>2801</v>
      </c>
    </row>
    <row r="582" spans="1:5">
      <c r="A582" s="2" t="s">
        <v>974</v>
      </c>
      <c r="B582" s="2" t="s">
        <v>63</v>
      </c>
      <c r="C582" s="2" t="s">
        <v>63</v>
      </c>
      <c r="D582" s="2" t="s">
        <v>131</v>
      </c>
      <c r="E582" s="2" t="s">
        <v>2801</v>
      </c>
    </row>
    <row r="583" spans="1:5">
      <c r="A583" s="2" t="s">
        <v>975</v>
      </c>
      <c r="B583" s="2" t="s">
        <v>63</v>
      </c>
      <c r="C583" s="2" t="s">
        <v>63</v>
      </c>
      <c r="D583" s="2" t="s">
        <v>131</v>
      </c>
      <c r="E583" s="2" t="s">
        <v>2801</v>
      </c>
    </row>
    <row r="584" spans="1:5">
      <c r="A584" s="2" t="s">
        <v>976</v>
      </c>
      <c r="B584" s="2" t="s">
        <v>63</v>
      </c>
      <c r="C584" s="2" t="s">
        <v>63</v>
      </c>
      <c r="D584" s="2" t="s">
        <v>131</v>
      </c>
      <c r="E584" s="2" t="s">
        <v>2801</v>
      </c>
    </row>
    <row r="585" spans="1:5">
      <c r="A585" s="2" t="s">
        <v>977</v>
      </c>
      <c r="B585" s="2" t="s">
        <v>63</v>
      </c>
      <c r="C585" s="2" t="s">
        <v>63</v>
      </c>
      <c r="D585" s="2" t="s">
        <v>131</v>
      </c>
      <c r="E585" s="2" t="s">
        <v>2801</v>
      </c>
    </row>
    <row r="586" spans="1:5">
      <c r="A586" s="2" t="s">
        <v>978</v>
      </c>
      <c r="B586" s="2" t="s">
        <v>63</v>
      </c>
      <c r="C586" s="2" t="s">
        <v>63</v>
      </c>
      <c r="D586" s="2" t="s">
        <v>131</v>
      </c>
      <c r="E586" s="2" t="s">
        <v>2801</v>
      </c>
    </row>
    <row r="587" spans="1:5">
      <c r="A587" s="2" t="s">
        <v>979</v>
      </c>
      <c r="B587" s="2" t="s">
        <v>63</v>
      </c>
      <c r="C587" s="2" t="s">
        <v>63</v>
      </c>
      <c r="D587" s="2" t="s">
        <v>131</v>
      </c>
      <c r="E587" s="2" t="s">
        <v>2801</v>
      </c>
    </row>
    <row r="588" spans="1:5">
      <c r="A588" s="2" t="s">
        <v>980</v>
      </c>
      <c r="B588" s="2" t="s">
        <v>63</v>
      </c>
      <c r="C588" s="2" t="s">
        <v>63</v>
      </c>
      <c r="D588" s="2" t="s">
        <v>131</v>
      </c>
      <c r="E588" s="2" t="s">
        <v>2801</v>
      </c>
    </row>
    <row r="589" spans="1:5">
      <c r="A589" s="2" t="s">
        <v>981</v>
      </c>
      <c r="B589" s="2" t="s">
        <v>63</v>
      </c>
      <c r="C589" s="2" t="s">
        <v>63</v>
      </c>
      <c r="D589" s="2" t="s">
        <v>131</v>
      </c>
      <c r="E589" s="2" t="s">
        <v>2801</v>
      </c>
    </row>
    <row r="590" spans="1:5">
      <c r="A590" s="2" t="s">
        <v>982</v>
      </c>
      <c r="B590" s="2" t="s">
        <v>63</v>
      </c>
      <c r="C590" s="2" t="s">
        <v>63</v>
      </c>
      <c r="D590" s="2" t="s">
        <v>131</v>
      </c>
      <c r="E590" s="2" t="s">
        <v>2801</v>
      </c>
    </row>
    <row r="591" spans="1:5">
      <c r="A591" s="2" t="s">
        <v>984</v>
      </c>
      <c r="B591" s="2" t="s">
        <v>63</v>
      </c>
      <c r="C591" s="2" t="s">
        <v>63</v>
      </c>
      <c r="D591" s="2" t="s">
        <v>131</v>
      </c>
      <c r="E591" s="2" t="s">
        <v>2801</v>
      </c>
    </row>
    <row r="592" spans="1:5">
      <c r="A592" s="2" t="s">
        <v>985</v>
      </c>
      <c r="B592" s="2" t="s">
        <v>63</v>
      </c>
      <c r="C592" s="2" t="s">
        <v>63</v>
      </c>
      <c r="D592" s="2" t="s">
        <v>131</v>
      </c>
      <c r="E592" s="2" t="s">
        <v>2801</v>
      </c>
    </row>
    <row r="593" spans="1:5">
      <c r="A593" s="2" t="s">
        <v>987</v>
      </c>
      <c r="B593" s="2" t="s">
        <v>63</v>
      </c>
      <c r="C593" s="2" t="s">
        <v>63</v>
      </c>
      <c r="D593" s="2" t="s">
        <v>131</v>
      </c>
      <c r="E593" s="2" t="s">
        <v>2801</v>
      </c>
    </row>
    <row r="594" spans="1:5">
      <c r="A594" s="2" t="s">
        <v>988</v>
      </c>
      <c r="B594" s="2" t="s">
        <v>63</v>
      </c>
      <c r="C594" s="2" t="s">
        <v>63</v>
      </c>
      <c r="D594" s="2" t="s">
        <v>131</v>
      </c>
      <c r="E594" s="2" t="s">
        <v>2801</v>
      </c>
    </row>
    <row r="595" spans="1:5">
      <c r="A595" s="2" t="s">
        <v>989</v>
      </c>
      <c r="B595" s="2" t="s">
        <v>63</v>
      </c>
      <c r="C595" s="2" t="s">
        <v>63</v>
      </c>
      <c r="D595" s="2" t="s">
        <v>131</v>
      </c>
      <c r="E595" s="2" t="s">
        <v>2801</v>
      </c>
    </row>
    <row r="596" spans="1:5">
      <c r="A596" s="2" t="s">
        <v>990</v>
      </c>
      <c r="B596" s="2" t="s">
        <v>63</v>
      </c>
      <c r="C596" s="2" t="s">
        <v>63</v>
      </c>
      <c r="D596" s="2" t="s">
        <v>131</v>
      </c>
      <c r="E596" s="2" t="s">
        <v>2801</v>
      </c>
    </row>
    <row r="597" spans="1:5">
      <c r="A597" s="2" t="s">
        <v>991</v>
      </c>
      <c r="B597" s="2" t="s">
        <v>63</v>
      </c>
      <c r="C597" s="2" t="s">
        <v>63</v>
      </c>
      <c r="D597" s="2" t="s">
        <v>131</v>
      </c>
      <c r="E597" s="2" t="s">
        <v>2801</v>
      </c>
    </row>
    <row r="598" spans="1:5">
      <c r="A598" s="2" t="s">
        <v>992</v>
      </c>
      <c r="B598" s="2" t="s">
        <v>63</v>
      </c>
      <c r="C598" s="2" t="s">
        <v>63</v>
      </c>
      <c r="D598" s="2" t="s">
        <v>131</v>
      </c>
      <c r="E598" s="2" t="s">
        <v>2801</v>
      </c>
    </row>
    <row r="599" spans="1:5">
      <c r="A599" s="2" t="s">
        <v>993</v>
      </c>
      <c r="B599" s="2" t="s">
        <v>63</v>
      </c>
      <c r="C599" s="2" t="s">
        <v>63</v>
      </c>
      <c r="D599" s="2" t="s">
        <v>131</v>
      </c>
      <c r="E599" s="2" t="s">
        <v>2801</v>
      </c>
    </row>
    <row r="600" spans="1:5">
      <c r="A600" s="2" t="s">
        <v>994</v>
      </c>
      <c r="B600" s="2" t="s">
        <v>63</v>
      </c>
      <c r="C600" s="2" t="s">
        <v>63</v>
      </c>
      <c r="D600" s="2" t="s">
        <v>131</v>
      </c>
      <c r="E600" s="2" t="s">
        <v>2801</v>
      </c>
    </row>
    <row r="601" spans="1:5">
      <c r="A601" s="2" t="s">
        <v>995</v>
      </c>
      <c r="B601" s="2" t="s">
        <v>63</v>
      </c>
      <c r="C601" s="2" t="s">
        <v>63</v>
      </c>
      <c r="D601" s="2" t="s">
        <v>131</v>
      </c>
      <c r="E601" s="2" t="s">
        <v>2801</v>
      </c>
    </row>
    <row r="602" spans="1:5">
      <c r="A602" s="2" t="s">
        <v>996</v>
      </c>
      <c r="B602" s="2" t="s">
        <v>63</v>
      </c>
      <c r="C602" s="2" t="s">
        <v>63</v>
      </c>
      <c r="D602" s="2" t="s">
        <v>131</v>
      </c>
      <c r="E602" s="2" t="s">
        <v>2801</v>
      </c>
    </row>
    <row r="603" spans="1:5">
      <c r="A603" s="2" t="s">
        <v>997</v>
      </c>
      <c r="B603" s="2" t="s">
        <v>63</v>
      </c>
      <c r="C603" s="2" t="s">
        <v>63</v>
      </c>
      <c r="D603" s="2" t="s">
        <v>131</v>
      </c>
      <c r="E603" s="2" t="s">
        <v>2801</v>
      </c>
    </row>
    <row r="604" spans="1:5">
      <c r="A604" s="2" t="s">
        <v>998</v>
      </c>
      <c r="B604" s="2" t="s">
        <v>63</v>
      </c>
      <c r="C604" s="2" t="s">
        <v>63</v>
      </c>
      <c r="D604" s="2" t="s">
        <v>131</v>
      </c>
      <c r="E604" s="2" t="s">
        <v>2801</v>
      </c>
    </row>
    <row r="605" spans="1:5">
      <c r="A605" s="2" t="s">
        <v>999</v>
      </c>
      <c r="B605" s="2" t="s">
        <v>63</v>
      </c>
      <c r="C605" s="2" t="s">
        <v>63</v>
      </c>
      <c r="D605" s="2" t="s">
        <v>131</v>
      </c>
      <c r="E605" s="2" t="s">
        <v>2801</v>
      </c>
    </row>
    <row r="606" spans="1:5">
      <c r="A606" s="2" t="s">
        <v>1000</v>
      </c>
      <c r="B606" s="2" t="s">
        <v>63</v>
      </c>
      <c r="C606" s="2" t="s">
        <v>63</v>
      </c>
      <c r="D606" s="2" t="s">
        <v>131</v>
      </c>
      <c r="E606" s="2" t="s">
        <v>2801</v>
      </c>
    </row>
    <row r="607" spans="1:5">
      <c r="A607" s="2" t="s">
        <v>1001</v>
      </c>
      <c r="B607" s="2" t="s">
        <v>63</v>
      </c>
      <c r="C607" s="2" t="s">
        <v>63</v>
      </c>
      <c r="D607" s="2" t="s">
        <v>131</v>
      </c>
      <c r="E607" s="2" t="s">
        <v>2801</v>
      </c>
    </row>
    <row r="608" spans="1:5">
      <c r="A608" s="2" t="s">
        <v>1003</v>
      </c>
      <c r="B608" s="2" t="s">
        <v>63</v>
      </c>
      <c r="C608" s="2" t="s">
        <v>63</v>
      </c>
      <c r="D608" s="2" t="s">
        <v>131</v>
      </c>
      <c r="E608" s="2" t="s">
        <v>2801</v>
      </c>
    </row>
    <row r="609" spans="1:5">
      <c r="A609" s="2" t="s">
        <v>1004</v>
      </c>
      <c r="B609" s="2" t="s">
        <v>63</v>
      </c>
      <c r="C609" s="2" t="s">
        <v>63</v>
      </c>
      <c r="D609" s="2" t="s">
        <v>131</v>
      </c>
      <c r="E609" s="2" t="s">
        <v>2801</v>
      </c>
    </row>
    <row r="610" spans="1:5">
      <c r="A610" s="2" t="s">
        <v>1006</v>
      </c>
      <c r="B610" s="2" t="s">
        <v>63</v>
      </c>
      <c r="C610" s="2" t="s">
        <v>63</v>
      </c>
      <c r="D610" s="2" t="s">
        <v>131</v>
      </c>
      <c r="E610" s="2" t="s">
        <v>2801</v>
      </c>
    </row>
    <row r="611" spans="1:5">
      <c r="A611" s="2" t="s">
        <v>1007</v>
      </c>
      <c r="B611" s="2" t="s">
        <v>63</v>
      </c>
      <c r="C611" s="2" t="s">
        <v>63</v>
      </c>
      <c r="D611" s="2" t="s">
        <v>131</v>
      </c>
      <c r="E611" s="2" t="s">
        <v>2801</v>
      </c>
    </row>
    <row r="612" spans="1:5">
      <c r="A612" s="2" t="s">
        <v>1008</v>
      </c>
      <c r="B612" s="2" t="s">
        <v>63</v>
      </c>
      <c r="C612" s="2" t="s">
        <v>63</v>
      </c>
      <c r="D612" s="2" t="s">
        <v>131</v>
      </c>
      <c r="E612" s="2" t="s">
        <v>2801</v>
      </c>
    </row>
    <row r="613" spans="1:5">
      <c r="A613" s="2" t="s">
        <v>1009</v>
      </c>
      <c r="B613" s="2" t="s">
        <v>63</v>
      </c>
      <c r="C613" s="2" t="s">
        <v>63</v>
      </c>
      <c r="D613" s="2" t="s">
        <v>131</v>
      </c>
      <c r="E613" s="2" t="s">
        <v>2801</v>
      </c>
    </row>
    <row r="614" spans="1:5">
      <c r="A614" s="2" t="s">
        <v>1011</v>
      </c>
      <c r="B614" s="2" t="s">
        <v>63</v>
      </c>
      <c r="C614" s="2" t="s">
        <v>63</v>
      </c>
      <c r="D614" s="2" t="s">
        <v>131</v>
      </c>
      <c r="E614" s="2" t="s">
        <v>2801</v>
      </c>
    </row>
    <row r="615" spans="1:5">
      <c r="A615" s="2" t="s">
        <v>1012</v>
      </c>
      <c r="B615" s="2" t="s">
        <v>63</v>
      </c>
      <c r="C615" s="2" t="s">
        <v>63</v>
      </c>
      <c r="D615" s="2" t="s">
        <v>131</v>
      </c>
      <c r="E615" s="2" t="s">
        <v>2801</v>
      </c>
    </row>
    <row r="616" spans="1:5">
      <c r="A616" s="2" t="s">
        <v>1013</v>
      </c>
      <c r="B616" s="2" t="s">
        <v>63</v>
      </c>
      <c r="C616" s="2" t="s">
        <v>63</v>
      </c>
      <c r="D616" s="2" t="s">
        <v>131</v>
      </c>
      <c r="E616" s="2" t="s">
        <v>2801</v>
      </c>
    </row>
    <row r="617" spans="1:5">
      <c r="A617" s="2" t="s">
        <v>1014</v>
      </c>
      <c r="B617" s="2" t="s">
        <v>63</v>
      </c>
      <c r="C617" s="2" t="s">
        <v>63</v>
      </c>
      <c r="D617" s="2" t="s">
        <v>131</v>
      </c>
      <c r="E617" s="2" t="s">
        <v>2801</v>
      </c>
    </row>
    <row r="618" spans="1:5">
      <c r="A618" s="2" t="s">
        <v>1015</v>
      </c>
      <c r="B618" s="2" t="s">
        <v>63</v>
      </c>
      <c r="C618" s="2" t="s">
        <v>63</v>
      </c>
      <c r="D618" s="2" t="s">
        <v>131</v>
      </c>
      <c r="E618" s="2" t="s">
        <v>2801</v>
      </c>
    </row>
    <row r="619" spans="1:5">
      <c r="A619" s="2" t="s">
        <v>1016</v>
      </c>
      <c r="B619" s="2" t="s">
        <v>63</v>
      </c>
      <c r="C619" s="2" t="s">
        <v>63</v>
      </c>
      <c r="D619" s="2" t="s">
        <v>131</v>
      </c>
      <c r="E619" s="2" t="s">
        <v>2801</v>
      </c>
    </row>
    <row r="620" spans="1:5">
      <c r="A620" s="2" t="s">
        <v>1017</v>
      </c>
      <c r="B620" s="2" t="s">
        <v>63</v>
      </c>
      <c r="C620" s="2" t="s">
        <v>63</v>
      </c>
      <c r="D620" s="2" t="s">
        <v>131</v>
      </c>
      <c r="E620" s="2" t="s">
        <v>2801</v>
      </c>
    </row>
    <row r="621" spans="1:5">
      <c r="A621" s="2" t="s">
        <v>1018</v>
      </c>
      <c r="B621" s="2" t="s">
        <v>63</v>
      </c>
      <c r="C621" s="2" t="s">
        <v>63</v>
      </c>
      <c r="D621" s="2" t="s">
        <v>131</v>
      </c>
      <c r="E621" s="2" t="s">
        <v>2801</v>
      </c>
    </row>
    <row r="622" spans="1:5">
      <c r="A622" s="2" t="s">
        <v>1019</v>
      </c>
      <c r="B622" s="2" t="s">
        <v>63</v>
      </c>
      <c r="C622" s="2" t="s">
        <v>63</v>
      </c>
      <c r="D622" s="2" t="s">
        <v>131</v>
      </c>
      <c r="E622" s="2" t="s">
        <v>2801</v>
      </c>
    </row>
    <row r="623" spans="1:5">
      <c r="A623" s="2" t="s">
        <v>1021</v>
      </c>
      <c r="B623" s="2" t="s">
        <v>63</v>
      </c>
      <c r="C623" s="2" t="s">
        <v>63</v>
      </c>
      <c r="D623" s="2" t="s">
        <v>131</v>
      </c>
      <c r="E623" s="2" t="s">
        <v>2801</v>
      </c>
    </row>
    <row r="624" spans="1:5">
      <c r="A624" s="2" t="s">
        <v>1022</v>
      </c>
      <c r="B624" s="2" t="s">
        <v>63</v>
      </c>
      <c r="C624" s="2" t="s">
        <v>63</v>
      </c>
      <c r="D624" s="2" t="s">
        <v>131</v>
      </c>
      <c r="E624" s="2" t="s">
        <v>2801</v>
      </c>
    </row>
    <row r="625" spans="1:5">
      <c r="A625" s="2" t="s">
        <v>1023</v>
      </c>
      <c r="B625" s="2" t="s">
        <v>63</v>
      </c>
      <c r="C625" s="2" t="s">
        <v>63</v>
      </c>
      <c r="D625" s="2" t="s">
        <v>131</v>
      </c>
      <c r="E625" s="2" t="s">
        <v>2801</v>
      </c>
    </row>
    <row r="626" spans="1:5">
      <c r="A626" s="2" t="s">
        <v>1024</v>
      </c>
      <c r="B626" s="2" t="s">
        <v>63</v>
      </c>
      <c r="C626" s="2" t="s">
        <v>63</v>
      </c>
      <c r="D626" s="2" t="s">
        <v>131</v>
      </c>
      <c r="E626" s="2" t="s">
        <v>2801</v>
      </c>
    </row>
    <row r="627" spans="1:5">
      <c r="A627" s="2" t="s">
        <v>1025</v>
      </c>
      <c r="B627" s="2" t="s">
        <v>63</v>
      </c>
      <c r="C627" s="2" t="s">
        <v>63</v>
      </c>
      <c r="D627" s="2" t="s">
        <v>131</v>
      </c>
      <c r="E627" s="2" t="s">
        <v>2801</v>
      </c>
    </row>
    <row r="628" spans="1:5">
      <c r="A628" s="2" t="s">
        <v>1026</v>
      </c>
      <c r="B628" s="2" t="s">
        <v>63</v>
      </c>
      <c r="C628" s="2" t="s">
        <v>63</v>
      </c>
      <c r="D628" s="2" t="s">
        <v>131</v>
      </c>
      <c r="E628" s="2" t="s">
        <v>2801</v>
      </c>
    </row>
    <row r="629" spans="1:5">
      <c r="A629" s="2" t="s">
        <v>1028</v>
      </c>
      <c r="B629" s="2" t="s">
        <v>63</v>
      </c>
      <c r="C629" s="2" t="s">
        <v>63</v>
      </c>
      <c r="D629" s="2" t="s">
        <v>131</v>
      </c>
      <c r="E629" s="2" t="s">
        <v>2801</v>
      </c>
    </row>
    <row r="630" spans="1:5">
      <c r="A630" s="2" t="s">
        <v>1029</v>
      </c>
      <c r="B630" s="2" t="s">
        <v>63</v>
      </c>
      <c r="C630" s="2" t="s">
        <v>63</v>
      </c>
      <c r="D630" s="2" t="s">
        <v>131</v>
      </c>
      <c r="E630" s="2" t="s">
        <v>2801</v>
      </c>
    </row>
    <row r="631" spans="1:5">
      <c r="A631" s="2" t="s">
        <v>1030</v>
      </c>
      <c r="B631" s="2" t="s">
        <v>63</v>
      </c>
      <c r="C631" s="2" t="s">
        <v>63</v>
      </c>
      <c r="D631" s="2" t="s">
        <v>131</v>
      </c>
      <c r="E631" s="2" t="s">
        <v>2801</v>
      </c>
    </row>
    <row r="632" spans="1:5">
      <c r="A632" s="2" t="s">
        <v>1031</v>
      </c>
      <c r="B632" s="2" t="s">
        <v>63</v>
      </c>
      <c r="C632" s="2" t="s">
        <v>63</v>
      </c>
      <c r="D632" s="2" t="s">
        <v>131</v>
      </c>
      <c r="E632" s="2" t="s">
        <v>2801</v>
      </c>
    </row>
    <row r="633" spans="1:5">
      <c r="A633" s="2" t="s">
        <v>1032</v>
      </c>
      <c r="B633" s="2" t="s">
        <v>63</v>
      </c>
      <c r="C633" s="2" t="s">
        <v>63</v>
      </c>
      <c r="D633" s="2" t="s">
        <v>131</v>
      </c>
      <c r="E633" s="2" t="s">
        <v>2801</v>
      </c>
    </row>
    <row r="634" spans="1:5">
      <c r="A634" s="2" t="s">
        <v>1033</v>
      </c>
      <c r="B634" s="2" t="s">
        <v>63</v>
      </c>
      <c r="C634" s="2" t="s">
        <v>63</v>
      </c>
      <c r="D634" s="2" t="s">
        <v>131</v>
      </c>
      <c r="E634" s="2" t="s">
        <v>2801</v>
      </c>
    </row>
    <row r="635" spans="1:5">
      <c r="A635" s="2" t="s">
        <v>1034</v>
      </c>
      <c r="B635" s="2" t="s">
        <v>63</v>
      </c>
      <c r="C635" s="2" t="s">
        <v>63</v>
      </c>
      <c r="D635" s="2" t="s">
        <v>131</v>
      </c>
      <c r="E635" s="2" t="s">
        <v>2801</v>
      </c>
    </row>
    <row r="636" spans="1:5">
      <c r="A636" s="2" t="s">
        <v>1035</v>
      </c>
      <c r="B636" s="2" t="s">
        <v>63</v>
      </c>
      <c r="C636" s="2" t="s">
        <v>63</v>
      </c>
      <c r="D636" s="2" t="s">
        <v>131</v>
      </c>
      <c r="E636" s="2" t="s">
        <v>2801</v>
      </c>
    </row>
    <row r="637" spans="1:5">
      <c r="A637" s="2" t="s">
        <v>1037</v>
      </c>
      <c r="B637" s="2" t="s">
        <v>63</v>
      </c>
      <c r="C637" s="2" t="s">
        <v>63</v>
      </c>
      <c r="D637" s="2" t="s">
        <v>131</v>
      </c>
      <c r="E637" s="2" t="s">
        <v>2801</v>
      </c>
    </row>
    <row r="638" spans="1:5">
      <c r="A638" s="2" t="s">
        <v>1038</v>
      </c>
      <c r="B638" s="2" t="s">
        <v>63</v>
      </c>
      <c r="C638" s="2" t="s">
        <v>63</v>
      </c>
      <c r="D638" s="2" t="s">
        <v>131</v>
      </c>
      <c r="E638" s="2" t="s">
        <v>2801</v>
      </c>
    </row>
    <row r="639" spans="1:5">
      <c r="A639" s="2" t="s">
        <v>1040</v>
      </c>
      <c r="B639" s="2" t="s">
        <v>63</v>
      </c>
      <c r="C639" s="2" t="s">
        <v>63</v>
      </c>
      <c r="D639" s="2" t="s">
        <v>131</v>
      </c>
      <c r="E639" s="2" t="s">
        <v>2801</v>
      </c>
    </row>
    <row r="640" spans="1:5">
      <c r="A640" s="2" t="s">
        <v>1041</v>
      </c>
      <c r="B640" s="2" t="s">
        <v>63</v>
      </c>
      <c r="C640" s="2" t="s">
        <v>63</v>
      </c>
      <c r="D640" s="2" t="s">
        <v>131</v>
      </c>
      <c r="E640" s="2" t="s">
        <v>2801</v>
      </c>
    </row>
    <row r="641" spans="1:5">
      <c r="A641" s="2" t="s">
        <v>1042</v>
      </c>
      <c r="B641" s="2" t="s">
        <v>63</v>
      </c>
      <c r="C641" s="2" t="s">
        <v>63</v>
      </c>
      <c r="D641" s="2" t="s">
        <v>131</v>
      </c>
      <c r="E641" s="2" t="s">
        <v>2801</v>
      </c>
    </row>
    <row r="642" spans="1:5">
      <c r="A642" s="2" t="s">
        <v>1043</v>
      </c>
      <c r="B642" s="2" t="s">
        <v>63</v>
      </c>
      <c r="C642" s="2" t="s">
        <v>63</v>
      </c>
      <c r="D642" s="2" t="s">
        <v>131</v>
      </c>
      <c r="E642" s="2" t="s">
        <v>2801</v>
      </c>
    </row>
    <row r="643" spans="1:5">
      <c r="A643" s="2" t="s">
        <v>1044</v>
      </c>
      <c r="B643" s="2" t="s">
        <v>63</v>
      </c>
      <c r="C643" s="2" t="s">
        <v>63</v>
      </c>
      <c r="D643" s="2" t="s">
        <v>131</v>
      </c>
      <c r="E643" s="2" t="s">
        <v>2801</v>
      </c>
    </row>
    <row r="644" spans="1:5">
      <c r="A644" s="2" t="s">
        <v>1045</v>
      </c>
      <c r="B644" s="2" t="s">
        <v>63</v>
      </c>
      <c r="C644" s="2" t="s">
        <v>63</v>
      </c>
      <c r="D644" s="2" t="s">
        <v>131</v>
      </c>
      <c r="E644" s="2" t="s">
        <v>2801</v>
      </c>
    </row>
    <row r="645" spans="1:5">
      <c r="A645" s="2" t="s">
        <v>1046</v>
      </c>
      <c r="B645" s="2" t="s">
        <v>63</v>
      </c>
      <c r="C645" s="2" t="s">
        <v>63</v>
      </c>
      <c r="D645" s="2" t="s">
        <v>131</v>
      </c>
      <c r="E645" s="2" t="s">
        <v>2801</v>
      </c>
    </row>
    <row r="646" spans="1:5">
      <c r="A646" s="2" t="s">
        <v>1047</v>
      </c>
      <c r="B646" s="2" t="s">
        <v>63</v>
      </c>
      <c r="C646" s="2" t="s">
        <v>63</v>
      </c>
      <c r="D646" s="2" t="s">
        <v>131</v>
      </c>
      <c r="E646" s="2" t="s">
        <v>2801</v>
      </c>
    </row>
    <row r="647" spans="1:5">
      <c r="A647" s="2" t="s">
        <v>1048</v>
      </c>
      <c r="B647" s="2" t="s">
        <v>63</v>
      </c>
      <c r="C647" s="2" t="s">
        <v>63</v>
      </c>
      <c r="D647" s="2" t="s">
        <v>131</v>
      </c>
      <c r="E647" s="2" t="s">
        <v>2801</v>
      </c>
    </row>
    <row r="648" spans="1:5">
      <c r="A648" s="2" t="s">
        <v>1049</v>
      </c>
      <c r="B648" s="2" t="s">
        <v>63</v>
      </c>
      <c r="C648" s="2" t="s">
        <v>63</v>
      </c>
      <c r="D648" s="2" t="s">
        <v>131</v>
      </c>
      <c r="E648" s="2" t="s">
        <v>2801</v>
      </c>
    </row>
    <row r="649" spans="1:5">
      <c r="A649" s="2" t="s">
        <v>1051</v>
      </c>
      <c r="B649" s="2" t="s">
        <v>63</v>
      </c>
      <c r="C649" s="2" t="s">
        <v>63</v>
      </c>
      <c r="D649" s="2" t="s">
        <v>131</v>
      </c>
      <c r="E649" s="2" t="s">
        <v>2801</v>
      </c>
    </row>
    <row r="650" spans="1:5">
      <c r="A650" s="2" t="s">
        <v>1052</v>
      </c>
      <c r="B650" s="2" t="s">
        <v>63</v>
      </c>
      <c r="C650" s="2" t="s">
        <v>63</v>
      </c>
      <c r="D650" s="2" t="s">
        <v>131</v>
      </c>
      <c r="E650" s="2" t="s">
        <v>2801</v>
      </c>
    </row>
    <row r="651" spans="1:5">
      <c r="A651" s="2" t="s">
        <v>1053</v>
      </c>
      <c r="B651" s="2" t="s">
        <v>63</v>
      </c>
      <c r="C651" s="2" t="s">
        <v>63</v>
      </c>
      <c r="D651" s="2" t="s">
        <v>131</v>
      </c>
      <c r="E651" s="2" t="s">
        <v>2801</v>
      </c>
    </row>
    <row r="652" spans="1:5">
      <c r="A652" s="2" t="s">
        <v>1055</v>
      </c>
      <c r="B652" s="2" t="s">
        <v>63</v>
      </c>
      <c r="C652" s="2" t="s">
        <v>63</v>
      </c>
      <c r="D652" s="2" t="s">
        <v>131</v>
      </c>
      <c r="E652" s="2" t="s">
        <v>2801</v>
      </c>
    </row>
    <row r="653" spans="1:5">
      <c r="A653" s="2" t="s">
        <v>1057</v>
      </c>
      <c r="B653" s="2" t="s">
        <v>63</v>
      </c>
      <c r="C653" s="2" t="s">
        <v>63</v>
      </c>
      <c r="D653" s="2" t="s">
        <v>131</v>
      </c>
      <c r="E653" s="2" t="s">
        <v>2801</v>
      </c>
    </row>
    <row r="654" spans="1:5">
      <c r="A654" s="2" t="s">
        <v>1059</v>
      </c>
      <c r="B654" s="2" t="s">
        <v>63</v>
      </c>
      <c r="C654" s="2" t="s">
        <v>63</v>
      </c>
      <c r="D654" s="2" t="s">
        <v>131</v>
      </c>
      <c r="E654" s="2" t="s">
        <v>2801</v>
      </c>
    </row>
    <row r="655" spans="1:5">
      <c r="A655" s="2" t="s">
        <v>1061</v>
      </c>
      <c r="B655" s="2" t="s">
        <v>63</v>
      </c>
      <c r="C655" s="2" t="s">
        <v>63</v>
      </c>
      <c r="D655" s="2" t="s">
        <v>131</v>
      </c>
      <c r="E655" s="2" t="s">
        <v>2801</v>
      </c>
    </row>
    <row r="656" spans="1:5">
      <c r="A656" s="2" t="s">
        <v>1062</v>
      </c>
      <c r="B656" s="2" t="s">
        <v>63</v>
      </c>
      <c r="C656" s="2" t="s">
        <v>63</v>
      </c>
      <c r="D656" s="2" t="s">
        <v>131</v>
      </c>
      <c r="E656" s="2" t="s">
        <v>2801</v>
      </c>
    </row>
    <row r="657" spans="1:5">
      <c r="A657" s="2" t="s">
        <v>1063</v>
      </c>
      <c r="B657" s="2" t="s">
        <v>63</v>
      </c>
      <c r="C657" s="2" t="s">
        <v>63</v>
      </c>
      <c r="D657" s="2" t="s">
        <v>131</v>
      </c>
      <c r="E657" s="2" t="s">
        <v>2801</v>
      </c>
    </row>
    <row r="658" spans="1:5">
      <c r="A658" s="2" t="s">
        <v>1064</v>
      </c>
      <c r="B658" s="2" t="s">
        <v>63</v>
      </c>
      <c r="C658" s="2" t="s">
        <v>63</v>
      </c>
      <c r="D658" s="2" t="s">
        <v>131</v>
      </c>
      <c r="E658" s="2" t="s">
        <v>2801</v>
      </c>
    </row>
    <row r="659" spans="1:5">
      <c r="A659" s="2" t="s">
        <v>1065</v>
      </c>
      <c r="B659" s="2" t="s">
        <v>63</v>
      </c>
      <c r="C659" s="2" t="s">
        <v>63</v>
      </c>
      <c r="D659" s="2" t="s">
        <v>131</v>
      </c>
      <c r="E659" s="2" t="s">
        <v>2801</v>
      </c>
    </row>
    <row r="660" spans="1:5">
      <c r="A660" s="2" t="s">
        <v>1066</v>
      </c>
      <c r="B660" s="2" t="s">
        <v>63</v>
      </c>
      <c r="C660" s="2" t="s">
        <v>63</v>
      </c>
      <c r="D660" s="2" t="s">
        <v>131</v>
      </c>
      <c r="E660" s="2" t="s">
        <v>2801</v>
      </c>
    </row>
    <row r="661" spans="1:5">
      <c r="A661" s="2" t="s">
        <v>1067</v>
      </c>
      <c r="B661" s="2" t="s">
        <v>63</v>
      </c>
      <c r="C661" s="2" t="s">
        <v>63</v>
      </c>
      <c r="D661" s="2" t="s">
        <v>131</v>
      </c>
      <c r="E661" s="2" t="s">
        <v>2801</v>
      </c>
    </row>
    <row r="662" spans="1:5">
      <c r="A662" s="2" t="s">
        <v>1068</v>
      </c>
      <c r="B662" s="2" t="s">
        <v>63</v>
      </c>
      <c r="C662" s="2" t="s">
        <v>63</v>
      </c>
      <c r="D662" s="2" t="s">
        <v>131</v>
      </c>
      <c r="E662" s="2" t="s">
        <v>2801</v>
      </c>
    </row>
    <row r="663" spans="1:5">
      <c r="A663" s="2" t="s">
        <v>1069</v>
      </c>
      <c r="B663" s="2" t="s">
        <v>63</v>
      </c>
      <c r="C663" s="2" t="s">
        <v>63</v>
      </c>
      <c r="D663" s="2" t="s">
        <v>131</v>
      </c>
      <c r="E663" s="2" t="s">
        <v>2801</v>
      </c>
    </row>
    <row r="664" spans="1:5">
      <c r="A664" s="2" t="s">
        <v>1070</v>
      </c>
      <c r="B664" s="2" t="s">
        <v>63</v>
      </c>
      <c r="C664" s="2" t="s">
        <v>63</v>
      </c>
      <c r="D664" s="2" t="s">
        <v>131</v>
      </c>
      <c r="E664" s="2" t="s">
        <v>2801</v>
      </c>
    </row>
    <row r="665" spans="1:5">
      <c r="A665" s="2" t="s">
        <v>1071</v>
      </c>
      <c r="B665" s="2" t="s">
        <v>63</v>
      </c>
      <c r="C665" s="2" t="s">
        <v>63</v>
      </c>
      <c r="D665" s="2" t="s">
        <v>131</v>
      </c>
      <c r="E665" s="2" t="s">
        <v>2801</v>
      </c>
    </row>
    <row r="666" spans="1:5">
      <c r="A666" s="2" t="s">
        <v>1072</v>
      </c>
      <c r="B666" s="2" t="s">
        <v>63</v>
      </c>
      <c r="C666" s="2" t="s">
        <v>63</v>
      </c>
      <c r="D666" s="2" t="s">
        <v>131</v>
      </c>
      <c r="E666" s="2" t="s">
        <v>2801</v>
      </c>
    </row>
    <row r="667" spans="1:5">
      <c r="A667" s="2" t="s">
        <v>1073</v>
      </c>
      <c r="B667" s="2" t="s">
        <v>63</v>
      </c>
      <c r="C667" s="2" t="s">
        <v>63</v>
      </c>
      <c r="D667" s="2" t="s">
        <v>131</v>
      </c>
      <c r="E667" s="2" t="s">
        <v>2801</v>
      </c>
    </row>
    <row r="668" spans="1:5">
      <c r="A668" s="2" t="s">
        <v>1074</v>
      </c>
      <c r="B668" s="2" t="s">
        <v>63</v>
      </c>
      <c r="C668" s="2" t="s">
        <v>63</v>
      </c>
      <c r="D668" s="2" t="s">
        <v>131</v>
      </c>
      <c r="E668" s="2" t="s">
        <v>2801</v>
      </c>
    </row>
    <row r="669" spans="1:5">
      <c r="A669" s="2" t="s">
        <v>1076</v>
      </c>
      <c r="B669" s="2" t="s">
        <v>63</v>
      </c>
      <c r="C669" s="2" t="s">
        <v>63</v>
      </c>
      <c r="D669" s="2" t="s">
        <v>131</v>
      </c>
      <c r="E669" s="2" t="s">
        <v>2801</v>
      </c>
    </row>
    <row r="670" spans="1:5">
      <c r="A670" s="2" t="s">
        <v>1077</v>
      </c>
      <c r="B670" s="2" t="s">
        <v>63</v>
      </c>
      <c r="C670" s="2" t="s">
        <v>63</v>
      </c>
      <c r="D670" s="2" t="s">
        <v>131</v>
      </c>
      <c r="E670" s="2" t="s">
        <v>2801</v>
      </c>
    </row>
    <row r="671" spans="1:5">
      <c r="A671" s="2" t="s">
        <v>1078</v>
      </c>
      <c r="B671" s="2" t="s">
        <v>63</v>
      </c>
      <c r="C671" s="2" t="s">
        <v>63</v>
      </c>
      <c r="D671" s="2" t="s">
        <v>131</v>
      </c>
      <c r="E671" s="2" t="s">
        <v>2801</v>
      </c>
    </row>
    <row r="672" spans="1:5">
      <c r="A672" s="2" t="s">
        <v>1079</v>
      </c>
      <c r="B672" s="2" t="s">
        <v>63</v>
      </c>
      <c r="C672" s="2" t="s">
        <v>63</v>
      </c>
      <c r="D672" s="2" t="s">
        <v>131</v>
      </c>
      <c r="E672" s="2" t="s">
        <v>2801</v>
      </c>
    </row>
    <row r="673" spans="1:5">
      <c r="A673" s="2" t="s">
        <v>1080</v>
      </c>
      <c r="B673" s="2" t="s">
        <v>63</v>
      </c>
      <c r="C673" s="2" t="s">
        <v>63</v>
      </c>
      <c r="D673" s="2" t="s">
        <v>131</v>
      </c>
      <c r="E673" s="2" t="s">
        <v>2801</v>
      </c>
    </row>
    <row r="674" spans="1:5">
      <c r="A674" s="2" t="s">
        <v>1081</v>
      </c>
      <c r="B674" s="2" t="s">
        <v>63</v>
      </c>
      <c r="C674" s="2" t="s">
        <v>63</v>
      </c>
      <c r="D674" s="2" t="s">
        <v>131</v>
      </c>
      <c r="E674" s="2" t="s">
        <v>2801</v>
      </c>
    </row>
    <row r="675" spans="1:5">
      <c r="A675" s="2" t="s">
        <v>1082</v>
      </c>
      <c r="B675" s="2" t="s">
        <v>63</v>
      </c>
      <c r="C675" s="2" t="s">
        <v>63</v>
      </c>
      <c r="D675" s="2" t="s">
        <v>131</v>
      </c>
      <c r="E675" s="2" t="s">
        <v>2801</v>
      </c>
    </row>
    <row r="676" spans="1:5">
      <c r="A676" s="2" t="s">
        <v>1084</v>
      </c>
      <c r="B676" s="2" t="s">
        <v>63</v>
      </c>
      <c r="C676" s="2" t="s">
        <v>63</v>
      </c>
      <c r="D676" s="2" t="s">
        <v>131</v>
      </c>
      <c r="E676" s="2" t="s">
        <v>2801</v>
      </c>
    </row>
    <row r="677" spans="1:5">
      <c r="A677" s="2" t="s">
        <v>1085</v>
      </c>
      <c r="B677" s="2" t="s">
        <v>63</v>
      </c>
      <c r="C677" s="2" t="s">
        <v>63</v>
      </c>
      <c r="D677" s="2" t="s">
        <v>131</v>
      </c>
      <c r="E677" s="2" t="s">
        <v>2801</v>
      </c>
    </row>
    <row r="678" spans="1:5">
      <c r="A678" s="2" t="s">
        <v>1086</v>
      </c>
      <c r="B678" s="2" t="s">
        <v>63</v>
      </c>
      <c r="C678" s="2" t="s">
        <v>63</v>
      </c>
      <c r="D678" s="2" t="s">
        <v>131</v>
      </c>
      <c r="E678" s="2" t="s">
        <v>2801</v>
      </c>
    </row>
    <row r="679" spans="1:5">
      <c r="A679" s="2" t="s">
        <v>1088</v>
      </c>
      <c r="B679" s="2" t="s">
        <v>63</v>
      </c>
      <c r="C679" s="2" t="s">
        <v>63</v>
      </c>
      <c r="D679" s="2" t="s">
        <v>131</v>
      </c>
      <c r="E679" s="2" t="s">
        <v>2801</v>
      </c>
    </row>
    <row r="680" spans="1:5">
      <c r="A680" s="2" t="s">
        <v>1089</v>
      </c>
      <c r="B680" s="2" t="s">
        <v>63</v>
      </c>
      <c r="C680" s="2" t="s">
        <v>63</v>
      </c>
      <c r="D680" s="2" t="s">
        <v>131</v>
      </c>
      <c r="E680" s="2" t="s">
        <v>2801</v>
      </c>
    </row>
    <row r="681" spans="1:5">
      <c r="A681" s="2" t="s">
        <v>1090</v>
      </c>
      <c r="B681" s="2" t="s">
        <v>63</v>
      </c>
      <c r="C681" s="2" t="s">
        <v>63</v>
      </c>
      <c r="D681" s="2" t="s">
        <v>131</v>
      </c>
      <c r="E681" s="2" t="s">
        <v>2801</v>
      </c>
    </row>
    <row r="682" spans="1:5">
      <c r="A682" s="2" t="s">
        <v>1091</v>
      </c>
      <c r="B682" s="2" t="s">
        <v>63</v>
      </c>
      <c r="C682" s="2" t="s">
        <v>63</v>
      </c>
      <c r="D682" s="2" t="s">
        <v>131</v>
      </c>
      <c r="E682" s="2" t="s">
        <v>2801</v>
      </c>
    </row>
    <row r="683" spans="1:5">
      <c r="A683" s="2" t="s">
        <v>1092</v>
      </c>
      <c r="B683" s="2" t="s">
        <v>63</v>
      </c>
      <c r="C683" s="2" t="s">
        <v>63</v>
      </c>
      <c r="D683" s="2" t="s">
        <v>131</v>
      </c>
      <c r="E683" s="2" t="s">
        <v>2801</v>
      </c>
    </row>
    <row r="684" spans="1:5">
      <c r="A684" s="2" t="s">
        <v>1093</v>
      </c>
      <c r="B684" s="2" t="s">
        <v>63</v>
      </c>
      <c r="C684" s="2" t="s">
        <v>63</v>
      </c>
      <c r="D684" s="2" t="s">
        <v>131</v>
      </c>
      <c r="E684" s="2" t="s">
        <v>2801</v>
      </c>
    </row>
    <row r="685" spans="1:5">
      <c r="A685" s="2" t="s">
        <v>1094</v>
      </c>
      <c r="B685" s="2" t="s">
        <v>63</v>
      </c>
      <c r="C685" s="2" t="s">
        <v>63</v>
      </c>
      <c r="D685" s="2" t="s">
        <v>131</v>
      </c>
      <c r="E685" s="2" t="s">
        <v>2801</v>
      </c>
    </row>
    <row r="686" spans="1:5">
      <c r="A686" s="2" t="s">
        <v>1096</v>
      </c>
      <c r="B686" s="2" t="s">
        <v>63</v>
      </c>
      <c r="C686" s="2" t="s">
        <v>63</v>
      </c>
      <c r="D686" s="2" t="s">
        <v>131</v>
      </c>
      <c r="E686" s="2" t="s">
        <v>2801</v>
      </c>
    </row>
    <row r="687" spans="1:5">
      <c r="A687" s="2" t="s">
        <v>1097</v>
      </c>
      <c r="B687" s="2" t="s">
        <v>63</v>
      </c>
      <c r="C687" s="2" t="s">
        <v>63</v>
      </c>
      <c r="D687" s="2" t="s">
        <v>131</v>
      </c>
      <c r="E687" s="2" t="s">
        <v>2801</v>
      </c>
    </row>
    <row r="688" spans="1:5">
      <c r="A688" s="2" t="s">
        <v>1098</v>
      </c>
      <c r="B688" s="2" t="s">
        <v>63</v>
      </c>
      <c r="C688" s="2" t="s">
        <v>63</v>
      </c>
      <c r="D688" s="2" t="s">
        <v>131</v>
      </c>
      <c r="E688" s="2" t="s">
        <v>2801</v>
      </c>
    </row>
    <row r="689" spans="1:5">
      <c r="A689" s="2" t="s">
        <v>1099</v>
      </c>
      <c r="B689" s="2" t="s">
        <v>63</v>
      </c>
      <c r="C689" s="2" t="s">
        <v>63</v>
      </c>
      <c r="D689" s="2" t="s">
        <v>131</v>
      </c>
      <c r="E689" s="2" t="s">
        <v>2801</v>
      </c>
    </row>
    <row r="690" spans="1:5">
      <c r="A690" s="2" t="s">
        <v>1100</v>
      </c>
      <c r="B690" s="2" t="s">
        <v>63</v>
      </c>
      <c r="C690" s="2" t="s">
        <v>63</v>
      </c>
      <c r="D690" s="2" t="s">
        <v>131</v>
      </c>
      <c r="E690" s="2" t="s">
        <v>2801</v>
      </c>
    </row>
    <row r="691" spans="1:5">
      <c r="A691" s="2" t="s">
        <v>1101</v>
      </c>
      <c r="B691" s="2" t="s">
        <v>63</v>
      </c>
      <c r="C691" s="2" t="s">
        <v>63</v>
      </c>
      <c r="D691" s="2" t="s">
        <v>131</v>
      </c>
      <c r="E691" s="2" t="s">
        <v>2801</v>
      </c>
    </row>
    <row r="692" spans="1:5">
      <c r="A692" s="2" t="s">
        <v>1102</v>
      </c>
      <c r="B692" s="2" t="s">
        <v>63</v>
      </c>
      <c r="C692" s="2" t="s">
        <v>63</v>
      </c>
      <c r="D692" s="2" t="s">
        <v>131</v>
      </c>
      <c r="E692" s="2" t="s">
        <v>2801</v>
      </c>
    </row>
    <row r="693" spans="1:5">
      <c r="A693" s="2" t="s">
        <v>1103</v>
      </c>
      <c r="B693" s="2" t="s">
        <v>63</v>
      </c>
      <c r="C693" s="2" t="s">
        <v>63</v>
      </c>
      <c r="D693" s="2" t="s">
        <v>131</v>
      </c>
      <c r="E693" s="2" t="s">
        <v>2801</v>
      </c>
    </row>
    <row r="694" spans="1:5">
      <c r="A694" s="2" t="s">
        <v>1104</v>
      </c>
      <c r="B694" s="2" t="s">
        <v>63</v>
      </c>
      <c r="C694" s="2" t="s">
        <v>63</v>
      </c>
      <c r="D694" s="2" t="s">
        <v>131</v>
      </c>
      <c r="E694" s="2" t="s">
        <v>2801</v>
      </c>
    </row>
    <row r="695" spans="1:5">
      <c r="A695" s="2" t="s">
        <v>1105</v>
      </c>
      <c r="B695" s="2" t="s">
        <v>63</v>
      </c>
      <c r="C695" s="2" t="s">
        <v>63</v>
      </c>
      <c r="D695" s="2" t="s">
        <v>131</v>
      </c>
      <c r="E695" s="2" t="s">
        <v>2801</v>
      </c>
    </row>
    <row r="696" spans="1:5">
      <c r="A696" s="2" t="s">
        <v>1106</v>
      </c>
      <c r="B696" s="2" t="s">
        <v>63</v>
      </c>
      <c r="C696" s="2" t="s">
        <v>63</v>
      </c>
      <c r="D696" s="2" t="s">
        <v>131</v>
      </c>
      <c r="E696" s="2" t="s">
        <v>2801</v>
      </c>
    </row>
    <row r="697" spans="1:5">
      <c r="A697" s="2" t="s">
        <v>1107</v>
      </c>
      <c r="B697" s="2" t="s">
        <v>63</v>
      </c>
      <c r="C697" s="2" t="s">
        <v>63</v>
      </c>
      <c r="D697" s="2" t="s">
        <v>131</v>
      </c>
      <c r="E697" s="2" t="s">
        <v>2801</v>
      </c>
    </row>
    <row r="698" spans="1:5">
      <c r="A698" s="2" t="s">
        <v>1108</v>
      </c>
      <c r="B698" s="2" t="s">
        <v>63</v>
      </c>
      <c r="C698" s="2" t="s">
        <v>63</v>
      </c>
      <c r="D698" s="2" t="s">
        <v>131</v>
      </c>
      <c r="E698" s="2" t="s">
        <v>2801</v>
      </c>
    </row>
    <row r="699" spans="1:5">
      <c r="A699" s="2" t="s">
        <v>1109</v>
      </c>
      <c r="B699" s="2" t="s">
        <v>63</v>
      </c>
      <c r="C699" s="2" t="s">
        <v>63</v>
      </c>
      <c r="D699" s="2" t="s">
        <v>131</v>
      </c>
      <c r="E699" s="2" t="s">
        <v>2801</v>
      </c>
    </row>
    <row r="700" spans="1:5">
      <c r="A700" s="2" t="s">
        <v>1110</v>
      </c>
      <c r="B700" s="2" t="s">
        <v>63</v>
      </c>
      <c r="C700" s="2" t="s">
        <v>63</v>
      </c>
      <c r="D700" s="2" t="s">
        <v>131</v>
      </c>
      <c r="E700" s="2" t="s">
        <v>2801</v>
      </c>
    </row>
    <row r="701" spans="1:5">
      <c r="A701" s="2" t="s">
        <v>1111</v>
      </c>
      <c r="B701" s="2" t="s">
        <v>63</v>
      </c>
      <c r="C701" s="2" t="s">
        <v>63</v>
      </c>
      <c r="D701" s="2" t="s">
        <v>131</v>
      </c>
      <c r="E701" s="2" t="s">
        <v>2801</v>
      </c>
    </row>
    <row r="702" spans="1:5">
      <c r="A702" s="2" t="s">
        <v>1113</v>
      </c>
      <c r="B702" s="2" t="s">
        <v>63</v>
      </c>
      <c r="C702" s="2" t="s">
        <v>63</v>
      </c>
      <c r="D702" s="2" t="s">
        <v>131</v>
      </c>
      <c r="E702" s="2" t="s">
        <v>2801</v>
      </c>
    </row>
    <row r="703" spans="1:5">
      <c r="A703" s="2" t="s">
        <v>1114</v>
      </c>
      <c r="B703" s="2" t="s">
        <v>63</v>
      </c>
      <c r="C703" s="2" t="s">
        <v>63</v>
      </c>
      <c r="D703" s="2" t="s">
        <v>131</v>
      </c>
      <c r="E703" s="2" t="s">
        <v>2801</v>
      </c>
    </row>
    <row r="704" spans="1:5">
      <c r="A704" s="2" t="s">
        <v>1116</v>
      </c>
      <c r="B704" s="2" t="s">
        <v>63</v>
      </c>
      <c r="C704" s="2" t="s">
        <v>63</v>
      </c>
      <c r="D704" s="2" t="s">
        <v>131</v>
      </c>
      <c r="E704" s="2" t="s">
        <v>2801</v>
      </c>
    </row>
    <row r="705" spans="1:5">
      <c r="A705" s="2" t="s">
        <v>1117</v>
      </c>
      <c r="B705" s="2" t="s">
        <v>63</v>
      </c>
      <c r="C705" s="2" t="s">
        <v>63</v>
      </c>
      <c r="D705" s="2" t="s">
        <v>131</v>
      </c>
      <c r="E705" s="2" t="s">
        <v>2801</v>
      </c>
    </row>
    <row r="706" spans="1:5">
      <c r="A706" s="2" t="s">
        <v>1119</v>
      </c>
      <c r="B706" s="2" t="s">
        <v>63</v>
      </c>
      <c r="C706" s="2" t="s">
        <v>63</v>
      </c>
      <c r="D706" s="2" t="s">
        <v>131</v>
      </c>
      <c r="E706" s="2" t="s">
        <v>2801</v>
      </c>
    </row>
    <row r="707" spans="1:5">
      <c r="A707" s="2" t="s">
        <v>1120</v>
      </c>
      <c r="B707" s="2" t="s">
        <v>63</v>
      </c>
      <c r="C707" s="2" t="s">
        <v>63</v>
      </c>
      <c r="D707" s="2" t="s">
        <v>131</v>
      </c>
      <c r="E707" s="2" t="s">
        <v>2801</v>
      </c>
    </row>
    <row r="708" spans="1:5">
      <c r="A708" s="2" t="s">
        <v>1121</v>
      </c>
      <c r="B708" s="2" t="s">
        <v>63</v>
      </c>
      <c r="C708" s="2" t="s">
        <v>63</v>
      </c>
      <c r="D708" s="2" t="s">
        <v>131</v>
      </c>
      <c r="E708" s="2" t="s">
        <v>2801</v>
      </c>
    </row>
    <row r="709" spans="1:5">
      <c r="A709" s="2" t="s">
        <v>1122</v>
      </c>
      <c r="B709" s="2" t="s">
        <v>63</v>
      </c>
      <c r="C709" s="2" t="s">
        <v>63</v>
      </c>
      <c r="D709" s="2" t="s">
        <v>131</v>
      </c>
      <c r="E709" s="2" t="s">
        <v>2801</v>
      </c>
    </row>
    <row r="710" spans="1:5">
      <c r="A710" s="2" t="s">
        <v>1124</v>
      </c>
      <c r="B710" s="2" t="s">
        <v>63</v>
      </c>
      <c r="C710" s="2" t="s">
        <v>63</v>
      </c>
      <c r="D710" s="2" t="s">
        <v>131</v>
      </c>
      <c r="E710" s="2" t="s">
        <v>2801</v>
      </c>
    </row>
    <row r="711" spans="1:5">
      <c r="A711" s="2" t="s">
        <v>1125</v>
      </c>
      <c r="B711" s="2" t="s">
        <v>63</v>
      </c>
      <c r="C711" s="2" t="s">
        <v>63</v>
      </c>
      <c r="D711" s="2" t="s">
        <v>131</v>
      </c>
      <c r="E711" s="2" t="s">
        <v>2801</v>
      </c>
    </row>
    <row r="712" spans="1:5">
      <c r="A712" s="2" t="s">
        <v>1126</v>
      </c>
      <c r="B712" s="2" t="s">
        <v>63</v>
      </c>
      <c r="C712" s="2" t="s">
        <v>63</v>
      </c>
      <c r="D712" s="2" t="s">
        <v>131</v>
      </c>
      <c r="E712" s="2" t="s">
        <v>2801</v>
      </c>
    </row>
    <row r="713" spans="1:5">
      <c r="A713" s="2" t="s">
        <v>1127</v>
      </c>
      <c r="B713" s="2" t="s">
        <v>63</v>
      </c>
      <c r="C713" s="2" t="s">
        <v>63</v>
      </c>
      <c r="D713" s="2" t="s">
        <v>131</v>
      </c>
      <c r="E713" s="2" t="s">
        <v>2801</v>
      </c>
    </row>
    <row r="714" spans="1:5">
      <c r="A714" s="2" t="s">
        <v>1128</v>
      </c>
      <c r="B714" s="2" t="s">
        <v>63</v>
      </c>
      <c r="C714" s="2" t="s">
        <v>63</v>
      </c>
      <c r="D714" s="2" t="s">
        <v>131</v>
      </c>
      <c r="E714" s="2" t="s">
        <v>2801</v>
      </c>
    </row>
    <row r="715" spans="1:5">
      <c r="A715" s="2" t="s">
        <v>1129</v>
      </c>
      <c r="B715" s="2" t="s">
        <v>63</v>
      </c>
      <c r="C715" s="2" t="s">
        <v>63</v>
      </c>
      <c r="D715" s="2" t="s">
        <v>131</v>
      </c>
      <c r="E715" s="2" t="s">
        <v>2801</v>
      </c>
    </row>
    <row r="716" spans="1:5">
      <c r="A716" s="2" t="s">
        <v>1130</v>
      </c>
      <c r="B716" s="2" t="s">
        <v>63</v>
      </c>
      <c r="C716" s="2" t="s">
        <v>63</v>
      </c>
      <c r="D716" s="2" t="s">
        <v>131</v>
      </c>
      <c r="E716" s="2" t="s">
        <v>2801</v>
      </c>
    </row>
    <row r="717" spans="1:5">
      <c r="A717" s="2" t="s">
        <v>1131</v>
      </c>
      <c r="B717" s="2" t="s">
        <v>68</v>
      </c>
      <c r="C717" s="2" t="s">
        <v>68</v>
      </c>
      <c r="D717" s="2" t="s">
        <v>131</v>
      </c>
      <c r="E717" s="2" t="s">
        <v>2801</v>
      </c>
    </row>
    <row r="718" spans="1:5">
      <c r="A718" s="2" t="s">
        <v>1133</v>
      </c>
      <c r="B718" s="2" t="s">
        <v>68</v>
      </c>
      <c r="C718" s="2" t="s">
        <v>68</v>
      </c>
      <c r="D718" s="2" t="s">
        <v>131</v>
      </c>
      <c r="E718" s="2" t="s">
        <v>2801</v>
      </c>
    </row>
    <row r="719" spans="1:5">
      <c r="A719" s="2" t="s">
        <v>1135</v>
      </c>
      <c r="B719" s="2" t="s">
        <v>68</v>
      </c>
      <c r="C719" s="2" t="s">
        <v>68</v>
      </c>
      <c r="D719" s="2" t="s">
        <v>131</v>
      </c>
      <c r="E719" s="2" t="s">
        <v>2801</v>
      </c>
    </row>
    <row r="720" spans="1:5">
      <c r="A720" s="2" t="s">
        <v>1136</v>
      </c>
      <c r="B720" s="2" t="s">
        <v>68</v>
      </c>
      <c r="C720" s="2" t="s">
        <v>68</v>
      </c>
      <c r="D720" s="2" t="s">
        <v>131</v>
      </c>
      <c r="E720" s="2" t="s">
        <v>2801</v>
      </c>
    </row>
    <row r="721" spans="1:5">
      <c r="A721" s="2" t="s">
        <v>1138</v>
      </c>
      <c r="B721" s="2" t="s">
        <v>68</v>
      </c>
      <c r="C721" s="2" t="s">
        <v>68</v>
      </c>
      <c r="D721" s="2" t="s">
        <v>131</v>
      </c>
      <c r="E721" s="2" t="s">
        <v>2801</v>
      </c>
    </row>
    <row r="722" spans="1:5">
      <c r="A722" s="2" t="s">
        <v>1140</v>
      </c>
      <c r="B722" s="2" t="s">
        <v>68</v>
      </c>
      <c r="C722" s="2" t="s">
        <v>68</v>
      </c>
      <c r="D722" s="2" t="s">
        <v>131</v>
      </c>
      <c r="E722" s="2" t="s">
        <v>2801</v>
      </c>
    </row>
    <row r="723" spans="1:5">
      <c r="A723" s="2" t="s">
        <v>1142</v>
      </c>
      <c r="B723" s="2" t="s">
        <v>68</v>
      </c>
      <c r="C723" s="2" t="s">
        <v>68</v>
      </c>
      <c r="D723" s="2" t="s">
        <v>131</v>
      </c>
      <c r="E723" s="2" t="s">
        <v>2801</v>
      </c>
    </row>
    <row r="724" spans="1:5">
      <c r="A724" s="2" t="s">
        <v>1143</v>
      </c>
      <c r="B724" s="2" t="s">
        <v>68</v>
      </c>
      <c r="C724" s="2" t="s">
        <v>68</v>
      </c>
      <c r="D724" s="2" t="s">
        <v>131</v>
      </c>
      <c r="E724" s="2" t="s">
        <v>2801</v>
      </c>
    </row>
    <row r="725" spans="1:5">
      <c r="A725" s="2" t="s">
        <v>1145</v>
      </c>
      <c r="B725" s="2" t="s">
        <v>68</v>
      </c>
      <c r="C725" s="2" t="s">
        <v>68</v>
      </c>
      <c r="D725" s="2" t="s">
        <v>131</v>
      </c>
      <c r="E725" s="2" t="s">
        <v>2801</v>
      </c>
    </row>
    <row r="726" spans="1:5">
      <c r="A726" s="2" t="s">
        <v>1147</v>
      </c>
      <c r="B726" s="2" t="s">
        <v>68</v>
      </c>
      <c r="C726" s="2" t="s">
        <v>68</v>
      </c>
      <c r="D726" s="2" t="s">
        <v>131</v>
      </c>
      <c r="E726" s="2" t="s">
        <v>2801</v>
      </c>
    </row>
    <row r="727" spans="1:5">
      <c r="A727" s="2" t="s">
        <v>1149</v>
      </c>
      <c r="B727" s="2" t="s">
        <v>68</v>
      </c>
      <c r="C727" s="2" t="s">
        <v>68</v>
      </c>
      <c r="D727" s="2" t="s">
        <v>131</v>
      </c>
      <c r="E727" s="2" t="s">
        <v>2801</v>
      </c>
    </row>
    <row r="728" spans="1:5">
      <c r="A728" s="2" t="s">
        <v>1151</v>
      </c>
      <c r="B728" s="2" t="s">
        <v>68</v>
      </c>
      <c r="C728" s="2" t="s">
        <v>68</v>
      </c>
      <c r="D728" s="2" t="s">
        <v>131</v>
      </c>
      <c r="E728" s="2" t="s">
        <v>2801</v>
      </c>
    </row>
    <row r="729" spans="1:5">
      <c r="A729" s="2" t="s">
        <v>1152</v>
      </c>
      <c r="B729" s="2" t="s">
        <v>68</v>
      </c>
      <c r="C729" s="2" t="s">
        <v>68</v>
      </c>
      <c r="D729" s="2" t="s">
        <v>131</v>
      </c>
      <c r="E729" s="2" t="s">
        <v>2801</v>
      </c>
    </row>
    <row r="730" spans="1:5">
      <c r="A730" s="2" t="s">
        <v>1154</v>
      </c>
      <c r="B730" s="2" t="s">
        <v>68</v>
      </c>
      <c r="C730" s="2" t="s">
        <v>68</v>
      </c>
      <c r="D730" s="2" t="s">
        <v>131</v>
      </c>
      <c r="E730" s="2" t="s">
        <v>2801</v>
      </c>
    </row>
    <row r="731" spans="1:5">
      <c r="A731" s="2" t="s">
        <v>1155</v>
      </c>
      <c r="B731" s="2" t="s">
        <v>68</v>
      </c>
      <c r="C731" s="2" t="s">
        <v>68</v>
      </c>
      <c r="D731" s="2" t="s">
        <v>131</v>
      </c>
      <c r="E731" s="2" t="s">
        <v>2801</v>
      </c>
    </row>
    <row r="732" spans="1:5">
      <c r="A732" s="2" t="s">
        <v>1156</v>
      </c>
      <c r="B732" s="2" t="s">
        <v>68</v>
      </c>
      <c r="C732" s="2" t="s">
        <v>68</v>
      </c>
      <c r="D732" s="2" t="s">
        <v>131</v>
      </c>
      <c r="E732" s="2" t="s">
        <v>2801</v>
      </c>
    </row>
    <row r="733" spans="1:5">
      <c r="A733" s="2" t="s">
        <v>1158</v>
      </c>
      <c r="B733" s="2" t="s">
        <v>68</v>
      </c>
      <c r="C733" s="2" t="s">
        <v>68</v>
      </c>
      <c r="D733" s="2" t="s">
        <v>131</v>
      </c>
      <c r="E733" s="2" t="s">
        <v>2801</v>
      </c>
    </row>
    <row r="734" spans="1:5">
      <c r="A734" s="2" t="s">
        <v>1160</v>
      </c>
      <c r="B734" s="2" t="s">
        <v>68</v>
      </c>
      <c r="C734" s="2" t="s">
        <v>68</v>
      </c>
      <c r="D734" s="2" t="s">
        <v>131</v>
      </c>
      <c r="E734" s="2" t="s">
        <v>2801</v>
      </c>
    </row>
    <row r="735" spans="1:5">
      <c r="A735" s="2" t="s">
        <v>1162</v>
      </c>
      <c r="B735" s="2" t="s">
        <v>68</v>
      </c>
      <c r="C735" s="2" t="s">
        <v>68</v>
      </c>
      <c r="D735" s="2" t="s">
        <v>131</v>
      </c>
      <c r="E735" s="2" t="s">
        <v>2801</v>
      </c>
    </row>
    <row r="736" spans="1:5">
      <c r="A736" s="2" t="s">
        <v>1164</v>
      </c>
      <c r="B736" s="2" t="s">
        <v>68</v>
      </c>
      <c r="C736" s="2" t="s">
        <v>68</v>
      </c>
      <c r="D736" s="2" t="s">
        <v>131</v>
      </c>
      <c r="E736" s="2" t="s">
        <v>2801</v>
      </c>
    </row>
    <row r="737" spans="1:5">
      <c r="A737" s="2" t="s">
        <v>1166</v>
      </c>
      <c r="B737" s="2" t="s">
        <v>68</v>
      </c>
      <c r="C737" s="2" t="s">
        <v>68</v>
      </c>
      <c r="D737" s="2" t="s">
        <v>131</v>
      </c>
      <c r="E737" s="2" t="s">
        <v>2801</v>
      </c>
    </row>
    <row r="738" spans="1:5">
      <c r="A738" s="2" t="s">
        <v>1167</v>
      </c>
      <c r="B738" s="2" t="s">
        <v>68</v>
      </c>
      <c r="C738" s="2" t="s">
        <v>68</v>
      </c>
      <c r="D738" s="2" t="s">
        <v>131</v>
      </c>
      <c r="E738" s="2" t="s">
        <v>2801</v>
      </c>
    </row>
    <row r="739" spans="1:5">
      <c r="A739" s="2" t="s">
        <v>1169</v>
      </c>
      <c r="B739" s="2" t="s">
        <v>68</v>
      </c>
      <c r="C739" s="2" t="s">
        <v>68</v>
      </c>
      <c r="D739" s="2" t="s">
        <v>131</v>
      </c>
      <c r="E739" s="2" t="s">
        <v>2801</v>
      </c>
    </row>
    <row r="740" spans="1:5">
      <c r="A740" s="2" t="s">
        <v>1170</v>
      </c>
      <c r="B740" s="2" t="s">
        <v>68</v>
      </c>
      <c r="C740" s="2" t="s">
        <v>68</v>
      </c>
      <c r="D740" s="2" t="s">
        <v>131</v>
      </c>
      <c r="E740" s="2" t="s">
        <v>2801</v>
      </c>
    </row>
    <row r="741" spans="1:5">
      <c r="A741" s="2" t="s">
        <v>1172</v>
      </c>
      <c r="B741" s="2" t="s">
        <v>68</v>
      </c>
      <c r="C741" s="2" t="s">
        <v>68</v>
      </c>
      <c r="D741" s="2" t="s">
        <v>131</v>
      </c>
      <c r="E741" s="2" t="s">
        <v>2801</v>
      </c>
    </row>
    <row r="742" spans="1:5">
      <c r="A742" s="2" t="s">
        <v>1174</v>
      </c>
      <c r="B742" s="2" t="s">
        <v>68</v>
      </c>
      <c r="C742" s="2" t="s">
        <v>68</v>
      </c>
      <c r="D742" s="2" t="s">
        <v>131</v>
      </c>
      <c r="E742" s="2" t="s">
        <v>2801</v>
      </c>
    </row>
    <row r="743" spans="1:5">
      <c r="A743" s="2" t="s">
        <v>1176</v>
      </c>
      <c r="B743" s="2" t="s">
        <v>68</v>
      </c>
      <c r="C743" s="2" t="s">
        <v>75</v>
      </c>
      <c r="D743" s="2" t="s">
        <v>150</v>
      </c>
      <c r="E743" s="2" t="s">
        <v>2802</v>
      </c>
    </row>
    <row r="744" spans="1:5">
      <c r="A744" s="2" t="s">
        <v>1178</v>
      </c>
      <c r="B744" s="2" t="s">
        <v>68</v>
      </c>
      <c r="C744" s="2" t="s">
        <v>68</v>
      </c>
      <c r="D744" s="2" t="s">
        <v>131</v>
      </c>
      <c r="E744" s="2" t="s">
        <v>2801</v>
      </c>
    </row>
    <row r="745" spans="1:5">
      <c r="A745" s="2" t="s">
        <v>1180</v>
      </c>
      <c r="B745" s="2" t="s">
        <v>68</v>
      </c>
      <c r="C745" s="2" t="s">
        <v>68</v>
      </c>
      <c r="D745" s="2" t="s">
        <v>131</v>
      </c>
      <c r="E745" s="2" t="s">
        <v>2801</v>
      </c>
    </row>
    <row r="746" spans="1:5">
      <c r="A746" s="2" t="s">
        <v>1182</v>
      </c>
      <c r="B746" s="2" t="s">
        <v>68</v>
      </c>
      <c r="C746" s="2" t="s">
        <v>68</v>
      </c>
      <c r="D746" s="2" t="s">
        <v>131</v>
      </c>
      <c r="E746" s="2" t="s">
        <v>2801</v>
      </c>
    </row>
    <row r="747" spans="1:5">
      <c r="A747" s="2" t="s">
        <v>1184</v>
      </c>
      <c r="B747" s="2" t="s">
        <v>68</v>
      </c>
      <c r="C747" s="2" t="s">
        <v>68</v>
      </c>
      <c r="D747" s="2" t="s">
        <v>131</v>
      </c>
      <c r="E747" s="2" t="s">
        <v>2801</v>
      </c>
    </row>
    <row r="748" spans="1:5">
      <c r="A748" s="2" t="s">
        <v>1186</v>
      </c>
      <c r="B748" s="2" t="s">
        <v>68</v>
      </c>
      <c r="C748" s="2" t="s">
        <v>68</v>
      </c>
      <c r="D748" s="2" t="s">
        <v>131</v>
      </c>
      <c r="E748" s="2" t="s">
        <v>2801</v>
      </c>
    </row>
    <row r="749" spans="1:5">
      <c r="A749" s="2" t="s">
        <v>1187</v>
      </c>
      <c r="B749" s="2" t="s">
        <v>68</v>
      </c>
      <c r="C749" s="2" t="s">
        <v>68</v>
      </c>
      <c r="D749" s="2" t="s">
        <v>131</v>
      </c>
      <c r="E749" s="2" t="s">
        <v>2801</v>
      </c>
    </row>
    <row r="750" spans="1:5">
      <c r="A750" s="2" t="s">
        <v>1189</v>
      </c>
      <c r="B750" s="2" t="s">
        <v>68</v>
      </c>
      <c r="C750" s="2" t="s">
        <v>68</v>
      </c>
      <c r="D750" s="2" t="s">
        <v>131</v>
      </c>
      <c r="E750" s="2" t="s">
        <v>2801</v>
      </c>
    </row>
    <row r="751" spans="1:5">
      <c r="A751" s="2" t="s">
        <v>1191</v>
      </c>
      <c r="B751" s="2" t="s">
        <v>68</v>
      </c>
      <c r="C751" s="2" t="s">
        <v>68</v>
      </c>
      <c r="D751" s="2" t="s">
        <v>131</v>
      </c>
      <c r="E751" s="2" t="s">
        <v>2801</v>
      </c>
    </row>
    <row r="752" spans="1:5">
      <c r="A752" s="2" t="s">
        <v>1192</v>
      </c>
      <c r="B752" s="2" t="s">
        <v>68</v>
      </c>
      <c r="C752" s="2" t="s">
        <v>68</v>
      </c>
      <c r="D752" s="2" t="s">
        <v>131</v>
      </c>
      <c r="E752" s="2" t="s">
        <v>2801</v>
      </c>
    </row>
    <row r="753" spans="1:5">
      <c r="A753" s="2" t="s">
        <v>1194</v>
      </c>
      <c r="B753" s="2" t="s">
        <v>68</v>
      </c>
      <c r="C753" s="2" t="s">
        <v>68</v>
      </c>
      <c r="D753" s="2" t="s">
        <v>131</v>
      </c>
      <c r="E753" s="2" t="s">
        <v>2801</v>
      </c>
    </row>
    <row r="754" spans="1:5">
      <c r="A754" s="2" t="s">
        <v>1195</v>
      </c>
      <c r="B754" s="2" t="s">
        <v>68</v>
      </c>
      <c r="C754" s="2" t="s">
        <v>68</v>
      </c>
      <c r="D754" s="2" t="s">
        <v>131</v>
      </c>
      <c r="E754" s="2" t="s">
        <v>2801</v>
      </c>
    </row>
    <row r="755" spans="1:5">
      <c r="A755" s="2" t="s">
        <v>1197</v>
      </c>
      <c r="B755" s="2" t="s">
        <v>68</v>
      </c>
      <c r="C755" s="2" t="s">
        <v>68</v>
      </c>
      <c r="D755" s="2" t="s">
        <v>131</v>
      </c>
      <c r="E755" s="2" t="s">
        <v>2801</v>
      </c>
    </row>
    <row r="756" spans="1:5">
      <c r="A756" s="2" t="s">
        <v>1199</v>
      </c>
      <c r="B756" s="2" t="s">
        <v>68</v>
      </c>
      <c r="C756" s="2" t="s">
        <v>63</v>
      </c>
      <c r="D756" s="2" t="s">
        <v>150</v>
      </c>
      <c r="E756" s="2" t="s">
        <v>2802</v>
      </c>
    </row>
    <row r="757" spans="1:5">
      <c r="A757" s="2" t="s">
        <v>1201</v>
      </c>
      <c r="B757" s="2" t="s">
        <v>68</v>
      </c>
      <c r="C757" s="2" t="s">
        <v>68</v>
      </c>
      <c r="D757" s="2" t="s">
        <v>131</v>
      </c>
      <c r="E757" s="2" t="s">
        <v>2801</v>
      </c>
    </row>
    <row r="758" spans="1:5">
      <c r="A758" s="2" t="s">
        <v>1202</v>
      </c>
      <c r="B758" s="2" t="s">
        <v>68</v>
      </c>
      <c r="C758" s="2" t="s">
        <v>68</v>
      </c>
      <c r="D758" s="2" t="s">
        <v>131</v>
      </c>
      <c r="E758" s="2" t="s">
        <v>2801</v>
      </c>
    </row>
    <row r="759" spans="1:5">
      <c r="A759" s="2" t="s">
        <v>1203</v>
      </c>
      <c r="B759" s="2" t="s">
        <v>68</v>
      </c>
      <c r="C759" s="2" t="s">
        <v>68</v>
      </c>
      <c r="D759" s="2" t="s">
        <v>131</v>
      </c>
      <c r="E759" s="2" t="s">
        <v>2801</v>
      </c>
    </row>
    <row r="760" spans="1:5">
      <c r="A760" s="2" t="s">
        <v>1205</v>
      </c>
      <c r="B760" s="2" t="s">
        <v>68</v>
      </c>
      <c r="C760" s="2" t="s">
        <v>63</v>
      </c>
      <c r="D760" s="2" t="s">
        <v>150</v>
      </c>
      <c r="E760" s="2" t="s">
        <v>2802</v>
      </c>
    </row>
    <row r="761" spans="1:5">
      <c r="A761" s="2" t="s">
        <v>1207</v>
      </c>
      <c r="B761" s="2" t="s">
        <v>68</v>
      </c>
      <c r="C761" s="2" t="s">
        <v>68</v>
      </c>
      <c r="D761" s="2" t="s">
        <v>131</v>
      </c>
      <c r="E761" s="2" t="s">
        <v>2801</v>
      </c>
    </row>
    <row r="762" spans="1:5">
      <c r="A762" s="2" t="s">
        <v>1208</v>
      </c>
      <c r="B762" s="2" t="s">
        <v>68</v>
      </c>
      <c r="C762" s="2" t="s">
        <v>68</v>
      </c>
      <c r="D762" s="2" t="s">
        <v>131</v>
      </c>
      <c r="E762" s="2" t="s">
        <v>2801</v>
      </c>
    </row>
    <row r="763" spans="1:5">
      <c r="A763" s="2" t="s">
        <v>1209</v>
      </c>
      <c r="B763" s="2" t="s">
        <v>68</v>
      </c>
      <c r="C763" s="2" t="s">
        <v>63</v>
      </c>
      <c r="D763" s="2" t="s">
        <v>150</v>
      </c>
      <c r="E763" s="2" t="s">
        <v>2802</v>
      </c>
    </row>
    <row r="764" spans="1:5">
      <c r="A764" s="2" t="s">
        <v>1210</v>
      </c>
      <c r="B764" s="2" t="s">
        <v>68</v>
      </c>
      <c r="C764" s="2" t="s">
        <v>75</v>
      </c>
      <c r="D764" s="2" t="s">
        <v>150</v>
      </c>
      <c r="E764" s="2" t="s">
        <v>2802</v>
      </c>
    </row>
    <row r="765" spans="1:5">
      <c r="A765" s="2" t="s">
        <v>1211</v>
      </c>
      <c r="B765" s="2" t="s">
        <v>68</v>
      </c>
      <c r="C765" s="2" t="s">
        <v>68</v>
      </c>
      <c r="D765" s="2" t="s">
        <v>131</v>
      </c>
      <c r="E765" s="2" t="s">
        <v>2801</v>
      </c>
    </row>
    <row r="766" spans="1:5">
      <c r="A766" s="2" t="s">
        <v>1212</v>
      </c>
      <c r="B766" s="2" t="s">
        <v>68</v>
      </c>
      <c r="C766" s="2" t="s">
        <v>68</v>
      </c>
      <c r="D766" s="2" t="s">
        <v>131</v>
      </c>
      <c r="E766" s="2" t="s">
        <v>2801</v>
      </c>
    </row>
    <row r="767" spans="1:5">
      <c r="A767" s="2" t="s">
        <v>1214</v>
      </c>
      <c r="B767" s="2" t="s">
        <v>68</v>
      </c>
      <c r="C767" s="2" t="s">
        <v>68</v>
      </c>
      <c r="D767" s="2" t="s">
        <v>131</v>
      </c>
      <c r="E767" s="2" t="s">
        <v>2801</v>
      </c>
    </row>
    <row r="768" spans="1:5">
      <c r="A768" s="2" t="s">
        <v>1216</v>
      </c>
      <c r="B768" s="2" t="s">
        <v>68</v>
      </c>
      <c r="C768" s="2" t="s">
        <v>68</v>
      </c>
      <c r="D768" s="2" t="s">
        <v>131</v>
      </c>
      <c r="E768" s="2" t="s">
        <v>2801</v>
      </c>
    </row>
    <row r="769" spans="1:5">
      <c r="A769" s="2" t="s">
        <v>1217</v>
      </c>
      <c r="B769" s="2" t="s">
        <v>68</v>
      </c>
      <c r="C769" s="2" t="s">
        <v>63</v>
      </c>
      <c r="D769" s="2" t="s">
        <v>150</v>
      </c>
      <c r="E769" s="2" t="s">
        <v>2802</v>
      </c>
    </row>
    <row r="770" spans="1:5">
      <c r="A770" s="2" t="s">
        <v>1219</v>
      </c>
      <c r="B770" s="2" t="s">
        <v>68</v>
      </c>
      <c r="C770" s="2" t="s">
        <v>68</v>
      </c>
      <c r="D770" s="2" t="s">
        <v>131</v>
      </c>
      <c r="E770" s="2" t="s">
        <v>2801</v>
      </c>
    </row>
    <row r="771" spans="1:5">
      <c r="A771" s="2" t="s">
        <v>1221</v>
      </c>
      <c r="B771" s="2" t="s">
        <v>68</v>
      </c>
      <c r="C771" s="2" t="s">
        <v>68</v>
      </c>
      <c r="D771" s="2" t="s">
        <v>131</v>
      </c>
      <c r="E771" s="2" t="s">
        <v>2801</v>
      </c>
    </row>
    <row r="772" spans="1:5">
      <c r="A772" s="2" t="s">
        <v>1223</v>
      </c>
      <c r="B772" s="2" t="s">
        <v>68</v>
      </c>
      <c r="C772" s="2" t="s">
        <v>68</v>
      </c>
      <c r="D772" s="2" t="s">
        <v>131</v>
      </c>
      <c r="E772" s="2" t="s">
        <v>2801</v>
      </c>
    </row>
    <row r="773" spans="1:5">
      <c r="A773" s="2" t="s">
        <v>1225</v>
      </c>
      <c r="B773" s="2" t="s">
        <v>68</v>
      </c>
      <c r="C773" s="2" t="s">
        <v>68</v>
      </c>
      <c r="D773" s="2" t="s">
        <v>131</v>
      </c>
      <c r="E773" s="2" t="s">
        <v>2801</v>
      </c>
    </row>
    <row r="774" spans="1:5">
      <c r="A774" s="2" t="s">
        <v>1226</v>
      </c>
      <c r="B774" s="2" t="s">
        <v>68</v>
      </c>
      <c r="C774" s="2" t="s">
        <v>63</v>
      </c>
      <c r="D774" s="2" t="s">
        <v>150</v>
      </c>
      <c r="E774" s="2" t="s">
        <v>2802</v>
      </c>
    </row>
    <row r="775" spans="1:5">
      <c r="A775" s="2" t="s">
        <v>1227</v>
      </c>
      <c r="B775" s="2" t="s">
        <v>68</v>
      </c>
      <c r="C775" s="2" t="s">
        <v>68</v>
      </c>
      <c r="D775" s="2" t="s">
        <v>131</v>
      </c>
      <c r="E775" s="2" t="s">
        <v>2801</v>
      </c>
    </row>
    <row r="776" spans="1:5">
      <c r="A776" s="2" t="s">
        <v>1228</v>
      </c>
      <c r="B776" s="2" t="s">
        <v>68</v>
      </c>
      <c r="C776" s="2" t="s">
        <v>68</v>
      </c>
      <c r="D776" s="2" t="s">
        <v>131</v>
      </c>
      <c r="E776" s="2" t="s">
        <v>2801</v>
      </c>
    </row>
    <row r="777" spans="1:5">
      <c r="A777" s="2" t="s">
        <v>1229</v>
      </c>
      <c r="B777" s="2" t="s">
        <v>68</v>
      </c>
      <c r="C777" s="2" t="s">
        <v>68</v>
      </c>
      <c r="D777" s="2" t="s">
        <v>131</v>
      </c>
      <c r="E777" s="2" t="s">
        <v>2801</v>
      </c>
    </row>
    <row r="778" spans="1:5">
      <c r="A778" s="2" t="s">
        <v>1231</v>
      </c>
      <c r="B778" s="2" t="s">
        <v>68</v>
      </c>
      <c r="C778" s="2" t="s">
        <v>68</v>
      </c>
      <c r="D778" s="2" t="s">
        <v>131</v>
      </c>
      <c r="E778" s="2" t="s">
        <v>2801</v>
      </c>
    </row>
    <row r="779" spans="1:5">
      <c r="A779" s="2" t="s">
        <v>1232</v>
      </c>
      <c r="B779" s="2" t="s">
        <v>68</v>
      </c>
      <c r="C779" s="2" t="s">
        <v>63</v>
      </c>
      <c r="D779" s="2" t="s">
        <v>150</v>
      </c>
      <c r="E779" s="2" t="s">
        <v>2802</v>
      </c>
    </row>
    <row r="780" spans="1:5">
      <c r="A780" s="2" t="s">
        <v>1233</v>
      </c>
      <c r="B780" s="2" t="s">
        <v>68</v>
      </c>
      <c r="C780" s="2" t="s">
        <v>68</v>
      </c>
      <c r="D780" s="2" t="s">
        <v>131</v>
      </c>
      <c r="E780" s="2" t="s">
        <v>2801</v>
      </c>
    </row>
    <row r="781" spans="1:5">
      <c r="A781" s="2" t="s">
        <v>1235</v>
      </c>
      <c r="B781" s="2" t="s">
        <v>68</v>
      </c>
      <c r="C781" s="2" t="s">
        <v>68</v>
      </c>
      <c r="D781" s="2" t="s">
        <v>131</v>
      </c>
      <c r="E781" s="2" t="s">
        <v>2801</v>
      </c>
    </row>
    <row r="782" spans="1:5">
      <c r="A782" s="2" t="s">
        <v>1236</v>
      </c>
      <c r="B782" s="2" t="s">
        <v>68</v>
      </c>
      <c r="C782" s="2" t="s">
        <v>68</v>
      </c>
      <c r="D782" s="2" t="s">
        <v>131</v>
      </c>
      <c r="E782" s="2" t="s">
        <v>2801</v>
      </c>
    </row>
    <row r="783" spans="1:5">
      <c r="A783" s="2" t="s">
        <v>1238</v>
      </c>
      <c r="B783" s="2" t="s">
        <v>68</v>
      </c>
      <c r="C783" s="2" t="s">
        <v>68</v>
      </c>
      <c r="D783" s="2" t="s">
        <v>131</v>
      </c>
      <c r="E783" s="2" t="s">
        <v>2801</v>
      </c>
    </row>
    <row r="784" spans="1:5">
      <c r="A784" s="2" t="s">
        <v>1240</v>
      </c>
      <c r="B784" s="2" t="s">
        <v>68</v>
      </c>
      <c r="C784" s="2" t="s">
        <v>68</v>
      </c>
      <c r="D784" s="2" t="s">
        <v>131</v>
      </c>
      <c r="E784" s="2" t="s">
        <v>2801</v>
      </c>
    </row>
    <row r="785" spans="1:5">
      <c r="A785" s="2" t="s">
        <v>1242</v>
      </c>
      <c r="B785" s="2" t="s">
        <v>68</v>
      </c>
      <c r="C785" s="2" t="s">
        <v>68</v>
      </c>
      <c r="D785" s="2" t="s">
        <v>131</v>
      </c>
      <c r="E785" s="2" t="s">
        <v>2801</v>
      </c>
    </row>
    <row r="786" spans="1:5">
      <c r="A786" s="2" t="s">
        <v>1244</v>
      </c>
      <c r="B786" s="2" t="s">
        <v>68</v>
      </c>
      <c r="C786" s="2" t="s">
        <v>68</v>
      </c>
      <c r="D786" s="2" t="s">
        <v>131</v>
      </c>
      <c r="E786" s="2" t="s">
        <v>2801</v>
      </c>
    </row>
    <row r="787" spans="1:5">
      <c r="A787" s="2" t="s">
        <v>1246</v>
      </c>
      <c r="B787" s="2" t="s">
        <v>68</v>
      </c>
      <c r="C787" s="2" t="s">
        <v>63</v>
      </c>
      <c r="D787" s="2" t="s">
        <v>150</v>
      </c>
      <c r="E787" s="2" t="s">
        <v>2802</v>
      </c>
    </row>
    <row r="788" spans="1:5">
      <c r="A788" s="2" t="s">
        <v>1248</v>
      </c>
      <c r="B788" s="2" t="s">
        <v>68</v>
      </c>
      <c r="C788" s="2" t="s">
        <v>68</v>
      </c>
      <c r="D788" s="2" t="s">
        <v>131</v>
      </c>
      <c r="E788" s="2" t="s">
        <v>2801</v>
      </c>
    </row>
    <row r="789" spans="1:5">
      <c r="A789" s="2" t="s">
        <v>1250</v>
      </c>
      <c r="B789" s="2" t="s">
        <v>68</v>
      </c>
      <c r="C789" s="2" t="s">
        <v>68</v>
      </c>
      <c r="D789" s="2" t="s">
        <v>131</v>
      </c>
      <c r="E789" s="2" t="s">
        <v>2801</v>
      </c>
    </row>
    <row r="790" spans="1:5">
      <c r="A790" s="2" t="s">
        <v>1252</v>
      </c>
      <c r="B790" s="2" t="s">
        <v>68</v>
      </c>
      <c r="C790" s="2" t="s">
        <v>68</v>
      </c>
      <c r="D790" s="2" t="s">
        <v>131</v>
      </c>
      <c r="E790" s="2" t="s">
        <v>2801</v>
      </c>
    </row>
    <row r="791" spans="1:5">
      <c r="A791" s="2" t="s">
        <v>1254</v>
      </c>
      <c r="B791" s="2" t="s">
        <v>68</v>
      </c>
      <c r="C791" s="2" t="s">
        <v>63</v>
      </c>
      <c r="D791" s="2" t="s">
        <v>150</v>
      </c>
      <c r="E791" s="2" t="s">
        <v>2802</v>
      </c>
    </row>
    <row r="792" spans="1:5">
      <c r="A792" s="2" t="s">
        <v>1255</v>
      </c>
      <c r="B792" s="2" t="s">
        <v>68</v>
      </c>
      <c r="C792" s="2" t="s">
        <v>68</v>
      </c>
      <c r="D792" s="2" t="s">
        <v>131</v>
      </c>
      <c r="E792" s="2" t="s">
        <v>2801</v>
      </c>
    </row>
    <row r="793" spans="1:5">
      <c r="A793" s="2" t="s">
        <v>1256</v>
      </c>
      <c r="B793" s="2" t="s">
        <v>68</v>
      </c>
      <c r="C793" s="2" t="s">
        <v>68</v>
      </c>
      <c r="D793" s="2" t="s">
        <v>131</v>
      </c>
      <c r="E793" s="2" t="s">
        <v>2801</v>
      </c>
    </row>
    <row r="794" spans="1:5">
      <c r="A794" s="2" t="s">
        <v>1258</v>
      </c>
      <c r="B794" s="2" t="s">
        <v>68</v>
      </c>
      <c r="C794" s="2" t="s">
        <v>63</v>
      </c>
      <c r="D794" s="2" t="s">
        <v>150</v>
      </c>
      <c r="E794" s="2" t="s">
        <v>2802</v>
      </c>
    </row>
    <row r="795" spans="1:5">
      <c r="A795" s="2" t="s">
        <v>1260</v>
      </c>
      <c r="B795" s="2" t="s">
        <v>68</v>
      </c>
      <c r="C795" s="2" t="s">
        <v>63</v>
      </c>
      <c r="D795" s="2" t="s">
        <v>150</v>
      </c>
      <c r="E795" s="2" t="s">
        <v>2802</v>
      </c>
    </row>
    <row r="796" spans="1:5">
      <c r="A796" s="2" t="s">
        <v>1261</v>
      </c>
      <c r="B796" s="2" t="s">
        <v>68</v>
      </c>
      <c r="C796" s="2" t="s">
        <v>68</v>
      </c>
      <c r="D796" s="2" t="s">
        <v>131</v>
      </c>
      <c r="E796" s="2" t="s">
        <v>2801</v>
      </c>
    </row>
    <row r="797" spans="1:5">
      <c r="A797" s="2" t="s">
        <v>1263</v>
      </c>
      <c r="B797" s="2" t="s">
        <v>68</v>
      </c>
      <c r="C797" s="2" t="s">
        <v>68</v>
      </c>
      <c r="D797" s="2" t="s">
        <v>131</v>
      </c>
      <c r="E797" s="2" t="s">
        <v>2801</v>
      </c>
    </row>
    <row r="798" spans="1:5">
      <c r="A798" s="2" t="s">
        <v>1265</v>
      </c>
      <c r="B798" s="2" t="s">
        <v>68</v>
      </c>
      <c r="C798" s="2" t="s">
        <v>68</v>
      </c>
      <c r="D798" s="2" t="s">
        <v>131</v>
      </c>
      <c r="E798" s="2" t="s">
        <v>2801</v>
      </c>
    </row>
    <row r="799" spans="1:5">
      <c r="A799" s="2" t="s">
        <v>1266</v>
      </c>
      <c r="B799" s="2" t="s">
        <v>68</v>
      </c>
      <c r="C799" s="2" t="s">
        <v>63</v>
      </c>
      <c r="D799" s="2" t="s">
        <v>150</v>
      </c>
      <c r="E799" s="2" t="s">
        <v>2802</v>
      </c>
    </row>
    <row r="800" spans="1:5">
      <c r="A800" s="2" t="s">
        <v>1268</v>
      </c>
      <c r="B800" s="2" t="s">
        <v>68</v>
      </c>
      <c r="C800" s="2" t="s">
        <v>68</v>
      </c>
      <c r="D800" s="2" t="s">
        <v>131</v>
      </c>
      <c r="E800" s="2" t="s">
        <v>2801</v>
      </c>
    </row>
    <row r="801" spans="1:5">
      <c r="A801" s="2" t="s">
        <v>1270</v>
      </c>
      <c r="B801" s="2" t="s">
        <v>68</v>
      </c>
      <c r="C801" s="2" t="s">
        <v>68</v>
      </c>
      <c r="D801" s="2" t="s">
        <v>131</v>
      </c>
      <c r="E801" s="2" t="s">
        <v>2801</v>
      </c>
    </row>
    <row r="802" spans="1:5">
      <c r="A802" s="2" t="s">
        <v>1271</v>
      </c>
      <c r="B802" s="2" t="s">
        <v>68</v>
      </c>
      <c r="C802" s="2" t="s">
        <v>68</v>
      </c>
      <c r="D802" s="2" t="s">
        <v>131</v>
      </c>
      <c r="E802" s="2" t="s">
        <v>2801</v>
      </c>
    </row>
    <row r="803" spans="1:5">
      <c r="A803" s="2" t="s">
        <v>1272</v>
      </c>
      <c r="B803" s="2" t="s">
        <v>68</v>
      </c>
      <c r="C803" s="2" t="s">
        <v>68</v>
      </c>
      <c r="D803" s="2" t="s">
        <v>131</v>
      </c>
      <c r="E803" s="2" t="s">
        <v>2801</v>
      </c>
    </row>
    <row r="804" spans="1:5">
      <c r="A804" s="2" t="s">
        <v>1274</v>
      </c>
      <c r="B804" s="2" t="s">
        <v>68</v>
      </c>
      <c r="C804" s="2" t="s">
        <v>63</v>
      </c>
      <c r="D804" s="2" t="s">
        <v>150</v>
      </c>
      <c r="E804" s="2" t="s">
        <v>2802</v>
      </c>
    </row>
    <row r="805" spans="1:5">
      <c r="A805" s="2" t="s">
        <v>1275</v>
      </c>
      <c r="B805" s="2" t="s">
        <v>68</v>
      </c>
      <c r="C805" s="2" t="s">
        <v>63</v>
      </c>
      <c r="D805" s="2" t="s">
        <v>150</v>
      </c>
      <c r="E805" s="2" t="s">
        <v>2802</v>
      </c>
    </row>
    <row r="806" spans="1:5">
      <c r="A806" s="2" t="s">
        <v>1276</v>
      </c>
      <c r="B806" s="2" t="s">
        <v>68</v>
      </c>
      <c r="C806" s="2" t="s">
        <v>68</v>
      </c>
      <c r="D806" s="2" t="s">
        <v>131</v>
      </c>
      <c r="E806" s="2" t="s">
        <v>2801</v>
      </c>
    </row>
    <row r="807" spans="1:5">
      <c r="A807" s="2" t="s">
        <v>1277</v>
      </c>
      <c r="B807" s="2" t="s">
        <v>68</v>
      </c>
      <c r="C807" s="2" t="s">
        <v>68</v>
      </c>
      <c r="D807" s="2" t="s">
        <v>131</v>
      </c>
      <c r="E807" s="2" t="s">
        <v>2801</v>
      </c>
    </row>
    <row r="808" spans="1:5">
      <c r="A808" s="2" t="s">
        <v>1278</v>
      </c>
      <c r="B808" s="2" t="s">
        <v>68</v>
      </c>
      <c r="C808" s="2" t="s">
        <v>68</v>
      </c>
      <c r="D808" s="2" t="s">
        <v>131</v>
      </c>
      <c r="E808" s="2" t="s">
        <v>2801</v>
      </c>
    </row>
    <row r="809" spans="1:5">
      <c r="A809" s="2" t="s">
        <v>1280</v>
      </c>
      <c r="B809" s="2" t="s">
        <v>68</v>
      </c>
      <c r="C809" s="2" t="s">
        <v>63</v>
      </c>
      <c r="D809" s="2" t="s">
        <v>150</v>
      </c>
      <c r="E809" s="2" t="s">
        <v>2802</v>
      </c>
    </row>
    <row r="810" spans="1:5">
      <c r="A810" s="2" t="s">
        <v>1281</v>
      </c>
      <c r="B810" s="2" t="s">
        <v>68</v>
      </c>
      <c r="C810" s="2" t="s">
        <v>68</v>
      </c>
      <c r="D810" s="2" t="s">
        <v>131</v>
      </c>
      <c r="E810" s="2" t="s">
        <v>2801</v>
      </c>
    </row>
    <row r="811" spans="1:5">
      <c r="A811" s="2" t="s">
        <v>1283</v>
      </c>
      <c r="B811" s="2" t="s">
        <v>68</v>
      </c>
      <c r="C811" s="2" t="s">
        <v>68</v>
      </c>
      <c r="D811" s="2" t="s">
        <v>131</v>
      </c>
      <c r="E811" s="2" t="s">
        <v>2801</v>
      </c>
    </row>
    <row r="812" spans="1:5">
      <c r="A812" s="2" t="s">
        <v>1284</v>
      </c>
      <c r="B812" s="2" t="s">
        <v>68</v>
      </c>
      <c r="C812" s="2" t="s">
        <v>68</v>
      </c>
      <c r="D812" s="2" t="s">
        <v>131</v>
      </c>
      <c r="E812" s="2" t="s">
        <v>2801</v>
      </c>
    </row>
    <row r="813" spans="1:5">
      <c r="A813" s="2" t="s">
        <v>1285</v>
      </c>
      <c r="B813" s="2" t="s">
        <v>68</v>
      </c>
      <c r="C813" s="2" t="s">
        <v>68</v>
      </c>
      <c r="D813" s="2" t="s">
        <v>131</v>
      </c>
      <c r="E813" s="2" t="s">
        <v>2801</v>
      </c>
    </row>
    <row r="814" spans="1:5">
      <c r="A814" s="2" t="s">
        <v>1286</v>
      </c>
      <c r="B814" s="2" t="s">
        <v>68</v>
      </c>
      <c r="C814" s="2" t="s">
        <v>63</v>
      </c>
      <c r="D814" s="2" t="s">
        <v>150</v>
      </c>
      <c r="E814" s="2" t="s">
        <v>2802</v>
      </c>
    </row>
    <row r="815" spans="1:5">
      <c r="A815" s="2" t="s">
        <v>1287</v>
      </c>
      <c r="B815" s="2" t="s">
        <v>68</v>
      </c>
      <c r="C815" s="2" t="s">
        <v>68</v>
      </c>
      <c r="D815" s="2" t="s">
        <v>131</v>
      </c>
      <c r="E815" s="2" t="s">
        <v>2801</v>
      </c>
    </row>
    <row r="816" spans="1:5">
      <c r="A816" s="2" t="s">
        <v>1288</v>
      </c>
      <c r="B816" s="2" t="s">
        <v>68</v>
      </c>
      <c r="C816" s="2" t="s">
        <v>68</v>
      </c>
      <c r="D816" s="2" t="s">
        <v>131</v>
      </c>
      <c r="E816" s="2" t="s">
        <v>2801</v>
      </c>
    </row>
    <row r="817" spans="1:5">
      <c r="A817" s="2" t="s">
        <v>1290</v>
      </c>
      <c r="B817" s="2" t="s">
        <v>68</v>
      </c>
      <c r="C817" s="2" t="s">
        <v>68</v>
      </c>
      <c r="D817" s="2" t="s">
        <v>131</v>
      </c>
      <c r="E817" s="2" t="s">
        <v>2801</v>
      </c>
    </row>
    <row r="818" spans="1:5">
      <c r="A818" s="2" t="s">
        <v>1292</v>
      </c>
      <c r="B818" s="2" t="s">
        <v>68</v>
      </c>
      <c r="C818" s="2" t="s">
        <v>68</v>
      </c>
      <c r="D818" s="2" t="s">
        <v>131</v>
      </c>
      <c r="E818" s="2" t="s">
        <v>2801</v>
      </c>
    </row>
    <row r="819" spans="1:5">
      <c r="A819" s="2" t="s">
        <v>1293</v>
      </c>
      <c r="B819" s="2" t="s">
        <v>68</v>
      </c>
      <c r="C819" s="2" t="s">
        <v>68</v>
      </c>
      <c r="D819" s="2" t="s">
        <v>131</v>
      </c>
      <c r="E819" s="2" t="s">
        <v>2801</v>
      </c>
    </row>
    <row r="820" spans="1:5">
      <c r="A820" s="2" t="s">
        <v>1295</v>
      </c>
      <c r="B820" s="2" t="s">
        <v>68</v>
      </c>
      <c r="C820" s="2" t="s">
        <v>68</v>
      </c>
      <c r="D820" s="2" t="s">
        <v>131</v>
      </c>
      <c r="E820" s="2" t="s">
        <v>2801</v>
      </c>
    </row>
    <row r="821" spans="1:5">
      <c r="A821" s="2" t="s">
        <v>1297</v>
      </c>
      <c r="B821" s="2" t="s">
        <v>68</v>
      </c>
      <c r="C821" s="2" t="s">
        <v>63</v>
      </c>
      <c r="D821" s="2" t="s">
        <v>150</v>
      </c>
      <c r="E821" s="2" t="s">
        <v>2802</v>
      </c>
    </row>
    <row r="822" spans="1:5">
      <c r="A822" s="2" t="s">
        <v>1298</v>
      </c>
      <c r="B822" s="2" t="s">
        <v>68</v>
      </c>
      <c r="C822" s="2" t="s">
        <v>68</v>
      </c>
      <c r="D822" s="2" t="s">
        <v>131</v>
      </c>
      <c r="E822" s="2" t="s">
        <v>2801</v>
      </c>
    </row>
    <row r="823" spans="1:5">
      <c r="A823" s="2" t="s">
        <v>1299</v>
      </c>
      <c r="B823" s="2" t="s">
        <v>68</v>
      </c>
      <c r="C823" s="2" t="s">
        <v>68</v>
      </c>
      <c r="D823" s="2" t="s">
        <v>131</v>
      </c>
      <c r="E823" s="2" t="s">
        <v>2801</v>
      </c>
    </row>
    <row r="824" spans="1:5">
      <c r="A824" s="2" t="s">
        <v>1300</v>
      </c>
      <c r="B824" s="2" t="s">
        <v>68</v>
      </c>
      <c r="C824" s="2" t="s">
        <v>68</v>
      </c>
      <c r="D824" s="2" t="s">
        <v>131</v>
      </c>
      <c r="E824" s="2" t="s">
        <v>2801</v>
      </c>
    </row>
    <row r="825" spans="1:5">
      <c r="A825" s="2" t="s">
        <v>1302</v>
      </c>
      <c r="B825" s="2" t="s">
        <v>68</v>
      </c>
      <c r="C825" s="2" t="s">
        <v>68</v>
      </c>
      <c r="D825" s="2" t="s">
        <v>131</v>
      </c>
      <c r="E825" s="2" t="s">
        <v>2801</v>
      </c>
    </row>
    <row r="826" spans="1:5">
      <c r="A826" s="2" t="s">
        <v>1304</v>
      </c>
      <c r="B826" s="2" t="s">
        <v>68</v>
      </c>
      <c r="C826" s="2" t="s">
        <v>63</v>
      </c>
      <c r="D826" s="2" t="s">
        <v>150</v>
      </c>
      <c r="E826" s="2" t="s">
        <v>2802</v>
      </c>
    </row>
    <row r="827" spans="1:5">
      <c r="A827" s="2" t="s">
        <v>1305</v>
      </c>
      <c r="B827" s="2" t="s">
        <v>68</v>
      </c>
      <c r="C827" s="2" t="s">
        <v>68</v>
      </c>
      <c r="D827" s="2" t="s">
        <v>131</v>
      </c>
      <c r="E827" s="2" t="s">
        <v>2801</v>
      </c>
    </row>
    <row r="828" spans="1:5">
      <c r="A828" s="2" t="s">
        <v>1307</v>
      </c>
      <c r="B828" s="2" t="s">
        <v>68</v>
      </c>
      <c r="C828" s="2" t="s">
        <v>63</v>
      </c>
      <c r="D828" s="2" t="s">
        <v>150</v>
      </c>
      <c r="E828" s="2" t="s">
        <v>2802</v>
      </c>
    </row>
    <row r="829" spans="1:5">
      <c r="A829" s="2" t="s">
        <v>1308</v>
      </c>
      <c r="B829" s="2" t="s">
        <v>68</v>
      </c>
      <c r="C829" s="2" t="s">
        <v>68</v>
      </c>
      <c r="D829" s="2" t="s">
        <v>131</v>
      </c>
      <c r="E829" s="2" t="s">
        <v>2801</v>
      </c>
    </row>
    <row r="830" spans="1:5">
      <c r="A830" s="2" t="s">
        <v>1310</v>
      </c>
      <c r="B830" s="2" t="s">
        <v>68</v>
      </c>
      <c r="C830" s="2" t="s">
        <v>68</v>
      </c>
      <c r="D830" s="2" t="s">
        <v>131</v>
      </c>
      <c r="E830" s="2" t="s">
        <v>2801</v>
      </c>
    </row>
    <row r="831" spans="1:5">
      <c r="A831" s="2" t="s">
        <v>1312</v>
      </c>
      <c r="B831" s="2" t="s">
        <v>68</v>
      </c>
      <c r="C831" s="2" t="s">
        <v>63</v>
      </c>
      <c r="D831" s="2" t="s">
        <v>150</v>
      </c>
      <c r="E831" s="2" t="s">
        <v>2802</v>
      </c>
    </row>
    <row r="832" spans="1:5">
      <c r="A832" s="2" t="s">
        <v>1313</v>
      </c>
      <c r="B832" s="2" t="s">
        <v>68</v>
      </c>
      <c r="C832" s="2" t="s">
        <v>68</v>
      </c>
      <c r="D832" s="2" t="s">
        <v>131</v>
      </c>
      <c r="E832" s="2" t="s">
        <v>2801</v>
      </c>
    </row>
    <row r="833" spans="1:5">
      <c r="A833" s="2" t="s">
        <v>1315</v>
      </c>
      <c r="B833" s="2" t="s">
        <v>68</v>
      </c>
      <c r="C833" s="2" t="s">
        <v>68</v>
      </c>
      <c r="D833" s="2" t="s">
        <v>131</v>
      </c>
      <c r="E833" s="2" t="s">
        <v>2801</v>
      </c>
    </row>
    <row r="834" spans="1:5">
      <c r="A834" s="2" t="s">
        <v>1317</v>
      </c>
      <c r="B834" s="2" t="s">
        <v>68</v>
      </c>
      <c r="C834" s="2" t="s">
        <v>63</v>
      </c>
      <c r="D834" s="2" t="s">
        <v>150</v>
      </c>
      <c r="E834" s="2" t="s">
        <v>2802</v>
      </c>
    </row>
    <row r="835" spans="1:5">
      <c r="A835" s="2" t="s">
        <v>1318</v>
      </c>
      <c r="B835" s="2" t="s">
        <v>68</v>
      </c>
      <c r="C835" s="2" t="s">
        <v>68</v>
      </c>
      <c r="D835" s="2" t="s">
        <v>131</v>
      </c>
      <c r="E835" s="2" t="s">
        <v>2801</v>
      </c>
    </row>
    <row r="836" spans="1:5">
      <c r="A836" s="2" t="s">
        <v>1319</v>
      </c>
      <c r="B836" s="2" t="s">
        <v>68</v>
      </c>
      <c r="C836" s="2" t="s">
        <v>68</v>
      </c>
      <c r="D836" s="2" t="s">
        <v>131</v>
      </c>
      <c r="E836" s="2" t="s">
        <v>2801</v>
      </c>
    </row>
    <row r="837" spans="1:5">
      <c r="A837" s="2" t="s">
        <v>1320</v>
      </c>
      <c r="B837" s="2" t="s">
        <v>68</v>
      </c>
      <c r="C837" s="2" t="s">
        <v>63</v>
      </c>
      <c r="D837" s="2" t="s">
        <v>150</v>
      </c>
      <c r="E837" s="2" t="s">
        <v>2802</v>
      </c>
    </row>
    <row r="838" spans="1:5">
      <c r="A838" s="2" t="s">
        <v>1321</v>
      </c>
      <c r="B838" s="2" t="s">
        <v>68</v>
      </c>
      <c r="C838" s="2" t="s">
        <v>68</v>
      </c>
      <c r="D838" s="2" t="s">
        <v>131</v>
      </c>
      <c r="E838" s="2" t="s">
        <v>2801</v>
      </c>
    </row>
    <row r="839" spans="1:5">
      <c r="A839" s="2" t="s">
        <v>1323</v>
      </c>
      <c r="B839" s="2" t="s">
        <v>68</v>
      </c>
      <c r="C839" s="2" t="s">
        <v>68</v>
      </c>
      <c r="D839" s="2" t="s">
        <v>131</v>
      </c>
      <c r="E839" s="2" t="s">
        <v>2801</v>
      </c>
    </row>
    <row r="840" spans="1:5">
      <c r="A840" s="2" t="s">
        <v>1325</v>
      </c>
      <c r="B840" s="2" t="s">
        <v>68</v>
      </c>
      <c r="C840" s="2" t="s">
        <v>68</v>
      </c>
      <c r="D840" s="2" t="s">
        <v>131</v>
      </c>
      <c r="E840" s="2" t="s">
        <v>2801</v>
      </c>
    </row>
    <row r="841" spans="1:5">
      <c r="A841" s="2" t="s">
        <v>1326</v>
      </c>
      <c r="B841" s="2" t="s">
        <v>68</v>
      </c>
      <c r="C841" s="2" t="s">
        <v>68</v>
      </c>
      <c r="D841" s="2" t="s">
        <v>131</v>
      </c>
      <c r="E841" s="2" t="s">
        <v>2801</v>
      </c>
    </row>
    <row r="842" spans="1:5">
      <c r="A842" s="2" t="s">
        <v>1327</v>
      </c>
      <c r="B842" s="2" t="s">
        <v>68</v>
      </c>
      <c r="C842" s="2" t="s">
        <v>63</v>
      </c>
      <c r="D842" s="2" t="s">
        <v>150</v>
      </c>
      <c r="E842" s="2" t="s">
        <v>2802</v>
      </c>
    </row>
    <row r="843" spans="1:5">
      <c r="A843" s="2" t="s">
        <v>1328</v>
      </c>
      <c r="B843" s="2" t="s">
        <v>68</v>
      </c>
      <c r="C843" s="2" t="s">
        <v>68</v>
      </c>
      <c r="D843" s="2" t="s">
        <v>131</v>
      </c>
      <c r="E843" s="2" t="s">
        <v>2801</v>
      </c>
    </row>
    <row r="844" spans="1:5">
      <c r="A844" s="2" t="s">
        <v>1330</v>
      </c>
      <c r="B844" s="2" t="s">
        <v>68</v>
      </c>
      <c r="C844" s="2" t="s">
        <v>68</v>
      </c>
      <c r="D844" s="2" t="s">
        <v>131</v>
      </c>
      <c r="E844" s="2" t="s">
        <v>2801</v>
      </c>
    </row>
    <row r="845" spans="1:5">
      <c r="A845" s="2" t="s">
        <v>1332</v>
      </c>
      <c r="B845" s="2" t="s">
        <v>68</v>
      </c>
      <c r="C845" s="2" t="s">
        <v>68</v>
      </c>
      <c r="D845" s="2" t="s">
        <v>131</v>
      </c>
      <c r="E845" s="2" t="s">
        <v>2801</v>
      </c>
    </row>
    <row r="846" spans="1:5">
      <c r="A846" s="2" t="s">
        <v>1333</v>
      </c>
      <c r="B846" s="2" t="s">
        <v>68</v>
      </c>
      <c r="C846" s="2" t="s">
        <v>68</v>
      </c>
      <c r="D846" s="2" t="s">
        <v>131</v>
      </c>
      <c r="E846" s="2" t="s">
        <v>2801</v>
      </c>
    </row>
    <row r="847" spans="1:5">
      <c r="A847" s="2" t="s">
        <v>1335</v>
      </c>
      <c r="B847" s="2" t="s">
        <v>68</v>
      </c>
      <c r="C847" s="2" t="s">
        <v>68</v>
      </c>
      <c r="D847" s="2" t="s">
        <v>131</v>
      </c>
      <c r="E847" s="2" t="s">
        <v>2801</v>
      </c>
    </row>
    <row r="848" spans="1:5">
      <c r="A848" s="2" t="s">
        <v>1336</v>
      </c>
      <c r="B848" s="2" t="s">
        <v>68</v>
      </c>
      <c r="C848" s="2" t="s">
        <v>68</v>
      </c>
      <c r="D848" s="2" t="s">
        <v>131</v>
      </c>
      <c r="E848" s="2" t="s">
        <v>2801</v>
      </c>
    </row>
    <row r="849" spans="1:5">
      <c r="A849" s="2" t="s">
        <v>1337</v>
      </c>
      <c r="B849" s="2" t="s">
        <v>68</v>
      </c>
      <c r="C849" s="2" t="s">
        <v>68</v>
      </c>
      <c r="D849" s="2" t="s">
        <v>131</v>
      </c>
      <c r="E849" s="2" t="s">
        <v>2801</v>
      </c>
    </row>
    <row r="850" spans="1:5">
      <c r="A850" s="2" t="s">
        <v>1339</v>
      </c>
      <c r="B850" s="2" t="s">
        <v>68</v>
      </c>
      <c r="C850" s="2" t="s">
        <v>68</v>
      </c>
      <c r="D850" s="2" t="s">
        <v>131</v>
      </c>
      <c r="E850" s="2" t="s">
        <v>2801</v>
      </c>
    </row>
    <row r="851" spans="1:5">
      <c r="A851" s="2" t="s">
        <v>1341</v>
      </c>
      <c r="B851" s="2" t="s">
        <v>68</v>
      </c>
      <c r="C851" s="2" t="s">
        <v>68</v>
      </c>
      <c r="D851" s="2" t="s">
        <v>131</v>
      </c>
      <c r="E851" s="2" t="s">
        <v>2801</v>
      </c>
    </row>
    <row r="852" spans="1:5">
      <c r="A852" s="2" t="s">
        <v>1343</v>
      </c>
      <c r="B852" s="2" t="s">
        <v>68</v>
      </c>
      <c r="C852" s="2" t="s">
        <v>68</v>
      </c>
      <c r="D852" s="2" t="s">
        <v>131</v>
      </c>
      <c r="E852" s="2" t="s">
        <v>2801</v>
      </c>
    </row>
    <row r="853" spans="1:5">
      <c r="A853" s="2" t="s">
        <v>1344</v>
      </c>
      <c r="B853" s="2" t="s">
        <v>68</v>
      </c>
      <c r="C853" s="2" t="s">
        <v>68</v>
      </c>
      <c r="D853" s="2" t="s">
        <v>131</v>
      </c>
      <c r="E853" s="2" t="s">
        <v>2801</v>
      </c>
    </row>
    <row r="854" spans="1:5">
      <c r="A854" s="2" t="s">
        <v>1345</v>
      </c>
      <c r="B854" s="2" t="s">
        <v>68</v>
      </c>
      <c r="C854" s="2" t="s">
        <v>68</v>
      </c>
      <c r="D854" s="2" t="s">
        <v>131</v>
      </c>
      <c r="E854" s="2" t="s">
        <v>2801</v>
      </c>
    </row>
    <row r="855" spans="1:5">
      <c r="A855" s="2" t="s">
        <v>1346</v>
      </c>
      <c r="B855" s="2" t="s">
        <v>68</v>
      </c>
      <c r="C855" s="2" t="s">
        <v>68</v>
      </c>
      <c r="D855" s="2" t="s">
        <v>131</v>
      </c>
      <c r="E855" s="2" t="s">
        <v>2801</v>
      </c>
    </row>
    <row r="856" spans="1:5">
      <c r="A856" s="2" t="s">
        <v>1347</v>
      </c>
      <c r="B856" s="2" t="s">
        <v>68</v>
      </c>
      <c r="C856" s="2" t="s">
        <v>68</v>
      </c>
      <c r="D856" s="2" t="s">
        <v>131</v>
      </c>
      <c r="E856" s="2" t="s">
        <v>2801</v>
      </c>
    </row>
    <row r="857" spans="1:5">
      <c r="A857" s="2" t="s">
        <v>1348</v>
      </c>
      <c r="B857" s="2" t="s">
        <v>68</v>
      </c>
      <c r="C857" s="2" t="s">
        <v>68</v>
      </c>
      <c r="D857" s="2" t="s">
        <v>131</v>
      </c>
      <c r="E857" s="2" t="s">
        <v>2801</v>
      </c>
    </row>
    <row r="858" spans="1:5">
      <c r="A858" s="2" t="s">
        <v>1350</v>
      </c>
      <c r="B858" s="2" t="s">
        <v>68</v>
      </c>
      <c r="C858" s="2" t="s">
        <v>63</v>
      </c>
      <c r="D858" s="2" t="s">
        <v>150</v>
      </c>
      <c r="E858" s="2" t="s">
        <v>2802</v>
      </c>
    </row>
    <row r="859" spans="1:5">
      <c r="A859" s="2" t="s">
        <v>1351</v>
      </c>
      <c r="B859" s="2" t="s">
        <v>68</v>
      </c>
      <c r="C859" s="2" t="s">
        <v>68</v>
      </c>
      <c r="D859" s="2" t="s">
        <v>131</v>
      </c>
      <c r="E859" s="2" t="s">
        <v>2801</v>
      </c>
    </row>
    <row r="860" spans="1:5">
      <c r="A860" s="2" t="s">
        <v>1352</v>
      </c>
      <c r="B860" s="2" t="s">
        <v>68</v>
      </c>
      <c r="C860" s="2" t="s">
        <v>63</v>
      </c>
      <c r="D860" s="2" t="s">
        <v>150</v>
      </c>
      <c r="E860" s="2" t="s">
        <v>2802</v>
      </c>
    </row>
    <row r="861" spans="1:5">
      <c r="A861" s="2" t="s">
        <v>1353</v>
      </c>
      <c r="B861" s="2" t="s">
        <v>68</v>
      </c>
      <c r="C861" s="2" t="s">
        <v>68</v>
      </c>
      <c r="D861" s="2" t="s">
        <v>131</v>
      </c>
      <c r="E861" s="2" t="s">
        <v>2801</v>
      </c>
    </row>
    <row r="862" spans="1:5">
      <c r="A862" s="2" t="s">
        <v>1355</v>
      </c>
      <c r="B862" s="2" t="s">
        <v>68</v>
      </c>
      <c r="C862" s="2" t="s">
        <v>68</v>
      </c>
      <c r="D862" s="2" t="s">
        <v>131</v>
      </c>
      <c r="E862" s="2" t="s">
        <v>2801</v>
      </c>
    </row>
    <row r="863" spans="1:5">
      <c r="A863" s="2" t="s">
        <v>1357</v>
      </c>
      <c r="B863" s="2" t="s">
        <v>68</v>
      </c>
      <c r="C863" s="2" t="s">
        <v>68</v>
      </c>
      <c r="D863" s="2" t="s">
        <v>131</v>
      </c>
      <c r="E863" s="2" t="s">
        <v>2801</v>
      </c>
    </row>
    <row r="864" spans="1:5">
      <c r="A864" s="2" t="s">
        <v>1358</v>
      </c>
      <c r="B864" s="2" t="s">
        <v>68</v>
      </c>
      <c r="C864" s="2" t="s">
        <v>68</v>
      </c>
      <c r="D864" s="2" t="s">
        <v>131</v>
      </c>
      <c r="E864" s="2" t="s">
        <v>2801</v>
      </c>
    </row>
    <row r="865" spans="1:5">
      <c r="A865" s="2" t="s">
        <v>1360</v>
      </c>
      <c r="B865" s="2" t="s">
        <v>68</v>
      </c>
      <c r="C865" s="2" t="s">
        <v>68</v>
      </c>
      <c r="D865" s="2" t="s">
        <v>131</v>
      </c>
      <c r="E865" s="2" t="s">
        <v>2801</v>
      </c>
    </row>
    <row r="866" spans="1:5">
      <c r="A866" s="2" t="s">
        <v>1361</v>
      </c>
      <c r="B866" s="2" t="s">
        <v>68</v>
      </c>
      <c r="C866" s="2" t="s">
        <v>68</v>
      </c>
      <c r="D866" s="2" t="s">
        <v>131</v>
      </c>
      <c r="E866" s="2" t="s">
        <v>2801</v>
      </c>
    </row>
    <row r="867" spans="1:5">
      <c r="A867" s="2" t="s">
        <v>1363</v>
      </c>
      <c r="B867" s="2" t="s">
        <v>68</v>
      </c>
      <c r="C867" s="2" t="s">
        <v>68</v>
      </c>
      <c r="D867" s="2" t="s">
        <v>131</v>
      </c>
      <c r="E867" s="2" t="s">
        <v>2801</v>
      </c>
    </row>
    <row r="868" spans="1:5">
      <c r="A868" s="2" t="s">
        <v>1365</v>
      </c>
      <c r="B868" s="2" t="s">
        <v>68</v>
      </c>
      <c r="C868" s="2" t="s">
        <v>68</v>
      </c>
      <c r="D868" s="2" t="s">
        <v>131</v>
      </c>
      <c r="E868" s="2" t="s">
        <v>2801</v>
      </c>
    </row>
    <row r="869" spans="1:5">
      <c r="A869" s="2" t="s">
        <v>1366</v>
      </c>
      <c r="B869" s="2" t="s">
        <v>68</v>
      </c>
      <c r="C869" s="2" t="s">
        <v>68</v>
      </c>
      <c r="D869" s="2" t="s">
        <v>131</v>
      </c>
      <c r="E869" s="2" t="s">
        <v>2801</v>
      </c>
    </row>
    <row r="870" spans="1:5">
      <c r="A870" s="2" t="s">
        <v>1367</v>
      </c>
      <c r="B870" s="2" t="s">
        <v>68</v>
      </c>
      <c r="C870" s="2" t="s">
        <v>68</v>
      </c>
      <c r="D870" s="2" t="s">
        <v>131</v>
      </c>
      <c r="E870" s="2" t="s">
        <v>2801</v>
      </c>
    </row>
    <row r="871" spans="1:5">
      <c r="A871" s="2" t="s">
        <v>1369</v>
      </c>
      <c r="B871" s="2" t="s">
        <v>68</v>
      </c>
      <c r="C871" s="2" t="s">
        <v>68</v>
      </c>
      <c r="D871" s="2" t="s">
        <v>131</v>
      </c>
      <c r="E871" s="2" t="s">
        <v>2801</v>
      </c>
    </row>
    <row r="872" spans="1:5">
      <c r="A872" s="2" t="s">
        <v>1370</v>
      </c>
      <c r="B872" s="2" t="s">
        <v>68</v>
      </c>
      <c r="C872" s="2" t="s">
        <v>63</v>
      </c>
      <c r="D872" s="2" t="s">
        <v>150</v>
      </c>
      <c r="E872" s="2" t="s">
        <v>2802</v>
      </c>
    </row>
    <row r="873" spans="1:5">
      <c r="A873" s="2" t="s">
        <v>1371</v>
      </c>
      <c r="B873" s="2" t="s">
        <v>68</v>
      </c>
      <c r="C873" s="2" t="s">
        <v>75</v>
      </c>
      <c r="D873" s="2" t="s">
        <v>150</v>
      </c>
      <c r="E873" s="2" t="s">
        <v>2802</v>
      </c>
    </row>
    <row r="874" spans="1:5">
      <c r="A874" s="2" t="s">
        <v>1373</v>
      </c>
      <c r="B874" s="2" t="s">
        <v>68</v>
      </c>
      <c r="C874" s="2" t="s">
        <v>63</v>
      </c>
      <c r="D874" s="2" t="s">
        <v>150</v>
      </c>
      <c r="E874" s="2" t="s">
        <v>2802</v>
      </c>
    </row>
    <row r="875" spans="1:5">
      <c r="A875" s="2" t="s">
        <v>1374</v>
      </c>
      <c r="B875" s="2" t="s">
        <v>68</v>
      </c>
      <c r="C875" s="2" t="s">
        <v>68</v>
      </c>
      <c r="D875" s="2" t="s">
        <v>131</v>
      </c>
      <c r="E875" s="2" t="s">
        <v>2801</v>
      </c>
    </row>
    <row r="876" spans="1:5">
      <c r="A876" s="2" t="s">
        <v>1375</v>
      </c>
      <c r="B876" s="2" t="s">
        <v>68</v>
      </c>
      <c r="C876" s="2" t="s">
        <v>68</v>
      </c>
      <c r="D876" s="2" t="s">
        <v>131</v>
      </c>
      <c r="E876" s="2" t="s">
        <v>2801</v>
      </c>
    </row>
    <row r="877" spans="1:5">
      <c r="A877" s="2" t="s">
        <v>1376</v>
      </c>
      <c r="B877" s="2" t="s">
        <v>68</v>
      </c>
      <c r="C877" s="2" t="s">
        <v>63</v>
      </c>
      <c r="D877" s="2" t="s">
        <v>150</v>
      </c>
      <c r="E877" s="2" t="s">
        <v>2802</v>
      </c>
    </row>
    <row r="878" spans="1:5">
      <c r="A878" s="2" t="s">
        <v>1377</v>
      </c>
      <c r="B878" s="2" t="s">
        <v>68</v>
      </c>
      <c r="C878" s="2" t="s">
        <v>68</v>
      </c>
      <c r="D878" s="2" t="s">
        <v>131</v>
      </c>
      <c r="E878" s="2" t="s">
        <v>2801</v>
      </c>
    </row>
    <row r="879" spans="1:5">
      <c r="A879" s="2" t="s">
        <v>1378</v>
      </c>
      <c r="B879" s="2" t="s">
        <v>68</v>
      </c>
      <c r="C879" s="2" t="s">
        <v>68</v>
      </c>
      <c r="D879" s="2" t="s">
        <v>131</v>
      </c>
      <c r="E879" s="2" t="s">
        <v>2801</v>
      </c>
    </row>
    <row r="880" spans="1:5">
      <c r="A880" s="2" t="s">
        <v>1380</v>
      </c>
      <c r="B880" s="2" t="s">
        <v>68</v>
      </c>
      <c r="C880" s="2" t="s">
        <v>63</v>
      </c>
      <c r="D880" s="2" t="s">
        <v>150</v>
      </c>
      <c r="E880" s="2" t="s">
        <v>2802</v>
      </c>
    </row>
    <row r="881" spans="1:5">
      <c r="A881" s="2" t="s">
        <v>1381</v>
      </c>
      <c r="B881" s="2" t="s">
        <v>68</v>
      </c>
      <c r="C881" s="2" t="s">
        <v>68</v>
      </c>
      <c r="D881" s="2" t="s">
        <v>131</v>
      </c>
      <c r="E881" s="2" t="s">
        <v>2801</v>
      </c>
    </row>
    <row r="882" spans="1:5">
      <c r="A882" s="2" t="s">
        <v>1382</v>
      </c>
      <c r="B882" s="2" t="s">
        <v>68</v>
      </c>
      <c r="C882" s="2" t="s">
        <v>68</v>
      </c>
      <c r="D882" s="2" t="s">
        <v>131</v>
      </c>
      <c r="E882" s="2" t="s">
        <v>2801</v>
      </c>
    </row>
    <row r="883" spans="1:5">
      <c r="A883" s="2" t="s">
        <v>1383</v>
      </c>
      <c r="B883" s="2" t="s">
        <v>68</v>
      </c>
      <c r="C883" s="2" t="s">
        <v>63</v>
      </c>
      <c r="D883" s="2" t="s">
        <v>150</v>
      </c>
      <c r="E883" s="2" t="s">
        <v>2802</v>
      </c>
    </row>
    <row r="884" spans="1:5">
      <c r="A884" s="2" t="s">
        <v>1384</v>
      </c>
      <c r="B884" s="2" t="s">
        <v>68</v>
      </c>
      <c r="C884" s="2" t="s">
        <v>68</v>
      </c>
      <c r="D884" s="2" t="s">
        <v>131</v>
      </c>
      <c r="E884" s="2" t="s">
        <v>2801</v>
      </c>
    </row>
    <row r="885" spans="1:5">
      <c r="A885" s="2" t="s">
        <v>1386</v>
      </c>
      <c r="B885" s="2" t="s">
        <v>68</v>
      </c>
      <c r="C885" s="2" t="s">
        <v>68</v>
      </c>
      <c r="D885" s="2" t="s">
        <v>131</v>
      </c>
      <c r="E885" s="2" t="s">
        <v>2801</v>
      </c>
    </row>
    <row r="886" spans="1:5">
      <c r="A886" s="2" t="s">
        <v>1388</v>
      </c>
      <c r="B886" s="2" t="s">
        <v>68</v>
      </c>
      <c r="C886" s="2" t="s">
        <v>68</v>
      </c>
      <c r="D886" s="2" t="s">
        <v>131</v>
      </c>
      <c r="E886" s="2" t="s">
        <v>2801</v>
      </c>
    </row>
    <row r="887" spans="1:5">
      <c r="A887" s="2" t="s">
        <v>1389</v>
      </c>
      <c r="B887" s="2" t="s">
        <v>68</v>
      </c>
      <c r="C887" s="2" t="s">
        <v>68</v>
      </c>
      <c r="D887" s="2" t="s">
        <v>131</v>
      </c>
      <c r="E887" s="2" t="s">
        <v>2801</v>
      </c>
    </row>
    <row r="888" spans="1:5">
      <c r="A888" s="2" t="s">
        <v>1391</v>
      </c>
      <c r="B888" s="2" t="s">
        <v>68</v>
      </c>
      <c r="C888" s="2" t="s">
        <v>68</v>
      </c>
      <c r="D888" s="2" t="s">
        <v>131</v>
      </c>
      <c r="E888" s="2" t="s">
        <v>2801</v>
      </c>
    </row>
    <row r="889" spans="1:5">
      <c r="A889" s="2" t="s">
        <v>1393</v>
      </c>
      <c r="B889" s="2" t="s">
        <v>68</v>
      </c>
      <c r="C889" s="2" t="s">
        <v>68</v>
      </c>
      <c r="D889" s="2" t="s">
        <v>131</v>
      </c>
      <c r="E889" s="2" t="s">
        <v>2801</v>
      </c>
    </row>
    <row r="890" spans="1:5">
      <c r="A890" s="2" t="s">
        <v>1394</v>
      </c>
      <c r="B890" s="2" t="s">
        <v>68</v>
      </c>
      <c r="C890" s="2" t="s">
        <v>68</v>
      </c>
      <c r="D890" s="2" t="s">
        <v>131</v>
      </c>
      <c r="E890" s="2" t="s">
        <v>2801</v>
      </c>
    </row>
    <row r="891" spans="1:5">
      <c r="A891" s="2" t="s">
        <v>1396</v>
      </c>
      <c r="B891" s="2" t="s">
        <v>68</v>
      </c>
      <c r="C891" s="2" t="s">
        <v>68</v>
      </c>
      <c r="D891" s="2" t="s">
        <v>131</v>
      </c>
      <c r="E891" s="2" t="s">
        <v>2801</v>
      </c>
    </row>
    <row r="892" spans="1:5">
      <c r="A892" s="2" t="s">
        <v>1397</v>
      </c>
      <c r="B892" s="2" t="s">
        <v>68</v>
      </c>
      <c r="C892" s="2" t="s">
        <v>68</v>
      </c>
      <c r="D892" s="2" t="s">
        <v>131</v>
      </c>
      <c r="E892" s="2" t="s">
        <v>2801</v>
      </c>
    </row>
    <row r="893" spans="1:5">
      <c r="A893" s="2" t="s">
        <v>1398</v>
      </c>
      <c r="B893" s="2" t="s">
        <v>68</v>
      </c>
      <c r="C893" s="2" t="s">
        <v>68</v>
      </c>
      <c r="D893" s="2" t="s">
        <v>131</v>
      </c>
      <c r="E893" s="2" t="s">
        <v>2801</v>
      </c>
    </row>
    <row r="894" spans="1:5">
      <c r="A894" s="2" t="s">
        <v>1399</v>
      </c>
      <c r="B894" s="2" t="s">
        <v>68</v>
      </c>
      <c r="C894" s="2" t="s">
        <v>68</v>
      </c>
      <c r="D894" s="2" t="s">
        <v>131</v>
      </c>
      <c r="E894" s="2" t="s">
        <v>2801</v>
      </c>
    </row>
    <row r="895" spans="1:5">
      <c r="A895" s="2" t="s">
        <v>1400</v>
      </c>
      <c r="B895" s="2" t="s">
        <v>68</v>
      </c>
      <c r="C895" s="2" t="s">
        <v>68</v>
      </c>
      <c r="D895" s="2" t="s">
        <v>131</v>
      </c>
      <c r="E895" s="2" t="s">
        <v>2801</v>
      </c>
    </row>
    <row r="896" spans="1:5">
      <c r="A896" s="2" t="s">
        <v>1401</v>
      </c>
      <c r="B896" s="2" t="s">
        <v>68</v>
      </c>
      <c r="C896" s="2" t="s">
        <v>68</v>
      </c>
      <c r="D896" s="2" t="s">
        <v>131</v>
      </c>
      <c r="E896" s="2" t="s">
        <v>2801</v>
      </c>
    </row>
    <row r="897" spans="1:5">
      <c r="A897" s="2" t="s">
        <v>1403</v>
      </c>
      <c r="B897" s="2" t="s">
        <v>68</v>
      </c>
      <c r="C897" s="2" t="s">
        <v>68</v>
      </c>
      <c r="D897" s="2" t="s">
        <v>131</v>
      </c>
      <c r="E897" s="2" t="s">
        <v>2801</v>
      </c>
    </row>
    <row r="898" spans="1:5">
      <c r="A898" s="2" t="s">
        <v>1405</v>
      </c>
      <c r="B898" s="2" t="s">
        <v>68</v>
      </c>
      <c r="C898" s="2" t="s">
        <v>68</v>
      </c>
      <c r="D898" s="2" t="s">
        <v>131</v>
      </c>
      <c r="E898" s="2" t="s">
        <v>2801</v>
      </c>
    </row>
    <row r="899" spans="1:5">
      <c r="A899" s="2" t="s">
        <v>1407</v>
      </c>
      <c r="B899" s="2" t="s">
        <v>68</v>
      </c>
      <c r="C899" s="2" t="s">
        <v>68</v>
      </c>
      <c r="D899" s="2" t="s">
        <v>131</v>
      </c>
      <c r="E899" s="2" t="s">
        <v>2801</v>
      </c>
    </row>
    <row r="900" spans="1:5">
      <c r="A900" s="2" t="s">
        <v>1409</v>
      </c>
      <c r="B900" s="2" t="s">
        <v>68</v>
      </c>
      <c r="C900" s="2" t="s">
        <v>68</v>
      </c>
      <c r="D900" s="2" t="s">
        <v>131</v>
      </c>
      <c r="E900" s="2" t="s">
        <v>2801</v>
      </c>
    </row>
    <row r="901" spans="1:5">
      <c r="A901" s="2" t="s">
        <v>1410</v>
      </c>
      <c r="B901" s="2" t="s">
        <v>68</v>
      </c>
      <c r="C901" s="2" t="s">
        <v>68</v>
      </c>
      <c r="D901" s="2" t="s">
        <v>131</v>
      </c>
      <c r="E901" s="2" t="s">
        <v>2801</v>
      </c>
    </row>
    <row r="902" spans="1:5">
      <c r="A902" s="2" t="s">
        <v>1411</v>
      </c>
      <c r="B902" s="2" t="s">
        <v>68</v>
      </c>
      <c r="C902" s="2" t="s">
        <v>68</v>
      </c>
      <c r="D902" s="2" t="s">
        <v>131</v>
      </c>
      <c r="E902" s="2" t="s">
        <v>2801</v>
      </c>
    </row>
    <row r="903" spans="1:5">
      <c r="A903" s="2" t="s">
        <v>1412</v>
      </c>
      <c r="B903" s="2" t="s">
        <v>68</v>
      </c>
      <c r="C903" s="2" t="s">
        <v>63</v>
      </c>
      <c r="D903" s="2" t="s">
        <v>150</v>
      </c>
      <c r="E903" s="2" t="s">
        <v>2802</v>
      </c>
    </row>
    <row r="904" spans="1:5">
      <c r="A904" s="2" t="s">
        <v>1413</v>
      </c>
      <c r="B904" s="2" t="s">
        <v>68</v>
      </c>
      <c r="C904" s="2" t="s">
        <v>68</v>
      </c>
      <c r="D904" s="2" t="s">
        <v>131</v>
      </c>
      <c r="E904" s="2" t="s">
        <v>2801</v>
      </c>
    </row>
    <row r="905" spans="1:5">
      <c r="A905" s="2" t="s">
        <v>1414</v>
      </c>
      <c r="B905" s="2" t="s">
        <v>68</v>
      </c>
      <c r="C905" s="2" t="s">
        <v>68</v>
      </c>
      <c r="D905" s="2" t="s">
        <v>131</v>
      </c>
      <c r="E905" s="2" t="s">
        <v>2801</v>
      </c>
    </row>
    <row r="906" spans="1:5">
      <c r="A906" s="2" t="s">
        <v>1415</v>
      </c>
      <c r="B906" s="2" t="s">
        <v>68</v>
      </c>
      <c r="C906" s="2" t="s">
        <v>68</v>
      </c>
      <c r="D906" s="2" t="s">
        <v>131</v>
      </c>
      <c r="E906" s="2" t="s">
        <v>2801</v>
      </c>
    </row>
    <row r="907" spans="1:5">
      <c r="A907" s="2" t="s">
        <v>1417</v>
      </c>
      <c r="B907" s="2" t="s">
        <v>68</v>
      </c>
      <c r="C907" s="2" t="s">
        <v>68</v>
      </c>
      <c r="D907" s="2" t="s">
        <v>131</v>
      </c>
      <c r="E907" s="2" t="s">
        <v>2801</v>
      </c>
    </row>
    <row r="908" spans="1:5">
      <c r="A908" s="2" t="s">
        <v>1419</v>
      </c>
      <c r="B908" s="2" t="s">
        <v>68</v>
      </c>
      <c r="C908" s="2" t="s">
        <v>68</v>
      </c>
      <c r="D908" s="2" t="s">
        <v>131</v>
      </c>
      <c r="E908" s="2" t="s">
        <v>2801</v>
      </c>
    </row>
    <row r="909" spans="1:5">
      <c r="A909" s="2" t="s">
        <v>1421</v>
      </c>
      <c r="B909" s="2" t="s">
        <v>68</v>
      </c>
      <c r="C909" s="2" t="s">
        <v>68</v>
      </c>
      <c r="D909" s="2" t="s">
        <v>131</v>
      </c>
      <c r="E909" s="2" t="s">
        <v>2801</v>
      </c>
    </row>
    <row r="910" spans="1:5">
      <c r="A910" s="2" t="s">
        <v>1423</v>
      </c>
      <c r="B910" s="2" t="s">
        <v>68</v>
      </c>
      <c r="C910" s="2" t="s">
        <v>68</v>
      </c>
      <c r="D910" s="2" t="s">
        <v>131</v>
      </c>
      <c r="E910" s="2" t="s">
        <v>2801</v>
      </c>
    </row>
    <row r="911" spans="1:5">
      <c r="A911" s="2" t="s">
        <v>1425</v>
      </c>
      <c r="B911" s="2" t="s">
        <v>68</v>
      </c>
      <c r="C911" s="2" t="s">
        <v>68</v>
      </c>
      <c r="D911" s="2" t="s">
        <v>131</v>
      </c>
      <c r="E911" s="2" t="s">
        <v>2801</v>
      </c>
    </row>
    <row r="912" spans="1:5">
      <c r="A912" s="2" t="s">
        <v>1426</v>
      </c>
      <c r="B912" s="2" t="s">
        <v>68</v>
      </c>
      <c r="C912" s="2" t="s">
        <v>68</v>
      </c>
      <c r="D912" s="2" t="s">
        <v>131</v>
      </c>
      <c r="E912" s="2" t="s">
        <v>2801</v>
      </c>
    </row>
    <row r="913" spans="1:5">
      <c r="A913" s="2" t="s">
        <v>1427</v>
      </c>
      <c r="B913" s="2" t="s">
        <v>68</v>
      </c>
      <c r="C913" s="2" t="s">
        <v>68</v>
      </c>
      <c r="D913" s="2" t="s">
        <v>131</v>
      </c>
      <c r="E913" s="2" t="s">
        <v>2801</v>
      </c>
    </row>
    <row r="914" spans="1:5">
      <c r="A914" s="2" t="s">
        <v>1429</v>
      </c>
      <c r="B914" s="2" t="s">
        <v>68</v>
      </c>
      <c r="C914" s="2" t="s">
        <v>63</v>
      </c>
      <c r="D914" s="2" t="s">
        <v>150</v>
      </c>
      <c r="E914" s="2" t="s">
        <v>2802</v>
      </c>
    </row>
    <row r="915" spans="1:5">
      <c r="A915" s="2" t="s">
        <v>1430</v>
      </c>
      <c r="B915" s="2" t="s">
        <v>68</v>
      </c>
      <c r="C915" s="2" t="s">
        <v>68</v>
      </c>
      <c r="D915" s="2" t="s">
        <v>131</v>
      </c>
      <c r="E915" s="2" t="s">
        <v>2801</v>
      </c>
    </row>
    <row r="916" spans="1:5">
      <c r="A916" s="2" t="s">
        <v>1431</v>
      </c>
      <c r="B916" s="2" t="s">
        <v>68</v>
      </c>
      <c r="C916" s="2" t="s">
        <v>68</v>
      </c>
      <c r="D916" s="2" t="s">
        <v>131</v>
      </c>
      <c r="E916" s="2" t="s">
        <v>2801</v>
      </c>
    </row>
    <row r="917" spans="1:5">
      <c r="A917" s="2" t="s">
        <v>1433</v>
      </c>
      <c r="B917" s="2" t="s">
        <v>68</v>
      </c>
      <c r="C917" s="2" t="s">
        <v>63</v>
      </c>
      <c r="D917" s="2" t="s">
        <v>150</v>
      </c>
      <c r="E917" s="2" t="s">
        <v>2802</v>
      </c>
    </row>
    <row r="918" spans="1:5">
      <c r="A918" s="2" t="s">
        <v>1434</v>
      </c>
      <c r="B918" s="2" t="s">
        <v>68</v>
      </c>
      <c r="C918" s="2" t="s">
        <v>68</v>
      </c>
      <c r="D918" s="2" t="s">
        <v>131</v>
      </c>
      <c r="E918" s="2" t="s">
        <v>2801</v>
      </c>
    </row>
    <row r="919" spans="1:5">
      <c r="A919" s="2" t="s">
        <v>1436</v>
      </c>
      <c r="B919" s="2" t="s">
        <v>68</v>
      </c>
      <c r="C919" s="2" t="s">
        <v>68</v>
      </c>
      <c r="D919" s="2" t="s">
        <v>131</v>
      </c>
      <c r="E919" s="2" t="s">
        <v>2801</v>
      </c>
    </row>
    <row r="920" spans="1:5">
      <c r="A920" s="2" t="s">
        <v>1437</v>
      </c>
      <c r="B920" s="2" t="s">
        <v>68</v>
      </c>
      <c r="C920" s="2" t="s">
        <v>68</v>
      </c>
      <c r="D920" s="2" t="s">
        <v>131</v>
      </c>
      <c r="E920" s="2" t="s">
        <v>2801</v>
      </c>
    </row>
    <row r="921" spans="1:5">
      <c r="A921" s="2" t="s">
        <v>1439</v>
      </c>
      <c r="B921" s="2" t="s">
        <v>68</v>
      </c>
      <c r="C921" s="2" t="s">
        <v>68</v>
      </c>
      <c r="D921" s="2" t="s">
        <v>131</v>
      </c>
      <c r="E921" s="2" t="s">
        <v>2801</v>
      </c>
    </row>
    <row r="922" spans="1:5">
      <c r="A922" s="2" t="s">
        <v>1441</v>
      </c>
      <c r="B922" s="2" t="s">
        <v>68</v>
      </c>
      <c r="C922" s="2" t="s">
        <v>68</v>
      </c>
      <c r="D922" s="2" t="s">
        <v>131</v>
      </c>
      <c r="E922" s="2" t="s">
        <v>2801</v>
      </c>
    </row>
    <row r="923" spans="1:5">
      <c r="A923" s="2" t="s">
        <v>1443</v>
      </c>
      <c r="B923" s="2" t="s">
        <v>68</v>
      </c>
      <c r="C923" s="2" t="s">
        <v>68</v>
      </c>
      <c r="D923" s="2" t="s">
        <v>131</v>
      </c>
      <c r="E923" s="2" t="s">
        <v>2801</v>
      </c>
    </row>
    <row r="924" spans="1:5">
      <c r="A924" s="2" t="s">
        <v>1444</v>
      </c>
      <c r="B924" s="2" t="s">
        <v>68</v>
      </c>
      <c r="C924" s="2" t="s">
        <v>68</v>
      </c>
      <c r="D924" s="2" t="s">
        <v>131</v>
      </c>
      <c r="E924" s="2" t="s">
        <v>2801</v>
      </c>
    </row>
    <row r="925" spans="1:5">
      <c r="A925" s="2" t="s">
        <v>1445</v>
      </c>
      <c r="B925" s="2" t="s">
        <v>68</v>
      </c>
      <c r="C925" s="2" t="s">
        <v>68</v>
      </c>
      <c r="D925" s="2" t="s">
        <v>131</v>
      </c>
      <c r="E925" s="2" t="s">
        <v>2801</v>
      </c>
    </row>
    <row r="926" spans="1:5">
      <c r="A926" s="2" t="s">
        <v>1446</v>
      </c>
      <c r="B926" s="2" t="s">
        <v>68</v>
      </c>
      <c r="C926" s="2" t="s">
        <v>68</v>
      </c>
      <c r="D926" s="2" t="s">
        <v>131</v>
      </c>
      <c r="E926" s="2" t="s">
        <v>2801</v>
      </c>
    </row>
    <row r="927" spans="1:5">
      <c r="A927" s="2" t="s">
        <v>1447</v>
      </c>
      <c r="B927" s="2" t="s">
        <v>68</v>
      </c>
      <c r="C927" s="2" t="s">
        <v>68</v>
      </c>
      <c r="D927" s="2" t="s">
        <v>131</v>
      </c>
      <c r="E927" s="2" t="s">
        <v>2801</v>
      </c>
    </row>
    <row r="928" spans="1:5">
      <c r="A928" s="2" t="s">
        <v>1449</v>
      </c>
      <c r="B928" s="2" t="s">
        <v>68</v>
      </c>
      <c r="C928" s="2" t="s">
        <v>68</v>
      </c>
      <c r="D928" s="2" t="s">
        <v>131</v>
      </c>
      <c r="E928" s="2" t="s">
        <v>2801</v>
      </c>
    </row>
    <row r="929" spans="1:5">
      <c r="A929" s="2" t="s">
        <v>1450</v>
      </c>
      <c r="B929" s="2" t="s">
        <v>68</v>
      </c>
      <c r="C929" s="2" t="s">
        <v>68</v>
      </c>
      <c r="D929" s="2" t="s">
        <v>131</v>
      </c>
      <c r="E929" s="2" t="s">
        <v>2801</v>
      </c>
    </row>
    <row r="930" spans="1:5">
      <c r="A930" s="2" t="s">
        <v>1452</v>
      </c>
      <c r="B930" s="2" t="s">
        <v>68</v>
      </c>
      <c r="C930" s="2" t="s">
        <v>75</v>
      </c>
      <c r="D930" s="2" t="s">
        <v>150</v>
      </c>
      <c r="E930" s="2" t="s">
        <v>2802</v>
      </c>
    </row>
    <row r="931" spans="1:5">
      <c r="A931" s="2" t="s">
        <v>1454</v>
      </c>
      <c r="B931" s="2" t="s">
        <v>68</v>
      </c>
      <c r="C931" s="2" t="s">
        <v>68</v>
      </c>
      <c r="D931" s="2" t="s">
        <v>131</v>
      </c>
      <c r="E931" s="2" t="s">
        <v>2801</v>
      </c>
    </row>
    <row r="932" spans="1:5">
      <c r="A932" s="2" t="s">
        <v>1456</v>
      </c>
      <c r="B932" s="2" t="s">
        <v>68</v>
      </c>
      <c r="C932" s="2" t="s">
        <v>68</v>
      </c>
      <c r="D932" s="2" t="s">
        <v>131</v>
      </c>
      <c r="E932" s="2" t="s">
        <v>2801</v>
      </c>
    </row>
    <row r="933" spans="1:5">
      <c r="A933" s="2" t="s">
        <v>1458</v>
      </c>
      <c r="B933" s="2" t="s">
        <v>68</v>
      </c>
      <c r="C933" s="2" t="s">
        <v>68</v>
      </c>
      <c r="D933" s="2" t="s">
        <v>131</v>
      </c>
      <c r="E933" s="2" t="s">
        <v>2801</v>
      </c>
    </row>
    <row r="934" spans="1:5">
      <c r="A934" s="2" t="s">
        <v>1459</v>
      </c>
      <c r="B934" s="2" t="s">
        <v>68</v>
      </c>
      <c r="C934" s="2" t="s">
        <v>68</v>
      </c>
      <c r="D934" s="2" t="s">
        <v>131</v>
      </c>
      <c r="E934" s="2" t="s">
        <v>2801</v>
      </c>
    </row>
    <row r="935" spans="1:5">
      <c r="A935" s="2" t="s">
        <v>1460</v>
      </c>
      <c r="B935" s="2" t="s">
        <v>68</v>
      </c>
      <c r="C935" s="2" t="s">
        <v>68</v>
      </c>
      <c r="D935" s="2" t="s">
        <v>131</v>
      </c>
      <c r="E935" s="2" t="s">
        <v>2801</v>
      </c>
    </row>
    <row r="936" spans="1:5">
      <c r="A936" s="2" t="s">
        <v>1461</v>
      </c>
      <c r="B936" s="2" t="s">
        <v>68</v>
      </c>
      <c r="C936" s="2" t="s">
        <v>68</v>
      </c>
      <c r="D936" s="2" t="s">
        <v>131</v>
      </c>
      <c r="E936" s="2" t="s">
        <v>2801</v>
      </c>
    </row>
    <row r="937" spans="1:5">
      <c r="A937" s="2" t="s">
        <v>1462</v>
      </c>
      <c r="B937" s="2" t="s">
        <v>68</v>
      </c>
      <c r="C937" s="2" t="s">
        <v>75</v>
      </c>
      <c r="D937" s="2" t="s">
        <v>150</v>
      </c>
      <c r="E937" s="2" t="s">
        <v>2802</v>
      </c>
    </row>
    <row r="938" spans="1:5">
      <c r="A938" s="2" t="s">
        <v>1463</v>
      </c>
      <c r="B938" s="2" t="s">
        <v>68</v>
      </c>
      <c r="C938" s="2" t="s">
        <v>68</v>
      </c>
      <c r="D938" s="2" t="s">
        <v>131</v>
      </c>
      <c r="E938" s="2" t="s">
        <v>2801</v>
      </c>
    </row>
    <row r="939" spans="1:5">
      <c r="A939" s="2" t="s">
        <v>1464</v>
      </c>
      <c r="B939" s="2" t="s">
        <v>68</v>
      </c>
      <c r="C939" s="2" t="s">
        <v>68</v>
      </c>
      <c r="D939" s="2" t="s">
        <v>131</v>
      </c>
      <c r="E939" s="2" t="s">
        <v>2801</v>
      </c>
    </row>
    <row r="940" spans="1:5">
      <c r="A940" s="2" t="s">
        <v>1465</v>
      </c>
      <c r="B940" s="2" t="s">
        <v>68</v>
      </c>
      <c r="C940" s="2" t="s">
        <v>68</v>
      </c>
      <c r="D940" s="2" t="s">
        <v>131</v>
      </c>
      <c r="E940" s="2" t="s">
        <v>2801</v>
      </c>
    </row>
    <row r="941" spans="1:5">
      <c r="A941" s="2" t="s">
        <v>1466</v>
      </c>
      <c r="B941" s="2" t="s">
        <v>68</v>
      </c>
      <c r="C941" s="2" t="s">
        <v>68</v>
      </c>
      <c r="D941" s="2" t="s">
        <v>131</v>
      </c>
      <c r="E941" s="2" t="s">
        <v>2801</v>
      </c>
    </row>
    <row r="942" spans="1:5">
      <c r="A942" s="2" t="s">
        <v>1467</v>
      </c>
      <c r="B942" s="2" t="s">
        <v>68</v>
      </c>
      <c r="C942" s="2" t="s">
        <v>68</v>
      </c>
      <c r="D942" s="2" t="s">
        <v>131</v>
      </c>
      <c r="E942" s="2" t="s">
        <v>2801</v>
      </c>
    </row>
    <row r="943" spans="1:5">
      <c r="A943" s="2" t="s">
        <v>1468</v>
      </c>
      <c r="B943" s="2" t="s">
        <v>68</v>
      </c>
      <c r="C943" s="2" t="s">
        <v>68</v>
      </c>
      <c r="D943" s="2" t="s">
        <v>131</v>
      </c>
      <c r="E943" s="2" t="s">
        <v>2801</v>
      </c>
    </row>
    <row r="944" spans="1:5">
      <c r="A944" s="2" t="s">
        <v>1469</v>
      </c>
      <c r="B944" s="2" t="s">
        <v>68</v>
      </c>
      <c r="C944" s="2" t="s">
        <v>68</v>
      </c>
      <c r="D944" s="2" t="s">
        <v>131</v>
      </c>
      <c r="E944" s="2" t="s">
        <v>2801</v>
      </c>
    </row>
    <row r="945" spans="1:5">
      <c r="A945" s="2" t="s">
        <v>1470</v>
      </c>
      <c r="B945" s="2" t="s">
        <v>68</v>
      </c>
      <c r="C945" s="2" t="s">
        <v>63</v>
      </c>
      <c r="D945" s="2" t="s">
        <v>150</v>
      </c>
      <c r="E945" s="2" t="s">
        <v>2802</v>
      </c>
    </row>
    <row r="946" spans="1:5">
      <c r="A946" s="2" t="s">
        <v>1472</v>
      </c>
      <c r="B946" s="2" t="s">
        <v>68</v>
      </c>
      <c r="C946" s="2" t="s">
        <v>68</v>
      </c>
      <c r="D946" s="2" t="s">
        <v>131</v>
      </c>
      <c r="E946" s="2" t="s">
        <v>2801</v>
      </c>
    </row>
    <row r="947" spans="1:5">
      <c r="A947" s="2" t="s">
        <v>1474</v>
      </c>
      <c r="B947" s="2" t="s">
        <v>68</v>
      </c>
      <c r="C947" s="2" t="s">
        <v>68</v>
      </c>
      <c r="D947" s="2" t="s">
        <v>131</v>
      </c>
      <c r="E947" s="2" t="s">
        <v>2801</v>
      </c>
    </row>
    <row r="948" spans="1:5">
      <c r="A948" s="2" t="s">
        <v>1476</v>
      </c>
      <c r="B948" s="2" t="s">
        <v>68</v>
      </c>
      <c r="C948" s="2" t="s">
        <v>68</v>
      </c>
      <c r="D948" s="2" t="s">
        <v>131</v>
      </c>
      <c r="E948" s="2" t="s">
        <v>2801</v>
      </c>
    </row>
    <row r="949" spans="1:5">
      <c r="A949" s="2" t="s">
        <v>1477</v>
      </c>
      <c r="B949" s="2" t="s">
        <v>68</v>
      </c>
      <c r="C949" s="2" t="s">
        <v>68</v>
      </c>
      <c r="D949" s="2" t="s">
        <v>131</v>
      </c>
      <c r="E949" s="2" t="s">
        <v>2801</v>
      </c>
    </row>
    <row r="950" spans="1:5">
      <c r="A950" s="2" t="s">
        <v>1478</v>
      </c>
      <c r="B950" s="2" t="s">
        <v>68</v>
      </c>
      <c r="C950" s="2" t="s">
        <v>68</v>
      </c>
      <c r="D950" s="2" t="s">
        <v>131</v>
      </c>
      <c r="E950" s="2" t="s">
        <v>2801</v>
      </c>
    </row>
    <row r="951" spans="1:5">
      <c r="A951" s="2" t="s">
        <v>1479</v>
      </c>
      <c r="B951" s="2" t="s">
        <v>68</v>
      </c>
      <c r="C951" s="2" t="s">
        <v>68</v>
      </c>
      <c r="D951" s="2" t="s">
        <v>131</v>
      </c>
      <c r="E951" s="2" t="s">
        <v>2801</v>
      </c>
    </row>
    <row r="952" spans="1:5">
      <c r="A952" s="2" t="s">
        <v>1481</v>
      </c>
      <c r="B952" s="2" t="s">
        <v>68</v>
      </c>
      <c r="C952" s="2" t="s">
        <v>68</v>
      </c>
      <c r="D952" s="2" t="s">
        <v>131</v>
      </c>
      <c r="E952" s="2" t="s">
        <v>2801</v>
      </c>
    </row>
    <row r="953" spans="1:5">
      <c r="A953" s="2" t="s">
        <v>1483</v>
      </c>
      <c r="B953" s="2" t="s">
        <v>68</v>
      </c>
      <c r="C953" s="2" t="s">
        <v>68</v>
      </c>
      <c r="D953" s="2" t="s">
        <v>131</v>
      </c>
      <c r="E953" s="2" t="s">
        <v>2801</v>
      </c>
    </row>
    <row r="954" spans="1:5">
      <c r="A954" s="2" t="s">
        <v>1484</v>
      </c>
      <c r="B954" s="2" t="s">
        <v>68</v>
      </c>
      <c r="C954" s="2" t="s">
        <v>68</v>
      </c>
      <c r="D954" s="2" t="s">
        <v>131</v>
      </c>
      <c r="E954" s="2" t="s">
        <v>2801</v>
      </c>
    </row>
    <row r="955" spans="1:5">
      <c r="A955" s="2" t="s">
        <v>1486</v>
      </c>
      <c r="B955" s="2" t="s">
        <v>68</v>
      </c>
      <c r="C955" s="2" t="s">
        <v>68</v>
      </c>
      <c r="D955" s="2" t="s">
        <v>131</v>
      </c>
      <c r="E955" s="2" t="s">
        <v>2801</v>
      </c>
    </row>
    <row r="956" spans="1:5">
      <c r="A956" s="2" t="s">
        <v>1487</v>
      </c>
      <c r="B956" s="2" t="s">
        <v>68</v>
      </c>
      <c r="C956" s="2" t="s">
        <v>68</v>
      </c>
      <c r="D956" s="2" t="s">
        <v>131</v>
      </c>
      <c r="E956" s="2" t="s">
        <v>2801</v>
      </c>
    </row>
    <row r="957" spans="1:5">
      <c r="A957" s="2" t="s">
        <v>1489</v>
      </c>
      <c r="B957" s="2" t="s">
        <v>68</v>
      </c>
      <c r="C957" s="2" t="s">
        <v>68</v>
      </c>
      <c r="D957" s="2" t="s">
        <v>131</v>
      </c>
      <c r="E957" s="2" t="s">
        <v>2801</v>
      </c>
    </row>
    <row r="958" spans="1:5">
      <c r="A958" s="2" t="s">
        <v>1490</v>
      </c>
      <c r="B958" s="2" t="s">
        <v>68</v>
      </c>
      <c r="C958" s="2" t="s">
        <v>68</v>
      </c>
      <c r="D958" s="2" t="s">
        <v>131</v>
      </c>
      <c r="E958" s="2" t="s">
        <v>2801</v>
      </c>
    </row>
    <row r="959" spans="1:5">
      <c r="A959" s="2" t="s">
        <v>1491</v>
      </c>
      <c r="B959" s="2" t="s">
        <v>68</v>
      </c>
      <c r="C959" s="2" t="s">
        <v>63</v>
      </c>
      <c r="D959" s="2" t="s">
        <v>150</v>
      </c>
      <c r="E959" s="2" t="s">
        <v>2802</v>
      </c>
    </row>
    <row r="960" spans="1:5">
      <c r="A960" s="2" t="s">
        <v>1493</v>
      </c>
      <c r="B960" s="2" t="s">
        <v>68</v>
      </c>
      <c r="C960" s="2" t="s">
        <v>63</v>
      </c>
      <c r="D960" s="2" t="s">
        <v>150</v>
      </c>
      <c r="E960" s="2" t="s">
        <v>2802</v>
      </c>
    </row>
    <row r="961" spans="1:5">
      <c r="A961" s="2" t="s">
        <v>1494</v>
      </c>
      <c r="B961" s="2" t="s">
        <v>68</v>
      </c>
      <c r="C961" s="2" t="s">
        <v>63</v>
      </c>
      <c r="D961" s="2" t="s">
        <v>150</v>
      </c>
      <c r="E961" s="2" t="s">
        <v>2802</v>
      </c>
    </row>
    <row r="962" spans="1:5">
      <c r="A962" s="2" t="s">
        <v>1495</v>
      </c>
      <c r="B962" s="2" t="s">
        <v>68</v>
      </c>
      <c r="C962" s="2" t="s">
        <v>68</v>
      </c>
      <c r="D962" s="2" t="s">
        <v>131</v>
      </c>
      <c r="E962" s="2" t="s">
        <v>2801</v>
      </c>
    </row>
    <row r="963" spans="1:5">
      <c r="A963" s="2" t="s">
        <v>1496</v>
      </c>
      <c r="B963" s="2" t="s">
        <v>68</v>
      </c>
      <c r="C963" s="2" t="s">
        <v>68</v>
      </c>
      <c r="D963" s="2" t="s">
        <v>131</v>
      </c>
      <c r="E963" s="2" t="s">
        <v>2801</v>
      </c>
    </row>
    <row r="964" spans="1:5">
      <c r="A964" s="2" t="s">
        <v>1497</v>
      </c>
      <c r="B964" s="2" t="s">
        <v>68</v>
      </c>
      <c r="C964" s="2" t="s">
        <v>68</v>
      </c>
      <c r="D964" s="2" t="s">
        <v>131</v>
      </c>
      <c r="E964" s="2" t="s">
        <v>2801</v>
      </c>
    </row>
    <row r="965" spans="1:5">
      <c r="A965" s="2" t="s">
        <v>1498</v>
      </c>
      <c r="B965" s="2" t="s">
        <v>68</v>
      </c>
      <c r="C965" s="2" t="s">
        <v>75</v>
      </c>
      <c r="D965" s="2" t="s">
        <v>150</v>
      </c>
      <c r="E965" s="2" t="s">
        <v>2802</v>
      </c>
    </row>
    <row r="966" spans="1:5">
      <c r="A966" s="2" t="s">
        <v>1499</v>
      </c>
      <c r="B966" s="2" t="s">
        <v>68</v>
      </c>
      <c r="C966" s="2" t="s">
        <v>63</v>
      </c>
      <c r="D966" s="2" t="s">
        <v>150</v>
      </c>
      <c r="E966" s="2" t="s">
        <v>2802</v>
      </c>
    </row>
    <row r="967" spans="1:5">
      <c r="A967" s="2" t="s">
        <v>1500</v>
      </c>
      <c r="B967" s="2" t="s">
        <v>68</v>
      </c>
      <c r="C967" s="2" t="s">
        <v>68</v>
      </c>
      <c r="D967" s="2" t="s">
        <v>131</v>
      </c>
      <c r="E967" s="2" t="s">
        <v>2801</v>
      </c>
    </row>
    <row r="968" spans="1:5">
      <c r="A968" s="2" t="s">
        <v>1501</v>
      </c>
      <c r="B968" s="2" t="s">
        <v>68</v>
      </c>
      <c r="C968" s="2" t="s">
        <v>68</v>
      </c>
      <c r="D968" s="2" t="s">
        <v>131</v>
      </c>
      <c r="E968" s="2" t="s">
        <v>2801</v>
      </c>
    </row>
    <row r="969" spans="1:5">
      <c r="A969" s="2" t="s">
        <v>1502</v>
      </c>
      <c r="B969" s="2" t="s">
        <v>68</v>
      </c>
      <c r="C969" s="2" t="s">
        <v>68</v>
      </c>
      <c r="D969" s="2" t="s">
        <v>131</v>
      </c>
      <c r="E969" s="2" t="s">
        <v>2801</v>
      </c>
    </row>
    <row r="970" spans="1:5">
      <c r="A970" s="2" t="s">
        <v>1503</v>
      </c>
      <c r="B970" s="2" t="s">
        <v>68</v>
      </c>
      <c r="C970" s="2" t="s">
        <v>68</v>
      </c>
      <c r="D970" s="2" t="s">
        <v>131</v>
      </c>
      <c r="E970" s="2" t="s">
        <v>2801</v>
      </c>
    </row>
    <row r="971" spans="1:5">
      <c r="A971" s="2" t="s">
        <v>1504</v>
      </c>
      <c r="B971" s="2" t="s">
        <v>68</v>
      </c>
      <c r="C971" s="2" t="s">
        <v>63</v>
      </c>
      <c r="D971" s="2" t="s">
        <v>150</v>
      </c>
      <c r="E971" s="2" t="s">
        <v>2802</v>
      </c>
    </row>
    <row r="972" spans="1:5">
      <c r="A972" s="2" t="s">
        <v>1505</v>
      </c>
      <c r="B972" s="2" t="s">
        <v>68</v>
      </c>
      <c r="C972" s="2" t="s">
        <v>63</v>
      </c>
      <c r="D972" s="2" t="s">
        <v>150</v>
      </c>
      <c r="E972" s="2" t="s">
        <v>2802</v>
      </c>
    </row>
    <row r="973" spans="1:5">
      <c r="A973" s="2" t="s">
        <v>1506</v>
      </c>
      <c r="B973" s="2" t="s">
        <v>68</v>
      </c>
      <c r="C973" s="2" t="s">
        <v>68</v>
      </c>
      <c r="D973" s="2" t="s">
        <v>131</v>
      </c>
      <c r="E973" s="2" t="s">
        <v>2801</v>
      </c>
    </row>
    <row r="974" spans="1:5">
      <c r="A974" s="2" t="s">
        <v>1507</v>
      </c>
      <c r="B974" s="2" t="s">
        <v>68</v>
      </c>
      <c r="C974" s="2" t="s">
        <v>68</v>
      </c>
      <c r="D974" s="2" t="s">
        <v>131</v>
      </c>
      <c r="E974" s="2" t="s">
        <v>2801</v>
      </c>
    </row>
    <row r="975" spans="1:5">
      <c r="A975" s="2" t="s">
        <v>1508</v>
      </c>
      <c r="B975" s="2" t="s">
        <v>68</v>
      </c>
      <c r="C975" s="2" t="s">
        <v>68</v>
      </c>
      <c r="D975" s="2" t="s">
        <v>131</v>
      </c>
      <c r="E975" s="2" t="s">
        <v>2801</v>
      </c>
    </row>
    <row r="976" spans="1:5">
      <c r="A976" s="2" t="s">
        <v>1509</v>
      </c>
      <c r="B976" s="2" t="s">
        <v>68</v>
      </c>
      <c r="C976" s="2" t="s">
        <v>68</v>
      </c>
      <c r="D976" s="2" t="s">
        <v>131</v>
      </c>
      <c r="E976" s="2" t="s">
        <v>2801</v>
      </c>
    </row>
    <row r="977" spans="1:5">
      <c r="A977" s="2" t="s">
        <v>1510</v>
      </c>
      <c r="B977" s="2" t="s">
        <v>68</v>
      </c>
      <c r="C977" s="2" t="s">
        <v>63</v>
      </c>
      <c r="D977" s="2" t="s">
        <v>150</v>
      </c>
      <c r="E977" s="2" t="s">
        <v>2802</v>
      </c>
    </row>
    <row r="978" spans="1:5">
      <c r="A978" s="2" t="s">
        <v>1511</v>
      </c>
      <c r="B978" s="2" t="s">
        <v>68</v>
      </c>
      <c r="C978" s="2" t="s">
        <v>68</v>
      </c>
      <c r="D978" s="2" t="s">
        <v>131</v>
      </c>
      <c r="E978" s="2" t="s">
        <v>2801</v>
      </c>
    </row>
    <row r="979" spans="1:5">
      <c r="A979" s="2" t="s">
        <v>1513</v>
      </c>
      <c r="B979" s="2" t="s">
        <v>68</v>
      </c>
      <c r="C979" s="2" t="s">
        <v>68</v>
      </c>
      <c r="D979" s="2" t="s">
        <v>131</v>
      </c>
      <c r="E979" s="2" t="s">
        <v>2801</v>
      </c>
    </row>
    <row r="980" spans="1:5">
      <c r="A980" s="2" t="s">
        <v>1514</v>
      </c>
      <c r="B980" s="2" t="s">
        <v>68</v>
      </c>
      <c r="C980" s="2" t="s">
        <v>68</v>
      </c>
      <c r="D980" s="2" t="s">
        <v>131</v>
      </c>
      <c r="E980" s="2" t="s">
        <v>2801</v>
      </c>
    </row>
    <row r="981" spans="1:5">
      <c r="A981" s="2" t="s">
        <v>1515</v>
      </c>
      <c r="B981" s="2" t="s">
        <v>68</v>
      </c>
      <c r="C981" s="2" t="s">
        <v>68</v>
      </c>
      <c r="D981" s="2" t="s">
        <v>131</v>
      </c>
      <c r="E981" s="2" t="s">
        <v>2801</v>
      </c>
    </row>
    <row r="982" spans="1:5">
      <c r="A982" s="2" t="s">
        <v>1516</v>
      </c>
      <c r="B982" s="2" t="s">
        <v>68</v>
      </c>
      <c r="C982" s="2" t="s">
        <v>68</v>
      </c>
      <c r="D982" s="2" t="s">
        <v>131</v>
      </c>
      <c r="E982" s="2" t="s">
        <v>2801</v>
      </c>
    </row>
    <row r="983" spans="1:5">
      <c r="A983" s="2" t="s">
        <v>1517</v>
      </c>
      <c r="B983" s="2" t="s">
        <v>68</v>
      </c>
      <c r="C983" s="2" t="s">
        <v>68</v>
      </c>
      <c r="D983" s="2" t="s">
        <v>131</v>
      </c>
      <c r="E983" s="2" t="s">
        <v>2801</v>
      </c>
    </row>
    <row r="984" spans="1:5">
      <c r="A984" s="2" t="s">
        <v>1518</v>
      </c>
      <c r="B984" s="2" t="s">
        <v>68</v>
      </c>
      <c r="C984" s="2" t="s">
        <v>63</v>
      </c>
      <c r="D984" s="2" t="s">
        <v>150</v>
      </c>
      <c r="E984" s="2" t="s">
        <v>2802</v>
      </c>
    </row>
    <row r="985" spans="1:5">
      <c r="A985" s="2" t="s">
        <v>1519</v>
      </c>
      <c r="B985" s="2" t="s">
        <v>68</v>
      </c>
      <c r="C985" s="2" t="s">
        <v>68</v>
      </c>
      <c r="D985" s="2" t="s">
        <v>131</v>
      </c>
      <c r="E985" s="2" t="s">
        <v>2801</v>
      </c>
    </row>
    <row r="986" spans="1:5">
      <c r="A986" s="2" t="s">
        <v>1520</v>
      </c>
      <c r="B986" s="2" t="s">
        <v>68</v>
      </c>
      <c r="C986" s="2" t="s">
        <v>68</v>
      </c>
      <c r="D986" s="2" t="s">
        <v>131</v>
      </c>
      <c r="E986" s="2" t="s">
        <v>2801</v>
      </c>
    </row>
    <row r="987" spans="1:5">
      <c r="A987" s="2" t="s">
        <v>1521</v>
      </c>
      <c r="B987" s="2" t="s">
        <v>68</v>
      </c>
      <c r="C987" s="2" t="s">
        <v>68</v>
      </c>
      <c r="D987" s="2" t="s">
        <v>131</v>
      </c>
      <c r="E987" s="2" t="s">
        <v>2801</v>
      </c>
    </row>
    <row r="988" spans="1:5">
      <c r="A988" s="2" t="s">
        <v>1523</v>
      </c>
      <c r="B988" s="2" t="s">
        <v>68</v>
      </c>
      <c r="C988" s="2" t="s">
        <v>68</v>
      </c>
      <c r="D988" s="2" t="s">
        <v>131</v>
      </c>
      <c r="E988" s="2" t="s">
        <v>2801</v>
      </c>
    </row>
    <row r="989" spans="1:5">
      <c r="A989" s="2" t="s">
        <v>1524</v>
      </c>
      <c r="B989" s="2" t="s">
        <v>68</v>
      </c>
      <c r="C989" s="2" t="s">
        <v>68</v>
      </c>
      <c r="D989" s="2" t="s">
        <v>131</v>
      </c>
      <c r="E989" s="2" t="s">
        <v>2801</v>
      </c>
    </row>
    <row r="990" spans="1:5">
      <c r="A990" s="2" t="s">
        <v>1525</v>
      </c>
      <c r="B990" s="2" t="s">
        <v>68</v>
      </c>
      <c r="C990" s="2" t="s">
        <v>68</v>
      </c>
      <c r="D990" s="2" t="s">
        <v>131</v>
      </c>
      <c r="E990" s="2" t="s">
        <v>2801</v>
      </c>
    </row>
    <row r="991" spans="1:5">
      <c r="A991" s="2" t="s">
        <v>1526</v>
      </c>
      <c r="B991" s="2" t="s">
        <v>68</v>
      </c>
      <c r="C991" s="2" t="s">
        <v>63</v>
      </c>
      <c r="D991" s="2" t="s">
        <v>150</v>
      </c>
      <c r="E991" s="2" t="s">
        <v>2802</v>
      </c>
    </row>
    <row r="992" spans="1:5">
      <c r="A992" s="2" t="s">
        <v>1527</v>
      </c>
      <c r="B992" s="2" t="s">
        <v>68</v>
      </c>
      <c r="C992" s="2" t="s">
        <v>68</v>
      </c>
      <c r="D992" s="2" t="s">
        <v>131</v>
      </c>
      <c r="E992" s="2" t="s">
        <v>2801</v>
      </c>
    </row>
    <row r="993" spans="1:5">
      <c r="A993" s="2" t="s">
        <v>1528</v>
      </c>
      <c r="B993" s="2" t="s">
        <v>68</v>
      </c>
      <c r="C993" s="2" t="s">
        <v>68</v>
      </c>
      <c r="D993" s="2" t="s">
        <v>131</v>
      </c>
      <c r="E993" s="2" t="s">
        <v>2801</v>
      </c>
    </row>
    <row r="994" spans="1:5">
      <c r="A994" s="2" t="s">
        <v>1529</v>
      </c>
      <c r="B994" s="2" t="s">
        <v>68</v>
      </c>
      <c r="C994" s="2" t="s">
        <v>68</v>
      </c>
      <c r="D994" s="2" t="s">
        <v>131</v>
      </c>
      <c r="E994" s="2" t="s">
        <v>2801</v>
      </c>
    </row>
    <row r="995" spans="1:5">
      <c r="A995" s="2" t="s">
        <v>1530</v>
      </c>
      <c r="B995" s="2" t="s">
        <v>68</v>
      </c>
      <c r="C995" s="2" t="s">
        <v>63</v>
      </c>
      <c r="D995" s="2" t="s">
        <v>150</v>
      </c>
      <c r="E995" s="2" t="s">
        <v>2802</v>
      </c>
    </row>
    <row r="996" spans="1:5">
      <c r="A996" s="2" t="s">
        <v>1531</v>
      </c>
      <c r="B996" s="2" t="s">
        <v>68</v>
      </c>
      <c r="C996" s="2" t="s">
        <v>68</v>
      </c>
      <c r="D996" s="2" t="s">
        <v>131</v>
      </c>
      <c r="E996" s="2" t="s">
        <v>2801</v>
      </c>
    </row>
    <row r="997" spans="1:5">
      <c r="A997" s="2" t="s">
        <v>1532</v>
      </c>
      <c r="B997" s="2" t="s">
        <v>68</v>
      </c>
      <c r="C997" s="2" t="s">
        <v>63</v>
      </c>
      <c r="D997" s="2" t="s">
        <v>150</v>
      </c>
      <c r="E997" s="2" t="s">
        <v>2802</v>
      </c>
    </row>
    <row r="998" spans="1:5">
      <c r="A998" s="2" t="s">
        <v>1533</v>
      </c>
      <c r="B998" s="2" t="s">
        <v>68</v>
      </c>
      <c r="C998" s="2" t="s">
        <v>68</v>
      </c>
      <c r="D998" s="2" t="s">
        <v>131</v>
      </c>
      <c r="E998" s="2" t="s">
        <v>2801</v>
      </c>
    </row>
    <row r="999" spans="1:5">
      <c r="A999" s="2" t="s">
        <v>1534</v>
      </c>
      <c r="B999" s="2" t="s">
        <v>68</v>
      </c>
      <c r="C999" s="2" t="s">
        <v>63</v>
      </c>
      <c r="D999" s="2" t="s">
        <v>150</v>
      </c>
      <c r="E999" s="2" t="s">
        <v>2802</v>
      </c>
    </row>
    <row r="1000" spans="1:5">
      <c r="A1000" s="2" t="s">
        <v>1535</v>
      </c>
      <c r="B1000" s="2" t="s">
        <v>68</v>
      </c>
      <c r="C1000" s="2" t="s">
        <v>68</v>
      </c>
      <c r="D1000" s="2" t="s">
        <v>131</v>
      </c>
      <c r="E1000" s="2" t="s">
        <v>2801</v>
      </c>
    </row>
    <row r="1001" spans="1:5">
      <c r="A1001" s="2" t="s">
        <v>1537</v>
      </c>
      <c r="B1001" s="2" t="s">
        <v>68</v>
      </c>
      <c r="C1001" s="2" t="s">
        <v>68</v>
      </c>
      <c r="D1001" s="2" t="s">
        <v>131</v>
      </c>
      <c r="E1001" s="2" t="s">
        <v>2801</v>
      </c>
    </row>
    <row r="1002" spans="1:5">
      <c r="A1002" s="2" t="s">
        <v>1538</v>
      </c>
      <c r="B1002" s="2" t="s">
        <v>68</v>
      </c>
      <c r="C1002" s="2" t="s">
        <v>63</v>
      </c>
      <c r="D1002" s="2" t="s">
        <v>150</v>
      </c>
      <c r="E1002" s="2" t="s">
        <v>2802</v>
      </c>
    </row>
    <row r="1003" spans="1:5">
      <c r="A1003" s="2" t="s">
        <v>1540</v>
      </c>
      <c r="B1003" s="2" t="s">
        <v>68</v>
      </c>
      <c r="C1003" s="2" t="s">
        <v>68</v>
      </c>
      <c r="D1003" s="2" t="s">
        <v>131</v>
      </c>
      <c r="E1003" s="2" t="s">
        <v>2801</v>
      </c>
    </row>
    <row r="1004" spans="1:5">
      <c r="A1004" s="2" t="s">
        <v>1542</v>
      </c>
      <c r="B1004" s="2" t="s">
        <v>68</v>
      </c>
      <c r="C1004" s="2" t="s">
        <v>68</v>
      </c>
      <c r="D1004" s="2" t="s">
        <v>131</v>
      </c>
      <c r="E1004" s="2" t="s">
        <v>2801</v>
      </c>
    </row>
    <row r="1005" spans="1:5">
      <c r="A1005" s="2" t="s">
        <v>1543</v>
      </c>
      <c r="B1005" s="2" t="s">
        <v>68</v>
      </c>
      <c r="C1005" s="2" t="s">
        <v>68</v>
      </c>
      <c r="D1005" s="2" t="s">
        <v>131</v>
      </c>
      <c r="E1005" s="2" t="s">
        <v>2801</v>
      </c>
    </row>
    <row r="1006" spans="1:5">
      <c r="A1006" s="2" t="s">
        <v>1544</v>
      </c>
      <c r="B1006" s="2" t="s">
        <v>68</v>
      </c>
      <c r="C1006" s="2" t="s">
        <v>68</v>
      </c>
      <c r="D1006" s="2" t="s">
        <v>131</v>
      </c>
      <c r="E1006" s="2" t="s">
        <v>2801</v>
      </c>
    </row>
    <row r="1007" spans="1:5">
      <c r="A1007" s="2" t="s">
        <v>1545</v>
      </c>
      <c r="B1007" s="2" t="s">
        <v>68</v>
      </c>
      <c r="C1007" s="2" t="s">
        <v>68</v>
      </c>
      <c r="D1007" s="2" t="s">
        <v>131</v>
      </c>
      <c r="E1007" s="2" t="s">
        <v>2801</v>
      </c>
    </row>
    <row r="1008" spans="1:5">
      <c r="A1008" s="2" t="s">
        <v>1547</v>
      </c>
      <c r="B1008" s="2" t="s">
        <v>68</v>
      </c>
      <c r="C1008" s="2" t="s">
        <v>68</v>
      </c>
      <c r="D1008" s="2" t="s">
        <v>131</v>
      </c>
      <c r="E1008" s="2" t="s">
        <v>2801</v>
      </c>
    </row>
    <row r="1009" spans="1:5">
      <c r="A1009" s="2" t="s">
        <v>1548</v>
      </c>
      <c r="B1009" s="2" t="s">
        <v>68</v>
      </c>
      <c r="C1009" s="2" t="s">
        <v>68</v>
      </c>
      <c r="D1009" s="2" t="s">
        <v>131</v>
      </c>
      <c r="E1009" s="2" t="s">
        <v>2801</v>
      </c>
    </row>
    <row r="1010" spans="1:5">
      <c r="A1010" s="2" t="s">
        <v>1550</v>
      </c>
      <c r="B1010" s="2" t="s">
        <v>68</v>
      </c>
      <c r="C1010" s="2" t="s">
        <v>68</v>
      </c>
      <c r="D1010" s="2" t="s">
        <v>131</v>
      </c>
      <c r="E1010" s="2" t="s">
        <v>2801</v>
      </c>
    </row>
    <row r="1011" spans="1:5">
      <c r="A1011" s="2" t="s">
        <v>1552</v>
      </c>
      <c r="B1011" s="2" t="s">
        <v>68</v>
      </c>
      <c r="C1011" s="2" t="s">
        <v>68</v>
      </c>
      <c r="D1011" s="2" t="s">
        <v>131</v>
      </c>
      <c r="E1011" s="2" t="s">
        <v>2801</v>
      </c>
    </row>
    <row r="1012" spans="1:5">
      <c r="A1012" s="2" t="s">
        <v>1553</v>
      </c>
      <c r="B1012" s="2" t="s">
        <v>68</v>
      </c>
      <c r="C1012" s="2" t="s">
        <v>68</v>
      </c>
      <c r="D1012" s="2" t="s">
        <v>131</v>
      </c>
      <c r="E1012" s="2" t="s">
        <v>2801</v>
      </c>
    </row>
    <row r="1013" spans="1:5">
      <c r="A1013" s="2" t="s">
        <v>1555</v>
      </c>
      <c r="B1013" s="2" t="s">
        <v>68</v>
      </c>
      <c r="C1013" s="2" t="s">
        <v>68</v>
      </c>
      <c r="D1013" s="2" t="s">
        <v>131</v>
      </c>
      <c r="E1013" s="2" t="s">
        <v>2801</v>
      </c>
    </row>
    <row r="1014" spans="1:5">
      <c r="A1014" s="2" t="s">
        <v>1556</v>
      </c>
      <c r="B1014" s="2" t="s">
        <v>68</v>
      </c>
      <c r="C1014" s="2" t="s">
        <v>63</v>
      </c>
      <c r="D1014" s="2" t="s">
        <v>150</v>
      </c>
      <c r="E1014" s="2" t="s">
        <v>2802</v>
      </c>
    </row>
    <row r="1015" spans="1:5">
      <c r="A1015" s="2" t="s">
        <v>1557</v>
      </c>
      <c r="B1015" s="2" t="s">
        <v>68</v>
      </c>
      <c r="C1015" s="2" t="s">
        <v>68</v>
      </c>
      <c r="D1015" s="2" t="s">
        <v>131</v>
      </c>
      <c r="E1015" s="2" t="s">
        <v>2801</v>
      </c>
    </row>
    <row r="1016" spans="1:5">
      <c r="A1016" s="2" t="s">
        <v>1559</v>
      </c>
      <c r="B1016" s="2" t="s">
        <v>68</v>
      </c>
      <c r="C1016" s="2" t="s">
        <v>75</v>
      </c>
      <c r="D1016" s="2" t="s">
        <v>150</v>
      </c>
      <c r="E1016" s="2" t="s">
        <v>2802</v>
      </c>
    </row>
    <row r="1017" spans="1:5">
      <c r="A1017" s="2" t="s">
        <v>1561</v>
      </c>
      <c r="B1017" s="2" t="s">
        <v>68</v>
      </c>
      <c r="C1017" s="2" t="s">
        <v>68</v>
      </c>
      <c r="D1017" s="2" t="s">
        <v>131</v>
      </c>
      <c r="E1017" s="2" t="s">
        <v>2801</v>
      </c>
    </row>
    <row r="1018" spans="1:5">
      <c r="A1018" s="2" t="s">
        <v>1562</v>
      </c>
      <c r="B1018" s="2" t="s">
        <v>68</v>
      </c>
      <c r="C1018" s="2" t="s">
        <v>63</v>
      </c>
      <c r="D1018" s="2" t="s">
        <v>150</v>
      </c>
      <c r="E1018" s="2" t="s">
        <v>2802</v>
      </c>
    </row>
    <row r="1019" spans="1:5">
      <c r="A1019" s="2" t="s">
        <v>1563</v>
      </c>
      <c r="B1019" s="2" t="s">
        <v>68</v>
      </c>
      <c r="C1019" s="2" t="s">
        <v>63</v>
      </c>
      <c r="D1019" s="2" t="s">
        <v>150</v>
      </c>
      <c r="E1019" s="2" t="s">
        <v>2802</v>
      </c>
    </row>
    <row r="1020" spans="1:5">
      <c r="A1020" s="2" t="s">
        <v>1564</v>
      </c>
      <c r="B1020" s="2" t="s">
        <v>68</v>
      </c>
      <c r="C1020" s="2" t="s">
        <v>68</v>
      </c>
      <c r="D1020" s="2" t="s">
        <v>131</v>
      </c>
      <c r="E1020" s="2" t="s">
        <v>2801</v>
      </c>
    </row>
    <row r="1021" spans="1:5">
      <c r="A1021" s="2" t="s">
        <v>1565</v>
      </c>
      <c r="B1021" s="2" t="s">
        <v>68</v>
      </c>
      <c r="C1021" s="2" t="s">
        <v>75</v>
      </c>
      <c r="D1021" s="2" t="s">
        <v>150</v>
      </c>
      <c r="E1021" s="2" t="s">
        <v>2802</v>
      </c>
    </row>
    <row r="1022" spans="1:5">
      <c r="A1022" s="2" t="s">
        <v>1566</v>
      </c>
      <c r="B1022" s="2" t="s">
        <v>68</v>
      </c>
      <c r="C1022" s="2" t="s">
        <v>68</v>
      </c>
      <c r="D1022" s="2" t="s">
        <v>131</v>
      </c>
      <c r="E1022" s="2" t="s">
        <v>2801</v>
      </c>
    </row>
    <row r="1023" spans="1:5">
      <c r="A1023" s="2" t="s">
        <v>1568</v>
      </c>
      <c r="B1023" s="2" t="s">
        <v>68</v>
      </c>
      <c r="C1023" s="2" t="s">
        <v>68</v>
      </c>
      <c r="D1023" s="2" t="s">
        <v>131</v>
      </c>
      <c r="E1023" s="2" t="s">
        <v>2801</v>
      </c>
    </row>
    <row r="1024" spans="1:5">
      <c r="A1024" s="2" t="s">
        <v>1569</v>
      </c>
      <c r="B1024" s="2" t="s">
        <v>68</v>
      </c>
      <c r="C1024" s="2" t="s">
        <v>68</v>
      </c>
      <c r="D1024" s="2" t="s">
        <v>131</v>
      </c>
      <c r="E1024" s="2" t="s">
        <v>2801</v>
      </c>
    </row>
    <row r="1025" spans="1:5">
      <c r="A1025" s="2" t="s">
        <v>1571</v>
      </c>
      <c r="B1025" s="2" t="s">
        <v>68</v>
      </c>
      <c r="C1025" s="2" t="s">
        <v>68</v>
      </c>
      <c r="D1025" s="2" t="s">
        <v>131</v>
      </c>
      <c r="E1025" s="2" t="s">
        <v>2801</v>
      </c>
    </row>
    <row r="1026" spans="1:5">
      <c r="A1026" s="2" t="s">
        <v>1573</v>
      </c>
      <c r="B1026" s="2" t="s">
        <v>68</v>
      </c>
      <c r="C1026" s="2" t="s">
        <v>63</v>
      </c>
      <c r="D1026" s="2" t="s">
        <v>150</v>
      </c>
      <c r="E1026" s="2" t="s">
        <v>2802</v>
      </c>
    </row>
    <row r="1027" spans="1:5">
      <c r="A1027" s="2" t="s">
        <v>1574</v>
      </c>
      <c r="B1027" s="2" t="s">
        <v>68</v>
      </c>
      <c r="C1027" s="2" t="s">
        <v>68</v>
      </c>
      <c r="D1027" s="2" t="s">
        <v>131</v>
      </c>
      <c r="E1027" s="2" t="s">
        <v>2801</v>
      </c>
    </row>
    <row r="1028" spans="1:5">
      <c r="A1028" s="2" t="s">
        <v>1576</v>
      </c>
      <c r="B1028" s="2" t="s">
        <v>68</v>
      </c>
      <c r="C1028" s="2" t="s">
        <v>75</v>
      </c>
      <c r="D1028" s="2" t="s">
        <v>150</v>
      </c>
      <c r="E1028" s="2" t="s">
        <v>2802</v>
      </c>
    </row>
    <row r="1029" spans="1:5">
      <c r="A1029" s="2" t="s">
        <v>1578</v>
      </c>
      <c r="B1029" s="2" t="s">
        <v>68</v>
      </c>
      <c r="C1029" s="2" t="s">
        <v>75</v>
      </c>
      <c r="D1029" s="2" t="s">
        <v>150</v>
      </c>
      <c r="E1029" s="2" t="s">
        <v>2802</v>
      </c>
    </row>
    <row r="1030" spans="1:5">
      <c r="A1030" s="2" t="s">
        <v>1579</v>
      </c>
      <c r="B1030" s="2" t="s">
        <v>68</v>
      </c>
      <c r="C1030" s="2" t="s">
        <v>68</v>
      </c>
      <c r="D1030" s="2" t="s">
        <v>131</v>
      </c>
      <c r="E1030" s="2" t="s">
        <v>2801</v>
      </c>
    </row>
    <row r="1031" spans="1:5">
      <c r="A1031" s="2" t="s">
        <v>1581</v>
      </c>
      <c r="B1031" s="2" t="s">
        <v>68</v>
      </c>
      <c r="C1031" s="2" t="s">
        <v>68</v>
      </c>
      <c r="D1031" s="2" t="s">
        <v>131</v>
      </c>
      <c r="E1031" s="2" t="s">
        <v>2801</v>
      </c>
    </row>
    <row r="1032" spans="1:5">
      <c r="A1032" s="2" t="s">
        <v>1582</v>
      </c>
      <c r="B1032" s="2" t="s">
        <v>68</v>
      </c>
      <c r="C1032" s="2" t="s">
        <v>68</v>
      </c>
      <c r="D1032" s="2" t="s">
        <v>131</v>
      </c>
      <c r="E1032" s="2" t="s">
        <v>2801</v>
      </c>
    </row>
    <row r="1033" spans="1:5">
      <c r="A1033" s="2" t="s">
        <v>1584</v>
      </c>
      <c r="B1033" s="2" t="s">
        <v>68</v>
      </c>
      <c r="C1033" s="2" t="s">
        <v>63</v>
      </c>
      <c r="D1033" s="2" t="s">
        <v>150</v>
      </c>
      <c r="E1033" s="2" t="s">
        <v>2802</v>
      </c>
    </row>
    <row r="1034" spans="1:5">
      <c r="A1034" s="2" t="s">
        <v>1585</v>
      </c>
      <c r="B1034" s="2" t="s">
        <v>68</v>
      </c>
      <c r="C1034" s="2" t="s">
        <v>68</v>
      </c>
      <c r="D1034" s="2" t="s">
        <v>131</v>
      </c>
      <c r="E1034" s="2" t="s">
        <v>2801</v>
      </c>
    </row>
    <row r="1035" spans="1:5">
      <c r="A1035" s="2" t="s">
        <v>1587</v>
      </c>
      <c r="B1035" s="2" t="s">
        <v>68</v>
      </c>
      <c r="C1035" s="2" t="s">
        <v>63</v>
      </c>
      <c r="D1035" s="2" t="s">
        <v>150</v>
      </c>
      <c r="E1035" s="2" t="s">
        <v>2802</v>
      </c>
    </row>
    <row r="1036" spans="1:5">
      <c r="A1036" s="2" t="s">
        <v>1588</v>
      </c>
      <c r="B1036" s="2" t="s">
        <v>68</v>
      </c>
      <c r="C1036" s="2" t="s">
        <v>68</v>
      </c>
      <c r="D1036" s="2" t="s">
        <v>131</v>
      </c>
      <c r="E1036" s="2" t="s">
        <v>2801</v>
      </c>
    </row>
    <row r="1037" spans="1:5">
      <c r="A1037" s="2" t="s">
        <v>1589</v>
      </c>
      <c r="B1037" s="2" t="s">
        <v>68</v>
      </c>
      <c r="C1037" s="2" t="s">
        <v>68</v>
      </c>
      <c r="D1037" s="2" t="s">
        <v>131</v>
      </c>
      <c r="E1037" s="2" t="s">
        <v>2801</v>
      </c>
    </row>
    <row r="1038" spans="1:5">
      <c r="A1038" s="2" t="s">
        <v>1590</v>
      </c>
      <c r="B1038" s="2" t="s">
        <v>68</v>
      </c>
      <c r="C1038" s="2" t="s">
        <v>68</v>
      </c>
      <c r="D1038" s="2" t="s">
        <v>131</v>
      </c>
      <c r="E1038" s="2" t="s">
        <v>2801</v>
      </c>
    </row>
    <row r="1039" spans="1:5">
      <c r="A1039" s="2" t="s">
        <v>1591</v>
      </c>
      <c r="B1039" s="2" t="s">
        <v>68</v>
      </c>
      <c r="C1039" s="2" t="s">
        <v>68</v>
      </c>
      <c r="D1039" s="2" t="s">
        <v>131</v>
      </c>
      <c r="E1039" s="2" t="s">
        <v>2801</v>
      </c>
    </row>
    <row r="1040" spans="1:5">
      <c r="A1040" s="2" t="s">
        <v>1592</v>
      </c>
      <c r="B1040" s="2" t="s">
        <v>68</v>
      </c>
      <c r="C1040" s="2" t="s">
        <v>68</v>
      </c>
      <c r="D1040" s="2" t="s">
        <v>131</v>
      </c>
      <c r="E1040" s="2" t="s">
        <v>2801</v>
      </c>
    </row>
    <row r="1041" spans="1:5">
      <c r="A1041" s="2" t="s">
        <v>1593</v>
      </c>
      <c r="B1041" s="2" t="s">
        <v>68</v>
      </c>
      <c r="C1041" s="2" t="s">
        <v>63</v>
      </c>
      <c r="D1041" s="2" t="s">
        <v>150</v>
      </c>
      <c r="E1041" s="2" t="s">
        <v>2802</v>
      </c>
    </row>
    <row r="1042" spans="1:5">
      <c r="A1042" s="2" t="s">
        <v>1594</v>
      </c>
      <c r="B1042" s="2" t="s">
        <v>68</v>
      </c>
      <c r="C1042" s="2" t="s">
        <v>68</v>
      </c>
      <c r="D1042" s="2" t="s">
        <v>131</v>
      </c>
      <c r="E1042" s="2" t="s">
        <v>2801</v>
      </c>
    </row>
    <row r="1043" spans="1:5">
      <c r="A1043" s="2" t="s">
        <v>1595</v>
      </c>
      <c r="B1043" s="2" t="s">
        <v>68</v>
      </c>
      <c r="C1043" s="2" t="s">
        <v>68</v>
      </c>
      <c r="D1043" s="2" t="s">
        <v>131</v>
      </c>
      <c r="E1043" s="2" t="s">
        <v>2801</v>
      </c>
    </row>
    <row r="1044" spans="1:5">
      <c r="A1044" s="2" t="s">
        <v>1596</v>
      </c>
      <c r="B1044" s="2" t="s">
        <v>68</v>
      </c>
      <c r="C1044" s="2" t="s">
        <v>68</v>
      </c>
      <c r="D1044" s="2" t="s">
        <v>131</v>
      </c>
      <c r="E1044" s="2" t="s">
        <v>2801</v>
      </c>
    </row>
    <row r="1045" spans="1:5">
      <c r="A1045" s="2" t="s">
        <v>1597</v>
      </c>
      <c r="B1045" s="2" t="s">
        <v>68</v>
      </c>
      <c r="C1045" s="2" t="s">
        <v>68</v>
      </c>
      <c r="D1045" s="2" t="s">
        <v>131</v>
      </c>
      <c r="E1045" s="2" t="s">
        <v>2801</v>
      </c>
    </row>
    <row r="1046" spans="1:5">
      <c r="A1046" s="2" t="s">
        <v>1599</v>
      </c>
      <c r="B1046" s="2" t="s">
        <v>68</v>
      </c>
      <c r="C1046" s="2" t="s">
        <v>68</v>
      </c>
      <c r="D1046" s="2" t="s">
        <v>131</v>
      </c>
      <c r="E1046" s="2" t="s">
        <v>2801</v>
      </c>
    </row>
    <row r="1047" spans="1:5">
      <c r="A1047" s="2" t="s">
        <v>1600</v>
      </c>
      <c r="B1047" s="2" t="s">
        <v>68</v>
      </c>
      <c r="C1047" s="2" t="s">
        <v>68</v>
      </c>
      <c r="D1047" s="2" t="s">
        <v>131</v>
      </c>
      <c r="E1047" s="2" t="s">
        <v>2801</v>
      </c>
    </row>
    <row r="1048" spans="1:5">
      <c r="A1048" s="2" t="s">
        <v>1601</v>
      </c>
      <c r="B1048" s="2" t="s">
        <v>68</v>
      </c>
      <c r="C1048" s="2" t="s">
        <v>68</v>
      </c>
      <c r="D1048" s="2" t="s">
        <v>131</v>
      </c>
      <c r="E1048" s="2" t="s">
        <v>2801</v>
      </c>
    </row>
    <row r="1049" spans="1:5">
      <c r="A1049" s="2" t="s">
        <v>1602</v>
      </c>
      <c r="B1049" s="2" t="s">
        <v>68</v>
      </c>
      <c r="C1049" s="2" t="s">
        <v>68</v>
      </c>
      <c r="D1049" s="2" t="s">
        <v>131</v>
      </c>
      <c r="E1049" s="2" t="s">
        <v>2801</v>
      </c>
    </row>
    <row r="1050" spans="1:5">
      <c r="A1050" s="2" t="s">
        <v>1604</v>
      </c>
      <c r="B1050" s="2" t="s">
        <v>68</v>
      </c>
      <c r="C1050" s="2" t="s">
        <v>68</v>
      </c>
      <c r="D1050" s="2" t="s">
        <v>131</v>
      </c>
      <c r="E1050" s="2" t="s">
        <v>2801</v>
      </c>
    </row>
    <row r="1051" spans="1:5">
      <c r="A1051" s="2" t="s">
        <v>1605</v>
      </c>
      <c r="B1051" s="2" t="s">
        <v>68</v>
      </c>
      <c r="C1051" s="2" t="s">
        <v>68</v>
      </c>
      <c r="D1051" s="2" t="s">
        <v>131</v>
      </c>
      <c r="E1051" s="2" t="s">
        <v>2801</v>
      </c>
    </row>
    <row r="1052" spans="1:5">
      <c r="A1052" s="2" t="s">
        <v>1606</v>
      </c>
      <c r="B1052" s="2" t="s">
        <v>68</v>
      </c>
      <c r="C1052" s="2" t="s">
        <v>68</v>
      </c>
      <c r="D1052" s="2" t="s">
        <v>131</v>
      </c>
      <c r="E1052" s="2" t="s">
        <v>2801</v>
      </c>
    </row>
    <row r="1053" spans="1:5">
      <c r="A1053" s="2" t="s">
        <v>1607</v>
      </c>
      <c r="B1053" s="2" t="s">
        <v>68</v>
      </c>
      <c r="C1053" s="2" t="s">
        <v>68</v>
      </c>
      <c r="D1053" s="2" t="s">
        <v>131</v>
      </c>
      <c r="E1053" s="2" t="s">
        <v>2801</v>
      </c>
    </row>
    <row r="1054" spans="1:5">
      <c r="A1054" s="2" t="s">
        <v>1608</v>
      </c>
      <c r="B1054" s="2" t="s">
        <v>68</v>
      </c>
      <c r="C1054" s="2" t="s">
        <v>68</v>
      </c>
      <c r="D1054" s="2" t="s">
        <v>131</v>
      </c>
      <c r="E1054" s="2" t="s">
        <v>2801</v>
      </c>
    </row>
    <row r="1055" spans="1:5">
      <c r="A1055" s="2" t="s">
        <v>1610</v>
      </c>
      <c r="B1055" s="2" t="s">
        <v>68</v>
      </c>
      <c r="C1055" s="2" t="s">
        <v>68</v>
      </c>
      <c r="D1055" s="2" t="s">
        <v>131</v>
      </c>
      <c r="E1055" s="2" t="s">
        <v>2801</v>
      </c>
    </row>
    <row r="1056" spans="1:5">
      <c r="A1056" s="2" t="s">
        <v>1611</v>
      </c>
      <c r="B1056" s="2" t="s">
        <v>68</v>
      </c>
      <c r="C1056" s="2" t="s">
        <v>63</v>
      </c>
      <c r="D1056" s="2" t="s">
        <v>150</v>
      </c>
      <c r="E1056" s="2" t="s">
        <v>2802</v>
      </c>
    </row>
    <row r="1057" spans="1:5">
      <c r="A1057" s="2" t="s">
        <v>1612</v>
      </c>
      <c r="B1057" s="2" t="s">
        <v>68</v>
      </c>
      <c r="C1057" s="2" t="s">
        <v>63</v>
      </c>
      <c r="D1057" s="2" t="s">
        <v>150</v>
      </c>
      <c r="E1057" s="2" t="s">
        <v>2802</v>
      </c>
    </row>
    <row r="1058" spans="1:5">
      <c r="A1058" s="2" t="s">
        <v>1613</v>
      </c>
      <c r="B1058" s="2" t="s">
        <v>68</v>
      </c>
      <c r="C1058" s="2" t="s">
        <v>63</v>
      </c>
      <c r="D1058" s="2" t="s">
        <v>150</v>
      </c>
      <c r="E1058" s="2" t="s">
        <v>2802</v>
      </c>
    </row>
    <row r="1059" spans="1:5">
      <c r="A1059" s="2" t="s">
        <v>1614</v>
      </c>
      <c r="B1059" s="2" t="s">
        <v>68</v>
      </c>
      <c r="C1059" s="2" t="s">
        <v>68</v>
      </c>
      <c r="D1059" s="2" t="s">
        <v>131</v>
      </c>
      <c r="E1059" s="2" t="s">
        <v>2801</v>
      </c>
    </row>
    <row r="1060" spans="1:5">
      <c r="A1060" s="2" t="s">
        <v>1615</v>
      </c>
      <c r="B1060" s="2" t="s">
        <v>68</v>
      </c>
      <c r="C1060" s="2" t="s">
        <v>68</v>
      </c>
      <c r="D1060" s="2" t="s">
        <v>131</v>
      </c>
      <c r="E1060" s="2" t="s">
        <v>2801</v>
      </c>
    </row>
    <row r="1061" spans="1:5">
      <c r="A1061" s="2" t="s">
        <v>1616</v>
      </c>
      <c r="B1061" s="2" t="s">
        <v>68</v>
      </c>
      <c r="C1061" s="2" t="s">
        <v>68</v>
      </c>
      <c r="D1061" s="2" t="s">
        <v>131</v>
      </c>
      <c r="E1061" s="2" t="s">
        <v>2801</v>
      </c>
    </row>
    <row r="1062" spans="1:5">
      <c r="A1062" s="2" t="s">
        <v>1617</v>
      </c>
      <c r="B1062" s="2" t="s">
        <v>68</v>
      </c>
      <c r="C1062" s="2" t="s">
        <v>68</v>
      </c>
      <c r="D1062" s="2" t="s">
        <v>131</v>
      </c>
      <c r="E1062" s="2" t="s">
        <v>2801</v>
      </c>
    </row>
    <row r="1063" spans="1:5">
      <c r="A1063" s="2" t="s">
        <v>1618</v>
      </c>
      <c r="B1063" s="2" t="s">
        <v>68</v>
      </c>
      <c r="C1063" s="2" t="s">
        <v>68</v>
      </c>
      <c r="D1063" s="2" t="s">
        <v>131</v>
      </c>
      <c r="E1063" s="2" t="s">
        <v>2801</v>
      </c>
    </row>
    <row r="1064" spans="1:5">
      <c r="A1064" s="2" t="s">
        <v>1619</v>
      </c>
      <c r="B1064" s="2" t="s">
        <v>68</v>
      </c>
      <c r="C1064" s="2" t="s">
        <v>68</v>
      </c>
      <c r="D1064" s="2" t="s">
        <v>131</v>
      </c>
      <c r="E1064" s="2" t="s">
        <v>2801</v>
      </c>
    </row>
    <row r="1065" spans="1:5">
      <c r="A1065" s="2" t="s">
        <v>1620</v>
      </c>
      <c r="B1065" s="2" t="s">
        <v>68</v>
      </c>
      <c r="C1065" s="2" t="s">
        <v>63</v>
      </c>
      <c r="D1065" s="2" t="s">
        <v>150</v>
      </c>
      <c r="E1065" s="2" t="s">
        <v>2802</v>
      </c>
    </row>
    <row r="1066" spans="1:5">
      <c r="A1066" s="2" t="s">
        <v>1621</v>
      </c>
      <c r="B1066" s="2" t="s">
        <v>68</v>
      </c>
      <c r="C1066" s="2" t="s">
        <v>68</v>
      </c>
      <c r="D1066" s="2" t="s">
        <v>131</v>
      </c>
      <c r="E1066" s="2" t="s">
        <v>2801</v>
      </c>
    </row>
    <row r="1067" spans="1:5">
      <c r="A1067" s="2" t="s">
        <v>1622</v>
      </c>
      <c r="B1067" s="2" t="s">
        <v>68</v>
      </c>
      <c r="C1067" s="2" t="s">
        <v>68</v>
      </c>
      <c r="D1067" s="2" t="s">
        <v>131</v>
      </c>
      <c r="E1067" s="2" t="s">
        <v>2801</v>
      </c>
    </row>
    <row r="1068" spans="1:5">
      <c r="A1068" s="2" t="s">
        <v>1624</v>
      </c>
      <c r="B1068" s="2" t="s">
        <v>68</v>
      </c>
      <c r="C1068" s="2" t="s">
        <v>63</v>
      </c>
      <c r="D1068" s="2" t="s">
        <v>150</v>
      </c>
      <c r="E1068" s="2" t="s">
        <v>2802</v>
      </c>
    </row>
    <row r="1069" spans="1:5">
      <c r="A1069" s="2" t="s">
        <v>1625</v>
      </c>
      <c r="B1069" s="2" t="s">
        <v>68</v>
      </c>
      <c r="C1069" s="2" t="s">
        <v>63</v>
      </c>
      <c r="D1069" s="2" t="s">
        <v>150</v>
      </c>
      <c r="E1069" s="2" t="s">
        <v>2802</v>
      </c>
    </row>
    <row r="1070" spans="1:5">
      <c r="A1070" s="2" t="s">
        <v>1626</v>
      </c>
      <c r="B1070" s="2" t="s">
        <v>68</v>
      </c>
      <c r="C1070" s="2" t="s">
        <v>63</v>
      </c>
      <c r="D1070" s="2" t="s">
        <v>150</v>
      </c>
      <c r="E1070" s="2" t="s">
        <v>2802</v>
      </c>
    </row>
    <row r="1071" spans="1:5">
      <c r="A1071" s="2" t="s">
        <v>1627</v>
      </c>
      <c r="B1071" s="2" t="s">
        <v>68</v>
      </c>
      <c r="C1071" s="2" t="s">
        <v>68</v>
      </c>
      <c r="D1071" s="2" t="s">
        <v>131</v>
      </c>
      <c r="E1071" s="2" t="s">
        <v>2801</v>
      </c>
    </row>
    <row r="1072" spans="1:5">
      <c r="A1072" s="2" t="s">
        <v>1628</v>
      </c>
      <c r="B1072" s="2" t="s">
        <v>68</v>
      </c>
      <c r="C1072" s="2" t="s">
        <v>63</v>
      </c>
      <c r="D1072" s="2" t="s">
        <v>150</v>
      </c>
      <c r="E1072" s="2" t="s">
        <v>2802</v>
      </c>
    </row>
    <row r="1073" spans="1:5">
      <c r="A1073" s="2" t="s">
        <v>1629</v>
      </c>
      <c r="B1073" s="2" t="s">
        <v>68</v>
      </c>
      <c r="C1073" s="2" t="s">
        <v>68</v>
      </c>
      <c r="D1073" s="2" t="s">
        <v>131</v>
      </c>
      <c r="E1073" s="2" t="s">
        <v>2801</v>
      </c>
    </row>
    <row r="1074" spans="1:5">
      <c r="A1074" s="2" t="s">
        <v>1630</v>
      </c>
      <c r="B1074" s="2" t="s">
        <v>68</v>
      </c>
      <c r="C1074" s="2" t="s">
        <v>68</v>
      </c>
      <c r="D1074" s="2" t="s">
        <v>131</v>
      </c>
      <c r="E1074" s="2" t="s">
        <v>2801</v>
      </c>
    </row>
    <row r="1075" spans="1:5">
      <c r="A1075" s="2" t="s">
        <v>1631</v>
      </c>
      <c r="B1075" s="2" t="s">
        <v>68</v>
      </c>
      <c r="C1075" s="2" t="s">
        <v>63</v>
      </c>
      <c r="D1075" s="2" t="s">
        <v>150</v>
      </c>
      <c r="E1075" s="2" t="s">
        <v>2802</v>
      </c>
    </row>
    <row r="1076" spans="1:5">
      <c r="A1076" s="2" t="s">
        <v>1632</v>
      </c>
      <c r="B1076" s="2" t="s">
        <v>68</v>
      </c>
      <c r="C1076" s="2" t="s">
        <v>68</v>
      </c>
      <c r="D1076" s="2" t="s">
        <v>131</v>
      </c>
      <c r="E1076" s="2" t="s">
        <v>2801</v>
      </c>
    </row>
    <row r="1077" spans="1:5">
      <c r="A1077" s="2" t="s">
        <v>1633</v>
      </c>
      <c r="B1077" s="2" t="s">
        <v>68</v>
      </c>
      <c r="C1077" s="2" t="s">
        <v>63</v>
      </c>
      <c r="D1077" s="2" t="s">
        <v>150</v>
      </c>
      <c r="E1077" s="2" t="s">
        <v>2802</v>
      </c>
    </row>
    <row r="1078" spans="1:5">
      <c r="A1078" s="2" t="s">
        <v>1635</v>
      </c>
      <c r="B1078" s="2" t="s">
        <v>68</v>
      </c>
      <c r="C1078" s="2" t="s">
        <v>68</v>
      </c>
      <c r="D1078" s="2" t="s">
        <v>131</v>
      </c>
      <c r="E1078" s="2" t="s">
        <v>2801</v>
      </c>
    </row>
    <row r="1079" spans="1:5">
      <c r="A1079" s="2" t="s">
        <v>1636</v>
      </c>
      <c r="B1079" s="2" t="s">
        <v>68</v>
      </c>
      <c r="C1079" s="2" t="s">
        <v>68</v>
      </c>
      <c r="D1079" s="2" t="s">
        <v>131</v>
      </c>
      <c r="E1079" s="2" t="s">
        <v>2801</v>
      </c>
    </row>
    <row r="1080" spans="1:5">
      <c r="A1080" s="2" t="s">
        <v>1637</v>
      </c>
      <c r="B1080" s="2" t="s">
        <v>68</v>
      </c>
      <c r="C1080" s="2" t="s">
        <v>68</v>
      </c>
      <c r="D1080" s="2" t="s">
        <v>131</v>
      </c>
      <c r="E1080" s="2" t="s">
        <v>2801</v>
      </c>
    </row>
    <row r="1081" spans="1:5">
      <c r="A1081" s="2" t="s">
        <v>1638</v>
      </c>
      <c r="B1081" s="2" t="s">
        <v>68</v>
      </c>
      <c r="C1081" s="2" t="s">
        <v>68</v>
      </c>
      <c r="D1081" s="2" t="s">
        <v>131</v>
      </c>
      <c r="E1081" s="2" t="s">
        <v>2801</v>
      </c>
    </row>
    <row r="1082" spans="1:5">
      <c r="A1082" s="2" t="s">
        <v>1640</v>
      </c>
      <c r="B1082" s="2" t="s">
        <v>68</v>
      </c>
      <c r="C1082" s="2" t="s">
        <v>68</v>
      </c>
      <c r="D1082" s="2" t="s">
        <v>131</v>
      </c>
      <c r="E1082" s="2" t="s">
        <v>2801</v>
      </c>
    </row>
    <row r="1083" spans="1:5">
      <c r="A1083" s="2" t="s">
        <v>1641</v>
      </c>
      <c r="B1083" s="2" t="s">
        <v>68</v>
      </c>
      <c r="C1083" s="2" t="s">
        <v>68</v>
      </c>
      <c r="D1083" s="2" t="s">
        <v>131</v>
      </c>
      <c r="E1083" s="2" t="s">
        <v>2801</v>
      </c>
    </row>
    <row r="1084" spans="1:5">
      <c r="A1084" s="2" t="s">
        <v>1642</v>
      </c>
      <c r="B1084" s="2" t="s">
        <v>68</v>
      </c>
      <c r="C1084" s="2" t="s">
        <v>63</v>
      </c>
      <c r="D1084" s="2" t="s">
        <v>150</v>
      </c>
      <c r="E1084" s="2" t="s">
        <v>2802</v>
      </c>
    </row>
    <row r="1085" spans="1:5">
      <c r="A1085" s="2" t="s">
        <v>1643</v>
      </c>
      <c r="B1085" s="2" t="s">
        <v>68</v>
      </c>
      <c r="C1085" s="2" t="s">
        <v>63</v>
      </c>
      <c r="D1085" s="2" t="s">
        <v>150</v>
      </c>
      <c r="E1085" s="2" t="s">
        <v>2802</v>
      </c>
    </row>
    <row r="1086" spans="1:5">
      <c r="A1086" s="2" t="s">
        <v>1644</v>
      </c>
      <c r="B1086" s="2" t="s">
        <v>68</v>
      </c>
      <c r="C1086" s="2" t="s">
        <v>68</v>
      </c>
      <c r="D1086" s="2" t="s">
        <v>131</v>
      </c>
      <c r="E1086" s="2" t="s">
        <v>2801</v>
      </c>
    </row>
    <row r="1087" spans="1:5">
      <c r="A1087" s="2" t="s">
        <v>1645</v>
      </c>
      <c r="B1087" s="2" t="s">
        <v>68</v>
      </c>
      <c r="C1087" s="2" t="s">
        <v>68</v>
      </c>
      <c r="D1087" s="2" t="s">
        <v>131</v>
      </c>
      <c r="E1087" s="2" t="s">
        <v>2801</v>
      </c>
    </row>
    <row r="1088" spans="1:5">
      <c r="A1088" s="2" t="s">
        <v>1646</v>
      </c>
      <c r="B1088" s="2" t="s">
        <v>68</v>
      </c>
      <c r="C1088" s="2" t="s">
        <v>68</v>
      </c>
      <c r="D1088" s="2" t="s">
        <v>131</v>
      </c>
      <c r="E1088" s="2" t="s">
        <v>2801</v>
      </c>
    </row>
    <row r="1089" spans="1:5">
      <c r="A1089" s="2" t="s">
        <v>1647</v>
      </c>
      <c r="B1089" s="2" t="s">
        <v>68</v>
      </c>
      <c r="C1089" s="2" t="s">
        <v>68</v>
      </c>
      <c r="D1089" s="2" t="s">
        <v>131</v>
      </c>
      <c r="E1089" s="2" t="s">
        <v>2801</v>
      </c>
    </row>
    <row r="1090" spans="1:5">
      <c r="A1090" s="2" t="s">
        <v>1648</v>
      </c>
      <c r="B1090" s="2" t="s">
        <v>68</v>
      </c>
      <c r="C1090" s="2" t="s">
        <v>68</v>
      </c>
      <c r="D1090" s="2" t="s">
        <v>131</v>
      </c>
      <c r="E1090" s="2" t="s">
        <v>2801</v>
      </c>
    </row>
    <row r="1091" spans="1:5">
      <c r="A1091" s="2" t="s">
        <v>1649</v>
      </c>
      <c r="B1091" s="2" t="s">
        <v>68</v>
      </c>
      <c r="C1091" s="2" t="s">
        <v>68</v>
      </c>
      <c r="D1091" s="2" t="s">
        <v>131</v>
      </c>
      <c r="E1091" s="2" t="s">
        <v>2801</v>
      </c>
    </row>
    <row r="1092" spans="1:5">
      <c r="A1092" s="2" t="s">
        <v>1651</v>
      </c>
      <c r="B1092" s="2" t="s">
        <v>68</v>
      </c>
      <c r="C1092" s="2" t="s">
        <v>68</v>
      </c>
      <c r="D1092" s="2" t="s">
        <v>131</v>
      </c>
      <c r="E1092" s="2" t="s">
        <v>2801</v>
      </c>
    </row>
    <row r="1093" spans="1:5">
      <c r="A1093" s="2" t="s">
        <v>1652</v>
      </c>
      <c r="B1093" s="2" t="s">
        <v>68</v>
      </c>
      <c r="C1093" s="2" t="s">
        <v>68</v>
      </c>
      <c r="D1093" s="2" t="s">
        <v>131</v>
      </c>
      <c r="E1093" s="2" t="s">
        <v>2801</v>
      </c>
    </row>
    <row r="1094" spans="1:5">
      <c r="A1094" s="2" t="s">
        <v>1653</v>
      </c>
      <c r="B1094" s="2" t="s">
        <v>68</v>
      </c>
      <c r="C1094" s="2" t="s">
        <v>68</v>
      </c>
      <c r="D1094" s="2" t="s">
        <v>131</v>
      </c>
      <c r="E1094" s="2" t="s">
        <v>2801</v>
      </c>
    </row>
    <row r="1095" spans="1:5">
      <c r="A1095" s="2" t="s">
        <v>1654</v>
      </c>
      <c r="B1095" s="2" t="s">
        <v>68</v>
      </c>
      <c r="C1095" s="2" t="s">
        <v>68</v>
      </c>
      <c r="D1095" s="2" t="s">
        <v>131</v>
      </c>
      <c r="E1095" s="2" t="s">
        <v>2801</v>
      </c>
    </row>
    <row r="1096" spans="1:5">
      <c r="A1096" s="2" t="s">
        <v>1655</v>
      </c>
      <c r="B1096" s="2" t="s">
        <v>68</v>
      </c>
      <c r="C1096" s="2" t="s">
        <v>68</v>
      </c>
      <c r="D1096" s="2" t="s">
        <v>131</v>
      </c>
      <c r="E1096" s="2" t="s">
        <v>2801</v>
      </c>
    </row>
    <row r="1097" spans="1:5">
      <c r="A1097" s="2" t="s">
        <v>1656</v>
      </c>
      <c r="B1097" s="2" t="s">
        <v>68</v>
      </c>
      <c r="C1097" s="2" t="s">
        <v>68</v>
      </c>
      <c r="D1097" s="2" t="s">
        <v>131</v>
      </c>
      <c r="E1097" s="2" t="s">
        <v>2801</v>
      </c>
    </row>
    <row r="1098" spans="1:5">
      <c r="A1098" s="2" t="s">
        <v>1657</v>
      </c>
      <c r="B1098" s="2" t="s">
        <v>68</v>
      </c>
      <c r="C1098" s="2" t="s">
        <v>68</v>
      </c>
      <c r="D1098" s="2" t="s">
        <v>131</v>
      </c>
      <c r="E1098" s="2" t="s">
        <v>2801</v>
      </c>
    </row>
    <row r="1099" spans="1:5">
      <c r="A1099" s="2" t="s">
        <v>1658</v>
      </c>
      <c r="B1099" s="2" t="s">
        <v>68</v>
      </c>
      <c r="C1099" s="2" t="s">
        <v>63</v>
      </c>
      <c r="D1099" s="2" t="s">
        <v>150</v>
      </c>
      <c r="E1099" s="2" t="s">
        <v>2802</v>
      </c>
    </row>
    <row r="1100" spans="1:5">
      <c r="A1100" s="2" t="s">
        <v>1660</v>
      </c>
      <c r="B1100" s="2" t="s">
        <v>68</v>
      </c>
      <c r="C1100" s="2" t="s">
        <v>68</v>
      </c>
      <c r="D1100" s="2" t="s">
        <v>131</v>
      </c>
      <c r="E1100" s="2" t="s">
        <v>2801</v>
      </c>
    </row>
    <row r="1101" spans="1:5">
      <c r="A1101" s="2" t="s">
        <v>1661</v>
      </c>
      <c r="B1101" s="2" t="s">
        <v>68</v>
      </c>
      <c r="C1101" s="2" t="s">
        <v>68</v>
      </c>
      <c r="D1101" s="2" t="s">
        <v>131</v>
      </c>
      <c r="E1101" s="2" t="s">
        <v>2801</v>
      </c>
    </row>
    <row r="1102" spans="1:5">
      <c r="A1102" s="2" t="s">
        <v>1662</v>
      </c>
      <c r="B1102" s="2" t="s">
        <v>68</v>
      </c>
      <c r="C1102" s="2" t="s">
        <v>68</v>
      </c>
      <c r="D1102" s="2" t="s">
        <v>131</v>
      </c>
      <c r="E1102" s="2" t="s">
        <v>2801</v>
      </c>
    </row>
    <row r="1103" spans="1:5">
      <c r="A1103" s="2" t="s">
        <v>1664</v>
      </c>
      <c r="B1103" s="2" t="s">
        <v>68</v>
      </c>
      <c r="C1103" s="2" t="s">
        <v>68</v>
      </c>
      <c r="D1103" s="2" t="s">
        <v>131</v>
      </c>
      <c r="E1103" s="2" t="s">
        <v>2801</v>
      </c>
    </row>
    <row r="1104" spans="1:5">
      <c r="A1104" s="2" t="s">
        <v>1665</v>
      </c>
      <c r="B1104" s="2" t="s">
        <v>68</v>
      </c>
      <c r="C1104" s="2" t="s">
        <v>68</v>
      </c>
      <c r="D1104" s="2" t="s">
        <v>131</v>
      </c>
      <c r="E1104" s="2" t="s">
        <v>2801</v>
      </c>
    </row>
    <row r="1105" spans="1:5">
      <c r="A1105" s="2" t="s">
        <v>1667</v>
      </c>
      <c r="B1105" s="2" t="s">
        <v>68</v>
      </c>
      <c r="C1105" s="2" t="s">
        <v>68</v>
      </c>
      <c r="D1105" s="2" t="s">
        <v>131</v>
      </c>
      <c r="E1105" s="2" t="s">
        <v>2801</v>
      </c>
    </row>
    <row r="1106" spans="1:5">
      <c r="A1106" s="2" t="s">
        <v>1668</v>
      </c>
      <c r="B1106" s="2" t="s">
        <v>68</v>
      </c>
      <c r="C1106" s="2" t="s">
        <v>68</v>
      </c>
      <c r="D1106" s="2" t="s">
        <v>131</v>
      </c>
      <c r="E1106" s="2" t="s">
        <v>2801</v>
      </c>
    </row>
    <row r="1107" spans="1:5">
      <c r="A1107" s="2" t="s">
        <v>1669</v>
      </c>
      <c r="B1107" s="2" t="s">
        <v>68</v>
      </c>
      <c r="C1107" s="2" t="s">
        <v>68</v>
      </c>
      <c r="D1107" s="2" t="s">
        <v>131</v>
      </c>
      <c r="E1107" s="2" t="s">
        <v>2801</v>
      </c>
    </row>
    <row r="1108" spans="1:5">
      <c r="A1108" s="2" t="s">
        <v>1670</v>
      </c>
      <c r="B1108" s="2" t="s">
        <v>68</v>
      </c>
      <c r="C1108" s="2" t="s">
        <v>63</v>
      </c>
      <c r="D1108" s="2" t="s">
        <v>150</v>
      </c>
      <c r="E1108" s="2" t="s">
        <v>2802</v>
      </c>
    </row>
    <row r="1109" spans="1:5">
      <c r="A1109" s="2" t="s">
        <v>1671</v>
      </c>
      <c r="B1109" s="2" t="s">
        <v>68</v>
      </c>
      <c r="C1109" s="2" t="s">
        <v>63</v>
      </c>
      <c r="D1109" s="2" t="s">
        <v>150</v>
      </c>
      <c r="E1109" s="2" t="s">
        <v>2802</v>
      </c>
    </row>
    <row r="1110" spans="1:5">
      <c r="A1110" s="2" t="s">
        <v>1672</v>
      </c>
      <c r="B1110" s="2" t="s">
        <v>68</v>
      </c>
      <c r="C1110" s="2" t="s">
        <v>63</v>
      </c>
      <c r="D1110" s="2" t="s">
        <v>150</v>
      </c>
      <c r="E1110" s="2" t="s">
        <v>2802</v>
      </c>
    </row>
    <row r="1111" spans="1:5">
      <c r="A1111" s="2" t="s">
        <v>1673</v>
      </c>
      <c r="B1111" s="2" t="s">
        <v>68</v>
      </c>
      <c r="C1111" s="2" t="s">
        <v>68</v>
      </c>
      <c r="D1111" s="2" t="s">
        <v>131</v>
      </c>
      <c r="E1111" s="2" t="s">
        <v>2801</v>
      </c>
    </row>
    <row r="1112" spans="1:5">
      <c r="A1112" s="2" t="s">
        <v>1675</v>
      </c>
      <c r="B1112" s="2" t="s">
        <v>68</v>
      </c>
      <c r="C1112" s="2" t="s">
        <v>68</v>
      </c>
      <c r="D1112" s="2" t="s">
        <v>131</v>
      </c>
      <c r="E1112" s="2" t="s">
        <v>2801</v>
      </c>
    </row>
    <row r="1113" spans="1:5">
      <c r="A1113" s="2" t="s">
        <v>1676</v>
      </c>
      <c r="B1113" s="2" t="s">
        <v>68</v>
      </c>
      <c r="C1113" s="2" t="s">
        <v>63</v>
      </c>
      <c r="D1113" s="2" t="s">
        <v>150</v>
      </c>
      <c r="E1113" s="2" t="s">
        <v>2802</v>
      </c>
    </row>
    <row r="1114" spans="1:5">
      <c r="A1114" s="2" t="s">
        <v>1677</v>
      </c>
      <c r="B1114" s="2" t="s">
        <v>68</v>
      </c>
      <c r="C1114" s="2" t="s">
        <v>68</v>
      </c>
      <c r="D1114" s="2" t="s">
        <v>131</v>
      </c>
      <c r="E1114" s="2" t="s">
        <v>2801</v>
      </c>
    </row>
    <row r="1115" spans="1:5">
      <c r="A1115" s="2" t="s">
        <v>1679</v>
      </c>
      <c r="B1115" s="2" t="s">
        <v>68</v>
      </c>
      <c r="C1115" s="2" t="s">
        <v>68</v>
      </c>
      <c r="D1115" s="2" t="s">
        <v>131</v>
      </c>
      <c r="E1115" s="2" t="s">
        <v>2801</v>
      </c>
    </row>
    <row r="1116" spans="1:5">
      <c r="A1116" s="2" t="s">
        <v>1680</v>
      </c>
      <c r="B1116" s="2" t="s">
        <v>68</v>
      </c>
      <c r="C1116" s="2" t="s">
        <v>63</v>
      </c>
      <c r="D1116" s="2" t="s">
        <v>150</v>
      </c>
      <c r="E1116" s="2" t="s">
        <v>2802</v>
      </c>
    </row>
    <row r="1117" spans="1:5">
      <c r="A1117" s="2" t="s">
        <v>1681</v>
      </c>
      <c r="B1117" s="2" t="s">
        <v>68</v>
      </c>
      <c r="C1117" s="2" t="s">
        <v>68</v>
      </c>
      <c r="D1117" s="2" t="s">
        <v>131</v>
      </c>
      <c r="E1117" s="2" t="s">
        <v>2801</v>
      </c>
    </row>
    <row r="1118" spans="1:5">
      <c r="A1118" s="2" t="s">
        <v>1682</v>
      </c>
      <c r="B1118" s="2" t="s">
        <v>68</v>
      </c>
      <c r="C1118" s="2" t="s">
        <v>63</v>
      </c>
      <c r="D1118" s="2" t="s">
        <v>150</v>
      </c>
      <c r="E1118" s="2" t="s">
        <v>2802</v>
      </c>
    </row>
    <row r="1119" spans="1:5">
      <c r="A1119" s="2" t="s">
        <v>1683</v>
      </c>
      <c r="B1119" s="2" t="s">
        <v>68</v>
      </c>
      <c r="C1119" s="2" t="s">
        <v>68</v>
      </c>
      <c r="D1119" s="2" t="s">
        <v>131</v>
      </c>
      <c r="E1119" s="2" t="s">
        <v>2801</v>
      </c>
    </row>
    <row r="1120" spans="1:5">
      <c r="A1120" s="2" t="s">
        <v>1684</v>
      </c>
      <c r="B1120" s="2" t="s">
        <v>68</v>
      </c>
      <c r="C1120" s="2" t="s">
        <v>68</v>
      </c>
      <c r="D1120" s="2" t="s">
        <v>131</v>
      </c>
      <c r="E1120" s="2" t="s">
        <v>2801</v>
      </c>
    </row>
    <row r="1121" spans="1:5">
      <c r="A1121" s="2" t="s">
        <v>1685</v>
      </c>
      <c r="B1121" s="2" t="s">
        <v>68</v>
      </c>
      <c r="C1121" s="2" t="s">
        <v>68</v>
      </c>
      <c r="D1121" s="2" t="s">
        <v>131</v>
      </c>
      <c r="E1121" s="2" t="s">
        <v>2801</v>
      </c>
    </row>
    <row r="1122" spans="1:5">
      <c r="A1122" s="2" t="s">
        <v>1687</v>
      </c>
      <c r="B1122" s="2" t="s">
        <v>68</v>
      </c>
      <c r="C1122" s="2" t="s">
        <v>68</v>
      </c>
      <c r="D1122" s="2" t="s">
        <v>131</v>
      </c>
      <c r="E1122" s="2" t="s">
        <v>2801</v>
      </c>
    </row>
    <row r="1123" spans="1:5">
      <c r="A1123" s="2" t="s">
        <v>1689</v>
      </c>
      <c r="B1123" s="2" t="s">
        <v>68</v>
      </c>
      <c r="C1123" s="2" t="s">
        <v>68</v>
      </c>
      <c r="D1123" s="2" t="s">
        <v>131</v>
      </c>
      <c r="E1123" s="2" t="s">
        <v>2801</v>
      </c>
    </row>
    <row r="1124" spans="1:5">
      <c r="A1124" s="2" t="s">
        <v>1690</v>
      </c>
      <c r="B1124" s="2" t="s">
        <v>68</v>
      </c>
      <c r="C1124" s="2" t="s">
        <v>68</v>
      </c>
      <c r="D1124" s="2" t="s">
        <v>131</v>
      </c>
      <c r="E1124" s="2" t="s">
        <v>2801</v>
      </c>
    </row>
    <row r="1125" spans="1:5">
      <c r="A1125" s="2" t="s">
        <v>1691</v>
      </c>
      <c r="B1125" s="2" t="s">
        <v>68</v>
      </c>
      <c r="C1125" s="2" t="s">
        <v>68</v>
      </c>
      <c r="D1125" s="2" t="s">
        <v>131</v>
      </c>
      <c r="E1125" s="2" t="s">
        <v>2801</v>
      </c>
    </row>
    <row r="1126" spans="1:5">
      <c r="A1126" s="2" t="s">
        <v>1692</v>
      </c>
      <c r="B1126" s="2" t="s">
        <v>68</v>
      </c>
      <c r="C1126" s="2" t="s">
        <v>68</v>
      </c>
      <c r="D1126" s="2" t="s">
        <v>131</v>
      </c>
      <c r="E1126" s="2" t="s">
        <v>2801</v>
      </c>
    </row>
    <row r="1127" spans="1:5">
      <c r="A1127" s="2" t="s">
        <v>1693</v>
      </c>
      <c r="B1127" s="2" t="s">
        <v>68</v>
      </c>
      <c r="C1127" s="2" t="s">
        <v>68</v>
      </c>
      <c r="D1127" s="2" t="s">
        <v>131</v>
      </c>
      <c r="E1127" s="2" t="s">
        <v>2801</v>
      </c>
    </row>
    <row r="1128" spans="1:5">
      <c r="A1128" s="2" t="s">
        <v>1694</v>
      </c>
      <c r="B1128" s="2" t="s">
        <v>68</v>
      </c>
      <c r="C1128" s="2" t="s">
        <v>68</v>
      </c>
      <c r="D1128" s="2" t="s">
        <v>131</v>
      </c>
      <c r="E1128" s="2" t="s">
        <v>2801</v>
      </c>
    </row>
    <row r="1129" spans="1:5">
      <c r="A1129" s="2" t="s">
        <v>1695</v>
      </c>
      <c r="B1129" s="2" t="s">
        <v>68</v>
      </c>
      <c r="C1129" s="2" t="s">
        <v>68</v>
      </c>
      <c r="D1129" s="2" t="s">
        <v>131</v>
      </c>
      <c r="E1129" s="2" t="s">
        <v>2801</v>
      </c>
    </row>
    <row r="1130" spans="1:5">
      <c r="A1130" s="2" t="s">
        <v>1696</v>
      </c>
      <c r="B1130" s="2" t="s">
        <v>68</v>
      </c>
      <c r="C1130" s="2" t="s">
        <v>68</v>
      </c>
      <c r="D1130" s="2" t="s">
        <v>131</v>
      </c>
      <c r="E1130" s="2" t="s">
        <v>2801</v>
      </c>
    </row>
    <row r="1131" spans="1:5">
      <c r="A1131" s="2" t="s">
        <v>1697</v>
      </c>
      <c r="B1131" s="2" t="s">
        <v>68</v>
      </c>
      <c r="C1131" s="2" t="s">
        <v>63</v>
      </c>
      <c r="D1131" s="2" t="s">
        <v>150</v>
      </c>
      <c r="E1131" s="2" t="s">
        <v>2802</v>
      </c>
    </row>
    <row r="1132" spans="1:5">
      <c r="A1132" s="2" t="s">
        <v>1698</v>
      </c>
      <c r="B1132" s="2" t="s">
        <v>68</v>
      </c>
      <c r="C1132" s="2" t="s">
        <v>68</v>
      </c>
      <c r="D1132" s="2" t="s">
        <v>131</v>
      </c>
      <c r="E1132" s="2" t="s">
        <v>2801</v>
      </c>
    </row>
    <row r="1133" spans="1:5">
      <c r="A1133" s="2" t="s">
        <v>1699</v>
      </c>
      <c r="B1133" s="2" t="s">
        <v>68</v>
      </c>
      <c r="C1133" s="2" t="s">
        <v>68</v>
      </c>
      <c r="D1133" s="2" t="s">
        <v>131</v>
      </c>
      <c r="E1133" s="2" t="s">
        <v>2801</v>
      </c>
    </row>
    <row r="1134" spans="1:5">
      <c r="A1134" s="2" t="s">
        <v>1700</v>
      </c>
      <c r="B1134" s="2" t="s">
        <v>68</v>
      </c>
      <c r="C1134" s="2" t="s">
        <v>68</v>
      </c>
      <c r="D1134" s="2" t="s">
        <v>131</v>
      </c>
      <c r="E1134" s="2" t="s">
        <v>2801</v>
      </c>
    </row>
    <row r="1135" spans="1:5">
      <c r="A1135" s="2" t="s">
        <v>1701</v>
      </c>
      <c r="B1135" s="2" t="s">
        <v>68</v>
      </c>
      <c r="C1135" s="2" t="s">
        <v>68</v>
      </c>
      <c r="D1135" s="2" t="s">
        <v>131</v>
      </c>
      <c r="E1135" s="2" t="s">
        <v>2801</v>
      </c>
    </row>
    <row r="1136" spans="1:5">
      <c r="A1136" s="2" t="s">
        <v>1703</v>
      </c>
      <c r="B1136" s="2" t="s">
        <v>68</v>
      </c>
      <c r="C1136" s="2" t="s">
        <v>68</v>
      </c>
      <c r="D1136" s="2" t="s">
        <v>131</v>
      </c>
      <c r="E1136" s="2" t="s">
        <v>2801</v>
      </c>
    </row>
    <row r="1137" spans="1:5">
      <c r="A1137" s="2" t="s">
        <v>1704</v>
      </c>
      <c r="B1137" s="2" t="s">
        <v>68</v>
      </c>
      <c r="C1137" s="2" t="s">
        <v>68</v>
      </c>
      <c r="D1137" s="2" t="s">
        <v>131</v>
      </c>
      <c r="E1137" s="2" t="s">
        <v>2801</v>
      </c>
    </row>
    <row r="1138" spans="1:5">
      <c r="A1138" s="2" t="s">
        <v>1705</v>
      </c>
      <c r="B1138" s="2" t="s">
        <v>68</v>
      </c>
      <c r="C1138" s="2" t="s">
        <v>68</v>
      </c>
      <c r="D1138" s="2" t="s">
        <v>131</v>
      </c>
      <c r="E1138" s="2" t="s">
        <v>2801</v>
      </c>
    </row>
    <row r="1139" spans="1:5">
      <c r="A1139" s="2" t="s">
        <v>1706</v>
      </c>
      <c r="B1139" s="2" t="s">
        <v>68</v>
      </c>
      <c r="C1139" s="2" t="s">
        <v>68</v>
      </c>
      <c r="D1139" s="2" t="s">
        <v>131</v>
      </c>
      <c r="E1139" s="2" t="s">
        <v>2801</v>
      </c>
    </row>
    <row r="1140" spans="1:5">
      <c r="A1140" s="2" t="s">
        <v>1707</v>
      </c>
      <c r="B1140" s="2" t="s">
        <v>68</v>
      </c>
      <c r="C1140" s="2" t="s">
        <v>68</v>
      </c>
      <c r="D1140" s="2" t="s">
        <v>131</v>
      </c>
      <c r="E1140" s="2" t="s">
        <v>2801</v>
      </c>
    </row>
    <row r="1141" spans="1:5">
      <c r="A1141" s="2" t="s">
        <v>1708</v>
      </c>
      <c r="B1141" s="2" t="s">
        <v>68</v>
      </c>
      <c r="C1141" s="2" t="s">
        <v>68</v>
      </c>
      <c r="D1141" s="2" t="s">
        <v>131</v>
      </c>
      <c r="E1141" s="2" t="s">
        <v>2801</v>
      </c>
    </row>
    <row r="1142" spans="1:5">
      <c r="A1142" s="2" t="s">
        <v>1710</v>
      </c>
      <c r="B1142" s="2" t="s">
        <v>68</v>
      </c>
      <c r="C1142" s="2" t="s">
        <v>68</v>
      </c>
      <c r="D1142" s="2" t="s">
        <v>131</v>
      </c>
      <c r="E1142" s="2" t="s">
        <v>2801</v>
      </c>
    </row>
    <row r="1143" spans="1:5">
      <c r="A1143" s="2" t="s">
        <v>1711</v>
      </c>
      <c r="B1143" s="2" t="s">
        <v>68</v>
      </c>
      <c r="C1143" s="2" t="s">
        <v>68</v>
      </c>
      <c r="D1143" s="2" t="s">
        <v>131</v>
      </c>
      <c r="E1143" s="2" t="s">
        <v>2801</v>
      </c>
    </row>
    <row r="1144" spans="1:5">
      <c r="A1144" s="2" t="s">
        <v>1712</v>
      </c>
      <c r="B1144" s="2" t="s">
        <v>68</v>
      </c>
      <c r="C1144" s="2" t="s">
        <v>63</v>
      </c>
      <c r="D1144" s="2" t="s">
        <v>150</v>
      </c>
      <c r="E1144" s="2" t="s">
        <v>2802</v>
      </c>
    </row>
    <row r="1145" spans="1:5">
      <c r="A1145" s="2" t="s">
        <v>1713</v>
      </c>
      <c r="B1145" s="2" t="s">
        <v>68</v>
      </c>
      <c r="C1145" s="2" t="s">
        <v>68</v>
      </c>
      <c r="D1145" s="2" t="s">
        <v>131</v>
      </c>
      <c r="E1145" s="2" t="s">
        <v>2801</v>
      </c>
    </row>
    <row r="1146" spans="1:5">
      <c r="A1146" s="2" t="s">
        <v>1715</v>
      </c>
      <c r="B1146" s="2" t="s">
        <v>68</v>
      </c>
      <c r="C1146" s="2" t="s">
        <v>68</v>
      </c>
      <c r="D1146" s="2" t="s">
        <v>131</v>
      </c>
      <c r="E1146" s="2" t="s">
        <v>2801</v>
      </c>
    </row>
    <row r="1147" spans="1:5">
      <c r="A1147" s="2" t="s">
        <v>1716</v>
      </c>
      <c r="B1147" s="2" t="s">
        <v>68</v>
      </c>
      <c r="C1147" s="2" t="s">
        <v>68</v>
      </c>
      <c r="D1147" s="2" t="s">
        <v>131</v>
      </c>
      <c r="E1147" s="2" t="s">
        <v>2801</v>
      </c>
    </row>
    <row r="1148" spans="1:5">
      <c r="A1148" s="2" t="s">
        <v>1717</v>
      </c>
      <c r="B1148" s="2" t="s">
        <v>68</v>
      </c>
      <c r="C1148" s="2" t="s">
        <v>68</v>
      </c>
      <c r="D1148" s="2" t="s">
        <v>131</v>
      </c>
      <c r="E1148" s="2" t="s">
        <v>2801</v>
      </c>
    </row>
    <row r="1149" spans="1:5">
      <c r="A1149" s="2" t="s">
        <v>1718</v>
      </c>
      <c r="B1149" s="2" t="s">
        <v>68</v>
      </c>
      <c r="C1149" s="2" t="s">
        <v>68</v>
      </c>
      <c r="D1149" s="2" t="s">
        <v>131</v>
      </c>
      <c r="E1149" s="2" t="s">
        <v>2801</v>
      </c>
    </row>
    <row r="1150" spans="1:5">
      <c r="A1150" s="2" t="s">
        <v>1719</v>
      </c>
      <c r="B1150" s="2" t="s">
        <v>68</v>
      </c>
      <c r="C1150" s="2" t="s">
        <v>68</v>
      </c>
      <c r="D1150" s="2" t="s">
        <v>131</v>
      </c>
      <c r="E1150" s="2" t="s">
        <v>2801</v>
      </c>
    </row>
    <row r="1151" spans="1:5">
      <c r="A1151" s="2" t="s">
        <v>1720</v>
      </c>
      <c r="B1151" s="2" t="s">
        <v>68</v>
      </c>
      <c r="C1151" s="2" t="s">
        <v>68</v>
      </c>
      <c r="D1151" s="2" t="s">
        <v>131</v>
      </c>
      <c r="E1151" s="2" t="s">
        <v>2801</v>
      </c>
    </row>
    <row r="1152" spans="1:5">
      <c r="A1152" s="2" t="s">
        <v>1721</v>
      </c>
      <c r="B1152" s="2" t="s">
        <v>68</v>
      </c>
      <c r="C1152" s="2" t="s">
        <v>68</v>
      </c>
      <c r="D1152" s="2" t="s">
        <v>131</v>
      </c>
      <c r="E1152" s="2" t="s">
        <v>2801</v>
      </c>
    </row>
    <row r="1153" spans="1:5">
      <c r="A1153" s="2" t="s">
        <v>1722</v>
      </c>
      <c r="B1153" s="2" t="s">
        <v>68</v>
      </c>
      <c r="C1153" s="2" t="s">
        <v>68</v>
      </c>
      <c r="D1153" s="2" t="s">
        <v>131</v>
      </c>
      <c r="E1153" s="2" t="s">
        <v>2801</v>
      </c>
    </row>
    <row r="1154" spans="1:5">
      <c r="A1154" s="2" t="s">
        <v>1723</v>
      </c>
      <c r="B1154" s="2" t="s">
        <v>68</v>
      </c>
      <c r="C1154" s="2" t="s">
        <v>68</v>
      </c>
      <c r="D1154" s="2" t="s">
        <v>131</v>
      </c>
      <c r="E1154" s="2" t="s">
        <v>2801</v>
      </c>
    </row>
    <row r="1155" spans="1:5">
      <c r="A1155" s="2" t="s">
        <v>1725</v>
      </c>
      <c r="B1155" s="2" t="s">
        <v>68</v>
      </c>
      <c r="C1155" s="2" t="s">
        <v>68</v>
      </c>
      <c r="D1155" s="2" t="s">
        <v>131</v>
      </c>
      <c r="E1155" s="2" t="s">
        <v>2801</v>
      </c>
    </row>
    <row r="1156" spans="1:5">
      <c r="A1156" s="2" t="s">
        <v>1726</v>
      </c>
      <c r="B1156" s="2" t="s">
        <v>68</v>
      </c>
      <c r="C1156" s="2" t="s">
        <v>68</v>
      </c>
      <c r="D1156" s="2" t="s">
        <v>131</v>
      </c>
      <c r="E1156" s="2" t="s">
        <v>2801</v>
      </c>
    </row>
    <row r="1157" spans="1:5">
      <c r="A1157" s="2" t="s">
        <v>1727</v>
      </c>
      <c r="B1157" s="2" t="s">
        <v>68</v>
      </c>
      <c r="C1157" s="2" t="s">
        <v>68</v>
      </c>
      <c r="D1157" s="2" t="s">
        <v>131</v>
      </c>
      <c r="E1157" s="2" t="s">
        <v>2801</v>
      </c>
    </row>
    <row r="1158" spans="1:5">
      <c r="A1158" s="2" t="s">
        <v>1728</v>
      </c>
      <c r="B1158" s="2" t="s">
        <v>68</v>
      </c>
      <c r="C1158" s="2" t="s">
        <v>68</v>
      </c>
      <c r="D1158" s="2" t="s">
        <v>131</v>
      </c>
      <c r="E1158" s="2" t="s">
        <v>2801</v>
      </c>
    </row>
    <row r="1159" spans="1:5">
      <c r="A1159" s="2" t="s">
        <v>1729</v>
      </c>
      <c r="B1159" s="2" t="s">
        <v>68</v>
      </c>
      <c r="C1159" s="2" t="s">
        <v>68</v>
      </c>
      <c r="D1159" s="2" t="s">
        <v>131</v>
      </c>
      <c r="E1159" s="2" t="s">
        <v>2801</v>
      </c>
    </row>
    <row r="1160" spans="1:5">
      <c r="A1160" s="2" t="s">
        <v>1730</v>
      </c>
      <c r="B1160" s="2" t="s">
        <v>68</v>
      </c>
      <c r="C1160" s="2" t="s">
        <v>68</v>
      </c>
      <c r="D1160" s="2" t="s">
        <v>131</v>
      </c>
      <c r="E1160" s="2" t="s">
        <v>2801</v>
      </c>
    </row>
    <row r="1161" spans="1:5">
      <c r="A1161" s="2" t="s">
        <v>1731</v>
      </c>
      <c r="B1161" s="2" t="s">
        <v>68</v>
      </c>
      <c r="C1161" s="2" t="s">
        <v>68</v>
      </c>
      <c r="D1161" s="2" t="s">
        <v>131</v>
      </c>
      <c r="E1161" s="2" t="s">
        <v>2801</v>
      </c>
    </row>
    <row r="1162" spans="1:5">
      <c r="A1162" s="2" t="s">
        <v>1732</v>
      </c>
      <c r="B1162" s="2" t="s">
        <v>68</v>
      </c>
      <c r="C1162" s="2" t="s">
        <v>68</v>
      </c>
      <c r="D1162" s="2" t="s">
        <v>131</v>
      </c>
      <c r="E1162" s="2" t="s">
        <v>2801</v>
      </c>
    </row>
    <row r="1163" spans="1:5">
      <c r="A1163" s="2" t="s">
        <v>1733</v>
      </c>
      <c r="B1163" s="2" t="s">
        <v>68</v>
      </c>
      <c r="C1163" s="2" t="s">
        <v>63</v>
      </c>
      <c r="D1163" s="2" t="s">
        <v>150</v>
      </c>
      <c r="E1163" s="2" t="s">
        <v>2802</v>
      </c>
    </row>
    <row r="1164" spans="1:5">
      <c r="A1164" s="2" t="s">
        <v>1734</v>
      </c>
      <c r="B1164" s="2" t="s">
        <v>68</v>
      </c>
      <c r="C1164" s="2" t="s">
        <v>68</v>
      </c>
      <c r="D1164" s="2" t="s">
        <v>131</v>
      </c>
      <c r="E1164" s="2" t="s">
        <v>2801</v>
      </c>
    </row>
    <row r="1165" spans="1:5">
      <c r="A1165" s="2" t="s">
        <v>1735</v>
      </c>
      <c r="B1165" s="2" t="s">
        <v>68</v>
      </c>
      <c r="C1165" s="2" t="s">
        <v>68</v>
      </c>
      <c r="D1165" s="2" t="s">
        <v>131</v>
      </c>
      <c r="E1165" s="2" t="s">
        <v>2801</v>
      </c>
    </row>
    <row r="1166" spans="1:5">
      <c r="A1166" s="2" t="s">
        <v>1736</v>
      </c>
      <c r="B1166" s="2" t="s">
        <v>68</v>
      </c>
      <c r="C1166" s="2" t="s">
        <v>68</v>
      </c>
      <c r="D1166" s="2" t="s">
        <v>131</v>
      </c>
      <c r="E1166" s="2" t="s">
        <v>2801</v>
      </c>
    </row>
    <row r="1167" spans="1:5">
      <c r="A1167" s="2" t="s">
        <v>1738</v>
      </c>
      <c r="B1167" s="2" t="s">
        <v>68</v>
      </c>
      <c r="C1167" s="2" t="s">
        <v>68</v>
      </c>
      <c r="D1167" s="2" t="s">
        <v>131</v>
      </c>
      <c r="E1167" s="2" t="s">
        <v>2801</v>
      </c>
    </row>
    <row r="1168" spans="1:5">
      <c r="A1168" s="2" t="s">
        <v>1739</v>
      </c>
      <c r="B1168" s="2" t="s">
        <v>68</v>
      </c>
      <c r="C1168" s="2" t="s">
        <v>68</v>
      </c>
      <c r="D1168" s="2" t="s">
        <v>131</v>
      </c>
      <c r="E1168" s="2" t="s">
        <v>2801</v>
      </c>
    </row>
    <row r="1169" spans="1:5">
      <c r="A1169" s="2" t="s">
        <v>1740</v>
      </c>
      <c r="B1169" s="2" t="s">
        <v>68</v>
      </c>
      <c r="C1169" s="2" t="s">
        <v>68</v>
      </c>
      <c r="D1169" s="2" t="s">
        <v>131</v>
      </c>
      <c r="E1169" s="2" t="s">
        <v>2801</v>
      </c>
    </row>
    <row r="1170" spans="1:5">
      <c r="A1170" s="2" t="s">
        <v>1741</v>
      </c>
      <c r="B1170" s="2" t="s">
        <v>68</v>
      </c>
      <c r="C1170" s="2" t="s">
        <v>68</v>
      </c>
      <c r="D1170" s="2" t="s">
        <v>131</v>
      </c>
      <c r="E1170" s="2" t="s">
        <v>2801</v>
      </c>
    </row>
    <row r="1171" spans="1:5">
      <c r="A1171" s="2" t="s">
        <v>1742</v>
      </c>
      <c r="B1171" s="2" t="s">
        <v>68</v>
      </c>
      <c r="C1171" s="2" t="s">
        <v>68</v>
      </c>
      <c r="D1171" s="2" t="s">
        <v>131</v>
      </c>
      <c r="E1171" s="2" t="s">
        <v>2801</v>
      </c>
    </row>
    <row r="1172" spans="1:5">
      <c r="A1172" s="2" t="s">
        <v>1743</v>
      </c>
      <c r="B1172" s="2" t="s">
        <v>68</v>
      </c>
      <c r="C1172" s="2" t="s">
        <v>68</v>
      </c>
      <c r="D1172" s="2" t="s">
        <v>131</v>
      </c>
      <c r="E1172" s="2" t="s">
        <v>2801</v>
      </c>
    </row>
    <row r="1173" spans="1:5">
      <c r="A1173" s="2" t="s">
        <v>1744</v>
      </c>
      <c r="B1173" s="2" t="s">
        <v>68</v>
      </c>
      <c r="C1173" s="2" t="s">
        <v>68</v>
      </c>
      <c r="D1173" s="2" t="s">
        <v>131</v>
      </c>
      <c r="E1173" s="2" t="s">
        <v>2801</v>
      </c>
    </row>
    <row r="1174" spans="1:5">
      <c r="A1174" s="2" t="s">
        <v>1746</v>
      </c>
      <c r="B1174" s="2" t="s">
        <v>68</v>
      </c>
      <c r="C1174" s="2" t="s">
        <v>68</v>
      </c>
      <c r="D1174" s="2" t="s">
        <v>131</v>
      </c>
      <c r="E1174" s="2" t="s">
        <v>2801</v>
      </c>
    </row>
    <row r="1175" spans="1:5">
      <c r="A1175" s="2" t="s">
        <v>1747</v>
      </c>
      <c r="B1175" s="2" t="s">
        <v>68</v>
      </c>
      <c r="C1175" s="2" t="s">
        <v>68</v>
      </c>
      <c r="D1175" s="2" t="s">
        <v>131</v>
      </c>
      <c r="E1175" s="2" t="s">
        <v>2801</v>
      </c>
    </row>
    <row r="1176" spans="1:5">
      <c r="A1176" s="2" t="s">
        <v>1748</v>
      </c>
      <c r="B1176" s="2" t="s">
        <v>68</v>
      </c>
      <c r="C1176" s="2" t="s">
        <v>68</v>
      </c>
      <c r="D1176" s="2" t="s">
        <v>131</v>
      </c>
      <c r="E1176" s="2" t="s">
        <v>2801</v>
      </c>
    </row>
    <row r="1177" spans="1:5">
      <c r="A1177" s="2" t="s">
        <v>1749</v>
      </c>
      <c r="B1177" s="2" t="s">
        <v>68</v>
      </c>
      <c r="C1177" s="2" t="s">
        <v>68</v>
      </c>
      <c r="D1177" s="2" t="s">
        <v>131</v>
      </c>
      <c r="E1177" s="2" t="s">
        <v>2801</v>
      </c>
    </row>
    <row r="1178" spans="1:5">
      <c r="A1178" s="2" t="s">
        <v>1750</v>
      </c>
      <c r="B1178" s="2" t="s">
        <v>68</v>
      </c>
      <c r="C1178" s="2" t="s">
        <v>68</v>
      </c>
      <c r="D1178" s="2" t="s">
        <v>131</v>
      </c>
      <c r="E1178" s="2" t="s">
        <v>2801</v>
      </c>
    </row>
    <row r="1179" spans="1:5">
      <c r="A1179" s="2" t="s">
        <v>1751</v>
      </c>
      <c r="B1179" s="2" t="s">
        <v>68</v>
      </c>
      <c r="C1179" s="2" t="s">
        <v>68</v>
      </c>
      <c r="D1179" s="2" t="s">
        <v>131</v>
      </c>
      <c r="E1179" s="2" t="s">
        <v>2801</v>
      </c>
    </row>
    <row r="1180" spans="1:5">
      <c r="A1180" s="2" t="s">
        <v>1752</v>
      </c>
      <c r="B1180" s="2" t="s">
        <v>68</v>
      </c>
      <c r="C1180" s="2" t="s">
        <v>68</v>
      </c>
      <c r="D1180" s="2" t="s">
        <v>131</v>
      </c>
      <c r="E1180" s="2" t="s">
        <v>2801</v>
      </c>
    </row>
    <row r="1181" spans="1:5">
      <c r="A1181" s="2" t="s">
        <v>1753</v>
      </c>
      <c r="B1181" s="2" t="s">
        <v>68</v>
      </c>
      <c r="C1181" s="2" t="s">
        <v>68</v>
      </c>
      <c r="D1181" s="2" t="s">
        <v>131</v>
      </c>
      <c r="E1181" s="2" t="s">
        <v>2801</v>
      </c>
    </row>
    <row r="1182" spans="1:5">
      <c r="A1182" s="2" t="s">
        <v>1754</v>
      </c>
      <c r="B1182" s="2" t="s">
        <v>68</v>
      </c>
      <c r="C1182" s="2" t="s">
        <v>68</v>
      </c>
      <c r="D1182" s="2" t="s">
        <v>131</v>
      </c>
      <c r="E1182" s="2" t="s">
        <v>2801</v>
      </c>
    </row>
    <row r="1183" spans="1:5">
      <c r="A1183" s="2" t="s">
        <v>1755</v>
      </c>
      <c r="B1183" s="2" t="s">
        <v>68</v>
      </c>
      <c r="C1183" s="2" t="s">
        <v>68</v>
      </c>
      <c r="D1183" s="2" t="s">
        <v>131</v>
      </c>
      <c r="E1183" s="2" t="s">
        <v>2801</v>
      </c>
    </row>
    <row r="1184" spans="1:5">
      <c r="A1184" s="2" t="s">
        <v>1756</v>
      </c>
      <c r="B1184" s="2" t="s">
        <v>68</v>
      </c>
      <c r="C1184" s="2" t="s">
        <v>68</v>
      </c>
      <c r="D1184" s="2" t="s">
        <v>131</v>
      </c>
      <c r="E1184" s="2" t="s">
        <v>2801</v>
      </c>
    </row>
    <row r="1185" spans="1:5">
      <c r="A1185" s="2" t="s">
        <v>1757</v>
      </c>
      <c r="B1185" s="2" t="s">
        <v>68</v>
      </c>
      <c r="C1185" s="2" t="s">
        <v>68</v>
      </c>
      <c r="D1185" s="2" t="s">
        <v>131</v>
      </c>
      <c r="E1185" s="2" t="s">
        <v>2801</v>
      </c>
    </row>
    <row r="1186" spans="1:5">
      <c r="A1186" s="2" t="s">
        <v>1759</v>
      </c>
      <c r="B1186" s="2" t="s">
        <v>68</v>
      </c>
      <c r="C1186" s="2" t="s">
        <v>75</v>
      </c>
      <c r="D1186" s="2" t="s">
        <v>150</v>
      </c>
      <c r="E1186" s="2" t="s">
        <v>2802</v>
      </c>
    </row>
    <row r="1187" spans="1:5">
      <c r="A1187" s="2" t="s">
        <v>1761</v>
      </c>
      <c r="B1187" s="2" t="s">
        <v>68</v>
      </c>
      <c r="C1187" s="2" t="s">
        <v>68</v>
      </c>
      <c r="D1187" s="2" t="s">
        <v>131</v>
      </c>
      <c r="E1187" s="2" t="s">
        <v>2801</v>
      </c>
    </row>
    <row r="1188" spans="1:5">
      <c r="A1188" s="2" t="s">
        <v>1762</v>
      </c>
      <c r="B1188" s="2" t="s">
        <v>68</v>
      </c>
      <c r="C1188" s="2" t="s">
        <v>68</v>
      </c>
      <c r="D1188" s="2" t="s">
        <v>131</v>
      </c>
      <c r="E1188" s="2" t="s">
        <v>2801</v>
      </c>
    </row>
    <row r="1189" spans="1:5">
      <c r="A1189" s="2" t="s">
        <v>1763</v>
      </c>
      <c r="B1189" s="2" t="s">
        <v>68</v>
      </c>
      <c r="C1189" s="2" t="s">
        <v>68</v>
      </c>
      <c r="D1189" s="2" t="s">
        <v>131</v>
      </c>
      <c r="E1189" s="2" t="s">
        <v>2801</v>
      </c>
    </row>
    <row r="1190" spans="1:5">
      <c r="A1190" s="2" t="s">
        <v>1764</v>
      </c>
      <c r="B1190" s="2" t="s">
        <v>68</v>
      </c>
      <c r="C1190" s="2" t="s">
        <v>68</v>
      </c>
      <c r="D1190" s="2" t="s">
        <v>131</v>
      </c>
      <c r="E1190" s="2" t="s">
        <v>2801</v>
      </c>
    </row>
    <row r="1191" spans="1:5">
      <c r="A1191" s="2" t="s">
        <v>1765</v>
      </c>
      <c r="B1191" s="2" t="s">
        <v>68</v>
      </c>
      <c r="C1191" s="2" t="s">
        <v>68</v>
      </c>
      <c r="D1191" s="2" t="s">
        <v>131</v>
      </c>
      <c r="E1191" s="2" t="s">
        <v>2801</v>
      </c>
    </row>
    <row r="1192" spans="1:5">
      <c r="A1192" s="2" t="s">
        <v>1766</v>
      </c>
      <c r="B1192" s="2" t="s">
        <v>68</v>
      </c>
      <c r="C1192" s="2" t="s">
        <v>68</v>
      </c>
      <c r="D1192" s="2" t="s">
        <v>131</v>
      </c>
      <c r="E1192" s="2" t="s">
        <v>2801</v>
      </c>
    </row>
    <row r="1193" spans="1:5">
      <c r="A1193" s="2" t="s">
        <v>1768</v>
      </c>
      <c r="B1193" s="2" t="s">
        <v>68</v>
      </c>
      <c r="C1193" s="2" t="s">
        <v>68</v>
      </c>
      <c r="D1193" s="2" t="s">
        <v>131</v>
      </c>
      <c r="E1193" s="2" t="s">
        <v>2801</v>
      </c>
    </row>
    <row r="1194" spans="1:5">
      <c r="A1194" s="2" t="s">
        <v>1769</v>
      </c>
      <c r="B1194" s="2" t="s">
        <v>68</v>
      </c>
      <c r="C1194" s="2" t="s">
        <v>68</v>
      </c>
      <c r="D1194" s="2" t="s">
        <v>131</v>
      </c>
      <c r="E1194" s="2" t="s">
        <v>2801</v>
      </c>
    </row>
    <row r="1195" spans="1:5">
      <c r="A1195" s="2" t="s">
        <v>1770</v>
      </c>
      <c r="B1195" s="2" t="s">
        <v>68</v>
      </c>
      <c r="C1195" s="2" t="s">
        <v>68</v>
      </c>
      <c r="D1195" s="2" t="s">
        <v>131</v>
      </c>
      <c r="E1195" s="2" t="s">
        <v>2801</v>
      </c>
    </row>
    <row r="1196" spans="1:5">
      <c r="A1196" s="2" t="s">
        <v>1772</v>
      </c>
      <c r="B1196" s="2" t="s">
        <v>68</v>
      </c>
      <c r="C1196" s="2" t="s">
        <v>68</v>
      </c>
      <c r="D1196" s="2" t="s">
        <v>131</v>
      </c>
      <c r="E1196" s="2" t="s">
        <v>2801</v>
      </c>
    </row>
    <row r="1197" spans="1:5">
      <c r="A1197" s="2" t="s">
        <v>1773</v>
      </c>
      <c r="B1197" s="2" t="s">
        <v>68</v>
      </c>
      <c r="C1197" s="2" t="s">
        <v>68</v>
      </c>
      <c r="D1197" s="2" t="s">
        <v>131</v>
      </c>
      <c r="E1197" s="2" t="s">
        <v>2801</v>
      </c>
    </row>
    <row r="1198" spans="1:5">
      <c r="A1198" s="2" t="s">
        <v>1774</v>
      </c>
      <c r="B1198" s="2" t="s">
        <v>68</v>
      </c>
      <c r="C1198" s="2" t="s">
        <v>68</v>
      </c>
      <c r="D1198" s="2" t="s">
        <v>131</v>
      </c>
      <c r="E1198" s="2" t="s">
        <v>2801</v>
      </c>
    </row>
    <row r="1199" spans="1:5">
      <c r="A1199" s="2" t="s">
        <v>1775</v>
      </c>
      <c r="B1199" s="2" t="s">
        <v>68</v>
      </c>
      <c r="C1199" s="2" t="s">
        <v>68</v>
      </c>
      <c r="D1199" s="2" t="s">
        <v>131</v>
      </c>
      <c r="E1199" s="2" t="s">
        <v>2801</v>
      </c>
    </row>
    <row r="1200" spans="1:5">
      <c r="A1200" s="2" t="s">
        <v>1776</v>
      </c>
      <c r="B1200" s="2" t="s">
        <v>68</v>
      </c>
      <c r="C1200" s="2" t="s">
        <v>68</v>
      </c>
      <c r="D1200" s="2" t="s">
        <v>131</v>
      </c>
      <c r="E1200" s="2" t="s">
        <v>2801</v>
      </c>
    </row>
    <row r="1201" spans="1:5">
      <c r="A1201" s="2" t="s">
        <v>1778</v>
      </c>
      <c r="B1201" s="2" t="s">
        <v>68</v>
      </c>
      <c r="C1201" s="2" t="s">
        <v>68</v>
      </c>
      <c r="D1201" s="2" t="s">
        <v>131</v>
      </c>
      <c r="E1201" s="2" t="s">
        <v>2801</v>
      </c>
    </row>
    <row r="1202" spans="1:5">
      <c r="A1202" s="2" t="s">
        <v>1779</v>
      </c>
      <c r="B1202" s="2" t="s">
        <v>68</v>
      </c>
      <c r="C1202" s="2" t="s">
        <v>68</v>
      </c>
      <c r="D1202" s="2" t="s">
        <v>131</v>
      </c>
      <c r="E1202" s="2" t="s">
        <v>2801</v>
      </c>
    </row>
    <row r="1203" spans="1:5">
      <c r="A1203" s="2" t="s">
        <v>1780</v>
      </c>
      <c r="B1203" s="2" t="s">
        <v>68</v>
      </c>
      <c r="C1203" s="2" t="s">
        <v>63</v>
      </c>
      <c r="D1203" s="2" t="s">
        <v>150</v>
      </c>
      <c r="E1203" s="2" t="s">
        <v>2802</v>
      </c>
    </row>
    <row r="1204" spans="1:5">
      <c r="A1204" s="2" t="s">
        <v>1782</v>
      </c>
      <c r="B1204" s="2" t="s">
        <v>68</v>
      </c>
      <c r="C1204" s="2" t="s">
        <v>68</v>
      </c>
      <c r="D1204" s="2" t="s">
        <v>131</v>
      </c>
      <c r="E1204" s="2" t="s">
        <v>2801</v>
      </c>
    </row>
    <row r="1205" spans="1:5">
      <c r="A1205" s="2" t="s">
        <v>1783</v>
      </c>
      <c r="B1205" s="2" t="s">
        <v>68</v>
      </c>
      <c r="C1205" s="2" t="s">
        <v>63</v>
      </c>
      <c r="D1205" s="2" t="s">
        <v>150</v>
      </c>
      <c r="E1205" s="2" t="s">
        <v>2802</v>
      </c>
    </row>
    <row r="1206" spans="1:5">
      <c r="A1206" s="2" t="s">
        <v>1784</v>
      </c>
      <c r="B1206" s="2" t="s">
        <v>68</v>
      </c>
      <c r="C1206" s="2" t="s">
        <v>68</v>
      </c>
      <c r="D1206" s="2" t="s">
        <v>131</v>
      </c>
      <c r="E1206" s="2" t="s">
        <v>2801</v>
      </c>
    </row>
    <row r="1207" spans="1:5">
      <c r="A1207" s="2" t="s">
        <v>1785</v>
      </c>
      <c r="B1207" s="2" t="s">
        <v>68</v>
      </c>
      <c r="C1207" s="2" t="s">
        <v>63</v>
      </c>
      <c r="D1207" s="2" t="s">
        <v>150</v>
      </c>
      <c r="E1207" s="2" t="s">
        <v>2802</v>
      </c>
    </row>
    <row r="1208" spans="1:5">
      <c r="A1208" s="2" t="s">
        <v>1786</v>
      </c>
      <c r="B1208" s="2" t="s">
        <v>68</v>
      </c>
      <c r="C1208" s="2" t="s">
        <v>68</v>
      </c>
      <c r="D1208" s="2" t="s">
        <v>131</v>
      </c>
      <c r="E1208" s="2" t="s">
        <v>2801</v>
      </c>
    </row>
    <row r="1209" spans="1:5">
      <c r="A1209" s="2" t="s">
        <v>1788</v>
      </c>
      <c r="B1209" s="2" t="s">
        <v>68</v>
      </c>
      <c r="C1209" s="2" t="s">
        <v>68</v>
      </c>
      <c r="D1209" s="2" t="s">
        <v>131</v>
      </c>
      <c r="E1209" s="2" t="s">
        <v>2801</v>
      </c>
    </row>
    <row r="1210" spans="1:5">
      <c r="A1210" s="2" t="s">
        <v>1789</v>
      </c>
      <c r="B1210" s="2" t="s">
        <v>68</v>
      </c>
      <c r="C1210" s="2" t="s">
        <v>68</v>
      </c>
      <c r="D1210" s="2" t="s">
        <v>131</v>
      </c>
      <c r="E1210" s="2" t="s">
        <v>2801</v>
      </c>
    </row>
    <row r="1211" spans="1:5">
      <c r="A1211" s="2" t="s">
        <v>1790</v>
      </c>
      <c r="B1211" s="2" t="s">
        <v>68</v>
      </c>
      <c r="C1211" s="2" t="s">
        <v>68</v>
      </c>
      <c r="D1211" s="2" t="s">
        <v>131</v>
      </c>
      <c r="E1211" s="2" t="s">
        <v>2801</v>
      </c>
    </row>
    <row r="1212" spans="1:5">
      <c r="A1212" s="2" t="s">
        <v>1791</v>
      </c>
      <c r="B1212" s="2" t="s">
        <v>68</v>
      </c>
      <c r="C1212" s="2" t="s">
        <v>68</v>
      </c>
      <c r="D1212" s="2" t="s">
        <v>131</v>
      </c>
      <c r="E1212" s="2" t="s">
        <v>2801</v>
      </c>
    </row>
    <row r="1213" spans="1:5">
      <c r="A1213" s="2" t="s">
        <v>1792</v>
      </c>
      <c r="B1213" s="2" t="s">
        <v>68</v>
      </c>
      <c r="C1213" s="2" t="s">
        <v>68</v>
      </c>
      <c r="D1213" s="2" t="s">
        <v>131</v>
      </c>
      <c r="E1213" s="2" t="s">
        <v>2801</v>
      </c>
    </row>
    <row r="1214" spans="1:5">
      <c r="A1214" s="2" t="s">
        <v>1793</v>
      </c>
      <c r="B1214" s="2" t="s">
        <v>68</v>
      </c>
      <c r="C1214" s="2" t="s">
        <v>68</v>
      </c>
      <c r="D1214" s="2" t="s">
        <v>131</v>
      </c>
      <c r="E1214" s="2" t="s">
        <v>2801</v>
      </c>
    </row>
    <row r="1215" spans="1:5">
      <c r="A1215" s="2" t="s">
        <v>1794</v>
      </c>
      <c r="B1215" s="2" t="s">
        <v>68</v>
      </c>
      <c r="C1215" s="2" t="s">
        <v>63</v>
      </c>
      <c r="D1215" s="2" t="s">
        <v>150</v>
      </c>
      <c r="E1215" s="2" t="s">
        <v>2802</v>
      </c>
    </row>
    <row r="1216" spans="1:5">
      <c r="A1216" s="2" t="s">
        <v>1796</v>
      </c>
      <c r="B1216" s="2" t="s">
        <v>68</v>
      </c>
      <c r="C1216" s="2" t="s">
        <v>68</v>
      </c>
      <c r="D1216" s="2" t="s">
        <v>131</v>
      </c>
      <c r="E1216" s="2" t="s">
        <v>2801</v>
      </c>
    </row>
    <row r="1217" spans="1:5">
      <c r="A1217" s="2" t="s">
        <v>1798</v>
      </c>
      <c r="B1217" s="2" t="s">
        <v>68</v>
      </c>
      <c r="C1217" s="2" t="s">
        <v>68</v>
      </c>
      <c r="D1217" s="2" t="s">
        <v>131</v>
      </c>
      <c r="E1217" s="2" t="s">
        <v>2801</v>
      </c>
    </row>
    <row r="1218" spans="1:5">
      <c r="A1218" s="2" t="s">
        <v>1800</v>
      </c>
      <c r="B1218" s="2" t="s">
        <v>68</v>
      </c>
      <c r="C1218" s="2" t="s">
        <v>68</v>
      </c>
      <c r="D1218" s="2" t="s">
        <v>131</v>
      </c>
      <c r="E1218" s="2" t="s">
        <v>2801</v>
      </c>
    </row>
    <row r="1219" spans="1:5">
      <c r="A1219" s="2" t="s">
        <v>1801</v>
      </c>
      <c r="B1219" s="2" t="s">
        <v>68</v>
      </c>
      <c r="C1219" s="2" t="s">
        <v>68</v>
      </c>
      <c r="D1219" s="2" t="s">
        <v>131</v>
      </c>
      <c r="E1219" s="2" t="s">
        <v>2801</v>
      </c>
    </row>
    <row r="1220" spans="1:5">
      <c r="A1220" s="2" t="s">
        <v>1802</v>
      </c>
      <c r="B1220" s="2" t="s">
        <v>68</v>
      </c>
      <c r="C1220" s="2" t="s">
        <v>68</v>
      </c>
      <c r="D1220" s="2" t="s">
        <v>131</v>
      </c>
      <c r="E1220" s="2" t="s">
        <v>2801</v>
      </c>
    </row>
    <row r="1221" spans="1:5">
      <c r="A1221" s="2" t="s">
        <v>1804</v>
      </c>
      <c r="B1221" s="2" t="s">
        <v>68</v>
      </c>
      <c r="C1221" s="2" t="s">
        <v>75</v>
      </c>
      <c r="D1221" s="2" t="s">
        <v>150</v>
      </c>
      <c r="E1221" s="2" t="s">
        <v>2802</v>
      </c>
    </row>
    <row r="1222" spans="1:5">
      <c r="A1222" s="2" t="s">
        <v>1805</v>
      </c>
      <c r="B1222" s="2" t="s">
        <v>68</v>
      </c>
      <c r="C1222" s="2" t="s">
        <v>68</v>
      </c>
      <c r="D1222" s="2" t="s">
        <v>131</v>
      </c>
      <c r="E1222" s="2" t="s">
        <v>2801</v>
      </c>
    </row>
    <row r="1223" spans="1:5">
      <c r="A1223" s="2" t="s">
        <v>1807</v>
      </c>
      <c r="B1223" s="2" t="s">
        <v>68</v>
      </c>
      <c r="C1223" s="2" t="s">
        <v>68</v>
      </c>
      <c r="D1223" s="2" t="s">
        <v>131</v>
      </c>
      <c r="E1223" s="2" t="s">
        <v>2801</v>
      </c>
    </row>
    <row r="1224" spans="1:5">
      <c r="A1224" s="2" t="s">
        <v>1808</v>
      </c>
      <c r="B1224" s="2" t="s">
        <v>68</v>
      </c>
      <c r="C1224" s="2" t="s">
        <v>68</v>
      </c>
      <c r="D1224" s="2" t="s">
        <v>131</v>
      </c>
      <c r="E1224" s="2" t="s">
        <v>2801</v>
      </c>
    </row>
    <row r="1225" spans="1:5">
      <c r="A1225" s="2" t="s">
        <v>1810</v>
      </c>
      <c r="B1225" s="2" t="s">
        <v>68</v>
      </c>
      <c r="C1225" s="2" t="s">
        <v>68</v>
      </c>
      <c r="D1225" s="2" t="s">
        <v>131</v>
      </c>
      <c r="E1225" s="2" t="s">
        <v>2801</v>
      </c>
    </row>
    <row r="1226" spans="1:5">
      <c r="A1226" s="2" t="s">
        <v>1811</v>
      </c>
      <c r="B1226" s="2" t="s">
        <v>68</v>
      </c>
      <c r="C1226" s="2" t="s">
        <v>68</v>
      </c>
      <c r="D1226" s="2" t="s">
        <v>131</v>
      </c>
      <c r="E1226" s="2" t="s">
        <v>2801</v>
      </c>
    </row>
    <row r="1227" spans="1:5">
      <c r="A1227" s="2" t="s">
        <v>1812</v>
      </c>
      <c r="B1227" s="2" t="s">
        <v>68</v>
      </c>
      <c r="C1227" s="2" t="s">
        <v>68</v>
      </c>
      <c r="D1227" s="2" t="s">
        <v>131</v>
      </c>
      <c r="E1227" s="2" t="s">
        <v>2801</v>
      </c>
    </row>
    <row r="1228" spans="1:5">
      <c r="A1228" s="2" t="s">
        <v>1814</v>
      </c>
      <c r="B1228" s="2" t="s">
        <v>68</v>
      </c>
      <c r="C1228" s="2" t="s">
        <v>68</v>
      </c>
      <c r="D1228" s="2" t="s">
        <v>131</v>
      </c>
      <c r="E1228" s="2" t="s">
        <v>2801</v>
      </c>
    </row>
    <row r="1229" spans="1:5">
      <c r="A1229" s="2" t="s">
        <v>1815</v>
      </c>
      <c r="B1229" s="2" t="s">
        <v>68</v>
      </c>
      <c r="C1229" s="2" t="s">
        <v>68</v>
      </c>
      <c r="D1229" s="2" t="s">
        <v>131</v>
      </c>
      <c r="E1229" s="2" t="s">
        <v>2801</v>
      </c>
    </row>
    <row r="1230" spans="1:5">
      <c r="A1230" s="2" t="s">
        <v>1817</v>
      </c>
      <c r="B1230" s="2" t="s">
        <v>68</v>
      </c>
      <c r="C1230" s="2" t="s">
        <v>68</v>
      </c>
      <c r="D1230" s="2" t="s">
        <v>131</v>
      </c>
      <c r="E1230" s="2" t="s">
        <v>2801</v>
      </c>
    </row>
    <row r="1231" spans="1:5">
      <c r="A1231" s="2" t="s">
        <v>1818</v>
      </c>
      <c r="B1231" s="2" t="s">
        <v>68</v>
      </c>
      <c r="C1231" s="2" t="s">
        <v>63</v>
      </c>
      <c r="D1231" s="2" t="s">
        <v>150</v>
      </c>
      <c r="E1231" s="2" t="s">
        <v>2802</v>
      </c>
    </row>
    <row r="1232" spans="1:5">
      <c r="A1232" s="2" t="s">
        <v>1819</v>
      </c>
      <c r="B1232" s="2" t="s">
        <v>68</v>
      </c>
      <c r="C1232" s="2" t="s">
        <v>68</v>
      </c>
      <c r="D1232" s="2" t="s">
        <v>131</v>
      </c>
      <c r="E1232" s="2" t="s">
        <v>2801</v>
      </c>
    </row>
    <row r="1233" spans="1:5">
      <c r="A1233" s="2" t="s">
        <v>1820</v>
      </c>
      <c r="B1233" s="2" t="s">
        <v>68</v>
      </c>
      <c r="C1233" s="2" t="s">
        <v>68</v>
      </c>
      <c r="D1233" s="2" t="s">
        <v>131</v>
      </c>
      <c r="E1233" s="2" t="s">
        <v>2801</v>
      </c>
    </row>
    <row r="1234" spans="1:5">
      <c r="A1234" s="2" t="s">
        <v>1821</v>
      </c>
      <c r="B1234" s="2" t="s">
        <v>68</v>
      </c>
      <c r="C1234" s="2" t="s">
        <v>68</v>
      </c>
      <c r="D1234" s="2" t="s">
        <v>131</v>
      </c>
      <c r="E1234" s="2" t="s">
        <v>2801</v>
      </c>
    </row>
    <row r="1235" spans="1:5">
      <c r="A1235" s="2" t="s">
        <v>1823</v>
      </c>
      <c r="B1235" s="2" t="s">
        <v>68</v>
      </c>
      <c r="C1235" s="2" t="s">
        <v>68</v>
      </c>
      <c r="D1235" s="2" t="s">
        <v>131</v>
      </c>
      <c r="E1235" s="2" t="s">
        <v>2801</v>
      </c>
    </row>
    <row r="1236" spans="1:5">
      <c r="A1236" s="2" t="s">
        <v>1825</v>
      </c>
      <c r="B1236" s="2" t="s">
        <v>68</v>
      </c>
      <c r="C1236" s="2" t="s">
        <v>68</v>
      </c>
      <c r="D1236" s="2" t="s">
        <v>131</v>
      </c>
      <c r="E1236" s="2" t="s">
        <v>2801</v>
      </c>
    </row>
    <row r="1237" spans="1:5">
      <c r="A1237" s="2" t="s">
        <v>1826</v>
      </c>
      <c r="B1237" s="2" t="s">
        <v>68</v>
      </c>
      <c r="C1237" s="2" t="s">
        <v>68</v>
      </c>
      <c r="D1237" s="2" t="s">
        <v>131</v>
      </c>
      <c r="E1237" s="2" t="s">
        <v>2801</v>
      </c>
    </row>
    <row r="1238" spans="1:5">
      <c r="A1238" s="2" t="s">
        <v>1827</v>
      </c>
      <c r="B1238" s="2" t="s">
        <v>68</v>
      </c>
      <c r="C1238" s="2" t="s">
        <v>68</v>
      </c>
      <c r="D1238" s="2" t="s">
        <v>131</v>
      </c>
      <c r="E1238" s="2" t="s">
        <v>2801</v>
      </c>
    </row>
    <row r="1239" spans="1:5">
      <c r="A1239" s="2" t="s">
        <v>1829</v>
      </c>
      <c r="B1239" s="2" t="s">
        <v>68</v>
      </c>
      <c r="C1239" s="2" t="s">
        <v>68</v>
      </c>
      <c r="D1239" s="2" t="s">
        <v>131</v>
      </c>
      <c r="E1239" s="2" t="s">
        <v>2801</v>
      </c>
    </row>
    <row r="1240" spans="1:5">
      <c r="A1240" s="2" t="s">
        <v>1830</v>
      </c>
      <c r="B1240" s="2" t="s">
        <v>68</v>
      </c>
      <c r="C1240" s="2" t="s">
        <v>68</v>
      </c>
      <c r="D1240" s="2" t="s">
        <v>131</v>
      </c>
      <c r="E1240" s="2" t="s">
        <v>2801</v>
      </c>
    </row>
    <row r="1241" spans="1:5">
      <c r="A1241" s="2" t="s">
        <v>1831</v>
      </c>
      <c r="B1241" s="2" t="s">
        <v>68</v>
      </c>
      <c r="C1241" s="2" t="s">
        <v>68</v>
      </c>
      <c r="D1241" s="2" t="s">
        <v>131</v>
      </c>
      <c r="E1241" s="2" t="s">
        <v>2801</v>
      </c>
    </row>
    <row r="1242" spans="1:5">
      <c r="A1242" s="2" t="s">
        <v>1832</v>
      </c>
      <c r="B1242" s="2" t="s">
        <v>68</v>
      </c>
      <c r="C1242" s="2" t="s">
        <v>63</v>
      </c>
      <c r="D1242" s="2" t="s">
        <v>150</v>
      </c>
      <c r="E1242" s="2" t="s">
        <v>2802</v>
      </c>
    </row>
    <row r="1243" spans="1:5">
      <c r="A1243" s="2" t="s">
        <v>1833</v>
      </c>
      <c r="B1243" s="2" t="s">
        <v>68</v>
      </c>
      <c r="C1243" s="2" t="s">
        <v>68</v>
      </c>
      <c r="D1243" s="2" t="s">
        <v>131</v>
      </c>
      <c r="E1243" s="2" t="s">
        <v>2801</v>
      </c>
    </row>
    <row r="1244" spans="1:5">
      <c r="A1244" s="2" t="s">
        <v>1834</v>
      </c>
      <c r="B1244" s="2" t="s">
        <v>68</v>
      </c>
      <c r="C1244" s="2" t="s">
        <v>68</v>
      </c>
      <c r="D1244" s="2" t="s">
        <v>131</v>
      </c>
      <c r="E1244" s="2" t="s">
        <v>2801</v>
      </c>
    </row>
    <row r="1245" spans="1:5">
      <c r="A1245" s="2" t="s">
        <v>1836</v>
      </c>
      <c r="B1245" s="2" t="s">
        <v>68</v>
      </c>
      <c r="C1245" s="2" t="s">
        <v>68</v>
      </c>
      <c r="D1245" s="2" t="s">
        <v>131</v>
      </c>
      <c r="E1245" s="2" t="s">
        <v>2801</v>
      </c>
    </row>
    <row r="1246" spans="1:5">
      <c r="A1246" s="2" t="s">
        <v>1837</v>
      </c>
      <c r="B1246" s="2" t="s">
        <v>68</v>
      </c>
      <c r="C1246" s="2" t="s">
        <v>68</v>
      </c>
      <c r="D1246" s="2" t="s">
        <v>131</v>
      </c>
      <c r="E1246" s="2" t="s">
        <v>2801</v>
      </c>
    </row>
    <row r="1247" spans="1:5">
      <c r="A1247" s="2" t="s">
        <v>1838</v>
      </c>
      <c r="B1247" s="2" t="s">
        <v>68</v>
      </c>
      <c r="C1247" s="2" t="s">
        <v>63</v>
      </c>
      <c r="D1247" s="2" t="s">
        <v>150</v>
      </c>
      <c r="E1247" s="2" t="s">
        <v>2802</v>
      </c>
    </row>
    <row r="1248" spans="1:5">
      <c r="A1248" s="2" t="s">
        <v>1839</v>
      </c>
      <c r="B1248" s="2" t="s">
        <v>68</v>
      </c>
      <c r="C1248" s="2" t="s">
        <v>68</v>
      </c>
      <c r="D1248" s="2" t="s">
        <v>131</v>
      </c>
      <c r="E1248" s="2" t="s">
        <v>2801</v>
      </c>
    </row>
    <row r="1249" spans="1:5">
      <c r="A1249" s="2" t="s">
        <v>1840</v>
      </c>
      <c r="B1249" s="2" t="s">
        <v>68</v>
      </c>
      <c r="C1249" s="2" t="s">
        <v>68</v>
      </c>
      <c r="D1249" s="2" t="s">
        <v>131</v>
      </c>
      <c r="E1249" s="2" t="s">
        <v>2801</v>
      </c>
    </row>
    <row r="1250" spans="1:5">
      <c r="A1250" s="2" t="s">
        <v>1841</v>
      </c>
      <c r="B1250" s="2" t="s">
        <v>68</v>
      </c>
      <c r="C1250" s="2" t="s">
        <v>68</v>
      </c>
      <c r="D1250" s="2" t="s">
        <v>131</v>
      </c>
      <c r="E1250" s="2" t="s">
        <v>2801</v>
      </c>
    </row>
    <row r="1251" spans="1:5">
      <c r="A1251" s="2" t="s">
        <v>1842</v>
      </c>
      <c r="B1251" s="2" t="s">
        <v>68</v>
      </c>
      <c r="C1251" s="2" t="s">
        <v>68</v>
      </c>
      <c r="D1251" s="2" t="s">
        <v>131</v>
      </c>
      <c r="E1251" s="2" t="s">
        <v>2801</v>
      </c>
    </row>
    <row r="1252" spans="1:5">
      <c r="A1252" s="2" t="s">
        <v>1844</v>
      </c>
      <c r="B1252" s="2" t="s">
        <v>68</v>
      </c>
      <c r="C1252" s="2" t="s">
        <v>68</v>
      </c>
      <c r="D1252" s="2" t="s">
        <v>131</v>
      </c>
      <c r="E1252" s="2" t="s">
        <v>2801</v>
      </c>
    </row>
    <row r="1253" spans="1:5">
      <c r="A1253" s="2" t="s">
        <v>1845</v>
      </c>
      <c r="B1253" s="2" t="s">
        <v>68</v>
      </c>
      <c r="C1253" s="2" t="s">
        <v>68</v>
      </c>
      <c r="D1253" s="2" t="s">
        <v>131</v>
      </c>
      <c r="E1253" s="2" t="s">
        <v>2801</v>
      </c>
    </row>
    <row r="1254" spans="1:5">
      <c r="A1254" s="2" t="s">
        <v>1846</v>
      </c>
      <c r="B1254" s="2" t="s">
        <v>68</v>
      </c>
      <c r="C1254" s="2" t="s">
        <v>75</v>
      </c>
      <c r="D1254" s="2" t="s">
        <v>150</v>
      </c>
      <c r="E1254" s="2" t="s">
        <v>2802</v>
      </c>
    </row>
    <row r="1255" spans="1:5">
      <c r="A1255" s="2" t="s">
        <v>1847</v>
      </c>
      <c r="B1255" s="2" t="s">
        <v>68</v>
      </c>
      <c r="C1255" s="2" t="s">
        <v>68</v>
      </c>
      <c r="D1255" s="2" t="s">
        <v>131</v>
      </c>
      <c r="E1255" s="2" t="s">
        <v>2801</v>
      </c>
    </row>
    <row r="1256" spans="1:5">
      <c r="A1256" s="2" t="s">
        <v>1849</v>
      </c>
      <c r="B1256" s="2" t="s">
        <v>68</v>
      </c>
      <c r="C1256" s="2" t="s">
        <v>68</v>
      </c>
      <c r="D1256" s="2" t="s">
        <v>131</v>
      </c>
      <c r="E1256" s="2" t="s">
        <v>2801</v>
      </c>
    </row>
    <row r="1257" spans="1:5">
      <c r="A1257" s="2" t="s">
        <v>1850</v>
      </c>
      <c r="B1257" s="2" t="s">
        <v>68</v>
      </c>
      <c r="C1257" s="2" t="s">
        <v>68</v>
      </c>
      <c r="D1257" s="2" t="s">
        <v>131</v>
      </c>
      <c r="E1257" s="2" t="s">
        <v>2801</v>
      </c>
    </row>
    <row r="1258" spans="1:5">
      <c r="A1258" s="2" t="s">
        <v>1852</v>
      </c>
      <c r="B1258" s="2" t="s">
        <v>68</v>
      </c>
      <c r="C1258" s="2" t="s">
        <v>68</v>
      </c>
      <c r="D1258" s="2" t="s">
        <v>131</v>
      </c>
      <c r="E1258" s="2" t="s">
        <v>2801</v>
      </c>
    </row>
    <row r="1259" spans="1:5">
      <c r="A1259" s="2" t="s">
        <v>1853</v>
      </c>
      <c r="B1259" s="2" t="s">
        <v>68</v>
      </c>
      <c r="C1259" s="2" t="s">
        <v>68</v>
      </c>
      <c r="D1259" s="2" t="s">
        <v>131</v>
      </c>
      <c r="E1259" s="2" t="s">
        <v>2801</v>
      </c>
    </row>
    <row r="1260" spans="1:5">
      <c r="A1260" s="2" t="s">
        <v>1854</v>
      </c>
      <c r="B1260" s="2" t="s">
        <v>68</v>
      </c>
      <c r="C1260" s="2" t="s">
        <v>68</v>
      </c>
      <c r="D1260" s="2" t="s">
        <v>131</v>
      </c>
      <c r="E1260" s="2" t="s">
        <v>2801</v>
      </c>
    </row>
    <row r="1261" spans="1:5">
      <c r="A1261" s="2" t="s">
        <v>1856</v>
      </c>
      <c r="B1261" s="2" t="s">
        <v>68</v>
      </c>
      <c r="C1261" s="2" t="s">
        <v>68</v>
      </c>
      <c r="D1261" s="2" t="s">
        <v>131</v>
      </c>
      <c r="E1261" s="2" t="s">
        <v>2801</v>
      </c>
    </row>
    <row r="1262" spans="1:5">
      <c r="A1262" s="2" t="s">
        <v>1857</v>
      </c>
      <c r="B1262" s="2" t="s">
        <v>68</v>
      </c>
      <c r="C1262" s="2" t="s">
        <v>75</v>
      </c>
      <c r="D1262" s="2" t="s">
        <v>150</v>
      </c>
      <c r="E1262" s="2" t="s">
        <v>2802</v>
      </c>
    </row>
    <row r="1263" spans="1:5">
      <c r="A1263" s="2" t="s">
        <v>1859</v>
      </c>
      <c r="B1263" s="2" t="s">
        <v>68</v>
      </c>
      <c r="C1263" s="2" t="s">
        <v>68</v>
      </c>
      <c r="D1263" s="2" t="s">
        <v>131</v>
      </c>
      <c r="E1263" s="2" t="s">
        <v>2801</v>
      </c>
    </row>
    <row r="1264" spans="1:5">
      <c r="A1264" s="2" t="s">
        <v>1860</v>
      </c>
      <c r="B1264" s="2" t="s">
        <v>68</v>
      </c>
      <c r="C1264" s="2" t="s">
        <v>68</v>
      </c>
      <c r="D1264" s="2" t="s">
        <v>131</v>
      </c>
      <c r="E1264" s="2" t="s">
        <v>2801</v>
      </c>
    </row>
    <row r="1265" spans="1:5">
      <c r="A1265" s="2" t="s">
        <v>1861</v>
      </c>
      <c r="B1265" s="2" t="s">
        <v>68</v>
      </c>
      <c r="C1265" s="2" t="s">
        <v>68</v>
      </c>
      <c r="D1265" s="2" t="s">
        <v>131</v>
      </c>
      <c r="E1265" s="2" t="s">
        <v>2801</v>
      </c>
    </row>
    <row r="1266" spans="1:5">
      <c r="A1266" s="2" t="s">
        <v>1862</v>
      </c>
      <c r="B1266" s="2" t="s">
        <v>68</v>
      </c>
      <c r="C1266" s="2" t="s">
        <v>68</v>
      </c>
      <c r="D1266" s="2" t="s">
        <v>131</v>
      </c>
      <c r="E1266" s="2" t="s">
        <v>2801</v>
      </c>
    </row>
    <row r="1267" spans="1:5">
      <c r="A1267" s="2" t="s">
        <v>1863</v>
      </c>
      <c r="B1267" s="2" t="s">
        <v>68</v>
      </c>
      <c r="C1267" s="2" t="s">
        <v>68</v>
      </c>
      <c r="D1267" s="2" t="s">
        <v>131</v>
      </c>
      <c r="E1267" s="2" t="s">
        <v>2801</v>
      </c>
    </row>
    <row r="1268" spans="1:5">
      <c r="A1268" s="2" t="s">
        <v>1864</v>
      </c>
      <c r="B1268" s="2" t="s">
        <v>68</v>
      </c>
      <c r="C1268" s="2" t="s">
        <v>63</v>
      </c>
      <c r="D1268" s="2" t="s">
        <v>150</v>
      </c>
      <c r="E1268" s="2" t="s">
        <v>2802</v>
      </c>
    </row>
    <row r="1269" spans="1:5">
      <c r="A1269" s="2" t="s">
        <v>1865</v>
      </c>
      <c r="B1269" s="2" t="s">
        <v>68</v>
      </c>
      <c r="C1269" s="2" t="s">
        <v>68</v>
      </c>
      <c r="D1269" s="2" t="s">
        <v>131</v>
      </c>
      <c r="E1269" s="2" t="s">
        <v>2801</v>
      </c>
    </row>
    <row r="1270" spans="1:5">
      <c r="A1270" s="2" t="s">
        <v>1866</v>
      </c>
      <c r="B1270" s="2" t="s">
        <v>68</v>
      </c>
      <c r="C1270" s="2" t="s">
        <v>68</v>
      </c>
      <c r="D1270" s="2" t="s">
        <v>131</v>
      </c>
      <c r="E1270" s="2" t="s">
        <v>2801</v>
      </c>
    </row>
    <row r="1271" spans="1:5">
      <c r="A1271" s="2" t="s">
        <v>1867</v>
      </c>
      <c r="B1271" s="2" t="s">
        <v>68</v>
      </c>
      <c r="C1271" s="2" t="s">
        <v>68</v>
      </c>
      <c r="D1271" s="2" t="s">
        <v>131</v>
      </c>
      <c r="E1271" s="2" t="s">
        <v>2801</v>
      </c>
    </row>
    <row r="1272" spans="1:5">
      <c r="A1272" s="2" t="s">
        <v>1868</v>
      </c>
      <c r="B1272" s="2" t="s">
        <v>68</v>
      </c>
      <c r="C1272" s="2" t="s">
        <v>68</v>
      </c>
      <c r="D1272" s="2" t="s">
        <v>131</v>
      </c>
      <c r="E1272" s="2" t="s">
        <v>2801</v>
      </c>
    </row>
    <row r="1273" spans="1:5">
      <c r="A1273" s="2" t="s">
        <v>1869</v>
      </c>
      <c r="B1273" s="2" t="s">
        <v>68</v>
      </c>
      <c r="C1273" s="2" t="s">
        <v>68</v>
      </c>
      <c r="D1273" s="2" t="s">
        <v>131</v>
      </c>
      <c r="E1273" s="2" t="s">
        <v>2801</v>
      </c>
    </row>
    <row r="1274" spans="1:5">
      <c r="A1274" s="2" t="s">
        <v>1871</v>
      </c>
      <c r="B1274" s="2" t="s">
        <v>68</v>
      </c>
      <c r="C1274" s="2" t="s">
        <v>68</v>
      </c>
      <c r="D1274" s="2" t="s">
        <v>131</v>
      </c>
      <c r="E1274" s="2" t="s">
        <v>2801</v>
      </c>
    </row>
    <row r="1275" spans="1:5">
      <c r="A1275" s="2" t="s">
        <v>1872</v>
      </c>
      <c r="B1275" s="2" t="s">
        <v>68</v>
      </c>
      <c r="C1275" s="2" t="s">
        <v>68</v>
      </c>
      <c r="D1275" s="2" t="s">
        <v>131</v>
      </c>
      <c r="E1275" s="2" t="s">
        <v>2801</v>
      </c>
    </row>
    <row r="1276" spans="1:5">
      <c r="A1276" s="2" t="s">
        <v>1873</v>
      </c>
      <c r="B1276" s="2" t="s">
        <v>68</v>
      </c>
      <c r="C1276" s="2" t="s">
        <v>68</v>
      </c>
      <c r="D1276" s="2" t="s">
        <v>131</v>
      </c>
      <c r="E1276" s="2" t="s">
        <v>2801</v>
      </c>
    </row>
    <row r="1277" spans="1:5">
      <c r="A1277" s="2" t="s">
        <v>1874</v>
      </c>
      <c r="B1277" s="2" t="s">
        <v>68</v>
      </c>
      <c r="C1277" s="2" t="s">
        <v>68</v>
      </c>
      <c r="D1277" s="2" t="s">
        <v>131</v>
      </c>
      <c r="E1277" s="2" t="s">
        <v>2801</v>
      </c>
    </row>
    <row r="1278" spans="1:5">
      <c r="A1278" s="2" t="s">
        <v>1875</v>
      </c>
      <c r="B1278" s="2" t="s">
        <v>68</v>
      </c>
      <c r="C1278" s="2" t="s">
        <v>68</v>
      </c>
      <c r="D1278" s="2" t="s">
        <v>131</v>
      </c>
      <c r="E1278" s="2" t="s">
        <v>2801</v>
      </c>
    </row>
    <row r="1279" spans="1:5">
      <c r="A1279" s="2" t="s">
        <v>1876</v>
      </c>
      <c r="B1279" s="2" t="s">
        <v>68</v>
      </c>
      <c r="C1279" s="2" t="s">
        <v>68</v>
      </c>
      <c r="D1279" s="2" t="s">
        <v>131</v>
      </c>
      <c r="E1279" s="2" t="s">
        <v>2801</v>
      </c>
    </row>
    <row r="1280" spans="1:5">
      <c r="A1280" s="2" t="s">
        <v>1878</v>
      </c>
      <c r="B1280" s="2" t="s">
        <v>68</v>
      </c>
      <c r="C1280" s="2" t="s">
        <v>68</v>
      </c>
      <c r="D1280" s="2" t="s">
        <v>131</v>
      </c>
      <c r="E1280" s="2" t="s">
        <v>2801</v>
      </c>
    </row>
    <row r="1281" spans="1:5">
      <c r="A1281" s="2" t="s">
        <v>1879</v>
      </c>
      <c r="B1281" s="2" t="s">
        <v>68</v>
      </c>
      <c r="C1281" s="2" t="s">
        <v>68</v>
      </c>
      <c r="D1281" s="2" t="s">
        <v>131</v>
      </c>
      <c r="E1281" s="2" t="s">
        <v>2801</v>
      </c>
    </row>
    <row r="1282" spans="1:5">
      <c r="A1282" s="2" t="s">
        <v>1880</v>
      </c>
      <c r="B1282" s="2" t="s">
        <v>68</v>
      </c>
      <c r="C1282" s="2" t="s">
        <v>68</v>
      </c>
      <c r="D1282" s="2" t="s">
        <v>131</v>
      </c>
      <c r="E1282" s="2" t="s">
        <v>2801</v>
      </c>
    </row>
    <row r="1283" spans="1:5">
      <c r="A1283" s="2" t="s">
        <v>1882</v>
      </c>
      <c r="B1283" s="2" t="s">
        <v>68</v>
      </c>
      <c r="C1283" s="2" t="s">
        <v>68</v>
      </c>
      <c r="D1283" s="2" t="s">
        <v>131</v>
      </c>
      <c r="E1283" s="2" t="s">
        <v>2801</v>
      </c>
    </row>
    <row r="1284" spans="1:5">
      <c r="A1284" s="2" t="s">
        <v>1883</v>
      </c>
      <c r="B1284" s="2" t="s">
        <v>68</v>
      </c>
      <c r="C1284" s="2" t="s">
        <v>68</v>
      </c>
      <c r="D1284" s="2" t="s">
        <v>131</v>
      </c>
      <c r="E1284" s="2" t="s">
        <v>2801</v>
      </c>
    </row>
    <row r="1285" spans="1:5">
      <c r="A1285" s="2" t="s">
        <v>1884</v>
      </c>
      <c r="B1285" s="2" t="s">
        <v>68</v>
      </c>
      <c r="C1285" s="2" t="s">
        <v>63</v>
      </c>
      <c r="D1285" s="2" t="s">
        <v>150</v>
      </c>
      <c r="E1285" s="2" t="s">
        <v>2802</v>
      </c>
    </row>
    <row r="1286" spans="1:5">
      <c r="A1286" s="2" t="s">
        <v>1885</v>
      </c>
      <c r="B1286" s="2" t="s">
        <v>68</v>
      </c>
      <c r="C1286" s="2" t="s">
        <v>68</v>
      </c>
      <c r="D1286" s="2" t="s">
        <v>131</v>
      </c>
      <c r="E1286" s="2" t="s">
        <v>2801</v>
      </c>
    </row>
    <row r="1287" spans="1:5">
      <c r="A1287" s="2" t="s">
        <v>1886</v>
      </c>
      <c r="B1287" s="2" t="s">
        <v>68</v>
      </c>
      <c r="C1287" s="2" t="s">
        <v>68</v>
      </c>
      <c r="D1287" s="2" t="s">
        <v>131</v>
      </c>
      <c r="E1287" s="2" t="s">
        <v>2801</v>
      </c>
    </row>
    <row r="1288" spans="1:5">
      <c r="A1288" s="2" t="s">
        <v>1887</v>
      </c>
      <c r="B1288" s="2" t="s">
        <v>68</v>
      </c>
      <c r="C1288" s="2" t="s">
        <v>68</v>
      </c>
      <c r="D1288" s="2" t="s">
        <v>131</v>
      </c>
      <c r="E1288" s="2" t="s">
        <v>2801</v>
      </c>
    </row>
    <row r="1289" spans="1:5">
      <c r="A1289" s="2" t="s">
        <v>1888</v>
      </c>
      <c r="B1289" s="2" t="s">
        <v>68</v>
      </c>
      <c r="C1289" s="2" t="s">
        <v>68</v>
      </c>
      <c r="D1289" s="2" t="s">
        <v>131</v>
      </c>
      <c r="E1289" s="2" t="s">
        <v>2801</v>
      </c>
    </row>
    <row r="1290" spans="1:5">
      <c r="A1290" s="2" t="s">
        <v>1889</v>
      </c>
      <c r="B1290" s="2" t="s">
        <v>68</v>
      </c>
      <c r="C1290" s="2" t="s">
        <v>68</v>
      </c>
      <c r="D1290" s="2" t="s">
        <v>131</v>
      </c>
      <c r="E1290" s="2" t="s">
        <v>2801</v>
      </c>
    </row>
    <row r="1291" spans="1:5">
      <c r="A1291" s="2" t="s">
        <v>1891</v>
      </c>
      <c r="B1291" s="2" t="s">
        <v>68</v>
      </c>
      <c r="C1291" s="2" t="s">
        <v>68</v>
      </c>
      <c r="D1291" s="2" t="s">
        <v>131</v>
      </c>
      <c r="E1291" s="2" t="s">
        <v>2801</v>
      </c>
    </row>
    <row r="1292" spans="1:5">
      <c r="A1292" s="2" t="s">
        <v>1892</v>
      </c>
      <c r="B1292" s="2" t="s">
        <v>68</v>
      </c>
      <c r="C1292" s="2" t="s">
        <v>68</v>
      </c>
      <c r="D1292" s="2" t="s">
        <v>131</v>
      </c>
      <c r="E1292" s="2" t="s">
        <v>2801</v>
      </c>
    </row>
    <row r="1293" spans="1:5">
      <c r="A1293" s="2" t="s">
        <v>1893</v>
      </c>
      <c r="B1293" s="2" t="s">
        <v>68</v>
      </c>
      <c r="C1293" s="2" t="s">
        <v>68</v>
      </c>
      <c r="D1293" s="2" t="s">
        <v>131</v>
      </c>
      <c r="E1293" s="2" t="s">
        <v>2801</v>
      </c>
    </row>
    <row r="1294" spans="1:5">
      <c r="A1294" s="2" t="s">
        <v>1894</v>
      </c>
      <c r="B1294" s="2" t="s">
        <v>68</v>
      </c>
      <c r="C1294" s="2" t="s">
        <v>68</v>
      </c>
      <c r="D1294" s="2" t="s">
        <v>131</v>
      </c>
      <c r="E1294" s="2" t="s">
        <v>2801</v>
      </c>
    </row>
    <row r="1295" spans="1:5">
      <c r="A1295" s="2" t="s">
        <v>1895</v>
      </c>
      <c r="B1295" s="2" t="s">
        <v>68</v>
      </c>
      <c r="C1295" s="2" t="s">
        <v>68</v>
      </c>
      <c r="D1295" s="2" t="s">
        <v>131</v>
      </c>
      <c r="E1295" s="2" t="s">
        <v>2801</v>
      </c>
    </row>
    <row r="1296" spans="1:5">
      <c r="A1296" s="2" t="s">
        <v>1896</v>
      </c>
      <c r="B1296" s="2" t="s">
        <v>68</v>
      </c>
      <c r="C1296" s="2" t="s">
        <v>68</v>
      </c>
      <c r="D1296" s="2" t="s">
        <v>131</v>
      </c>
      <c r="E1296" s="2" t="s">
        <v>2801</v>
      </c>
    </row>
    <row r="1297" spans="1:5">
      <c r="A1297" s="2" t="s">
        <v>1897</v>
      </c>
      <c r="B1297" s="2" t="s">
        <v>68</v>
      </c>
      <c r="C1297" s="2" t="s">
        <v>68</v>
      </c>
      <c r="D1297" s="2" t="s">
        <v>131</v>
      </c>
      <c r="E1297" s="2" t="s">
        <v>2801</v>
      </c>
    </row>
    <row r="1298" spans="1:5">
      <c r="A1298" s="2" t="s">
        <v>1898</v>
      </c>
      <c r="B1298" s="2" t="s">
        <v>68</v>
      </c>
      <c r="C1298" s="2" t="s">
        <v>68</v>
      </c>
      <c r="D1298" s="2" t="s">
        <v>131</v>
      </c>
      <c r="E1298" s="2" t="s">
        <v>2801</v>
      </c>
    </row>
    <row r="1299" spans="1:5">
      <c r="A1299" s="2" t="s">
        <v>1900</v>
      </c>
      <c r="B1299" s="2" t="s">
        <v>68</v>
      </c>
      <c r="C1299" s="2" t="s">
        <v>63</v>
      </c>
      <c r="D1299" s="2" t="s">
        <v>150</v>
      </c>
      <c r="E1299" s="2" t="s">
        <v>2802</v>
      </c>
    </row>
    <row r="1300" spans="1:5">
      <c r="A1300" s="2" t="s">
        <v>1901</v>
      </c>
      <c r="B1300" s="2" t="s">
        <v>68</v>
      </c>
      <c r="C1300" s="2" t="s">
        <v>68</v>
      </c>
      <c r="D1300" s="2" t="s">
        <v>131</v>
      </c>
      <c r="E1300" s="2" t="s">
        <v>2801</v>
      </c>
    </row>
    <row r="1301" spans="1:5">
      <c r="A1301" s="2" t="s">
        <v>1902</v>
      </c>
      <c r="B1301" s="2" t="s">
        <v>68</v>
      </c>
      <c r="C1301" s="2" t="s">
        <v>68</v>
      </c>
      <c r="D1301" s="2" t="s">
        <v>131</v>
      </c>
      <c r="E1301" s="2" t="s">
        <v>2801</v>
      </c>
    </row>
    <row r="1302" spans="1:5">
      <c r="A1302" s="2" t="s">
        <v>1903</v>
      </c>
      <c r="B1302" s="2" t="s">
        <v>68</v>
      </c>
      <c r="C1302" s="2" t="s">
        <v>68</v>
      </c>
      <c r="D1302" s="2" t="s">
        <v>131</v>
      </c>
      <c r="E1302" s="2" t="s">
        <v>2801</v>
      </c>
    </row>
    <row r="1303" spans="1:5">
      <c r="A1303" s="2" t="s">
        <v>1904</v>
      </c>
      <c r="B1303" s="2" t="s">
        <v>68</v>
      </c>
      <c r="C1303" s="2" t="s">
        <v>68</v>
      </c>
      <c r="D1303" s="2" t="s">
        <v>131</v>
      </c>
      <c r="E1303" s="2" t="s">
        <v>2801</v>
      </c>
    </row>
    <row r="1304" spans="1:5">
      <c r="A1304" s="2" t="s">
        <v>1905</v>
      </c>
      <c r="B1304" s="2" t="s">
        <v>68</v>
      </c>
      <c r="C1304" s="2" t="s">
        <v>68</v>
      </c>
      <c r="D1304" s="2" t="s">
        <v>131</v>
      </c>
      <c r="E1304" s="2" t="s">
        <v>2801</v>
      </c>
    </row>
    <row r="1305" spans="1:5">
      <c r="A1305" s="2" t="s">
        <v>1906</v>
      </c>
      <c r="B1305" s="2" t="s">
        <v>68</v>
      </c>
      <c r="C1305" s="2" t="s">
        <v>68</v>
      </c>
      <c r="D1305" s="2" t="s">
        <v>131</v>
      </c>
      <c r="E1305" s="2" t="s">
        <v>2801</v>
      </c>
    </row>
    <row r="1306" spans="1:5">
      <c r="A1306" s="2" t="s">
        <v>1907</v>
      </c>
      <c r="B1306" s="2" t="s">
        <v>68</v>
      </c>
      <c r="C1306" s="2" t="s">
        <v>68</v>
      </c>
      <c r="D1306" s="2" t="s">
        <v>131</v>
      </c>
      <c r="E1306" s="2" t="s">
        <v>2801</v>
      </c>
    </row>
    <row r="1307" spans="1:5">
      <c r="A1307" s="2" t="s">
        <v>1908</v>
      </c>
      <c r="B1307" s="2" t="s">
        <v>68</v>
      </c>
      <c r="C1307" s="2" t="s">
        <v>68</v>
      </c>
      <c r="D1307" s="2" t="s">
        <v>131</v>
      </c>
      <c r="E1307" s="2" t="s">
        <v>2801</v>
      </c>
    </row>
    <row r="1308" spans="1:5">
      <c r="A1308" s="2" t="s">
        <v>1909</v>
      </c>
      <c r="B1308" s="2" t="s">
        <v>68</v>
      </c>
      <c r="C1308" s="2" t="s">
        <v>68</v>
      </c>
      <c r="D1308" s="2" t="s">
        <v>131</v>
      </c>
      <c r="E1308" s="2" t="s">
        <v>2801</v>
      </c>
    </row>
    <row r="1309" spans="1:5">
      <c r="A1309" s="2" t="s">
        <v>1910</v>
      </c>
      <c r="B1309" s="2" t="s">
        <v>68</v>
      </c>
      <c r="C1309" s="2" t="s">
        <v>68</v>
      </c>
      <c r="D1309" s="2" t="s">
        <v>131</v>
      </c>
      <c r="E1309" s="2" t="s">
        <v>2801</v>
      </c>
    </row>
    <row r="1310" spans="1:5">
      <c r="A1310" s="2" t="s">
        <v>1911</v>
      </c>
      <c r="B1310" s="2" t="s">
        <v>68</v>
      </c>
      <c r="C1310" s="2" t="s">
        <v>68</v>
      </c>
      <c r="D1310" s="2" t="s">
        <v>131</v>
      </c>
      <c r="E1310" s="2" t="s">
        <v>2801</v>
      </c>
    </row>
    <row r="1311" spans="1:5">
      <c r="A1311" s="2" t="s">
        <v>1912</v>
      </c>
      <c r="B1311" s="2" t="s">
        <v>68</v>
      </c>
      <c r="C1311" s="2" t="s">
        <v>68</v>
      </c>
      <c r="D1311" s="2" t="s">
        <v>131</v>
      </c>
      <c r="E1311" s="2" t="s">
        <v>2801</v>
      </c>
    </row>
    <row r="1312" spans="1:5">
      <c r="A1312" s="2" t="s">
        <v>1913</v>
      </c>
      <c r="B1312" s="2" t="s">
        <v>68</v>
      </c>
      <c r="C1312" s="2" t="s">
        <v>68</v>
      </c>
      <c r="D1312" s="2" t="s">
        <v>131</v>
      </c>
      <c r="E1312" s="2" t="s">
        <v>2801</v>
      </c>
    </row>
    <row r="1313" spans="1:5">
      <c r="A1313" s="2" t="s">
        <v>1914</v>
      </c>
      <c r="B1313" s="2" t="s">
        <v>68</v>
      </c>
      <c r="C1313" s="2" t="s">
        <v>68</v>
      </c>
      <c r="D1313" s="2" t="s">
        <v>131</v>
      </c>
      <c r="E1313" s="2" t="s">
        <v>2801</v>
      </c>
    </row>
    <row r="1314" spans="1:5">
      <c r="A1314" s="2" t="s">
        <v>1915</v>
      </c>
      <c r="B1314" s="2" t="s">
        <v>68</v>
      </c>
      <c r="C1314" s="2" t="s">
        <v>75</v>
      </c>
      <c r="D1314" s="2" t="s">
        <v>150</v>
      </c>
      <c r="E1314" s="2" t="s">
        <v>2802</v>
      </c>
    </row>
    <row r="1315" spans="1:5">
      <c r="A1315" s="2" t="s">
        <v>1916</v>
      </c>
      <c r="B1315" s="2" t="s">
        <v>68</v>
      </c>
      <c r="C1315" s="2" t="s">
        <v>68</v>
      </c>
      <c r="D1315" s="2" t="s">
        <v>131</v>
      </c>
      <c r="E1315" s="2" t="s">
        <v>2801</v>
      </c>
    </row>
    <row r="1316" spans="1:5">
      <c r="A1316" s="2" t="s">
        <v>1918</v>
      </c>
      <c r="B1316" s="2" t="s">
        <v>68</v>
      </c>
      <c r="C1316" s="2" t="s">
        <v>68</v>
      </c>
      <c r="D1316" s="2" t="s">
        <v>131</v>
      </c>
      <c r="E1316" s="2" t="s">
        <v>2801</v>
      </c>
    </row>
    <row r="1317" spans="1:5">
      <c r="A1317" s="2" t="s">
        <v>1919</v>
      </c>
      <c r="B1317" s="2" t="s">
        <v>72</v>
      </c>
      <c r="C1317" s="2" t="s">
        <v>72</v>
      </c>
      <c r="D1317" s="2" t="s">
        <v>131</v>
      </c>
      <c r="E1317" s="2" t="s">
        <v>2801</v>
      </c>
    </row>
    <row r="1318" spans="1:5">
      <c r="A1318" s="2" t="s">
        <v>1921</v>
      </c>
      <c r="B1318" s="2" t="s">
        <v>72</v>
      </c>
      <c r="C1318" s="2" t="s">
        <v>72</v>
      </c>
      <c r="D1318" s="2" t="s">
        <v>131</v>
      </c>
      <c r="E1318" s="2" t="s">
        <v>2801</v>
      </c>
    </row>
    <row r="1319" spans="1:5">
      <c r="A1319" s="2" t="s">
        <v>1923</v>
      </c>
      <c r="B1319" s="2" t="s">
        <v>72</v>
      </c>
      <c r="C1319" s="2" t="s">
        <v>72</v>
      </c>
      <c r="D1319" s="2" t="s">
        <v>131</v>
      </c>
      <c r="E1319" s="2" t="s">
        <v>2801</v>
      </c>
    </row>
    <row r="1320" spans="1:5">
      <c r="A1320" s="2" t="s">
        <v>1925</v>
      </c>
      <c r="B1320" s="2" t="s">
        <v>72</v>
      </c>
      <c r="C1320" s="2" t="s">
        <v>72</v>
      </c>
      <c r="D1320" s="2" t="s">
        <v>131</v>
      </c>
      <c r="E1320" s="2" t="s">
        <v>2801</v>
      </c>
    </row>
    <row r="1321" spans="1:5">
      <c r="A1321" s="2" t="s">
        <v>1926</v>
      </c>
      <c r="B1321" s="2" t="s">
        <v>72</v>
      </c>
      <c r="C1321" s="2" t="s">
        <v>72</v>
      </c>
      <c r="D1321" s="2" t="s">
        <v>131</v>
      </c>
      <c r="E1321" s="2" t="s">
        <v>2801</v>
      </c>
    </row>
    <row r="1322" spans="1:5">
      <c r="A1322" s="2" t="s">
        <v>1928</v>
      </c>
      <c r="B1322" s="2" t="s">
        <v>72</v>
      </c>
      <c r="C1322" s="2" t="s">
        <v>72</v>
      </c>
      <c r="D1322" s="2" t="s">
        <v>131</v>
      </c>
      <c r="E1322" s="2" t="s">
        <v>2801</v>
      </c>
    </row>
    <row r="1323" spans="1:5">
      <c r="A1323" s="2" t="s">
        <v>1930</v>
      </c>
      <c r="B1323" s="2" t="s">
        <v>72</v>
      </c>
      <c r="C1323" s="2" t="s">
        <v>72</v>
      </c>
      <c r="D1323" s="2" t="s">
        <v>131</v>
      </c>
      <c r="E1323" s="2" t="s">
        <v>2801</v>
      </c>
    </row>
    <row r="1324" spans="1:5">
      <c r="A1324" s="2" t="s">
        <v>1932</v>
      </c>
      <c r="B1324" s="2" t="s">
        <v>72</v>
      </c>
      <c r="C1324" s="2" t="s">
        <v>72</v>
      </c>
      <c r="D1324" s="2" t="s">
        <v>131</v>
      </c>
      <c r="E1324" s="2" t="s">
        <v>2801</v>
      </c>
    </row>
    <row r="1325" spans="1:5">
      <c r="A1325" s="2" t="s">
        <v>1934</v>
      </c>
      <c r="B1325" s="2" t="s">
        <v>72</v>
      </c>
      <c r="C1325" s="2" t="s">
        <v>72</v>
      </c>
      <c r="D1325" s="2" t="s">
        <v>131</v>
      </c>
      <c r="E1325" s="2" t="s">
        <v>2801</v>
      </c>
    </row>
    <row r="1326" spans="1:5">
      <c r="A1326" s="2" t="s">
        <v>1935</v>
      </c>
      <c r="B1326" s="2" t="s">
        <v>72</v>
      </c>
      <c r="C1326" s="2" t="s">
        <v>72</v>
      </c>
      <c r="D1326" s="2" t="s">
        <v>131</v>
      </c>
      <c r="E1326" s="2" t="s">
        <v>2801</v>
      </c>
    </row>
    <row r="1327" spans="1:5">
      <c r="A1327" s="2" t="s">
        <v>1937</v>
      </c>
      <c r="B1327" s="2" t="s">
        <v>72</v>
      </c>
      <c r="C1327" s="2" t="s">
        <v>72</v>
      </c>
      <c r="D1327" s="2" t="s">
        <v>131</v>
      </c>
      <c r="E1327" s="2" t="s">
        <v>2801</v>
      </c>
    </row>
    <row r="1328" spans="1:5">
      <c r="A1328" s="2" t="s">
        <v>1939</v>
      </c>
      <c r="B1328" s="2" t="s">
        <v>72</v>
      </c>
      <c r="C1328" s="2" t="s">
        <v>72</v>
      </c>
      <c r="D1328" s="2" t="s">
        <v>131</v>
      </c>
      <c r="E1328" s="2" t="s">
        <v>2801</v>
      </c>
    </row>
    <row r="1329" spans="1:5">
      <c r="A1329" s="2" t="s">
        <v>1940</v>
      </c>
      <c r="B1329" s="2" t="s">
        <v>72</v>
      </c>
      <c r="C1329" s="2" t="s">
        <v>72</v>
      </c>
      <c r="D1329" s="2" t="s">
        <v>131</v>
      </c>
      <c r="E1329" s="2" t="s">
        <v>2801</v>
      </c>
    </row>
    <row r="1330" spans="1:5">
      <c r="A1330" s="2" t="s">
        <v>1942</v>
      </c>
      <c r="B1330" s="2" t="s">
        <v>72</v>
      </c>
      <c r="C1330" s="2" t="s">
        <v>72</v>
      </c>
      <c r="D1330" s="2" t="s">
        <v>131</v>
      </c>
      <c r="E1330" s="2" t="s">
        <v>2801</v>
      </c>
    </row>
    <row r="1331" spans="1:5">
      <c r="A1331" s="2" t="s">
        <v>1944</v>
      </c>
      <c r="B1331" s="2" t="s">
        <v>72</v>
      </c>
      <c r="C1331" s="2" t="s">
        <v>72</v>
      </c>
      <c r="D1331" s="2" t="s">
        <v>131</v>
      </c>
      <c r="E1331" s="2" t="s">
        <v>2801</v>
      </c>
    </row>
    <row r="1332" spans="1:5">
      <c r="A1332" s="2" t="s">
        <v>1946</v>
      </c>
      <c r="B1332" s="2" t="s">
        <v>72</v>
      </c>
      <c r="C1332" s="2" t="s">
        <v>72</v>
      </c>
      <c r="D1332" s="2" t="s">
        <v>131</v>
      </c>
      <c r="E1332" s="2" t="s">
        <v>2801</v>
      </c>
    </row>
    <row r="1333" spans="1:5">
      <c r="A1333" s="2" t="s">
        <v>1948</v>
      </c>
      <c r="B1333" s="2" t="s">
        <v>72</v>
      </c>
      <c r="C1333" s="2" t="s">
        <v>72</v>
      </c>
      <c r="D1333" s="2" t="s">
        <v>131</v>
      </c>
      <c r="E1333" s="2" t="s">
        <v>2801</v>
      </c>
    </row>
    <row r="1334" spans="1:5">
      <c r="A1334" s="2" t="s">
        <v>1950</v>
      </c>
      <c r="B1334" s="2" t="s">
        <v>72</v>
      </c>
      <c r="C1334" s="2" t="s">
        <v>72</v>
      </c>
      <c r="D1334" s="2" t="s">
        <v>131</v>
      </c>
      <c r="E1334" s="2" t="s">
        <v>2801</v>
      </c>
    </row>
    <row r="1335" spans="1:5">
      <c r="A1335" s="2" t="s">
        <v>1951</v>
      </c>
      <c r="B1335" s="2" t="s">
        <v>72</v>
      </c>
      <c r="C1335" s="2" t="s">
        <v>72</v>
      </c>
      <c r="D1335" s="2" t="s">
        <v>131</v>
      </c>
      <c r="E1335" s="2" t="s">
        <v>2801</v>
      </c>
    </row>
    <row r="1336" spans="1:5">
      <c r="A1336" s="2" t="s">
        <v>1953</v>
      </c>
      <c r="B1336" s="2" t="s">
        <v>72</v>
      </c>
      <c r="C1336" s="2" t="s">
        <v>72</v>
      </c>
      <c r="D1336" s="2" t="s">
        <v>131</v>
      </c>
      <c r="E1336" s="2" t="s">
        <v>2801</v>
      </c>
    </row>
    <row r="1337" spans="1:5">
      <c r="A1337" s="2" t="s">
        <v>1954</v>
      </c>
      <c r="B1337" s="2" t="s">
        <v>72</v>
      </c>
      <c r="C1337" s="2" t="s">
        <v>72</v>
      </c>
      <c r="D1337" s="2" t="s">
        <v>131</v>
      </c>
      <c r="E1337" s="2" t="s">
        <v>2801</v>
      </c>
    </row>
    <row r="1338" spans="1:5">
      <c r="A1338" s="2" t="s">
        <v>1956</v>
      </c>
      <c r="B1338" s="2" t="s">
        <v>72</v>
      </c>
      <c r="C1338" s="2" t="s">
        <v>72</v>
      </c>
      <c r="D1338" s="2" t="s">
        <v>131</v>
      </c>
      <c r="E1338" s="2" t="s">
        <v>2801</v>
      </c>
    </row>
    <row r="1339" spans="1:5">
      <c r="A1339" s="2" t="s">
        <v>1958</v>
      </c>
      <c r="B1339" s="2" t="s">
        <v>72</v>
      </c>
      <c r="C1339" s="2" t="s">
        <v>72</v>
      </c>
      <c r="D1339" s="2" t="s">
        <v>131</v>
      </c>
      <c r="E1339" s="2" t="s">
        <v>2801</v>
      </c>
    </row>
    <row r="1340" spans="1:5">
      <c r="A1340" s="2" t="s">
        <v>1960</v>
      </c>
      <c r="B1340" s="2" t="s">
        <v>72</v>
      </c>
      <c r="C1340" s="2" t="s">
        <v>72</v>
      </c>
      <c r="D1340" s="2" t="s">
        <v>131</v>
      </c>
      <c r="E1340" s="2" t="s">
        <v>2801</v>
      </c>
    </row>
    <row r="1341" spans="1:5">
      <c r="A1341" s="2" t="s">
        <v>1962</v>
      </c>
      <c r="B1341" s="2" t="s">
        <v>72</v>
      </c>
      <c r="C1341" s="2" t="s">
        <v>72</v>
      </c>
      <c r="D1341" s="2" t="s">
        <v>131</v>
      </c>
      <c r="E1341" s="2" t="s">
        <v>2801</v>
      </c>
    </row>
    <row r="1342" spans="1:5">
      <c r="A1342" s="2" t="s">
        <v>1964</v>
      </c>
      <c r="B1342" s="2" t="s">
        <v>72</v>
      </c>
      <c r="C1342" s="2" t="s">
        <v>72</v>
      </c>
      <c r="D1342" s="2" t="s">
        <v>131</v>
      </c>
      <c r="E1342" s="2" t="s">
        <v>2801</v>
      </c>
    </row>
    <row r="1343" spans="1:5">
      <c r="A1343" s="2" t="s">
        <v>1965</v>
      </c>
      <c r="B1343" s="2" t="s">
        <v>72</v>
      </c>
      <c r="C1343" s="2" t="s">
        <v>72</v>
      </c>
      <c r="D1343" s="2" t="s">
        <v>131</v>
      </c>
      <c r="E1343" s="2" t="s">
        <v>2801</v>
      </c>
    </row>
    <row r="1344" spans="1:5">
      <c r="A1344" s="2" t="s">
        <v>1967</v>
      </c>
      <c r="B1344" s="2" t="s">
        <v>72</v>
      </c>
      <c r="C1344" s="2" t="s">
        <v>72</v>
      </c>
      <c r="D1344" s="2" t="s">
        <v>131</v>
      </c>
      <c r="E1344" s="2" t="s">
        <v>2801</v>
      </c>
    </row>
    <row r="1345" spans="1:5">
      <c r="A1345" s="2" t="s">
        <v>1969</v>
      </c>
      <c r="B1345" s="2" t="s">
        <v>72</v>
      </c>
      <c r="C1345" s="2" t="s">
        <v>72</v>
      </c>
      <c r="D1345" s="2" t="s">
        <v>131</v>
      </c>
      <c r="E1345" s="2" t="s">
        <v>2801</v>
      </c>
    </row>
    <row r="1346" spans="1:5">
      <c r="A1346" s="2" t="s">
        <v>1971</v>
      </c>
      <c r="B1346" s="2" t="s">
        <v>72</v>
      </c>
      <c r="C1346" s="2" t="s">
        <v>72</v>
      </c>
      <c r="D1346" s="2" t="s">
        <v>131</v>
      </c>
      <c r="E1346" s="2" t="s">
        <v>2801</v>
      </c>
    </row>
    <row r="1347" spans="1:5">
      <c r="A1347" s="2" t="s">
        <v>1972</v>
      </c>
      <c r="B1347" s="2" t="s">
        <v>72</v>
      </c>
      <c r="C1347" s="2" t="s">
        <v>72</v>
      </c>
      <c r="D1347" s="2" t="s">
        <v>131</v>
      </c>
      <c r="E1347" s="2" t="s">
        <v>2801</v>
      </c>
    </row>
    <row r="1348" spans="1:5">
      <c r="A1348" s="2" t="s">
        <v>1973</v>
      </c>
      <c r="B1348" s="2" t="s">
        <v>72</v>
      </c>
      <c r="C1348" s="2" t="s">
        <v>72</v>
      </c>
      <c r="D1348" s="2" t="s">
        <v>131</v>
      </c>
      <c r="E1348" s="2" t="s">
        <v>2801</v>
      </c>
    </row>
    <row r="1349" spans="1:5">
      <c r="A1349" s="2" t="s">
        <v>1975</v>
      </c>
      <c r="B1349" s="2" t="s">
        <v>72</v>
      </c>
      <c r="C1349" s="2" t="s">
        <v>72</v>
      </c>
      <c r="D1349" s="2" t="s">
        <v>131</v>
      </c>
      <c r="E1349" s="2" t="s">
        <v>2801</v>
      </c>
    </row>
    <row r="1350" spans="1:5">
      <c r="A1350" s="2" t="s">
        <v>1977</v>
      </c>
      <c r="B1350" s="2" t="s">
        <v>72</v>
      </c>
      <c r="C1350" s="2" t="s">
        <v>72</v>
      </c>
      <c r="D1350" s="2" t="s">
        <v>131</v>
      </c>
      <c r="E1350" s="2" t="s">
        <v>2801</v>
      </c>
    </row>
    <row r="1351" spans="1:5">
      <c r="A1351" s="2" t="s">
        <v>1978</v>
      </c>
      <c r="B1351" s="2" t="s">
        <v>72</v>
      </c>
      <c r="C1351" s="2" t="s">
        <v>72</v>
      </c>
      <c r="D1351" s="2" t="s">
        <v>131</v>
      </c>
      <c r="E1351" s="2" t="s">
        <v>2801</v>
      </c>
    </row>
    <row r="1352" spans="1:5">
      <c r="A1352" s="2" t="s">
        <v>1980</v>
      </c>
      <c r="B1352" s="2" t="s">
        <v>72</v>
      </c>
      <c r="C1352" s="2" t="s">
        <v>72</v>
      </c>
      <c r="D1352" s="2" t="s">
        <v>131</v>
      </c>
      <c r="E1352" s="2" t="s">
        <v>2801</v>
      </c>
    </row>
    <row r="1353" spans="1:5">
      <c r="A1353" s="2" t="s">
        <v>1982</v>
      </c>
      <c r="B1353" s="2" t="s">
        <v>72</v>
      </c>
      <c r="C1353" s="2" t="s">
        <v>72</v>
      </c>
      <c r="D1353" s="2" t="s">
        <v>131</v>
      </c>
      <c r="E1353" s="2" t="s">
        <v>2801</v>
      </c>
    </row>
    <row r="1354" spans="1:5">
      <c r="A1354" s="2" t="s">
        <v>1984</v>
      </c>
      <c r="B1354" s="2" t="s">
        <v>72</v>
      </c>
      <c r="C1354" s="2" t="s">
        <v>72</v>
      </c>
      <c r="D1354" s="2" t="s">
        <v>131</v>
      </c>
      <c r="E1354" s="2" t="s">
        <v>2801</v>
      </c>
    </row>
    <row r="1355" spans="1:5">
      <c r="A1355" s="2" t="s">
        <v>1985</v>
      </c>
      <c r="B1355" s="2" t="s">
        <v>72</v>
      </c>
      <c r="C1355" s="2" t="s">
        <v>72</v>
      </c>
      <c r="D1355" s="2" t="s">
        <v>131</v>
      </c>
      <c r="E1355" s="2" t="s">
        <v>2801</v>
      </c>
    </row>
    <row r="1356" spans="1:5">
      <c r="A1356" s="2" t="s">
        <v>1987</v>
      </c>
      <c r="B1356" s="2" t="s">
        <v>72</v>
      </c>
      <c r="C1356" s="2" t="s">
        <v>72</v>
      </c>
      <c r="D1356" s="2" t="s">
        <v>131</v>
      </c>
      <c r="E1356" s="2" t="s">
        <v>2801</v>
      </c>
    </row>
    <row r="1357" spans="1:5">
      <c r="A1357" s="2" t="s">
        <v>1988</v>
      </c>
      <c r="B1357" s="2" t="s">
        <v>72</v>
      </c>
      <c r="C1357" s="2" t="s">
        <v>72</v>
      </c>
      <c r="D1357" s="2" t="s">
        <v>131</v>
      </c>
      <c r="E1357" s="2" t="s">
        <v>2801</v>
      </c>
    </row>
    <row r="1358" spans="1:5">
      <c r="A1358" s="2" t="s">
        <v>1990</v>
      </c>
      <c r="B1358" s="2" t="s">
        <v>72</v>
      </c>
      <c r="C1358" s="2" t="s">
        <v>72</v>
      </c>
      <c r="D1358" s="2" t="s">
        <v>131</v>
      </c>
      <c r="E1358" s="2" t="s">
        <v>2801</v>
      </c>
    </row>
    <row r="1359" spans="1:5">
      <c r="A1359" s="2" t="s">
        <v>1991</v>
      </c>
      <c r="B1359" s="2" t="s">
        <v>72</v>
      </c>
      <c r="C1359" s="2" t="s">
        <v>72</v>
      </c>
      <c r="D1359" s="2" t="s">
        <v>131</v>
      </c>
      <c r="E1359" s="2" t="s">
        <v>2801</v>
      </c>
    </row>
    <row r="1360" spans="1:5">
      <c r="A1360" s="2" t="s">
        <v>1993</v>
      </c>
      <c r="B1360" s="2" t="s">
        <v>72</v>
      </c>
      <c r="C1360" s="2" t="s">
        <v>72</v>
      </c>
      <c r="D1360" s="2" t="s">
        <v>131</v>
      </c>
      <c r="E1360" s="2" t="s">
        <v>2801</v>
      </c>
    </row>
    <row r="1361" spans="1:5">
      <c r="A1361" s="2" t="s">
        <v>1995</v>
      </c>
      <c r="B1361" s="2" t="s">
        <v>72</v>
      </c>
      <c r="C1361" s="2" t="s">
        <v>72</v>
      </c>
      <c r="D1361" s="2" t="s">
        <v>131</v>
      </c>
      <c r="E1361" s="2" t="s">
        <v>2801</v>
      </c>
    </row>
    <row r="1362" spans="1:5">
      <c r="A1362" s="2" t="s">
        <v>1997</v>
      </c>
      <c r="B1362" s="2" t="s">
        <v>72</v>
      </c>
      <c r="C1362" s="2" t="s">
        <v>72</v>
      </c>
      <c r="D1362" s="2" t="s">
        <v>131</v>
      </c>
      <c r="E1362" s="2" t="s">
        <v>2801</v>
      </c>
    </row>
    <row r="1363" spans="1:5">
      <c r="A1363" s="2" t="s">
        <v>1999</v>
      </c>
      <c r="B1363" s="2" t="s">
        <v>72</v>
      </c>
      <c r="C1363" s="2" t="s">
        <v>72</v>
      </c>
      <c r="D1363" s="2" t="s">
        <v>131</v>
      </c>
      <c r="E1363" s="2" t="s">
        <v>2801</v>
      </c>
    </row>
    <row r="1364" spans="1:5">
      <c r="A1364" s="2" t="s">
        <v>2000</v>
      </c>
      <c r="B1364" s="2" t="s">
        <v>72</v>
      </c>
      <c r="C1364" s="2" t="s">
        <v>72</v>
      </c>
      <c r="D1364" s="2" t="s">
        <v>131</v>
      </c>
      <c r="E1364" s="2" t="s">
        <v>2801</v>
      </c>
    </row>
    <row r="1365" spans="1:5">
      <c r="A1365" s="2" t="s">
        <v>2002</v>
      </c>
      <c r="B1365" s="2" t="s">
        <v>72</v>
      </c>
      <c r="C1365" s="2" t="s">
        <v>72</v>
      </c>
      <c r="D1365" s="2" t="s">
        <v>131</v>
      </c>
      <c r="E1365" s="2" t="s">
        <v>2801</v>
      </c>
    </row>
    <row r="1366" spans="1:5">
      <c r="A1366" s="2" t="s">
        <v>2004</v>
      </c>
      <c r="B1366" s="2" t="s">
        <v>72</v>
      </c>
      <c r="C1366" s="2" t="s">
        <v>72</v>
      </c>
      <c r="D1366" s="2" t="s">
        <v>131</v>
      </c>
      <c r="E1366" s="2" t="s">
        <v>2801</v>
      </c>
    </row>
    <row r="1367" spans="1:5">
      <c r="A1367" s="2" t="s">
        <v>2006</v>
      </c>
      <c r="B1367" s="2" t="s">
        <v>72</v>
      </c>
      <c r="C1367" s="2" t="s">
        <v>72</v>
      </c>
      <c r="D1367" s="2" t="s">
        <v>131</v>
      </c>
      <c r="E1367" s="2" t="s">
        <v>2801</v>
      </c>
    </row>
    <row r="1368" spans="1:5">
      <c r="A1368" s="2" t="s">
        <v>2008</v>
      </c>
      <c r="B1368" s="2" t="s">
        <v>72</v>
      </c>
      <c r="C1368" s="2" t="s">
        <v>72</v>
      </c>
      <c r="D1368" s="2" t="s">
        <v>131</v>
      </c>
      <c r="E1368" s="2" t="s">
        <v>2801</v>
      </c>
    </row>
    <row r="1369" spans="1:5">
      <c r="A1369" s="2" t="s">
        <v>2010</v>
      </c>
      <c r="B1369" s="2" t="s">
        <v>72</v>
      </c>
      <c r="C1369" s="2" t="s">
        <v>72</v>
      </c>
      <c r="D1369" s="2" t="s">
        <v>131</v>
      </c>
      <c r="E1369" s="2" t="s">
        <v>2801</v>
      </c>
    </row>
    <row r="1370" spans="1:5">
      <c r="A1370" s="2" t="s">
        <v>2012</v>
      </c>
      <c r="B1370" s="2" t="s">
        <v>72</v>
      </c>
      <c r="C1370" s="2" t="s">
        <v>72</v>
      </c>
      <c r="D1370" s="2" t="s">
        <v>131</v>
      </c>
      <c r="E1370" s="2" t="s">
        <v>2801</v>
      </c>
    </row>
    <row r="1371" spans="1:5">
      <c r="A1371" s="2" t="s">
        <v>2013</v>
      </c>
      <c r="B1371" s="2" t="s">
        <v>72</v>
      </c>
      <c r="C1371" s="2" t="s">
        <v>72</v>
      </c>
      <c r="D1371" s="2" t="s">
        <v>131</v>
      </c>
      <c r="E1371" s="2" t="s">
        <v>2801</v>
      </c>
    </row>
    <row r="1372" spans="1:5">
      <c r="A1372" s="2" t="s">
        <v>2015</v>
      </c>
      <c r="B1372" s="2" t="s">
        <v>72</v>
      </c>
      <c r="C1372" s="2" t="s">
        <v>72</v>
      </c>
      <c r="D1372" s="2" t="s">
        <v>131</v>
      </c>
      <c r="E1372" s="2" t="s">
        <v>2801</v>
      </c>
    </row>
    <row r="1373" spans="1:5">
      <c r="A1373" s="2" t="s">
        <v>2017</v>
      </c>
      <c r="B1373" s="2" t="s">
        <v>72</v>
      </c>
      <c r="C1373" s="2" t="s">
        <v>72</v>
      </c>
      <c r="D1373" s="2" t="s">
        <v>131</v>
      </c>
      <c r="E1373" s="2" t="s">
        <v>2801</v>
      </c>
    </row>
    <row r="1374" spans="1:5">
      <c r="A1374" s="2" t="s">
        <v>2019</v>
      </c>
      <c r="B1374" s="2" t="s">
        <v>72</v>
      </c>
      <c r="C1374" s="2" t="s">
        <v>72</v>
      </c>
      <c r="D1374" s="2" t="s">
        <v>131</v>
      </c>
      <c r="E1374" s="2" t="s">
        <v>2801</v>
      </c>
    </row>
    <row r="1375" spans="1:5">
      <c r="A1375" s="2" t="s">
        <v>2021</v>
      </c>
      <c r="B1375" s="2" t="s">
        <v>72</v>
      </c>
      <c r="C1375" s="2" t="s">
        <v>72</v>
      </c>
      <c r="D1375" s="2" t="s">
        <v>131</v>
      </c>
      <c r="E1375" s="2" t="s">
        <v>2801</v>
      </c>
    </row>
    <row r="1376" spans="1:5">
      <c r="A1376" s="2" t="s">
        <v>2023</v>
      </c>
      <c r="B1376" s="2" t="s">
        <v>72</v>
      </c>
      <c r="C1376" s="2" t="s">
        <v>72</v>
      </c>
      <c r="D1376" s="2" t="s">
        <v>131</v>
      </c>
      <c r="E1376" s="2" t="s">
        <v>2801</v>
      </c>
    </row>
    <row r="1377" spans="1:5">
      <c r="A1377" s="2" t="s">
        <v>2024</v>
      </c>
      <c r="B1377" s="2" t="s">
        <v>72</v>
      </c>
      <c r="C1377" s="2" t="s">
        <v>72</v>
      </c>
      <c r="D1377" s="2" t="s">
        <v>131</v>
      </c>
      <c r="E1377" s="2" t="s">
        <v>2801</v>
      </c>
    </row>
    <row r="1378" spans="1:5">
      <c r="A1378" s="2" t="s">
        <v>2026</v>
      </c>
      <c r="B1378" s="2" t="s">
        <v>72</v>
      </c>
      <c r="C1378" s="2" t="s">
        <v>72</v>
      </c>
      <c r="D1378" s="2" t="s">
        <v>131</v>
      </c>
      <c r="E1378" s="2" t="s">
        <v>2801</v>
      </c>
    </row>
    <row r="1379" spans="1:5">
      <c r="A1379" s="2" t="s">
        <v>2028</v>
      </c>
      <c r="B1379" s="2" t="s">
        <v>72</v>
      </c>
      <c r="C1379" s="2" t="s">
        <v>72</v>
      </c>
      <c r="D1379" s="2" t="s">
        <v>131</v>
      </c>
      <c r="E1379" s="2" t="s">
        <v>2801</v>
      </c>
    </row>
    <row r="1380" spans="1:5">
      <c r="A1380" s="2" t="s">
        <v>2030</v>
      </c>
      <c r="B1380" s="2" t="s">
        <v>72</v>
      </c>
      <c r="C1380" s="2" t="s">
        <v>72</v>
      </c>
      <c r="D1380" s="2" t="s">
        <v>131</v>
      </c>
      <c r="E1380" s="2" t="s">
        <v>2801</v>
      </c>
    </row>
    <row r="1381" spans="1:5">
      <c r="A1381" s="2" t="s">
        <v>2032</v>
      </c>
      <c r="B1381" s="2" t="s">
        <v>72</v>
      </c>
      <c r="C1381" s="2" t="s">
        <v>72</v>
      </c>
      <c r="D1381" s="2" t="s">
        <v>131</v>
      </c>
      <c r="E1381" s="2" t="s">
        <v>2801</v>
      </c>
    </row>
    <row r="1382" spans="1:5">
      <c r="A1382" s="2" t="s">
        <v>2033</v>
      </c>
      <c r="B1382" s="2" t="s">
        <v>72</v>
      </c>
      <c r="C1382" s="2" t="s">
        <v>72</v>
      </c>
      <c r="D1382" s="2" t="s">
        <v>131</v>
      </c>
      <c r="E1382" s="2" t="s">
        <v>2801</v>
      </c>
    </row>
    <row r="1383" spans="1:5">
      <c r="A1383" s="2" t="s">
        <v>2034</v>
      </c>
      <c r="B1383" s="2" t="s">
        <v>72</v>
      </c>
      <c r="C1383" s="2" t="s">
        <v>72</v>
      </c>
      <c r="D1383" s="2" t="s">
        <v>131</v>
      </c>
      <c r="E1383" s="2" t="s">
        <v>2801</v>
      </c>
    </row>
    <row r="1384" spans="1:5">
      <c r="A1384" s="2" t="s">
        <v>2036</v>
      </c>
      <c r="B1384" s="2" t="s">
        <v>72</v>
      </c>
      <c r="C1384" s="2" t="s">
        <v>72</v>
      </c>
      <c r="D1384" s="2" t="s">
        <v>131</v>
      </c>
      <c r="E1384" s="2" t="s">
        <v>2801</v>
      </c>
    </row>
    <row r="1385" spans="1:5">
      <c r="A1385" s="2" t="s">
        <v>2038</v>
      </c>
      <c r="B1385" s="2" t="s">
        <v>72</v>
      </c>
      <c r="C1385" s="2" t="s">
        <v>72</v>
      </c>
      <c r="D1385" s="2" t="s">
        <v>131</v>
      </c>
      <c r="E1385" s="2" t="s">
        <v>2801</v>
      </c>
    </row>
    <row r="1386" spans="1:5">
      <c r="A1386" s="2" t="s">
        <v>2039</v>
      </c>
      <c r="B1386" s="2" t="s">
        <v>72</v>
      </c>
      <c r="C1386" s="2" t="s">
        <v>72</v>
      </c>
      <c r="D1386" s="2" t="s">
        <v>131</v>
      </c>
      <c r="E1386" s="2" t="s">
        <v>2801</v>
      </c>
    </row>
    <row r="1387" spans="1:5">
      <c r="A1387" s="2" t="s">
        <v>2041</v>
      </c>
      <c r="B1387" s="2" t="s">
        <v>72</v>
      </c>
      <c r="C1387" s="2" t="s">
        <v>72</v>
      </c>
      <c r="D1387" s="2" t="s">
        <v>131</v>
      </c>
      <c r="E1387" s="2" t="s">
        <v>2801</v>
      </c>
    </row>
    <row r="1388" spans="1:5">
      <c r="A1388" s="2" t="s">
        <v>2042</v>
      </c>
      <c r="B1388" s="2" t="s">
        <v>72</v>
      </c>
      <c r="C1388" s="2" t="s">
        <v>72</v>
      </c>
      <c r="D1388" s="2" t="s">
        <v>131</v>
      </c>
      <c r="E1388" s="2" t="s">
        <v>2801</v>
      </c>
    </row>
    <row r="1389" spans="1:5">
      <c r="A1389" s="2" t="s">
        <v>2043</v>
      </c>
      <c r="B1389" s="2" t="s">
        <v>72</v>
      </c>
      <c r="C1389" s="2" t="s">
        <v>72</v>
      </c>
      <c r="D1389" s="2" t="s">
        <v>131</v>
      </c>
      <c r="E1389" s="2" t="s">
        <v>2801</v>
      </c>
    </row>
    <row r="1390" spans="1:5">
      <c r="A1390" s="2" t="s">
        <v>2044</v>
      </c>
      <c r="B1390" s="2" t="s">
        <v>72</v>
      </c>
      <c r="C1390" s="2" t="s">
        <v>72</v>
      </c>
      <c r="D1390" s="2" t="s">
        <v>131</v>
      </c>
      <c r="E1390" s="2" t="s">
        <v>2801</v>
      </c>
    </row>
    <row r="1391" spans="1:5">
      <c r="A1391" s="2" t="s">
        <v>2046</v>
      </c>
      <c r="B1391" s="2" t="s">
        <v>72</v>
      </c>
      <c r="C1391" s="2" t="s">
        <v>72</v>
      </c>
      <c r="D1391" s="2" t="s">
        <v>131</v>
      </c>
      <c r="E1391" s="2" t="s">
        <v>2801</v>
      </c>
    </row>
    <row r="1392" spans="1:5">
      <c r="A1392" s="2" t="s">
        <v>2048</v>
      </c>
      <c r="B1392" s="2" t="s">
        <v>72</v>
      </c>
      <c r="C1392" s="2" t="s">
        <v>72</v>
      </c>
      <c r="D1392" s="2" t="s">
        <v>131</v>
      </c>
      <c r="E1392" s="2" t="s">
        <v>2801</v>
      </c>
    </row>
    <row r="1393" spans="1:5">
      <c r="A1393" s="2" t="s">
        <v>2050</v>
      </c>
      <c r="B1393" s="2" t="s">
        <v>72</v>
      </c>
      <c r="C1393" s="2" t="s">
        <v>72</v>
      </c>
      <c r="D1393" s="2" t="s">
        <v>131</v>
      </c>
      <c r="E1393" s="2" t="s">
        <v>2801</v>
      </c>
    </row>
    <row r="1394" spans="1:5">
      <c r="A1394" s="2" t="s">
        <v>2051</v>
      </c>
      <c r="B1394" s="2" t="s">
        <v>72</v>
      </c>
      <c r="C1394" s="2" t="s">
        <v>72</v>
      </c>
      <c r="D1394" s="2" t="s">
        <v>131</v>
      </c>
      <c r="E1394" s="2" t="s">
        <v>2801</v>
      </c>
    </row>
    <row r="1395" spans="1:5">
      <c r="A1395" s="2" t="s">
        <v>2053</v>
      </c>
      <c r="B1395" s="2" t="s">
        <v>72</v>
      </c>
      <c r="C1395" s="2" t="s">
        <v>72</v>
      </c>
      <c r="D1395" s="2" t="s">
        <v>131</v>
      </c>
      <c r="E1395" s="2" t="s">
        <v>2801</v>
      </c>
    </row>
    <row r="1396" spans="1:5">
      <c r="A1396" s="2" t="s">
        <v>2055</v>
      </c>
      <c r="B1396" s="2" t="s">
        <v>72</v>
      </c>
      <c r="C1396" s="2" t="s">
        <v>72</v>
      </c>
      <c r="D1396" s="2" t="s">
        <v>131</v>
      </c>
      <c r="E1396" s="2" t="s">
        <v>2801</v>
      </c>
    </row>
    <row r="1397" spans="1:5">
      <c r="A1397" s="2" t="s">
        <v>2057</v>
      </c>
      <c r="B1397" s="2" t="s">
        <v>72</v>
      </c>
      <c r="C1397" s="2" t="s">
        <v>72</v>
      </c>
      <c r="D1397" s="2" t="s">
        <v>131</v>
      </c>
      <c r="E1397" s="2" t="s">
        <v>2801</v>
      </c>
    </row>
    <row r="1398" spans="1:5">
      <c r="A1398" s="2" t="s">
        <v>2059</v>
      </c>
      <c r="B1398" s="2" t="s">
        <v>72</v>
      </c>
      <c r="C1398" s="2" t="s">
        <v>72</v>
      </c>
      <c r="D1398" s="2" t="s">
        <v>131</v>
      </c>
      <c r="E1398" s="2" t="s">
        <v>2801</v>
      </c>
    </row>
    <row r="1399" spans="1:5">
      <c r="A1399" s="2" t="s">
        <v>2061</v>
      </c>
      <c r="B1399" s="2" t="s">
        <v>72</v>
      </c>
      <c r="C1399" s="2" t="s">
        <v>72</v>
      </c>
      <c r="D1399" s="2" t="s">
        <v>131</v>
      </c>
      <c r="E1399" s="2" t="s">
        <v>2801</v>
      </c>
    </row>
    <row r="1400" spans="1:5">
      <c r="A1400" s="2" t="s">
        <v>2062</v>
      </c>
      <c r="B1400" s="2" t="s">
        <v>72</v>
      </c>
      <c r="C1400" s="2" t="s">
        <v>72</v>
      </c>
      <c r="D1400" s="2" t="s">
        <v>131</v>
      </c>
      <c r="E1400" s="2" t="s">
        <v>2801</v>
      </c>
    </row>
    <row r="1401" spans="1:5">
      <c r="A1401" s="2" t="s">
        <v>2063</v>
      </c>
      <c r="B1401" s="2" t="s">
        <v>72</v>
      </c>
      <c r="C1401" s="2" t="s">
        <v>72</v>
      </c>
      <c r="D1401" s="2" t="s">
        <v>131</v>
      </c>
      <c r="E1401" s="2" t="s">
        <v>2801</v>
      </c>
    </row>
    <row r="1402" spans="1:5">
      <c r="A1402" s="2" t="s">
        <v>2064</v>
      </c>
      <c r="B1402" s="2" t="s">
        <v>72</v>
      </c>
      <c r="C1402" s="2" t="s">
        <v>72</v>
      </c>
      <c r="D1402" s="2" t="s">
        <v>131</v>
      </c>
      <c r="E1402" s="2" t="s">
        <v>2801</v>
      </c>
    </row>
    <row r="1403" spans="1:5">
      <c r="A1403" s="2" t="s">
        <v>2066</v>
      </c>
      <c r="B1403" s="2" t="s">
        <v>72</v>
      </c>
      <c r="C1403" s="2" t="s">
        <v>72</v>
      </c>
      <c r="D1403" s="2" t="s">
        <v>131</v>
      </c>
      <c r="E1403" s="2" t="s">
        <v>2801</v>
      </c>
    </row>
    <row r="1404" spans="1:5">
      <c r="A1404" s="2" t="s">
        <v>2067</v>
      </c>
      <c r="B1404" s="2" t="s">
        <v>72</v>
      </c>
      <c r="C1404" s="2" t="s">
        <v>72</v>
      </c>
      <c r="D1404" s="2" t="s">
        <v>131</v>
      </c>
      <c r="E1404" s="2" t="s">
        <v>2801</v>
      </c>
    </row>
    <row r="1405" spans="1:5">
      <c r="A1405" s="2" t="s">
        <v>2068</v>
      </c>
      <c r="B1405" s="2" t="s">
        <v>72</v>
      </c>
      <c r="C1405" s="2" t="s">
        <v>72</v>
      </c>
      <c r="D1405" s="2" t="s">
        <v>131</v>
      </c>
      <c r="E1405" s="2" t="s">
        <v>2801</v>
      </c>
    </row>
    <row r="1406" spans="1:5">
      <c r="A1406" s="2" t="s">
        <v>2069</v>
      </c>
      <c r="B1406" s="2" t="s">
        <v>72</v>
      </c>
      <c r="C1406" s="2" t="s">
        <v>72</v>
      </c>
      <c r="D1406" s="2" t="s">
        <v>131</v>
      </c>
      <c r="E1406" s="2" t="s">
        <v>2801</v>
      </c>
    </row>
    <row r="1407" spans="1:5">
      <c r="A1407" s="2" t="s">
        <v>2070</v>
      </c>
      <c r="B1407" s="2" t="s">
        <v>72</v>
      </c>
      <c r="C1407" s="2" t="s">
        <v>72</v>
      </c>
      <c r="D1407" s="2" t="s">
        <v>131</v>
      </c>
      <c r="E1407" s="2" t="s">
        <v>2801</v>
      </c>
    </row>
    <row r="1408" spans="1:5">
      <c r="A1408" s="2" t="s">
        <v>2071</v>
      </c>
      <c r="B1408" s="2" t="s">
        <v>72</v>
      </c>
      <c r="C1408" s="2" t="s">
        <v>72</v>
      </c>
      <c r="D1408" s="2" t="s">
        <v>131</v>
      </c>
      <c r="E1408" s="2" t="s">
        <v>2801</v>
      </c>
    </row>
    <row r="1409" spans="1:5">
      <c r="A1409" s="2" t="s">
        <v>2072</v>
      </c>
      <c r="B1409" s="2" t="s">
        <v>72</v>
      </c>
      <c r="C1409" s="2" t="s">
        <v>72</v>
      </c>
      <c r="D1409" s="2" t="s">
        <v>131</v>
      </c>
      <c r="E1409" s="2" t="s">
        <v>2801</v>
      </c>
    </row>
    <row r="1410" spans="1:5">
      <c r="A1410" s="2" t="s">
        <v>2073</v>
      </c>
      <c r="B1410" s="2" t="s">
        <v>72</v>
      </c>
      <c r="C1410" s="2" t="s">
        <v>72</v>
      </c>
      <c r="D1410" s="2" t="s">
        <v>131</v>
      </c>
      <c r="E1410" s="2" t="s">
        <v>2801</v>
      </c>
    </row>
    <row r="1411" spans="1:5">
      <c r="A1411" s="2" t="s">
        <v>2075</v>
      </c>
      <c r="B1411" s="2" t="s">
        <v>72</v>
      </c>
      <c r="C1411" s="2" t="s">
        <v>72</v>
      </c>
      <c r="D1411" s="2" t="s">
        <v>131</v>
      </c>
      <c r="E1411" s="2" t="s">
        <v>2801</v>
      </c>
    </row>
    <row r="1412" spans="1:5">
      <c r="A1412" s="2" t="s">
        <v>2077</v>
      </c>
      <c r="B1412" s="2" t="s">
        <v>72</v>
      </c>
      <c r="C1412" s="2" t="s">
        <v>72</v>
      </c>
      <c r="D1412" s="2" t="s">
        <v>131</v>
      </c>
      <c r="E1412" s="2" t="s">
        <v>2801</v>
      </c>
    </row>
    <row r="1413" spans="1:5">
      <c r="A1413" s="2" t="s">
        <v>2079</v>
      </c>
      <c r="B1413" s="2" t="s">
        <v>72</v>
      </c>
      <c r="C1413" s="2" t="s">
        <v>72</v>
      </c>
      <c r="D1413" s="2" t="s">
        <v>131</v>
      </c>
      <c r="E1413" s="2" t="s">
        <v>2801</v>
      </c>
    </row>
    <row r="1414" spans="1:5">
      <c r="A1414" s="2" t="s">
        <v>2081</v>
      </c>
      <c r="B1414" s="2" t="s">
        <v>72</v>
      </c>
      <c r="C1414" s="2" t="s">
        <v>72</v>
      </c>
      <c r="D1414" s="2" t="s">
        <v>131</v>
      </c>
      <c r="E1414" s="2" t="s">
        <v>2801</v>
      </c>
    </row>
    <row r="1415" spans="1:5">
      <c r="A1415" s="2" t="s">
        <v>2082</v>
      </c>
      <c r="B1415" s="2" t="s">
        <v>72</v>
      </c>
      <c r="C1415" s="2" t="s">
        <v>72</v>
      </c>
      <c r="D1415" s="2" t="s">
        <v>131</v>
      </c>
      <c r="E1415" s="2" t="s">
        <v>2801</v>
      </c>
    </row>
    <row r="1416" spans="1:5">
      <c r="A1416" s="2" t="s">
        <v>2084</v>
      </c>
      <c r="B1416" s="2" t="s">
        <v>72</v>
      </c>
      <c r="C1416" s="2" t="s">
        <v>72</v>
      </c>
      <c r="D1416" s="2" t="s">
        <v>131</v>
      </c>
      <c r="E1416" s="2" t="s">
        <v>2801</v>
      </c>
    </row>
    <row r="1417" spans="1:5">
      <c r="A1417" s="2" t="s">
        <v>2085</v>
      </c>
      <c r="B1417" s="2" t="s">
        <v>72</v>
      </c>
      <c r="C1417" s="2" t="s">
        <v>72</v>
      </c>
      <c r="D1417" s="2" t="s">
        <v>131</v>
      </c>
      <c r="E1417" s="2" t="s">
        <v>2801</v>
      </c>
    </row>
    <row r="1418" spans="1:5">
      <c r="A1418" s="2" t="s">
        <v>2087</v>
      </c>
      <c r="B1418" s="2" t="s">
        <v>72</v>
      </c>
      <c r="C1418" s="2" t="s">
        <v>72</v>
      </c>
      <c r="D1418" s="2" t="s">
        <v>131</v>
      </c>
      <c r="E1418" s="2" t="s">
        <v>2801</v>
      </c>
    </row>
    <row r="1419" spans="1:5">
      <c r="A1419" s="2" t="s">
        <v>2088</v>
      </c>
      <c r="B1419" s="2" t="s">
        <v>72</v>
      </c>
      <c r="C1419" s="2" t="s">
        <v>72</v>
      </c>
      <c r="D1419" s="2" t="s">
        <v>131</v>
      </c>
      <c r="E1419" s="2" t="s">
        <v>2801</v>
      </c>
    </row>
    <row r="1420" spans="1:5">
      <c r="A1420" s="2" t="s">
        <v>2090</v>
      </c>
      <c r="B1420" s="2" t="s">
        <v>72</v>
      </c>
      <c r="C1420" s="2" t="s">
        <v>72</v>
      </c>
      <c r="D1420" s="2" t="s">
        <v>131</v>
      </c>
      <c r="E1420" s="2" t="s">
        <v>2801</v>
      </c>
    </row>
    <row r="1421" spans="1:5">
      <c r="A1421" s="2" t="s">
        <v>2092</v>
      </c>
      <c r="B1421" s="2" t="s">
        <v>72</v>
      </c>
      <c r="C1421" s="2" t="s">
        <v>72</v>
      </c>
      <c r="D1421" s="2" t="s">
        <v>131</v>
      </c>
      <c r="E1421" s="2" t="s">
        <v>2801</v>
      </c>
    </row>
    <row r="1422" spans="1:5">
      <c r="A1422" s="2" t="s">
        <v>2094</v>
      </c>
      <c r="B1422" s="2" t="s">
        <v>72</v>
      </c>
      <c r="C1422" s="2" t="s">
        <v>72</v>
      </c>
      <c r="D1422" s="2" t="s">
        <v>131</v>
      </c>
      <c r="E1422" s="2" t="s">
        <v>2801</v>
      </c>
    </row>
    <row r="1423" spans="1:5">
      <c r="A1423" s="2" t="s">
        <v>2096</v>
      </c>
      <c r="B1423" s="2" t="s">
        <v>72</v>
      </c>
      <c r="C1423" s="2" t="s">
        <v>72</v>
      </c>
      <c r="D1423" s="2" t="s">
        <v>131</v>
      </c>
      <c r="E1423" s="2" t="s">
        <v>2801</v>
      </c>
    </row>
    <row r="1424" spans="1:5">
      <c r="A1424" s="2" t="s">
        <v>2098</v>
      </c>
      <c r="B1424" s="2" t="s">
        <v>72</v>
      </c>
      <c r="C1424" s="2" t="s">
        <v>72</v>
      </c>
      <c r="D1424" s="2" t="s">
        <v>131</v>
      </c>
      <c r="E1424" s="2" t="s">
        <v>2801</v>
      </c>
    </row>
    <row r="1425" spans="1:5">
      <c r="A1425" s="2" t="s">
        <v>2100</v>
      </c>
      <c r="B1425" s="2" t="s">
        <v>72</v>
      </c>
      <c r="C1425" s="2" t="s">
        <v>72</v>
      </c>
      <c r="D1425" s="2" t="s">
        <v>131</v>
      </c>
      <c r="E1425" s="2" t="s">
        <v>2801</v>
      </c>
    </row>
    <row r="1426" spans="1:5">
      <c r="A1426" s="2" t="s">
        <v>2102</v>
      </c>
      <c r="B1426" s="2" t="s">
        <v>72</v>
      </c>
      <c r="C1426" s="2" t="s">
        <v>72</v>
      </c>
      <c r="D1426" s="2" t="s">
        <v>131</v>
      </c>
      <c r="E1426" s="2" t="s">
        <v>2801</v>
      </c>
    </row>
    <row r="1427" spans="1:5">
      <c r="A1427" s="2" t="s">
        <v>2104</v>
      </c>
      <c r="B1427" s="2" t="s">
        <v>72</v>
      </c>
      <c r="C1427" s="2" t="s">
        <v>72</v>
      </c>
      <c r="D1427" s="2" t="s">
        <v>131</v>
      </c>
      <c r="E1427" s="2" t="s">
        <v>2801</v>
      </c>
    </row>
    <row r="1428" spans="1:5">
      <c r="A1428" s="2" t="s">
        <v>2106</v>
      </c>
      <c r="B1428" s="2" t="s">
        <v>72</v>
      </c>
      <c r="C1428" s="2" t="s">
        <v>72</v>
      </c>
      <c r="D1428" s="2" t="s">
        <v>131</v>
      </c>
      <c r="E1428" s="2" t="s">
        <v>2801</v>
      </c>
    </row>
    <row r="1429" spans="1:5">
      <c r="A1429" s="2" t="s">
        <v>2107</v>
      </c>
      <c r="B1429" s="2" t="s">
        <v>72</v>
      </c>
      <c r="C1429" s="2" t="s">
        <v>72</v>
      </c>
      <c r="D1429" s="2" t="s">
        <v>131</v>
      </c>
      <c r="E1429" s="2" t="s">
        <v>2801</v>
      </c>
    </row>
    <row r="1430" spans="1:5">
      <c r="A1430" s="2" t="s">
        <v>2109</v>
      </c>
      <c r="B1430" s="2" t="s">
        <v>72</v>
      </c>
      <c r="C1430" s="2" t="s">
        <v>72</v>
      </c>
      <c r="D1430" s="2" t="s">
        <v>131</v>
      </c>
      <c r="E1430" s="2" t="s">
        <v>2801</v>
      </c>
    </row>
    <row r="1431" spans="1:5">
      <c r="A1431" s="2" t="s">
        <v>2111</v>
      </c>
      <c r="B1431" s="2" t="s">
        <v>72</v>
      </c>
      <c r="C1431" s="2" t="s">
        <v>72</v>
      </c>
      <c r="D1431" s="2" t="s">
        <v>131</v>
      </c>
      <c r="E1431" s="2" t="s">
        <v>2801</v>
      </c>
    </row>
    <row r="1432" spans="1:5">
      <c r="A1432" s="2" t="s">
        <v>2113</v>
      </c>
      <c r="B1432" s="2" t="s">
        <v>72</v>
      </c>
      <c r="C1432" s="2" t="s">
        <v>72</v>
      </c>
      <c r="D1432" s="2" t="s">
        <v>131</v>
      </c>
      <c r="E1432" s="2" t="s">
        <v>2801</v>
      </c>
    </row>
    <row r="1433" spans="1:5">
      <c r="A1433" s="2" t="s">
        <v>2115</v>
      </c>
      <c r="B1433" s="2" t="s">
        <v>72</v>
      </c>
      <c r="C1433" s="2" t="s">
        <v>72</v>
      </c>
      <c r="D1433" s="2" t="s">
        <v>131</v>
      </c>
      <c r="E1433" s="2" t="s">
        <v>2801</v>
      </c>
    </row>
    <row r="1434" spans="1:5">
      <c r="A1434" s="2" t="s">
        <v>2116</v>
      </c>
      <c r="B1434" s="2" t="s">
        <v>72</v>
      </c>
      <c r="C1434" s="2" t="s">
        <v>72</v>
      </c>
      <c r="D1434" s="2" t="s">
        <v>131</v>
      </c>
      <c r="E1434" s="2" t="s">
        <v>2801</v>
      </c>
    </row>
    <row r="1435" spans="1:5">
      <c r="A1435" s="2" t="s">
        <v>2117</v>
      </c>
      <c r="B1435" s="2" t="s">
        <v>72</v>
      </c>
      <c r="C1435" s="2" t="s">
        <v>72</v>
      </c>
      <c r="D1435" s="2" t="s">
        <v>131</v>
      </c>
      <c r="E1435" s="2" t="s">
        <v>2801</v>
      </c>
    </row>
    <row r="1436" spans="1:5">
      <c r="A1436" s="2" t="s">
        <v>2119</v>
      </c>
      <c r="B1436" s="2" t="s">
        <v>72</v>
      </c>
      <c r="C1436" s="2" t="s">
        <v>72</v>
      </c>
      <c r="D1436" s="2" t="s">
        <v>131</v>
      </c>
      <c r="E1436" s="2" t="s">
        <v>2801</v>
      </c>
    </row>
    <row r="1437" spans="1:5">
      <c r="A1437" s="2" t="s">
        <v>2120</v>
      </c>
      <c r="B1437" s="2" t="s">
        <v>72</v>
      </c>
      <c r="C1437" s="2" t="s">
        <v>72</v>
      </c>
      <c r="D1437" s="2" t="s">
        <v>131</v>
      </c>
      <c r="E1437" s="2" t="s">
        <v>2801</v>
      </c>
    </row>
    <row r="1438" spans="1:5">
      <c r="A1438" s="2" t="s">
        <v>2122</v>
      </c>
      <c r="B1438" s="2" t="s">
        <v>72</v>
      </c>
      <c r="C1438" s="2" t="s">
        <v>72</v>
      </c>
      <c r="D1438" s="2" t="s">
        <v>131</v>
      </c>
      <c r="E1438" s="2" t="s">
        <v>2801</v>
      </c>
    </row>
    <row r="1439" spans="1:5">
      <c r="A1439" s="2" t="s">
        <v>2124</v>
      </c>
      <c r="B1439" s="2" t="s">
        <v>72</v>
      </c>
      <c r="C1439" s="2" t="s">
        <v>72</v>
      </c>
      <c r="D1439" s="2" t="s">
        <v>131</v>
      </c>
      <c r="E1439" s="2" t="s">
        <v>2801</v>
      </c>
    </row>
    <row r="1440" spans="1:5">
      <c r="A1440" s="2" t="s">
        <v>2125</v>
      </c>
      <c r="B1440" s="2" t="s">
        <v>72</v>
      </c>
      <c r="C1440" s="2" t="s">
        <v>72</v>
      </c>
      <c r="D1440" s="2" t="s">
        <v>131</v>
      </c>
      <c r="E1440" s="2" t="s">
        <v>2801</v>
      </c>
    </row>
    <row r="1441" spans="1:5">
      <c r="A1441" s="2" t="s">
        <v>2127</v>
      </c>
      <c r="B1441" s="2" t="s">
        <v>72</v>
      </c>
      <c r="C1441" s="2" t="s">
        <v>72</v>
      </c>
      <c r="D1441" s="2" t="s">
        <v>131</v>
      </c>
      <c r="E1441" s="2" t="s">
        <v>2801</v>
      </c>
    </row>
    <row r="1442" spans="1:5">
      <c r="A1442" s="2" t="s">
        <v>2129</v>
      </c>
      <c r="B1442" s="2" t="s">
        <v>72</v>
      </c>
      <c r="C1442" s="2" t="s">
        <v>72</v>
      </c>
      <c r="D1442" s="2" t="s">
        <v>131</v>
      </c>
      <c r="E1442" s="2" t="s">
        <v>2801</v>
      </c>
    </row>
    <row r="1443" spans="1:5">
      <c r="A1443" s="2" t="s">
        <v>2130</v>
      </c>
      <c r="B1443" s="2" t="s">
        <v>72</v>
      </c>
      <c r="C1443" s="2" t="s">
        <v>72</v>
      </c>
      <c r="D1443" s="2" t="s">
        <v>131</v>
      </c>
      <c r="E1443" s="2" t="s">
        <v>2801</v>
      </c>
    </row>
    <row r="1444" spans="1:5">
      <c r="A1444" s="2" t="s">
        <v>2131</v>
      </c>
      <c r="B1444" s="2" t="s">
        <v>72</v>
      </c>
      <c r="C1444" s="2" t="s">
        <v>72</v>
      </c>
      <c r="D1444" s="2" t="s">
        <v>131</v>
      </c>
      <c r="E1444" s="2" t="s">
        <v>2801</v>
      </c>
    </row>
    <row r="1445" spans="1:5">
      <c r="A1445" s="2" t="s">
        <v>2133</v>
      </c>
      <c r="B1445" s="2" t="s">
        <v>72</v>
      </c>
      <c r="C1445" s="2" t="s">
        <v>72</v>
      </c>
      <c r="D1445" s="2" t="s">
        <v>131</v>
      </c>
      <c r="E1445" s="2" t="s">
        <v>2801</v>
      </c>
    </row>
    <row r="1446" spans="1:5">
      <c r="A1446" s="2" t="s">
        <v>2135</v>
      </c>
      <c r="B1446" s="2" t="s">
        <v>72</v>
      </c>
      <c r="C1446" s="2" t="s">
        <v>72</v>
      </c>
      <c r="D1446" s="2" t="s">
        <v>131</v>
      </c>
      <c r="E1446" s="2" t="s">
        <v>2801</v>
      </c>
    </row>
    <row r="1447" spans="1:5">
      <c r="A1447" s="2" t="s">
        <v>2137</v>
      </c>
      <c r="B1447" s="2" t="s">
        <v>72</v>
      </c>
      <c r="C1447" s="2" t="s">
        <v>72</v>
      </c>
      <c r="D1447" s="2" t="s">
        <v>131</v>
      </c>
      <c r="E1447" s="2" t="s">
        <v>2801</v>
      </c>
    </row>
    <row r="1448" spans="1:5">
      <c r="A1448" s="2" t="s">
        <v>2138</v>
      </c>
      <c r="B1448" s="2" t="s">
        <v>72</v>
      </c>
      <c r="C1448" s="2" t="s">
        <v>72</v>
      </c>
      <c r="D1448" s="2" t="s">
        <v>131</v>
      </c>
      <c r="E1448" s="2" t="s">
        <v>2801</v>
      </c>
    </row>
    <row r="1449" spans="1:5">
      <c r="A1449" s="2" t="s">
        <v>2139</v>
      </c>
      <c r="B1449" s="2" t="s">
        <v>72</v>
      </c>
      <c r="C1449" s="2" t="s">
        <v>72</v>
      </c>
      <c r="D1449" s="2" t="s">
        <v>131</v>
      </c>
      <c r="E1449" s="2" t="s">
        <v>2801</v>
      </c>
    </row>
    <row r="1450" spans="1:5">
      <c r="A1450" s="2" t="s">
        <v>2141</v>
      </c>
      <c r="B1450" s="2" t="s">
        <v>72</v>
      </c>
      <c r="C1450" s="2" t="s">
        <v>72</v>
      </c>
      <c r="D1450" s="2" t="s">
        <v>131</v>
      </c>
      <c r="E1450" s="2" t="s">
        <v>2801</v>
      </c>
    </row>
    <row r="1451" spans="1:5">
      <c r="A1451" s="2" t="s">
        <v>2143</v>
      </c>
      <c r="B1451" s="2" t="s">
        <v>72</v>
      </c>
      <c r="C1451" s="2" t="s">
        <v>72</v>
      </c>
      <c r="D1451" s="2" t="s">
        <v>131</v>
      </c>
      <c r="E1451" s="2" t="s">
        <v>2801</v>
      </c>
    </row>
    <row r="1452" spans="1:5">
      <c r="A1452" s="2" t="s">
        <v>2144</v>
      </c>
      <c r="B1452" s="2" t="s">
        <v>72</v>
      </c>
      <c r="C1452" s="2" t="s">
        <v>72</v>
      </c>
      <c r="D1452" s="2" t="s">
        <v>131</v>
      </c>
      <c r="E1452" s="2" t="s">
        <v>2801</v>
      </c>
    </row>
    <row r="1453" spans="1:5">
      <c r="A1453" s="2" t="s">
        <v>2145</v>
      </c>
      <c r="B1453" s="2" t="s">
        <v>72</v>
      </c>
      <c r="C1453" s="2" t="s">
        <v>72</v>
      </c>
      <c r="D1453" s="2" t="s">
        <v>131</v>
      </c>
      <c r="E1453" s="2" t="s">
        <v>2801</v>
      </c>
    </row>
    <row r="1454" spans="1:5">
      <c r="A1454" s="2" t="s">
        <v>2146</v>
      </c>
      <c r="B1454" s="2" t="s">
        <v>72</v>
      </c>
      <c r="C1454" s="2" t="s">
        <v>72</v>
      </c>
      <c r="D1454" s="2" t="s">
        <v>131</v>
      </c>
      <c r="E1454" s="2" t="s">
        <v>2801</v>
      </c>
    </row>
    <row r="1455" spans="1:5">
      <c r="A1455" s="2" t="s">
        <v>2147</v>
      </c>
      <c r="B1455" s="2" t="s">
        <v>72</v>
      </c>
      <c r="C1455" s="2" t="s">
        <v>72</v>
      </c>
      <c r="D1455" s="2" t="s">
        <v>131</v>
      </c>
      <c r="E1455" s="2" t="s">
        <v>2801</v>
      </c>
    </row>
    <row r="1456" spans="1:5">
      <c r="A1456" s="2" t="s">
        <v>2149</v>
      </c>
      <c r="B1456" s="2" t="s">
        <v>72</v>
      </c>
      <c r="C1456" s="2" t="s">
        <v>72</v>
      </c>
      <c r="D1456" s="2" t="s">
        <v>131</v>
      </c>
      <c r="E1456" s="2" t="s">
        <v>2801</v>
      </c>
    </row>
    <row r="1457" spans="1:5">
      <c r="A1457" s="2" t="s">
        <v>2151</v>
      </c>
      <c r="B1457" s="2" t="s">
        <v>72</v>
      </c>
      <c r="C1457" s="2" t="s">
        <v>72</v>
      </c>
      <c r="D1457" s="2" t="s">
        <v>131</v>
      </c>
      <c r="E1457" s="2" t="s">
        <v>2801</v>
      </c>
    </row>
    <row r="1458" spans="1:5">
      <c r="A1458" s="2" t="s">
        <v>2153</v>
      </c>
      <c r="B1458" s="2" t="s">
        <v>72</v>
      </c>
      <c r="C1458" s="2" t="s">
        <v>72</v>
      </c>
      <c r="D1458" s="2" t="s">
        <v>131</v>
      </c>
      <c r="E1458" s="2" t="s">
        <v>2801</v>
      </c>
    </row>
    <row r="1459" spans="1:5">
      <c r="A1459" s="2" t="s">
        <v>2154</v>
      </c>
      <c r="B1459" s="2" t="s">
        <v>72</v>
      </c>
      <c r="C1459" s="2" t="s">
        <v>72</v>
      </c>
      <c r="D1459" s="2" t="s">
        <v>131</v>
      </c>
      <c r="E1459" s="2" t="s">
        <v>2801</v>
      </c>
    </row>
    <row r="1460" spans="1:5">
      <c r="A1460" s="2" t="s">
        <v>2156</v>
      </c>
      <c r="B1460" s="2" t="s">
        <v>72</v>
      </c>
      <c r="C1460" s="2" t="s">
        <v>72</v>
      </c>
      <c r="D1460" s="2" t="s">
        <v>131</v>
      </c>
      <c r="E1460" s="2" t="s">
        <v>2801</v>
      </c>
    </row>
    <row r="1461" spans="1:5">
      <c r="A1461" s="2" t="s">
        <v>2158</v>
      </c>
      <c r="B1461" s="2" t="s">
        <v>72</v>
      </c>
      <c r="C1461" s="2" t="s">
        <v>72</v>
      </c>
      <c r="D1461" s="2" t="s">
        <v>131</v>
      </c>
      <c r="E1461" s="2" t="s">
        <v>2801</v>
      </c>
    </row>
    <row r="1462" spans="1:5">
      <c r="A1462" s="2" t="s">
        <v>2160</v>
      </c>
      <c r="B1462" s="2" t="s">
        <v>72</v>
      </c>
      <c r="C1462" s="2" t="s">
        <v>72</v>
      </c>
      <c r="D1462" s="2" t="s">
        <v>131</v>
      </c>
      <c r="E1462" s="2" t="s">
        <v>2801</v>
      </c>
    </row>
    <row r="1463" spans="1:5">
      <c r="A1463" s="2" t="s">
        <v>2161</v>
      </c>
      <c r="B1463" s="2" t="s">
        <v>72</v>
      </c>
      <c r="C1463" s="2" t="s">
        <v>72</v>
      </c>
      <c r="D1463" s="2" t="s">
        <v>131</v>
      </c>
      <c r="E1463" s="2" t="s">
        <v>2801</v>
      </c>
    </row>
    <row r="1464" spans="1:5">
      <c r="A1464" s="2" t="s">
        <v>2163</v>
      </c>
      <c r="B1464" s="2" t="s">
        <v>72</v>
      </c>
      <c r="C1464" s="2" t="s">
        <v>72</v>
      </c>
      <c r="D1464" s="2" t="s">
        <v>131</v>
      </c>
      <c r="E1464" s="2" t="s">
        <v>2801</v>
      </c>
    </row>
    <row r="1465" spans="1:5">
      <c r="A1465" s="2" t="s">
        <v>2164</v>
      </c>
      <c r="B1465" s="2" t="s">
        <v>72</v>
      </c>
      <c r="C1465" s="2" t="s">
        <v>72</v>
      </c>
      <c r="D1465" s="2" t="s">
        <v>131</v>
      </c>
      <c r="E1465" s="2" t="s">
        <v>2801</v>
      </c>
    </row>
    <row r="1466" spans="1:5">
      <c r="A1466" s="2" t="s">
        <v>2166</v>
      </c>
      <c r="B1466" s="2" t="s">
        <v>72</v>
      </c>
      <c r="C1466" s="2" t="s">
        <v>72</v>
      </c>
      <c r="D1466" s="2" t="s">
        <v>131</v>
      </c>
      <c r="E1466" s="2" t="s">
        <v>2801</v>
      </c>
    </row>
    <row r="1467" spans="1:5">
      <c r="A1467" s="2" t="s">
        <v>2168</v>
      </c>
      <c r="B1467" s="2" t="s">
        <v>72</v>
      </c>
      <c r="C1467" s="2" t="s">
        <v>72</v>
      </c>
      <c r="D1467" s="2" t="s">
        <v>131</v>
      </c>
      <c r="E1467" s="2" t="s">
        <v>2801</v>
      </c>
    </row>
    <row r="1468" spans="1:5">
      <c r="A1468" s="2" t="s">
        <v>2169</v>
      </c>
      <c r="B1468" s="2" t="s">
        <v>72</v>
      </c>
      <c r="C1468" s="2" t="s">
        <v>72</v>
      </c>
      <c r="D1468" s="2" t="s">
        <v>131</v>
      </c>
      <c r="E1468" s="2" t="s">
        <v>2801</v>
      </c>
    </row>
    <row r="1469" spans="1:5">
      <c r="A1469" s="2" t="s">
        <v>2170</v>
      </c>
      <c r="B1469" s="2" t="s">
        <v>72</v>
      </c>
      <c r="C1469" s="2" t="s">
        <v>72</v>
      </c>
      <c r="D1469" s="2" t="s">
        <v>131</v>
      </c>
      <c r="E1469" s="2" t="s">
        <v>2801</v>
      </c>
    </row>
    <row r="1470" spans="1:5">
      <c r="A1470" s="2" t="s">
        <v>2172</v>
      </c>
      <c r="B1470" s="2" t="s">
        <v>72</v>
      </c>
      <c r="C1470" s="2" t="s">
        <v>72</v>
      </c>
      <c r="D1470" s="2" t="s">
        <v>131</v>
      </c>
      <c r="E1470" s="2" t="s">
        <v>2801</v>
      </c>
    </row>
    <row r="1471" spans="1:5">
      <c r="A1471" s="2" t="s">
        <v>2173</v>
      </c>
      <c r="B1471" s="2" t="s">
        <v>72</v>
      </c>
      <c r="C1471" s="2" t="s">
        <v>72</v>
      </c>
      <c r="D1471" s="2" t="s">
        <v>131</v>
      </c>
      <c r="E1471" s="2" t="s">
        <v>2801</v>
      </c>
    </row>
    <row r="1472" spans="1:5">
      <c r="A1472" s="2" t="s">
        <v>2175</v>
      </c>
      <c r="B1472" s="2" t="s">
        <v>72</v>
      </c>
      <c r="C1472" s="2" t="s">
        <v>72</v>
      </c>
      <c r="D1472" s="2" t="s">
        <v>131</v>
      </c>
      <c r="E1472" s="2" t="s">
        <v>2801</v>
      </c>
    </row>
    <row r="1473" spans="1:5">
      <c r="A1473" s="2" t="s">
        <v>2176</v>
      </c>
      <c r="B1473" s="2" t="s">
        <v>72</v>
      </c>
      <c r="C1473" s="2" t="s">
        <v>72</v>
      </c>
      <c r="D1473" s="2" t="s">
        <v>131</v>
      </c>
      <c r="E1473" s="2" t="s">
        <v>2801</v>
      </c>
    </row>
    <row r="1474" spans="1:5">
      <c r="A1474" s="2" t="s">
        <v>2177</v>
      </c>
      <c r="B1474" s="2" t="s">
        <v>72</v>
      </c>
      <c r="C1474" s="2" t="s">
        <v>72</v>
      </c>
      <c r="D1474" s="2" t="s">
        <v>131</v>
      </c>
      <c r="E1474" s="2" t="s">
        <v>2801</v>
      </c>
    </row>
    <row r="1475" spans="1:5">
      <c r="A1475" s="2" t="s">
        <v>2179</v>
      </c>
      <c r="B1475" s="2" t="s">
        <v>72</v>
      </c>
      <c r="C1475" s="2" t="s">
        <v>72</v>
      </c>
      <c r="D1475" s="2" t="s">
        <v>131</v>
      </c>
      <c r="E1475" s="2" t="s">
        <v>2801</v>
      </c>
    </row>
    <row r="1476" spans="1:5">
      <c r="A1476" s="2" t="s">
        <v>2180</v>
      </c>
      <c r="B1476" s="2" t="s">
        <v>72</v>
      </c>
      <c r="C1476" s="2" t="s">
        <v>72</v>
      </c>
      <c r="D1476" s="2" t="s">
        <v>131</v>
      </c>
      <c r="E1476" s="2" t="s">
        <v>2801</v>
      </c>
    </row>
    <row r="1477" spans="1:5">
      <c r="A1477" s="2" t="s">
        <v>2181</v>
      </c>
      <c r="B1477" s="2" t="s">
        <v>72</v>
      </c>
      <c r="C1477" s="2" t="s">
        <v>72</v>
      </c>
      <c r="D1477" s="2" t="s">
        <v>131</v>
      </c>
      <c r="E1477" s="2" t="s">
        <v>2801</v>
      </c>
    </row>
    <row r="1478" spans="1:5">
      <c r="A1478" s="2" t="s">
        <v>2182</v>
      </c>
      <c r="B1478" s="2" t="s">
        <v>72</v>
      </c>
      <c r="C1478" s="2" t="s">
        <v>72</v>
      </c>
      <c r="D1478" s="2" t="s">
        <v>131</v>
      </c>
      <c r="E1478" s="2" t="s">
        <v>2801</v>
      </c>
    </row>
    <row r="1479" spans="1:5">
      <c r="A1479" s="2" t="s">
        <v>2184</v>
      </c>
      <c r="B1479" s="2" t="s">
        <v>72</v>
      </c>
      <c r="C1479" s="2" t="s">
        <v>72</v>
      </c>
      <c r="D1479" s="2" t="s">
        <v>131</v>
      </c>
      <c r="E1479" s="2" t="s">
        <v>2801</v>
      </c>
    </row>
    <row r="1480" spans="1:5">
      <c r="A1480" s="2" t="s">
        <v>2185</v>
      </c>
      <c r="B1480" s="2" t="s">
        <v>72</v>
      </c>
      <c r="C1480" s="2" t="s">
        <v>72</v>
      </c>
      <c r="D1480" s="2" t="s">
        <v>131</v>
      </c>
      <c r="E1480" s="2" t="s">
        <v>2801</v>
      </c>
    </row>
    <row r="1481" spans="1:5">
      <c r="A1481" s="2" t="s">
        <v>2186</v>
      </c>
      <c r="B1481" s="2" t="s">
        <v>72</v>
      </c>
      <c r="C1481" s="2" t="s">
        <v>72</v>
      </c>
      <c r="D1481" s="2" t="s">
        <v>131</v>
      </c>
      <c r="E1481" s="2" t="s">
        <v>2801</v>
      </c>
    </row>
    <row r="1482" spans="1:5">
      <c r="A1482" s="2" t="s">
        <v>2188</v>
      </c>
      <c r="B1482" s="2" t="s">
        <v>72</v>
      </c>
      <c r="C1482" s="2" t="s">
        <v>72</v>
      </c>
      <c r="D1482" s="2" t="s">
        <v>131</v>
      </c>
      <c r="E1482" s="2" t="s">
        <v>2801</v>
      </c>
    </row>
    <row r="1483" spans="1:5">
      <c r="A1483" s="2" t="s">
        <v>2189</v>
      </c>
      <c r="B1483" s="2" t="s">
        <v>72</v>
      </c>
      <c r="C1483" s="2" t="s">
        <v>72</v>
      </c>
      <c r="D1483" s="2" t="s">
        <v>131</v>
      </c>
      <c r="E1483" s="2" t="s">
        <v>2801</v>
      </c>
    </row>
    <row r="1484" spans="1:5">
      <c r="A1484" s="2" t="s">
        <v>2190</v>
      </c>
      <c r="B1484" s="2" t="s">
        <v>72</v>
      </c>
      <c r="C1484" s="2" t="s">
        <v>72</v>
      </c>
      <c r="D1484" s="2" t="s">
        <v>131</v>
      </c>
      <c r="E1484" s="2" t="s">
        <v>2801</v>
      </c>
    </row>
    <row r="1485" spans="1:5">
      <c r="A1485" s="2" t="s">
        <v>2192</v>
      </c>
      <c r="B1485" s="2" t="s">
        <v>72</v>
      </c>
      <c r="C1485" s="2" t="s">
        <v>72</v>
      </c>
      <c r="D1485" s="2" t="s">
        <v>131</v>
      </c>
      <c r="E1485" s="2" t="s">
        <v>2801</v>
      </c>
    </row>
    <row r="1486" spans="1:5">
      <c r="A1486" s="2" t="s">
        <v>2194</v>
      </c>
      <c r="B1486" s="2" t="s">
        <v>72</v>
      </c>
      <c r="C1486" s="2" t="s">
        <v>72</v>
      </c>
      <c r="D1486" s="2" t="s">
        <v>131</v>
      </c>
      <c r="E1486" s="2" t="s">
        <v>2801</v>
      </c>
    </row>
    <row r="1487" spans="1:5">
      <c r="A1487" s="2" t="s">
        <v>2195</v>
      </c>
      <c r="B1487" s="2" t="s">
        <v>72</v>
      </c>
      <c r="C1487" s="2" t="s">
        <v>72</v>
      </c>
      <c r="D1487" s="2" t="s">
        <v>131</v>
      </c>
      <c r="E1487" s="2" t="s">
        <v>2801</v>
      </c>
    </row>
    <row r="1488" spans="1:5">
      <c r="A1488" s="2" t="s">
        <v>2196</v>
      </c>
      <c r="B1488" s="2" t="s">
        <v>72</v>
      </c>
      <c r="C1488" s="2" t="s">
        <v>72</v>
      </c>
      <c r="D1488" s="2" t="s">
        <v>131</v>
      </c>
      <c r="E1488" s="2" t="s">
        <v>2801</v>
      </c>
    </row>
    <row r="1489" spans="1:5">
      <c r="A1489" s="2" t="s">
        <v>2198</v>
      </c>
      <c r="B1489" s="2" t="s">
        <v>72</v>
      </c>
      <c r="C1489" s="2" t="s">
        <v>72</v>
      </c>
      <c r="D1489" s="2" t="s">
        <v>131</v>
      </c>
      <c r="E1489" s="2" t="s">
        <v>2801</v>
      </c>
    </row>
    <row r="1490" spans="1:5">
      <c r="A1490" s="2" t="s">
        <v>2200</v>
      </c>
      <c r="B1490" s="2" t="s">
        <v>72</v>
      </c>
      <c r="C1490" s="2" t="s">
        <v>72</v>
      </c>
      <c r="D1490" s="2" t="s">
        <v>131</v>
      </c>
      <c r="E1490" s="2" t="s">
        <v>2801</v>
      </c>
    </row>
    <row r="1491" spans="1:5">
      <c r="A1491" s="2" t="s">
        <v>2202</v>
      </c>
      <c r="B1491" s="2" t="s">
        <v>72</v>
      </c>
      <c r="C1491" s="2" t="s">
        <v>72</v>
      </c>
      <c r="D1491" s="2" t="s">
        <v>131</v>
      </c>
      <c r="E1491" s="2" t="s">
        <v>2801</v>
      </c>
    </row>
    <row r="1492" spans="1:5">
      <c r="A1492" s="2" t="s">
        <v>2204</v>
      </c>
      <c r="B1492" s="2" t="s">
        <v>72</v>
      </c>
      <c r="C1492" s="2" t="s">
        <v>72</v>
      </c>
      <c r="D1492" s="2" t="s">
        <v>131</v>
      </c>
      <c r="E1492" s="2" t="s">
        <v>2801</v>
      </c>
    </row>
    <row r="1493" spans="1:5">
      <c r="A1493" s="2" t="s">
        <v>2206</v>
      </c>
      <c r="B1493" s="2" t="s">
        <v>72</v>
      </c>
      <c r="C1493" s="2" t="s">
        <v>72</v>
      </c>
      <c r="D1493" s="2" t="s">
        <v>131</v>
      </c>
      <c r="E1493" s="2" t="s">
        <v>2801</v>
      </c>
    </row>
    <row r="1494" spans="1:5">
      <c r="A1494" s="2" t="s">
        <v>2207</v>
      </c>
      <c r="B1494" s="2" t="s">
        <v>72</v>
      </c>
      <c r="C1494" s="2" t="s">
        <v>72</v>
      </c>
      <c r="D1494" s="2" t="s">
        <v>131</v>
      </c>
      <c r="E1494" s="2" t="s">
        <v>2801</v>
      </c>
    </row>
    <row r="1495" spans="1:5">
      <c r="A1495" s="2" t="s">
        <v>2208</v>
      </c>
      <c r="B1495" s="2" t="s">
        <v>72</v>
      </c>
      <c r="C1495" s="2" t="s">
        <v>72</v>
      </c>
      <c r="D1495" s="2" t="s">
        <v>131</v>
      </c>
      <c r="E1495" s="2" t="s">
        <v>2801</v>
      </c>
    </row>
    <row r="1496" spans="1:5">
      <c r="A1496" s="2" t="s">
        <v>2209</v>
      </c>
      <c r="B1496" s="2" t="s">
        <v>72</v>
      </c>
      <c r="C1496" s="2" t="s">
        <v>72</v>
      </c>
      <c r="D1496" s="2" t="s">
        <v>131</v>
      </c>
      <c r="E1496" s="2" t="s">
        <v>2801</v>
      </c>
    </row>
    <row r="1497" spans="1:5">
      <c r="A1497" s="2" t="s">
        <v>2210</v>
      </c>
      <c r="B1497" s="2" t="s">
        <v>72</v>
      </c>
      <c r="C1497" s="2" t="s">
        <v>72</v>
      </c>
      <c r="D1497" s="2" t="s">
        <v>131</v>
      </c>
      <c r="E1497" s="2" t="s">
        <v>2801</v>
      </c>
    </row>
    <row r="1498" spans="1:5">
      <c r="A1498" s="2" t="s">
        <v>2211</v>
      </c>
      <c r="B1498" s="2" t="s">
        <v>72</v>
      </c>
      <c r="C1498" s="2" t="s">
        <v>72</v>
      </c>
      <c r="D1498" s="2" t="s">
        <v>131</v>
      </c>
      <c r="E1498" s="2" t="s">
        <v>2801</v>
      </c>
    </row>
    <row r="1499" spans="1:5">
      <c r="A1499" s="2" t="s">
        <v>2213</v>
      </c>
      <c r="B1499" s="2" t="s">
        <v>72</v>
      </c>
      <c r="C1499" s="2" t="s">
        <v>72</v>
      </c>
      <c r="D1499" s="2" t="s">
        <v>131</v>
      </c>
      <c r="E1499" s="2" t="s">
        <v>2801</v>
      </c>
    </row>
    <row r="1500" spans="1:5">
      <c r="A1500" s="2" t="s">
        <v>2215</v>
      </c>
      <c r="B1500" s="2" t="s">
        <v>72</v>
      </c>
      <c r="C1500" s="2" t="s">
        <v>72</v>
      </c>
      <c r="D1500" s="2" t="s">
        <v>131</v>
      </c>
      <c r="E1500" s="2" t="s">
        <v>2801</v>
      </c>
    </row>
    <row r="1501" spans="1:5">
      <c r="A1501" s="2" t="s">
        <v>2216</v>
      </c>
      <c r="B1501" s="2" t="s">
        <v>72</v>
      </c>
      <c r="C1501" s="2" t="s">
        <v>72</v>
      </c>
      <c r="D1501" s="2" t="s">
        <v>131</v>
      </c>
      <c r="E1501" s="2" t="s">
        <v>2801</v>
      </c>
    </row>
    <row r="1502" spans="1:5">
      <c r="A1502" s="2" t="s">
        <v>2217</v>
      </c>
      <c r="B1502" s="2" t="s">
        <v>72</v>
      </c>
      <c r="C1502" s="2" t="s">
        <v>72</v>
      </c>
      <c r="D1502" s="2" t="s">
        <v>131</v>
      </c>
      <c r="E1502" s="2" t="s">
        <v>2801</v>
      </c>
    </row>
    <row r="1503" spans="1:5">
      <c r="A1503" s="2" t="s">
        <v>2218</v>
      </c>
      <c r="B1503" s="2" t="s">
        <v>72</v>
      </c>
      <c r="C1503" s="2" t="s">
        <v>72</v>
      </c>
      <c r="D1503" s="2" t="s">
        <v>131</v>
      </c>
      <c r="E1503" s="2" t="s">
        <v>2801</v>
      </c>
    </row>
    <row r="1504" spans="1:5">
      <c r="A1504" s="2" t="s">
        <v>2219</v>
      </c>
      <c r="B1504" s="2" t="s">
        <v>72</v>
      </c>
      <c r="C1504" s="2" t="s">
        <v>72</v>
      </c>
      <c r="D1504" s="2" t="s">
        <v>131</v>
      </c>
      <c r="E1504" s="2" t="s">
        <v>2801</v>
      </c>
    </row>
    <row r="1505" spans="1:5">
      <c r="A1505" s="2" t="s">
        <v>2220</v>
      </c>
      <c r="B1505" s="2" t="s">
        <v>72</v>
      </c>
      <c r="C1505" s="2" t="s">
        <v>72</v>
      </c>
      <c r="D1505" s="2" t="s">
        <v>131</v>
      </c>
      <c r="E1505" s="2" t="s">
        <v>2801</v>
      </c>
    </row>
    <row r="1506" spans="1:5">
      <c r="A1506" s="2" t="s">
        <v>2221</v>
      </c>
      <c r="B1506" s="2" t="s">
        <v>72</v>
      </c>
      <c r="C1506" s="2" t="s">
        <v>72</v>
      </c>
      <c r="D1506" s="2" t="s">
        <v>131</v>
      </c>
      <c r="E1506" s="2" t="s">
        <v>2801</v>
      </c>
    </row>
    <row r="1507" spans="1:5">
      <c r="A1507" s="2" t="s">
        <v>2222</v>
      </c>
      <c r="B1507" s="2" t="s">
        <v>72</v>
      </c>
      <c r="C1507" s="2" t="s">
        <v>72</v>
      </c>
      <c r="D1507" s="2" t="s">
        <v>131</v>
      </c>
      <c r="E1507" s="2" t="s">
        <v>2801</v>
      </c>
    </row>
    <row r="1508" spans="1:5">
      <c r="A1508" s="2" t="s">
        <v>2223</v>
      </c>
      <c r="B1508" s="2" t="s">
        <v>72</v>
      </c>
      <c r="C1508" s="2" t="s">
        <v>72</v>
      </c>
      <c r="D1508" s="2" t="s">
        <v>131</v>
      </c>
      <c r="E1508" s="2" t="s">
        <v>2801</v>
      </c>
    </row>
    <row r="1509" spans="1:5">
      <c r="A1509" s="2" t="s">
        <v>2224</v>
      </c>
      <c r="B1509" s="2" t="s">
        <v>72</v>
      </c>
      <c r="C1509" s="2" t="s">
        <v>72</v>
      </c>
      <c r="D1509" s="2" t="s">
        <v>131</v>
      </c>
      <c r="E1509" s="2" t="s">
        <v>2801</v>
      </c>
    </row>
    <row r="1510" spans="1:5">
      <c r="A1510" s="2" t="s">
        <v>2226</v>
      </c>
      <c r="B1510" s="2" t="s">
        <v>72</v>
      </c>
      <c r="C1510" s="2" t="s">
        <v>72</v>
      </c>
      <c r="D1510" s="2" t="s">
        <v>131</v>
      </c>
      <c r="E1510" s="2" t="s">
        <v>2801</v>
      </c>
    </row>
    <row r="1511" spans="1:5">
      <c r="A1511" s="2" t="s">
        <v>2227</v>
      </c>
      <c r="B1511" s="2" t="s">
        <v>72</v>
      </c>
      <c r="C1511" s="2" t="s">
        <v>72</v>
      </c>
      <c r="D1511" s="2" t="s">
        <v>131</v>
      </c>
      <c r="E1511" s="2" t="s">
        <v>2801</v>
      </c>
    </row>
    <row r="1512" spans="1:5">
      <c r="A1512" s="2" t="s">
        <v>2228</v>
      </c>
      <c r="B1512" s="2" t="s">
        <v>72</v>
      </c>
      <c r="C1512" s="2" t="s">
        <v>72</v>
      </c>
      <c r="D1512" s="2" t="s">
        <v>131</v>
      </c>
      <c r="E1512" s="2" t="s">
        <v>2801</v>
      </c>
    </row>
    <row r="1513" spans="1:5">
      <c r="A1513" s="2" t="s">
        <v>2230</v>
      </c>
      <c r="B1513" s="2" t="s">
        <v>72</v>
      </c>
      <c r="C1513" s="2" t="s">
        <v>72</v>
      </c>
      <c r="D1513" s="2" t="s">
        <v>131</v>
      </c>
      <c r="E1513" s="2" t="s">
        <v>2801</v>
      </c>
    </row>
    <row r="1514" spans="1:5">
      <c r="A1514" s="2" t="s">
        <v>2231</v>
      </c>
      <c r="B1514" s="2" t="s">
        <v>72</v>
      </c>
      <c r="C1514" s="2" t="s">
        <v>72</v>
      </c>
      <c r="D1514" s="2" t="s">
        <v>131</v>
      </c>
      <c r="E1514" s="2" t="s">
        <v>2801</v>
      </c>
    </row>
    <row r="1515" spans="1:5">
      <c r="A1515" s="2" t="s">
        <v>2233</v>
      </c>
      <c r="B1515" s="2" t="s">
        <v>72</v>
      </c>
      <c r="C1515" s="2" t="s">
        <v>72</v>
      </c>
      <c r="D1515" s="2" t="s">
        <v>131</v>
      </c>
      <c r="E1515" s="2" t="s">
        <v>2801</v>
      </c>
    </row>
    <row r="1516" spans="1:5">
      <c r="A1516" s="2" t="s">
        <v>2235</v>
      </c>
      <c r="B1516" s="2" t="s">
        <v>72</v>
      </c>
      <c r="C1516" s="2" t="s">
        <v>72</v>
      </c>
      <c r="D1516" s="2" t="s">
        <v>131</v>
      </c>
      <c r="E1516" s="2" t="s">
        <v>2801</v>
      </c>
    </row>
    <row r="1517" spans="1:5">
      <c r="A1517" s="2" t="s">
        <v>2236</v>
      </c>
      <c r="B1517" s="2" t="s">
        <v>72</v>
      </c>
      <c r="C1517" s="2" t="s">
        <v>72</v>
      </c>
      <c r="D1517" s="2" t="s">
        <v>131</v>
      </c>
      <c r="E1517" s="2" t="s">
        <v>2801</v>
      </c>
    </row>
    <row r="1518" spans="1:5">
      <c r="A1518" s="2" t="s">
        <v>2237</v>
      </c>
      <c r="B1518" s="2" t="s">
        <v>72</v>
      </c>
      <c r="C1518" s="2" t="s">
        <v>72</v>
      </c>
      <c r="D1518" s="2" t="s">
        <v>131</v>
      </c>
      <c r="E1518" s="2" t="s">
        <v>2801</v>
      </c>
    </row>
    <row r="1519" spans="1:5">
      <c r="A1519" s="2" t="s">
        <v>2238</v>
      </c>
      <c r="B1519" s="2" t="s">
        <v>72</v>
      </c>
      <c r="C1519" s="2" t="s">
        <v>72</v>
      </c>
      <c r="D1519" s="2" t="s">
        <v>131</v>
      </c>
      <c r="E1519" s="2" t="s">
        <v>2801</v>
      </c>
    </row>
    <row r="1520" spans="1:5">
      <c r="A1520" s="2" t="s">
        <v>2239</v>
      </c>
      <c r="B1520" s="2" t="s">
        <v>72</v>
      </c>
      <c r="C1520" s="2" t="s">
        <v>72</v>
      </c>
      <c r="D1520" s="2" t="s">
        <v>131</v>
      </c>
      <c r="E1520" s="2" t="s">
        <v>2801</v>
      </c>
    </row>
    <row r="1521" spans="1:5">
      <c r="A1521" s="2" t="s">
        <v>2241</v>
      </c>
      <c r="B1521" s="2" t="s">
        <v>72</v>
      </c>
      <c r="C1521" s="2" t="s">
        <v>72</v>
      </c>
      <c r="D1521" s="2" t="s">
        <v>131</v>
      </c>
      <c r="E1521" s="2" t="s">
        <v>2801</v>
      </c>
    </row>
    <row r="1522" spans="1:5">
      <c r="A1522" s="2" t="s">
        <v>2242</v>
      </c>
      <c r="B1522" s="2" t="s">
        <v>72</v>
      </c>
      <c r="C1522" s="2" t="s">
        <v>72</v>
      </c>
      <c r="D1522" s="2" t="s">
        <v>131</v>
      </c>
      <c r="E1522" s="2" t="s">
        <v>2801</v>
      </c>
    </row>
    <row r="1523" spans="1:5">
      <c r="A1523" s="2" t="s">
        <v>2243</v>
      </c>
      <c r="B1523" s="2" t="s">
        <v>72</v>
      </c>
      <c r="C1523" s="2" t="s">
        <v>72</v>
      </c>
      <c r="D1523" s="2" t="s">
        <v>131</v>
      </c>
      <c r="E1523" s="2" t="s">
        <v>2801</v>
      </c>
    </row>
    <row r="1524" spans="1:5">
      <c r="A1524" s="2" t="s">
        <v>2245</v>
      </c>
      <c r="B1524" s="2" t="s">
        <v>72</v>
      </c>
      <c r="C1524" s="2" t="s">
        <v>72</v>
      </c>
      <c r="D1524" s="2" t="s">
        <v>131</v>
      </c>
      <c r="E1524" s="2" t="s">
        <v>2801</v>
      </c>
    </row>
    <row r="1525" spans="1:5">
      <c r="A1525" s="2" t="s">
        <v>2247</v>
      </c>
      <c r="B1525" s="2" t="s">
        <v>72</v>
      </c>
      <c r="C1525" s="2" t="s">
        <v>72</v>
      </c>
      <c r="D1525" s="2" t="s">
        <v>131</v>
      </c>
      <c r="E1525" s="2" t="s">
        <v>2801</v>
      </c>
    </row>
    <row r="1526" spans="1:5">
      <c r="A1526" s="2" t="s">
        <v>2248</v>
      </c>
      <c r="B1526" s="2" t="s">
        <v>72</v>
      </c>
      <c r="C1526" s="2" t="s">
        <v>72</v>
      </c>
      <c r="D1526" s="2" t="s">
        <v>131</v>
      </c>
      <c r="E1526" s="2" t="s">
        <v>2801</v>
      </c>
    </row>
    <row r="1527" spans="1:5">
      <c r="A1527" s="2" t="s">
        <v>2249</v>
      </c>
      <c r="B1527" s="2" t="s">
        <v>72</v>
      </c>
      <c r="C1527" s="2" t="s">
        <v>72</v>
      </c>
      <c r="D1527" s="2" t="s">
        <v>131</v>
      </c>
      <c r="E1527" s="2" t="s">
        <v>2801</v>
      </c>
    </row>
    <row r="1528" spans="1:5">
      <c r="A1528" s="2" t="s">
        <v>2250</v>
      </c>
      <c r="B1528" s="2" t="s">
        <v>72</v>
      </c>
      <c r="C1528" s="2" t="s">
        <v>72</v>
      </c>
      <c r="D1528" s="2" t="s">
        <v>131</v>
      </c>
      <c r="E1528" s="2" t="s">
        <v>2801</v>
      </c>
    </row>
    <row r="1529" spans="1:5">
      <c r="A1529" s="2" t="s">
        <v>2251</v>
      </c>
      <c r="B1529" s="2" t="s">
        <v>72</v>
      </c>
      <c r="C1529" s="2" t="s">
        <v>72</v>
      </c>
      <c r="D1529" s="2" t="s">
        <v>131</v>
      </c>
      <c r="E1529" s="2" t="s">
        <v>2801</v>
      </c>
    </row>
    <row r="1530" spans="1:5">
      <c r="A1530" s="2" t="s">
        <v>2253</v>
      </c>
      <c r="B1530" s="2" t="s">
        <v>72</v>
      </c>
      <c r="C1530" s="2" t="s">
        <v>72</v>
      </c>
      <c r="D1530" s="2" t="s">
        <v>131</v>
      </c>
      <c r="E1530" s="2" t="s">
        <v>2801</v>
      </c>
    </row>
    <row r="1531" spans="1:5">
      <c r="A1531" s="2" t="s">
        <v>2254</v>
      </c>
      <c r="B1531" s="2" t="s">
        <v>72</v>
      </c>
      <c r="C1531" s="2" t="s">
        <v>72</v>
      </c>
      <c r="D1531" s="2" t="s">
        <v>131</v>
      </c>
      <c r="E1531" s="2" t="s">
        <v>2801</v>
      </c>
    </row>
    <row r="1532" spans="1:5">
      <c r="A1532" s="2" t="s">
        <v>2256</v>
      </c>
      <c r="B1532" s="2" t="s">
        <v>72</v>
      </c>
      <c r="C1532" s="2" t="s">
        <v>72</v>
      </c>
      <c r="D1532" s="2" t="s">
        <v>131</v>
      </c>
      <c r="E1532" s="2" t="s">
        <v>2801</v>
      </c>
    </row>
    <row r="1533" spans="1:5">
      <c r="A1533" s="2" t="s">
        <v>2257</v>
      </c>
      <c r="B1533" s="2" t="s">
        <v>72</v>
      </c>
      <c r="C1533" s="2" t="s">
        <v>72</v>
      </c>
      <c r="D1533" s="2" t="s">
        <v>131</v>
      </c>
      <c r="E1533" s="2" t="s">
        <v>2801</v>
      </c>
    </row>
    <row r="1534" spans="1:5">
      <c r="A1534" s="2" t="s">
        <v>2259</v>
      </c>
      <c r="B1534" s="2" t="s">
        <v>72</v>
      </c>
      <c r="C1534" s="2" t="s">
        <v>72</v>
      </c>
      <c r="D1534" s="2" t="s">
        <v>131</v>
      </c>
      <c r="E1534" s="2" t="s">
        <v>2801</v>
      </c>
    </row>
    <row r="1535" spans="1:5">
      <c r="A1535" s="2" t="s">
        <v>2261</v>
      </c>
      <c r="B1535" s="2" t="s">
        <v>72</v>
      </c>
      <c r="C1535" s="2" t="s">
        <v>72</v>
      </c>
      <c r="D1535" s="2" t="s">
        <v>131</v>
      </c>
      <c r="E1535" s="2" t="s">
        <v>2801</v>
      </c>
    </row>
    <row r="1536" spans="1:5">
      <c r="A1536" s="2" t="s">
        <v>2262</v>
      </c>
      <c r="B1536" s="2" t="s">
        <v>72</v>
      </c>
      <c r="C1536" s="2" t="s">
        <v>72</v>
      </c>
      <c r="D1536" s="2" t="s">
        <v>131</v>
      </c>
      <c r="E1536" s="2" t="s">
        <v>2801</v>
      </c>
    </row>
    <row r="1537" spans="1:5">
      <c r="A1537" s="2" t="s">
        <v>2264</v>
      </c>
      <c r="B1537" s="2" t="s">
        <v>72</v>
      </c>
      <c r="C1537" s="2" t="s">
        <v>72</v>
      </c>
      <c r="D1537" s="2" t="s">
        <v>131</v>
      </c>
      <c r="E1537" s="2" t="s">
        <v>2801</v>
      </c>
    </row>
    <row r="1538" spans="1:5">
      <c r="A1538" s="2" t="s">
        <v>2265</v>
      </c>
      <c r="B1538" s="2" t="s">
        <v>72</v>
      </c>
      <c r="C1538" s="2" t="s">
        <v>72</v>
      </c>
      <c r="D1538" s="2" t="s">
        <v>131</v>
      </c>
      <c r="E1538" s="2" t="s">
        <v>2801</v>
      </c>
    </row>
    <row r="1539" spans="1:5">
      <c r="A1539" s="2" t="s">
        <v>2266</v>
      </c>
      <c r="B1539" s="2" t="s">
        <v>72</v>
      </c>
      <c r="C1539" s="2" t="s">
        <v>72</v>
      </c>
      <c r="D1539" s="2" t="s">
        <v>131</v>
      </c>
      <c r="E1539" s="2" t="s">
        <v>2801</v>
      </c>
    </row>
    <row r="1540" spans="1:5">
      <c r="A1540" s="2" t="s">
        <v>2268</v>
      </c>
      <c r="B1540" s="2" t="s">
        <v>72</v>
      </c>
      <c r="C1540" s="2" t="s">
        <v>72</v>
      </c>
      <c r="D1540" s="2" t="s">
        <v>131</v>
      </c>
      <c r="E1540" s="2" t="s">
        <v>2801</v>
      </c>
    </row>
    <row r="1541" spans="1:5">
      <c r="A1541" s="2" t="s">
        <v>2269</v>
      </c>
      <c r="B1541" s="2" t="s">
        <v>72</v>
      </c>
      <c r="C1541" s="2" t="s">
        <v>72</v>
      </c>
      <c r="D1541" s="2" t="s">
        <v>131</v>
      </c>
      <c r="E1541" s="2" t="s">
        <v>2801</v>
      </c>
    </row>
    <row r="1542" spans="1:5">
      <c r="A1542" s="2" t="s">
        <v>2271</v>
      </c>
      <c r="B1542" s="2" t="s">
        <v>72</v>
      </c>
      <c r="C1542" s="2" t="s">
        <v>72</v>
      </c>
      <c r="D1542" s="2" t="s">
        <v>131</v>
      </c>
      <c r="E1542" s="2" t="s">
        <v>2801</v>
      </c>
    </row>
    <row r="1543" spans="1:5">
      <c r="A1543" s="2" t="s">
        <v>2272</v>
      </c>
      <c r="B1543" s="2" t="s">
        <v>72</v>
      </c>
      <c r="C1543" s="2" t="s">
        <v>72</v>
      </c>
      <c r="D1543" s="2" t="s">
        <v>131</v>
      </c>
      <c r="E1543" s="2" t="s">
        <v>2801</v>
      </c>
    </row>
    <row r="1544" spans="1:5">
      <c r="A1544" s="2" t="s">
        <v>2273</v>
      </c>
      <c r="B1544" s="2" t="s">
        <v>72</v>
      </c>
      <c r="C1544" s="2" t="s">
        <v>72</v>
      </c>
      <c r="D1544" s="2" t="s">
        <v>131</v>
      </c>
      <c r="E1544" s="2" t="s">
        <v>2801</v>
      </c>
    </row>
    <row r="1545" spans="1:5">
      <c r="A1545" s="2" t="s">
        <v>2274</v>
      </c>
      <c r="B1545" s="2" t="s">
        <v>72</v>
      </c>
      <c r="C1545" s="2" t="s">
        <v>72</v>
      </c>
      <c r="D1545" s="2" t="s">
        <v>131</v>
      </c>
      <c r="E1545" s="2" t="s">
        <v>2801</v>
      </c>
    </row>
    <row r="1546" spans="1:5">
      <c r="A1546" s="2" t="s">
        <v>2275</v>
      </c>
      <c r="B1546" s="2" t="s">
        <v>72</v>
      </c>
      <c r="C1546" s="2" t="s">
        <v>72</v>
      </c>
      <c r="D1546" s="2" t="s">
        <v>131</v>
      </c>
      <c r="E1546" s="2" t="s">
        <v>2801</v>
      </c>
    </row>
    <row r="1547" spans="1:5">
      <c r="A1547" s="2" t="s">
        <v>2276</v>
      </c>
      <c r="B1547" s="2" t="s">
        <v>72</v>
      </c>
      <c r="C1547" s="2" t="s">
        <v>72</v>
      </c>
      <c r="D1547" s="2" t="s">
        <v>131</v>
      </c>
      <c r="E1547" s="2" t="s">
        <v>2801</v>
      </c>
    </row>
    <row r="1548" spans="1:5">
      <c r="A1548" s="2" t="s">
        <v>2278</v>
      </c>
      <c r="B1548" s="2" t="s">
        <v>72</v>
      </c>
      <c r="C1548" s="2" t="s">
        <v>72</v>
      </c>
      <c r="D1548" s="2" t="s">
        <v>131</v>
      </c>
      <c r="E1548" s="2" t="s">
        <v>2801</v>
      </c>
    </row>
    <row r="1549" spans="1:5">
      <c r="A1549" s="2" t="s">
        <v>2280</v>
      </c>
      <c r="B1549" s="2" t="s">
        <v>72</v>
      </c>
      <c r="C1549" s="2" t="s">
        <v>72</v>
      </c>
      <c r="D1549" s="2" t="s">
        <v>131</v>
      </c>
      <c r="E1549" s="2" t="s">
        <v>2801</v>
      </c>
    </row>
    <row r="1550" spans="1:5">
      <c r="A1550" s="2" t="s">
        <v>2281</v>
      </c>
      <c r="B1550" s="2" t="s">
        <v>72</v>
      </c>
      <c r="C1550" s="2" t="s">
        <v>72</v>
      </c>
      <c r="D1550" s="2" t="s">
        <v>131</v>
      </c>
      <c r="E1550" s="2" t="s">
        <v>2801</v>
      </c>
    </row>
    <row r="1551" spans="1:5">
      <c r="A1551" s="2" t="s">
        <v>2283</v>
      </c>
      <c r="B1551" s="2" t="s">
        <v>72</v>
      </c>
      <c r="C1551" s="2" t="s">
        <v>72</v>
      </c>
      <c r="D1551" s="2" t="s">
        <v>131</v>
      </c>
      <c r="E1551" s="2" t="s">
        <v>2801</v>
      </c>
    </row>
    <row r="1552" spans="1:5">
      <c r="A1552" s="2" t="s">
        <v>2284</v>
      </c>
      <c r="B1552" s="2" t="s">
        <v>72</v>
      </c>
      <c r="C1552" s="2" t="s">
        <v>72</v>
      </c>
      <c r="D1552" s="2" t="s">
        <v>131</v>
      </c>
      <c r="E1552" s="2" t="s">
        <v>2801</v>
      </c>
    </row>
    <row r="1553" spans="1:5">
      <c r="A1553" s="2" t="s">
        <v>2285</v>
      </c>
      <c r="B1553" s="2" t="s">
        <v>72</v>
      </c>
      <c r="C1553" s="2" t="s">
        <v>72</v>
      </c>
      <c r="D1553" s="2" t="s">
        <v>131</v>
      </c>
      <c r="E1553" s="2" t="s">
        <v>2801</v>
      </c>
    </row>
    <row r="1554" spans="1:5">
      <c r="A1554" s="2" t="s">
        <v>2286</v>
      </c>
      <c r="B1554" s="2" t="s">
        <v>72</v>
      </c>
      <c r="C1554" s="2" t="s">
        <v>72</v>
      </c>
      <c r="D1554" s="2" t="s">
        <v>131</v>
      </c>
      <c r="E1554" s="2" t="s">
        <v>2801</v>
      </c>
    </row>
    <row r="1555" spans="1:5">
      <c r="A1555" s="2" t="s">
        <v>2288</v>
      </c>
      <c r="B1555" s="2" t="s">
        <v>72</v>
      </c>
      <c r="C1555" s="2" t="s">
        <v>72</v>
      </c>
      <c r="D1555" s="2" t="s">
        <v>131</v>
      </c>
      <c r="E1555" s="2" t="s">
        <v>2801</v>
      </c>
    </row>
    <row r="1556" spans="1:5">
      <c r="A1556" s="2" t="s">
        <v>2290</v>
      </c>
      <c r="B1556" s="2" t="s">
        <v>72</v>
      </c>
      <c r="C1556" s="2" t="s">
        <v>72</v>
      </c>
      <c r="D1556" s="2" t="s">
        <v>131</v>
      </c>
      <c r="E1556" s="2" t="s">
        <v>2801</v>
      </c>
    </row>
    <row r="1557" spans="1:5">
      <c r="A1557" s="2" t="s">
        <v>2292</v>
      </c>
      <c r="B1557" s="2" t="s">
        <v>72</v>
      </c>
      <c r="C1557" s="2" t="s">
        <v>72</v>
      </c>
      <c r="D1557" s="2" t="s">
        <v>131</v>
      </c>
      <c r="E1557" s="2" t="s">
        <v>2801</v>
      </c>
    </row>
    <row r="1558" spans="1:5">
      <c r="A1558" s="2" t="s">
        <v>2293</v>
      </c>
      <c r="B1558" s="2" t="s">
        <v>72</v>
      </c>
      <c r="C1558" s="2" t="s">
        <v>72</v>
      </c>
      <c r="D1558" s="2" t="s">
        <v>131</v>
      </c>
      <c r="E1558" s="2" t="s">
        <v>2801</v>
      </c>
    </row>
    <row r="1559" spans="1:5">
      <c r="A1559" s="2" t="s">
        <v>2295</v>
      </c>
      <c r="B1559" s="2" t="s">
        <v>72</v>
      </c>
      <c r="C1559" s="2" t="s">
        <v>72</v>
      </c>
      <c r="D1559" s="2" t="s">
        <v>131</v>
      </c>
      <c r="E1559" s="2" t="s">
        <v>2801</v>
      </c>
    </row>
    <row r="1560" spans="1:5">
      <c r="A1560" s="2" t="s">
        <v>2296</v>
      </c>
      <c r="B1560" s="2" t="s">
        <v>72</v>
      </c>
      <c r="C1560" s="2" t="s">
        <v>72</v>
      </c>
      <c r="D1560" s="2" t="s">
        <v>131</v>
      </c>
      <c r="E1560" s="2" t="s">
        <v>2801</v>
      </c>
    </row>
    <row r="1561" spans="1:5">
      <c r="A1561" s="2" t="s">
        <v>2298</v>
      </c>
      <c r="B1561" s="2" t="s">
        <v>72</v>
      </c>
      <c r="C1561" s="2" t="s">
        <v>72</v>
      </c>
      <c r="D1561" s="2" t="s">
        <v>131</v>
      </c>
      <c r="E1561" s="2" t="s">
        <v>2801</v>
      </c>
    </row>
    <row r="1562" spans="1:5">
      <c r="A1562" s="2" t="s">
        <v>2299</v>
      </c>
      <c r="B1562" s="2" t="s">
        <v>72</v>
      </c>
      <c r="C1562" s="2" t="s">
        <v>72</v>
      </c>
      <c r="D1562" s="2" t="s">
        <v>131</v>
      </c>
      <c r="E1562" s="2" t="s">
        <v>2801</v>
      </c>
    </row>
    <row r="1563" spans="1:5">
      <c r="A1563" s="2" t="s">
        <v>2300</v>
      </c>
      <c r="B1563" s="2" t="s">
        <v>72</v>
      </c>
      <c r="C1563" s="2" t="s">
        <v>72</v>
      </c>
      <c r="D1563" s="2" t="s">
        <v>131</v>
      </c>
      <c r="E1563" s="2" t="s">
        <v>2801</v>
      </c>
    </row>
    <row r="1564" spans="1:5">
      <c r="A1564" s="2" t="s">
        <v>2301</v>
      </c>
      <c r="B1564" s="2" t="s">
        <v>72</v>
      </c>
      <c r="C1564" s="2" t="s">
        <v>72</v>
      </c>
      <c r="D1564" s="2" t="s">
        <v>131</v>
      </c>
      <c r="E1564" s="2" t="s">
        <v>2801</v>
      </c>
    </row>
    <row r="1565" spans="1:5">
      <c r="A1565" s="2" t="s">
        <v>2302</v>
      </c>
      <c r="B1565" s="2" t="s">
        <v>72</v>
      </c>
      <c r="C1565" s="2" t="s">
        <v>72</v>
      </c>
      <c r="D1565" s="2" t="s">
        <v>131</v>
      </c>
      <c r="E1565" s="2" t="s">
        <v>2801</v>
      </c>
    </row>
    <row r="1566" spans="1:5">
      <c r="A1566" s="2" t="s">
        <v>2304</v>
      </c>
      <c r="B1566" s="2" t="s">
        <v>72</v>
      </c>
      <c r="C1566" s="2" t="s">
        <v>72</v>
      </c>
      <c r="D1566" s="2" t="s">
        <v>131</v>
      </c>
      <c r="E1566" s="2" t="s">
        <v>2801</v>
      </c>
    </row>
    <row r="1567" spans="1:5">
      <c r="A1567" s="2" t="s">
        <v>2305</v>
      </c>
      <c r="B1567" s="2" t="s">
        <v>72</v>
      </c>
      <c r="C1567" s="2" t="s">
        <v>72</v>
      </c>
      <c r="D1567" s="2" t="s">
        <v>131</v>
      </c>
      <c r="E1567" s="2" t="s">
        <v>2801</v>
      </c>
    </row>
    <row r="1568" spans="1:5">
      <c r="A1568" s="2" t="s">
        <v>2307</v>
      </c>
      <c r="B1568" s="2" t="s">
        <v>72</v>
      </c>
      <c r="C1568" s="2" t="s">
        <v>72</v>
      </c>
      <c r="D1568" s="2" t="s">
        <v>131</v>
      </c>
      <c r="E1568" s="2" t="s">
        <v>2801</v>
      </c>
    </row>
    <row r="1569" spans="1:5">
      <c r="A1569" s="2" t="s">
        <v>2308</v>
      </c>
      <c r="B1569" s="2" t="s">
        <v>72</v>
      </c>
      <c r="C1569" s="2" t="s">
        <v>72</v>
      </c>
      <c r="D1569" s="2" t="s">
        <v>131</v>
      </c>
      <c r="E1569" s="2" t="s">
        <v>2801</v>
      </c>
    </row>
    <row r="1570" spans="1:5">
      <c r="A1570" s="2" t="s">
        <v>2310</v>
      </c>
      <c r="B1570" s="2" t="s">
        <v>72</v>
      </c>
      <c r="C1570" s="2" t="s">
        <v>72</v>
      </c>
      <c r="D1570" s="2" t="s">
        <v>131</v>
      </c>
      <c r="E1570" s="2" t="s">
        <v>2801</v>
      </c>
    </row>
    <row r="1571" spans="1:5">
      <c r="A1571" s="2" t="s">
        <v>2311</v>
      </c>
      <c r="B1571" s="2" t="s">
        <v>72</v>
      </c>
      <c r="C1571" s="2" t="s">
        <v>72</v>
      </c>
      <c r="D1571" s="2" t="s">
        <v>131</v>
      </c>
      <c r="E1571" s="2" t="s">
        <v>2801</v>
      </c>
    </row>
    <row r="1572" spans="1:5">
      <c r="A1572" s="2" t="s">
        <v>2312</v>
      </c>
      <c r="B1572" s="2" t="s">
        <v>72</v>
      </c>
      <c r="C1572" s="2" t="s">
        <v>72</v>
      </c>
      <c r="D1572" s="2" t="s">
        <v>131</v>
      </c>
      <c r="E1572" s="2" t="s">
        <v>2801</v>
      </c>
    </row>
    <row r="1573" spans="1:5">
      <c r="A1573" s="2" t="s">
        <v>2313</v>
      </c>
      <c r="B1573" s="2" t="s">
        <v>72</v>
      </c>
      <c r="C1573" s="2" t="s">
        <v>72</v>
      </c>
      <c r="D1573" s="2" t="s">
        <v>131</v>
      </c>
      <c r="E1573" s="2" t="s">
        <v>2801</v>
      </c>
    </row>
    <row r="1574" spans="1:5">
      <c r="A1574" s="2" t="s">
        <v>2315</v>
      </c>
      <c r="B1574" s="2" t="s">
        <v>72</v>
      </c>
      <c r="C1574" s="2" t="s">
        <v>72</v>
      </c>
      <c r="D1574" s="2" t="s">
        <v>131</v>
      </c>
      <c r="E1574" s="2" t="s">
        <v>2801</v>
      </c>
    </row>
    <row r="1575" spans="1:5">
      <c r="A1575" s="2" t="s">
        <v>2317</v>
      </c>
      <c r="B1575" s="2" t="s">
        <v>72</v>
      </c>
      <c r="C1575" s="2" t="s">
        <v>72</v>
      </c>
      <c r="D1575" s="2" t="s">
        <v>131</v>
      </c>
      <c r="E1575" s="2" t="s">
        <v>2801</v>
      </c>
    </row>
    <row r="1576" spans="1:5">
      <c r="A1576" s="2" t="s">
        <v>2318</v>
      </c>
      <c r="B1576" s="2" t="s">
        <v>72</v>
      </c>
      <c r="C1576" s="2" t="s">
        <v>72</v>
      </c>
      <c r="D1576" s="2" t="s">
        <v>131</v>
      </c>
      <c r="E1576" s="2" t="s">
        <v>2801</v>
      </c>
    </row>
    <row r="1577" spans="1:5">
      <c r="A1577" s="2" t="s">
        <v>2319</v>
      </c>
      <c r="B1577" s="2" t="s">
        <v>72</v>
      </c>
      <c r="C1577" s="2" t="s">
        <v>72</v>
      </c>
      <c r="D1577" s="2" t="s">
        <v>131</v>
      </c>
      <c r="E1577" s="2" t="s">
        <v>2801</v>
      </c>
    </row>
    <row r="1578" spans="1:5">
      <c r="A1578" s="2" t="s">
        <v>2321</v>
      </c>
      <c r="B1578" s="2" t="s">
        <v>72</v>
      </c>
      <c r="C1578" s="2" t="s">
        <v>72</v>
      </c>
      <c r="D1578" s="2" t="s">
        <v>131</v>
      </c>
      <c r="E1578" s="2" t="s">
        <v>2801</v>
      </c>
    </row>
    <row r="1579" spans="1:5">
      <c r="A1579" s="2" t="s">
        <v>2323</v>
      </c>
      <c r="B1579" s="2" t="s">
        <v>72</v>
      </c>
      <c r="C1579" s="2" t="s">
        <v>72</v>
      </c>
      <c r="D1579" s="2" t="s">
        <v>131</v>
      </c>
      <c r="E1579" s="2" t="s">
        <v>2801</v>
      </c>
    </row>
    <row r="1580" spans="1:5">
      <c r="A1580" s="2" t="s">
        <v>2324</v>
      </c>
      <c r="B1580" s="2" t="s">
        <v>72</v>
      </c>
      <c r="C1580" s="2" t="s">
        <v>72</v>
      </c>
      <c r="D1580" s="2" t="s">
        <v>131</v>
      </c>
      <c r="E1580" s="2" t="s">
        <v>2801</v>
      </c>
    </row>
    <row r="1581" spans="1:5">
      <c r="A1581" s="2" t="s">
        <v>2325</v>
      </c>
      <c r="B1581" s="2" t="s">
        <v>72</v>
      </c>
      <c r="C1581" s="2" t="s">
        <v>72</v>
      </c>
      <c r="D1581" s="2" t="s">
        <v>131</v>
      </c>
      <c r="E1581" s="2" t="s">
        <v>2801</v>
      </c>
    </row>
    <row r="1582" spans="1:5">
      <c r="A1582" s="2" t="s">
        <v>2326</v>
      </c>
      <c r="B1582" s="2" t="s">
        <v>72</v>
      </c>
      <c r="C1582" s="2" t="s">
        <v>72</v>
      </c>
      <c r="D1582" s="2" t="s">
        <v>131</v>
      </c>
      <c r="E1582" s="2" t="s">
        <v>2801</v>
      </c>
    </row>
    <row r="1583" spans="1:5">
      <c r="A1583" s="2" t="s">
        <v>2328</v>
      </c>
      <c r="B1583" s="2" t="s">
        <v>72</v>
      </c>
      <c r="C1583" s="2" t="s">
        <v>72</v>
      </c>
      <c r="D1583" s="2" t="s">
        <v>131</v>
      </c>
      <c r="E1583" s="2" t="s">
        <v>2801</v>
      </c>
    </row>
    <row r="1584" spans="1:5">
      <c r="A1584" s="2" t="s">
        <v>2330</v>
      </c>
      <c r="B1584" s="2" t="s">
        <v>72</v>
      </c>
      <c r="C1584" s="2" t="s">
        <v>72</v>
      </c>
      <c r="D1584" s="2" t="s">
        <v>131</v>
      </c>
      <c r="E1584" s="2" t="s">
        <v>2801</v>
      </c>
    </row>
    <row r="1585" spans="1:5">
      <c r="A1585" s="2" t="s">
        <v>2331</v>
      </c>
      <c r="B1585" s="2" t="s">
        <v>72</v>
      </c>
      <c r="C1585" s="2" t="s">
        <v>72</v>
      </c>
      <c r="D1585" s="2" t="s">
        <v>131</v>
      </c>
      <c r="E1585" s="2" t="s">
        <v>2801</v>
      </c>
    </row>
    <row r="1586" spans="1:5">
      <c r="A1586" s="2" t="s">
        <v>2333</v>
      </c>
      <c r="B1586" s="2" t="s">
        <v>72</v>
      </c>
      <c r="C1586" s="2" t="s">
        <v>72</v>
      </c>
      <c r="D1586" s="2" t="s">
        <v>131</v>
      </c>
      <c r="E1586" s="2" t="s">
        <v>2801</v>
      </c>
    </row>
    <row r="1587" spans="1:5">
      <c r="A1587" s="2" t="s">
        <v>2334</v>
      </c>
      <c r="B1587" s="2" t="s">
        <v>72</v>
      </c>
      <c r="C1587" s="2" t="s">
        <v>72</v>
      </c>
      <c r="D1587" s="2" t="s">
        <v>131</v>
      </c>
      <c r="E1587" s="2" t="s">
        <v>2801</v>
      </c>
    </row>
    <row r="1588" spans="1:5">
      <c r="A1588" s="2" t="s">
        <v>2335</v>
      </c>
      <c r="B1588" s="2" t="s">
        <v>72</v>
      </c>
      <c r="C1588" s="2" t="s">
        <v>72</v>
      </c>
      <c r="D1588" s="2" t="s">
        <v>131</v>
      </c>
      <c r="E1588" s="2" t="s">
        <v>2801</v>
      </c>
    </row>
    <row r="1589" spans="1:5">
      <c r="A1589" s="2" t="s">
        <v>2337</v>
      </c>
      <c r="B1589" s="2" t="s">
        <v>72</v>
      </c>
      <c r="C1589" s="2" t="s">
        <v>72</v>
      </c>
      <c r="D1589" s="2" t="s">
        <v>131</v>
      </c>
      <c r="E1589" s="2" t="s">
        <v>2801</v>
      </c>
    </row>
    <row r="1590" spans="1:5">
      <c r="A1590" s="2" t="s">
        <v>2338</v>
      </c>
      <c r="B1590" s="2" t="s">
        <v>72</v>
      </c>
      <c r="C1590" s="2" t="s">
        <v>72</v>
      </c>
      <c r="D1590" s="2" t="s">
        <v>131</v>
      </c>
      <c r="E1590" s="2" t="s">
        <v>2801</v>
      </c>
    </row>
    <row r="1591" spans="1:5">
      <c r="A1591" s="2" t="s">
        <v>2340</v>
      </c>
      <c r="B1591" s="2" t="s">
        <v>72</v>
      </c>
      <c r="C1591" s="2" t="s">
        <v>72</v>
      </c>
      <c r="D1591" s="2" t="s">
        <v>131</v>
      </c>
      <c r="E1591" s="2" t="s">
        <v>2801</v>
      </c>
    </row>
    <row r="1592" spans="1:5">
      <c r="A1592" s="2" t="s">
        <v>2342</v>
      </c>
      <c r="B1592" s="2" t="s">
        <v>72</v>
      </c>
      <c r="C1592" s="2" t="s">
        <v>72</v>
      </c>
      <c r="D1592" s="2" t="s">
        <v>131</v>
      </c>
      <c r="E1592" s="2" t="s">
        <v>2801</v>
      </c>
    </row>
    <row r="1593" spans="1:5">
      <c r="A1593" s="2" t="s">
        <v>2343</v>
      </c>
      <c r="B1593" s="2" t="s">
        <v>72</v>
      </c>
      <c r="C1593" s="2" t="s">
        <v>72</v>
      </c>
      <c r="D1593" s="2" t="s">
        <v>131</v>
      </c>
      <c r="E1593" s="2" t="s">
        <v>2801</v>
      </c>
    </row>
    <row r="1594" spans="1:5">
      <c r="A1594" s="2" t="s">
        <v>2344</v>
      </c>
      <c r="B1594" s="2" t="s">
        <v>72</v>
      </c>
      <c r="C1594" s="2" t="s">
        <v>72</v>
      </c>
      <c r="D1594" s="2" t="s">
        <v>131</v>
      </c>
      <c r="E1594" s="2" t="s">
        <v>2801</v>
      </c>
    </row>
    <row r="1595" spans="1:5">
      <c r="A1595" s="2" t="s">
        <v>2345</v>
      </c>
      <c r="B1595" s="2" t="s">
        <v>72</v>
      </c>
      <c r="C1595" s="2" t="s">
        <v>72</v>
      </c>
      <c r="D1595" s="2" t="s">
        <v>131</v>
      </c>
      <c r="E1595" s="2" t="s">
        <v>2801</v>
      </c>
    </row>
    <row r="1596" spans="1:5">
      <c r="A1596" s="2" t="s">
        <v>2347</v>
      </c>
      <c r="B1596" s="2" t="s">
        <v>72</v>
      </c>
      <c r="C1596" s="2" t="s">
        <v>72</v>
      </c>
      <c r="D1596" s="2" t="s">
        <v>131</v>
      </c>
      <c r="E1596" s="2" t="s">
        <v>2801</v>
      </c>
    </row>
    <row r="1597" spans="1:5">
      <c r="A1597" s="2" t="s">
        <v>2348</v>
      </c>
      <c r="B1597" s="2" t="s">
        <v>72</v>
      </c>
      <c r="C1597" s="2" t="s">
        <v>72</v>
      </c>
      <c r="D1597" s="2" t="s">
        <v>131</v>
      </c>
      <c r="E1597" s="2" t="s">
        <v>2801</v>
      </c>
    </row>
    <row r="1598" spans="1:5">
      <c r="A1598" s="2" t="s">
        <v>2349</v>
      </c>
      <c r="B1598" s="2" t="s">
        <v>72</v>
      </c>
      <c r="C1598" s="2" t="s">
        <v>72</v>
      </c>
      <c r="D1598" s="2" t="s">
        <v>131</v>
      </c>
      <c r="E1598" s="2" t="s">
        <v>2801</v>
      </c>
    </row>
    <row r="1599" spans="1:5">
      <c r="A1599" s="2" t="s">
        <v>2350</v>
      </c>
      <c r="B1599" s="2" t="s">
        <v>72</v>
      </c>
      <c r="C1599" s="2" t="s">
        <v>72</v>
      </c>
      <c r="D1599" s="2" t="s">
        <v>131</v>
      </c>
      <c r="E1599" s="2" t="s">
        <v>2801</v>
      </c>
    </row>
    <row r="1600" spans="1:5">
      <c r="A1600" s="2" t="s">
        <v>2352</v>
      </c>
      <c r="B1600" s="2" t="s">
        <v>72</v>
      </c>
      <c r="C1600" s="2" t="s">
        <v>72</v>
      </c>
      <c r="D1600" s="2" t="s">
        <v>131</v>
      </c>
      <c r="E1600" s="2" t="s">
        <v>2801</v>
      </c>
    </row>
    <row r="1601" spans="1:5">
      <c r="A1601" s="2" t="s">
        <v>2353</v>
      </c>
      <c r="B1601" s="2" t="s">
        <v>72</v>
      </c>
      <c r="C1601" s="2" t="s">
        <v>72</v>
      </c>
      <c r="D1601" s="2" t="s">
        <v>131</v>
      </c>
      <c r="E1601" s="2" t="s">
        <v>2801</v>
      </c>
    </row>
    <row r="1602" spans="1:5">
      <c r="A1602" s="2" t="s">
        <v>2354</v>
      </c>
      <c r="B1602" s="2" t="s">
        <v>72</v>
      </c>
      <c r="C1602" s="2" t="s">
        <v>72</v>
      </c>
      <c r="D1602" s="2" t="s">
        <v>131</v>
      </c>
      <c r="E1602" s="2" t="s">
        <v>2801</v>
      </c>
    </row>
    <row r="1603" spans="1:5">
      <c r="A1603" s="2" t="s">
        <v>2355</v>
      </c>
      <c r="B1603" s="2" t="s">
        <v>72</v>
      </c>
      <c r="C1603" s="2" t="s">
        <v>72</v>
      </c>
      <c r="D1603" s="2" t="s">
        <v>131</v>
      </c>
      <c r="E1603" s="2" t="s">
        <v>2801</v>
      </c>
    </row>
    <row r="1604" spans="1:5">
      <c r="A1604" s="2" t="s">
        <v>2357</v>
      </c>
      <c r="B1604" s="2" t="s">
        <v>72</v>
      </c>
      <c r="C1604" s="2" t="s">
        <v>72</v>
      </c>
      <c r="D1604" s="2" t="s">
        <v>131</v>
      </c>
      <c r="E1604" s="2" t="s">
        <v>2801</v>
      </c>
    </row>
    <row r="1605" spans="1:5">
      <c r="A1605" s="2" t="s">
        <v>2359</v>
      </c>
      <c r="B1605" s="2" t="s">
        <v>72</v>
      </c>
      <c r="C1605" s="2" t="s">
        <v>72</v>
      </c>
      <c r="D1605" s="2" t="s">
        <v>131</v>
      </c>
      <c r="E1605" s="2" t="s">
        <v>2801</v>
      </c>
    </row>
    <row r="1606" spans="1:5">
      <c r="A1606" s="2" t="s">
        <v>2361</v>
      </c>
      <c r="B1606" s="2" t="s">
        <v>72</v>
      </c>
      <c r="C1606" s="2" t="s">
        <v>72</v>
      </c>
      <c r="D1606" s="2" t="s">
        <v>131</v>
      </c>
      <c r="E1606" s="2" t="s">
        <v>2801</v>
      </c>
    </row>
    <row r="1607" spans="1:5">
      <c r="A1607" s="2" t="s">
        <v>2362</v>
      </c>
      <c r="B1607" s="2" t="s">
        <v>72</v>
      </c>
      <c r="C1607" s="2" t="s">
        <v>72</v>
      </c>
      <c r="D1607" s="2" t="s">
        <v>131</v>
      </c>
      <c r="E1607" s="2" t="s">
        <v>2801</v>
      </c>
    </row>
    <row r="1608" spans="1:5">
      <c r="A1608" s="2" t="s">
        <v>2363</v>
      </c>
      <c r="B1608" s="2" t="s">
        <v>72</v>
      </c>
      <c r="C1608" s="2" t="s">
        <v>72</v>
      </c>
      <c r="D1608" s="2" t="s">
        <v>131</v>
      </c>
      <c r="E1608" s="2" t="s">
        <v>2801</v>
      </c>
    </row>
    <row r="1609" spans="1:5">
      <c r="A1609" s="2" t="s">
        <v>2364</v>
      </c>
      <c r="B1609" s="2" t="s">
        <v>72</v>
      </c>
      <c r="C1609" s="2" t="s">
        <v>72</v>
      </c>
      <c r="D1609" s="2" t="s">
        <v>131</v>
      </c>
      <c r="E1609" s="2" t="s">
        <v>2801</v>
      </c>
    </row>
    <row r="1610" spans="1:5">
      <c r="A1610" s="2" t="s">
        <v>2365</v>
      </c>
      <c r="B1610" s="2" t="s">
        <v>72</v>
      </c>
      <c r="C1610" s="2" t="s">
        <v>72</v>
      </c>
      <c r="D1610" s="2" t="s">
        <v>131</v>
      </c>
      <c r="E1610" s="2" t="s">
        <v>2801</v>
      </c>
    </row>
    <row r="1611" spans="1:5">
      <c r="A1611" s="2" t="s">
        <v>2367</v>
      </c>
      <c r="B1611" s="2" t="s">
        <v>72</v>
      </c>
      <c r="C1611" s="2" t="s">
        <v>72</v>
      </c>
      <c r="D1611" s="2" t="s">
        <v>131</v>
      </c>
      <c r="E1611" s="2" t="s">
        <v>2801</v>
      </c>
    </row>
    <row r="1612" spans="1:5">
      <c r="A1612" s="2" t="s">
        <v>2369</v>
      </c>
      <c r="B1612" s="2" t="s">
        <v>72</v>
      </c>
      <c r="C1612" s="2" t="s">
        <v>72</v>
      </c>
      <c r="D1612" s="2" t="s">
        <v>131</v>
      </c>
      <c r="E1612" s="2" t="s">
        <v>2801</v>
      </c>
    </row>
    <row r="1613" spans="1:5">
      <c r="A1613" s="2" t="s">
        <v>2370</v>
      </c>
      <c r="B1613" s="2" t="s">
        <v>72</v>
      </c>
      <c r="C1613" s="2" t="s">
        <v>72</v>
      </c>
      <c r="D1613" s="2" t="s">
        <v>131</v>
      </c>
      <c r="E1613" s="2" t="s">
        <v>2801</v>
      </c>
    </row>
    <row r="1614" spans="1:5">
      <c r="A1614" s="2" t="s">
        <v>2372</v>
      </c>
      <c r="B1614" s="2" t="s">
        <v>72</v>
      </c>
      <c r="C1614" s="2" t="s">
        <v>72</v>
      </c>
      <c r="D1614" s="2" t="s">
        <v>131</v>
      </c>
      <c r="E1614" s="2" t="s">
        <v>2801</v>
      </c>
    </row>
    <row r="1615" spans="1:5">
      <c r="A1615" s="2" t="s">
        <v>2373</v>
      </c>
      <c r="B1615" s="2" t="s">
        <v>72</v>
      </c>
      <c r="C1615" s="2" t="s">
        <v>72</v>
      </c>
      <c r="D1615" s="2" t="s">
        <v>131</v>
      </c>
      <c r="E1615" s="2" t="s">
        <v>2801</v>
      </c>
    </row>
    <row r="1616" spans="1:5">
      <c r="A1616" s="2" t="s">
        <v>2374</v>
      </c>
      <c r="B1616" s="2" t="s">
        <v>72</v>
      </c>
      <c r="C1616" s="2" t="s">
        <v>72</v>
      </c>
      <c r="D1616" s="2" t="s">
        <v>131</v>
      </c>
      <c r="E1616" s="2" t="s">
        <v>2801</v>
      </c>
    </row>
    <row r="1617" spans="1:5">
      <c r="A1617" s="2" t="s">
        <v>2375</v>
      </c>
      <c r="B1617" s="2" t="s">
        <v>72</v>
      </c>
      <c r="C1617" s="2" t="s">
        <v>72</v>
      </c>
      <c r="D1617" s="2" t="s">
        <v>131</v>
      </c>
      <c r="E1617" s="2" t="s">
        <v>2801</v>
      </c>
    </row>
    <row r="1618" spans="1:5">
      <c r="A1618" s="2" t="s">
        <v>2376</v>
      </c>
      <c r="B1618" s="2" t="s">
        <v>72</v>
      </c>
      <c r="C1618" s="2" t="s">
        <v>72</v>
      </c>
      <c r="D1618" s="2" t="s">
        <v>131</v>
      </c>
      <c r="E1618" s="2" t="s">
        <v>2801</v>
      </c>
    </row>
    <row r="1619" spans="1:5">
      <c r="A1619" s="2" t="s">
        <v>2377</v>
      </c>
      <c r="B1619" s="2" t="s">
        <v>72</v>
      </c>
      <c r="C1619" s="2" t="s">
        <v>72</v>
      </c>
      <c r="D1619" s="2" t="s">
        <v>131</v>
      </c>
      <c r="E1619" s="2" t="s">
        <v>2801</v>
      </c>
    </row>
    <row r="1620" spans="1:5">
      <c r="A1620" s="2" t="s">
        <v>2379</v>
      </c>
      <c r="B1620" s="2" t="s">
        <v>72</v>
      </c>
      <c r="C1620" s="2" t="s">
        <v>72</v>
      </c>
      <c r="D1620" s="2" t="s">
        <v>131</v>
      </c>
      <c r="E1620" s="2" t="s">
        <v>2801</v>
      </c>
    </row>
    <row r="1621" spans="1:5">
      <c r="A1621" s="2" t="s">
        <v>2380</v>
      </c>
      <c r="B1621" s="2" t="s">
        <v>72</v>
      </c>
      <c r="C1621" s="2" t="s">
        <v>72</v>
      </c>
      <c r="D1621" s="2" t="s">
        <v>131</v>
      </c>
      <c r="E1621" s="2" t="s">
        <v>2801</v>
      </c>
    </row>
    <row r="1622" spans="1:5">
      <c r="A1622" s="2" t="s">
        <v>2381</v>
      </c>
      <c r="B1622" s="2" t="s">
        <v>72</v>
      </c>
      <c r="C1622" s="2" t="s">
        <v>72</v>
      </c>
      <c r="D1622" s="2" t="s">
        <v>131</v>
      </c>
      <c r="E1622" s="2" t="s">
        <v>2801</v>
      </c>
    </row>
    <row r="1623" spans="1:5">
      <c r="A1623" s="2" t="s">
        <v>2383</v>
      </c>
      <c r="B1623" s="2" t="s">
        <v>72</v>
      </c>
      <c r="C1623" s="2" t="s">
        <v>72</v>
      </c>
      <c r="D1623" s="2" t="s">
        <v>131</v>
      </c>
      <c r="E1623" s="2" t="s">
        <v>2801</v>
      </c>
    </row>
    <row r="1624" spans="1:5">
      <c r="A1624" s="2" t="s">
        <v>2385</v>
      </c>
      <c r="B1624" s="2" t="s">
        <v>72</v>
      </c>
      <c r="C1624" s="2" t="s">
        <v>72</v>
      </c>
      <c r="D1624" s="2" t="s">
        <v>131</v>
      </c>
      <c r="E1624" s="2" t="s">
        <v>2801</v>
      </c>
    </row>
    <row r="1625" spans="1:5">
      <c r="A1625" s="2" t="s">
        <v>2386</v>
      </c>
      <c r="B1625" s="2" t="s">
        <v>72</v>
      </c>
      <c r="C1625" s="2" t="s">
        <v>72</v>
      </c>
      <c r="D1625" s="2" t="s">
        <v>131</v>
      </c>
      <c r="E1625" s="2" t="s">
        <v>2801</v>
      </c>
    </row>
    <row r="1626" spans="1:5">
      <c r="A1626" s="2" t="s">
        <v>2387</v>
      </c>
      <c r="B1626" s="2" t="s">
        <v>72</v>
      </c>
      <c r="C1626" s="2" t="s">
        <v>72</v>
      </c>
      <c r="D1626" s="2" t="s">
        <v>131</v>
      </c>
      <c r="E1626" s="2" t="s">
        <v>2801</v>
      </c>
    </row>
    <row r="1627" spans="1:5">
      <c r="A1627" s="2" t="s">
        <v>2389</v>
      </c>
      <c r="B1627" s="2" t="s">
        <v>72</v>
      </c>
      <c r="C1627" s="2" t="s">
        <v>72</v>
      </c>
      <c r="D1627" s="2" t="s">
        <v>131</v>
      </c>
      <c r="E1627" s="2" t="s">
        <v>2801</v>
      </c>
    </row>
    <row r="1628" spans="1:5">
      <c r="A1628" s="2" t="s">
        <v>2391</v>
      </c>
      <c r="B1628" s="2" t="s">
        <v>72</v>
      </c>
      <c r="C1628" s="2" t="s">
        <v>72</v>
      </c>
      <c r="D1628" s="2" t="s">
        <v>131</v>
      </c>
      <c r="E1628" s="2" t="s">
        <v>2801</v>
      </c>
    </row>
    <row r="1629" spans="1:5">
      <c r="A1629" s="2" t="s">
        <v>2393</v>
      </c>
      <c r="B1629" s="2" t="s">
        <v>72</v>
      </c>
      <c r="C1629" s="2" t="s">
        <v>72</v>
      </c>
      <c r="D1629" s="2" t="s">
        <v>131</v>
      </c>
      <c r="E1629" s="2" t="s">
        <v>2801</v>
      </c>
    </row>
    <row r="1630" spans="1:5">
      <c r="A1630" s="2" t="s">
        <v>2394</v>
      </c>
      <c r="B1630" s="2" t="s">
        <v>72</v>
      </c>
      <c r="C1630" s="2" t="s">
        <v>72</v>
      </c>
      <c r="D1630" s="2" t="s">
        <v>131</v>
      </c>
      <c r="E1630" s="2" t="s">
        <v>2801</v>
      </c>
    </row>
    <row r="1631" spans="1:5">
      <c r="A1631" s="2" t="s">
        <v>2396</v>
      </c>
      <c r="B1631" s="2" t="s">
        <v>72</v>
      </c>
      <c r="C1631" s="2" t="s">
        <v>72</v>
      </c>
      <c r="D1631" s="2" t="s">
        <v>131</v>
      </c>
      <c r="E1631" s="2" t="s">
        <v>2801</v>
      </c>
    </row>
    <row r="1632" spans="1:5">
      <c r="A1632" s="2" t="s">
        <v>2398</v>
      </c>
      <c r="B1632" s="2" t="s">
        <v>72</v>
      </c>
      <c r="C1632" s="2" t="s">
        <v>72</v>
      </c>
      <c r="D1632" s="2" t="s">
        <v>131</v>
      </c>
      <c r="E1632" s="2" t="s">
        <v>2801</v>
      </c>
    </row>
    <row r="1633" spans="1:5">
      <c r="A1633" s="2" t="s">
        <v>2399</v>
      </c>
      <c r="B1633" s="2" t="s">
        <v>72</v>
      </c>
      <c r="C1633" s="2" t="s">
        <v>72</v>
      </c>
      <c r="D1633" s="2" t="s">
        <v>131</v>
      </c>
      <c r="E1633" s="2" t="s">
        <v>2801</v>
      </c>
    </row>
    <row r="1634" spans="1:5">
      <c r="A1634" s="2" t="s">
        <v>2400</v>
      </c>
      <c r="B1634" s="2" t="s">
        <v>72</v>
      </c>
      <c r="C1634" s="2" t="s">
        <v>72</v>
      </c>
      <c r="D1634" s="2" t="s">
        <v>131</v>
      </c>
      <c r="E1634" s="2" t="s">
        <v>2801</v>
      </c>
    </row>
    <row r="1635" spans="1:5">
      <c r="A1635" s="2" t="s">
        <v>2401</v>
      </c>
      <c r="B1635" s="2" t="s">
        <v>72</v>
      </c>
      <c r="C1635" s="2" t="s">
        <v>72</v>
      </c>
      <c r="D1635" s="2" t="s">
        <v>131</v>
      </c>
      <c r="E1635" s="2" t="s">
        <v>2801</v>
      </c>
    </row>
    <row r="1636" spans="1:5">
      <c r="A1636" s="2" t="s">
        <v>2403</v>
      </c>
      <c r="B1636" s="2" t="s">
        <v>72</v>
      </c>
      <c r="C1636" s="2" t="s">
        <v>72</v>
      </c>
      <c r="D1636" s="2" t="s">
        <v>131</v>
      </c>
      <c r="E1636" s="2" t="s">
        <v>2801</v>
      </c>
    </row>
    <row r="1637" spans="1:5">
      <c r="A1637" s="2" t="s">
        <v>2405</v>
      </c>
      <c r="B1637" s="2" t="s">
        <v>72</v>
      </c>
      <c r="C1637" s="2" t="s">
        <v>72</v>
      </c>
      <c r="D1637" s="2" t="s">
        <v>131</v>
      </c>
      <c r="E1637" s="2" t="s">
        <v>2801</v>
      </c>
    </row>
    <row r="1638" spans="1:5">
      <c r="A1638" s="2" t="s">
        <v>2406</v>
      </c>
      <c r="B1638" s="2" t="s">
        <v>72</v>
      </c>
      <c r="C1638" s="2" t="s">
        <v>72</v>
      </c>
      <c r="D1638" s="2" t="s">
        <v>131</v>
      </c>
      <c r="E1638" s="2" t="s">
        <v>2801</v>
      </c>
    </row>
    <row r="1639" spans="1:5">
      <c r="A1639" s="2" t="s">
        <v>2408</v>
      </c>
      <c r="B1639" s="2" t="s">
        <v>72</v>
      </c>
      <c r="C1639" s="2" t="s">
        <v>72</v>
      </c>
      <c r="D1639" s="2" t="s">
        <v>131</v>
      </c>
      <c r="E1639" s="2" t="s">
        <v>2801</v>
      </c>
    </row>
    <row r="1640" spans="1:5">
      <c r="A1640" s="2" t="s">
        <v>2410</v>
      </c>
      <c r="B1640" s="2" t="s">
        <v>72</v>
      </c>
      <c r="C1640" s="2" t="s">
        <v>72</v>
      </c>
      <c r="D1640" s="2" t="s">
        <v>131</v>
      </c>
      <c r="E1640" s="2" t="s">
        <v>2801</v>
      </c>
    </row>
    <row r="1641" spans="1:5">
      <c r="A1641" s="2" t="s">
        <v>2412</v>
      </c>
      <c r="B1641" s="2" t="s">
        <v>72</v>
      </c>
      <c r="C1641" s="2" t="s">
        <v>72</v>
      </c>
      <c r="D1641" s="2" t="s">
        <v>131</v>
      </c>
      <c r="E1641" s="2" t="s">
        <v>2801</v>
      </c>
    </row>
    <row r="1642" spans="1:5">
      <c r="A1642" s="2" t="s">
        <v>2414</v>
      </c>
      <c r="B1642" s="2" t="s">
        <v>72</v>
      </c>
      <c r="C1642" s="2" t="s">
        <v>72</v>
      </c>
      <c r="D1642" s="2" t="s">
        <v>131</v>
      </c>
      <c r="E1642" s="2" t="s">
        <v>2801</v>
      </c>
    </row>
    <row r="1643" spans="1:5">
      <c r="A1643" s="2" t="s">
        <v>2416</v>
      </c>
      <c r="B1643" s="2" t="s">
        <v>72</v>
      </c>
      <c r="C1643" s="2" t="s">
        <v>72</v>
      </c>
      <c r="D1643" s="2" t="s">
        <v>131</v>
      </c>
      <c r="E1643" s="2" t="s">
        <v>2801</v>
      </c>
    </row>
    <row r="1644" spans="1:5">
      <c r="A1644" s="2" t="s">
        <v>2418</v>
      </c>
      <c r="B1644" s="2" t="s">
        <v>72</v>
      </c>
      <c r="C1644" s="2" t="s">
        <v>72</v>
      </c>
      <c r="D1644" s="2" t="s">
        <v>131</v>
      </c>
      <c r="E1644" s="2" t="s">
        <v>2801</v>
      </c>
    </row>
    <row r="1645" spans="1:5">
      <c r="A1645" s="2" t="s">
        <v>2419</v>
      </c>
      <c r="B1645" s="2" t="s">
        <v>72</v>
      </c>
      <c r="C1645" s="2" t="s">
        <v>72</v>
      </c>
      <c r="D1645" s="2" t="s">
        <v>131</v>
      </c>
      <c r="E1645" s="2" t="s">
        <v>2801</v>
      </c>
    </row>
    <row r="1646" spans="1:5">
      <c r="A1646" s="2" t="s">
        <v>2420</v>
      </c>
      <c r="B1646" s="2" t="s">
        <v>72</v>
      </c>
      <c r="C1646" s="2" t="s">
        <v>72</v>
      </c>
      <c r="D1646" s="2" t="s">
        <v>131</v>
      </c>
      <c r="E1646" s="2" t="s">
        <v>2801</v>
      </c>
    </row>
    <row r="1647" spans="1:5">
      <c r="A1647" s="2" t="s">
        <v>2422</v>
      </c>
      <c r="B1647" s="2" t="s">
        <v>72</v>
      </c>
      <c r="C1647" s="2" t="s">
        <v>72</v>
      </c>
      <c r="D1647" s="2" t="s">
        <v>131</v>
      </c>
      <c r="E1647" s="2" t="s">
        <v>2801</v>
      </c>
    </row>
    <row r="1648" spans="1:5">
      <c r="A1648" s="2" t="s">
        <v>2423</v>
      </c>
      <c r="B1648" s="2" t="s">
        <v>72</v>
      </c>
      <c r="C1648" s="2" t="s">
        <v>72</v>
      </c>
      <c r="D1648" s="2" t="s">
        <v>131</v>
      </c>
      <c r="E1648" s="2" t="s">
        <v>2801</v>
      </c>
    </row>
    <row r="1649" spans="1:5">
      <c r="A1649" s="2" t="s">
        <v>2424</v>
      </c>
      <c r="B1649" s="2" t="s">
        <v>72</v>
      </c>
      <c r="C1649" s="2" t="s">
        <v>72</v>
      </c>
      <c r="D1649" s="2" t="s">
        <v>131</v>
      </c>
      <c r="E1649" s="2" t="s">
        <v>2801</v>
      </c>
    </row>
    <row r="1650" spans="1:5">
      <c r="A1650" s="2" t="s">
        <v>2425</v>
      </c>
      <c r="B1650" s="2" t="s">
        <v>72</v>
      </c>
      <c r="C1650" s="2" t="s">
        <v>72</v>
      </c>
      <c r="D1650" s="2" t="s">
        <v>131</v>
      </c>
      <c r="E1650" s="2" t="s">
        <v>2801</v>
      </c>
    </row>
    <row r="1651" spans="1:5">
      <c r="A1651" s="2" t="s">
        <v>2426</v>
      </c>
      <c r="B1651" s="2" t="s">
        <v>72</v>
      </c>
      <c r="C1651" s="2" t="s">
        <v>72</v>
      </c>
      <c r="D1651" s="2" t="s">
        <v>131</v>
      </c>
      <c r="E1651" s="2" t="s">
        <v>2801</v>
      </c>
    </row>
    <row r="1652" spans="1:5">
      <c r="A1652" s="2" t="s">
        <v>2428</v>
      </c>
      <c r="B1652" s="2" t="s">
        <v>72</v>
      </c>
      <c r="C1652" s="2" t="s">
        <v>72</v>
      </c>
      <c r="D1652" s="2" t="s">
        <v>131</v>
      </c>
      <c r="E1652" s="2" t="s">
        <v>2801</v>
      </c>
    </row>
    <row r="1653" spans="1:5">
      <c r="A1653" s="2" t="s">
        <v>2429</v>
      </c>
      <c r="B1653" s="2" t="s">
        <v>72</v>
      </c>
      <c r="C1653" s="2" t="s">
        <v>72</v>
      </c>
      <c r="D1653" s="2" t="s">
        <v>131</v>
      </c>
      <c r="E1653" s="2" t="s">
        <v>2801</v>
      </c>
    </row>
    <row r="1654" spans="1:5">
      <c r="A1654" s="2" t="s">
        <v>2430</v>
      </c>
      <c r="B1654" s="2" t="s">
        <v>72</v>
      </c>
      <c r="C1654" s="2" t="s">
        <v>72</v>
      </c>
      <c r="D1654" s="2" t="s">
        <v>131</v>
      </c>
      <c r="E1654" s="2" t="s">
        <v>2801</v>
      </c>
    </row>
    <row r="1655" spans="1:5">
      <c r="A1655" s="2" t="s">
        <v>2431</v>
      </c>
      <c r="B1655" s="2" t="s">
        <v>72</v>
      </c>
      <c r="C1655" s="2" t="s">
        <v>72</v>
      </c>
      <c r="D1655" s="2" t="s">
        <v>131</v>
      </c>
      <c r="E1655" s="2" t="s">
        <v>2801</v>
      </c>
    </row>
    <row r="1656" spans="1:5">
      <c r="A1656" s="2" t="s">
        <v>2433</v>
      </c>
      <c r="B1656" s="2" t="s">
        <v>72</v>
      </c>
      <c r="C1656" s="2" t="s">
        <v>72</v>
      </c>
      <c r="D1656" s="2" t="s">
        <v>131</v>
      </c>
      <c r="E1656" s="2" t="s">
        <v>2801</v>
      </c>
    </row>
    <row r="1657" spans="1:5">
      <c r="A1657" s="2" t="s">
        <v>2434</v>
      </c>
      <c r="B1657" s="2" t="s">
        <v>72</v>
      </c>
      <c r="C1657" s="2" t="s">
        <v>72</v>
      </c>
      <c r="D1657" s="2" t="s">
        <v>131</v>
      </c>
      <c r="E1657" s="2" t="s">
        <v>2801</v>
      </c>
    </row>
    <row r="1658" spans="1:5">
      <c r="A1658" s="2" t="s">
        <v>2435</v>
      </c>
      <c r="B1658" s="2" t="s">
        <v>72</v>
      </c>
      <c r="C1658" s="2" t="s">
        <v>72</v>
      </c>
      <c r="D1658" s="2" t="s">
        <v>131</v>
      </c>
      <c r="E1658" s="2" t="s">
        <v>2801</v>
      </c>
    </row>
    <row r="1659" spans="1:5">
      <c r="A1659" s="2" t="s">
        <v>2437</v>
      </c>
      <c r="B1659" s="2" t="s">
        <v>72</v>
      </c>
      <c r="C1659" s="2" t="s">
        <v>72</v>
      </c>
      <c r="D1659" s="2" t="s">
        <v>131</v>
      </c>
      <c r="E1659" s="2" t="s">
        <v>2801</v>
      </c>
    </row>
    <row r="1660" spans="1:5">
      <c r="A1660" s="2" t="s">
        <v>2439</v>
      </c>
      <c r="B1660" s="2" t="s">
        <v>72</v>
      </c>
      <c r="C1660" s="2" t="s">
        <v>72</v>
      </c>
      <c r="D1660" s="2" t="s">
        <v>131</v>
      </c>
      <c r="E1660" s="2" t="s">
        <v>2801</v>
      </c>
    </row>
    <row r="1661" spans="1:5">
      <c r="A1661" s="2" t="s">
        <v>2440</v>
      </c>
      <c r="B1661" s="2" t="s">
        <v>72</v>
      </c>
      <c r="C1661" s="2" t="s">
        <v>72</v>
      </c>
      <c r="D1661" s="2" t="s">
        <v>131</v>
      </c>
      <c r="E1661" s="2" t="s">
        <v>2801</v>
      </c>
    </row>
    <row r="1662" spans="1:5">
      <c r="A1662" s="2" t="s">
        <v>2442</v>
      </c>
      <c r="B1662" s="2" t="s">
        <v>72</v>
      </c>
      <c r="C1662" s="2" t="s">
        <v>72</v>
      </c>
      <c r="D1662" s="2" t="s">
        <v>131</v>
      </c>
      <c r="E1662" s="2" t="s">
        <v>2801</v>
      </c>
    </row>
    <row r="1663" spans="1:5">
      <c r="A1663" s="2" t="s">
        <v>2443</v>
      </c>
      <c r="B1663" s="2" t="s">
        <v>72</v>
      </c>
      <c r="C1663" s="2" t="s">
        <v>72</v>
      </c>
      <c r="D1663" s="2" t="s">
        <v>131</v>
      </c>
      <c r="E1663" s="2" t="s">
        <v>2801</v>
      </c>
    </row>
    <row r="1664" spans="1:5">
      <c r="A1664" s="2" t="s">
        <v>2444</v>
      </c>
      <c r="B1664" s="2" t="s">
        <v>72</v>
      </c>
      <c r="C1664" s="2" t="s">
        <v>72</v>
      </c>
      <c r="D1664" s="2" t="s">
        <v>131</v>
      </c>
      <c r="E1664" s="2" t="s">
        <v>2801</v>
      </c>
    </row>
    <row r="1665" spans="1:5">
      <c r="A1665" s="2" t="s">
        <v>2445</v>
      </c>
      <c r="B1665" s="2" t="s">
        <v>72</v>
      </c>
      <c r="C1665" s="2" t="s">
        <v>72</v>
      </c>
      <c r="D1665" s="2" t="s">
        <v>131</v>
      </c>
      <c r="E1665" s="2" t="s">
        <v>2801</v>
      </c>
    </row>
    <row r="1666" spans="1:5">
      <c r="A1666" s="2" t="s">
        <v>2447</v>
      </c>
      <c r="B1666" s="2" t="s">
        <v>72</v>
      </c>
      <c r="C1666" s="2" t="s">
        <v>72</v>
      </c>
      <c r="D1666" s="2" t="s">
        <v>131</v>
      </c>
      <c r="E1666" s="2" t="s">
        <v>2801</v>
      </c>
    </row>
    <row r="1667" spans="1:5">
      <c r="A1667" s="2" t="s">
        <v>2448</v>
      </c>
      <c r="B1667" s="2" t="s">
        <v>72</v>
      </c>
      <c r="C1667" s="2" t="s">
        <v>72</v>
      </c>
      <c r="D1667" s="2" t="s">
        <v>131</v>
      </c>
      <c r="E1667" s="2" t="s">
        <v>2801</v>
      </c>
    </row>
    <row r="1668" spans="1:5">
      <c r="A1668" s="2" t="s">
        <v>2449</v>
      </c>
      <c r="B1668" s="2" t="s">
        <v>72</v>
      </c>
      <c r="C1668" s="2" t="s">
        <v>72</v>
      </c>
      <c r="D1668" s="2" t="s">
        <v>131</v>
      </c>
      <c r="E1668" s="2" t="s">
        <v>2801</v>
      </c>
    </row>
    <row r="1669" spans="1:5">
      <c r="A1669" s="2" t="s">
        <v>2450</v>
      </c>
      <c r="B1669" s="2" t="s">
        <v>72</v>
      </c>
      <c r="C1669" s="2" t="s">
        <v>72</v>
      </c>
      <c r="D1669" s="2" t="s">
        <v>131</v>
      </c>
      <c r="E1669" s="2" t="s">
        <v>2801</v>
      </c>
    </row>
    <row r="1670" spans="1:5">
      <c r="A1670" s="2" t="s">
        <v>2452</v>
      </c>
      <c r="B1670" s="2" t="s">
        <v>72</v>
      </c>
      <c r="C1670" s="2" t="s">
        <v>72</v>
      </c>
      <c r="D1670" s="2" t="s">
        <v>131</v>
      </c>
      <c r="E1670" s="2" t="s">
        <v>2801</v>
      </c>
    </row>
    <row r="1671" spans="1:5">
      <c r="A1671" s="2" t="s">
        <v>2454</v>
      </c>
      <c r="B1671" s="2" t="s">
        <v>72</v>
      </c>
      <c r="C1671" s="2" t="s">
        <v>72</v>
      </c>
      <c r="D1671" s="2" t="s">
        <v>131</v>
      </c>
      <c r="E1671" s="2" t="s">
        <v>2801</v>
      </c>
    </row>
    <row r="1672" spans="1:5">
      <c r="A1672" s="2" t="s">
        <v>2455</v>
      </c>
      <c r="B1672" s="2" t="s">
        <v>72</v>
      </c>
      <c r="C1672" s="2" t="s">
        <v>72</v>
      </c>
      <c r="D1672" s="2" t="s">
        <v>131</v>
      </c>
      <c r="E1672" s="2" t="s">
        <v>2801</v>
      </c>
    </row>
    <row r="1673" spans="1:5">
      <c r="A1673" s="2" t="s">
        <v>2456</v>
      </c>
      <c r="B1673" s="2" t="s">
        <v>72</v>
      </c>
      <c r="C1673" s="2" t="s">
        <v>72</v>
      </c>
      <c r="D1673" s="2" t="s">
        <v>131</v>
      </c>
      <c r="E1673" s="2" t="s">
        <v>2801</v>
      </c>
    </row>
    <row r="1674" spans="1:5">
      <c r="A1674" s="2" t="s">
        <v>2457</v>
      </c>
      <c r="B1674" s="2" t="s">
        <v>72</v>
      </c>
      <c r="C1674" s="2" t="s">
        <v>72</v>
      </c>
      <c r="D1674" s="2" t="s">
        <v>131</v>
      </c>
      <c r="E1674" s="2" t="s">
        <v>2801</v>
      </c>
    </row>
    <row r="1675" spans="1:5">
      <c r="A1675" s="2" t="s">
        <v>2458</v>
      </c>
      <c r="B1675" s="2" t="s">
        <v>72</v>
      </c>
      <c r="C1675" s="2" t="s">
        <v>72</v>
      </c>
      <c r="D1675" s="2" t="s">
        <v>131</v>
      </c>
      <c r="E1675" s="2" t="s">
        <v>2801</v>
      </c>
    </row>
    <row r="1676" spans="1:5">
      <c r="A1676" s="2" t="s">
        <v>2459</v>
      </c>
      <c r="B1676" s="2" t="s">
        <v>72</v>
      </c>
      <c r="C1676" s="2" t="s">
        <v>72</v>
      </c>
      <c r="D1676" s="2" t="s">
        <v>131</v>
      </c>
      <c r="E1676" s="2" t="s">
        <v>2801</v>
      </c>
    </row>
    <row r="1677" spans="1:5">
      <c r="A1677" s="2" t="s">
        <v>2461</v>
      </c>
      <c r="B1677" s="2" t="s">
        <v>72</v>
      </c>
      <c r="C1677" s="2" t="s">
        <v>72</v>
      </c>
      <c r="D1677" s="2" t="s">
        <v>131</v>
      </c>
      <c r="E1677" s="2" t="s">
        <v>2801</v>
      </c>
    </row>
    <row r="1678" spans="1:5">
      <c r="A1678" s="2" t="s">
        <v>2462</v>
      </c>
      <c r="B1678" s="2" t="s">
        <v>72</v>
      </c>
      <c r="C1678" s="2" t="s">
        <v>72</v>
      </c>
      <c r="D1678" s="2" t="s">
        <v>131</v>
      </c>
      <c r="E1678" s="2" t="s">
        <v>2801</v>
      </c>
    </row>
    <row r="1679" spans="1:5">
      <c r="A1679" s="2" t="s">
        <v>2463</v>
      </c>
      <c r="B1679" s="2" t="s">
        <v>72</v>
      </c>
      <c r="C1679" s="2" t="s">
        <v>72</v>
      </c>
      <c r="D1679" s="2" t="s">
        <v>131</v>
      </c>
      <c r="E1679" s="2" t="s">
        <v>2801</v>
      </c>
    </row>
    <row r="1680" spans="1:5">
      <c r="A1680" s="2" t="s">
        <v>2465</v>
      </c>
      <c r="B1680" s="2" t="s">
        <v>72</v>
      </c>
      <c r="C1680" s="2" t="s">
        <v>72</v>
      </c>
      <c r="D1680" s="2" t="s">
        <v>131</v>
      </c>
      <c r="E1680" s="2" t="s">
        <v>2801</v>
      </c>
    </row>
    <row r="1681" spans="1:5">
      <c r="A1681" s="2" t="s">
        <v>2467</v>
      </c>
      <c r="B1681" s="2" t="s">
        <v>72</v>
      </c>
      <c r="C1681" s="2" t="s">
        <v>72</v>
      </c>
      <c r="D1681" s="2" t="s">
        <v>131</v>
      </c>
      <c r="E1681" s="2" t="s">
        <v>2801</v>
      </c>
    </row>
    <row r="1682" spans="1:5">
      <c r="A1682" s="2" t="s">
        <v>2468</v>
      </c>
      <c r="B1682" s="2" t="s">
        <v>72</v>
      </c>
      <c r="C1682" s="2" t="s">
        <v>72</v>
      </c>
      <c r="D1682" s="2" t="s">
        <v>131</v>
      </c>
      <c r="E1682" s="2" t="s">
        <v>2801</v>
      </c>
    </row>
    <row r="1683" spans="1:5">
      <c r="A1683" s="2" t="s">
        <v>2470</v>
      </c>
      <c r="B1683" s="2" t="s">
        <v>72</v>
      </c>
      <c r="C1683" s="2" t="s">
        <v>72</v>
      </c>
      <c r="D1683" s="2" t="s">
        <v>131</v>
      </c>
      <c r="E1683" s="2" t="s">
        <v>2801</v>
      </c>
    </row>
    <row r="1684" spans="1:5">
      <c r="A1684" s="2" t="s">
        <v>2471</v>
      </c>
      <c r="B1684" s="2" t="s">
        <v>72</v>
      </c>
      <c r="C1684" s="2" t="s">
        <v>72</v>
      </c>
      <c r="D1684" s="2" t="s">
        <v>131</v>
      </c>
      <c r="E1684" s="2" t="s">
        <v>2801</v>
      </c>
    </row>
    <row r="1685" spans="1:5">
      <c r="A1685" s="2" t="s">
        <v>2473</v>
      </c>
      <c r="B1685" s="2" t="s">
        <v>72</v>
      </c>
      <c r="C1685" s="2" t="s">
        <v>72</v>
      </c>
      <c r="D1685" s="2" t="s">
        <v>131</v>
      </c>
      <c r="E1685" s="2" t="s">
        <v>2801</v>
      </c>
    </row>
    <row r="1686" spans="1:5">
      <c r="A1686" s="2" t="s">
        <v>2475</v>
      </c>
      <c r="B1686" s="2" t="s">
        <v>72</v>
      </c>
      <c r="C1686" s="2" t="s">
        <v>72</v>
      </c>
      <c r="D1686" s="2" t="s">
        <v>131</v>
      </c>
      <c r="E1686" s="2" t="s">
        <v>2801</v>
      </c>
    </row>
    <row r="1687" spans="1:5">
      <c r="A1687" s="2" t="s">
        <v>2477</v>
      </c>
      <c r="B1687" s="2" t="s">
        <v>72</v>
      </c>
      <c r="C1687" s="2" t="s">
        <v>72</v>
      </c>
      <c r="D1687" s="2" t="s">
        <v>131</v>
      </c>
      <c r="E1687" s="2" t="s">
        <v>2801</v>
      </c>
    </row>
    <row r="1688" spans="1:5">
      <c r="A1688" s="2" t="s">
        <v>2479</v>
      </c>
      <c r="B1688" s="2" t="s">
        <v>72</v>
      </c>
      <c r="C1688" s="2" t="s">
        <v>72</v>
      </c>
      <c r="D1688" s="2" t="s">
        <v>131</v>
      </c>
      <c r="E1688" s="2" t="s">
        <v>2801</v>
      </c>
    </row>
    <row r="1689" spans="1:5">
      <c r="A1689" s="2" t="s">
        <v>2480</v>
      </c>
      <c r="B1689" s="2" t="s">
        <v>72</v>
      </c>
      <c r="C1689" s="2" t="s">
        <v>72</v>
      </c>
      <c r="D1689" s="2" t="s">
        <v>131</v>
      </c>
      <c r="E1689" s="2" t="s">
        <v>2801</v>
      </c>
    </row>
    <row r="1690" spans="1:5">
      <c r="A1690" s="2" t="s">
        <v>2482</v>
      </c>
      <c r="B1690" s="2" t="s">
        <v>72</v>
      </c>
      <c r="C1690" s="2" t="s">
        <v>72</v>
      </c>
      <c r="D1690" s="2" t="s">
        <v>131</v>
      </c>
      <c r="E1690" s="2" t="s">
        <v>2801</v>
      </c>
    </row>
    <row r="1691" spans="1:5">
      <c r="A1691" s="2" t="s">
        <v>2483</v>
      </c>
      <c r="B1691" s="2" t="s">
        <v>72</v>
      </c>
      <c r="C1691" s="2" t="s">
        <v>72</v>
      </c>
      <c r="D1691" s="2" t="s">
        <v>131</v>
      </c>
      <c r="E1691" s="2" t="s">
        <v>2801</v>
      </c>
    </row>
    <row r="1692" spans="1:5">
      <c r="A1692" s="2" t="s">
        <v>2485</v>
      </c>
      <c r="B1692" s="2" t="s">
        <v>72</v>
      </c>
      <c r="C1692" s="2" t="s">
        <v>72</v>
      </c>
      <c r="D1692" s="2" t="s">
        <v>131</v>
      </c>
      <c r="E1692" s="2" t="s">
        <v>2801</v>
      </c>
    </row>
    <row r="1693" spans="1:5">
      <c r="A1693" s="2" t="s">
        <v>2486</v>
      </c>
      <c r="B1693" s="2" t="s">
        <v>72</v>
      </c>
      <c r="C1693" s="2" t="s">
        <v>72</v>
      </c>
      <c r="D1693" s="2" t="s">
        <v>131</v>
      </c>
      <c r="E1693" s="2" t="s">
        <v>2801</v>
      </c>
    </row>
    <row r="1694" spans="1:5">
      <c r="A1694" s="2" t="s">
        <v>2487</v>
      </c>
      <c r="B1694" s="2" t="s">
        <v>72</v>
      </c>
      <c r="C1694" s="2" t="s">
        <v>72</v>
      </c>
      <c r="D1694" s="2" t="s">
        <v>131</v>
      </c>
      <c r="E1694" s="2" t="s">
        <v>2801</v>
      </c>
    </row>
    <row r="1695" spans="1:5">
      <c r="A1695" s="2" t="s">
        <v>2488</v>
      </c>
      <c r="B1695" s="2" t="s">
        <v>72</v>
      </c>
      <c r="C1695" s="2" t="s">
        <v>72</v>
      </c>
      <c r="D1695" s="2" t="s">
        <v>131</v>
      </c>
      <c r="E1695" s="2" t="s">
        <v>2801</v>
      </c>
    </row>
    <row r="1696" spans="1:5">
      <c r="A1696" s="2" t="s">
        <v>2489</v>
      </c>
      <c r="B1696" s="2" t="s">
        <v>72</v>
      </c>
      <c r="C1696" s="2" t="s">
        <v>72</v>
      </c>
      <c r="D1696" s="2" t="s">
        <v>131</v>
      </c>
      <c r="E1696" s="2" t="s">
        <v>2801</v>
      </c>
    </row>
    <row r="1697" spans="1:5">
      <c r="A1697" s="2" t="s">
        <v>2490</v>
      </c>
      <c r="B1697" s="2" t="s">
        <v>72</v>
      </c>
      <c r="C1697" s="2" t="s">
        <v>72</v>
      </c>
      <c r="D1697" s="2" t="s">
        <v>131</v>
      </c>
      <c r="E1697" s="2" t="s">
        <v>2801</v>
      </c>
    </row>
    <row r="1698" spans="1:5">
      <c r="A1698" s="2" t="s">
        <v>2491</v>
      </c>
      <c r="B1698" s="2" t="s">
        <v>72</v>
      </c>
      <c r="C1698" s="2" t="s">
        <v>72</v>
      </c>
      <c r="D1698" s="2" t="s">
        <v>131</v>
      </c>
      <c r="E1698" s="2" t="s">
        <v>2801</v>
      </c>
    </row>
    <row r="1699" spans="1:5">
      <c r="A1699" s="2" t="s">
        <v>2492</v>
      </c>
      <c r="B1699" s="2" t="s">
        <v>72</v>
      </c>
      <c r="C1699" s="2" t="s">
        <v>72</v>
      </c>
      <c r="D1699" s="2" t="s">
        <v>131</v>
      </c>
      <c r="E1699" s="2" t="s">
        <v>2801</v>
      </c>
    </row>
    <row r="1700" spans="1:5">
      <c r="A1700" s="2" t="s">
        <v>2493</v>
      </c>
      <c r="B1700" s="2" t="s">
        <v>72</v>
      </c>
      <c r="C1700" s="2" t="s">
        <v>72</v>
      </c>
      <c r="D1700" s="2" t="s">
        <v>131</v>
      </c>
      <c r="E1700" s="2" t="s">
        <v>2801</v>
      </c>
    </row>
    <row r="1701" spans="1:5">
      <c r="A1701" s="2" t="s">
        <v>2495</v>
      </c>
      <c r="B1701" s="2" t="s">
        <v>72</v>
      </c>
      <c r="C1701" s="2" t="s">
        <v>72</v>
      </c>
      <c r="D1701" s="2" t="s">
        <v>131</v>
      </c>
      <c r="E1701" s="2" t="s">
        <v>2801</v>
      </c>
    </row>
    <row r="1702" spans="1:5">
      <c r="A1702" s="2" t="s">
        <v>2496</v>
      </c>
      <c r="B1702" s="2" t="s">
        <v>72</v>
      </c>
      <c r="C1702" s="2" t="s">
        <v>72</v>
      </c>
      <c r="D1702" s="2" t="s">
        <v>131</v>
      </c>
      <c r="E1702" s="2" t="s">
        <v>2801</v>
      </c>
    </row>
    <row r="1703" spans="1:5">
      <c r="A1703" s="2" t="s">
        <v>2498</v>
      </c>
      <c r="B1703" s="2" t="s">
        <v>72</v>
      </c>
      <c r="C1703" s="2" t="s">
        <v>72</v>
      </c>
      <c r="D1703" s="2" t="s">
        <v>131</v>
      </c>
      <c r="E1703" s="2" t="s">
        <v>2801</v>
      </c>
    </row>
    <row r="1704" spans="1:5">
      <c r="A1704" s="2" t="s">
        <v>2500</v>
      </c>
      <c r="B1704" s="2" t="s">
        <v>72</v>
      </c>
      <c r="C1704" s="2" t="s">
        <v>72</v>
      </c>
      <c r="D1704" s="2" t="s">
        <v>131</v>
      </c>
      <c r="E1704" s="2" t="s">
        <v>2801</v>
      </c>
    </row>
    <row r="1705" spans="1:5">
      <c r="A1705" s="2" t="s">
        <v>2501</v>
      </c>
      <c r="B1705" s="2" t="s">
        <v>72</v>
      </c>
      <c r="C1705" s="2" t="s">
        <v>72</v>
      </c>
      <c r="D1705" s="2" t="s">
        <v>131</v>
      </c>
      <c r="E1705" s="2" t="s">
        <v>2801</v>
      </c>
    </row>
    <row r="1706" spans="1:5">
      <c r="A1706" s="2" t="s">
        <v>2503</v>
      </c>
      <c r="B1706" s="2" t="s">
        <v>72</v>
      </c>
      <c r="C1706" s="2" t="s">
        <v>72</v>
      </c>
      <c r="D1706" s="2" t="s">
        <v>131</v>
      </c>
      <c r="E1706" s="2" t="s">
        <v>2801</v>
      </c>
    </row>
    <row r="1707" spans="1:5">
      <c r="A1707" s="2" t="s">
        <v>2504</v>
      </c>
      <c r="B1707" s="2" t="s">
        <v>72</v>
      </c>
      <c r="C1707" s="2" t="s">
        <v>72</v>
      </c>
      <c r="D1707" s="2" t="s">
        <v>131</v>
      </c>
      <c r="E1707" s="2" t="s">
        <v>2801</v>
      </c>
    </row>
    <row r="1708" spans="1:5">
      <c r="A1708" s="2" t="s">
        <v>2506</v>
      </c>
      <c r="B1708" s="2" t="s">
        <v>72</v>
      </c>
      <c r="C1708" s="2" t="s">
        <v>72</v>
      </c>
      <c r="D1708" s="2" t="s">
        <v>131</v>
      </c>
      <c r="E1708" s="2" t="s">
        <v>2801</v>
      </c>
    </row>
    <row r="1709" spans="1:5">
      <c r="A1709" s="2" t="s">
        <v>2508</v>
      </c>
      <c r="B1709" s="2" t="s">
        <v>72</v>
      </c>
      <c r="C1709" s="2" t="s">
        <v>72</v>
      </c>
      <c r="D1709" s="2" t="s">
        <v>131</v>
      </c>
      <c r="E1709" s="2" t="s">
        <v>2801</v>
      </c>
    </row>
    <row r="1710" spans="1:5">
      <c r="A1710" s="2" t="s">
        <v>2509</v>
      </c>
      <c r="B1710" s="2" t="s">
        <v>72</v>
      </c>
      <c r="C1710" s="2" t="s">
        <v>72</v>
      </c>
      <c r="D1710" s="2" t="s">
        <v>131</v>
      </c>
      <c r="E1710" s="2" t="s">
        <v>2801</v>
      </c>
    </row>
    <row r="1711" spans="1:5">
      <c r="A1711" s="2" t="s">
        <v>2510</v>
      </c>
      <c r="B1711" s="2" t="s">
        <v>72</v>
      </c>
      <c r="C1711" s="2" t="s">
        <v>72</v>
      </c>
      <c r="D1711" s="2" t="s">
        <v>131</v>
      </c>
      <c r="E1711" s="2" t="s">
        <v>2801</v>
      </c>
    </row>
    <row r="1712" spans="1:5">
      <c r="A1712" s="2" t="s">
        <v>2511</v>
      </c>
      <c r="B1712" s="2" t="s">
        <v>72</v>
      </c>
      <c r="C1712" s="2" t="s">
        <v>72</v>
      </c>
      <c r="D1712" s="2" t="s">
        <v>131</v>
      </c>
      <c r="E1712" s="2" t="s">
        <v>2801</v>
      </c>
    </row>
    <row r="1713" spans="1:5">
      <c r="A1713" s="2" t="s">
        <v>2513</v>
      </c>
      <c r="B1713" s="2" t="s">
        <v>72</v>
      </c>
      <c r="C1713" s="2" t="s">
        <v>72</v>
      </c>
      <c r="D1713" s="2" t="s">
        <v>131</v>
      </c>
      <c r="E1713" s="2" t="s">
        <v>2801</v>
      </c>
    </row>
    <row r="1714" spans="1:5">
      <c r="A1714" s="2" t="s">
        <v>2514</v>
      </c>
      <c r="B1714" s="2" t="s">
        <v>72</v>
      </c>
      <c r="C1714" s="2" t="s">
        <v>72</v>
      </c>
      <c r="D1714" s="2" t="s">
        <v>131</v>
      </c>
      <c r="E1714" s="2" t="s">
        <v>2801</v>
      </c>
    </row>
    <row r="1715" spans="1:5">
      <c r="A1715" s="2" t="s">
        <v>2516</v>
      </c>
      <c r="B1715" s="2" t="s">
        <v>72</v>
      </c>
      <c r="C1715" s="2" t="s">
        <v>72</v>
      </c>
      <c r="D1715" s="2" t="s">
        <v>131</v>
      </c>
      <c r="E1715" s="2" t="s">
        <v>2801</v>
      </c>
    </row>
    <row r="1716" spans="1:5">
      <c r="A1716" s="2" t="s">
        <v>2517</v>
      </c>
      <c r="B1716" s="2" t="s">
        <v>72</v>
      </c>
      <c r="C1716" s="2" t="s">
        <v>72</v>
      </c>
      <c r="D1716" s="2" t="s">
        <v>131</v>
      </c>
      <c r="E1716" s="2" t="s">
        <v>2801</v>
      </c>
    </row>
    <row r="1717" spans="1:5">
      <c r="A1717" s="2" t="s">
        <v>2518</v>
      </c>
      <c r="B1717" s="2" t="s">
        <v>72</v>
      </c>
      <c r="C1717" s="2" t="s">
        <v>72</v>
      </c>
      <c r="D1717" s="2" t="s">
        <v>131</v>
      </c>
      <c r="E1717" s="2" t="s">
        <v>2801</v>
      </c>
    </row>
    <row r="1718" spans="1:5">
      <c r="A1718" s="2" t="s">
        <v>2519</v>
      </c>
      <c r="B1718" s="2" t="s">
        <v>72</v>
      </c>
      <c r="C1718" s="2" t="s">
        <v>72</v>
      </c>
      <c r="D1718" s="2" t="s">
        <v>131</v>
      </c>
      <c r="E1718" s="2" t="s">
        <v>2801</v>
      </c>
    </row>
    <row r="1719" spans="1:5">
      <c r="A1719" s="2" t="s">
        <v>2520</v>
      </c>
      <c r="B1719" s="2" t="s">
        <v>72</v>
      </c>
      <c r="C1719" s="2" t="s">
        <v>72</v>
      </c>
      <c r="D1719" s="2" t="s">
        <v>131</v>
      </c>
      <c r="E1719" s="2" t="s">
        <v>2801</v>
      </c>
    </row>
    <row r="1720" spans="1:5">
      <c r="A1720" s="2" t="s">
        <v>2521</v>
      </c>
      <c r="B1720" s="2" t="s">
        <v>72</v>
      </c>
      <c r="C1720" s="2" t="s">
        <v>72</v>
      </c>
      <c r="D1720" s="2" t="s">
        <v>131</v>
      </c>
      <c r="E1720" s="2" t="s">
        <v>2801</v>
      </c>
    </row>
    <row r="1721" spans="1:5">
      <c r="A1721" s="2" t="s">
        <v>2522</v>
      </c>
      <c r="B1721" s="2" t="s">
        <v>72</v>
      </c>
      <c r="C1721" s="2" t="s">
        <v>72</v>
      </c>
      <c r="D1721" s="2" t="s">
        <v>131</v>
      </c>
      <c r="E1721" s="2" t="s">
        <v>2801</v>
      </c>
    </row>
    <row r="1722" spans="1:5">
      <c r="A1722" s="2" t="s">
        <v>2523</v>
      </c>
      <c r="B1722" s="2" t="s">
        <v>72</v>
      </c>
      <c r="C1722" s="2" t="s">
        <v>72</v>
      </c>
      <c r="D1722" s="2" t="s">
        <v>131</v>
      </c>
      <c r="E1722" s="2" t="s">
        <v>2801</v>
      </c>
    </row>
    <row r="1723" spans="1:5">
      <c r="A1723" s="2" t="s">
        <v>2525</v>
      </c>
      <c r="B1723" s="2" t="s">
        <v>72</v>
      </c>
      <c r="C1723" s="2" t="s">
        <v>72</v>
      </c>
      <c r="D1723" s="2" t="s">
        <v>131</v>
      </c>
      <c r="E1723" s="2" t="s">
        <v>2801</v>
      </c>
    </row>
    <row r="1724" spans="1:5">
      <c r="A1724" s="2" t="s">
        <v>2526</v>
      </c>
      <c r="B1724" s="2" t="s">
        <v>72</v>
      </c>
      <c r="C1724" s="2" t="s">
        <v>72</v>
      </c>
      <c r="D1724" s="2" t="s">
        <v>131</v>
      </c>
      <c r="E1724" s="2" t="s">
        <v>2801</v>
      </c>
    </row>
    <row r="1725" spans="1:5">
      <c r="A1725" s="2" t="s">
        <v>2527</v>
      </c>
      <c r="B1725" s="2" t="s">
        <v>72</v>
      </c>
      <c r="C1725" s="2" t="s">
        <v>72</v>
      </c>
      <c r="D1725" s="2" t="s">
        <v>131</v>
      </c>
      <c r="E1725" s="2" t="s">
        <v>2801</v>
      </c>
    </row>
    <row r="1726" spans="1:5">
      <c r="A1726" s="2" t="s">
        <v>2528</v>
      </c>
      <c r="B1726" s="2" t="s">
        <v>72</v>
      </c>
      <c r="C1726" s="2" t="s">
        <v>72</v>
      </c>
      <c r="D1726" s="2" t="s">
        <v>131</v>
      </c>
      <c r="E1726" s="2" t="s">
        <v>2801</v>
      </c>
    </row>
    <row r="1727" spans="1:5">
      <c r="A1727" s="2" t="s">
        <v>2530</v>
      </c>
      <c r="B1727" s="2" t="s">
        <v>72</v>
      </c>
      <c r="C1727" s="2" t="s">
        <v>72</v>
      </c>
      <c r="D1727" s="2" t="s">
        <v>131</v>
      </c>
      <c r="E1727" s="2" t="s">
        <v>2801</v>
      </c>
    </row>
    <row r="1728" spans="1:5">
      <c r="A1728" s="2" t="s">
        <v>2531</v>
      </c>
      <c r="B1728" s="2" t="s">
        <v>72</v>
      </c>
      <c r="C1728" s="2" t="s">
        <v>72</v>
      </c>
      <c r="D1728" s="2" t="s">
        <v>131</v>
      </c>
      <c r="E1728" s="2" t="s">
        <v>2801</v>
      </c>
    </row>
    <row r="1729" spans="1:5">
      <c r="A1729" s="2" t="s">
        <v>2532</v>
      </c>
      <c r="B1729" s="2" t="s">
        <v>72</v>
      </c>
      <c r="C1729" s="2" t="s">
        <v>72</v>
      </c>
      <c r="D1729" s="2" t="s">
        <v>131</v>
      </c>
      <c r="E1729" s="2" t="s">
        <v>2801</v>
      </c>
    </row>
    <row r="1730" spans="1:5">
      <c r="A1730" s="2" t="s">
        <v>2534</v>
      </c>
      <c r="B1730" s="2" t="s">
        <v>72</v>
      </c>
      <c r="C1730" s="2" t="s">
        <v>72</v>
      </c>
      <c r="D1730" s="2" t="s">
        <v>131</v>
      </c>
      <c r="E1730" s="2" t="s">
        <v>2801</v>
      </c>
    </row>
    <row r="1731" spans="1:5">
      <c r="A1731" s="2" t="s">
        <v>2536</v>
      </c>
      <c r="B1731" s="2" t="s">
        <v>72</v>
      </c>
      <c r="C1731" s="2" t="s">
        <v>72</v>
      </c>
      <c r="D1731" s="2" t="s">
        <v>131</v>
      </c>
      <c r="E1731" s="2" t="s">
        <v>2801</v>
      </c>
    </row>
    <row r="1732" spans="1:5">
      <c r="A1732" s="2" t="s">
        <v>2537</v>
      </c>
      <c r="B1732" s="2" t="s">
        <v>72</v>
      </c>
      <c r="C1732" s="2" t="s">
        <v>72</v>
      </c>
      <c r="D1732" s="2" t="s">
        <v>131</v>
      </c>
      <c r="E1732" s="2" t="s">
        <v>2801</v>
      </c>
    </row>
    <row r="1733" spans="1:5">
      <c r="A1733" s="2" t="s">
        <v>2538</v>
      </c>
      <c r="B1733" s="2" t="s">
        <v>72</v>
      </c>
      <c r="C1733" s="2" t="s">
        <v>72</v>
      </c>
      <c r="D1733" s="2" t="s">
        <v>131</v>
      </c>
      <c r="E1733" s="2" t="s">
        <v>2801</v>
      </c>
    </row>
    <row r="1734" spans="1:5">
      <c r="A1734" s="2" t="s">
        <v>2539</v>
      </c>
      <c r="B1734" s="2" t="s">
        <v>72</v>
      </c>
      <c r="C1734" s="2" t="s">
        <v>72</v>
      </c>
      <c r="D1734" s="2" t="s">
        <v>131</v>
      </c>
      <c r="E1734" s="2" t="s">
        <v>2801</v>
      </c>
    </row>
    <row r="1735" spans="1:5">
      <c r="A1735" s="2" t="s">
        <v>2540</v>
      </c>
      <c r="B1735" s="2" t="s">
        <v>72</v>
      </c>
      <c r="C1735" s="2" t="s">
        <v>72</v>
      </c>
      <c r="D1735" s="2" t="s">
        <v>131</v>
      </c>
      <c r="E1735" s="2" t="s">
        <v>2801</v>
      </c>
    </row>
    <row r="1736" spans="1:5">
      <c r="A1736" s="2" t="s">
        <v>2541</v>
      </c>
      <c r="B1736" s="2" t="s">
        <v>72</v>
      </c>
      <c r="C1736" s="2" t="s">
        <v>72</v>
      </c>
      <c r="D1736" s="2" t="s">
        <v>131</v>
      </c>
      <c r="E1736" s="2" t="s">
        <v>2801</v>
      </c>
    </row>
    <row r="1737" spans="1:5">
      <c r="A1737" s="2" t="s">
        <v>2542</v>
      </c>
      <c r="B1737" s="2" t="s">
        <v>72</v>
      </c>
      <c r="C1737" s="2" t="s">
        <v>72</v>
      </c>
      <c r="D1737" s="2" t="s">
        <v>131</v>
      </c>
      <c r="E1737" s="2" t="s">
        <v>2801</v>
      </c>
    </row>
    <row r="1738" spans="1:5">
      <c r="A1738" s="2" t="s">
        <v>2543</v>
      </c>
      <c r="B1738" s="2" t="s">
        <v>72</v>
      </c>
      <c r="C1738" s="2" t="s">
        <v>72</v>
      </c>
      <c r="D1738" s="2" t="s">
        <v>131</v>
      </c>
      <c r="E1738" s="2" t="s">
        <v>2801</v>
      </c>
    </row>
    <row r="1739" spans="1:5">
      <c r="A1739" s="2" t="s">
        <v>2544</v>
      </c>
      <c r="B1739" s="2" t="s">
        <v>72</v>
      </c>
      <c r="C1739" s="2" t="s">
        <v>72</v>
      </c>
      <c r="D1739" s="2" t="s">
        <v>131</v>
      </c>
      <c r="E1739" s="2" t="s">
        <v>2801</v>
      </c>
    </row>
    <row r="1740" spans="1:5">
      <c r="A1740" s="2" t="s">
        <v>2545</v>
      </c>
      <c r="B1740" s="2" t="s">
        <v>72</v>
      </c>
      <c r="C1740" s="2" t="s">
        <v>72</v>
      </c>
      <c r="D1740" s="2" t="s">
        <v>131</v>
      </c>
      <c r="E1740" s="2" t="s">
        <v>2801</v>
      </c>
    </row>
    <row r="1741" spans="1:5">
      <c r="A1741" s="2" t="s">
        <v>2546</v>
      </c>
      <c r="B1741" s="2" t="s">
        <v>72</v>
      </c>
      <c r="C1741" s="2" t="s">
        <v>72</v>
      </c>
      <c r="D1741" s="2" t="s">
        <v>131</v>
      </c>
      <c r="E1741" s="2" t="s">
        <v>2801</v>
      </c>
    </row>
    <row r="1742" spans="1:5">
      <c r="A1742" s="2" t="s">
        <v>2548</v>
      </c>
      <c r="B1742" s="2" t="s">
        <v>72</v>
      </c>
      <c r="C1742" s="2" t="s">
        <v>72</v>
      </c>
      <c r="D1742" s="2" t="s">
        <v>131</v>
      </c>
      <c r="E1742" s="2" t="s">
        <v>2801</v>
      </c>
    </row>
    <row r="1743" spans="1:5">
      <c r="A1743" s="2" t="s">
        <v>2549</v>
      </c>
      <c r="B1743" s="2" t="s">
        <v>72</v>
      </c>
      <c r="C1743" s="2" t="s">
        <v>72</v>
      </c>
      <c r="D1743" s="2" t="s">
        <v>131</v>
      </c>
      <c r="E1743" s="2" t="s">
        <v>2801</v>
      </c>
    </row>
    <row r="1744" spans="1:5">
      <c r="A1744" s="2" t="s">
        <v>2550</v>
      </c>
      <c r="B1744" s="2" t="s">
        <v>72</v>
      </c>
      <c r="C1744" s="2" t="s">
        <v>72</v>
      </c>
      <c r="D1744" s="2" t="s">
        <v>131</v>
      </c>
      <c r="E1744" s="2" t="s">
        <v>2801</v>
      </c>
    </row>
    <row r="1745" spans="1:5">
      <c r="A1745" s="2" t="s">
        <v>2551</v>
      </c>
      <c r="B1745" s="2" t="s">
        <v>72</v>
      </c>
      <c r="C1745" s="2" t="s">
        <v>72</v>
      </c>
      <c r="D1745" s="2" t="s">
        <v>131</v>
      </c>
      <c r="E1745" s="2" t="s">
        <v>2801</v>
      </c>
    </row>
    <row r="1746" spans="1:5">
      <c r="A1746" s="2" t="s">
        <v>2552</v>
      </c>
      <c r="B1746" s="2" t="s">
        <v>72</v>
      </c>
      <c r="C1746" s="2" t="s">
        <v>72</v>
      </c>
      <c r="D1746" s="2" t="s">
        <v>131</v>
      </c>
      <c r="E1746" s="2" t="s">
        <v>2801</v>
      </c>
    </row>
    <row r="1747" spans="1:5">
      <c r="A1747" s="2" t="s">
        <v>2553</v>
      </c>
      <c r="B1747" s="2" t="s">
        <v>72</v>
      </c>
      <c r="C1747" s="2" t="s">
        <v>72</v>
      </c>
      <c r="D1747" s="2" t="s">
        <v>131</v>
      </c>
      <c r="E1747" s="2" t="s">
        <v>2801</v>
      </c>
    </row>
    <row r="1748" spans="1:5">
      <c r="A1748" s="2" t="s">
        <v>2554</v>
      </c>
      <c r="B1748" s="2" t="s">
        <v>72</v>
      </c>
      <c r="C1748" s="2" t="s">
        <v>72</v>
      </c>
      <c r="D1748" s="2" t="s">
        <v>131</v>
      </c>
      <c r="E1748" s="2" t="s">
        <v>2801</v>
      </c>
    </row>
    <row r="1749" spans="1:5">
      <c r="A1749" s="2" t="s">
        <v>2555</v>
      </c>
      <c r="B1749" s="2" t="s">
        <v>72</v>
      </c>
      <c r="C1749" s="2" t="s">
        <v>72</v>
      </c>
      <c r="D1749" s="2" t="s">
        <v>131</v>
      </c>
      <c r="E1749" s="2" t="s">
        <v>2801</v>
      </c>
    </row>
    <row r="1750" spans="1:5">
      <c r="A1750" s="2" t="s">
        <v>2556</v>
      </c>
      <c r="B1750" s="2" t="s">
        <v>72</v>
      </c>
      <c r="C1750" s="2" t="s">
        <v>72</v>
      </c>
      <c r="D1750" s="2" t="s">
        <v>131</v>
      </c>
      <c r="E1750" s="2" t="s">
        <v>2801</v>
      </c>
    </row>
    <row r="1751" spans="1:5">
      <c r="A1751" s="2" t="s">
        <v>2558</v>
      </c>
      <c r="B1751" s="2" t="s">
        <v>72</v>
      </c>
      <c r="C1751" s="2" t="s">
        <v>72</v>
      </c>
      <c r="D1751" s="2" t="s">
        <v>131</v>
      </c>
      <c r="E1751" s="2" t="s">
        <v>2801</v>
      </c>
    </row>
    <row r="1752" spans="1:5">
      <c r="A1752" s="2" t="s">
        <v>2559</v>
      </c>
      <c r="B1752" s="2" t="s">
        <v>72</v>
      </c>
      <c r="C1752" s="2" t="s">
        <v>72</v>
      </c>
      <c r="D1752" s="2" t="s">
        <v>131</v>
      </c>
      <c r="E1752" s="2" t="s">
        <v>2801</v>
      </c>
    </row>
    <row r="1753" spans="1:5">
      <c r="A1753" s="2" t="s">
        <v>2560</v>
      </c>
      <c r="B1753" s="2" t="s">
        <v>72</v>
      </c>
      <c r="C1753" s="2" t="s">
        <v>72</v>
      </c>
      <c r="D1753" s="2" t="s">
        <v>131</v>
      </c>
      <c r="E1753" s="2" t="s">
        <v>2801</v>
      </c>
    </row>
    <row r="1754" spans="1:5">
      <c r="A1754" s="2" t="s">
        <v>2562</v>
      </c>
      <c r="B1754" s="2" t="s">
        <v>72</v>
      </c>
      <c r="C1754" s="2" t="s">
        <v>72</v>
      </c>
      <c r="D1754" s="2" t="s">
        <v>131</v>
      </c>
      <c r="E1754" s="2" t="s">
        <v>2801</v>
      </c>
    </row>
    <row r="1755" spans="1:5">
      <c r="A1755" s="2" t="s">
        <v>2563</v>
      </c>
      <c r="B1755" s="2" t="s">
        <v>72</v>
      </c>
      <c r="C1755" s="2" t="s">
        <v>72</v>
      </c>
      <c r="D1755" s="2" t="s">
        <v>131</v>
      </c>
      <c r="E1755" s="2" t="s">
        <v>2801</v>
      </c>
    </row>
    <row r="1756" spans="1:5">
      <c r="A1756" s="2" t="s">
        <v>2564</v>
      </c>
      <c r="B1756" s="2" t="s">
        <v>72</v>
      </c>
      <c r="C1756" s="2" t="s">
        <v>72</v>
      </c>
      <c r="D1756" s="2" t="s">
        <v>131</v>
      </c>
      <c r="E1756" s="2" t="s">
        <v>2801</v>
      </c>
    </row>
    <row r="1757" spans="1:5">
      <c r="A1757" s="2" t="s">
        <v>2566</v>
      </c>
      <c r="B1757" s="2" t="s">
        <v>72</v>
      </c>
      <c r="C1757" s="2" t="s">
        <v>72</v>
      </c>
      <c r="D1757" s="2" t="s">
        <v>131</v>
      </c>
      <c r="E1757" s="2" t="s">
        <v>2801</v>
      </c>
    </row>
    <row r="1758" spans="1:5">
      <c r="A1758" s="2" t="s">
        <v>2567</v>
      </c>
      <c r="B1758" s="2" t="s">
        <v>72</v>
      </c>
      <c r="C1758" s="2" t="s">
        <v>72</v>
      </c>
      <c r="D1758" s="2" t="s">
        <v>131</v>
      </c>
      <c r="E1758" s="2" t="s">
        <v>2801</v>
      </c>
    </row>
    <row r="1759" spans="1:5">
      <c r="A1759" s="2" t="s">
        <v>2568</v>
      </c>
      <c r="B1759" s="2" t="s">
        <v>72</v>
      </c>
      <c r="C1759" s="2" t="s">
        <v>72</v>
      </c>
      <c r="D1759" s="2" t="s">
        <v>131</v>
      </c>
      <c r="E1759" s="2" t="s">
        <v>2801</v>
      </c>
    </row>
    <row r="1760" spans="1:5">
      <c r="A1760" s="2" t="s">
        <v>2570</v>
      </c>
      <c r="B1760" s="2" t="s">
        <v>72</v>
      </c>
      <c r="C1760" s="2" t="s">
        <v>72</v>
      </c>
      <c r="D1760" s="2" t="s">
        <v>131</v>
      </c>
      <c r="E1760" s="2" t="s">
        <v>2801</v>
      </c>
    </row>
    <row r="1761" spans="1:5">
      <c r="A1761" s="2" t="s">
        <v>2571</v>
      </c>
      <c r="B1761" s="2" t="s">
        <v>72</v>
      </c>
      <c r="C1761" s="2" t="s">
        <v>72</v>
      </c>
      <c r="D1761" s="2" t="s">
        <v>131</v>
      </c>
      <c r="E1761" s="2" t="s">
        <v>2801</v>
      </c>
    </row>
    <row r="1762" spans="1:5">
      <c r="A1762" s="2" t="s">
        <v>2572</v>
      </c>
      <c r="B1762" s="2" t="s">
        <v>72</v>
      </c>
      <c r="C1762" s="2" t="s">
        <v>72</v>
      </c>
      <c r="D1762" s="2" t="s">
        <v>131</v>
      </c>
      <c r="E1762" s="2" t="s">
        <v>2801</v>
      </c>
    </row>
    <row r="1763" spans="1:5">
      <c r="A1763" s="2" t="s">
        <v>2573</v>
      </c>
      <c r="B1763" s="2" t="s">
        <v>72</v>
      </c>
      <c r="C1763" s="2" t="s">
        <v>72</v>
      </c>
      <c r="D1763" s="2" t="s">
        <v>131</v>
      </c>
      <c r="E1763" s="2" t="s">
        <v>2801</v>
      </c>
    </row>
    <row r="1764" spans="1:5">
      <c r="A1764" s="2" t="s">
        <v>2574</v>
      </c>
      <c r="B1764" s="2" t="s">
        <v>72</v>
      </c>
      <c r="C1764" s="2" t="s">
        <v>72</v>
      </c>
      <c r="D1764" s="2" t="s">
        <v>131</v>
      </c>
      <c r="E1764" s="2" t="s">
        <v>2801</v>
      </c>
    </row>
    <row r="1765" spans="1:5">
      <c r="A1765" s="2" t="s">
        <v>2575</v>
      </c>
      <c r="B1765" s="2" t="s">
        <v>72</v>
      </c>
      <c r="C1765" s="2" t="s">
        <v>72</v>
      </c>
      <c r="D1765" s="2" t="s">
        <v>131</v>
      </c>
      <c r="E1765" s="2" t="s">
        <v>2801</v>
      </c>
    </row>
    <row r="1766" spans="1:5">
      <c r="A1766" s="2" t="s">
        <v>2577</v>
      </c>
      <c r="B1766" s="2" t="s">
        <v>72</v>
      </c>
      <c r="C1766" s="2" t="s">
        <v>72</v>
      </c>
      <c r="D1766" s="2" t="s">
        <v>131</v>
      </c>
      <c r="E1766" s="2" t="s">
        <v>2801</v>
      </c>
    </row>
    <row r="1767" spans="1:5">
      <c r="A1767" s="2" t="s">
        <v>2578</v>
      </c>
      <c r="B1767" s="2" t="s">
        <v>72</v>
      </c>
      <c r="C1767" s="2" t="s">
        <v>72</v>
      </c>
      <c r="D1767" s="2" t="s">
        <v>131</v>
      </c>
      <c r="E1767" s="2" t="s">
        <v>2801</v>
      </c>
    </row>
    <row r="1768" spans="1:5">
      <c r="A1768" s="2" t="s">
        <v>2580</v>
      </c>
      <c r="B1768" s="2" t="s">
        <v>72</v>
      </c>
      <c r="C1768" s="2" t="s">
        <v>72</v>
      </c>
      <c r="D1768" s="2" t="s">
        <v>131</v>
      </c>
      <c r="E1768" s="2" t="s">
        <v>2801</v>
      </c>
    </row>
    <row r="1769" spans="1:5">
      <c r="A1769" s="2" t="s">
        <v>2581</v>
      </c>
      <c r="B1769" s="2" t="s">
        <v>72</v>
      </c>
      <c r="C1769" s="2" t="s">
        <v>72</v>
      </c>
      <c r="D1769" s="2" t="s">
        <v>131</v>
      </c>
      <c r="E1769" s="2" t="s">
        <v>2801</v>
      </c>
    </row>
    <row r="1770" spans="1:5">
      <c r="A1770" s="2" t="s">
        <v>2582</v>
      </c>
      <c r="B1770" s="2" t="s">
        <v>72</v>
      </c>
      <c r="C1770" s="2" t="s">
        <v>72</v>
      </c>
      <c r="D1770" s="2" t="s">
        <v>131</v>
      </c>
      <c r="E1770" s="2" t="s">
        <v>2801</v>
      </c>
    </row>
    <row r="1771" spans="1:5">
      <c r="A1771" s="2" t="s">
        <v>2583</v>
      </c>
      <c r="B1771" s="2" t="s">
        <v>72</v>
      </c>
      <c r="C1771" s="2" t="s">
        <v>72</v>
      </c>
      <c r="D1771" s="2" t="s">
        <v>131</v>
      </c>
      <c r="E1771" s="2" t="s">
        <v>2801</v>
      </c>
    </row>
    <row r="1772" spans="1:5">
      <c r="A1772" s="2" t="s">
        <v>2585</v>
      </c>
      <c r="B1772" s="2" t="s">
        <v>72</v>
      </c>
      <c r="C1772" s="2" t="s">
        <v>72</v>
      </c>
      <c r="D1772" s="2" t="s">
        <v>131</v>
      </c>
      <c r="E1772" s="2" t="s">
        <v>2801</v>
      </c>
    </row>
    <row r="1773" spans="1:5">
      <c r="A1773" s="2" t="s">
        <v>2586</v>
      </c>
      <c r="B1773" s="2" t="s">
        <v>72</v>
      </c>
      <c r="C1773" s="2" t="s">
        <v>72</v>
      </c>
      <c r="D1773" s="2" t="s">
        <v>131</v>
      </c>
      <c r="E1773" s="2" t="s">
        <v>2801</v>
      </c>
    </row>
    <row r="1774" spans="1:5">
      <c r="A1774" s="2" t="s">
        <v>2588</v>
      </c>
      <c r="B1774" s="2" t="s">
        <v>72</v>
      </c>
      <c r="C1774" s="2" t="s">
        <v>72</v>
      </c>
      <c r="D1774" s="2" t="s">
        <v>131</v>
      </c>
      <c r="E1774" s="2" t="s">
        <v>2801</v>
      </c>
    </row>
    <row r="1775" spans="1:5">
      <c r="A1775" s="2" t="s">
        <v>2589</v>
      </c>
      <c r="B1775" s="2" t="s">
        <v>72</v>
      </c>
      <c r="C1775" s="2" t="s">
        <v>72</v>
      </c>
      <c r="D1775" s="2" t="s">
        <v>131</v>
      </c>
      <c r="E1775" s="2" t="s">
        <v>2801</v>
      </c>
    </row>
    <row r="1776" spans="1:5">
      <c r="A1776" s="2" t="s">
        <v>2591</v>
      </c>
      <c r="B1776" s="2" t="s">
        <v>72</v>
      </c>
      <c r="C1776" s="2" t="s">
        <v>72</v>
      </c>
      <c r="D1776" s="2" t="s">
        <v>131</v>
      </c>
      <c r="E1776" s="2" t="s">
        <v>2801</v>
      </c>
    </row>
    <row r="1777" spans="1:5">
      <c r="A1777" s="2" t="s">
        <v>2593</v>
      </c>
      <c r="B1777" s="2" t="s">
        <v>72</v>
      </c>
      <c r="C1777" s="2" t="s">
        <v>72</v>
      </c>
      <c r="D1777" s="2" t="s">
        <v>131</v>
      </c>
      <c r="E1777" s="2" t="s">
        <v>2801</v>
      </c>
    </row>
    <row r="1778" spans="1:5">
      <c r="A1778" s="2" t="s">
        <v>2595</v>
      </c>
      <c r="B1778" s="2" t="s">
        <v>72</v>
      </c>
      <c r="C1778" s="2" t="s">
        <v>72</v>
      </c>
      <c r="D1778" s="2" t="s">
        <v>131</v>
      </c>
      <c r="E1778" s="2" t="s">
        <v>2801</v>
      </c>
    </row>
    <row r="1779" spans="1:5">
      <c r="A1779" s="2" t="s">
        <v>2596</v>
      </c>
      <c r="B1779" s="2" t="s">
        <v>72</v>
      </c>
      <c r="C1779" s="2" t="s">
        <v>72</v>
      </c>
      <c r="D1779" s="2" t="s">
        <v>131</v>
      </c>
      <c r="E1779" s="2" t="s">
        <v>2801</v>
      </c>
    </row>
    <row r="1780" spans="1:5">
      <c r="A1780" s="2" t="s">
        <v>2598</v>
      </c>
      <c r="B1780" s="2" t="s">
        <v>72</v>
      </c>
      <c r="C1780" s="2" t="s">
        <v>72</v>
      </c>
      <c r="D1780" s="2" t="s">
        <v>131</v>
      </c>
      <c r="E1780" s="2" t="s">
        <v>2801</v>
      </c>
    </row>
    <row r="1781" spans="1:5">
      <c r="A1781" s="2" t="s">
        <v>2599</v>
      </c>
      <c r="B1781" s="2" t="s">
        <v>72</v>
      </c>
      <c r="C1781" s="2" t="s">
        <v>72</v>
      </c>
      <c r="D1781" s="2" t="s">
        <v>131</v>
      </c>
      <c r="E1781" s="2" t="s">
        <v>2801</v>
      </c>
    </row>
    <row r="1782" spans="1:5">
      <c r="A1782" s="2" t="s">
        <v>2601</v>
      </c>
      <c r="B1782" s="2" t="s">
        <v>72</v>
      </c>
      <c r="C1782" s="2" t="s">
        <v>72</v>
      </c>
      <c r="D1782" s="2" t="s">
        <v>131</v>
      </c>
      <c r="E1782" s="2" t="s">
        <v>2801</v>
      </c>
    </row>
    <row r="1783" spans="1:5">
      <c r="A1783" s="2" t="s">
        <v>2602</v>
      </c>
      <c r="B1783" s="2" t="s">
        <v>72</v>
      </c>
      <c r="C1783" s="2" t="s">
        <v>72</v>
      </c>
      <c r="D1783" s="2" t="s">
        <v>131</v>
      </c>
      <c r="E1783" s="2" t="s">
        <v>2801</v>
      </c>
    </row>
    <row r="1784" spans="1:5">
      <c r="A1784" s="2" t="s">
        <v>2603</v>
      </c>
      <c r="B1784" s="2" t="s">
        <v>72</v>
      </c>
      <c r="C1784" s="2" t="s">
        <v>72</v>
      </c>
      <c r="D1784" s="2" t="s">
        <v>131</v>
      </c>
      <c r="E1784" s="2" t="s">
        <v>2801</v>
      </c>
    </row>
    <row r="1785" spans="1:5">
      <c r="A1785" s="2" t="s">
        <v>2604</v>
      </c>
      <c r="B1785" s="2" t="s">
        <v>72</v>
      </c>
      <c r="C1785" s="2" t="s">
        <v>72</v>
      </c>
      <c r="D1785" s="2" t="s">
        <v>131</v>
      </c>
      <c r="E1785" s="2" t="s">
        <v>2801</v>
      </c>
    </row>
    <row r="1786" spans="1:5">
      <c r="A1786" s="2" t="s">
        <v>2606</v>
      </c>
      <c r="B1786" s="2" t="s">
        <v>72</v>
      </c>
      <c r="C1786" s="2" t="s">
        <v>72</v>
      </c>
      <c r="D1786" s="2" t="s">
        <v>131</v>
      </c>
      <c r="E1786" s="2" t="s">
        <v>2801</v>
      </c>
    </row>
    <row r="1787" spans="1:5">
      <c r="A1787" s="2" t="s">
        <v>2607</v>
      </c>
      <c r="B1787" s="2" t="s">
        <v>72</v>
      </c>
      <c r="C1787" s="2" t="s">
        <v>72</v>
      </c>
      <c r="D1787" s="2" t="s">
        <v>131</v>
      </c>
      <c r="E1787" s="2" t="s">
        <v>2801</v>
      </c>
    </row>
    <row r="1788" spans="1:5">
      <c r="A1788" s="2" t="s">
        <v>2609</v>
      </c>
      <c r="B1788" s="2" t="s">
        <v>72</v>
      </c>
      <c r="C1788" s="2" t="s">
        <v>72</v>
      </c>
      <c r="D1788" s="2" t="s">
        <v>131</v>
      </c>
      <c r="E1788" s="2" t="s">
        <v>2801</v>
      </c>
    </row>
    <row r="1789" spans="1:5">
      <c r="A1789" s="2" t="s">
        <v>2610</v>
      </c>
      <c r="B1789" s="2" t="s">
        <v>72</v>
      </c>
      <c r="C1789" s="2" t="s">
        <v>72</v>
      </c>
      <c r="D1789" s="2" t="s">
        <v>131</v>
      </c>
      <c r="E1789" s="2" t="s">
        <v>2801</v>
      </c>
    </row>
    <row r="1790" spans="1:5">
      <c r="A1790" s="2" t="s">
        <v>2612</v>
      </c>
      <c r="B1790" s="2" t="s">
        <v>72</v>
      </c>
      <c r="C1790" s="2" t="s">
        <v>72</v>
      </c>
      <c r="D1790" s="2" t="s">
        <v>131</v>
      </c>
      <c r="E1790" s="2" t="s">
        <v>2801</v>
      </c>
    </row>
    <row r="1791" spans="1:5">
      <c r="A1791" s="2" t="s">
        <v>2613</v>
      </c>
      <c r="B1791" s="2" t="s">
        <v>72</v>
      </c>
      <c r="C1791" s="2" t="s">
        <v>72</v>
      </c>
      <c r="D1791" s="2" t="s">
        <v>131</v>
      </c>
      <c r="E1791" s="2" t="s">
        <v>2801</v>
      </c>
    </row>
    <row r="1792" spans="1:5">
      <c r="A1792" s="2" t="s">
        <v>2614</v>
      </c>
      <c r="B1792" s="2" t="s">
        <v>72</v>
      </c>
      <c r="C1792" s="2" t="s">
        <v>72</v>
      </c>
      <c r="D1792" s="2" t="s">
        <v>131</v>
      </c>
      <c r="E1792" s="2" t="s">
        <v>2801</v>
      </c>
    </row>
    <row r="1793" spans="1:5">
      <c r="A1793" s="2" t="s">
        <v>2615</v>
      </c>
      <c r="B1793" s="2" t="s">
        <v>72</v>
      </c>
      <c r="C1793" s="2" t="s">
        <v>72</v>
      </c>
      <c r="D1793" s="2" t="s">
        <v>131</v>
      </c>
      <c r="E1793" s="2" t="s">
        <v>2801</v>
      </c>
    </row>
    <row r="1794" spans="1:5">
      <c r="A1794" s="2" t="s">
        <v>2616</v>
      </c>
      <c r="B1794" s="2" t="s">
        <v>72</v>
      </c>
      <c r="C1794" s="2" t="s">
        <v>72</v>
      </c>
      <c r="D1794" s="2" t="s">
        <v>131</v>
      </c>
      <c r="E1794" s="2" t="s">
        <v>2801</v>
      </c>
    </row>
    <row r="1795" spans="1:5">
      <c r="A1795" s="2" t="s">
        <v>2617</v>
      </c>
      <c r="B1795" s="2" t="s">
        <v>72</v>
      </c>
      <c r="C1795" s="2" t="s">
        <v>72</v>
      </c>
      <c r="D1795" s="2" t="s">
        <v>131</v>
      </c>
      <c r="E1795" s="2" t="s">
        <v>2801</v>
      </c>
    </row>
    <row r="1796" spans="1:5">
      <c r="A1796" s="2" t="s">
        <v>2619</v>
      </c>
      <c r="B1796" s="2" t="s">
        <v>72</v>
      </c>
      <c r="C1796" s="2" t="s">
        <v>72</v>
      </c>
      <c r="D1796" s="2" t="s">
        <v>131</v>
      </c>
      <c r="E1796" s="2" t="s">
        <v>2801</v>
      </c>
    </row>
    <row r="1797" spans="1:5">
      <c r="A1797" s="2" t="s">
        <v>2620</v>
      </c>
      <c r="B1797" s="2" t="s">
        <v>72</v>
      </c>
      <c r="C1797" s="2" t="s">
        <v>72</v>
      </c>
      <c r="D1797" s="2" t="s">
        <v>131</v>
      </c>
      <c r="E1797" s="2" t="s">
        <v>2801</v>
      </c>
    </row>
    <row r="1798" spans="1:5">
      <c r="A1798" s="2" t="s">
        <v>2622</v>
      </c>
      <c r="B1798" s="2" t="s">
        <v>72</v>
      </c>
      <c r="C1798" s="2" t="s">
        <v>72</v>
      </c>
      <c r="D1798" s="2" t="s">
        <v>131</v>
      </c>
      <c r="E1798" s="2" t="s">
        <v>2801</v>
      </c>
    </row>
    <row r="1799" spans="1:5">
      <c r="A1799" s="2" t="s">
        <v>2624</v>
      </c>
      <c r="B1799" s="2" t="s">
        <v>72</v>
      </c>
      <c r="C1799" s="2" t="s">
        <v>72</v>
      </c>
      <c r="D1799" s="2" t="s">
        <v>131</v>
      </c>
      <c r="E1799" s="2" t="s">
        <v>2801</v>
      </c>
    </row>
    <row r="1800" spans="1:5">
      <c r="A1800" s="2" t="s">
        <v>2625</v>
      </c>
      <c r="B1800" s="2" t="s">
        <v>72</v>
      </c>
      <c r="C1800" s="2" t="s">
        <v>72</v>
      </c>
      <c r="D1800" s="2" t="s">
        <v>131</v>
      </c>
      <c r="E1800" s="2" t="s">
        <v>2801</v>
      </c>
    </row>
    <row r="1801" spans="1:5">
      <c r="A1801" s="2" t="s">
        <v>2627</v>
      </c>
      <c r="B1801" s="2" t="s">
        <v>72</v>
      </c>
      <c r="C1801" s="2" t="s">
        <v>72</v>
      </c>
      <c r="D1801" s="2" t="s">
        <v>131</v>
      </c>
      <c r="E1801" s="2" t="s">
        <v>2801</v>
      </c>
    </row>
    <row r="1802" spans="1:5">
      <c r="A1802" s="2" t="s">
        <v>2628</v>
      </c>
      <c r="B1802" s="2" t="s">
        <v>72</v>
      </c>
      <c r="C1802" s="2" t="s">
        <v>72</v>
      </c>
      <c r="D1802" s="2" t="s">
        <v>131</v>
      </c>
      <c r="E1802" s="2" t="s">
        <v>2801</v>
      </c>
    </row>
    <row r="1803" spans="1:5">
      <c r="A1803" s="2" t="s">
        <v>2629</v>
      </c>
      <c r="B1803" s="2" t="s">
        <v>72</v>
      </c>
      <c r="C1803" s="2" t="s">
        <v>72</v>
      </c>
      <c r="D1803" s="2" t="s">
        <v>131</v>
      </c>
      <c r="E1803" s="2" t="s">
        <v>2801</v>
      </c>
    </row>
    <row r="1804" spans="1:5">
      <c r="A1804" s="2" t="s">
        <v>2630</v>
      </c>
      <c r="B1804" s="2" t="s">
        <v>72</v>
      </c>
      <c r="C1804" s="2" t="s">
        <v>72</v>
      </c>
      <c r="D1804" s="2" t="s">
        <v>131</v>
      </c>
      <c r="E1804" s="2" t="s">
        <v>2801</v>
      </c>
    </row>
    <row r="1805" spans="1:5">
      <c r="A1805" s="2" t="s">
        <v>2631</v>
      </c>
      <c r="B1805" s="2" t="s">
        <v>72</v>
      </c>
      <c r="C1805" s="2" t="s">
        <v>72</v>
      </c>
      <c r="D1805" s="2" t="s">
        <v>131</v>
      </c>
      <c r="E1805" s="2" t="s">
        <v>2801</v>
      </c>
    </row>
    <row r="1806" spans="1:5">
      <c r="A1806" s="2" t="s">
        <v>2633</v>
      </c>
      <c r="B1806" s="2" t="s">
        <v>72</v>
      </c>
      <c r="C1806" s="2" t="s">
        <v>72</v>
      </c>
      <c r="D1806" s="2" t="s">
        <v>131</v>
      </c>
      <c r="E1806" s="2" t="s">
        <v>2801</v>
      </c>
    </row>
    <row r="1807" spans="1:5">
      <c r="A1807" s="2" t="s">
        <v>2634</v>
      </c>
      <c r="B1807" s="2" t="s">
        <v>72</v>
      </c>
      <c r="C1807" s="2" t="s">
        <v>72</v>
      </c>
      <c r="D1807" s="2" t="s">
        <v>131</v>
      </c>
      <c r="E1807" s="2" t="s">
        <v>2801</v>
      </c>
    </row>
    <row r="1808" spans="1:5">
      <c r="A1808" s="2" t="s">
        <v>2636</v>
      </c>
      <c r="B1808" s="2" t="s">
        <v>72</v>
      </c>
      <c r="C1808" s="2" t="s">
        <v>72</v>
      </c>
      <c r="D1808" s="2" t="s">
        <v>131</v>
      </c>
      <c r="E1808" s="2" t="s">
        <v>2801</v>
      </c>
    </row>
    <row r="1809" spans="1:5">
      <c r="A1809" s="2" t="s">
        <v>2638</v>
      </c>
      <c r="B1809" s="2" t="s">
        <v>72</v>
      </c>
      <c r="C1809" s="2" t="s">
        <v>72</v>
      </c>
      <c r="D1809" s="2" t="s">
        <v>131</v>
      </c>
      <c r="E1809" s="2" t="s">
        <v>2801</v>
      </c>
    </row>
    <row r="1810" spans="1:5">
      <c r="A1810" s="2" t="s">
        <v>2639</v>
      </c>
      <c r="B1810" s="2" t="s">
        <v>72</v>
      </c>
      <c r="C1810" s="2" t="s">
        <v>72</v>
      </c>
      <c r="D1810" s="2" t="s">
        <v>131</v>
      </c>
      <c r="E1810" s="2" t="s">
        <v>2801</v>
      </c>
    </row>
    <row r="1811" spans="1:5">
      <c r="A1811" s="2" t="s">
        <v>2641</v>
      </c>
      <c r="B1811" s="2" t="s">
        <v>72</v>
      </c>
      <c r="C1811" s="2" t="s">
        <v>72</v>
      </c>
      <c r="D1811" s="2" t="s">
        <v>131</v>
      </c>
      <c r="E1811" s="2" t="s">
        <v>2801</v>
      </c>
    </row>
    <row r="1812" spans="1:5">
      <c r="A1812" s="2" t="s">
        <v>2643</v>
      </c>
      <c r="B1812" s="2" t="s">
        <v>72</v>
      </c>
      <c r="C1812" s="2" t="s">
        <v>72</v>
      </c>
      <c r="D1812" s="2" t="s">
        <v>131</v>
      </c>
      <c r="E1812" s="2" t="s">
        <v>2801</v>
      </c>
    </row>
    <row r="1813" spans="1:5">
      <c r="A1813" s="2" t="s">
        <v>2644</v>
      </c>
      <c r="B1813" s="2" t="s">
        <v>72</v>
      </c>
      <c r="C1813" s="2" t="s">
        <v>72</v>
      </c>
      <c r="D1813" s="2" t="s">
        <v>131</v>
      </c>
      <c r="E1813" s="2" t="s">
        <v>2801</v>
      </c>
    </row>
    <row r="1814" spans="1:5">
      <c r="A1814" s="2" t="s">
        <v>2645</v>
      </c>
      <c r="B1814" s="2" t="s">
        <v>72</v>
      </c>
      <c r="C1814" s="2" t="s">
        <v>72</v>
      </c>
      <c r="D1814" s="2" t="s">
        <v>131</v>
      </c>
      <c r="E1814" s="2" t="s">
        <v>2801</v>
      </c>
    </row>
    <row r="1815" spans="1:5">
      <c r="A1815" s="2" t="s">
        <v>2647</v>
      </c>
      <c r="B1815" s="2" t="s">
        <v>72</v>
      </c>
      <c r="C1815" s="2" t="s">
        <v>72</v>
      </c>
      <c r="D1815" s="2" t="s">
        <v>131</v>
      </c>
      <c r="E1815" s="2" t="s">
        <v>2801</v>
      </c>
    </row>
    <row r="1816" spans="1:5">
      <c r="A1816" s="2" t="s">
        <v>2648</v>
      </c>
      <c r="B1816" s="2" t="s">
        <v>72</v>
      </c>
      <c r="C1816" s="2" t="s">
        <v>72</v>
      </c>
      <c r="D1816" s="2" t="s">
        <v>131</v>
      </c>
      <c r="E1816" s="2" t="s">
        <v>2801</v>
      </c>
    </row>
    <row r="1817" spans="1:5">
      <c r="A1817" s="2" t="s">
        <v>2650</v>
      </c>
      <c r="B1817" s="2" t="s">
        <v>72</v>
      </c>
      <c r="C1817" s="2" t="s">
        <v>72</v>
      </c>
      <c r="D1817" s="2" t="s">
        <v>131</v>
      </c>
      <c r="E1817" s="2" t="s">
        <v>2801</v>
      </c>
    </row>
    <row r="1818" spans="1:5">
      <c r="A1818" s="2" t="s">
        <v>2652</v>
      </c>
      <c r="B1818" s="2" t="s">
        <v>72</v>
      </c>
      <c r="C1818" s="2" t="s">
        <v>72</v>
      </c>
      <c r="D1818" s="2" t="s">
        <v>131</v>
      </c>
      <c r="E1818" s="2" t="s">
        <v>2801</v>
      </c>
    </row>
    <row r="1819" spans="1:5">
      <c r="A1819" s="2" t="s">
        <v>2653</v>
      </c>
      <c r="B1819" s="2" t="s">
        <v>72</v>
      </c>
      <c r="C1819" s="2" t="s">
        <v>72</v>
      </c>
      <c r="D1819" s="2" t="s">
        <v>131</v>
      </c>
      <c r="E1819" s="2" t="s">
        <v>2801</v>
      </c>
    </row>
    <row r="1820" spans="1:5">
      <c r="A1820" s="2" t="s">
        <v>2654</v>
      </c>
      <c r="B1820" s="2" t="s">
        <v>72</v>
      </c>
      <c r="C1820" s="2" t="s">
        <v>72</v>
      </c>
      <c r="D1820" s="2" t="s">
        <v>131</v>
      </c>
      <c r="E1820" s="2" t="s">
        <v>2801</v>
      </c>
    </row>
    <row r="1821" spans="1:5">
      <c r="A1821" s="2" t="s">
        <v>2656</v>
      </c>
      <c r="B1821" s="2" t="s">
        <v>72</v>
      </c>
      <c r="C1821" s="2" t="s">
        <v>72</v>
      </c>
      <c r="D1821" s="2" t="s">
        <v>131</v>
      </c>
      <c r="E1821" s="2" t="s">
        <v>2801</v>
      </c>
    </row>
    <row r="1822" spans="1:5">
      <c r="A1822" s="2" t="s">
        <v>2657</v>
      </c>
      <c r="B1822" s="2" t="s">
        <v>72</v>
      </c>
      <c r="C1822" s="2" t="s">
        <v>72</v>
      </c>
      <c r="D1822" s="2" t="s">
        <v>131</v>
      </c>
      <c r="E1822" s="2" t="s">
        <v>2801</v>
      </c>
    </row>
    <row r="1823" spans="1:5">
      <c r="A1823" s="2" t="s">
        <v>2659</v>
      </c>
      <c r="B1823" s="2" t="s">
        <v>72</v>
      </c>
      <c r="C1823" s="2" t="s">
        <v>72</v>
      </c>
      <c r="D1823" s="2" t="s">
        <v>131</v>
      </c>
      <c r="E1823" s="2" t="s">
        <v>2801</v>
      </c>
    </row>
    <row r="1824" spans="1:5">
      <c r="A1824" s="2" t="s">
        <v>2660</v>
      </c>
      <c r="B1824" s="2" t="s">
        <v>72</v>
      </c>
      <c r="C1824" s="2" t="s">
        <v>72</v>
      </c>
      <c r="D1824" s="2" t="s">
        <v>131</v>
      </c>
      <c r="E1824" s="2" t="s">
        <v>2801</v>
      </c>
    </row>
    <row r="1825" spans="1:5">
      <c r="A1825" s="2" t="s">
        <v>2661</v>
      </c>
      <c r="B1825" s="2" t="s">
        <v>72</v>
      </c>
      <c r="C1825" s="2" t="s">
        <v>72</v>
      </c>
      <c r="D1825" s="2" t="s">
        <v>131</v>
      </c>
      <c r="E1825" s="2" t="s">
        <v>2801</v>
      </c>
    </row>
    <row r="1826" spans="1:5">
      <c r="A1826" s="2" t="s">
        <v>2662</v>
      </c>
      <c r="B1826" s="2" t="s">
        <v>72</v>
      </c>
      <c r="C1826" s="2" t="s">
        <v>72</v>
      </c>
      <c r="D1826" s="2" t="s">
        <v>131</v>
      </c>
      <c r="E1826" s="2" t="s">
        <v>2801</v>
      </c>
    </row>
    <row r="1827" spans="1:5">
      <c r="A1827" s="2" t="s">
        <v>2663</v>
      </c>
      <c r="B1827" s="2" t="s">
        <v>72</v>
      </c>
      <c r="C1827" s="2" t="s">
        <v>72</v>
      </c>
      <c r="D1827" s="2" t="s">
        <v>131</v>
      </c>
      <c r="E1827" s="2" t="s">
        <v>2801</v>
      </c>
    </row>
    <row r="1828" spans="1:5">
      <c r="A1828" s="2" t="s">
        <v>2665</v>
      </c>
      <c r="B1828" s="2" t="s">
        <v>72</v>
      </c>
      <c r="C1828" s="2" t="s">
        <v>72</v>
      </c>
      <c r="D1828" s="2" t="s">
        <v>131</v>
      </c>
      <c r="E1828" s="2" t="s">
        <v>2801</v>
      </c>
    </row>
    <row r="1829" spans="1:5">
      <c r="A1829" s="2" t="s">
        <v>2666</v>
      </c>
      <c r="B1829" s="2" t="s">
        <v>72</v>
      </c>
      <c r="C1829" s="2" t="s">
        <v>72</v>
      </c>
      <c r="D1829" s="2" t="s">
        <v>131</v>
      </c>
      <c r="E1829" s="2" t="s">
        <v>2801</v>
      </c>
    </row>
    <row r="1830" spans="1:5">
      <c r="A1830" s="2" t="s">
        <v>2668</v>
      </c>
      <c r="B1830" s="2" t="s">
        <v>72</v>
      </c>
      <c r="C1830" s="2" t="s">
        <v>72</v>
      </c>
      <c r="D1830" s="2" t="s">
        <v>131</v>
      </c>
      <c r="E1830" s="2" t="s">
        <v>2801</v>
      </c>
    </row>
    <row r="1831" spans="1:5">
      <c r="A1831" s="2" t="s">
        <v>2669</v>
      </c>
      <c r="B1831" s="2" t="s">
        <v>72</v>
      </c>
      <c r="C1831" s="2" t="s">
        <v>72</v>
      </c>
      <c r="D1831" s="2" t="s">
        <v>131</v>
      </c>
      <c r="E1831" s="2" t="s">
        <v>2801</v>
      </c>
    </row>
    <row r="1832" spans="1:5">
      <c r="A1832" s="2" t="s">
        <v>2671</v>
      </c>
      <c r="B1832" s="2" t="s">
        <v>72</v>
      </c>
      <c r="C1832" s="2" t="s">
        <v>72</v>
      </c>
      <c r="D1832" s="2" t="s">
        <v>131</v>
      </c>
      <c r="E1832" s="2" t="s">
        <v>2801</v>
      </c>
    </row>
    <row r="1833" spans="1:5">
      <c r="A1833" s="2" t="s">
        <v>2672</v>
      </c>
      <c r="B1833" s="2" t="s">
        <v>72</v>
      </c>
      <c r="C1833" s="2" t="s">
        <v>72</v>
      </c>
      <c r="D1833" s="2" t="s">
        <v>131</v>
      </c>
      <c r="E1833" s="2" t="s">
        <v>2801</v>
      </c>
    </row>
    <row r="1834" spans="1:5">
      <c r="A1834" s="2" t="s">
        <v>2674</v>
      </c>
      <c r="B1834" s="2" t="s">
        <v>72</v>
      </c>
      <c r="C1834" s="2" t="s">
        <v>72</v>
      </c>
      <c r="D1834" s="2" t="s">
        <v>131</v>
      </c>
      <c r="E1834" s="2" t="s">
        <v>2801</v>
      </c>
    </row>
    <row r="1835" spans="1:5">
      <c r="A1835" s="2" t="s">
        <v>2675</v>
      </c>
      <c r="B1835" s="2" t="s">
        <v>72</v>
      </c>
      <c r="C1835" s="2" t="s">
        <v>72</v>
      </c>
      <c r="D1835" s="2" t="s">
        <v>131</v>
      </c>
      <c r="E1835" s="2" t="s">
        <v>2801</v>
      </c>
    </row>
    <row r="1836" spans="1:5">
      <c r="A1836" s="2" t="s">
        <v>2676</v>
      </c>
      <c r="B1836" s="2" t="s">
        <v>72</v>
      </c>
      <c r="C1836" s="2" t="s">
        <v>72</v>
      </c>
      <c r="D1836" s="2" t="s">
        <v>131</v>
      </c>
      <c r="E1836" s="2" t="s">
        <v>2801</v>
      </c>
    </row>
    <row r="1837" spans="1:5">
      <c r="A1837" s="2" t="s">
        <v>2678</v>
      </c>
      <c r="B1837" s="2" t="s">
        <v>72</v>
      </c>
      <c r="C1837" s="2" t="s">
        <v>72</v>
      </c>
      <c r="D1837" s="2" t="s">
        <v>131</v>
      </c>
      <c r="E1837" s="2" t="s">
        <v>2801</v>
      </c>
    </row>
    <row r="1838" spans="1:5">
      <c r="A1838" s="2" t="s">
        <v>2680</v>
      </c>
      <c r="B1838" s="2" t="s">
        <v>72</v>
      </c>
      <c r="C1838" s="2" t="s">
        <v>72</v>
      </c>
      <c r="D1838" s="2" t="s">
        <v>131</v>
      </c>
      <c r="E1838" s="2" t="s">
        <v>2801</v>
      </c>
    </row>
    <row r="1839" spans="1:5">
      <c r="A1839" s="2" t="s">
        <v>2681</v>
      </c>
      <c r="B1839" s="2" t="s">
        <v>72</v>
      </c>
      <c r="C1839" s="2" t="s">
        <v>72</v>
      </c>
      <c r="D1839" s="2" t="s">
        <v>131</v>
      </c>
      <c r="E1839" s="2" t="s">
        <v>2801</v>
      </c>
    </row>
    <row r="1840" spans="1:5">
      <c r="A1840" s="2" t="s">
        <v>2683</v>
      </c>
      <c r="B1840" s="2" t="s">
        <v>72</v>
      </c>
      <c r="C1840" s="2" t="s">
        <v>72</v>
      </c>
      <c r="D1840" s="2" t="s">
        <v>131</v>
      </c>
      <c r="E1840" s="2" t="s">
        <v>2801</v>
      </c>
    </row>
    <row r="1841" spans="1:5">
      <c r="A1841" s="2" t="s">
        <v>2684</v>
      </c>
      <c r="B1841" s="2" t="s">
        <v>72</v>
      </c>
      <c r="C1841" s="2" t="s">
        <v>72</v>
      </c>
      <c r="D1841" s="2" t="s">
        <v>131</v>
      </c>
      <c r="E1841" s="2" t="s">
        <v>2801</v>
      </c>
    </row>
    <row r="1842" spans="1:5">
      <c r="A1842" s="2" t="s">
        <v>2686</v>
      </c>
      <c r="B1842" s="2" t="s">
        <v>72</v>
      </c>
      <c r="C1842" s="2" t="s">
        <v>72</v>
      </c>
      <c r="D1842" s="2" t="s">
        <v>131</v>
      </c>
      <c r="E1842" s="2" t="s">
        <v>2801</v>
      </c>
    </row>
    <row r="1843" spans="1:5">
      <c r="A1843" s="2" t="s">
        <v>2688</v>
      </c>
      <c r="B1843" s="2" t="s">
        <v>72</v>
      </c>
      <c r="C1843" s="2" t="s">
        <v>72</v>
      </c>
      <c r="D1843" s="2" t="s">
        <v>131</v>
      </c>
      <c r="E1843" s="2" t="s">
        <v>2801</v>
      </c>
    </row>
    <row r="1844" spans="1:5">
      <c r="A1844" s="2" t="s">
        <v>2690</v>
      </c>
      <c r="B1844" s="2" t="s">
        <v>72</v>
      </c>
      <c r="C1844" s="2" t="s">
        <v>72</v>
      </c>
      <c r="D1844" s="2" t="s">
        <v>131</v>
      </c>
      <c r="E1844" s="2" t="s">
        <v>2801</v>
      </c>
    </row>
    <row r="1845" spans="1:5">
      <c r="A1845" s="2" t="s">
        <v>2691</v>
      </c>
      <c r="B1845" s="2" t="s">
        <v>72</v>
      </c>
      <c r="C1845" s="2" t="s">
        <v>72</v>
      </c>
      <c r="D1845" s="2" t="s">
        <v>131</v>
      </c>
      <c r="E1845" s="2" t="s">
        <v>2801</v>
      </c>
    </row>
    <row r="1846" spans="1:5">
      <c r="A1846" s="2" t="s">
        <v>2692</v>
      </c>
      <c r="B1846" s="2" t="s">
        <v>72</v>
      </c>
      <c r="C1846" s="2" t="s">
        <v>72</v>
      </c>
      <c r="D1846" s="2" t="s">
        <v>131</v>
      </c>
      <c r="E1846" s="2" t="s">
        <v>2801</v>
      </c>
    </row>
    <row r="1847" spans="1:5">
      <c r="A1847" s="2" t="s">
        <v>2693</v>
      </c>
      <c r="B1847" s="2" t="s">
        <v>72</v>
      </c>
      <c r="C1847" s="2" t="s">
        <v>72</v>
      </c>
      <c r="D1847" s="2" t="s">
        <v>131</v>
      </c>
      <c r="E1847" s="2" t="s">
        <v>2801</v>
      </c>
    </row>
    <row r="1848" spans="1:5">
      <c r="A1848" s="2" t="s">
        <v>2694</v>
      </c>
      <c r="B1848" s="2" t="s">
        <v>72</v>
      </c>
      <c r="C1848" s="2" t="s">
        <v>72</v>
      </c>
      <c r="D1848" s="2" t="s">
        <v>131</v>
      </c>
      <c r="E1848" s="2" t="s">
        <v>2801</v>
      </c>
    </row>
    <row r="1849" spans="1:5">
      <c r="A1849" s="2" t="s">
        <v>2695</v>
      </c>
      <c r="B1849" s="2" t="s">
        <v>72</v>
      </c>
      <c r="C1849" s="2" t="s">
        <v>72</v>
      </c>
      <c r="D1849" s="2" t="s">
        <v>131</v>
      </c>
      <c r="E1849" s="2" t="s">
        <v>2801</v>
      </c>
    </row>
    <row r="1850" spans="1:5">
      <c r="A1850" s="2" t="s">
        <v>2697</v>
      </c>
      <c r="B1850" s="2" t="s">
        <v>72</v>
      </c>
      <c r="C1850" s="2" t="s">
        <v>72</v>
      </c>
      <c r="D1850" s="2" t="s">
        <v>131</v>
      </c>
      <c r="E1850" s="2" t="s">
        <v>2801</v>
      </c>
    </row>
    <row r="1851" spans="1:5">
      <c r="A1851" s="2" t="s">
        <v>2699</v>
      </c>
      <c r="B1851" s="2" t="s">
        <v>72</v>
      </c>
      <c r="C1851" s="2" t="s">
        <v>72</v>
      </c>
      <c r="D1851" s="2" t="s">
        <v>131</v>
      </c>
      <c r="E1851" s="2" t="s">
        <v>2801</v>
      </c>
    </row>
    <row r="1852" spans="1:5">
      <c r="A1852" s="2" t="s">
        <v>2700</v>
      </c>
      <c r="B1852" s="2" t="s">
        <v>72</v>
      </c>
      <c r="C1852" s="2" t="s">
        <v>72</v>
      </c>
      <c r="D1852" s="2" t="s">
        <v>131</v>
      </c>
      <c r="E1852" s="2" t="s">
        <v>2801</v>
      </c>
    </row>
    <row r="1853" spans="1:5">
      <c r="A1853" s="2" t="s">
        <v>2701</v>
      </c>
      <c r="B1853" s="2" t="s">
        <v>72</v>
      </c>
      <c r="C1853" s="2" t="s">
        <v>72</v>
      </c>
      <c r="D1853" s="2" t="s">
        <v>131</v>
      </c>
      <c r="E1853" s="2" t="s">
        <v>2801</v>
      </c>
    </row>
    <row r="1854" spans="1:5">
      <c r="A1854" s="2" t="s">
        <v>2702</v>
      </c>
      <c r="B1854" s="2" t="s">
        <v>72</v>
      </c>
      <c r="C1854" s="2" t="s">
        <v>72</v>
      </c>
      <c r="D1854" s="2" t="s">
        <v>131</v>
      </c>
      <c r="E1854" s="2" t="s">
        <v>2801</v>
      </c>
    </row>
    <row r="1855" spans="1:5">
      <c r="A1855" s="2" t="s">
        <v>2703</v>
      </c>
      <c r="B1855" s="2" t="s">
        <v>72</v>
      </c>
      <c r="C1855" s="2" t="s">
        <v>72</v>
      </c>
      <c r="D1855" s="2" t="s">
        <v>131</v>
      </c>
      <c r="E1855" s="2" t="s">
        <v>2801</v>
      </c>
    </row>
    <row r="1856" spans="1:5">
      <c r="A1856" s="2" t="s">
        <v>2704</v>
      </c>
      <c r="B1856" s="2" t="s">
        <v>72</v>
      </c>
      <c r="C1856" s="2" t="s">
        <v>72</v>
      </c>
      <c r="D1856" s="2" t="s">
        <v>131</v>
      </c>
      <c r="E1856" s="2" t="s">
        <v>2801</v>
      </c>
    </row>
    <row r="1857" spans="1:5">
      <c r="A1857" s="2" t="s">
        <v>2705</v>
      </c>
      <c r="B1857" s="2" t="s">
        <v>72</v>
      </c>
      <c r="C1857" s="2" t="s">
        <v>72</v>
      </c>
      <c r="D1857" s="2" t="s">
        <v>131</v>
      </c>
      <c r="E1857" s="2" t="s">
        <v>2801</v>
      </c>
    </row>
    <row r="1858" spans="1:5">
      <c r="A1858" s="2" t="s">
        <v>2706</v>
      </c>
      <c r="B1858" s="2" t="s">
        <v>72</v>
      </c>
      <c r="C1858" s="2" t="s">
        <v>72</v>
      </c>
      <c r="D1858" s="2" t="s">
        <v>131</v>
      </c>
      <c r="E1858" s="2" t="s">
        <v>2801</v>
      </c>
    </row>
    <row r="1859" spans="1:5">
      <c r="A1859" s="2" t="s">
        <v>2707</v>
      </c>
      <c r="B1859" s="2" t="s">
        <v>72</v>
      </c>
      <c r="C1859" s="2" t="s">
        <v>72</v>
      </c>
      <c r="D1859" s="2" t="s">
        <v>131</v>
      </c>
      <c r="E1859" s="2" t="s">
        <v>2801</v>
      </c>
    </row>
    <row r="1860" spans="1:5">
      <c r="A1860" s="2" t="s">
        <v>2709</v>
      </c>
      <c r="B1860" s="2" t="s">
        <v>72</v>
      </c>
      <c r="C1860" s="2" t="s">
        <v>72</v>
      </c>
      <c r="D1860" s="2" t="s">
        <v>131</v>
      </c>
      <c r="E1860" s="2" t="s">
        <v>2801</v>
      </c>
    </row>
    <row r="1861" spans="1:5">
      <c r="A1861" s="2" t="s">
        <v>2710</v>
      </c>
      <c r="B1861" s="2" t="s">
        <v>72</v>
      </c>
      <c r="C1861" s="2" t="s">
        <v>72</v>
      </c>
      <c r="D1861" s="2" t="s">
        <v>131</v>
      </c>
      <c r="E1861" s="2" t="s">
        <v>2801</v>
      </c>
    </row>
    <row r="1862" spans="1:5">
      <c r="A1862" s="2" t="s">
        <v>2711</v>
      </c>
      <c r="B1862" s="2" t="s">
        <v>72</v>
      </c>
      <c r="C1862" s="2" t="s">
        <v>72</v>
      </c>
      <c r="D1862" s="2" t="s">
        <v>131</v>
      </c>
      <c r="E1862" s="2" t="s">
        <v>2801</v>
      </c>
    </row>
    <row r="1863" spans="1:5">
      <c r="A1863" s="2" t="s">
        <v>2712</v>
      </c>
      <c r="B1863" s="2" t="s">
        <v>72</v>
      </c>
      <c r="C1863" s="2" t="s">
        <v>72</v>
      </c>
      <c r="D1863" s="2" t="s">
        <v>131</v>
      </c>
      <c r="E1863" s="2" t="s">
        <v>2801</v>
      </c>
    </row>
    <row r="1864" spans="1:5">
      <c r="A1864" s="2" t="s">
        <v>2713</v>
      </c>
      <c r="B1864" s="2" t="s">
        <v>72</v>
      </c>
      <c r="C1864" s="2" t="s">
        <v>72</v>
      </c>
      <c r="D1864" s="2" t="s">
        <v>131</v>
      </c>
      <c r="E1864" s="2" t="s">
        <v>2801</v>
      </c>
    </row>
    <row r="1865" spans="1:5">
      <c r="A1865" s="2" t="s">
        <v>2714</v>
      </c>
      <c r="B1865" s="2" t="s">
        <v>72</v>
      </c>
      <c r="C1865" s="2" t="s">
        <v>72</v>
      </c>
      <c r="D1865" s="2" t="s">
        <v>131</v>
      </c>
      <c r="E1865" s="2" t="s">
        <v>2801</v>
      </c>
    </row>
    <row r="1866" spans="1:5">
      <c r="A1866" s="2" t="s">
        <v>2716</v>
      </c>
      <c r="B1866" s="2" t="s">
        <v>72</v>
      </c>
      <c r="C1866" s="2" t="s">
        <v>72</v>
      </c>
      <c r="D1866" s="2" t="s">
        <v>131</v>
      </c>
      <c r="E1866" s="2" t="s">
        <v>2801</v>
      </c>
    </row>
    <row r="1867" spans="1:5">
      <c r="A1867" s="2" t="s">
        <v>2718</v>
      </c>
      <c r="B1867" s="2" t="s">
        <v>72</v>
      </c>
      <c r="C1867" s="2" t="s">
        <v>72</v>
      </c>
      <c r="D1867" s="2" t="s">
        <v>131</v>
      </c>
      <c r="E1867" s="2" t="s">
        <v>2801</v>
      </c>
    </row>
    <row r="1868" spans="1:5">
      <c r="A1868" s="2" t="s">
        <v>2719</v>
      </c>
      <c r="B1868" s="2" t="s">
        <v>72</v>
      </c>
      <c r="C1868" s="2" t="s">
        <v>72</v>
      </c>
      <c r="D1868" s="2" t="s">
        <v>131</v>
      </c>
      <c r="E1868" s="2" t="s">
        <v>2801</v>
      </c>
    </row>
    <row r="1869" spans="1:5">
      <c r="A1869" s="2" t="s">
        <v>2720</v>
      </c>
      <c r="B1869" s="2" t="s">
        <v>72</v>
      </c>
      <c r="C1869" s="2" t="s">
        <v>72</v>
      </c>
      <c r="D1869" s="2" t="s">
        <v>131</v>
      </c>
      <c r="E1869" s="2" t="s">
        <v>2801</v>
      </c>
    </row>
    <row r="1870" spans="1:5">
      <c r="A1870" s="2" t="s">
        <v>2721</v>
      </c>
      <c r="B1870" s="2" t="s">
        <v>72</v>
      </c>
      <c r="C1870" s="2" t="s">
        <v>72</v>
      </c>
      <c r="D1870" s="2" t="s">
        <v>131</v>
      </c>
      <c r="E1870" s="2" t="s">
        <v>2801</v>
      </c>
    </row>
    <row r="1871" spans="1:5">
      <c r="A1871" s="2" t="s">
        <v>2723</v>
      </c>
      <c r="B1871" s="2" t="s">
        <v>72</v>
      </c>
      <c r="C1871" s="2" t="s">
        <v>72</v>
      </c>
      <c r="D1871" s="2" t="s">
        <v>131</v>
      </c>
      <c r="E1871" s="2" t="s">
        <v>2801</v>
      </c>
    </row>
    <row r="1872" spans="1:5">
      <c r="A1872" s="2" t="s">
        <v>2724</v>
      </c>
      <c r="B1872" s="2" t="s">
        <v>72</v>
      </c>
      <c r="C1872" s="2" t="s">
        <v>72</v>
      </c>
      <c r="D1872" s="2" t="s">
        <v>131</v>
      </c>
      <c r="E1872" s="2" t="s">
        <v>2801</v>
      </c>
    </row>
    <row r="1873" spans="1:5">
      <c r="A1873" s="2" t="s">
        <v>2725</v>
      </c>
      <c r="B1873" s="2" t="s">
        <v>72</v>
      </c>
      <c r="C1873" s="2" t="s">
        <v>72</v>
      </c>
      <c r="D1873" s="2" t="s">
        <v>131</v>
      </c>
      <c r="E1873" s="2" t="s">
        <v>2801</v>
      </c>
    </row>
    <row r="1874" spans="1:5">
      <c r="A1874" s="2" t="s">
        <v>2726</v>
      </c>
      <c r="B1874" s="2" t="s">
        <v>72</v>
      </c>
      <c r="C1874" s="2" t="s">
        <v>72</v>
      </c>
      <c r="D1874" s="2" t="s">
        <v>131</v>
      </c>
      <c r="E1874" s="2" t="s">
        <v>2801</v>
      </c>
    </row>
    <row r="1875" spans="1:5">
      <c r="A1875" s="2" t="s">
        <v>2727</v>
      </c>
      <c r="B1875" s="2" t="s">
        <v>72</v>
      </c>
      <c r="C1875" s="2" t="s">
        <v>72</v>
      </c>
      <c r="D1875" s="2" t="s">
        <v>131</v>
      </c>
      <c r="E1875" s="2" t="s">
        <v>2801</v>
      </c>
    </row>
    <row r="1876" spans="1:5">
      <c r="A1876" s="2" t="s">
        <v>2728</v>
      </c>
      <c r="B1876" s="2" t="s">
        <v>72</v>
      </c>
      <c r="C1876" s="2" t="s">
        <v>72</v>
      </c>
      <c r="D1876" s="2" t="s">
        <v>131</v>
      </c>
      <c r="E1876" s="2" t="s">
        <v>2801</v>
      </c>
    </row>
    <row r="1877" spans="1:5">
      <c r="A1877" s="2" t="s">
        <v>2729</v>
      </c>
      <c r="B1877" s="2" t="s">
        <v>72</v>
      </c>
      <c r="C1877" s="2" t="s">
        <v>72</v>
      </c>
      <c r="D1877" s="2" t="s">
        <v>131</v>
      </c>
      <c r="E1877" s="2" t="s">
        <v>2801</v>
      </c>
    </row>
    <row r="1878" spans="1:5">
      <c r="A1878" s="2" t="s">
        <v>2730</v>
      </c>
      <c r="B1878" s="2" t="s">
        <v>72</v>
      </c>
      <c r="C1878" s="2" t="s">
        <v>72</v>
      </c>
      <c r="D1878" s="2" t="s">
        <v>131</v>
      </c>
      <c r="E1878" s="2" t="s">
        <v>2801</v>
      </c>
    </row>
    <row r="1879" spans="1:5">
      <c r="A1879" s="2" t="s">
        <v>2732</v>
      </c>
      <c r="B1879" s="2" t="s">
        <v>72</v>
      </c>
      <c r="C1879" s="2" t="s">
        <v>72</v>
      </c>
      <c r="D1879" s="2" t="s">
        <v>131</v>
      </c>
      <c r="E1879" s="2" t="s">
        <v>2801</v>
      </c>
    </row>
    <row r="1880" spans="1:5">
      <c r="A1880" s="2" t="s">
        <v>2734</v>
      </c>
      <c r="B1880" s="2" t="s">
        <v>72</v>
      </c>
      <c r="C1880" s="2" t="s">
        <v>72</v>
      </c>
      <c r="D1880" s="2" t="s">
        <v>131</v>
      </c>
      <c r="E1880" s="2" t="s">
        <v>2801</v>
      </c>
    </row>
    <row r="1881" spans="1:5">
      <c r="A1881" s="2" t="s">
        <v>2735</v>
      </c>
      <c r="B1881" s="2" t="s">
        <v>72</v>
      </c>
      <c r="C1881" s="2" t="s">
        <v>72</v>
      </c>
      <c r="D1881" s="2" t="s">
        <v>131</v>
      </c>
      <c r="E1881" s="2" t="s">
        <v>2801</v>
      </c>
    </row>
    <row r="1882" spans="1:5">
      <c r="A1882" s="2" t="s">
        <v>2737</v>
      </c>
      <c r="B1882" s="2" t="s">
        <v>72</v>
      </c>
      <c r="C1882" s="2" t="s">
        <v>72</v>
      </c>
      <c r="D1882" s="2" t="s">
        <v>131</v>
      </c>
      <c r="E1882" s="2" t="s">
        <v>2801</v>
      </c>
    </row>
    <row r="1883" spans="1:5">
      <c r="A1883" s="2" t="s">
        <v>2738</v>
      </c>
      <c r="B1883" s="2" t="s">
        <v>72</v>
      </c>
      <c r="C1883" s="2" t="s">
        <v>72</v>
      </c>
      <c r="D1883" s="2" t="s">
        <v>131</v>
      </c>
      <c r="E1883" s="2" t="s">
        <v>2801</v>
      </c>
    </row>
    <row r="1884" spans="1:5">
      <c r="A1884" s="2" t="s">
        <v>2739</v>
      </c>
      <c r="B1884" s="2" t="s">
        <v>72</v>
      </c>
      <c r="C1884" s="2" t="s">
        <v>72</v>
      </c>
      <c r="D1884" s="2" t="s">
        <v>131</v>
      </c>
      <c r="E1884" s="2" t="s">
        <v>2801</v>
      </c>
    </row>
    <row r="1885" spans="1:5">
      <c r="A1885" s="2" t="s">
        <v>2740</v>
      </c>
      <c r="B1885" s="2" t="s">
        <v>72</v>
      </c>
      <c r="C1885" s="2" t="s">
        <v>72</v>
      </c>
      <c r="D1885" s="2" t="s">
        <v>131</v>
      </c>
      <c r="E1885" s="2" t="s">
        <v>2801</v>
      </c>
    </row>
    <row r="1886" spans="1:5">
      <c r="A1886" s="2" t="s">
        <v>2741</v>
      </c>
      <c r="B1886" s="2" t="s">
        <v>72</v>
      </c>
      <c r="C1886" s="2" t="s">
        <v>72</v>
      </c>
      <c r="D1886" s="2" t="s">
        <v>131</v>
      </c>
      <c r="E1886" s="2" t="s">
        <v>2801</v>
      </c>
    </row>
    <row r="1887" spans="1:5">
      <c r="A1887" s="2" t="s">
        <v>2742</v>
      </c>
      <c r="B1887" s="2" t="s">
        <v>72</v>
      </c>
      <c r="C1887" s="2" t="s">
        <v>72</v>
      </c>
      <c r="D1887" s="2" t="s">
        <v>131</v>
      </c>
      <c r="E1887" s="2" t="s">
        <v>2801</v>
      </c>
    </row>
    <row r="1888" spans="1:5">
      <c r="A1888" s="2" t="s">
        <v>2743</v>
      </c>
      <c r="B1888" s="2" t="s">
        <v>72</v>
      </c>
      <c r="C1888" s="2" t="s">
        <v>72</v>
      </c>
      <c r="D1888" s="2" t="s">
        <v>131</v>
      </c>
      <c r="E1888" s="2" t="s">
        <v>2801</v>
      </c>
    </row>
    <row r="1889" spans="1:5">
      <c r="A1889" s="2" t="s">
        <v>2745</v>
      </c>
      <c r="B1889" s="2" t="s">
        <v>72</v>
      </c>
      <c r="C1889" s="2" t="s">
        <v>72</v>
      </c>
      <c r="D1889" s="2" t="s">
        <v>131</v>
      </c>
      <c r="E1889" s="2" t="s">
        <v>2801</v>
      </c>
    </row>
    <row r="1890" spans="1:5">
      <c r="A1890" s="2" t="s">
        <v>2746</v>
      </c>
      <c r="B1890" s="2" t="s">
        <v>72</v>
      </c>
      <c r="C1890" s="2" t="s">
        <v>72</v>
      </c>
      <c r="D1890" s="2" t="s">
        <v>131</v>
      </c>
      <c r="E1890" s="2" t="s">
        <v>2801</v>
      </c>
    </row>
    <row r="1891" spans="1:5">
      <c r="A1891" s="2" t="s">
        <v>2747</v>
      </c>
      <c r="B1891" s="2" t="s">
        <v>72</v>
      </c>
      <c r="C1891" s="2" t="s">
        <v>72</v>
      </c>
      <c r="D1891" s="2" t="s">
        <v>131</v>
      </c>
      <c r="E1891" s="2" t="s">
        <v>2801</v>
      </c>
    </row>
    <row r="1892" spans="1:5">
      <c r="A1892" s="2" t="s">
        <v>2748</v>
      </c>
      <c r="B1892" s="2" t="s">
        <v>72</v>
      </c>
      <c r="C1892" s="2" t="s">
        <v>72</v>
      </c>
      <c r="D1892" s="2" t="s">
        <v>131</v>
      </c>
      <c r="E1892" s="2" t="s">
        <v>2801</v>
      </c>
    </row>
    <row r="1893" spans="1:5">
      <c r="A1893" s="2" t="s">
        <v>2749</v>
      </c>
      <c r="B1893" s="2" t="s">
        <v>72</v>
      </c>
      <c r="C1893" s="2" t="s">
        <v>72</v>
      </c>
      <c r="D1893" s="2" t="s">
        <v>131</v>
      </c>
      <c r="E1893" s="2" t="s">
        <v>2801</v>
      </c>
    </row>
    <row r="1894" spans="1:5">
      <c r="A1894" s="2" t="s">
        <v>2750</v>
      </c>
      <c r="B1894" s="2" t="s">
        <v>72</v>
      </c>
      <c r="C1894" s="2" t="s">
        <v>72</v>
      </c>
      <c r="D1894" s="2" t="s">
        <v>131</v>
      </c>
      <c r="E1894" s="2" t="s">
        <v>2801</v>
      </c>
    </row>
    <row r="1895" spans="1:5">
      <c r="A1895" s="2" t="s">
        <v>2752</v>
      </c>
      <c r="B1895" s="2" t="s">
        <v>72</v>
      </c>
      <c r="C1895" s="2" t="s">
        <v>72</v>
      </c>
      <c r="D1895" s="2" t="s">
        <v>131</v>
      </c>
      <c r="E1895" s="2" t="s">
        <v>2801</v>
      </c>
    </row>
    <row r="1896" spans="1:5">
      <c r="A1896" s="2" t="s">
        <v>2753</v>
      </c>
      <c r="B1896" s="2" t="s">
        <v>72</v>
      </c>
      <c r="C1896" s="2" t="s">
        <v>72</v>
      </c>
      <c r="D1896" s="2" t="s">
        <v>131</v>
      </c>
      <c r="E1896" s="2" t="s">
        <v>2801</v>
      </c>
    </row>
    <row r="1897" spans="1:5">
      <c r="A1897" s="2" t="s">
        <v>2754</v>
      </c>
      <c r="B1897" s="2" t="s">
        <v>72</v>
      </c>
      <c r="C1897" s="2" t="s">
        <v>72</v>
      </c>
      <c r="D1897" s="2" t="s">
        <v>131</v>
      </c>
      <c r="E1897" s="2" t="s">
        <v>2801</v>
      </c>
    </row>
    <row r="1898" spans="1:5">
      <c r="A1898" s="2" t="s">
        <v>2755</v>
      </c>
      <c r="B1898" s="2" t="s">
        <v>72</v>
      </c>
      <c r="C1898" s="2" t="s">
        <v>72</v>
      </c>
      <c r="D1898" s="2" t="s">
        <v>131</v>
      </c>
      <c r="E1898" s="2" t="s">
        <v>2801</v>
      </c>
    </row>
    <row r="1899" spans="1:5">
      <c r="A1899" s="2" t="s">
        <v>2756</v>
      </c>
      <c r="B1899" s="2" t="s">
        <v>72</v>
      </c>
      <c r="C1899" s="2" t="s">
        <v>72</v>
      </c>
      <c r="D1899" s="2" t="s">
        <v>131</v>
      </c>
      <c r="E1899" s="2" t="s">
        <v>2801</v>
      </c>
    </row>
    <row r="1900" spans="1:5">
      <c r="A1900" s="2" t="s">
        <v>2758</v>
      </c>
      <c r="B1900" s="2" t="s">
        <v>72</v>
      </c>
      <c r="C1900" s="2" t="s">
        <v>72</v>
      </c>
      <c r="D1900" s="2" t="s">
        <v>131</v>
      </c>
      <c r="E1900" s="2" t="s">
        <v>2801</v>
      </c>
    </row>
    <row r="1901" spans="1:5">
      <c r="A1901" s="2" t="s">
        <v>2759</v>
      </c>
      <c r="B1901" s="2" t="s">
        <v>72</v>
      </c>
      <c r="C1901" s="2" t="s">
        <v>72</v>
      </c>
      <c r="D1901" s="2" t="s">
        <v>131</v>
      </c>
      <c r="E1901" s="2" t="s">
        <v>2801</v>
      </c>
    </row>
    <row r="1902" spans="1:5">
      <c r="A1902" s="2" t="s">
        <v>2760</v>
      </c>
      <c r="B1902" s="2" t="s">
        <v>72</v>
      </c>
      <c r="C1902" s="2" t="s">
        <v>72</v>
      </c>
      <c r="D1902" s="2" t="s">
        <v>131</v>
      </c>
      <c r="E1902" s="2" t="s">
        <v>2801</v>
      </c>
    </row>
    <row r="1903" spans="1:5">
      <c r="A1903" s="2" t="s">
        <v>2761</v>
      </c>
      <c r="B1903" s="2" t="s">
        <v>72</v>
      </c>
      <c r="C1903" s="2" t="s">
        <v>72</v>
      </c>
      <c r="D1903" s="2" t="s">
        <v>131</v>
      </c>
      <c r="E1903" s="2" t="s">
        <v>2801</v>
      </c>
    </row>
    <row r="1904" spans="1:5">
      <c r="A1904" s="2" t="s">
        <v>2762</v>
      </c>
      <c r="B1904" s="2" t="s">
        <v>72</v>
      </c>
      <c r="C1904" s="2" t="s">
        <v>72</v>
      </c>
      <c r="D1904" s="2" t="s">
        <v>131</v>
      </c>
      <c r="E1904" s="2" t="s">
        <v>2801</v>
      </c>
    </row>
    <row r="1905" spans="1:5">
      <c r="A1905" s="2" t="s">
        <v>2764</v>
      </c>
      <c r="B1905" s="2" t="s">
        <v>72</v>
      </c>
      <c r="C1905" s="2" t="s">
        <v>72</v>
      </c>
      <c r="D1905" s="2" t="s">
        <v>131</v>
      </c>
      <c r="E1905" s="2" t="s">
        <v>2801</v>
      </c>
    </row>
    <row r="1906" spans="1:5">
      <c r="A1906" s="2" t="s">
        <v>2765</v>
      </c>
      <c r="B1906" s="2" t="s">
        <v>72</v>
      </c>
      <c r="C1906" s="2" t="s">
        <v>72</v>
      </c>
      <c r="D1906" s="2" t="s">
        <v>131</v>
      </c>
      <c r="E1906" s="2" t="s">
        <v>2801</v>
      </c>
    </row>
    <row r="1907" spans="1:5">
      <c r="A1907" s="2" t="s">
        <v>2766</v>
      </c>
      <c r="B1907" s="2" t="s">
        <v>72</v>
      </c>
      <c r="C1907" s="2" t="s">
        <v>72</v>
      </c>
      <c r="D1907" s="2" t="s">
        <v>131</v>
      </c>
      <c r="E1907" s="2" t="s">
        <v>2801</v>
      </c>
    </row>
    <row r="1908" spans="1:5">
      <c r="A1908" s="2" t="s">
        <v>2767</v>
      </c>
      <c r="B1908" s="2" t="s">
        <v>72</v>
      </c>
      <c r="C1908" s="2" t="s">
        <v>72</v>
      </c>
      <c r="D1908" s="2" t="s">
        <v>131</v>
      </c>
      <c r="E1908" s="2" t="s">
        <v>2801</v>
      </c>
    </row>
    <row r="1909" spans="1:5">
      <c r="A1909" s="2" t="s">
        <v>2769</v>
      </c>
      <c r="B1909" s="2" t="s">
        <v>72</v>
      </c>
      <c r="C1909" s="2" t="s">
        <v>72</v>
      </c>
      <c r="D1909" s="2" t="s">
        <v>131</v>
      </c>
      <c r="E1909" s="2" t="s">
        <v>2801</v>
      </c>
    </row>
    <row r="1910" spans="1:5">
      <c r="A1910" s="2" t="s">
        <v>2770</v>
      </c>
      <c r="B1910" s="2" t="s">
        <v>72</v>
      </c>
      <c r="C1910" s="2" t="s">
        <v>72</v>
      </c>
      <c r="D1910" s="2" t="s">
        <v>131</v>
      </c>
      <c r="E1910" s="2" t="s">
        <v>2801</v>
      </c>
    </row>
    <row r="1911" spans="1:5">
      <c r="A1911" s="2" t="s">
        <v>2772</v>
      </c>
      <c r="B1911" s="2" t="s">
        <v>72</v>
      </c>
      <c r="C1911" s="2" t="s">
        <v>72</v>
      </c>
      <c r="D1911" s="2" t="s">
        <v>131</v>
      </c>
      <c r="E1911" s="2" t="s">
        <v>2801</v>
      </c>
    </row>
    <row r="1912" spans="1:5">
      <c r="A1912" s="2" t="s">
        <v>2774</v>
      </c>
      <c r="B1912" s="2" t="s">
        <v>72</v>
      </c>
      <c r="C1912" s="2" t="s">
        <v>72</v>
      </c>
      <c r="D1912" s="2" t="s">
        <v>131</v>
      </c>
      <c r="E1912" s="2" t="s">
        <v>2801</v>
      </c>
    </row>
    <row r="1913" spans="1:5">
      <c r="A1913" s="2" t="s">
        <v>2775</v>
      </c>
      <c r="B1913" s="2" t="s">
        <v>72</v>
      </c>
      <c r="C1913" s="2" t="s">
        <v>72</v>
      </c>
      <c r="D1913" s="2" t="s">
        <v>131</v>
      </c>
      <c r="E1913" s="2" t="s">
        <v>2801</v>
      </c>
    </row>
    <row r="1914" spans="1:5">
      <c r="A1914" s="2" t="s">
        <v>2776</v>
      </c>
      <c r="B1914" s="2" t="s">
        <v>72</v>
      </c>
      <c r="C1914" s="2" t="s">
        <v>72</v>
      </c>
      <c r="D1914" s="2" t="s">
        <v>131</v>
      </c>
      <c r="E1914" s="2" t="s">
        <v>2801</v>
      </c>
    </row>
    <row r="1915" spans="1:5">
      <c r="A1915" s="2" t="s">
        <v>2777</v>
      </c>
      <c r="B1915" s="2" t="s">
        <v>72</v>
      </c>
      <c r="C1915" s="2" t="s">
        <v>72</v>
      </c>
      <c r="D1915" s="2" t="s">
        <v>131</v>
      </c>
      <c r="E1915" s="2" t="s">
        <v>2801</v>
      </c>
    </row>
    <row r="1916" spans="1:5">
      <c r="A1916" s="2" t="s">
        <v>2778</v>
      </c>
      <c r="B1916" s="2" t="s">
        <v>72</v>
      </c>
      <c r="C1916" s="2" t="s">
        <v>72</v>
      </c>
      <c r="D1916" s="2" t="s">
        <v>131</v>
      </c>
      <c r="E1916" s="2" t="s">
        <v>2801</v>
      </c>
    </row>
    <row r="1917" spans="1:5">
      <c r="A1917" s="2" t="s">
        <v>2779</v>
      </c>
      <c r="B1917" s="2" t="s">
        <v>72</v>
      </c>
      <c r="C1917" s="2" t="s">
        <v>72</v>
      </c>
      <c r="D1917" s="2" t="s">
        <v>131</v>
      </c>
      <c r="E1917" s="2" t="s">
        <v>2801</v>
      </c>
    </row>
    <row r="1918" spans="1:5">
      <c r="A1918" s="2" t="s">
        <v>2780</v>
      </c>
      <c r="B1918" s="2" t="s">
        <v>72</v>
      </c>
      <c r="C1918" s="2" t="s">
        <v>72</v>
      </c>
      <c r="D1918" s="2" t="s">
        <v>131</v>
      </c>
      <c r="E1918" s="2" t="s">
        <v>2801</v>
      </c>
    </row>
    <row r="1919" spans="1:5">
      <c r="A1919" s="2" t="s">
        <v>2781</v>
      </c>
      <c r="B1919" s="2" t="s">
        <v>72</v>
      </c>
      <c r="C1919" s="2" t="s">
        <v>72</v>
      </c>
      <c r="D1919" s="2" t="s">
        <v>131</v>
      </c>
      <c r="E1919" s="2" t="s">
        <v>2801</v>
      </c>
    </row>
    <row r="1920" spans="1:5">
      <c r="A1920" s="2" t="s">
        <v>2782</v>
      </c>
      <c r="B1920" s="2" t="s">
        <v>72</v>
      </c>
      <c r="C1920" s="2" t="s">
        <v>72</v>
      </c>
      <c r="D1920" s="2" t="s">
        <v>131</v>
      </c>
      <c r="E1920" s="2" t="s">
        <v>2801</v>
      </c>
    </row>
    <row r="1921" spans="1:5">
      <c r="A1921" s="2" t="s">
        <v>2784</v>
      </c>
      <c r="B1921" s="2" t="s">
        <v>72</v>
      </c>
      <c r="C1921" s="2" t="s">
        <v>72</v>
      </c>
      <c r="D1921" s="2" t="s">
        <v>131</v>
      </c>
      <c r="E1921" s="2" t="s">
        <v>2801</v>
      </c>
    </row>
    <row r="1922" spans="1:5">
      <c r="A1922" s="2" t="s">
        <v>2785</v>
      </c>
      <c r="B1922" s="2" t="s">
        <v>72</v>
      </c>
      <c r="C1922" s="2" t="s">
        <v>72</v>
      </c>
      <c r="D1922" s="2" t="s">
        <v>131</v>
      </c>
      <c r="E1922" s="2" t="s">
        <v>2801</v>
      </c>
    </row>
    <row r="1923" spans="1:5">
      <c r="A1923" s="2" t="s">
        <v>2786</v>
      </c>
      <c r="B1923" s="2" t="s">
        <v>72</v>
      </c>
      <c r="C1923" s="2" t="s">
        <v>72</v>
      </c>
      <c r="D1923" s="2" t="s">
        <v>131</v>
      </c>
      <c r="E1923" s="2" t="s">
        <v>2801</v>
      </c>
    </row>
    <row r="1924" spans="1:5">
      <c r="A1924" s="2" t="s">
        <v>2787</v>
      </c>
      <c r="B1924" s="2" t="s">
        <v>72</v>
      </c>
      <c r="C1924" s="2" t="s">
        <v>72</v>
      </c>
      <c r="D1924" s="2" t="s">
        <v>131</v>
      </c>
      <c r="E1924" s="2" t="s">
        <v>2801</v>
      </c>
    </row>
    <row r="1925" spans="1:5">
      <c r="A1925" s="2" t="s">
        <v>2788</v>
      </c>
      <c r="B1925" s="2" t="s">
        <v>72</v>
      </c>
      <c r="C1925" s="2" t="s">
        <v>72</v>
      </c>
      <c r="D1925" s="2" t="s">
        <v>131</v>
      </c>
      <c r="E1925" s="2" t="s">
        <v>2801</v>
      </c>
    </row>
    <row r="1926" spans="1:5">
      <c r="A1926" s="2" t="s">
        <v>2790</v>
      </c>
      <c r="B1926" s="2" t="s">
        <v>72</v>
      </c>
      <c r="C1926" s="2" t="s">
        <v>72</v>
      </c>
      <c r="D1926" s="2" t="s">
        <v>131</v>
      </c>
      <c r="E1926" s="2" t="s">
        <v>2801</v>
      </c>
    </row>
    <row r="1927" spans="1:5">
      <c r="A1927" s="2" t="s">
        <v>2792</v>
      </c>
      <c r="B1927" s="2" t="s">
        <v>72</v>
      </c>
      <c r="C1927" s="2" t="s">
        <v>72</v>
      </c>
      <c r="D1927" s="2" t="s">
        <v>131</v>
      </c>
      <c r="E1927" s="2" t="s">
        <v>2801</v>
      </c>
    </row>
    <row r="1928" spans="1:5">
      <c r="A1928" s="2" t="s">
        <v>2793</v>
      </c>
      <c r="B1928" s="2" t="s">
        <v>72</v>
      </c>
      <c r="C1928" s="2" t="s">
        <v>72</v>
      </c>
      <c r="D1928" s="2" t="s">
        <v>131</v>
      </c>
      <c r="E1928" s="2" t="s">
        <v>2801</v>
      </c>
    </row>
    <row r="1929" spans="1:5">
      <c r="A1929" s="2" t="s">
        <v>2794</v>
      </c>
      <c r="B1929" s="2" t="s">
        <v>72</v>
      </c>
      <c r="C1929" s="2" t="s">
        <v>72</v>
      </c>
      <c r="D1929" s="2" t="s">
        <v>131</v>
      </c>
      <c r="E1929" s="2" t="s">
        <v>2801</v>
      </c>
    </row>
    <row r="1930" spans="1:5">
      <c r="A1930" s="2" t="s">
        <v>2796</v>
      </c>
      <c r="B1930" s="2" t="s">
        <v>72</v>
      </c>
      <c r="C1930" s="2" t="s">
        <v>72</v>
      </c>
      <c r="D1930" s="2" t="s">
        <v>131</v>
      </c>
      <c r="E1930" s="2" t="s">
        <v>2801</v>
      </c>
    </row>
  </sheetData>
  <autoFilter ref="A1:E1930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445"/>
  <sheetViews>
    <sheetView workbookViewId="0">
      <selection sqref="A1:I1"/>
    </sheetView>
  </sheetViews>
  <sheetFormatPr defaultRowHeight="14"/>
  <cols>
    <col min="1" max="1" width="28" customWidth="1"/>
    <col min="2" max="2" width="14" customWidth="1"/>
    <col min="3" max="4" width="18" customWidth="1"/>
    <col min="5" max="5" width="16" customWidth="1"/>
    <col min="6" max="6" width="13" customWidth="1"/>
    <col min="7" max="9" width="20" customWidth="1"/>
  </cols>
  <sheetData>
    <row r="1" spans="1:9" ht="16.75" customHeight="1">
      <c r="A1" s="34" t="s">
        <v>2803</v>
      </c>
      <c r="B1" s="29"/>
      <c r="C1" s="29"/>
      <c r="D1" s="29"/>
      <c r="E1" s="29"/>
      <c r="F1" s="29"/>
      <c r="G1" s="29"/>
      <c r="H1" s="29"/>
      <c r="I1" s="29"/>
    </row>
    <row r="2" spans="1:9" ht="39.65" customHeight="1">
      <c r="A2" s="14" t="s">
        <v>199</v>
      </c>
      <c r="B2" s="14" t="s">
        <v>200</v>
      </c>
      <c r="C2" s="14" t="s">
        <v>201</v>
      </c>
      <c r="D2" s="14" t="s">
        <v>2804</v>
      </c>
      <c r="E2" s="14" t="s">
        <v>205</v>
      </c>
      <c r="F2" s="14" t="s">
        <v>2805</v>
      </c>
      <c r="G2" s="14" t="s">
        <v>2806</v>
      </c>
      <c r="H2" s="14" t="s">
        <v>2807</v>
      </c>
      <c r="I2" s="14" t="s">
        <v>2808</v>
      </c>
    </row>
    <row r="3" spans="1:9" ht="15" customHeight="1">
      <c r="A3" s="1" t="s">
        <v>2809</v>
      </c>
      <c r="B3" s="16" t="s">
        <v>240</v>
      </c>
      <c r="C3" s="16" t="s">
        <v>224</v>
      </c>
      <c r="D3" s="16" t="s">
        <v>63</v>
      </c>
      <c r="E3" s="26">
        <v>1.850536130536131</v>
      </c>
      <c r="F3" s="16" t="s">
        <v>150</v>
      </c>
      <c r="G3" s="1" t="s">
        <v>2810</v>
      </c>
      <c r="H3" s="1"/>
      <c r="I3" s="1"/>
    </row>
    <row r="4" spans="1:9">
      <c r="A4" s="2" t="s">
        <v>2811</v>
      </c>
      <c r="B4" s="2" t="s">
        <v>243</v>
      </c>
      <c r="C4" s="2" t="s">
        <v>224</v>
      </c>
      <c r="D4" s="2" t="s">
        <v>63</v>
      </c>
      <c r="E4" s="4">
        <v>1.850536130536131</v>
      </c>
      <c r="F4" s="2" t="s">
        <v>150</v>
      </c>
      <c r="G4" s="2" t="s">
        <v>2810</v>
      </c>
      <c r="H4" s="2"/>
      <c r="I4" s="2"/>
    </row>
    <row r="5" spans="1:9">
      <c r="A5" s="2" t="s">
        <v>2812</v>
      </c>
      <c r="B5" s="2" t="s">
        <v>245</v>
      </c>
      <c r="C5" s="2" t="s">
        <v>224</v>
      </c>
      <c r="D5" s="2" t="s">
        <v>63</v>
      </c>
      <c r="E5" s="4">
        <v>1.850536130536131</v>
      </c>
      <c r="F5" s="2" t="s">
        <v>150</v>
      </c>
      <c r="G5" s="2" t="s">
        <v>2810</v>
      </c>
      <c r="H5" s="2"/>
      <c r="I5" s="2"/>
    </row>
    <row r="6" spans="1:9">
      <c r="A6" s="2" t="s">
        <v>2813</v>
      </c>
      <c r="B6" s="2" t="s">
        <v>247</v>
      </c>
      <c r="C6" s="2" t="s">
        <v>224</v>
      </c>
      <c r="D6" s="2" t="s">
        <v>63</v>
      </c>
      <c r="E6" s="4">
        <v>1.850536130536131</v>
      </c>
      <c r="F6" s="2" t="s">
        <v>150</v>
      </c>
      <c r="G6" s="2" t="s">
        <v>2810</v>
      </c>
      <c r="H6" s="2"/>
      <c r="I6" s="2"/>
    </row>
    <row r="7" spans="1:9">
      <c r="A7" s="2" t="s">
        <v>2814</v>
      </c>
      <c r="B7" s="2" t="s">
        <v>249</v>
      </c>
      <c r="C7" s="2" t="s">
        <v>224</v>
      </c>
      <c r="D7" s="2" t="s">
        <v>63</v>
      </c>
      <c r="E7" s="4">
        <v>1.850536130536131</v>
      </c>
      <c r="F7" s="2" t="s">
        <v>150</v>
      </c>
      <c r="G7" s="2" t="s">
        <v>2810</v>
      </c>
      <c r="H7" s="2"/>
      <c r="I7" s="2"/>
    </row>
    <row r="8" spans="1:9">
      <c r="A8" s="2" t="s">
        <v>2815</v>
      </c>
      <c r="B8" s="2" t="s">
        <v>251</v>
      </c>
      <c r="C8" s="2" t="s">
        <v>224</v>
      </c>
      <c r="D8" s="2" t="s">
        <v>63</v>
      </c>
      <c r="E8" s="4">
        <v>1.850536130536131</v>
      </c>
      <c r="F8" s="2" t="s">
        <v>150</v>
      </c>
      <c r="G8" s="2" t="s">
        <v>2810</v>
      </c>
      <c r="H8" s="2"/>
      <c r="I8" s="2"/>
    </row>
    <row r="9" spans="1:9">
      <c r="A9" s="2" t="s">
        <v>2816</v>
      </c>
      <c r="B9" s="2" t="s">
        <v>253</v>
      </c>
      <c r="C9" s="2" t="s">
        <v>224</v>
      </c>
      <c r="D9" s="2" t="s">
        <v>63</v>
      </c>
      <c r="E9" s="4">
        <v>1.850536130536131</v>
      </c>
      <c r="F9" s="2" t="s">
        <v>150</v>
      </c>
      <c r="G9" s="2" t="s">
        <v>2810</v>
      </c>
      <c r="H9" s="2"/>
      <c r="I9" s="2"/>
    </row>
    <row r="10" spans="1:9">
      <c r="A10" s="2" t="s">
        <v>2817</v>
      </c>
      <c r="B10" s="2" t="s">
        <v>255</v>
      </c>
      <c r="C10" s="2" t="s">
        <v>224</v>
      </c>
      <c r="D10" s="2" t="s">
        <v>63</v>
      </c>
      <c r="E10" s="4">
        <v>1.850536130536131</v>
      </c>
      <c r="F10" s="2" t="s">
        <v>150</v>
      </c>
      <c r="G10" s="2" t="s">
        <v>2810</v>
      </c>
      <c r="H10" s="2"/>
      <c r="I10" s="2"/>
    </row>
    <row r="11" spans="1:9">
      <c r="A11" s="2" t="s">
        <v>2818</v>
      </c>
      <c r="B11" s="2" t="s">
        <v>257</v>
      </c>
      <c r="C11" s="2" t="s">
        <v>224</v>
      </c>
      <c r="D11" s="2" t="s">
        <v>63</v>
      </c>
      <c r="E11" s="4">
        <v>1.850536130536131</v>
      </c>
      <c r="F11" s="2" t="s">
        <v>150</v>
      </c>
      <c r="G11" s="2" t="s">
        <v>2810</v>
      </c>
      <c r="H11" s="2"/>
      <c r="I11" s="2"/>
    </row>
    <row r="12" spans="1:9">
      <c r="A12" s="2" t="s">
        <v>2819</v>
      </c>
      <c r="B12" s="2" t="s">
        <v>258</v>
      </c>
      <c r="C12" s="2" t="s">
        <v>224</v>
      </c>
      <c r="D12" s="2" t="s">
        <v>63</v>
      </c>
      <c r="E12" s="4">
        <v>1.850536130536131</v>
      </c>
      <c r="F12" s="2" t="s">
        <v>150</v>
      </c>
      <c r="G12" s="2" t="s">
        <v>2810</v>
      </c>
      <c r="H12" s="2"/>
      <c r="I12" s="2"/>
    </row>
    <row r="13" spans="1:9">
      <c r="A13" s="2" t="s">
        <v>2820</v>
      </c>
      <c r="B13" s="2" t="s">
        <v>260</v>
      </c>
      <c r="C13" s="2" t="s">
        <v>224</v>
      </c>
      <c r="D13" s="2" t="s">
        <v>63</v>
      </c>
      <c r="E13" s="4">
        <v>1.850536130536131</v>
      </c>
      <c r="F13" s="2" t="s">
        <v>150</v>
      </c>
      <c r="G13" s="2" t="s">
        <v>2810</v>
      </c>
      <c r="H13" s="2"/>
      <c r="I13" s="2"/>
    </row>
    <row r="14" spans="1:9">
      <c r="A14" s="2" t="s">
        <v>2821</v>
      </c>
      <c r="B14" s="2" t="s">
        <v>262</v>
      </c>
      <c r="C14" s="2" t="s">
        <v>224</v>
      </c>
      <c r="D14" s="2" t="s">
        <v>63</v>
      </c>
      <c r="E14" s="4">
        <v>1.850536130536131</v>
      </c>
      <c r="F14" s="2" t="s">
        <v>150</v>
      </c>
      <c r="G14" s="2" t="s">
        <v>2810</v>
      </c>
      <c r="H14" s="2"/>
      <c r="I14" s="2"/>
    </row>
    <row r="15" spans="1:9">
      <c r="A15" s="2" t="s">
        <v>2822</v>
      </c>
      <c r="B15" s="2" t="s">
        <v>263</v>
      </c>
      <c r="C15" s="2" t="s">
        <v>224</v>
      </c>
      <c r="D15" s="2" t="s">
        <v>63</v>
      </c>
      <c r="E15" s="4">
        <v>1.850536130536131</v>
      </c>
      <c r="F15" s="2" t="s">
        <v>150</v>
      </c>
      <c r="G15" s="2" t="s">
        <v>2810</v>
      </c>
      <c r="H15" s="2"/>
      <c r="I15" s="2"/>
    </row>
    <row r="16" spans="1:9">
      <c r="A16" s="2" t="s">
        <v>2823</v>
      </c>
      <c r="B16" s="2" t="s">
        <v>265</v>
      </c>
      <c r="C16" s="2" t="s">
        <v>224</v>
      </c>
      <c r="D16" s="2" t="s">
        <v>63</v>
      </c>
      <c r="E16" s="4">
        <v>1.850536130536131</v>
      </c>
      <c r="F16" s="2" t="s">
        <v>150</v>
      </c>
      <c r="G16" s="2" t="s">
        <v>2810</v>
      </c>
      <c r="H16" s="2"/>
      <c r="I16" s="2"/>
    </row>
    <row r="17" spans="1:7">
      <c r="A17" s="2" t="s">
        <v>2824</v>
      </c>
      <c r="B17" s="2" t="s">
        <v>266</v>
      </c>
      <c r="C17" s="2" t="s">
        <v>224</v>
      </c>
      <c r="D17" s="2" t="s">
        <v>63</v>
      </c>
      <c r="E17" s="4">
        <v>1.850536130536131</v>
      </c>
      <c r="F17" s="2" t="s">
        <v>150</v>
      </c>
      <c r="G17" s="2" t="s">
        <v>2810</v>
      </c>
    </row>
    <row r="18" spans="1:7">
      <c r="A18" s="2" t="s">
        <v>2825</v>
      </c>
      <c r="B18" s="2" t="s">
        <v>268</v>
      </c>
      <c r="C18" s="2" t="s">
        <v>224</v>
      </c>
      <c r="D18" s="2" t="s">
        <v>63</v>
      </c>
      <c r="E18" s="4">
        <v>1.850536130536131</v>
      </c>
      <c r="F18" s="2" t="s">
        <v>150</v>
      </c>
      <c r="G18" s="2" t="s">
        <v>2810</v>
      </c>
    </row>
    <row r="19" spans="1:7">
      <c r="A19" s="2" t="s">
        <v>2826</v>
      </c>
      <c r="B19" s="2" t="s">
        <v>270</v>
      </c>
      <c r="C19" s="2" t="s">
        <v>224</v>
      </c>
      <c r="D19" s="2" t="s">
        <v>63</v>
      </c>
      <c r="E19" s="4">
        <v>1.850536130536131</v>
      </c>
      <c r="F19" s="2" t="s">
        <v>150</v>
      </c>
      <c r="G19" s="2" t="s">
        <v>2810</v>
      </c>
    </row>
    <row r="20" spans="1:7">
      <c r="A20" s="2" t="s">
        <v>2827</v>
      </c>
      <c r="B20" s="2" t="s">
        <v>272</v>
      </c>
      <c r="C20" s="2" t="s">
        <v>224</v>
      </c>
      <c r="D20" s="2" t="s">
        <v>63</v>
      </c>
      <c r="E20" s="4">
        <v>1.850536130536131</v>
      </c>
      <c r="F20" s="2" t="s">
        <v>150</v>
      </c>
      <c r="G20" s="2" t="s">
        <v>2810</v>
      </c>
    </row>
    <row r="21" spans="1:7">
      <c r="A21" s="2" t="s">
        <v>2828</v>
      </c>
      <c r="B21" s="2" t="s">
        <v>273</v>
      </c>
      <c r="C21" s="2" t="s">
        <v>224</v>
      </c>
      <c r="D21" s="2" t="s">
        <v>63</v>
      </c>
      <c r="E21" s="4">
        <v>1.850536130536131</v>
      </c>
      <c r="F21" s="2" t="s">
        <v>150</v>
      </c>
      <c r="G21" s="2" t="s">
        <v>2810</v>
      </c>
    </row>
    <row r="22" spans="1:7">
      <c r="A22" s="2" t="s">
        <v>2829</v>
      </c>
      <c r="B22" s="2" t="s">
        <v>274</v>
      </c>
      <c r="C22" s="2" t="s">
        <v>224</v>
      </c>
      <c r="D22" s="2" t="s">
        <v>63</v>
      </c>
      <c r="E22" s="4">
        <v>1.850536130536131</v>
      </c>
      <c r="F22" s="2" t="s">
        <v>150</v>
      </c>
      <c r="G22" s="2" t="s">
        <v>2810</v>
      </c>
    </row>
    <row r="23" spans="1:7">
      <c r="A23" s="2" t="s">
        <v>2830</v>
      </c>
      <c r="B23" s="2" t="s">
        <v>275</v>
      </c>
      <c r="C23" s="2" t="s">
        <v>224</v>
      </c>
      <c r="D23" s="2" t="s">
        <v>63</v>
      </c>
      <c r="E23" s="4">
        <v>1.850536130536131</v>
      </c>
      <c r="F23" s="2" t="s">
        <v>150</v>
      </c>
      <c r="G23" s="2" t="s">
        <v>2810</v>
      </c>
    </row>
    <row r="24" spans="1:7">
      <c r="A24" s="2" t="s">
        <v>2831</v>
      </c>
      <c r="B24" s="2" t="s">
        <v>277</v>
      </c>
      <c r="C24" s="2" t="s">
        <v>224</v>
      </c>
      <c r="D24" s="2" t="s">
        <v>63</v>
      </c>
      <c r="E24" s="4">
        <v>1.850536130536131</v>
      </c>
      <c r="F24" s="2" t="s">
        <v>150</v>
      </c>
      <c r="G24" s="2" t="s">
        <v>2810</v>
      </c>
    </row>
    <row r="25" spans="1:7">
      <c r="A25" s="2" t="s">
        <v>2832</v>
      </c>
      <c r="B25" s="2" t="s">
        <v>278</v>
      </c>
      <c r="C25" s="2" t="s">
        <v>224</v>
      </c>
      <c r="D25" s="2" t="s">
        <v>63</v>
      </c>
      <c r="E25" s="4">
        <v>1.850536130536131</v>
      </c>
      <c r="F25" s="2" t="s">
        <v>150</v>
      </c>
      <c r="G25" s="2" t="s">
        <v>2810</v>
      </c>
    </row>
    <row r="26" spans="1:7">
      <c r="A26" s="2" t="s">
        <v>2833</v>
      </c>
      <c r="B26" s="2" t="s">
        <v>279</v>
      </c>
      <c r="C26" s="2" t="s">
        <v>224</v>
      </c>
      <c r="D26" s="2" t="s">
        <v>63</v>
      </c>
      <c r="E26" s="4">
        <v>1.850536130536131</v>
      </c>
      <c r="F26" s="2" t="s">
        <v>150</v>
      </c>
      <c r="G26" s="2" t="s">
        <v>2810</v>
      </c>
    </row>
    <row r="27" spans="1:7">
      <c r="A27" s="2" t="s">
        <v>2834</v>
      </c>
      <c r="B27" s="2" t="s">
        <v>281</v>
      </c>
      <c r="C27" s="2" t="s">
        <v>224</v>
      </c>
      <c r="D27" s="2" t="s">
        <v>63</v>
      </c>
      <c r="E27" s="4">
        <v>1.850536130536131</v>
      </c>
      <c r="F27" s="2" t="s">
        <v>150</v>
      </c>
      <c r="G27" s="2" t="s">
        <v>2810</v>
      </c>
    </row>
    <row r="28" spans="1:7">
      <c r="A28" s="2" t="s">
        <v>2835</v>
      </c>
      <c r="B28" s="2" t="s">
        <v>283</v>
      </c>
      <c r="C28" s="2" t="s">
        <v>224</v>
      </c>
      <c r="D28" s="2" t="s">
        <v>63</v>
      </c>
      <c r="E28" s="4">
        <v>1.850536130536131</v>
      </c>
      <c r="F28" s="2" t="s">
        <v>150</v>
      </c>
      <c r="G28" s="2" t="s">
        <v>2810</v>
      </c>
    </row>
    <row r="29" spans="1:7">
      <c r="A29" s="2" t="s">
        <v>2836</v>
      </c>
      <c r="B29" s="2" t="s">
        <v>284</v>
      </c>
      <c r="C29" s="2" t="s">
        <v>224</v>
      </c>
      <c r="D29" s="2" t="s">
        <v>63</v>
      </c>
      <c r="E29" s="4">
        <v>1.850536130536131</v>
      </c>
      <c r="F29" s="2" t="s">
        <v>150</v>
      </c>
      <c r="G29" s="2" t="s">
        <v>2810</v>
      </c>
    </row>
    <row r="30" spans="1:7">
      <c r="A30" s="2" t="s">
        <v>2837</v>
      </c>
      <c r="B30" s="2" t="s">
        <v>286</v>
      </c>
      <c r="C30" s="2" t="s">
        <v>224</v>
      </c>
      <c r="D30" s="2" t="s">
        <v>63</v>
      </c>
      <c r="E30" s="4">
        <v>1.850536130536131</v>
      </c>
      <c r="F30" s="2" t="s">
        <v>150</v>
      </c>
      <c r="G30" s="2" t="s">
        <v>2810</v>
      </c>
    </row>
    <row r="31" spans="1:7">
      <c r="A31" s="2" t="s">
        <v>2838</v>
      </c>
      <c r="B31" s="2" t="s">
        <v>287</v>
      </c>
      <c r="C31" s="2" t="s">
        <v>224</v>
      </c>
      <c r="D31" s="2" t="s">
        <v>63</v>
      </c>
      <c r="E31" s="4">
        <v>1.850536130536131</v>
      </c>
      <c r="F31" s="2" t="s">
        <v>150</v>
      </c>
      <c r="G31" s="2" t="s">
        <v>2810</v>
      </c>
    </row>
    <row r="32" spans="1:7">
      <c r="A32" s="2" t="s">
        <v>2839</v>
      </c>
      <c r="B32" s="2" t="s">
        <v>288</v>
      </c>
      <c r="C32" s="2" t="s">
        <v>224</v>
      </c>
      <c r="D32" s="2" t="s">
        <v>63</v>
      </c>
      <c r="E32" s="4">
        <v>1.850536130536131</v>
      </c>
      <c r="F32" s="2" t="s">
        <v>150</v>
      </c>
      <c r="G32" s="2" t="s">
        <v>2810</v>
      </c>
    </row>
    <row r="33" spans="1:7">
      <c r="A33" s="2" t="s">
        <v>2840</v>
      </c>
      <c r="B33" s="2" t="s">
        <v>289</v>
      </c>
      <c r="C33" s="2" t="s">
        <v>224</v>
      </c>
      <c r="D33" s="2" t="s">
        <v>63</v>
      </c>
      <c r="E33" s="4">
        <v>1.850536130536131</v>
      </c>
      <c r="F33" s="2" t="s">
        <v>150</v>
      </c>
      <c r="G33" s="2" t="s">
        <v>2810</v>
      </c>
    </row>
    <row r="34" spans="1:7">
      <c r="A34" s="2" t="s">
        <v>2841</v>
      </c>
      <c r="B34" s="2" t="s">
        <v>290</v>
      </c>
      <c r="C34" s="2" t="s">
        <v>224</v>
      </c>
      <c r="D34" s="2" t="s">
        <v>63</v>
      </c>
      <c r="E34" s="4">
        <v>1.850536130536131</v>
      </c>
      <c r="F34" s="2" t="s">
        <v>150</v>
      </c>
      <c r="G34" s="2" t="s">
        <v>2810</v>
      </c>
    </row>
    <row r="35" spans="1:7">
      <c r="A35" s="2" t="s">
        <v>2842</v>
      </c>
      <c r="B35" s="2" t="s">
        <v>292</v>
      </c>
      <c r="C35" s="2" t="s">
        <v>224</v>
      </c>
      <c r="D35" s="2" t="s">
        <v>63</v>
      </c>
      <c r="E35" s="4">
        <v>1.850536130536131</v>
      </c>
      <c r="F35" s="2" t="s">
        <v>150</v>
      </c>
      <c r="G35" s="2" t="s">
        <v>2810</v>
      </c>
    </row>
    <row r="36" spans="1:7">
      <c r="A36" s="2" t="s">
        <v>2843</v>
      </c>
      <c r="B36" s="2" t="s">
        <v>293</v>
      </c>
      <c r="C36" s="2" t="s">
        <v>224</v>
      </c>
      <c r="D36" s="2" t="s">
        <v>63</v>
      </c>
      <c r="E36" s="4">
        <v>1.850536130536131</v>
      </c>
      <c r="F36" s="2" t="s">
        <v>150</v>
      </c>
      <c r="G36" s="2" t="s">
        <v>2810</v>
      </c>
    </row>
    <row r="37" spans="1:7">
      <c r="A37" s="2" t="s">
        <v>2844</v>
      </c>
      <c r="B37" s="2" t="s">
        <v>295</v>
      </c>
      <c r="C37" s="2" t="s">
        <v>224</v>
      </c>
      <c r="D37" s="2" t="s">
        <v>63</v>
      </c>
      <c r="E37" s="4">
        <v>1.850536130536131</v>
      </c>
      <c r="F37" s="2" t="s">
        <v>150</v>
      </c>
      <c r="G37" s="2" t="s">
        <v>2810</v>
      </c>
    </row>
    <row r="38" spans="1:7">
      <c r="A38" s="2" t="s">
        <v>2845</v>
      </c>
      <c r="B38" s="2" t="s">
        <v>297</v>
      </c>
      <c r="C38" s="2" t="s">
        <v>224</v>
      </c>
      <c r="D38" s="2" t="s">
        <v>63</v>
      </c>
      <c r="E38" s="4">
        <v>1.850536130536131</v>
      </c>
      <c r="F38" s="2" t="s">
        <v>150</v>
      </c>
      <c r="G38" s="2" t="s">
        <v>2810</v>
      </c>
    </row>
    <row r="39" spans="1:7">
      <c r="A39" s="2" t="s">
        <v>2846</v>
      </c>
      <c r="B39" s="2" t="s">
        <v>299</v>
      </c>
      <c r="C39" s="2" t="s">
        <v>224</v>
      </c>
      <c r="D39" s="2" t="s">
        <v>63</v>
      </c>
      <c r="E39" s="4">
        <v>1.850536130536131</v>
      </c>
      <c r="F39" s="2" t="s">
        <v>150</v>
      </c>
      <c r="G39" s="2" t="s">
        <v>2810</v>
      </c>
    </row>
    <row r="40" spans="1:7">
      <c r="A40" s="2" t="s">
        <v>2847</v>
      </c>
      <c r="B40" s="2" t="s">
        <v>300</v>
      </c>
      <c r="C40" s="2" t="s">
        <v>224</v>
      </c>
      <c r="D40" s="2" t="s">
        <v>63</v>
      </c>
      <c r="E40" s="4">
        <v>1.850536130536131</v>
      </c>
      <c r="F40" s="2" t="s">
        <v>150</v>
      </c>
      <c r="G40" s="2" t="s">
        <v>2810</v>
      </c>
    </row>
    <row r="41" spans="1:7">
      <c r="A41" s="2" t="s">
        <v>2848</v>
      </c>
      <c r="B41" s="2" t="s">
        <v>302</v>
      </c>
      <c r="C41" s="2" t="s">
        <v>224</v>
      </c>
      <c r="D41" s="2" t="s">
        <v>63</v>
      </c>
      <c r="E41" s="4">
        <v>1.850536130536131</v>
      </c>
      <c r="F41" s="2" t="s">
        <v>150</v>
      </c>
      <c r="G41" s="2" t="s">
        <v>2810</v>
      </c>
    </row>
    <row r="42" spans="1:7">
      <c r="A42" s="2" t="s">
        <v>2849</v>
      </c>
      <c r="B42" s="2" t="s">
        <v>303</v>
      </c>
      <c r="C42" s="2" t="s">
        <v>224</v>
      </c>
      <c r="D42" s="2" t="s">
        <v>63</v>
      </c>
      <c r="E42" s="4">
        <v>1.850536130536131</v>
      </c>
      <c r="F42" s="2" t="s">
        <v>150</v>
      </c>
      <c r="G42" s="2" t="s">
        <v>2810</v>
      </c>
    </row>
    <row r="43" spans="1:7">
      <c r="A43" s="2" t="s">
        <v>2850</v>
      </c>
      <c r="B43" s="2" t="s">
        <v>305</v>
      </c>
      <c r="C43" s="2" t="s">
        <v>224</v>
      </c>
      <c r="D43" s="2" t="s">
        <v>63</v>
      </c>
      <c r="E43" s="4">
        <v>1.850536130536131</v>
      </c>
      <c r="F43" s="2" t="s">
        <v>150</v>
      </c>
      <c r="G43" s="2" t="s">
        <v>2810</v>
      </c>
    </row>
    <row r="44" spans="1:7">
      <c r="A44" s="2" t="s">
        <v>2851</v>
      </c>
      <c r="B44" s="2" t="s">
        <v>306</v>
      </c>
      <c r="C44" s="2" t="s">
        <v>224</v>
      </c>
      <c r="D44" s="2" t="s">
        <v>63</v>
      </c>
      <c r="E44" s="4">
        <v>1.850536130536131</v>
      </c>
      <c r="F44" s="2" t="s">
        <v>150</v>
      </c>
      <c r="G44" s="2" t="s">
        <v>2810</v>
      </c>
    </row>
    <row r="45" spans="1:7">
      <c r="A45" s="2" t="s">
        <v>2852</v>
      </c>
      <c r="B45" s="2" t="s">
        <v>307</v>
      </c>
      <c r="C45" s="2" t="s">
        <v>224</v>
      </c>
      <c r="D45" s="2" t="s">
        <v>63</v>
      </c>
      <c r="E45" s="4">
        <v>1.850536130536131</v>
      </c>
      <c r="F45" s="2" t="s">
        <v>150</v>
      </c>
      <c r="G45" s="2" t="s">
        <v>2810</v>
      </c>
    </row>
    <row r="46" spans="1:7">
      <c r="A46" s="2" t="s">
        <v>2853</v>
      </c>
      <c r="B46" s="2" t="s">
        <v>309</v>
      </c>
      <c r="C46" s="2" t="s">
        <v>224</v>
      </c>
      <c r="D46" s="2" t="s">
        <v>63</v>
      </c>
      <c r="E46" s="4">
        <v>1.850536130536131</v>
      </c>
      <c r="F46" s="2" t="s">
        <v>150</v>
      </c>
      <c r="G46" s="2" t="s">
        <v>2810</v>
      </c>
    </row>
    <row r="47" spans="1:7">
      <c r="A47" s="2" t="s">
        <v>2854</v>
      </c>
      <c r="B47" s="2" t="s">
        <v>311</v>
      </c>
      <c r="C47" s="2" t="s">
        <v>224</v>
      </c>
      <c r="D47" s="2" t="s">
        <v>63</v>
      </c>
      <c r="E47" s="4">
        <v>1.850536130536131</v>
      </c>
      <c r="F47" s="2" t="s">
        <v>150</v>
      </c>
      <c r="G47" s="2" t="s">
        <v>2810</v>
      </c>
    </row>
    <row r="48" spans="1:7">
      <c r="A48" s="2" t="s">
        <v>2855</v>
      </c>
      <c r="B48" s="2" t="s">
        <v>313</v>
      </c>
      <c r="C48" s="2" t="s">
        <v>224</v>
      </c>
      <c r="D48" s="2" t="s">
        <v>63</v>
      </c>
      <c r="E48" s="4">
        <v>1.850536130536131</v>
      </c>
      <c r="F48" s="2" t="s">
        <v>150</v>
      </c>
      <c r="G48" s="2" t="s">
        <v>2810</v>
      </c>
    </row>
    <row r="49" spans="1:7">
      <c r="A49" s="2" t="s">
        <v>2856</v>
      </c>
      <c r="B49" s="2" t="s">
        <v>315</v>
      </c>
      <c r="C49" s="2" t="s">
        <v>224</v>
      </c>
      <c r="D49" s="2" t="s">
        <v>63</v>
      </c>
      <c r="E49" s="4">
        <v>1.850536130536131</v>
      </c>
      <c r="F49" s="2" t="s">
        <v>150</v>
      </c>
      <c r="G49" s="2" t="s">
        <v>2810</v>
      </c>
    </row>
    <row r="50" spans="1:7">
      <c r="A50" s="2" t="s">
        <v>2857</v>
      </c>
      <c r="B50" s="2" t="s">
        <v>317</v>
      </c>
      <c r="C50" s="2" t="s">
        <v>224</v>
      </c>
      <c r="D50" s="2" t="s">
        <v>63</v>
      </c>
      <c r="E50" s="4">
        <v>1.850536130536131</v>
      </c>
      <c r="F50" s="2" t="s">
        <v>150</v>
      </c>
      <c r="G50" s="2" t="s">
        <v>2810</v>
      </c>
    </row>
    <row r="51" spans="1:7">
      <c r="A51" s="2" t="s">
        <v>2858</v>
      </c>
      <c r="B51" s="2" t="s">
        <v>319</v>
      </c>
      <c r="C51" s="2" t="s">
        <v>224</v>
      </c>
      <c r="D51" s="2" t="s">
        <v>63</v>
      </c>
      <c r="E51" s="4">
        <v>1.850536130536131</v>
      </c>
      <c r="F51" s="2" t="s">
        <v>150</v>
      </c>
      <c r="G51" s="2" t="s">
        <v>2810</v>
      </c>
    </row>
    <row r="52" spans="1:7">
      <c r="A52" s="2" t="s">
        <v>2859</v>
      </c>
      <c r="B52" s="2" t="s">
        <v>320</v>
      </c>
      <c r="C52" s="2" t="s">
        <v>224</v>
      </c>
      <c r="D52" s="2" t="s">
        <v>63</v>
      </c>
      <c r="E52" s="4">
        <v>1.850536130536131</v>
      </c>
      <c r="F52" s="2" t="s">
        <v>150</v>
      </c>
      <c r="G52" s="2" t="s">
        <v>2810</v>
      </c>
    </row>
    <row r="53" spans="1:7">
      <c r="A53" s="2" t="s">
        <v>2860</v>
      </c>
      <c r="B53" s="2" t="s">
        <v>322</v>
      </c>
      <c r="C53" s="2" t="s">
        <v>224</v>
      </c>
      <c r="D53" s="2" t="s">
        <v>63</v>
      </c>
      <c r="E53" s="4">
        <v>1.850536130536131</v>
      </c>
      <c r="F53" s="2" t="s">
        <v>150</v>
      </c>
      <c r="G53" s="2" t="s">
        <v>2810</v>
      </c>
    </row>
    <row r="54" spans="1:7">
      <c r="A54" s="2" t="s">
        <v>2861</v>
      </c>
      <c r="B54" s="2" t="s">
        <v>324</v>
      </c>
      <c r="C54" s="2" t="s">
        <v>224</v>
      </c>
      <c r="D54" s="2" t="s">
        <v>63</v>
      </c>
      <c r="E54" s="4">
        <v>1.850536130536131</v>
      </c>
      <c r="F54" s="2" t="s">
        <v>150</v>
      </c>
      <c r="G54" s="2" t="s">
        <v>2810</v>
      </c>
    </row>
    <row r="55" spans="1:7">
      <c r="A55" s="2" t="s">
        <v>2862</v>
      </c>
      <c r="B55" s="2" t="s">
        <v>326</v>
      </c>
      <c r="C55" s="2" t="s">
        <v>224</v>
      </c>
      <c r="D55" s="2" t="s">
        <v>63</v>
      </c>
      <c r="E55" s="4">
        <v>1.850536130536131</v>
      </c>
      <c r="F55" s="2" t="s">
        <v>150</v>
      </c>
      <c r="G55" s="2" t="s">
        <v>2810</v>
      </c>
    </row>
    <row r="56" spans="1:7">
      <c r="A56" s="2" t="s">
        <v>2863</v>
      </c>
      <c r="B56" s="2" t="s">
        <v>328</v>
      </c>
      <c r="C56" s="2" t="s">
        <v>224</v>
      </c>
      <c r="D56" s="2" t="s">
        <v>63</v>
      </c>
      <c r="E56" s="4">
        <v>1.850536130536131</v>
      </c>
      <c r="F56" s="2" t="s">
        <v>150</v>
      </c>
      <c r="G56" s="2" t="s">
        <v>2810</v>
      </c>
    </row>
    <row r="57" spans="1:7">
      <c r="A57" s="2" t="s">
        <v>2864</v>
      </c>
      <c r="B57" s="2" t="s">
        <v>330</v>
      </c>
      <c r="C57" s="2" t="s">
        <v>224</v>
      </c>
      <c r="D57" s="2" t="s">
        <v>63</v>
      </c>
      <c r="E57" s="4">
        <v>1.850536130536131</v>
      </c>
      <c r="F57" s="2" t="s">
        <v>150</v>
      </c>
      <c r="G57" s="2" t="s">
        <v>2810</v>
      </c>
    </row>
    <row r="58" spans="1:7">
      <c r="A58" s="2" t="s">
        <v>2865</v>
      </c>
      <c r="B58" s="2" t="s">
        <v>331</v>
      </c>
      <c r="C58" s="2" t="s">
        <v>224</v>
      </c>
      <c r="D58" s="2" t="s">
        <v>63</v>
      </c>
      <c r="E58" s="4">
        <v>1.850536130536131</v>
      </c>
      <c r="F58" s="2" t="s">
        <v>150</v>
      </c>
      <c r="G58" s="2" t="s">
        <v>2810</v>
      </c>
    </row>
    <row r="59" spans="1:7">
      <c r="A59" s="2" t="s">
        <v>2866</v>
      </c>
      <c r="B59" s="2" t="s">
        <v>333</v>
      </c>
      <c r="C59" s="2" t="s">
        <v>224</v>
      </c>
      <c r="D59" s="2" t="s">
        <v>63</v>
      </c>
      <c r="E59" s="4">
        <v>1.850536130536131</v>
      </c>
      <c r="F59" s="2" t="s">
        <v>150</v>
      </c>
      <c r="G59" s="2" t="s">
        <v>2810</v>
      </c>
    </row>
    <row r="60" spans="1:7">
      <c r="A60" s="2" t="s">
        <v>2867</v>
      </c>
      <c r="B60" s="2" t="s">
        <v>334</v>
      </c>
      <c r="C60" s="2" t="s">
        <v>224</v>
      </c>
      <c r="D60" s="2" t="s">
        <v>63</v>
      </c>
      <c r="E60" s="4">
        <v>1.850536130536131</v>
      </c>
      <c r="F60" s="2" t="s">
        <v>150</v>
      </c>
      <c r="G60" s="2" t="s">
        <v>2810</v>
      </c>
    </row>
    <row r="61" spans="1:7">
      <c r="A61" s="2" t="s">
        <v>2868</v>
      </c>
      <c r="B61" s="2" t="s">
        <v>336</v>
      </c>
      <c r="C61" s="2" t="s">
        <v>224</v>
      </c>
      <c r="D61" s="2" t="s">
        <v>63</v>
      </c>
      <c r="E61" s="4">
        <v>1.850536130536131</v>
      </c>
      <c r="F61" s="2" t="s">
        <v>150</v>
      </c>
      <c r="G61" s="2" t="s">
        <v>2810</v>
      </c>
    </row>
    <row r="62" spans="1:7">
      <c r="A62" s="2" t="s">
        <v>2869</v>
      </c>
      <c r="B62" s="2" t="s">
        <v>338</v>
      </c>
      <c r="C62" s="2" t="s">
        <v>224</v>
      </c>
      <c r="D62" s="2" t="s">
        <v>63</v>
      </c>
      <c r="E62" s="4">
        <v>1.850536130536131</v>
      </c>
      <c r="F62" s="2" t="s">
        <v>150</v>
      </c>
      <c r="G62" s="2" t="s">
        <v>2810</v>
      </c>
    </row>
    <row r="63" spans="1:7">
      <c r="A63" s="2" t="s">
        <v>2870</v>
      </c>
      <c r="B63" s="2" t="s">
        <v>340</v>
      </c>
      <c r="C63" s="2" t="s">
        <v>224</v>
      </c>
      <c r="D63" s="2" t="s">
        <v>63</v>
      </c>
      <c r="E63" s="4">
        <v>1.850536130536131</v>
      </c>
      <c r="F63" s="2" t="s">
        <v>150</v>
      </c>
      <c r="G63" s="2" t="s">
        <v>2810</v>
      </c>
    </row>
    <row r="64" spans="1:7">
      <c r="A64" s="2" t="s">
        <v>2871</v>
      </c>
      <c r="B64" s="2" t="s">
        <v>341</v>
      </c>
      <c r="C64" s="2" t="s">
        <v>224</v>
      </c>
      <c r="D64" s="2" t="s">
        <v>63</v>
      </c>
      <c r="E64" s="4">
        <v>1.850536130536131</v>
      </c>
      <c r="F64" s="2" t="s">
        <v>150</v>
      </c>
      <c r="G64" s="2" t="s">
        <v>2810</v>
      </c>
    </row>
    <row r="65" spans="1:7">
      <c r="A65" s="2" t="s">
        <v>2872</v>
      </c>
      <c r="B65" s="2" t="s">
        <v>343</v>
      </c>
      <c r="C65" s="2" t="s">
        <v>224</v>
      </c>
      <c r="D65" s="2" t="s">
        <v>63</v>
      </c>
      <c r="E65" s="4">
        <v>1.850536130536131</v>
      </c>
      <c r="F65" s="2" t="s">
        <v>150</v>
      </c>
      <c r="G65" s="2" t="s">
        <v>2810</v>
      </c>
    </row>
    <row r="66" spans="1:7">
      <c r="A66" s="2" t="s">
        <v>2873</v>
      </c>
      <c r="B66" s="2" t="s">
        <v>344</v>
      </c>
      <c r="C66" s="2" t="s">
        <v>224</v>
      </c>
      <c r="D66" s="2" t="s">
        <v>63</v>
      </c>
      <c r="E66" s="4">
        <v>1.850536130536131</v>
      </c>
      <c r="F66" s="2" t="s">
        <v>150</v>
      </c>
      <c r="G66" s="2" t="s">
        <v>2810</v>
      </c>
    </row>
    <row r="67" spans="1:7">
      <c r="A67" s="2" t="s">
        <v>2874</v>
      </c>
      <c r="B67" s="2" t="s">
        <v>346</v>
      </c>
      <c r="C67" s="2" t="s">
        <v>224</v>
      </c>
      <c r="D67" s="2" t="s">
        <v>63</v>
      </c>
      <c r="E67" s="4">
        <v>1.850536130536131</v>
      </c>
      <c r="F67" s="2" t="s">
        <v>150</v>
      </c>
      <c r="G67" s="2" t="s">
        <v>2810</v>
      </c>
    </row>
    <row r="68" spans="1:7">
      <c r="A68" s="2" t="s">
        <v>2875</v>
      </c>
      <c r="B68" s="2" t="s">
        <v>348</v>
      </c>
      <c r="C68" s="2" t="s">
        <v>224</v>
      </c>
      <c r="D68" s="2" t="s">
        <v>63</v>
      </c>
      <c r="E68" s="4">
        <v>1.850536130536131</v>
      </c>
      <c r="F68" s="2" t="s">
        <v>150</v>
      </c>
      <c r="G68" s="2" t="s">
        <v>2810</v>
      </c>
    </row>
    <row r="69" spans="1:7">
      <c r="A69" s="2" t="s">
        <v>2876</v>
      </c>
      <c r="B69" s="2" t="s">
        <v>349</v>
      </c>
      <c r="C69" s="2" t="s">
        <v>224</v>
      </c>
      <c r="D69" s="2" t="s">
        <v>63</v>
      </c>
      <c r="E69" s="4">
        <v>1.850536130536131</v>
      </c>
      <c r="F69" s="2" t="s">
        <v>150</v>
      </c>
      <c r="G69" s="2" t="s">
        <v>2810</v>
      </c>
    </row>
    <row r="70" spans="1:7">
      <c r="A70" s="2" t="s">
        <v>2877</v>
      </c>
      <c r="B70" s="2" t="s">
        <v>350</v>
      </c>
      <c r="C70" s="2" t="s">
        <v>224</v>
      </c>
      <c r="D70" s="2" t="s">
        <v>63</v>
      </c>
      <c r="E70" s="4">
        <v>1.850536130536131</v>
      </c>
      <c r="F70" s="2" t="s">
        <v>150</v>
      </c>
      <c r="G70" s="2" t="s">
        <v>2810</v>
      </c>
    </row>
    <row r="71" spans="1:7">
      <c r="A71" s="2" t="s">
        <v>2878</v>
      </c>
      <c r="B71" s="2" t="s">
        <v>352</v>
      </c>
      <c r="C71" s="2" t="s">
        <v>224</v>
      </c>
      <c r="D71" s="2" t="s">
        <v>63</v>
      </c>
      <c r="E71" s="4">
        <v>1.850536130536131</v>
      </c>
      <c r="F71" s="2" t="s">
        <v>150</v>
      </c>
      <c r="G71" s="2" t="s">
        <v>2810</v>
      </c>
    </row>
    <row r="72" spans="1:7">
      <c r="A72" s="2" t="s">
        <v>2879</v>
      </c>
      <c r="B72" s="2" t="s">
        <v>354</v>
      </c>
      <c r="C72" s="2" t="s">
        <v>224</v>
      </c>
      <c r="D72" s="2" t="s">
        <v>63</v>
      </c>
      <c r="E72" s="4">
        <v>1.850536130536131</v>
      </c>
      <c r="F72" s="2" t="s">
        <v>150</v>
      </c>
      <c r="G72" s="2" t="s">
        <v>2810</v>
      </c>
    </row>
    <row r="73" spans="1:7">
      <c r="A73" s="2" t="s">
        <v>2880</v>
      </c>
      <c r="B73" s="2" t="s">
        <v>355</v>
      </c>
      <c r="C73" s="2" t="s">
        <v>224</v>
      </c>
      <c r="D73" s="2" t="s">
        <v>63</v>
      </c>
      <c r="E73" s="4">
        <v>1.850536130536131</v>
      </c>
      <c r="F73" s="2" t="s">
        <v>150</v>
      </c>
      <c r="G73" s="2" t="s">
        <v>2810</v>
      </c>
    </row>
    <row r="74" spans="1:7">
      <c r="A74" s="2" t="s">
        <v>2881</v>
      </c>
      <c r="B74" s="2" t="s">
        <v>357</v>
      </c>
      <c r="C74" s="2" t="s">
        <v>224</v>
      </c>
      <c r="D74" s="2" t="s">
        <v>63</v>
      </c>
      <c r="E74" s="4">
        <v>1.850536130536131</v>
      </c>
      <c r="F74" s="2" t="s">
        <v>150</v>
      </c>
      <c r="G74" s="2" t="s">
        <v>2810</v>
      </c>
    </row>
    <row r="75" spans="1:7">
      <c r="A75" s="2" t="s">
        <v>2882</v>
      </c>
      <c r="B75" s="2" t="s">
        <v>358</v>
      </c>
      <c r="C75" s="2" t="s">
        <v>224</v>
      </c>
      <c r="D75" s="2" t="s">
        <v>63</v>
      </c>
      <c r="E75" s="4">
        <v>1.850536130536131</v>
      </c>
      <c r="F75" s="2" t="s">
        <v>150</v>
      </c>
      <c r="G75" s="2" t="s">
        <v>2810</v>
      </c>
    </row>
    <row r="76" spans="1:7">
      <c r="A76" s="2" t="s">
        <v>2883</v>
      </c>
      <c r="B76" s="2" t="s">
        <v>360</v>
      </c>
      <c r="C76" s="2" t="s">
        <v>224</v>
      </c>
      <c r="D76" s="2" t="s">
        <v>63</v>
      </c>
      <c r="E76" s="4">
        <v>1.850536130536131</v>
      </c>
      <c r="F76" s="2" t="s">
        <v>150</v>
      </c>
      <c r="G76" s="2" t="s">
        <v>2810</v>
      </c>
    </row>
    <row r="77" spans="1:7">
      <c r="A77" s="2" t="s">
        <v>2884</v>
      </c>
      <c r="B77" s="2" t="s">
        <v>362</v>
      </c>
      <c r="C77" s="2" t="s">
        <v>224</v>
      </c>
      <c r="D77" s="2" t="s">
        <v>63</v>
      </c>
      <c r="E77" s="4">
        <v>1.850536130536131</v>
      </c>
      <c r="F77" s="2" t="s">
        <v>150</v>
      </c>
      <c r="G77" s="2" t="s">
        <v>2810</v>
      </c>
    </row>
    <row r="78" spans="1:7">
      <c r="A78" s="2" t="s">
        <v>2885</v>
      </c>
      <c r="B78" s="2" t="s">
        <v>363</v>
      </c>
      <c r="C78" s="2" t="s">
        <v>224</v>
      </c>
      <c r="D78" s="2" t="s">
        <v>63</v>
      </c>
      <c r="E78" s="4">
        <v>1.850536130536131</v>
      </c>
      <c r="F78" s="2" t="s">
        <v>150</v>
      </c>
      <c r="G78" s="2" t="s">
        <v>2810</v>
      </c>
    </row>
    <row r="79" spans="1:7">
      <c r="A79" s="2" t="s">
        <v>2886</v>
      </c>
      <c r="B79" s="2" t="s">
        <v>364</v>
      </c>
      <c r="C79" s="2" t="s">
        <v>224</v>
      </c>
      <c r="D79" s="2" t="s">
        <v>63</v>
      </c>
      <c r="E79" s="4">
        <v>1.850536130536131</v>
      </c>
      <c r="F79" s="2" t="s">
        <v>150</v>
      </c>
      <c r="G79" s="2" t="s">
        <v>2810</v>
      </c>
    </row>
    <row r="80" spans="1:7">
      <c r="A80" s="2" t="s">
        <v>2887</v>
      </c>
      <c r="B80" s="2" t="s">
        <v>365</v>
      </c>
      <c r="C80" s="2" t="s">
        <v>224</v>
      </c>
      <c r="D80" s="2" t="s">
        <v>63</v>
      </c>
      <c r="E80" s="4">
        <v>1.850536130536131</v>
      </c>
      <c r="F80" s="2" t="s">
        <v>150</v>
      </c>
      <c r="G80" s="2" t="s">
        <v>2810</v>
      </c>
    </row>
    <row r="81" spans="1:7">
      <c r="A81" s="2" t="s">
        <v>2888</v>
      </c>
      <c r="B81" s="2" t="s">
        <v>366</v>
      </c>
      <c r="C81" s="2" t="s">
        <v>224</v>
      </c>
      <c r="D81" s="2" t="s">
        <v>63</v>
      </c>
      <c r="E81" s="4">
        <v>1.850536130536131</v>
      </c>
      <c r="F81" s="2" t="s">
        <v>150</v>
      </c>
      <c r="G81" s="2" t="s">
        <v>2810</v>
      </c>
    </row>
    <row r="82" spans="1:7">
      <c r="A82" s="2" t="s">
        <v>2889</v>
      </c>
      <c r="B82" s="2" t="s">
        <v>367</v>
      </c>
      <c r="C82" s="2" t="s">
        <v>224</v>
      </c>
      <c r="D82" s="2" t="s">
        <v>63</v>
      </c>
      <c r="E82" s="4">
        <v>1.850536130536131</v>
      </c>
      <c r="F82" s="2" t="s">
        <v>150</v>
      </c>
      <c r="G82" s="2" t="s">
        <v>2810</v>
      </c>
    </row>
    <row r="83" spans="1:7">
      <c r="A83" s="2" t="s">
        <v>2890</v>
      </c>
      <c r="B83" s="2" t="s">
        <v>369</v>
      </c>
      <c r="C83" s="2" t="s">
        <v>224</v>
      </c>
      <c r="D83" s="2" t="s">
        <v>63</v>
      </c>
      <c r="E83" s="4">
        <v>1.850536130536131</v>
      </c>
      <c r="F83" s="2" t="s">
        <v>150</v>
      </c>
      <c r="G83" s="2" t="s">
        <v>2810</v>
      </c>
    </row>
    <row r="84" spans="1:7">
      <c r="A84" s="2" t="s">
        <v>2891</v>
      </c>
      <c r="B84" s="2" t="s">
        <v>371</v>
      </c>
      <c r="C84" s="2" t="s">
        <v>224</v>
      </c>
      <c r="D84" s="2" t="s">
        <v>63</v>
      </c>
      <c r="E84" s="4">
        <v>1.850536130536131</v>
      </c>
      <c r="F84" s="2" t="s">
        <v>150</v>
      </c>
      <c r="G84" s="2" t="s">
        <v>2810</v>
      </c>
    </row>
    <row r="85" spans="1:7">
      <c r="A85" s="2" t="s">
        <v>2892</v>
      </c>
      <c r="B85" s="2" t="s">
        <v>372</v>
      </c>
      <c r="C85" s="2" t="s">
        <v>224</v>
      </c>
      <c r="D85" s="2" t="s">
        <v>63</v>
      </c>
      <c r="E85" s="4">
        <v>1.850536130536131</v>
      </c>
      <c r="F85" s="2" t="s">
        <v>150</v>
      </c>
      <c r="G85" s="2" t="s">
        <v>2810</v>
      </c>
    </row>
    <row r="86" spans="1:7">
      <c r="A86" s="2" t="s">
        <v>2893</v>
      </c>
      <c r="B86" s="2" t="s">
        <v>374</v>
      </c>
      <c r="C86" s="2" t="s">
        <v>224</v>
      </c>
      <c r="D86" s="2" t="s">
        <v>63</v>
      </c>
      <c r="E86" s="4">
        <v>1.850536130536131</v>
      </c>
      <c r="F86" s="2" t="s">
        <v>150</v>
      </c>
      <c r="G86" s="2" t="s">
        <v>2810</v>
      </c>
    </row>
    <row r="87" spans="1:7">
      <c r="A87" s="2" t="s">
        <v>2894</v>
      </c>
      <c r="B87" s="2" t="s">
        <v>375</v>
      </c>
      <c r="C87" s="2" t="s">
        <v>224</v>
      </c>
      <c r="D87" s="2" t="s">
        <v>63</v>
      </c>
      <c r="E87" s="4">
        <v>1.850536130536131</v>
      </c>
      <c r="F87" s="2" t="s">
        <v>150</v>
      </c>
      <c r="G87" s="2" t="s">
        <v>2810</v>
      </c>
    </row>
    <row r="88" spans="1:7">
      <c r="A88" s="2" t="s">
        <v>2895</v>
      </c>
      <c r="B88" s="2" t="s">
        <v>377</v>
      </c>
      <c r="C88" s="2" t="s">
        <v>224</v>
      </c>
      <c r="D88" s="2" t="s">
        <v>63</v>
      </c>
      <c r="E88" s="4">
        <v>1.850536130536131</v>
      </c>
      <c r="F88" s="2" t="s">
        <v>150</v>
      </c>
      <c r="G88" s="2" t="s">
        <v>2810</v>
      </c>
    </row>
    <row r="89" spans="1:7">
      <c r="A89" s="2" t="s">
        <v>2896</v>
      </c>
      <c r="B89" s="2" t="s">
        <v>378</v>
      </c>
      <c r="C89" s="2" t="s">
        <v>224</v>
      </c>
      <c r="D89" s="2" t="s">
        <v>63</v>
      </c>
      <c r="E89" s="4">
        <v>1.850536130536131</v>
      </c>
      <c r="F89" s="2" t="s">
        <v>150</v>
      </c>
      <c r="G89" s="2" t="s">
        <v>2810</v>
      </c>
    </row>
    <row r="90" spans="1:7">
      <c r="A90" s="2" t="s">
        <v>2897</v>
      </c>
      <c r="B90" s="2" t="s">
        <v>379</v>
      </c>
      <c r="C90" s="2" t="s">
        <v>224</v>
      </c>
      <c r="D90" s="2" t="s">
        <v>63</v>
      </c>
      <c r="E90" s="4">
        <v>1.850536130536131</v>
      </c>
      <c r="F90" s="2" t="s">
        <v>150</v>
      </c>
      <c r="G90" s="2" t="s">
        <v>2810</v>
      </c>
    </row>
    <row r="91" spans="1:7">
      <c r="A91" s="2" t="s">
        <v>2898</v>
      </c>
      <c r="B91" s="2" t="s">
        <v>381</v>
      </c>
      <c r="C91" s="2" t="s">
        <v>224</v>
      </c>
      <c r="D91" s="2" t="s">
        <v>63</v>
      </c>
      <c r="E91" s="4">
        <v>1.850536130536131</v>
      </c>
      <c r="F91" s="2" t="s">
        <v>150</v>
      </c>
      <c r="G91" s="2" t="s">
        <v>2810</v>
      </c>
    </row>
    <row r="92" spans="1:7">
      <c r="A92" s="2" t="s">
        <v>2899</v>
      </c>
      <c r="B92" s="2" t="s">
        <v>383</v>
      </c>
      <c r="C92" s="2" t="s">
        <v>224</v>
      </c>
      <c r="D92" s="2" t="s">
        <v>63</v>
      </c>
      <c r="E92" s="4">
        <v>1.850536130536131</v>
      </c>
      <c r="F92" s="2" t="s">
        <v>150</v>
      </c>
      <c r="G92" s="2" t="s">
        <v>2810</v>
      </c>
    </row>
    <row r="93" spans="1:7">
      <c r="A93" s="2" t="s">
        <v>2900</v>
      </c>
      <c r="B93" s="2" t="s">
        <v>385</v>
      </c>
      <c r="C93" s="2" t="s">
        <v>224</v>
      </c>
      <c r="D93" s="2" t="s">
        <v>63</v>
      </c>
      <c r="E93" s="4">
        <v>1.850536130536131</v>
      </c>
      <c r="F93" s="2" t="s">
        <v>150</v>
      </c>
      <c r="G93" s="2" t="s">
        <v>2810</v>
      </c>
    </row>
    <row r="94" spans="1:7">
      <c r="A94" s="2" t="s">
        <v>2901</v>
      </c>
      <c r="B94" s="2" t="s">
        <v>386</v>
      </c>
      <c r="C94" s="2" t="s">
        <v>224</v>
      </c>
      <c r="D94" s="2" t="s">
        <v>63</v>
      </c>
      <c r="E94" s="4">
        <v>1.850536130536131</v>
      </c>
      <c r="F94" s="2" t="s">
        <v>150</v>
      </c>
      <c r="G94" s="2" t="s">
        <v>2810</v>
      </c>
    </row>
    <row r="95" spans="1:7">
      <c r="A95" s="2" t="s">
        <v>2902</v>
      </c>
      <c r="B95" s="2" t="s">
        <v>387</v>
      </c>
      <c r="C95" s="2" t="s">
        <v>224</v>
      </c>
      <c r="D95" s="2" t="s">
        <v>63</v>
      </c>
      <c r="E95" s="4">
        <v>1.850536130536131</v>
      </c>
      <c r="F95" s="2" t="s">
        <v>150</v>
      </c>
      <c r="G95" s="2" t="s">
        <v>2810</v>
      </c>
    </row>
    <row r="96" spans="1:7">
      <c r="A96" s="2" t="s">
        <v>2903</v>
      </c>
      <c r="B96" s="2" t="s">
        <v>388</v>
      </c>
      <c r="C96" s="2" t="s">
        <v>224</v>
      </c>
      <c r="D96" s="2" t="s">
        <v>63</v>
      </c>
      <c r="E96" s="4">
        <v>1.850536130536131</v>
      </c>
      <c r="F96" s="2" t="s">
        <v>150</v>
      </c>
      <c r="G96" s="2" t="s">
        <v>2810</v>
      </c>
    </row>
    <row r="97" spans="1:7">
      <c r="A97" s="2" t="s">
        <v>2904</v>
      </c>
      <c r="B97" s="2" t="s">
        <v>390</v>
      </c>
      <c r="C97" s="2" t="s">
        <v>224</v>
      </c>
      <c r="D97" s="2" t="s">
        <v>63</v>
      </c>
      <c r="E97" s="4">
        <v>1.850536130536131</v>
      </c>
      <c r="F97" s="2" t="s">
        <v>150</v>
      </c>
      <c r="G97" s="2" t="s">
        <v>2810</v>
      </c>
    </row>
    <row r="98" spans="1:7">
      <c r="A98" s="2" t="s">
        <v>2905</v>
      </c>
      <c r="B98" s="2" t="s">
        <v>392</v>
      </c>
      <c r="C98" s="2" t="s">
        <v>224</v>
      </c>
      <c r="D98" s="2" t="s">
        <v>63</v>
      </c>
      <c r="E98" s="4">
        <v>1.850536130536131</v>
      </c>
      <c r="F98" s="2" t="s">
        <v>150</v>
      </c>
      <c r="G98" s="2" t="s">
        <v>2810</v>
      </c>
    </row>
    <row r="99" spans="1:7">
      <c r="A99" s="2" t="s">
        <v>2906</v>
      </c>
      <c r="B99" s="2" t="s">
        <v>394</v>
      </c>
      <c r="C99" s="2" t="s">
        <v>224</v>
      </c>
      <c r="D99" s="2" t="s">
        <v>63</v>
      </c>
      <c r="E99" s="4">
        <v>1.850536130536131</v>
      </c>
      <c r="F99" s="2" t="s">
        <v>150</v>
      </c>
      <c r="G99" s="2" t="s">
        <v>2810</v>
      </c>
    </row>
    <row r="100" spans="1:7">
      <c r="A100" s="2" t="s">
        <v>2907</v>
      </c>
      <c r="B100" s="2" t="s">
        <v>396</v>
      </c>
      <c r="C100" s="2" t="s">
        <v>224</v>
      </c>
      <c r="D100" s="2" t="s">
        <v>63</v>
      </c>
      <c r="E100" s="4">
        <v>1.850536130536131</v>
      </c>
      <c r="F100" s="2" t="s">
        <v>150</v>
      </c>
      <c r="G100" s="2" t="s">
        <v>2810</v>
      </c>
    </row>
    <row r="101" spans="1:7">
      <c r="A101" s="2" t="s">
        <v>2908</v>
      </c>
      <c r="B101" s="2" t="s">
        <v>397</v>
      </c>
      <c r="C101" s="2" t="s">
        <v>224</v>
      </c>
      <c r="D101" s="2" t="s">
        <v>63</v>
      </c>
      <c r="E101" s="4">
        <v>1.850536130536131</v>
      </c>
      <c r="F101" s="2" t="s">
        <v>150</v>
      </c>
      <c r="G101" s="2" t="s">
        <v>2810</v>
      </c>
    </row>
    <row r="102" spans="1:7">
      <c r="A102" s="2" t="s">
        <v>2909</v>
      </c>
      <c r="B102" s="2" t="s">
        <v>399</v>
      </c>
      <c r="C102" s="2" t="s">
        <v>224</v>
      </c>
      <c r="D102" s="2" t="s">
        <v>63</v>
      </c>
      <c r="E102" s="4">
        <v>1.850536130536131</v>
      </c>
      <c r="F102" s="2" t="s">
        <v>150</v>
      </c>
      <c r="G102" s="2" t="s">
        <v>2810</v>
      </c>
    </row>
    <row r="103" spans="1:7">
      <c r="A103" s="2" t="s">
        <v>2910</v>
      </c>
      <c r="B103" s="2" t="s">
        <v>401</v>
      </c>
      <c r="C103" s="2" t="s">
        <v>224</v>
      </c>
      <c r="D103" s="2" t="s">
        <v>63</v>
      </c>
      <c r="E103" s="4">
        <v>1.850536130536131</v>
      </c>
      <c r="F103" s="2" t="s">
        <v>150</v>
      </c>
      <c r="G103" s="2" t="s">
        <v>2810</v>
      </c>
    </row>
    <row r="104" spans="1:7">
      <c r="A104" s="2" t="s">
        <v>2911</v>
      </c>
      <c r="B104" s="2" t="s">
        <v>403</v>
      </c>
      <c r="C104" s="2" t="s">
        <v>224</v>
      </c>
      <c r="D104" s="2" t="s">
        <v>63</v>
      </c>
      <c r="E104" s="4">
        <v>1.850536130536131</v>
      </c>
      <c r="F104" s="2" t="s">
        <v>150</v>
      </c>
      <c r="G104" s="2" t="s">
        <v>2810</v>
      </c>
    </row>
    <row r="105" spans="1:7">
      <c r="A105" s="2" t="s">
        <v>2912</v>
      </c>
      <c r="B105" s="2" t="s">
        <v>405</v>
      </c>
      <c r="C105" s="2" t="s">
        <v>224</v>
      </c>
      <c r="D105" s="2" t="s">
        <v>63</v>
      </c>
      <c r="E105" s="4">
        <v>1.850536130536131</v>
      </c>
      <c r="F105" s="2" t="s">
        <v>150</v>
      </c>
      <c r="G105" s="2" t="s">
        <v>2810</v>
      </c>
    </row>
    <row r="106" spans="1:7">
      <c r="A106" s="2" t="s">
        <v>2913</v>
      </c>
      <c r="B106" s="2" t="s">
        <v>407</v>
      </c>
      <c r="C106" s="2" t="s">
        <v>224</v>
      </c>
      <c r="D106" s="2" t="s">
        <v>63</v>
      </c>
      <c r="E106" s="4">
        <v>1.850536130536131</v>
      </c>
      <c r="F106" s="2" t="s">
        <v>150</v>
      </c>
      <c r="G106" s="2" t="s">
        <v>2810</v>
      </c>
    </row>
    <row r="107" spans="1:7">
      <c r="A107" s="2" t="s">
        <v>2914</v>
      </c>
      <c r="B107" s="2" t="s">
        <v>409</v>
      </c>
      <c r="C107" s="2" t="s">
        <v>224</v>
      </c>
      <c r="D107" s="2" t="s">
        <v>63</v>
      </c>
      <c r="E107" s="4">
        <v>1.850536130536131</v>
      </c>
      <c r="F107" s="2" t="s">
        <v>150</v>
      </c>
      <c r="G107" s="2" t="s">
        <v>2810</v>
      </c>
    </row>
    <row r="108" spans="1:7">
      <c r="A108" s="2" t="s">
        <v>2915</v>
      </c>
      <c r="B108" s="2" t="s">
        <v>411</v>
      </c>
      <c r="C108" s="2" t="s">
        <v>224</v>
      </c>
      <c r="D108" s="2" t="s">
        <v>63</v>
      </c>
      <c r="E108" s="4">
        <v>1.850536130536131</v>
      </c>
      <c r="F108" s="2" t="s">
        <v>150</v>
      </c>
      <c r="G108" s="2" t="s">
        <v>2810</v>
      </c>
    </row>
    <row r="109" spans="1:7">
      <c r="A109" s="2" t="s">
        <v>2916</v>
      </c>
      <c r="B109" s="2" t="s">
        <v>412</v>
      </c>
      <c r="C109" s="2" t="s">
        <v>224</v>
      </c>
      <c r="D109" s="2" t="s">
        <v>63</v>
      </c>
      <c r="E109" s="4">
        <v>1.850536130536131</v>
      </c>
      <c r="F109" s="2" t="s">
        <v>150</v>
      </c>
      <c r="G109" s="2" t="s">
        <v>2810</v>
      </c>
    </row>
    <row r="110" spans="1:7">
      <c r="A110" s="2" t="s">
        <v>2917</v>
      </c>
      <c r="B110" s="2" t="s">
        <v>414</v>
      </c>
      <c r="C110" s="2" t="s">
        <v>224</v>
      </c>
      <c r="D110" s="2" t="s">
        <v>63</v>
      </c>
      <c r="E110" s="4">
        <v>1.850536130536131</v>
      </c>
      <c r="F110" s="2" t="s">
        <v>150</v>
      </c>
      <c r="G110" s="2" t="s">
        <v>2810</v>
      </c>
    </row>
    <row r="111" spans="1:7">
      <c r="A111" s="2" t="s">
        <v>2918</v>
      </c>
      <c r="B111" s="2" t="s">
        <v>416</v>
      </c>
      <c r="C111" s="2" t="s">
        <v>224</v>
      </c>
      <c r="D111" s="2" t="s">
        <v>63</v>
      </c>
      <c r="E111" s="4">
        <v>1.850536130536131</v>
      </c>
      <c r="F111" s="2" t="s">
        <v>150</v>
      </c>
      <c r="G111" s="2" t="s">
        <v>2810</v>
      </c>
    </row>
    <row r="112" spans="1:7">
      <c r="A112" s="2" t="s">
        <v>2919</v>
      </c>
      <c r="B112" s="2" t="s">
        <v>418</v>
      </c>
      <c r="C112" s="2" t="s">
        <v>224</v>
      </c>
      <c r="D112" s="2" t="s">
        <v>63</v>
      </c>
      <c r="E112" s="4">
        <v>1.850536130536131</v>
      </c>
      <c r="F112" s="2" t="s">
        <v>150</v>
      </c>
      <c r="G112" s="2" t="s">
        <v>2810</v>
      </c>
    </row>
    <row r="113" spans="1:7">
      <c r="A113" s="2" t="s">
        <v>2920</v>
      </c>
      <c r="B113" s="2" t="s">
        <v>419</v>
      </c>
      <c r="C113" s="2" t="s">
        <v>224</v>
      </c>
      <c r="D113" s="2" t="s">
        <v>63</v>
      </c>
      <c r="E113" s="4">
        <v>1.850536130536131</v>
      </c>
      <c r="F113" s="2" t="s">
        <v>150</v>
      </c>
      <c r="G113" s="2" t="s">
        <v>2810</v>
      </c>
    </row>
    <row r="114" spans="1:7">
      <c r="A114" s="2" t="s">
        <v>2921</v>
      </c>
      <c r="B114" s="2" t="s">
        <v>420</v>
      </c>
      <c r="C114" s="2" t="s">
        <v>224</v>
      </c>
      <c r="D114" s="2" t="s">
        <v>63</v>
      </c>
      <c r="E114" s="4">
        <v>1.850536130536131</v>
      </c>
      <c r="F114" s="2" t="s">
        <v>150</v>
      </c>
      <c r="G114" s="2" t="s">
        <v>2810</v>
      </c>
    </row>
    <row r="115" spans="1:7">
      <c r="A115" s="2" t="s">
        <v>2922</v>
      </c>
      <c r="B115" s="2" t="s">
        <v>421</v>
      </c>
      <c r="C115" s="2" t="s">
        <v>224</v>
      </c>
      <c r="D115" s="2" t="s">
        <v>63</v>
      </c>
      <c r="E115" s="4">
        <v>1.850536130536131</v>
      </c>
      <c r="F115" s="2" t="s">
        <v>150</v>
      </c>
      <c r="G115" s="2" t="s">
        <v>2810</v>
      </c>
    </row>
    <row r="116" spans="1:7">
      <c r="A116" s="2" t="s">
        <v>2923</v>
      </c>
      <c r="B116" s="2" t="s">
        <v>423</v>
      </c>
      <c r="C116" s="2" t="s">
        <v>224</v>
      </c>
      <c r="D116" s="2" t="s">
        <v>63</v>
      </c>
      <c r="E116" s="4">
        <v>1.850536130536131</v>
      </c>
      <c r="F116" s="2" t="s">
        <v>150</v>
      </c>
      <c r="G116" s="2" t="s">
        <v>2810</v>
      </c>
    </row>
    <row r="117" spans="1:7">
      <c r="A117" s="2" t="s">
        <v>2924</v>
      </c>
      <c r="B117" s="2" t="s">
        <v>425</v>
      </c>
      <c r="C117" s="2" t="s">
        <v>224</v>
      </c>
      <c r="D117" s="2" t="s">
        <v>63</v>
      </c>
      <c r="E117" s="4">
        <v>1.850536130536131</v>
      </c>
      <c r="F117" s="2" t="s">
        <v>150</v>
      </c>
      <c r="G117" s="2" t="s">
        <v>2810</v>
      </c>
    </row>
    <row r="118" spans="1:7">
      <c r="A118" s="2" t="s">
        <v>2925</v>
      </c>
      <c r="B118" s="2" t="s">
        <v>426</v>
      </c>
      <c r="C118" s="2" t="s">
        <v>224</v>
      </c>
      <c r="D118" s="2" t="s">
        <v>63</v>
      </c>
      <c r="E118" s="4">
        <v>1.850536130536131</v>
      </c>
      <c r="F118" s="2" t="s">
        <v>150</v>
      </c>
      <c r="G118" s="2" t="s">
        <v>2810</v>
      </c>
    </row>
    <row r="119" spans="1:7">
      <c r="A119" s="2" t="s">
        <v>2926</v>
      </c>
      <c r="B119" s="2" t="s">
        <v>428</v>
      </c>
      <c r="C119" s="2" t="s">
        <v>224</v>
      </c>
      <c r="D119" s="2" t="s">
        <v>63</v>
      </c>
      <c r="E119" s="4">
        <v>1.850536130536131</v>
      </c>
      <c r="F119" s="2" t="s">
        <v>150</v>
      </c>
      <c r="G119" s="2" t="s">
        <v>2810</v>
      </c>
    </row>
    <row r="120" spans="1:7">
      <c r="A120" s="2" t="s">
        <v>2927</v>
      </c>
      <c r="B120" s="2" t="s">
        <v>429</v>
      </c>
      <c r="C120" s="2" t="s">
        <v>224</v>
      </c>
      <c r="D120" s="2" t="s">
        <v>63</v>
      </c>
      <c r="E120" s="4">
        <v>1.850536130536131</v>
      </c>
      <c r="F120" s="2" t="s">
        <v>150</v>
      </c>
      <c r="G120" s="2" t="s">
        <v>2810</v>
      </c>
    </row>
    <row r="121" spans="1:7">
      <c r="A121" s="2" t="s">
        <v>2928</v>
      </c>
      <c r="B121" s="2" t="s">
        <v>431</v>
      </c>
      <c r="C121" s="2" t="s">
        <v>224</v>
      </c>
      <c r="D121" s="2" t="s">
        <v>63</v>
      </c>
      <c r="E121" s="4">
        <v>1.850536130536131</v>
      </c>
      <c r="F121" s="2" t="s">
        <v>150</v>
      </c>
      <c r="G121" s="2" t="s">
        <v>2810</v>
      </c>
    </row>
    <row r="122" spans="1:7">
      <c r="A122" s="2" t="s">
        <v>2929</v>
      </c>
      <c r="B122" s="2" t="s">
        <v>433</v>
      </c>
      <c r="C122" s="2" t="s">
        <v>224</v>
      </c>
      <c r="D122" s="2" t="s">
        <v>63</v>
      </c>
      <c r="E122" s="4">
        <v>1.850536130536131</v>
      </c>
      <c r="F122" s="2" t="s">
        <v>150</v>
      </c>
      <c r="G122" s="2" t="s">
        <v>2810</v>
      </c>
    </row>
    <row r="123" spans="1:7">
      <c r="A123" s="2" t="s">
        <v>2930</v>
      </c>
      <c r="B123" s="2" t="s">
        <v>435</v>
      </c>
      <c r="C123" s="2" t="s">
        <v>224</v>
      </c>
      <c r="D123" s="2" t="s">
        <v>63</v>
      </c>
      <c r="E123" s="4">
        <v>1.850536130536131</v>
      </c>
      <c r="F123" s="2" t="s">
        <v>150</v>
      </c>
      <c r="G123" s="2" t="s">
        <v>2810</v>
      </c>
    </row>
    <row r="124" spans="1:7">
      <c r="A124" s="2" t="s">
        <v>2931</v>
      </c>
      <c r="B124" s="2" t="s">
        <v>436</v>
      </c>
      <c r="C124" s="2" t="s">
        <v>224</v>
      </c>
      <c r="D124" s="2" t="s">
        <v>63</v>
      </c>
      <c r="E124" s="4">
        <v>1.850536130536131</v>
      </c>
      <c r="F124" s="2" t="s">
        <v>150</v>
      </c>
      <c r="G124" s="2" t="s">
        <v>2810</v>
      </c>
    </row>
    <row r="125" spans="1:7">
      <c r="A125" s="2" t="s">
        <v>2932</v>
      </c>
      <c r="B125" s="2" t="s">
        <v>438</v>
      </c>
      <c r="C125" s="2" t="s">
        <v>224</v>
      </c>
      <c r="D125" s="2" t="s">
        <v>63</v>
      </c>
      <c r="E125" s="4">
        <v>1.850536130536131</v>
      </c>
      <c r="F125" s="2" t="s">
        <v>150</v>
      </c>
      <c r="G125" s="2" t="s">
        <v>2810</v>
      </c>
    </row>
    <row r="126" spans="1:7">
      <c r="A126" s="2" t="s">
        <v>2933</v>
      </c>
      <c r="B126" s="2" t="s">
        <v>440</v>
      </c>
      <c r="C126" s="2" t="s">
        <v>224</v>
      </c>
      <c r="D126" s="2" t="s">
        <v>63</v>
      </c>
      <c r="E126" s="4">
        <v>1.850536130536131</v>
      </c>
      <c r="F126" s="2" t="s">
        <v>150</v>
      </c>
      <c r="G126" s="2" t="s">
        <v>2810</v>
      </c>
    </row>
    <row r="127" spans="1:7">
      <c r="A127" s="2" t="s">
        <v>2934</v>
      </c>
      <c r="B127" s="2" t="s">
        <v>442</v>
      </c>
      <c r="C127" s="2" t="s">
        <v>224</v>
      </c>
      <c r="D127" s="2" t="s">
        <v>63</v>
      </c>
      <c r="E127" s="4">
        <v>1.850536130536131</v>
      </c>
      <c r="F127" s="2" t="s">
        <v>150</v>
      </c>
      <c r="G127" s="2" t="s">
        <v>2810</v>
      </c>
    </row>
    <row r="128" spans="1:7">
      <c r="A128" s="2" t="s">
        <v>2935</v>
      </c>
      <c r="B128" s="2" t="s">
        <v>443</v>
      </c>
      <c r="C128" s="2" t="s">
        <v>224</v>
      </c>
      <c r="D128" s="2" t="s">
        <v>63</v>
      </c>
      <c r="E128" s="4">
        <v>1.850536130536131</v>
      </c>
      <c r="F128" s="2" t="s">
        <v>150</v>
      </c>
      <c r="G128" s="2" t="s">
        <v>2810</v>
      </c>
    </row>
    <row r="129" spans="1:7">
      <c r="A129" s="2" t="s">
        <v>2936</v>
      </c>
      <c r="B129" s="2" t="s">
        <v>444</v>
      </c>
      <c r="C129" s="2" t="s">
        <v>224</v>
      </c>
      <c r="D129" s="2" t="s">
        <v>63</v>
      </c>
      <c r="E129" s="4">
        <v>1.850536130536131</v>
      </c>
      <c r="F129" s="2" t="s">
        <v>150</v>
      </c>
      <c r="G129" s="2" t="s">
        <v>2810</v>
      </c>
    </row>
    <row r="130" spans="1:7">
      <c r="A130" s="2" t="s">
        <v>2937</v>
      </c>
      <c r="B130" s="2" t="s">
        <v>445</v>
      </c>
      <c r="C130" s="2" t="s">
        <v>224</v>
      </c>
      <c r="D130" s="2" t="s">
        <v>63</v>
      </c>
      <c r="E130" s="4">
        <v>1.850536130536131</v>
      </c>
      <c r="F130" s="2" t="s">
        <v>150</v>
      </c>
      <c r="G130" s="2" t="s">
        <v>2810</v>
      </c>
    </row>
    <row r="131" spans="1:7">
      <c r="A131" s="2" t="s">
        <v>2938</v>
      </c>
      <c r="B131" s="2" t="s">
        <v>447</v>
      </c>
      <c r="C131" s="2" t="s">
        <v>224</v>
      </c>
      <c r="D131" s="2" t="s">
        <v>63</v>
      </c>
      <c r="E131" s="4">
        <v>1.850536130536131</v>
      </c>
      <c r="F131" s="2" t="s">
        <v>150</v>
      </c>
      <c r="G131" s="2" t="s">
        <v>2810</v>
      </c>
    </row>
    <row r="132" spans="1:7">
      <c r="A132" s="2" t="s">
        <v>2939</v>
      </c>
      <c r="B132" s="2" t="s">
        <v>448</v>
      </c>
      <c r="C132" s="2" t="s">
        <v>224</v>
      </c>
      <c r="D132" s="2" t="s">
        <v>63</v>
      </c>
      <c r="E132" s="4">
        <v>1.850536130536131</v>
      </c>
      <c r="F132" s="2" t="s">
        <v>150</v>
      </c>
      <c r="G132" s="2" t="s">
        <v>2810</v>
      </c>
    </row>
    <row r="133" spans="1:7">
      <c r="A133" s="2" t="s">
        <v>2940</v>
      </c>
      <c r="B133" s="2" t="s">
        <v>449</v>
      </c>
      <c r="C133" s="2" t="s">
        <v>224</v>
      </c>
      <c r="D133" s="2" t="s">
        <v>63</v>
      </c>
      <c r="E133" s="4">
        <v>1.850536130536131</v>
      </c>
      <c r="F133" s="2" t="s">
        <v>150</v>
      </c>
      <c r="G133" s="2" t="s">
        <v>2810</v>
      </c>
    </row>
    <row r="134" spans="1:7">
      <c r="A134" s="2" t="s">
        <v>2941</v>
      </c>
      <c r="B134" s="2" t="s">
        <v>451</v>
      </c>
      <c r="C134" s="2" t="s">
        <v>224</v>
      </c>
      <c r="D134" s="2" t="s">
        <v>63</v>
      </c>
      <c r="E134" s="4">
        <v>1.850536130536131</v>
      </c>
      <c r="F134" s="2" t="s">
        <v>150</v>
      </c>
      <c r="G134" s="2" t="s">
        <v>2810</v>
      </c>
    </row>
    <row r="135" spans="1:7">
      <c r="A135" s="2" t="s">
        <v>2942</v>
      </c>
      <c r="B135" s="2" t="s">
        <v>452</v>
      </c>
      <c r="C135" s="2" t="s">
        <v>224</v>
      </c>
      <c r="D135" s="2" t="s">
        <v>63</v>
      </c>
      <c r="E135" s="4">
        <v>1.850536130536131</v>
      </c>
      <c r="F135" s="2" t="s">
        <v>150</v>
      </c>
      <c r="G135" s="2" t="s">
        <v>2810</v>
      </c>
    </row>
    <row r="136" spans="1:7">
      <c r="A136" s="2" t="s">
        <v>2943</v>
      </c>
      <c r="B136" s="2" t="s">
        <v>453</v>
      </c>
      <c r="C136" s="2" t="s">
        <v>224</v>
      </c>
      <c r="D136" s="2" t="s">
        <v>63</v>
      </c>
      <c r="E136" s="4">
        <v>1.850536130536131</v>
      </c>
      <c r="F136" s="2" t="s">
        <v>150</v>
      </c>
      <c r="G136" s="2" t="s">
        <v>2810</v>
      </c>
    </row>
    <row r="137" spans="1:7">
      <c r="A137" s="2" t="s">
        <v>2944</v>
      </c>
      <c r="B137" s="2" t="s">
        <v>454</v>
      </c>
      <c r="C137" s="2" t="s">
        <v>224</v>
      </c>
      <c r="D137" s="2" t="s">
        <v>63</v>
      </c>
      <c r="E137" s="4">
        <v>1.850536130536131</v>
      </c>
      <c r="F137" s="2" t="s">
        <v>150</v>
      </c>
      <c r="G137" s="2" t="s">
        <v>2810</v>
      </c>
    </row>
    <row r="138" spans="1:7">
      <c r="A138" s="2" t="s">
        <v>2945</v>
      </c>
      <c r="B138" s="2" t="s">
        <v>455</v>
      </c>
      <c r="C138" s="2" t="s">
        <v>224</v>
      </c>
      <c r="D138" s="2" t="s">
        <v>63</v>
      </c>
      <c r="E138" s="4">
        <v>1.850536130536131</v>
      </c>
      <c r="F138" s="2" t="s">
        <v>150</v>
      </c>
      <c r="G138" s="2" t="s">
        <v>2810</v>
      </c>
    </row>
    <row r="139" spans="1:7">
      <c r="A139" s="2" t="s">
        <v>2946</v>
      </c>
      <c r="B139" s="2" t="s">
        <v>457</v>
      </c>
      <c r="C139" s="2" t="s">
        <v>224</v>
      </c>
      <c r="D139" s="2" t="s">
        <v>63</v>
      </c>
      <c r="E139" s="4">
        <v>1.850536130536131</v>
      </c>
      <c r="F139" s="2" t="s">
        <v>150</v>
      </c>
      <c r="G139" s="2" t="s">
        <v>2810</v>
      </c>
    </row>
    <row r="140" spans="1:7">
      <c r="A140" s="2" t="s">
        <v>2947</v>
      </c>
      <c r="B140" s="2" t="s">
        <v>459</v>
      </c>
      <c r="C140" s="2" t="s">
        <v>224</v>
      </c>
      <c r="D140" s="2" t="s">
        <v>63</v>
      </c>
      <c r="E140" s="4">
        <v>1.850536130536131</v>
      </c>
      <c r="F140" s="2" t="s">
        <v>150</v>
      </c>
      <c r="G140" s="2" t="s">
        <v>2810</v>
      </c>
    </row>
    <row r="141" spans="1:7">
      <c r="A141" s="2" t="s">
        <v>2948</v>
      </c>
      <c r="B141" s="2" t="s">
        <v>460</v>
      </c>
      <c r="C141" s="2" t="s">
        <v>224</v>
      </c>
      <c r="D141" s="2" t="s">
        <v>63</v>
      </c>
      <c r="E141" s="4">
        <v>1.850536130536131</v>
      </c>
      <c r="F141" s="2" t="s">
        <v>150</v>
      </c>
      <c r="G141" s="2" t="s">
        <v>2810</v>
      </c>
    </row>
    <row r="142" spans="1:7">
      <c r="A142" s="2" t="s">
        <v>2949</v>
      </c>
      <c r="B142" s="2" t="s">
        <v>461</v>
      </c>
      <c r="C142" s="2" t="s">
        <v>224</v>
      </c>
      <c r="D142" s="2" t="s">
        <v>63</v>
      </c>
      <c r="E142" s="4">
        <v>1.850536130536131</v>
      </c>
      <c r="F142" s="2" t="s">
        <v>150</v>
      </c>
      <c r="G142" s="2" t="s">
        <v>2810</v>
      </c>
    </row>
    <row r="143" spans="1:7">
      <c r="A143" s="2" t="s">
        <v>2950</v>
      </c>
      <c r="B143" s="2" t="s">
        <v>462</v>
      </c>
      <c r="C143" s="2" t="s">
        <v>224</v>
      </c>
      <c r="D143" s="2" t="s">
        <v>63</v>
      </c>
      <c r="E143" s="4">
        <v>1.850536130536131</v>
      </c>
      <c r="F143" s="2" t="s">
        <v>150</v>
      </c>
      <c r="G143" s="2" t="s">
        <v>2810</v>
      </c>
    </row>
    <row r="144" spans="1:7">
      <c r="A144" s="2" t="s">
        <v>2951</v>
      </c>
      <c r="B144" s="2" t="s">
        <v>463</v>
      </c>
      <c r="C144" s="2" t="s">
        <v>224</v>
      </c>
      <c r="D144" s="2" t="s">
        <v>63</v>
      </c>
      <c r="E144" s="4">
        <v>1.850536130536131</v>
      </c>
      <c r="F144" s="2" t="s">
        <v>150</v>
      </c>
      <c r="G144" s="2" t="s">
        <v>2810</v>
      </c>
    </row>
    <row r="145" spans="1:7">
      <c r="A145" s="2" t="s">
        <v>2952</v>
      </c>
      <c r="B145" s="2" t="s">
        <v>465</v>
      </c>
      <c r="C145" s="2" t="s">
        <v>224</v>
      </c>
      <c r="D145" s="2" t="s">
        <v>63</v>
      </c>
      <c r="E145" s="4">
        <v>1.850536130536131</v>
      </c>
      <c r="F145" s="2" t="s">
        <v>150</v>
      </c>
      <c r="G145" s="2" t="s">
        <v>2810</v>
      </c>
    </row>
    <row r="146" spans="1:7">
      <c r="A146" s="2" t="s">
        <v>2953</v>
      </c>
      <c r="B146" s="2" t="s">
        <v>466</v>
      </c>
      <c r="C146" s="2" t="s">
        <v>224</v>
      </c>
      <c r="D146" s="2" t="s">
        <v>63</v>
      </c>
      <c r="E146" s="4">
        <v>1.850536130536131</v>
      </c>
      <c r="F146" s="2" t="s">
        <v>150</v>
      </c>
      <c r="G146" s="2" t="s">
        <v>2810</v>
      </c>
    </row>
    <row r="147" spans="1:7">
      <c r="A147" s="2" t="s">
        <v>2954</v>
      </c>
      <c r="B147" s="2" t="s">
        <v>467</v>
      </c>
      <c r="C147" s="2" t="s">
        <v>224</v>
      </c>
      <c r="D147" s="2" t="s">
        <v>63</v>
      </c>
      <c r="E147" s="4">
        <v>1.850536130536131</v>
      </c>
      <c r="F147" s="2" t="s">
        <v>150</v>
      </c>
      <c r="G147" s="2" t="s">
        <v>2810</v>
      </c>
    </row>
    <row r="148" spans="1:7">
      <c r="A148" s="2" t="s">
        <v>2955</v>
      </c>
      <c r="B148" s="2" t="s">
        <v>469</v>
      </c>
      <c r="C148" s="2" t="s">
        <v>224</v>
      </c>
      <c r="D148" s="2" t="s">
        <v>63</v>
      </c>
      <c r="E148" s="4">
        <v>1.850536130536131</v>
      </c>
      <c r="F148" s="2" t="s">
        <v>150</v>
      </c>
      <c r="G148" s="2" t="s">
        <v>2810</v>
      </c>
    </row>
    <row r="149" spans="1:7">
      <c r="A149" s="2" t="s">
        <v>2956</v>
      </c>
      <c r="B149" s="2" t="s">
        <v>471</v>
      </c>
      <c r="C149" s="2" t="s">
        <v>224</v>
      </c>
      <c r="D149" s="2" t="s">
        <v>63</v>
      </c>
      <c r="E149" s="4">
        <v>1.850536130536131</v>
      </c>
      <c r="F149" s="2" t="s">
        <v>150</v>
      </c>
      <c r="G149" s="2" t="s">
        <v>2810</v>
      </c>
    </row>
    <row r="150" spans="1:7">
      <c r="A150" s="2" t="s">
        <v>2957</v>
      </c>
      <c r="B150" s="2" t="s">
        <v>472</v>
      </c>
      <c r="C150" s="2" t="s">
        <v>224</v>
      </c>
      <c r="D150" s="2" t="s">
        <v>63</v>
      </c>
      <c r="E150" s="4">
        <v>1.850536130536131</v>
      </c>
      <c r="F150" s="2" t="s">
        <v>150</v>
      </c>
      <c r="G150" s="2" t="s">
        <v>2810</v>
      </c>
    </row>
    <row r="151" spans="1:7">
      <c r="A151" s="2" t="s">
        <v>2958</v>
      </c>
      <c r="B151" s="2" t="s">
        <v>473</v>
      </c>
      <c r="C151" s="2" t="s">
        <v>224</v>
      </c>
      <c r="D151" s="2" t="s">
        <v>63</v>
      </c>
      <c r="E151" s="4">
        <v>1.850536130536131</v>
      </c>
      <c r="F151" s="2" t="s">
        <v>150</v>
      </c>
      <c r="G151" s="2" t="s">
        <v>2810</v>
      </c>
    </row>
    <row r="152" spans="1:7">
      <c r="A152" s="2" t="s">
        <v>2959</v>
      </c>
      <c r="B152" s="2" t="s">
        <v>474</v>
      </c>
      <c r="C152" s="2" t="s">
        <v>224</v>
      </c>
      <c r="D152" s="2" t="s">
        <v>63</v>
      </c>
      <c r="E152" s="4">
        <v>1.850536130536131</v>
      </c>
      <c r="F152" s="2" t="s">
        <v>150</v>
      </c>
      <c r="G152" s="2" t="s">
        <v>2810</v>
      </c>
    </row>
    <row r="153" spans="1:7">
      <c r="A153" s="2" t="s">
        <v>2960</v>
      </c>
      <c r="B153" s="2" t="s">
        <v>476</v>
      </c>
      <c r="C153" s="2" t="s">
        <v>224</v>
      </c>
      <c r="D153" s="2" t="s">
        <v>63</v>
      </c>
      <c r="E153" s="4">
        <v>1.850536130536131</v>
      </c>
      <c r="F153" s="2" t="s">
        <v>150</v>
      </c>
      <c r="G153" s="2" t="s">
        <v>2810</v>
      </c>
    </row>
    <row r="154" spans="1:7">
      <c r="A154" s="2" t="s">
        <v>2961</v>
      </c>
      <c r="B154" s="2" t="s">
        <v>477</v>
      </c>
      <c r="C154" s="2" t="s">
        <v>224</v>
      </c>
      <c r="D154" s="2" t="s">
        <v>63</v>
      </c>
      <c r="E154" s="4">
        <v>1.850536130536131</v>
      </c>
      <c r="F154" s="2" t="s">
        <v>150</v>
      </c>
      <c r="G154" s="2" t="s">
        <v>2810</v>
      </c>
    </row>
    <row r="155" spans="1:7">
      <c r="A155" s="2" t="s">
        <v>2962</v>
      </c>
      <c r="B155" s="2" t="s">
        <v>478</v>
      </c>
      <c r="C155" s="2" t="s">
        <v>224</v>
      </c>
      <c r="D155" s="2" t="s">
        <v>63</v>
      </c>
      <c r="E155" s="4">
        <v>1.850536130536131</v>
      </c>
      <c r="F155" s="2" t="s">
        <v>150</v>
      </c>
      <c r="G155" s="2" t="s">
        <v>2810</v>
      </c>
    </row>
    <row r="156" spans="1:7">
      <c r="A156" s="2" t="s">
        <v>2963</v>
      </c>
      <c r="B156" s="2" t="s">
        <v>479</v>
      </c>
      <c r="C156" s="2" t="s">
        <v>224</v>
      </c>
      <c r="D156" s="2" t="s">
        <v>63</v>
      </c>
      <c r="E156" s="4">
        <v>1.850536130536131</v>
      </c>
      <c r="F156" s="2" t="s">
        <v>150</v>
      </c>
      <c r="G156" s="2" t="s">
        <v>2810</v>
      </c>
    </row>
    <row r="157" spans="1:7">
      <c r="A157" s="2" t="s">
        <v>2964</v>
      </c>
      <c r="B157" s="2" t="s">
        <v>481</v>
      </c>
      <c r="C157" s="2" t="s">
        <v>224</v>
      </c>
      <c r="D157" s="2" t="s">
        <v>63</v>
      </c>
      <c r="E157" s="4">
        <v>1.850536130536131</v>
      </c>
      <c r="F157" s="2" t="s">
        <v>150</v>
      </c>
      <c r="G157" s="2" t="s">
        <v>2810</v>
      </c>
    </row>
    <row r="158" spans="1:7">
      <c r="A158" s="2" t="s">
        <v>2965</v>
      </c>
      <c r="B158" s="2" t="s">
        <v>482</v>
      </c>
      <c r="C158" s="2" t="s">
        <v>224</v>
      </c>
      <c r="D158" s="2" t="s">
        <v>63</v>
      </c>
      <c r="E158" s="4">
        <v>1.850536130536131</v>
      </c>
      <c r="F158" s="2" t="s">
        <v>150</v>
      </c>
      <c r="G158" s="2" t="s">
        <v>2810</v>
      </c>
    </row>
    <row r="159" spans="1:7">
      <c r="A159" s="2" t="s">
        <v>2966</v>
      </c>
      <c r="B159" s="2" t="s">
        <v>484</v>
      </c>
      <c r="C159" s="2" t="s">
        <v>224</v>
      </c>
      <c r="D159" s="2" t="s">
        <v>63</v>
      </c>
      <c r="E159" s="4">
        <v>1.850536130536131</v>
      </c>
      <c r="F159" s="2" t="s">
        <v>150</v>
      </c>
      <c r="G159" s="2" t="s">
        <v>2810</v>
      </c>
    </row>
    <row r="160" spans="1:7">
      <c r="A160" s="2" t="s">
        <v>2967</v>
      </c>
      <c r="B160" s="2" t="s">
        <v>486</v>
      </c>
      <c r="C160" s="2" t="s">
        <v>224</v>
      </c>
      <c r="D160" s="2" t="s">
        <v>63</v>
      </c>
      <c r="E160" s="4">
        <v>1.850536130536131</v>
      </c>
      <c r="F160" s="2" t="s">
        <v>150</v>
      </c>
      <c r="G160" s="2" t="s">
        <v>2810</v>
      </c>
    </row>
    <row r="161" spans="1:7">
      <c r="A161" s="2" t="s">
        <v>2968</v>
      </c>
      <c r="B161" s="2" t="s">
        <v>487</v>
      </c>
      <c r="C161" s="2" t="s">
        <v>224</v>
      </c>
      <c r="D161" s="2" t="s">
        <v>63</v>
      </c>
      <c r="E161" s="4">
        <v>1.850536130536131</v>
      </c>
      <c r="F161" s="2" t="s">
        <v>150</v>
      </c>
      <c r="G161" s="2" t="s">
        <v>2810</v>
      </c>
    </row>
    <row r="162" spans="1:7">
      <c r="A162" s="2" t="s">
        <v>2969</v>
      </c>
      <c r="B162" s="2" t="s">
        <v>489</v>
      </c>
      <c r="C162" s="2" t="s">
        <v>224</v>
      </c>
      <c r="D162" s="2" t="s">
        <v>63</v>
      </c>
      <c r="E162" s="4">
        <v>1.850536130536131</v>
      </c>
      <c r="F162" s="2" t="s">
        <v>150</v>
      </c>
      <c r="G162" s="2" t="s">
        <v>2810</v>
      </c>
    </row>
    <row r="163" spans="1:7">
      <c r="A163" s="2" t="s">
        <v>2970</v>
      </c>
      <c r="B163" s="2" t="s">
        <v>491</v>
      </c>
      <c r="C163" s="2" t="s">
        <v>224</v>
      </c>
      <c r="D163" s="2" t="s">
        <v>63</v>
      </c>
      <c r="E163" s="4">
        <v>1.850536130536131</v>
      </c>
      <c r="F163" s="2" t="s">
        <v>150</v>
      </c>
      <c r="G163" s="2" t="s">
        <v>2810</v>
      </c>
    </row>
    <row r="164" spans="1:7">
      <c r="A164" s="2" t="s">
        <v>2971</v>
      </c>
      <c r="B164" s="2" t="s">
        <v>492</v>
      </c>
      <c r="C164" s="2" t="s">
        <v>224</v>
      </c>
      <c r="D164" s="2" t="s">
        <v>63</v>
      </c>
      <c r="E164" s="4">
        <v>1.850536130536131</v>
      </c>
      <c r="F164" s="2" t="s">
        <v>150</v>
      </c>
      <c r="G164" s="2" t="s">
        <v>2810</v>
      </c>
    </row>
    <row r="165" spans="1:7">
      <c r="A165" s="2" t="s">
        <v>2972</v>
      </c>
      <c r="B165" s="2" t="s">
        <v>493</v>
      </c>
      <c r="C165" s="2" t="s">
        <v>224</v>
      </c>
      <c r="D165" s="2" t="s">
        <v>63</v>
      </c>
      <c r="E165" s="4">
        <v>1.850536130536131</v>
      </c>
      <c r="F165" s="2" t="s">
        <v>150</v>
      </c>
      <c r="G165" s="2" t="s">
        <v>2810</v>
      </c>
    </row>
    <row r="166" spans="1:7">
      <c r="A166" s="2" t="s">
        <v>2973</v>
      </c>
      <c r="B166" s="2" t="s">
        <v>494</v>
      </c>
      <c r="C166" s="2" t="s">
        <v>224</v>
      </c>
      <c r="D166" s="2" t="s">
        <v>63</v>
      </c>
      <c r="E166" s="4">
        <v>1.850536130536131</v>
      </c>
      <c r="F166" s="2" t="s">
        <v>150</v>
      </c>
      <c r="G166" s="2" t="s">
        <v>2810</v>
      </c>
    </row>
    <row r="167" spans="1:7">
      <c r="A167" s="2" t="s">
        <v>2974</v>
      </c>
      <c r="B167" s="2" t="s">
        <v>495</v>
      </c>
      <c r="C167" s="2" t="s">
        <v>224</v>
      </c>
      <c r="D167" s="2" t="s">
        <v>63</v>
      </c>
      <c r="E167" s="4">
        <v>1.850536130536131</v>
      </c>
      <c r="F167" s="2" t="s">
        <v>150</v>
      </c>
      <c r="G167" s="2" t="s">
        <v>2810</v>
      </c>
    </row>
    <row r="168" spans="1:7">
      <c r="A168" s="2" t="s">
        <v>2975</v>
      </c>
      <c r="B168" s="2" t="s">
        <v>496</v>
      </c>
      <c r="C168" s="2" t="s">
        <v>224</v>
      </c>
      <c r="D168" s="2" t="s">
        <v>63</v>
      </c>
      <c r="E168" s="4">
        <v>1.850536130536131</v>
      </c>
      <c r="F168" s="2" t="s">
        <v>150</v>
      </c>
      <c r="G168" s="2" t="s">
        <v>2810</v>
      </c>
    </row>
    <row r="169" spans="1:7">
      <c r="A169" s="2" t="s">
        <v>2976</v>
      </c>
      <c r="B169" s="2" t="s">
        <v>498</v>
      </c>
      <c r="C169" s="2" t="s">
        <v>224</v>
      </c>
      <c r="D169" s="2" t="s">
        <v>63</v>
      </c>
      <c r="E169" s="4">
        <v>1.850536130536131</v>
      </c>
      <c r="F169" s="2" t="s">
        <v>150</v>
      </c>
      <c r="G169" s="2" t="s">
        <v>2810</v>
      </c>
    </row>
    <row r="170" spans="1:7">
      <c r="A170" s="2" t="s">
        <v>2977</v>
      </c>
      <c r="B170" s="2" t="s">
        <v>499</v>
      </c>
      <c r="C170" s="2" t="s">
        <v>224</v>
      </c>
      <c r="D170" s="2" t="s">
        <v>63</v>
      </c>
      <c r="E170" s="4">
        <v>1.850536130536131</v>
      </c>
      <c r="F170" s="2" t="s">
        <v>150</v>
      </c>
      <c r="G170" s="2" t="s">
        <v>2810</v>
      </c>
    </row>
    <row r="171" spans="1:7">
      <c r="A171" s="2" t="s">
        <v>2978</v>
      </c>
      <c r="B171" s="2" t="s">
        <v>500</v>
      </c>
      <c r="C171" s="2" t="s">
        <v>224</v>
      </c>
      <c r="D171" s="2" t="s">
        <v>63</v>
      </c>
      <c r="E171" s="4">
        <v>1.850536130536131</v>
      </c>
      <c r="F171" s="2" t="s">
        <v>150</v>
      </c>
      <c r="G171" s="2" t="s">
        <v>2810</v>
      </c>
    </row>
    <row r="172" spans="1:7">
      <c r="A172" s="2" t="s">
        <v>2979</v>
      </c>
      <c r="B172" s="2" t="s">
        <v>501</v>
      </c>
      <c r="C172" s="2" t="s">
        <v>224</v>
      </c>
      <c r="D172" s="2" t="s">
        <v>63</v>
      </c>
      <c r="E172" s="4">
        <v>1.850536130536131</v>
      </c>
      <c r="F172" s="2" t="s">
        <v>150</v>
      </c>
      <c r="G172" s="2" t="s">
        <v>2810</v>
      </c>
    </row>
    <row r="173" spans="1:7">
      <c r="A173" s="2" t="s">
        <v>2980</v>
      </c>
      <c r="B173" s="2" t="s">
        <v>502</v>
      </c>
      <c r="C173" s="2" t="s">
        <v>224</v>
      </c>
      <c r="D173" s="2" t="s">
        <v>63</v>
      </c>
      <c r="E173" s="4">
        <v>1.850536130536131</v>
      </c>
      <c r="F173" s="2" t="s">
        <v>150</v>
      </c>
      <c r="G173" s="2" t="s">
        <v>2810</v>
      </c>
    </row>
    <row r="174" spans="1:7">
      <c r="A174" s="2" t="s">
        <v>2981</v>
      </c>
      <c r="B174" s="2" t="s">
        <v>504</v>
      </c>
      <c r="C174" s="2" t="s">
        <v>224</v>
      </c>
      <c r="D174" s="2" t="s">
        <v>63</v>
      </c>
      <c r="E174" s="4">
        <v>1.850536130536131</v>
      </c>
      <c r="F174" s="2" t="s">
        <v>150</v>
      </c>
      <c r="G174" s="2" t="s">
        <v>2810</v>
      </c>
    </row>
    <row r="175" spans="1:7">
      <c r="A175" s="2" t="s">
        <v>2982</v>
      </c>
      <c r="B175" s="2" t="s">
        <v>505</v>
      </c>
      <c r="C175" s="2" t="s">
        <v>224</v>
      </c>
      <c r="D175" s="2" t="s">
        <v>63</v>
      </c>
      <c r="E175" s="4">
        <v>1.850536130536131</v>
      </c>
      <c r="F175" s="2" t="s">
        <v>150</v>
      </c>
      <c r="G175" s="2" t="s">
        <v>2810</v>
      </c>
    </row>
    <row r="176" spans="1:7">
      <c r="A176" s="2" t="s">
        <v>2983</v>
      </c>
      <c r="B176" s="2" t="s">
        <v>506</v>
      </c>
      <c r="C176" s="2" t="s">
        <v>224</v>
      </c>
      <c r="D176" s="2" t="s">
        <v>63</v>
      </c>
      <c r="E176" s="4">
        <v>1.850536130536131</v>
      </c>
      <c r="F176" s="2" t="s">
        <v>150</v>
      </c>
      <c r="G176" s="2" t="s">
        <v>2810</v>
      </c>
    </row>
    <row r="177" spans="1:7">
      <c r="A177" s="2" t="s">
        <v>2984</v>
      </c>
      <c r="B177" s="2" t="s">
        <v>507</v>
      </c>
      <c r="C177" s="2" t="s">
        <v>224</v>
      </c>
      <c r="D177" s="2" t="s">
        <v>63</v>
      </c>
      <c r="E177" s="4">
        <v>1.850536130536131</v>
      </c>
      <c r="F177" s="2" t="s">
        <v>150</v>
      </c>
      <c r="G177" s="2" t="s">
        <v>2810</v>
      </c>
    </row>
    <row r="178" spans="1:7">
      <c r="A178" s="2" t="s">
        <v>2985</v>
      </c>
      <c r="B178" s="2" t="s">
        <v>508</v>
      </c>
      <c r="C178" s="2" t="s">
        <v>224</v>
      </c>
      <c r="D178" s="2" t="s">
        <v>63</v>
      </c>
      <c r="E178" s="4">
        <v>1.850536130536131</v>
      </c>
      <c r="F178" s="2" t="s">
        <v>150</v>
      </c>
      <c r="G178" s="2" t="s">
        <v>2810</v>
      </c>
    </row>
    <row r="179" spans="1:7">
      <c r="A179" s="2" t="s">
        <v>2986</v>
      </c>
      <c r="B179" s="2" t="s">
        <v>509</v>
      </c>
      <c r="C179" s="2" t="s">
        <v>224</v>
      </c>
      <c r="D179" s="2" t="s">
        <v>63</v>
      </c>
      <c r="E179" s="4">
        <v>1.850536130536131</v>
      </c>
      <c r="F179" s="2" t="s">
        <v>150</v>
      </c>
      <c r="G179" s="2" t="s">
        <v>2810</v>
      </c>
    </row>
    <row r="180" spans="1:7">
      <c r="A180" s="2" t="s">
        <v>2987</v>
      </c>
      <c r="B180" s="2" t="s">
        <v>510</v>
      </c>
      <c r="C180" s="2" t="s">
        <v>224</v>
      </c>
      <c r="D180" s="2" t="s">
        <v>63</v>
      </c>
      <c r="E180" s="4">
        <v>1.850536130536131</v>
      </c>
      <c r="F180" s="2" t="s">
        <v>150</v>
      </c>
      <c r="G180" s="2" t="s">
        <v>2810</v>
      </c>
    </row>
    <row r="181" spans="1:7">
      <c r="A181" s="2" t="s">
        <v>2988</v>
      </c>
      <c r="B181" s="2" t="s">
        <v>511</v>
      </c>
      <c r="C181" s="2" t="s">
        <v>224</v>
      </c>
      <c r="D181" s="2" t="s">
        <v>63</v>
      </c>
      <c r="E181" s="4">
        <v>1.850536130536131</v>
      </c>
      <c r="F181" s="2" t="s">
        <v>150</v>
      </c>
      <c r="G181" s="2" t="s">
        <v>2810</v>
      </c>
    </row>
    <row r="182" spans="1:7">
      <c r="A182" s="2" t="s">
        <v>2989</v>
      </c>
      <c r="B182" s="2" t="s">
        <v>512</v>
      </c>
      <c r="C182" s="2" t="s">
        <v>224</v>
      </c>
      <c r="D182" s="2" t="s">
        <v>63</v>
      </c>
      <c r="E182" s="4">
        <v>1.850536130536131</v>
      </c>
      <c r="F182" s="2" t="s">
        <v>150</v>
      </c>
      <c r="G182" s="2" t="s">
        <v>2810</v>
      </c>
    </row>
    <row r="183" spans="1:7">
      <c r="A183" s="2" t="s">
        <v>2990</v>
      </c>
      <c r="B183" s="2" t="s">
        <v>513</v>
      </c>
      <c r="C183" s="2" t="s">
        <v>224</v>
      </c>
      <c r="D183" s="2" t="s">
        <v>63</v>
      </c>
      <c r="E183" s="4">
        <v>1.850536130536131</v>
      </c>
      <c r="F183" s="2" t="s">
        <v>150</v>
      </c>
      <c r="G183" s="2" t="s">
        <v>2810</v>
      </c>
    </row>
    <row r="184" spans="1:7">
      <c r="A184" s="2" t="s">
        <v>2991</v>
      </c>
      <c r="B184" s="2" t="s">
        <v>514</v>
      </c>
      <c r="C184" s="2" t="s">
        <v>224</v>
      </c>
      <c r="D184" s="2" t="s">
        <v>63</v>
      </c>
      <c r="E184" s="4">
        <v>1.850536130536131</v>
      </c>
      <c r="F184" s="2" t="s">
        <v>150</v>
      </c>
      <c r="G184" s="2" t="s">
        <v>2810</v>
      </c>
    </row>
    <row r="185" spans="1:7">
      <c r="A185" s="2" t="s">
        <v>2992</v>
      </c>
      <c r="B185" s="2" t="s">
        <v>515</v>
      </c>
      <c r="C185" s="2" t="s">
        <v>224</v>
      </c>
      <c r="D185" s="2" t="s">
        <v>63</v>
      </c>
      <c r="E185" s="4">
        <v>1.850536130536131</v>
      </c>
      <c r="F185" s="2" t="s">
        <v>150</v>
      </c>
      <c r="G185" s="2" t="s">
        <v>2810</v>
      </c>
    </row>
    <row r="186" spans="1:7">
      <c r="A186" s="2" t="s">
        <v>2993</v>
      </c>
      <c r="B186" s="2" t="s">
        <v>517</v>
      </c>
      <c r="C186" s="2" t="s">
        <v>224</v>
      </c>
      <c r="D186" s="2" t="s">
        <v>63</v>
      </c>
      <c r="E186" s="4">
        <v>1.850536130536131</v>
      </c>
      <c r="F186" s="2" t="s">
        <v>150</v>
      </c>
      <c r="G186" s="2" t="s">
        <v>2810</v>
      </c>
    </row>
    <row r="187" spans="1:7">
      <c r="A187" s="2" t="s">
        <v>2994</v>
      </c>
      <c r="B187" s="2" t="s">
        <v>519</v>
      </c>
      <c r="C187" s="2" t="s">
        <v>224</v>
      </c>
      <c r="D187" s="2" t="s">
        <v>63</v>
      </c>
      <c r="E187" s="4">
        <v>1.850536130536131</v>
      </c>
      <c r="F187" s="2" t="s">
        <v>150</v>
      </c>
      <c r="G187" s="2" t="s">
        <v>2810</v>
      </c>
    </row>
    <row r="188" spans="1:7">
      <c r="A188" s="2" t="s">
        <v>2995</v>
      </c>
      <c r="B188" s="2" t="s">
        <v>521</v>
      </c>
      <c r="C188" s="2" t="s">
        <v>224</v>
      </c>
      <c r="D188" s="2" t="s">
        <v>63</v>
      </c>
      <c r="E188" s="4">
        <v>1.850536130536131</v>
      </c>
      <c r="F188" s="2" t="s">
        <v>150</v>
      </c>
      <c r="G188" s="2" t="s">
        <v>2810</v>
      </c>
    </row>
    <row r="189" spans="1:7">
      <c r="A189" s="2" t="s">
        <v>2996</v>
      </c>
      <c r="B189" s="2" t="s">
        <v>522</v>
      </c>
      <c r="C189" s="2" t="s">
        <v>224</v>
      </c>
      <c r="D189" s="2" t="s">
        <v>63</v>
      </c>
      <c r="E189" s="4">
        <v>1.850536130536131</v>
      </c>
      <c r="F189" s="2" t="s">
        <v>150</v>
      </c>
      <c r="G189" s="2" t="s">
        <v>2810</v>
      </c>
    </row>
    <row r="190" spans="1:7">
      <c r="A190" s="2" t="s">
        <v>2997</v>
      </c>
      <c r="B190" s="2" t="s">
        <v>523</v>
      </c>
      <c r="C190" s="2" t="s">
        <v>224</v>
      </c>
      <c r="D190" s="2" t="s">
        <v>63</v>
      </c>
      <c r="E190" s="4">
        <v>1.850536130536131</v>
      </c>
      <c r="F190" s="2" t="s">
        <v>150</v>
      </c>
      <c r="G190" s="2" t="s">
        <v>2810</v>
      </c>
    </row>
    <row r="191" spans="1:7">
      <c r="A191" s="2" t="s">
        <v>2998</v>
      </c>
      <c r="B191" s="2" t="s">
        <v>524</v>
      </c>
      <c r="C191" s="2" t="s">
        <v>224</v>
      </c>
      <c r="D191" s="2" t="s">
        <v>63</v>
      </c>
      <c r="E191" s="4">
        <v>1.850536130536131</v>
      </c>
      <c r="F191" s="2" t="s">
        <v>150</v>
      </c>
      <c r="G191" s="2" t="s">
        <v>2810</v>
      </c>
    </row>
    <row r="192" spans="1:7">
      <c r="A192" s="2" t="s">
        <v>2999</v>
      </c>
      <c r="B192" s="2" t="s">
        <v>525</v>
      </c>
      <c r="C192" s="2" t="s">
        <v>224</v>
      </c>
      <c r="D192" s="2" t="s">
        <v>63</v>
      </c>
      <c r="E192" s="4">
        <v>1.850536130536131</v>
      </c>
      <c r="F192" s="2" t="s">
        <v>150</v>
      </c>
      <c r="G192" s="2" t="s">
        <v>2810</v>
      </c>
    </row>
    <row r="193" spans="1:7">
      <c r="A193" s="2" t="s">
        <v>3000</v>
      </c>
      <c r="B193" s="2" t="s">
        <v>526</v>
      </c>
      <c r="C193" s="2" t="s">
        <v>224</v>
      </c>
      <c r="D193" s="2" t="s">
        <v>63</v>
      </c>
      <c r="E193" s="4">
        <v>1.850536130536131</v>
      </c>
      <c r="F193" s="2" t="s">
        <v>150</v>
      </c>
      <c r="G193" s="2" t="s">
        <v>2810</v>
      </c>
    </row>
    <row r="194" spans="1:7">
      <c r="A194" s="2" t="s">
        <v>3001</v>
      </c>
      <c r="B194" s="2" t="s">
        <v>527</v>
      </c>
      <c r="C194" s="2" t="s">
        <v>224</v>
      </c>
      <c r="D194" s="2" t="s">
        <v>63</v>
      </c>
      <c r="E194" s="4">
        <v>1.850536130536131</v>
      </c>
      <c r="F194" s="2" t="s">
        <v>150</v>
      </c>
      <c r="G194" s="2" t="s">
        <v>2810</v>
      </c>
    </row>
    <row r="195" spans="1:7">
      <c r="A195" s="2" t="s">
        <v>3002</v>
      </c>
      <c r="B195" s="2" t="s">
        <v>528</v>
      </c>
      <c r="C195" s="2" t="s">
        <v>224</v>
      </c>
      <c r="D195" s="2" t="s">
        <v>63</v>
      </c>
      <c r="E195" s="4">
        <v>1.850536130536131</v>
      </c>
      <c r="F195" s="2" t="s">
        <v>150</v>
      </c>
      <c r="G195" s="2" t="s">
        <v>2810</v>
      </c>
    </row>
    <row r="196" spans="1:7">
      <c r="A196" s="2" t="s">
        <v>3003</v>
      </c>
      <c r="B196" s="2" t="s">
        <v>529</v>
      </c>
      <c r="C196" s="2" t="s">
        <v>224</v>
      </c>
      <c r="D196" s="2" t="s">
        <v>63</v>
      </c>
      <c r="E196" s="4">
        <v>1.850536130536131</v>
      </c>
      <c r="F196" s="2" t="s">
        <v>150</v>
      </c>
      <c r="G196" s="2" t="s">
        <v>2810</v>
      </c>
    </row>
    <row r="197" spans="1:7">
      <c r="A197" s="2" t="s">
        <v>3004</v>
      </c>
      <c r="B197" s="2" t="s">
        <v>531</v>
      </c>
      <c r="C197" s="2" t="s">
        <v>224</v>
      </c>
      <c r="D197" s="2" t="s">
        <v>63</v>
      </c>
      <c r="E197" s="4">
        <v>1.850536130536131</v>
      </c>
      <c r="F197" s="2" t="s">
        <v>150</v>
      </c>
      <c r="G197" s="2" t="s">
        <v>2810</v>
      </c>
    </row>
    <row r="198" spans="1:7">
      <c r="A198" s="2" t="s">
        <v>3005</v>
      </c>
      <c r="B198" s="2" t="s">
        <v>533</v>
      </c>
      <c r="C198" s="2" t="s">
        <v>224</v>
      </c>
      <c r="D198" s="2" t="s">
        <v>63</v>
      </c>
      <c r="E198" s="4">
        <v>1.850536130536131</v>
      </c>
      <c r="F198" s="2" t="s">
        <v>150</v>
      </c>
      <c r="G198" s="2" t="s">
        <v>2810</v>
      </c>
    </row>
    <row r="199" spans="1:7">
      <c r="A199" s="2" t="s">
        <v>3006</v>
      </c>
      <c r="B199" s="2" t="s">
        <v>534</v>
      </c>
      <c r="C199" s="2" t="s">
        <v>224</v>
      </c>
      <c r="D199" s="2" t="s">
        <v>63</v>
      </c>
      <c r="E199" s="4">
        <v>1.850536130536131</v>
      </c>
      <c r="F199" s="2" t="s">
        <v>150</v>
      </c>
      <c r="G199" s="2" t="s">
        <v>2810</v>
      </c>
    </row>
    <row r="200" spans="1:7">
      <c r="A200" s="2" t="s">
        <v>3007</v>
      </c>
      <c r="B200" s="2" t="s">
        <v>535</v>
      </c>
      <c r="C200" s="2" t="s">
        <v>224</v>
      </c>
      <c r="D200" s="2" t="s">
        <v>63</v>
      </c>
      <c r="E200" s="4">
        <v>1.850536130536131</v>
      </c>
      <c r="F200" s="2" t="s">
        <v>150</v>
      </c>
      <c r="G200" s="2" t="s">
        <v>2810</v>
      </c>
    </row>
    <row r="201" spans="1:7">
      <c r="A201" s="2" t="s">
        <v>3008</v>
      </c>
      <c r="B201" s="2" t="s">
        <v>536</v>
      </c>
      <c r="C201" s="2" t="s">
        <v>224</v>
      </c>
      <c r="D201" s="2" t="s">
        <v>63</v>
      </c>
      <c r="E201" s="4">
        <v>1.850536130536131</v>
      </c>
      <c r="F201" s="2" t="s">
        <v>150</v>
      </c>
      <c r="G201" s="2" t="s">
        <v>2810</v>
      </c>
    </row>
    <row r="202" spans="1:7">
      <c r="A202" s="2" t="s">
        <v>3009</v>
      </c>
      <c r="B202" s="2" t="s">
        <v>537</v>
      </c>
      <c r="C202" s="2" t="s">
        <v>224</v>
      </c>
      <c r="D202" s="2" t="s">
        <v>63</v>
      </c>
      <c r="E202" s="4">
        <v>1.850536130536131</v>
      </c>
      <c r="F202" s="2" t="s">
        <v>150</v>
      </c>
      <c r="G202" s="2" t="s">
        <v>2810</v>
      </c>
    </row>
    <row r="203" spans="1:7">
      <c r="A203" s="2" t="s">
        <v>3010</v>
      </c>
      <c r="B203" s="2" t="s">
        <v>538</v>
      </c>
      <c r="C203" s="2" t="s">
        <v>224</v>
      </c>
      <c r="D203" s="2" t="s">
        <v>63</v>
      </c>
      <c r="E203" s="4">
        <v>1.850536130536131</v>
      </c>
      <c r="F203" s="2" t="s">
        <v>150</v>
      </c>
      <c r="G203" s="2" t="s">
        <v>2810</v>
      </c>
    </row>
    <row r="204" spans="1:7">
      <c r="A204" s="2" t="s">
        <v>3011</v>
      </c>
      <c r="B204" s="2" t="s">
        <v>540</v>
      </c>
      <c r="C204" s="2" t="s">
        <v>224</v>
      </c>
      <c r="D204" s="2" t="s">
        <v>63</v>
      </c>
      <c r="E204" s="4">
        <v>1.850536130536131</v>
      </c>
      <c r="F204" s="2" t="s">
        <v>150</v>
      </c>
      <c r="G204" s="2" t="s">
        <v>2810</v>
      </c>
    </row>
    <row r="205" spans="1:7">
      <c r="A205" s="2" t="s">
        <v>3012</v>
      </c>
      <c r="B205" s="2" t="s">
        <v>541</v>
      </c>
      <c r="C205" s="2" t="s">
        <v>224</v>
      </c>
      <c r="D205" s="2" t="s">
        <v>63</v>
      </c>
      <c r="E205" s="4">
        <v>1.850536130536131</v>
      </c>
      <c r="F205" s="2" t="s">
        <v>150</v>
      </c>
      <c r="G205" s="2" t="s">
        <v>2810</v>
      </c>
    </row>
    <row r="206" spans="1:7">
      <c r="A206" s="2" t="s">
        <v>3013</v>
      </c>
      <c r="B206" s="2" t="s">
        <v>542</v>
      </c>
      <c r="C206" s="2" t="s">
        <v>224</v>
      </c>
      <c r="D206" s="2" t="s">
        <v>63</v>
      </c>
      <c r="E206" s="4">
        <v>1.850536130536131</v>
      </c>
      <c r="F206" s="2" t="s">
        <v>150</v>
      </c>
      <c r="G206" s="2" t="s">
        <v>2810</v>
      </c>
    </row>
    <row r="207" spans="1:7">
      <c r="A207" s="2" t="s">
        <v>3014</v>
      </c>
      <c r="B207" s="2" t="s">
        <v>543</v>
      </c>
      <c r="C207" s="2" t="s">
        <v>224</v>
      </c>
      <c r="D207" s="2" t="s">
        <v>63</v>
      </c>
      <c r="E207" s="4">
        <v>1.850536130536131</v>
      </c>
      <c r="F207" s="2" t="s">
        <v>150</v>
      </c>
      <c r="G207" s="2" t="s">
        <v>2810</v>
      </c>
    </row>
    <row r="208" spans="1:7">
      <c r="A208" s="2" t="s">
        <v>3015</v>
      </c>
      <c r="B208" s="2" t="s">
        <v>545</v>
      </c>
      <c r="C208" s="2" t="s">
        <v>224</v>
      </c>
      <c r="D208" s="2" t="s">
        <v>63</v>
      </c>
      <c r="E208" s="4">
        <v>1.850536130536131</v>
      </c>
      <c r="F208" s="2" t="s">
        <v>150</v>
      </c>
      <c r="G208" s="2" t="s">
        <v>2810</v>
      </c>
    </row>
    <row r="209" spans="1:7">
      <c r="A209" s="2" t="s">
        <v>3016</v>
      </c>
      <c r="B209" s="2" t="s">
        <v>546</v>
      </c>
      <c r="C209" s="2" t="s">
        <v>224</v>
      </c>
      <c r="D209" s="2" t="s">
        <v>63</v>
      </c>
      <c r="E209" s="4">
        <v>1.850536130536131</v>
      </c>
      <c r="F209" s="2" t="s">
        <v>150</v>
      </c>
      <c r="G209" s="2" t="s">
        <v>2810</v>
      </c>
    </row>
    <row r="210" spans="1:7">
      <c r="A210" s="2" t="s">
        <v>3017</v>
      </c>
      <c r="B210" s="2" t="s">
        <v>547</v>
      </c>
      <c r="C210" s="2" t="s">
        <v>224</v>
      </c>
      <c r="D210" s="2" t="s">
        <v>63</v>
      </c>
      <c r="E210" s="4">
        <v>1.850536130536131</v>
      </c>
      <c r="F210" s="2" t="s">
        <v>150</v>
      </c>
      <c r="G210" s="2" t="s">
        <v>2810</v>
      </c>
    </row>
    <row r="211" spans="1:7">
      <c r="A211" s="2" t="s">
        <v>3018</v>
      </c>
      <c r="B211" s="2" t="s">
        <v>548</v>
      </c>
      <c r="C211" s="2" t="s">
        <v>224</v>
      </c>
      <c r="D211" s="2" t="s">
        <v>63</v>
      </c>
      <c r="E211" s="4">
        <v>1.850536130536131</v>
      </c>
      <c r="F211" s="2" t="s">
        <v>150</v>
      </c>
      <c r="G211" s="2" t="s">
        <v>2810</v>
      </c>
    </row>
    <row r="212" spans="1:7">
      <c r="A212" s="2" t="s">
        <v>3019</v>
      </c>
      <c r="B212" s="2" t="s">
        <v>549</v>
      </c>
      <c r="C212" s="2" t="s">
        <v>224</v>
      </c>
      <c r="D212" s="2" t="s">
        <v>63</v>
      </c>
      <c r="E212" s="4">
        <v>1.850536130536131</v>
      </c>
      <c r="F212" s="2" t="s">
        <v>150</v>
      </c>
      <c r="G212" s="2" t="s">
        <v>2810</v>
      </c>
    </row>
    <row r="213" spans="1:7">
      <c r="A213" s="2" t="s">
        <v>3020</v>
      </c>
      <c r="B213" s="2" t="s">
        <v>550</v>
      </c>
      <c r="C213" s="2" t="s">
        <v>224</v>
      </c>
      <c r="D213" s="2" t="s">
        <v>63</v>
      </c>
      <c r="E213" s="4">
        <v>1.850536130536131</v>
      </c>
      <c r="F213" s="2" t="s">
        <v>150</v>
      </c>
      <c r="G213" s="2" t="s">
        <v>2810</v>
      </c>
    </row>
    <row r="214" spans="1:7">
      <c r="A214" s="2" t="s">
        <v>3021</v>
      </c>
      <c r="B214" s="2" t="s">
        <v>551</v>
      </c>
      <c r="C214" s="2" t="s">
        <v>224</v>
      </c>
      <c r="D214" s="2" t="s">
        <v>63</v>
      </c>
      <c r="E214" s="4">
        <v>1.850536130536131</v>
      </c>
      <c r="F214" s="2" t="s">
        <v>150</v>
      </c>
      <c r="G214" s="2" t="s">
        <v>2810</v>
      </c>
    </row>
    <row r="215" spans="1:7">
      <c r="A215" s="2" t="s">
        <v>3022</v>
      </c>
      <c r="B215" s="2" t="s">
        <v>552</v>
      </c>
      <c r="C215" s="2" t="s">
        <v>224</v>
      </c>
      <c r="D215" s="2" t="s">
        <v>63</v>
      </c>
      <c r="E215" s="4">
        <v>1.850536130536131</v>
      </c>
      <c r="F215" s="2" t="s">
        <v>150</v>
      </c>
      <c r="G215" s="2" t="s">
        <v>2810</v>
      </c>
    </row>
    <row r="216" spans="1:7">
      <c r="A216" s="2" t="s">
        <v>3023</v>
      </c>
      <c r="B216" s="2" t="s">
        <v>553</v>
      </c>
      <c r="C216" s="2" t="s">
        <v>224</v>
      </c>
      <c r="D216" s="2" t="s">
        <v>63</v>
      </c>
      <c r="E216" s="4">
        <v>1.850536130536131</v>
      </c>
      <c r="F216" s="2" t="s">
        <v>150</v>
      </c>
      <c r="G216" s="2" t="s">
        <v>2810</v>
      </c>
    </row>
    <row r="217" spans="1:7">
      <c r="A217" s="2" t="s">
        <v>3024</v>
      </c>
      <c r="B217" s="2" t="s">
        <v>554</v>
      </c>
      <c r="C217" s="2" t="s">
        <v>224</v>
      </c>
      <c r="D217" s="2" t="s">
        <v>63</v>
      </c>
      <c r="E217" s="4">
        <v>1.850536130536131</v>
      </c>
      <c r="F217" s="2" t="s">
        <v>150</v>
      </c>
      <c r="G217" s="2" t="s">
        <v>2810</v>
      </c>
    </row>
    <row r="218" spans="1:7">
      <c r="A218" s="2" t="s">
        <v>3025</v>
      </c>
      <c r="B218" s="2" t="s">
        <v>556</v>
      </c>
      <c r="C218" s="2" t="s">
        <v>224</v>
      </c>
      <c r="D218" s="2" t="s">
        <v>63</v>
      </c>
      <c r="E218" s="4">
        <v>1.850536130536131</v>
      </c>
      <c r="F218" s="2" t="s">
        <v>150</v>
      </c>
      <c r="G218" s="2" t="s">
        <v>2810</v>
      </c>
    </row>
    <row r="219" spans="1:7">
      <c r="A219" s="2" t="s">
        <v>3026</v>
      </c>
      <c r="B219" s="2" t="s">
        <v>558</v>
      </c>
      <c r="C219" s="2" t="s">
        <v>224</v>
      </c>
      <c r="D219" s="2" t="s">
        <v>63</v>
      </c>
      <c r="E219" s="4">
        <v>1.850536130536131</v>
      </c>
      <c r="F219" s="2" t="s">
        <v>150</v>
      </c>
      <c r="G219" s="2" t="s">
        <v>2810</v>
      </c>
    </row>
    <row r="220" spans="1:7">
      <c r="A220" s="2" t="s">
        <v>3027</v>
      </c>
      <c r="B220" s="2" t="s">
        <v>559</v>
      </c>
      <c r="C220" s="2" t="s">
        <v>224</v>
      </c>
      <c r="D220" s="2" t="s">
        <v>63</v>
      </c>
      <c r="E220" s="4">
        <v>1.850536130536131</v>
      </c>
      <c r="F220" s="2" t="s">
        <v>150</v>
      </c>
      <c r="G220" s="2" t="s">
        <v>2810</v>
      </c>
    </row>
    <row r="221" spans="1:7">
      <c r="A221" s="2" t="s">
        <v>3028</v>
      </c>
      <c r="B221" s="2" t="s">
        <v>560</v>
      </c>
      <c r="C221" s="2" t="s">
        <v>224</v>
      </c>
      <c r="D221" s="2" t="s">
        <v>63</v>
      </c>
      <c r="E221" s="4">
        <v>1.850536130536131</v>
      </c>
      <c r="F221" s="2" t="s">
        <v>150</v>
      </c>
      <c r="G221" s="2" t="s">
        <v>2810</v>
      </c>
    </row>
    <row r="222" spans="1:7">
      <c r="A222" s="2" t="s">
        <v>3029</v>
      </c>
      <c r="B222" s="2" t="s">
        <v>561</v>
      </c>
      <c r="C222" s="2" t="s">
        <v>224</v>
      </c>
      <c r="D222" s="2" t="s">
        <v>63</v>
      </c>
      <c r="E222" s="4">
        <v>1.850536130536131</v>
      </c>
      <c r="F222" s="2" t="s">
        <v>150</v>
      </c>
      <c r="G222" s="2" t="s">
        <v>2810</v>
      </c>
    </row>
    <row r="223" spans="1:7">
      <c r="A223" s="2" t="s">
        <v>3030</v>
      </c>
      <c r="B223" s="2" t="s">
        <v>562</v>
      </c>
      <c r="C223" s="2" t="s">
        <v>224</v>
      </c>
      <c r="D223" s="2" t="s">
        <v>63</v>
      </c>
      <c r="E223" s="4">
        <v>1.850536130536131</v>
      </c>
      <c r="F223" s="2" t="s">
        <v>150</v>
      </c>
      <c r="G223" s="2" t="s">
        <v>2810</v>
      </c>
    </row>
    <row r="224" spans="1:7">
      <c r="A224" s="2" t="s">
        <v>3031</v>
      </c>
      <c r="B224" s="2" t="s">
        <v>563</v>
      </c>
      <c r="C224" s="2" t="s">
        <v>224</v>
      </c>
      <c r="D224" s="2" t="s">
        <v>63</v>
      </c>
      <c r="E224" s="4">
        <v>1.850536130536131</v>
      </c>
      <c r="F224" s="2" t="s">
        <v>150</v>
      </c>
      <c r="G224" s="2" t="s">
        <v>2810</v>
      </c>
    </row>
    <row r="225" spans="1:7">
      <c r="A225" s="2" t="s">
        <v>3032</v>
      </c>
      <c r="B225" s="2" t="s">
        <v>564</v>
      </c>
      <c r="C225" s="2" t="s">
        <v>224</v>
      </c>
      <c r="D225" s="2" t="s">
        <v>63</v>
      </c>
      <c r="E225" s="4">
        <v>1.850536130536131</v>
      </c>
      <c r="F225" s="2" t="s">
        <v>150</v>
      </c>
      <c r="G225" s="2" t="s">
        <v>2810</v>
      </c>
    </row>
    <row r="226" spans="1:7">
      <c r="A226" s="2" t="s">
        <v>3033</v>
      </c>
      <c r="B226" s="2" t="s">
        <v>565</v>
      </c>
      <c r="C226" s="2" t="s">
        <v>224</v>
      </c>
      <c r="D226" s="2" t="s">
        <v>63</v>
      </c>
      <c r="E226" s="4">
        <v>1.850536130536131</v>
      </c>
      <c r="F226" s="2" t="s">
        <v>150</v>
      </c>
      <c r="G226" s="2" t="s">
        <v>2810</v>
      </c>
    </row>
    <row r="227" spans="1:7">
      <c r="A227" s="2" t="s">
        <v>3034</v>
      </c>
      <c r="B227" s="2" t="s">
        <v>566</v>
      </c>
      <c r="C227" s="2" t="s">
        <v>224</v>
      </c>
      <c r="D227" s="2" t="s">
        <v>63</v>
      </c>
      <c r="E227" s="4">
        <v>1.850536130536131</v>
      </c>
      <c r="F227" s="2" t="s">
        <v>150</v>
      </c>
      <c r="G227" s="2" t="s">
        <v>2810</v>
      </c>
    </row>
    <row r="228" spans="1:7">
      <c r="A228" s="2" t="s">
        <v>3035</v>
      </c>
      <c r="B228" s="2" t="s">
        <v>567</v>
      </c>
      <c r="C228" s="2" t="s">
        <v>224</v>
      </c>
      <c r="D228" s="2" t="s">
        <v>63</v>
      </c>
      <c r="E228" s="4">
        <v>1.850536130536131</v>
      </c>
      <c r="F228" s="2" t="s">
        <v>150</v>
      </c>
      <c r="G228" s="2" t="s">
        <v>2810</v>
      </c>
    </row>
    <row r="229" spans="1:7">
      <c r="A229" s="2" t="s">
        <v>3036</v>
      </c>
      <c r="B229" s="2" t="s">
        <v>568</v>
      </c>
      <c r="C229" s="2" t="s">
        <v>224</v>
      </c>
      <c r="D229" s="2" t="s">
        <v>63</v>
      </c>
      <c r="E229" s="4">
        <v>1.850536130536131</v>
      </c>
      <c r="F229" s="2" t="s">
        <v>150</v>
      </c>
      <c r="G229" s="2" t="s">
        <v>2810</v>
      </c>
    </row>
    <row r="230" spans="1:7">
      <c r="A230" s="2" t="s">
        <v>3037</v>
      </c>
      <c r="B230" s="2" t="s">
        <v>569</v>
      </c>
      <c r="C230" s="2" t="s">
        <v>224</v>
      </c>
      <c r="D230" s="2" t="s">
        <v>63</v>
      </c>
      <c r="E230" s="4">
        <v>1.850536130536131</v>
      </c>
      <c r="F230" s="2" t="s">
        <v>150</v>
      </c>
      <c r="G230" s="2" t="s">
        <v>2810</v>
      </c>
    </row>
    <row r="231" spans="1:7">
      <c r="A231" s="2" t="s">
        <v>3038</v>
      </c>
      <c r="B231" s="2" t="s">
        <v>570</v>
      </c>
      <c r="C231" s="2" t="s">
        <v>224</v>
      </c>
      <c r="D231" s="2" t="s">
        <v>63</v>
      </c>
      <c r="E231" s="4">
        <v>1.850536130536131</v>
      </c>
      <c r="F231" s="2" t="s">
        <v>150</v>
      </c>
      <c r="G231" s="2" t="s">
        <v>2810</v>
      </c>
    </row>
    <row r="232" spans="1:7">
      <c r="A232" s="2" t="s">
        <v>3039</v>
      </c>
      <c r="B232" s="2" t="s">
        <v>571</v>
      </c>
      <c r="C232" s="2" t="s">
        <v>224</v>
      </c>
      <c r="D232" s="2" t="s">
        <v>63</v>
      </c>
      <c r="E232" s="4">
        <v>1.850536130536131</v>
      </c>
      <c r="F232" s="2" t="s">
        <v>150</v>
      </c>
      <c r="G232" s="2" t="s">
        <v>2810</v>
      </c>
    </row>
    <row r="233" spans="1:7">
      <c r="A233" s="2" t="s">
        <v>3040</v>
      </c>
      <c r="B233" s="2" t="s">
        <v>572</v>
      </c>
      <c r="C233" s="2" t="s">
        <v>224</v>
      </c>
      <c r="D233" s="2" t="s">
        <v>63</v>
      </c>
      <c r="E233" s="4">
        <v>1.850536130536131</v>
      </c>
      <c r="F233" s="2" t="s">
        <v>150</v>
      </c>
      <c r="G233" s="2" t="s">
        <v>2810</v>
      </c>
    </row>
    <row r="234" spans="1:7">
      <c r="A234" s="2" t="s">
        <v>3041</v>
      </c>
      <c r="B234" s="2" t="s">
        <v>573</v>
      </c>
      <c r="C234" s="2" t="s">
        <v>224</v>
      </c>
      <c r="D234" s="2" t="s">
        <v>63</v>
      </c>
      <c r="E234" s="4">
        <v>1.850536130536131</v>
      </c>
      <c r="F234" s="2" t="s">
        <v>150</v>
      </c>
      <c r="G234" s="2" t="s">
        <v>2810</v>
      </c>
    </row>
    <row r="235" spans="1:7">
      <c r="A235" s="2" t="s">
        <v>3042</v>
      </c>
      <c r="B235" s="2" t="s">
        <v>574</v>
      </c>
      <c r="C235" s="2" t="s">
        <v>224</v>
      </c>
      <c r="D235" s="2" t="s">
        <v>63</v>
      </c>
      <c r="E235" s="4">
        <v>1.850536130536131</v>
      </c>
      <c r="F235" s="2" t="s">
        <v>150</v>
      </c>
      <c r="G235" s="2" t="s">
        <v>2810</v>
      </c>
    </row>
    <row r="236" spans="1:7">
      <c r="A236" s="2" t="s">
        <v>3043</v>
      </c>
      <c r="B236" s="2" t="s">
        <v>575</v>
      </c>
      <c r="C236" s="2" t="s">
        <v>224</v>
      </c>
      <c r="D236" s="2" t="s">
        <v>63</v>
      </c>
      <c r="E236" s="4">
        <v>1.850536130536131</v>
      </c>
      <c r="F236" s="2" t="s">
        <v>150</v>
      </c>
      <c r="G236" s="2" t="s">
        <v>2810</v>
      </c>
    </row>
    <row r="237" spans="1:7">
      <c r="A237" s="2" t="s">
        <v>3044</v>
      </c>
      <c r="B237" s="2" t="s">
        <v>577</v>
      </c>
      <c r="C237" s="2" t="s">
        <v>224</v>
      </c>
      <c r="D237" s="2" t="s">
        <v>63</v>
      </c>
      <c r="E237" s="4">
        <v>1.850536130536131</v>
      </c>
      <c r="F237" s="2" t="s">
        <v>150</v>
      </c>
      <c r="G237" s="2" t="s">
        <v>2810</v>
      </c>
    </row>
    <row r="238" spans="1:7">
      <c r="A238" s="2" t="s">
        <v>3045</v>
      </c>
      <c r="B238" s="2" t="s">
        <v>578</v>
      </c>
      <c r="C238" s="2" t="s">
        <v>224</v>
      </c>
      <c r="D238" s="2" t="s">
        <v>63</v>
      </c>
      <c r="E238" s="4">
        <v>1.850536130536131</v>
      </c>
      <c r="F238" s="2" t="s">
        <v>150</v>
      </c>
      <c r="G238" s="2" t="s">
        <v>2810</v>
      </c>
    </row>
    <row r="239" spans="1:7">
      <c r="A239" s="2" t="s">
        <v>3046</v>
      </c>
      <c r="B239" s="2" t="s">
        <v>579</v>
      </c>
      <c r="C239" s="2" t="s">
        <v>224</v>
      </c>
      <c r="D239" s="2" t="s">
        <v>63</v>
      </c>
      <c r="E239" s="4">
        <v>1.850536130536131</v>
      </c>
      <c r="F239" s="2" t="s">
        <v>150</v>
      </c>
      <c r="G239" s="2" t="s">
        <v>2810</v>
      </c>
    </row>
    <row r="240" spans="1:7">
      <c r="A240" s="2" t="s">
        <v>3047</v>
      </c>
      <c r="B240" s="2" t="s">
        <v>580</v>
      </c>
      <c r="C240" s="2" t="s">
        <v>224</v>
      </c>
      <c r="D240" s="2" t="s">
        <v>63</v>
      </c>
      <c r="E240" s="4">
        <v>1.850536130536131</v>
      </c>
      <c r="F240" s="2" t="s">
        <v>150</v>
      </c>
      <c r="G240" s="2" t="s">
        <v>2810</v>
      </c>
    </row>
    <row r="241" spans="1:7">
      <c r="A241" s="2" t="s">
        <v>3048</v>
      </c>
      <c r="B241" s="2" t="s">
        <v>581</v>
      </c>
      <c r="C241" s="2" t="s">
        <v>224</v>
      </c>
      <c r="D241" s="2" t="s">
        <v>63</v>
      </c>
      <c r="E241" s="4">
        <v>1.850536130536131</v>
      </c>
      <c r="F241" s="2" t="s">
        <v>150</v>
      </c>
      <c r="G241" s="2" t="s">
        <v>2810</v>
      </c>
    </row>
    <row r="242" spans="1:7">
      <c r="A242" s="2" t="s">
        <v>3049</v>
      </c>
      <c r="B242" s="2" t="s">
        <v>582</v>
      </c>
      <c r="C242" s="2" t="s">
        <v>224</v>
      </c>
      <c r="D242" s="2" t="s">
        <v>63</v>
      </c>
      <c r="E242" s="4">
        <v>1.850536130536131</v>
      </c>
      <c r="F242" s="2" t="s">
        <v>150</v>
      </c>
      <c r="G242" s="2" t="s">
        <v>2810</v>
      </c>
    </row>
    <row r="243" spans="1:7">
      <c r="A243" s="2" t="s">
        <v>3050</v>
      </c>
      <c r="B243" s="2" t="s">
        <v>583</v>
      </c>
      <c r="C243" s="2" t="s">
        <v>224</v>
      </c>
      <c r="D243" s="2" t="s">
        <v>63</v>
      </c>
      <c r="E243" s="4">
        <v>1.850536130536131</v>
      </c>
      <c r="F243" s="2" t="s">
        <v>150</v>
      </c>
      <c r="G243" s="2" t="s">
        <v>2810</v>
      </c>
    </row>
    <row r="244" spans="1:7">
      <c r="A244" s="2" t="s">
        <v>3051</v>
      </c>
      <c r="B244" s="2" t="s">
        <v>584</v>
      </c>
      <c r="C244" s="2" t="s">
        <v>224</v>
      </c>
      <c r="D244" s="2" t="s">
        <v>63</v>
      </c>
      <c r="E244" s="4">
        <v>1.850536130536131</v>
      </c>
      <c r="F244" s="2" t="s">
        <v>150</v>
      </c>
      <c r="G244" s="2" t="s">
        <v>2810</v>
      </c>
    </row>
    <row r="245" spans="1:7">
      <c r="A245" s="2" t="s">
        <v>3052</v>
      </c>
      <c r="B245" s="2" t="s">
        <v>585</v>
      </c>
      <c r="C245" s="2" t="s">
        <v>224</v>
      </c>
      <c r="D245" s="2" t="s">
        <v>63</v>
      </c>
      <c r="E245" s="4">
        <v>1.850536130536131</v>
      </c>
      <c r="F245" s="2" t="s">
        <v>150</v>
      </c>
      <c r="G245" s="2" t="s">
        <v>2810</v>
      </c>
    </row>
    <row r="246" spans="1:7">
      <c r="A246" s="2" t="s">
        <v>3053</v>
      </c>
      <c r="B246" s="2" t="s">
        <v>586</v>
      </c>
      <c r="C246" s="2" t="s">
        <v>224</v>
      </c>
      <c r="D246" s="2" t="s">
        <v>63</v>
      </c>
      <c r="E246" s="4">
        <v>1.850536130536131</v>
      </c>
      <c r="F246" s="2" t="s">
        <v>150</v>
      </c>
      <c r="G246" s="2" t="s">
        <v>2810</v>
      </c>
    </row>
    <row r="247" spans="1:7">
      <c r="A247" s="2" t="s">
        <v>3054</v>
      </c>
      <c r="B247" s="2" t="s">
        <v>587</v>
      </c>
      <c r="C247" s="2" t="s">
        <v>224</v>
      </c>
      <c r="D247" s="2" t="s">
        <v>63</v>
      </c>
      <c r="E247" s="4">
        <v>1.850536130536131</v>
      </c>
      <c r="F247" s="2" t="s">
        <v>150</v>
      </c>
      <c r="G247" s="2" t="s">
        <v>2810</v>
      </c>
    </row>
    <row r="248" spans="1:7">
      <c r="A248" s="2" t="s">
        <v>3055</v>
      </c>
      <c r="B248" s="2" t="s">
        <v>588</v>
      </c>
      <c r="C248" s="2" t="s">
        <v>224</v>
      </c>
      <c r="D248" s="2" t="s">
        <v>63</v>
      </c>
      <c r="E248" s="4">
        <v>1.850536130536131</v>
      </c>
      <c r="F248" s="2" t="s">
        <v>150</v>
      </c>
      <c r="G248" s="2" t="s">
        <v>2810</v>
      </c>
    </row>
    <row r="249" spans="1:7">
      <c r="A249" s="2" t="s">
        <v>3056</v>
      </c>
      <c r="B249" s="2" t="s">
        <v>589</v>
      </c>
      <c r="C249" s="2" t="s">
        <v>224</v>
      </c>
      <c r="D249" s="2" t="s">
        <v>63</v>
      </c>
      <c r="E249" s="4">
        <v>1.850536130536131</v>
      </c>
      <c r="F249" s="2" t="s">
        <v>150</v>
      </c>
      <c r="G249" s="2" t="s">
        <v>2810</v>
      </c>
    </row>
    <row r="250" spans="1:7">
      <c r="A250" s="2" t="s">
        <v>3057</v>
      </c>
      <c r="B250" s="2" t="s">
        <v>590</v>
      </c>
      <c r="C250" s="2" t="s">
        <v>224</v>
      </c>
      <c r="D250" s="2" t="s">
        <v>63</v>
      </c>
      <c r="E250" s="4">
        <v>1.850536130536131</v>
      </c>
      <c r="F250" s="2" t="s">
        <v>150</v>
      </c>
      <c r="G250" s="2" t="s">
        <v>2810</v>
      </c>
    </row>
    <row r="251" spans="1:7">
      <c r="A251" s="2" t="s">
        <v>3058</v>
      </c>
      <c r="B251" s="2" t="s">
        <v>592</v>
      </c>
      <c r="C251" s="2" t="s">
        <v>224</v>
      </c>
      <c r="D251" s="2" t="s">
        <v>63</v>
      </c>
      <c r="E251" s="4">
        <v>1.850536130536131</v>
      </c>
      <c r="F251" s="2" t="s">
        <v>150</v>
      </c>
      <c r="G251" s="2" t="s">
        <v>2810</v>
      </c>
    </row>
    <row r="252" spans="1:7">
      <c r="A252" s="2" t="s">
        <v>3059</v>
      </c>
      <c r="B252" s="2" t="s">
        <v>593</v>
      </c>
      <c r="C252" s="2" t="s">
        <v>224</v>
      </c>
      <c r="D252" s="2" t="s">
        <v>63</v>
      </c>
      <c r="E252" s="4">
        <v>1.850536130536131</v>
      </c>
      <c r="F252" s="2" t="s">
        <v>150</v>
      </c>
      <c r="G252" s="2" t="s">
        <v>2810</v>
      </c>
    </row>
    <row r="253" spans="1:7">
      <c r="A253" s="2" t="s">
        <v>3060</v>
      </c>
      <c r="B253" s="2" t="s">
        <v>594</v>
      </c>
      <c r="C253" s="2" t="s">
        <v>224</v>
      </c>
      <c r="D253" s="2" t="s">
        <v>63</v>
      </c>
      <c r="E253" s="4">
        <v>1.850536130536131</v>
      </c>
      <c r="F253" s="2" t="s">
        <v>150</v>
      </c>
      <c r="G253" s="2" t="s">
        <v>2810</v>
      </c>
    </row>
    <row r="254" spans="1:7">
      <c r="A254" s="2" t="s">
        <v>3061</v>
      </c>
      <c r="B254" s="2" t="s">
        <v>595</v>
      </c>
      <c r="C254" s="2" t="s">
        <v>224</v>
      </c>
      <c r="D254" s="2" t="s">
        <v>63</v>
      </c>
      <c r="E254" s="4">
        <v>1.850536130536131</v>
      </c>
      <c r="F254" s="2" t="s">
        <v>150</v>
      </c>
      <c r="G254" s="2" t="s">
        <v>2810</v>
      </c>
    </row>
    <row r="255" spans="1:7">
      <c r="A255" s="2" t="s">
        <v>3062</v>
      </c>
      <c r="B255" s="2" t="s">
        <v>596</v>
      </c>
      <c r="C255" s="2" t="s">
        <v>224</v>
      </c>
      <c r="D255" s="2" t="s">
        <v>63</v>
      </c>
      <c r="E255" s="4">
        <v>1.850536130536131</v>
      </c>
      <c r="F255" s="2" t="s">
        <v>150</v>
      </c>
      <c r="G255" s="2" t="s">
        <v>2810</v>
      </c>
    </row>
    <row r="256" spans="1:7">
      <c r="A256" s="2" t="s">
        <v>3063</v>
      </c>
      <c r="B256" s="2" t="s">
        <v>597</v>
      </c>
      <c r="C256" s="2" t="s">
        <v>224</v>
      </c>
      <c r="D256" s="2" t="s">
        <v>63</v>
      </c>
      <c r="E256" s="4">
        <v>1.850536130536131</v>
      </c>
      <c r="F256" s="2" t="s">
        <v>150</v>
      </c>
      <c r="G256" s="2" t="s">
        <v>2810</v>
      </c>
    </row>
    <row r="257" spans="1:7">
      <c r="A257" s="2" t="s">
        <v>3064</v>
      </c>
      <c r="B257" s="2" t="s">
        <v>598</v>
      </c>
      <c r="C257" s="2" t="s">
        <v>224</v>
      </c>
      <c r="D257" s="2" t="s">
        <v>63</v>
      </c>
      <c r="E257" s="4">
        <v>1.850536130536131</v>
      </c>
      <c r="F257" s="2" t="s">
        <v>150</v>
      </c>
      <c r="G257" s="2" t="s">
        <v>2810</v>
      </c>
    </row>
    <row r="258" spans="1:7">
      <c r="A258" s="2" t="s">
        <v>3065</v>
      </c>
      <c r="B258" s="2" t="s">
        <v>600</v>
      </c>
      <c r="C258" s="2" t="s">
        <v>224</v>
      </c>
      <c r="D258" s="2" t="s">
        <v>63</v>
      </c>
      <c r="E258" s="4">
        <v>1.850536130536131</v>
      </c>
      <c r="F258" s="2" t="s">
        <v>150</v>
      </c>
      <c r="G258" s="2" t="s">
        <v>2810</v>
      </c>
    </row>
    <row r="259" spans="1:7">
      <c r="A259" s="2" t="s">
        <v>3066</v>
      </c>
      <c r="B259" s="2" t="s">
        <v>602</v>
      </c>
      <c r="C259" s="2" t="s">
        <v>224</v>
      </c>
      <c r="D259" s="2" t="s">
        <v>63</v>
      </c>
      <c r="E259" s="4">
        <v>1.850536130536131</v>
      </c>
      <c r="F259" s="2" t="s">
        <v>150</v>
      </c>
      <c r="G259" s="2" t="s">
        <v>2810</v>
      </c>
    </row>
    <row r="260" spans="1:7">
      <c r="A260" s="2" t="s">
        <v>3067</v>
      </c>
      <c r="B260" s="2" t="s">
        <v>603</v>
      </c>
      <c r="C260" s="2" t="s">
        <v>224</v>
      </c>
      <c r="D260" s="2" t="s">
        <v>63</v>
      </c>
      <c r="E260" s="4">
        <v>1.850536130536131</v>
      </c>
      <c r="F260" s="2" t="s">
        <v>150</v>
      </c>
      <c r="G260" s="2" t="s">
        <v>2810</v>
      </c>
    </row>
    <row r="261" spans="1:7">
      <c r="A261" s="2" t="s">
        <v>3068</v>
      </c>
      <c r="B261" s="2" t="s">
        <v>604</v>
      </c>
      <c r="C261" s="2" t="s">
        <v>224</v>
      </c>
      <c r="D261" s="2" t="s">
        <v>63</v>
      </c>
      <c r="E261" s="4">
        <v>1.850536130536131</v>
      </c>
      <c r="F261" s="2" t="s">
        <v>150</v>
      </c>
      <c r="G261" s="2" t="s">
        <v>2810</v>
      </c>
    </row>
    <row r="262" spans="1:7">
      <c r="A262" s="2" t="s">
        <v>3069</v>
      </c>
      <c r="B262" s="2" t="s">
        <v>605</v>
      </c>
      <c r="C262" s="2" t="s">
        <v>224</v>
      </c>
      <c r="D262" s="2" t="s">
        <v>63</v>
      </c>
      <c r="E262" s="4">
        <v>1.850536130536131</v>
      </c>
      <c r="F262" s="2" t="s">
        <v>150</v>
      </c>
      <c r="G262" s="2" t="s">
        <v>2810</v>
      </c>
    </row>
    <row r="263" spans="1:7">
      <c r="A263" s="2" t="s">
        <v>3070</v>
      </c>
      <c r="B263" s="2" t="s">
        <v>607</v>
      </c>
      <c r="C263" s="2" t="s">
        <v>224</v>
      </c>
      <c r="D263" s="2" t="s">
        <v>63</v>
      </c>
      <c r="E263" s="4">
        <v>1.850536130536131</v>
      </c>
      <c r="F263" s="2" t="s">
        <v>150</v>
      </c>
      <c r="G263" s="2" t="s">
        <v>2810</v>
      </c>
    </row>
    <row r="264" spans="1:7">
      <c r="A264" s="2" t="s">
        <v>3071</v>
      </c>
      <c r="B264" s="2" t="s">
        <v>609</v>
      </c>
      <c r="C264" s="2" t="s">
        <v>224</v>
      </c>
      <c r="D264" s="2" t="s">
        <v>63</v>
      </c>
      <c r="E264" s="4">
        <v>1.850536130536131</v>
      </c>
      <c r="F264" s="2" t="s">
        <v>150</v>
      </c>
      <c r="G264" s="2" t="s">
        <v>2810</v>
      </c>
    </row>
    <row r="265" spans="1:7">
      <c r="A265" s="2" t="s">
        <v>3072</v>
      </c>
      <c r="B265" s="2" t="s">
        <v>610</v>
      </c>
      <c r="C265" s="2" t="s">
        <v>224</v>
      </c>
      <c r="D265" s="2" t="s">
        <v>63</v>
      </c>
      <c r="E265" s="4">
        <v>1.850536130536131</v>
      </c>
      <c r="F265" s="2" t="s">
        <v>150</v>
      </c>
      <c r="G265" s="2" t="s">
        <v>2810</v>
      </c>
    </row>
    <row r="266" spans="1:7">
      <c r="A266" s="2" t="s">
        <v>3073</v>
      </c>
      <c r="B266" s="2" t="s">
        <v>612</v>
      </c>
      <c r="C266" s="2" t="s">
        <v>224</v>
      </c>
      <c r="D266" s="2" t="s">
        <v>63</v>
      </c>
      <c r="E266" s="4">
        <v>1.850536130536131</v>
      </c>
      <c r="F266" s="2" t="s">
        <v>150</v>
      </c>
      <c r="G266" s="2" t="s">
        <v>2810</v>
      </c>
    </row>
    <row r="267" spans="1:7">
      <c r="A267" s="2" t="s">
        <v>3074</v>
      </c>
      <c r="B267" s="2" t="s">
        <v>613</v>
      </c>
      <c r="C267" s="2" t="s">
        <v>224</v>
      </c>
      <c r="D267" s="2" t="s">
        <v>63</v>
      </c>
      <c r="E267" s="4">
        <v>1.850536130536131</v>
      </c>
      <c r="F267" s="2" t="s">
        <v>150</v>
      </c>
      <c r="G267" s="2" t="s">
        <v>2810</v>
      </c>
    </row>
    <row r="268" spans="1:7">
      <c r="A268" s="2" t="s">
        <v>3075</v>
      </c>
      <c r="B268" s="2" t="s">
        <v>615</v>
      </c>
      <c r="C268" s="2" t="s">
        <v>224</v>
      </c>
      <c r="D268" s="2" t="s">
        <v>63</v>
      </c>
      <c r="E268" s="4">
        <v>1.850536130536131</v>
      </c>
      <c r="F268" s="2" t="s">
        <v>150</v>
      </c>
      <c r="G268" s="2" t="s">
        <v>2810</v>
      </c>
    </row>
    <row r="269" spans="1:7">
      <c r="A269" s="2" t="s">
        <v>3076</v>
      </c>
      <c r="B269" s="2" t="s">
        <v>617</v>
      </c>
      <c r="C269" s="2" t="s">
        <v>224</v>
      </c>
      <c r="D269" s="2" t="s">
        <v>63</v>
      </c>
      <c r="E269" s="4">
        <v>1.850536130536131</v>
      </c>
      <c r="F269" s="2" t="s">
        <v>150</v>
      </c>
      <c r="G269" s="2" t="s">
        <v>2810</v>
      </c>
    </row>
    <row r="270" spans="1:7">
      <c r="A270" s="2" t="s">
        <v>3077</v>
      </c>
      <c r="B270" s="2" t="s">
        <v>618</v>
      </c>
      <c r="C270" s="2" t="s">
        <v>224</v>
      </c>
      <c r="D270" s="2" t="s">
        <v>63</v>
      </c>
      <c r="E270" s="4">
        <v>1.850536130536131</v>
      </c>
      <c r="F270" s="2" t="s">
        <v>150</v>
      </c>
      <c r="G270" s="2" t="s">
        <v>2810</v>
      </c>
    </row>
    <row r="271" spans="1:7">
      <c r="A271" s="2" t="s">
        <v>3078</v>
      </c>
      <c r="B271" s="2" t="s">
        <v>619</v>
      </c>
      <c r="C271" s="2" t="s">
        <v>224</v>
      </c>
      <c r="D271" s="2" t="s">
        <v>63</v>
      </c>
      <c r="E271" s="4">
        <v>1.850536130536131</v>
      </c>
      <c r="F271" s="2" t="s">
        <v>150</v>
      </c>
      <c r="G271" s="2" t="s">
        <v>2810</v>
      </c>
    </row>
    <row r="272" spans="1:7">
      <c r="A272" s="2" t="s">
        <v>3079</v>
      </c>
      <c r="B272" s="2" t="s">
        <v>620</v>
      </c>
      <c r="C272" s="2" t="s">
        <v>224</v>
      </c>
      <c r="D272" s="2" t="s">
        <v>63</v>
      </c>
      <c r="E272" s="4">
        <v>1.850536130536131</v>
      </c>
      <c r="F272" s="2" t="s">
        <v>150</v>
      </c>
      <c r="G272" s="2" t="s">
        <v>2810</v>
      </c>
    </row>
    <row r="273" spans="1:7">
      <c r="A273" s="2" t="s">
        <v>3080</v>
      </c>
      <c r="B273" s="2" t="s">
        <v>621</v>
      </c>
      <c r="C273" s="2" t="s">
        <v>224</v>
      </c>
      <c r="D273" s="2" t="s">
        <v>63</v>
      </c>
      <c r="E273" s="4">
        <v>1.850536130536131</v>
      </c>
      <c r="F273" s="2" t="s">
        <v>150</v>
      </c>
      <c r="G273" s="2" t="s">
        <v>2810</v>
      </c>
    </row>
    <row r="274" spans="1:7">
      <c r="A274" s="2" t="s">
        <v>3081</v>
      </c>
      <c r="B274" s="2" t="s">
        <v>623</v>
      </c>
      <c r="C274" s="2" t="s">
        <v>224</v>
      </c>
      <c r="D274" s="2" t="s">
        <v>63</v>
      </c>
      <c r="E274" s="4">
        <v>1.850536130536131</v>
      </c>
      <c r="F274" s="2" t="s">
        <v>150</v>
      </c>
      <c r="G274" s="2" t="s">
        <v>2810</v>
      </c>
    </row>
    <row r="275" spans="1:7">
      <c r="A275" s="2" t="s">
        <v>3082</v>
      </c>
      <c r="B275" s="2" t="s">
        <v>624</v>
      </c>
      <c r="C275" s="2" t="s">
        <v>224</v>
      </c>
      <c r="D275" s="2" t="s">
        <v>63</v>
      </c>
      <c r="E275" s="4">
        <v>1.850536130536131</v>
      </c>
      <c r="F275" s="2" t="s">
        <v>150</v>
      </c>
      <c r="G275" s="2" t="s">
        <v>2810</v>
      </c>
    </row>
    <row r="276" spans="1:7">
      <c r="A276" s="2" t="s">
        <v>3083</v>
      </c>
      <c r="B276" s="2" t="s">
        <v>625</v>
      </c>
      <c r="C276" s="2" t="s">
        <v>224</v>
      </c>
      <c r="D276" s="2" t="s">
        <v>63</v>
      </c>
      <c r="E276" s="4">
        <v>1.850536130536131</v>
      </c>
      <c r="F276" s="2" t="s">
        <v>150</v>
      </c>
      <c r="G276" s="2" t="s">
        <v>2810</v>
      </c>
    </row>
    <row r="277" spans="1:7">
      <c r="A277" s="2" t="s">
        <v>3084</v>
      </c>
      <c r="B277" s="2" t="s">
        <v>626</v>
      </c>
      <c r="C277" s="2" t="s">
        <v>224</v>
      </c>
      <c r="D277" s="2" t="s">
        <v>63</v>
      </c>
      <c r="E277" s="4">
        <v>1.850536130536131</v>
      </c>
      <c r="F277" s="2" t="s">
        <v>150</v>
      </c>
      <c r="G277" s="2" t="s">
        <v>2810</v>
      </c>
    </row>
    <row r="278" spans="1:7">
      <c r="A278" s="2" t="s">
        <v>3085</v>
      </c>
      <c r="B278" s="2" t="s">
        <v>627</v>
      </c>
      <c r="C278" s="2" t="s">
        <v>224</v>
      </c>
      <c r="D278" s="2" t="s">
        <v>63</v>
      </c>
      <c r="E278" s="4">
        <v>1.850536130536131</v>
      </c>
      <c r="F278" s="2" t="s">
        <v>150</v>
      </c>
      <c r="G278" s="2" t="s">
        <v>2810</v>
      </c>
    </row>
    <row r="279" spans="1:7">
      <c r="A279" s="2" t="s">
        <v>3086</v>
      </c>
      <c r="B279" s="2" t="s">
        <v>628</v>
      </c>
      <c r="C279" s="2" t="s">
        <v>224</v>
      </c>
      <c r="D279" s="2" t="s">
        <v>63</v>
      </c>
      <c r="E279" s="4">
        <v>1.850536130536131</v>
      </c>
      <c r="F279" s="2" t="s">
        <v>150</v>
      </c>
      <c r="G279" s="2" t="s">
        <v>2810</v>
      </c>
    </row>
    <row r="280" spans="1:7">
      <c r="A280" s="2" t="s">
        <v>3087</v>
      </c>
      <c r="B280" s="2" t="s">
        <v>629</v>
      </c>
      <c r="C280" s="2" t="s">
        <v>224</v>
      </c>
      <c r="D280" s="2" t="s">
        <v>63</v>
      </c>
      <c r="E280" s="4">
        <v>1.850536130536131</v>
      </c>
      <c r="F280" s="2" t="s">
        <v>150</v>
      </c>
      <c r="G280" s="2" t="s">
        <v>2810</v>
      </c>
    </row>
    <row r="281" spans="1:7">
      <c r="A281" s="2" t="s">
        <v>3088</v>
      </c>
      <c r="B281" s="2" t="s">
        <v>630</v>
      </c>
      <c r="C281" s="2" t="s">
        <v>224</v>
      </c>
      <c r="D281" s="2" t="s">
        <v>63</v>
      </c>
      <c r="E281" s="4">
        <v>1.850536130536131</v>
      </c>
      <c r="F281" s="2" t="s">
        <v>150</v>
      </c>
      <c r="G281" s="2" t="s">
        <v>2810</v>
      </c>
    </row>
    <row r="282" spans="1:7">
      <c r="A282" s="2" t="s">
        <v>3089</v>
      </c>
      <c r="B282" s="2" t="s">
        <v>631</v>
      </c>
      <c r="C282" s="2" t="s">
        <v>224</v>
      </c>
      <c r="D282" s="2" t="s">
        <v>63</v>
      </c>
      <c r="E282" s="4">
        <v>1.850536130536131</v>
      </c>
      <c r="F282" s="2" t="s">
        <v>150</v>
      </c>
      <c r="G282" s="2" t="s">
        <v>2810</v>
      </c>
    </row>
    <row r="283" spans="1:7">
      <c r="A283" s="2" t="s">
        <v>3090</v>
      </c>
      <c r="B283" s="2" t="s">
        <v>633</v>
      </c>
      <c r="C283" s="2" t="s">
        <v>224</v>
      </c>
      <c r="D283" s="2" t="s">
        <v>63</v>
      </c>
      <c r="E283" s="4">
        <v>1.850536130536131</v>
      </c>
      <c r="F283" s="2" t="s">
        <v>150</v>
      </c>
      <c r="G283" s="2" t="s">
        <v>2810</v>
      </c>
    </row>
    <row r="284" spans="1:7">
      <c r="A284" s="2" t="s">
        <v>3091</v>
      </c>
      <c r="B284" s="2" t="s">
        <v>634</v>
      </c>
      <c r="C284" s="2" t="s">
        <v>224</v>
      </c>
      <c r="D284" s="2" t="s">
        <v>63</v>
      </c>
      <c r="E284" s="4">
        <v>1.850536130536131</v>
      </c>
      <c r="F284" s="2" t="s">
        <v>150</v>
      </c>
      <c r="G284" s="2" t="s">
        <v>2810</v>
      </c>
    </row>
    <row r="285" spans="1:7">
      <c r="A285" s="2" t="s">
        <v>3092</v>
      </c>
      <c r="B285" s="2" t="s">
        <v>636</v>
      </c>
      <c r="C285" s="2" t="s">
        <v>224</v>
      </c>
      <c r="D285" s="2" t="s">
        <v>63</v>
      </c>
      <c r="E285" s="4">
        <v>1.850536130536131</v>
      </c>
      <c r="F285" s="2" t="s">
        <v>150</v>
      </c>
      <c r="G285" s="2" t="s">
        <v>2810</v>
      </c>
    </row>
    <row r="286" spans="1:7">
      <c r="A286" s="2" t="s">
        <v>3093</v>
      </c>
      <c r="B286" s="2" t="s">
        <v>637</v>
      </c>
      <c r="C286" s="2" t="s">
        <v>224</v>
      </c>
      <c r="D286" s="2" t="s">
        <v>63</v>
      </c>
      <c r="E286" s="4">
        <v>1.850536130536131</v>
      </c>
      <c r="F286" s="2" t="s">
        <v>150</v>
      </c>
      <c r="G286" s="2" t="s">
        <v>2810</v>
      </c>
    </row>
    <row r="287" spans="1:7">
      <c r="A287" s="2" t="s">
        <v>3094</v>
      </c>
      <c r="B287" s="2" t="s">
        <v>638</v>
      </c>
      <c r="C287" s="2" t="s">
        <v>224</v>
      </c>
      <c r="D287" s="2" t="s">
        <v>63</v>
      </c>
      <c r="E287" s="4">
        <v>1.850536130536131</v>
      </c>
      <c r="F287" s="2" t="s">
        <v>150</v>
      </c>
      <c r="G287" s="2" t="s">
        <v>2810</v>
      </c>
    </row>
    <row r="288" spans="1:7">
      <c r="A288" s="2" t="s">
        <v>3095</v>
      </c>
      <c r="B288" s="2" t="s">
        <v>639</v>
      </c>
      <c r="C288" s="2" t="s">
        <v>224</v>
      </c>
      <c r="D288" s="2" t="s">
        <v>63</v>
      </c>
      <c r="E288" s="4">
        <v>1.850536130536131</v>
      </c>
      <c r="F288" s="2" t="s">
        <v>150</v>
      </c>
      <c r="G288" s="2" t="s">
        <v>2810</v>
      </c>
    </row>
    <row r="289" spans="1:7">
      <c r="A289" s="2" t="s">
        <v>3096</v>
      </c>
      <c r="B289" s="2" t="s">
        <v>640</v>
      </c>
      <c r="C289" s="2" t="s">
        <v>224</v>
      </c>
      <c r="D289" s="2" t="s">
        <v>63</v>
      </c>
      <c r="E289" s="4">
        <v>1.850536130536131</v>
      </c>
      <c r="F289" s="2" t="s">
        <v>150</v>
      </c>
      <c r="G289" s="2" t="s">
        <v>2810</v>
      </c>
    </row>
    <row r="290" spans="1:7">
      <c r="A290" s="2" t="s">
        <v>3097</v>
      </c>
      <c r="B290" s="2" t="s">
        <v>641</v>
      </c>
      <c r="C290" s="2" t="s">
        <v>224</v>
      </c>
      <c r="D290" s="2" t="s">
        <v>63</v>
      </c>
      <c r="E290" s="4">
        <v>1.850536130536131</v>
      </c>
      <c r="F290" s="2" t="s">
        <v>150</v>
      </c>
      <c r="G290" s="2" t="s">
        <v>2810</v>
      </c>
    </row>
    <row r="291" spans="1:7">
      <c r="A291" s="2" t="s">
        <v>3098</v>
      </c>
      <c r="B291" s="2" t="s">
        <v>642</v>
      </c>
      <c r="C291" s="2" t="s">
        <v>224</v>
      </c>
      <c r="D291" s="2" t="s">
        <v>63</v>
      </c>
      <c r="E291" s="4">
        <v>1.850536130536131</v>
      </c>
      <c r="F291" s="2" t="s">
        <v>150</v>
      </c>
      <c r="G291" s="2" t="s">
        <v>2810</v>
      </c>
    </row>
    <row r="292" spans="1:7">
      <c r="A292" s="2" t="s">
        <v>3099</v>
      </c>
      <c r="B292" s="2" t="s">
        <v>643</v>
      </c>
      <c r="C292" s="2" t="s">
        <v>224</v>
      </c>
      <c r="D292" s="2" t="s">
        <v>63</v>
      </c>
      <c r="E292" s="4">
        <v>1.850536130536131</v>
      </c>
      <c r="F292" s="2" t="s">
        <v>150</v>
      </c>
      <c r="G292" s="2" t="s">
        <v>2810</v>
      </c>
    </row>
    <row r="293" spans="1:7">
      <c r="A293" s="2" t="s">
        <v>3100</v>
      </c>
      <c r="B293" s="2" t="s">
        <v>644</v>
      </c>
      <c r="C293" s="2" t="s">
        <v>224</v>
      </c>
      <c r="D293" s="2" t="s">
        <v>63</v>
      </c>
      <c r="E293" s="4">
        <v>1.850536130536131</v>
      </c>
      <c r="F293" s="2" t="s">
        <v>150</v>
      </c>
      <c r="G293" s="2" t="s">
        <v>2810</v>
      </c>
    </row>
    <row r="294" spans="1:7">
      <c r="A294" s="2" t="s">
        <v>3101</v>
      </c>
      <c r="B294" s="2" t="s">
        <v>645</v>
      </c>
      <c r="C294" s="2" t="s">
        <v>224</v>
      </c>
      <c r="D294" s="2" t="s">
        <v>63</v>
      </c>
      <c r="E294" s="4">
        <v>1.850536130536131</v>
      </c>
      <c r="F294" s="2" t="s">
        <v>150</v>
      </c>
      <c r="G294" s="2" t="s">
        <v>2810</v>
      </c>
    </row>
    <row r="295" spans="1:7">
      <c r="A295" s="2" t="s">
        <v>3102</v>
      </c>
      <c r="B295" s="2" t="s">
        <v>646</v>
      </c>
      <c r="C295" s="2" t="s">
        <v>224</v>
      </c>
      <c r="D295" s="2" t="s">
        <v>63</v>
      </c>
      <c r="E295" s="4">
        <v>1.850536130536131</v>
      </c>
      <c r="F295" s="2" t="s">
        <v>150</v>
      </c>
      <c r="G295" s="2" t="s">
        <v>2810</v>
      </c>
    </row>
    <row r="296" spans="1:7">
      <c r="A296" s="2" t="s">
        <v>3103</v>
      </c>
      <c r="B296" s="2" t="s">
        <v>647</v>
      </c>
      <c r="C296" s="2" t="s">
        <v>224</v>
      </c>
      <c r="D296" s="2" t="s">
        <v>63</v>
      </c>
      <c r="E296" s="4">
        <v>1.850536130536131</v>
      </c>
      <c r="F296" s="2" t="s">
        <v>150</v>
      </c>
      <c r="G296" s="2" t="s">
        <v>2810</v>
      </c>
    </row>
    <row r="297" spans="1:7">
      <c r="A297" s="2" t="s">
        <v>3104</v>
      </c>
      <c r="B297" s="2" t="s">
        <v>648</v>
      </c>
      <c r="C297" s="2" t="s">
        <v>224</v>
      </c>
      <c r="D297" s="2" t="s">
        <v>63</v>
      </c>
      <c r="E297" s="4">
        <v>1.850536130536131</v>
      </c>
      <c r="F297" s="2" t="s">
        <v>150</v>
      </c>
      <c r="G297" s="2" t="s">
        <v>2810</v>
      </c>
    </row>
    <row r="298" spans="1:7">
      <c r="A298" s="2" t="s">
        <v>3105</v>
      </c>
      <c r="B298" s="2" t="s">
        <v>649</v>
      </c>
      <c r="C298" s="2" t="s">
        <v>224</v>
      </c>
      <c r="D298" s="2" t="s">
        <v>63</v>
      </c>
      <c r="E298" s="4">
        <v>1.850536130536131</v>
      </c>
      <c r="F298" s="2" t="s">
        <v>150</v>
      </c>
      <c r="G298" s="2" t="s">
        <v>2810</v>
      </c>
    </row>
    <row r="299" spans="1:7">
      <c r="A299" s="2" t="s">
        <v>3106</v>
      </c>
      <c r="B299" s="2" t="s">
        <v>651</v>
      </c>
      <c r="C299" s="2" t="s">
        <v>224</v>
      </c>
      <c r="D299" s="2" t="s">
        <v>63</v>
      </c>
      <c r="E299" s="4">
        <v>1.850536130536131</v>
      </c>
      <c r="F299" s="2" t="s">
        <v>150</v>
      </c>
      <c r="G299" s="2" t="s">
        <v>2810</v>
      </c>
    </row>
    <row r="300" spans="1:7">
      <c r="A300" s="2" t="s">
        <v>3107</v>
      </c>
      <c r="B300" s="2" t="s">
        <v>652</v>
      </c>
      <c r="C300" s="2" t="s">
        <v>224</v>
      </c>
      <c r="D300" s="2" t="s">
        <v>63</v>
      </c>
      <c r="E300" s="4">
        <v>1.850536130536131</v>
      </c>
      <c r="F300" s="2" t="s">
        <v>150</v>
      </c>
      <c r="G300" s="2" t="s">
        <v>2810</v>
      </c>
    </row>
    <row r="301" spans="1:7">
      <c r="A301" s="2" t="s">
        <v>3108</v>
      </c>
      <c r="B301" s="2" t="s">
        <v>653</v>
      </c>
      <c r="C301" s="2" t="s">
        <v>224</v>
      </c>
      <c r="D301" s="2" t="s">
        <v>63</v>
      </c>
      <c r="E301" s="4">
        <v>1.850536130536131</v>
      </c>
      <c r="F301" s="2" t="s">
        <v>150</v>
      </c>
      <c r="G301" s="2" t="s">
        <v>2810</v>
      </c>
    </row>
    <row r="302" spans="1:7">
      <c r="A302" s="2" t="s">
        <v>3109</v>
      </c>
      <c r="B302" s="2" t="s">
        <v>654</v>
      </c>
      <c r="C302" s="2" t="s">
        <v>224</v>
      </c>
      <c r="D302" s="2" t="s">
        <v>63</v>
      </c>
      <c r="E302" s="4">
        <v>1.850536130536131</v>
      </c>
      <c r="F302" s="2" t="s">
        <v>150</v>
      </c>
      <c r="G302" s="2" t="s">
        <v>2810</v>
      </c>
    </row>
    <row r="303" spans="1:7">
      <c r="A303" s="2" t="s">
        <v>3110</v>
      </c>
      <c r="B303" s="2" t="s">
        <v>655</v>
      </c>
      <c r="C303" s="2" t="s">
        <v>224</v>
      </c>
      <c r="D303" s="2" t="s">
        <v>63</v>
      </c>
      <c r="E303" s="4">
        <v>1.850536130536131</v>
      </c>
      <c r="F303" s="2" t="s">
        <v>150</v>
      </c>
      <c r="G303" s="2" t="s">
        <v>2810</v>
      </c>
    </row>
    <row r="304" spans="1:7">
      <c r="A304" s="2" t="s">
        <v>3111</v>
      </c>
      <c r="B304" s="2" t="s">
        <v>656</v>
      </c>
      <c r="C304" s="2" t="s">
        <v>224</v>
      </c>
      <c r="D304" s="2" t="s">
        <v>63</v>
      </c>
      <c r="E304" s="4">
        <v>1.850536130536131</v>
      </c>
      <c r="F304" s="2" t="s">
        <v>150</v>
      </c>
      <c r="G304" s="2" t="s">
        <v>2810</v>
      </c>
    </row>
    <row r="305" spans="1:7">
      <c r="A305" s="2" t="s">
        <v>3112</v>
      </c>
      <c r="B305" s="2" t="s">
        <v>657</v>
      </c>
      <c r="C305" s="2" t="s">
        <v>224</v>
      </c>
      <c r="D305" s="2" t="s">
        <v>63</v>
      </c>
      <c r="E305" s="4">
        <v>1.850536130536131</v>
      </c>
      <c r="F305" s="2" t="s">
        <v>150</v>
      </c>
      <c r="G305" s="2" t="s">
        <v>2810</v>
      </c>
    </row>
    <row r="306" spans="1:7">
      <c r="A306" s="2" t="s">
        <v>3113</v>
      </c>
      <c r="B306" s="2" t="s">
        <v>658</v>
      </c>
      <c r="C306" s="2" t="s">
        <v>224</v>
      </c>
      <c r="D306" s="2" t="s">
        <v>63</v>
      </c>
      <c r="E306" s="4">
        <v>1.850536130536131</v>
      </c>
      <c r="F306" s="2" t="s">
        <v>150</v>
      </c>
      <c r="G306" s="2" t="s">
        <v>2810</v>
      </c>
    </row>
    <row r="307" spans="1:7">
      <c r="A307" s="2" t="s">
        <v>3114</v>
      </c>
      <c r="B307" s="2" t="s">
        <v>659</v>
      </c>
      <c r="C307" s="2" t="s">
        <v>224</v>
      </c>
      <c r="D307" s="2" t="s">
        <v>63</v>
      </c>
      <c r="E307" s="4">
        <v>1.850536130536131</v>
      </c>
      <c r="F307" s="2" t="s">
        <v>150</v>
      </c>
      <c r="G307" s="2" t="s">
        <v>2810</v>
      </c>
    </row>
    <row r="308" spans="1:7">
      <c r="A308" s="2" t="s">
        <v>3115</v>
      </c>
      <c r="B308" s="2" t="s">
        <v>660</v>
      </c>
      <c r="C308" s="2" t="s">
        <v>224</v>
      </c>
      <c r="D308" s="2" t="s">
        <v>63</v>
      </c>
      <c r="E308" s="4">
        <v>1.850536130536131</v>
      </c>
      <c r="F308" s="2" t="s">
        <v>150</v>
      </c>
      <c r="G308" s="2" t="s">
        <v>2810</v>
      </c>
    </row>
    <row r="309" spans="1:7">
      <c r="A309" s="2" t="s">
        <v>3116</v>
      </c>
      <c r="B309" s="2" t="s">
        <v>661</v>
      </c>
      <c r="C309" s="2" t="s">
        <v>224</v>
      </c>
      <c r="D309" s="2" t="s">
        <v>63</v>
      </c>
      <c r="E309" s="4">
        <v>1.850536130536131</v>
      </c>
      <c r="F309" s="2" t="s">
        <v>150</v>
      </c>
      <c r="G309" s="2" t="s">
        <v>2810</v>
      </c>
    </row>
    <row r="310" spans="1:7">
      <c r="A310" s="2" t="s">
        <v>3117</v>
      </c>
      <c r="B310" s="2" t="s">
        <v>662</v>
      </c>
      <c r="C310" s="2" t="s">
        <v>224</v>
      </c>
      <c r="D310" s="2" t="s">
        <v>63</v>
      </c>
      <c r="E310" s="4">
        <v>1.850536130536131</v>
      </c>
      <c r="F310" s="2" t="s">
        <v>150</v>
      </c>
      <c r="G310" s="2" t="s">
        <v>2810</v>
      </c>
    </row>
    <row r="311" spans="1:7">
      <c r="A311" s="2" t="s">
        <v>3118</v>
      </c>
      <c r="B311" s="2" t="s">
        <v>663</v>
      </c>
      <c r="C311" s="2" t="s">
        <v>224</v>
      </c>
      <c r="D311" s="2" t="s">
        <v>63</v>
      </c>
      <c r="E311" s="4">
        <v>1.850536130536131</v>
      </c>
      <c r="F311" s="2" t="s">
        <v>150</v>
      </c>
      <c r="G311" s="2" t="s">
        <v>2810</v>
      </c>
    </row>
    <row r="312" spans="1:7">
      <c r="A312" s="2" t="s">
        <v>3119</v>
      </c>
      <c r="B312" s="2" t="s">
        <v>664</v>
      </c>
      <c r="C312" s="2" t="s">
        <v>224</v>
      </c>
      <c r="D312" s="2" t="s">
        <v>63</v>
      </c>
      <c r="E312" s="4">
        <v>1.850536130536131</v>
      </c>
      <c r="F312" s="2" t="s">
        <v>150</v>
      </c>
      <c r="G312" s="2" t="s">
        <v>2810</v>
      </c>
    </row>
    <row r="313" spans="1:7">
      <c r="A313" s="2" t="s">
        <v>3120</v>
      </c>
      <c r="B313" s="2" t="s">
        <v>665</v>
      </c>
      <c r="C313" s="2" t="s">
        <v>224</v>
      </c>
      <c r="D313" s="2" t="s">
        <v>63</v>
      </c>
      <c r="E313" s="4">
        <v>1.850536130536131</v>
      </c>
      <c r="F313" s="2" t="s">
        <v>150</v>
      </c>
      <c r="G313" s="2" t="s">
        <v>2810</v>
      </c>
    </row>
    <row r="314" spans="1:7">
      <c r="A314" s="2" t="s">
        <v>3121</v>
      </c>
      <c r="B314" s="2" t="s">
        <v>667</v>
      </c>
      <c r="C314" s="2" t="s">
        <v>224</v>
      </c>
      <c r="D314" s="2" t="s">
        <v>63</v>
      </c>
      <c r="E314" s="4">
        <v>1.850536130536131</v>
      </c>
      <c r="F314" s="2" t="s">
        <v>150</v>
      </c>
      <c r="G314" s="2" t="s">
        <v>2810</v>
      </c>
    </row>
    <row r="315" spans="1:7">
      <c r="A315" s="2" t="s">
        <v>3122</v>
      </c>
      <c r="B315" s="2" t="s">
        <v>668</v>
      </c>
      <c r="C315" s="2" t="s">
        <v>224</v>
      </c>
      <c r="D315" s="2" t="s">
        <v>63</v>
      </c>
      <c r="E315" s="4">
        <v>1.850536130536131</v>
      </c>
      <c r="F315" s="2" t="s">
        <v>150</v>
      </c>
      <c r="G315" s="2" t="s">
        <v>2810</v>
      </c>
    </row>
    <row r="316" spans="1:7">
      <c r="A316" s="2" t="s">
        <v>3123</v>
      </c>
      <c r="B316" s="2" t="s">
        <v>670</v>
      </c>
      <c r="C316" s="2" t="s">
        <v>224</v>
      </c>
      <c r="D316" s="2" t="s">
        <v>63</v>
      </c>
      <c r="E316" s="4">
        <v>1.850536130536131</v>
      </c>
      <c r="F316" s="2" t="s">
        <v>150</v>
      </c>
      <c r="G316" s="2" t="s">
        <v>2810</v>
      </c>
    </row>
    <row r="317" spans="1:7">
      <c r="A317" s="2" t="s">
        <v>3124</v>
      </c>
      <c r="B317" s="2" t="s">
        <v>671</v>
      </c>
      <c r="C317" s="2" t="s">
        <v>224</v>
      </c>
      <c r="D317" s="2" t="s">
        <v>63</v>
      </c>
      <c r="E317" s="4">
        <v>1.850536130536131</v>
      </c>
      <c r="F317" s="2" t="s">
        <v>150</v>
      </c>
      <c r="G317" s="2" t="s">
        <v>2810</v>
      </c>
    </row>
    <row r="318" spans="1:7">
      <c r="A318" s="2" t="s">
        <v>3125</v>
      </c>
      <c r="B318" s="2" t="s">
        <v>673</v>
      </c>
      <c r="C318" s="2" t="s">
        <v>224</v>
      </c>
      <c r="D318" s="2" t="s">
        <v>63</v>
      </c>
      <c r="E318" s="4">
        <v>1.850536130536131</v>
      </c>
      <c r="F318" s="2" t="s">
        <v>150</v>
      </c>
      <c r="G318" s="2" t="s">
        <v>2810</v>
      </c>
    </row>
    <row r="319" spans="1:7">
      <c r="A319" s="2" t="s">
        <v>3126</v>
      </c>
      <c r="B319" s="2" t="s">
        <v>674</v>
      </c>
      <c r="C319" s="2" t="s">
        <v>224</v>
      </c>
      <c r="D319" s="2" t="s">
        <v>63</v>
      </c>
      <c r="E319" s="4">
        <v>1.850536130536131</v>
      </c>
      <c r="F319" s="2" t="s">
        <v>150</v>
      </c>
      <c r="G319" s="2" t="s">
        <v>2810</v>
      </c>
    </row>
    <row r="320" spans="1:7">
      <c r="A320" s="2" t="s">
        <v>3127</v>
      </c>
      <c r="B320" s="2" t="s">
        <v>675</v>
      </c>
      <c r="C320" s="2" t="s">
        <v>224</v>
      </c>
      <c r="D320" s="2" t="s">
        <v>63</v>
      </c>
      <c r="E320" s="4">
        <v>1.850536130536131</v>
      </c>
      <c r="F320" s="2" t="s">
        <v>150</v>
      </c>
      <c r="G320" s="2" t="s">
        <v>2810</v>
      </c>
    </row>
    <row r="321" spans="1:7">
      <c r="A321" s="2" t="s">
        <v>3128</v>
      </c>
      <c r="B321" s="2" t="s">
        <v>676</v>
      </c>
      <c r="C321" s="2" t="s">
        <v>224</v>
      </c>
      <c r="D321" s="2" t="s">
        <v>63</v>
      </c>
      <c r="E321" s="4">
        <v>1.850536130536131</v>
      </c>
      <c r="F321" s="2" t="s">
        <v>150</v>
      </c>
      <c r="G321" s="2" t="s">
        <v>2810</v>
      </c>
    </row>
    <row r="322" spans="1:7">
      <c r="A322" s="2" t="s">
        <v>3129</v>
      </c>
      <c r="B322" s="2" t="s">
        <v>677</v>
      </c>
      <c r="C322" s="2" t="s">
        <v>224</v>
      </c>
      <c r="D322" s="2" t="s">
        <v>63</v>
      </c>
      <c r="E322" s="4">
        <v>1.850536130536131</v>
      </c>
      <c r="F322" s="2" t="s">
        <v>150</v>
      </c>
      <c r="G322" s="2" t="s">
        <v>2810</v>
      </c>
    </row>
    <row r="323" spans="1:7">
      <c r="A323" s="2" t="s">
        <v>3130</v>
      </c>
      <c r="B323" s="2" t="s">
        <v>679</v>
      </c>
      <c r="C323" s="2" t="s">
        <v>224</v>
      </c>
      <c r="D323" s="2" t="s">
        <v>63</v>
      </c>
      <c r="E323" s="4">
        <v>1.850536130536131</v>
      </c>
      <c r="F323" s="2" t="s">
        <v>150</v>
      </c>
      <c r="G323" s="2" t="s">
        <v>2810</v>
      </c>
    </row>
    <row r="324" spans="1:7">
      <c r="A324" s="2" t="s">
        <v>3131</v>
      </c>
      <c r="B324" s="2" t="s">
        <v>681</v>
      </c>
      <c r="C324" s="2" t="s">
        <v>224</v>
      </c>
      <c r="D324" s="2" t="s">
        <v>63</v>
      </c>
      <c r="E324" s="4">
        <v>1.850536130536131</v>
      </c>
      <c r="F324" s="2" t="s">
        <v>150</v>
      </c>
      <c r="G324" s="2" t="s">
        <v>2810</v>
      </c>
    </row>
    <row r="325" spans="1:7">
      <c r="A325" s="2" t="s">
        <v>3132</v>
      </c>
      <c r="B325" s="2" t="s">
        <v>683</v>
      </c>
      <c r="C325" s="2" t="s">
        <v>224</v>
      </c>
      <c r="D325" s="2" t="s">
        <v>63</v>
      </c>
      <c r="E325" s="4">
        <v>1.850536130536131</v>
      </c>
      <c r="F325" s="2" t="s">
        <v>150</v>
      </c>
      <c r="G325" s="2" t="s">
        <v>2810</v>
      </c>
    </row>
    <row r="326" spans="1:7">
      <c r="A326" s="2" t="s">
        <v>3133</v>
      </c>
      <c r="B326" s="2" t="s">
        <v>684</v>
      </c>
      <c r="C326" s="2" t="s">
        <v>224</v>
      </c>
      <c r="D326" s="2" t="s">
        <v>63</v>
      </c>
      <c r="E326" s="4">
        <v>1.850536130536131</v>
      </c>
      <c r="F326" s="2" t="s">
        <v>150</v>
      </c>
      <c r="G326" s="2" t="s">
        <v>2810</v>
      </c>
    </row>
    <row r="327" spans="1:7">
      <c r="A327" s="2" t="s">
        <v>3134</v>
      </c>
      <c r="B327" s="2" t="s">
        <v>686</v>
      </c>
      <c r="C327" s="2" t="s">
        <v>224</v>
      </c>
      <c r="D327" s="2" t="s">
        <v>63</v>
      </c>
      <c r="E327" s="4">
        <v>1.850536130536131</v>
      </c>
      <c r="F327" s="2" t="s">
        <v>150</v>
      </c>
      <c r="G327" s="2" t="s">
        <v>2810</v>
      </c>
    </row>
    <row r="328" spans="1:7">
      <c r="A328" s="2" t="s">
        <v>3135</v>
      </c>
      <c r="B328" s="2" t="s">
        <v>688</v>
      </c>
      <c r="C328" s="2" t="s">
        <v>224</v>
      </c>
      <c r="D328" s="2" t="s">
        <v>63</v>
      </c>
      <c r="E328" s="4">
        <v>1.850536130536131</v>
      </c>
      <c r="F328" s="2" t="s">
        <v>150</v>
      </c>
      <c r="G328" s="2" t="s">
        <v>2810</v>
      </c>
    </row>
    <row r="329" spans="1:7">
      <c r="A329" s="2" t="s">
        <v>3136</v>
      </c>
      <c r="B329" s="2" t="s">
        <v>689</v>
      </c>
      <c r="C329" s="2" t="s">
        <v>224</v>
      </c>
      <c r="D329" s="2" t="s">
        <v>63</v>
      </c>
      <c r="E329" s="4">
        <v>1.850536130536131</v>
      </c>
      <c r="F329" s="2" t="s">
        <v>150</v>
      </c>
      <c r="G329" s="2" t="s">
        <v>2810</v>
      </c>
    </row>
    <row r="330" spans="1:7">
      <c r="A330" s="2" t="s">
        <v>3137</v>
      </c>
      <c r="B330" s="2" t="s">
        <v>691</v>
      </c>
      <c r="C330" s="2" t="s">
        <v>224</v>
      </c>
      <c r="D330" s="2" t="s">
        <v>63</v>
      </c>
      <c r="E330" s="4">
        <v>1.850536130536131</v>
      </c>
      <c r="F330" s="2" t="s">
        <v>150</v>
      </c>
      <c r="G330" s="2" t="s">
        <v>2810</v>
      </c>
    </row>
    <row r="331" spans="1:7">
      <c r="A331" s="2" t="s">
        <v>3138</v>
      </c>
      <c r="B331" s="2" t="s">
        <v>693</v>
      </c>
      <c r="C331" s="2" t="s">
        <v>224</v>
      </c>
      <c r="D331" s="2" t="s">
        <v>63</v>
      </c>
      <c r="E331" s="4">
        <v>1.850536130536131</v>
      </c>
      <c r="F331" s="2" t="s">
        <v>150</v>
      </c>
      <c r="G331" s="2" t="s">
        <v>2810</v>
      </c>
    </row>
    <row r="332" spans="1:7">
      <c r="A332" s="2" t="s">
        <v>3139</v>
      </c>
      <c r="B332" s="2" t="s">
        <v>695</v>
      </c>
      <c r="C332" s="2" t="s">
        <v>224</v>
      </c>
      <c r="D332" s="2" t="s">
        <v>63</v>
      </c>
      <c r="E332" s="4">
        <v>1.850536130536131</v>
      </c>
      <c r="F332" s="2" t="s">
        <v>150</v>
      </c>
      <c r="G332" s="2" t="s">
        <v>2810</v>
      </c>
    </row>
    <row r="333" spans="1:7">
      <c r="A333" s="2" t="s">
        <v>3140</v>
      </c>
      <c r="B333" s="2" t="s">
        <v>696</v>
      </c>
      <c r="C333" s="2" t="s">
        <v>224</v>
      </c>
      <c r="D333" s="2" t="s">
        <v>63</v>
      </c>
      <c r="E333" s="4">
        <v>1.850536130536131</v>
      </c>
      <c r="F333" s="2" t="s">
        <v>150</v>
      </c>
      <c r="G333" s="2" t="s">
        <v>2810</v>
      </c>
    </row>
    <row r="334" spans="1:7">
      <c r="A334" s="2" t="s">
        <v>3141</v>
      </c>
      <c r="B334" s="2" t="s">
        <v>697</v>
      </c>
      <c r="C334" s="2" t="s">
        <v>224</v>
      </c>
      <c r="D334" s="2" t="s">
        <v>63</v>
      </c>
      <c r="E334" s="4">
        <v>1.850536130536131</v>
      </c>
      <c r="F334" s="2" t="s">
        <v>150</v>
      </c>
      <c r="G334" s="2" t="s">
        <v>2810</v>
      </c>
    </row>
    <row r="335" spans="1:7">
      <c r="A335" s="2" t="s">
        <v>3142</v>
      </c>
      <c r="B335" s="2" t="s">
        <v>698</v>
      </c>
      <c r="C335" s="2" t="s">
        <v>224</v>
      </c>
      <c r="D335" s="2" t="s">
        <v>63</v>
      </c>
      <c r="E335" s="4">
        <v>1.850536130536131</v>
      </c>
      <c r="F335" s="2" t="s">
        <v>150</v>
      </c>
      <c r="G335" s="2" t="s">
        <v>2810</v>
      </c>
    </row>
    <row r="336" spans="1:7">
      <c r="A336" s="2" t="s">
        <v>3143</v>
      </c>
      <c r="B336" s="2" t="s">
        <v>699</v>
      </c>
      <c r="C336" s="2" t="s">
        <v>224</v>
      </c>
      <c r="D336" s="2" t="s">
        <v>63</v>
      </c>
      <c r="E336" s="4">
        <v>1.850536130536131</v>
      </c>
      <c r="F336" s="2" t="s">
        <v>150</v>
      </c>
      <c r="G336" s="2" t="s">
        <v>2810</v>
      </c>
    </row>
    <row r="337" spans="1:7">
      <c r="A337" s="2" t="s">
        <v>3144</v>
      </c>
      <c r="B337" s="2" t="s">
        <v>700</v>
      </c>
      <c r="C337" s="2" t="s">
        <v>224</v>
      </c>
      <c r="D337" s="2" t="s">
        <v>63</v>
      </c>
      <c r="E337" s="4">
        <v>1.850536130536131</v>
      </c>
      <c r="F337" s="2" t="s">
        <v>150</v>
      </c>
      <c r="G337" s="2" t="s">
        <v>2810</v>
      </c>
    </row>
    <row r="338" spans="1:7">
      <c r="A338" s="2" t="s">
        <v>3145</v>
      </c>
      <c r="B338" s="2" t="s">
        <v>701</v>
      </c>
      <c r="C338" s="2" t="s">
        <v>224</v>
      </c>
      <c r="D338" s="2" t="s">
        <v>63</v>
      </c>
      <c r="E338" s="4">
        <v>1.850536130536131</v>
      </c>
      <c r="F338" s="2" t="s">
        <v>150</v>
      </c>
      <c r="G338" s="2" t="s">
        <v>2810</v>
      </c>
    </row>
    <row r="339" spans="1:7">
      <c r="A339" s="2" t="s">
        <v>3146</v>
      </c>
      <c r="B339" s="2" t="s">
        <v>702</v>
      </c>
      <c r="C339" s="2" t="s">
        <v>224</v>
      </c>
      <c r="D339" s="2" t="s">
        <v>63</v>
      </c>
      <c r="E339" s="4">
        <v>1.850536130536131</v>
      </c>
      <c r="F339" s="2" t="s">
        <v>150</v>
      </c>
      <c r="G339" s="2" t="s">
        <v>2810</v>
      </c>
    </row>
    <row r="340" spans="1:7">
      <c r="A340" s="2" t="s">
        <v>3147</v>
      </c>
      <c r="B340" s="2" t="s">
        <v>703</v>
      </c>
      <c r="C340" s="2" t="s">
        <v>224</v>
      </c>
      <c r="D340" s="2" t="s">
        <v>63</v>
      </c>
      <c r="E340" s="4">
        <v>1.850536130536131</v>
      </c>
      <c r="F340" s="2" t="s">
        <v>150</v>
      </c>
      <c r="G340" s="2" t="s">
        <v>2810</v>
      </c>
    </row>
    <row r="341" spans="1:7">
      <c r="A341" s="2" t="s">
        <v>3148</v>
      </c>
      <c r="B341" s="2" t="s">
        <v>704</v>
      </c>
      <c r="C341" s="2" t="s">
        <v>224</v>
      </c>
      <c r="D341" s="2" t="s">
        <v>63</v>
      </c>
      <c r="E341" s="4">
        <v>1.850536130536131</v>
      </c>
      <c r="F341" s="2" t="s">
        <v>150</v>
      </c>
      <c r="G341" s="2" t="s">
        <v>2810</v>
      </c>
    </row>
    <row r="342" spans="1:7">
      <c r="A342" s="2" t="s">
        <v>3149</v>
      </c>
      <c r="B342" s="2" t="s">
        <v>706</v>
      </c>
      <c r="C342" s="2" t="s">
        <v>224</v>
      </c>
      <c r="D342" s="2" t="s">
        <v>63</v>
      </c>
      <c r="E342" s="4">
        <v>1.850536130536131</v>
      </c>
      <c r="F342" s="2" t="s">
        <v>150</v>
      </c>
      <c r="G342" s="2" t="s">
        <v>2810</v>
      </c>
    </row>
    <row r="343" spans="1:7">
      <c r="A343" s="2" t="s">
        <v>3150</v>
      </c>
      <c r="B343" s="2" t="s">
        <v>707</v>
      </c>
      <c r="C343" s="2" t="s">
        <v>224</v>
      </c>
      <c r="D343" s="2" t="s">
        <v>63</v>
      </c>
      <c r="E343" s="4">
        <v>1.850536130536131</v>
      </c>
      <c r="F343" s="2" t="s">
        <v>150</v>
      </c>
      <c r="G343" s="2" t="s">
        <v>2810</v>
      </c>
    </row>
    <row r="344" spans="1:7">
      <c r="A344" s="2" t="s">
        <v>3151</v>
      </c>
      <c r="B344" s="2" t="s">
        <v>709</v>
      </c>
      <c r="C344" s="2" t="s">
        <v>224</v>
      </c>
      <c r="D344" s="2" t="s">
        <v>63</v>
      </c>
      <c r="E344" s="4">
        <v>1.850536130536131</v>
      </c>
      <c r="F344" s="2" t="s">
        <v>150</v>
      </c>
      <c r="G344" s="2" t="s">
        <v>2810</v>
      </c>
    </row>
    <row r="345" spans="1:7">
      <c r="A345" s="2" t="s">
        <v>3152</v>
      </c>
      <c r="B345" s="2" t="s">
        <v>710</v>
      </c>
      <c r="C345" s="2" t="s">
        <v>224</v>
      </c>
      <c r="D345" s="2" t="s">
        <v>63</v>
      </c>
      <c r="E345" s="4">
        <v>1.850536130536131</v>
      </c>
      <c r="F345" s="2" t="s">
        <v>150</v>
      </c>
      <c r="G345" s="2" t="s">
        <v>2810</v>
      </c>
    </row>
    <row r="346" spans="1:7">
      <c r="A346" s="2" t="s">
        <v>3153</v>
      </c>
      <c r="B346" s="2" t="s">
        <v>711</v>
      </c>
      <c r="C346" s="2" t="s">
        <v>224</v>
      </c>
      <c r="D346" s="2" t="s">
        <v>63</v>
      </c>
      <c r="E346" s="4">
        <v>1.850536130536131</v>
      </c>
      <c r="F346" s="2" t="s">
        <v>150</v>
      </c>
      <c r="G346" s="2" t="s">
        <v>2810</v>
      </c>
    </row>
    <row r="347" spans="1:7">
      <c r="A347" s="2" t="s">
        <v>3154</v>
      </c>
      <c r="B347" s="2" t="s">
        <v>712</v>
      </c>
      <c r="C347" s="2" t="s">
        <v>224</v>
      </c>
      <c r="D347" s="2" t="s">
        <v>63</v>
      </c>
      <c r="E347" s="4">
        <v>1.850536130536131</v>
      </c>
      <c r="F347" s="2" t="s">
        <v>150</v>
      </c>
      <c r="G347" s="2" t="s">
        <v>2810</v>
      </c>
    </row>
    <row r="348" spans="1:7">
      <c r="A348" s="2" t="s">
        <v>3155</v>
      </c>
      <c r="B348" s="2" t="s">
        <v>713</v>
      </c>
      <c r="C348" s="2" t="s">
        <v>224</v>
      </c>
      <c r="D348" s="2" t="s">
        <v>63</v>
      </c>
      <c r="E348" s="4">
        <v>1.850536130536131</v>
      </c>
      <c r="F348" s="2" t="s">
        <v>150</v>
      </c>
      <c r="G348" s="2" t="s">
        <v>2810</v>
      </c>
    </row>
    <row r="349" spans="1:7">
      <c r="A349" s="2" t="s">
        <v>3156</v>
      </c>
      <c r="B349" s="2" t="s">
        <v>714</v>
      </c>
      <c r="C349" s="2" t="s">
        <v>224</v>
      </c>
      <c r="D349" s="2" t="s">
        <v>63</v>
      </c>
      <c r="E349" s="4">
        <v>1.850536130536131</v>
      </c>
      <c r="F349" s="2" t="s">
        <v>150</v>
      </c>
      <c r="G349" s="2" t="s">
        <v>2810</v>
      </c>
    </row>
    <row r="350" spans="1:7">
      <c r="A350" s="2" t="s">
        <v>3157</v>
      </c>
      <c r="B350" s="2" t="s">
        <v>715</v>
      </c>
      <c r="C350" s="2" t="s">
        <v>224</v>
      </c>
      <c r="D350" s="2" t="s">
        <v>63</v>
      </c>
      <c r="E350" s="4">
        <v>1.850536130536131</v>
      </c>
      <c r="F350" s="2" t="s">
        <v>150</v>
      </c>
      <c r="G350" s="2" t="s">
        <v>2810</v>
      </c>
    </row>
    <row r="351" spans="1:7">
      <c r="A351" s="2" t="s">
        <v>3158</v>
      </c>
      <c r="B351" s="2" t="s">
        <v>717</v>
      </c>
      <c r="C351" s="2" t="s">
        <v>224</v>
      </c>
      <c r="D351" s="2" t="s">
        <v>63</v>
      </c>
      <c r="E351" s="4">
        <v>1.850536130536131</v>
      </c>
      <c r="F351" s="2" t="s">
        <v>150</v>
      </c>
      <c r="G351" s="2" t="s">
        <v>2810</v>
      </c>
    </row>
    <row r="352" spans="1:7">
      <c r="A352" s="2" t="s">
        <v>3159</v>
      </c>
      <c r="B352" s="2" t="s">
        <v>718</v>
      </c>
      <c r="C352" s="2" t="s">
        <v>224</v>
      </c>
      <c r="D352" s="2" t="s">
        <v>63</v>
      </c>
      <c r="E352" s="4">
        <v>1.850536130536131</v>
      </c>
      <c r="F352" s="2" t="s">
        <v>150</v>
      </c>
      <c r="G352" s="2" t="s">
        <v>2810</v>
      </c>
    </row>
    <row r="353" spans="1:7">
      <c r="A353" s="2" t="s">
        <v>3160</v>
      </c>
      <c r="B353" s="2" t="s">
        <v>719</v>
      </c>
      <c r="C353" s="2" t="s">
        <v>224</v>
      </c>
      <c r="D353" s="2" t="s">
        <v>63</v>
      </c>
      <c r="E353" s="4">
        <v>1.850536130536131</v>
      </c>
      <c r="F353" s="2" t="s">
        <v>150</v>
      </c>
      <c r="G353" s="2" t="s">
        <v>2810</v>
      </c>
    </row>
    <row r="354" spans="1:7">
      <c r="A354" s="2" t="s">
        <v>3161</v>
      </c>
      <c r="B354" s="2" t="s">
        <v>720</v>
      </c>
      <c r="C354" s="2" t="s">
        <v>224</v>
      </c>
      <c r="D354" s="2" t="s">
        <v>63</v>
      </c>
      <c r="E354" s="4">
        <v>1.850536130536131</v>
      </c>
      <c r="F354" s="2" t="s">
        <v>150</v>
      </c>
      <c r="G354" s="2" t="s">
        <v>2810</v>
      </c>
    </row>
    <row r="355" spans="1:7">
      <c r="A355" s="2" t="s">
        <v>3162</v>
      </c>
      <c r="B355" s="2" t="s">
        <v>721</v>
      </c>
      <c r="C355" s="2" t="s">
        <v>224</v>
      </c>
      <c r="D355" s="2" t="s">
        <v>63</v>
      </c>
      <c r="E355" s="4">
        <v>1.850536130536131</v>
      </c>
      <c r="F355" s="2" t="s">
        <v>150</v>
      </c>
      <c r="G355" s="2" t="s">
        <v>2810</v>
      </c>
    </row>
    <row r="356" spans="1:7">
      <c r="A356" s="2" t="s">
        <v>3163</v>
      </c>
      <c r="B356" s="2" t="s">
        <v>723</v>
      </c>
      <c r="C356" s="2" t="s">
        <v>224</v>
      </c>
      <c r="D356" s="2" t="s">
        <v>63</v>
      </c>
      <c r="E356" s="4">
        <v>1.850536130536131</v>
      </c>
      <c r="F356" s="2" t="s">
        <v>150</v>
      </c>
      <c r="G356" s="2" t="s">
        <v>2810</v>
      </c>
    </row>
    <row r="357" spans="1:7">
      <c r="A357" s="2" t="s">
        <v>3164</v>
      </c>
      <c r="B357" s="2" t="s">
        <v>725</v>
      </c>
      <c r="C357" s="2" t="s">
        <v>224</v>
      </c>
      <c r="D357" s="2" t="s">
        <v>63</v>
      </c>
      <c r="E357" s="4">
        <v>1.850536130536131</v>
      </c>
      <c r="F357" s="2" t="s">
        <v>150</v>
      </c>
      <c r="G357" s="2" t="s">
        <v>2810</v>
      </c>
    </row>
    <row r="358" spans="1:7">
      <c r="A358" s="2" t="s">
        <v>3165</v>
      </c>
      <c r="B358" s="2" t="s">
        <v>726</v>
      </c>
      <c r="C358" s="2" t="s">
        <v>224</v>
      </c>
      <c r="D358" s="2" t="s">
        <v>63</v>
      </c>
      <c r="E358" s="4">
        <v>1.850536130536131</v>
      </c>
      <c r="F358" s="2" t="s">
        <v>150</v>
      </c>
      <c r="G358" s="2" t="s">
        <v>2810</v>
      </c>
    </row>
    <row r="359" spans="1:7">
      <c r="A359" s="2" t="s">
        <v>3166</v>
      </c>
      <c r="B359" s="2" t="s">
        <v>727</v>
      </c>
      <c r="C359" s="2" t="s">
        <v>224</v>
      </c>
      <c r="D359" s="2" t="s">
        <v>63</v>
      </c>
      <c r="E359" s="4">
        <v>1.850536130536131</v>
      </c>
      <c r="F359" s="2" t="s">
        <v>150</v>
      </c>
      <c r="G359" s="2" t="s">
        <v>2810</v>
      </c>
    </row>
    <row r="360" spans="1:7">
      <c r="A360" s="2" t="s">
        <v>3167</v>
      </c>
      <c r="B360" s="2" t="s">
        <v>728</v>
      </c>
      <c r="C360" s="2" t="s">
        <v>224</v>
      </c>
      <c r="D360" s="2" t="s">
        <v>63</v>
      </c>
      <c r="E360" s="4">
        <v>1.850536130536131</v>
      </c>
      <c r="F360" s="2" t="s">
        <v>150</v>
      </c>
      <c r="G360" s="2" t="s">
        <v>2810</v>
      </c>
    </row>
    <row r="361" spans="1:7">
      <c r="A361" s="2" t="s">
        <v>3168</v>
      </c>
      <c r="B361" s="2" t="s">
        <v>729</v>
      </c>
      <c r="C361" s="2" t="s">
        <v>224</v>
      </c>
      <c r="D361" s="2" t="s">
        <v>63</v>
      </c>
      <c r="E361" s="4">
        <v>1.850536130536131</v>
      </c>
      <c r="F361" s="2" t="s">
        <v>150</v>
      </c>
      <c r="G361" s="2" t="s">
        <v>2810</v>
      </c>
    </row>
    <row r="362" spans="1:7">
      <c r="A362" s="2" t="s">
        <v>3169</v>
      </c>
      <c r="B362" s="2" t="s">
        <v>730</v>
      </c>
      <c r="C362" s="2" t="s">
        <v>224</v>
      </c>
      <c r="D362" s="2" t="s">
        <v>63</v>
      </c>
      <c r="E362" s="4">
        <v>1.850536130536131</v>
      </c>
      <c r="F362" s="2" t="s">
        <v>150</v>
      </c>
      <c r="G362" s="2" t="s">
        <v>2810</v>
      </c>
    </row>
    <row r="363" spans="1:7">
      <c r="A363" s="2" t="s">
        <v>3170</v>
      </c>
      <c r="B363" s="2" t="s">
        <v>731</v>
      </c>
      <c r="C363" s="2" t="s">
        <v>224</v>
      </c>
      <c r="D363" s="2" t="s">
        <v>63</v>
      </c>
      <c r="E363" s="4">
        <v>1.850536130536131</v>
      </c>
      <c r="F363" s="2" t="s">
        <v>150</v>
      </c>
      <c r="G363" s="2" t="s">
        <v>2810</v>
      </c>
    </row>
    <row r="364" spans="1:7">
      <c r="A364" s="2" t="s">
        <v>3171</v>
      </c>
      <c r="B364" s="2" t="s">
        <v>733</v>
      </c>
      <c r="C364" s="2" t="s">
        <v>224</v>
      </c>
      <c r="D364" s="2" t="s">
        <v>63</v>
      </c>
      <c r="E364" s="4">
        <v>1.850536130536131</v>
      </c>
      <c r="F364" s="2" t="s">
        <v>150</v>
      </c>
      <c r="G364" s="2" t="s">
        <v>2810</v>
      </c>
    </row>
    <row r="365" spans="1:7">
      <c r="A365" s="2" t="s">
        <v>3172</v>
      </c>
      <c r="B365" s="2" t="s">
        <v>734</v>
      </c>
      <c r="C365" s="2" t="s">
        <v>224</v>
      </c>
      <c r="D365" s="2" t="s">
        <v>63</v>
      </c>
      <c r="E365" s="4">
        <v>1.850536130536131</v>
      </c>
      <c r="F365" s="2" t="s">
        <v>150</v>
      </c>
      <c r="G365" s="2" t="s">
        <v>2810</v>
      </c>
    </row>
    <row r="366" spans="1:7">
      <c r="A366" s="2" t="s">
        <v>3173</v>
      </c>
      <c r="B366" s="2" t="s">
        <v>736</v>
      </c>
      <c r="C366" s="2" t="s">
        <v>224</v>
      </c>
      <c r="D366" s="2" t="s">
        <v>63</v>
      </c>
      <c r="E366" s="4">
        <v>1.850536130536131</v>
      </c>
      <c r="F366" s="2" t="s">
        <v>150</v>
      </c>
      <c r="G366" s="2" t="s">
        <v>2810</v>
      </c>
    </row>
    <row r="367" spans="1:7">
      <c r="A367" s="2" t="s">
        <v>3174</v>
      </c>
      <c r="B367" s="2" t="s">
        <v>737</v>
      </c>
      <c r="C367" s="2" t="s">
        <v>224</v>
      </c>
      <c r="D367" s="2" t="s">
        <v>63</v>
      </c>
      <c r="E367" s="4">
        <v>1.850536130536131</v>
      </c>
      <c r="F367" s="2" t="s">
        <v>150</v>
      </c>
      <c r="G367" s="2" t="s">
        <v>2810</v>
      </c>
    </row>
    <row r="368" spans="1:7">
      <c r="A368" s="2" t="s">
        <v>3175</v>
      </c>
      <c r="B368" s="2" t="s">
        <v>738</v>
      </c>
      <c r="C368" s="2" t="s">
        <v>224</v>
      </c>
      <c r="D368" s="2" t="s">
        <v>63</v>
      </c>
      <c r="E368" s="4">
        <v>1.850536130536131</v>
      </c>
      <c r="F368" s="2" t="s">
        <v>150</v>
      </c>
      <c r="G368" s="2" t="s">
        <v>2810</v>
      </c>
    </row>
    <row r="369" spans="1:7">
      <c r="A369" s="2" t="s">
        <v>3176</v>
      </c>
      <c r="B369" s="2" t="s">
        <v>739</v>
      </c>
      <c r="C369" s="2" t="s">
        <v>224</v>
      </c>
      <c r="D369" s="2" t="s">
        <v>63</v>
      </c>
      <c r="E369" s="4">
        <v>1.850536130536131</v>
      </c>
      <c r="F369" s="2" t="s">
        <v>150</v>
      </c>
      <c r="G369" s="2" t="s">
        <v>2810</v>
      </c>
    </row>
    <row r="370" spans="1:7">
      <c r="A370" s="2" t="s">
        <v>3177</v>
      </c>
      <c r="B370" s="2" t="s">
        <v>740</v>
      </c>
      <c r="C370" s="2" t="s">
        <v>224</v>
      </c>
      <c r="D370" s="2" t="s">
        <v>63</v>
      </c>
      <c r="E370" s="4">
        <v>1.850536130536131</v>
      </c>
      <c r="F370" s="2" t="s">
        <v>150</v>
      </c>
      <c r="G370" s="2" t="s">
        <v>2810</v>
      </c>
    </row>
    <row r="371" spans="1:7">
      <c r="A371" s="2" t="s">
        <v>3178</v>
      </c>
      <c r="B371" s="2" t="s">
        <v>741</v>
      </c>
      <c r="C371" s="2" t="s">
        <v>224</v>
      </c>
      <c r="D371" s="2" t="s">
        <v>63</v>
      </c>
      <c r="E371" s="4">
        <v>1.850536130536131</v>
      </c>
      <c r="F371" s="2" t="s">
        <v>150</v>
      </c>
      <c r="G371" s="2" t="s">
        <v>2810</v>
      </c>
    </row>
    <row r="372" spans="1:7">
      <c r="A372" s="2" t="s">
        <v>3179</v>
      </c>
      <c r="B372" s="2" t="s">
        <v>743</v>
      </c>
      <c r="C372" s="2" t="s">
        <v>224</v>
      </c>
      <c r="D372" s="2" t="s">
        <v>63</v>
      </c>
      <c r="E372" s="4">
        <v>1.850536130536131</v>
      </c>
      <c r="F372" s="2" t="s">
        <v>150</v>
      </c>
      <c r="G372" s="2" t="s">
        <v>2810</v>
      </c>
    </row>
    <row r="373" spans="1:7">
      <c r="A373" s="2" t="s">
        <v>3180</v>
      </c>
      <c r="B373" s="2" t="s">
        <v>744</v>
      </c>
      <c r="C373" s="2" t="s">
        <v>224</v>
      </c>
      <c r="D373" s="2" t="s">
        <v>63</v>
      </c>
      <c r="E373" s="4">
        <v>1.850536130536131</v>
      </c>
      <c r="F373" s="2" t="s">
        <v>150</v>
      </c>
      <c r="G373" s="2" t="s">
        <v>2810</v>
      </c>
    </row>
    <row r="374" spans="1:7">
      <c r="A374" s="2" t="s">
        <v>3181</v>
      </c>
      <c r="B374" s="2" t="s">
        <v>745</v>
      </c>
      <c r="C374" s="2" t="s">
        <v>224</v>
      </c>
      <c r="D374" s="2" t="s">
        <v>63</v>
      </c>
      <c r="E374" s="4">
        <v>1.850536130536131</v>
      </c>
      <c r="F374" s="2" t="s">
        <v>150</v>
      </c>
      <c r="G374" s="2" t="s">
        <v>2810</v>
      </c>
    </row>
    <row r="375" spans="1:7">
      <c r="A375" s="2" t="s">
        <v>3182</v>
      </c>
      <c r="B375" s="2" t="s">
        <v>747</v>
      </c>
      <c r="C375" s="2" t="s">
        <v>224</v>
      </c>
      <c r="D375" s="2" t="s">
        <v>63</v>
      </c>
      <c r="E375" s="4">
        <v>1.850536130536131</v>
      </c>
      <c r="F375" s="2" t="s">
        <v>150</v>
      </c>
      <c r="G375" s="2" t="s">
        <v>2810</v>
      </c>
    </row>
    <row r="376" spans="1:7">
      <c r="A376" s="2" t="s">
        <v>3183</v>
      </c>
      <c r="B376" s="2" t="s">
        <v>749</v>
      </c>
      <c r="C376" s="2" t="s">
        <v>224</v>
      </c>
      <c r="D376" s="2" t="s">
        <v>63</v>
      </c>
      <c r="E376" s="4">
        <v>1.850536130536131</v>
      </c>
      <c r="F376" s="2" t="s">
        <v>150</v>
      </c>
      <c r="G376" s="2" t="s">
        <v>2810</v>
      </c>
    </row>
    <row r="377" spans="1:7">
      <c r="A377" s="2" t="s">
        <v>3184</v>
      </c>
      <c r="B377" s="2" t="s">
        <v>751</v>
      </c>
      <c r="C377" s="2" t="s">
        <v>224</v>
      </c>
      <c r="D377" s="2" t="s">
        <v>63</v>
      </c>
      <c r="E377" s="4">
        <v>1.850536130536131</v>
      </c>
      <c r="F377" s="2" t="s">
        <v>150</v>
      </c>
      <c r="G377" s="2" t="s">
        <v>2810</v>
      </c>
    </row>
    <row r="378" spans="1:7">
      <c r="A378" s="2" t="s">
        <v>3185</v>
      </c>
      <c r="B378" s="2" t="s">
        <v>752</v>
      </c>
      <c r="C378" s="2" t="s">
        <v>224</v>
      </c>
      <c r="D378" s="2" t="s">
        <v>63</v>
      </c>
      <c r="E378" s="4">
        <v>1.850536130536131</v>
      </c>
      <c r="F378" s="2" t="s">
        <v>150</v>
      </c>
      <c r="G378" s="2" t="s">
        <v>2810</v>
      </c>
    </row>
    <row r="379" spans="1:7">
      <c r="A379" s="2" t="s">
        <v>3186</v>
      </c>
      <c r="B379" s="2" t="s">
        <v>754</v>
      </c>
      <c r="C379" s="2" t="s">
        <v>224</v>
      </c>
      <c r="D379" s="2" t="s">
        <v>63</v>
      </c>
      <c r="E379" s="4">
        <v>1.850536130536131</v>
      </c>
      <c r="F379" s="2" t="s">
        <v>150</v>
      </c>
      <c r="G379" s="2" t="s">
        <v>2810</v>
      </c>
    </row>
    <row r="380" spans="1:7">
      <c r="A380" s="2" t="s">
        <v>3187</v>
      </c>
      <c r="B380" s="2" t="s">
        <v>756</v>
      </c>
      <c r="C380" s="2" t="s">
        <v>224</v>
      </c>
      <c r="D380" s="2" t="s">
        <v>63</v>
      </c>
      <c r="E380" s="4">
        <v>1.850536130536131</v>
      </c>
      <c r="F380" s="2" t="s">
        <v>150</v>
      </c>
      <c r="G380" s="2" t="s">
        <v>2810</v>
      </c>
    </row>
    <row r="381" spans="1:7">
      <c r="A381" s="2" t="s">
        <v>3188</v>
      </c>
      <c r="B381" s="2" t="s">
        <v>757</v>
      </c>
      <c r="C381" s="2" t="s">
        <v>224</v>
      </c>
      <c r="D381" s="2" t="s">
        <v>63</v>
      </c>
      <c r="E381" s="4">
        <v>1.850536130536131</v>
      </c>
      <c r="F381" s="2" t="s">
        <v>150</v>
      </c>
      <c r="G381" s="2" t="s">
        <v>2810</v>
      </c>
    </row>
    <row r="382" spans="1:7">
      <c r="A382" s="2" t="s">
        <v>3189</v>
      </c>
      <c r="B382" s="2" t="s">
        <v>758</v>
      </c>
      <c r="C382" s="2" t="s">
        <v>224</v>
      </c>
      <c r="D382" s="2" t="s">
        <v>63</v>
      </c>
      <c r="E382" s="4">
        <v>1.850536130536131</v>
      </c>
      <c r="F382" s="2" t="s">
        <v>150</v>
      </c>
      <c r="G382" s="2" t="s">
        <v>2810</v>
      </c>
    </row>
    <row r="383" spans="1:7">
      <c r="A383" s="2" t="s">
        <v>3190</v>
      </c>
      <c r="B383" s="2" t="s">
        <v>759</v>
      </c>
      <c r="C383" s="2" t="s">
        <v>224</v>
      </c>
      <c r="D383" s="2" t="s">
        <v>63</v>
      </c>
      <c r="E383" s="4">
        <v>1.850536130536131</v>
      </c>
      <c r="F383" s="2" t="s">
        <v>150</v>
      </c>
      <c r="G383" s="2" t="s">
        <v>2810</v>
      </c>
    </row>
    <row r="384" spans="1:7">
      <c r="A384" s="2" t="s">
        <v>3191</v>
      </c>
      <c r="B384" s="2" t="s">
        <v>760</v>
      </c>
      <c r="C384" s="2" t="s">
        <v>224</v>
      </c>
      <c r="D384" s="2" t="s">
        <v>63</v>
      </c>
      <c r="E384" s="4">
        <v>1.850536130536131</v>
      </c>
      <c r="F384" s="2" t="s">
        <v>150</v>
      </c>
      <c r="G384" s="2" t="s">
        <v>2810</v>
      </c>
    </row>
    <row r="385" spans="1:7">
      <c r="A385" s="2" t="s">
        <v>3192</v>
      </c>
      <c r="B385" s="2" t="s">
        <v>761</v>
      </c>
      <c r="C385" s="2" t="s">
        <v>224</v>
      </c>
      <c r="D385" s="2" t="s">
        <v>63</v>
      </c>
      <c r="E385" s="4">
        <v>1.850536130536131</v>
      </c>
      <c r="F385" s="2" t="s">
        <v>150</v>
      </c>
      <c r="G385" s="2" t="s">
        <v>2810</v>
      </c>
    </row>
    <row r="386" spans="1:7">
      <c r="A386" s="2" t="s">
        <v>3193</v>
      </c>
      <c r="B386" s="2" t="s">
        <v>762</v>
      </c>
      <c r="C386" s="2" t="s">
        <v>224</v>
      </c>
      <c r="D386" s="2" t="s">
        <v>63</v>
      </c>
      <c r="E386" s="4">
        <v>1.850536130536131</v>
      </c>
      <c r="F386" s="2" t="s">
        <v>150</v>
      </c>
      <c r="G386" s="2" t="s">
        <v>2810</v>
      </c>
    </row>
    <row r="387" spans="1:7">
      <c r="A387" s="2" t="s">
        <v>3194</v>
      </c>
      <c r="B387" s="2" t="s">
        <v>763</v>
      </c>
      <c r="C387" s="2" t="s">
        <v>224</v>
      </c>
      <c r="D387" s="2" t="s">
        <v>63</v>
      </c>
      <c r="E387" s="4">
        <v>1.850536130536131</v>
      </c>
      <c r="F387" s="2" t="s">
        <v>150</v>
      </c>
      <c r="G387" s="2" t="s">
        <v>2810</v>
      </c>
    </row>
    <row r="388" spans="1:7">
      <c r="A388" s="2" t="s">
        <v>3195</v>
      </c>
      <c r="B388" s="2" t="s">
        <v>765</v>
      </c>
      <c r="C388" s="2" t="s">
        <v>224</v>
      </c>
      <c r="D388" s="2" t="s">
        <v>63</v>
      </c>
      <c r="E388" s="4">
        <v>1.850536130536131</v>
      </c>
      <c r="F388" s="2" t="s">
        <v>150</v>
      </c>
      <c r="G388" s="2" t="s">
        <v>2810</v>
      </c>
    </row>
    <row r="389" spans="1:7">
      <c r="A389" s="2" t="s">
        <v>3196</v>
      </c>
      <c r="B389" s="2" t="s">
        <v>766</v>
      </c>
      <c r="C389" s="2" t="s">
        <v>224</v>
      </c>
      <c r="D389" s="2" t="s">
        <v>63</v>
      </c>
      <c r="E389" s="4">
        <v>1.850536130536131</v>
      </c>
      <c r="F389" s="2" t="s">
        <v>150</v>
      </c>
      <c r="G389" s="2" t="s">
        <v>2810</v>
      </c>
    </row>
    <row r="390" spans="1:7">
      <c r="A390" s="2" t="s">
        <v>3197</v>
      </c>
      <c r="B390" s="2" t="s">
        <v>767</v>
      </c>
      <c r="C390" s="2" t="s">
        <v>224</v>
      </c>
      <c r="D390" s="2" t="s">
        <v>63</v>
      </c>
      <c r="E390" s="4">
        <v>1.850536130536131</v>
      </c>
      <c r="F390" s="2" t="s">
        <v>150</v>
      </c>
      <c r="G390" s="2" t="s">
        <v>2810</v>
      </c>
    </row>
    <row r="391" spans="1:7">
      <c r="A391" s="2" t="s">
        <v>3198</v>
      </c>
      <c r="B391" s="2" t="s">
        <v>768</v>
      </c>
      <c r="C391" s="2" t="s">
        <v>224</v>
      </c>
      <c r="D391" s="2" t="s">
        <v>63</v>
      </c>
      <c r="E391" s="4">
        <v>1.850536130536131</v>
      </c>
      <c r="F391" s="2" t="s">
        <v>150</v>
      </c>
      <c r="G391" s="2" t="s">
        <v>2810</v>
      </c>
    </row>
    <row r="392" spans="1:7">
      <c r="A392" s="2" t="s">
        <v>3199</v>
      </c>
      <c r="B392" s="2" t="s">
        <v>769</v>
      </c>
      <c r="C392" s="2" t="s">
        <v>224</v>
      </c>
      <c r="D392" s="2" t="s">
        <v>63</v>
      </c>
      <c r="E392" s="4">
        <v>1.850536130536131</v>
      </c>
      <c r="F392" s="2" t="s">
        <v>150</v>
      </c>
      <c r="G392" s="2" t="s">
        <v>2810</v>
      </c>
    </row>
    <row r="393" spans="1:7">
      <c r="A393" s="2" t="s">
        <v>3200</v>
      </c>
      <c r="B393" s="2" t="s">
        <v>770</v>
      </c>
      <c r="C393" s="2" t="s">
        <v>224</v>
      </c>
      <c r="D393" s="2" t="s">
        <v>63</v>
      </c>
      <c r="E393" s="4">
        <v>1.850536130536131</v>
      </c>
      <c r="F393" s="2" t="s">
        <v>150</v>
      </c>
      <c r="G393" s="2" t="s">
        <v>2810</v>
      </c>
    </row>
    <row r="394" spans="1:7">
      <c r="A394" s="2" t="s">
        <v>3201</v>
      </c>
      <c r="B394" s="2" t="s">
        <v>771</v>
      </c>
      <c r="C394" s="2" t="s">
        <v>224</v>
      </c>
      <c r="D394" s="2" t="s">
        <v>63</v>
      </c>
      <c r="E394" s="4">
        <v>1.850536130536131</v>
      </c>
      <c r="F394" s="2" t="s">
        <v>150</v>
      </c>
      <c r="G394" s="2" t="s">
        <v>2810</v>
      </c>
    </row>
    <row r="395" spans="1:7">
      <c r="A395" s="2" t="s">
        <v>3202</v>
      </c>
      <c r="B395" s="2" t="s">
        <v>772</v>
      </c>
      <c r="C395" s="2" t="s">
        <v>224</v>
      </c>
      <c r="D395" s="2" t="s">
        <v>63</v>
      </c>
      <c r="E395" s="4">
        <v>1.850536130536131</v>
      </c>
      <c r="F395" s="2" t="s">
        <v>150</v>
      </c>
      <c r="G395" s="2" t="s">
        <v>2810</v>
      </c>
    </row>
    <row r="396" spans="1:7">
      <c r="A396" s="2" t="s">
        <v>3203</v>
      </c>
      <c r="B396" s="2" t="s">
        <v>773</v>
      </c>
      <c r="C396" s="2" t="s">
        <v>224</v>
      </c>
      <c r="D396" s="2" t="s">
        <v>63</v>
      </c>
      <c r="E396" s="4">
        <v>1.850536130536131</v>
      </c>
      <c r="F396" s="2" t="s">
        <v>150</v>
      </c>
      <c r="G396" s="2" t="s">
        <v>2810</v>
      </c>
    </row>
    <row r="397" spans="1:7">
      <c r="A397" s="2" t="s">
        <v>3204</v>
      </c>
      <c r="B397" s="2" t="s">
        <v>774</v>
      </c>
      <c r="C397" s="2" t="s">
        <v>224</v>
      </c>
      <c r="D397" s="2" t="s">
        <v>63</v>
      </c>
      <c r="E397" s="4">
        <v>1.850536130536131</v>
      </c>
      <c r="F397" s="2" t="s">
        <v>150</v>
      </c>
      <c r="G397" s="2" t="s">
        <v>2810</v>
      </c>
    </row>
    <row r="398" spans="1:7">
      <c r="A398" s="2" t="s">
        <v>3205</v>
      </c>
      <c r="B398" s="2" t="s">
        <v>775</v>
      </c>
      <c r="C398" s="2" t="s">
        <v>224</v>
      </c>
      <c r="D398" s="2" t="s">
        <v>63</v>
      </c>
      <c r="E398" s="4">
        <v>1.850536130536131</v>
      </c>
      <c r="F398" s="2" t="s">
        <v>150</v>
      </c>
      <c r="G398" s="2" t="s">
        <v>2810</v>
      </c>
    </row>
    <row r="399" spans="1:7">
      <c r="A399" s="2" t="s">
        <v>3206</v>
      </c>
      <c r="B399" s="2" t="s">
        <v>776</v>
      </c>
      <c r="C399" s="2" t="s">
        <v>224</v>
      </c>
      <c r="D399" s="2" t="s">
        <v>63</v>
      </c>
      <c r="E399" s="4">
        <v>1.850536130536131</v>
      </c>
      <c r="F399" s="2" t="s">
        <v>150</v>
      </c>
      <c r="G399" s="2" t="s">
        <v>2810</v>
      </c>
    </row>
    <row r="400" spans="1:7">
      <c r="A400" s="2" t="s">
        <v>3207</v>
      </c>
      <c r="B400" s="2" t="s">
        <v>777</v>
      </c>
      <c r="C400" s="2" t="s">
        <v>224</v>
      </c>
      <c r="D400" s="2" t="s">
        <v>63</v>
      </c>
      <c r="E400" s="4">
        <v>1.850536130536131</v>
      </c>
      <c r="F400" s="2" t="s">
        <v>150</v>
      </c>
      <c r="G400" s="2" t="s">
        <v>2810</v>
      </c>
    </row>
    <row r="401" spans="1:7">
      <c r="A401" s="2" t="s">
        <v>3208</v>
      </c>
      <c r="B401" s="2" t="s">
        <v>778</v>
      </c>
      <c r="C401" s="2" t="s">
        <v>224</v>
      </c>
      <c r="D401" s="2" t="s">
        <v>63</v>
      </c>
      <c r="E401" s="4">
        <v>1.850536130536131</v>
      </c>
      <c r="F401" s="2" t="s">
        <v>150</v>
      </c>
      <c r="G401" s="2" t="s">
        <v>2810</v>
      </c>
    </row>
    <row r="402" spans="1:7">
      <c r="A402" s="2" t="s">
        <v>3209</v>
      </c>
      <c r="B402" s="2" t="s">
        <v>779</v>
      </c>
      <c r="C402" s="2" t="s">
        <v>224</v>
      </c>
      <c r="D402" s="2" t="s">
        <v>63</v>
      </c>
      <c r="E402" s="4">
        <v>1.850536130536131</v>
      </c>
      <c r="F402" s="2" t="s">
        <v>150</v>
      </c>
      <c r="G402" s="2" t="s">
        <v>2810</v>
      </c>
    </row>
    <row r="403" spans="1:7">
      <c r="A403" s="2" t="s">
        <v>3210</v>
      </c>
      <c r="B403" s="2" t="s">
        <v>780</v>
      </c>
      <c r="C403" s="2" t="s">
        <v>224</v>
      </c>
      <c r="D403" s="2" t="s">
        <v>63</v>
      </c>
      <c r="E403" s="4">
        <v>1.850536130536131</v>
      </c>
      <c r="F403" s="2" t="s">
        <v>150</v>
      </c>
      <c r="G403" s="2" t="s">
        <v>2810</v>
      </c>
    </row>
    <row r="404" spans="1:7">
      <c r="A404" s="2" t="s">
        <v>3211</v>
      </c>
      <c r="B404" s="2" t="s">
        <v>782</v>
      </c>
      <c r="C404" s="2" t="s">
        <v>224</v>
      </c>
      <c r="D404" s="2" t="s">
        <v>63</v>
      </c>
      <c r="E404" s="4">
        <v>1.850536130536131</v>
      </c>
      <c r="F404" s="2" t="s">
        <v>150</v>
      </c>
      <c r="G404" s="2" t="s">
        <v>2810</v>
      </c>
    </row>
    <row r="405" spans="1:7">
      <c r="A405" s="2" t="s">
        <v>3212</v>
      </c>
      <c r="B405" s="2" t="s">
        <v>783</v>
      </c>
      <c r="C405" s="2" t="s">
        <v>224</v>
      </c>
      <c r="D405" s="2" t="s">
        <v>63</v>
      </c>
      <c r="E405" s="4">
        <v>1.850536130536131</v>
      </c>
      <c r="F405" s="2" t="s">
        <v>150</v>
      </c>
      <c r="G405" s="2" t="s">
        <v>2810</v>
      </c>
    </row>
    <row r="406" spans="1:7">
      <c r="A406" s="2" t="s">
        <v>3213</v>
      </c>
      <c r="B406" s="2" t="s">
        <v>784</v>
      </c>
      <c r="C406" s="2" t="s">
        <v>224</v>
      </c>
      <c r="D406" s="2" t="s">
        <v>63</v>
      </c>
      <c r="E406" s="4">
        <v>1.850536130536131</v>
      </c>
      <c r="F406" s="2" t="s">
        <v>150</v>
      </c>
      <c r="G406" s="2" t="s">
        <v>2810</v>
      </c>
    </row>
    <row r="407" spans="1:7">
      <c r="A407" s="2" t="s">
        <v>3214</v>
      </c>
      <c r="B407" s="2" t="s">
        <v>785</v>
      </c>
      <c r="C407" s="2" t="s">
        <v>224</v>
      </c>
      <c r="D407" s="2" t="s">
        <v>63</v>
      </c>
      <c r="E407" s="4">
        <v>1.850536130536131</v>
      </c>
      <c r="F407" s="2" t="s">
        <v>150</v>
      </c>
      <c r="G407" s="2" t="s">
        <v>2810</v>
      </c>
    </row>
    <row r="408" spans="1:7">
      <c r="A408" s="2" t="s">
        <v>3215</v>
      </c>
      <c r="B408" s="2" t="s">
        <v>786</v>
      </c>
      <c r="C408" s="2" t="s">
        <v>224</v>
      </c>
      <c r="D408" s="2" t="s">
        <v>63</v>
      </c>
      <c r="E408" s="4">
        <v>1.850536130536131</v>
      </c>
      <c r="F408" s="2" t="s">
        <v>150</v>
      </c>
      <c r="G408" s="2" t="s">
        <v>2810</v>
      </c>
    </row>
    <row r="409" spans="1:7">
      <c r="A409" s="2" t="s">
        <v>3216</v>
      </c>
      <c r="B409" s="2" t="s">
        <v>787</v>
      </c>
      <c r="C409" s="2" t="s">
        <v>224</v>
      </c>
      <c r="D409" s="2" t="s">
        <v>63</v>
      </c>
      <c r="E409" s="4">
        <v>1.850536130536131</v>
      </c>
      <c r="F409" s="2" t="s">
        <v>150</v>
      </c>
      <c r="G409" s="2" t="s">
        <v>2810</v>
      </c>
    </row>
    <row r="410" spans="1:7">
      <c r="A410" s="2" t="s">
        <v>3217</v>
      </c>
      <c r="B410" s="2" t="s">
        <v>788</v>
      </c>
      <c r="C410" s="2" t="s">
        <v>224</v>
      </c>
      <c r="D410" s="2" t="s">
        <v>63</v>
      </c>
      <c r="E410" s="4">
        <v>1.850536130536131</v>
      </c>
      <c r="F410" s="2" t="s">
        <v>150</v>
      </c>
      <c r="G410" s="2" t="s">
        <v>2810</v>
      </c>
    </row>
    <row r="411" spans="1:7">
      <c r="A411" s="2" t="s">
        <v>3218</v>
      </c>
      <c r="B411" s="2" t="s">
        <v>789</v>
      </c>
      <c r="C411" s="2" t="s">
        <v>224</v>
      </c>
      <c r="D411" s="2" t="s">
        <v>63</v>
      </c>
      <c r="E411" s="4">
        <v>1.850536130536131</v>
      </c>
      <c r="F411" s="2" t="s">
        <v>150</v>
      </c>
      <c r="G411" s="2" t="s">
        <v>2810</v>
      </c>
    </row>
    <row r="412" spans="1:7">
      <c r="A412" s="2" t="s">
        <v>3219</v>
      </c>
      <c r="B412" s="2" t="s">
        <v>791</v>
      </c>
      <c r="C412" s="2" t="s">
        <v>224</v>
      </c>
      <c r="D412" s="2" t="s">
        <v>63</v>
      </c>
      <c r="E412" s="4">
        <v>1.850536130536131</v>
      </c>
      <c r="F412" s="2" t="s">
        <v>150</v>
      </c>
      <c r="G412" s="2" t="s">
        <v>2810</v>
      </c>
    </row>
    <row r="413" spans="1:7">
      <c r="A413" s="2" t="s">
        <v>3220</v>
      </c>
      <c r="B413" s="2" t="s">
        <v>792</v>
      </c>
      <c r="C413" s="2" t="s">
        <v>224</v>
      </c>
      <c r="D413" s="2" t="s">
        <v>63</v>
      </c>
      <c r="E413" s="4">
        <v>1.850536130536131</v>
      </c>
      <c r="F413" s="2" t="s">
        <v>150</v>
      </c>
      <c r="G413" s="2" t="s">
        <v>2810</v>
      </c>
    </row>
    <row r="414" spans="1:7">
      <c r="A414" s="2" t="s">
        <v>3221</v>
      </c>
      <c r="B414" s="2" t="s">
        <v>793</v>
      </c>
      <c r="C414" s="2" t="s">
        <v>224</v>
      </c>
      <c r="D414" s="2" t="s">
        <v>63</v>
      </c>
      <c r="E414" s="4">
        <v>1.850536130536131</v>
      </c>
      <c r="F414" s="2" t="s">
        <v>150</v>
      </c>
      <c r="G414" s="2" t="s">
        <v>2810</v>
      </c>
    </row>
    <row r="415" spans="1:7">
      <c r="A415" s="2" t="s">
        <v>3222</v>
      </c>
      <c r="B415" s="2" t="s">
        <v>794</v>
      </c>
      <c r="C415" s="2" t="s">
        <v>224</v>
      </c>
      <c r="D415" s="2" t="s">
        <v>63</v>
      </c>
      <c r="E415" s="4">
        <v>1.850536130536131</v>
      </c>
      <c r="F415" s="2" t="s">
        <v>150</v>
      </c>
      <c r="G415" s="2" t="s">
        <v>2810</v>
      </c>
    </row>
    <row r="416" spans="1:7">
      <c r="A416" s="2" t="s">
        <v>3223</v>
      </c>
      <c r="B416" s="2" t="s">
        <v>795</v>
      </c>
      <c r="C416" s="2" t="s">
        <v>224</v>
      </c>
      <c r="D416" s="2" t="s">
        <v>63</v>
      </c>
      <c r="E416" s="4">
        <v>1.850536130536131</v>
      </c>
      <c r="F416" s="2" t="s">
        <v>150</v>
      </c>
      <c r="G416" s="2" t="s">
        <v>2810</v>
      </c>
    </row>
    <row r="417" spans="1:7">
      <c r="A417" s="2" t="s">
        <v>3224</v>
      </c>
      <c r="B417" s="2" t="s">
        <v>796</v>
      </c>
      <c r="C417" s="2" t="s">
        <v>224</v>
      </c>
      <c r="D417" s="2" t="s">
        <v>63</v>
      </c>
      <c r="E417" s="4">
        <v>1.850536130536131</v>
      </c>
      <c r="F417" s="2" t="s">
        <v>150</v>
      </c>
      <c r="G417" s="2" t="s">
        <v>2810</v>
      </c>
    </row>
    <row r="418" spans="1:7">
      <c r="A418" s="2" t="s">
        <v>3225</v>
      </c>
      <c r="B418" s="2" t="s">
        <v>797</v>
      </c>
      <c r="C418" s="2" t="s">
        <v>224</v>
      </c>
      <c r="D418" s="2" t="s">
        <v>63</v>
      </c>
      <c r="E418" s="4">
        <v>1.850536130536131</v>
      </c>
      <c r="F418" s="2" t="s">
        <v>150</v>
      </c>
      <c r="G418" s="2" t="s">
        <v>2810</v>
      </c>
    </row>
    <row r="419" spans="1:7">
      <c r="A419" s="2" t="s">
        <v>3226</v>
      </c>
      <c r="B419" s="2" t="s">
        <v>798</v>
      </c>
      <c r="C419" s="2" t="s">
        <v>224</v>
      </c>
      <c r="D419" s="2" t="s">
        <v>63</v>
      </c>
      <c r="E419" s="4">
        <v>1.850536130536131</v>
      </c>
      <c r="F419" s="2" t="s">
        <v>150</v>
      </c>
      <c r="G419" s="2" t="s">
        <v>2810</v>
      </c>
    </row>
    <row r="420" spans="1:7">
      <c r="A420" s="2" t="s">
        <v>3227</v>
      </c>
      <c r="B420" s="2" t="s">
        <v>799</v>
      </c>
      <c r="C420" s="2" t="s">
        <v>224</v>
      </c>
      <c r="D420" s="2" t="s">
        <v>63</v>
      </c>
      <c r="E420" s="4">
        <v>1.850536130536131</v>
      </c>
      <c r="F420" s="2" t="s">
        <v>150</v>
      </c>
      <c r="G420" s="2" t="s">
        <v>2810</v>
      </c>
    </row>
    <row r="421" spans="1:7">
      <c r="A421" s="2" t="s">
        <v>3228</v>
      </c>
      <c r="B421" s="2" t="s">
        <v>800</v>
      </c>
      <c r="C421" s="2" t="s">
        <v>224</v>
      </c>
      <c r="D421" s="2" t="s">
        <v>63</v>
      </c>
      <c r="E421" s="4">
        <v>1.850536130536131</v>
      </c>
      <c r="F421" s="2" t="s">
        <v>150</v>
      </c>
      <c r="G421" s="2" t="s">
        <v>2810</v>
      </c>
    </row>
    <row r="422" spans="1:7">
      <c r="A422" s="2" t="s">
        <v>3229</v>
      </c>
      <c r="B422" s="2" t="s">
        <v>801</v>
      </c>
      <c r="C422" s="2" t="s">
        <v>224</v>
      </c>
      <c r="D422" s="2" t="s">
        <v>63</v>
      </c>
      <c r="E422" s="4">
        <v>1.850536130536131</v>
      </c>
      <c r="F422" s="2" t="s">
        <v>150</v>
      </c>
      <c r="G422" s="2" t="s">
        <v>2810</v>
      </c>
    </row>
    <row r="423" spans="1:7">
      <c r="A423" s="2" t="s">
        <v>3230</v>
      </c>
      <c r="B423" s="2" t="s">
        <v>803</v>
      </c>
      <c r="C423" s="2" t="s">
        <v>224</v>
      </c>
      <c r="D423" s="2" t="s">
        <v>63</v>
      </c>
      <c r="E423" s="4">
        <v>1.850536130536131</v>
      </c>
      <c r="F423" s="2" t="s">
        <v>150</v>
      </c>
      <c r="G423" s="2" t="s">
        <v>2810</v>
      </c>
    </row>
    <row r="424" spans="1:7">
      <c r="A424" s="2" t="s">
        <v>3231</v>
      </c>
      <c r="B424" s="2" t="s">
        <v>804</v>
      </c>
      <c r="C424" s="2" t="s">
        <v>224</v>
      </c>
      <c r="D424" s="2" t="s">
        <v>63</v>
      </c>
      <c r="E424" s="4">
        <v>1.850536130536131</v>
      </c>
      <c r="F424" s="2" t="s">
        <v>150</v>
      </c>
      <c r="G424" s="2" t="s">
        <v>2810</v>
      </c>
    </row>
    <row r="425" spans="1:7">
      <c r="A425" s="2" t="s">
        <v>3232</v>
      </c>
      <c r="B425" s="2" t="s">
        <v>805</v>
      </c>
      <c r="C425" s="2" t="s">
        <v>224</v>
      </c>
      <c r="D425" s="2" t="s">
        <v>63</v>
      </c>
      <c r="E425" s="4">
        <v>1.850536130536131</v>
      </c>
      <c r="F425" s="2" t="s">
        <v>150</v>
      </c>
      <c r="G425" s="2" t="s">
        <v>2810</v>
      </c>
    </row>
    <row r="426" spans="1:7">
      <c r="A426" s="2" t="s">
        <v>3233</v>
      </c>
      <c r="B426" s="2" t="s">
        <v>806</v>
      </c>
      <c r="C426" s="2" t="s">
        <v>224</v>
      </c>
      <c r="D426" s="2" t="s">
        <v>63</v>
      </c>
      <c r="E426" s="4">
        <v>1.850536130536131</v>
      </c>
      <c r="F426" s="2" t="s">
        <v>150</v>
      </c>
      <c r="G426" s="2" t="s">
        <v>2810</v>
      </c>
    </row>
    <row r="427" spans="1:7">
      <c r="A427" s="2" t="s">
        <v>3234</v>
      </c>
      <c r="B427" s="2" t="s">
        <v>807</v>
      </c>
      <c r="C427" s="2" t="s">
        <v>224</v>
      </c>
      <c r="D427" s="2" t="s">
        <v>63</v>
      </c>
      <c r="E427" s="4">
        <v>1.850536130536131</v>
      </c>
      <c r="F427" s="2" t="s">
        <v>150</v>
      </c>
      <c r="G427" s="2" t="s">
        <v>2810</v>
      </c>
    </row>
    <row r="428" spans="1:7">
      <c r="A428" s="2" t="s">
        <v>3235</v>
      </c>
      <c r="B428" s="2" t="s">
        <v>808</v>
      </c>
      <c r="C428" s="2" t="s">
        <v>224</v>
      </c>
      <c r="D428" s="2" t="s">
        <v>63</v>
      </c>
      <c r="E428" s="4">
        <v>1.850536130536131</v>
      </c>
      <c r="F428" s="2" t="s">
        <v>150</v>
      </c>
      <c r="G428" s="2" t="s">
        <v>2810</v>
      </c>
    </row>
    <row r="429" spans="1:7">
      <c r="A429" s="2" t="s">
        <v>3236</v>
      </c>
      <c r="B429" s="2" t="s">
        <v>809</v>
      </c>
      <c r="C429" s="2" t="s">
        <v>224</v>
      </c>
      <c r="D429" s="2" t="s">
        <v>63</v>
      </c>
      <c r="E429" s="4">
        <v>1.850536130536131</v>
      </c>
      <c r="F429" s="2" t="s">
        <v>150</v>
      </c>
      <c r="G429" s="2" t="s">
        <v>2810</v>
      </c>
    </row>
    <row r="430" spans="1:7">
      <c r="A430" s="2" t="s">
        <v>3237</v>
      </c>
      <c r="B430" s="2" t="s">
        <v>810</v>
      </c>
      <c r="C430" s="2" t="s">
        <v>224</v>
      </c>
      <c r="D430" s="2" t="s">
        <v>63</v>
      </c>
      <c r="E430" s="4">
        <v>1.850536130536131</v>
      </c>
      <c r="F430" s="2" t="s">
        <v>150</v>
      </c>
      <c r="G430" s="2" t="s">
        <v>2810</v>
      </c>
    </row>
    <row r="431" spans="1:7">
      <c r="A431" s="2" t="s">
        <v>3238</v>
      </c>
      <c r="B431" s="2" t="s">
        <v>811</v>
      </c>
      <c r="C431" s="2" t="s">
        <v>224</v>
      </c>
      <c r="D431" s="2" t="s">
        <v>63</v>
      </c>
      <c r="E431" s="4">
        <v>1.850536130536131</v>
      </c>
      <c r="F431" s="2" t="s">
        <v>150</v>
      </c>
      <c r="G431" s="2" t="s">
        <v>2810</v>
      </c>
    </row>
    <row r="432" spans="1:7">
      <c r="A432" s="2" t="s">
        <v>3239</v>
      </c>
      <c r="B432" s="2" t="s">
        <v>812</v>
      </c>
      <c r="C432" s="2" t="s">
        <v>224</v>
      </c>
      <c r="D432" s="2" t="s">
        <v>63</v>
      </c>
      <c r="E432" s="4">
        <v>1.850536130536131</v>
      </c>
      <c r="F432" s="2" t="s">
        <v>150</v>
      </c>
      <c r="G432" s="2" t="s">
        <v>2810</v>
      </c>
    </row>
    <row r="433" spans="1:7">
      <c r="A433" s="2" t="s">
        <v>3240</v>
      </c>
      <c r="B433" s="2" t="s">
        <v>813</v>
      </c>
      <c r="C433" s="2" t="s">
        <v>224</v>
      </c>
      <c r="D433" s="2" t="s">
        <v>63</v>
      </c>
      <c r="E433" s="4">
        <v>1.850536130536131</v>
      </c>
      <c r="F433" s="2" t="s">
        <v>150</v>
      </c>
      <c r="G433" s="2" t="s">
        <v>2810</v>
      </c>
    </row>
    <row r="434" spans="1:7">
      <c r="A434" s="2" t="s">
        <v>3241</v>
      </c>
      <c r="B434" s="2" t="s">
        <v>814</v>
      </c>
      <c r="C434" s="2" t="s">
        <v>224</v>
      </c>
      <c r="D434" s="2" t="s">
        <v>63</v>
      </c>
      <c r="E434" s="4">
        <v>1.850536130536131</v>
      </c>
      <c r="F434" s="2" t="s">
        <v>150</v>
      </c>
      <c r="G434" s="2" t="s">
        <v>2810</v>
      </c>
    </row>
    <row r="435" spans="1:7">
      <c r="A435" s="2" t="s">
        <v>3242</v>
      </c>
      <c r="B435" s="2" t="s">
        <v>815</v>
      </c>
      <c r="C435" s="2" t="s">
        <v>224</v>
      </c>
      <c r="D435" s="2" t="s">
        <v>63</v>
      </c>
      <c r="E435" s="4">
        <v>1.850536130536131</v>
      </c>
      <c r="F435" s="2" t="s">
        <v>150</v>
      </c>
      <c r="G435" s="2" t="s">
        <v>2810</v>
      </c>
    </row>
    <row r="436" spans="1:7">
      <c r="A436" s="2" t="s">
        <v>3243</v>
      </c>
      <c r="B436" s="2" t="s">
        <v>816</v>
      </c>
      <c r="C436" s="2" t="s">
        <v>224</v>
      </c>
      <c r="D436" s="2" t="s">
        <v>63</v>
      </c>
      <c r="E436" s="4">
        <v>1.850536130536131</v>
      </c>
      <c r="F436" s="2" t="s">
        <v>150</v>
      </c>
      <c r="G436" s="2" t="s">
        <v>2810</v>
      </c>
    </row>
    <row r="437" spans="1:7">
      <c r="A437" s="2" t="s">
        <v>3244</v>
      </c>
      <c r="B437" s="2" t="s">
        <v>817</v>
      </c>
      <c r="C437" s="2" t="s">
        <v>224</v>
      </c>
      <c r="D437" s="2" t="s">
        <v>63</v>
      </c>
      <c r="E437" s="4">
        <v>1.850536130536131</v>
      </c>
      <c r="F437" s="2" t="s">
        <v>150</v>
      </c>
      <c r="G437" s="2" t="s">
        <v>2810</v>
      </c>
    </row>
    <row r="438" spans="1:7">
      <c r="A438" s="2" t="s">
        <v>3245</v>
      </c>
      <c r="B438" s="2" t="s">
        <v>818</v>
      </c>
      <c r="C438" s="2" t="s">
        <v>224</v>
      </c>
      <c r="D438" s="2" t="s">
        <v>63</v>
      </c>
      <c r="E438" s="4">
        <v>1.850536130536131</v>
      </c>
      <c r="F438" s="2" t="s">
        <v>150</v>
      </c>
      <c r="G438" s="2" t="s">
        <v>2810</v>
      </c>
    </row>
    <row r="439" spans="1:7">
      <c r="A439" s="2" t="s">
        <v>3246</v>
      </c>
      <c r="B439" s="2" t="s">
        <v>819</v>
      </c>
      <c r="C439" s="2" t="s">
        <v>224</v>
      </c>
      <c r="D439" s="2" t="s">
        <v>63</v>
      </c>
      <c r="E439" s="4">
        <v>1.850536130536131</v>
      </c>
      <c r="F439" s="2" t="s">
        <v>150</v>
      </c>
      <c r="G439" s="2" t="s">
        <v>2810</v>
      </c>
    </row>
    <row r="440" spans="1:7">
      <c r="A440" s="2" t="s">
        <v>3247</v>
      </c>
      <c r="B440" s="2" t="s">
        <v>820</v>
      </c>
      <c r="C440" s="2" t="s">
        <v>224</v>
      </c>
      <c r="D440" s="2" t="s">
        <v>63</v>
      </c>
      <c r="E440" s="4">
        <v>1.850536130536131</v>
      </c>
      <c r="F440" s="2" t="s">
        <v>150</v>
      </c>
      <c r="G440" s="2" t="s">
        <v>2810</v>
      </c>
    </row>
    <row r="441" spans="1:7">
      <c r="A441" s="2" t="s">
        <v>3248</v>
      </c>
      <c r="B441" s="2" t="s">
        <v>821</v>
      </c>
      <c r="C441" s="2" t="s">
        <v>224</v>
      </c>
      <c r="D441" s="2" t="s">
        <v>63</v>
      </c>
      <c r="E441" s="4">
        <v>1.850536130536131</v>
      </c>
      <c r="F441" s="2" t="s">
        <v>150</v>
      </c>
      <c r="G441" s="2" t="s">
        <v>2810</v>
      </c>
    </row>
    <row r="442" spans="1:7">
      <c r="A442" s="2" t="s">
        <v>3249</v>
      </c>
      <c r="B442" s="2" t="s">
        <v>822</v>
      </c>
      <c r="C442" s="2" t="s">
        <v>224</v>
      </c>
      <c r="D442" s="2" t="s">
        <v>63</v>
      </c>
      <c r="E442" s="4">
        <v>1.850536130536131</v>
      </c>
      <c r="F442" s="2" t="s">
        <v>150</v>
      </c>
      <c r="G442" s="2" t="s">
        <v>2810</v>
      </c>
    </row>
    <row r="443" spans="1:7">
      <c r="A443" s="2" t="s">
        <v>3250</v>
      </c>
      <c r="B443" s="2" t="s">
        <v>823</v>
      </c>
      <c r="C443" s="2" t="s">
        <v>224</v>
      </c>
      <c r="D443" s="2" t="s">
        <v>63</v>
      </c>
      <c r="E443" s="4">
        <v>1.850536130536131</v>
      </c>
      <c r="F443" s="2" t="s">
        <v>150</v>
      </c>
      <c r="G443" s="2" t="s">
        <v>2810</v>
      </c>
    </row>
    <row r="444" spans="1:7">
      <c r="A444" s="2" t="s">
        <v>3251</v>
      </c>
      <c r="B444" s="2" t="s">
        <v>824</v>
      </c>
      <c r="C444" s="2" t="s">
        <v>224</v>
      </c>
      <c r="D444" s="2" t="s">
        <v>63</v>
      </c>
      <c r="E444" s="4">
        <v>1.850536130536131</v>
      </c>
      <c r="F444" s="2" t="s">
        <v>150</v>
      </c>
      <c r="G444" s="2" t="s">
        <v>2810</v>
      </c>
    </row>
    <row r="445" spans="1:7">
      <c r="A445" s="2" t="s">
        <v>3252</v>
      </c>
      <c r="B445" s="2" t="s">
        <v>825</v>
      </c>
      <c r="C445" s="2" t="s">
        <v>224</v>
      </c>
      <c r="D445" s="2" t="s">
        <v>63</v>
      </c>
      <c r="E445" s="4">
        <v>1.850536130536131</v>
      </c>
      <c r="F445" s="2" t="s">
        <v>150</v>
      </c>
      <c r="G445" s="2" t="s">
        <v>2810</v>
      </c>
    </row>
    <row r="446" spans="1:7">
      <c r="A446" s="2" t="s">
        <v>3253</v>
      </c>
      <c r="B446" s="2" t="s">
        <v>826</v>
      </c>
      <c r="C446" s="2" t="s">
        <v>224</v>
      </c>
      <c r="D446" s="2" t="s">
        <v>63</v>
      </c>
      <c r="E446" s="4">
        <v>1.850536130536131</v>
      </c>
      <c r="F446" s="2" t="s">
        <v>150</v>
      </c>
      <c r="G446" s="2" t="s">
        <v>2810</v>
      </c>
    </row>
    <row r="447" spans="1:7">
      <c r="A447" s="2" t="s">
        <v>3254</v>
      </c>
      <c r="B447" s="2" t="s">
        <v>827</v>
      </c>
      <c r="C447" s="2" t="s">
        <v>224</v>
      </c>
      <c r="D447" s="2" t="s">
        <v>63</v>
      </c>
      <c r="E447" s="4">
        <v>1.850536130536131</v>
      </c>
      <c r="F447" s="2" t="s">
        <v>150</v>
      </c>
      <c r="G447" s="2" t="s">
        <v>2810</v>
      </c>
    </row>
    <row r="448" spans="1:7">
      <c r="A448" s="2" t="s">
        <v>3255</v>
      </c>
      <c r="B448" s="2" t="s">
        <v>828</v>
      </c>
      <c r="C448" s="2" t="s">
        <v>224</v>
      </c>
      <c r="D448" s="2" t="s">
        <v>63</v>
      </c>
      <c r="E448" s="4">
        <v>1.850536130536131</v>
      </c>
      <c r="F448" s="2" t="s">
        <v>150</v>
      </c>
      <c r="G448" s="2" t="s">
        <v>2810</v>
      </c>
    </row>
    <row r="449" spans="1:7">
      <c r="A449" s="2" t="s">
        <v>3256</v>
      </c>
      <c r="B449" s="2" t="s">
        <v>829</v>
      </c>
      <c r="C449" s="2" t="s">
        <v>224</v>
      </c>
      <c r="D449" s="2" t="s">
        <v>63</v>
      </c>
      <c r="E449" s="4">
        <v>1.850536130536131</v>
      </c>
      <c r="F449" s="2" t="s">
        <v>150</v>
      </c>
      <c r="G449" s="2" t="s">
        <v>2810</v>
      </c>
    </row>
    <row r="450" spans="1:7">
      <c r="A450" s="2" t="s">
        <v>3257</v>
      </c>
      <c r="B450" s="2" t="s">
        <v>830</v>
      </c>
      <c r="C450" s="2" t="s">
        <v>224</v>
      </c>
      <c r="D450" s="2" t="s">
        <v>63</v>
      </c>
      <c r="E450" s="4">
        <v>1.850536130536131</v>
      </c>
      <c r="F450" s="2" t="s">
        <v>150</v>
      </c>
      <c r="G450" s="2" t="s">
        <v>2810</v>
      </c>
    </row>
    <row r="451" spans="1:7">
      <c r="A451" s="2" t="s">
        <v>3258</v>
      </c>
      <c r="B451" s="2" t="s">
        <v>831</v>
      </c>
      <c r="C451" s="2" t="s">
        <v>224</v>
      </c>
      <c r="D451" s="2" t="s">
        <v>63</v>
      </c>
      <c r="E451" s="4">
        <v>1.850536130536131</v>
      </c>
      <c r="F451" s="2" t="s">
        <v>150</v>
      </c>
      <c r="G451" s="2" t="s">
        <v>2810</v>
      </c>
    </row>
    <row r="452" spans="1:7">
      <c r="A452" s="2" t="s">
        <v>3259</v>
      </c>
      <c r="B452" s="2" t="s">
        <v>833</v>
      </c>
      <c r="C452" s="2" t="s">
        <v>224</v>
      </c>
      <c r="D452" s="2" t="s">
        <v>63</v>
      </c>
      <c r="E452" s="4">
        <v>1.850536130536131</v>
      </c>
      <c r="F452" s="2" t="s">
        <v>150</v>
      </c>
      <c r="G452" s="2" t="s">
        <v>2810</v>
      </c>
    </row>
    <row r="453" spans="1:7">
      <c r="A453" s="2" t="s">
        <v>3260</v>
      </c>
      <c r="B453" s="2" t="s">
        <v>834</v>
      </c>
      <c r="C453" s="2" t="s">
        <v>224</v>
      </c>
      <c r="D453" s="2" t="s">
        <v>63</v>
      </c>
      <c r="E453" s="4">
        <v>1.850536130536131</v>
      </c>
      <c r="F453" s="2" t="s">
        <v>150</v>
      </c>
      <c r="G453" s="2" t="s">
        <v>2810</v>
      </c>
    </row>
    <row r="454" spans="1:7">
      <c r="A454" s="2" t="s">
        <v>3261</v>
      </c>
      <c r="B454" s="2" t="s">
        <v>835</v>
      </c>
      <c r="C454" s="2" t="s">
        <v>224</v>
      </c>
      <c r="D454" s="2" t="s">
        <v>63</v>
      </c>
      <c r="E454" s="4">
        <v>1.850536130536131</v>
      </c>
      <c r="F454" s="2" t="s">
        <v>150</v>
      </c>
      <c r="G454" s="2" t="s">
        <v>2810</v>
      </c>
    </row>
    <row r="455" spans="1:7">
      <c r="A455" s="2" t="s">
        <v>3262</v>
      </c>
      <c r="B455" s="2" t="s">
        <v>836</v>
      </c>
      <c r="C455" s="2" t="s">
        <v>224</v>
      </c>
      <c r="D455" s="2" t="s">
        <v>63</v>
      </c>
      <c r="E455" s="4">
        <v>1.850536130536131</v>
      </c>
      <c r="F455" s="2" t="s">
        <v>150</v>
      </c>
      <c r="G455" s="2" t="s">
        <v>2810</v>
      </c>
    </row>
    <row r="456" spans="1:7">
      <c r="A456" s="2" t="s">
        <v>3263</v>
      </c>
      <c r="B456" s="2" t="s">
        <v>837</v>
      </c>
      <c r="C456" s="2" t="s">
        <v>224</v>
      </c>
      <c r="D456" s="2" t="s">
        <v>63</v>
      </c>
      <c r="E456" s="4">
        <v>1.850536130536131</v>
      </c>
      <c r="F456" s="2" t="s">
        <v>150</v>
      </c>
      <c r="G456" s="2" t="s">
        <v>2810</v>
      </c>
    </row>
    <row r="457" spans="1:7">
      <c r="A457" s="2" t="s">
        <v>3264</v>
      </c>
      <c r="B457" s="2" t="s">
        <v>838</v>
      </c>
      <c r="C457" s="2" t="s">
        <v>224</v>
      </c>
      <c r="D457" s="2" t="s">
        <v>63</v>
      </c>
      <c r="E457" s="4">
        <v>1.850536130536131</v>
      </c>
      <c r="F457" s="2" t="s">
        <v>150</v>
      </c>
      <c r="G457" s="2" t="s">
        <v>2810</v>
      </c>
    </row>
    <row r="458" spans="1:7">
      <c r="A458" s="2" t="s">
        <v>3265</v>
      </c>
      <c r="B458" s="2" t="s">
        <v>839</v>
      </c>
      <c r="C458" s="2" t="s">
        <v>224</v>
      </c>
      <c r="D458" s="2" t="s">
        <v>63</v>
      </c>
      <c r="E458" s="4">
        <v>1.850536130536131</v>
      </c>
      <c r="F458" s="2" t="s">
        <v>150</v>
      </c>
      <c r="G458" s="2" t="s">
        <v>2810</v>
      </c>
    </row>
    <row r="459" spans="1:7">
      <c r="A459" s="2" t="s">
        <v>3266</v>
      </c>
      <c r="B459" s="2" t="s">
        <v>840</v>
      </c>
      <c r="C459" s="2" t="s">
        <v>224</v>
      </c>
      <c r="D459" s="2" t="s">
        <v>63</v>
      </c>
      <c r="E459" s="4">
        <v>1.850536130536131</v>
      </c>
      <c r="F459" s="2" t="s">
        <v>150</v>
      </c>
      <c r="G459" s="2" t="s">
        <v>2810</v>
      </c>
    </row>
    <row r="460" spans="1:7">
      <c r="A460" s="2" t="s">
        <v>3267</v>
      </c>
      <c r="B460" s="2" t="s">
        <v>841</v>
      </c>
      <c r="C460" s="2" t="s">
        <v>224</v>
      </c>
      <c r="D460" s="2" t="s">
        <v>63</v>
      </c>
      <c r="E460" s="4">
        <v>1.850536130536131</v>
      </c>
      <c r="F460" s="2" t="s">
        <v>150</v>
      </c>
      <c r="G460" s="2" t="s">
        <v>2810</v>
      </c>
    </row>
    <row r="461" spans="1:7">
      <c r="A461" s="2" t="s">
        <v>3268</v>
      </c>
      <c r="B461" s="2" t="s">
        <v>843</v>
      </c>
      <c r="C461" s="2" t="s">
        <v>224</v>
      </c>
      <c r="D461" s="2" t="s">
        <v>63</v>
      </c>
      <c r="E461" s="4">
        <v>1.850536130536131</v>
      </c>
      <c r="F461" s="2" t="s">
        <v>150</v>
      </c>
      <c r="G461" s="2" t="s">
        <v>2810</v>
      </c>
    </row>
    <row r="462" spans="1:7">
      <c r="A462" s="2" t="s">
        <v>3269</v>
      </c>
      <c r="B462" s="2" t="s">
        <v>844</v>
      </c>
      <c r="C462" s="2" t="s">
        <v>224</v>
      </c>
      <c r="D462" s="2" t="s">
        <v>63</v>
      </c>
      <c r="E462" s="4">
        <v>1.850536130536131</v>
      </c>
      <c r="F462" s="2" t="s">
        <v>150</v>
      </c>
      <c r="G462" s="2" t="s">
        <v>2810</v>
      </c>
    </row>
    <row r="463" spans="1:7">
      <c r="A463" s="2" t="s">
        <v>3270</v>
      </c>
      <c r="B463" s="2" t="s">
        <v>845</v>
      </c>
      <c r="C463" s="2" t="s">
        <v>224</v>
      </c>
      <c r="D463" s="2" t="s">
        <v>63</v>
      </c>
      <c r="E463" s="4">
        <v>1.850536130536131</v>
      </c>
      <c r="F463" s="2" t="s">
        <v>150</v>
      </c>
      <c r="G463" s="2" t="s">
        <v>2810</v>
      </c>
    </row>
    <row r="464" spans="1:7">
      <c r="A464" s="2" t="s">
        <v>3271</v>
      </c>
      <c r="B464" s="2" t="s">
        <v>846</v>
      </c>
      <c r="C464" s="2" t="s">
        <v>224</v>
      </c>
      <c r="D464" s="2" t="s">
        <v>63</v>
      </c>
      <c r="E464" s="4">
        <v>1.850536130536131</v>
      </c>
      <c r="F464" s="2" t="s">
        <v>150</v>
      </c>
      <c r="G464" s="2" t="s">
        <v>2810</v>
      </c>
    </row>
    <row r="465" spans="1:7">
      <c r="A465" s="2" t="s">
        <v>3272</v>
      </c>
      <c r="B465" s="2" t="s">
        <v>847</v>
      </c>
      <c r="C465" s="2" t="s">
        <v>224</v>
      </c>
      <c r="D465" s="2" t="s">
        <v>63</v>
      </c>
      <c r="E465" s="4">
        <v>1.850536130536131</v>
      </c>
      <c r="F465" s="2" t="s">
        <v>150</v>
      </c>
      <c r="G465" s="2" t="s">
        <v>2810</v>
      </c>
    </row>
    <row r="466" spans="1:7">
      <c r="A466" s="2" t="s">
        <v>3273</v>
      </c>
      <c r="B466" s="2" t="s">
        <v>848</v>
      </c>
      <c r="C466" s="2" t="s">
        <v>224</v>
      </c>
      <c r="D466" s="2" t="s">
        <v>63</v>
      </c>
      <c r="E466" s="4">
        <v>1.850536130536131</v>
      </c>
      <c r="F466" s="2" t="s">
        <v>150</v>
      </c>
      <c r="G466" s="2" t="s">
        <v>2810</v>
      </c>
    </row>
    <row r="467" spans="1:7">
      <c r="A467" s="2" t="s">
        <v>3274</v>
      </c>
      <c r="B467" s="2" t="s">
        <v>849</v>
      </c>
      <c r="C467" s="2" t="s">
        <v>224</v>
      </c>
      <c r="D467" s="2" t="s">
        <v>63</v>
      </c>
      <c r="E467" s="4">
        <v>1.850536130536131</v>
      </c>
      <c r="F467" s="2" t="s">
        <v>150</v>
      </c>
      <c r="G467" s="2" t="s">
        <v>2810</v>
      </c>
    </row>
    <row r="468" spans="1:7">
      <c r="A468" s="2" t="s">
        <v>3275</v>
      </c>
      <c r="B468" s="2" t="s">
        <v>850</v>
      </c>
      <c r="C468" s="2" t="s">
        <v>224</v>
      </c>
      <c r="D468" s="2" t="s">
        <v>63</v>
      </c>
      <c r="E468" s="4">
        <v>1.850536130536131</v>
      </c>
      <c r="F468" s="2" t="s">
        <v>150</v>
      </c>
      <c r="G468" s="2" t="s">
        <v>2810</v>
      </c>
    </row>
    <row r="469" spans="1:7">
      <c r="A469" s="2" t="s">
        <v>3276</v>
      </c>
      <c r="B469" s="2" t="s">
        <v>851</v>
      </c>
      <c r="C469" s="2" t="s">
        <v>224</v>
      </c>
      <c r="D469" s="2" t="s">
        <v>63</v>
      </c>
      <c r="E469" s="4">
        <v>1.850536130536131</v>
      </c>
      <c r="F469" s="2" t="s">
        <v>150</v>
      </c>
      <c r="G469" s="2" t="s">
        <v>2810</v>
      </c>
    </row>
    <row r="470" spans="1:7">
      <c r="A470" s="2" t="s">
        <v>3277</v>
      </c>
      <c r="B470" s="2" t="s">
        <v>852</v>
      </c>
      <c r="C470" s="2" t="s">
        <v>224</v>
      </c>
      <c r="D470" s="2" t="s">
        <v>63</v>
      </c>
      <c r="E470" s="4">
        <v>1.850536130536131</v>
      </c>
      <c r="F470" s="2" t="s">
        <v>150</v>
      </c>
      <c r="G470" s="2" t="s">
        <v>2810</v>
      </c>
    </row>
    <row r="471" spans="1:7">
      <c r="A471" s="2" t="s">
        <v>3278</v>
      </c>
      <c r="B471" s="2" t="s">
        <v>853</v>
      </c>
      <c r="C471" s="2" t="s">
        <v>224</v>
      </c>
      <c r="D471" s="2" t="s">
        <v>63</v>
      </c>
      <c r="E471" s="4">
        <v>1.850536130536131</v>
      </c>
      <c r="F471" s="2" t="s">
        <v>150</v>
      </c>
      <c r="G471" s="2" t="s">
        <v>2810</v>
      </c>
    </row>
    <row r="472" spans="1:7">
      <c r="A472" s="2" t="s">
        <v>3279</v>
      </c>
      <c r="B472" s="2" t="s">
        <v>854</v>
      </c>
      <c r="C472" s="2" t="s">
        <v>224</v>
      </c>
      <c r="D472" s="2" t="s">
        <v>63</v>
      </c>
      <c r="E472" s="4">
        <v>1.850536130536131</v>
      </c>
      <c r="F472" s="2" t="s">
        <v>150</v>
      </c>
      <c r="G472" s="2" t="s">
        <v>2810</v>
      </c>
    </row>
    <row r="473" spans="1:7">
      <c r="A473" s="2" t="s">
        <v>3280</v>
      </c>
      <c r="B473" s="2" t="s">
        <v>855</v>
      </c>
      <c r="C473" s="2" t="s">
        <v>224</v>
      </c>
      <c r="D473" s="2" t="s">
        <v>63</v>
      </c>
      <c r="E473" s="4">
        <v>1.850536130536131</v>
      </c>
      <c r="F473" s="2" t="s">
        <v>150</v>
      </c>
      <c r="G473" s="2" t="s">
        <v>2810</v>
      </c>
    </row>
    <row r="474" spans="1:7">
      <c r="A474" s="2" t="s">
        <v>3281</v>
      </c>
      <c r="B474" s="2" t="s">
        <v>856</v>
      </c>
      <c r="C474" s="2" t="s">
        <v>224</v>
      </c>
      <c r="D474" s="2" t="s">
        <v>63</v>
      </c>
      <c r="E474" s="4">
        <v>1.850536130536131</v>
      </c>
      <c r="F474" s="2" t="s">
        <v>150</v>
      </c>
      <c r="G474" s="2" t="s">
        <v>2810</v>
      </c>
    </row>
    <row r="475" spans="1:7">
      <c r="A475" s="2" t="s">
        <v>3282</v>
      </c>
      <c r="B475" s="2" t="s">
        <v>857</v>
      </c>
      <c r="C475" s="2" t="s">
        <v>224</v>
      </c>
      <c r="D475" s="2" t="s">
        <v>63</v>
      </c>
      <c r="E475" s="4">
        <v>1.850536130536131</v>
      </c>
      <c r="F475" s="2" t="s">
        <v>150</v>
      </c>
      <c r="G475" s="2" t="s">
        <v>2810</v>
      </c>
    </row>
    <row r="476" spans="1:7">
      <c r="A476" s="2" t="s">
        <v>3283</v>
      </c>
      <c r="B476" s="2" t="s">
        <v>858</v>
      </c>
      <c r="C476" s="2" t="s">
        <v>224</v>
      </c>
      <c r="D476" s="2" t="s">
        <v>63</v>
      </c>
      <c r="E476" s="4">
        <v>1.850536130536131</v>
      </c>
      <c r="F476" s="2" t="s">
        <v>150</v>
      </c>
      <c r="G476" s="2" t="s">
        <v>2810</v>
      </c>
    </row>
    <row r="477" spans="1:7">
      <c r="A477" s="2" t="s">
        <v>3284</v>
      </c>
      <c r="B477" s="2" t="s">
        <v>859</v>
      </c>
      <c r="C477" s="2" t="s">
        <v>224</v>
      </c>
      <c r="D477" s="2" t="s">
        <v>63</v>
      </c>
      <c r="E477" s="4">
        <v>1.850536130536131</v>
      </c>
      <c r="F477" s="2" t="s">
        <v>150</v>
      </c>
      <c r="G477" s="2" t="s">
        <v>2810</v>
      </c>
    </row>
    <row r="478" spans="1:7">
      <c r="A478" s="2" t="s">
        <v>3285</v>
      </c>
      <c r="B478" s="2" t="s">
        <v>860</v>
      </c>
      <c r="C478" s="2" t="s">
        <v>224</v>
      </c>
      <c r="D478" s="2" t="s">
        <v>63</v>
      </c>
      <c r="E478" s="4">
        <v>1.850536130536131</v>
      </c>
      <c r="F478" s="2" t="s">
        <v>150</v>
      </c>
      <c r="G478" s="2" t="s">
        <v>2810</v>
      </c>
    </row>
    <row r="479" spans="1:7">
      <c r="A479" s="2" t="s">
        <v>3286</v>
      </c>
      <c r="B479" s="2" t="s">
        <v>861</v>
      </c>
      <c r="C479" s="2" t="s">
        <v>224</v>
      </c>
      <c r="D479" s="2" t="s">
        <v>63</v>
      </c>
      <c r="E479" s="4">
        <v>1.850536130536131</v>
      </c>
      <c r="F479" s="2" t="s">
        <v>150</v>
      </c>
      <c r="G479" s="2" t="s">
        <v>2810</v>
      </c>
    </row>
    <row r="480" spans="1:7">
      <c r="A480" s="2" t="s">
        <v>3287</v>
      </c>
      <c r="B480" s="2" t="s">
        <v>862</v>
      </c>
      <c r="C480" s="2" t="s">
        <v>224</v>
      </c>
      <c r="D480" s="2" t="s">
        <v>63</v>
      </c>
      <c r="E480" s="4">
        <v>1.850536130536131</v>
      </c>
      <c r="F480" s="2" t="s">
        <v>150</v>
      </c>
      <c r="G480" s="2" t="s">
        <v>2810</v>
      </c>
    </row>
    <row r="481" spans="1:7">
      <c r="A481" s="2" t="s">
        <v>3288</v>
      </c>
      <c r="B481" s="2" t="s">
        <v>863</v>
      </c>
      <c r="C481" s="2" t="s">
        <v>224</v>
      </c>
      <c r="D481" s="2" t="s">
        <v>63</v>
      </c>
      <c r="E481" s="4">
        <v>1.850536130536131</v>
      </c>
      <c r="F481" s="2" t="s">
        <v>150</v>
      </c>
      <c r="G481" s="2" t="s">
        <v>2810</v>
      </c>
    </row>
    <row r="482" spans="1:7">
      <c r="A482" s="2" t="s">
        <v>3289</v>
      </c>
      <c r="B482" s="2" t="s">
        <v>864</v>
      </c>
      <c r="C482" s="2" t="s">
        <v>224</v>
      </c>
      <c r="D482" s="2" t="s">
        <v>63</v>
      </c>
      <c r="E482" s="4">
        <v>1.850536130536131</v>
      </c>
      <c r="F482" s="2" t="s">
        <v>150</v>
      </c>
      <c r="G482" s="2" t="s">
        <v>2810</v>
      </c>
    </row>
    <row r="483" spans="1:7">
      <c r="A483" s="2" t="s">
        <v>3290</v>
      </c>
      <c r="B483" s="2" t="s">
        <v>865</v>
      </c>
      <c r="C483" s="2" t="s">
        <v>224</v>
      </c>
      <c r="D483" s="2" t="s">
        <v>63</v>
      </c>
      <c r="E483" s="4">
        <v>1.850536130536131</v>
      </c>
      <c r="F483" s="2" t="s">
        <v>150</v>
      </c>
      <c r="G483" s="2" t="s">
        <v>2810</v>
      </c>
    </row>
    <row r="484" spans="1:7">
      <c r="A484" s="2" t="s">
        <v>3291</v>
      </c>
      <c r="B484" s="2" t="s">
        <v>867</v>
      </c>
      <c r="C484" s="2" t="s">
        <v>224</v>
      </c>
      <c r="D484" s="2" t="s">
        <v>63</v>
      </c>
      <c r="E484" s="4">
        <v>1.850536130536131</v>
      </c>
      <c r="F484" s="2" t="s">
        <v>150</v>
      </c>
      <c r="G484" s="2" t="s">
        <v>2810</v>
      </c>
    </row>
    <row r="485" spans="1:7">
      <c r="A485" s="2" t="s">
        <v>3292</v>
      </c>
      <c r="B485" s="2" t="s">
        <v>868</v>
      </c>
      <c r="C485" s="2" t="s">
        <v>224</v>
      </c>
      <c r="D485" s="2" t="s">
        <v>63</v>
      </c>
      <c r="E485" s="4">
        <v>1.850536130536131</v>
      </c>
      <c r="F485" s="2" t="s">
        <v>150</v>
      </c>
      <c r="G485" s="2" t="s">
        <v>2810</v>
      </c>
    </row>
    <row r="486" spans="1:7">
      <c r="A486" s="2" t="s">
        <v>3293</v>
      </c>
      <c r="B486" s="2" t="s">
        <v>869</v>
      </c>
      <c r="C486" s="2" t="s">
        <v>224</v>
      </c>
      <c r="D486" s="2" t="s">
        <v>63</v>
      </c>
      <c r="E486" s="4">
        <v>1.850536130536131</v>
      </c>
      <c r="F486" s="2" t="s">
        <v>150</v>
      </c>
      <c r="G486" s="2" t="s">
        <v>2810</v>
      </c>
    </row>
    <row r="487" spans="1:7">
      <c r="A487" s="2" t="s">
        <v>3294</v>
      </c>
      <c r="B487" s="2" t="s">
        <v>870</v>
      </c>
      <c r="C487" s="2" t="s">
        <v>224</v>
      </c>
      <c r="D487" s="2" t="s">
        <v>63</v>
      </c>
      <c r="E487" s="4">
        <v>1.850536130536131</v>
      </c>
      <c r="F487" s="2" t="s">
        <v>150</v>
      </c>
      <c r="G487" s="2" t="s">
        <v>2810</v>
      </c>
    </row>
    <row r="488" spans="1:7">
      <c r="A488" s="2" t="s">
        <v>3295</v>
      </c>
      <c r="B488" s="2" t="s">
        <v>871</v>
      </c>
      <c r="C488" s="2" t="s">
        <v>224</v>
      </c>
      <c r="D488" s="2" t="s">
        <v>63</v>
      </c>
      <c r="E488" s="4">
        <v>1.850536130536131</v>
      </c>
      <c r="F488" s="2" t="s">
        <v>150</v>
      </c>
      <c r="G488" s="2" t="s">
        <v>2810</v>
      </c>
    </row>
    <row r="489" spans="1:7">
      <c r="A489" s="2" t="s">
        <v>3296</v>
      </c>
      <c r="B489" s="2" t="s">
        <v>872</v>
      </c>
      <c r="C489" s="2" t="s">
        <v>224</v>
      </c>
      <c r="D489" s="2" t="s">
        <v>63</v>
      </c>
      <c r="E489" s="4">
        <v>1.850536130536131</v>
      </c>
      <c r="F489" s="2" t="s">
        <v>150</v>
      </c>
      <c r="G489" s="2" t="s">
        <v>2810</v>
      </c>
    </row>
    <row r="490" spans="1:7">
      <c r="A490" s="2" t="s">
        <v>3297</v>
      </c>
      <c r="B490" s="2" t="s">
        <v>873</v>
      </c>
      <c r="C490" s="2" t="s">
        <v>224</v>
      </c>
      <c r="D490" s="2" t="s">
        <v>63</v>
      </c>
      <c r="E490" s="4">
        <v>1.850536130536131</v>
      </c>
      <c r="F490" s="2" t="s">
        <v>150</v>
      </c>
      <c r="G490" s="2" t="s">
        <v>2810</v>
      </c>
    </row>
    <row r="491" spans="1:7">
      <c r="A491" s="2" t="s">
        <v>3298</v>
      </c>
      <c r="B491" s="2" t="s">
        <v>874</v>
      </c>
      <c r="C491" s="2" t="s">
        <v>224</v>
      </c>
      <c r="D491" s="2" t="s">
        <v>63</v>
      </c>
      <c r="E491" s="4">
        <v>1.850536130536131</v>
      </c>
      <c r="F491" s="2" t="s">
        <v>150</v>
      </c>
      <c r="G491" s="2" t="s">
        <v>2810</v>
      </c>
    </row>
    <row r="492" spans="1:7">
      <c r="A492" s="2" t="s">
        <v>3299</v>
      </c>
      <c r="B492" s="2" t="s">
        <v>875</v>
      </c>
      <c r="C492" s="2" t="s">
        <v>224</v>
      </c>
      <c r="D492" s="2" t="s">
        <v>63</v>
      </c>
      <c r="E492" s="4">
        <v>1.850536130536131</v>
      </c>
      <c r="F492" s="2" t="s">
        <v>150</v>
      </c>
      <c r="G492" s="2" t="s">
        <v>2810</v>
      </c>
    </row>
    <row r="493" spans="1:7">
      <c r="A493" s="2" t="s">
        <v>3300</v>
      </c>
      <c r="B493" s="2" t="s">
        <v>876</v>
      </c>
      <c r="C493" s="2" t="s">
        <v>224</v>
      </c>
      <c r="D493" s="2" t="s">
        <v>63</v>
      </c>
      <c r="E493" s="4">
        <v>1.850536130536131</v>
      </c>
      <c r="F493" s="2" t="s">
        <v>150</v>
      </c>
      <c r="G493" s="2" t="s">
        <v>2810</v>
      </c>
    </row>
    <row r="494" spans="1:7">
      <c r="A494" s="2" t="s">
        <v>3301</v>
      </c>
      <c r="B494" s="2" t="s">
        <v>877</v>
      </c>
      <c r="C494" s="2" t="s">
        <v>224</v>
      </c>
      <c r="D494" s="2" t="s">
        <v>63</v>
      </c>
      <c r="E494" s="4">
        <v>1.850536130536131</v>
      </c>
      <c r="F494" s="2" t="s">
        <v>150</v>
      </c>
      <c r="G494" s="2" t="s">
        <v>2810</v>
      </c>
    </row>
    <row r="495" spans="1:7">
      <c r="A495" s="2" t="s">
        <v>3302</v>
      </c>
      <c r="B495" s="2" t="s">
        <v>879</v>
      </c>
      <c r="C495" s="2" t="s">
        <v>224</v>
      </c>
      <c r="D495" s="2" t="s">
        <v>63</v>
      </c>
      <c r="E495" s="4">
        <v>1.850536130536131</v>
      </c>
      <c r="F495" s="2" t="s">
        <v>150</v>
      </c>
      <c r="G495" s="2" t="s">
        <v>2810</v>
      </c>
    </row>
    <row r="496" spans="1:7">
      <c r="A496" s="2" t="s">
        <v>3303</v>
      </c>
      <c r="B496" s="2" t="s">
        <v>880</v>
      </c>
      <c r="C496" s="2" t="s">
        <v>224</v>
      </c>
      <c r="D496" s="2" t="s">
        <v>63</v>
      </c>
      <c r="E496" s="4">
        <v>1.850536130536131</v>
      </c>
      <c r="F496" s="2" t="s">
        <v>150</v>
      </c>
      <c r="G496" s="2" t="s">
        <v>2810</v>
      </c>
    </row>
    <row r="497" spans="1:7">
      <c r="A497" s="2" t="s">
        <v>3304</v>
      </c>
      <c r="B497" s="2" t="s">
        <v>881</v>
      </c>
      <c r="C497" s="2" t="s">
        <v>224</v>
      </c>
      <c r="D497" s="2" t="s">
        <v>63</v>
      </c>
      <c r="E497" s="4">
        <v>1.850536130536131</v>
      </c>
      <c r="F497" s="2" t="s">
        <v>150</v>
      </c>
      <c r="G497" s="2" t="s">
        <v>2810</v>
      </c>
    </row>
    <row r="498" spans="1:7">
      <c r="A498" s="2" t="s">
        <v>3305</v>
      </c>
      <c r="B498" s="2" t="s">
        <v>882</v>
      </c>
      <c r="C498" s="2" t="s">
        <v>224</v>
      </c>
      <c r="D498" s="2" t="s">
        <v>63</v>
      </c>
      <c r="E498" s="4">
        <v>1.850536130536131</v>
      </c>
      <c r="F498" s="2" t="s">
        <v>150</v>
      </c>
      <c r="G498" s="2" t="s">
        <v>2810</v>
      </c>
    </row>
    <row r="499" spans="1:7">
      <c r="A499" s="2" t="s">
        <v>3306</v>
      </c>
      <c r="B499" s="2" t="s">
        <v>883</v>
      </c>
      <c r="C499" s="2" t="s">
        <v>224</v>
      </c>
      <c r="D499" s="2" t="s">
        <v>63</v>
      </c>
      <c r="E499" s="4">
        <v>1.850536130536131</v>
      </c>
      <c r="F499" s="2" t="s">
        <v>150</v>
      </c>
      <c r="G499" s="2" t="s">
        <v>2810</v>
      </c>
    </row>
    <row r="500" spans="1:7">
      <c r="A500" s="2" t="s">
        <v>3307</v>
      </c>
      <c r="B500" s="2" t="s">
        <v>884</v>
      </c>
      <c r="C500" s="2" t="s">
        <v>224</v>
      </c>
      <c r="D500" s="2" t="s">
        <v>63</v>
      </c>
      <c r="E500" s="4">
        <v>1.850536130536131</v>
      </c>
      <c r="F500" s="2" t="s">
        <v>150</v>
      </c>
      <c r="G500" s="2" t="s">
        <v>2810</v>
      </c>
    </row>
    <row r="501" spans="1:7">
      <c r="A501" s="2" t="s">
        <v>3308</v>
      </c>
      <c r="B501" s="2" t="s">
        <v>885</v>
      </c>
      <c r="C501" s="2" t="s">
        <v>224</v>
      </c>
      <c r="D501" s="2" t="s">
        <v>63</v>
      </c>
      <c r="E501" s="4">
        <v>1.850536130536131</v>
      </c>
      <c r="F501" s="2" t="s">
        <v>150</v>
      </c>
      <c r="G501" s="2" t="s">
        <v>2810</v>
      </c>
    </row>
    <row r="502" spans="1:7">
      <c r="A502" s="2" t="s">
        <v>3309</v>
      </c>
      <c r="B502" s="2" t="s">
        <v>886</v>
      </c>
      <c r="C502" s="2" t="s">
        <v>224</v>
      </c>
      <c r="D502" s="2" t="s">
        <v>63</v>
      </c>
      <c r="E502" s="4">
        <v>1.850536130536131</v>
      </c>
      <c r="F502" s="2" t="s">
        <v>150</v>
      </c>
      <c r="G502" s="2" t="s">
        <v>2810</v>
      </c>
    </row>
    <row r="503" spans="1:7">
      <c r="A503" s="2" t="s">
        <v>3310</v>
      </c>
      <c r="B503" s="2" t="s">
        <v>887</v>
      </c>
      <c r="C503" s="2" t="s">
        <v>224</v>
      </c>
      <c r="D503" s="2" t="s">
        <v>63</v>
      </c>
      <c r="E503" s="4">
        <v>1.850536130536131</v>
      </c>
      <c r="F503" s="2" t="s">
        <v>150</v>
      </c>
      <c r="G503" s="2" t="s">
        <v>2810</v>
      </c>
    </row>
    <row r="504" spans="1:7">
      <c r="A504" s="2" t="s">
        <v>3311</v>
      </c>
      <c r="B504" s="2" t="s">
        <v>888</v>
      </c>
      <c r="C504" s="2" t="s">
        <v>224</v>
      </c>
      <c r="D504" s="2" t="s">
        <v>63</v>
      </c>
      <c r="E504" s="4">
        <v>1.850536130536131</v>
      </c>
      <c r="F504" s="2" t="s">
        <v>150</v>
      </c>
      <c r="G504" s="2" t="s">
        <v>2810</v>
      </c>
    </row>
    <row r="505" spans="1:7">
      <c r="A505" s="2" t="s">
        <v>3312</v>
      </c>
      <c r="B505" s="2" t="s">
        <v>889</v>
      </c>
      <c r="C505" s="2" t="s">
        <v>224</v>
      </c>
      <c r="D505" s="2" t="s">
        <v>63</v>
      </c>
      <c r="E505" s="4">
        <v>1.850536130536131</v>
      </c>
      <c r="F505" s="2" t="s">
        <v>150</v>
      </c>
      <c r="G505" s="2" t="s">
        <v>2810</v>
      </c>
    </row>
    <row r="506" spans="1:7">
      <c r="A506" s="2" t="s">
        <v>3313</v>
      </c>
      <c r="B506" s="2" t="s">
        <v>890</v>
      </c>
      <c r="C506" s="2" t="s">
        <v>224</v>
      </c>
      <c r="D506" s="2" t="s">
        <v>63</v>
      </c>
      <c r="E506" s="4">
        <v>1.850536130536131</v>
      </c>
      <c r="F506" s="2" t="s">
        <v>150</v>
      </c>
      <c r="G506" s="2" t="s">
        <v>2810</v>
      </c>
    </row>
    <row r="507" spans="1:7">
      <c r="A507" s="2" t="s">
        <v>3314</v>
      </c>
      <c r="B507" s="2" t="s">
        <v>891</v>
      </c>
      <c r="C507" s="2" t="s">
        <v>224</v>
      </c>
      <c r="D507" s="2" t="s">
        <v>63</v>
      </c>
      <c r="E507" s="4">
        <v>1.850536130536131</v>
      </c>
      <c r="F507" s="2" t="s">
        <v>150</v>
      </c>
      <c r="G507" s="2" t="s">
        <v>2810</v>
      </c>
    </row>
    <row r="508" spans="1:7">
      <c r="A508" s="2" t="s">
        <v>3315</v>
      </c>
      <c r="B508" s="2" t="s">
        <v>892</v>
      </c>
      <c r="C508" s="2" t="s">
        <v>224</v>
      </c>
      <c r="D508" s="2" t="s">
        <v>63</v>
      </c>
      <c r="E508" s="4">
        <v>1.850536130536131</v>
      </c>
      <c r="F508" s="2" t="s">
        <v>150</v>
      </c>
      <c r="G508" s="2" t="s">
        <v>2810</v>
      </c>
    </row>
    <row r="509" spans="1:7">
      <c r="A509" s="2" t="s">
        <v>3316</v>
      </c>
      <c r="B509" s="2" t="s">
        <v>893</v>
      </c>
      <c r="C509" s="2" t="s">
        <v>224</v>
      </c>
      <c r="D509" s="2" t="s">
        <v>63</v>
      </c>
      <c r="E509" s="4">
        <v>1.850536130536131</v>
      </c>
      <c r="F509" s="2" t="s">
        <v>150</v>
      </c>
      <c r="G509" s="2" t="s">
        <v>2810</v>
      </c>
    </row>
    <row r="510" spans="1:7">
      <c r="A510" s="2" t="s">
        <v>3317</v>
      </c>
      <c r="B510" s="2" t="s">
        <v>894</v>
      </c>
      <c r="C510" s="2" t="s">
        <v>224</v>
      </c>
      <c r="D510" s="2" t="s">
        <v>63</v>
      </c>
      <c r="E510" s="4">
        <v>1.850536130536131</v>
      </c>
      <c r="F510" s="2" t="s">
        <v>150</v>
      </c>
      <c r="G510" s="2" t="s">
        <v>2810</v>
      </c>
    </row>
    <row r="511" spans="1:7">
      <c r="A511" s="2" t="s">
        <v>3318</v>
      </c>
      <c r="B511" s="2" t="s">
        <v>895</v>
      </c>
      <c r="C511" s="2" t="s">
        <v>224</v>
      </c>
      <c r="D511" s="2" t="s">
        <v>63</v>
      </c>
      <c r="E511" s="4">
        <v>1.850536130536131</v>
      </c>
      <c r="F511" s="2" t="s">
        <v>150</v>
      </c>
      <c r="G511" s="2" t="s">
        <v>2810</v>
      </c>
    </row>
    <row r="512" spans="1:7">
      <c r="A512" s="2" t="s">
        <v>3319</v>
      </c>
      <c r="B512" s="2" t="s">
        <v>896</v>
      </c>
      <c r="C512" s="2" t="s">
        <v>224</v>
      </c>
      <c r="D512" s="2" t="s">
        <v>63</v>
      </c>
      <c r="E512" s="4">
        <v>1.850536130536131</v>
      </c>
      <c r="F512" s="2" t="s">
        <v>150</v>
      </c>
      <c r="G512" s="2" t="s">
        <v>2810</v>
      </c>
    </row>
    <row r="513" spans="1:7">
      <c r="A513" s="2" t="s">
        <v>3320</v>
      </c>
      <c r="B513" s="2" t="s">
        <v>897</v>
      </c>
      <c r="C513" s="2" t="s">
        <v>224</v>
      </c>
      <c r="D513" s="2" t="s">
        <v>63</v>
      </c>
      <c r="E513" s="4">
        <v>1.850536130536131</v>
      </c>
      <c r="F513" s="2" t="s">
        <v>150</v>
      </c>
      <c r="G513" s="2" t="s">
        <v>2810</v>
      </c>
    </row>
    <row r="514" spans="1:7">
      <c r="A514" s="2" t="s">
        <v>3321</v>
      </c>
      <c r="B514" s="2" t="s">
        <v>898</v>
      </c>
      <c r="C514" s="2" t="s">
        <v>224</v>
      </c>
      <c r="D514" s="2" t="s">
        <v>63</v>
      </c>
      <c r="E514" s="4">
        <v>1.850536130536131</v>
      </c>
      <c r="F514" s="2" t="s">
        <v>150</v>
      </c>
      <c r="G514" s="2" t="s">
        <v>2810</v>
      </c>
    </row>
    <row r="515" spans="1:7">
      <c r="A515" s="2" t="s">
        <v>3322</v>
      </c>
      <c r="B515" s="2" t="s">
        <v>899</v>
      </c>
      <c r="C515" s="2" t="s">
        <v>224</v>
      </c>
      <c r="D515" s="2" t="s">
        <v>63</v>
      </c>
      <c r="E515" s="4">
        <v>1.850536130536131</v>
      </c>
      <c r="F515" s="2" t="s">
        <v>150</v>
      </c>
      <c r="G515" s="2" t="s">
        <v>2810</v>
      </c>
    </row>
    <row r="516" spans="1:7">
      <c r="A516" s="2" t="s">
        <v>3323</v>
      </c>
      <c r="B516" s="2" t="s">
        <v>900</v>
      </c>
      <c r="C516" s="2" t="s">
        <v>224</v>
      </c>
      <c r="D516" s="2" t="s">
        <v>63</v>
      </c>
      <c r="E516" s="4">
        <v>1.850536130536131</v>
      </c>
      <c r="F516" s="2" t="s">
        <v>150</v>
      </c>
      <c r="G516" s="2" t="s">
        <v>2810</v>
      </c>
    </row>
    <row r="517" spans="1:7">
      <c r="A517" s="2" t="s">
        <v>3324</v>
      </c>
      <c r="B517" s="2" t="s">
        <v>901</v>
      </c>
      <c r="C517" s="2" t="s">
        <v>224</v>
      </c>
      <c r="D517" s="2" t="s">
        <v>63</v>
      </c>
      <c r="E517" s="4">
        <v>1.850536130536131</v>
      </c>
      <c r="F517" s="2" t="s">
        <v>150</v>
      </c>
      <c r="G517" s="2" t="s">
        <v>2810</v>
      </c>
    </row>
    <row r="518" spans="1:7">
      <c r="A518" s="2" t="s">
        <v>3325</v>
      </c>
      <c r="B518" s="2" t="s">
        <v>902</v>
      </c>
      <c r="C518" s="2" t="s">
        <v>224</v>
      </c>
      <c r="D518" s="2" t="s">
        <v>63</v>
      </c>
      <c r="E518" s="4">
        <v>1.850536130536131</v>
      </c>
      <c r="F518" s="2" t="s">
        <v>150</v>
      </c>
      <c r="G518" s="2" t="s">
        <v>2810</v>
      </c>
    </row>
    <row r="519" spans="1:7">
      <c r="A519" s="2" t="s">
        <v>3326</v>
      </c>
      <c r="B519" s="2" t="s">
        <v>903</v>
      </c>
      <c r="C519" s="2" t="s">
        <v>224</v>
      </c>
      <c r="D519" s="2" t="s">
        <v>63</v>
      </c>
      <c r="E519" s="4">
        <v>1.850536130536131</v>
      </c>
      <c r="F519" s="2" t="s">
        <v>150</v>
      </c>
      <c r="G519" s="2" t="s">
        <v>2810</v>
      </c>
    </row>
    <row r="520" spans="1:7">
      <c r="A520" s="2" t="s">
        <v>3327</v>
      </c>
      <c r="B520" s="2" t="s">
        <v>904</v>
      </c>
      <c r="C520" s="2" t="s">
        <v>224</v>
      </c>
      <c r="D520" s="2" t="s">
        <v>63</v>
      </c>
      <c r="E520" s="4">
        <v>1.850536130536131</v>
      </c>
      <c r="F520" s="2" t="s">
        <v>150</v>
      </c>
      <c r="G520" s="2" t="s">
        <v>2810</v>
      </c>
    </row>
    <row r="521" spans="1:7">
      <c r="A521" s="2" t="s">
        <v>3328</v>
      </c>
      <c r="B521" s="2" t="s">
        <v>905</v>
      </c>
      <c r="C521" s="2" t="s">
        <v>224</v>
      </c>
      <c r="D521" s="2" t="s">
        <v>63</v>
      </c>
      <c r="E521" s="4">
        <v>1.850536130536131</v>
      </c>
      <c r="F521" s="2" t="s">
        <v>150</v>
      </c>
      <c r="G521" s="2" t="s">
        <v>2810</v>
      </c>
    </row>
    <row r="522" spans="1:7">
      <c r="A522" s="2" t="s">
        <v>3329</v>
      </c>
      <c r="B522" s="2" t="s">
        <v>906</v>
      </c>
      <c r="C522" s="2" t="s">
        <v>224</v>
      </c>
      <c r="D522" s="2" t="s">
        <v>63</v>
      </c>
      <c r="E522" s="4">
        <v>1.850536130536131</v>
      </c>
      <c r="F522" s="2" t="s">
        <v>150</v>
      </c>
      <c r="G522" s="2" t="s">
        <v>2810</v>
      </c>
    </row>
    <row r="523" spans="1:7">
      <c r="A523" s="2" t="s">
        <v>3330</v>
      </c>
      <c r="B523" s="2" t="s">
        <v>907</v>
      </c>
      <c r="C523" s="2" t="s">
        <v>224</v>
      </c>
      <c r="D523" s="2" t="s">
        <v>63</v>
      </c>
      <c r="E523" s="4">
        <v>1.850536130536131</v>
      </c>
      <c r="F523" s="2" t="s">
        <v>150</v>
      </c>
      <c r="G523" s="2" t="s">
        <v>2810</v>
      </c>
    </row>
    <row r="524" spans="1:7">
      <c r="A524" s="2" t="s">
        <v>3331</v>
      </c>
      <c r="B524" s="2" t="s">
        <v>908</v>
      </c>
      <c r="C524" s="2" t="s">
        <v>224</v>
      </c>
      <c r="D524" s="2" t="s">
        <v>63</v>
      </c>
      <c r="E524" s="4">
        <v>1.850536130536131</v>
      </c>
      <c r="F524" s="2" t="s">
        <v>150</v>
      </c>
      <c r="G524" s="2" t="s">
        <v>2810</v>
      </c>
    </row>
    <row r="525" spans="1:7">
      <c r="A525" s="2" t="s">
        <v>3332</v>
      </c>
      <c r="B525" s="2" t="s">
        <v>909</v>
      </c>
      <c r="C525" s="2" t="s">
        <v>224</v>
      </c>
      <c r="D525" s="2" t="s">
        <v>63</v>
      </c>
      <c r="E525" s="4">
        <v>1.850536130536131</v>
      </c>
      <c r="F525" s="2" t="s">
        <v>150</v>
      </c>
      <c r="G525" s="2" t="s">
        <v>2810</v>
      </c>
    </row>
    <row r="526" spans="1:7">
      <c r="A526" s="2" t="s">
        <v>3333</v>
      </c>
      <c r="B526" s="2" t="s">
        <v>910</v>
      </c>
      <c r="C526" s="2" t="s">
        <v>224</v>
      </c>
      <c r="D526" s="2" t="s">
        <v>63</v>
      </c>
      <c r="E526" s="4">
        <v>1.850536130536131</v>
      </c>
      <c r="F526" s="2" t="s">
        <v>150</v>
      </c>
      <c r="G526" s="2" t="s">
        <v>2810</v>
      </c>
    </row>
    <row r="527" spans="1:7">
      <c r="A527" s="2" t="s">
        <v>3334</v>
      </c>
      <c r="B527" s="2" t="s">
        <v>911</v>
      </c>
      <c r="C527" s="2" t="s">
        <v>224</v>
      </c>
      <c r="D527" s="2" t="s">
        <v>63</v>
      </c>
      <c r="E527" s="4">
        <v>1.850536130536131</v>
      </c>
      <c r="F527" s="2" t="s">
        <v>150</v>
      </c>
      <c r="G527" s="2" t="s">
        <v>2810</v>
      </c>
    </row>
    <row r="528" spans="1:7">
      <c r="A528" s="2" t="s">
        <v>3335</v>
      </c>
      <c r="B528" s="2" t="s">
        <v>912</v>
      </c>
      <c r="C528" s="2" t="s">
        <v>224</v>
      </c>
      <c r="D528" s="2" t="s">
        <v>63</v>
      </c>
      <c r="E528" s="4">
        <v>1.850536130536131</v>
      </c>
      <c r="F528" s="2" t="s">
        <v>150</v>
      </c>
      <c r="G528" s="2" t="s">
        <v>2810</v>
      </c>
    </row>
    <row r="529" spans="1:7">
      <c r="A529" s="2" t="s">
        <v>3336</v>
      </c>
      <c r="B529" s="2" t="s">
        <v>913</v>
      </c>
      <c r="C529" s="2" t="s">
        <v>224</v>
      </c>
      <c r="D529" s="2" t="s">
        <v>63</v>
      </c>
      <c r="E529" s="4">
        <v>1.850536130536131</v>
      </c>
      <c r="F529" s="2" t="s">
        <v>150</v>
      </c>
      <c r="G529" s="2" t="s">
        <v>2810</v>
      </c>
    </row>
    <row r="530" spans="1:7">
      <c r="A530" s="2" t="s">
        <v>3337</v>
      </c>
      <c r="B530" s="2" t="s">
        <v>914</v>
      </c>
      <c r="C530" s="2" t="s">
        <v>224</v>
      </c>
      <c r="D530" s="2" t="s">
        <v>63</v>
      </c>
      <c r="E530" s="4">
        <v>1.850536130536131</v>
      </c>
      <c r="F530" s="2" t="s">
        <v>150</v>
      </c>
      <c r="G530" s="2" t="s">
        <v>2810</v>
      </c>
    </row>
    <row r="531" spans="1:7">
      <c r="A531" s="2" t="s">
        <v>3338</v>
      </c>
      <c r="B531" s="2" t="s">
        <v>916</v>
      </c>
      <c r="C531" s="2" t="s">
        <v>224</v>
      </c>
      <c r="D531" s="2" t="s">
        <v>63</v>
      </c>
      <c r="E531" s="4">
        <v>1.850536130536131</v>
      </c>
      <c r="F531" s="2" t="s">
        <v>150</v>
      </c>
      <c r="G531" s="2" t="s">
        <v>2810</v>
      </c>
    </row>
    <row r="532" spans="1:7">
      <c r="A532" s="2" t="s">
        <v>3339</v>
      </c>
      <c r="B532" s="2" t="s">
        <v>917</v>
      </c>
      <c r="C532" s="2" t="s">
        <v>224</v>
      </c>
      <c r="D532" s="2" t="s">
        <v>63</v>
      </c>
      <c r="E532" s="4">
        <v>1.850536130536131</v>
      </c>
      <c r="F532" s="2" t="s">
        <v>150</v>
      </c>
      <c r="G532" s="2" t="s">
        <v>2810</v>
      </c>
    </row>
    <row r="533" spans="1:7">
      <c r="A533" s="2" t="s">
        <v>3340</v>
      </c>
      <c r="B533" s="2" t="s">
        <v>918</v>
      </c>
      <c r="C533" s="2" t="s">
        <v>224</v>
      </c>
      <c r="D533" s="2" t="s">
        <v>63</v>
      </c>
      <c r="E533" s="4">
        <v>1.850536130536131</v>
      </c>
      <c r="F533" s="2" t="s">
        <v>150</v>
      </c>
      <c r="G533" s="2" t="s">
        <v>2810</v>
      </c>
    </row>
    <row r="534" spans="1:7">
      <c r="A534" s="2" t="s">
        <v>3341</v>
      </c>
      <c r="B534" s="2" t="s">
        <v>919</v>
      </c>
      <c r="C534" s="2" t="s">
        <v>224</v>
      </c>
      <c r="D534" s="2" t="s">
        <v>63</v>
      </c>
      <c r="E534" s="4">
        <v>1.850536130536131</v>
      </c>
      <c r="F534" s="2" t="s">
        <v>150</v>
      </c>
      <c r="G534" s="2" t="s">
        <v>2810</v>
      </c>
    </row>
    <row r="535" spans="1:7">
      <c r="A535" s="2" t="s">
        <v>3342</v>
      </c>
      <c r="B535" s="2" t="s">
        <v>920</v>
      </c>
      <c r="C535" s="2" t="s">
        <v>224</v>
      </c>
      <c r="D535" s="2" t="s">
        <v>63</v>
      </c>
      <c r="E535" s="4">
        <v>1.850536130536131</v>
      </c>
      <c r="F535" s="2" t="s">
        <v>150</v>
      </c>
      <c r="G535" s="2" t="s">
        <v>2810</v>
      </c>
    </row>
    <row r="536" spans="1:7">
      <c r="A536" s="2" t="s">
        <v>3343</v>
      </c>
      <c r="B536" s="2" t="s">
        <v>922</v>
      </c>
      <c r="C536" s="2" t="s">
        <v>224</v>
      </c>
      <c r="D536" s="2" t="s">
        <v>63</v>
      </c>
      <c r="E536" s="4">
        <v>1.850536130536131</v>
      </c>
      <c r="F536" s="2" t="s">
        <v>150</v>
      </c>
      <c r="G536" s="2" t="s">
        <v>2810</v>
      </c>
    </row>
    <row r="537" spans="1:7">
      <c r="A537" s="2" t="s">
        <v>3344</v>
      </c>
      <c r="B537" s="2" t="s">
        <v>923</v>
      </c>
      <c r="C537" s="2" t="s">
        <v>224</v>
      </c>
      <c r="D537" s="2" t="s">
        <v>63</v>
      </c>
      <c r="E537" s="4">
        <v>1.850536130536131</v>
      </c>
      <c r="F537" s="2" t="s">
        <v>150</v>
      </c>
      <c r="G537" s="2" t="s">
        <v>2810</v>
      </c>
    </row>
    <row r="538" spans="1:7">
      <c r="A538" s="2" t="s">
        <v>3345</v>
      </c>
      <c r="B538" s="2" t="s">
        <v>924</v>
      </c>
      <c r="C538" s="2" t="s">
        <v>224</v>
      </c>
      <c r="D538" s="2" t="s">
        <v>63</v>
      </c>
      <c r="E538" s="4">
        <v>1.850536130536131</v>
      </c>
      <c r="F538" s="2" t="s">
        <v>150</v>
      </c>
      <c r="G538" s="2" t="s">
        <v>2810</v>
      </c>
    </row>
    <row r="539" spans="1:7">
      <c r="A539" s="2" t="s">
        <v>3346</v>
      </c>
      <c r="B539" s="2" t="s">
        <v>925</v>
      </c>
      <c r="C539" s="2" t="s">
        <v>224</v>
      </c>
      <c r="D539" s="2" t="s">
        <v>63</v>
      </c>
      <c r="E539" s="4">
        <v>1.850536130536131</v>
      </c>
      <c r="F539" s="2" t="s">
        <v>150</v>
      </c>
      <c r="G539" s="2" t="s">
        <v>2810</v>
      </c>
    </row>
    <row r="540" spans="1:7">
      <c r="A540" s="2" t="s">
        <v>3347</v>
      </c>
      <c r="B540" s="2" t="s">
        <v>926</v>
      </c>
      <c r="C540" s="2" t="s">
        <v>224</v>
      </c>
      <c r="D540" s="2" t="s">
        <v>63</v>
      </c>
      <c r="E540" s="4">
        <v>1.850536130536131</v>
      </c>
      <c r="F540" s="2" t="s">
        <v>150</v>
      </c>
      <c r="G540" s="2" t="s">
        <v>2810</v>
      </c>
    </row>
    <row r="541" spans="1:7">
      <c r="A541" s="2" t="s">
        <v>3348</v>
      </c>
      <c r="B541" s="2" t="s">
        <v>928</v>
      </c>
      <c r="C541" s="2" t="s">
        <v>224</v>
      </c>
      <c r="D541" s="2" t="s">
        <v>63</v>
      </c>
      <c r="E541" s="4">
        <v>1.850536130536131</v>
      </c>
      <c r="F541" s="2" t="s">
        <v>150</v>
      </c>
      <c r="G541" s="2" t="s">
        <v>2810</v>
      </c>
    </row>
    <row r="542" spans="1:7">
      <c r="A542" s="2" t="s">
        <v>3349</v>
      </c>
      <c r="B542" s="2" t="s">
        <v>929</v>
      </c>
      <c r="C542" s="2" t="s">
        <v>224</v>
      </c>
      <c r="D542" s="2" t="s">
        <v>63</v>
      </c>
      <c r="E542" s="4">
        <v>1.850536130536131</v>
      </c>
      <c r="F542" s="2" t="s">
        <v>150</v>
      </c>
      <c r="G542" s="2" t="s">
        <v>2810</v>
      </c>
    </row>
    <row r="543" spans="1:7">
      <c r="A543" s="2" t="s">
        <v>3350</v>
      </c>
      <c r="B543" s="2" t="s">
        <v>930</v>
      </c>
      <c r="C543" s="2" t="s">
        <v>224</v>
      </c>
      <c r="D543" s="2" t="s">
        <v>63</v>
      </c>
      <c r="E543" s="4">
        <v>1.850536130536131</v>
      </c>
      <c r="F543" s="2" t="s">
        <v>150</v>
      </c>
      <c r="G543" s="2" t="s">
        <v>2810</v>
      </c>
    </row>
    <row r="544" spans="1:7">
      <c r="A544" s="2" t="s">
        <v>3351</v>
      </c>
      <c r="B544" s="2" t="s">
        <v>931</v>
      </c>
      <c r="C544" s="2" t="s">
        <v>224</v>
      </c>
      <c r="D544" s="2" t="s">
        <v>63</v>
      </c>
      <c r="E544" s="4">
        <v>1.850536130536131</v>
      </c>
      <c r="F544" s="2" t="s">
        <v>150</v>
      </c>
      <c r="G544" s="2" t="s">
        <v>2810</v>
      </c>
    </row>
    <row r="545" spans="1:7">
      <c r="A545" s="2" t="s">
        <v>3352</v>
      </c>
      <c r="B545" s="2" t="s">
        <v>932</v>
      </c>
      <c r="C545" s="2" t="s">
        <v>224</v>
      </c>
      <c r="D545" s="2" t="s">
        <v>63</v>
      </c>
      <c r="E545" s="4">
        <v>1.850536130536131</v>
      </c>
      <c r="F545" s="2" t="s">
        <v>150</v>
      </c>
      <c r="G545" s="2" t="s">
        <v>2810</v>
      </c>
    </row>
    <row r="546" spans="1:7">
      <c r="A546" s="2" t="s">
        <v>3353</v>
      </c>
      <c r="B546" s="2" t="s">
        <v>933</v>
      </c>
      <c r="C546" s="2" t="s">
        <v>224</v>
      </c>
      <c r="D546" s="2" t="s">
        <v>63</v>
      </c>
      <c r="E546" s="4">
        <v>1.850536130536131</v>
      </c>
      <c r="F546" s="2" t="s">
        <v>150</v>
      </c>
      <c r="G546" s="2" t="s">
        <v>2810</v>
      </c>
    </row>
    <row r="547" spans="1:7">
      <c r="A547" s="2" t="s">
        <v>3354</v>
      </c>
      <c r="B547" s="2" t="s">
        <v>934</v>
      </c>
      <c r="C547" s="2" t="s">
        <v>224</v>
      </c>
      <c r="D547" s="2" t="s">
        <v>63</v>
      </c>
      <c r="E547" s="4">
        <v>1.850536130536131</v>
      </c>
      <c r="F547" s="2" t="s">
        <v>150</v>
      </c>
      <c r="G547" s="2" t="s">
        <v>2810</v>
      </c>
    </row>
    <row r="548" spans="1:7">
      <c r="A548" s="2" t="s">
        <v>3355</v>
      </c>
      <c r="B548" s="2" t="s">
        <v>935</v>
      </c>
      <c r="C548" s="2" t="s">
        <v>224</v>
      </c>
      <c r="D548" s="2" t="s">
        <v>63</v>
      </c>
      <c r="E548" s="4">
        <v>1.850536130536131</v>
      </c>
      <c r="F548" s="2" t="s">
        <v>150</v>
      </c>
      <c r="G548" s="2" t="s">
        <v>2810</v>
      </c>
    </row>
    <row r="549" spans="1:7">
      <c r="A549" s="2" t="s">
        <v>3356</v>
      </c>
      <c r="B549" s="2" t="s">
        <v>936</v>
      </c>
      <c r="C549" s="2" t="s">
        <v>224</v>
      </c>
      <c r="D549" s="2" t="s">
        <v>63</v>
      </c>
      <c r="E549" s="4">
        <v>1.850536130536131</v>
      </c>
      <c r="F549" s="2" t="s">
        <v>150</v>
      </c>
      <c r="G549" s="2" t="s">
        <v>2810</v>
      </c>
    </row>
    <row r="550" spans="1:7">
      <c r="A550" s="2" t="s">
        <v>3357</v>
      </c>
      <c r="B550" s="2" t="s">
        <v>937</v>
      </c>
      <c r="C550" s="2" t="s">
        <v>224</v>
      </c>
      <c r="D550" s="2" t="s">
        <v>63</v>
      </c>
      <c r="E550" s="4">
        <v>1.850536130536131</v>
      </c>
      <c r="F550" s="2" t="s">
        <v>150</v>
      </c>
      <c r="G550" s="2" t="s">
        <v>2810</v>
      </c>
    </row>
    <row r="551" spans="1:7">
      <c r="A551" s="2" t="s">
        <v>3358</v>
      </c>
      <c r="B551" s="2" t="s">
        <v>938</v>
      </c>
      <c r="C551" s="2" t="s">
        <v>224</v>
      </c>
      <c r="D551" s="2" t="s">
        <v>63</v>
      </c>
      <c r="E551" s="4">
        <v>1.850536130536131</v>
      </c>
      <c r="F551" s="2" t="s">
        <v>150</v>
      </c>
      <c r="G551" s="2" t="s">
        <v>2810</v>
      </c>
    </row>
    <row r="552" spans="1:7">
      <c r="A552" s="2" t="s">
        <v>3359</v>
      </c>
      <c r="B552" s="2" t="s">
        <v>939</v>
      </c>
      <c r="C552" s="2" t="s">
        <v>224</v>
      </c>
      <c r="D552" s="2" t="s">
        <v>63</v>
      </c>
      <c r="E552" s="4">
        <v>1.850536130536131</v>
      </c>
      <c r="F552" s="2" t="s">
        <v>150</v>
      </c>
      <c r="G552" s="2" t="s">
        <v>2810</v>
      </c>
    </row>
    <row r="553" spans="1:7">
      <c r="A553" s="2" t="s">
        <v>3360</v>
      </c>
      <c r="B553" s="2" t="s">
        <v>940</v>
      </c>
      <c r="C553" s="2" t="s">
        <v>224</v>
      </c>
      <c r="D553" s="2" t="s">
        <v>63</v>
      </c>
      <c r="E553" s="4">
        <v>1.850536130536131</v>
      </c>
      <c r="F553" s="2" t="s">
        <v>150</v>
      </c>
      <c r="G553" s="2" t="s">
        <v>2810</v>
      </c>
    </row>
    <row r="554" spans="1:7">
      <c r="A554" s="2" t="s">
        <v>3361</v>
      </c>
      <c r="B554" s="2" t="s">
        <v>941</v>
      </c>
      <c r="C554" s="2" t="s">
        <v>224</v>
      </c>
      <c r="D554" s="2" t="s">
        <v>63</v>
      </c>
      <c r="E554" s="4">
        <v>1.850536130536131</v>
      </c>
      <c r="F554" s="2" t="s">
        <v>150</v>
      </c>
      <c r="G554" s="2" t="s">
        <v>2810</v>
      </c>
    </row>
    <row r="555" spans="1:7">
      <c r="A555" s="2" t="s">
        <v>3362</v>
      </c>
      <c r="B555" s="2" t="s">
        <v>942</v>
      </c>
      <c r="C555" s="2" t="s">
        <v>224</v>
      </c>
      <c r="D555" s="2" t="s">
        <v>63</v>
      </c>
      <c r="E555" s="4">
        <v>1.850536130536131</v>
      </c>
      <c r="F555" s="2" t="s">
        <v>150</v>
      </c>
      <c r="G555" s="2" t="s">
        <v>2810</v>
      </c>
    </row>
    <row r="556" spans="1:7">
      <c r="A556" s="2" t="s">
        <v>3363</v>
      </c>
      <c r="B556" s="2" t="s">
        <v>943</v>
      </c>
      <c r="C556" s="2" t="s">
        <v>224</v>
      </c>
      <c r="D556" s="2" t="s">
        <v>63</v>
      </c>
      <c r="E556" s="4">
        <v>1.850536130536131</v>
      </c>
      <c r="F556" s="2" t="s">
        <v>150</v>
      </c>
      <c r="G556" s="2" t="s">
        <v>2810</v>
      </c>
    </row>
    <row r="557" spans="1:7">
      <c r="A557" s="2" t="s">
        <v>3364</v>
      </c>
      <c r="B557" s="2" t="s">
        <v>944</v>
      </c>
      <c r="C557" s="2" t="s">
        <v>224</v>
      </c>
      <c r="D557" s="2" t="s">
        <v>63</v>
      </c>
      <c r="E557" s="4">
        <v>1.850536130536131</v>
      </c>
      <c r="F557" s="2" t="s">
        <v>150</v>
      </c>
      <c r="G557" s="2" t="s">
        <v>2810</v>
      </c>
    </row>
    <row r="558" spans="1:7">
      <c r="A558" s="2" t="s">
        <v>3365</v>
      </c>
      <c r="B558" s="2" t="s">
        <v>945</v>
      </c>
      <c r="C558" s="2" t="s">
        <v>224</v>
      </c>
      <c r="D558" s="2" t="s">
        <v>63</v>
      </c>
      <c r="E558" s="4">
        <v>1.850536130536131</v>
      </c>
      <c r="F558" s="2" t="s">
        <v>150</v>
      </c>
      <c r="G558" s="2" t="s">
        <v>2810</v>
      </c>
    </row>
    <row r="559" spans="1:7">
      <c r="A559" s="2" t="s">
        <v>3366</v>
      </c>
      <c r="B559" s="2" t="s">
        <v>946</v>
      </c>
      <c r="C559" s="2" t="s">
        <v>224</v>
      </c>
      <c r="D559" s="2" t="s">
        <v>63</v>
      </c>
      <c r="E559" s="4">
        <v>1.850536130536131</v>
      </c>
      <c r="F559" s="2" t="s">
        <v>150</v>
      </c>
      <c r="G559" s="2" t="s">
        <v>2810</v>
      </c>
    </row>
    <row r="560" spans="1:7">
      <c r="A560" s="2" t="s">
        <v>3367</v>
      </c>
      <c r="B560" s="2" t="s">
        <v>947</v>
      </c>
      <c r="C560" s="2" t="s">
        <v>224</v>
      </c>
      <c r="D560" s="2" t="s">
        <v>63</v>
      </c>
      <c r="E560" s="4">
        <v>1.850536130536131</v>
      </c>
      <c r="F560" s="2" t="s">
        <v>150</v>
      </c>
      <c r="G560" s="2" t="s">
        <v>2810</v>
      </c>
    </row>
    <row r="561" spans="1:7">
      <c r="A561" s="2" t="s">
        <v>3368</v>
      </c>
      <c r="B561" s="2" t="s">
        <v>948</v>
      </c>
      <c r="C561" s="2" t="s">
        <v>224</v>
      </c>
      <c r="D561" s="2" t="s">
        <v>63</v>
      </c>
      <c r="E561" s="4">
        <v>1.850536130536131</v>
      </c>
      <c r="F561" s="2" t="s">
        <v>150</v>
      </c>
      <c r="G561" s="2" t="s">
        <v>2810</v>
      </c>
    </row>
    <row r="562" spans="1:7">
      <c r="A562" s="2" t="s">
        <v>3369</v>
      </c>
      <c r="B562" s="2" t="s">
        <v>949</v>
      </c>
      <c r="C562" s="2" t="s">
        <v>224</v>
      </c>
      <c r="D562" s="2" t="s">
        <v>63</v>
      </c>
      <c r="E562" s="4">
        <v>1.850536130536131</v>
      </c>
      <c r="F562" s="2" t="s">
        <v>150</v>
      </c>
      <c r="G562" s="2" t="s">
        <v>2810</v>
      </c>
    </row>
    <row r="563" spans="1:7">
      <c r="A563" s="2" t="s">
        <v>3370</v>
      </c>
      <c r="B563" s="2" t="s">
        <v>950</v>
      </c>
      <c r="C563" s="2" t="s">
        <v>224</v>
      </c>
      <c r="D563" s="2" t="s">
        <v>63</v>
      </c>
      <c r="E563" s="4">
        <v>1.850536130536131</v>
      </c>
      <c r="F563" s="2" t="s">
        <v>150</v>
      </c>
      <c r="G563" s="2" t="s">
        <v>2810</v>
      </c>
    </row>
    <row r="564" spans="1:7">
      <c r="A564" s="2" t="s">
        <v>3371</v>
      </c>
      <c r="B564" s="2" t="s">
        <v>952</v>
      </c>
      <c r="C564" s="2" t="s">
        <v>224</v>
      </c>
      <c r="D564" s="2" t="s">
        <v>63</v>
      </c>
      <c r="E564" s="4">
        <v>1.850536130536131</v>
      </c>
      <c r="F564" s="2" t="s">
        <v>150</v>
      </c>
      <c r="G564" s="2" t="s">
        <v>2810</v>
      </c>
    </row>
    <row r="565" spans="1:7">
      <c r="A565" s="2" t="s">
        <v>3372</v>
      </c>
      <c r="B565" s="2" t="s">
        <v>953</v>
      </c>
      <c r="C565" s="2" t="s">
        <v>224</v>
      </c>
      <c r="D565" s="2" t="s">
        <v>63</v>
      </c>
      <c r="E565" s="4">
        <v>1.850536130536131</v>
      </c>
      <c r="F565" s="2" t="s">
        <v>150</v>
      </c>
      <c r="G565" s="2" t="s">
        <v>2810</v>
      </c>
    </row>
    <row r="566" spans="1:7">
      <c r="A566" s="2" t="s">
        <v>3373</v>
      </c>
      <c r="B566" s="2" t="s">
        <v>954</v>
      </c>
      <c r="C566" s="2" t="s">
        <v>224</v>
      </c>
      <c r="D566" s="2" t="s">
        <v>63</v>
      </c>
      <c r="E566" s="4">
        <v>1.850536130536131</v>
      </c>
      <c r="F566" s="2" t="s">
        <v>150</v>
      </c>
      <c r="G566" s="2" t="s">
        <v>2810</v>
      </c>
    </row>
    <row r="567" spans="1:7">
      <c r="A567" s="2" t="s">
        <v>3374</v>
      </c>
      <c r="B567" s="2" t="s">
        <v>955</v>
      </c>
      <c r="C567" s="2" t="s">
        <v>224</v>
      </c>
      <c r="D567" s="2" t="s">
        <v>63</v>
      </c>
      <c r="E567" s="4">
        <v>1.850536130536131</v>
      </c>
      <c r="F567" s="2" t="s">
        <v>150</v>
      </c>
      <c r="G567" s="2" t="s">
        <v>2810</v>
      </c>
    </row>
    <row r="568" spans="1:7">
      <c r="A568" s="2" t="s">
        <v>3375</v>
      </c>
      <c r="B568" s="2" t="s">
        <v>956</v>
      </c>
      <c r="C568" s="2" t="s">
        <v>224</v>
      </c>
      <c r="D568" s="2" t="s">
        <v>63</v>
      </c>
      <c r="E568" s="4">
        <v>1.850536130536131</v>
      </c>
      <c r="F568" s="2" t="s">
        <v>150</v>
      </c>
      <c r="G568" s="2" t="s">
        <v>2810</v>
      </c>
    </row>
    <row r="569" spans="1:7">
      <c r="A569" s="2" t="s">
        <v>3376</v>
      </c>
      <c r="B569" s="2" t="s">
        <v>958</v>
      </c>
      <c r="C569" s="2" t="s">
        <v>224</v>
      </c>
      <c r="D569" s="2" t="s">
        <v>63</v>
      </c>
      <c r="E569" s="4">
        <v>1.850536130536131</v>
      </c>
      <c r="F569" s="2" t="s">
        <v>150</v>
      </c>
      <c r="G569" s="2" t="s">
        <v>2810</v>
      </c>
    </row>
    <row r="570" spans="1:7">
      <c r="A570" s="2" t="s">
        <v>3377</v>
      </c>
      <c r="B570" s="2" t="s">
        <v>959</v>
      </c>
      <c r="C570" s="2" t="s">
        <v>224</v>
      </c>
      <c r="D570" s="2" t="s">
        <v>63</v>
      </c>
      <c r="E570" s="4">
        <v>1.850536130536131</v>
      </c>
      <c r="F570" s="2" t="s">
        <v>150</v>
      </c>
      <c r="G570" s="2" t="s">
        <v>2810</v>
      </c>
    </row>
    <row r="571" spans="1:7">
      <c r="A571" s="2" t="s">
        <v>3378</v>
      </c>
      <c r="B571" s="2" t="s">
        <v>960</v>
      </c>
      <c r="C571" s="2" t="s">
        <v>224</v>
      </c>
      <c r="D571" s="2" t="s">
        <v>63</v>
      </c>
      <c r="E571" s="4">
        <v>1.850536130536131</v>
      </c>
      <c r="F571" s="2" t="s">
        <v>150</v>
      </c>
      <c r="G571" s="2" t="s">
        <v>2810</v>
      </c>
    </row>
    <row r="572" spans="1:7">
      <c r="A572" s="2" t="s">
        <v>3379</v>
      </c>
      <c r="B572" s="2" t="s">
        <v>961</v>
      </c>
      <c r="C572" s="2" t="s">
        <v>224</v>
      </c>
      <c r="D572" s="2" t="s">
        <v>63</v>
      </c>
      <c r="E572" s="4">
        <v>1.850536130536131</v>
      </c>
      <c r="F572" s="2" t="s">
        <v>150</v>
      </c>
      <c r="G572" s="2" t="s">
        <v>2810</v>
      </c>
    </row>
    <row r="573" spans="1:7">
      <c r="A573" s="2" t="s">
        <v>3380</v>
      </c>
      <c r="B573" s="2" t="s">
        <v>962</v>
      </c>
      <c r="C573" s="2" t="s">
        <v>224</v>
      </c>
      <c r="D573" s="2" t="s">
        <v>63</v>
      </c>
      <c r="E573" s="4">
        <v>1.850536130536131</v>
      </c>
      <c r="F573" s="2" t="s">
        <v>150</v>
      </c>
      <c r="G573" s="2" t="s">
        <v>2810</v>
      </c>
    </row>
    <row r="574" spans="1:7">
      <c r="A574" s="2" t="s">
        <v>3381</v>
      </c>
      <c r="B574" s="2" t="s">
        <v>963</v>
      </c>
      <c r="C574" s="2" t="s">
        <v>224</v>
      </c>
      <c r="D574" s="2" t="s">
        <v>63</v>
      </c>
      <c r="E574" s="4">
        <v>1.850536130536131</v>
      </c>
      <c r="F574" s="2" t="s">
        <v>150</v>
      </c>
      <c r="G574" s="2" t="s">
        <v>2810</v>
      </c>
    </row>
    <row r="575" spans="1:7">
      <c r="A575" s="2" t="s">
        <v>3382</v>
      </c>
      <c r="B575" s="2" t="s">
        <v>964</v>
      </c>
      <c r="C575" s="2" t="s">
        <v>224</v>
      </c>
      <c r="D575" s="2" t="s">
        <v>63</v>
      </c>
      <c r="E575" s="4">
        <v>1.850536130536131</v>
      </c>
      <c r="F575" s="2" t="s">
        <v>150</v>
      </c>
      <c r="G575" s="2" t="s">
        <v>2810</v>
      </c>
    </row>
    <row r="576" spans="1:7">
      <c r="A576" s="2" t="s">
        <v>3383</v>
      </c>
      <c r="B576" s="2" t="s">
        <v>965</v>
      </c>
      <c r="C576" s="2" t="s">
        <v>224</v>
      </c>
      <c r="D576" s="2" t="s">
        <v>63</v>
      </c>
      <c r="E576" s="4">
        <v>1.850536130536131</v>
      </c>
      <c r="F576" s="2" t="s">
        <v>150</v>
      </c>
      <c r="G576" s="2" t="s">
        <v>2810</v>
      </c>
    </row>
    <row r="577" spans="1:7">
      <c r="A577" s="2" t="s">
        <v>3384</v>
      </c>
      <c r="B577" s="2" t="s">
        <v>966</v>
      </c>
      <c r="C577" s="2" t="s">
        <v>224</v>
      </c>
      <c r="D577" s="2" t="s">
        <v>63</v>
      </c>
      <c r="E577" s="4">
        <v>1.850536130536131</v>
      </c>
      <c r="F577" s="2" t="s">
        <v>150</v>
      </c>
      <c r="G577" s="2" t="s">
        <v>2810</v>
      </c>
    </row>
    <row r="578" spans="1:7">
      <c r="A578" s="2" t="s">
        <v>3385</v>
      </c>
      <c r="B578" s="2" t="s">
        <v>967</v>
      </c>
      <c r="C578" s="2" t="s">
        <v>224</v>
      </c>
      <c r="D578" s="2" t="s">
        <v>63</v>
      </c>
      <c r="E578" s="4">
        <v>1.850536130536131</v>
      </c>
      <c r="F578" s="2" t="s">
        <v>150</v>
      </c>
      <c r="G578" s="2" t="s">
        <v>2810</v>
      </c>
    </row>
    <row r="579" spans="1:7">
      <c r="A579" s="2" t="s">
        <v>3386</v>
      </c>
      <c r="B579" s="2" t="s">
        <v>968</v>
      </c>
      <c r="C579" s="2" t="s">
        <v>224</v>
      </c>
      <c r="D579" s="2" t="s">
        <v>63</v>
      </c>
      <c r="E579" s="4">
        <v>1.850536130536131</v>
      </c>
      <c r="F579" s="2" t="s">
        <v>150</v>
      </c>
      <c r="G579" s="2" t="s">
        <v>2810</v>
      </c>
    </row>
    <row r="580" spans="1:7">
      <c r="A580" s="2" t="s">
        <v>3387</v>
      </c>
      <c r="B580" s="2" t="s">
        <v>970</v>
      </c>
      <c r="C580" s="2" t="s">
        <v>224</v>
      </c>
      <c r="D580" s="2" t="s">
        <v>63</v>
      </c>
      <c r="E580" s="4">
        <v>1.850536130536131</v>
      </c>
      <c r="F580" s="2" t="s">
        <v>150</v>
      </c>
      <c r="G580" s="2" t="s">
        <v>2810</v>
      </c>
    </row>
    <row r="581" spans="1:7">
      <c r="A581" s="2" t="s">
        <v>3388</v>
      </c>
      <c r="B581" s="2" t="s">
        <v>971</v>
      </c>
      <c r="C581" s="2" t="s">
        <v>224</v>
      </c>
      <c r="D581" s="2" t="s">
        <v>63</v>
      </c>
      <c r="E581" s="4">
        <v>1.850536130536131</v>
      </c>
      <c r="F581" s="2" t="s">
        <v>150</v>
      </c>
      <c r="G581" s="2" t="s">
        <v>2810</v>
      </c>
    </row>
    <row r="582" spans="1:7">
      <c r="A582" s="2" t="s">
        <v>3389</v>
      </c>
      <c r="B582" s="2" t="s">
        <v>973</v>
      </c>
      <c r="C582" s="2" t="s">
        <v>224</v>
      </c>
      <c r="D582" s="2" t="s">
        <v>63</v>
      </c>
      <c r="E582" s="4">
        <v>1.850536130536131</v>
      </c>
      <c r="F582" s="2" t="s">
        <v>150</v>
      </c>
      <c r="G582" s="2" t="s">
        <v>2810</v>
      </c>
    </row>
    <row r="583" spans="1:7">
      <c r="A583" s="2" t="s">
        <v>3390</v>
      </c>
      <c r="B583" s="2" t="s">
        <v>974</v>
      </c>
      <c r="C583" s="2" t="s">
        <v>224</v>
      </c>
      <c r="D583" s="2" t="s">
        <v>63</v>
      </c>
      <c r="E583" s="4">
        <v>1.850536130536131</v>
      </c>
      <c r="F583" s="2" t="s">
        <v>150</v>
      </c>
      <c r="G583" s="2" t="s">
        <v>2810</v>
      </c>
    </row>
    <row r="584" spans="1:7">
      <c r="A584" s="2" t="s">
        <v>3391</v>
      </c>
      <c r="B584" s="2" t="s">
        <v>975</v>
      </c>
      <c r="C584" s="2" t="s">
        <v>224</v>
      </c>
      <c r="D584" s="2" t="s">
        <v>63</v>
      </c>
      <c r="E584" s="4">
        <v>1.850536130536131</v>
      </c>
      <c r="F584" s="2" t="s">
        <v>150</v>
      </c>
      <c r="G584" s="2" t="s">
        <v>2810</v>
      </c>
    </row>
    <row r="585" spans="1:7">
      <c r="A585" s="2" t="s">
        <v>3392</v>
      </c>
      <c r="B585" s="2" t="s">
        <v>976</v>
      </c>
      <c r="C585" s="2" t="s">
        <v>224</v>
      </c>
      <c r="D585" s="2" t="s">
        <v>63</v>
      </c>
      <c r="E585" s="4">
        <v>1.850536130536131</v>
      </c>
      <c r="F585" s="2" t="s">
        <v>150</v>
      </c>
      <c r="G585" s="2" t="s">
        <v>2810</v>
      </c>
    </row>
    <row r="586" spans="1:7">
      <c r="A586" s="2" t="s">
        <v>3393</v>
      </c>
      <c r="B586" s="2" t="s">
        <v>977</v>
      </c>
      <c r="C586" s="2" t="s">
        <v>224</v>
      </c>
      <c r="D586" s="2" t="s">
        <v>63</v>
      </c>
      <c r="E586" s="4">
        <v>1.850536130536131</v>
      </c>
      <c r="F586" s="2" t="s">
        <v>150</v>
      </c>
      <c r="G586" s="2" t="s">
        <v>2810</v>
      </c>
    </row>
    <row r="587" spans="1:7">
      <c r="A587" s="2" t="s">
        <v>3394</v>
      </c>
      <c r="B587" s="2" t="s">
        <v>978</v>
      </c>
      <c r="C587" s="2" t="s">
        <v>224</v>
      </c>
      <c r="D587" s="2" t="s">
        <v>63</v>
      </c>
      <c r="E587" s="4">
        <v>1.850536130536131</v>
      </c>
      <c r="F587" s="2" t="s">
        <v>150</v>
      </c>
      <c r="G587" s="2" t="s">
        <v>2810</v>
      </c>
    </row>
    <row r="588" spans="1:7">
      <c r="A588" s="2" t="s">
        <v>3395</v>
      </c>
      <c r="B588" s="2" t="s">
        <v>979</v>
      </c>
      <c r="C588" s="2" t="s">
        <v>224</v>
      </c>
      <c r="D588" s="2" t="s">
        <v>63</v>
      </c>
      <c r="E588" s="4">
        <v>1.850536130536131</v>
      </c>
      <c r="F588" s="2" t="s">
        <v>150</v>
      </c>
      <c r="G588" s="2" t="s">
        <v>2810</v>
      </c>
    </row>
    <row r="589" spans="1:7">
      <c r="A589" s="2" t="s">
        <v>3396</v>
      </c>
      <c r="B589" s="2" t="s">
        <v>980</v>
      </c>
      <c r="C589" s="2" t="s">
        <v>224</v>
      </c>
      <c r="D589" s="2" t="s">
        <v>63</v>
      </c>
      <c r="E589" s="4">
        <v>1.850536130536131</v>
      </c>
      <c r="F589" s="2" t="s">
        <v>150</v>
      </c>
      <c r="G589" s="2" t="s">
        <v>2810</v>
      </c>
    </row>
    <row r="590" spans="1:7">
      <c r="A590" s="2" t="s">
        <v>3397</v>
      </c>
      <c r="B590" s="2" t="s">
        <v>981</v>
      </c>
      <c r="C590" s="2" t="s">
        <v>224</v>
      </c>
      <c r="D590" s="2" t="s">
        <v>63</v>
      </c>
      <c r="E590" s="4">
        <v>1.850536130536131</v>
      </c>
      <c r="F590" s="2" t="s">
        <v>150</v>
      </c>
      <c r="G590" s="2" t="s">
        <v>2810</v>
      </c>
    </row>
    <row r="591" spans="1:7">
      <c r="A591" s="2" t="s">
        <v>3398</v>
      </c>
      <c r="B591" s="2" t="s">
        <v>982</v>
      </c>
      <c r="C591" s="2" t="s">
        <v>224</v>
      </c>
      <c r="D591" s="2" t="s">
        <v>63</v>
      </c>
      <c r="E591" s="4">
        <v>1.850536130536131</v>
      </c>
      <c r="F591" s="2" t="s">
        <v>150</v>
      </c>
      <c r="G591" s="2" t="s">
        <v>2810</v>
      </c>
    </row>
    <row r="592" spans="1:7">
      <c r="A592" s="2" t="s">
        <v>3399</v>
      </c>
      <c r="B592" s="2" t="s">
        <v>984</v>
      </c>
      <c r="C592" s="2" t="s">
        <v>224</v>
      </c>
      <c r="D592" s="2" t="s">
        <v>63</v>
      </c>
      <c r="E592" s="4">
        <v>1.850536130536131</v>
      </c>
      <c r="F592" s="2" t="s">
        <v>150</v>
      </c>
      <c r="G592" s="2" t="s">
        <v>2810</v>
      </c>
    </row>
    <row r="593" spans="1:7">
      <c r="A593" s="2" t="s">
        <v>3400</v>
      </c>
      <c r="B593" s="2" t="s">
        <v>985</v>
      </c>
      <c r="C593" s="2" t="s">
        <v>224</v>
      </c>
      <c r="D593" s="2" t="s">
        <v>63</v>
      </c>
      <c r="E593" s="4">
        <v>1.850536130536131</v>
      </c>
      <c r="F593" s="2" t="s">
        <v>150</v>
      </c>
      <c r="G593" s="2" t="s">
        <v>2810</v>
      </c>
    </row>
    <row r="594" spans="1:7">
      <c r="A594" s="2" t="s">
        <v>3401</v>
      </c>
      <c r="B594" s="2" t="s">
        <v>987</v>
      </c>
      <c r="C594" s="2" t="s">
        <v>224</v>
      </c>
      <c r="D594" s="2" t="s">
        <v>63</v>
      </c>
      <c r="E594" s="4">
        <v>1.850536130536131</v>
      </c>
      <c r="F594" s="2" t="s">
        <v>150</v>
      </c>
      <c r="G594" s="2" t="s">
        <v>2810</v>
      </c>
    </row>
    <row r="595" spans="1:7">
      <c r="A595" s="2" t="s">
        <v>3402</v>
      </c>
      <c r="B595" s="2" t="s">
        <v>988</v>
      </c>
      <c r="C595" s="2" t="s">
        <v>224</v>
      </c>
      <c r="D595" s="2" t="s">
        <v>63</v>
      </c>
      <c r="E595" s="4">
        <v>1.850536130536131</v>
      </c>
      <c r="F595" s="2" t="s">
        <v>150</v>
      </c>
      <c r="G595" s="2" t="s">
        <v>2810</v>
      </c>
    </row>
    <row r="596" spans="1:7">
      <c r="A596" s="2" t="s">
        <v>3403</v>
      </c>
      <c r="B596" s="2" t="s">
        <v>989</v>
      </c>
      <c r="C596" s="2" t="s">
        <v>224</v>
      </c>
      <c r="D596" s="2" t="s">
        <v>63</v>
      </c>
      <c r="E596" s="4">
        <v>1.850536130536131</v>
      </c>
      <c r="F596" s="2" t="s">
        <v>150</v>
      </c>
      <c r="G596" s="2" t="s">
        <v>2810</v>
      </c>
    </row>
    <row r="597" spans="1:7">
      <c r="A597" s="2" t="s">
        <v>3404</v>
      </c>
      <c r="B597" s="2" t="s">
        <v>990</v>
      </c>
      <c r="C597" s="2" t="s">
        <v>224</v>
      </c>
      <c r="D597" s="2" t="s">
        <v>63</v>
      </c>
      <c r="E597" s="4">
        <v>1.850536130536131</v>
      </c>
      <c r="F597" s="2" t="s">
        <v>150</v>
      </c>
      <c r="G597" s="2" t="s">
        <v>2810</v>
      </c>
    </row>
    <row r="598" spans="1:7">
      <c r="A598" s="2" t="s">
        <v>3405</v>
      </c>
      <c r="B598" s="2" t="s">
        <v>991</v>
      </c>
      <c r="C598" s="2" t="s">
        <v>224</v>
      </c>
      <c r="D598" s="2" t="s">
        <v>63</v>
      </c>
      <c r="E598" s="4">
        <v>1.850536130536131</v>
      </c>
      <c r="F598" s="2" t="s">
        <v>150</v>
      </c>
      <c r="G598" s="2" t="s">
        <v>2810</v>
      </c>
    </row>
    <row r="599" spans="1:7">
      <c r="A599" s="2" t="s">
        <v>3406</v>
      </c>
      <c r="B599" s="2" t="s">
        <v>992</v>
      </c>
      <c r="C599" s="2" t="s">
        <v>224</v>
      </c>
      <c r="D599" s="2" t="s">
        <v>63</v>
      </c>
      <c r="E599" s="4">
        <v>1.850536130536131</v>
      </c>
      <c r="F599" s="2" t="s">
        <v>150</v>
      </c>
      <c r="G599" s="2" t="s">
        <v>2810</v>
      </c>
    </row>
    <row r="600" spans="1:7">
      <c r="A600" s="2" t="s">
        <v>3407</v>
      </c>
      <c r="B600" s="2" t="s">
        <v>993</v>
      </c>
      <c r="C600" s="2" t="s">
        <v>224</v>
      </c>
      <c r="D600" s="2" t="s">
        <v>63</v>
      </c>
      <c r="E600" s="4">
        <v>1.850536130536131</v>
      </c>
      <c r="F600" s="2" t="s">
        <v>150</v>
      </c>
      <c r="G600" s="2" t="s">
        <v>2810</v>
      </c>
    </row>
    <row r="601" spans="1:7">
      <c r="A601" s="2" t="s">
        <v>3408</v>
      </c>
      <c r="B601" s="2" t="s">
        <v>994</v>
      </c>
      <c r="C601" s="2" t="s">
        <v>224</v>
      </c>
      <c r="D601" s="2" t="s">
        <v>63</v>
      </c>
      <c r="E601" s="4">
        <v>1.850536130536131</v>
      </c>
      <c r="F601" s="2" t="s">
        <v>150</v>
      </c>
      <c r="G601" s="2" t="s">
        <v>2810</v>
      </c>
    </row>
    <row r="602" spans="1:7">
      <c r="A602" s="2" t="s">
        <v>3409</v>
      </c>
      <c r="B602" s="2" t="s">
        <v>995</v>
      </c>
      <c r="C602" s="2" t="s">
        <v>224</v>
      </c>
      <c r="D602" s="2" t="s">
        <v>63</v>
      </c>
      <c r="E602" s="4">
        <v>1.850536130536131</v>
      </c>
      <c r="F602" s="2" t="s">
        <v>150</v>
      </c>
      <c r="G602" s="2" t="s">
        <v>2810</v>
      </c>
    </row>
    <row r="603" spans="1:7">
      <c r="A603" s="2" t="s">
        <v>3410</v>
      </c>
      <c r="B603" s="2" t="s">
        <v>996</v>
      </c>
      <c r="C603" s="2" t="s">
        <v>224</v>
      </c>
      <c r="D603" s="2" t="s">
        <v>63</v>
      </c>
      <c r="E603" s="4">
        <v>1.850536130536131</v>
      </c>
      <c r="F603" s="2" t="s">
        <v>150</v>
      </c>
      <c r="G603" s="2" t="s">
        <v>2810</v>
      </c>
    </row>
    <row r="604" spans="1:7">
      <c r="A604" s="2" t="s">
        <v>3411</v>
      </c>
      <c r="B604" s="2" t="s">
        <v>997</v>
      </c>
      <c r="C604" s="2" t="s">
        <v>224</v>
      </c>
      <c r="D604" s="2" t="s">
        <v>63</v>
      </c>
      <c r="E604" s="4">
        <v>1.850536130536131</v>
      </c>
      <c r="F604" s="2" t="s">
        <v>150</v>
      </c>
      <c r="G604" s="2" t="s">
        <v>2810</v>
      </c>
    </row>
    <row r="605" spans="1:7">
      <c r="A605" s="2" t="s">
        <v>3412</v>
      </c>
      <c r="B605" s="2" t="s">
        <v>998</v>
      </c>
      <c r="C605" s="2" t="s">
        <v>224</v>
      </c>
      <c r="D605" s="2" t="s">
        <v>63</v>
      </c>
      <c r="E605" s="4">
        <v>1.850536130536131</v>
      </c>
      <c r="F605" s="2" t="s">
        <v>150</v>
      </c>
      <c r="G605" s="2" t="s">
        <v>2810</v>
      </c>
    </row>
    <row r="606" spans="1:7">
      <c r="A606" s="2" t="s">
        <v>3413</v>
      </c>
      <c r="B606" s="2" t="s">
        <v>999</v>
      </c>
      <c r="C606" s="2" t="s">
        <v>224</v>
      </c>
      <c r="D606" s="2" t="s">
        <v>63</v>
      </c>
      <c r="E606" s="4">
        <v>1.850536130536131</v>
      </c>
      <c r="F606" s="2" t="s">
        <v>150</v>
      </c>
      <c r="G606" s="2" t="s">
        <v>2810</v>
      </c>
    </row>
    <row r="607" spans="1:7">
      <c r="A607" s="2" t="s">
        <v>3414</v>
      </c>
      <c r="B607" s="2" t="s">
        <v>1000</v>
      </c>
      <c r="C607" s="2" t="s">
        <v>224</v>
      </c>
      <c r="D607" s="2" t="s">
        <v>63</v>
      </c>
      <c r="E607" s="4">
        <v>1.850536130536131</v>
      </c>
      <c r="F607" s="2" t="s">
        <v>150</v>
      </c>
      <c r="G607" s="2" t="s">
        <v>2810</v>
      </c>
    </row>
    <row r="608" spans="1:7">
      <c r="A608" s="2" t="s">
        <v>3415</v>
      </c>
      <c r="B608" s="2" t="s">
        <v>1001</v>
      </c>
      <c r="C608" s="2" t="s">
        <v>224</v>
      </c>
      <c r="D608" s="2" t="s">
        <v>63</v>
      </c>
      <c r="E608" s="4">
        <v>1.850536130536131</v>
      </c>
      <c r="F608" s="2" t="s">
        <v>150</v>
      </c>
      <c r="G608" s="2" t="s">
        <v>2810</v>
      </c>
    </row>
    <row r="609" spans="1:7">
      <c r="A609" s="2" t="s">
        <v>3416</v>
      </c>
      <c r="B609" s="2" t="s">
        <v>1003</v>
      </c>
      <c r="C609" s="2" t="s">
        <v>224</v>
      </c>
      <c r="D609" s="2" t="s">
        <v>63</v>
      </c>
      <c r="E609" s="4">
        <v>1.850536130536131</v>
      </c>
      <c r="F609" s="2" t="s">
        <v>150</v>
      </c>
      <c r="G609" s="2" t="s">
        <v>2810</v>
      </c>
    </row>
    <row r="610" spans="1:7">
      <c r="A610" s="2" t="s">
        <v>3417</v>
      </c>
      <c r="B610" s="2" t="s">
        <v>1004</v>
      </c>
      <c r="C610" s="2" t="s">
        <v>224</v>
      </c>
      <c r="D610" s="2" t="s">
        <v>63</v>
      </c>
      <c r="E610" s="4">
        <v>1.850536130536131</v>
      </c>
      <c r="F610" s="2" t="s">
        <v>150</v>
      </c>
      <c r="G610" s="2" t="s">
        <v>2810</v>
      </c>
    </row>
    <row r="611" spans="1:7">
      <c r="A611" s="2" t="s">
        <v>3418</v>
      </c>
      <c r="B611" s="2" t="s">
        <v>1006</v>
      </c>
      <c r="C611" s="2" t="s">
        <v>224</v>
      </c>
      <c r="D611" s="2" t="s">
        <v>63</v>
      </c>
      <c r="E611" s="4">
        <v>1.850536130536131</v>
      </c>
      <c r="F611" s="2" t="s">
        <v>150</v>
      </c>
      <c r="G611" s="2" t="s">
        <v>2810</v>
      </c>
    </row>
    <row r="612" spans="1:7">
      <c r="A612" s="2" t="s">
        <v>3419</v>
      </c>
      <c r="B612" s="2" t="s">
        <v>1007</v>
      </c>
      <c r="C612" s="2" t="s">
        <v>224</v>
      </c>
      <c r="D612" s="2" t="s">
        <v>63</v>
      </c>
      <c r="E612" s="4">
        <v>1.850536130536131</v>
      </c>
      <c r="F612" s="2" t="s">
        <v>150</v>
      </c>
      <c r="G612" s="2" t="s">
        <v>2810</v>
      </c>
    </row>
    <row r="613" spans="1:7">
      <c r="A613" s="2" t="s">
        <v>3420</v>
      </c>
      <c r="B613" s="2" t="s">
        <v>1008</v>
      </c>
      <c r="C613" s="2" t="s">
        <v>224</v>
      </c>
      <c r="D613" s="2" t="s">
        <v>63</v>
      </c>
      <c r="E613" s="4">
        <v>1.850536130536131</v>
      </c>
      <c r="F613" s="2" t="s">
        <v>150</v>
      </c>
      <c r="G613" s="2" t="s">
        <v>2810</v>
      </c>
    </row>
    <row r="614" spans="1:7">
      <c r="A614" s="2" t="s">
        <v>3421</v>
      </c>
      <c r="B614" s="2" t="s">
        <v>1009</v>
      </c>
      <c r="C614" s="2" t="s">
        <v>224</v>
      </c>
      <c r="D614" s="2" t="s">
        <v>63</v>
      </c>
      <c r="E614" s="4">
        <v>1.850536130536131</v>
      </c>
      <c r="F614" s="2" t="s">
        <v>150</v>
      </c>
      <c r="G614" s="2" t="s">
        <v>2810</v>
      </c>
    </row>
    <row r="615" spans="1:7">
      <c r="A615" s="2" t="s">
        <v>3422</v>
      </c>
      <c r="B615" s="2" t="s">
        <v>1011</v>
      </c>
      <c r="C615" s="2" t="s">
        <v>224</v>
      </c>
      <c r="D615" s="2" t="s">
        <v>63</v>
      </c>
      <c r="E615" s="4">
        <v>1.850536130536131</v>
      </c>
      <c r="F615" s="2" t="s">
        <v>150</v>
      </c>
      <c r="G615" s="2" t="s">
        <v>2810</v>
      </c>
    </row>
    <row r="616" spans="1:7">
      <c r="A616" s="2" t="s">
        <v>3423</v>
      </c>
      <c r="B616" s="2" t="s">
        <v>1012</v>
      </c>
      <c r="C616" s="2" t="s">
        <v>224</v>
      </c>
      <c r="D616" s="2" t="s">
        <v>63</v>
      </c>
      <c r="E616" s="4">
        <v>1.850536130536131</v>
      </c>
      <c r="F616" s="2" t="s">
        <v>150</v>
      </c>
      <c r="G616" s="2" t="s">
        <v>2810</v>
      </c>
    </row>
    <row r="617" spans="1:7">
      <c r="A617" s="2" t="s">
        <v>3424</v>
      </c>
      <c r="B617" s="2" t="s">
        <v>1013</v>
      </c>
      <c r="C617" s="2" t="s">
        <v>224</v>
      </c>
      <c r="D617" s="2" t="s">
        <v>63</v>
      </c>
      <c r="E617" s="4">
        <v>1.850536130536131</v>
      </c>
      <c r="F617" s="2" t="s">
        <v>150</v>
      </c>
      <c r="G617" s="2" t="s">
        <v>2810</v>
      </c>
    </row>
    <row r="618" spans="1:7">
      <c r="A618" s="2" t="s">
        <v>3425</v>
      </c>
      <c r="B618" s="2" t="s">
        <v>1014</v>
      </c>
      <c r="C618" s="2" t="s">
        <v>224</v>
      </c>
      <c r="D618" s="2" t="s">
        <v>63</v>
      </c>
      <c r="E618" s="4">
        <v>1.850536130536131</v>
      </c>
      <c r="F618" s="2" t="s">
        <v>150</v>
      </c>
      <c r="G618" s="2" t="s">
        <v>2810</v>
      </c>
    </row>
    <row r="619" spans="1:7">
      <c r="A619" s="2" t="s">
        <v>3426</v>
      </c>
      <c r="B619" s="2" t="s">
        <v>1015</v>
      </c>
      <c r="C619" s="2" t="s">
        <v>224</v>
      </c>
      <c r="D619" s="2" t="s">
        <v>63</v>
      </c>
      <c r="E619" s="4">
        <v>1.850536130536131</v>
      </c>
      <c r="F619" s="2" t="s">
        <v>150</v>
      </c>
      <c r="G619" s="2" t="s">
        <v>2810</v>
      </c>
    </row>
    <row r="620" spans="1:7">
      <c r="A620" s="2" t="s">
        <v>3427</v>
      </c>
      <c r="B620" s="2" t="s">
        <v>1016</v>
      </c>
      <c r="C620" s="2" t="s">
        <v>224</v>
      </c>
      <c r="D620" s="2" t="s">
        <v>63</v>
      </c>
      <c r="E620" s="4">
        <v>1.850536130536131</v>
      </c>
      <c r="F620" s="2" t="s">
        <v>150</v>
      </c>
      <c r="G620" s="2" t="s">
        <v>2810</v>
      </c>
    </row>
    <row r="621" spans="1:7">
      <c r="A621" s="2" t="s">
        <v>3428</v>
      </c>
      <c r="B621" s="2" t="s">
        <v>1017</v>
      </c>
      <c r="C621" s="2" t="s">
        <v>224</v>
      </c>
      <c r="D621" s="2" t="s">
        <v>63</v>
      </c>
      <c r="E621" s="4">
        <v>1.850536130536131</v>
      </c>
      <c r="F621" s="2" t="s">
        <v>150</v>
      </c>
      <c r="G621" s="2" t="s">
        <v>2810</v>
      </c>
    </row>
    <row r="622" spans="1:7">
      <c r="A622" s="2" t="s">
        <v>3429</v>
      </c>
      <c r="B622" s="2" t="s">
        <v>1018</v>
      </c>
      <c r="C622" s="2" t="s">
        <v>224</v>
      </c>
      <c r="D622" s="2" t="s">
        <v>63</v>
      </c>
      <c r="E622" s="4">
        <v>1.850536130536131</v>
      </c>
      <c r="F622" s="2" t="s">
        <v>150</v>
      </c>
      <c r="G622" s="2" t="s">
        <v>2810</v>
      </c>
    </row>
    <row r="623" spans="1:7">
      <c r="A623" s="2" t="s">
        <v>3430</v>
      </c>
      <c r="B623" s="2" t="s">
        <v>1019</v>
      </c>
      <c r="C623" s="2" t="s">
        <v>224</v>
      </c>
      <c r="D623" s="2" t="s">
        <v>63</v>
      </c>
      <c r="E623" s="4">
        <v>1.850536130536131</v>
      </c>
      <c r="F623" s="2" t="s">
        <v>150</v>
      </c>
      <c r="G623" s="2" t="s">
        <v>2810</v>
      </c>
    </row>
    <row r="624" spans="1:7">
      <c r="A624" s="2" t="s">
        <v>3431</v>
      </c>
      <c r="B624" s="2" t="s">
        <v>1021</v>
      </c>
      <c r="C624" s="2" t="s">
        <v>224</v>
      </c>
      <c r="D624" s="2" t="s">
        <v>63</v>
      </c>
      <c r="E624" s="4">
        <v>1.850536130536131</v>
      </c>
      <c r="F624" s="2" t="s">
        <v>150</v>
      </c>
      <c r="G624" s="2" t="s">
        <v>2810</v>
      </c>
    </row>
    <row r="625" spans="1:7">
      <c r="A625" s="2" t="s">
        <v>3432</v>
      </c>
      <c r="B625" s="2" t="s">
        <v>1022</v>
      </c>
      <c r="C625" s="2" t="s">
        <v>224</v>
      </c>
      <c r="D625" s="2" t="s">
        <v>63</v>
      </c>
      <c r="E625" s="4">
        <v>1.850536130536131</v>
      </c>
      <c r="F625" s="2" t="s">
        <v>150</v>
      </c>
      <c r="G625" s="2" t="s">
        <v>2810</v>
      </c>
    </row>
    <row r="626" spans="1:7">
      <c r="A626" s="2" t="s">
        <v>3433</v>
      </c>
      <c r="B626" s="2" t="s">
        <v>1023</v>
      </c>
      <c r="C626" s="2" t="s">
        <v>224</v>
      </c>
      <c r="D626" s="2" t="s">
        <v>63</v>
      </c>
      <c r="E626" s="4">
        <v>1.850536130536131</v>
      </c>
      <c r="F626" s="2" t="s">
        <v>150</v>
      </c>
      <c r="G626" s="2" t="s">
        <v>2810</v>
      </c>
    </row>
    <row r="627" spans="1:7">
      <c r="A627" s="2" t="s">
        <v>3434</v>
      </c>
      <c r="B627" s="2" t="s">
        <v>1024</v>
      </c>
      <c r="C627" s="2" t="s">
        <v>224</v>
      </c>
      <c r="D627" s="2" t="s">
        <v>63</v>
      </c>
      <c r="E627" s="4">
        <v>1.850536130536131</v>
      </c>
      <c r="F627" s="2" t="s">
        <v>150</v>
      </c>
      <c r="G627" s="2" t="s">
        <v>2810</v>
      </c>
    </row>
    <row r="628" spans="1:7">
      <c r="A628" s="2" t="s">
        <v>3435</v>
      </c>
      <c r="B628" s="2" t="s">
        <v>1025</v>
      </c>
      <c r="C628" s="2" t="s">
        <v>224</v>
      </c>
      <c r="D628" s="2" t="s">
        <v>63</v>
      </c>
      <c r="E628" s="4">
        <v>1.850536130536131</v>
      </c>
      <c r="F628" s="2" t="s">
        <v>150</v>
      </c>
      <c r="G628" s="2" t="s">
        <v>2810</v>
      </c>
    </row>
    <row r="629" spans="1:7">
      <c r="A629" s="2" t="s">
        <v>3436</v>
      </c>
      <c r="B629" s="2" t="s">
        <v>1026</v>
      </c>
      <c r="C629" s="2" t="s">
        <v>224</v>
      </c>
      <c r="D629" s="2" t="s">
        <v>63</v>
      </c>
      <c r="E629" s="4">
        <v>1.850536130536131</v>
      </c>
      <c r="F629" s="2" t="s">
        <v>150</v>
      </c>
      <c r="G629" s="2" t="s">
        <v>2810</v>
      </c>
    </row>
    <row r="630" spans="1:7">
      <c r="A630" s="2" t="s">
        <v>3437</v>
      </c>
      <c r="B630" s="2" t="s">
        <v>1028</v>
      </c>
      <c r="C630" s="2" t="s">
        <v>224</v>
      </c>
      <c r="D630" s="2" t="s">
        <v>63</v>
      </c>
      <c r="E630" s="4">
        <v>1.850536130536131</v>
      </c>
      <c r="F630" s="2" t="s">
        <v>150</v>
      </c>
      <c r="G630" s="2" t="s">
        <v>2810</v>
      </c>
    </row>
    <row r="631" spans="1:7">
      <c r="A631" s="2" t="s">
        <v>3438</v>
      </c>
      <c r="B631" s="2" t="s">
        <v>1029</v>
      </c>
      <c r="C631" s="2" t="s">
        <v>224</v>
      </c>
      <c r="D631" s="2" t="s">
        <v>63</v>
      </c>
      <c r="E631" s="4">
        <v>1.850536130536131</v>
      </c>
      <c r="F631" s="2" t="s">
        <v>150</v>
      </c>
      <c r="G631" s="2" t="s">
        <v>2810</v>
      </c>
    </row>
    <row r="632" spans="1:7">
      <c r="A632" s="2" t="s">
        <v>3439</v>
      </c>
      <c r="B632" s="2" t="s">
        <v>1030</v>
      </c>
      <c r="C632" s="2" t="s">
        <v>224</v>
      </c>
      <c r="D632" s="2" t="s">
        <v>63</v>
      </c>
      <c r="E632" s="4">
        <v>1.850536130536131</v>
      </c>
      <c r="F632" s="2" t="s">
        <v>150</v>
      </c>
      <c r="G632" s="2" t="s">
        <v>2810</v>
      </c>
    </row>
    <row r="633" spans="1:7">
      <c r="A633" s="2" t="s">
        <v>3440</v>
      </c>
      <c r="B633" s="2" t="s">
        <v>1031</v>
      </c>
      <c r="C633" s="2" t="s">
        <v>224</v>
      </c>
      <c r="D633" s="2" t="s">
        <v>63</v>
      </c>
      <c r="E633" s="4">
        <v>1.850536130536131</v>
      </c>
      <c r="F633" s="2" t="s">
        <v>150</v>
      </c>
      <c r="G633" s="2" t="s">
        <v>2810</v>
      </c>
    </row>
    <row r="634" spans="1:7">
      <c r="A634" s="2" t="s">
        <v>3441</v>
      </c>
      <c r="B634" s="2" t="s">
        <v>1032</v>
      </c>
      <c r="C634" s="2" t="s">
        <v>224</v>
      </c>
      <c r="D634" s="2" t="s">
        <v>63</v>
      </c>
      <c r="E634" s="4">
        <v>1.850536130536131</v>
      </c>
      <c r="F634" s="2" t="s">
        <v>150</v>
      </c>
      <c r="G634" s="2" t="s">
        <v>2810</v>
      </c>
    </row>
    <row r="635" spans="1:7">
      <c r="A635" s="2" t="s">
        <v>3442</v>
      </c>
      <c r="B635" s="2" t="s">
        <v>1033</v>
      </c>
      <c r="C635" s="2" t="s">
        <v>224</v>
      </c>
      <c r="D635" s="2" t="s">
        <v>63</v>
      </c>
      <c r="E635" s="4">
        <v>1.850536130536131</v>
      </c>
      <c r="F635" s="2" t="s">
        <v>150</v>
      </c>
      <c r="G635" s="2" t="s">
        <v>2810</v>
      </c>
    </row>
    <row r="636" spans="1:7">
      <c r="A636" s="2" t="s">
        <v>3443</v>
      </c>
      <c r="B636" s="2" t="s">
        <v>1034</v>
      </c>
      <c r="C636" s="2" t="s">
        <v>224</v>
      </c>
      <c r="D636" s="2" t="s">
        <v>63</v>
      </c>
      <c r="E636" s="4">
        <v>1.850536130536131</v>
      </c>
      <c r="F636" s="2" t="s">
        <v>150</v>
      </c>
      <c r="G636" s="2" t="s">
        <v>2810</v>
      </c>
    </row>
    <row r="637" spans="1:7">
      <c r="A637" s="2" t="s">
        <v>3444</v>
      </c>
      <c r="B637" s="2" t="s">
        <v>1035</v>
      </c>
      <c r="C637" s="2" t="s">
        <v>224</v>
      </c>
      <c r="D637" s="2" t="s">
        <v>63</v>
      </c>
      <c r="E637" s="4">
        <v>1.850536130536131</v>
      </c>
      <c r="F637" s="2" t="s">
        <v>150</v>
      </c>
      <c r="G637" s="2" t="s">
        <v>2810</v>
      </c>
    </row>
    <row r="638" spans="1:7">
      <c r="A638" s="2" t="s">
        <v>3445</v>
      </c>
      <c r="B638" s="2" t="s">
        <v>1037</v>
      </c>
      <c r="C638" s="2" t="s">
        <v>224</v>
      </c>
      <c r="D638" s="2" t="s">
        <v>63</v>
      </c>
      <c r="E638" s="4">
        <v>1.850536130536131</v>
      </c>
      <c r="F638" s="2" t="s">
        <v>150</v>
      </c>
      <c r="G638" s="2" t="s">
        <v>2810</v>
      </c>
    </row>
    <row r="639" spans="1:7">
      <c r="A639" s="2" t="s">
        <v>3446</v>
      </c>
      <c r="B639" s="2" t="s">
        <v>1038</v>
      </c>
      <c r="C639" s="2" t="s">
        <v>224</v>
      </c>
      <c r="D639" s="2" t="s">
        <v>63</v>
      </c>
      <c r="E639" s="4">
        <v>1.850536130536131</v>
      </c>
      <c r="F639" s="2" t="s">
        <v>150</v>
      </c>
      <c r="G639" s="2" t="s">
        <v>2810</v>
      </c>
    </row>
    <row r="640" spans="1:7">
      <c r="A640" s="2" t="s">
        <v>3447</v>
      </c>
      <c r="B640" s="2" t="s">
        <v>1040</v>
      </c>
      <c r="C640" s="2" t="s">
        <v>224</v>
      </c>
      <c r="D640" s="2" t="s">
        <v>63</v>
      </c>
      <c r="E640" s="4">
        <v>1.850536130536131</v>
      </c>
      <c r="F640" s="2" t="s">
        <v>150</v>
      </c>
      <c r="G640" s="2" t="s">
        <v>2810</v>
      </c>
    </row>
    <row r="641" spans="1:7">
      <c r="A641" s="2" t="s">
        <v>3448</v>
      </c>
      <c r="B641" s="2" t="s">
        <v>1041</v>
      </c>
      <c r="C641" s="2" t="s">
        <v>224</v>
      </c>
      <c r="D641" s="2" t="s">
        <v>63</v>
      </c>
      <c r="E641" s="4">
        <v>1.850536130536131</v>
      </c>
      <c r="F641" s="2" t="s">
        <v>150</v>
      </c>
      <c r="G641" s="2" t="s">
        <v>2810</v>
      </c>
    </row>
    <row r="642" spans="1:7">
      <c r="A642" s="2" t="s">
        <v>3449</v>
      </c>
      <c r="B642" s="2" t="s">
        <v>1042</v>
      </c>
      <c r="C642" s="2" t="s">
        <v>224</v>
      </c>
      <c r="D642" s="2" t="s">
        <v>63</v>
      </c>
      <c r="E642" s="4">
        <v>1.850536130536131</v>
      </c>
      <c r="F642" s="2" t="s">
        <v>150</v>
      </c>
      <c r="G642" s="2" t="s">
        <v>2810</v>
      </c>
    </row>
    <row r="643" spans="1:7">
      <c r="A643" s="2" t="s">
        <v>3450</v>
      </c>
      <c r="B643" s="2" t="s">
        <v>1043</v>
      </c>
      <c r="C643" s="2" t="s">
        <v>224</v>
      </c>
      <c r="D643" s="2" t="s">
        <v>63</v>
      </c>
      <c r="E643" s="4">
        <v>1.850536130536131</v>
      </c>
      <c r="F643" s="2" t="s">
        <v>150</v>
      </c>
      <c r="G643" s="2" t="s">
        <v>2810</v>
      </c>
    </row>
    <row r="644" spans="1:7">
      <c r="A644" s="2" t="s">
        <v>3451</v>
      </c>
      <c r="B644" s="2" t="s">
        <v>1044</v>
      </c>
      <c r="C644" s="2" t="s">
        <v>224</v>
      </c>
      <c r="D644" s="2" t="s">
        <v>63</v>
      </c>
      <c r="E644" s="4">
        <v>1.850536130536131</v>
      </c>
      <c r="F644" s="2" t="s">
        <v>150</v>
      </c>
      <c r="G644" s="2" t="s">
        <v>2810</v>
      </c>
    </row>
    <row r="645" spans="1:7">
      <c r="A645" s="2" t="s">
        <v>3452</v>
      </c>
      <c r="B645" s="2" t="s">
        <v>1045</v>
      </c>
      <c r="C645" s="2" t="s">
        <v>224</v>
      </c>
      <c r="D645" s="2" t="s">
        <v>63</v>
      </c>
      <c r="E645" s="4">
        <v>1.850536130536131</v>
      </c>
      <c r="F645" s="2" t="s">
        <v>150</v>
      </c>
      <c r="G645" s="2" t="s">
        <v>2810</v>
      </c>
    </row>
    <row r="646" spans="1:7">
      <c r="A646" s="2" t="s">
        <v>3453</v>
      </c>
      <c r="B646" s="2" t="s">
        <v>1046</v>
      </c>
      <c r="C646" s="2" t="s">
        <v>224</v>
      </c>
      <c r="D646" s="2" t="s">
        <v>63</v>
      </c>
      <c r="E646" s="4">
        <v>1.850536130536131</v>
      </c>
      <c r="F646" s="2" t="s">
        <v>150</v>
      </c>
      <c r="G646" s="2" t="s">
        <v>2810</v>
      </c>
    </row>
    <row r="647" spans="1:7">
      <c r="A647" s="2" t="s">
        <v>3454</v>
      </c>
      <c r="B647" s="2" t="s">
        <v>1047</v>
      </c>
      <c r="C647" s="2" t="s">
        <v>224</v>
      </c>
      <c r="D647" s="2" t="s">
        <v>63</v>
      </c>
      <c r="E647" s="4">
        <v>1.850536130536131</v>
      </c>
      <c r="F647" s="2" t="s">
        <v>150</v>
      </c>
      <c r="G647" s="2" t="s">
        <v>2810</v>
      </c>
    </row>
    <row r="648" spans="1:7">
      <c r="A648" s="2" t="s">
        <v>3455</v>
      </c>
      <c r="B648" s="2" t="s">
        <v>1048</v>
      </c>
      <c r="C648" s="2" t="s">
        <v>224</v>
      </c>
      <c r="D648" s="2" t="s">
        <v>63</v>
      </c>
      <c r="E648" s="4">
        <v>1.850536130536131</v>
      </c>
      <c r="F648" s="2" t="s">
        <v>150</v>
      </c>
      <c r="G648" s="2" t="s">
        <v>2810</v>
      </c>
    </row>
    <row r="649" spans="1:7">
      <c r="A649" s="2" t="s">
        <v>3456</v>
      </c>
      <c r="B649" s="2" t="s">
        <v>1049</v>
      </c>
      <c r="C649" s="2" t="s">
        <v>224</v>
      </c>
      <c r="D649" s="2" t="s">
        <v>63</v>
      </c>
      <c r="E649" s="4">
        <v>1.850536130536131</v>
      </c>
      <c r="F649" s="2" t="s">
        <v>150</v>
      </c>
      <c r="G649" s="2" t="s">
        <v>2810</v>
      </c>
    </row>
    <row r="650" spans="1:7">
      <c r="A650" s="2" t="s">
        <v>3457</v>
      </c>
      <c r="B650" s="2" t="s">
        <v>1051</v>
      </c>
      <c r="C650" s="2" t="s">
        <v>224</v>
      </c>
      <c r="D650" s="2" t="s">
        <v>63</v>
      </c>
      <c r="E650" s="4">
        <v>1.850536130536131</v>
      </c>
      <c r="F650" s="2" t="s">
        <v>150</v>
      </c>
      <c r="G650" s="2" t="s">
        <v>2810</v>
      </c>
    </row>
    <row r="651" spans="1:7">
      <c r="A651" s="2" t="s">
        <v>3458</v>
      </c>
      <c r="B651" s="2" t="s">
        <v>1052</v>
      </c>
      <c r="C651" s="2" t="s">
        <v>224</v>
      </c>
      <c r="D651" s="2" t="s">
        <v>63</v>
      </c>
      <c r="E651" s="4">
        <v>1.850536130536131</v>
      </c>
      <c r="F651" s="2" t="s">
        <v>150</v>
      </c>
      <c r="G651" s="2" t="s">
        <v>2810</v>
      </c>
    </row>
    <row r="652" spans="1:7">
      <c r="A652" s="2" t="s">
        <v>3459</v>
      </c>
      <c r="B652" s="2" t="s">
        <v>1053</v>
      </c>
      <c r="C652" s="2" t="s">
        <v>224</v>
      </c>
      <c r="D652" s="2" t="s">
        <v>63</v>
      </c>
      <c r="E652" s="4">
        <v>1.850536130536131</v>
      </c>
      <c r="F652" s="2" t="s">
        <v>150</v>
      </c>
      <c r="G652" s="2" t="s">
        <v>2810</v>
      </c>
    </row>
    <row r="653" spans="1:7">
      <c r="A653" s="2" t="s">
        <v>3460</v>
      </c>
      <c r="B653" s="2" t="s">
        <v>1055</v>
      </c>
      <c r="C653" s="2" t="s">
        <v>224</v>
      </c>
      <c r="D653" s="2" t="s">
        <v>63</v>
      </c>
      <c r="E653" s="4">
        <v>1.850536130536131</v>
      </c>
      <c r="F653" s="2" t="s">
        <v>150</v>
      </c>
      <c r="G653" s="2" t="s">
        <v>2810</v>
      </c>
    </row>
    <row r="654" spans="1:7">
      <c r="A654" s="2" t="s">
        <v>3461</v>
      </c>
      <c r="B654" s="2" t="s">
        <v>1057</v>
      </c>
      <c r="C654" s="2" t="s">
        <v>224</v>
      </c>
      <c r="D654" s="2" t="s">
        <v>63</v>
      </c>
      <c r="E654" s="4">
        <v>1.850536130536131</v>
      </c>
      <c r="F654" s="2" t="s">
        <v>150</v>
      </c>
      <c r="G654" s="2" t="s">
        <v>2810</v>
      </c>
    </row>
    <row r="655" spans="1:7">
      <c r="A655" s="2" t="s">
        <v>3462</v>
      </c>
      <c r="B655" s="2" t="s">
        <v>1059</v>
      </c>
      <c r="C655" s="2" t="s">
        <v>224</v>
      </c>
      <c r="D655" s="2" t="s">
        <v>63</v>
      </c>
      <c r="E655" s="4">
        <v>1.850536130536131</v>
      </c>
      <c r="F655" s="2" t="s">
        <v>150</v>
      </c>
      <c r="G655" s="2" t="s">
        <v>2810</v>
      </c>
    </row>
    <row r="656" spans="1:7">
      <c r="A656" s="2" t="s">
        <v>3463</v>
      </c>
      <c r="B656" s="2" t="s">
        <v>1061</v>
      </c>
      <c r="C656" s="2" t="s">
        <v>224</v>
      </c>
      <c r="D656" s="2" t="s">
        <v>63</v>
      </c>
      <c r="E656" s="4">
        <v>1.850536130536131</v>
      </c>
      <c r="F656" s="2" t="s">
        <v>150</v>
      </c>
      <c r="G656" s="2" t="s">
        <v>2810</v>
      </c>
    </row>
    <row r="657" spans="1:7">
      <c r="A657" s="2" t="s">
        <v>3464</v>
      </c>
      <c r="B657" s="2" t="s">
        <v>1062</v>
      </c>
      <c r="C657" s="2" t="s">
        <v>224</v>
      </c>
      <c r="D657" s="2" t="s">
        <v>63</v>
      </c>
      <c r="E657" s="4">
        <v>1.850536130536131</v>
      </c>
      <c r="F657" s="2" t="s">
        <v>150</v>
      </c>
      <c r="G657" s="2" t="s">
        <v>2810</v>
      </c>
    </row>
    <row r="658" spans="1:7">
      <c r="A658" s="2" t="s">
        <v>3465</v>
      </c>
      <c r="B658" s="2" t="s">
        <v>1063</v>
      </c>
      <c r="C658" s="2" t="s">
        <v>224</v>
      </c>
      <c r="D658" s="2" t="s">
        <v>63</v>
      </c>
      <c r="E658" s="4">
        <v>1.850536130536131</v>
      </c>
      <c r="F658" s="2" t="s">
        <v>150</v>
      </c>
      <c r="G658" s="2" t="s">
        <v>2810</v>
      </c>
    </row>
    <row r="659" spans="1:7">
      <c r="A659" s="2" t="s">
        <v>3466</v>
      </c>
      <c r="B659" s="2" t="s">
        <v>1064</v>
      </c>
      <c r="C659" s="2" t="s">
        <v>224</v>
      </c>
      <c r="D659" s="2" t="s">
        <v>63</v>
      </c>
      <c r="E659" s="4">
        <v>1.850536130536131</v>
      </c>
      <c r="F659" s="2" t="s">
        <v>150</v>
      </c>
      <c r="G659" s="2" t="s">
        <v>2810</v>
      </c>
    </row>
    <row r="660" spans="1:7">
      <c r="A660" s="2" t="s">
        <v>3467</v>
      </c>
      <c r="B660" s="2" t="s">
        <v>1065</v>
      </c>
      <c r="C660" s="2" t="s">
        <v>224</v>
      </c>
      <c r="D660" s="2" t="s">
        <v>63</v>
      </c>
      <c r="E660" s="4">
        <v>1.850536130536131</v>
      </c>
      <c r="F660" s="2" t="s">
        <v>150</v>
      </c>
      <c r="G660" s="2" t="s">
        <v>2810</v>
      </c>
    </row>
    <row r="661" spans="1:7">
      <c r="A661" s="2" t="s">
        <v>3468</v>
      </c>
      <c r="B661" s="2" t="s">
        <v>1066</v>
      </c>
      <c r="C661" s="2" t="s">
        <v>224</v>
      </c>
      <c r="D661" s="2" t="s">
        <v>63</v>
      </c>
      <c r="E661" s="4">
        <v>1.850536130536131</v>
      </c>
      <c r="F661" s="2" t="s">
        <v>150</v>
      </c>
      <c r="G661" s="2" t="s">
        <v>2810</v>
      </c>
    </row>
    <row r="662" spans="1:7">
      <c r="A662" s="2" t="s">
        <v>3469</v>
      </c>
      <c r="B662" s="2" t="s">
        <v>1067</v>
      </c>
      <c r="C662" s="2" t="s">
        <v>224</v>
      </c>
      <c r="D662" s="2" t="s">
        <v>63</v>
      </c>
      <c r="E662" s="4">
        <v>1.850536130536131</v>
      </c>
      <c r="F662" s="2" t="s">
        <v>150</v>
      </c>
      <c r="G662" s="2" t="s">
        <v>2810</v>
      </c>
    </row>
    <row r="663" spans="1:7">
      <c r="A663" s="2" t="s">
        <v>3470</v>
      </c>
      <c r="B663" s="2" t="s">
        <v>1068</v>
      </c>
      <c r="C663" s="2" t="s">
        <v>224</v>
      </c>
      <c r="D663" s="2" t="s">
        <v>63</v>
      </c>
      <c r="E663" s="4">
        <v>1.850536130536131</v>
      </c>
      <c r="F663" s="2" t="s">
        <v>150</v>
      </c>
      <c r="G663" s="2" t="s">
        <v>2810</v>
      </c>
    </row>
    <row r="664" spans="1:7">
      <c r="A664" s="2" t="s">
        <v>3471</v>
      </c>
      <c r="B664" s="2" t="s">
        <v>1069</v>
      </c>
      <c r="C664" s="2" t="s">
        <v>224</v>
      </c>
      <c r="D664" s="2" t="s">
        <v>63</v>
      </c>
      <c r="E664" s="4">
        <v>1.850536130536131</v>
      </c>
      <c r="F664" s="2" t="s">
        <v>150</v>
      </c>
      <c r="G664" s="2" t="s">
        <v>2810</v>
      </c>
    </row>
    <row r="665" spans="1:7">
      <c r="A665" s="2" t="s">
        <v>3472</v>
      </c>
      <c r="B665" s="2" t="s">
        <v>1070</v>
      </c>
      <c r="C665" s="2" t="s">
        <v>224</v>
      </c>
      <c r="D665" s="2" t="s">
        <v>63</v>
      </c>
      <c r="E665" s="4">
        <v>1.850536130536131</v>
      </c>
      <c r="F665" s="2" t="s">
        <v>150</v>
      </c>
      <c r="G665" s="2" t="s">
        <v>2810</v>
      </c>
    </row>
    <row r="666" spans="1:7">
      <c r="A666" s="2" t="s">
        <v>3473</v>
      </c>
      <c r="B666" s="2" t="s">
        <v>1071</v>
      </c>
      <c r="C666" s="2" t="s">
        <v>224</v>
      </c>
      <c r="D666" s="2" t="s">
        <v>63</v>
      </c>
      <c r="E666" s="4">
        <v>1.850536130536131</v>
      </c>
      <c r="F666" s="2" t="s">
        <v>150</v>
      </c>
      <c r="G666" s="2" t="s">
        <v>2810</v>
      </c>
    </row>
    <row r="667" spans="1:7">
      <c r="A667" s="2" t="s">
        <v>3474</v>
      </c>
      <c r="B667" s="2" t="s">
        <v>1072</v>
      </c>
      <c r="C667" s="2" t="s">
        <v>224</v>
      </c>
      <c r="D667" s="2" t="s">
        <v>63</v>
      </c>
      <c r="E667" s="4">
        <v>1.850536130536131</v>
      </c>
      <c r="F667" s="2" t="s">
        <v>150</v>
      </c>
      <c r="G667" s="2" t="s">
        <v>2810</v>
      </c>
    </row>
    <row r="668" spans="1:7">
      <c r="A668" s="2" t="s">
        <v>3475</v>
      </c>
      <c r="B668" s="2" t="s">
        <v>1073</v>
      </c>
      <c r="C668" s="2" t="s">
        <v>224</v>
      </c>
      <c r="D668" s="2" t="s">
        <v>63</v>
      </c>
      <c r="E668" s="4">
        <v>1.850536130536131</v>
      </c>
      <c r="F668" s="2" t="s">
        <v>150</v>
      </c>
      <c r="G668" s="2" t="s">
        <v>2810</v>
      </c>
    </row>
    <row r="669" spans="1:7">
      <c r="A669" s="2" t="s">
        <v>3476</v>
      </c>
      <c r="B669" s="2" t="s">
        <v>1074</v>
      </c>
      <c r="C669" s="2" t="s">
        <v>224</v>
      </c>
      <c r="D669" s="2" t="s">
        <v>63</v>
      </c>
      <c r="E669" s="4">
        <v>1.850536130536131</v>
      </c>
      <c r="F669" s="2" t="s">
        <v>150</v>
      </c>
      <c r="G669" s="2" t="s">
        <v>2810</v>
      </c>
    </row>
    <row r="670" spans="1:7">
      <c r="A670" s="2" t="s">
        <v>3477</v>
      </c>
      <c r="B670" s="2" t="s">
        <v>1076</v>
      </c>
      <c r="C670" s="2" t="s">
        <v>224</v>
      </c>
      <c r="D670" s="2" t="s">
        <v>63</v>
      </c>
      <c r="E670" s="4">
        <v>1.850536130536131</v>
      </c>
      <c r="F670" s="2" t="s">
        <v>150</v>
      </c>
      <c r="G670" s="2" t="s">
        <v>2810</v>
      </c>
    </row>
    <row r="671" spans="1:7">
      <c r="A671" s="2" t="s">
        <v>3478</v>
      </c>
      <c r="B671" s="2" t="s">
        <v>1077</v>
      </c>
      <c r="C671" s="2" t="s">
        <v>224</v>
      </c>
      <c r="D671" s="2" t="s">
        <v>63</v>
      </c>
      <c r="E671" s="4">
        <v>1.850536130536131</v>
      </c>
      <c r="F671" s="2" t="s">
        <v>150</v>
      </c>
      <c r="G671" s="2" t="s">
        <v>2810</v>
      </c>
    </row>
    <row r="672" spans="1:7">
      <c r="A672" s="2" t="s">
        <v>3479</v>
      </c>
      <c r="B672" s="2" t="s">
        <v>1078</v>
      </c>
      <c r="C672" s="2" t="s">
        <v>224</v>
      </c>
      <c r="D672" s="2" t="s">
        <v>63</v>
      </c>
      <c r="E672" s="4">
        <v>1.850536130536131</v>
      </c>
      <c r="F672" s="2" t="s">
        <v>150</v>
      </c>
      <c r="G672" s="2" t="s">
        <v>2810</v>
      </c>
    </row>
    <row r="673" spans="1:7">
      <c r="A673" s="2" t="s">
        <v>3480</v>
      </c>
      <c r="B673" s="2" t="s">
        <v>1079</v>
      </c>
      <c r="C673" s="2" t="s">
        <v>224</v>
      </c>
      <c r="D673" s="2" t="s">
        <v>63</v>
      </c>
      <c r="E673" s="4">
        <v>1.850536130536131</v>
      </c>
      <c r="F673" s="2" t="s">
        <v>150</v>
      </c>
      <c r="G673" s="2" t="s">
        <v>2810</v>
      </c>
    </row>
    <row r="674" spans="1:7">
      <c r="A674" s="2" t="s">
        <v>3481</v>
      </c>
      <c r="B674" s="2" t="s">
        <v>1080</v>
      </c>
      <c r="C674" s="2" t="s">
        <v>224</v>
      </c>
      <c r="D674" s="2" t="s">
        <v>63</v>
      </c>
      <c r="E674" s="4">
        <v>1.850536130536131</v>
      </c>
      <c r="F674" s="2" t="s">
        <v>150</v>
      </c>
      <c r="G674" s="2" t="s">
        <v>2810</v>
      </c>
    </row>
    <row r="675" spans="1:7">
      <c r="A675" s="2" t="s">
        <v>3482</v>
      </c>
      <c r="B675" s="2" t="s">
        <v>1081</v>
      </c>
      <c r="C675" s="2" t="s">
        <v>224</v>
      </c>
      <c r="D675" s="2" t="s">
        <v>63</v>
      </c>
      <c r="E675" s="4">
        <v>1.850536130536131</v>
      </c>
      <c r="F675" s="2" t="s">
        <v>150</v>
      </c>
      <c r="G675" s="2" t="s">
        <v>2810</v>
      </c>
    </row>
    <row r="676" spans="1:7">
      <c r="A676" s="2" t="s">
        <v>3483</v>
      </c>
      <c r="B676" s="2" t="s">
        <v>1082</v>
      </c>
      <c r="C676" s="2" t="s">
        <v>224</v>
      </c>
      <c r="D676" s="2" t="s">
        <v>63</v>
      </c>
      <c r="E676" s="4">
        <v>1.850536130536131</v>
      </c>
      <c r="F676" s="2" t="s">
        <v>150</v>
      </c>
      <c r="G676" s="2" t="s">
        <v>2810</v>
      </c>
    </row>
    <row r="677" spans="1:7">
      <c r="A677" s="2" t="s">
        <v>3484</v>
      </c>
      <c r="B677" s="2" t="s">
        <v>1084</v>
      </c>
      <c r="C677" s="2" t="s">
        <v>224</v>
      </c>
      <c r="D677" s="2" t="s">
        <v>63</v>
      </c>
      <c r="E677" s="4">
        <v>1.850536130536131</v>
      </c>
      <c r="F677" s="2" t="s">
        <v>150</v>
      </c>
      <c r="G677" s="2" t="s">
        <v>2810</v>
      </c>
    </row>
    <row r="678" spans="1:7">
      <c r="A678" s="2" t="s">
        <v>3485</v>
      </c>
      <c r="B678" s="2" t="s">
        <v>1085</v>
      </c>
      <c r="C678" s="2" t="s">
        <v>224</v>
      </c>
      <c r="D678" s="2" t="s">
        <v>63</v>
      </c>
      <c r="E678" s="4">
        <v>1.850536130536131</v>
      </c>
      <c r="F678" s="2" t="s">
        <v>150</v>
      </c>
      <c r="G678" s="2" t="s">
        <v>2810</v>
      </c>
    </row>
    <row r="679" spans="1:7">
      <c r="A679" s="2" t="s">
        <v>3486</v>
      </c>
      <c r="B679" s="2" t="s">
        <v>1086</v>
      </c>
      <c r="C679" s="2" t="s">
        <v>224</v>
      </c>
      <c r="D679" s="2" t="s">
        <v>63</v>
      </c>
      <c r="E679" s="4">
        <v>1.850536130536131</v>
      </c>
      <c r="F679" s="2" t="s">
        <v>150</v>
      </c>
      <c r="G679" s="2" t="s">
        <v>2810</v>
      </c>
    </row>
    <row r="680" spans="1:7">
      <c r="A680" s="2" t="s">
        <v>3487</v>
      </c>
      <c r="B680" s="2" t="s">
        <v>1088</v>
      </c>
      <c r="C680" s="2" t="s">
        <v>224</v>
      </c>
      <c r="D680" s="2" t="s">
        <v>63</v>
      </c>
      <c r="E680" s="4">
        <v>1.850536130536131</v>
      </c>
      <c r="F680" s="2" t="s">
        <v>150</v>
      </c>
      <c r="G680" s="2" t="s">
        <v>2810</v>
      </c>
    </row>
    <row r="681" spans="1:7">
      <c r="A681" s="2" t="s">
        <v>3488</v>
      </c>
      <c r="B681" s="2" t="s">
        <v>1089</v>
      </c>
      <c r="C681" s="2" t="s">
        <v>224</v>
      </c>
      <c r="D681" s="2" t="s">
        <v>63</v>
      </c>
      <c r="E681" s="4">
        <v>1.850536130536131</v>
      </c>
      <c r="F681" s="2" t="s">
        <v>150</v>
      </c>
      <c r="G681" s="2" t="s">
        <v>2810</v>
      </c>
    </row>
    <row r="682" spans="1:7">
      <c r="A682" s="2" t="s">
        <v>3489</v>
      </c>
      <c r="B682" s="2" t="s">
        <v>1090</v>
      </c>
      <c r="C682" s="2" t="s">
        <v>224</v>
      </c>
      <c r="D682" s="2" t="s">
        <v>63</v>
      </c>
      <c r="E682" s="4">
        <v>1.850536130536131</v>
      </c>
      <c r="F682" s="2" t="s">
        <v>150</v>
      </c>
      <c r="G682" s="2" t="s">
        <v>2810</v>
      </c>
    </row>
    <row r="683" spans="1:7">
      <c r="A683" s="2" t="s">
        <v>3490</v>
      </c>
      <c r="B683" s="2" t="s">
        <v>1091</v>
      </c>
      <c r="C683" s="2" t="s">
        <v>224</v>
      </c>
      <c r="D683" s="2" t="s">
        <v>63</v>
      </c>
      <c r="E683" s="4">
        <v>1.850536130536131</v>
      </c>
      <c r="F683" s="2" t="s">
        <v>150</v>
      </c>
      <c r="G683" s="2" t="s">
        <v>2810</v>
      </c>
    </row>
    <row r="684" spans="1:7">
      <c r="A684" s="2" t="s">
        <v>3491</v>
      </c>
      <c r="B684" s="2" t="s">
        <v>1092</v>
      </c>
      <c r="C684" s="2" t="s">
        <v>224</v>
      </c>
      <c r="D684" s="2" t="s">
        <v>63</v>
      </c>
      <c r="E684" s="4">
        <v>1.850536130536131</v>
      </c>
      <c r="F684" s="2" t="s">
        <v>150</v>
      </c>
      <c r="G684" s="2" t="s">
        <v>2810</v>
      </c>
    </row>
    <row r="685" spans="1:7">
      <c r="A685" s="2" t="s">
        <v>3492</v>
      </c>
      <c r="B685" s="2" t="s">
        <v>1093</v>
      </c>
      <c r="C685" s="2" t="s">
        <v>224</v>
      </c>
      <c r="D685" s="2" t="s">
        <v>63</v>
      </c>
      <c r="E685" s="4">
        <v>1.850536130536131</v>
      </c>
      <c r="F685" s="2" t="s">
        <v>150</v>
      </c>
      <c r="G685" s="2" t="s">
        <v>2810</v>
      </c>
    </row>
    <row r="686" spans="1:7">
      <c r="A686" s="2" t="s">
        <v>3493</v>
      </c>
      <c r="B686" s="2" t="s">
        <v>1094</v>
      </c>
      <c r="C686" s="2" t="s">
        <v>224</v>
      </c>
      <c r="D686" s="2" t="s">
        <v>63</v>
      </c>
      <c r="E686" s="4">
        <v>1.850536130536131</v>
      </c>
      <c r="F686" s="2" t="s">
        <v>150</v>
      </c>
      <c r="G686" s="2" t="s">
        <v>2810</v>
      </c>
    </row>
    <row r="687" spans="1:7">
      <c r="A687" s="2" t="s">
        <v>3494</v>
      </c>
      <c r="B687" s="2" t="s">
        <v>1096</v>
      </c>
      <c r="C687" s="2" t="s">
        <v>224</v>
      </c>
      <c r="D687" s="2" t="s">
        <v>63</v>
      </c>
      <c r="E687" s="4">
        <v>1.850536130536131</v>
      </c>
      <c r="F687" s="2" t="s">
        <v>150</v>
      </c>
      <c r="G687" s="2" t="s">
        <v>2810</v>
      </c>
    </row>
    <row r="688" spans="1:7">
      <c r="A688" s="2" t="s">
        <v>3495</v>
      </c>
      <c r="B688" s="2" t="s">
        <v>1097</v>
      </c>
      <c r="C688" s="2" t="s">
        <v>224</v>
      </c>
      <c r="D688" s="2" t="s">
        <v>63</v>
      </c>
      <c r="E688" s="4">
        <v>1.850536130536131</v>
      </c>
      <c r="F688" s="2" t="s">
        <v>150</v>
      </c>
      <c r="G688" s="2" t="s">
        <v>2810</v>
      </c>
    </row>
    <row r="689" spans="1:7">
      <c r="A689" s="2" t="s">
        <v>3496</v>
      </c>
      <c r="B689" s="2" t="s">
        <v>1098</v>
      </c>
      <c r="C689" s="2" t="s">
        <v>224</v>
      </c>
      <c r="D689" s="2" t="s">
        <v>63</v>
      </c>
      <c r="E689" s="4">
        <v>1.850536130536131</v>
      </c>
      <c r="F689" s="2" t="s">
        <v>150</v>
      </c>
      <c r="G689" s="2" t="s">
        <v>2810</v>
      </c>
    </row>
    <row r="690" spans="1:7">
      <c r="A690" s="2" t="s">
        <v>3497</v>
      </c>
      <c r="B690" s="2" t="s">
        <v>1099</v>
      </c>
      <c r="C690" s="2" t="s">
        <v>224</v>
      </c>
      <c r="D690" s="2" t="s">
        <v>63</v>
      </c>
      <c r="E690" s="4">
        <v>1.850536130536131</v>
      </c>
      <c r="F690" s="2" t="s">
        <v>150</v>
      </c>
      <c r="G690" s="2" t="s">
        <v>2810</v>
      </c>
    </row>
    <row r="691" spans="1:7">
      <c r="A691" s="2" t="s">
        <v>3498</v>
      </c>
      <c r="B691" s="2" t="s">
        <v>1100</v>
      </c>
      <c r="C691" s="2" t="s">
        <v>224</v>
      </c>
      <c r="D691" s="2" t="s">
        <v>63</v>
      </c>
      <c r="E691" s="4">
        <v>1.850536130536131</v>
      </c>
      <c r="F691" s="2" t="s">
        <v>150</v>
      </c>
      <c r="G691" s="2" t="s">
        <v>2810</v>
      </c>
    </row>
    <row r="692" spans="1:7">
      <c r="A692" s="2" t="s">
        <v>3499</v>
      </c>
      <c r="B692" s="2" t="s">
        <v>1101</v>
      </c>
      <c r="C692" s="2" t="s">
        <v>224</v>
      </c>
      <c r="D692" s="2" t="s">
        <v>63</v>
      </c>
      <c r="E692" s="4">
        <v>1.850536130536131</v>
      </c>
      <c r="F692" s="2" t="s">
        <v>150</v>
      </c>
      <c r="G692" s="2" t="s">
        <v>2810</v>
      </c>
    </row>
    <row r="693" spans="1:7">
      <c r="A693" s="2" t="s">
        <v>3500</v>
      </c>
      <c r="B693" s="2" t="s">
        <v>1102</v>
      </c>
      <c r="C693" s="2" t="s">
        <v>224</v>
      </c>
      <c r="D693" s="2" t="s">
        <v>63</v>
      </c>
      <c r="E693" s="4">
        <v>1.850536130536131</v>
      </c>
      <c r="F693" s="2" t="s">
        <v>150</v>
      </c>
      <c r="G693" s="2" t="s">
        <v>2810</v>
      </c>
    </row>
    <row r="694" spans="1:7">
      <c r="A694" s="2" t="s">
        <v>3501</v>
      </c>
      <c r="B694" s="2" t="s">
        <v>1103</v>
      </c>
      <c r="C694" s="2" t="s">
        <v>224</v>
      </c>
      <c r="D694" s="2" t="s">
        <v>63</v>
      </c>
      <c r="E694" s="4">
        <v>1.850536130536131</v>
      </c>
      <c r="F694" s="2" t="s">
        <v>150</v>
      </c>
      <c r="G694" s="2" t="s">
        <v>2810</v>
      </c>
    </row>
    <row r="695" spans="1:7">
      <c r="A695" s="2" t="s">
        <v>3502</v>
      </c>
      <c r="B695" s="2" t="s">
        <v>1104</v>
      </c>
      <c r="C695" s="2" t="s">
        <v>224</v>
      </c>
      <c r="D695" s="2" t="s">
        <v>63</v>
      </c>
      <c r="E695" s="4">
        <v>1.850536130536131</v>
      </c>
      <c r="F695" s="2" t="s">
        <v>150</v>
      </c>
      <c r="G695" s="2" t="s">
        <v>2810</v>
      </c>
    </row>
    <row r="696" spans="1:7">
      <c r="A696" s="2" t="s">
        <v>3503</v>
      </c>
      <c r="B696" s="2" t="s">
        <v>1105</v>
      </c>
      <c r="C696" s="2" t="s">
        <v>224</v>
      </c>
      <c r="D696" s="2" t="s">
        <v>63</v>
      </c>
      <c r="E696" s="4">
        <v>1.850536130536131</v>
      </c>
      <c r="F696" s="2" t="s">
        <v>150</v>
      </c>
      <c r="G696" s="2" t="s">
        <v>2810</v>
      </c>
    </row>
    <row r="697" spans="1:7">
      <c r="A697" s="2" t="s">
        <v>3504</v>
      </c>
      <c r="B697" s="2" t="s">
        <v>1106</v>
      </c>
      <c r="C697" s="2" t="s">
        <v>224</v>
      </c>
      <c r="D697" s="2" t="s">
        <v>63</v>
      </c>
      <c r="E697" s="4">
        <v>1.850536130536131</v>
      </c>
      <c r="F697" s="2" t="s">
        <v>150</v>
      </c>
      <c r="G697" s="2" t="s">
        <v>2810</v>
      </c>
    </row>
    <row r="698" spans="1:7">
      <c r="A698" s="2" t="s">
        <v>3505</v>
      </c>
      <c r="B698" s="2" t="s">
        <v>1107</v>
      </c>
      <c r="C698" s="2" t="s">
        <v>224</v>
      </c>
      <c r="D698" s="2" t="s">
        <v>63</v>
      </c>
      <c r="E698" s="4">
        <v>1.850536130536131</v>
      </c>
      <c r="F698" s="2" t="s">
        <v>150</v>
      </c>
      <c r="G698" s="2" t="s">
        <v>2810</v>
      </c>
    </row>
    <row r="699" spans="1:7">
      <c r="A699" s="2" t="s">
        <v>3506</v>
      </c>
      <c r="B699" s="2" t="s">
        <v>1108</v>
      </c>
      <c r="C699" s="2" t="s">
        <v>224</v>
      </c>
      <c r="D699" s="2" t="s">
        <v>63</v>
      </c>
      <c r="E699" s="4">
        <v>1.850536130536131</v>
      </c>
      <c r="F699" s="2" t="s">
        <v>150</v>
      </c>
      <c r="G699" s="2" t="s">
        <v>2810</v>
      </c>
    </row>
    <row r="700" spans="1:7">
      <c r="A700" s="2" t="s">
        <v>3507</v>
      </c>
      <c r="B700" s="2" t="s">
        <v>1109</v>
      </c>
      <c r="C700" s="2" t="s">
        <v>224</v>
      </c>
      <c r="D700" s="2" t="s">
        <v>63</v>
      </c>
      <c r="E700" s="4">
        <v>1.850536130536131</v>
      </c>
      <c r="F700" s="2" t="s">
        <v>150</v>
      </c>
      <c r="G700" s="2" t="s">
        <v>2810</v>
      </c>
    </row>
    <row r="701" spans="1:7">
      <c r="A701" s="2" t="s">
        <v>3508</v>
      </c>
      <c r="B701" s="2" t="s">
        <v>1110</v>
      </c>
      <c r="C701" s="2" t="s">
        <v>224</v>
      </c>
      <c r="D701" s="2" t="s">
        <v>63</v>
      </c>
      <c r="E701" s="4">
        <v>1.850536130536131</v>
      </c>
      <c r="F701" s="2" t="s">
        <v>150</v>
      </c>
      <c r="G701" s="2" t="s">
        <v>2810</v>
      </c>
    </row>
    <row r="702" spans="1:7">
      <c r="A702" s="2" t="s">
        <v>3509</v>
      </c>
      <c r="B702" s="2" t="s">
        <v>1111</v>
      </c>
      <c r="C702" s="2" t="s">
        <v>224</v>
      </c>
      <c r="D702" s="2" t="s">
        <v>63</v>
      </c>
      <c r="E702" s="4">
        <v>1.850536130536131</v>
      </c>
      <c r="F702" s="2" t="s">
        <v>150</v>
      </c>
      <c r="G702" s="2" t="s">
        <v>2810</v>
      </c>
    </row>
    <row r="703" spans="1:7">
      <c r="A703" s="2" t="s">
        <v>3510</v>
      </c>
      <c r="B703" s="2" t="s">
        <v>1113</v>
      </c>
      <c r="C703" s="2" t="s">
        <v>224</v>
      </c>
      <c r="D703" s="2" t="s">
        <v>63</v>
      </c>
      <c r="E703" s="4">
        <v>1.850536130536131</v>
      </c>
      <c r="F703" s="2" t="s">
        <v>150</v>
      </c>
      <c r="G703" s="2" t="s">
        <v>2810</v>
      </c>
    </row>
    <row r="704" spans="1:7">
      <c r="A704" s="2" t="s">
        <v>3511</v>
      </c>
      <c r="B704" s="2" t="s">
        <v>1114</v>
      </c>
      <c r="C704" s="2" t="s">
        <v>224</v>
      </c>
      <c r="D704" s="2" t="s">
        <v>63</v>
      </c>
      <c r="E704" s="4">
        <v>1.850536130536131</v>
      </c>
      <c r="F704" s="2" t="s">
        <v>150</v>
      </c>
      <c r="G704" s="2" t="s">
        <v>2810</v>
      </c>
    </row>
    <row r="705" spans="1:7">
      <c r="A705" s="2" t="s">
        <v>3512</v>
      </c>
      <c r="B705" s="2" t="s">
        <v>1116</v>
      </c>
      <c r="C705" s="2" t="s">
        <v>224</v>
      </c>
      <c r="D705" s="2" t="s">
        <v>63</v>
      </c>
      <c r="E705" s="4">
        <v>1.850536130536131</v>
      </c>
      <c r="F705" s="2" t="s">
        <v>150</v>
      </c>
      <c r="G705" s="2" t="s">
        <v>2810</v>
      </c>
    </row>
    <row r="706" spans="1:7">
      <c r="A706" s="2" t="s">
        <v>3513</v>
      </c>
      <c r="B706" s="2" t="s">
        <v>1117</v>
      </c>
      <c r="C706" s="2" t="s">
        <v>224</v>
      </c>
      <c r="D706" s="2" t="s">
        <v>63</v>
      </c>
      <c r="E706" s="4">
        <v>1.850536130536131</v>
      </c>
      <c r="F706" s="2" t="s">
        <v>150</v>
      </c>
      <c r="G706" s="2" t="s">
        <v>2810</v>
      </c>
    </row>
    <row r="707" spans="1:7">
      <c r="A707" s="2" t="s">
        <v>3514</v>
      </c>
      <c r="B707" s="2" t="s">
        <v>1119</v>
      </c>
      <c r="C707" s="2" t="s">
        <v>224</v>
      </c>
      <c r="D707" s="2" t="s">
        <v>63</v>
      </c>
      <c r="E707" s="4">
        <v>1.850536130536131</v>
      </c>
      <c r="F707" s="2" t="s">
        <v>150</v>
      </c>
      <c r="G707" s="2" t="s">
        <v>2810</v>
      </c>
    </row>
    <row r="708" spans="1:7">
      <c r="A708" s="2" t="s">
        <v>3515</v>
      </c>
      <c r="B708" s="2" t="s">
        <v>1120</v>
      </c>
      <c r="C708" s="2" t="s">
        <v>224</v>
      </c>
      <c r="D708" s="2" t="s">
        <v>63</v>
      </c>
      <c r="E708" s="4">
        <v>1.850536130536131</v>
      </c>
      <c r="F708" s="2" t="s">
        <v>150</v>
      </c>
      <c r="G708" s="2" t="s">
        <v>2810</v>
      </c>
    </row>
    <row r="709" spans="1:7">
      <c r="A709" s="2" t="s">
        <v>3516</v>
      </c>
      <c r="B709" s="2" t="s">
        <v>1121</v>
      </c>
      <c r="C709" s="2" t="s">
        <v>224</v>
      </c>
      <c r="D709" s="2" t="s">
        <v>63</v>
      </c>
      <c r="E709" s="4">
        <v>1.850536130536131</v>
      </c>
      <c r="F709" s="2" t="s">
        <v>150</v>
      </c>
      <c r="G709" s="2" t="s">
        <v>2810</v>
      </c>
    </row>
    <row r="710" spans="1:7">
      <c r="A710" s="2" t="s">
        <v>3517</v>
      </c>
      <c r="B710" s="2" t="s">
        <v>1122</v>
      </c>
      <c r="C710" s="2" t="s">
        <v>224</v>
      </c>
      <c r="D710" s="2" t="s">
        <v>63</v>
      </c>
      <c r="E710" s="4">
        <v>1.850536130536131</v>
      </c>
      <c r="F710" s="2" t="s">
        <v>150</v>
      </c>
      <c r="G710" s="2" t="s">
        <v>2810</v>
      </c>
    </row>
    <row r="711" spans="1:7">
      <c r="A711" s="2" t="s">
        <v>3518</v>
      </c>
      <c r="B711" s="2" t="s">
        <v>1124</v>
      </c>
      <c r="C711" s="2" t="s">
        <v>224</v>
      </c>
      <c r="D711" s="2" t="s">
        <v>63</v>
      </c>
      <c r="E711" s="4">
        <v>1.850536130536131</v>
      </c>
      <c r="F711" s="2" t="s">
        <v>150</v>
      </c>
      <c r="G711" s="2" t="s">
        <v>2810</v>
      </c>
    </row>
    <row r="712" spans="1:7">
      <c r="A712" s="2" t="s">
        <v>3519</v>
      </c>
      <c r="B712" s="2" t="s">
        <v>1125</v>
      </c>
      <c r="C712" s="2" t="s">
        <v>224</v>
      </c>
      <c r="D712" s="2" t="s">
        <v>63</v>
      </c>
      <c r="E712" s="4">
        <v>1.850536130536131</v>
      </c>
      <c r="F712" s="2" t="s">
        <v>150</v>
      </c>
      <c r="G712" s="2" t="s">
        <v>2810</v>
      </c>
    </row>
    <row r="713" spans="1:7">
      <c r="A713" s="2" t="s">
        <v>3520</v>
      </c>
      <c r="B713" s="2" t="s">
        <v>1126</v>
      </c>
      <c r="C713" s="2" t="s">
        <v>224</v>
      </c>
      <c r="D713" s="2" t="s">
        <v>63</v>
      </c>
      <c r="E713" s="4">
        <v>1.850536130536131</v>
      </c>
      <c r="F713" s="2" t="s">
        <v>150</v>
      </c>
      <c r="G713" s="2" t="s">
        <v>2810</v>
      </c>
    </row>
    <row r="714" spans="1:7">
      <c r="A714" s="2" t="s">
        <v>3521</v>
      </c>
      <c r="B714" s="2" t="s">
        <v>1127</v>
      </c>
      <c r="C714" s="2" t="s">
        <v>224</v>
      </c>
      <c r="D714" s="2" t="s">
        <v>63</v>
      </c>
      <c r="E714" s="4">
        <v>1.850536130536131</v>
      </c>
      <c r="F714" s="2" t="s">
        <v>150</v>
      </c>
      <c r="G714" s="2" t="s">
        <v>2810</v>
      </c>
    </row>
    <row r="715" spans="1:7">
      <c r="A715" s="2" t="s">
        <v>3522</v>
      </c>
      <c r="B715" s="2" t="s">
        <v>1128</v>
      </c>
      <c r="C715" s="2" t="s">
        <v>224</v>
      </c>
      <c r="D715" s="2" t="s">
        <v>63</v>
      </c>
      <c r="E715" s="4">
        <v>1.850536130536131</v>
      </c>
      <c r="F715" s="2" t="s">
        <v>150</v>
      </c>
      <c r="G715" s="2" t="s">
        <v>2810</v>
      </c>
    </row>
    <row r="716" spans="1:7">
      <c r="A716" s="2" t="s">
        <v>3523</v>
      </c>
      <c r="B716" s="2" t="s">
        <v>1129</v>
      </c>
      <c r="C716" s="2" t="s">
        <v>224</v>
      </c>
      <c r="D716" s="2" t="s">
        <v>63</v>
      </c>
      <c r="E716" s="4">
        <v>1.850536130536131</v>
      </c>
      <c r="F716" s="2" t="s">
        <v>150</v>
      </c>
      <c r="G716" s="2" t="s">
        <v>2810</v>
      </c>
    </row>
    <row r="717" spans="1:7">
      <c r="A717" s="2" t="s">
        <v>3524</v>
      </c>
      <c r="B717" s="2" t="s">
        <v>1130</v>
      </c>
      <c r="C717" s="2" t="s">
        <v>224</v>
      </c>
      <c r="D717" s="2" t="s">
        <v>63</v>
      </c>
      <c r="E717" s="4">
        <v>1.850536130536131</v>
      </c>
      <c r="F717" s="2" t="s">
        <v>150</v>
      </c>
      <c r="G717" s="2" t="s">
        <v>2810</v>
      </c>
    </row>
    <row r="718" spans="1:7">
      <c r="A718" s="2" t="s">
        <v>3525</v>
      </c>
      <c r="B718" s="2" t="s">
        <v>1131</v>
      </c>
      <c r="C718" s="2" t="s">
        <v>224</v>
      </c>
      <c r="D718" s="2" t="s">
        <v>68</v>
      </c>
      <c r="E718" s="4">
        <v>2.2389999999999999</v>
      </c>
      <c r="F718" s="2" t="s">
        <v>150</v>
      </c>
      <c r="G718" s="2" t="s">
        <v>2810</v>
      </c>
    </row>
    <row r="719" spans="1:7">
      <c r="A719" s="2" t="s">
        <v>3526</v>
      </c>
      <c r="B719" s="2" t="s">
        <v>1133</v>
      </c>
      <c r="C719" s="2" t="s">
        <v>224</v>
      </c>
      <c r="D719" s="2" t="s">
        <v>68</v>
      </c>
      <c r="E719" s="4">
        <v>2.2389999999999999</v>
      </c>
      <c r="F719" s="2" t="s">
        <v>150</v>
      </c>
      <c r="G719" s="2" t="s">
        <v>2810</v>
      </c>
    </row>
    <row r="720" spans="1:7">
      <c r="A720" s="2" t="s">
        <v>3527</v>
      </c>
      <c r="B720" s="2" t="s">
        <v>1135</v>
      </c>
      <c r="C720" s="2" t="s">
        <v>224</v>
      </c>
      <c r="D720" s="2" t="s">
        <v>68</v>
      </c>
      <c r="E720" s="4">
        <v>2.2389999999999999</v>
      </c>
      <c r="F720" s="2" t="s">
        <v>150</v>
      </c>
      <c r="G720" s="2" t="s">
        <v>2810</v>
      </c>
    </row>
    <row r="721" spans="1:7">
      <c r="A721" s="2" t="s">
        <v>3528</v>
      </c>
      <c r="B721" s="2" t="s">
        <v>1136</v>
      </c>
      <c r="C721" s="2" t="s">
        <v>224</v>
      </c>
      <c r="D721" s="2" t="s">
        <v>68</v>
      </c>
      <c r="E721" s="4">
        <v>2.2389999999999999</v>
      </c>
      <c r="F721" s="2" t="s">
        <v>150</v>
      </c>
      <c r="G721" s="2" t="s">
        <v>2810</v>
      </c>
    </row>
    <row r="722" spans="1:7">
      <c r="A722" s="2" t="s">
        <v>3529</v>
      </c>
      <c r="B722" s="2" t="s">
        <v>1138</v>
      </c>
      <c r="C722" s="2" t="s">
        <v>224</v>
      </c>
      <c r="D722" s="2" t="s">
        <v>68</v>
      </c>
      <c r="E722" s="4">
        <v>2.2389999999999999</v>
      </c>
      <c r="F722" s="2" t="s">
        <v>150</v>
      </c>
      <c r="G722" s="2" t="s">
        <v>2810</v>
      </c>
    </row>
    <row r="723" spans="1:7">
      <c r="A723" s="2" t="s">
        <v>3530</v>
      </c>
      <c r="B723" s="2" t="s">
        <v>1140</v>
      </c>
      <c r="C723" s="2" t="s">
        <v>224</v>
      </c>
      <c r="D723" s="2" t="s">
        <v>68</v>
      </c>
      <c r="E723" s="4">
        <v>2.2389999999999999</v>
      </c>
      <c r="F723" s="2" t="s">
        <v>150</v>
      </c>
      <c r="G723" s="2" t="s">
        <v>2810</v>
      </c>
    </row>
    <row r="724" spans="1:7">
      <c r="A724" s="2" t="s">
        <v>3531</v>
      </c>
      <c r="B724" s="2" t="s">
        <v>1142</v>
      </c>
      <c r="C724" s="2" t="s">
        <v>224</v>
      </c>
      <c r="D724" s="2" t="s">
        <v>68</v>
      </c>
      <c r="E724" s="4">
        <v>2.2389999999999999</v>
      </c>
      <c r="F724" s="2" t="s">
        <v>150</v>
      </c>
      <c r="G724" s="2" t="s">
        <v>2810</v>
      </c>
    </row>
    <row r="725" spans="1:7">
      <c r="A725" s="2" t="s">
        <v>3532</v>
      </c>
      <c r="B725" s="2" t="s">
        <v>1143</v>
      </c>
      <c r="C725" s="2" t="s">
        <v>224</v>
      </c>
      <c r="D725" s="2" t="s">
        <v>68</v>
      </c>
      <c r="E725" s="4">
        <v>2.2389999999999999</v>
      </c>
      <c r="F725" s="2" t="s">
        <v>150</v>
      </c>
      <c r="G725" s="2" t="s">
        <v>2810</v>
      </c>
    </row>
    <row r="726" spans="1:7">
      <c r="A726" s="2" t="s">
        <v>3533</v>
      </c>
      <c r="B726" s="2" t="s">
        <v>1145</v>
      </c>
      <c r="C726" s="2" t="s">
        <v>224</v>
      </c>
      <c r="D726" s="2" t="s">
        <v>68</v>
      </c>
      <c r="E726" s="4">
        <v>2.2389999999999999</v>
      </c>
      <c r="F726" s="2" t="s">
        <v>150</v>
      </c>
      <c r="G726" s="2" t="s">
        <v>2810</v>
      </c>
    </row>
    <row r="727" spans="1:7">
      <c r="A727" s="2" t="s">
        <v>3534</v>
      </c>
      <c r="B727" s="2" t="s">
        <v>1147</v>
      </c>
      <c r="C727" s="2" t="s">
        <v>224</v>
      </c>
      <c r="D727" s="2" t="s">
        <v>68</v>
      </c>
      <c r="E727" s="4">
        <v>2.2389999999999999</v>
      </c>
      <c r="F727" s="2" t="s">
        <v>150</v>
      </c>
      <c r="G727" s="2" t="s">
        <v>2810</v>
      </c>
    </row>
    <row r="728" spans="1:7">
      <c r="A728" s="2" t="s">
        <v>3535</v>
      </c>
      <c r="B728" s="2" t="s">
        <v>1149</v>
      </c>
      <c r="C728" s="2" t="s">
        <v>224</v>
      </c>
      <c r="D728" s="2" t="s">
        <v>68</v>
      </c>
      <c r="E728" s="4">
        <v>2.2389999999999999</v>
      </c>
      <c r="F728" s="2" t="s">
        <v>150</v>
      </c>
      <c r="G728" s="2" t="s">
        <v>2810</v>
      </c>
    </row>
    <row r="729" spans="1:7">
      <c r="A729" s="2" t="s">
        <v>3536</v>
      </c>
      <c r="B729" s="2" t="s">
        <v>1151</v>
      </c>
      <c r="C729" s="2" t="s">
        <v>224</v>
      </c>
      <c r="D729" s="2" t="s">
        <v>68</v>
      </c>
      <c r="E729" s="4">
        <v>2.2389999999999999</v>
      </c>
      <c r="F729" s="2" t="s">
        <v>150</v>
      </c>
      <c r="G729" s="2" t="s">
        <v>2810</v>
      </c>
    </row>
    <row r="730" spans="1:7">
      <c r="A730" s="2" t="s">
        <v>3537</v>
      </c>
      <c r="B730" s="2" t="s">
        <v>1152</v>
      </c>
      <c r="C730" s="2" t="s">
        <v>224</v>
      </c>
      <c r="D730" s="2" t="s">
        <v>68</v>
      </c>
      <c r="E730" s="4">
        <v>2.2389999999999999</v>
      </c>
      <c r="F730" s="2" t="s">
        <v>150</v>
      </c>
      <c r="G730" s="2" t="s">
        <v>2810</v>
      </c>
    </row>
    <row r="731" spans="1:7">
      <c r="A731" s="2" t="s">
        <v>3538</v>
      </c>
      <c r="B731" s="2" t="s">
        <v>1154</v>
      </c>
      <c r="C731" s="2" t="s">
        <v>224</v>
      </c>
      <c r="D731" s="2" t="s">
        <v>68</v>
      </c>
      <c r="E731" s="4">
        <v>2.2389999999999999</v>
      </c>
      <c r="F731" s="2" t="s">
        <v>150</v>
      </c>
      <c r="G731" s="2" t="s">
        <v>2810</v>
      </c>
    </row>
    <row r="732" spans="1:7">
      <c r="A732" s="2" t="s">
        <v>3539</v>
      </c>
      <c r="B732" s="2" t="s">
        <v>1155</v>
      </c>
      <c r="C732" s="2" t="s">
        <v>224</v>
      </c>
      <c r="D732" s="2" t="s">
        <v>68</v>
      </c>
      <c r="E732" s="4">
        <v>2.2389999999999999</v>
      </c>
      <c r="F732" s="2" t="s">
        <v>150</v>
      </c>
      <c r="G732" s="2" t="s">
        <v>2810</v>
      </c>
    </row>
    <row r="733" spans="1:7">
      <c r="A733" s="2" t="s">
        <v>3540</v>
      </c>
      <c r="B733" s="2" t="s">
        <v>1156</v>
      </c>
      <c r="C733" s="2" t="s">
        <v>224</v>
      </c>
      <c r="D733" s="2" t="s">
        <v>68</v>
      </c>
      <c r="E733" s="4">
        <v>2.2389999999999999</v>
      </c>
      <c r="F733" s="2" t="s">
        <v>150</v>
      </c>
      <c r="G733" s="2" t="s">
        <v>2810</v>
      </c>
    </row>
    <row r="734" spans="1:7">
      <c r="A734" s="2" t="s">
        <v>3541</v>
      </c>
      <c r="B734" s="2" t="s">
        <v>1158</v>
      </c>
      <c r="C734" s="2" t="s">
        <v>224</v>
      </c>
      <c r="D734" s="2" t="s">
        <v>68</v>
      </c>
      <c r="E734" s="4">
        <v>2.2389999999999999</v>
      </c>
      <c r="F734" s="2" t="s">
        <v>150</v>
      </c>
      <c r="G734" s="2" t="s">
        <v>2810</v>
      </c>
    </row>
    <row r="735" spans="1:7">
      <c r="A735" s="2" t="s">
        <v>3542</v>
      </c>
      <c r="B735" s="2" t="s">
        <v>1160</v>
      </c>
      <c r="C735" s="2" t="s">
        <v>224</v>
      </c>
      <c r="D735" s="2" t="s">
        <v>68</v>
      </c>
      <c r="E735" s="4">
        <v>2.2389999999999999</v>
      </c>
      <c r="F735" s="2" t="s">
        <v>150</v>
      </c>
      <c r="G735" s="2" t="s">
        <v>2810</v>
      </c>
    </row>
    <row r="736" spans="1:7">
      <c r="A736" s="2" t="s">
        <v>3543</v>
      </c>
      <c r="B736" s="2" t="s">
        <v>1162</v>
      </c>
      <c r="C736" s="2" t="s">
        <v>224</v>
      </c>
      <c r="D736" s="2" t="s">
        <v>68</v>
      </c>
      <c r="E736" s="4">
        <v>2.2389999999999999</v>
      </c>
      <c r="F736" s="2" t="s">
        <v>150</v>
      </c>
      <c r="G736" s="2" t="s">
        <v>2810</v>
      </c>
    </row>
    <row r="737" spans="1:7">
      <c r="A737" s="2" t="s">
        <v>3544</v>
      </c>
      <c r="B737" s="2" t="s">
        <v>1164</v>
      </c>
      <c r="C737" s="2" t="s">
        <v>224</v>
      </c>
      <c r="D737" s="2" t="s">
        <v>68</v>
      </c>
      <c r="E737" s="4">
        <v>2.2389999999999999</v>
      </c>
      <c r="F737" s="2" t="s">
        <v>150</v>
      </c>
      <c r="G737" s="2" t="s">
        <v>2810</v>
      </c>
    </row>
    <row r="738" spans="1:7">
      <c r="A738" s="2" t="s">
        <v>3545</v>
      </c>
      <c r="B738" s="2" t="s">
        <v>1166</v>
      </c>
      <c r="C738" s="2" t="s">
        <v>224</v>
      </c>
      <c r="D738" s="2" t="s">
        <v>68</v>
      </c>
      <c r="E738" s="4">
        <v>2.2389999999999999</v>
      </c>
      <c r="F738" s="2" t="s">
        <v>150</v>
      </c>
      <c r="G738" s="2" t="s">
        <v>2810</v>
      </c>
    </row>
    <row r="739" spans="1:7">
      <c r="A739" s="2" t="s">
        <v>3546</v>
      </c>
      <c r="B739" s="2" t="s">
        <v>1167</v>
      </c>
      <c r="C739" s="2" t="s">
        <v>224</v>
      </c>
      <c r="D739" s="2" t="s">
        <v>68</v>
      </c>
      <c r="E739" s="4">
        <v>2.2389999999999999</v>
      </c>
      <c r="F739" s="2" t="s">
        <v>150</v>
      </c>
      <c r="G739" s="2" t="s">
        <v>2810</v>
      </c>
    </row>
    <row r="740" spans="1:7">
      <c r="A740" s="2" t="s">
        <v>3547</v>
      </c>
      <c r="B740" s="2" t="s">
        <v>1169</v>
      </c>
      <c r="C740" s="2" t="s">
        <v>224</v>
      </c>
      <c r="D740" s="2" t="s">
        <v>68</v>
      </c>
      <c r="E740" s="4">
        <v>2.2389999999999999</v>
      </c>
      <c r="F740" s="2" t="s">
        <v>150</v>
      </c>
      <c r="G740" s="2" t="s">
        <v>2810</v>
      </c>
    </row>
    <row r="741" spans="1:7">
      <c r="A741" s="2" t="s">
        <v>3548</v>
      </c>
      <c r="B741" s="2" t="s">
        <v>1170</v>
      </c>
      <c r="C741" s="2" t="s">
        <v>224</v>
      </c>
      <c r="D741" s="2" t="s">
        <v>68</v>
      </c>
      <c r="E741" s="4">
        <v>2.2389999999999999</v>
      </c>
      <c r="F741" s="2" t="s">
        <v>150</v>
      </c>
      <c r="G741" s="2" t="s">
        <v>2810</v>
      </c>
    </row>
    <row r="742" spans="1:7">
      <c r="A742" s="2" t="s">
        <v>3549</v>
      </c>
      <c r="B742" s="2" t="s">
        <v>1172</v>
      </c>
      <c r="C742" s="2" t="s">
        <v>224</v>
      </c>
      <c r="D742" s="2" t="s">
        <v>68</v>
      </c>
      <c r="E742" s="4">
        <v>2.2389999999999999</v>
      </c>
      <c r="F742" s="2" t="s">
        <v>150</v>
      </c>
      <c r="G742" s="2" t="s">
        <v>2810</v>
      </c>
    </row>
    <row r="743" spans="1:7">
      <c r="A743" s="2" t="s">
        <v>3550</v>
      </c>
      <c r="B743" s="2" t="s">
        <v>1174</v>
      </c>
      <c r="C743" s="2" t="s">
        <v>224</v>
      </c>
      <c r="D743" s="2" t="s">
        <v>68</v>
      </c>
      <c r="E743" s="4">
        <v>2.2389999999999999</v>
      </c>
      <c r="F743" s="2" t="s">
        <v>150</v>
      </c>
      <c r="G743" s="2" t="s">
        <v>2810</v>
      </c>
    </row>
    <row r="744" spans="1:7">
      <c r="A744" s="2" t="s">
        <v>3551</v>
      </c>
      <c r="B744" s="2" t="s">
        <v>1176</v>
      </c>
      <c r="C744" s="2" t="s">
        <v>224</v>
      </c>
      <c r="D744" s="2" t="s">
        <v>75</v>
      </c>
      <c r="E744" s="4">
        <v>2.2389999999999999</v>
      </c>
      <c r="F744" s="2" t="s">
        <v>150</v>
      </c>
      <c r="G744" s="2" t="s">
        <v>2810</v>
      </c>
    </row>
    <row r="745" spans="1:7">
      <c r="A745" s="2" t="s">
        <v>3552</v>
      </c>
      <c r="B745" s="2" t="s">
        <v>1178</v>
      </c>
      <c r="C745" s="2" t="s">
        <v>224</v>
      </c>
      <c r="D745" s="2" t="s">
        <v>68</v>
      </c>
      <c r="E745" s="4">
        <v>2.2389999999999999</v>
      </c>
      <c r="F745" s="2" t="s">
        <v>150</v>
      </c>
      <c r="G745" s="2" t="s">
        <v>2810</v>
      </c>
    </row>
    <row r="746" spans="1:7">
      <c r="A746" s="2" t="s">
        <v>3553</v>
      </c>
      <c r="B746" s="2" t="s">
        <v>1180</v>
      </c>
      <c r="C746" s="2" t="s">
        <v>224</v>
      </c>
      <c r="D746" s="2" t="s">
        <v>68</v>
      </c>
      <c r="E746" s="4">
        <v>2.2389999999999999</v>
      </c>
      <c r="F746" s="2" t="s">
        <v>150</v>
      </c>
      <c r="G746" s="2" t="s">
        <v>2810</v>
      </c>
    </row>
    <row r="747" spans="1:7">
      <c r="A747" s="2" t="s">
        <v>3554</v>
      </c>
      <c r="B747" s="2" t="s">
        <v>1182</v>
      </c>
      <c r="C747" s="2" t="s">
        <v>224</v>
      </c>
      <c r="D747" s="2" t="s">
        <v>68</v>
      </c>
      <c r="E747" s="4">
        <v>2.2389999999999999</v>
      </c>
      <c r="F747" s="2" t="s">
        <v>150</v>
      </c>
      <c r="G747" s="2" t="s">
        <v>2810</v>
      </c>
    </row>
    <row r="748" spans="1:7">
      <c r="A748" s="2" t="s">
        <v>3555</v>
      </c>
      <c r="B748" s="2" t="s">
        <v>1184</v>
      </c>
      <c r="C748" s="2" t="s">
        <v>224</v>
      </c>
      <c r="D748" s="2" t="s">
        <v>68</v>
      </c>
      <c r="E748" s="4">
        <v>2.2389999999999999</v>
      </c>
      <c r="F748" s="2" t="s">
        <v>150</v>
      </c>
      <c r="G748" s="2" t="s">
        <v>2810</v>
      </c>
    </row>
    <row r="749" spans="1:7">
      <c r="A749" s="2" t="s">
        <v>3556</v>
      </c>
      <c r="B749" s="2" t="s">
        <v>1186</v>
      </c>
      <c r="C749" s="2" t="s">
        <v>224</v>
      </c>
      <c r="D749" s="2" t="s">
        <v>68</v>
      </c>
      <c r="E749" s="4">
        <v>2.2389999999999999</v>
      </c>
      <c r="F749" s="2" t="s">
        <v>150</v>
      </c>
      <c r="G749" s="2" t="s">
        <v>2810</v>
      </c>
    </row>
    <row r="750" spans="1:7">
      <c r="A750" s="2" t="s">
        <v>3557</v>
      </c>
      <c r="B750" s="2" t="s">
        <v>1187</v>
      </c>
      <c r="C750" s="2" t="s">
        <v>224</v>
      </c>
      <c r="D750" s="2" t="s">
        <v>68</v>
      </c>
      <c r="E750" s="4">
        <v>2.2389999999999999</v>
      </c>
      <c r="F750" s="2" t="s">
        <v>150</v>
      </c>
      <c r="G750" s="2" t="s">
        <v>2810</v>
      </c>
    </row>
    <row r="751" spans="1:7">
      <c r="A751" s="2" t="s">
        <v>3558</v>
      </c>
      <c r="B751" s="2" t="s">
        <v>1189</v>
      </c>
      <c r="C751" s="2" t="s">
        <v>224</v>
      </c>
      <c r="D751" s="2" t="s">
        <v>68</v>
      </c>
      <c r="E751" s="4">
        <v>2.2389999999999999</v>
      </c>
      <c r="F751" s="2" t="s">
        <v>150</v>
      </c>
      <c r="G751" s="2" t="s">
        <v>2810</v>
      </c>
    </row>
    <row r="752" spans="1:7">
      <c r="A752" s="2" t="s">
        <v>3559</v>
      </c>
      <c r="B752" s="2" t="s">
        <v>1191</v>
      </c>
      <c r="C752" s="2" t="s">
        <v>224</v>
      </c>
      <c r="D752" s="2" t="s">
        <v>68</v>
      </c>
      <c r="E752" s="4">
        <v>2.2389999999999999</v>
      </c>
      <c r="F752" s="2" t="s">
        <v>150</v>
      </c>
      <c r="G752" s="2" t="s">
        <v>2810</v>
      </c>
    </row>
    <row r="753" spans="1:7">
      <c r="A753" s="2" t="s">
        <v>3560</v>
      </c>
      <c r="B753" s="2" t="s">
        <v>1192</v>
      </c>
      <c r="C753" s="2" t="s">
        <v>224</v>
      </c>
      <c r="D753" s="2" t="s">
        <v>68</v>
      </c>
      <c r="E753" s="4">
        <v>2.2389999999999999</v>
      </c>
      <c r="F753" s="2" t="s">
        <v>150</v>
      </c>
      <c r="G753" s="2" t="s">
        <v>2810</v>
      </c>
    </row>
    <row r="754" spans="1:7">
      <c r="A754" s="2" t="s">
        <v>3561</v>
      </c>
      <c r="B754" s="2" t="s">
        <v>1194</v>
      </c>
      <c r="C754" s="2" t="s">
        <v>224</v>
      </c>
      <c r="D754" s="2" t="s">
        <v>68</v>
      </c>
      <c r="E754" s="4">
        <v>2.2389999999999999</v>
      </c>
      <c r="F754" s="2" t="s">
        <v>150</v>
      </c>
      <c r="G754" s="2" t="s">
        <v>2810</v>
      </c>
    </row>
    <row r="755" spans="1:7">
      <c r="A755" s="2" t="s">
        <v>3562</v>
      </c>
      <c r="B755" s="2" t="s">
        <v>1195</v>
      </c>
      <c r="C755" s="2" t="s">
        <v>224</v>
      </c>
      <c r="D755" s="2" t="s">
        <v>68</v>
      </c>
      <c r="E755" s="4">
        <v>2.2389999999999999</v>
      </c>
      <c r="F755" s="2" t="s">
        <v>150</v>
      </c>
      <c r="G755" s="2" t="s">
        <v>2810</v>
      </c>
    </row>
    <row r="756" spans="1:7">
      <c r="A756" s="2" t="s">
        <v>3563</v>
      </c>
      <c r="B756" s="2" t="s">
        <v>1197</v>
      </c>
      <c r="C756" s="2" t="s">
        <v>224</v>
      </c>
      <c r="D756" s="2" t="s">
        <v>68</v>
      </c>
      <c r="E756" s="4">
        <v>2.2389999999999999</v>
      </c>
      <c r="F756" s="2" t="s">
        <v>150</v>
      </c>
      <c r="G756" s="2" t="s">
        <v>2810</v>
      </c>
    </row>
    <row r="757" spans="1:7">
      <c r="A757" s="2" t="s">
        <v>3564</v>
      </c>
      <c r="B757" s="2" t="s">
        <v>1199</v>
      </c>
      <c r="C757" s="2" t="s">
        <v>224</v>
      </c>
      <c r="D757" s="2" t="s">
        <v>63</v>
      </c>
      <c r="E757" s="4">
        <v>2.2389999999999999</v>
      </c>
      <c r="F757" s="2" t="s">
        <v>150</v>
      </c>
      <c r="G757" s="2" t="s">
        <v>2810</v>
      </c>
    </row>
    <row r="758" spans="1:7">
      <c r="A758" s="2" t="s">
        <v>3565</v>
      </c>
      <c r="B758" s="2" t="s">
        <v>1201</v>
      </c>
      <c r="C758" s="2" t="s">
        <v>224</v>
      </c>
      <c r="D758" s="2" t="s">
        <v>68</v>
      </c>
      <c r="E758" s="4">
        <v>2.2389999999999999</v>
      </c>
      <c r="F758" s="2" t="s">
        <v>150</v>
      </c>
      <c r="G758" s="2" t="s">
        <v>2810</v>
      </c>
    </row>
    <row r="759" spans="1:7">
      <c r="A759" s="2" t="s">
        <v>3566</v>
      </c>
      <c r="B759" s="2" t="s">
        <v>1202</v>
      </c>
      <c r="C759" s="2" t="s">
        <v>224</v>
      </c>
      <c r="D759" s="2" t="s">
        <v>68</v>
      </c>
      <c r="E759" s="4">
        <v>2.2389999999999999</v>
      </c>
      <c r="F759" s="2" t="s">
        <v>150</v>
      </c>
      <c r="G759" s="2" t="s">
        <v>2810</v>
      </c>
    </row>
    <row r="760" spans="1:7">
      <c r="A760" s="2" t="s">
        <v>3567</v>
      </c>
      <c r="B760" s="2" t="s">
        <v>1203</v>
      </c>
      <c r="C760" s="2" t="s">
        <v>224</v>
      </c>
      <c r="D760" s="2" t="s">
        <v>68</v>
      </c>
      <c r="E760" s="4">
        <v>2.2389999999999999</v>
      </c>
      <c r="F760" s="2" t="s">
        <v>150</v>
      </c>
      <c r="G760" s="2" t="s">
        <v>2810</v>
      </c>
    </row>
    <row r="761" spans="1:7">
      <c r="A761" s="2" t="s">
        <v>3568</v>
      </c>
      <c r="B761" s="2" t="s">
        <v>1205</v>
      </c>
      <c r="C761" s="2" t="s">
        <v>224</v>
      </c>
      <c r="D761" s="2" t="s">
        <v>63</v>
      </c>
      <c r="E761" s="4">
        <v>2.2389999999999999</v>
      </c>
      <c r="F761" s="2" t="s">
        <v>150</v>
      </c>
      <c r="G761" s="2" t="s">
        <v>2810</v>
      </c>
    </row>
    <row r="762" spans="1:7">
      <c r="A762" s="2" t="s">
        <v>3569</v>
      </c>
      <c r="B762" s="2" t="s">
        <v>1207</v>
      </c>
      <c r="C762" s="2" t="s">
        <v>224</v>
      </c>
      <c r="D762" s="2" t="s">
        <v>68</v>
      </c>
      <c r="E762" s="4">
        <v>2.2389999999999999</v>
      </c>
      <c r="F762" s="2" t="s">
        <v>150</v>
      </c>
      <c r="G762" s="2" t="s">
        <v>2810</v>
      </c>
    </row>
    <row r="763" spans="1:7">
      <c r="A763" s="2" t="s">
        <v>3570</v>
      </c>
      <c r="B763" s="2" t="s">
        <v>1208</v>
      </c>
      <c r="C763" s="2" t="s">
        <v>224</v>
      </c>
      <c r="D763" s="2" t="s">
        <v>68</v>
      </c>
      <c r="E763" s="4">
        <v>2.2389999999999999</v>
      </c>
      <c r="F763" s="2" t="s">
        <v>150</v>
      </c>
      <c r="G763" s="2" t="s">
        <v>2810</v>
      </c>
    </row>
    <row r="764" spans="1:7">
      <c r="A764" s="2" t="s">
        <v>3571</v>
      </c>
      <c r="B764" s="2" t="s">
        <v>1209</v>
      </c>
      <c r="C764" s="2" t="s">
        <v>224</v>
      </c>
      <c r="D764" s="2" t="s">
        <v>63</v>
      </c>
      <c r="E764" s="4">
        <v>2.2389999999999999</v>
      </c>
      <c r="F764" s="2" t="s">
        <v>150</v>
      </c>
      <c r="G764" s="2" t="s">
        <v>2810</v>
      </c>
    </row>
    <row r="765" spans="1:7">
      <c r="A765" s="2" t="s">
        <v>3572</v>
      </c>
      <c r="B765" s="2" t="s">
        <v>1210</v>
      </c>
      <c r="C765" s="2" t="s">
        <v>224</v>
      </c>
      <c r="D765" s="2" t="s">
        <v>75</v>
      </c>
      <c r="E765" s="4">
        <v>2.2389999999999999</v>
      </c>
      <c r="F765" s="2" t="s">
        <v>150</v>
      </c>
      <c r="G765" s="2" t="s">
        <v>2810</v>
      </c>
    </row>
    <row r="766" spans="1:7">
      <c r="A766" s="2" t="s">
        <v>3573</v>
      </c>
      <c r="B766" s="2" t="s">
        <v>1211</v>
      </c>
      <c r="C766" s="2" t="s">
        <v>224</v>
      </c>
      <c r="D766" s="2" t="s">
        <v>68</v>
      </c>
      <c r="E766" s="4">
        <v>2.2389999999999999</v>
      </c>
      <c r="F766" s="2" t="s">
        <v>150</v>
      </c>
      <c r="G766" s="2" t="s">
        <v>2810</v>
      </c>
    </row>
    <row r="767" spans="1:7">
      <c r="A767" s="2" t="s">
        <v>3574</v>
      </c>
      <c r="B767" s="2" t="s">
        <v>1212</v>
      </c>
      <c r="C767" s="2" t="s">
        <v>224</v>
      </c>
      <c r="D767" s="2" t="s">
        <v>68</v>
      </c>
      <c r="E767" s="4">
        <v>2.2389999999999999</v>
      </c>
      <c r="F767" s="2" t="s">
        <v>150</v>
      </c>
      <c r="G767" s="2" t="s">
        <v>2810</v>
      </c>
    </row>
    <row r="768" spans="1:7">
      <c r="A768" s="2" t="s">
        <v>3575</v>
      </c>
      <c r="B768" s="2" t="s">
        <v>1214</v>
      </c>
      <c r="C768" s="2" t="s">
        <v>224</v>
      </c>
      <c r="D768" s="2" t="s">
        <v>68</v>
      </c>
      <c r="E768" s="4">
        <v>2.2389999999999999</v>
      </c>
      <c r="F768" s="2" t="s">
        <v>150</v>
      </c>
      <c r="G768" s="2" t="s">
        <v>2810</v>
      </c>
    </row>
    <row r="769" spans="1:7">
      <c r="A769" s="2" t="s">
        <v>3576</v>
      </c>
      <c r="B769" s="2" t="s">
        <v>1216</v>
      </c>
      <c r="C769" s="2" t="s">
        <v>224</v>
      </c>
      <c r="D769" s="2" t="s">
        <v>68</v>
      </c>
      <c r="E769" s="4">
        <v>2.2389999999999999</v>
      </c>
      <c r="F769" s="2" t="s">
        <v>150</v>
      </c>
      <c r="G769" s="2" t="s">
        <v>2810</v>
      </c>
    </row>
    <row r="770" spans="1:7">
      <c r="A770" s="2" t="s">
        <v>3577</v>
      </c>
      <c r="B770" s="2" t="s">
        <v>1217</v>
      </c>
      <c r="C770" s="2" t="s">
        <v>224</v>
      </c>
      <c r="D770" s="2" t="s">
        <v>63</v>
      </c>
      <c r="E770" s="4">
        <v>2.2389999999999999</v>
      </c>
      <c r="F770" s="2" t="s">
        <v>150</v>
      </c>
      <c r="G770" s="2" t="s">
        <v>2810</v>
      </c>
    </row>
    <row r="771" spans="1:7">
      <c r="A771" s="2" t="s">
        <v>3578</v>
      </c>
      <c r="B771" s="2" t="s">
        <v>1219</v>
      </c>
      <c r="C771" s="2" t="s">
        <v>224</v>
      </c>
      <c r="D771" s="2" t="s">
        <v>68</v>
      </c>
      <c r="E771" s="4">
        <v>2.2389999999999999</v>
      </c>
      <c r="F771" s="2" t="s">
        <v>150</v>
      </c>
      <c r="G771" s="2" t="s">
        <v>2810</v>
      </c>
    </row>
    <row r="772" spans="1:7">
      <c r="A772" s="2" t="s">
        <v>3579</v>
      </c>
      <c r="B772" s="2" t="s">
        <v>1221</v>
      </c>
      <c r="C772" s="2" t="s">
        <v>224</v>
      </c>
      <c r="D772" s="2" t="s">
        <v>68</v>
      </c>
      <c r="E772" s="4">
        <v>2.2389999999999999</v>
      </c>
      <c r="F772" s="2" t="s">
        <v>150</v>
      </c>
      <c r="G772" s="2" t="s">
        <v>2810</v>
      </c>
    </row>
    <row r="773" spans="1:7">
      <c r="A773" s="2" t="s">
        <v>3580</v>
      </c>
      <c r="B773" s="2" t="s">
        <v>1223</v>
      </c>
      <c r="C773" s="2" t="s">
        <v>224</v>
      </c>
      <c r="D773" s="2" t="s">
        <v>68</v>
      </c>
      <c r="E773" s="4">
        <v>2.2389999999999999</v>
      </c>
      <c r="F773" s="2" t="s">
        <v>150</v>
      </c>
      <c r="G773" s="2" t="s">
        <v>2810</v>
      </c>
    </row>
    <row r="774" spans="1:7">
      <c r="A774" s="2" t="s">
        <v>3581</v>
      </c>
      <c r="B774" s="2" t="s">
        <v>1225</v>
      </c>
      <c r="C774" s="2" t="s">
        <v>224</v>
      </c>
      <c r="D774" s="2" t="s">
        <v>68</v>
      </c>
      <c r="E774" s="4">
        <v>2.2389999999999999</v>
      </c>
      <c r="F774" s="2" t="s">
        <v>150</v>
      </c>
      <c r="G774" s="2" t="s">
        <v>2810</v>
      </c>
    </row>
    <row r="775" spans="1:7">
      <c r="A775" s="2" t="s">
        <v>3582</v>
      </c>
      <c r="B775" s="2" t="s">
        <v>1226</v>
      </c>
      <c r="C775" s="2" t="s">
        <v>224</v>
      </c>
      <c r="D775" s="2" t="s">
        <v>63</v>
      </c>
      <c r="E775" s="4">
        <v>2.2389999999999999</v>
      </c>
      <c r="F775" s="2" t="s">
        <v>150</v>
      </c>
      <c r="G775" s="2" t="s">
        <v>2810</v>
      </c>
    </row>
    <row r="776" spans="1:7">
      <c r="A776" s="2" t="s">
        <v>3583</v>
      </c>
      <c r="B776" s="2" t="s">
        <v>1227</v>
      </c>
      <c r="C776" s="2" t="s">
        <v>224</v>
      </c>
      <c r="D776" s="2" t="s">
        <v>68</v>
      </c>
      <c r="E776" s="4">
        <v>2.2389999999999999</v>
      </c>
      <c r="F776" s="2" t="s">
        <v>150</v>
      </c>
      <c r="G776" s="2" t="s">
        <v>2810</v>
      </c>
    </row>
    <row r="777" spans="1:7">
      <c r="A777" s="2" t="s">
        <v>3584</v>
      </c>
      <c r="B777" s="2" t="s">
        <v>1228</v>
      </c>
      <c r="C777" s="2" t="s">
        <v>224</v>
      </c>
      <c r="D777" s="2" t="s">
        <v>68</v>
      </c>
      <c r="E777" s="4">
        <v>2.2389999999999999</v>
      </c>
      <c r="F777" s="2" t="s">
        <v>150</v>
      </c>
      <c r="G777" s="2" t="s">
        <v>2810</v>
      </c>
    </row>
    <row r="778" spans="1:7">
      <c r="A778" s="2" t="s">
        <v>3585</v>
      </c>
      <c r="B778" s="2" t="s">
        <v>1229</v>
      </c>
      <c r="C778" s="2" t="s">
        <v>224</v>
      </c>
      <c r="D778" s="2" t="s">
        <v>68</v>
      </c>
      <c r="E778" s="4">
        <v>2.2389999999999999</v>
      </c>
      <c r="F778" s="2" t="s">
        <v>150</v>
      </c>
      <c r="G778" s="2" t="s">
        <v>2810</v>
      </c>
    </row>
    <row r="779" spans="1:7">
      <c r="A779" s="2" t="s">
        <v>3586</v>
      </c>
      <c r="B779" s="2" t="s">
        <v>1231</v>
      </c>
      <c r="C779" s="2" t="s">
        <v>224</v>
      </c>
      <c r="D779" s="2" t="s">
        <v>68</v>
      </c>
      <c r="E779" s="4">
        <v>2.2389999999999999</v>
      </c>
      <c r="F779" s="2" t="s">
        <v>150</v>
      </c>
      <c r="G779" s="2" t="s">
        <v>2810</v>
      </c>
    </row>
    <row r="780" spans="1:7">
      <c r="A780" s="2" t="s">
        <v>3587</v>
      </c>
      <c r="B780" s="2" t="s">
        <v>1232</v>
      </c>
      <c r="C780" s="2" t="s">
        <v>224</v>
      </c>
      <c r="D780" s="2" t="s">
        <v>63</v>
      </c>
      <c r="E780" s="4">
        <v>2.2389999999999999</v>
      </c>
      <c r="F780" s="2" t="s">
        <v>150</v>
      </c>
      <c r="G780" s="2" t="s">
        <v>2810</v>
      </c>
    </row>
    <row r="781" spans="1:7">
      <c r="A781" s="2" t="s">
        <v>3588</v>
      </c>
      <c r="B781" s="2" t="s">
        <v>1233</v>
      </c>
      <c r="C781" s="2" t="s">
        <v>224</v>
      </c>
      <c r="D781" s="2" t="s">
        <v>68</v>
      </c>
      <c r="E781" s="4">
        <v>2.2389999999999999</v>
      </c>
      <c r="F781" s="2" t="s">
        <v>150</v>
      </c>
      <c r="G781" s="2" t="s">
        <v>2810</v>
      </c>
    </row>
    <row r="782" spans="1:7">
      <c r="A782" s="2" t="s">
        <v>3589</v>
      </c>
      <c r="B782" s="2" t="s">
        <v>1235</v>
      </c>
      <c r="C782" s="2" t="s">
        <v>224</v>
      </c>
      <c r="D782" s="2" t="s">
        <v>68</v>
      </c>
      <c r="E782" s="4">
        <v>2.2389999999999999</v>
      </c>
      <c r="F782" s="2" t="s">
        <v>150</v>
      </c>
      <c r="G782" s="2" t="s">
        <v>2810</v>
      </c>
    </row>
    <row r="783" spans="1:7">
      <c r="A783" s="2" t="s">
        <v>3590</v>
      </c>
      <c r="B783" s="2" t="s">
        <v>1236</v>
      </c>
      <c r="C783" s="2" t="s">
        <v>224</v>
      </c>
      <c r="D783" s="2" t="s">
        <v>68</v>
      </c>
      <c r="E783" s="4">
        <v>2.2389999999999999</v>
      </c>
      <c r="F783" s="2" t="s">
        <v>150</v>
      </c>
      <c r="G783" s="2" t="s">
        <v>2810</v>
      </c>
    </row>
    <row r="784" spans="1:7">
      <c r="A784" s="2" t="s">
        <v>3591</v>
      </c>
      <c r="B784" s="2" t="s">
        <v>1238</v>
      </c>
      <c r="C784" s="2" t="s">
        <v>224</v>
      </c>
      <c r="D784" s="2" t="s">
        <v>68</v>
      </c>
      <c r="E784" s="4">
        <v>2.2389999999999999</v>
      </c>
      <c r="F784" s="2" t="s">
        <v>150</v>
      </c>
      <c r="G784" s="2" t="s">
        <v>2810</v>
      </c>
    </row>
    <row r="785" spans="1:7">
      <c r="A785" s="2" t="s">
        <v>3592</v>
      </c>
      <c r="B785" s="2" t="s">
        <v>1240</v>
      </c>
      <c r="C785" s="2" t="s">
        <v>224</v>
      </c>
      <c r="D785" s="2" t="s">
        <v>68</v>
      </c>
      <c r="E785" s="4">
        <v>2.2389999999999999</v>
      </c>
      <c r="F785" s="2" t="s">
        <v>150</v>
      </c>
      <c r="G785" s="2" t="s">
        <v>2810</v>
      </c>
    </row>
    <row r="786" spans="1:7">
      <c r="A786" s="2" t="s">
        <v>3593</v>
      </c>
      <c r="B786" s="2" t="s">
        <v>1242</v>
      </c>
      <c r="C786" s="2" t="s">
        <v>224</v>
      </c>
      <c r="D786" s="2" t="s">
        <v>68</v>
      </c>
      <c r="E786" s="4">
        <v>2.2389999999999999</v>
      </c>
      <c r="F786" s="2" t="s">
        <v>150</v>
      </c>
      <c r="G786" s="2" t="s">
        <v>2810</v>
      </c>
    </row>
    <row r="787" spans="1:7">
      <c r="A787" s="2" t="s">
        <v>3594</v>
      </c>
      <c r="B787" s="2" t="s">
        <v>1244</v>
      </c>
      <c r="C787" s="2" t="s">
        <v>224</v>
      </c>
      <c r="D787" s="2" t="s">
        <v>68</v>
      </c>
      <c r="E787" s="4">
        <v>2.2389999999999999</v>
      </c>
      <c r="F787" s="2" t="s">
        <v>150</v>
      </c>
      <c r="G787" s="2" t="s">
        <v>2810</v>
      </c>
    </row>
    <row r="788" spans="1:7">
      <c r="A788" s="2" t="s">
        <v>3595</v>
      </c>
      <c r="B788" s="2" t="s">
        <v>1246</v>
      </c>
      <c r="C788" s="2" t="s">
        <v>224</v>
      </c>
      <c r="D788" s="2" t="s">
        <v>63</v>
      </c>
      <c r="E788" s="4">
        <v>2.2389999999999999</v>
      </c>
      <c r="F788" s="2" t="s">
        <v>150</v>
      </c>
      <c r="G788" s="2" t="s">
        <v>2810</v>
      </c>
    </row>
    <row r="789" spans="1:7">
      <c r="A789" s="2" t="s">
        <v>3596</v>
      </c>
      <c r="B789" s="2" t="s">
        <v>1248</v>
      </c>
      <c r="C789" s="2" t="s">
        <v>224</v>
      </c>
      <c r="D789" s="2" t="s">
        <v>68</v>
      </c>
      <c r="E789" s="4">
        <v>2.2389999999999999</v>
      </c>
      <c r="F789" s="2" t="s">
        <v>150</v>
      </c>
      <c r="G789" s="2" t="s">
        <v>2810</v>
      </c>
    </row>
    <row r="790" spans="1:7">
      <c r="A790" s="2" t="s">
        <v>3597</v>
      </c>
      <c r="B790" s="2" t="s">
        <v>1250</v>
      </c>
      <c r="C790" s="2" t="s">
        <v>224</v>
      </c>
      <c r="D790" s="2" t="s">
        <v>68</v>
      </c>
      <c r="E790" s="4">
        <v>2.2389999999999999</v>
      </c>
      <c r="F790" s="2" t="s">
        <v>150</v>
      </c>
      <c r="G790" s="2" t="s">
        <v>2810</v>
      </c>
    </row>
    <row r="791" spans="1:7">
      <c r="A791" s="2" t="s">
        <v>3598</v>
      </c>
      <c r="B791" s="2" t="s">
        <v>1252</v>
      </c>
      <c r="C791" s="2" t="s">
        <v>224</v>
      </c>
      <c r="D791" s="2" t="s">
        <v>68</v>
      </c>
      <c r="E791" s="4">
        <v>2.2389999999999999</v>
      </c>
      <c r="F791" s="2" t="s">
        <v>150</v>
      </c>
      <c r="G791" s="2" t="s">
        <v>2810</v>
      </c>
    </row>
    <row r="792" spans="1:7">
      <c r="A792" s="2" t="s">
        <v>3599</v>
      </c>
      <c r="B792" s="2" t="s">
        <v>1254</v>
      </c>
      <c r="C792" s="2" t="s">
        <v>224</v>
      </c>
      <c r="D792" s="2" t="s">
        <v>63</v>
      </c>
      <c r="E792" s="4">
        <v>2.2389999999999999</v>
      </c>
      <c r="F792" s="2" t="s">
        <v>150</v>
      </c>
      <c r="G792" s="2" t="s">
        <v>2810</v>
      </c>
    </row>
    <row r="793" spans="1:7">
      <c r="A793" s="2" t="s">
        <v>3600</v>
      </c>
      <c r="B793" s="2" t="s">
        <v>1255</v>
      </c>
      <c r="C793" s="2" t="s">
        <v>224</v>
      </c>
      <c r="D793" s="2" t="s">
        <v>68</v>
      </c>
      <c r="E793" s="4">
        <v>2.2389999999999999</v>
      </c>
      <c r="F793" s="2" t="s">
        <v>150</v>
      </c>
      <c r="G793" s="2" t="s">
        <v>2810</v>
      </c>
    </row>
    <row r="794" spans="1:7">
      <c r="A794" s="2" t="s">
        <v>3601</v>
      </c>
      <c r="B794" s="2" t="s">
        <v>1256</v>
      </c>
      <c r="C794" s="2" t="s">
        <v>224</v>
      </c>
      <c r="D794" s="2" t="s">
        <v>68</v>
      </c>
      <c r="E794" s="4">
        <v>2.2389999999999999</v>
      </c>
      <c r="F794" s="2" t="s">
        <v>150</v>
      </c>
      <c r="G794" s="2" t="s">
        <v>2810</v>
      </c>
    </row>
    <row r="795" spans="1:7">
      <c r="A795" s="2" t="s">
        <v>3602</v>
      </c>
      <c r="B795" s="2" t="s">
        <v>1258</v>
      </c>
      <c r="C795" s="2" t="s">
        <v>224</v>
      </c>
      <c r="D795" s="2" t="s">
        <v>63</v>
      </c>
      <c r="E795" s="4">
        <v>2.2389999999999999</v>
      </c>
      <c r="F795" s="2" t="s">
        <v>150</v>
      </c>
      <c r="G795" s="2" t="s">
        <v>2810</v>
      </c>
    </row>
    <row r="796" spans="1:7">
      <c r="A796" s="2" t="s">
        <v>3603</v>
      </c>
      <c r="B796" s="2" t="s">
        <v>1260</v>
      </c>
      <c r="C796" s="2" t="s">
        <v>224</v>
      </c>
      <c r="D796" s="2" t="s">
        <v>63</v>
      </c>
      <c r="E796" s="4">
        <v>2.2389999999999999</v>
      </c>
      <c r="F796" s="2" t="s">
        <v>150</v>
      </c>
      <c r="G796" s="2" t="s">
        <v>2810</v>
      </c>
    </row>
    <row r="797" spans="1:7">
      <c r="A797" s="2" t="s">
        <v>3604</v>
      </c>
      <c r="B797" s="2" t="s">
        <v>1261</v>
      </c>
      <c r="C797" s="2" t="s">
        <v>224</v>
      </c>
      <c r="D797" s="2" t="s">
        <v>68</v>
      </c>
      <c r="E797" s="4">
        <v>2.2389999999999999</v>
      </c>
      <c r="F797" s="2" t="s">
        <v>150</v>
      </c>
      <c r="G797" s="2" t="s">
        <v>2810</v>
      </c>
    </row>
    <row r="798" spans="1:7">
      <c r="A798" s="2" t="s">
        <v>3605</v>
      </c>
      <c r="B798" s="2" t="s">
        <v>1263</v>
      </c>
      <c r="C798" s="2" t="s">
        <v>224</v>
      </c>
      <c r="D798" s="2" t="s">
        <v>68</v>
      </c>
      <c r="E798" s="4">
        <v>2.2389999999999999</v>
      </c>
      <c r="F798" s="2" t="s">
        <v>150</v>
      </c>
      <c r="G798" s="2" t="s">
        <v>2810</v>
      </c>
    </row>
    <row r="799" spans="1:7">
      <c r="A799" s="2" t="s">
        <v>3606</v>
      </c>
      <c r="B799" s="2" t="s">
        <v>1265</v>
      </c>
      <c r="C799" s="2" t="s">
        <v>224</v>
      </c>
      <c r="D799" s="2" t="s">
        <v>68</v>
      </c>
      <c r="E799" s="4">
        <v>2.2389999999999999</v>
      </c>
      <c r="F799" s="2" t="s">
        <v>150</v>
      </c>
      <c r="G799" s="2" t="s">
        <v>2810</v>
      </c>
    </row>
    <row r="800" spans="1:7">
      <c r="A800" s="2" t="s">
        <v>3607</v>
      </c>
      <c r="B800" s="2" t="s">
        <v>1266</v>
      </c>
      <c r="C800" s="2" t="s">
        <v>224</v>
      </c>
      <c r="D800" s="2" t="s">
        <v>63</v>
      </c>
      <c r="E800" s="4">
        <v>2.2389999999999999</v>
      </c>
      <c r="F800" s="2" t="s">
        <v>150</v>
      </c>
      <c r="G800" s="2" t="s">
        <v>2810</v>
      </c>
    </row>
    <row r="801" spans="1:7">
      <c r="A801" s="2" t="s">
        <v>3608</v>
      </c>
      <c r="B801" s="2" t="s">
        <v>1268</v>
      </c>
      <c r="C801" s="2" t="s">
        <v>224</v>
      </c>
      <c r="D801" s="2" t="s">
        <v>68</v>
      </c>
      <c r="E801" s="4">
        <v>2.2389999999999999</v>
      </c>
      <c r="F801" s="2" t="s">
        <v>150</v>
      </c>
      <c r="G801" s="2" t="s">
        <v>2810</v>
      </c>
    </row>
    <row r="802" spans="1:7">
      <c r="A802" s="2" t="s">
        <v>3609</v>
      </c>
      <c r="B802" s="2" t="s">
        <v>1270</v>
      </c>
      <c r="C802" s="2" t="s">
        <v>224</v>
      </c>
      <c r="D802" s="2" t="s">
        <v>68</v>
      </c>
      <c r="E802" s="4">
        <v>2.2389999999999999</v>
      </c>
      <c r="F802" s="2" t="s">
        <v>150</v>
      </c>
      <c r="G802" s="2" t="s">
        <v>2810</v>
      </c>
    </row>
    <row r="803" spans="1:7">
      <c r="A803" s="2" t="s">
        <v>3610</v>
      </c>
      <c r="B803" s="2" t="s">
        <v>1271</v>
      </c>
      <c r="C803" s="2" t="s">
        <v>224</v>
      </c>
      <c r="D803" s="2" t="s">
        <v>68</v>
      </c>
      <c r="E803" s="4">
        <v>2.2389999999999999</v>
      </c>
      <c r="F803" s="2" t="s">
        <v>150</v>
      </c>
      <c r="G803" s="2" t="s">
        <v>2810</v>
      </c>
    </row>
    <row r="804" spans="1:7">
      <c r="A804" s="2" t="s">
        <v>3611</v>
      </c>
      <c r="B804" s="2" t="s">
        <v>1272</v>
      </c>
      <c r="C804" s="2" t="s">
        <v>224</v>
      </c>
      <c r="D804" s="2" t="s">
        <v>68</v>
      </c>
      <c r="E804" s="4">
        <v>2.2389999999999999</v>
      </c>
      <c r="F804" s="2" t="s">
        <v>150</v>
      </c>
      <c r="G804" s="2" t="s">
        <v>2810</v>
      </c>
    </row>
    <row r="805" spans="1:7">
      <c r="A805" s="2" t="s">
        <v>3612</v>
      </c>
      <c r="B805" s="2" t="s">
        <v>1274</v>
      </c>
      <c r="C805" s="2" t="s">
        <v>224</v>
      </c>
      <c r="D805" s="2" t="s">
        <v>63</v>
      </c>
      <c r="E805" s="4">
        <v>2.2389999999999999</v>
      </c>
      <c r="F805" s="2" t="s">
        <v>150</v>
      </c>
      <c r="G805" s="2" t="s">
        <v>2810</v>
      </c>
    </row>
    <row r="806" spans="1:7">
      <c r="A806" s="2" t="s">
        <v>3613</v>
      </c>
      <c r="B806" s="2" t="s">
        <v>1275</v>
      </c>
      <c r="C806" s="2" t="s">
        <v>224</v>
      </c>
      <c r="D806" s="2" t="s">
        <v>63</v>
      </c>
      <c r="E806" s="4">
        <v>2.2389999999999999</v>
      </c>
      <c r="F806" s="2" t="s">
        <v>150</v>
      </c>
      <c r="G806" s="2" t="s">
        <v>2810</v>
      </c>
    </row>
    <row r="807" spans="1:7">
      <c r="A807" s="2" t="s">
        <v>3614</v>
      </c>
      <c r="B807" s="2" t="s">
        <v>1276</v>
      </c>
      <c r="C807" s="2" t="s">
        <v>224</v>
      </c>
      <c r="D807" s="2" t="s">
        <v>68</v>
      </c>
      <c r="E807" s="4">
        <v>2.2389999999999999</v>
      </c>
      <c r="F807" s="2" t="s">
        <v>150</v>
      </c>
      <c r="G807" s="2" t="s">
        <v>2810</v>
      </c>
    </row>
    <row r="808" spans="1:7">
      <c r="A808" s="2" t="s">
        <v>3615</v>
      </c>
      <c r="B808" s="2" t="s">
        <v>1277</v>
      </c>
      <c r="C808" s="2" t="s">
        <v>224</v>
      </c>
      <c r="D808" s="2" t="s">
        <v>68</v>
      </c>
      <c r="E808" s="4">
        <v>2.2389999999999999</v>
      </c>
      <c r="F808" s="2" t="s">
        <v>150</v>
      </c>
      <c r="G808" s="2" t="s">
        <v>2810</v>
      </c>
    </row>
    <row r="809" spans="1:7">
      <c r="A809" s="2" t="s">
        <v>3616</v>
      </c>
      <c r="B809" s="2" t="s">
        <v>1278</v>
      </c>
      <c r="C809" s="2" t="s">
        <v>224</v>
      </c>
      <c r="D809" s="2" t="s">
        <v>68</v>
      </c>
      <c r="E809" s="4">
        <v>2.2389999999999999</v>
      </c>
      <c r="F809" s="2" t="s">
        <v>150</v>
      </c>
      <c r="G809" s="2" t="s">
        <v>2810</v>
      </c>
    </row>
    <row r="810" spans="1:7">
      <c r="A810" s="2" t="s">
        <v>3617</v>
      </c>
      <c r="B810" s="2" t="s">
        <v>1280</v>
      </c>
      <c r="C810" s="2" t="s">
        <v>224</v>
      </c>
      <c r="D810" s="2" t="s">
        <v>63</v>
      </c>
      <c r="E810" s="4">
        <v>2.2389999999999999</v>
      </c>
      <c r="F810" s="2" t="s">
        <v>150</v>
      </c>
      <c r="G810" s="2" t="s">
        <v>2810</v>
      </c>
    </row>
    <row r="811" spans="1:7">
      <c r="A811" s="2" t="s">
        <v>3618</v>
      </c>
      <c r="B811" s="2" t="s">
        <v>1281</v>
      </c>
      <c r="C811" s="2" t="s">
        <v>224</v>
      </c>
      <c r="D811" s="2" t="s">
        <v>68</v>
      </c>
      <c r="E811" s="4">
        <v>2.2389999999999999</v>
      </c>
      <c r="F811" s="2" t="s">
        <v>150</v>
      </c>
      <c r="G811" s="2" t="s">
        <v>2810</v>
      </c>
    </row>
    <row r="812" spans="1:7">
      <c r="A812" s="2" t="s">
        <v>3619</v>
      </c>
      <c r="B812" s="2" t="s">
        <v>1283</v>
      </c>
      <c r="C812" s="2" t="s">
        <v>224</v>
      </c>
      <c r="D812" s="2" t="s">
        <v>68</v>
      </c>
      <c r="E812" s="4">
        <v>2.2389999999999999</v>
      </c>
      <c r="F812" s="2" t="s">
        <v>150</v>
      </c>
      <c r="G812" s="2" t="s">
        <v>2810</v>
      </c>
    </row>
    <row r="813" spans="1:7">
      <c r="A813" s="2" t="s">
        <v>3620</v>
      </c>
      <c r="B813" s="2" t="s">
        <v>1284</v>
      </c>
      <c r="C813" s="2" t="s">
        <v>224</v>
      </c>
      <c r="D813" s="2" t="s">
        <v>68</v>
      </c>
      <c r="E813" s="4">
        <v>2.2389999999999999</v>
      </c>
      <c r="F813" s="2" t="s">
        <v>150</v>
      </c>
      <c r="G813" s="2" t="s">
        <v>2810</v>
      </c>
    </row>
    <row r="814" spans="1:7">
      <c r="A814" s="2" t="s">
        <v>3621</v>
      </c>
      <c r="B814" s="2" t="s">
        <v>1285</v>
      </c>
      <c r="C814" s="2" t="s">
        <v>224</v>
      </c>
      <c r="D814" s="2" t="s">
        <v>68</v>
      </c>
      <c r="E814" s="4">
        <v>2.2389999999999999</v>
      </c>
      <c r="F814" s="2" t="s">
        <v>150</v>
      </c>
      <c r="G814" s="2" t="s">
        <v>2810</v>
      </c>
    </row>
    <row r="815" spans="1:7">
      <c r="A815" s="2" t="s">
        <v>3622</v>
      </c>
      <c r="B815" s="2" t="s">
        <v>1286</v>
      </c>
      <c r="C815" s="2" t="s">
        <v>224</v>
      </c>
      <c r="D815" s="2" t="s">
        <v>63</v>
      </c>
      <c r="E815" s="4">
        <v>2.2389999999999999</v>
      </c>
      <c r="F815" s="2" t="s">
        <v>150</v>
      </c>
      <c r="G815" s="2" t="s">
        <v>2810</v>
      </c>
    </row>
    <row r="816" spans="1:7">
      <c r="A816" s="2" t="s">
        <v>3623</v>
      </c>
      <c r="B816" s="2" t="s">
        <v>1287</v>
      </c>
      <c r="C816" s="2" t="s">
        <v>224</v>
      </c>
      <c r="D816" s="2" t="s">
        <v>68</v>
      </c>
      <c r="E816" s="4">
        <v>2.2389999999999999</v>
      </c>
      <c r="F816" s="2" t="s">
        <v>150</v>
      </c>
      <c r="G816" s="2" t="s">
        <v>2810</v>
      </c>
    </row>
    <row r="817" spans="1:7">
      <c r="A817" s="2" t="s">
        <v>3624</v>
      </c>
      <c r="B817" s="2" t="s">
        <v>1288</v>
      </c>
      <c r="C817" s="2" t="s">
        <v>224</v>
      </c>
      <c r="D817" s="2" t="s">
        <v>68</v>
      </c>
      <c r="E817" s="4">
        <v>2.2389999999999999</v>
      </c>
      <c r="F817" s="2" t="s">
        <v>150</v>
      </c>
      <c r="G817" s="2" t="s">
        <v>2810</v>
      </c>
    </row>
    <row r="818" spans="1:7">
      <c r="A818" s="2" t="s">
        <v>3625</v>
      </c>
      <c r="B818" s="2" t="s">
        <v>1290</v>
      </c>
      <c r="C818" s="2" t="s">
        <v>224</v>
      </c>
      <c r="D818" s="2" t="s">
        <v>68</v>
      </c>
      <c r="E818" s="4">
        <v>2.2389999999999999</v>
      </c>
      <c r="F818" s="2" t="s">
        <v>150</v>
      </c>
      <c r="G818" s="2" t="s">
        <v>2810</v>
      </c>
    </row>
    <row r="819" spans="1:7">
      <c r="A819" s="2" t="s">
        <v>3626</v>
      </c>
      <c r="B819" s="2" t="s">
        <v>1292</v>
      </c>
      <c r="C819" s="2" t="s">
        <v>224</v>
      </c>
      <c r="D819" s="2" t="s">
        <v>68</v>
      </c>
      <c r="E819" s="4">
        <v>2.2389999999999999</v>
      </c>
      <c r="F819" s="2" t="s">
        <v>150</v>
      </c>
      <c r="G819" s="2" t="s">
        <v>2810</v>
      </c>
    </row>
    <row r="820" spans="1:7">
      <c r="A820" s="2" t="s">
        <v>3627</v>
      </c>
      <c r="B820" s="2" t="s">
        <v>1293</v>
      </c>
      <c r="C820" s="2" t="s">
        <v>224</v>
      </c>
      <c r="D820" s="2" t="s">
        <v>68</v>
      </c>
      <c r="E820" s="4">
        <v>2.2389999999999999</v>
      </c>
      <c r="F820" s="2" t="s">
        <v>150</v>
      </c>
      <c r="G820" s="2" t="s">
        <v>2810</v>
      </c>
    </row>
    <row r="821" spans="1:7">
      <c r="A821" s="2" t="s">
        <v>3628</v>
      </c>
      <c r="B821" s="2" t="s">
        <v>1295</v>
      </c>
      <c r="C821" s="2" t="s">
        <v>224</v>
      </c>
      <c r="D821" s="2" t="s">
        <v>68</v>
      </c>
      <c r="E821" s="4">
        <v>2.2389999999999999</v>
      </c>
      <c r="F821" s="2" t="s">
        <v>150</v>
      </c>
      <c r="G821" s="2" t="s">
        <v>2810</v>
      </c>
    </row>
    <row r="822" spans="1:7">
      <c r="A822" s="2" t="s">
        <v>3629</v>
      </c>
      <c r="B822" s="2" t="s">
        <v>1297</v>
      </c>
      <c r="C822" s="2" t="s">
        <v>224</v>
      </c>
      <c r="D822" s="2" t="s">
        <v>63</v>
      </c>
      <c r="E822" s="4">
        <v>2.2389999999999999</v>
      </c>
      <c r="F822" s="2" t="s">
        <v>150</v>
      </c>
      <c r="G822" s="2" t="s">
        <v>2810</v>
      </c>
    </row>
    <row r="823" spans="1:7">
      <c r="A823" s="2" t="s">
        <v>3630</v>
      </c>
      <c r="B823" s="2" t="s">
        <v>1298</v>
      </c>
      <c r="C823" s="2" t="s">
        <v>224</v>
      </c>
      <c r="D823" s="2" t="s">
        <v>68</v>
      </c>
      <c r="E823" s="4">
        <v>2.2389999999999999</v>
      </c>
      <c r="F823" s="2" t="s">
        <v>150</v>
      </c>
      <c r="G823" s="2" t="s">
        <v>2810</v>
      </c>
    </row>
    <row r="824" spans="1:7">
      <c r="A824" s="2" t="s">
        <v>3631</v>
      </c>
      <c r="B824" s="2" t="s">
        <v>1299</v>
      </c>
      <c r="C824" s="2" t="s">
        <v>224</v>
      </c>
      <c r="D824" s="2" t="s">
        <v>68</v>
      </c>
      <c r="E824" s="4">
        <v>2.2389999999999999</v>
      </c>
      <c r="F824" s="2" t="s">
        <v>150</v>
      </c>
      <c r="G824" s="2" t="s">
        <v>2810</v>
      </c>
    </row>
    <row r="825" spans="1:7">
      <c r="A825" s="2" t="s">
        <v>3632</v>
      </c>
      <c r="B825" s="2" t="s">
        <v>1300</v>
      </c>
      <c r="C825" s="2" t="s">
        <v>224</v>
      </c>
      <c r="D825" s="2" t="s">
        <v>68</v>
      </c>
      <c r="E825" s="4">
        <v>2.2389999999999999</v>
      </c>
      <c r="F825" s="2" t="s">
        <v>150</v>
      </c>
      <c r="G825" s="2" t="s">
        <v>2810</v>
      </c>
    </row>
    <row r="826" spans="1:7">
      <c r="A826" s="2" t="s">
        <v>3633</v>
      </c>
      <c r="B826" s="2" t="s">
        <v>1302</v>
      </c>
      <c r="C826" s="2" t="s">
        <v>224</v>
      </c>
      <c r="D826" s="2" t="s">
        <v>68</v>
      </c>
      <c r="E826" s="4">
        <v>2.2389999999999999</v>
      </c>
      <c r="F826" s="2" t="s">
        <v>150</v>
      </c>
      <c r="G826" s="2" t="s">
        <v>2810</v>
      </c>
    </row>
    <row r="827" spans="1:7">
      <c r="A827" s="2" t="s">
        <v>3634</v>
      </c>
      <c r="B827" s="2" t="s">
        <v>1304</v>
      </c>
      <c r="C827" s="2" t="s">
        <v>224</v>
      </c>
      <c r="D827" s="2" t="s">
        <v>63</v>
      </c>
      <c r="E827" s="4">
        <v>2.2389999999999999</v>
      </c>
      <c r="F827" s="2" t="s">
        <v>150</v>
      </c>
      <c r="G827" s="2" t="s">
        <v>2810</v>
      </c>
    </row>
    <row r="828" spans="1:7">
      <c r="A828" s="2" t="s">
        <v>3635</v>
      </c>
      <c r="B828" s="2" t="s">
        <v>1305</v>
      </c>
      <c r="C828" s="2" t="s">
        <v>224</v>
      </c>
      <c r="D828" s="2" t="s">
        <v>68</v>
      </c>
      <c r="E828" s="4">
        <v>2.2389999999999999</v>
      </c>
      <c r="F828" s="2" t="s">
        <v>150</v>
      </c>
      <c r="G828" s="2" t="s">
        <v>2810</v>
      </c>
    </row>
    <row r="829" spans="1:7">
      <c r="A829" s="2" t="s">
        <v>3636</v>
      </c>
      <c r="B829" s="2" t="s">
        <v>1307</v>
      </c>
      <c r="C829" s="2" t="s">
        <v>224</v>
      </c>
      <c r="D829" s="2" t="s">
        <v>63</v>
      </c>
      <c r="E829" s="4">
        <v>2.2389999999999999</v>
      </c>
      <c r="F829" s="2" t="s">
        <v>150</v>
      </c>
      <c r="G829" s="2" t="s">
        <v>2810</v>
      </c>
    </row>
    <row r="830" spans="1:7">
      <c r="A830" s="2" t="s">
        <v>3637</v>
      </c>
      <c r="B830" s="2" t="s">
        <v>1308</v>
      </c>
      <c r="C830" s="2" t="s">
        <v>224</v>
      </c>
      <c r="D830" s="2" t="s">
        <v>68</v>
      </c>
      <c r="E830" s="4">
        <v>2.2389999999999999</v>
      </c>
      <c r="F830" s="2" t="s">
        <v>150</v>
      </c>
      <c r="G830" s="2" t="s">
        <v>2810</v>
      </c>
    </row>
    <row r="831" spans="1:7">
      <c r="A831" s="2" t="s">
        <v>3638</v>
      </c>
      <c r="B831" s="2" t="s">
        <v>1310</v>
      </c>
      <c r="C831" s="2" t="s">
        <v>224</v>
      </c>
      <c r="D831" s="2" t="s">
        <v>68</v>
      </c>
      <c r="E831" s="4">
        <v>2.2389999999999999</v>
      </c>
      <c r="F831" s="2" t="s">
        <v>150</v>
      </c>
      <c r="G831" s="2" t="s">
        <v>2810</v>
      </c>
    </row>
    <row r="832" spans="1:7">
      <c r="A832" s="2" t="s">
        <v>3639</v>
      </c>
      <c r="B832" s="2" t="s">
        <v>1312</v>
      </c>
      <c r="C832" s="2" t="s">
        <v>224</v>
      </c>
      <c r="D832" s="2" t="s">
        <v>63</v>
      </c>
      <c r="E832" s="4">
        <v>2.2389999999999999</v>
      </c>
      <c r="F832" s="2" t="s">
        <v>150</v>
      </c>
      <c r="G832" s="2" t="s">
        <v>2810</v>
      </c>
    </row>
    <row r="833" spans="1:7">
      <c r="A833" s="2" t="s">
        <v>3640</v>
      </c>
      <c r="B833" s="2" t="s">
        <v>1313</v>
      </c>
      <c r="C833" s="2" t="s">
        <v>224</v>
      </c>
      <c r="D833" s="2" t="s">
        <v>68</v>
      </c>
      <c r="E833" s="4">
        <v>2.2389999999999999</v>
      </c>
      <c r="F833" s="2" t="s">
        <v>150</v>
      </c>
      <c r="G833" s="2" t="s">
        <v>2810</v>
      </c>
    </row>
    <row r="834" spans="1:7">
      <c r="A834" s="2" t="s">
        <v>3641</v>
      </c>
      <c r="B834" s="2" t="s">
        <v>1315</v>
      </c>
      <c r="C834" s="2" t="s">
        <v>224</v>
      </c>
      <c r="D834" s="2" t="s">
        <v>68</v>
      </c>
      <c r="E834" s="4">
        <v>2.2389999999999999</v>
      </c>
      <c r="F834" s="2" t="s">
        <v>150</v>
      </c>
      <c r="G834" s="2" t="s">
        <v>2810</v>
      </c>
    </row>
    <row r="835" spans="1:7">
      <c r="A835" s="2" t="s">
        <v>3642</v>
      </c>
      <c r="B835" s="2" t="s">
        <v>1317</v>
      </c>
      <c r="C835" s="2" t="s">
        <v>224</v>
      </c>
      <c r="D835" s="2" t="s">
        <v>63</v>
      </c>
      <c r="E835" s="4">
        <v>2.2389999999999999</v>
      </c>
      <c r="F835" s="2" t="s">
        <v>150</v>
      </c>
      <c r="G835" s="2" t="s">
        <v>2810</v>
      </c>
    </row>
    <row r="836" spans="1:7">
      <c r="A836" s="2" t="s">
        <v>3643</v>
      </c>
      <c r="B836" s="2" t="s">
        <v>1318</v>
      </c>
      <c r="C836" s="2" t="s">
        <v>224</v>
      </c>
      <c r="D836" s="2" t="s">
        <v>68</v>
      </c>
      <c r="E836" s="4">
        <v>2.2389999999999999</v>
      </c>
      <c r="F836" s="2" t="s">
        <v>150</v>
      </c>
      <c r="G836" s="2" t="s">
        <v>2810</v>
      </c>
    </row>
    <row r="837" spans="1:7">
      <c r="A837" s="2" t="s">
        <v>3644</v>
      </c>
      <c r="B837" s="2" t="s">
        <v>1319</v>
      </c>
      <c r="C837" s="2" t="s">
        <v>224</v>
      </c>
      <c r="D837" s="2" t="s">
        <v>68</v>
      </c>
      <c r="E837" s="4">
        <v>2.2389999999999999</v>
      </c>
      <c r="F837" s="2" t="s">
        <v>150</v>
      </c>
      <c r="G837" s="2" t="s">
        <v>2810</v>
      </c>
    </row>
    <row r="838" spans="1:7">
      <c r="A838" s="2" t="s">
        <v>3645</v>
      </c>
      <c r="B838" s="2" t="s">
        <v>1320</v>
      </c>
      <c r="C838" s="2" t="s">
        <v>224</v>
      </c>
      <c r="D838" s="2" t="s">
        <v>63</v>
      </c>
      <c r="E838" s="4">
        <v>2.2389999999999999</v>
      </c>
      <c r="F838" s="2" t="s">
        <v>150</v>
      </c>
      <c r="G838" s="2" t="s">
        <v>2810</v>
      </c>
    </row>
    <row r="839" spans="1:7">
      <c r="A839" s="2" t="s">
        <v>3646</v>
      </c>
      <c r="B839" s="2" t="s">
        <v>1321</v>
      </c>
      <c r="C839" s="2" t="s">
        <v>224</v>
      </c>
      <c r="D839" s="2" t="s">
        <v>68</v>
      </c>
      <c r="E839" s="4">
        <v>2.2389999999999999</v>
      </c>
      <c r="F839" s="2" t="s">
        <v>150</v>
      </c>
      <c r="G839" s="2" t="s">
        <v>2810</v>
      </c>
    </row>
    <row r="840" spans="1:7">
      <c r="A840" s="2" t="s">
        <v>3647</v>
      </c>
      <c r="B840" s="2" t="s">
        <v>1323</v>
      </c>
      <c r="C840" s="2" t="s">
        <v>224</v>
      </c>
      <c r="D840" s="2" t="s">
        <v>68</v>
      </c>
      <c r="E840" s="4">
        <v>2.2389999999999999</v>
      </c>
      <c r="F840" s="2" t="s">
        <v>150</v>
      </c>
      <c r="G840" s="2" t="s">
        <v>2810</v>
      </c>
    </row>
    <row r="841" spans="1:7">
      <c r="A841" s="2" t="s">
        <v>3648</v>
      </c>
      <c r="B841" s="2" t="s">
        <v>1325</v>
      </c>
      <c r="C841" s="2" t="s">
        <v>224</v>
      </c>
      <c r="D841" s="2" t="s">
        <v>68</v>
      </c>
      <c r="E841" s="4">
        <v>2.2389999999999999</v>
      </c>
      <c r="F841" s="2" t="s">
        <v>150</v>
      </c>
      <c r="G841" s="2" t="s">
        <v>2810</v>
      </c>
    </row>
    <row r="842" spans="1:7">
      <c r="A842" s="2" t="s">
        <v>3649</v>
      </c>
      <c r="B842" s="2" t="s">
        <v>1326</v>
      </c>
      <c r="C842" s="2" t="s">
        <v>224</v>
      </c>
      <c r="D842" s="2" t="s">
        <v>68</v>
      </c>
      <c r="E842" s="4">
        <v>2.2389999999999999</v>
      </c>
      <c r="F842" s="2" t="s">
        <v>150</v>
      </c>
      <c r="G842" s="2" t="s">
        <v>2810</v>
      </c>
    </row>
    <row r="843" spans="1:7">
      <c r="A843" s="2" t="s">
        <v>3650</v>
      </c>
      <c r="B843" s="2" t="s">
        <v>1327</v>
      </c>
      <c r="C843" s="2" t="s">
        <v>224</v>
      </c>
      <c r="D843" s="2" t="s">
        <v>63</v>
      </c>
      <c r="E843" s="4">
        <v>2.2389999999999999</v>
      </c>
      <c r="F843" s="2" t="s">
        <v>150</v>
      </c>
      <c r="G843" s="2" t="s">
        <v>2810</v>
      </c>
    </row>
    <row r="844" spans="1:7">
      <c r="A844" s="2" t="s">
        <v>3651</v>
      </c>
      <c r="B844" s="2" t="s">
        <v>1328</v>
      </c>
      <c r="C844" s="2" t="s">
        <v>224</v>
      </c>
      <c r="D844" s="2" t="s">
        <v>68</v>
      </c>
      <c r="E844" s="4">
        <v>2.2389999999999999</v>
      </c>
      <c r="F844" s="2" t="s">
        <v>150</v>
      </c>
      <c r="G844" s="2" t="s">
        <v>2810</v>
      </c>
    </row>
    <row r="845" spans="1:7">
      <c r="A845" s="2" t="s">
        <v>3652</v>
      </c>
      <c r="B845" s="2" t="s">
        <v>1330</v>
      </c>
      <c r="C845" s="2" t="s">
        <v>224</v>
      </c>
      <c r="D845" s="2" t="s">
        <v>68</v>
      </c>
      <c r="E845" s="4">
        <v>2.2389999999999999</v>
      </c>
      <c r="F845" s="2" t="s">
        <v>150</v>
      </c>
      <c r="G845" s="2" t="s">
        <v>2810</v>
      </c>
    </row>
    <row r="846" spans="1:7">
      <c r="A846" s="2" t="s">
        <v>3653</v>
      </c>
      <c r="B846" s="2" t="s">
        <v>1332</v>
      </c>
      <c r="C846" s="2" t="s">
        <v>224</v>
      </c>
      <c r="D846" s="2" t="s">
        <v>68</v>
      </c>
      <c r="E846" s="4">
        <v>2.2389999999999999</v>
      </c>
      <c r="F846" s="2" t="s">
        <v>150</v>
      </c>
      <c r="G846" s="2" t="s">
        <v>2810</v>
      </c>
    </row>
    <row r="847" spans="1:7">
      <c r="A847" s="2" t="s">
        <v>3654</v>
      </c>
      <c r="B847" s="2" t="s">
        <v>1333</v>
      </c>
      <c r="C847" s="2" t="s">
        <v>224</v>
      </c>
      <c r="D847" s="2" t="s">
        <v>68</v>
      </c>
      <c r="E847" s="4">
        <v>2.2389999999999999</v>
      </c>
      <c r="F847" s="2" t="s">
        <v>150</v>
      </c>
      <c r="G847" s="2" t="s">
        <v>2810</v>
      </c>
    </row>
    <row r="848" spans="1:7">
      <c r="A848" s="2" t="s">
        <v>3655</v>
      </c>
      <c r="B848" s="2" t="s">
        <v>1335</v>
      </c>
      <c r="C848" s="2" t="s">
        <v>224</v>
      </c>
      <c r="D848" s="2" t="s">
        <v>68</v>
      </c>
      <c r="E848" s="4">
        <v>2.2389999999999999</v>
      </c>
      <c r="F848" s="2" t="s">
        <v>150</v>
      </c>
      <c r="G848" s="2" t="s">
        <v>2810</v>
      </c>
    </row>
    <row r="849" spans="1:7">
      <c r="A849" s="2" t="s">
        <v>3656</v>
      </c>
      <c r="B849" s="2" t="s">
        <v>1336</v>
      </c>
      <c r="C849" s="2" t="s">
        <v>224</v>
      </c>
      <c r="D849" s="2" t="s">
        <v>68</v>
      </c>
      <c r="E849" s="4">
        <v>2.2389999999999999</v>
      </c>
      <c r="F849" s="2" t="s">
        <v>150</v>
      </c>
      <c r="G849" s="2" t="s">
        <v>2810</v>
      </c>
    </row>
    <row r="850" spans="1:7">
      <c r="A850" s="2" t="s">
        <v>3657</v>
      </c>
      <c r="B850" s="2" t="s">
        <v>1337</v>
      </c>
      <c r="C850" s="2" t="s">
        <v>224</v>
      </c>
      <c r="D850" s="2" t="s">
        <v>68</v>
      </c>
      <c r="E850" s="4">
        <v>2.2389999999999999</v>
      </c>
      <c r="F850" s="2" t="s">
        <v>150</v>
      </c>
      <c r="G850" s="2" t="s">
        <v>2810</v>
      </c>
    </row>
    <row r="851" spans="1:7">
      <c r="A851" s="2" t="s">
        <v>3658</v>
      </c>
      <c r="B851" s="2" t="s">
        <v>1339</v>
      </c>
      <c r="C851" s="2" t="s">
        <v>224</v>
      </c>
      <c r="D851" s="2" t="s">
        <v>68</v>
      </c>
      <c r="E851" s="4">
        <v>2.2389999999999999</v>
      </c>
      <c r="F851" s="2" t="s">
        <v>150</v>
      </c>
      <c r="G851" s="2" t="s">
        <v>2810</v>
      </c>
    </row>
    <row r="852" spans="1:7">
      <c r="A852" s="2" t="s">
        <v>3659</v>
      </c>
      <c r="B852" s="2" t="s">
        <v>1341</v>
      </c>
      <c r="C852" s="2" t="s">
        <v>224</v>
      </c>
      <c r="D852" s="2" t="s">
        <v>68</v>
      </c>
      <c r="E852" s="4">
        <v>2.2389999999999999</v>
      </c>
      <c r="F852" s="2" t="s">
        <v>150</v>
      </c>
      <c r="G852" s="2" t="s">
        <v>2810</v>
      </c>
    </row>
    <row r="853" spans="1:7">
      <c r="A853" s="2" t="s">
        <v>3660</v>
      </c>
      <c r="B853" s="2" t="s">
        <v>1343</v>
      </c>
      <c r="C853" s="2" t="s">
        <v>224</v>
      </c>
      <c r="D853" s="2" t="s">
        <v>68</v>
      </c>
      <c r="E853" s="4">
        <v>2.2389999999999999</v>
      </c>
      <c r="F853" s="2" t="s">
        <v>150</v>
      </c>
      <c r="G853" s="2" t="s">
        <v>2810</v>
      </c>
    </row>
    <row r="854" spans="1:7">
      <c r="A854" s="2" t="s">
        <v>3661</v>
      </c>
      <c r="B854" s="2" t="s">
        <v>1344</v>
      </c>
      <c r="C854" s="2" t="s">
        <v>224</v>
      </c>
      <c r="D854" s="2" t="s">
        <v>68</v>
      </c>
      <c r="E854" s="4">
        <v>2.2389999999999999</v>
      </c>
      <c r="F854" s="2" t="s">
        <v>150</v>
      </c>
      <c r="G854" s="2" t="s">
        <v>2810</v>
      </c>
    </row>
    <row r="855" spans="1:7">
      <c r="A855" s="2" t="s">
        <v>3662</v>
      </c>
      <c r="B855" s="2" t="s">
        <v>1345</v>
      </c>
      <c r="C855" s="2" t="s">
        <v>224</v>
      </c>
      <c r="D855" s="2" t="s">
        <v>68</v>
      </c>
      <c r="E855" s="4">
        <v>2.2389999999999999</v>
      </c>
      <c r="F855" s="2" t="s">
        <v>150</v>
      </c>
      <c r="G855" s="2" t="s">
        <v>2810</v>
      </c>
    </row>
    <row r="856" spans="1:7">
      <c r="A856" s="2" t="s">
        <v>3663</v>
      </c>
      <c r="B856" s="2" t="s">
        <v>1346</v>
      </c>
      <c r="C856" s="2" t="s">
        <v>224</v>
      </c>
      <c r="D856" s="2" t="s">
        <v>68</v>
      </c>
      <c r="E856" s="4">
        <v>2.2389999999999999</v>
      </c>
      <c r="F856" s="2" t="s">
        <v>150</v>
      </c>
      <c r="G856" s="2" t="s">
        <v>2810</v>
      </c>
    </row>
    <row r="857" spans="1:7">
      <c r="A857" s="2" t="s">
        <v>3664</v>
      </c>
      <c r="B857" s="2" t="s">
        <v>1347</v>
      </c>
      <c r="C857" s="2" t="s">
        <v>224</v>
      </c>
      <c r="D857" s="2" t="s">
        <v>68</v>
      </c>
      <c r="E857" s="4">
        <v>2.2389999999999999</v>
      </c>
      <c r="F857" s="2" t="s">
        <v>150</v>
      </c>
      <c r="G857" s="2" t="s">
        <v>2810</v>
      </c>
    </row>
    <row r="858" spans="1:7">
      <c r="A858" s="2" t="s">
        <v>3665</v>
      </c>
      <c r="B858" s="2" t="s">
        <v>1348</v>
      </c>
      <c r="C858" s="2" t="s">
        <v>224</v>
      </c>
      <c r="D858" s="2" t="s">
        <v>68</v>
      </c>
      <c r="E858" s="4">
        <v>2.2389999999999999</v>
      </c>
      <c r="F858" s="2" t="s">
        <v>150</v>
      </c>
      <c r="G858" s="2" t="s">
        <v>2810</v>
      </c>
    </row>
    <row r="859" spans="1:7">
      <c r="A859" s="2" t="s">
        <v>3666</v>
      </c>
      <c r="B859" s="2" t="s">
        <v>1350</v>
      </c>
      <c r="C859" s="2" t="s">
        <v>224</v>
      </c>
      <c r="D859" s="2" t="s">
        <v>63</v>
      </c>
      <c r="E859" s="4">
        <v>2.2389999999999999</v>
      </c>
      <c r="F859" s="2" t="s">
        <v>150</v>
      </c>
      <c r="G859" s="2" t="s">
        <v>2810</v>
      </c>
    </row>
    <row r="860" spans="1:7">
      <c r="A860" s="2" t="s">
        <v>3667</v>
      </c>
      <c r="B860" s="2" t="s">
        <v>1351</v>
      </c>
      <c r="C860" s="2" t="s">
        <v>224</v>
      </c>
      <c r="D860" s="2" t="s">
        <v>68</v>
      </c>
      <c r="E860" s="4">
        <v>2.2389999999999999</v>
      </c>
      <c r="F860" s="2" t="s">
        <v>150</v>
      </c>
      <c r="G860" s="2" t="s">
        <v>2810</v>
      </c>
    </row>
    <row r="861" spans="1:7">
      <c r="A861" s="2" t="s">
        <v>3668</v>
      </c>
      <c r="B861" s="2" t="s">
        <v>1352</v>
      </c>
      <c r="C861" s="2" t="s">
        <v>224</v>
      </c>
      <c r="D861" s="2" t="s">
        <v>63</v>
      </c>
      <c r="E861" s="4">
        <v>2.2389999999999999</v>
      </c>
      <c r="F861" s="2" t="s">
        <v>150</v>
      </c>
      <c r="G861" s="2" t="s">
        <v>2810</v>
      </c>
    </row>
    <row r="862" spans="1:7">
      <c r="A862" s="2" t="s">
        <v>3669</v>
      </c>
      <c r="B862" s="2" t="s">
        <v>1353</v>
      </c>
      <c r="C862" s="2" t="s">
        <v>224</v>
      </c>
      <c r="D862" s="2" t="s">
        <v>68</v>
      </c>
      <c r="E862" s="4">
        <v>2.2389999999999999</v>
      </c>
      <c r="F862" s="2" t="s">
        <v>150</v>
      </c>
      <c r="G862" s="2" t="s">
        <v>2810</v>
      </c>
    </row>
    <row r="863" spans="1:7">
      <c r="A863" s="2" t="s">
        <v>3670</v>
      </c>
      <c r="B863" s="2" t="s">
        <v>1355</v>
      </c>
      <c r="C863" s="2" t="s">
        <v>224</v>
      </c>
      <c r="D863" s="2" t="s">
        <v>68</v>
      </c>
      <c r="E863" s="4">
        <v>2.2389999999999999</v>
      </c>
      <c r="F863" s="2" t="s">
        <v>150</v>
      </c>
      <c r="G863" s="2" t="s">
        <v>2810</v>
      </c>
    </row>
    <row r="864" spans="1:7">
      <c r="A864" s="2" t="s">
        <v>3671</v>
      </c>
      <c r="B864" s="2" t="s">
        <v>1357</v>
      </c>
      <c r="C864" s="2" t="s">
        <v>224</v>
      </c>
      <c r="D864" s="2" t="s">
        <v>68</v>
      </c>
      <c r="E864" s="4">
        <v>2.2389999999999999</v>
      </c>
      <c r="F864" s="2" t="s">
        <v>150</v>
      </c>
      <c r="G864" s="2" t="s">
        <v>2810</v>
      </c>
    </row>
    <row r="865" spans="1:7">
      <c r="A865" s="2" t="s">
        <v>3672</v>
      </c>
      <c r="B865" s="2" t="s">
        <v>1358</v>
      </c>
      <c r="C865" s="2" t="s">
        <v>224</v>
      </c>
      <c r="D865" s="2" t="s">
        <v>68</v>
      </c>
      <c r="E865" s="4">
        <v>2.2389999999999999</v>
      </c>
      <c r="F865" s="2" t="s">
        <v>150</v>
      </c>
      <c r="G865" s="2" t="s">
        <v>2810</v>
      </c>
    </row>
    <row r="866" spans="1:7">
      <c r="A866" s="2" t="s">
        <v>3673</v>
      </c>
      <c r="B866" s="2" t="s">
        <v>1360</v>
      </c>
      <c r="C866" s="2" t="s">
        <v>224</v>
      </c>
      <c r="D866" s="2" t="s">
        <v>68</v>
      </c>
      <c r="E866" s="4">
        <v>2.2389999999999999</v>
      </c>
      <c r="F866" s="2" t="s">
        <v>150</v>
      </c>
      <c r="G866" s="2" t="s">
        <v>2810</v>
      </c>
    </row>
    <row r="867" spans="1:7">
      <c r="A867" s="2" t="s">
        <v>3674</v>
      </c>
      <c r="B867" s="2" t="s">
        <v>1361</v>
      </c>
      <c r="C867" s="2" t="s">
        <v>224</v>
      </c>
      <c r="D867" s="2" t="s">
        <v>68</v>
      </c>
      <c r="E867" s="4">
        <v>2.2389999999999999</v>
      </c>
      <c r="F867" s="2" t="s">
        <v>150</v>
      </c>
      <c r="G867" s="2" t="s">
        <v>2810</v>
      </c>
    </row>
    <row r="868" spans="1:7">
      <c r="A868" s="2" t="s">
        <v>3675</v>
      </c>
      <c r="B868" s="2" t="s">
        <v>1363</v>
      </c>
      <c r="C868" s="2" t="s">
        <v>224</v>
      </c>
      <c r="D868" s="2" t="s">
        <v>68</v>
      </c>
      <c r="E868" s="4">
        <v>2.2389999999999999</v>
      </c>
      <c r="F868" s="2" t="s">
        <v>150</v>
      </c>
      <c r="G868" s="2" t="s">
        <v>2810</v>
      </c>
    </row>
    <row r="869" spans="1:7">
      <c r="A869" s="2" t="s">
        <v>3676</v>
      </c>
      <c r="B869" s="2" t="s">
        <v>1365</v>
      </c>
      <c r="C869" s="2" t="s">
        <v>224</v>
      </c>
      <c r="D869" s="2" t="s">
        <v>68</v>
      </c>
      <c r="E869" s="4">
        <v>2.2389999999999999</v>
      </c>
      <c r="F869" s="2" t="s">
        <v>150</v>
      </c>
      <c r="G869" s="2" t="s">
        <v>2810</v>
      </c>
    </row>
    <row r="870" spans="1:7">
      <c r="A870" s="2" t="s">
        <v>3677</v>
      </c>
      <c r="B870" s="2" t="s">
        <v>1366</v>
      </c>
      <c r="C870" s="2" t="s">
        <v>224</v>
      </c>
      <c r="D870" s="2" t="s">
        <v>68</v>
      </c>
      <c r="E870" s="4">
        <v>2.2389999999999999</v>
      </c>
      <c r="F870" s="2" t="s">
        <v>150</v>
      </c>
      <c r="G870" s="2" t="s">
        <v>2810</v>
      </c>
    </row>
    <row r="871" spans="1:7">
      <c r="A871" s="2" t="s">
        <v>3678</v>
      </c>
      <c r="B871" s="2" t="s">
        <v>1367</v>
      </c>
      <c r="C871" s="2" t="s">
        <v>224</v>
      </c>
      <c r="D871" s="2" t="s">
        <v>68</v>
      </c>
      <c r="E871" s="4">
        <v>2.2389999999999999</v>
      </c>
      <c r="F871" s="2" t="s">
        <v>150</v>
      </c>
      <c r="G871" s="2" t="s">
        <v>2810</v>
      </c>
    </row>
    <row r="872" spans="1:7">
      <c r="A872" s="2" t="s">
        <v>3679</v>
      </c>
      <c r="B872" s="2" t="s">
        <v>1369</v>
      </c>
      <c r="C872" s="2" t="s">
        <v>224</v>
      </c>
      <c r="D872" s="2" t="s">
        <v>68</v>
      </c>
      <c r="E872" s="4">
        <v>2.2389999999999999</v>
      </c>
      <c r="F872" s="2" t="s">
        <v>150</v>
      </c>
      <c r="G872" s="2" t="s">
        <v>2810</v>
      </c>
    </row>
    <row r="873" spans="1:7">
      <c r="A873" s="2" t="s">
        <v>3680</v>
      </c>
      <c r="B873" s="2" t="s">
        <v>1370</v>
      </c>
      <c r="C873" s="2" t="s">
        <v>224</v>
      </c>
      <c r="D873" s="2" t="s">
        <v>63</v>
      </c>
      <c r="E873" s="4">
        <v>2.2389999999999999</v>
      </c>
      <c r="F873" s="2" t="s">
        <v>150</v>
      </c>
      <c r="G873" s="2" t="s">
        <v>2810</v>
      </c>
    </row>
    <row r="874" spans="1:7">
      <c r="A874" s="2" t="s">
        <v>3681</v>
      </c>
      <c r="B874" s="2" t="s">
        <v>1371</v>
      </c>
      <c r="C874" s="2" t="s">
        <v>224</v>
      </c>
      <c r="D874" s="2" t="s">
        <v>75</v>
      </c>
      <c r="E874" s="4">
        <v>2.2389999999999999</v>
      </c>
      <c r="F874" s="2" t="s">
        <v>150</v>
      </c>
      <c r="G874" s="2" t="s">
        <v>2810</v>
      </c>
    </row>
    <row r="875" spans="1:7">
      <c r="A875" s="2" t="s">
        <v>3682</v>
      </c>
      <c r="B875" s="2" t="s">
        <v>1373</v>
      </c>
      <c r="C875" s="2" t="s">
        <v>224</v>
      </c>
      <c r="D875" s="2" t="s">
        <v>63</v>
      </c>
      <c r="E875" s="4">
        <v>2.2389999999999999</v>
      </c>
      <c r="F875" s="2" t="s">
        <v>150</v>
      </c>
      <c r="G875" s="2" t="s">
        <v>2810</v>
      </c>
    </row>
    <row r="876" spans="1:7">
      <c r="A876" s="2" t="s">
        <v>3683</v>
      </c>
      <c r="B876" s="2" t="s">
        <v>1374</v>
      </c>
      <c r="C876" s="2" t="s">
        <v>224</v>
      </c>
      <c r="D876" s="2" t="s">
        <v>68</v>
      </c>
      <c r="E876" s="4">
        <v>2.2389999999999999</v>
      </c>
      <c r="F876" s="2" t="s">
        <v>150</v>
      </c>
      <c r="G876" s="2" t="s">
        <v>2810</v>
      </c>
    </row>
    <row r="877" spans="1:7">
      <c r="A877" s="2" t="s">
        <v>3684</v>
      </c>
      <c r="B877" s="2" t="s">
        <v>1375</v>
      </c>
      <c r="C877" s="2" t="s">
        <v>224</v>
      </c>
      <c r="D877" s="2" t="s">
        <v>68</v>
      </c>
      <c r="E877" s="4">
        <v>2.2389999999999999</v>
      </c>
      <c r="F877" s="2" t="s">
        <v>150</v>
      </c>
      <c r="G877" s="2" t="s">
        <v>2810</v>
      </c>
    </row>
    <row r="878" spans="1:7">
      <c r="A878" s="2" t="s">
        <v>3685</v>
      </c>
      <c r="B878" s="2" t="s">
        <v>1376</v>
      </c>
      <c r="C878" s="2" t="s">
        <v>224</v>
      </c>
      <c r="D878" s="2" t="s">
        <v>63</v>
      </c>
      <c r="E878" s="4">
        <v>2.2389999999999999</v>
      </c>
      <c r="F878" s="2" t="s">
        <v>150</v>
      </c>
      <c r="G878" s="2" t="s">
        <v>2810</v>
      </c>
    </row>
    <row r="879" spans="1:7">
      <c r="A879" s="2" t="s">
        <v>3686</v>
      </c>
      <c r="B879" s="2" t="s">
        <v>1377</v>
      </c>
      <c r="C879" s="2" t="s">
        <v>224</v>
      </c>
      <c r="D879" s="2" t="s">
        <v>68</v>
      </c>
      <c r="E879" s="4">
        <v>2.2389999999999999</v>
      </c>
      <c r="F879" s="2" t="s">
        <v>150</v>
      </c>
      <c r="G879" s="2" t="s">
        <v>2810</v>
      </c>
    </row>
    <row r="880" spans="1:7">
      <c r="A880" s="2" t="s">
        <v>3687</v>
      </c>
      <c r="B880" s="2" t="s">
        <v>1378</v>
      </c>
      <c r="C880" s="2" t="s">
        <v>224</v>
      </c>
      <c r="D880" s="2" t="s">
        <v>68</v>
      </c>
      <c r="E880" s="4">
        <v>2.2389999999999999</v>
      </c>
      <c r="F880" s="2" t="s">
        <v>150</v>
      </c>
      <c r="G880" s="2" t="s">
        <v>2810</v>
      </c>
    </row>
    <row r="881" spans="1:7">
      <c r="A881" s="2" t="s">
        <v>3688</v>
      </c>
      <c r="B881" s="2" t="s">
        <v>1380</v>
      </c>
      <c r="C881" s="2" t="s">
        <v>224</v>
      </c>
      <c r="D881" s="2" t="s">
        <v>63</v>
      </c>
      <c r="E881" s="4">
        <v>2.2389999999999999</v>
      </c>
      <c r="F881" s="2" t="s">
        <v>150</v>
      </c>
      <c r="G881" s="2" t="s">
        <v>2810</v>
      </c>
    </row>
    <row r="882" spans="1:7">
      <c r="A882" s="2" t="s">
        <v>3689</v>
      </c>
      <c r="B882" s="2" t="s">
        <v>1381</v>
      </c>
      <c r="C882" s="2" t="s">
        <v>224</v>
      </c>
      <c r="D882" s="2" t="s">
        <v>68</v>
      </c>
      <c r="E882" s="4">
        <v>2.2389999999999999</v>
      </c>
      <c r="F882" s="2" t="s">
        <v>150</v>
      </c>
      <c r="G882" s="2" t="s">
        <v>2810</v>
      </c>
    </row>
    <row r="883" spans="1:7">
      <c r="A883" s="2" t="s">
        <v>3690</v>
      </c>
      <c r="B883" s="2" t="s">
        <v>1382</v>
      </c>
      <c r="C883" s="2" t="s">
        <v>224</v>
      </c>
      <c r="D883" s="2" t="s">
        <v>68</v>
      </c>
      <c r="E883" s="4">
        <v>2.2389999999999999</v>
      </c>
      <c r="F883" s="2" t="s">
        <v>150</v>
      </c>
      <c r="G883" s="2" t="s">
        <v>2810</v>
      </c>
    </row>
    <row r="884" spans="1:7">
      <c r="A884" s="2" t="s">
        <v>3691</v>
      </c>
      <c r="B884" s="2" t="s">
        <v>1383</v>
      </c>
      <c r="C884" s="2" t="s">
        <v>224</v>
      </c>
      <c r="D884" s="2" t="s">
        <v>63</v>
      </c>
      <c r="E884" s="4">
        <v>2.2389999999999999</v>
      </c>
      <c r="F884" s="2" t="s">
        <v>150</v>
      </c>
      <c r="G884" s="2" t="s">
        <v>2810</v>
      </c>
    </row>
    <row r="885" spans="1:7">
      <c r="A885" s="2" t="s">
        <v>3692</v>
      </c>
      <c r="B885" s="2" t="s">
        <v>1384</v>
      </c>
      <c r="C885" s="2" t="s">
        <v>224</v>
      </c>
      <c r="D885" s="2" t="s">
        <v>68</v>
      </c>
      <c r="E885" s="4">
        <v>2.2389999999999999</v>
      </c>
      <c r="F885" s="2" t="s">
        <v>150</v>
      </c>
      <c r="G885" s="2" t="s">
        <v>2810</v>
      </c>
    </row>
    <row r="886" spans="1:7">
      <c r="A886" s="2" t="s">
        <v>3693</v>
      </c>
      <c r="B886" s="2" t="s">
        <v>1386</v>
      </c>
      <c r="C886" s="2" t="s">
        <v>224</v>
      </c>
      <c r="D886" s="2" t="s">
        <v>68</v>
      </c>
      <c r="E886" s="4">
        <v>2.2389999999999999</v>
      </c>
      <c r="F886" s="2" t="s">
        <v>150</v>
      </c>
      <c r="G886" s="2" t="s">
        <v>2810</v>
      </c>
    </row>
    <row r="887" spans="1:7">
      <c r="A887" s="2" t="s">
        <v>3694</v>
      </c>
      <c r="B887" s="2" t="s">
        <v>1388</v>
      </c>
      <c r="C887" s="2" t="s">
        <v>224</v>
      </c>
      <c r="D887" s="2" t="s">
        <v>68</v>
      </c>
      <c r="E887" s="4">
        <v>2.2389999999999999</v>
      </c>
      <c r="F887" s="2" t="s">
        <v>150</v>
      </c>
      <c r="G887" s="2" t="s">
        <v>2810</v>
      </c>
    </row>
    <row r="888" spans="1:7">
      <c r="A888" s="2" t="s">
        <v>3695</v>
      </c>
      <c r="B888" s="2" t="s">
        <v>1389</v>
      </c>
      <c r="C888" s="2" t="s">
        <v>224</v>
      </c>
      <c r="D888" s="2" t="s">
        <v>68</v>
      </c>
      <c r="E888" s="4">
        <v>2.2389999999999999</v>
      </c>
      <c r="F888" s="2" t="s">
        <v>150</v>
      </c>
      <c r="G888" s="2" t="s">
        <v>2810</v>
      </c>
    </row>
    <row r="889" spans="1:7">
      <c r="A889" s="2" t="s">
        <v>3696</v>
      </c>
      <c r="B889" s="2" t="s">
        <v>1391</v>
      </c>
      <c r="C889" s="2" t="s">
        <v>224</v>
      </c>
      <c r="D889" s="2" t="s">
        <v>68</v>
      </c>
      <c r="E889" s="4">
        <v>2.2389999999999999</v>
      </c>
      <c r="F889" s="2" t="s">
        <v>150</v>
      </c>
      <c r="G889" s="2" t="s">
        <v>2810</v>
      </c>
    </row>
    <row r="890" spans="1:7">
      <c r="A890" s="2" t="s">
        <v>3697</v>
      </c>
      <c r="B890" s="2" t="s">
        <v>1393</v>
      </c>
      <c r="C890" s="2" t="s">
        <v>224</v>
      </c>
      <c r="D890" s="2" t="s">
        <v>68</v>
      </c>
      <c r="E890" s="4">
        <v>2.2389999999999999</v>
      </c>
      <c r="F890" s="2" t="s">
        <v>150</v>
      </c>
      <c r="G890" s="2" t="s">
        <v>2810</v>
      </c>
    </row>
    <row r="891" spans="1:7">
      <c r="A891" s="2" t="s">
        <v>3698</v>
      </c>
      <c r="B891" s="2" t="s">
        <v>1394</v>
      </c>
      <c r="C891" s="2" t="s">
        <v>224</v>
      </c>
      <c r="D891" s="2" t="s">
        <v>68</v>
      </c>
      <c r="E891" s="4">
        <v>2.2389999999999999</v>
      </c>
      <c r="F891" s="2" t="s">
        <v>150</v>
      </c>
      <c r="G891" s="2" t="s">
        <v>2810</v>
      </c>
    </row>
    <row r="892" spans="1:7">
      <c r="A892" s="2" t="s">
        <v>3699</v>
      </c>
      <c r="B892" s="2" t="s">
        <v>1396</v>
      </c>
      <c r="C892" s="2" t="s">
        <v>224</v>
      </c>
      <c r="D892" s="2" t="s">
        <v>68</v>
      </c>
      <c r="E892" s="4">
        <v>2.2389999999999999</v>
      </c>
      <c r="F892" s="2" t="s">
        <v>150</v>
      </c>
      <c r="G892" s="2" t="s">
        <v>2810</v>
      </c>
    </row>
    <row r="893" spans="1:7">
      <c r="A893" s="2" t="s">
        <v>3700</v>
      </c>
      <c r="B893" s="2" t="s">
        <v>1397</v>
      </c>
      <c r="C893" s="2" t="s">
        <v>224</v>
      </c>
      <c r="D893" s="2" t="s">
        <v>68</v>
      </c>
      <c r="E893" s="4">
        <v>2.2389999999999999</v>
      </c>
      <c r="F893" s="2" t="s">
        <v>150</v>
      </c>
      <c r="G893" s="2" t="s">
        <v>2810</v>
      </c>
    </row>
    <row r="894" spans="1:7">
      <c r="A894" s="2" t="s">
        <v>3701</v>
      </c>
      <c r="B894" s="2" t="s">
        <v>1398</v>
      </c>
      <c r="C894" s="2" t="s">
        <v>224</v>
      </c>
      <c r="D894" s="2" t="s">
        <v>68</v>
      </c>
      <c r="E894" s="4">
        <v>2.2389999999999999</v>
      </c>
      <c r="F894" s="2" t="s">
        <v>150</v>
      </c>
      <c r="G894" s="2" t="s">
        <v>2810</v>
      </c>
    </row>
    <row r="895" spans="1:7">
      <c r="A895" s="2" t="s">
        <v>3702</v>
      </c>
      <c r="B895" s="2" t="s">
        <v>1399</v>
      </c>
      <c r="C895" s="2" t="s">
        <v>224</v>
      </c>
      <c r="D895" s="2" t="s">
        <v>68</v>
      </c>
      <c r="E895" s="4">
        <v>2.2389999999999999</v>
      </c>
      <c r="F895" s="2" t="s">
        <v>150</v>
      </c>
      <c r="G895" s="2" t="s">
        <v>2810</v>
      </c>
    </row>
    <row r="896" spans="1:7">
      <c r="A896" s="2" t="s">
        <v>3703</v>
      </c>
      <c r="B896" s="2" t="s">
        <v>1400</v>
      </c>
      <c r="C896" s="2" t="s">
        <v>224</v>
      </c>
      <c r="D896" s="2" t="s">
        <v>68</v>
      </c>
      <c r="E896" s="4">
        <v>2.2389999999999999</v>
      </c>
      <c r="F896" s="2" t="s">
        <v>150</v>
      </c>
      <c r="G896" s="2" t="s">
        <v>2810</v>
      </c>
    </row>
    <row r="897" spans="1:7">
      <c r="A897" s="2" t="s">
        <v>3704</v>
      </c>
      <c r="B897" s="2" t="s">
        <v>1401</v>
      </c>
      <c r="C897" s="2" t="s">
        <v>224</v>
      </c>
      <c r="D897" s="2" t="s">
        <v>68</v>
      </c>
      <c r="E897" s="4">
        <v>2.2389999999999999</v>
      </c>
      <c r="F897" s="2" t="s">
        <v>150</v>
      </c>
      <c r="G897" s="2" t="s">
        <v>2810</v>
      </c>
    </row>
    <row r="898" spans="1:7">
      <c r="A898" s="2" t="s">
        <v>3705</v>
      </c>
      <c r="B898" s="2" t="s">
        <v>1403</v>
      </c>
      <c r="C898" s="2" t="s">
        <v>224</v>
      </c>
      <c r="D898" s="2" t="s">
        <v>68</v>
      </c>
      <c r="E898" s="4">
        <v>2.2389999999999999</v>
      </c>
      <c r="F898" s="2" t="s">
        <v>150</v>
      </c>
      <c r="G898" s="2" t="s">
        <v>2810</v>
      </c>
    </row>
    <row r="899" spans="1:7">
      <c r="A899" s="2" t="s">
        <v>3706</v>
      </c>
      <c r="B899" s="2" t="s">
        <v>1405</v>
      </c>
      <c r="C899" s="2" t="s">
        <v>224</v>
      </c>
      <c r="D899" s="2" t="s">
        <v>68</v>
      </c>
      <c r="E899" s="4">
        <v>2.2389999999999999</v>
      </c>
      <c r="F899" s="2" t="s">
        <v>150</v>
      </c>
      <c r="G899" s="2" t="s">
        <v>2810</v>
      </c>
    </row>
    <row r="900" spans="1:7">
      <c r="A900" s="2" t="s">
        <v>3707</v>
      </c>
      <c r="B900" s="2" t="s">
        <v>1407</v>
      </c>
      <c r="C900" s="2" t="s">
        <v>224</v>
      </c>
      <c r="D900" s="2" t="s">
        <v>68</v>
      </c>
      <c r="E900" s="4">
        <v>2.2389999999999999</v>
      </c>
      <c r="F900" s="2" t="s">
        <v>150</v>
      </c>
      <c r="G900" s="2" t="s">
        <v>2810</v>
      </c>
    </row>
    <row r="901" spans="1:7">
      <c r="A901" s="2" t="s">
        <v>3708</v>
      </c>
      <c r="B901" s="2" t="s">
        <v>1409</v>
      </c>
      <c r="C901" s="2" t="s">
        <v>224</v>
      </c>
      <c r="D901" s="2" t="s">
        <v>68</v>
      </c>
      <c r="E901" s="4">
        <v>2.2389999999999999</v>
      </c>
      <c r="F901" s="2" t="s">
        <v>150</v>
      </c>
      <c r="G901" s="2" t="s">
        <v>2810</v>
      </c>
    </row>
    <row r="902" spans="1:7">
      <c r="A902" s="2" t="s">
        <v>3709</v>
      </c>
      <c r="B902" s="2" t="s">
        <v>1410</v>
      </c>
      <c r="C902" s="2" t="s">
        <v>224</v>
      </c>
      <c r="D902" s="2" t="s">
        <v>68</v>
      </c>
      <c r="E902" s="4">
        <v>2.2389999999999999</v>
      </c>
      <c r="F902" s="2" t="s">
        <v>150</v>
      </c>
      <c r="G902" s="2" t="s">
        <v>2810</v>
      </c>
    </row>
    <row r="903" spans="1:7">
      <c r="A903" s="2" t="s">
        <v>3710</v>
      </c>
      <c r="B903" s="2" t="s">
        <v>1411</v>
      </c>
      <c r="C903" s="2" t="s">
        <v>224</v>
      </c>
      <c r="D903" s="2" t="s">
        <v>68</v>
      </c>
      <c r="E903" s="4">
        <v>2.2389999999999999</v>
      </c>
      <c r="F903" s="2" t="s">
        <v>150</v>
      </c>
      <c r="G903" s="2" t="s">
        <v>2810</v>
      </c>
    </row>
    <row r="904" spans="1:7">
      <c r="A904" s="2" t="s">
        <v>3711</v>
      </c>
      <c r="B904" s="2" t="s">
        <v>1412</v>
      </c>
      <c r="C904" s="2" t="s">
        <v>224</v>
      </c>
      <c r="D904" s="2" t="s">
        <v>63</v>
      </c>
      <c r="E904" s="4">
        <v>2.2389999999999999</v>
      </c>
      <c r="F904" s="2" t="s">
        <v>150</v>
      </c>
      <c r="G904" s="2" t="s">
        <v>2810</v>
      </c>
    </row>
    <row r="905" spans="1:7">
      <c r="A905" s="2" t="s">
        <v>3712</v>
      </c>
      <c r="B905" s="2" t="s">
        <v>1413</v>
      </c>
      <c r="C905" s="2" t="s">
        <v>224</v>
      </c>
      <c r="D905" s="2" t="s">
        <v>68</v>
      </c>
      <c r="E905" s="4">
        <v>2.2389999999999999</v>
      </c>
      <c r="F905" s="2" t="s">
        <v>150</v>
      </c>
      <c r="G905" s="2" t="s">
        <v>2810</v>
      </c>
    </row>
    <row r="906" spans="1:7">
      <c r="A906" s="2" t="s">
        <v>3713</v>
      </c>
      <c r="B906" s="2" t="s">
        <v>1414</v>
      </c>
      <c r="C906" s="2" t="s">
        <v>224</v>
      </c>
      <c r="D906" s="2" t="s">
        <v>68</v>
      </c>
      <c r="E906" s="4">
        <v>2.2389999999999999</v>
      </c>
      <c r="F906" s="2" t="s">
        <v>150</v>
      </c>
      <c r="G906" s="2" t="s">
        <v>2810</v>
      </c>
    </row>
    <row r="907" spans="1:7">
      <c r="A907" s="2" t="s">
        <v>3714</v>
      </c>
      <c r="B907" s="2" t="s">
        <v>1415</v>
      </c>
      <c r="C907" s="2" t="s">
        <v>224</v>
      </c>
      <c r="D907" s="2" t="s">
        <v>68</v>
      </c>
      <c r="E907" s="4">
        <v>2.2389999999999999</v>
      </c>
      <c r="F907" s="2" t="s">
        <v>150</v>
      </c>
      <c r="G907" s="2" t="s">
        <v>2810</v>
      </c>
    </row>
    <row r="908" spans="1:7">
      <c r="A908" s="2" t="s">
        <v>3715</v>
      </c>
      <c r="B908" s="2" t="s">
        <v>1417</v>
      </c>
      <c r="C908" s="2" t="s">
        <v>224</v>
      </c>
      <c r="D908" s="2" t="s">
        <v>68</v>
      </c>
      <c r="E908" s="4">
        <v>2.2389999999999999</v>
      </c>
      <c r="F908" s="2" t="s">
        <v>150</v>
      </c>
      <c r="G908" s="2" t="s">
        <v>2810</v>
      </c>
    </row>
    <row r="909" spans="1:7">
      <c r="A909" s="2" t="s">
        <v>3716</v>
      </c>
      <c r="B909" s="2" t="s">
        <v>1419</v>
      </c>
      <c r="C909" s="2" t="s">
        <v>224</v>
      </c>
      <c r="D909" s="2" t="s">
        <v>68</v>
      </c>
      <c r="E909" s="4">
        <v>2.2389999999999999</v>
      </c>
      <c r="F909" s="2" t="s">
        <v>150</v>
      </c>
      <c r="G909" s="2" t="s">
        <v>2810</v>
      </c>
    </row>
    <row r="910" spans="1:7">
      <c r="A910" s="2" t="s">
        <v>3717</v>
      </c>
      <c r="B910" s="2" t="s">
        <v>1421</v>
      </c>
      <c r="C910" s="2" t="s">
        <v>224</v>
      </c>
      <c r="D910" s="2" t="s">
        <v>68</v>
      </c>
      <c r="E910" s="4">
        <v>2.2389999999999999</v>
      </c>
      <c r="F910" s="2" t="s">
        <v>150</v>
      </c>
      <c r="G910" s="2" t="s">
        <v>2810</v>
      </c>
    </row>
    <row r="911" spans="1:7">
      <c r="A911" s="2" t="s">
        <v>3718</v>
      </c>
      <c r="B911" s="2" t="s">
        <v>1423</v>
      </c>
      <c r="C911" s="2" t="s">
        <v>224</v>
      </c>
      <c r="D911" s="2" t="s">
        <v>68</v>
      </c>
      <c r="E911" s="4">
        <v>2.2389999999999999</v>
      </c>
      <c r="F911" s="2" t="s">
        <v>150</v>
      </c>
      <c r="G911" s="2" t="s">
        <v>2810</v>
      </c>
    </row>
    <row r="912" spans="1:7">
      <c r="A912" s="2" t="s">
        <v>3719</v>
      </c>
      <c r="B912" s="2" t="s">
        <v>1425</v>
      </c>
      <c r="C912" s="2" t="s">
        <v>224</v>
      </c>
      <c r="D912" s="2" t="s">
        <v>68</v>
      </c>
      <c r="E912" s="4">
        <v>2.2389999999999999</v>
      </c>
      <c r="F912" s="2" t="s">
        <v>150</v>
      </c>
      <c r="G912" s="2" t="s">
        <v>2810</v>
      </c>
    </row>
    <row r="913" spans="1:7">
      <c r="A913" s="2" t="s">
        <v>3720</v>
      </c>
      <c r="B913" s="2" t="s">
        <v>1426</v>
      </c>
      <c r="C913" s="2" t="s">
        <v>224</v>
      </c>
      <c r="D913" s="2" t="s">
        <v>68</v>
      </c>
      <c r="E913" s="4">
        <v>2.2389999999999999</v>
      </c>
      <c r="F913" s="2" t="s">
        <v>150</v>
      </c>
      <c r="G913" s="2" t="s">
        <v>2810</v>
      </c>
    </row>
    <row r="914" spans="1:7">
      <c r="A914" s="2" t="s">
        <v>3721</v>
      </c>
      <c r="B914" s="2" t="s">
        <v>1427</v>
      </c>
      <c r="C914" s="2" t="s">
        <v>224</v>
      </c>
      <c r="D914" s="2" t="s">
        <v>68</v>
      </c>
      <c r="E914" s="4">
        <v>2.2389999999999999</v>
      </c>
      <c r="F914" s="2" t="s">
        <v>150</v>
      </c>
      <c r="G914" s="2" t="s">
        <v>2810</v>
      </c>
    </row>
    <row r="915" spans="1:7">
      <c r="A915" s="2" t="s">
        <v>3722</v>
      </c>
      <c r="B915" s="2" t="s">
        <v>1429</v>
      </c>
      <c r="C915" s="2" t="s">
        <v>224</v>
      </c>
      <c r="D915" s="2" t="s">
        <v>63</v>
      </c>
      <c r="E915" s="4">
        <v>2.2389999999999999</v>
      </c>
      <c r="F915" s="2" t="s">
        <v>150</v>
      </c>
      <c r="G915" s="2" t="s">
        <v>2810</v>
      </c>
    </row>
    <row r="916" spans="1:7">
      <c r="A916" s="2" t="s">
        <v>3723</v>
      </c>
      <c r="B916" s="2" t="s">
        <v>1430</v>
      </c>
      <c r="C916" s="2" t="s">
        <v>224</v>
      </c>
      <c r="D916" s="2" t="s">
        <v>68</v>
      </c>
      <c r="E916" s="4">
        <v>2.2389999999999999</v>
      </c>
      <c r="F916" s="2" t="s">
        <v>150</v>
      </c>
      <c r="G916" s="2" t="s">
        <v>2810</v>
      </c>
    </row>
    <row r="917" spans="1:7">
      <c r="A917" s="2" t="s">
        <v>3724</v>
      </c>
      <c r="B917" s="2" t="s">
        <v>1431</v>
      </c>
      <c r="C917" s="2" t="s">
        <v>224</v>
      </c>
      <c r="D917" s="2" t="s">
        <v>68</v>
      </c>
      <c r="E917" s="4">
        <v>2.2389999999999999</v>
      </c>
      <c r="F917" s="2" t="s">
        <v>150</v>
      </c>
      <c r="G917" s="2" t="s">
        <v>2810</v>
      </c>
    </row>
    <row r="918" spans="1:7">
      <c r="A918" s="2" t="s">
        <v>3725</v>
      </c>
      <c r="B918" s="2" t="s">
        <v>1433</v>
      </c>
      <c r="C918" s="2" t="s">
        <v>224</v>
      </c>
      <c r="D918" s="2" t="s">
        <v>63</v>
      </c>
      <c r="E918" s="4">
        <v>2.2389999999999999</v>
      </c>
      <c r="F918" s="2" t="s">
        <v>150</v>
      </c>
      <c r="G918" s="2" t="s">
        <v>2810</v>
      </c>
    </row>
    <row r="919" spans="1:7">
      <c r="A919" s="2" t="s">
        <v>3726</v>
      </c>
      <c r="B919" s="2" t="s">
        <v>1434</v>
      </c>
      <c r="C919" s="2" t="s">
        <v>224</v>
      </c>
      <c r="D919" s="2" t="s">
        <v>68</v>
      </c>
      <c r="E919" s="4">
        <v>2.2389999999999999</v>
      </c>
      <c r="F919" s="2" t="s">
        <v>150</v>
      </c>
      <c r="G919" s="2" t="s">
        <v>2810</v>
      </c>
    </row>
    <row r="920" spans="1:7">
      <c r="A920" s="2" t="s">
        <v>3727</v>
      </c>
      <c r="B920" s="2" t="s">
        <v>1436</v>
      </c>
      <c r="C920" s="2" t="s">
        <v>224</v>
      </c>
      <c r="D920" s="2" t="s">
        <v>68</v>
      </c>
      <c r="E920" s="4">
        <v>2.2389999999999999</v>
      </c>
      <c r="F920" s="2" t="s">
        <v>150</v>
      </c>
      <c r="G920" s="2" t="s">
        <v>2810</v>
      </c>
    </row>
    <row r="921" spans="1:7">
      <c r="A921" s="2" t="s">
        <v>3728</v>
      </c>
      <c r="B921" s="2" t="s">
        <v>1437</v>
      </c>
      <c r="C921" s="2" t="s">
        <v>224</v>
      </c>
      <c r="D921" s="2" t="s">
        <v>68</v>
      </c>
      <c r="E921" s="4">
        <v>2.2389999999999999</v>
      </c>
      <c r="F921" s="2" t="s">
        <v>150</v>
      </c>
      <c r="G921" s="2" t="s">
        <v>2810</v>
      </c>
    </row>
    <row r="922" spans="1:7">
      <c r="A922" s="2" t="s">
        <v>3729</v>
      </c>
      <c r="B922" s="2" t="s">
        <v>1439</v>
      </c>
      <c r="C922" s="2" t="s">
        <v>224</v>
      </c>
      <c r="D922" s="2" t="s">
        <v>68</v>
      </c>
      <c r="E922" s="4">
        <v>2.2389999999999999</v>
      </c>
      <c r="F922" s="2" t="s">
        <v>150</v>
      </c>
      <c r="G922" s="2" t="s">
        <v>2810</v>
      </c>
    </row>
    <row r="923" spans="1:7">
      <c r="A923" s="2" t="s">
        <v>3730</v>
      </c>
      <c r="B923" s="2" t="s">
        <v>1441</v>
      </c>
      <c r="C923" s="2" t="s">
        <v>224</v>
      </c>
      <c r="D923" s="2" t="s">
        <v>68</v>
      </c>
      <c r="E923" s="4">
        <v>2.2389999999999999</v>
      </c>
      <c r="F923" s="2" t="s">
        <v>150</v>
      </c>
      <c r="G923" s="2" t="s">
        <v>2810</v>
      </c>
    </row>
    <row r="924" spans="1:7">
      <c r="A924" s="2" t="s">
        <v>3731</v>
      </c>
      <c r="B924" s="2" t="s">
        <v>1443</v>
      </c>
      <c r="C924" s="2" t="s">
        <v>224</v>
      </c>
      <c r="D924" s="2" t="s">
        <v>68</v>
      </c>
      <c r="E924" s="4">
        <v>2.2389999999999999</v>
      </c>
      <c r="F924" s="2" t="s">
        <v>150</v>
      </c>
      <c r="G924" s="2" t="s">
        <v>2810</v>
      </c>
    </row>
    <row r="925" spans="1:7">
      <c r="A925" s="2" t="s">
        <v>3732</v>
      </c>
      <c r="B925" s="2" t="s">
        <v>1444</v>
      </c>
      <c r="C925" s="2" t="s">
        <v>224</v>
      </c>
      <c r="D925" s="2" t="s">
        <v>68</v>
      </c>
      <c r="E925" s="4">
        <v>2.2389999999999999</v>
      </c>
      <c r="F925" s="2" t="s">
        <v>150</v>
      </c>
      <c r="G925" s="2" t="s">
        <v>2810</v>
      </c>
    </row>
    <row r="926" spans="1:7">
      <c r="A926" s="2" t="s">
        <v>3733</v>
      </c>
      <c r="B926" s="2" t="s">
        <v>1445</v>
      </c>
      <c r="C926" s="2" t="s">
        <v>224</v>
      </c>
      <c r="D926" s="2" t="s">
        <v>68</v>
      </c>
      <c r="E926" s="4">
        <v>2.2389999999999999</v>
      </c>
      <c r="F926" s="2" t="s">
        <v>150</v>
      </c>
      <c r="G926" s="2" t="s">
        <v>2810</v>
      </c>
    </row>
    <row r="927" spans="1:7">
      <c r="A927" s="2" t="s">
        <v>3734</v>
      </c>
      <c r="B927" s="2" t="s">
        <v>1446</v>
      </c>
      <c r="C927" s="2" t="s">
        <v>224</v>
      </c>
      <c r="D927" s="2" t="s">
        <v>68</v>
      </c>
      <c r="E927" s="4">
        <v>2.2389999999999999</v>
      </c>
      <c r="F927" s="2" t="s">
        <v>150</v>
      </c>
      <c r="G927" s="2" t="s">
        <v>2810</v>
      </c>
    </row>
    <row r="928" spans="1:7">
      <c r="A928" s="2" t="s">
        <v>3735</v>
      </c>
      <c r="B928" s="2" t="s">
        <v>1447</v>
      </c>
      <c r="C928" s="2" t="s">
        <v>224</v>
      </c>
      <c r="D928" s="2" t="s">
        <v>68</v>
      </c>
      <c r="E928" s="4">
        <v>2.2389999999999999</v>
      </c>
      <c r="F928" s="2" t="s">
        <v>150</v>
      </c>
      <c r="G928" s="2" t="s">
        <v>2810</v>
      </c>
    </row>
    <row r="929" spans="1:7">
      <c r="A929" s="2" t="s">
        <v>3736</v>
      </c>
      <c r="B929" s="2" t="s">
        <v>1449</v>
      </c>
      <c r="C929" s="2" t="s">
        <v>224</v>
      </c>
      <c r="D929" s="2" t="s">
        <v>68</v>
      </c>
      <c r="E929" s="4">
        <v>2.2389999999999999</v>
      </c>
      <c r="F929" s="2" t="s">
        <v>150</v>
      </c>
      <c r="G929" s="2" t="s">
        <v>2810</v>
      </c>
    </row>
    <row r="930" spans="1:7">
      <c r="A930" s="2" t="s">
        <v>3737</v>
      </c>
      <c r="B930" s="2" t="s">
        <v>1450</v>
      </c>
      <c r="C930" s="2" t="s">
        <v>224</v>
      </c>
      <c r="D930" s="2" t="s">
        <v>68</v>
      </c>
      <c r="E930" s="4">
        <v>2.2389999999999999</v>
      </c>
      <c r="F930" s="2" t="s">
        <v>150</v>
      </c>
      <c r="G930" s="2" t="s">
        <v>2810</v>
      </c>
    </row>
    <row r="931" spans="1:7">
      <c r="A931" s="2" t="s">
        <v>3738</v>
      </c>
      <c r="B931" s="2" t="s">
        <v>1452</v>
      </c>
      <c r="C931" s="2" t="s">
        <v>224</v>
      </c>
      <c r="D931" s="2" t="s">
        <v>75</v>
      </c>
      <c r="E931" s="4">
        <v>2.2389999999999999</v>
      </c>
      <c r="F931" s="2" t="s">
        <v>150</v>
      </c>
      <c r="G931" s="2" t="s">
        <v>2810</v>
      </c>
    </row>
    <row r="932" spans="1:7">
      <c r="A932" s="2" t="s">
        <v>3739</v>
      </c>
      <c r="B932" s="2" t="s">
        <v>1454</v>
      </c>
      <c r="C932" s="2" t="s">
        <v>224</v>
      </c>
      <c r="D932" s="2" t="s">
        <v>68</v>
      </c>
      <c r="E932" s="4">
        <v>2.2389999999999999</v>
      </c>
      <c r="F932" s="2" t="s">
        <v>150</v>
      </c>
      <c r="G932" s="2" t="s">
        <v>2810</v>
      </c>
    </row>
    <row r="933" spans="1:7">
      <c r="A933" s="2" t="s">
        <v>3740</v>
      </c>
      <c r="B933" s="2" t="s">
        <v>1456</v>
      </c>
      <c r="C933" s="2" t="s">
        <v>224</v>
      </c>
      <c r="D933" s="2" t="s">
        <v>68</v>
      </c>
      <c r="E933" s="4">
        <v>2.2389999999999999</v>
      </c>
      <c r="F933" s="2" t="s">
        <v>150</v>
      </c>
      <c r="G933" s="2" t="s">
        <v>2810</v>
      </c>
    </row>
    <row r="934" spans="1:7">
      <c r="A934" s="2" t="s">
        <v>3741</v>
      </c>
      <c r="B934" s="2" t="s">
        <v>1458</v>
      </c>
      <c r="C934" s="2" t="s">
        <v>224</v>
      </c>
      <c r="D934" s="2" t="s">
        <v>68</v>
      </c>
      <c r="E934" s="4">
        <v>2.2389999999999999</v>
      </c>
      <c r="F934" s="2" t="s">
        <v>150</v>
      </c>
      <c r="G934" s="2" t="s">
        <v>2810</v>
      </c>
    </row>
    <row r="935" spans="1:7">
      <c r="A935" s="2" t="s">
        <v>3742</v>
      </c>
      <c r="B935" s="2" t="s">
        <v>1459</v>
      </c>
      <c r="C935" s="2" t="s">
        <v>224</v>
      </c>
      <c r="D935" s="2" t="s">
        <v>68</v>
      </c>
      <c r="E935" s="4">
        <v>2.2389999999999999</v>
      </c>
      <c r="F935" s="2" t="s">
        <v>150</v>
      </c>
      <c r="G935" s="2" t="s">
        <v>2810</v>
      </c>
    </row>
    <row r="936" spans="1:7">
      <c r="A936" s="2" t="s">
        <v>3743</v>
      </c>
      <c r="B936" s="2" t="s">
        <v>1460</v>
      </c>
      <c r="C936" s="2" t="s">
        <v>224</v>
      </c>
      <c r="D936" s="2" t="s">
        <v>68</v>
      </c>
      <c r="E936" s="4">
        <v>2.2389999999999999</v>
      </c>
      <c r="F936" s="2" t="s">
        <v>150</v>
      </c>
      <c r="G936" s="2" t="s">
        <v>2810</v>
      </c>
    </row>
    <row r="937" spans="1:7">
      <c r="A937" s="2" t="s">
        <v>3744</v>
      </c>
      <c r="B937" s="2" t="s">
        <v>1461</v>
      </c>
      <c r="C937" s="2" t="s">
        <v>224</v>
      </c>
      <c r="D937" s="2" t="s">
        <v>68</v>
      </c>
      <c r="E937" s="4">
        <v>2.2389999999999999</v>
      </c>
      <c r="F937" s="2" t="s">
        <v>150</v>
      </c>
      <c r="G937" s="2" t="s">
        <v>2810</v>
      </c>
    </row>
    <row r="938" spans="1:7">
      <c r="A938" s="2" t="s">
        <v>3745</v>
      </c>
      <c r="B938" s="2" t="s">
        <v>1462</v>
      </c>
      <c r="C938" s="2" t="s">
        <v>224</v>
      </c>
      <c r="D938" s="2" t="s">
        <v>75</v>
      </c>
      <c r="E938" s="4">
        <v>2.2389999999999999</v>
      </c>
      <c r="F938" s="2" t="s">
        <v>150</v>
      </c>
      <c r="G938" s="2" t="s">
        <v>2810</v>
      </c>
    </row>
    <row r="939" spans="1:7">
      <c r="A939" s="2" t="s">
        <v>3746</v>
      </c>
      <c r="B939" s="2" t="s">
        <v>1463</v>
      </c>
      <c r="C939" s="2" t="s">
        <v>224</v>
      </c>
      <c r="D939" s="2" t="s">
        <v>68</v>
      </c>
      <c r="E939" s="4">
        <v>2.2389999999999999</v>
      </c>
      <c r="F939" s="2" t="s">
        <v>150</v>
      </c>
      <c r="G939" s="2" t="s">
        <v>2810</v>
      </c>
    </row>
    <row r="940" spans="1:7">
      <c r="A940" s="2" t="s">
        <v>3747</v>
      </c>
      <c r="B940" s="2" t="s">
        <v>1464</v>
      </c>
      <c r="C940" s="2" t="s">
        <v>224</v>
      </c>
      <c r="D940" s="2" t="s">
        <v>68</v>
      </c>
      <c r="E940" s="4">
        <v>2.2389999999999999</v>
      </c>
      <c r="F940" s="2" t="s">
        <v>150</v>
      </c>
      <c r="G940" s="2" t="s">
        <v>2810</v>
      </c>
    </row>
    <row r="941" spans="1:7">
      <c r="A941" s="2" t="s">
        <v>3748</v>
      </c>
      <c r="B941" s="2" t="s">
        <v>1465</v>
      </c>
      <c r="C941" s="2" t="s">
        <v>224</v>
      </c>
      <c r="D941" s="2" t="s">
        <v>68</v>
      </c>
      <c r="E941" s="4">
        <v>2.2389999999999999</v>
      </c>
      <c r="F941" s="2" t="s">
        <v>150</v>
      </c>
      <c r="G941" s="2" t="s">
        <v>2810</v>
      </c>
    </row>
    <row r="942" spans="1:7">
      <c r="A942" s="2" t="s">
        <v>3749</v>
      </c>
      <c r="B942" s="2" t="s">
        <v>1466</v>
      </c>
      <c r="C942" s="2" t="s">
        <v>224</v>
      </c>
      <c r="D942" s="2" t="s">
        <v>68</v>
      </c>
      <c r="E942" s="4">
        <v>2.2389999999999999</v>
      </c>
      <c r="F942" s="2" t="s">
        <v>150</v>
      </c>
      <c r="G942" s="2" t="s">
        <v>2810</v>
      </c>
    </row>
    <row r="943" spans="1:7">
      <c r="A943" s="2" t="s">
        <v>3750</v>
      </c>
      <c r="B943" s="2" t="s">
        <v>1467</v>
      </c>
      <c r="C943" s="2" t="s">
        <v>224</v>
      </c>
      <c r="D943" s="2" t="s">
        <v>68</v>
      </c>
      <c r="E943" s="4">
        <v>2.2389999999999999</v>
      </c>
      <c r="F943" s="2" t="s">
        <v>150</v>
      </c>
      <c r="G943" s="2" t="s">
        <v>2810</v>
      </c>
    </row>
    <row r="944" spans="1:7">
      <c r="A944" s="2" t="s">
        <v>3751</v>
      </c>
      <c r="B944" s="2" t="s">
        <v>1468</v>
      </c>
      <c r="C944" s="2" t="s">
        <v>224</v>
      </c>
      <c r="D944" s="2" t="s">
        <v>68</v>
      </c>
      <c r="E944" s="4">
        <v>2.2389999999999999</v>
      </c>
      <c r="F944" s="2" t="s">
        <v>150</v>
      </c>
      <c r="G944" s="2" t="s">
        <v>2810</v>
      </c>
    </row>
    <row r="945" spans="1:7">
      <c r="A945" s="2" t="s">
        <v>3752</v>
      </c>
      <c r="B945" s="2" t="s">
        <v>1469</v>
      </c>
      <c r="C945" s="2" t="s">
        <v>224</v>
      </c>
      <c r="D945" s="2" t="s">
        <v>68</v>
      </c>
      <c r="E945" s="4">
        <v>2.2389999999999999</v>
      </c>
      <c r="F945" s="2" t="s">
        <v>150</v>
      </c>
      <c r="G945" s="2" t="s">
        <v>2810</v>
      </c>
    </row>
    <row r="946" spans="1:7">
      <c r="A946" s="2" t="s">
        <v>3753</v>
      </c>
      <c r="B946" s="2" t="s">
        <v>1470</v>
      </c>
      <c r="C946" s="2" t="s">
        <v>224</v>
      </c>
      <c r="D946" s="2" t="s">
        <v>63</v>
      </c>
      <c r="E946" s="4">
        <v>2.2389999999999999</v>
      </c>
      <c r="F946" s="2" t="s">
        <v>150</v>
      </c>
      <c r="G946" s="2" t="s">
        <v>2810</v>
      </c>
    </row>
    <row r="947" spans="1:7">
      <c r="A947" s="2" t="s">
        <v>3754</v>
      </c>
      <c r="B947" s="2" t="s">
        <v>1472</v>
      </c>
      <c r="C947" s="2" t="s">
        <v>224</v>
      </c>
      <c r="D947" s="2" t="s">
        <v>68</v>
      </c>
      <c r="E947" s="4">
        <v>2.2389999999999999</v>
      </c>
      <c r="F947" s="2" t="s">
        <v>150</v>
      </c>
      <c r="G947" s="2" t="s">
        <v>2810</v>
      </c>
    </row>
    <row r="948" spans="1:7">
      <c r="A948" s="2" t="s">
        <v>3755</v>
      </c>
      <c r="B948" s="2" t="s">
        <v>1474</v>
      </c>
      <c r="C948" s="2" t="s">
        <v>224</v>
      </c>
      <c r="D948" s="2" t="s">
        <v>68</v>
      </c>
      <c r="E948" s="4">
        <v>2.2389999999999999</v>
      </c>
      <c r="F948" s="2" t="s">
        <v>150</v>
      </c>
      <c r="G948" s="2" t="s">
        <v>2810</v>
      </c>
    </row>
    <row r="949" spans="1:7">
      <c r="A949" s="2" t="s">
        <v>3756</v>
      </c>
      <c r="B949" s="2" t="s">
        <v>1476</v>
      </c>
      <c r="C949" s="2" t="s">
        <v>224</v>
      </c>
      <c r="D949" s="2" t="s">
        <v>68</v>
      </c>
      <c r="E949" s="4">
        <v>2.2389999999999999</v>
      </c>
      <c r="F949" s="2" t="s">
        <v>150</v>
      </c>
      <c r="G949" s="2" t="s">
        <v>2810</v>
      </c>
    </row>
    <row r="950" spans="1:7">
      <c r="A950" s="2" t="s">
        <v>3757</v>
      </c>
      <c r="B950" s="2" t="s">
        <v>1477</v>
      </c>
      <c r="C950" s="2" t="s">
        <v>224</v>
      </c>
      <c r="D950" s="2" t="s">
        <v>68</v>
      </c>
      <c r="E950" s="4">
        <v>2.2389999999999999</v>
      </c>
      <c r="F950" s="2" t="s">
        <v>150</v>
      </c>
      <c r="G950" s="2" t="s">
        <v>2810</v>
      </c>
    </row>
    <row r="951" spans="1:7">
      <c r="A951" s="2" t="s">
        <v>3758</v>
      </c>
      <c r="B951" s="2" t="s">
        <v>1478</v>
      </c>
      <c r="C951" s="2" t="s">
        <v>224</v>
      </c>
      <c r="D951" s="2" t="s">
        <v>68</v>
      </c>
      <c r="E951" s="4">
        <v>2.2389999999999999</v>
      </c>
      <c r="F951" s="2" t="s">
        <v>150</v>
      </c>
      <c r="G951" s="2" t="s">
        <v>2810</v>
      </c>
    </row>
    <row r="952" spans="1:7">
      <c r="A952" s="2" t="s">
        <v>3759</v>
      </c>
      <c r="B952" s="2" t="s">
        <v>1479</v>
      </c>
      <c r="C952" s="2" t="s">
        <v>224</v>
      </c>
      <c r="D952" s="2" t="s">
        <v>68</v>
      </c>
      <c r="E952" s="4">
        <v>2.2389999999999999</v>
      </c>
      <c r="F952" s="2" t="s">
        <v>150</v>
      </c>
      <c r="G952" s="2" t="s">
        <v>2810</v>
      </c>
    </row>
    <row r="953" spans="1:7">
      <c r="A953" s="2" t="s">
        <v>3760</v>
      </c>
      <c r="B953" s="2" t="s">
        <v>1481</v>
      </c>
      <c r="C953" s="2" t="s">
        <v>224</v>
      </c>
      <c r="D953" s="2" t="s">
        <v>68</v>
      </c>
      <c r="E953" s="4">
        <v>2.2389999999999999</v>
      </c>
      <c r="F953" s="2" t="s">
        <v>150</v>
      </c>
      <c r="G953" s="2" t="s">
        <v>2810</v>
      </c>
    </row>
    <row r="954" spans="1:7">
      <c r="A954" s="2" t="s">
        <v>3761</v>
      </c>
      <c r="B954" s="2" t="s">
        <v>1483</v>
      </c>
      <c r="C954" s="2" t="s">
        <v>224</v>
      </c>
      <c r="D954" s="2" t="s">
        <v>68</v>
      </c>
      <c r="E954" s="4">
        <v>2.2389999999999999</v>
      </c>
      <c r="F954" s="2" t="s">
        <v>150</v>
      </c>
      <c r="G954" s="2" t="s">
        <v>2810</v>
      </c>
    </row>
    <row r="955" spans="1:7">
      <c r="A955" s="2" t="s">
        <v>3762</v>
      </c>
      <c r="B955" s="2" t="s">
        <v>1484</v>
      </c>
      <c r="C955" s="2" t="s">
        <v>224</v>
      </c>
      <c r="D955" s="2" t="s">
        <v>68</v>
      </c>
      <c r="E955" s="4">
        <v>2.2389999999999999</v>
      </c>
      <c r="F955" s="2" t="s">
        <v>150</v>
      </c>
      <c r="G955" s="2" t="s">
        <v>2810</v>
      </c>
    </row>
    <row r="956" spans="1:7">
      <c r="A956" s="2" t="s">
        <v>3763</v>
      </c>
      <c r="B956" s="2" t="s">
        <v>1486</v>
      </c>
      <c r="C956" s="2" t="s">
        <v>224</v>
      </c>
      <c r="D956" s="2" t="s">
        <v>68</v>
      </c>
      <c r="E956" s="4">
        <v>2.2389999999999999</v>
      </c>
      <c r="F956" s="2" t="s">
        <v>150</v>
      </c>
      <c r="G956" s="2" t="s">
        <v>2810</v>
      </c>
    </row>
    <row r="957" spans="1:7">
      <c r="A957" s="2" t="s">
        <v>3764</v>
      </c>
      <c r="B957" s="2" t="s">
        <v>1487</v>
      </c>
      <c r="C957" s="2" t="s">
        <v>224</v>
      </c>
      <c r="D957" s="2" t="s">
        <v>68</v>
      </c>
      <c r="E957" s="4">
        <v>2.2389999999999999</v>
      </c>
      <c r="F957" s="2" t="s">
        <v>150</v>
      </c>
      <c r="G957" s="2" t="s">
        <v>2810</v>
      </c>
    </row>
    <row r="958" spans="1:7">
      <c r="A958" s="2" t="s">
        <v>3765</v>
      </c>
      <c r="B958" s="2" t="s">
        <v>1489</v>
      </c>
      <c r="C958" s="2" t="s">
        <v>224</v>
      </c>
      <c r="D958" s="2" t="s">
        <v>68</v>
      </c>
      <c r="E958" s="4">
        <v>2.2389999999999999</v>
      </c>
      <c r="F958" s="2" t="s">
        <v>150</v>
      </c>
      <c r="G958" s="2" t="s">
        <v>2810</v>
      </c>
    </row>
    <row r="959" spans="1:7">
      <c r="A959" s="2" t="s">
        <v>3766</v>
      </c>
      <c r="B959" s="2" t="s">
        <v>1490</v>
      </c>
      <c r="C959" s="2" t="s">
        <v>224</v>
      </c>
      <c r="D959" s="2" t="s">
        <v>68</v>
      </c>
      <c r="E959" s="4">
        <v>2.2389999999999999</v>
      </c>
      <c r="F959" s="2" t="s">
        <v>150</v>
      </c>
      <c r="G959" s="2" t="s">
        <v>2810</v>
      </c>
    </row>
    <row r="960" spans="1:7">
      <c r="A960" s="2" t="s">
        <v>3767</v>
      </c>
      <c r="B960" s="2" t="s">
        <v>1491</v>
      </c>
      <c r="C960" s="2" t="s">
        <v>224</v>
      </c>
      <c r="D960" s="2" t="s">
        <v>63</v>
      </c>
      <c r="E960" s="4">
        <v>2.2389999999999999</v>
      </c>
      <c r="F960" s="2" t="s">
        <v>150</v>
      </c>
      <c r="G960" s="2" t="s">
        <v>2810</v>
      </c>
    </row>
    <row r="961" spans="1:7">
      <c r="A961" s="2" t="s">
        <v>3768</v>
      </c>
      <c r="B961" s="2" t="s">
        <v>1493</v>
      </c>
      <c r="C961" s="2" t="s">
        <v>224</v>
      </c>
      <c r="D961" s="2" t="s">
        <v>63</v>
      </c>
      <c r="E961" s="4">
        <v>2.2389999999999999</v>
      </c>
      <c r="F961" s="2" t="s">
        <v>150</v>
      </c>
      <c r="G961" s="2" t="s">
        <v>2810</v>
      </c>
    </row>
    <row r="962" spans="1:7">
      <c r="A962" s="2" t="s">
        <v>3769</v>
      </c>
      <c r="B962" s="2" t="s">
        <v>1494</v>
      </c>
      <c r="C962" s="2" t="s">
        <v>224</v>
      </c>
      <c r="D962" s="2" t="s">
        <v>63</v>
      </c>
      <c r="E962" s="4">
        <v>2.2389999999999999</v>
      </c>
      <c r="F962" s="2" t="s">
        <v>150</v>
      </c>
      <c r="G962" s="2" t="s">
        <v>2810</v>
      </c>
    </row>
    <row r="963" spans="1:7">
      <c r="A963" s="2" t="s">
        <v>3770</v>
      </c>
      <c r="B963" s="2" t="s">
        <v>1495</v>
      </c>
      <c r="C963" s="2" t="s">
        <v>224</v>
      </c>
      <c r="D963" s="2" t="s">
        <v>68</v>
      </c>
      <c r="E963" s="4">
        <v>2.2389999999999999</v>
      </c>
      <c r="F963" s="2" t="s">
        <v>150</v>
      </c>
      <c r="G963" s="2" t="s">
        <v>2810</v>
      </c>
    </row>
    <row r="964" spans="1:7">
      <c r="A964" s="2" t="s">
        <v>3771</v>
      </c>
      <c r="B964" s="2" t="s">
        <v>1496</v>
      </c>
      <c r="C964" s="2" t="s">
        <v>224</v>
      </c>
      <c r="D964" s="2" t="s">
        <v>68</v>
      </c>
      <c r="E964" s="4">
        <v>2.2389999999999999</v>
      </c>
      <c r="F964" s="2" t="s">
        <v>150</v>
      </c>
      <c r="G964" s="2" t="s">
        <v>2810</v>
      </c>
    </row>
    <row r="965" spans="1:7">
      <c r="A965" s="2" t="s">
        <v>3772</v>
      </c>
      <c r="B965" s="2" t="s">
        <v>1497</v>
      </c>
      <c r="C965" s="2" t="s">
        <v>224</v>
      </c>
      <c r="D965" s="2" t="s">
        <v>68</v>
      </c>
      <c r="E965" s="4">
        <v>2.2389999999999999</v>
      </c>
      <c r="F965" s="2" t="s">
        <v>150</v>
      </c>
      <c r="G965" s="2" t="s">
        <v>2810</v>
      </c>
    </row>
    <row r="966" spans="1:7">
      <c r="A966" s="2" t="s">
        <v>3773</v>
      </c>
      <c r="B966" s="2" t="s">
        <v>1498</v>
      </c>
      <c r="C966" s="2" t="s">
        <v>224</v>
      </c>
      <c r="D966" s="2" t="s">
        <v>75</v>
      </c>
      <c r="E966" s="4">
        <v>2.2389999999999999</v>
      </c>
      <c r="F966" s="2" t="s">
        <v>150</v>
      </c>
      <c r="G966" s="2" t="s">
        <v>2810</v>
      </c>
    </row>
    <row r="967" spans="1:7">
      <c r="A967" s="2" t="s">
        <v>3774</v>
      </c>
      <c r="B967" s="2" t="s">
        <v>1499</v>
      </c>
      <c r="C967" s="2" t="s">
        <v>224</v>
      </c>
      <c r="D967" s="2" t="s">
        <v>63</v>
      </c>
      <c r="E967" s="4">
        <v>2.2389999999999999</v>
      </c>
      <c r="F967" s="2" t="s">
        <v>150</v>
      </c>
      <c r="G967" s="2" t="s">
        <v>2810</v>
      </c>
    </row>
    <row r="968" spans="1:7">
      <c r="A968" s="2" t="s">
        <v>3775</v>
      </c>
      <c r="B968" s="2" t="s">
        <v>1500</v>
      </c>
      <c r="C968" s="2" t="s">
        <v>224</v>
      </c>
      <c r="D968" s="2" t="s">
        <v>68</v>
      </c>
      <c r="E968" s="4">
        <v>2.2389999999999999</v>
      </c>
      <c r="F968" s="2" t="s">
        <v>150</v>
      </c>
      <c r="G968" s="2" t="s">
        <v>2810</v>
      </c>
    </row>
    <row r="969" spans="1:7">
      <c r="A969" s="2" t="s">
        <v>3776</v>
      </c>
      <c r="B969" s="2" t="s">
        <v>1501</v>
      </c>
      <c r="C969" s="2" t="s">
        <v>224</v>
      </c>
      <c r="D969" s="2" t="s">
        <v>68</v>
      </c>
      <c r="E969" s="4">
        <v>2.2389999999999999</v>
      </c>
      <c r="F969" s="2" t="s">
        <v>150</v>
      </c>
      <c r="G969" s="2" t="s">
        <v>2810</v>
      </c>
    </row>
    <row r="970" spans="1:7">
      <c r="A970" s="2" t="s">
        <v>3777</v>
      </c>
      <c r="B970" s="2" t="s">
        <v>1502</v>
      </c>
      <c r="C970" s="2" t="s">
        <v>224</v>
      </c>
      <c r="D970" s="2" t="s">
        <v>68</v>
      </c>
      <c r="E970" s="4">
        <v>2.2389999999999999</v>
      </c>
      <c r="F970" s="2" t="s">
        <v>150</v>
      </c>
      <c r="G970" s="2" t="s">
        <v>2810</v>
      </c>
    </row>
    <row r="971" spans="1:7">
      <c r="A971" s="2" t="s">
        <v>3778</v>
      </c>
      <c r="B971" s="2" t="s">
        <v>1503</v>
      </c>
      <c r="C971" s="2" t="s">
        <v>224</v>
      </c>
      <c r="D971" s="2" t="s">
        <v>68</v>
      </c>
      <c r="E971" s="4">
        <v>2.2389999999999999</v>
      </c>
      <c r="F971" s="2" t="s">
        <v>150</v>
      </c>
      <c r="G971" s="2" t="s">
        <v>2810</v>
      </c>
    </row>
    <row r="972" spans="1:7">
      <c r="A972" s="2" t="s">
        <v>3779</v>
      </c>
      <c r="B972" s="2" t="s">
        <v>1504</v>
      </c>
      <c r="C972" s="2" t="s">
        <v>224</v>
      </c>
      <c r="D972" s="2" t="s">
        <v>63</v>
      </c>
      <c r="E972" s="4">
        <v>2.2389999999999999</v>
      </c>
      <c r="F972" s="2" t="s">
        <v>150</v>
      </c>
      <c r="G972" s="2" t="s">
        <v>2810</v>
      </c>
    </row>
    <row r="973" spans="1:7">
      <c r="A973" s="2" t="s">
        <v>3780</v>
      </c>
      <c r="B973" s="2" t="s">
        <v>1505</v>
      </c>
      <c r="C973" s="2" t="s">
        <v>224</v>
      </c>
      <c r="D973" s="2" t="s">
        <v>63</v>
      </c>
      <c r="E973" s="4">
        <v>2.2389999999999999</v>
      </c>
      <c r="F973" s="2" t="s">
        <v>150</v>
      </c>
      <c r="G973" s="2" t="s">
        <v>2810</v>
      </c>
    </row>
    <row r="974" spans="1:7">
      <c r="A974" s="2" t="s">
        <v>3781</v>
      </c>
      <c r="B974" s="2" t="s">
        <v>1506</v>
      </c>
      <c r="C974" s="2" t="s">
        <v>224</v>
      </c>
      <c r="D974" s="2" t="s">
        <v>68</v>
      </c>
      <c r="E974" s="4">
        <v>2.2389999999999999</v>
      </c>
      <c r="F974" s="2" t="s">
        <v>150</v>
      </c>
      <c r="G974" s="2" t="s">
        <v>2810</v>
      </c>
    </row>
    <row r="975" spans="1:7">
      <c r="A975" s="2" t="s">
        <v>3782</v>
      </c>
      <c r="B975" s="2" t="s">
        <v>1507</v>
      </c>
      <c r="C975" s="2" t="s">
        <v>224</v>
      </c>
      <c r="D975" s="2" t="s">
        <v>68</v>
      </c>
      <c r="E975" s="4">
        <v>2.2389999999999999</v>
      </c>
      <c r="F975" s="2" t="s">
        <v>150</v>
      </c>
      <c r="G975" s="2" t="s">
        <v>2810</v>
      </c>
    </row>
    <row r="976" spans="1:7">
      <c r="A976" s="2" t="s">
        <v>3783</v>
      </c>
      <c r="B976" s="2" t="s">
        <v>1508</v>
      </c>
      <c r="C976" s="2" t="s">
        <v>224</v>
      </c>
      <c r="D976" s="2" t="s">
        <v>68</v>
      </c>
      <c r="E976" s="4">
        <v>2.2389999999999999</v>
      </c>
      <c r="F976" s="2" t="s">
        <v>150</v>
      </c>
      <c r="G976" s="2" t="s">
        <v>2810</v>
      </c>
    </row>
    <row r="977" spans="1:7">
      <c r="A977" s="2" t="s">
        <v>3784</v>
      </c>
      <c r="B977" s="2" t="s">
        <v>1509</v>
      </c>
      <c r="C977" s="2" t="s">
        <v>224</v>
      </c>
      <c r="D977" s="2" t="s">
        <v>68</v>
      </c>
      <c r="E977" s="4">
        <v>2.2389999999999999</v>
      </c>
      <c r="F977" s="2" t="s">
        <v>150</v>
      </c>
      <c r="G977" s="2" t="s">
        <v>2810</v>
      </c>
    </row>
    <row r="978" spans="1:7">
      <c r="A978" s="2" t="s">
        <v>3785</v>
      </c>
      <c r="B978" s="2" t="s">
        <v>1510</v>
      </c>
      <c r="C978" s="2" t="s">
        <v>224</v>
      </c>
      <c r="D978" s="2" t="s">
        <v>63</v>
      </c>
      <c r="E978" s="4">
        <v>2.2389999999999999</v>
      </c>
      <c r="F978" s="2" t="s">
        <v>150</v>
      </c>
      <c r="G978" s="2" t="s">
        <v>2810</v>
      </c>
    </row>
    <row r="979" spans="1:7">
      <c r="A979" s="2" t="s">
        <v>3786</v>
      </c>
      <c r="B979" s="2" t="s">
        <v>1511</v>
      </c>
      <c r="C979" s="2" t="s">
        <v>224</v>
      </c>
      <c r="D979" s="2" t="s">
        <v>68</v>
      </c>
      <c r="E979" s="4">
        <v>2.2389999999999999</v>
      </c>
      <c r="F979" s="2" t="s">
        <v>150</v>
      </c>
      <c r="G979" s="2" t="s">
        <v>2810</v>
      </c>
    </row>
    <row r="980" spans="1:7">
      <c r="A980" s="2" t="s">
        <v>3787</v>
      </c>
      <c r="B980" s="2" t="s">
        <v>1513</v>
      </c>
      <c r="C980" s="2" t="s">
        <v>224</v>
      </c>
      <c r="D980" s="2" t="s">
        <v>68</v>
      </c>
      <c r="E980" s="4">
        <v>2.2389999999999999</v>
      </c>
      <c r="F980" s="2" t="s">
        <v>150</v>
      </c>
      <c r="G980" s="2" t="s">
        <v>2810</v>
      </c>
    </row>
    <row r="981" spans="1:7">
      <c r="A981" s="2" t="s">
        <v>3788</v>
      </c>
      <c r="B981" s="2" t="s">
        <v>1514</v>
      </c>
      <c r="C981" s="2" t="s">
        <v>224</v>
      </c>
      <c r="D981" s="2" t="s">
        <v>68</v>
      </c>
      <c r="E981" s="4">
        <v>2.2389999999999999</v>
      </c>
      <c r="F981" s="2" t="s">
        <v>150</v>
      </c>
      <c r="G981" s="2" t="s">
        <v>2810</v>
      </c>
    </row>
    <row r="982" spans="1:7">
      <c r="A982" s="2" t="s">
        <v>3789</v>
      </c>
      <c r="B982" s="2" t="s">
        <v>1515</v>
      </c>
      <c r="C982" s="2" t="s">
        <v>224</v>
      </c>
      <c r="D982" s="2" t="s">
        <v>68</v>
      </c>
      <c r="E982" s="4">
        <v>2.2389999999999999</v>
      </c>
      <c r="F982" s="2" t="s">
        <v>150</v>
      </c>
      <c r="G982" s="2" t="s">
        <v>2810</v>
      </c>
    </row>
    <row r="983" spans="1:7">
      <c r="A983" s="2" t="s">
        <v>3790</v>
      </c>
      <c r="B983" s="2" t="s">
        <v>1516</v>
      </c>
      <c r="C983" s="2" t="s">
        <v>224</v>
      </c>
      <c r="D983" s="2" t="s">
        <v>68</v>
      </c>
      <c r="E983" s="4">
        <v>2.2389999999999999</v>
      </c>
      <c r="F983" s="2" t="s">
        <v>150</v>
      </c>
      <c r="G983" s="2" t="s">
        <v>2810</v>
      </c>
    </row>
    <row r="984" spans="1:7">
      <c r="A984" s="2" t="s">
        <v>3791</v>
      </c>
      <c r="B984" s="2" t="s">
        <v>1517</v>
      </c>
      <c r="C984" s="2" t="s">
        <v>224</v>
      </c>
      <c r="D984" s="2" t="s">
        <v>68</v>
      </c>
      <c r="E984" s="4">
        <v>2.2389999999999999</v>
      </c>
      <c r="F984" s="2" t="s">
        <v>150</v>
      </c>
      <c r="G984" s="2" t="s">
        <v>2810</v>
      </c>
    </row>
    <row r="985" spans="1:7">
      <c r="A985" s="2" t="s">
        <v>3792</v>
      </c>
      <c r="B985" s="2" t="s">
        <v>1518</v>
      </c>
      <c r="C985" s="2" t="s">
        <v>224</v>
      </c>
      <c r="D985" s="2" t="s">
        <v>63</v>
      </c>
      <c r="E985" s="4">
        <v>2.2389999999999999</v>
      </c>
      <c r="F985" s="2" t="s">
        <v>150</v>
      </c>
      <c r="G985" s="2" t="s">
        <v>2810</v>
      </c>
    </row>
    <row r="986" spans="1:7">
      <c r="A986" s="2" t="s">
        <v>3793</v>
      </c>
      <c r="B986" s="2" t="s">
        <v>1519</v>
      </c>
      <c r="C986" s="2" t="s">
        <v>224</v>
      </c>
      <c r="D986" s="2" t="s">
        <v>68</v>
      </c>
      <c r="E986" s="4">
        <v>2.2389999999999999</v>
      </c>
      <c r="F986" s="2" t="s">
        <v>150</v>
      </c>
      <c r="G986" s="2" t="s">
        <v>2810</v>
      </c>
    </row>
    <row r="987" spans="1:7">
      <c r="A987" s="2" t="s">
        <v>3794</v>
      </c>
      <c r="B987" s="2" t="s">
        <v>1520</v>
      </c>
      <c r="C987" s="2" t="s">
        <v>224</v>
      </c>
      <c r="D987" s="2" t="s">
        <v>68</v>
      </c>
      <c r="E987" s="4">
        <v>2.2389999999999999</v>
      </c>
      <c r="F987" s="2" t="s">
        <v>150</v>
      </c>
      <c r="G987" s="2" t="s">
        <v>2810</v>
      </c>
    </row>
    <row r="988" spans="1:7">
      <c r="A988" s="2" t="s">
        <v>3795</v>
      </c>
      <c r="B988" s="2" t="s">
        <v>1521</v>
      </c>
      <c r="C988" s="2" t="s">
        <v>224</v>
      </c>
      <c r="D988" s="2" t="s">
        <v>68</v>
      </c>
      <c r="E988" s="4">
        <v>2.2389999999999999</v>
      </c>
      <c r="F988" s="2" t="s">
        <v>150</v>
      </c>
      <c r="G988" s="2" t="s">
        <v>2810</v>
      </c>
    </row>
    <row r="989" spans="1:7">
      <c r="A989" s="2" t="s">
        <v>3796</v>
      </c>
      <c r="B989" s="2" t="s">
        <v>1523</v>
      </c>
      <c r="C989" s="2" t="s">
        <v>224</v>
      </c>
      <c r="D989" s="2" t="s">
        <v>68</v>
      </c>
      <c r="E989" s="4">
        <v>2.2389999999999999</v>
      </c>
      <c r="F989" s="2" t="s">
        <v>150</v>
      </c>
      <c r="G989" s="2" t="s">
        <v>2810</v>
      </c>
    </row>
    <row r="990" spans="1:7">
      <c r="A990" s="2" t="s">
        <v>3797</v>
      </c>
      <c r="B990" s="2" t="s">
        <v>1524</v>
      </c>
      <c r="C990" s="2" t="s">
        <v>224</v>
      </c>
      <c r="D990" s="2" t="s">
        <v>68</v>
      </c>
      <c r="E990" s="4">
        <v>2.2389999999999999</v>
      </c>
      <c r="F990" s="2" t="s">
        <v>150</v>
      </c>
      <c r="G990" s="2" t="s">
        <v>2810</v>
      </c>
    </row>
    <row r="991" spans="1:7">
      <c r="A991" s="2" t="s">
        <v>3798</v>
      </c>
      <c r="B991" s="2" t="s">
        <v>1525</v>
      </c>
      <c r="C991" s="2" t="s">
        <v>224</v>
      </c>
      <c r="D991" s="2" t="s">
        <v>68</v>
      </c>
      <c r="E991" s="4">
        <v>2.2389999999999999</v>
      </c>
      <c r="F991" s="2" t="s">
        <v>150</v>
      </c>
      <c r="G991" s="2" t="s">
        <v>2810</v>
      </c>
    </row>
    <row r="992" spans="1:7">
      <c r="A992" s="2" t="s">
        <v>3799</v>
      </c>
      <c r="B992" s="2" t="s">
        <v>1526</v>
      </c>
      <c r="C992" s="2" t="s">
        <v>224</v>
      </c>
      <c r="D992" s="2" t="s">
        <v>63</v>
      </c>
      <c r="E992" s="4">
        <v>2.2389999999999999</v>
      </c>
      <c r="F992" s="2" t="s">
        <v>150</v>
      </c>
      <c r="G992" s="2" t="s">
        <v>2810</v>
      </c>
    </row>
    <row r="993" spans="1:7">
      <c r="A993" s="2" t="s">
        <v>3800</v>
      </c>
      <c r="B993" s="2" t="s">
        <v>1527</v>
      </c>
      <c r="C993" s="2" t="s">
        <v>224</v>
      </c>
      <c r="D993" s="2" t="s">
        <v>68</v>
      </c>
      <c r="E993" s="4">
        <v>2.2389999999999999</v>
      </c>
      <c r="F993" s="2" t="s">
        <v>150</v>
      </c>
      <c r="G993" s="2" t="s">
        <v>2810</v>
      </c>
    </row>
    <row r="994" spans="1:7">
      <c r="A994" s="2" t="s">
        <v>3801</v>
      </c>
      <c r="B994" s="2" t="s">
        <v>1528</v>
      </c>
      <c r="C994" s="2" t="s">
        <v>224</v>
      </c>
      <c r="D994" s="2" t="s">
        <v>68</v>
      </c>
      <c r="E994" s="4">
        <v>2.2389999999999999</v>
      </c>
      <c r="F994" s="2" t="s">
        <v>150</v>
      </c>
      <c r="G994" s="2" t="s">
        <v>2810</v>
      </c>
    </row>
    <row r="995" spans="1:7">
      <c r="A995" s="2" t="s">
        <v>3802</v>
      </c>
      <c r="B995" s="2" t="s">
        <v>1529</v>
      </c>
      <c r="C995" s="2" t="s">
        <v>224</v>
      </c>
      <c r="D995" s="2" t="s">
        <v>68</v>
      </c>
      <c r="E995" s="4">
        <v>2.2389999999999999</v>
      </c>
      <c r="F995" s="2" t="s">
        <v>150</v>
      </c>
      <c r="G995" s="2" t="s">
        <v>2810</v>
      </c>
    </row>
    <row r="996" spans="1:7">
      <c r="A996" s="2" t="s">
        <v>3803</v>
      </c>
      <c r="B996" s="2" t="s">
        <v>1530</v>
      </c>
      <c r="C996" s="2" t="s">
        <v>224</v>
      </c>
      <c r="D996" s="2" t="s">
        <v>63</v>
      </c>
      <c r="E996" s="4">
        <v>2.2389999999999999</v>
      </c>
      <c r="F996" s="2" t="s">
        <v>150</v>
      </c>
      <c r="G996" s="2" t="s">
        <v>2810</v>
      </c>
    </row>
    <row r="997" spans="1:7">
      <c r="A997" s="2" t="s">
        <v>3804</v>
      </c>
      <c r="B997" s="2" t="s">
        <v>1531</v>
      </c>
      <c r="C997" s="2" t="s">
        <v>224</v>
      </c>
      <c r="D997" s="2" t="s">
        <v>68</v>
      </c>
      <c r="E997" s="4">
        <v>2.2389999999999999</v>
      </c>
      <c r="F997" s="2" t="s">
        <v>150</v>
      </c>
      <c r="G997" s="2" t="s">
        <v>2810</v>
      </c>
    </row>
    <row r="998" spans="1:7">
      <c r="A998" s="2" t="s">
        <v>3805</v>
      </c>
      <c r="B998" s="2" t="s">
        <v>1532</v>
      </c>
      <c r="C998" s="2" t="s">
        <v>224</v>
      </c>
      <c r="D998" s="2" t="s">
        <v>63</v>
      </c>
      <c r="E998" s="4">
        <v>2.2389999999999999</v>
      </c>
      <c r="F998" s="2" t="s">
        <v>150</v>
      </c>
      <c r="G998" s="2" t="s">
        <v>2810</v>
      </c>
    </row>
    <row r="999" spans="1:7">
      <c r="A999" s="2" t="s">
        <v>3806</v>
      </c>
      <c r="B999" s="2" t="s">
        <v>1533</v>
      </c>
      <c r="C999" s="2" t="s">
        <v>224</v>
      </c>
      <c r="D999" s="2" t="s">
        <v>68</v>
      </c>
      <c r="E999" s="4">
        <v>2.2389999999999999</v>
      </c>
      <c r="F999" s="2" t="s">
        <v>150</v>
      </c>
      <c r="G999" s="2" t="s">
        <v>2810</v>
      </c>
    </row>
    <row r="1000" spans="1:7">
      <c r="A1000" s="2" t="s">
        <v>3807</v>
      </c>
      <c r="B1000" s="2" t="s">
        <v>1534</v>
      </c>
      <c r="C1000" s="2" t="s">
        <v>224</v>
      </c>
      <c r="D1000" s="2" t="s">
        <v>63</v>
      </c>
      <c r="E1000" s="4">
        <v>2.2389999999999999</v>
      </c>
      <c r="F1000" s="2" t="s">
        <v>150</v>
      </c>
      <c r="G1000" s="2" t="s">
        <v>2810</v>
      </c>
    </row>
    <row r="1001" spans="1:7">
      <c r="A1001" s="2" t="s">
        <v>3808</v>
      </c>
      <c r="B1001" s="2" t="s">
        <v>1535</v>
      </c>
      <c r="C1001" s="2" t="s">
        <v>224</v>
      </c>
      <c r="D1001" s="2" t="s">
        <v>68</v>
      </c>
      <c r="E1001" s="4">
        <v>2.2389999999999999</v>
      </c>
      <c r="F1001" s="2" t="s">
        <v>150</v>
      </c>
      <c r="G1001" s="2" t="s">
        <v>2810</v>
      </c>
    </row>
    <row r="1002" spans="1:7">
      <c r="A1002" s="2" t="s">
        <v>3809</v>
      </c>
      <c r="B1002" s="2" t="s">
        <v>1537</v>
      </c>
      <c r="C1002" s="2" t="s">
        <v>224</v>
      </c>
      <c r="D1002" s="2" t="s">
        <v>68</v>
      </c>
      <c r="E1002" s="4">
        <v>2.2389999999999999</v>
      </c>
      <c r="F1002" s="2" t="s">
        <v>150</v>
      </c>
      <c r="G1002" s="2" t="s">
        <v>2810</v>
      </c>
    </row>
    <row r="1003" spans="1:7">
      <c r="A1003" s="2" t="s">
        <v>3810</v>
      </c>
      <c r="B1003" s="2" t="s">
        <v>1538</v>
      </c>
      <c r="C1003" s="2" t="s">
        <v>224</v>
      </c>
      <c r="D1003" s="2" t="s">
        <v>63</v>
      </c>
      <c r="E1003" s="4">
        <v>2.2389999999999999</v>
      </c>
      <c r="F1003" s="2" t="s">
        <v>150</v>
      </c>
      <c r="G1003" s="2" t="s">
        <v>2810</v>
      </c>
    </row>
    <row r="1004" spans="1:7">
      <c r="A1004" s="2" t="s">
        <v>3811</v>
      </c>
      <c r="B1004" s="2" t="s">
        <v>1540</v>
      </c>
      <c r="C1004" s="2" t="s">
        <v>224</v>
      </c>
      <c r="D1004" s="2" t="s">
        <v>68</v>
      </c>
      <c r="E1004" s="4">
        <v>2.2389999999999999</v>
      </c>
      <c r="F1004" s="2" t="s">
        <v>150</v>
      </c>
      <c r="G1004" s="2" t="s">
        <v>2810</v>
      </c>
    </row>
    <row r="1005" spans="1:7">
      <c r="A1005" s="2" t="s">
        <v>3812</v>
      </c>
      <c r="B1005" s="2" t="s">
        <v>1542</v>
      </c>
      <c r="C1005" s="2" t="s">
        <v>224</v>
      </c>
      <c r="D1005" s="2" t="s">
        <v>68</v>
      </c>
      <c r="E1005" s="4">
        <v>2.2389999999999999</v>
      </c>
      <c r="F1005" s="2" t="s">
        <v>150</v>
      </c>
      <c r="G1005" s="2" t="s">
        <v>2810</v>
      </c>
    </row>
    <row r="1006" spans="1:7">
      <c r="A1006" s="2" t="s">
        <v>3813</v>
      </c>
      <c r="B1006" s="2" t="s">
        <v>1543</v>
      </c>
      <c r="C1006" s="2" t="s">
        <v>224</v>
      </c>
      <c r="D1006" s="2" t="s">
        <v>68</v>
      </c>
      <c r="E1006" s="4">
        <v>2.2389999999999999</v>
      </c>
      <c r="F1006" s="2" t="s">
        <v>150</v>
      </c>
      <c r="G1006" s="2" t="s">
        <v>2810</v>
      </c>
    </row>
    <row r="1007" spans="1:7">
      <c r="A1007" s="2" t="s">
        <v>3814</v>
      </c>
      <c r="B1007" s="2" t="s">
        <v>1544</v>
      </c>
      <c r="C1007" s="2" t="s">
        <v>224</v>
      </c>
      <c r="D1007" s="2" t="s">
        <v>68</v>
      </c>
      <c r="E1007" s="4">
        <v>2.2389999999999999</v>
      </c>
      <c r="F1007" s="2" t="s">
        <v>150</v>
      </c>
      <c r="G1007" s="2" t="s">
        <v>2810</v>
      </c>
    </row>
    <row r="1008" spans="1:7">
      <c r="A1008" s="2" t="s">
        <v>3815</v>
      </c>
      <c r="B1008" s="2" t="s">
        <v>1545</v>
      </c>
      <c r="C1008" s="2" t="s">
        <v>224</v>
      </c>
      <c r="D1008" s="2" t="s">
        <v>68</v>
      </c>
      <c r="E1008" s="4">
        <v>2.2389999999999999</v>
      </c>
      <c r="F1008" s="2" t="s">
        <v>150</v>
      </c>
      <c r="G1008" s="2" t="s">
        <v>2810</v>
      </c>
    </row>
    <row r="1009" spans="1:7">
      <c r="A1009" s="2" t="s">
        <v>3816</v>
      </c>
      <c r="B1009" s="2" t="s">
        <v>1547</v>
      </c>
      <c r="C1009" s="2" t="s">
        <v>224</v>
      </c>
      <c r="D1009" s="2" t="s">
        <v>68</v>
      </c>
      <c r="E1009" s="4">
        <v>2.2389999999999999</v>
      </c>
      <c r="F1009" s="2" t="s">
        <v>150</v>
      </c>
      <c r="G1009" s="2" t="s">
        <v>2810</v>
      </c>
    </row>
    <row r="1010" spans="1:7">
      <c r="A1010" s="2" t="s">
        <v>3817</v>
      </c>
      <c r="B1010" s="2" t="s">
        <v>1548</v>
      </c>
      <c r="C1010" s="2" t="s">
        <v>224</v>
      </c>
      <c r="D1010" s="2" t="s">
        <v>68</v>
      </c>
      <c r="E1010" s="4">
        <v>2.2389999999999999</v>
      </c>
      <c r="F1010" s="2" t="s">
        <v>150</v>
      </c>
      <c r="G1010" s="2" t="s">
        <v>2810</v>
      </c>
    </row>
    <row r="1011" spans="1:7">
      <c r="A1011" s="2" t="s">
        <v>3818</v>
      </c>
      <c r="B1011" s="2" t="s">
        <v>1550</v>
      </c>
      <c r="C1011" s="2" t="s">
        <v>224</v>
      </c>
      <c r="D1011" s="2" t="s">
        <v>68</v>
      </c>
      <c r="E1011" s="4">
        <v>2.2389999999999999</v>
      </c>
      <c r="F1011" s="2" t="s">
        <v>150</v>
      </c>
      <c r="G1011" s="2" t="s">
        <v>2810</v>
      </c>
    </row>
    <row r="1012" spans="1:7">
      <c r="A1012" s="2" t="s">
        <v>3819</v>
      </c>
      <c r="B1012" s="2" t="s">
        <v>1552</v>
      </c>
      <c r="C1012" s="2" t="s">
        <v>224</v>
      </c>
      <c r="D1012" s="2" t="s">
        <v>68</v>
      </c>
      <c r="E1012" s="4">
        <v>2.2389999999999999</v>
      </c>
      <c r="F1012" s="2" t="s">
        <v>150</v>
      </c>
      <c r="G1012" s="2" t="s">
        <v>2810</v>
      </c>
    </row>
    <row r="1013" spans="1:7">
      <c r="A1013" s="2" t="s">
        <v>3820</v>
      </c>
      <c r="B1013" s="2" t="s">
        <v>1553</v>
      </c>
      <c r="C1013" s="2" t="s">
        <v>224</v>
      </c>
      <c r="D1013" s="2" t="s">
        <v>68</v>
      </c>
      <c r="E1013" s="4">
        <v>2.2389999999999999</v>
      </c>
      <c r="F1013" s="2" t="s">
        <v>150</v>
      </c>
      <c r="G1013" s="2" t="s">
        <v>2810</v>
      </c>
    </row>
    <row r="1014" spans="1:7">
      <c r="A1014" s="2" t="s">
        <v>3821</v>
      </c>
      <c r="B1014" s="2" t="s">
        <v>1555</v>
      </c>
      <c r="C1014" s="2" t="s">
        <v>224</v>
      </c>
      <c r="D1014" s="2" t="s">
        <v>68</v>
      </c>
      <c r="E1014" s="4">
        <v>2.2389999999999999</v>
      </c>
      <c r="F1014" s="2" t="s">
        <v>150</v>
      </c>
      <c r="G1014" s="2" t="s">
        <v>2810</v>
      </c>
    </row>
    <row r="1015" spans="1:7">
      <c r="A1015" s="2" t="s">
        <v>3822</v>
      </c>
      <c r="B1015" s="2" t="s">
        <v>1556</v>
      </c>
      <c r="C1015" s="2" t="s">
        <v>224</v>
      </c>
      <c r="D1015" s="2" t="s">
        <v>63</v>
      </c>
      <c r="E1015" s="4">
        <v>2.2389999999999999</v>
      </c>
      <c r="F1015" s="2" t="s">
        <v>150</v>
      </c>
      <c r="G1015" s="2" t="s">
        <v>2810</v>
      </c>
    </row>
    <row r="1016" spans="1:7">
      <c r="A1016" s="2" t="s">
        <v>3823</v>
      </c>
      <c r="B1016" s="2" t="s">
        <v>1557</v>
      </c>
      <c r="C1016" s="2" t="s">
        <v>224</v>
      </c>
      <c r="D1016" s="2" t="s">
        <v>68</v>
      </c>
      <c r="E1016" s="4">
        <v>2.2389999999999999</v>
      </c>
      <c r="F1016" s="2" t="s">
        <v>150</v>
      </c>
      <c r="G1016" s="2" t="s">
        <v>2810</v>
      </c>
    </row>
    <row r="1017" spans="1:7">
      <c r="A1017" s="2" t="s">
        <v>3824</v>
      </c>
      <c r="B1017" s="2" t="s">
        <v>1559</v>
      </c>
      <c r="C1017" s="2" t="s">
        <v>224</v>
      </c>
      <c r="D1017" s="2" t="s">
        <v>75</v>
      </c>
      <c r="E1017" s="4">
        <v>2.2389999999999999</v>
      </c>
      <c r="F1017" s="2" t="s">
        <v>150</v>
      </c>
      <c r="G1017" s="2" t="s">
        <v>2810</v>
      </c>
    </row>
    <row r="1018" spans="1:7">
      <c r="A1018" s="2" t="s">
        <v>3825</v>
      </c>
      <c r="B1018" s="2" t="s">
        <v>1561</v>
      </c>
      <c r="C1018" s="2" t="s">
        <v>224</v>
      </c>
      <c r="D1018" s="2" t="s">
        <v>68</v>
      </c>
      <c r="E1018" s="4">
        <v>2.2389999999999999</v>
      </c>
      <c r="F1018" s="2" t="s">
        <v>150</v>
      </c>
      <c r="G1018" s="2" t="s">
        <v>2810</v>
      </c>
    </row>
    <row r="1019" spans="1:7">
      <c r="A1019" s="2" t="s">
        <v>3826</v>
      </c>
      <c r="B1019" s="2" t="s">
        <v>1562</v>
      </c>
      <c r="C1019" s="2" t="s">
        <v>224</v>
      </c>
      <c r="D1019" s="2" t="s">
        <v>63</v>
      </c>
      <c r="E1019" s="4">
        <v>2.2389999999999999</v>
      </c>
      <c r="F1019" s="2" t="s">
        <v>150</v>
      </c>
      <c r="G1019" s="2" t="s">
        <v>2810</v>
      </c>
    </row>
    <row r="1020" spans="1:7">
      <c r="A1020" s="2" t="s">
        <v>3827</v>
      </c>
      <c r="B1020" s="2" t="s">
        <v>1563</v>
      </c>
      <c r="C1020" s="2" t="s">
        <v>224</v>
      </c>
      <c r="D1020" s="2" t="s">
        <v>63</v>
      </c>
      <c r="E1020" s="4">
        <v>2.2389999999999999</v>
      </c>
      <c r="F1020" s="2" t="s">
        <v>150</v>
      </c>
      <c r="G1020" s="2" t="s">
        <v>2810</v>
      </c>
    </row>
    <row r="1021" spans="1:7">
      <c r="A1021" s="2" t="s">
        <v>3828</v>
      </c>
      <c r="B1021" s="2" t="s">
        <v>1564</v>
      </c>
      <c r="C1021" s="2" t="s">
        <v>224</v>
      </c>
      <c r="D1021" s="2" t="s">
        <v>68</v>
      </c>
      <c r="E1021" s="4">
        <v>2.2389999999999999</v>
      </c>
      <c r="F1021" s="2" t="s">
        <v>150</v>
      </c>
      <c r="G1021" s="2" t="s">
        <v>2810</v>
      </c>
    </row>
    <row r="1022" spans="1:7">
      <c r="A1022" s="2" t="s">
        <v>3829</v>
      </c>
      <c r="B1022" s="2" t="s">
        <v>1565</v>
      </c>
      <c r="C1022" s="2" t="s">
        <v>224</v>
      </c>
      <c r="D1022" s="2" t="s">
        <v>75</v>
      </c>
      <c r="E1022" s="4">
        <v>2.2389999999999999</v>
      </c>
      <c r="F1022" s="2" t="s">
        <v>150</v>
      </c>
      <c r="G1022" s="2" t="s">
        <v>2810</v>
      </c>
    </row>
    <row r="1023" spans="1:7">
      <c r="A1023" s="2" t="s">
        <v>3830</v>
      </c>
      <c r="B1023" s="2" t="s">
        <v>1566</v>
      </c>
      <c r="C1023" s="2" t="s">
        <v>224</v>
      </c>
      <c r="D1023" s="2" t="s">
        <v>68</v>
      </c>
      <c r="E1023" s="4">
        <v>2.2389999999999999</v>
      </c>
      <c r="F1023" s="2" t="s">
        <v>150</v>
      </c>
      <c r="G1023" s="2" t="s">
        <v>2810</v>
      </c>
    </row>
    <row r="1024" spans="1:7">
      <c r="A1024" s="2" t="s">
        <v>3831</v>
      </c>
      <c r="B1024" s="2" t="s">
        <v>1568</v>
      </c>
      <c r="C1024" s="2" t="s">
        <v>224</v>
      </c>
      <c r="D1024" s="2" t="s">
        <v>68</v>
      </c>
      <c r="E1024" s="4">
        <v>2.2389999999999999</v>
      </c>
      <c r="F1024" s="2" t="s">
        <v>150</v>
      </c>
      <c r="G1024" s="2" t="s">
        <v>2810</v>
      </c>
    </row>
    <row r="1025" spans="1:7">
      <c r="A1025" s="2" t="s">
        <v>3832</v>
      </c>
      <c r="B1025" s="2" t="s">
        <v>1569</v>
      </c>
      <c r="C1025" s="2" t="s">
        <v>224</v>
      </c>
      <c r="D1025" s="2" t="s">
        <v>68</v>
      </c>
      <c r="E1025" s="4">
        <v>2.2389999999999999</v>
      </c>
      <c r="F1025" s="2" t="s">
        <v>150</v>
      </c>
      <c r="G1025" s="2" t="s">
        <v>2810</v>
      </c>
    </row>
    <row r="1026" spans="1:7">
      <c r="A1026" s="2" t="s">
        <v>3833</v>
      </c>
      <c r="B1026" s="2" t="s">
        <v>1571</v>
      </c>
      <c r="C1026" s="2" t="s">
        <v>224</v>
      </c>
      <c r="D1026" s="2" t="s">
        <v>68</v>
      </c>
      <c r="E1026" s="4">
        <v>2.2389999999999999</v>
      </c>
      <c r="F1026" s="2" t="s">
        <v>150</v>
      </c>
      <c r="G1026" s="2" t="s">
        <v>2810</v>
      </c>
    </row>
    <row r="1027" spans="1:7">
      <c r="A1027" s="2" t="s">
        <v>3834</v>
      </c>
      <c r="B1027" s="2" t="s">
        <v>1573</v>
      </c>
      <c r="C1027" s="2" t="s">
        <v>224</v>
      </c>
      <c r="D1027" s="2" t="s">
        <v>63</v>
      </c>
      <c r="E1027" s="4">
        <v>2.2389999999999999</v>
      </c>
      <c r="F1027" s="2" t="s">
        <v>150</v>
      </c>
      <c r="G1027" s="2" t="s">
        <v>2810</v>
      </c>
    </row>
    <row r="1028" spans="1:7">
      <c r="A1028" s="2" t="s">
        <v>3835</v>
      </c>
      <c r="B1028" s="2" t="s">
        <v>1574</v>
      </c>
      <c r="C1028" s="2" t="s">
        <v>224</v>
      </c>
      <c r="D1028" s="2" t="s">
        <v>68</v>
      </c>
      <c r="E1028" s="4">
        <v>2.2389999999999999</v>
      </c>
      <c r="F1028" s="2" t="s">
        <v>150</v>
      </c>
      <c r="G1028" s="2" t="s">
        <v>2810</v>
      </c>
    </row>
    <row r="1029" spans="1:7">
      <c r="A1029" s="2" t="s">
        <v>3836</v>
      </c>
      <c r="B1029" s="2" t="s">
        <v>1576</v>
      </c>
      <c r="C1029" s="2" t="s">
        <v>224</v>
      </c>
      <c r="D1029" s="2" t="s">
        <v>75</v>
      </c>
      <c r="E1029" s="4">
        <v>2.2389999999999999</v>
      </c>
      <c r="F1029" s="2" t="s">
        <v>150</v>
      </c>
      <c r="G1029" s="2" t="s">
        <v>2810</v>
      </c>
    </row>
    <row r="1030" spans="1:7">
      <c r="A1030" s="2" t="s">
        <v>3837</v>
      </c>
      <c r="B1030" s="2" t="s">
        <v>1578</v>
      </c>
      <c r="C1030" s="2" t="s">
        <v>224</v>
      </c>
      <c r="D1030" s="2" t="s">
        <v>75</v>
      </c>
      <c r="E1030" s="4">
        <v>2.2389999999999999</v>
      </c>
      <c r="F1030" s="2" t="s">
        <v>150</v>
      </c>
      <c r="G1030" s="2" t="s">
        <v>2810</v>
      </c>
    </row>
    <row r="1031" spans="1:7">
      <c r="A1031" s="2" t="s">
        <v>3838</v>
      </c>
      <c r="B1031" s="2" t="s">
        <v>1579</v>
      </c>
      <c r="C1031" s="2" t="s">
        <v>224</v>
      </c>
      <c r="D1031" s="2" t="s">
        <v>68</v>
      </c>
      <c r="E1031" s="4">
        <v>2.2389999999999999</v>
      </c>
      <c r="F1031" s="2" t="s">
        <v>150</v>
      </c>
      <c r="G1031" s="2" t="s">
        <v>2810</v>
      </c>
    </row>
    <row r="1032" spans="1:7">
      <c r="A1032" s="2" t="s">
        <v>3839</v>
      </c>
      <c r="B1032" s="2" t="s">
        <v>1581</v>
      </c>
      <c r="C1032" s="2" t="s">
        <v>224</v>
      </c>
      <c r="D1032" s="2" t="s">
        <v>68</v>
      </c>
      <c r="E1032" s="4">
        <v>2.2389999999999999</v>
      </c>
      <c r="F1032" s="2" t="s">
        <v>150</v>
      </c>
      <c r="G1032" s="2" t="s">
        <v>2810</v>
      </c>
    </row>
    <row r="1033" spans="1:7">
      <c r="A1033" s="2" t="s">
        <v>3840</v>
      </c>
      <c r="B1033" s="2" t="s">
        <v>1582</v>
      </c>
      <c r="C1033" s="2" t="s">
        <v>224</v>
      </c>
      <c r="D1033" s="2" t="s">
        <v>68</v>
      </c>
      <c r="E1033" s="4">
        <v>2.2389999999999999</v>
      </c>
      <c r="F1033" s="2" t="s">
        <v>150</v>
      </c>
      <c r="G1033" s="2" t="s">
        <v>2810</v>
      </c>
    </row>
    <row r="1034" spans="1:7">
      <c r="A1034" s="2" t="s">
        <v>3841</v>
      </c>
      <c r="B1034" s="2" t="s">
        <v>1584</v>
      </c>
      <c r="C1034" s="2" t="s">
        <v>224</v>
      </c>
      <c r="D1034" s="2" t="s">
        <v>63</v>
      </c>
      <c r="E1034" s="4">
        <v>2.2389999999999999</v>
      </c>
      <c r="F1034" s="2" t="s">
        <v>150</v>
      </c>
      <c r="G1034" s="2" t="s">
        <v>2810</v>
      </c>
    </row>
    <row r="1035" spans="1:7">
      <c r="A1035" s="2" t="s">
        <v>3842</v>
      </c>
      <c r="B1035" s="2" t="s">
        <v>1585</v>
      </c>
      <c r="C1035" s="2" t="s">
        <v>224</v>
      </c>
      <c r="D1035" s="2" t="s">
        <v>68</v>
      </c>
      <c r="E1035" s="4">
        <v>2.2389999999999999</v>
      </c>
      <c r="F1035" s="2" t="s">
        <v>150</v>
      </c>
      <c r="G1035" s="2" t="s">
        <v>2810</v>
      </c>
    </row>
    <row r="1036" spans="1:7">
      <c r="A1036" s="2" t="s">
        <v>3843</v>
      </c>
      <c r="B1036" s="2" t="s">
        <v>1587</v>
      </c>
      <c r="C1036" s="2" t="s">
        <v>224</v>
      </c>
      <c r="D1036" s="2" t="s">
        <v>63</v>
      </c>
      <c r="E1036" s="4">
        <v>2.2389999999999999</v>
      </c>
      <c r="F1036" s="2" t="s">
        <v>150</v>
      </c>
      <c r="G1036" s="2" t="s">
        <v>2810</v>
      </c>
    </row>
    <row r="1037" spans="1:7">
      <c r="A1037" s="2" t="s">
        <v>3844</v>
      </c>
      <c r="B1037" s="2" t="s">
        <v>1588</v>
      </c>
      <c r="C1037" s="2" t="s">
        <v>224</v>
      </c>
      <c r="D1037" s="2" t="s">
        <v>68</v>
      </c>
      <c r="E1037" s="4">
        <v>2.2389999999999999</v>
      </c>
      <c r="F1037" s="2" t="s">
        <v>150</v>
      </c>
      <c r="G1037" s="2" t="s">
        <v>2810</v>
      </c>
    </row>
    <row r="1038" spans="1:7">
      <c r="A1038" s="2" t="s">
        <v>3845</v>
      </c>
      <c r="B1038" s="2" t="s">
        <v>1589</v>
      </c>
      <c r="C1038" s="2" t="s">
        <v>224</v>
      </c>
      <c r="D1038" s="2" t="s">
        <v>68</v>
      </c>
      <c r="E1038" s="4">
        <v>2.2389999999999999</v>
      </c>
      <c r="F1038" s="2" t="s">
        <v>150</v>
      </c>
      <c r="G1038" s="2" t="s">
        <v>2810</v>
      </c>
    </row>
    <row r="1039" spans="1:7">
      <c r="A1039" s="2" t="s">
        <v>3846</v>
      </c>
      <c r="B1039" s="2" t="s">
        <v>1590</v>
      </c>
      <c r="C1039" s="2" t="s">
        <v>224</v>
      </c>
      <c r="D1039" s="2" t="s">
        <v>68</v>
      </c>
      <c r="E1039" s="4">
        <v>2.2389999999999999</v>
      </c>
      <c r="F1039" s="2" t="s">
        <v>150</v>
      </c>
      <c r="G1039" s="2" t="s">
        <v>2810</v>
      </c>
    </row>
    <row r="1040" spans="1:7">
      <c r="A1040" s="2" t="s">
        <v>3847</v>
      </c>
      <c r="B1040" s="2" t="s">
        <v>1591</v>
      </c>
      <c r="C1040" s="2" t="s">
        <v>224</v>
      </c>
      <c r="D1040" s="2" t="s">
        <v>68</v>
      </c>
      <c r="E1040" s="4">
        <v>2.2389999999999999</v>
      </c>
      <c r="F1040" s="2" t="s">
        <v>150</v>
      </c>
      <c r="G1040" s="2" t="s">
        <v>2810</v>
      </c>
    </row>
    <row r="1041" spans="1:7">
      <c r="A1041" s="2" t="s">
        <v>3848</v>
      </c>
      <c r="B1041" s="2" t="s">
        <v>1592</v>
      </c>
      <c r="C1041" s="2" t="s">
        <v>224</v>
      </c>
      <c r="D1041" s="2" t="s">
        <v>68</v>
      </c>
      <c r="E1041" s="4">
        <v>2.2389999999999999</v>
      </c>
      <c r="F1041" s="2" t="s">
        <v>150</v>
      </c>
      <c r="G1041" s="2" t="s">
        <v>2810</v>
      </c>
    </row>
    <row r="1042" spans="1:7">
      <c r="A1042" s="2" t="s">
        <v>3849</v>
      </c>
      <c r="B1042" s="2" t="s">
        <v>1593</v>
      </c>
      <c r="C1042" s="2" t="s">
        <v>224</v>
      </c>
      <c r="D1042" s="2" t="s">
        <v>63</v>
      </c>
      <c r="E1042" s="4">
        <v>2.2389999999999999</v>
      </c>
      <c r="F1042" s="2" t="s">
        <v>150</v>
      </c>
      <c r="G1042" s="2" t="s">
        <v>2810</v>
      </c>
    </row>
    <row r="1043" spans="1:7">
      <c r="A1043" s="2" t="s">
        <v>3850</v>
      </c>
      <c r="B1043" s="2" t="s">
        <v>1594</v>
      </c>
      <c r="C1043" s="2" t="s">
        <v>224</v>
      </c>
      <c r="D1043" s="2" t="s">
        <v>68</v>
      </c>
      <c r="E1043" s="4">
        <v>2.2389999999999999</v>
      </c>
      <c r="F1043" s="2" t="s">
        <v>150</v>
      </c>
      <c r="G1043" s="2" t="s">
        <v>2810</v>
      </c>
    </row>
    <row r="1044" spans="1:7">
      <c r="A1044" s="2" t="s">
        <v>3851</v>
      </c>
      <c r="B1044" s="2" t="s">
        <v>1595</v>
      </c>
      <c r="C1044" s="2" t="s">
        <v>224</v>
      </c>
      <c r="D1044" s="2" t="s">
        <v>68</v>
      </c>
      <c r="E1044" s="4">
        <v>2.2389999999999999</v>
      </c>
      <c r="F1044" s="2" t="s">
        <v>150</v>
      </c>
      <c r="G1044" s="2" t="s">
        <v>2810</v>
      </c>
    </row>
    <row r="1045" spans="1:7">
      <c r="A1045" s="2" t="s">
        <v>3852</v>
      </c>
      <c r="B1045" s="2" t="s">
        <v>1596</v>
      </c>
      <c r="C1045" s="2" t="s">
        <v>224</v>
      </c>
      <c r="D1045" s="2" t="s">
        <v>68</v>
      </c>
      <c r="E1045" s="4">
        <v>2.2389999999999999</v>
      </c>
      <c r="F1045" s="2" t="s">
        <v>150</v>
      </c>
      <c r="G1045" s="2" t="s">
        <v>2810</v>
      </c>
    </row>
    <row r="1046" spans="1:7">
      <c r="A1046" s="2" t="s">
        <v>3853</v>
      </c>
      <c r="B1046" s="2" t="s">
        <v>1597</v>
      </c>
      <c r="C1046" s="2" t="s">
        <v>224</v>
      </c>
      <c r="D1046" s="2" t="s">
        <v>68</v>
      </c>
      <c r="E1046" s="4">
        <v>2.2389999999999999</v>
      </c>
      <c r="F1046" s="2" t="s">
        <v>150</v>
      </c>
      <c r="G1046" s="2" t="s">
        <v>2810</v>
      </c>
    </row>
    <row r="1047" spans="1:7">
      <c r="A1047" s="2" t="s">
        <v>3854</v>
      </c>
      <c r="B1047" s="2" t="s">
        <v>1599</v>
      </c>
      <c r="C1047" s="2" t="s">
        <v>224</v>
      </c>
      <c r="D1047" s="2" t="s">
        <v>68</v>
      </c>
      <c r="E1047" s="4">
        <v>2.2389999999999999</v>
      </c>
      <c r="F1047" s="2" t="s">
        <v>150</v>
      </c>
      <c r="G1047" s="2" t="s">
        <v>2810</v>
      </c>
    </row>
    <row r="1048" spans="1:7">
      <c r="A1048" s="2" t="s">
        <v>3855</v>
      </c>
      <c r="B1048" s="2" t="s">
        <v>1600</v>
      </c>
      <c r="C1048" s="2" t="s">
        <v>224</v>
      </c>
      <c r="D1048" s="2" t="s">
        <v>68</v>
      </c>
      <c r="E1048" s="4">
        <v>2.2389999999999999</v>
      </c>
      <c r="F1048" s="2" t="s">
        <v>150</v>
      </c>
      <c r="G1048" s="2" t="s">
        <v>2810</v>
      </c>
    </row>
    <row r="1049" spans="1:7">
      <c r="A1049" s="2" t="s">
        <v>3856</v>
      </c>
      <c r="B1049" s="2" t="s">
        <v>1601</v>
      </c>
      <c r="C1049" s="2" t="s">
        <v>224</v>
      </c>
      <c r="D1049" s="2" t="s">
        <v>68</v>
      </c>
      <c r="E1049" s="4">
        <v>2.2389999999999999</v>
      </c>
      <c r="F1049" s="2" t="s">
        <v>150</v>
      </c>
      <c r="G1049" s="2" t="s">
        <v>2810</v>
      </c>
    </row>
    <row r="1050" spans="1:7">
      <c r="A1050" s="2" t="s">
        <v>3857</v>
      </c>
      <c r="B1050" s="2" t="s">
        <v>1602</v>
      </c>
      <c r="C1050" s="2" t="s">
        <v>224</v>
      </c>
      <c r="D1050" s="2" t="s">
        <v>68</v>
      </c>
      <c r="E1050" s="4">
        <v>2.2389999999999999</v>
      </c>
      <c r="F1050" s="2" t="s">
        <v>150</v>
      </c>
      <c r="G1050" s="2" t="s">
        <v>2810</v>
      </c>
    </row>
    <row r="1051" spans="1:7">
      <c r="A1051" s="2" t="s">
        <v>3858</v>
      </c>
      <c r="B1051" s="2" t="s">
        <v>1604</v>
      </c>
      <c r="C1051" s="2" t="s">
        <v>224</v>
      </c>
      <c r="D1051" s="2" t="s">
        <v>68</v>
      </c>
      <c r="E1051" s="4">
        <v>2.2389999999999999</v>
      </c>
      <c r="F1051" s="2" t="s">
        <v>150</v>
      </c>
      <c r="G1051" s="2" t="s">
        <v>2810</v>
      </c>
    </row>
    <row r="1052" spans="1:7">
      <c r="A1052" s="2" t="s">
        <v>3859</v>
      </c>
      <c r="B1052" s="2" t="s">
        <v>1605</v>
      </c>
      <c r="C1052" s="2" t="s">
        <v>224</v>
      </c>
      <c r="D1052" s="2" t="s">
        <v>68</v>
      </c>
      <c r="E1052" s="4">
        <v>2.2389999999999999</v>
      </c>
      <c r="F1052" s="2" t="s">
        <v>150</v>
      </c>
      <c r="G1052" s="2" t="s">
        <v>2810</v>
      </c>
    </row>
    <row r="1053" spans="1:7">
      <c r="A1053" s="2" t="s">
        <v>3860</v>
      </c>
      <c r="B1053" s="2" t="s">
        <v>1606</v>
      </c>
      <c r="C1053" s="2" t="s">
        <v>224</v>
      </c>
      <c r="D1053" s="2" t="s">
        <v>68</v>
      </c>
      <c r="E1053" s="4">
        <v>2.2389999999999999</v>
      </c>
      <c r="F1053" s="2" t="s">
        <v>150</v>
      </c>
      <c r="G1053" s="2" t="s">
        <v>2810</v>
      </c>
    </row>
    <row r="1054" spans="1:7">
      <c r="A1054" s="2" t="s">
        <v>3861</v>
      </c>
      <c r="B1054" s="2" t="s">
        <v>1607</v>
      </c>
      <c r="C1054" s="2" t="s">
        <v>224</v>
      </c>
      <c r="D1054" s="2" t="s">
        <v>68</v>
      </c>
      <c r="E1054" s="4">
        <v>2.2389999999999999</v>
      </c>
      <c r="F1054" s="2" t="s">
        <v>150</v>
      </c>
      <c r="G1054" s="2" t="s">
        <v>2810</v>
      </c>
    </row>
    <row r="1055" spans="1:7">
      <c r="A1055" s="2" t="s">
        <v>3862</v>
      </c>
      <c r="B1055" s="2" t="s">
        <v>1608</v>
      </c>
      <c r="C1055" s="2" t="s">
        <v>224</v>
      </c>
      <c r="D1055" s="2" t="s">
        <v>68</v>
      </c>
      <c r="E1055" s="4">
        <v>2.2389999999999999</v>
      </c>
      <c r="F1055" s="2" t="s">
        <v>150</v>
      </c>
      <c r="G1055" s="2" t="s">
        <v>2810</v>
      </c>
    </row>
    <row r="1056" spans="1:7">
      <c r="A1056" s="2" t="s">
        <v>3863</v>
      </c>
      <c r="B1056" s="2" t="s">
        <v>1610</v>
      </c>
      <c r="C1056" s="2" t="s">
        <v>224</v>
      </c>
      <c r="D1056" s="2" t="s">
        <v>68</v>
      </c>
      <c r="E1056" s="4">
        <v>2.2389999999999999</v>
      </c>
      <c r="F1056" s="2" t="s">
        <v>150</v>
      </c>
      <c r="G1056" s="2" t="s">
        <v>2810</v>
      </c>
    </row>
    <row r="1057" spans="1:7">
      <c r="A1057" s="2" t="s">
        <v>3864</v>
      </c>
      <c r="B1057" s="2" t="s">
        <v>1611</v>
      </c>
      <c r="C1057" s="2" t="s">
        <v>224</v>
      </c>
      <c r="D1057" s="2" t="s">
        <v>63</v>
      </c>
      <c r="E1057" s="4">
        <v>2.2389999999999999</v>
      </c>
      <c r="F1057" s="2" t="s">
        <v>150</v>
      </c>
      <c r="G1057" s="2" t="s">
        <v>2810</v>
      </c>
    </row>
    <row r="1058" spans="1:7">
      <c r="A1058" s="2" t="s">
        <v>3865</v>
      </c>
      <c r="B1058" s="2" t="s">
        <v>1612</v>
      </c>
      <c r="C1058" s="2" t="s">
        <v>224</v>
      </c>
      <c r="D1058" s="2" t="s">
        <v>63</v>
      </c>
      <c r="E1058" s="4">
        <v>2.2389999999999999</v>
      </c>
      <c r="F1058" s="2" t="s">
        <v>150</v>
      </c>
      <c r="G1058" s="2" t="s">
        <v>2810</v>
      </c>
    </row>
    <row r="1059" spans="1:7">
      <c r="A1059" s="2" t="s">
        <v>3866</v>
      </c>
      <c r="B1059" s="2" t="s">
        <v>1613</v>
      </c>
      <c r="C1059" s="2" t="s">
        <v>224</v>
      </c>
      <c r="D1059" s="2" t="s">
        <v>63</v>
      </c>
      <c r="E1059" s="4">
        <v>2.2389999999999999</v>
      </c>
      <c r="F1059" s="2" t="s">
        <v>150</v>
      </c>
      <c r="G1059" s="2" t="s">
        <v>2810</v>
      </c>
    </row>
    <row r="1060" spans="1:7">
      <c r="A1060" s="2" t="s">
        <v>3867</v>
      </c>
      <c r="B1060" s="2" t="s">
        <v>1614</v>
      </c>
      <c r="C1060" s="2" t="s">
        <v>224</v>
      </c>
      <c r="D1060" s="2" t="s">
        <v>68</v>
      </c>
      <c r="E1060" s="4">
        <v>2.2389999999999999</v>
      </c>
      <c r="F1060" s="2" t="s">
        <v>150</v>
      </c>
      <c r="G1060" s="2" t="s">
        <v>2810</v>
      </c>
    </row>
    <row r="1061" spans="1:7">
      <c r="A1061" s="2" t="s">
        <v>3868</v>
      </c>
      <c r="B1061" s="2" t="s">
        <v>1615</v>
      </c>
      <c r="C1061" s="2" t="s">
        <v>224</v>
      </c>
      <c r="D1061" s="2" t="s">
        <v>68</v>
      </c>
      <c r="E1061" s="4">
        <v>2.2389999999999999</v>
      </c>
      <c r="F1061" s="2" t="s">
        <v>150</v>
      </c>
      <c r="G1061" s="2" t="s">
        <v>2810</v>
      </c>
    </row>
    <row r="1062" spans="1:7">
      <c r="A1062" s="2" t="s">
        <v>3869</v>
      </c>
      <c r="B1062" s="2" t="s">
        <v>1616</v>
      </c>
      <c r="C1062" s="2" t="s">
        <v>224</v>
      </c>
      <c r="D1062" s="2" t="s">
        <v>68</v>
      </c>
      <c r="E1062" s="4">
        <v>2.2389999999999999</v>
      </c>
      <c r="F1062" s="2" t="s">
        <v>150</v>
      </c>
      <c r="G1062" s="2" t="s">
        <v>2810</v>
      </c>
    </row>
    <row r="1063" spans="1:7">
      <c r="A1063" s="2" t="s">
        <v>3870</v>
      </c>
      <c r="B1063" s="2" t="s">
        <v>1617</v>
      </c>
      <c r="C1063" s="2" t="s">
        <v>224</v>
      </c>
      <c r="D1063" s="2" t="s">
        <v>68</v>
      </c>
      <c r="E1063" s="4">
        <v>2.2389999999999999</v>
      </c>
      <c r="F1063" s="2" t="s">
        <v>150</v>
      </c>
      <c r="G1063" s="2" t="s">
        <v>2810</v>
      </c>
    </row>
    <row r="1064" spans="1:7">
      <c r="A1064" s="2" t="s">
        <v>3871</v>
      </c>
      <c r="B1064" s="2" t="s">
        <v>1618</v>
      </c>
      <c r="C1064" s="2" t="s">
        <v>224</v>
      </c>
      <c r="D1064" s="2" t="s">
        <v>68</v>
      </c>
      <c r="E1064" s="4">
        <v>2.2389999999999999</v>
      </c>
      <c r="F1064" s="2" t="s">
        <v>150</v>
      </c>
      <c r="G1064" s="2" t="s">
        <v>2810</v>
      </c>
    </row>
    <row r="1065" spans="1:7">
      <c r="A1065" s="2" t="s">
        <v>3872</v>
      </c>
      <c r="B1065" s="2" t="s">
        <v>1619</v>
      </c>
      <c r="C1065" s="2" t="s">
        <v>224</v>
      </c>
      <c r="D1065" s="2" t="s">
        <v>68</v>
      </c>
      <c r="E1065" s="4">
        <v>2.2389999999999999</v>
      </c>
      <c r="F1065" s="2" t="s">
        <v>150</v>
      </c>
      <c r="G1065" s="2" t="s">
        <v>2810</v>
      </c>
    </row>
    <row r="1066" spans="1:7">
      <c r="A1066" s="2" t="s">
        <v>3873</v>
      </c>
      <c r="B1066" s="2" t="s">
        <v>1620</v>
      </c>
      <c r="C1066" s="2" t="s">
        <v>224</v>
      </c>
      <c r="D1066" s="2" t="s">
        <v>63</v>
      </c>
      <c r="E1066" s="4">
        <v>2.2389999999999999</v>
      </c>
      <c r="F1066" s="2" t="s">
        <v>150</v>
      </c>
      <c r="G1066" s="2" t="s">
        <v>2810</v>
      </c>
    </row>
    <row r="1067" spans="1:7">
      <c r="A1067" s="2" t="s">
        <v>3874</v>
      </c>
      <c r="B1067" s="2" t="s">
        <v>1621</v>
      </c>
      <c r="C1067" s="2" t="s">
        <v>224</v>
      </c>
      <c r="D1067" s="2" t="s">
        <v>68</v>
      </c>
      <c r="E1067" s="4">
        <v>2.2389999999999999</v>
      </c>
      <c r="F1067" s="2" t="s">
        <v>150</v>
      </c>
      <c r="G1067" s="2" t="s">
        <v>2810</v>
      </c>
    </row>
    <row r="1068" spans="1:7">
      <c r="A1068" s="2" t="s">
        <v>3875</v>
      </c>
      <c r="B1068" s="2" t="s">
        <v>1622</v>
      </c>
      <c r="C1068" s="2" t="s">
        <v>224</v>
      </c>
      <c r="D1068" s="2" t="s">
        <v>68</v>
      </c>
      <c r="E1068" s="4">
        <v>2.2389999999999999</v>
      </c>
      <c r="F1068" s="2" t="s">
        <v>150</v>
      </c>
      <c r="G1068" s="2" t="s">
        <v>2810</v>
      </c>
    </row>
    <row r="1069" spans="1:7">
      <c r="A1069" s="2" t="s">
        <v>3876</v>
      </c>
      <c r="B1069" s="2" t="s">
        <v>1624</v>
      </c>
      <c r="C1069" s="2" t="s">
        <v>224</v>
      </c>
      <c r="D1069" s="2" t="s">
        <v>63</v>
      </c>
      <c r="E1069" s="4">
        <v>2.2389999999999999</v>
      </c>
      <c r="F1069" s="2" t="s">
        <v>150</v>
      </c>
      <c r="G1069" s="2" t="s">
        <v>2810</v>
      </c>
    </row>
    <row r="1070" spans="1:7">
      <c r="A1070" s="2" t="s">
        <v>3877</v>
      </c>
      <c r="B1070" s="2" t="s">
        <v>1625</v>
      </c>
      <c r="C1070" s="2" t="s">
        <v>224</v>
      </c>
      <c r="D1070" s="2" t="s">
        <v>63</v>
      </c>
      <c r="E1070" s="4">
        <v>2.2389999999999999</v>
      </c>
      <c r="F1070" s="2" t="s">
        <v>150</v>
      </c>
      <c r="G1070" s="2" t="s">
        <v>2810</v>
      </c>
    </row>
    <row r="1071" spans="1:7">
      <c r="A1071" s="2" t="s">
        <v>3878</v>
      </c>
      <c r="B1071" s="2" t="s">
        <v>1626</v>
      </c>
      <c r="C1071" s="2" t="s">
        <v>224</v>
      </c>
      <c r="D1071" s="2" t="s">
        <v>63</v>
      </c>
      <c r="E1071" s="4">
        <v>2.2389999999999999</v>
      </c>
      <c r="F1071" s="2" t="s">
        <v>150</v>
      </c>
      <c r="G1071" s="2" t="s">
        <v>2810</v>
      </c>
    </row>
    <row r="1072" spans="1:7">
      <c r="A1072" s="2" t="s">
        <v>3879</v>
      </c>
      <c r="B1072" s="2" t="s">
        <v>1627</v>
      </c>
      <c r="C1072" s="2" t="s">
        <v>224</v>
      </c>
      <c r="D1072" s="2" t="s">
        <v>68</v>
      </c>
      <c r="E1072" s="4">
        <v>2.2389999999999999</v>
      </c>
      <c r="F1072" s="2" t="s">
        <v>150</v>
      </c>
      <c r="G1072" s="2" t="s">
        <v>2810</v>
      </c>
    </row>
    <row r="1073" spans="1:7">
      <c r="A1073" s="2" t="s">
        <v>3880</v>
      </c>
      <c r="B1073" s="2" t="s">
        <v>1628</v>
      </c>
      <c r="C1073" s="2" t="s">
        <v>224</v>
      </c>
      <c r="D1073" s="2" t="s">
        <v>63</v>
      </c>
      <c r="E1073" s="4">
        <v>2.2389999999999999</v>
      </c>
      <c r="F1073" s="2" t="s">
        <v>150</v>
      </c>
      <c r="G1073" s="2" t="s">
        <v>2810</v>
      </c>
    </row>
    <row r="1074" spans="1:7">
      <c r="A1074" s="2" t="s">
        <v>3881</v>
      </c>
      <c r="B1074" s="2" t="s">
        <v>1629</v>
      </c>
      <c r="C1074" s="2" t="s">
        <v>224</v>
      </c>
      <c r="D1074" s="2" t="s">
        <v>68</v>
      </c>
      <c r="E1074" s="4">
        <v>2.2389999999999999</v>
      </c>
      <c r="F1074" s="2" t="s">
        <v>150</v>
      </c>
      <c r="G1074" s="2" t="s">
        <v>2810</v>
      </c>
    </row>
    <row r="1075" spans="1:7">
      <c r="A1075" s="2" t="s">
        <v>3882</v>
      </c>
      <c r="B1075" s="2" t="s">
        <v>1630</v>
      </c>
      <c r="C1075" s="2" t="s">
        <v>224</v>
      </c>
      <c r="D1075" s="2" t="s">
        <v>68</v>
      </c>
      <c r="E1075" s="4">
        <v>2.2389999999999999</v>
      </c>
      <c r="F1075" s="2" t="s">
        <v>150</v>
      </c>
      <c r="G1075" s="2" t="s">
        <v>2810</v>
      </c>
    </row>
    <row r="1076" spans="1:7">
      <c r="A1076" s="2" t="s">
        <v>3883</v>
      </c>
      <c r="B1076" s="2" t="s">
        <v>1631</v>
      </c>
      <c r="C1076" s="2" t="s">
        <v>224</v>
      </c>
      <c r="D1076" s="2" t="s">
        <v>63</v>
      </c>
      <c r="E1076" s="4">
        <v>2.2389999999999999</v>
      </c>
      <c r="F1076" s="2" t="s">
        <v>150</v>
      </c>
      <c r="G1076" s="2" t="s">
        <v>2810</v>
      </c>
    </row>
    <row r="1077" spans="1:7">
      <c r="A1077" s="2" t="s">
        <v>3884</v>
      </c>
      <c r="B1077" s="2" t="s">
        <v>1632</v>
      </c>
      <c r="C1077" s="2" t="s">
        <v>224</v>
      </c>
      <c r="D1077" s="2" t="s">
        <v>68</v>
      </c>
      <c r="E1077" s="4">
        <v>2.2389999999999999</v>
      </c>
      <c r="F1077" s="2" t="s">
        <v>150</v>
      </c>
      <c r="G1077" s="2" t="s">
        <v>2810</v>
      </c>
    </row>
    <row r="1078" spans="1:7">
      <c r="A1078" s="2" t="s">
        <v>3885</v>
      </c>
      <c r="B1078" s="2" t="s">
        <v>1633</v>
      </c>
      <c r="C1078" s="2" t="s">
        <v>224</v>
      </c>
      <c r="D1078" s="2" t="s">
        <v>63</v>
      </c>
      <c r="E1078" s="4">
        <v>2.2389999999999999</v>
      </c>
      <c r="F1078" s="2" t="s">
        <v>150</v>
      </c>
      <c r="G1078" s="2" t="s">
        <v>2810</v>
      </c>
    </row>
    <row r="1079" spans="1:7">
      <c r="A1079" s="2" t="s">
        <v>3886</v>
      </c>
      <c r="B1079" s="2" t="s">
        <v>1635</v>
      </c>
      <c r="C1079" s="2" t="s">
        <v>224</v>
      </c>
      <c r="D1079" s="2" t="s">
        <v>68</v>
      </c>
      <c r="E1079" s="4">
        <v>2.2389999999999999</v>
      </c>
      <c r="F1079" s="2" t="s">
        <v>150</v>
      </c>
      <c r="G1079" s="2" t="s">
        <v>2810</v>
      </c>
    </row>
    <row r="1080" spans="1:7">
      <c r="A1080" s="2" t="s">
        <v>3887</v>
      </c>
      <c r="B1080" s="2" t="s">
        <v>1636</v>
      </c>
      <c r="C1080" s="2" t="s">
        <v>224</v>
      </c>
      <c r="D1080" s="2" t="s">
        <v>68</v>
      </c>
      <c r="E1080" s="4">
        <v>2.2389999999999999</v>
      </c>
      <c r="F1080" s="2" t="s">
        <v>150</v>
      </c>
      <c r="G1080" s="2" t="s">
        <v>2810</v>
      </c>
    </row>
    <row r="1081" spans="1:7">
      <c r="A1081" s="2" t="s">
        <v>3888</v>
      </c>
      <c r="B1081" s="2" t="s">
        <v>1637</v>
      </c>
      <c r="C1081" s="2" t="s">
        <v>224</v>
      </c>
      <c r="D1081" s="2" t="s">
        <v>68</v>
      </c>
      <c r="E1081" s="4">
        <v>2.2389999999999999</v>
      </c>
      <c r="F1081" s="2" t="s">
        <v>150</v>
      </c>
      <c r="G1081" s="2" t="s">
        <v>2810</v>
      </c>
    </row>
    <row r="1082" spans="1:7">
      <c r="A1082" s="2" t="s">
        <v>3889</v>
      </c>
      <c r="B1082" s="2" t="s">
        <v>1638</v>
      </c>
      <c r="C1082" s="2" t="s">
        <v>224</v>
      </c>
      <c r="D1082" s="2" t="s">
        <v>68</v>
      </c>
      <c r="E1082" s="4">
        <v>2.2389999999999999</v>
      </c>
      <c r="F1082" s="2" t="s">
        <v>150</v>
      </c>
      <c r="G1082" s="2" t="s">
        <v>2810</v>
      </c>
    </row>
    <row r="1083" spans="1:7">
      <c r="A1083" s="2" t="s">
        <v>3890</v>
      </c>
      <c r="B1083" s="2" t="s">
        <v>1640</v>
      </c>
      <c r="C1083" s="2" t="s">
        <v>224</v>
      </c>
      <c r="D1083" s="2" t="s">
        <v>68</v>
      </c>
      <c r="E1083" s="4">
        <v>2.2389999999999999</v>
      </c>
      <c r="F1083" s="2" t="s">
        <v>150</v>
      </c>
      <c r="G1083" s="2" t="s">
        <v>2810</v>
      </c>
    </row>
    <row r="1084" spans="1:7">
      <c r="A1084" s="2" t="s">
        <v>3891</v>
      </c>
      <c r="B1084" s="2" t="s">
        <v>1641</v>
      </c>
      <c r="C1084" s="2" t="s">
        <v>224</v>
      </c>
      <c r="D1084" s="2" t="s">
        <v>68</v>
      </c>
      <c r="E1084" s="4">
        <v>2.2389999999999999</v>
      </c>
      <c r="F1084" s="2" t="s">
        <v>150</v>
      </c>
      <c r="G1084" s="2" t="s">
        <v>2810</v>
      </c>
    </row>
    <row r="1085" spans="1:7">
      <c r="A1085" s="2" t="s">
        <v>3892</v>
      </c>
      <c r="B1085" s="2" t="s">
        <v>1642</v>
      </c>
      <c r="C1085" s="2" t="s">
        <v>224</v>
      </c>
      <c r="D1085" s="2" t="s">
        <v>63</v>
      </c>
      <c r="E1085" s="4">
        <v>2.2389999999999999</v>
      </c>
      <c r="F1085" s="2" t="s">
        <v>150</v>
      </c>
      <c r="G1085" s="2" t="s">
        <v>2810</v>
      </c>
    </row>
    <row r="1086" spans="1:7">
      <c r="A1086" s="2" t="s">
        <v>3893</v>
      </c>
      <c r="B1086" s="2" t="s">
        <v>1643</v>
      </c>
      <c r="C1086" s="2" t="s">
        <v>224</v>
      </c>
      <c r="D1086" s="2" t="s">
        <v>63</v>
      </c>
      <c r="E1086" s="4">
        <v>2.2389999999999999</v>
      </c>
      <c r="F1086" s="2" t="s">
        <v>150</v>
      </c>
      <c r="G1086" s="2" t="s">
        <v>2810</v>
      </c>
    </row>
    <row r="1087" spans="1:7">
      <c r="A1087" s="2" t="s">
        <v>3894</v>
      </c>
      <c r="B1087" s="2" t="s">
        <v>1644</v>
      </c>
      <c r="C1087" s="2" t="s">
        <v>224</v>
      </c>
      <c r="D1087" s="2" t="s">
        <v>68</v>
      </c>
      <c r="E1087" s="4">
        <v>2.2389999999999999</v>
      </c>
      <c r="F1087" s="2" t="s">
        <v>150</v>
      </c>
      <c r="G1087" s="2" t="s">
        <v>2810</v>
      </c>
    </row>
    <row r="1088" spans="1:7">
      <c r="A1088" s="2" t="s">
        <v>3895</v>
      </c>
      <c r="B1088" s="2" t="s">
        <v>1645</v>
      </c>
      <c r="C1088" s="2" t="s">
        <v>224</v>
      </c>
      <c r="D1088" s="2" t="s">
        <v>68</v>
      </c>
      <c r="E1088" s="4">
        <v>2.2389999999999999</v>
      </c>
      <c r="F1088" s="2" t="s">
        <v>150</v>
      </c>
      <c r="G1088" s="2" t="s">
        <v>2810</v>
      </c>
    </row>
    <row r="1089" spans="1:7">
      <c r="A1089" s="2" t="s">
        <v>3896</v>
      </c>
      <c r="B1089" s="2" t="s">
        <v>1646</v>
      </c>
      <c r="C1089" s="2" t="s">
        <v>224</v>
      </c>
      <c r="D1089" s="2" t="s">
        <v>68</v>
      </c>
      <c r="E1089" s="4">
        <v>2.2389999999999999</v>
      </c>
      <c r="F1089" s="2" t="s">
        <v>150</v>
      </c>
      <c r="G1089" s="2" t="s">
        <v>2810</v>
      </c>
    </row>
    <row r="1090" spans="1:7">
      <c r="A1090" s="2" t="s">
        <v>3897</v>
      </c>
      <c r="B1090" s="2" t="s">
        <v>1647</v>
      </c>
      <c r="C1090" s="2" t="s">
        <v>224</v>
      </c>
      <c r="D1090" s="2" t="s">
        <v>68</v>
      </c>
      <c r="E1090" s="4">
        <v>2.2389999999999999</v>
      </c>
      <c r="F1090" s="2" t="s">
        <v>150</v>
      </c>
      <c r="G1090" s="2" t="s">
        <v>2810</v>
      </c>
    </row>
    <row r="1091" spans="1:7">
      <c r="A1091" s="2" t="s">
        <v>3898</v>
      </c>
      <c r="B1091" s="2" t="s">
        <v>1648</v>
      </c>
      <c r="C1091" s="2" t="s">
        <v>224</v>
      </c>
      <c r="D1091" s="2" t="s">
        <v>68</v>
      </c>
      <c r="E1091" s="4">
        <v>2.2389999999999999</v>
      </c>
      <c r="F1091" s="2" t="s">
        <v>150</v>
      </c>
      <c r="G1091" s="2" t="s">
        <v>2810</v>
      </c>
    </row>
    <row r="1092" spans="1:7">
      <c r="A1092" s="2" t="s">
        <v>3899</v>
      </c>
      <c r="B1092" s="2" t="s">
        <v>1649</v>
      </c>
      <c r="C1092" s="2" t="s">
        <v>224</v>
      </c>
      <c r="D1092" s="2" t="s">
        <v>68</v>
      </c>
      <c r="E1092" s="4">
        <v>2.2389999999999999</v>
      </c>
      <c r="F1092" s="2" t="s">
        <v>150</v>
      </c>
      <c r="G1092" s="2" t="s">
        <v>2810</v>
      </c>
    </row>
    <row r="1093" spans="1:7">
      <c r="A1093" s="2" t="s">
        <v>3900</v>
      </c>
      <c r="B1093" s="2" t="s">
        <v>1651</v>
      </c>
      <c r="C1093" s="2" t="s">
        <v>224</v>
      </c>
      <c r="D1093" s="2" t="s">
        <v>68</v>
      </c>
      <c r="E1093" s="4">
        <v>2.2389999999999999</v>
      </c>
      <c r="F1093" s="2" t="s">
        <v>150</v>
      </c>
      <c r="G1093" s="2" t="s">
        <v>2810</v>
      </c>
    </row>
    <row r="1094" spans="1:7">
      <c r="A1094" s="2" t="s">
        <v>3901</v>
      </c>
      <c r="B1094" s="2" t="s">
        <v>1652</v>
      </c>
      <c r="C1094" s="2" t="s">
        <v>224</v>
      </c>
      <c r="D1094" s="2" t="s">
        <v>68</v>
      </c>
      <c r="E1094" s="4">
        <v>2.2389999999999999</v>
      </c>
      <c r="F1094" s="2" t="s">
        <v>150</v>
      </c>
      <c r="G1094" s="2" t="s">
        <v>2810</v>
      </c>
    </row>
    <row r="1095" spans="1:7">
      <c r="A1095" s="2" t="s">
        <v>3902</v>
      </c>
      <c r="B1095" s="2" t="s">
        <v>1653</v>
      </c>
      <c r="C1095" s="2" t="s">
        <v>224</v>
      </c>
      <c r="D1095" s="2" t="s">
        <v>68</v>
      </c>
      <c r="E1095" s="4">
        <v>2.2389999999999999</v>
      </c>
      <c r="F1095" s="2" t="s">
        <v>150</v>
      </c>
      <c r="G1095" s="2" t="s">
        <v>2810</v>
      </c>
    </row>
    <row r="1096" spans="1:7">
      <c r="A1096" s="2" t="s">
        <v>3903</v>
      </c>
      <c r="B1096" s="2" t="s">
        <v>1654</v>
      </c>
      <c r="C1096" s="2" t="s">
        <v>224</v>
      </c>
      <c r="D1096" s="2" t="s">
        <v>68</v>
      </c>
      <c r="E1096" s="4">
        <v>2.2389999999999999</v>
      </c>
      <c r="F1096" s="2" t="s">
        <v>150</v>
      </c>
      <c r="G1096" s="2" t="s">
        <v>2810</v>
      </c>
    </row>
    <row r="1097" spans="1:7">
      <c r="A1097" s="2" t="s">
        <v>3904</v>
      </c>
      <c r="B1097" s="2" t="s">
        <v>1655</v>
      </c>
      <c r="C1097" s="2" t="s">
        <v>224</v>
      </c>
      <c r="D1097" s="2" t="s">
        <v>68</v>
      </c>
      <c r="E1097" s="4">
        <v>2.2389999999999999</v>
      </c>
      <c r="F1097" s="2" t="s">
        <v>150</v>
      </c>
      <c r="G1097" s="2" t="s">
        <v>2810</v>
      </c>
    </row>
    <row r="1098" spans="1:7">
      <c r="A1098" s="2" t="s">
        <v>3905</v>
      </c>
      <c r="B1098" s="2" t="s">
        <v>1656</v>
      </c>
      <c r="C1098" s="2" t="s">
        <v>224</v>
      </c>
      <c r="D1098" s="2" t="s">
        <v>68</v>
      </c>
      <c r="E1098" s="4">
        <v>2.2389999999999999</v>
      </c>
      <c r="F1098" s="2" t="s">
        <v>150</v>
      </c>
      <c r="G1098" s="2" t="s">
        <v>2810</v>
      </c>
    </row>
    <row r="1099" spans="1:7">
      <c r="A1099" s="2" t="s">
        <v>3906</v>
      </c>
      <c r="B1099" s="2" t="s">
        <v>1657</v>
      </c>
      <c r="C1099" s="2" t="s">
        <v>224</v>
      </c>
      <c r="D1099" s="2" t="s">
        <v>68</v>
      </c>
      <c r="E1099" s="4">
        <v>2.2389999999999999</v>
      </c>
      <c r="F1099" s="2" t="s">
        <v>150</v>
      </c>
      <c r="G1099" s="2" t="s">
        <v>2810</v>
      </c>
    </row>
    <row r="1100" spans="1:7">
      <c r="A1100" s="2" t="s">
        <v>3907</v>
      </c>
      <c r="B1100" s="2" t="s">
        <v>1658</v>
      </c>
      <c r="C1100" s="2" t="s">
        <v>224</v>
      </c>
      <c r="D1100" s="2" t="s">
        <v>63</v>
      </c>
      <c r="E1100" s="4">
        <v>2.2389999999999999</v>
      </c>
      <c r="F1100" s="2" t="s">
        <v>150</v>
      </c>
      <c r="G1100" s="2" t="s">
        <v>2810</v>
      </c>
    </row>
    <row r="1101" spans="1:7">
      <c r="A1101" s="2" t="s">
        <v>3908</v>
      </c>
      <c r="B1101" s="2" t="s">
        <v>1660</v>
      </c>
      <c r="C1101" s="2" t="s">
        <v>224</v>
      </c>
      <c r="D1101" s="2" t="s">
        <v>68</v>
      </c>
      <c r="E1101" s="4">
        <v>2.2389999999999999</v>
      </c>
      <c r="F1101" s="2" t="s">
        <v>150</v>
      </c>
      <c r="G1101" s="2" t="s">
        <v>2810</v>
      </c>
    </row>
    <row r="1102" spans="1:7">
      <c r="A1102" s="2" t="s">
        <v>3909</v>
      </c>
      <c r="B1102" s="2" t="s">
        <v>1661</v>
      </c>
      <c r="C1102" s="2" t="s">
        <v>224</v>
      </c>
      <c r="D1102" s="2" t="s">
        <v>68</v>
      </c>
      <c r="E1102" s="4">
        <v>2.2389999999999999</v>
      </c>
      <c r="F1102" s="2" t="s">
        <v>150</v>
      </c>
      <c r="G1102" s="2" t="s">
        <v>2810</v>
      </c>
    </row>
    <row r="1103" spans="1:7">
      <c r="A1103" s="2" t="s">
        <v>3910</v>
      </c>
      <c r="B1103" s="2" t="s">
        <v>1662</v>
      </c>
      <c r="C1103" s="2" t="s">
        <v>224</v>
      </c>
      <c r="D1103" s="2" t="s">
        <v>68</v>
      </c>
      <c r="E1103" s="4">
        <v>2.2389999999999999</v>
      </c>
      <c r="F1103" s="2" t="s">
        <v>150</v>
      </c>
      <c r="G1103" s="2" t="s">
        <v>2810</v>
      </c>
    </row>
    <row r="1104" spans="1:7">
      <c r="A1104" s="2" t="s">
        <v>3911</v>
      </c>
      <c r="B1104" s="2" t="s">
        <v>1664</v>
      </c>
      <c r="C1104" s="2" t="s">
        <v>224</v>
      </c>
      <c r="D1104" s="2" t="s">
        <v>68</v>
      </c>
      <c r="E1104" s="4">
        <v>2.2389999999999999</v>
      </c>
      <c r="F1104" s="2" t="s">
        <v>150</v>
      </c>
      <c r="G1104" s="2" t="s">
        <v>2810</v>
      </c>
    </row>
    <row r="1105" spans="1:7">
      <c r="A1105" s="2" t="s">
        <v>3912</v>
      </c>
      <c r="B1105" s="2" t="s">
        <v>1665</v>
      </c>
      <c r="C1105" s="2" t="s">
        <v>224</v>
      </c>
      <c r="D1105" s="2" t="s">
        <v>68</v>
      </c>
      <c r="E1105" s="4">
        <v>2.2389999999999999</v>
      </c>
      <c r="F1105" s="2" t="s">
        <v>150</v>
      </c>
      <c r="G1105" s="2" t="s">
        <v>2810</v>
      </c>
    </row>
    <row r="1106" spans="1:7">
      <c r="A1106" s="2" t="s">
        <v>3913</v>
      </c>
      <c r="B1106" s="2" t="s">
        <v>1667</v>
      </c>
      <c r="C1106" s="2" t="s">
        <v>224</v>
      </c>
      <c r="D1106" s="2" t="s">
        <v>68</v>
      </c>
      <c r="E1106" s="4">
        <v>2.2389999999999999</v>
      </c>
      <c r="F1106" s="2" t="s">
        <v>150</v>
      </c>
      <c r="G1106" s="2" t="s">
        <v>2810</v>
      </c>
    </row>
    <row r="1107" spans="1:7">
      <c r="A1107" s="2" t="s">
        <v>3914</v>
      </c>
      <c r="B1107" s="2" t="s">
        <v>1668</v>
      </c>
      <c r="C1107" s="2" t="s">
        <v>224</v>
      </c>
      <c r="D1107" s="2" t="s">
        <v>68</v>
      </c>
      <c r="E1107" s="4">
        <v>2.2389999999999999</v>
      </c>
      <c r="F1107" s="2" t="s">
        <v>150</v>
      </c>
      <c r="G1107" s="2" t="s">
        <v>2810</v>
      </c>
    </row>
    <row r="1108" spans="1:7">
      <c r="A1108" s="2" t="s">
        <v>3915</v>
      </c>
      <c r="B1108" s="2" t="s">
        <v>1669</v>
      </c>
      <c r="C1108" s="2" t="s">
        <v>224</v>
      </c>
      <c r="D1108" s="2" t="s">
        <v>68</v>
      </c>
      <c r="E1108" s="4">
        <v>2.2389999999999999</v>
      </c>
      <c r="F1108" s="2" t="s">
        <v>150</v>
      </c>
      <c r="G1108" s="2" t="s">
        <v>2810</v>
      </c>
    </row>
    <row r="1109" spans="1:7">
      <c r="A1109" s="2" t="s">
        <v>3916</v>
      </c>
      <c r="B1109" s="2" t="s">
        <v>1670</v>
      </c>
      <c r="C1109" s="2" t="s">
        <v>224</v>
      </c>
      <c r="D1109" s="2" t="s">
        <v>63</v>
      </c>
      <c r="E1109" s="4">
        <v>2.2389999999999999</v>
      </c>
      <c r="F1109" s="2" t="s">
        <v>150</v>
      </c>
      <c r="G1109" s="2" t="s">
        <v>2810</v>
      </c>
    </row>
    <row r="1110" spans="1:7">
      <c r="A1110" s="2" t="s">
        <v>3917</v>
      </c>
      <c r="B1110" s="2" t="s">
        <v>1671</v>
      </c>
      <c r="C1110" s="2" t="s">
        <v>224</v>
      </c>
      <c r="D1110" s="2" t="s">
        <v>63</v>
      </c>
      <c r="E1110" s="4">
        <v>2.2389999999999999</v>
      </c>
      <c r="F1110" s="2" t="s">
        <v>150</v>
      </c>
      <c r="G1110" s="2" t="s">
        <v>2810</v>
      </c>
    </row>
    <row r="1111" spans="1:7">
      <c r="A1111" s="2" t="s">
        <v>3918</v>
      </c>
      <c r="B1111" s="2" t="s">
        <v>1672</v>
      </c>
      <c r="C1111" s="2" t="s">
        <v>224</v>
      </c>
      <c r="D1111" s="2" t="s">
        <v>63</v>
      </c>
      <c r="E1111" s="4">
        <v>2.2389999999999999</v>
      </c>
      <c r="F1111" s="2" t="s">
        <v>150</v>
      </c>
      <c r="G1111" s="2" t="s">
        <v>2810</v>
      </c>
    </row>
    <row r="1112" spans="1:7">
      <c r="A1112" s="2" t="s">
        <v>3919</v>
      </c>
      <c r="B1112" s="2" t="s">
        <v>1673</v>
      </c>
      <c r="C1112" s="2" t="s">
        <v>224</v>
      </c>
      <c r="D1112" s="2" t="s">
        <v>68</v>
      </c>
      <c r="E1112" s="4">
        <v>2.2389999999999999</v>
      </c>
      <c r="F1112" s="2" t="s">
        <v>150</v>
      </c>
      <c r="G1112" s="2" t="s">
        <v>2810</v>
      </c>
    </row>
    <row r="1113" spans="1:7">
      <c r="A1113" s="2" t="s">
        <v>3920</v>
      </c>
      <c r="B1113" s="2" t="s">
        <v>1675</v>
      </c>
      <c r="C1113" s="2" t="s">
        <v>224</v>
      </c>
      <c r="D1113" s="2" t="s">
        <v>68</v>
      </c>
      <c r="E1113" s="4">
        <v>2.2389999999999999</v>
      </c>
      <c r="F1113" s="2" t="s">
        <v>150</v>
      </c>
      <c r="G1113" s="2" t="s">
        <v>2810</v>
      </c>
    </row>
    <row r="1114" spans="1:7">
      <c r="A1114" s="2" t="s">
        <v>3921</v>
      </c>
      <c r="B1114" s="2" t="s">
        <v>1676</v>
      </c>
      <c r="C1114" s="2" t="s">
        <v>224</v>
      </c>
      <c r="D1114" s="2" t="s">
        <v>63</v>
      </c>
      <c r="E1114" s="4">
        <v>2.2389999999999999</v>
      </c>
      <c r="F1114" s="2" t="s">
        <v>150</v>
      </c>
      <c r="G1114" s="2" t="s">
        <v>2810</v>
      </c>
    </row>
    <row r="1115" spans="1:7">
      <c r="A1115" s="2" t="s">
        <v>3922</v>
      </c>
      <c r="B1115" s="2" t="s">
        <v>1677</v>
      </c>
      <c r="C1115" s="2" t="s">
        <v>224</v>
      </c>
      <c r="D1115" s="2" t="s">
        <v>68</v>
      </c>
      <c r="E1115" s="4">
        <v>2.2389999999999999</v>
      </c>
      <c r="F1115" s="2" t="s">
        <v>150</v>
      </c>
      <c r="G1115" s="2" t="s">
        <v>2810</v>
      </c>
    </row>
    <row r="1116" spans="1:7">
      <c r="A1116" s="2" t="s">
        <v>3923</v>
      </c>
      <c r="B1116" s="2" t="s">
        <v>1679</v>
      </c>
      <c r="C1116" s="2" t="s">
        <v>224</v>
      </c>
      <c r="D1116" s="2" t="s">
        <v>68</v>
      </c>
      <c r="E1116" s="4">
        <v>2.2389999999999999</v>
      </c>
      <c r="F1116" s="2" t="s">
        <v>150</v>
      </c>
      <c r="G1116" s="2" t="s">
        <v>2810</v>
      </c>
    </row>
    <row r="1117" spans="1:7">
      <c r="A1117" s="2" t="s">
        <v>3924</v>
      </c>
      <c r="B1117" s="2" t="s">
        <v>1680</v>
      </c>
      <c r="C1117" s="2" t="s">
        <v>224</v>
      </c>
      <c r="D1117" s="2" t="s">
        <v>63</v>
      </c>
      <c r="E1117" s="4">
        <v>2.2389999999999999</v>
      </c>
      <c r="F1117" s="2" t="s">
        <v>150</v>
      </c>
      <c r="G1117" s="2" t="s">
        <v>2810</v>
      </c>
    </row>
    <row r="1118" spans="1:7">
      <c r="A1118" s="2" t="s">
        <v>3925</v>
      </c>
      <c r="B1118" s="2" t="s">
        <v>1681</v>
      </c>
      <c r="C1118" s="2" t="s">
        <v>224</v>
      </c>
      <c r="D1118" s="2" t="s">
        <v>68</v>
      </c>
      <c r="E1118" s="4">
        <v>2.2389999999999999</v>
      </c>
      <c r="F1118" s="2" t="s">
        <v>150</v>
      </c>
      <c r="G1118" s="2" t="s">
        <v>2810</v>
      </c>
    </row>
    <row r="1119" spans="1:7">
      <c r="A1119" s="2" t="s">
        <v>3926</v>
      </c>
      <c r="B1119" s="2" t="s">
        <v>1682</v>
      </c>
      <c r="C1119" s="2" t="s">
        <v>224</v>
      </c>
      <c r="D1119" s="2" t="s">
        <v>63</v>
      </c>
      <c r="E1119" s="4">
        <v>2.2389999999999999</v>
      </c>
      <c r="F1119" s="2" t="s">
        <v>150</v>
      </c>
      <c r="G1119" s="2" t="s">
        <v>2810</v>
      </c>
    </row>
    <row r="1120" spans="1:7">
      <c r="A1120" s="2" t="s">
        <v>3927</v>
      </c>
      <c r="B1120" s="2" t="s">
        <v>1683</v>
      </c>
      <c r="C1120" s="2" t="s">
        <v>224</v>
      </c>
      <c r="D1120" s="2" t="s">
        <v>68</v>
      </c>
      <c r="E1120" s="4">
        <v>2.2389999999999999</v>
      </c>
      <c r="F1120" s="2" t="s">
        <v>150</v>
      </c>
      <c r="G1120" s="2" t="s">
        <v>2810</v>
      </c>
    </row>
    <row r="1121" spans="1:7">
      <c r="A1121" s="2" t="s">
        <v>3928</v>
      </c>
      <c r="B1121" s="2" t="s">
        <v>1684</v>
      </c>
      <c r="C1121" s="2" t="s">
        <v>224</v>
      </c>
      <c r="D1121" s="2" t="s">
        <v>68</v>
      </c>
      <c r="E1121" s="4">
        <v>2.2389999999999999</v>
      </c>
      <c r="F1121" s="2" t="s">
        <v>150</v>
      </c>
      <c r="G1121" s="2" t="s">
        <v>2810</v>
      </c>
    </row>
    <row r="1122" spans="1:7">
      <c r="A1122" s="2" t="s">
        <v>3929</v>
      </c>
      <c r="B1122" s="2" t="s">
        <v>1685</v>
      </c>
      <c r="C1122" s="2" t="s">
        <v>224</v>
      </c>
      <c r="D1122" s="2" t="s">
        <v>68</v>
      </c>
      <c r="E1122" s="4">
        <v>2.2389999999999999</v>
      </c>
      <c r="F1122" s="2" t="s">
        <v>150</v>
      </c>
      <c r="G1122" s="2" t="s">
        <v>2810</v>
      </c>
    </row>
    <row r="1123" spans="1:7">
      <c r="A1123" s="2" t="s">
        <v>3930</v>
      </c>
      <c r="B1123" s="2" t="s">
        <v>1687</v>
      </c>
      <c r="C1123" s="2" t="s">
        <v>224</v>
      </c>
      <c r="D1123" s="2" t="s">
        <v>68</v>
      </c>
      <c r="E1123" s="4">
        <v>2.2389999999999999</v>
      </c>
      <c r="F1123" s="2" t="s">
        <v>150</v>
      </c>
      <c r="G1123" s="2" t="s">
        <v>2810</v>
      </c>
    </row>
    <row r="1124" spans="1:7">
      <c r="A1124" s="2" t="s">
        <v>3931</v>
      </c>
      <c r="B1124" s="2" t="s">
        <v>1689</v>
      </c>
      <c r="C1124" s="2" t="s">
        <v>224</v>
      </c>
      <c r="D1124" s="2" t="s">
        <v>68</v>
      </c>
      <c r="E1124" s="4">
        <v>2.2389999999999999</v>
      </c>
      <c r="F1124" s="2" t="s">
        <v>150</v>
      </c>
      <c r="G1124" s="2" t="s">
        <v>2810</v>
      </c>
    </row>
    <row r="1125" spans="1:7">
      <c r="A1125" s="2" t="s">
        <v>3932</v>
      </c>
      <c r="B1125" s="2" t="s">
        <v>1690</v>
      </c>
      <c r="C1125" s="2" t="s">
        <v>224</v>
      </c>
      <c r="D1125" s="2" t="s">
        <v>68</v>
      </c>
      <c r="E1125" s="4">
        <v>2.2389999999999999</v>
      </c>
      <c r="F1125" s="2" t="s">
        <v>150</v>
      </c>
      <c r="G1125" s="2" t="s">
        <v>2810</v>
      </c>
    </row>
    <row r="1126" spans="1:7">
      <c r="A1126" s="2" t="s">
        <v>3933</v>
      </c>
      <c r="B1126" s="2" t="s">
        <v>1691</v>
      </c>
      <c r="C1126" s="2" t="s">
        <v>224</v>
      </c>
      <c r="D1126" s="2" t="s">
        <v>68</v>
      </c>
      <c r="E1126" s="4">
        <v>2.2389999999999999</v>
      </c>
      <c r="F1126" s="2" t="s">
        <v>150</v>
      </c>
      <c r="G1126" s="2" t="s">
        <v>2810</v>
      </c>
    </row>
    <row r="1127" spans="1:7">
      <c r="A1127" s="2" t="s">
        <v>3934</v>
      </c>
      <c r="B1127" s="2" t="s">
        <v>1692</v>
      </c>
      <c r="C1127" s="2" t="s">
        <v>224</v>
      </c>
      <c r="D1127" s="2" t="s">
        <v>68</v>
      </c>
      <c r="E1127" s="4">
        <v>2.2389999999999999</v>
      </c>
      <c r="F1127" s="2" t="s">
        <v>150</v>
      </c>
      <c r="G1127" s="2" t="s">
        <v>2810</v>
      </c>
    </row>
    <row r="1128" spans="1:7">
      <c r="A1128" s="2" t="s">
        <v>3935</v>
      </c>
      <c r="B1128" s="2" t="s">
        <v>1693</v>
      </c>
      <c r="C1128" s="2" t="s">
        <v>224</v>
      </c>
      <c r="D1128" s="2" t="s">
        <v>68</v>
      </c>
      <c r="E1128" s="4">
        <v>2.2389999999999999</v>
      </c>
      <c r="F1128" s="2" t="s">
        <v>150</v>
      </c>
      <c r="G1128" s="2" t="s">
        <v>2810</v>
      </c>
    </row>
    <row r="1129" spans="1:7">
      <c r="A1129" s="2" t="s">
        <v>3936</v>
      </c>
      <c r="B1129" s="2" t="s">
        <v>1694</v>
      </c>
      <c r="C1129" s="2" t="s">
        <v>224</v>
      </c>
      <c r="D1129" s="2" t="s">
        <v>68</v>
      </c>
      <c r="E1129" s="4">
        <v>2.2389999999999999</v>
      </c>
      <c r="F1129" s="2" t="s">
        <v>150</v>
      </c>
      <c r="G1129" s="2" t="s">
        <v>2810</v>
      </c>
    </row>
    <row r="1130" spans="1:7">
      <c r="A1130" s="2" t="s">
        <v>3937</v>
      </c>
      <c r="B1130" s="2" t="s">
        <v>1695</v>
      </c>
      <c r="C1130" s="2" t="s">
        <v>224</v>
      </c>
      <c r="D1130" s="2" t="s">
        <v>68</v>
      </c>
      <c r="E1130" s="4">
        <v>2.2389999999999999</v>
      </c>
      <c r="F1130" s="2" t="s">
        <v>150</v>
      </c>
      <c r="G1130" s="2" t="s">
        <v>2810</v>
      </c>
    </row>
    <row r="1131" spans="1:7">
      <c r="A1131" s="2" t="s">
        <v>3938</v>
      </c>
      <c r="B1131" s="2" t="s">
        <v>1696</v>
      </c>
      <c r="C1131" s="2" t="s">
        <v>224</v>
      </c>
      <c r="D1131" s="2" t="s">
        <v>68</v>
      </c>
      <c r="E1131" s="4">
        <v>2.2389999999999999</v>
      </c>
      <c r="F1131" s="2" t="s">
        <v>150</v>
      </c>
      <c r="G1131" s="2" t="s">
        <v>2810</v>
      </c>
    </row>
    <row r="1132" spans="1:7">
      <c r="A1132" s="2" t="s">
        <v>3939</v>
      </c>
      <c r="B1132" s="2" t="s">
        <v>1697</v>
      </c>
      <c r="C1132" s="2" t="s">
        <v>224</v>
      </c>
      <c r="D1132" s="2" t="s">
        <v>63</v>
      </c>
      <c r="E1132" s="4">
        <v>2.2389999999999999</v>
      </c>
      <c r="F1132" s="2" t="s">
        <v>150</v>
      </c>
      <c r="G1132" s="2" t="s">
        <v>2810</v>
      </c>
    </row>
    <row r="1133" spans="1:7">
      <c r="A1133" s="2" t="s">
        <v>3940</v>
      </c>
      <c r="B1133" s="2" t="s">
        <v>1698</v>
      </c>
      <c r="C1133" s="2" t="s">
        <v>224</v>
      </c>
      <c r="D1133" s="2" t="s">
        <v>68</v>
      </c>
      <c r="E1133" s="4">
        <v>2.2389999999999999</v>
      </c>
      <c r="F1133" s="2" t="s">
        <v>150</v>
      </c>
      <c r="G1133" s="2" t="s">
        <v>2810</v>
      </c>
    </row>
    <row r="1134" spans="1:7">
      <c r="A1134" s="2" t="s">
        <v>3941</v>
      </c>
      <c r="B1134" s="2" t="s">
        <v>1699</v>
      </c>
      <c r="C1134" s="2" t="s">
        <v>224</v>
      </c>
      <c r="D1134" s="2" t="s">
        <v>68</v>
      </c>
      <c r="E1134" s="4">
        <v>2.2389999999999999</v>
      </c>
      <c r="F1134" s="2" t="s">
        <v>150</v>
      </c>
      <c r="G1134" s="2" t="s">
        <v>2810</v>
      </c>
    </row>
    <row r="1135" spans="1:7">
      <c r="A1135" s="2" t="s">
        <v>3942</v>
      </c>
      <c r="B1135" s="2" t="s">
        <v>1700</v>
      </c>
      <c r="C1135" s="2" t="s">
        <v>224</v>
      </c>
      <c r="D1135" s="2" t="s">
        <v>68</v>
      </c>
      <c r="E1135" s="4">
        <v>2.2389999999999999</v>
      </c>
      <c r="F1135" s="2" t="s">
        <v>150</v>
      </c>
      <c r="G1135" s="2" t="s">
        <v>2810</v>
      </c>
    </row>
    <row r="1136" spans="1:7">
      <c r="A1136" s="2" t="s">
        <v>3943</v>
      </c>
      <c r="B1136" s="2" t="s">
        <v>1701</v>
      </c>
      <c r="C1136" s="2" t="s">
        <v>224</v>
      </c>
      <c r="D1136" s="2" t="s">
        <v>68</v>
      </c>
      <c r="E1136" s="4">
        <v>2.2389999999999999</v>
      </c>
      <c r="F1136" s="2" t="s">
        <v>150</v>
      </c>
      <c r="G1136" s="2" t="s">
        <v>2810</v>
      </c>
    </row>
    <row r="1137" spans="1:7">
      <c r="A1137" s="2" t="s">
        <v>3944</v>
      </c>
      <c r="B1137" s="2" t="s">
        <v>1703</v>
      </c>
      <c r="C1137" s="2" t="s">
        <v>224</v>
      </c>
      <c r="D1137" s="2" t="s">
        <v>68</v>
      </c>
      <c r="E1137" s="4">
        <v>2.2389999999999999</v>
      </c>
      <c r="F1137" s="2" t="s">
        <v>150</v>
      </c>
      <c r="G1137" s="2" t="s">
        <v>2810</v>
      </c>
    </row>
    <row r="1138" spans="1:7">
      <c r="A1138" s="2" t="s">
        <v>3945</v>
      </c>
      <c r="B1138" s="2" t="s">
        <v>1704</v>
      </c>
      <c r="C1138" s="2" t="s">
        <v>224</v>
      </c>
      <c r="D1138" s="2" t="s">
        <v>68</v>
      </c>
      <c r="E1138" s="4">
        <v>2.2389999999999999</v>
      </c>
      <c r="F1138" s="2" t="s">
        <v>150</v>
      </c>
      <c r="G1138" s="2" t="s">
        <v>2810</v>
      </c>
    </row>
    <row r="1139" spans="1:7">
      <c r="A1139" s="2" t="s">
        <v>3946</v>
      </c>
      <c r="B1139" s="2" t="s">
        <v>1705</v>
      </c>
      <c r="C1139" s="2" t="s">
        <v>224</v>
      </c>
      <c r="D1139" s="2" t="s">
        <v>68</v>
      </c>
      <c r="E1139" s="4">
        <v>2.2389999999999999</v>
      </c>
      <c r="F1139" s="2" t="s">
        <v>150</v>
      </c>
      <c r="G1139" s="2" t="s">
        <v>2810</v>
      </c>
    </row>
    <row r="1140" spans="1:7">
      <c r="A1140" s="2" t="s">
        <v>3947</v>
      </c>
      <c r="B1140" s="2" t="s">
        <v>1706</v>
      </c>
      <c r="C1140" s="2" t="s">
        <v>224</v>
      </c>
      <c r="D1140" s="2" t="s">
        <v>68</v>
      </c>
      <c r="E1140" s="4">
        <v>2.2389999999999999</v>
      </c>
      <c r="F1140" s="2" t="s">
        <v>150</v>
      </c>
      <c r="G1140" s="2" t="s">
        <v>2810</v>
      </c>
    </row>
    <row r="1141" spans="1:7">
      <c r="A1141" s="2" t="s">
        <v>3948</v>
      </c>
      <c r="B1141" s="2" t="s">
        <v>1707</v>
      </c>
      <c r="C1141" s="2" t="s">
        <v>224</v>
      </c>
      <c r="D1141" s="2" t="s">
        <v>68</v>
      </c>
      <c r="E1141" s="4">
        <v>2.2389999999999999</v>
      </c>
      <c r="F1141" s="2" t="s">
        <v>150</v>
      </c>
      <c r="G1141" s="2" t="s">
        <v>2810</v>
      </c>
    </row>
    <row r="1142" spans="1:7">
      <c r="A1142" s="2" t="s">
        <v>3949</v>
      </c>
      <c r="B1142" s="2" t="s">
        <v>1708</v>
      </c>
      <c r="C1142" s="2" t="s">
        <v>224</v>
      </c>
      <c r="D1142" s="2" t="s">
        <v>68</v>
      </c>
      <c r="E1142" s="4">
        <v>2.2389999999999999</v>
      </c>
      <c r="F1142" s="2" t="s">
        <v>150</v>
      </c>
      <c r="G1142" s="2" t="s">
        <v>2810</v>
      </c>
    </row>
    <row r="1143" spans="1:7">
      <c r="A1143" s="2" t="s">
        <v>3950</v>
      </c>
      <c r="B1143" s="2" t="s">
        <v>1710</v>
      </c>
      <c r="C1143" s="2" t="s">
        <v>224</v>
      </c>
      <c r="D1143" s="2" t="s">
        <v>68</v>
      </c>
      <c r="E1143" s="4">
        <v>2.2389999999999999</v>
      </c>
      <c r="F1143" s="2" t="s">
        <v>150</v>
      </c>
      <c r="G1143" s="2" t="s">
        <v>2810</v>
      </c>
    </row>
    <row r="1144" spans="1:7">
      <c r="A1144" s="2" t="s">
        <v>3951</v>
      </c>
      <c r="B1144" s="2" t="s">
        <v>1711</v>
      </c>
      <c r="C1144" s="2" t="s">
        <v>224</v>
      </c>
      <c r="D1144" s="2" t="s">
        <v>68</v>
      </c>
      <c r="E1144" s="4">
        <v>2.2389999999999999</v>
      </c>
      <c r="F1144" s="2" t="s">
        <v>150</v>
      </c>
      <c r="G1144" s="2" t="s">
        <v>2810</v>
      </c>
    </row>
    <row r="1145" spans="1:7">
      <c r="A1145" s="2" t="s">
        <v>3952</v>
      </c>
      <c r="B1145" s="2" t="s">
        <v>1712</v>
      </c>
      <c r="C1145" s="2" t="s">
        <v>224</v>
      </c>
      <c r="D1145" s="2" t="s">
        <v>63</v>
      </c>
      <c r="E1145" s="4">
        <v>2.2389999999999999</v>
      </c>
      <c r="F1145" s="2" t="s">
        <v>150</v>
      </c>
      <c r="G1145" s="2" t="s">
        <v>2810</v>
      </c>
    </row>
    <row r="1146" spans="1:7">
      <c r="A1146" s="2" t="s">
        <v>3953</v>
      </c>
      <c r="B1146" s="2" t="s">
        <v>1713</v>
      </c>
      <c r="C1146" s="2" t="s">
        <v>224</v>
      </c>
      <c r="D1146" s="2" t="s">
        <v>68</v>
      </c>
      <c r="E1146" s="4">
        <v>2.2389999999999999</v>
      </c>
      <c r="F1146" s="2" t="s">
        <v>150</v>
      </c>
      <c r="G1146" s="2" t="s">
        <v>2810</v>
      </c>
    </row>
    <row r="1147" spans="1:7">
      <c r="A1147" s="2" t="s">
        <v>3954</v>
      </c>
      <c r="B1147" s="2" t="s">
        <v>1715</v>
      </c>
      <c r="C1147" s="2" t="s">
        <v>224</v>
      </c>
      <c r="D1147" s="2" t="s">
        <v>68</v>
      </c>
      <c r="E1147" s="4">
        <v>2.2389999999999999</v>
      </c>
      <c r="F1147" s="2" t="s">
        <v>150</v>
      </c>
      <c r="G1147" s="2" t="s">
        <v>2810</v>
      </c>
    </row>
    <row r="1148" spans="1:7">
      <c r="A1148" s="2" t="s">
        <v>3955</v>
      </c>
      <c r="B1148" s="2" t="s">
        <v>1716</v>
      </c>
      <c r="C1148" s="2" t="s">
        <v>224</v>
      </c>
      <c r="D1148" s="2" t="s">
        <v>68</v>
      </c>
      <c r="E1148" s="4">
        <v>2.2389999999999999</v>
      </c>
      <c r="F1148" s="2" t="s">
        <v>150</v>
      </c>
      <c r="G1148" s="2" t="s">
        <v>2810</v>
      </c>
    </row>
    <row r="1149" spans="1:7">
      <c r="A1149" s="2" t="s">
        <v>3956</v>
      </c>
      <c r="B1149" s="2" t="s">
        <v>1717</v>
      </c>
      <c r="C1149" s="2" t="s">
        <v>224</v>
      </c>
      <c r="D1149" s="2" t="s">
        <v>68</v>
      </c>
      <c r="E1149" s="4">
        <v>2.2389999999999999</v>
      </c>
      <c r="F1149" s="2" t="s">
        <v>150</v>
      </c>
      <c r="G1149" s="2" t="s">
        <v>2810</v>
      </c>
    </row>
    <row r="1150" spans="1:7">
      <c r="A1150" s="2" t="s">
        <v>3957</v>
      </c>
      <c r="B1150" s="2" t="s">
        <v>1718</v>
      </c>
      <c r="C1150" s="2" t="s">
        <v>224</v>
      </c>
      <c r="D1150" s="2" t="s">
        <v>68</v>
      </c>
      <c r="E1150" s="4">
        <v>2.2389999999999999</v>
      </c>
      <c r="F1150" s="2" t="s">
        <v>150</v>
      </c>
      <c r="G1150" s="2" t="s">
        <v>2810</v>
      </c>
    </row>
    <row r="1151" spans="1:7">
      <c r="A1151" s="2" t="s">
        <v>3958</v>
      </c>
      <c r="B1151" s="2" t="s">
        <v>1719</v>
      </c>
      <c r="C1151" s="2" t="s">
        <v>224</v>
      </c>
      <c r="D1151" s="2" t="s">
        <v>68</v>
      </c>
      <c r="E1151" s="4">
        <v>2.2389999999999999</v>
      </c>
      <c r="F1151" s="2" t="s">
        <v>150</v>
      </c>
      <c r="G1151" s="2" t="s">
        <v>2810</v>
      </c>
    </row>
    <row r="1152" spans="1:7">
      <c r="A1152" s="2" t="s">
        <v>3959</v>
      </c>
      <c r="B1152" s="2" t="s">
        <v>1720</v>
      </c>
      <c r="C1152" s="2" t="s">
        <v>224</v>
      </c>
      <c r="D1152" s="2" t="s">
        <v>68</v>
      </c>
      <c r="E1152" s="4">
        <v>2.2389999999999999</v>
      </c>
      <c r="F1152" s="2" t="s">
        <v>150</v>
      </c>
      <c r="G1152" s="2" t="s">
        <v>2810</v>
      </c>
    </row>
    <row r="1153" spans="1:7">
      <c r="A1153" s="2" t="s">
        <v>3960</v>
      </c>
      <c r="B1153" s="2" t="s">
        <v>1721</v>
      </c>
      <c r="C1153" s="2" t="s">
        <v>224</v>
      </c>
      <c r="D1153" s="2" t="s">
        <v>68</v>
      </c>
      <c r="E1153" s="4">
        <v>2.2389999999999999</v>
      </c>
      <c r="F1153" s="2" t="s">
        <v>150</v>
      </c>
      <c r="G1153" s="2" t="s">
        <v>2810</v>
      </c>
    </row>
    <row r="1154" spans="1:7">
      <c r="A1154" s="2" t="s">
        <v>3961</v>
      </c>
      <c r="B1154" s="2" t="s">
        <v>1722</v>
      </c>
      <c r="C1154" s="2" t="s">
        <v>224</v>
      </c>
      <c r="D1154" s="2" t="s">
        <v>68</v>
      </c>
      <c r="E1154" s="4">
        <v>2.2389999999999999</v>
      </c>
      <c r="F1154" s="2" t="s">
        <v>150</v>
      </c>
      <c r="G1154" s="2" t="s">
        <v>2810</v>
      </c>
    </row>
    <row r="1155" spans="1:7">
      <c r="A1155" s="2" t="s">
        <v>3962</v>
      </c>
      <c r="B1155" s="2" t="s">
        <v>1723</v>
      </c>
      <c r="C1155" s="2" t="s">
        <v>224</v>
      </c>
      <c r="D1155" s="2" t="s">
        <v>68</v>
      </c>
      <c r="E1155" s="4">
        <v>2.2389999999999999</v>
      </c>
      <c r="F1155" s="2" t="s">
        <v>150</v>
      </c>
      <c r="G1155" s="2" t="s">
        <v>2810</v>
      </c>
    </row>
    <row r="1156" spans="1:7">
      <c r="A1156" s="2" t="s">
        <v>3963</v>
      </c>
      <c r="B1156" s="2" t="s">
        <v>1725</v>
      </c>
      <c r="C1156" s="2" t="s">
        <v>224</v>
      </c>
      <c r="D1156" s="2" t="s">
        <v>68</v>
      </c>
      <c r="E1156" s="4">
        <v>2.2389999999999999</v>
      </c>
      <c r="F1156" s="2" t="s">
        <v>150</v>
      </c>
      <c r="G1156" s="2" t="s">
        <v>2810</v>
      </c>
    </row>
    <row r="1157" spans="1:7">
      <c r="A1157" s="2" t="s">
        <v>3964</v>
      </c>
      <c r="B1157" s="2" t="s">
        <v>1726</v>
      </c>
      <c r="C1157" s="2" t="s">
        <v>224</v>
      </c>
      <c r="D1157" s="2" t="s">
        <v>68</v>
      </c>
      <c r="E1157" s="4">
        <v>2.2389999999999999</v>
      </c>
      <c r="F1157" s="2" t="s">
        <v>150</v>
      </c>
      <c r="G1157" s="2" t="s">
        <v>2810</v>
      </c>
    </row>
    <row r="1158" spans="1:7">
      <c r="A1158" s="2" t="s">
        <v>3965</v>
      </c>
      <c r="B1158" s="2" t="s">
        <v>1727</v>
      </c>
      <c r="C1158" s="2" t="s">
        <v>224</v>
      </c>
      <c r="D1158" s="2" t="s">
        <v>68</v>
      </c>
      <c r="E1158" s="4">
        <v>2.2389999999999999</v>
      </c>
      <c r="F1158" s="2" t="s">
        <v>150</v>
      </c>
      <c r="G1158" s="2" t="s">
        <v>2810</v>
      </c>
    </row>
    <row r="1159" spans="1:7">
      <c r="A1159" s="2" t="s">
        <v>3966</v>
      </c>
      <c r="B1159" s="2" t="s">
        <v>1728</v>
      </c>
      <c r="C1159" s="2" t="s">
        <v>224</v>
      </c>
      <c r="D1159" s="2" t="s">
        <v>68</v>
      </c>
      <c r="E1159" s="4">
        <v>2.2389999999999999</v>
      </c>
      <c r="F1159" s="2" t="s">
        <v>150</v>
      </c>
      <c r="G1159" s="2" t="s">
        <v>2810</v>
      </c>
    </row>
    <row r="1160" spans="1:7">
      <c r="A1160" s="2" t="s">
        <v>3967</v>
      </c>
      <c r="B1160" s="2" t="s">
        <v>1729</v>
      </c>
      <c r="C1160" s="2" t="s">
        <v>224</v>
      </c>
      <c r="D1160" s="2" t="s">
        <v>68</v>
      </c>
      <c r="E1160" s="4">
        <v>2.2389999999999999</v>
      </c>
      <c r="F1160" s="2" t="s">
        <v>150</v>
      </c>
      <c r="G1160" s="2" t="s">
        <v>2810</v>
      </c>
    </row>
    <row r="1161" spans="1:7">
      <c r="A1161" s="2" t="s">
        <v>3968</v>
      </c>
      <c r="B1161" s="2" t="s">
        <v>1730</v>
      </c>
      <c r="C1161" s="2" t="s">
        <v>224</v>
      </c>
      <c r="D1161" s="2" t="s">
        <v>68</v>
      </c>
      <c r="E1161" s="4">
        <v>2.2389999999999999</v>
      </c>
      <c r="F1161" s="2" t="s">
        <v>150</v>
      </c>
      <c r="G1161" s="2" t="s">
        <v>2810</v>
      </c>
    </row>
    <row r="1162" spans="1:7">
      <c r="A1162" s="2" t="s">
        <v>3969</v>
      </c>
      <c r="B1162" s="2" t="s">
        <v>1731</v>
      </c>
      <c r="C1162" s="2" t="s">
        <v>224</v>
      </c>
      <c r="D1162" s="2" t="s">
        <v>68</v>
      </c>
      <c r="E1162" s="4">
        <v>2.2389999999999999</v>
      </c>
      <c r="F1162" s="2" t="s">
        <v>150</v>
      </c>
      <c r="G1162" s="2" t="s">
        <v>2810</v>
      </c>
    </row>
    <row r="1163" spans="1:7">
      <c r="A1163" s="2" t="s">
        <v>3970</v>
      </c>
      <c r="B1163" s="2" t="s">
        <v>1732</v>
      </c>
      <c r="C1163" s="2" t="s">
        <v>224</v>
      </c>
      <c r="D1163" s="2" t="s">
        <v>68</v>
      </c>
      <c r="E1163" s="4">
        <v>2.2389999999999999</v>
      </c>
      <c r="F1163" s="2" t="s">
        <v>150</v>
      </c>
      <c r="G1163" s="2" t="s">
        <v>2810</v>
      </c>
    </row>
    <row r="1164" spans="1:7">
      <c r="A1164" s="2" t="s">
        <v>3971</v>
      </c>
      <c r="B1164" s="2" t="s">
        <v>1733</v>
      </c>
      <c r="C1164" s="2" t="s">
        <v>224</v>
      </c>
      <c r="D1164" s="2" t="s">
        <v>63</v>
      </c>
      <c r="E1164" s="4">
        <v>2.2389999999999999</v>
      </c>
      <c r="F1164" s="2" t="s">
        <v>150</v>
      </c>
      <c r="G1164" s="2" t="s">
        <v>2810</v>
      </c>
    </row>
    <row r="1165" spans="1:7">
      <c r="A1165" s="2" t="s">
        <v>3972</v>
      </c>
      <c r="B1165" s="2" t="s">
        <v>1734</v>
      </c>
      <c r="C1165" s="2" t="s">
        <v>224</v>
      </c>
      <c r="D1165" s="2" t="s">
        <v>68</v>
      </c>
      <c r="E1165" s="4">
        <v>2.2389999999999999</v>
      </c>
      <c r="F1165" s="2" t="s">
        <v>150</v>
      </c>
      <c r="G1165" s="2" t="s">
        <v>2810</v>
      </c>
    </row>
    <row r="1166" spans="1:7">
      <c r="A1166" s="2" t="s">
        <v>3973</v>
      </c>
      <c r="B1166" s="2" t="s">
        <v>1735</v>
      </c>
      <c r="C1166" s="2" t="s">
        <v>224</v>
      </c>
      <c r="D1166" s="2" t="s">
        <v>68</v>
      </c>
      <c r="E1166" s="4">
        <v>2.2389999999999999</v>
      </c>
      <c r="F1166" s="2" t="s">
        <v>150</v>
      </c>
      <c r="G1166" s="2" t="s">
        <v>2810</v>
      </c>
    </row>
    <row r="1167" spans="1:7">
      <c r="A1167" s="2" t="s">
        <v>3974</v>
      </c>
      <c r="B1167" s="2" t="s">
        <v>1736</v>
      </c>
      <c r="C1167" s="2" t="s">
        <v>224</v>
      </c>
      <c r="D1167" s="2" t="s">
        <v>68</v>
      </c>
      <c r="E1167" s="4">
        <v>2.2389999999999999</v>
      </c>
      <c r="F1167" s="2" t="s">
        <v>150</v>
      </c>
      <c r="G1167" s="2" t="s">
        <v>2810</v>
      </c>
    </row>
    <row r="1168" spans="1:7">
      <c r="A1168" s="2" t="s">
        <v>3975</v>
      </c>
      <c r="B1168" s="2" t="s">
        <v>1738</v>
      </c>
      <c r="C1168" s="2" t="s">
        <v>224</v>
      </c>
      <c r="D1168" s="2" t="s">
        <v>68</v>
      </c>
      <c r="E1168" s="4">
        <v>2.2389999999999999</v>
      </c>
      <c r="F1168" s="2" t="s">
        <v>150</v>
      </c>
      <c r="G1168" s="2" t="s">
        <v>2810</v>
      </c>
    </row>
    <row r="1169" spans="1:7">
      <c r="A1169" s="2" t="s">
        <v>3976</v>
      </c>
      <c r="B1169" s="2" t="s">
        <v>1739</v>
      </c>
      <c r="C1169" s="2" t="s">
        <v>224</v>
      </c>
      <c r="D1169" s="2" t="s">
        <v>68</v>
      </c>
      <c r="E1169" s="4">
        <v>2.2389999999999999</v>
      </c>
      <c r="F1169" s="2" t="s">
        <v>150</v>
      </c>
      <c r="G1169" s="2" t="s">
        <v>2810</v>
      </c>
    </row>
    <row r="1170" spans="1:7">
      <c r="A1170" s="2" t="s">
        <v>3977</v>
      </c>
      <c r="B1170" s="2" t="s">
        <v>1740</v>
      </c>
      <c r="C1170" s="2" t="s">
        <v>224</v>
      </c>
      <c r="D1170" s="2" t="s">
        <v>68</v>
      </c>
      <c r="E1170" s="4">
        <v>2.2389999999999999</v>
      </c>
      <c r="F1170" s="2" t="s">
        <v>150</v>
      </c>
      <c r="G1170" s="2" t="s">
        <v>2810</v>
      </c>
    </row>
    <row r="1171" spans="1:7">
      <c r="A1171" s="2" t="s">
        <v>3978</v>
      </c>
      <c r="B1171" s="2" t="s">
        <v>1741</v>
      </c>
      <c r="C1171" s="2" t="s">
        <v>224</v>
      </c>
      <c r="D1171" s="2" t="s">
        <v>68</v>
      </c>
      <c r="E1171" s="4">
        <v>2.2389999999999999</v>
      </c>
      <c r="F1171" s="2" t="s">
        <v>150</v>
      </c>
      <c r="G1171" s="2" t="s">
        <v>2810</v>
      </c>
    </row>
    <row r="1172" spans="1:7">
      <c r="A1172" s="2" t="s">
        <v>3979</v>
      </c>
      <c r="B1172" s="2" t="s">
        <v>1742</v>
      </c>
      <c r="C1172" s="2" t="s">
        <v>224</v>
      </c>
      <c r="D1172" s="2" t="s">
        <v>68</v>
      </c>
      <c r="E1172" s="4">
        <v>2.2389999999999999</v>
      </c>
      <c r="F1172" s="2" t="s">
        <v>150</v>
      </c>
      <c r="G1172" s="2" t="s">
        <v>2810</v>
      </c>
    </row>
    <row r="1173" spans="1:7">
      <c r="A1173" s="2" t="s">
        <v>3980</v>
      </c>
      <c r="B1173" s="2" t="s">
        <v>1743</v>
      </c>
      <c r="C1173" s="2" t="s">
        <v>224</v>
      </c>
      <c r="D1173" s="2" t="s">
        <v>68</v>
      </c>
      <c r="E1173" s="4">
        <v>2.2389999999999999</v>
      </c>
      <c r="F1173" s="2" t="s">
        <v>150</v>
      </c>
      <c r="G1173" s="2" t="s">
        <v>2810</v>
      </c>
    </row>
    <row r="1174" spans="1:7">
      <c r="A1174" s="2" t="s">
        <v>3981</v>
      </c>
      <c r="B1174" s="2" t="s">
        <v>1744</v>
      </c>
      <c r="C1174" s="2" t="s">
        <v>224</v>
      </c>
      <c r="D1174" s="2" t="s">
        <v>68</v>
      </c>
      <c r="E1174" s="4">
        <v>2.2389999999999999</v>
      </c>
      <c r="F1174" s="2" t="s">
        <v>150</v>
      </c>
      <c r="G1174" s="2" t="s">
        <v>2810</v>
      </c>
    </row>
    <row r="1175" spans="1:7">
      <c r="A1175" s="2" t="s">
        <v>3982</v>
      </c>
      <c r="B1175" s="2" t="s">
        <v>1746</v>
      </c>
      <c r="C1175" s="2" t="s">
        <v>224</v>
      </c>
      <c r="D1175" s="2" t="s">
        <v>68</v>
      </c>
      <c r="E1175" s="4">
        <v>2.2389999999999999</v>
      </c>
      <c r="F1175" s="2" t="s">
        <v>150</v>
      </c>
      <c r="G1175" s="2" t="s">
        <v>2810</v>
      </c>
    </row>
    <row r="1176" spans="1:7">
      <c r="A1176" s="2" t="s">
        <v>3983</v>
      </c>
      <c r="B1176" s="2" t="s">
        <v>1747</v>
      </c>
      <c r="C1176" s="2" t="s">
        <v>224</v>
      </c>
      <c r="D1176" s="2" t="s">
        <v>68</v>
      </c>
      <c r="E1176" s="4">
        <v>2.2389999999999999</v>
      </c>
      <c r="F1176" s="2" t="s">
        <v>150</v>
      </c>
      <c r="G1176" s="2" t="s">
        <v>2810</v>
      </c>
    </row>
    <row r="1177" spans="1:7">
      <c r="A1177" s="2" t="s">
        <v>3984</v>
      </c>
      <c r="B1177" s="2" t="s">
        <v>1748</v>
      </c>
      <c r="C1177" s="2" t="s">
        <v>224</v>
      </c>
      <c r="D1177" s="2" t="s">
        <v>68</v>
      </c>
      <c r="E1177" s="4">
        <v>2.2389999999999999</v>
      </c>
      <c r="F1177" s="2" t="s">
        <v>150</v>
      </c>
      <c r="G1177" s="2" t="s">
        <v>2810</v>
      </c>
    </row>
    <row r="1178" spans="1:7">
      <c r="A1178" s="2" t="s">
        <v>3985</v>
      </c>
      <c r="B1178" s="2" t="s">
        <v>1749</v>
      </c>
      <c r="C1178" s="2" t="s">
        <v>224</v>
      </c>
      <c r="D1178" s="2" t="s">
        <v>68</v>
      </c>
      <c r="E1178" s="4">
        <v>2.2389999999999999</v>
      </c>
      <c r="F1178" s="2" t="s">
        <v>150</v>
      </c>
      <c r="G1178" s="2" t="s">
        <v>2810</v>
      </c>
    </row>
    <row r="1179" spans="1:7">
      <c r="A1179" s="2" t="s">
        <v>3986</v>
      </c>
      <c r="B1179" s="2" t="s">
        <v>1750</v>
      </c>
      <c r="C1179" s="2" t="s">
        <v>224</v>
      </c>
      <c r="D1179" s="2" t="s">
        <v>68</v>
      </c>
      <c r="E1179" s="4">
        <v>2.2389999999999999</v>
      </c>
      <c r="F1179" s="2" t="s">
        <v>150</v>
      </c>
      <c r="G1179" s="2" t="s">
        <v>2810</v>
      </c>
    </row>
    <row r="1180" spans="1:7">
      <c r="A1180" s="2" t="s">
        <v>3987</v>
      </c>
      <c r="B1180" s="2" t="s">
        <v>1751</v>
      </c>
      <c r="C1180" s="2" t="s">
        <v>224</v>
      </c>
      <c r="D1180" s="2" t="s">
        <v>68</v>
      </c>
      <c r="E1180" s="4">
        <v>2.2389999999999999</v>
      </c>
      <c r="F1180" s="2" t="s">
        <v>150</v>
      </c>
      <c r="G1180" s="2" t="s">
        <v>2810</v>
      </c>
    </row>
    <row r="1181" spans="1:7">
      <c r="A1181" s="2" t="s">
        <v>3988</v>
      </c>
      <c r="B1181" s="2" t="s">
        <v>1752</v>
      </c>
      <c r="C1181" s="2" t="s">
        <v>224</v>
      </c>
      <c r="D1181" s="2" t="s">
        <v>68</v>
      </c>
      <c r="E1181" s="4">
        <v>2.2389999999999999</v>
      </c>
      <c r="F1181" s="2" t="s">
        <v>150</v>
      </c>
      <c r="G1181" s="2" t="s">
        <v>2810</v>
      </c>
    </row>
    <row r="1182" spans="1:7">
      <c r="A1182" s="2" t="s">
        <v>3989</v>
      </c>
      <c r="B1182" s="2" t="s">
        <v>1753</v>
      </c>
      <c r="C1182" s="2" t="s">
        <v>224</v>
      </c>
      <c r="D1182" s="2" t="s">
        <v>68</v>
      </c>
      <c r="E1182" s="4">
        <v>2.2389999999999999</v>
      </c>
      <c r="F1182" s="2" t="s">
        <v>150</v>
      </c>
      <c r="G1182" s="2" t="s">
        <v>2810</v>
      </c>
    </row>
    <row r="1183" spans="1:7">
      <c r="A1183" s="2" t="s">
        <v>3990</v>
      </c>
      <c r="B1183" s="2" t="s">
        <v>1754</v>
      </c>
      <c r="C1183" s="2" t="s">
        <v>224</v>
      </c>
      <c r="D1183" s="2" t="s">
        <v>68</v>
      </c>
      <c r="E1183" s="4">
        <v>2.2389999999999999</v>
      </c>
      <c r="F1183" s="2" t="s">
        <v>150</v>
      </c>
      <c r="G1183" s="2" t="s">
        <v>2810</v>
      </c>
    </row>
    <row r="1184" spans="1:7">
      <c r="A1184" s="2" t="s">
        <v>3991</v>
      </c>
      <c r="B1184" s="2" t="s">
        <v>1755</v>
      </c>
      <c r="C1184" s="2" t="s">
        <v>224</v>
      </c>
      <c r="D1184" s="2" t="s">
        <v>68</v>
      </c>
      <c r="E1184" s="4">
        <v>2.2389999999999999</v>
      </c>
      <c r="F1184" s="2" t="s">
        <v>150</v>
      </c>
      <c r="G1184" s="2" t="s">
        <v>2810</v>
      </c>
    </row>
    <row r="1185" spans="1:7">
      <c r="A1185" s="2" t="s">
        <v>3992</v>
      </c>
      <c r="B1185" s="2" t="s">
        <v>1756</v>
      </c>
      <c r="C1185" s="2" t="s">
        <v>224</v>
      </c>
      <c r="D1185" s="2" t="s">
        <v>68</v>
      </c>
      <c r="E1185" s="4">
        <v>2.2389999999999999</v>
      </c>
      <c r="F1185" s="2" t="s">
        <v>150</v>
      </c>
      <c r="G1185" s="2" t="s">
        <v>2810</v>
      </c>
    </row>
    <row r="1186" spans="1:7">
      <c r="A1186" s="2" t="s">
        <v>3993</v>
      </c>
      <c r="B1186" s="2" t="s">
        <v>1757</v>
      </c>
      <c r="C1186" s="2" t="s">
        <v>224</v>
      </c>
      <c r="D1186" s="2" t="s">
        <v>68</v>
      </c>
      <c r="E1186" s="4">
        <v>2.2389999999999999</v>
      </c>
      <c r="F1186" s="2" t="s">
        <v>150</v>
      </c>
      <c r="G1186" s="2" t="s">
        <v>2810</v>
      </c>
    </row>
    <row r="1187" spans="1:7">
      <c r="A1187" s="2" t="s">
        <v>3994</v>
      </c>
      <c r="B1187" s="2" t="s">
        <v>1759</v>
      </c>
      <c r="C1187" s="2" t="s">
        <v>224</v>
      </c>
      <c r="D1187" s="2" t="s">
        <v>75</v>
      </c>
      <c r="E1187" s="4">
        <v>2.2389999999999999</v>
      </c>
      <c r="F1187" s="2" t="s">
        <v>150</v>
      </c>
      <c r="G1187" s="2" t="s">
        <v>2810</v>
      </c>
    </row>
    <row r="1188" spans="1:7">
      <c r="A1188" s="2" t="s">
        <v>3995</v>
      </c>
      <c r="B1188" s="2" t="s">
        <v>1761</v>
      </c>
      <c r="C1188" s="2" t="s">
        <v>224</v>
      </c>
      <c r="D1188" s="2" t="s">
        <v>68</v>
      </c>
      <c r="E1188" s="4">
        <v>2.2389999999999999</v>
      </c>
      <c r="F1188" s="2" t="s">
        <v>150</v>
      </c>
      <c r="G1188" s="2" t="s">
        <v>2810</v>
      </c>
    </row>
    <row r="1189" spans="1:7">
      <c r="A1189" s="2" t="s">
        <v>3996</v>
      </c>
      <c r="B1189" s="2" t="s">
        <v>1762</v>
      </c>
      <c r="C1189" s="2" t="s">
        <v>224</v>
      </c>
      <c r="D1189" s="2" t="s">
        <v>68</v>
      </c>
      <c r="E1189" s="4">
        <v>2.2389999999999999</v>
      </c>
      <c r="F1189" s="2" t="s">
        <v>150</v>
      </c>
      <c r="G1189" s="2" t="s">
        <v>2810</v>
      </c>
    </row>
    <row r="1190" spans="1:7">
      <c r="A1190" s="2" t="s">
        <v>3997</v>
      </c>
      <c r="B1190" s="2" t="s">
        <v>1763</v>
      </c>
      <c r="C1190" s="2" t="s">
        <v>224</v>
      </c>
      <c r="D1190" s="2" t="s">
        <v>68</v>
      </c>
      <c r="E1190" s="4">
        <v>2.2389999999999999</v>
      </c>
      <c r="F1190" s="2" t="s">
        <v>150</v>
      </c>
      <c r="G1190" s="2" t="s">
        <v>2810</v>
      </c>
    </row>
    <row r="1191" spans="1:7">
      <c r="A1191" s="2" t="s">
        <v>3998</v>
      </c>
      <c r="B1191" s="2" t="s">
        <v>1764</v>
      </c>
      <c r="C1191" s="2" t="s">
        <v>224</v>
      </c>
      <c r="D1191" s="2" t="s">
        <v>68</v>
      </c>
      <c r="E1191" s="4">
        <v>2.2389999999999999</v>
      </c>
      <c r="F1191" s="2" t="s">
        <v>150</v>
      </c>
      <c r="G1191" s="2" t="s">
        <v>2810</v>
      </c>
    </row>
    <row r="1192" spans="1:7">
      <c r="A1192" s="2" t="s">
        <v>3999</v>
      </c>
      <c r="B1192" s="2" t="s">
        <v>1765</v>
      </c>
      <c r="C1192" s="2" t="s">
        <v>224</v>
      </c>
      <c r="D1192" s="2" t="s">
        <v>68</v>
      </c>
      <c r="E1192" s="4">
        <v>2.2389999999999999</v>
      </c>
      <c r="F1192" s="2" t="s">
        <v>150</v>
      </c>
      <c r="G1192" s="2" t="s">
        <v>2810</v>
      </c>
    </row>
    <row r="1193" spans="1:7">
      <c r="A1193" s="2" t="s">
        <v>4000</v>
      </c>
      <c r="B1193" s="2" t="s">
        <v>1766</v>
      </c>
      <c r="C1193" s="2" t="s">
        <v>224</v>
      </c>
      <c r="D1193" s="2" t="s">
        <v>68</v>
      </c>
      <c r="E1193" s="4">
        <v>2.2389999999999999</v>
      </c>
      <c r="F1193" s="2" t="s">
        <v>150</v>
      </c>
      <c r="G1193" s="2" t="s">
        <v>2810</v>
      </c>
    </row>
    <row r="1194" spans="1:7">
      <c r="A1194" s="2" t="s">
        <v>4001</v>
      </c>
      <c r="B1194" s="2" t="s">
        <v>1768</v>
      </c>
      <c r="C1194" s="2" t="s">
        <v>224</v>
      </c>
      <c r="D1194" s="2" t="s">
        <v>68</v>
      </c>
      <c r="E1194" s="4">
        <v>2.2389999999999999</v>
      </c>
      <c r="F1194" s="2" t="s">
        <v>150</v>
      </c>
      <c r="G1194" s="2" t="s">
        <v>2810</v>
      </c>
    </row>
    <row r="1195" spans="1:7">
      <c r="A1195" s="2" t="s">
        <v>4002</v>
      </c>
      <c r="B1195" s="2" t="s">
        <v>1769</v>
      </c>
      <c r="C1195" s="2" t="s">
        <v>224</v>
      </c>
      <c r="D1195" s="2" t="s">
        <v>68</v>
      </c>
      <c r="E1195" s="4">
        <v>2.2389999999999999</v>
      </c>
      <c r="F1195" s="2" t="s">
        <v>150</v>
      </c>
      <c r="G1195" s="2" t="s">
        <v>2810</v>
      </c>
    </row>
    <row r="1196" spans="1:7">
      <c r="A1196" s="2" t="s">
        <v>4003</v>
      </c>
      <c r="B1196" s="2" t="s">
        <v>1770</v>
      </c>
      <c r="C1196" s="2" t="s">
        <v>224</v>
      </c>
      <c r="D1196" s="2" t="s">
        <v>68</v>
      </c>
      <c r="E1196" s="4">
        <v>2.2389999999999999</v>
      </c>
      <c r="F1196" s="2" t="s">
        <v>150</v>
      </c>
      <c r="G1196" s="2" t="s">
        <v>2810</v>
      </c>
    </row>
    <row r="1197" spans="1:7">
      <c r="A1197" s="2" t="s">
        <v>4004</v>
      </c>
      <c r="B1197" s="2" t="s">
        <v>1772</v>
      </c>
      <c r="C1197" s="2" t="s">
        <v>224</v>
      </c>
      <c r="D1197" s="2" t="s">
        <v>68</v>
      </c>
      <c r="E1197" s="4">
        <v>2.2389999999999999</v>
      </c>
      <c r="F1197" s="2" t="s">
        <v>150</v>
      </c>
      <c r="G1197" s="2" t="s">
        <v>2810</v>
      </c>
    </row>
    <row r="1198" spans="1:7">
      <c r="A1198" s="2" t="s">
        <v>4005</v>
      </c>
      <c r="B1198" s="2" t="s">
        <v>1773</v>
      </c>
      <c r="C1198" s="2" t="s">
        <v>224</v>
      </c>
      <c r="D1198" s="2" t="s">
        <v>68</v>
      </c>
      <c r="E1198" s="4">
        <v>2.2389999999999999</v>
      </c>
      <c r="F1198" s="2" t="s">
        <v>150</v>
      </c>
      <c r="G1198" s="2" t="s">
        <v>2810</v>
      </c>
    </row>
    <row r="1199" spans="1:7">
      <c r="A1199" s="2" t="s">
        <v>4006</v>
      </c>
      <c r="B1199" s="2" t="s">
        <v>1774</v>
      </c>
      <c r="C1199" s="2" t="s">
        <v>224</v>
      </c>
      <c r="D1199" s="2" t="s">
        <v>68</v>
      </c>
      <c r="E1199" s="4">
        <v>2.2389999999999999</v>
      </c>
      <c r="F1199" s="2" t="s">
        <v>150</v>
      </c>
      <c r="G1199" s="2" t="s">
        <v>2810</v>
      </c>
    </row>
    <row r="1200" spans="1:7">
      <c r="A1200" s="2" t="s">
        <v>4007</v>
      </c>
      <c r="B1200" s="2" t="s">
        <v>1775</v>
      </c>
      <c r="C1200" s="2" t="s">
        <v>224</v>
      </c>
      <c r="D1200" s="2" t="s">
        <v>68</v>
      </c>
      <c r="E1200" s="4">
        <v>2.2389999999999999</v>
      </c>
      <c r="F1200" s="2" t="s">
        <v>150</v>
      </c>
      <c r="G1200" s="2" t="s">
        <v>2810</v>
      </c>
    </row>
    <row r="1201" spans="1:7">
      <c r="A1201" s="2" t="s">
        <v>4008</v>
      </c>
      <c r="B1201" s="2" t="s">
        <v>1776</v>
      </c>
      <c r="C1201" s="2" t="s">
        <v>224</v>
      </c>
      <c r="D1201" s="2" t="s">
        <v>68</v>
      </c>
      <c r="E1201" s="4">
        <v>2.2389999999999999</v>
      </c>
      <c r="F1201" s="2" t="s">
        <v>150</v>
      </c>
      <c r="G1201" s="2" t="s">
        <v>2810</v>
      </c>
    </row>
    <row r="1202" spans="1:7">
      <c r="A1202" s="2" t="s">
        <v>4009</v>
      </c>
      <c r="B1202" s="2" t="s">
        <v>1778</v>
      </c>
      <c r="C1202" s="2" t="s">
        <v>224</v>
      </c>
      <c r="D1202" s="2" t="s">
        <v>68</v>
      </c>
      <c r="E1202" s="4">
        <v>2.2389999999999999</v>
      </c>
      <c r="F1202" s="2" t="s">
        <v>150</v>
      </c>
      <c r="G1202" s="2" t="s">
        <v>2810</v>
      </c>
    </row>
    <row r="1203" spans="1:7">
      <c r="A1203" s="2" t="s">
        <v>4010</v>
      </c>
      <c r="B1203" s="2" t="s">
        <v>1779</v>
      </c>
      <c r="C1203" s="2" t="s">
        <v>224</v>
      </c>
      <c r="D1203" s="2" t="s">
        <v>68</v>
      </c>
      <c r="E1203" s="4">
        <v>2.2389999999999999</v>
      </c>
      <c r="F1203" s="2" t="s">
        <v>150</v>
      </c>
      <c r="G1203" s="2" t="s">
        <v>2810</v>
      </c>
    </row>
    <row r="1204" spans="1:7">
      <c r="A1204" s="2" t="s">
        <v>4011</v>
      </c>
      <c r="B1204" s="2" t="s">
        <v>1780</v>
      </c>
      <c r="C1204" s="2" t="s">
        <v>224</v>
      </c>
      <c r="D1204" s="2" t="s">
        <v>63</v>
      </c>
      <c r="E1204" s="4">
        <v>2.2389999999999999</v>
      </c>
      <c r="F1204" s="2" t="s">
        <v>150</v>
      </c>
      <c r="G1204" s="2" t="s">
        <v>2810</v>
      </c>
    </row>
    <row r="1205" spans="1:7">
      <c r="A1205" s="2" t="s">
        <v>4012</v>
      </c>
      <c r="B1205" s="2" t="s">
        <v>1782</v>
      </c>
      <c r="C1205" s="2" t="s">
        <v>224</v>
      </c>
      <c r="D1205" s="2" t="s">
        <v>68</v>
      </c>
      <c r="E1205" s="4">
        <v>2.2389999999999999</v>
      </c>
      <c r="F1205" s="2" t="s">
        <v>150</v>
      </c>
      <c r="G1205" s="2" t="s">
        <v>2810</v>
      </c>
    </row>
    <row r="1206" spans="1:7">
      <c r="A1206" s="2" t="s">
        <v>4013</v>
      </c>
      <c r="B1206" s="2" t="s">
        <v>1783</v>
      </c>
      <c r="C1206" s="2" t="s">
        <v>224</v>
      </c>
      <c r="D1206" s="2" t="s">
        <v>63</v>
      </c>
      <c r="E1206" s="4">
        <v>2.2389999999999999</v>
      </c>
      <c r="F1206" s="2" t="s">
        <v>150</v>
      </c>
      <c r="G1206" s="2" t="s">
        <v>2810</v>
      </c>
    </row>
    <row r="1207" spans="1:7">
      <c r="A1207" s="2" t="s">
        <v>4014</v>
      </c>
      <c r="B1207" s="2" t="s">
        <v>1784</v>
      </c>
      <c r="C1207" s="2" t="s">
        <v>224</v>
      </c>
      <c r="D1207" s="2" t="s">
        <v>68</v>
      </c>
      <c r="E1207" s="4">
        <v>2.2389999999999999</v>
      </c>
      <c r="F1207" s="2" t="s">
        <v>150</v>
      </c>
      <c r="G1207" s="2" t="s">
        <v>2810</v>
      </c>
    </row>
    <row r="1208" spans="1:7">
      <c r="A1208" s="2" t="s">
        <v>4015</v>
      </c>
      <c r="B1208" s="2" t="s">
        <v>1785</v>
      </c>
      <c r="C1208" s="2" t="s">
        <v>224</v>
      </c>
      <c r="D1208" s="2" t="s">
        <v>63</v>
      </c>
      <c r="E1208" s="4">
        <v>2.2389999999999999</v>
      </c>
      <c r="F1208" s="2" t="s">
        <v>150</v>
      </c>
      <c r="G1208" s="2" t="s">
        <v>2810</v>
      </c>
    </row>
    <row r="1209" spans="1:7">
      <c r="A1209" s="2" t="s">
        <v>4016</v>
      </c>
      <c r="B1209" s="2" t="s">
        <v>1786</v>
      </c>
      <c r="C1209" s="2" t="s">
        <v>224</v>
      </c>
      <c r="D1209" s="2" t="s">
        <v>68</v>
      </c>
      <c r="E1209" s="4">
        <v>2.2389999999999999</v>
      </c>
      <c r="F1209" s="2" t="s">
        <v>150</v>
      </c>
      <c r="G1209" s="2" t="s">
        <v>2810</v>
      </c>
    </row>
    <row r="1210" spans="1:7">
      <c r="A1210" s="2" t="s">
        <v>4017</v>
      </c>
      <c r="B1210" s="2" t="s">
        <v>1788</v>
      </c>
      <c r="C1210" s="2" t="s">
        <v>224</v>
      </c>
      <c r="D1210" s="2" t="s">
        <v>68</v>
      </c>
      <c r="E1210" s="4">
        <v>2.2389999999999999</v>
      </c>
      <c r="F1210" s="2" t="s">
        <v>150</v>
      </c>
      <c r="G1210" s="2" t="s">
        <v>2810</v>
      </c>
    </row>
    <row r="1211" spans="1:7">
      <c r="A1211" s="2" t="s">
        <v>4018</v>
      </c>
      <c r="B1211" s="2" t="s">
        <v>1789</v>
      </c>
      <c r="C1211" s="2" t="s">
        <v>224</v>
      </c>
      <c r="D1211" s="2" t="s">
        <v>68</v>
      </c>
      <c r="E1211" s="4">
        <v>2.2389999999999999</v>
      </c>
      <c r="F1211" s="2" t="s">
        <v>150</v>
      </c>
      <c r="G1211" s="2" t="s">
        <v>2810</v>
      </c>
    </row>
    <row r="1212" spans="1:7">
      <c r="A1212" s="2" t="s">
        <v>4019</v>
      </c>
      <c r="B1212" s="2" t="s">
        <v>1790</v>
      </c>
      <c r="C1212" s="2" t="s">
        <v>224</v>
      </c>
      <c r="D1212" s="2" t="s">
        <v>68</v>
      </c>
      <c r="E1212" s="4">
        <v>2.2389999999999999</v>
      </c>
      <c r="F1212" s="2" t="s">
        <v>150</v>
      </c>
      <c r="G1212" s="2" t="s">
        <v>2810</v>
      </c>
    </row>
    <row r="1213" spans="1:7">
      <c r="A1213" s="2" t="s">
        <v>4020</v>
      </c>
      <c r="B1213" s="2" t="s">
        <v>1791</v>
      </c>
      <c r="C1213" s="2" t="s">
        <v>224</v>
      </c>
      <c r="D1213" s="2" t="s">
        <v>68</v>
      </c>
      <c r="E1213" s="4">
        <v>2.2389999999999999</v>
      </c>
      <c r="F1213" s="2" t="s">
        <v>150</v>
      </c>
      <c r="G1213" s="2" t="s">
        <v>2810</v>
      </c>
    </row>
    <row r="1214" spans="1:7">
      <c r="A1214" s="2" t="s">
        <v>4021</v>
      </c>
      <c r="B1214" s="2" t="s">
        <v>1792</v>
      </c>
      <c r="C1214" s="2" t="s">
        <v>224</v>
      </c>
      <c r="D1214" s="2" t="s">
        <v>68</v>
      </c>
      <c r="E1214" s="4">
        <v>2.2389999999999999</v>
      </c>
      <c r="F1214" s="2" t="s">
        <v>150</v>
      </c>
      <c r="G1214" s="2" t="s">
        <v>2810</v>
      </c>
    </row>
    <row r="1215" spans="1:7">
      <c r="A1215" s="2" t="s">
        <v>4022</v>
      </c>
      <c r="B1215" s="2" t="s">
        <v>1793</v>
      </c>
      <c r="C1215" s="2" t="s">
        <v>224</v>
      </c>
      <c r="D1215" s="2" t="s">
        <v>68</v>
      </c>
      <c r="E1215" s="4">
        <v>2.2389999999999999</v>
      </c>
      <c r="F1215" s="2" t="s">
        <v>150</v>
      </c>
      <c r="G1215" s="2" t="s">
        <v>2810</v>
      </c>
    </row>
    <row r="1216" spans="1:7">
      <c r="A1216" s="2" t="s">
        <v>4023</v>
      </c>
      <c r="B1216" s="2" t="s">
        <v>1794</v>
      </c>
      <c r="C1216" s="2" t="s">
        <v>224</v>
      </c>
      <c r="D1216" s="2" t="s">
        <v>63</v>
      </c>
      <c r="E1216" s="4">
        <v>2.2389999999999999</v>
      </c>
      <c r="F1216" s="2" t="s">
        <v>150</v>
      </c>
      <c r="G1216" s="2" t="s">
        <v>2810</v>
      </c>
    </row>
    <row r="1217" spans="1:7">
      <c r="A1217" s="2" t="s">
        <v>4024</v>
      </c>
      <c r="B1217" s="2" t="s">
        <v>1796</v>
      </c>
      <c r="C1217" s="2" t="s">
        <v>224</v>
      </c>
      <c r="D1217" s="2" t="s">
        <v>68</v>
      </c>
      <c r="E1217" s="4">
        <v>2.2389999999999999</v>
      </c>
      <c r="F1217" s="2" t="s">
        <v>150</v>
      </c>
      <c r="G1217" s="2" t="s">
        <v>2810</v>
      </c>
    </row>
    <row r="1218" spans="1:7">
      <c r="A1218" s="2" t="s">
        <v>4025</v>
      </c>
      <c r="B1218" s="2" t="s">
        <v>1798</v>
      </c>
      <c r="C1218" s="2" t="s">
        <v>224</v>
      </c>
      <c r="D1218" s="2" t="s">
        <v>68</v>
      </c>
      <c r="E1218" s="4">
        <v>2.2389999999999999</v>
      </c>
      <c r="F1218" s="2" t="s">
        <v>150</v>
      </c>
      <c r="G1218" s="2" t="s">
        <v>2810</v>
      </c>
    </row>
    <row r="1219" spans="1:7">
      <c r="A1219" s="2" t="s">
        <v>4026</v>
      </c>
      <c r="B1219" s="2" t="s">
        <v>1800</v>
      </c>
      <c r="C1219" s="2" t="s">
        <v>224</v>
      </c>
      <c r="D1219" s="2" t="s">
        <v>68</v>
      </c>
      <c r="E1219" s="4">
        <v>2.2389999999999999</v>
      </c>
      <c r="F1219" s="2" t="s">
        <v>150</v>
      </c>
      <c r="G1219" s="2" t="s">
        <v>2810</v>
      </c>
    </row>
    <row r="1220" spans="1:7">
      <c r="A1220" s="2" t="s">
        <v>4027</v>
      </c>
      <c r="B1220" s="2" t="s">
        <v>1801</v>
      </c>
      <c r="C1220" s="2" t="s">
        <v>224</v>
      </c>
      <c r="D1220" s="2" t="s">
        <v>68</v>
      </c>
      <c r="E1220" s="4">
        <v>2.2389999999999999</v>
      </c>
      <c r="F1220" s="2" t="s">
        <v>150</v>
      </c>
      <c r="G1220" s="2" t="s">
        <v>2810</v>
      </c>
    </row>
    <row r="1221" spans="1:7">
      <c r="A1221" s="2" t="s">
        <v>4028</v>
      </c>
      <c r="B1221" s="2" t="s">
        <v>1802</v>
      </c>
      <c r="C1221" s="2" t="s">
        <v>224</v>
      </c>
      <c r="D1221" s="2" t="s">
        <v>68</v>
      </c>
      <c r="E1221" s="4">
        <v>2.2389999999999999</v>
      </c>
      <c r="F1221" s="2" t="s">
        <v>150</v>
      </c>
      <c r="G1221" s="2" t="s">
        <v>2810</v>
      </c>
    </row>
    <row r="1222" spans="1:7">
      <c r="A1222" s="2" t="s">
        <v>4029</v>
      </c>
      <c r="B1222" s="2" t="s">
        <v>1804</v>
      </c>
      <c r="C1222" s="2" t="s">
        <v>224</v>
      </c>
      <c r="D1222" s="2" t="s">
        <v>75</v>
      </c>
      <c r="E1222" s="4">
        <v>2.2389999999999999</v>
      </c>
      <c r="F1222" s="2" t="s">
        <v>150</v>
      </c>
      <c r="G1222" s="2" t="s">
        <v>2810</v>
      </c>
    </row>
    <row r="1223" spans="1:7">
      <c r="A1223" s="2" t="s">
        <v>4030</v>
      </c>
      <c r="B1223" s="2" t="s">
        <v>1805</v>
      </c>
      <c r="C1223" s="2" t="s">
        <v>224</v>
      </c>
      <c r="D1223" s="2" t="s">
        <v>68</v>
      </c>
      <c r="E1223" s="4">
        <v>2.2389999999999999</v>
      </c>
      <c r="F1223" s="2" t="s">
        <v>150</v>
      </c>
      <c r="G1223" s="2" t="s">
        <v>2810</v>
      </c>
    </row>
    <row r="1224" spans="1:7">
      <c r="A1224" s="2" t="s">
        <v>4031</v>
      </c>
      <c r="B1224" s="2" t="s">
        <v>1807</v>
      </c>
      <c r="C1224" s="2" t="s">
        <v>224</v>
      </c>
      <c r="D1224" s="2" t="s">
        <v>68</v>
      </c>
      <c r="E1224" s="4">
        <v>2.2389999999999999</v>
      </c>
      <c r="F1224" s="2" t="s">
        <v>150</v>
      </c>
      <c r="G1224" s="2" t="s">
        <v>2810</v>
      </c>
    </row>
    <row r="1225" spans="1:7">
      <c r="A1225" s="2" t="s">
        <v>4032</v>
      </c>
      <c r="B1225" s="2" t="s">
        <v>1808</v>
      </c>
      <c r="C1225" s="2" t="s">
        <v>224</v>
      </c>
      <c r="D1225" s="2" t="s">
        <v>68</v>
      </c>
      <c r="E1225" s="4">
        <v>2.2389999999999999</v>
      </c>
      <c r="F1225" s="2" t="s">
        <v>150</v>
      </c>
      <c r="G1225" s="2" t="s">
        <v>2810</v>
      </c>
    </row>
    <row r="1226" spans="1:7">
      <c r="A1226" s="2" t="s">
        <v>4033</v>
      </c>
      <c r="B1226" s="2" t="s">
        <v>1810</v>
      </c>
      <c r="C1226" s="2" t="s">
        <v>224</v>
      </c>
      <c r="D1226" s="2" t="s">
        <v>68</v>
      </c>
      <c r="E1226" s="4">
        <v>2.2389999999999999</v>
      </c>
      <c r="F1226" s="2" t="s">
        <v>150</v>
      </c>
      <c r="G1226" s="2" t="s">
        <v>2810</v>
      </c>
    </row>
    <row r="1227" spans="1:7">
      <c r="A1227" s="2" t="s">
        <v>4034</v>
      </c>
      <c r="B1227" s="2" t="s">
        <v>1811</v>
      </c>
      <c r="C1227" s="2" t="s">
        <v>224</v>
      </c>
      <c r="D1227" s="2" t="s">
        <v>68</v>
      </c>
      <c r="E1227" s="4">
        <v>2.2389999999999999</v>
      </c>
      <c r="F1227" s="2" t="s">
        <v>150</v>
      </c>
      <c r="G1227" s="2" t="s">
        <v>2810</v>
      </c>
    </row>
    <row r="1228" spans="1:7">
      <c r="A1228" s="2" t="s">
        <v>4035</v>
      </c>
      <c r="B1228" s="2" t="s">
        <v>1812</v>
      </c>
      <c r="C1228" s="2" t="s">
        <v>224</v>
      </c>
      <c r="D1228" s="2" t="s">
        <v>68</v>
      </c>
      <c r="E1228" s="4">
        <v>2.2389999999999999</v>
      </c>
      <c r="F1228" s="2" t="s">
        <v>150</v>
      </c>
      <c r="G1228" s="2" t="s">
        <v>2810</v>
      </c>
    </row>
    <row r="1229" spans="1:7">
      <c r="A1229" s="2" t="s">
        <v>4036</v>
      </c>
      <c r="B1229" s="2" t="s">
        <v>1814</v>
      </c>
      <c r="C1229" s="2" t="s">
        <v>224</v>
      </c>
      <c r="D1229" s="2" t="s">
        <v>68</v>
      </c>
      <c r="E1229" s="4">
        <v>2.2389999999999999</v>
      </c>
      <c r="F1229" s="2" t="s">
        <v>150</v>
      </c>
      <c r="G1229" s="2" t="s">
        <v>2810</v>
      </c>
    </row>
    <row r="1230" spans="1:7">
      <c r="A1230" s="2" t="s">
        <v>4037</v>
      </c>
      <c r="B1230" s="2" t="s">
        <v>1815</v>
      </c>
      <c r="C1230" s="2" t="s">
        <v>224</v>
      </c>
      <c r="D1230" s="2" t="s">
        <v>68</v>
      </c>
      <c r="E1230" s="4">
        <v>2.2389999999999999</v>
      </c>
      <c r="F1230" s="2" t="s">
        <v>150</v>
      </c>
      <c r="G1230" s="2" t="s">
        <v>2810</v>
      </c>
    </row>
    <row r="1231" spans="1:7">
      <c r="A1231" s="2" t="s">
        <v>4038</v>
      </c>
      <c r="B1231" s="2" t="s">
        <v>1817</v>
      </c>
      <c r="C1231" s="2" t="s">
        <v>224</v>
      </c>
      <c r="D1231" s="2" t="s">
        <v>68</v>
      </c>
      <c r="E1231" s="4">
        <v>2.2389999999999999</v>
      </c>
      <c r="F1231" s="2" t="s">
        <v>150</v>
      </c>
      <c r="G1231" s="2" t="s">
        <v>2810</v>
      </c>
    </row>
    <row r="1232" spans="1:7">
      <c r="A1232" s="2" t="s">
        <v>4039</v>
      </c>
      <c r="B1232" s="2" t="s">
        <v>1818</v>
      </c>
      <c r="C1232" s="2" t="s">
        <v>224</v>
      </c>
      <c r="D1232" s="2" t="s">
        <v>63</v>
      </c>
      <c r="E1232" s="4">
        <v>2.2389999999999999</v>
      </c>
      <c r="F1232" s="2" t="s">
        <v>150</v>
      </c>
      <c r="G1232" s="2" t="s">
        <v>2810</v>
      </c>
    </row>
    <row r="1233" spans="1:7">
      <c r="A1233" s="2" t="s">
        <v>4040</v>
      </c>
      <c r="B1233" s="2" t="s">
        <v>1819</v>
      </c>
      <c r="C1233" s="2" t="s">
        <v>224</v>
      </c>
      <c r="D1233" s="2" t="s">
        <v>68</v>
      </c>
      <c r="E1233" s="4">
        <v>2.2389999999999999</v>
      </c>
      <c r="F1233" s="2" t="s">
        <v>150</v>
      </c>
      <c r="G1233" s="2" t="s">
        <v>2810</v>
      </c>
    </row>
    <row r="1234" spans="1:7">
      <c r="A1234" s="2" t="s">
        <v>4041</v>
      </c>
      <c r="B1234" s="2" t="s">
        <v>1820</v>
      </c>
      <c r="C1234" s="2" t="s">
        <v>224</v>
      </c>
      <c r="D1234" s="2" t="s">
        <v>68</v>
      </c>
      <c r="E1234" s="4">
        <v>2.2389999999999999</v>
      </c>
      <c r="F1234" s="2" t="s">
        <v>150</v>
      </c>
      <c r="G1234" s="2" t="s">
        <v>2810</v>
      </c>
    </row>
    <row r="1235" spans="1:7">
      <c r="A1235" s="2" t="s">
        <v>4042</v>
      </c>
      <c r="B1235" s="2" t="s">
        <v>1821</v>
      </c>
      <c r="C1235" s="2" t="s">
        <v>224</v>
      </c>
      <c r="D1235" s="2" t="s">
        <v>68</v>
      </c>
      <c r="E1235" s="4">
        <v>2.2389999999999999</v>
      </c>
      <c r="F1235" s="2" t="s">
        <v>150</v>
      </c>
      <c r="G1235" s="2" t="s">
        <v>2810</v>
      </c>
    </row>
    <row r="1236" spans="1:7">
      <c r="A1236" s="2" t="s">
        <v>4043</v>
      </c>
      <c r="B1236" s="2" t="s">
        <v>1823</v>
      </c>
      <c r="C1236" s="2" t="s">
        <v>224</v>
      </c>
      <c r="D1236" s="2" t="s">
        <v>68</v>
      </c>
      <c r="E1236" s="4">
        <v>2.2389999999999999</v>
      </c>
      <c r="F1236" s="2" t="s">
        <v>150</v>
      </c>
      <c r="G1236" s="2" t="s">
        <v>2810</v>
      </c>
    </row>
    <row r="1237" spans="1:7">
      <c r="A1237" s="2" t="s">
        <v>4044</v>
      </c>
      <c r="B1237" s="2" t="s">
        <v>1825</v>
      </c>
      <c r="C1237" s="2" t="s">
        <v>224</v>
      </c>
      <c r="D1237" s="2" t="s">
        <v>68</v>
      </c>
      <c r="E1237" s="4">
        <v>2.2389999999999999</v>
      </c>
      <c r="F1237" s="2" t="s">
        <v>150</v>
      </c>
      <c r="G1237" s="2" t="s">
        <v>2810</v>
      </c>
    </row>
    <row r="1238" spans="1:7">
      <c r="A1238" s="2" t="s">
        <v>4045</v>
      </c>
      <c r="B1238" s="2" t="s">
        <v>1826</v>
      </c>
      <c r="C1238" s="2" t="s">
        <v>224</v>
      </c>
      <c r="D1238" s="2" t="s">
        <v>68</v>
      </c>
      <c r="E1238" s="4">
        <v>2.2389999999999999</v>
      </c>
      <c r="F1238" s="2" t="s">
        <v>150</v>
      </c>
      <c r="G1238" s="2" t="s">
        <v>2810</v>
      </c>
    </row>
    <row r="1239" spans="1:7">
      <c r="A1239" s="2" t="s">
        <v>4046</v>
      </c>
      <c r="B1239" s="2" t="s">
        <v>1827</v>
      </c>
      <c r="C1239" s="2" t="s">
        <v>224</v>
      </c>
      <c r="D1239" s="2" t="s">
        <v>68</v>
      </c>
      <c r="E1239" s="4">
        <v>2.2389999999999999</v>
      </c>
      <c r="F1239" s="2" t="s">
        <v>150</v>
      </c>
      <c r="G1239" s="2" t="s">
        <v>2810</v>
      </c>
    </row>
    <row r="1240" spans="1:7">
      <c r="A1240" s="2" t="s">
        <v>4047</v>
      </c>
      <c r="B1240" s="2" t="s">
        <v>1829</v>
      </c>
      <c r="C1240" s="2" t="s">
        <v>224</v>
      </c>
      <c r="D1240" s="2" t="s">
        <v>68</v>
      </c>
      <c r="E1240" s="4">
        <v>2.2389999999999999</v>
      </c>
      <c r="F1240" s="2" t="s">
        <v>150</v>
      </c>
      <c r="G1240" s="2" t="s">
        <v>2810</v>
      </c>
    </row>
    <row r="1241" spans="1:7">
      <c r="A1241" s="2" t="s">
        <v>4048</v>
      </c>
      <c r="B1241" s="2" t="s">
        <v>1830</v>
      </c>
      <c r="C1241" s="2" t="s">
        <v>224</v>
      </c>
      <c r="D1241" s="2" t="s">
        <v>68</v>
      </c>
      <c r="E1241" s="4">
        <v>2.2389999999999999</v>
      </c>
      <c r="F1241" s="2" t="s">
        <v>150</v>
      </c>
      <c r="G1241" s="2" t="s">
        <v>2810</v>
      </c>
    </row>
    <row r="1242" spans="1:7">
      <c r="A1242" s="2" t="s">
        <v>4049</v>
      </c>
      <c r="B1242" s="2" t="s">
        <v>1831</v>
      </c>
      <c r="C1242" s="2" t="s">
        <v>224</v>
      </c>
      <c r="D1242" s="2" t="s">
        <v>68</v>
      </c>
      <c r="E1242" s="4">
        <v>2.2389999999999999</v>
      </c>
      <c r="F1242" s="2" t="s">
        <v>150</v>
      </c>
      <c r="G1242" s="2" t="s">
        <v>2810</v>
      </c>
    </row>
    <row r="1243" spans="1:7">
      <c r="A1243" s="2" t="s">
        <v>4050</v>
      </c>
      <c r="B1243" s="2" t="s">
        <v>1832</v>
      </c>
      <c r="C1243" s="2" t="s">
        <v>224</v>
      </c>
      <c r="D1243" s="2" t="s">
        <v>63</v>
      </c>
      <c r="E1243" s="4">
        <v>2.2389999999999999</v>
      </c>
      <c r="F1243" s="2" t="s">
        <v>150</v>
      </c>
      <c r="G1243" s="2" t="s">
        <v>2810</v>
      </c>
    </row>
    <row r="1244" spans="1:7">
      <c r="A1244" s="2" t="s">
        <v>4051</v>
      </c>
      <c r="B1244" s="2" t="s">
        <v>1833</v>
      </c>
      <c r="C1244" s="2" t="s">
        <v>224</v>
      </c>
      <c r="D1244" s="2" t="s">
        <v>68</v>
      </c>
      <c r="E1244" s="4">
        <v>2.2389999999999999</v>
      </c>
      <c r="F1244" s="2" t="s">
        <v>150</v>
      </c>
      <c r="G1244" s="2" t="s">
        <v>2810</v>
      </c>
    </row>
    <row r="1245" spans="1:7">
      <c r="A1245" s="2" t="s">
        <v>4052</v>
      </c>
      <c r="B1245" s="2" t="s">
        <v>1834</v>
      </c>
      <c r="C1245" s="2" t="s">
        <v>224</v>
      </c>
      <c r="D1245" s="2" t="s">
        <v>68</v>
      </c>
      <c r="E1245" s="4">
        <v>2.2389999999999999</v>
      </c>
      <c r="F1245" s="2" t="s">
        <v>150</v>
      </c>
      <c r="G1245" s="2" t="s">
        <v>2810</v>
      </c>
    </row>
    <row r="1246" spans="1:7">
      <c r="A1246" s="2" t="s">
        <v>4053</v>
      </c>
      <c r="B1246" s="2" t="s">
        <v>1836</v>
      </c>
      <c r="C1246" s="2" t="s">
        <v>224</v>
      </c>
      <c r="D1246" s="2" t="s">
        <v>68</v>
      </c>
      <c r="E1246" s="4">
        <v>2.2389999999999999</v>
      </c>
      <c r="F1246" s="2" t="s">
        <v>150</v>
      </c>
      <c r="G1246" s="2" t="s">
        <v>2810</v>
      </c>
    </row>
    <row r="1247" spans="1:7">
      <c r="A1247" s="2" t="s">
        <v>4054</v>
      </c>
      <c r="B1247" s="2" t="s">
        <v>1837</v>
      </c>
      <c r="C1247" s="2" t="s">
        <v>224</v>
      </c>
      <c r="D1247" s="2" t="s">
        <v>68</v>
      </c>
      <c r="E1247" s="4">
        <v>2.2389999999999999</v>
      </c>
      <c r="F1247" s="2" t="s">
        <v>150</v>
      </c>
      <c r="G1247" s="2" t="s">
        <v>2810</v>
      </c>
    </row>
    <row r="1248" spans="1:7">
      <c r="A1248" s="2" t="s">
        <v>4055</v>
      </c>
      <c r="B1248" s="2" t="s">
        <v>1838</v>
      </c>
      <c r="C1248" s="2" t="s">
        <v>224</v>
      </c>
      <c r="D1248" s="2" t="s">
        <v>63</v>
      </c>
      <c r="E1248" s="4">
        <v>2.2389999999999999</v>
      </c>
      <c r="F1248" s="2" t="s">
        <v>150</v>
      </c>
      <c r="G1248" s="2" t="s">
        <v>2810</v>
      </c>
    </row>
    <row r="1249" spans="1:7">
      <c r="A1249" s="2" t="s">
        <v>4056</v>
      </c>
      <c r="B1249" s="2" t="s">
        <v>1839</v>
      </c>
      <c r="C1249" s="2" t="s">
        <v>224</v>
      </c>
      <c r="D1249" s="2" t="s">
        <v>68</v>
      </c>
      <c r="E1249" s="4">
        <v>2.2389999999999999</v>
      </c>
      <c r="F1249" s="2" t="s">
        <v>150</v>
      </c>
      <c r="G1249" s="2" t="s">
        <v>2810</v>
      </c>
    </row>
    <row r="1250" spans="1:7">
      <c r="A1250" s="2" t="s">
        <v>4057</v>
      </c>
      <c r="B1250" s="2" t="s">
        <v>1840</v>
      </c>
      <c r="C1250" s="2" t="s">
        <v>224</v>
      </c>
      <c r="D1250" s="2" t="s">
        <v>68</v>
      </c>
      <c r="E1250" s="4">
        <v>2.2389999999999999</v>
      </c>
      <c r="F1250" s="2" t="s">
        <v>150</v>
      </c>
      <c r="G1250" s="2" t="s">
        <v>2810</v>
      </c>
    </row>
    <row r="1251" spans="1:7">
      <c r="A1251" s="2" t="s">
        <v>4058</v>
      </c>
      <c r="B1251" s="2" t="s">
        <v>1841</v>
      </c>
      <c r="C1251" s="2" t="s">
        <v>224</v>
      </c>
      <c r="D1251" s="2" t="s">
        <v>68</v>
      </c>
      <c r="E1251" s="4">
        <v>2.2389999999999999</v>
      </c>
      <c r="F1251" s="2" t="s">
        <v>150</v>
      </c>
      <c r="G1251" s="2" t="s">
        <v>2810</v>
      </c>
    </row>
    <row r="1252" spans="1:7">
      <c r="A1252" s="2" t="s">
        <v>4059</v>
      </c>
      <c r="B1252" s="2" t="s">
        <v>1842</v>
      </c>
      <c r="C1252" s="2" t="s">
        <v>224</v>
      </c>
      <c r="D1252" s="2" t="s">
        <v>68</v>
      </c>
      <c r="E1252" s="4">
        <v>2.2389999999999999</v>
      </c>
      <c r="F1252" s="2" t="s">
        <v>150</v>
      </c>
      <c r="G1252" s="2" t="s">
        <v>2810</v>
      </c>
    </row>
    <row r="1253" spans="1:7">
      <c r="A1253" s="2" t="s">
        <v>4060</v>
      </c>
      <c r="B1253" s="2" t="s">
        <v>1844</v>
      </c>
      <c r="C1253" s="2" t="s">
        <v>224</v>
      </c>
      <c r="D1253" s="2" t="s">
        <v>68</v>
      </c>
      <c r="E1253" s="4">
        <v>2.2389999999999999</v>
      </c>
      <c r="F1253" s="2" t="s">
        <v>150</v>
      </c>
      <c r="G1253" s="2" t="s">
        <v>2810</v>
      </c>
    </row>
    <row r="1254" spans="1:7">
      <c r="A1254" s="2" t="s">
        <v>4061</v>
      </c>
      <c r="B1254" s="2" t="s">
        <v>1845</v>
      </c>
      <c r="C1254" s="2" t="s">
        <v>224</v>
      </c>
      <c r="D1254" s="2" t="s">
        <v>68</v>
      </c>
      <c r="E1254" s="4">
        <v>2.2389999999999999</v>
      </c>
      <c r="F1254" s="2" t="s">
        <v>150</v>
      </c>
      <c r="G1254" s="2" t="s">
        <v>2810</v>
      </c>
    </row>
    <row r="1255" spans="1:7">
      <c r="A1255" s="2" t="s">
        <v>4062</v>
      </c>
      <c r="B1255" s="2" t="s">
        <v>1846</v>
      </c>
      <c r="C1255" s="2" t="s">
        <v>224</v>
      </c>
      <c r="D1255" s="2" t="s">
        <v>75</v>
      </c>
      <c r="E1255" s="4">
        <v>2.2389999999999999</v>
      </c>
      <c r="F1255" s="2" t="s">
        <v>150</v>
      </c>
      <c r="G1255" s="2" t="s">
        <v>2810</v>
      </c>
    </row>
    <row r="1256" spans="1:7">
      <c r="A1256" s="2" t="s">
        <v>4063</v>
      </c>
      <c r="B1256" s="2" t="s">
        <v>1847</v>
      </c>
      <c r="C1256" s="2" t="s">
        <v>224</v>
      </c>
      <c r="D1256" s="2" t="s">
        <v>68</v>
      </c>
      <c r="E1256" s="4">
        <v>2.2389999999999999</v>
      </c>
      <c r="F1256" s="2" t="s">
        <v>150</v>
      </c>
      <c r="G1256" s="2" t="s">
        <v>2810</v>
      </c>
    </row>
    <row r="1257" spans="1:7">
      <c r="A1257" s="2" t="s">
        <v>4064</v>
      </c>
      <c r="B1257" s="2" t="s">
        <v>1849</v>
      </c>
      <c r="C1257" s="2" t="s">
        <v>224</v>
      </c>
      <c r="D1257" s="2" t="s">
        <v>68</v>
      </c>
      <c r="E1257" s="4">
        <v>2.2389999999999999</v>
      </c>
      <c r="F1257" s="2" t="s">
        <v>150</v>
      </c>
      <c r="G1257" s="2" t="s">
        <v>2810</v>
      </c>
    </row>
    <row r="1258" spans="1:7">
      <c r="A1258" s="2" t="s">
        <v>4065</v>
      </c>
      <c r="B1258" s="2" t="s">
        <v>1850</v>
      </c>
      <c r="C1258" s="2" t="s">
        <v>224</v>
      </c>
      <c r="D1258" s="2" t="s">
        <v>68</v>
      </c>
      <c r="E1258" s="4">
        <v>2.2389999999999999</v>
      </c>
      <c r="F1258" s="2" t="s">
        <v>150</v>
      </c>
      <c r="G1258" s="2" t="s">
        <v>2810</v>
      </c>
    </row>
    <row r="1259" spans="1:7">
      <c r="A1259" s="2" t="s">
        <v>4066</v>
      </c>
      <c r="B1259" s="2" t="s">
        <v>1852</v>
      </c>
      <c r="C1259" s="2" t="s">
        <v>224</v>
      </c>
      <c r="D1259" s="2" t="s">
        <v>68</v>
      </c>
      <c r="E1259" s="4">
        <v>2.2389999999999999</v>
      </c>
      <c r="F1259" s="2" t="s">
        <v>150</v>
      </c>
      <c r="G1259" s="2" t="s">
        <v>2810</v>
      </c>
    </row>
    <row r="1260" spans="1:7">
      <c r="A1260" s="2" t="s">
        <v>4067</v>
      </c>
      <c r="B1260" s="2" t="s">
        <v>1853</v>
      </c>
      <c r="C1260" s="2" t="s">
        <v>224</v>
      </c>
      <c r="D1260" s="2" t="s">
        <v>68</v>
      </c>
      <c r="E1260" s="4">
        <v>2.2389999999999999</v>
      </c>
      <c r="F1260" s="2" t="s">
        <v>150</v>
      </c>
      <c r="G1260" s="2" t="s">
        <v>2810</v>
      </c>
    </row>
    <row r="1261" spans="1:7">
      <c r="A1261" s="2" t="s">
        <v>4068</v>
      </c>
      <c r="B1261" s="2" t="s">
        <v>1854</v>
      </c>
      <c r="C1261" s="2" t="s">
        <v>224</v>
      </c>
      <c r="D1261" s="2" t="s">
        <v>68</v>
      </c>
      <c r="E1261" s="4">
        <v>2.2389999999999999</v>
      </c>
      <c r="F1261" s="2" t="s">
        <v>150</v>
      </c>
      <c r="G1261" s="2" t="s">
        <v>2810</v>
      </c>
    </row>
    <row r="1262" spans="1:7">
      <c r="A1262" s="2" t="s">
        <v>4069</v>
      </c>
      <c r="B1262" s="2" t="s">
        <v>1856</v>
      </c>
      <c r="C1262" s="2" t="s">
        <v>224</v>
      </c>
      <c r="D1262" s="2" t="s">
        <v>68</v>
      </c>
      <c r="E1262" s="4">
        <v>2.2389999999999999</v>
      </c>
      <c r="F1262" s="2" t="s">
        <v>150</v>
      </c>
      <c r="G1262" s="2" t="s">
        <v>2810</v>
      </c>
    </row>
    <row r="1263" spans="1:7">
      <c r="A1263" s="2" t="s">
        <v>4070</v>
      </c>
      <c r="B1263" s="2" t="s">
        <v>1857</v>
      </c>
      <c r="C1263" s="2" t="s">
        <v>224</v>
      </c>
      <c r="D1263" s="2" t="s">
        <v>75</v>
      </c>
      <c r="E1263" s="4">
        <v>2.2389999999999999</v>
      </c>
      <c r="F1263" s="2" t="s">
        <v>150</v>
      </c>
      <c r="G1263" s="2" t="s">
        <v>2810</v>
      </c>
    </row>
    <row r="1264" spans="1:7">
      <c r="A1264" s="2" t="s">
        <v>4071</v>
      </c>
      <c r="B1264" s="2" t="s">
        <v>1859</v>
      </c>
      <c r="C1264" s="2" t="s">
        <v>224</v>
      </c>
      <c r="D1264" s="2" t="s">
        <v>68</v>
      </c>
      <c r="E1264" s="4">
        <v>2.2389999999999999</v>
      </c>
      <c r="F1264" s="2" t="s">
        <v>150</v>
      </c>
      <c r="G1264" s="2" t="s">
        <v>2810</v>
      </c>
    </row>
    <row r="1265" spans="1:7">
      <c r="A1265" s="2" t="s">
        <v>4072</v>
      </c>
      <c r="B1265" s="2" t="s">
        <v>1860</v>
      </c>
      <c r="C1265" s="2" t="s">
        <v>224</v>
      </c>
      <c r="D1265" s="2" t="s">
        <v>68</v>
      </c>
      <c r="E1265" s="4">
        <v>2.2389999999999999</v>
      </c>
      <c r="F1265" s="2" t="s">
        <v>150</v>
      </c>
      <c r="G1265" s="2" t="s">
        <v>2810</v>
      </c>
    </row>
    <row r="1266" spans="1:7">
      <c r="A1266" s="2" t="s">
        <v>4073</v>
      </c>
      <c r="B1266" s="2" t="s">
        <v>1861</v>
      </c>
      <c r="C1266" s="2" t="s">
        <v>224</v>
      </c>
      <c r="D1266" s="2" t="s">
        <v>68</v>
      </c>
      <c r="E1266" s="4">
        <v>2.2389999999999999</v>
      </c>
      <c r="F1266" s="2" t="s">
        <v>150</v>
      </c>
      <c r="G1266" s="2" t="s">
        <v>2810</v>
      </c>
    </row>
    <row r="1267" spans="1:7">
      <c r="A1267" s="2" t="s">
        <v>4074</v>
      </c>
      <c r="B1267" s="2" t="s">
        <v>1862</v>
      </c>
      <c r="C1267" s="2" t="s">
        <v>224</v>
      </c>
      <c r="D1267" s="2" t="s">
        <v>68</v>
      </c>
      <c r="E1267" s="4">
        <v>2.2389999999999999</v>
      </c>
      <c r="F1267" s="2" t="s">
        <v>150</v>
      </c>
      <c r="G1267" s="2" t="s">
        <v>2810</v>
      </c>
    </row>
    <row r="1268" spans="1:7">
      <c r="A1268" s="2" t="s">
        <v>4075</v>
      </c>
      <c r="B1268" s="2" t="s">
        <v>1863</v>
      </c>
      <c r="C1268" s="2" t="s">
        <v>224</v>
      </c>
      <c r="D1268" s="2" t="s">
        <v>68</v>
      </c>
      <c r="E1268" s="4">
        <v>2.2389999999999999</v>
      </c>
      <c r="F1268" s="2" t="s">
        <v>150</v>
      </c>
      <c r="G1268" s="2" t="s">
        <v>2810</v>
      </c>
    </row>
    <row r="1269" spans="1:7">
      <c r="A1269" s="2" t="s">
        <v>4076</v>
      </c>
      <c r="B1269" s="2" t="s">
        <v>1864</v>
      </c>
      <c r="C1269" s="2" t="s">
        <v>224</v>
      </c>
      <c r="D1269" s="2" t="s">
        <v>63</v>
      </c>
      <c r="E1269" s="4">
        <v>2.2389999999999999</v>
      </c>
      <c r="F1269" s="2" t="s">
        <v>150</v>
      </c>
      <c r="G1269" s="2" t="s">
        <v>2810</v>
      </c>
    </row>
    <row r="1270" spans="1:7">
      <c r="A1270" s="2" t="s">
        <v>4077</v>
      </c>
      <c r="B1270" s="2" t="s">
        <v>1865</v>
      </c>
      <c r="C1270" s="2" t="s">
        <v>224</v>
      </c>
      <c r="D1270" s="2" t="s">
        <v>68</v>
      </c>
      <c r="E1270" s="4">
        <v>2.2389999999999999</v>
      </c>
      <c r="F1270" s="2" t="s">
        <v>150</v>
      </c>
      <c r="G1270" s="2" t="s">
        <v>2810</v>
      </c>
    </row>
    <row r="1271" spans="1:7">
      <c r="A1271" s="2" t="s">
        <v>4078</v>
      </c>
      <c r="B1271" s="2" t="s">
        <v>1866</v>
      </c>
      <c r="C1271" s="2" t="s">
        <v>224</v>
      </c>
      <c r="D1271" s="2" t="s">
        <v>68</v>
      </c>
      <c r="E1271" s="4">
        <v>2.2389999999999999</v>
      </c>
      <c r="F1271" s="2" t="s">
        <v>150</v>
      </c>
      <c r="G1271" s="2" t="s">
        <v>2810</v>
      </c>
    </row>
    <row r="1272" spans="1:7">
      <c r="A1272" s="2" t="s">
        <v>4079</v>
      </c>
      <c r="B1272" s="2" t="s">
        <v>1867</v>
      </c>
      <c r="C1272" s="2" t="s">
        <v>224</v>
      </c>
      <c r="D1272" s="2" t="s">
        <v>68</v>
      </c>
      <c r="E1272" s="4">
        <v>2.2389999999999999</v>
      </c>
      <c r="F1272" s="2" t="s">
        <v>150</v>
      </c>
      <c r="G1272" s="2" t="s">
        <v>2810</v>
      </c>
    </row>
    <row r="1273" spans="1:7">
      <c r="A1273" s="2" t="s">
        <v>4080</v>
      </c>
      <c r="B1273" s="2" t="s">
        <v>1868</v>
      </c>
      <c r="C1273" s="2" t="s">
        <v>224</v>
      </c>
      <c r="D1273" s="2" t="s">
        <v>68</v>
      </c>
      <c r="E1273" s="4">
        <v>2.2389999999999999</v>
      </c>
      <c r="F1273" s="2" t="s">
        <v>150</v>
      </c>
      <c r="G1273" s="2" t="s">
        <v>2810</v>
      </c>
    </row>
    <row r="1274" spans="1:7">
      <c r="A1274" s="2" t="s">
        <v>4081</v>
      </c>
      <c r="B1274" s="2" t="s">
        <v>1869</v>
      </c>
      <c r="C1274" s="2" t="s">
        <v>224</v>
      </c>
      <c r="D1274" s="2" t="s">
        <v>68</v>
      </c>
      <c r="E1274" s="4">
        <v>2.2389999999999999</v>
      </c>
      <c r="F1274" s="2" t="s">
        <v>150</v>
      </c>
      <c r="G1274" s="2" t="s">
        <v>2810</v>
      </c>
    </row>
    <row r="1275" spans="1:7">
      <c r="A1275" s="2" t="s">
        <v>4082</v>
      </c>
      <c r="B1275" s="2" t="s">
        <v>1871</v>
      </c>
      <c r="C1275" s="2" t="s">
        <v>224</v>
      </c>
      <c r="D1275" s="2" t="s">
        <v>68</v>
      </c>
      <c r="E1275" s="4">
        <v>2.2389999999999999</v>
      </c>
      <c r="F1275" s="2" t="s">
        <v>150</v>
      </c>
      <c r="G1275" s="2" t="s">
        <v>2810</v>
      </c>
    </row>
    <row r="1276" spans="1:7">
      <c r="A1276" s="2" t="s">
        <v>4083</v>
      </c>
      <c r="B1276" s="2" t="s">
        <v>1872</v>
      </c>
      <c r="C1276" s="2" t="s">
        <v>224</v>
      </c>
      <c r="D1276" s="2" t="s">
        <v>68</v>
      </c>
      <c r="E1276" s="4">
        <v>2.2389999999999999</v>
      </c>
      <c r="F1276" s="2" t="s">
        <v>150</v>
      </c>
      <c r="G1276" s="2" t="s">
        <v>2810</v>
      </c>
    </row>
    <row r="1277" spans="1:7">
      <c r="A1277" s="2" t="s">
        <v>4084</v>
      </c>
      <c r="B1277" s="2" t="s">
        <v>1873</v>
      </c>
      <c r="C1277" s="2" t="s">
        <v>224</v>
      </c>
      <c r="D1277" s="2" t="s">
        <v>68</v>
      </c>
      <c r="E1277" s="4">
        <v>2.2389999999999999</v>
      </c>
      <c r="F1277" s="2" t="s">
        <v>150</v>
      </c>
      <c r="G1277" s="2" t="s">
        <v>2810</v>
      </c>
    </row>
    <row r="1278" spans="1:7">
      <c r="A1278" s="2" t="s">
        <v>4085</v>
      </c>
      <c r="B1278" s="2" t="s">
        <v>1874</v>
      </c>
      <c r="C1278" s="2" t="s">
        <v>224</v>
      </c>
      <c r="D1278" s="2" t="s">
        <v>68</v>
      </c>
      <c r="E1278" s="4">
        <v>2.2389999999999999</v>
      </c>
      <c r="F1278" s="2" t="s">
        <v>150</v>
      </c>
      <c r="G1278" s="2" t="s">
        <v>2810</v>
      </c>
    </row>
    <row r="1279" spans="1:7">
      <c r="A1279" s="2" t="s">
        <v>4086</v>
      </c>
      <c r="B1279" s="2" t="s">
        <v>1875</v>
      </c>
      <c r="C1279" s="2" t="s">
        <v>224</v>
      </c>
      <c r="D1279" s="2" t="s">
        <v>68</v>
      </c>
      <c r="E1279" s="4">
        <v>2.2389999999999999</v>
      </c>
      <c r="F1279" s="2" t="s">
        <v>150</v>
      </c>
      <c r="G1279" s="2" t="s">
        <v>2810</v>
      </c>
    </row>
    <row r="1280" spans="1:7">
      <c r="A1280" s="2" t="s">
        <v>4087</v>
      </c>
      <c r="B1280" s="2" t="s">
        <v>1876</v>
      </c>
      <c r="C1280" s="2" t="s">
        <v>224</v>
      </c>
      <c r="D1280" s="2" t="s">
        <v>68</v>
      </c>
      <c r="E1280" s="4">
        <v>2.2389999999999999</v>
      </c>
      <c r="F1280" s="2" t="s">
        <v>150</v>
      </c>
      <c r="G1280" s="2" t="s">
        <v>2810</v>
      </c>
    </row>
    <row r="1281" spans="1:7">
      <c r="A1281" s="2" t="s">
        <v>4088</v>
      </c>
      <c r="B1281" s="2" t="s">
        <v>1878</v>
      </c>
      <c r="C1281" s="2" t="s">
        <v>224</v>
      </c>
      <c r="D1281" s="2" t="s">
        <v>68</v>
      </c>
      <c r="E1281" s="4">
        <v>2.2389999999999999</v>
      </c>
      <c r="F1281" s="2" t="s">
        <v>150</v>
      </c>
      <c r="G1281" s="2" t="s">
        <v>2810</v>
      </c>
    </row>
    <row r="1282" spans="1:7">
      <c r="A1282" s="2" t="s">
        <v>4089</v>
      </c>
      <c r="B1282" s="2" t="s">
        <v>1879</v>
      </c>
      <c r="C1282" s="2" t="s">
        <v>224</v>
      </c>
      <c r="D1282" s="2" t="s">
        <v>68</v>
      </c>
      <c r="E1282" s="4">
        <v>2.2389999999999999</v>
      </c>
      <c r="F1282" s="2" t="s">
        <v>150</v>
      </c>
      <c r="G1282" s="2" t="s">
        <v>2810</v>
      </c>
    </row>
    <row r="1283" spans="1:7">
      <c r="A1283" s="2" t="s">
        <v>4090</v>
      </c>
      <c r="B1283" s="2" t="s">
        <v>1880</v>
      </c>
      <c r="C1283" s="2" t="s">
        <v>224</v>
      </c>
      <c r="D1283" s="2" t="s">
        <v>68</v>
      </c>
      <c r="E1283" s="4">
        <v>2.2389999999999999</v>
      </c>
      <c r="F1283" s="2" t="s">
        <v>150</v>
      </c>
      <c r="G1283" s="2" t="s">
        <v>2810</v>
      </c>
    </row>
    <row r="1284" spans="1:7">
      <c r="A1284" s="2" t="s">
        <v>4091</v>
      </c>
      <c r="B1284" s="2" t="s">
        <v>1882</v>
      </c>
      <c r="C1284" s="2" t="s">
        <v>224</v>
      </c>
      <c r="D1284" s="2" t="s">
        <v>68</v>
      </c>
      <c r="E1284" s="4">
        <v>2.2389999999999999</v>
      </c>
      <c r="F1284" s="2" t="s">
        <v>150</v>
      </c>
      <c r="G1284" s="2" t="s">
        <v>2810</v>
      </c>
    </row>
    <row r="1285" spans="1:7">
      <c r="A1285" s="2" t="s">
        <v>4092</v>
      </c>
      <c r="B1285" s="2" t="s">
        <v>1883</v>
      </c>
      <c r="C1285" s="2" t="s">
        <v>224</v>
      </c>
      <c r="D1285" s="2" t="s">
        <v>68</v>
      </c>
      <c r="E1285" s="4">
        <v>2.2389999999999999</v>
      </c>
      <c r="F1285" s="2" t="s">
        <v>150</v>
      </c>
      <c r="G1285" s="2" t="s">
        <v>2810</v>
      </c>
    </row>
    <row r="1286" spans="1:7">
      <c r="A1286" s="2" t="s">
        <v>4093</v>
      </c>
      <c r="B1286" s="2" t="s">
        <v>1884</v>
      </c>
      <c r="C1286" s="2" t="s">
        <v>224</v>
      </c>
      <c r="D1286" s="2" t="s">
        <v>63</v>
      </c>
      <c r="E1286" s="4">
        <v>2.2389999999999999</v>
      </c>
      <c r="F1286" s="2" t="s">
        <v>150</v>
      </c>
      <c r="G1286" s="2" t="s">
        <v>2810</v>
      </c>
    </row>
    <row r="1287" spans="1:7">
      <c r="A1287" s="2" t="s">
        <v>4094</v>
      </c>
      <c r="B1287" s="2" t="s">
        <v>1885</v>
      </c>
      <c r="C1287" s="2" t="s">
        <v>224</v>
      </c>
      <c r="D1287" s="2" t="s">
        <v>68</v>
      </c>
      <c r="E1287" s="4">
        <v>2.2389999999999999</v>
      </c>
      <c r="F1287" s="2" t="s">
        <v>150</v>
      </c>
      <c r="G1287" s="2" t="s">
        <v>2810</v>
      </c>
    </row>
    <row r="1288" spans="1:7">
      <c r="A1288" s="2" t="s">
        <v>4095</v>
      </c>
      <c r="B1288" s="2" t="s">
        <v>1886</v>
      </c>
      <c r="C1288" s="2" t="s">
        <v>224</v>
      </c>
      <c r="D1288" s="2" t="s">
        <v>68</v>
      </c>
      <c r="E1288" s="4">
        <v>2.2389999999999999</v>
      </c>
      <c r="F1288" s="2" t="s">
        <v>150</v>
      </c>
      <c r="G1288" s="2" t="s">
        <v>2810</v>
      </c>
    </row>
    <row r="1289" spans="1:7">
      <c r="A1289" s="2" t="s">
        <v>4096</v>
      </c>
      <c r="B1289" s="2" t="s">
        <v>1887</v>
      </c>
      <c r="C1289" s="2" t="s">
        <v>224</v>
      </c>
      <c r="D1289" s="2" t="s">
        <v>68</v>
      </c>
      <c r="E1289" s="4">
        <v>2.2389999999999999</v>
      </c>
      <c r="F1289" s="2" t="s">
        <v>150</v>
      </c>
      <c r="G1289" s="2" t="s">
        <v>2810</v>
      </c>
    </row>
    <row r="1290" spans="1:7">
      <c r="A1290" s="2" t="s">
        <v>4097</v>
      </c>
      <c r="B1290" s="2" t="s">
        <v>1888</v>
      </c>
      <c r="C1290" s="2" t="s">
        <v>224</v>
      </c>
      <c r="D1290" s="2" t="s">
        <v>68</v>
      </c>
      <c r="E1290" s="4">
        <v>2.2389999999999999</v>
      </c>
      <c r="F1290" s="2" t="s">
        <v>150</v>
      </c>
      <c r="G1290" s="2" t="s">
        <v>2810</v>
      </c>
    </row>
    <row r="1291" spans="1:7">
      <c r="A1291" s="2" t="s">
        <v>4098</v>
      </c>
      <c r="B1291" s="2" t="s">
        <v>1889</v>
      </c>
      <c r="C1291" s="2" t="s">
        <v>224</v>
      </c>
      <c r="D1291" s="2" t="s">
        <v>68</v>
      </c>
      <c r="E1291" s="4">
        <v>2.2389999999999999</v>
      </c>
      <c r="F1291" s="2" t="s">
        <v>150</v>
      </c>
      <c r="G1291" s="2" t="s">
        <v>2810</v>
      </c>
    </row>
    <row r="1292" spans="1:7">
      <c r="A1292" s="2" t="s">
        <v>4099</v>
      </c>
      <c r="B1292" s="2" t="s">
        <v>1891</v>
      </c>
      <c r="C1292" s="2" t="s">
        <v>224</v>
      </c>
      <c r="D1292" s="2" t="s">
        <v>68</v>
      </c>
      <c r="E1292" s="4">
        <v>2.2389999999999999</v>
      </c>
      <c r="F1292" s="2" t="s">
        <v>150</v>
      </c>
      <c r="G1292" s="2" t="s">
        <v>2810</v>
      </c>
    </row>
    <row r="1293" spans="1:7">
      <c r="A1293" s="2" t="s">
        <v>4100</v>
      </c>
      <c r="B1293" s="2" t="s">
        <v>1892</v>
      </c>
      <c r="C1293" s="2" t="s">
        <v>224</v>
      </c>
      <c r="D1293" s="2" t="s">
        <v>68</v>
      </c>
      <c r="E1293" s="4">
        <v>2.2389999999999999</v>
      </c>
      <c r="F1293" s="2" t="s">
        <v>150</v>
      </c>
      <c r="G1293" s="2" t="s">
        <v>2810</v>
      </c>
    </row>
    <row r="1294" spans="1:7">
      <c r="A1294" s="2" t="s">
        <v>4101</v>
      </c>
      <c r="B1294" s="2" t="s">
        <v>1893</v>
      </c>
      <c r="C1294" s="2" t="s">
        <v>224</v>
      </c>
      <c r="D1294" s="2" t="s">
        <v>68</v>
      </c>
      <c r="E1294" s="4">
        <v>2.2389999999999999</v>
      </c>
      <c r="F1294" s="2" t="s">
        <v>150</v>
      </c>
      <c r="G1294" s="2" t="s">
        <v>2810</v>
      </c>
    </row>
    <row r="1295" spans="1:7">
      <c r="A1295" s="2" t="s">
        <v>4102</v>
      </c>
      <c r="B1295" s="2" t="s">
        <v>1894</v>
      </c>
      <c r="C1295" s="2" t="s">
        <v>224</v>
      </c>
      <c r="D1295" s="2" t="s">
        <v>68</v>
      </c>
      <c r="E1295" s="4">
        <v>2.2389999999999999</v>
      </c>
      <c r="F1295" s="2" t="s">
        <v>150</v>
      </c>
      <c r="G1295" s="2" t="s">
        <v>2810</v>
      </c>
    </row>
    <row r="1296" spans="1:7">
      <c r="A1296" s="2" t="s">
        <v>4103</v>
      </c>
      <c r="B1296" s="2" t="s">
        <v>1895</v>
      </c>
      <c r="C1296" s="2" t="s">
        <v>224</v>
      </c>
      <c r="D1296" s="2" t="s">
        <v>68</v>
      </c>
      <c r="E1296" s="4">
        <v>2.2389999999999999</v>
      </c>
      <c r="F1296" s="2" t="s">
        <v>150</v>
      </c>
      <c r="G1296" s="2" t="s">
        <v>2810</v>
      </c>
    </row>
    <row r="1297" spans="1:7">
      <c r="A1297" s="2" t="s">
        <v>4104</v>
      </c>
      <c r="B1297" s="2" t="s">
        <v>1896</v>
      </c>
      <c r="C1297" s="2" t="s">
        <v>224</v>
      </c>
      <c r="D1297" s="2" t="s">
        <v>68</v>
      </c>
      <c r="E1297" s="4">
        <v>2.2389999999999999</v>
      </c>
      <c r="F1297" s="2" t="s">
        <v>150</v>
      </c>
      <c r="G1297" s="2" t="s">
        <v>2810</v>
      </c>
    </row>
    <row r="1298" spans="1:7">
      <c r="A1298" s="2" t="s">
        <v>4105</v>
      </c>
      <c r="B1298" s="2" t="s">
        <v>1897</v>
      </c>
      <c r="C1298" s="2" t="s">
        <v>224</v>
      </c>
      <c r="D1298" s="2" t="s">
        <v>68</v>
      </c>
      <c r="E1298" s="4">
        <v>2.2389999999999999</v>
      </c>
      <c r="F1298" s="2" t="s">
        <v>150</v>
      </c>
      <c r="G1298" s="2" t="s">
        <v>2810</v>
      </c>
    </row>
    <row r="1299" spans="1:7">
      <c r="A1299" s="2" t="s">
        <v>4106</v>
      </c>
      <c r="B1299" s="2" t="s">
        <v>1898</v>
      </c>
      <c r="C1299" s="2" t="s">
        <v>224</v>
      </c>
      <c r="D1299" s="2" t="s">
        <v>68</v>
      </c>
      <c r="E1299" s="4">
        <v>2.2389999999999999</v>
      </c>
      <c r="F1299" s="2" t="s">
        <v>150</v>
      </c>
      <c r="G1299" s="2" t="s">
        <v>2810</v>
      </c>
    </row>
    <row r="1300" spans="1:7">
      <c r="A1300" s="2" t="s">
        <v>4107</v>
      </c>
      <c r="B1300" s="2" t="s">
        <v>1900</v>
      </c>
      <c r="C1300" s="2" t="s">
        <v>224</v>
      </c>
      <c r="D1300" s="2" t="s">
        <v>63</v>
      </c>
      <c r="E1300" s="4">
        <v>2.2389999999999999</v>
      </c>
      <c r="F1300" s="2" t="s">
        <v>150</v>
      </c>
      <c r="G1300" s="2" t="s">
        <v>2810</v>
      </c>
    </row>
    <row r="1301" spans="1:7">
      <c r="A1301" s="2" t="s">
        <v>4108</v>
      </c>
      <c r="B1301" s="2" t="s">
        <v>1901</v>
      </c>
      <c r="C1301" s="2" t="s">
        <v>224</v>
      </c>
      <c r="D1301" s="2" t="s">
        <v>68</v>
      </c>
      <c r="E1301" s="4">
        <v>2.2389999999999999</v>
      </c>
      <c r="F1301" s="2" t="s">
        <v>150</v>
      </c>
      <c r="G1301" s="2" t="s">
        <v>2810</v>
      </c>
    </row>
    <row r="1302" spans="1:7">
      <c r="A1302" s="2" t="s">
        <v>4109</v>
      </c>
      <c r="B1302" s="2" t="s">
        <v>1902</v>
      </c>
      <c r="C1302" s="2" t="s">
        <v>224</v>
      </c>
      <c r="D1302" s="2" t="s">
        <v>68</v>
      </c>
      <c r="E1302" s="4">
        <v>2.2389999999999999</v>
      </c>
      <c r="F1302" s="2" t="s">
        <v>150</v>
      </c>
      <c r="G1302" s="2" t="s">
        <v>2810</v>
      </c>
    </row>
    <row r="1303" spans="1:7">
      <c r="A1303" s="2" t="s">
        <v>4110</v>
      </c>
      <c r="B1303" s="2" t="s">
        <v>1903</v>
      </c>
      <c r="C1303" s="2" t="s">
        <v>224</v>
      </c>
      <c r="D1303" s="2" t="s">
        <v>68</v>
      </c>
      <c r="E1303" s="4">
        <v>2.2389999999999999</v>
      </c>
      <c r="F1303" s="2" t="s">
        <v>150</v>
      </c>
      <c r="G1303" s="2" t="s">
        <v>2810</v>
      </c>
    </row>
    <row r="1304" spans="1:7">
      <c r="A1304" s="2" t="s">
        <v>4111</v>
      </c>
      <c r="B1304" s="2" t="s">
        <v>1904</v>
      </c>
      <c r="C1304" s="2" t="s">
        <v>224</v>
      </c>
      <c r="D1304" s="2" t="s">
        <v>68</v>
      </c>
      <c r="E1304" s="4">
        <v>2.2389999999999999</v>
      </c>
      <c r="F1304" s="2" t="s">
        <v>150</v>
      </c>
      <c r="G1304" s="2" t="s">
        <v>2810</v>
      </c>
    </row>
    <row r="1305" spans="1:7">
      <c r="A1305" s="2" t="s">
        <v>4112</v>
      </c>
      <c r="B1305" s="2" t="s">
        <v>1905</v>
      </c>
      <c r="C1305" s="2" t="s">
        <v>224</v>
      </c>
      <c r="D1305" s="2" t="s">
        <v>68</v>
      </c>
      <c r="E1305" s="4">
        <v>2.2389999999999999</v>
      </c>
      <c r="F1305" s="2" t="s">
        <v>150</v>
      </c>
      <c r="G1305" s="2" t="s">
        <v>2810</v>
      </c>
    </row>
    <row r="1306" spans="1:7">
      <c r="A1306" s="2" t="s">
        <v>4113</v>
      </c>
      <c r="B1306" s="2" t="s">
        <v>1906</v>
      </c>
      <c r="C1306" s="2" t="s">
        <v>224</v>
      </c>
      <c r="D1306" s="2" t="s">
        <v>68</v>
      </c>
      <c r="E1306" s="4">
        <v>2.2389999999999999</v>
      </c>
      <c r="F1306" s="2" t="s">
        <v>150</v>
      </c>
      <c r="G1306" s="2" t="s">
        <v>2810</v>
      </c>
    </row>
    <row r="1307" spans="1:7">
      <c r="A1307" s="2" t="s">
        <v>4114</v>
      </c>
      <c r="B1307" s="2" t="s">
        <v>1907</v>
      </c>
      <c r="C1307" s="2" t="s">
        <v>224</v>
      </c>
      <c r="D1307" s="2" t="s">
        <v>68</v>
      </c>
      <c r="E1307" s="4">
        <v>2.2389999999999999</v>
      </c>
      <c r="F1307" s="2" t="s">
        <v>150</v>
      </c>
      <c r="G1307" s="2" t="s">
        <v>2810</v>
      </c>
    </row>
    <row r="1308" spans="1:7">
      <c r="A1308" s="2" t="s">
        <v>4115</v>
      </c>
      <c r="B1308" s="2" t="s">
        <v>1908</v>
      </c>
      <c r="C1308" s="2" t="s">
        <v>224</v>
      </c>
      <c r="D1308" s="2" t="s">
        <v>68</v>
      </c>
      <c r="E1308" s="4">
        <v>2.2389999999999999</v>
      </c>
      <c r="F1308" s="2" t="s">
        <v>150</v>
      </c>
      <c r="G1308" s="2" t="s">
        <v>2810</v>
      </c>
    </row>
    <row r="1309" spans="1:7">
      <c r="A1309" s="2" t="s">
        <v>4116</v>
      </c>
      <c r="B1309" s="2" t="s">
        <v>1909</v>
      </c>
      <c r="C1309" s="2" t="s">
        <v>224</v>
      </c>
      <c r="D1309" s="2" t="s">
        <v>68</v>
      </c>
      <c r="E1309" s="4">
        <v>2.2389999999999999</v>
      </c>
      <c r="F1309" s="2" t="s">
        <v>150</v>
      </c>
      <c r="G1309" s="2" t="s">
        <v>2810</v>
      </c>
    </row>
    <row r="1310" spans="1:7">
      <c r="A1310" s="2" t="s">
        <v>4117</v>
      </c>
      <c r="B1310" s="2" t="s">
        <v>1910</v>
      </c>
      <c r="C1310" s="2" t="s">
        <v>224</v>
      </c>
      <c r="D1310" s="2" t="s">
        <v>68</v>
      </c>
      <c r="E1310" s="4">
        <v>2.2389999999999999</v>
      </c>
      <c r="F1310" s="2" t="s">
        <v>150</v>
      </c>
      <c r="G1310" s="2" t="s">
        <v>2810</v>
      </c>
    </row>
    <row r="1311" spans="1:7">
      <c r="A1311" s="2" t="s">
        <v>4118</v>
      </c>
      <c r="B1311" s="2" t="s">
        <v>1911</v>
      </c>
      <c r="C1311" s="2" t="s">
        <v>224</v>
      </c>
      <c r="D1311" s="2" t="s">
        <v>68</v>
      </c>
      <c r="E1311" s="4">
        <v>2.2389999999999999</v>
      </c>
      <c r="F1311" s="2" t="s">
        <v>150</v>
      </c>
      <c r="G1311" s="2" t="s">
        <v>2810</v>
      </c>
    </row>
    <row r="1312" spans="1:7">
      <c r="A1312" s="2" t="s">
        <v>4119</v>
      </c>
      <c r="B1312" s="2" t="s">
        <v>1912</v>
      </c>
      <c r="C1312" s="2" t="s">
        <v>224</v>
      </c>
      <c r="D1312" s="2" t="s">
        <v>68</v>
      </c>
      <c r="E1312" s="4">
        <v>2.2389999999999999</v>
      </c>
      <c r="F1312" s="2" t="s">
        <v>150</v>
      </c>
      <c r="G1312" s="2" t="s">
        <v>2810</v>
      </c>
    </row>
    <row r="1313" spans="1:7">
      <c r="A1313" s="2" t="s">
        <v>4120</v>
      </c>
      <c r="B1313" s="2" t="s">
        <v>1913</v>
      </c>
      <c r="C1313" s="2" t="s">
        <v>224</v>
      </c>
      <c r="D1313" s="2" t="s">
        <v>68</v>
      </c>
      <c r="E1313" s="4">
        <v>2.2389999999999999</v>
      </c>
      <c r="F1313" s="2" t="s">
        <v>150</v>
      </c>
      <c r="G1313" s="2" t="s">
        <v>2810</v>
      </c>
    </row>
    <row r="1314" spans="1:7">
      <c r="A1314" s="2" t="s">
        <v>4121</v>
      </c>
      <c r="B1314" s="2" t="s">
        <v>1914</v>
      </c>
      <c r="C1314" s="2" t="s">
        <v>224</v>
      </c>
      <c r="D1314" s="2" t="s">
        <v>68</v>
      </c>
      <c r="E1314" s="4">
        <v>2.2389999999999999</v>
      </c>
      <c r="F1314" s="2" t="s">
        <v>150</v>
      </c>
      <c r="G1314" s="2" t="s">
        <v>2810</v>
      </c>
    </row>
    <row r="1315" spans="1:7">
      <c r="A1315" s="2" t="s">
        <v>4122</v>
      </c>
      <c r="B1315" s="2" t="s">
        <v>1915</v>
      </c>
      <c r="C1315" s="2" t="s">
        <v>224</v>
      </c>
      <c r="D1315" s="2" t="s">
        <v>75</v>
      </c>
      <c r="E1315" s="4">
        <v>2.2389999999999999</v>
      </c>
      <c r="F1315" s="2" t="s">
        <v>150</v>
      </c>
      <c r="G1315" s="2" t="s">
        <v>2810</v>
      </c>
    </row>
    <row r="1316" spans="1:7">
      <c r="A1316" s="2" t="s">
        <v>4123</v>
      </c>
      <c r="B1316" s="2" t="s">
        <v>1916</v>
      </c>
      <c r="C1316" s="2" t="s">
        <v>224</v>
      </c>
      <c r="D1316" s="2" t="s">
        <v>68</v>
      </c>
      <c r="E1316" s="4">
        <v>2.2389999999999999</v>
      </c>
      <c r="F1316" s="2" t="s">
        <v>150</v>
      </c>
      <c r="G1316" s="2" t="s">
        <v>2810</v>
      </c>
    </row>
    <row r="1317" spans="1:7">
      <c r="A1317" s="2" t="s">
        <v>4124</v>
      </c>
      <c r="B1317" s="2" t="s">
        <v>1918</v>
      </c>
      <c r="C1317" s="2" t="s">
        <v>224</v>
      </c>
      <c r="D1317" s="2" t="s">
        <v>68</v>
      </c>
      <c r="E1317" s="4">
        <v>2.2389999999999999</v>
      </c>
      <c r="F1317" s="2" t="s">
        <v>150</v>
      </c>
      <c r="G1317" s="2" t="s">
        <v>2810</v>
      </c>
    </row>
    <row r="1318" spans="1:7">
      <c r="A1318" s="2" t="s">
        <v>4125</v>
      </c>
      <c r="B1318" s="2" t="s">
        <v>1919</v>
      </c>
      <c r="C1318" s="2" t="s">
        <v>224</v>
      </c>
      <c r="D1318" s="2" t="s">
        <v>72</v>
      </c>
      <c r="E1318" s="4">
        <v>1.990879478827362</v>
      </c>
      <c r="F1318" s="2" t="s">
        <v>150</v>
      </c>
      <c r="G1318" s="2" t="s">
        <v>2810</v>
      </c>
    </row>
    <row r="1319" spans="1:7">
      <c r="A1319" s="2" t="s">
        <v>4126</v>
      </c>
      <c r="B1319" s="2" t="s">
        <v>1921</v>
      </c>
      <c r="C1319" s="2" t="s">
        <v>224</v>
      </c>
      <c r="D1319" s="2" t="s">
        <v>72</v>
      </c>
      <c r="E1319" s="4">
        <v>1.990879478827362</v>
      </c>
      <c r="F1319" s="2" t="s">
        <v>150</v>
      </c>
      <c r="G1319" s="2" t="s">
        <v>2810</v>
      </c>
    </row>
    <row r="1320" spans="1:7">
      <c r="A1320" s="2" t="s">
        <v>4127</v>
      </c>
      <c r="B1320" s="2" t="s">
        <v>1923</v>
      </c>
      <c r="C1320" s="2" t="s">
        <v>224</v>
      </c>
      <c r="D1320" s="2" t="s">
        <v>72</v>
      </c>
      <c r="E1320" s="4">
        <v>1.990879478827362</v>
      </c>
      <c r="F1320" s="2" t="s">
        <v>150</v>
      </c>
      <c r="G1320" s="2" t="s">
        <v>2810</v>
      </c>
    </row>
    <row r="1321" spans="1:7">
      <c r="A1321" s="2" t="s">
        <v>4128</v>
      </c>
      <c r="B1321" s="2" t="s">
        <v>1925</v>
      </c>
      <c r="C1321" s="2" t="s">
        <v>224</v>
      </c>
      <c r="D1321" s="2" t="s">
        <v>72</v>
      </c>
      <c r="E1321" s="4">
        <v>1.990879478827362</v>
      </c>
      <c r="F1321" s="2" t="s">
        <v>150</v>
      </c>
      <c r="G1321" s="2" t="s">
        <v>2810</v>
      </c>
    </row>
    <row r="1322" spans="1:7">
      <c r="A1322" s="2" t="s">
        <v>4129</v>
      </c>
      <c r="B1322" s="2" t="s">
        <v>1926</v>
      </c>
      <c r="C1322" s="2" t="s">
        <v>224</v>
      </c>
      <c r="D1322" s="2" t="s">
        <v>72</v>
      </c>
      <c r="E1322" s="4">
        <v>1.990879478827362</v>
      </c>
      <c r="F1322" s="2" t="s">
        <v>150</v>
      </c>
      <c r="G1322" s="2" t="s">
        <v>2810</v>
      </c>
    </row>
    <row r="1323" spans="1:7">
      <c r="A1323" s="2" t="s">
        <v>4130</v>
      </c>
      <c r="B1323" s="2" t="s">
        <v>1928</v>
      </c>
      <c r="C1323" s="2" t="s">
        <v>224</v>
      </c>
      <c r="D1323" s="2" t="s">
        <v>72</v>
      </c>
      <c r="E1323" s="4">
        <v>1.990879478827362</v>
      </c>
      <c r="F1323" s="2" t="s">
        <v>150</v>
      </c>
      <c r="G1323" s="2" t="s">
        <v>2810</v>
      </c>
    </row>
    <row r="1324" spans="1:7">
      <c r="A1324" s="2" t="s">
        <v>4131</v>
      </c>
      <c r="B1324" s="2" t="s">
        <v>1930</v>
      </c>
      <c r="C1324" s="2" t="s">
        <v>224</v>
      </c>
      <c r="D1324" s="2" t="s">
        <v>72</v>
      </c>
      <c r="E1324" s="4">
        <v>1.990879478827362</v>
      </c>
      <c r="F1324" s="2" t="s">
        <v>150</v>
      </c>
      <c r="G1324" s="2" t="s">
        <v>2810</v>
      </c>
    </row>
    <row r="1325" spans="1:7">
      <c r="A1325" s="2" t="s">
        <v>4132</v>
      </c>
      <c r="B1325" s="2" t="s">
        <v>1932</v>
      </c>
      <c r="C1325" s="2" t="s">
        <v>224</v>
      </c>
      <c r="D1325" s="2" t="s">
        <v>72</v>
      </c>
      <c r="E1325" s="4">
        <v>1.990879478827362</v>
      </c>
      <c r="F1325" s="2" t="s">
        <v>150</v>
      </c>
      <c r="G1325" s="2" t="s">
        <v>2810</v>
      </c>
    </row>
    <row r="1326" spans="1:7">
      <c r="A1326" s="2" t="s">
        <v>4133</v>
      </c>
      <c r="B1326" s="2" t="s">
        <v>1934</v>
      </c>
      <c r="C1326" s="2" t="s">
        <v>224</v>
      </c>
      <c r="D1326" s="2" t="s">
        <v>72</v>
      </c>
      <c r="E1326" s="4">
        <v>1.990879478827362</v>
      </c>
      <c r="F1326" s="2" t="s">
        <v>150</v>
      </c>
      <c r="G1326" s="2" t="s">
        <v>2810</v>
      </c>
    </row>
    <row r="1327" spans="1:7">
      <c r="A1327" s="2" t="s">
        <v>4134</v>
      </c>
      <c r="B1327" s="2" t="s">
        <v>1935</v>
      </c>
      <c r="C1327" s="2" t="s">
        <v>224</v>
      </c>
      <c r="D1327" s="2" t="s">
        <v>72</v>
      </c>
      <c r="E1327" s="4">
        <v>1.990879478827362</v>
      </c>
      <c r="F1327" s="2" t="s">
        <v>150</v>
      </c>
      <c r="G1327" s="2" t="s">
        <v>2810</v>
      </c>
    </row>
    <row r="1328" spans="1:7">
      <c r="A1328" s="2" t="s">
        <v>4135</v>
      </c>
      <c r="B1328" s="2" t="s">
        <v>1937</v>
      </c>
      <c r="C1328" s="2" t="s">
        <v>224</v>
      </c>
      <c r="D1328" s="2" t="s">
        <v>72</v>
      </c>
      <c r="E1328" s="4">
        <v>1.990879478827362</v>
      </c>
      <c r="F1328" s="2" t="s">
        <v>150</v>
      </c>
      <c r="G1328" s="2" t="s">
        <v>2810</v>
      </c>
    </row>
    <row r="1329" spans="1:7">
      <c r="A1329" s="2" t="s">
        <v>4136</v>
      </c>
      <c r="B1329" s="2" t="s">
        <v>1939</v>
      </c>
      <c r="C1329" s="2" t="s">
        <v>224</v>
      </c>
      <c r="D1329" s="2" t="s">
        <v>72</v>
      </c>
      <c r="E1329" s="4">
        <v>1.990879478827362</v>
      </c>
      <c r="F1329" s="2" t="s">
        <v>150</v>
      </c>
      <c r="G1329" s="2" t="s">
        <v>2810</v>
      </c>
    </row>
    <row r="1330" spans="1:7">
      <c r="A1330" s="2" t="s">
        <v>4137</v>
      </c>
      <c r="B1330" s="2" t="s">
        <v>1940</v>
      </c>
      <c r="C1330" s="2" t="s">
        <v>224</v>
      </c>
      <c r="D1330" s="2" t="s">
        <v>72</v>
      </c>
      <c r="E1330" s="4">
        <v>1.990879478827362</v>
      </c>
      <c r="F1330" s="2" t="s">
        <v>150</v>
      </c>
      <c r="G1330" s="2" t="s">
        <v>2810</v>
      </c>
    </row>
    <row r="1331" spans="1:7">
      <c r="A1331" s="2" t="s">
        <v>4138</v>
      </c>
      <c r="B1331" s="2" t="s">
        <v>1942</v>
      </c>
      <c r="C1331" s="2" t="s">
        <v>224</v>
      </c>
      <c r="D1331" s="2" t="s">
        <v>72</v>
      </c>
      <c r="E1331" s="4">
        <v>1.990879478827362</v>
      </c>
      <c r="F1331" s="2" t="s">
        <v>150</v>
      </c>
      <c r="G1331" s="2" t="s">
        <v>2810</v>
      </c>
    </row>
    <row r="1332" spans="1:7">
      <c r="A1332" s="2" t="s">
        <v>4139</v>
      </c>
      <c r="B1332" s="2" t="s">
        <v>1944</v>
      </c>
      <c r="C1332" s="2" t="s">
        <v>224</v>
      </c>
      <c r="D1332" s="2" t="s">
        <v>72</v>
      </c>
      <c r="E1332" s="4">
        <v>1.990879478827362</v>
      </c>
      <c r="F1332" s="2" t="s">
        <v>150</v>
      </c>
      <c r="G1332" s="2" t="s">
        <v>2810</v>
      </c>
    </row>
    <row r="1333" spans="1:7">
      <c r="A1333" s="2" t="s">
        <v>4140</v>
      </c>
      <c r="B1333" s="2" t="s">
        <v>1946</v>
      </c>
      <c r="C1333" s="2" t="s">
        <v>224</v>
      </c>
      <c r="D1333" s="2" t="s">
        <v>72</v>
      </c>
      <c r="E1333" s="4">
        <v>1.990879478827362</v>
      </c>
      <c r="F1333" s="2" t="s">
        <v>150</v>
      </c>
      <c r="G1333" s="2" t="s">
        <v>2810</v>
      </c>
    </row>
    <row r="1334" spans="1:7">
      <c r="A1334" s="2" t="s">
        <v>4141</v>
      </c>
      <c r="B1334" s="2" t="s">
        <v>1948</v>
      </c>
      <c r="C1334" s="2" t="s">
        <v>224</v>
      </c>
      <c r="D1334" s="2" t="s">
        <v>72</v>
      </c>
      <c r="E1334" s="4">
        <v>1.990879478827362</v>
      </c>
      <c r="F1334" s="2" t="s">
        <v>150</v>
      </c>
      <c r="G1334" s="2" t="s">
        <v>2810</v>
      </c>
    </row>
    <row r="1335" spans="1:7">
      <c r="A1335" s="2" t="s">
        <v>4142</v>
      </c>
      <c r="B1335" s="2" t="s">
        <v>1950</v>
      </c>
      <c r="C1335" s="2" t="s">
        <v>224</v>
      </c>
      <c r="D1335" s="2" t="s">
        <v>72</v>
      </c>
      <c r="E1335" s="4">
        <v>1.990879478827362</v>
      </c>
      <c r="F1335" s="2" t="s">
        <v>150</v>
      </c>
      <c r="G1335" s="2" t="s">
        <v>2810</v>
      </c>
    </row>
    <row r="1336" spans="1:7">
      <c r="A1336" s="2" t="s">
        <v>4143</v>
      </c>
      <c r="B1336" s="2" t="s">
        <v>1951</v>
      </c>
      <c r="C1336" s="2" t="s">
        <v>224</v>
      </c>
      <c r="D1336" s="2" t="s">
        <v>72</v>
      </c>
      <c r="E1336" s="4">
        <v>1.990879478827362</v>
      </c>
      <c r="F1336" s="2" t="s">
        <v>150</v>
      </c>
      <c r="G1336" s="2" t="s">
        <v>2810</v>
      </c>
    </row>
    <row r="1337" spans="1:7">
      <c r="A1337" s="2" t="s">
        <v>4144</v>
      </c>
      <c r="B1337" s="2" t="s">
        <v>1953</v>
      </c>
      <c r="C1337" s="2" t="s">
        <v>224</v>
      </c>
      <c r="D1337" s="2" t="s">
        <v>72</v>
      </c>
      <c r="E1337" s="4">
        <v>1.990879478827362</v>
      </c>
      <c r="F1337" s="2" t="s">
        <v>150</v>
      </c>
      <c r="G1337" s="2" t="s">
        <v>2810</v>
      </c>
    </row>
    <row r="1338" spans="1:7">
      <c r="A1338" s="2" t="s">
        <v>4145</v>
      </c>
      <c r="B1338" s="2" t="s">
        <v>1954</v>
      </c>
      <c r="C1338" s="2" t="s">
        <v>224</v>
      </c>
      <c r="D1338" s="2" t="s">
        <v>72</v>
      </c>
      <c r="E1338" s="4">
        <v>1.990879478827362</v>
      </c>
      <c r="F1338" s="2" t="s">
        <v>150</v>
      </c>
      <c r="G1338" s="2" t="s">
        <v>2810</v>
      </c>
    </row>
    <row r="1339" spans="1:7">
      <c r="A1339" s="2" t="s">
        <v>4146</v>
      </c>
      <c r="B1339" s="2" t="s">
        <v>1956</v>
      </c>
      <c r="C1339" s="2" t="s">
        <v>224</v>
      </c>
      <c r="D1339" s="2" t="s">
        <v>72</v>
      </c>
      <c r="E1339" s="4">
        <v>1.990879478827362</v>
      </c>
      <c r="F1339" s="2" t="s">
        <v>150</v>
      </c>
      <c r="G1339" s="2" t="s">
        <v>2810</v>
      </c>
    </row>
    <row r="1340" spans="1:7">
      <c r="A1340" s="2" t="s">
        <v>4147</v>
      </c>
      <c r="B1340" s="2" t="s">
        <v>1958</v>
      </c>
      <c r="C1340" s="2" t="s">
        <v>224</v>
      </c>
      <c r="D1340" s="2" t="s">
        <v>72</v>
      </c>
      <c r="E1340" s="4">
        <v>1.990879478827362</v>
      </c>
      <c r="F1340" s="2" t="s">
        <v>150</v>
      </c>
      <c r="G1340" s="2" t="s">
        <v>2810</v>
      </c>
    </row>
    <row r="1341" spans="1:7">
      <c r="A1341" s="2" t="s">
        <v>4148</v>
      </c>
      <c r="B1341" s="2" t="s">
        <v>1960</v>
      </c>
      <c r="C1341" s="2" t="s">
        <v>224</v>
      </c>
      <c r="D1341" s="2" t="s">
        <v>72</v>
      </c>
      <c r="E1341" s="4">
        <v>1.990879478827362</v>
      </c>
      <c r="F1341" s="2" t="s">
        <v>150</v>
      </c>
      <c r="G1341" s="2" t="s">
        <v>2810</v>
      </c>
    </row>
    <row r="1342" spans="1:7">
      <c r="A1342" s="2" t="s">
        <v>4149</v>
      </c>
      <c r="B1342" s="2" t="s">
        <v>1962</v>
      </c>
      <c r="C1342" s="2" t="s">
        <v>224</v>
      </c>
      <c r="D1342" s="2" t="s">
        <v>72</v>
      </c>
      <c r="E1342" s="4">
        <v>1.990879478827362</v>
      </c>
      <c r="F1342" s="2" t="s">
        <v>150</v>
      </c>
      <c r="G1342" s="2" t="s">
        <v>2810</v>
      </c>
    </row>
    <row r="1343" spans="1:7">
      <c r="A1343" s="2" t="s">
        <v>4150</v>
      </c>
      <c r="B1343" s="2" t="s">
        <v>1964</v>
      </c>
      <c r="C1343" s="2" t="s">
        <v>224</v>
      </c>
      <c r="D1343" s="2" t="s">
        <v>72</v>
      </c>
      <c r="E1343" s="4">
        <v>1.990879478827362</v>
      </c>
      <c r="F1343" s="2" t="s">
        <v>150</v>
      </c>
      <c r="G1343" s="2" t="s">
        <v>2810</v>
      </c>
    </row>
    <row r="1344" spans="1:7">
      <c r="A1344" s="2" t="s">
        <v>4151</v>
      </c>
      <c r="B1344" s="2" t="s">
        <v>1965</v>
      </c>
      <c r="C1344" s="2" t="s">
        <v>224</v>
      </c>
      <c r="D1344" s="2" t="s">
        <v>72</v>
      </c>
      <c r="E1344" s="4">
        <v>1.990879478827362</v>
      </c>
      <c r="F1344" s="2" t="s">
        <v>150</v>
      </c>
      <c r="G1344" s="2" t="s">
        <v>2810</v>
      </c>
    </row>
    <row r="1345" spans="1:7">
      <c r="A1345" s="2" t="s">
        <v>4152</v>
      </c>
      <c r="B1345" s="2" t="s">
        <v>1967</v>
      </c>
      <c r="C1345" s="2" t="s">
        <v>224</v>
      </c>
      <c r="D1345" s="2" t="s">
        <v>72</v>
      </c>
      <c r="E1345" s="4">
        <v>1.990879478827362</v>
      </c>
      <c r="F1345" s="2" t="s">
        <v>150</v>
      </c>
      <c r="G1345" s="2" t="s">
        <v>2810</v>
      </c>
    </row>
    <row r="1346" spans="1:7">
      <c r="A1346" s="2" t="s">
        <v>4153</v>
      </c>
      <c r="B1346" s="2" t="s">
        <v>1969</v>
      </c>
      <c r="C1346" s="2" t="s">
        <v>224</v>
      </c>
      <c r="D1346" s="2" t="s">
        <v>72</v>
      </c>
      <c r="E1346" s="4">
        <v>1.990879478827362</v>
      </c>
      <c r="F1346" s="2" t="s">
        <v>150</v>
      </c>
      <c r="G1346" s="2" t="s">
        <v>2810</v>
      </c>
    </row>
    <row r="1347" spans="1:7">
      <c r="A1347" s="2" t="s">
        <v>4154</v>
      </c>
      <c r="B1347" s="2" t="s">
        <v>1971</v>
      </c>
      <c r="C1347" s="2" t="s">
        <v>224</v>
      </c>
      <c r="D1347" s="2" t="s">
        <v>72</v>
      </c>
      <c r="E1347" s="4">
        <v>1.990879478827362</v>
      </c>
      <c r="F1347" s="2" t="s">
        <v>150</v>
      </c>
      <c r="G1347" s="2" t="s">
        <v>2810</v>
      </c>
    </row>
    <row r="1348" spans="1:7">
      <c r="A1348" s="2" t="s">
        <v>4155</v>
      </c>
      <c r="B1348" s="2" t="s">
        <v>1972</v>
      </c>
      <c r="C1348" s="2" t="s">
        <v>224</v>
      </c>
      <c r="D1348" s="2" t="s">
        <v>72</v>
      </c>
      <c r="E1348" s="4">
        <v>1.990879478827362</v>
      </c>
      <c r="F1348" s="2" t="s">
        <v>150</v>
      </c>
      <c r="G1348" s="2" t="s">
        <v>2810</v>
      </c>
    </row>
    <row r="1349" spans="1:7">
      <c r="A1349" s="2" t="s">
        <v>4156</v>
      </c>
      <c r="B1349" s="2" t="s">
        <v>1973</v>
      </c>
      <c r="C1349" s="2" t="s">
        <v>224</v>
      </c>
      <c r="D1349" s="2" t="s">
        <v>72</v>
      </c>
      <c r="E1349" s="4">
        <v>1.990879478827362</v>
      </c>
      <c r="F1349" s="2" t="s">
        <v>150</v>
      </c>
      <c r="G1349" s="2" t="s">
        <v>2810</v>
      </c>
    </row>
    <row r="1350" spans="1:7">
      <c r="A1350" s="2" t="s">
        <v>4157</v>
      </c>
      <c r="B1350" s="2" t="s">
        <v>1975</v>
      </c>
      <c r="C1350" s="2" t="s">
        <v>224</v>
      </c>
      <c r="D1350" s="2" t="s">
        <v>72</v>
      </c>
      <c r="E1350" s="4">
        <v>1.990879478827362</v>
      </c>
      <c r="F1350" s="2" t="s">
        <v>150</v>
      </c>
      <c r="G1350" s="2" t="s">
        <v>2810</v>
      </c>
    </row>
    <row r="1351" spans="1:7">
      <c r="A1351" s="2" t="s">
        <v>4158</v>
      </c>
      <c r="B1351" s="2" t="s">
        <v>1977</v>
      </c>
      <c r="C1351" s="2" t="s">
        <v>224</v>
      </c>
      <c r="D1351" s="2" t="s">
        <v>72</v>
      </c>
      <c r="E1351" s="4">
        <v>1.990879478827362</v>
      </c>
      <c r="F1351" s="2" t="s">
        <v>150</v>
      </c>
      <c r="G1351" s="2" t="s">
        <v>2810</v>
      </c>
    </row>
    <row r="1352" spans="1:7">
      <c r="A1352" s="2" t="s">
        <v>4159</v>
      </c>
      <c r="B1352" s="2" t="s">
        <v>1978</v>
      </c>
      <c r="C1352" s="2" t="s">
        <v>224</v>
      </c>
      <c r="D1352" s="2" t="s">
        <v>72</v>
      </c>
      <c r="E1352" s="4">
        <v>1.990879478827362</v>
      </c>
      <c r="F1352" s="2" t="s">
        <v>150</v>
      </c>
      <c r="G1352" s="2" t="s">
        <v>2810</v>
      </c>
    </row>
    <row r="1353" spans="1:7">
      <c r="A1353" s="2" t="s">
        <v>4160</v>
      </c>
      <c r="B1353" s="2" t="s">
        <v>1980</v>
      </c>
      <c r="C1353" s="2" t="s">
        <v>224</v>
      </c>
      <c r="D1353" s="2" t="s">
        <v>72</v>
      </c>
      <c r="E1353" s="4">
        <v>1.990879478827362</v>
      </c>
      <c r="F1353" s="2" t="s">
        <v>150</v>
      </c>
      <c r="G1353" s="2" t="s">
        <v>2810</v>
      </c>
    </row>
    <row r="1354" spans="1:7">
      <c r="A1354" s="2" t="s">
        <v>4161</v>
      </c>
      <c r="B1354" s="2" t="s">
        <v>1982</v>
      </c>
      <c r="C1354" s="2" t="s">
        <v>224</v>
      </c>
      <c r="D1354" s="2" t="s">
        <v>72</v>
      </c>
      <c r="E1354" s="4">
        <v>1.990879478827362</v>
      </c>
      <c r="F1354" s="2" t="s">
        <v>150</v>
      </c>
      <c r="G1354" s="2" t="s">
        <v>2810</v>
      </c>
    </row>
    <row r="1355" spans="1:7">
      <c r="A1355" s="2" t="s">
        <v>4162</v>
      </c>
      <c r="B1355" s="2" t="s">
        <v>1984</v>
      </c>
      <c r="C1355" s="2" t="s">
        <v>224</v>
      </c>
      <c r="D1355" s="2" t="s">
        <v>72</v>
      </c>
      <c r="E1355" s="4">
        <v>1.990879478827362</v>
      </c>
      <c r="F1355" s="2" t="s">
        <v>150</v>
      </c>
      <c r="G1355" s="2" t="s">
        <v>2810</v>
      </c>
    </row>
    <row r="1356" spans="1:7">
      <c r="A1356" s="2" t="s">
        <v>4163</v>
      </c>
      <c r="B1356" s="2" t="s">
        <v>1985</v>
      </c>
      <c r="C1356" s="2" t="s">
        <v>224</v>
      </c>
      <c r="D1356" s="2" t="s">
        <v>72</v>
      </c>
      <c r="E1356" s="4">
        <v>1.990879478827362</v>
      </c>
      <c r="F1356" s="2" t="s">
        <v>150</v>
      </c>
      <c r="G1356" s="2" t="s">
        <v>2810</v>
      </c>
    </row>
    <row r="1357" spans="1:7">
      <c r="A1357" s="2" t="s">
        <v>4164</v>
      </c>
      <c r="B1357" s="2" t="s">
        <v>1987</v>
      </c>
      <c r="C1357" s="2" t="s">
        <v>224</v>
      </c>
      <c r="D1357" s="2" t="s">
        <v>72</v>
      </c>
      <c r="E1357" s="4">
        <v>1.990879478827362</v>
      </c>
      <c r="F1357" s="2" t="s">
        <v>150</v>
      </c>
      <c r="G1357" s="2" t="s">
        <v>2810</v>
      </c>
    </row>
    <row r="1358" spans="1:7">
      <c r="A1358" s="2" t="s">
        <v>4165</v>
      </c>
      <c r="B1358" s="2" t="s">
        <v>1988</v>
      </c>
      <c r="C1358" s="2" t="s">
        <v>224</v>
      </c>
      <c r="D1358" s="2" t="s">
        <v>72</v>
      </c>
      <c r="E1358" s="4">
        <v>1.990879478827362</v>
      </c>
      <c r="F1358" s="2" t="s">
        <v>150</v>
      </c>
      <c r="G1358" s="2" t="s">
        <v>2810</v>
      </c>
    </row>
    <row r="1359" spans="1:7">
      <c r="A1359" s="2" t="s">
        <v>4166</v>
      </c>
      <c r="B1359" s="2" t="s">
        <v>1990</v>
      </c>
      <c r="C1359" s="2" t="s">
        <v>224</v>
      </c>
      <c r="D1359" s="2" t="s">
        <v>72</v>
      </c>
      <c r="E1359" s="4">
        <v>1.990879478827362</v>
      </c>
      <c r="F1359" s="2" t="s">
        <v>150</v>
      </c>
      <c r="G1359" s="2" t="s">
        <v>2810</v>
      </c>
    </row>
    <row r="1360" spans="1:7">
      <c r="A1360" s="2" t="s">
        <v>4167</v>
      </c>
      <c r="B1360" s="2" t="s">
        <v>1991</v>
      </c>
      <c r="C1360" s="2" t="s">
        <v>224</v>
      </c>
      <c r="D1360" s="2" t="s">
        <v>72</v>
      </c>
      <c r="E1360" s="4">
        <v>1.990879478827362</v>
      </c>
      <c r="F1360" s="2" t="s">
        <v>150</v>
      </c>
      <c r="G1360" s="2" t="s">
        <v>2810</v>
      </c>
    </row>
    <row r="1361" spans="1:7">
      <c r="A1361" s="2" t="s">
        <v>4168</v>
      </c>
      <c r="B1361" s="2" t="s">
        <v>1993</v>
      </c>
      <c r="C1361" s="2" t="s">
        <v>224</v>
      </c>
      <c r="D1361" s="2" t="s">
        <v>72</v>
      </c>
      <c r="E1361" s="4">
        <v>1.990879478827362</v>
      </c>
      <c r="F1361" s="2" t="s">
        <v>150</v>
      </c>
      <c r="G1361" s="2" t="s">
        <v>2810</v>
      </c>
    </row>
    <row r="1362" spans="1:7">
      <c r="A1362" s="2" t="s">
        <v>4169</v>
      </c>
      <c r="B1362" s="2" t="s">
        <v>1995</v>
      </c>
      <c r="C1362" s="2" t="s">
        <v>224</v>
      </c>
      <c r="D1362" s="2" t="s">
        <v>72</v>
      </c>
      <c r="E1362" s="4">
        <v>1.990879478827362</v>
      </c>
      <c r="F1362" s="2" t="s">
        <v>150</v>
      </c>
      <c r="G1362" s="2" t="s">
        <v>2810</v>
      </c>
    </row>
    <row r="1363" spans="1:7">
      <c r="A1363" s="2" t="s">
        <v>4170</v>
      </c>
      <c r="B1363" s="2" t="s">
        <v>1997</v>
      </c>
      <c r="C1363" s="2" t="s">
        <v>224</v>
      </c>
      <c r="D1363" s="2" t="s">
        <v>72</v>
      </c>
      <c r="E1363" s="4">
        <v>1.990879478827362</v>
      </c>
      <c r="F1363" s="2" t="s">
        <v>150</v>
      </c>
      <c r="G1363" s="2" t="s">
        <v>2810</v>
      </c>
    </row>
    <row r="1364" spans="1:7">
      <c r="A1364" s="2" t="s">
        <v>4171</v>
      </c>
      <c r="B1364" s="2" t="s">
        <v>1999</v>
      </c>
      <c r="C1364" s="2" t="s">
        <v>224</v>
      </c>
      <c r="D1364" s="2" t="s">
        <v>72</v>
      </c>
      <c r="E1364" s="4">
        <v>1.990879478827362</v>
      </c>
      <c r="F1364" s="2" t="s">
        <v>150</v>
      </c>
      <c r="G1364" s="2" t="s">
        <v>2810</v>
      </c>
    </row>
    <row r="1365" spans="1:7">
      <c r="A1365" s="2" t="s">
        <v>4172</v>
      </c>
      <c r="B1365" s="2" t="s">
        <v>2000</v>
      </c>
      <c r="C1365" s="2" t="s">
        <v>224</v>
      </c>
      <c r="D1365" s="2" t="s">
        <v>72</v>
      </c>
      <c r="E1365" s="4">
        <v>1.990879478827362</v>
      </c>
      <c r="F1365" s="2" t="s">
        <v>150</v>
      </c>
      <c r="G1365" s="2" t="s">
        <v>2810</v>
      </c>
    </row>
    <row r="1366" spans="1:7">
      <c r="A1366" s="2" t="s">
        <v>4173</v>
      </c>
      <c r="B1366" s="2" t="s">
        <v>2002</v>
      </c>
      <c r="C1366" s="2" t="s">
        <v>224</v>
      </c>
      <c r="D1366" s="2" t="s">
        <v>72</v>
      </c>
      <c r="E1366" s="4">
        <v>1.990879478827362</v>
      </c>
      <c r="F1366" s="2" t="s">
        <v>150</v>
      </c>
      <c r="G1366" s="2" t="s">
        <v>2810</v>
      </c>
    </row>
    <row r="1367" spans="1:7">
      <c r="A1367" s="2" t="s">
        <v>4174</v>
      </c>
      <c r="B1367" s="2" t="s">
        <v>2004</v>
      </c>
      <c r="C1367" s="2" t="s">
        <v>224</v>
      </c>
      <c r="D1367" s="2" t="s">
        <v>72</v>
      </c>
      <c r="E1367" s="4">
        <v>1.990879478827362</v>
      </c>
      <c r="F1367" s="2" t="s">
        <v>150</v>
      </c>
      <c r="G1367" s="2" t="s">
        <v>2810</v>
      </c>
    </row>
    <row r="1368" spans="1:7">
      <c r="A1368" s="2" t="s">
        <v>4175</v>
      </c>
      <c r="B1368" s="2" t="s">
        <v>2006</v>
      </c>
      <c r="C1368" s="2" t="s">
        <v>224</v>
      </c>
      <c r="D1368" s="2" t="s">
        <v>72</v>
      </c>
      <c r="E1368" s="4">
        <v>1.990879478827362</v>
      </c>
      <c r="F1368" s="2" t="s">
        <v>150</v>
      </c>
      <c r="G1368" s="2" t="s">
        <v>2810</v>
      </c>
    </row>
    <row r="1369" spans="1:7">
      <c r="A1369" s="2" t="s">
        <v>4176</v>
      </c>
      <c r="B1369" s="2" t="s">
        <v>2008</v>
      </c>
      <c r="C1369" s="2" t="s">
        <v>224</v>
      </c>
      <c r="D1369" s="2" t="s">
        <v>72</v>
      </c>
      <c r="E1369" s="4">
        <v>1.990879478827362</v>
      </c>
      <c r="F1369" s="2" t="s">
        <v>150</v>
      </c>
      <c r="G1369" s="2" t="s">
        <v>2810</v>
      </c>
    </row>
    <row r="1370" spans="1:7">
      <c r="A1370" s="2" t="s">
        <v>4177</v>
      </c>
      <c r="B1370" s="2" t="s">
        <v>2010</v>
      </c>
      <c r="C1370" s="2" t="s">
        <v>224</v>
      </c>
      <c r="D1370" s="2" t="s">
        <v>72</v>
      </c>
      <c r="E1370" s="4">
        <v>1.990879478827362</v>
      </c>
      <c r="F1370" s="2" t="s">
        <v>150</v>
      </c>
      <c r="G1370" s="2" t="s">
        <v>2810</v>
      </c>
    </row>
    <row r="1371" spans="1:7">
      <c r="A1371" s="2" t="s">
        <v>4178</v>
      </c>
      <c r="B1371" s="2" t="s">
        <v>2012</v>
      </c>
      <c r="C1371" s="2" t="s">
        <v>224</v>
      </c>
      <c r="D1371" s="2" t="s">
        <v>72</v>
      </c>
      <c r="E1371" s="4">
        <v>1.990879478827362</v>
      </c>
      <c r="F1371" s="2" t="s">
        <v>150</v>
      </c>
      <c r="G1371" s="2" t="s">
        <v>2810</v>
      </c>
    </row>
    <row r="1372" spans="1:7">
      <c r="A1372" s="2" t="s">
        <v>4179</v>
      </c>
      <c r="B1372" s="2" t="s">
        <v>2013</v>
      </c>
      <c r="C1372" s="2" t="s">
        <v>224</v>
      </c>
      <c r="D1372" s="2" t="s">
        <v>72</v>
      </c>
      <c r="E1372" s="4">
        <v>1.990879478827362</v>
      </c>
      <c r="F1372" s="2" t="s">
        <v>150</v>
      </c>
      <c r="G1372" s="2" t="s">
        <v>2810</v>
      </c>
    </row>
    <row r="1373" spans="1:7">
      <c r="A1373" s="2" t="s">
        <v>4180</v>
      </c>
      <c r="B1373" s="2" t="s">
        <v>2015</v>
      </c>
      <c r="C1373" s="2" t="s">
        <v>224</v>
      </c>
      <c r="D1373" s="2" t="s">
        <v>72</v>
      </c>
      <c r="E1373" s="4">
        <v>1.990879478827362</v>
      </c>
      <c r="F1373" s="2" t="s">
        <v>150</v>
      </c>
      <c r="G1373" s="2" t="s">
        <v>2810</v>
      </c>
    </row>
    <row r="1374" spans="1:7">
      <c r="A1374" s="2" t="s">
        <v>4181</v>
      </c>
      <c r="B1374" s="2" t="s">
        <v>2017</v>
      </c>
      <c r="C1374" s="2" t="s">
        <v>224</v>
      </c>
      <c r="D1374" s="2" t="s">
        <v>72</v>
      </c>
      <c r="E1374" s="4">
        <v>1.990879478827362</v>
      </c>
      <c r="F1374" s="2" t="s">
        <v>150</v>
      </c>
      <c r="G1374" s="2" t="s">
        <v>2810</v>
      </c>
    </row>
    <row r="1375" spans="1:7">
      <c r="A1375" s="2" t="s">
        <v>4182</v>
      </c>
      <c r="B1375" s="2" t="s">
        <v>2019</v>
      </c>
      <c r="C1375" s="2" t="s">
        <v>224</v>
      </c>
      <c r="D1375" s="2" t="s">
        <v>72</v>
      </c>
      <c r="E1375" s="4">
        <v>1.990879478827362</v>
      </c>
      <c r="F1375" s="2" t="s">
        <v>150</v>
      </c>
      <c r="G1375" s="2" t="s">
        <v>2810</v>
      </c>
    </row>
    <row r="1376" spans="1:7">
      <c r="A1376" s="2" t="s">
        <v>4183</v>
      </c>
      <c r="B1376" s="2" t="s">
        <v>2021</v>
      </c>
      <c r="C1376" s="2" t="s">
        <v>224</v>
      </c>
      <c r="D1376" s="2" t="s">
        <v>72</v>
      </c>
      <c r="E1376" s="4">
        <v>1.990879478827362</v>
      </c>
      <c r="F1376" s="2" t="s">
        <v>150</v>
      </c>
      <c r="G1376" s="2" t="s">
        <v>2810</v>
      </c>
    </row>
    <row r="1377" spans="1:7">
      <c r="A1377" s="2" t="s">
        <v>4184</v>
      </c>
      <c r="B1377" s="2" t="s">
        <v>2023</v>
      </c>
      <c r="C1377" s="2" t="s">
        <v>224</v>
      </c>
      <c r="D1377" s="2" t="s">
        <v>72</v>
      </c>
      <c r="E1377" s="4">
        <v>1.990879478827362</v>
      </c>
      <c r="F1377" s="2" t="s">
        <v>150</v>
      </c>
      <c r="G1377" s="2" t="s">
        <v>2810</v>
      </c>
    </row>
    <row r="1378" spans="1:7">
      <c r="A1378" s="2" t="s">
        <v>4185</v>
      </c>
      <c r="B1378" s="2" t="s">
        <v>2024</v>
      </c>
      <c r="C1378" s="2" t="s">
        <v>224</v>
      </c>
      <c r="D1378" s="2" t="s">
        <v>72</v>
      </c>
      <c r="E1378" s="4">
        <v>1.990879478827362</v>
      </c>
      <c r="F1378" s="2" t="s">
        <v>150</v>
      </c>
      <c r="G1378" s="2" t="s">
        <v>2810</v>
      </c>
    </row>
    <row r="1379" spans="1:7">
      <c r="A1379" s="2" t="s">
        <v>4186</v>
      </c>
      <c r="B1379" s="2" t="s">
        <v>2026</v>
      </c>
      <c r="C1379" s="2" t="s">
        <v>224</v>
      </c>
      <c r="D1379" s="2" t="s">
        <v>72</v>
      </c>
      <c r="E1379" s="4">
        <v>1.990879478827362</v>
      </c>
      <c r="F1379" s="2" t="s">
        <v>150</v>
      </c>
      <c r="G1379" s="2" t="s">
        <v>2810</v>
      </c>
    </row>
    <row r="1380" spans="1:7">
      <c r="A1380" s="2" t="s">
        <v>4187</v>
      </c>
      <c r="B1380" s="2" t="s">
        <v>2028</v>
      </c>
      <c r="C1380" s="2" t="s">
        <v>224</v>
      </c>
      <c r="D1380" s="2" t="s">
        <v>72</v>
      </c>
      <c r="E1380" s="4">
        <v>1.990879478827362</v>
      </c>
      <c r="F1380" s="2" t="s">
        <v>150</v>
      </c>
      <c r="G1380" s="2" t="s">
        <v>2810</v>
      </c>
    </row>
    <row r="1381" spans="1:7">
      <c r="A1381" s="2" t="s">
        <v>4188</v>
      </c>
      <c r="B1381" s="2" t="s">
        <v>2030</v>
      </c>
      <c r="C1381" s="2" t="s">
        <v>224</v>
      </c>
      <c r="D1381" s="2" t="s">
        <v>72</v>
      </c>
      <c r="E1381" s="4">
        <v>1.990879478827362</v>
      </c>
      <c r="F1381" s="2" t="s">
        <v>150</v>
      </c>
      <c r="G1381" s="2" t="s">
        <v>2810</v>
      </c>
    </row>
    <row r="1382" spans="1:7">
      <c r="A1382" s="2" t="s">
        <v>4189</v>
      </c>
      <c r="B1382" s="2" t="s">
        <v>2032</v>
      </c>
      <c r="C1382" s="2" t="s">
        <v>224</v>
      </c>
      <c r="D1382" s="2" t="s">
        <v>72</v>
      </c>
      <c r="E1382" s="4">
        <v>1.990879478827362</v>
      </c>
      <c r="F1382" s="2" t="s">
        <v>150</v>
      </c>
      <c r="G1382" s="2" t="s">
        <v>2810</v>
      </c>
    </row>
    <row r="1383" spans="1:7">
      <c r="A1383" s="2" t="s">
        <v>4190</v>
      </c>
      <c r="B1383" s="2" t="s">
        <v>2033</v>
      </c>
      <c r="C1383" s="2" t="s">
        <v>224</v>
      </c>
      <c r="D1383" s="2" t="s">
        <v>72</v>
      </c>
      <c r="E1383" s="4">
        <v>1.990879478827362</v>
      </c>
      <c r="F1383" s="2" t="s">
        <v>150</v>
      </c>
      <c r="G1383" s="2" t="s">
        <v>2810</v>
      </c>
    </row>
    <row r="1384" spans="1:7">
      <c r="A1384" s="2" t="s">
        <v>4191</v>
      </c>
      <c r="B1384" s="2" t="s">
        <v>2034</v>
      </c>
      <c r="C1384" s="2" t="s">
        <v>224</v>
      </c>
      <c r="D1384" s="2" t="s">
        <v>72</v>
      </c>
      <c r="E1384" s="4">
        <v>1.990879478827362</v>
      </c>
      <c r="F1384" s="2" t="s">
        <v>150</v>
      </c>
      <c r="G1384" s="2" t="s">
        <v>2810</v>
      </c>
    </row>
    <row r="1385" spans="1:7">
      <c r="A1385" s="2" t="s">
        <v>4192</v>
      </c>
      <c r="B1385" s="2" t="s">
        <v>2036</v>
      </c>
      <c r="C1385" s="2" t="s">
        <v>224</v>
      </c>
      <c r="D1385" s="2" t="s">
        <v>72</v>
      </c>
      <c r="E1385" s="4">
        <v>1.990879478827362</v>
      </c>
      <c r="F1385" s="2" t="s">
        <v>150</v>
      </c>
      <c r="G1385" s="2" t="s">
        <v>2810</v>
      </c>
    </row>
    <row r="1386" spans="1:7">
      <c r="A1386" s="2" t="s">
        <v>4193</v>
      </c>
      <c r="B1386" s="2" t="s">
        <v>2038</v>
      </c>
      <c r="C1386" s="2" t="s">
        <v>224</v>
      </c>
      <c r="D1386" s="2" t="s">
        <v>72</v>
      </c>
      <c r="E1386" s="4">
        <v>1.990879478827362</v>
      </c>
      <c r="F1386" s="2" t="s">
        <v>150</v>
      </c>
      <c r="G1386" s="2" t="s">
        <v>2810</v>
      </c>
    </row>
    <row r="1387" spans="1:7">
      <c r="A1387" s="2" t="s">
        <v>4194</v>
      </c>
      <c r="B1387" s="2" t="s">
        <v>2039</v>
      </c>
      <c r="C1387" s="2" t="s">
        <v>224</v>
      </c>
      <c r="D1387" s="2" t="s">
        <v>72</v>
      </c>
      <c r="E1387" s="4">
        <v>1.990879478827362</v>
      </c>
      <c r="F1387" s="2" t="s">
        <v>150</v>
      </c>
      <c r="G1387" s="2" t="s">
        <v>2810</v>
      </c>
    </row>
    <row r="1388" spans="1:7">
      <c r="A1388" s="2" t="s">
        <v>4195</v>
      </c>
      <c r="B1388" s="2" t="s">
        <v>2041</v>
      </c>
      <c r="C1388" s="2" t="s">
        <v>224</v>
      </c>
      <c r="D1388" s="2" t="s">
        <v>72</v>
      </c>
      <c r="E1388" s="4">
        <v>1.990879478827362</v>
      </c>
      <c r="F1388" s="2" t="s">
        <v>150</v>
      </c>
      <c r="G1388" s="2" t="s">
        <v>2810</v>
      </c>
    </row>
    <row r="1389" spans="1:7">
      <c r="A1389" s="2" t="s">
        <v>4196</v>
      </c>
      <c r="B1389" s="2" t="s">
        <v>2042</v>
      </c>
      <c r="C1389" s="2" t="s">
        <v>224</v>
      </c>
      <c r="D1389" s="2" t="s">
        <v>72</v>
      </c>
      <c r="E1389" s="4">
        <v>1.990879478827362</v>
      </c>
      <c r="F1389" s="2" t="s">
        <v>150</v>
      </c>
      <c r="G1389" s="2" t="s">
        <v>2810</v>
      </c>
    </row>
    <row r="1390" spans="1:7">
      <c r="A1390" s="2" t="s">
        <v>4197</v>
      </c>
      <c r="B1390" s="2" t="s">
        <v>2043</v>
      </c>
      <c r="C1390" s="2" t="s">
        <v>224</v>
      </c>
      <c r="D1390" s="2" t="s">
        <v>72</v>
      </c>
      <c r="E1390" s="4">
        <v>1.990879478827362</v>
      </c>
      <c r="F1390" s="2" t="s">
        <v>150</v>
      </c>
      <c r="G1390" s="2" t="s">
        <v>2810</v>
      </c>
    </row>
    <row r="1391" spans="1:7">
      <c r="A1391" s="2" t="s">
        <v>4198</v>
      </c>
      <c r="B1391" s="2" t="s">
        <v>2044</v>
      </c>
      <c r="C1391" s="2" t="s">
        <v>224</v>
      </c>
      <c r="D1391" s="2" t="s">
        <v>72</v>
      </c>
      <c r="E1391" s="4">
        <v>1.990879478827362</v>
      </c>
      <c r="F1391" s="2" t="s">
        <v>150</v>
      </c>
      <c r="G1391" s="2" t="s">
        <v>2810</v>
      </c>
    </row>
    <row r="1392" spans="1:7">
      <c r="A1392" s="2" t="s">
        <v>4199</v>
      </c>
      <c r="B1392" s="2" t="s">
        <v>2046</v>
      </c>
      <c r="C1392" s="2" t="s">
        <v>224</v>
      </c>
      <c r="D1392" s="2" t="s">
        <v>72</v>
      </c>
      <c r="E1392" s="4">
        <v>1.990879478827362</v>
      </c>
      <c r="F1392" s="2" t="s">
        <v>150</v>
      </c>
      <c r="G1392" s="2" t="s">
        <v>2810</v>
      </c>
    </row>
    <row r="1393" spans="1:7">
      <c r="A1393" s="2" t="s">
        <v>4200</v>
      </c>
      <c r="B1393" s="2" t="s">
        <v>2048</v>
      </c>
      <c r="C1393" s="2" t="s">
        <v>224</v>
      </c>
      <c r="D1393" s="2" t="s">
        <v>72</v>
      </c>
      <c r="E1393" s="4">
        <v>1.990879478827362</v>
      </c>
      <c r="F1393" s="2" t="s">
        <v>150</v>
      </c>
      <c r="G1393" s="2" t="s">
        <v>2810</v>
      </c>
    </row>
    <row r="1394" spans="1:7">
      <c r="A1394" s="2" t="s">
        <v>4201</v>
      </c>
      <c r="B1394" s="2" t="s">
        <v>2050</v>
      </c>
      <c r="C1394" s="2" t="s">
        <v>224</v>
      </c>
      <c r="D1394" s="2" t="s">
        <v>72</v>
      </c>
      <c r="E1394" s="4">
        <v>1.990879478827362</v>
      </c>
      <c r="F1394" s="2" t="s">
        <v>150</v>
      </c>
      <c r="G1394" s="2" t="s">
        <v>2810</v>
      </c>
    </row>
    <row r="1395" spans="1:7">
      <c r="A1395" s="2" t="s">
        <v>4202</v>
      </c>
      <c r="B1395" s="2" t="s">
        <v>2051</v>
      </c>
      <c r="C1395" s="2" t="s">
        <v>224</v>
      </c>
      <c r="D1395" s="2" t="s">
        <v>72</v>
      </c>
      <c r="E1395" s="4">
        <v>1.990879478827362</v>
      </c>
      <c r="F1395" s="2" t="s">
        <v>150</v>
      </c>
      <c r="G1395" s="2" t="s">
        <v>2810</v>
      </c>
    </row>
    <row r="1396" spans="1:7">
      <c r="A1396" s="2" t="s">
        <v>4203</v>
      </c>
      <c r="B1396" s="2" t="s">
        <v>2053</v>
      </c>
      <c r="C1396" s="2" t="s">
        <v>224</v>
      </c>
      <c r="D1396" s="2" t="s">
        <v>72</v>
      </c>
      <c r="E1396" s="4">
        <v>1.990879478827362</v>
      </c>
      <c r="F1396" s="2" t="s">
        <v>150</v>
      </c>
      <c r="G1396" s="2" t="s">
        <v>2810</v>
      </c>
    </row>
    <row r="1397" spans="1:7">
      <c r="A1397" s="2" t="s">
        <v>4204</v>
      </c>
      <c r="B1397" s="2" t="s">
        <v>2055</v>
      </c>
      <c r="C1397" s="2" t="s">
        <v>224</v>
      </c>
      <c r="D1397" s="2" t="s">
        <v>72</v>
      </c>
      <c r="E1397" s="4">
        <v>1.990879478827362</v>
      </c>
      <c r="F1397" s="2" t="s">
        <v>150</v>
      </c>
      <c r="G1397" s="2" t="s">
        <v>2810</v>
      </c>
    </row>
    <row r="1398" spans="1:7">
      <c r="A1398" s="2" t="s">
        <v>4205</v>
      </c>
      <c r="B1398" s="2" t="s">
        <v>2057</v>
      </c>
      <c r="C1398" s="2" t="s">
        <v>224</v>
      </c>
      <c r="D1398" s="2" t="s">
        <v>72</v>
      </c>
      <c r="E1398" s="4">
        <v>1.990879478827362</v>
      </c>
      <c r="F1398" s="2" t="s">
        <v>150</v>
      </c>
      <c r="G1398" s="2" t="s">
        <v>2810</v>
      </c>
    </row>
    <row r="1399" spans="1:7">
      <c r="A1399" s="2" t="s">
        <v>4206</v>
      </c>
      <c r="B1399" s="2" t="s">
        <v>2059</v>
      </c>
      <c r="C1399" s="2" t="s">
        <v>224</v>
      </c>
      <c r="D1399" s="2" t="s">
        <v>72</v>
      </c>
      <c r="E1399" s="4">
        <v>1.990879478827362</v>
      </c>
      <c r="F1399" s="2" t="s">
        <v>150</v>
      </c>
      <c r="G1399" s="2" t="s">
        <v>2810</v>
      </c>
    </row>
    <row r="1400" spans="1:7">
      <c r="A1400" s="2" t="s">
        <v>4207</v>
      </c>
      <c r="B1400" s="2" t="s">
        <v>2061</v>
      </c>
      <c r="C1400" s="2" t="s">
        <v>224</v>
      </c>
      <c r="D1400" s="2" t="s">
        <v>72</v>
      </c>
      <c r="E1400" s="4">
        <v>1.990879478827362</v>
      </c>
      <c r="F1400" s="2" t="s">
        <v>150</v>
      </c>
      <c r="G1400" s="2" t="s">
        <v>2810</v>
      </c>
    </row>
    <row r="1401" spans="1:7">
      <c r="A1401" s="2" t="s">
        <v>4208</v>
      </c>
      <c r="B1401" s="2" t="s">
        <v>2062</v>
      </c>
      <c r="C1401" s="2" t="s">
        <v>224</v>
      </c>
      <c r="D1401" s="2" t="s">
        <v>72</v>
      </c>
      <c r="E1401" s="4">
        <v>1.990879478827362</v>
      </c>
      <c r="F1401" s="2" t="s">
        <v>150</v>
      </c>
      <c r="G1401" s="2" t="s">
        <v>2810</v>
      </c>
    </row>
    <row r="1402" spans="1:7">
      <c r="A1402" s="2" t="s">
        <v>4209</v>
      </c>
      <c r="B1402" s="2" t="s">
        <v>2063</v>
      </c>
      <c r="C1402" s="2" t="s">
        <v>224</v>
      </c>
      <c r="D1402" s="2" t="s">
        <v>72</v>
      </c>
      <c r="E1402" s="4">
        <v>1.990879478827362</v>
      </c>
      <c r="F1402" s="2" t="s">
        <v>150</v>
      </c>
      <c r="G1402" s="2" t="s">
        <v>2810</v>
      </c>
    </row>
    <row r="1403" spans="1:7">
      <c r="A1403" s="2" t="s">
        <v>4210</v>
      </c>
      <c r="B1403" s="2" t="s">
        <v>2064</v>
      </c>
      <c r="C1403" s="2" t="s">
        <v>224</v>
      </c>
      <c r="D1403" s="2" t="s">
        <v>72</v>
      </c>
      <c r="E1403" s="4">
        <v>1.990879478827362</v>
      </c>
      <c r="F1403" s="2" t="s">
        <v>150</v>
      </c>
      <c r="G1403" s="2" t="s">
        <v>2810</v>
      </c>
    </row>
    <row r="1404" spans="1:7">
      <c r="A1404" s="2" t="s">
        <v>4211</v>
      </c>
      <c r="B1404" s="2" t="s">
        <v>2066</v>
      </c>
      <c r="C1404" s="2" t="s">
        <v>224</v>
      </c>
      <c r="D1404" s="2" t="s">
        <v>72</v>
      </c>
      <c r="E1404" s="4">
        <v>1.990879478827362</v>
      </c>
      <c r="F1404" s="2" t="s">
        <v>150</v>
      </c>
      <c r="G1404" s="2" t="s">
        <v>2810</v>
      </c>
    </row>
    <row r="1405" spans="1:7">
      <c r="A1405" s="2" t="s">
        <v>4212</v>
      </c>
      <c r="B1405" s="2" t="s">
        <v>2067</v>
      </c>
      <c r="C1405" s="2" t="s">
        <v>224</v>
      </c>
      <c r="D1405" s="2" t="s">
        <v>72</v>
      </c>
      <c r="E1405" s="4">
        <v>1.990879478827362</v>
      </c>
      <c r="F1405" s="2" t="s">
        <v>150</v>
      </c>
      <c r="G1405" s="2" t="s">
        <v>2810</v>
      </c>
    </row>
    <row r="1406" spans="1:7">
      <c r="A1406" s="2" t="s">
        <v>4213</v>
      </c>
      <c r="B1406" s="2" t="s">
        <v>2068</v>
      </c>
      <c r="C1406" s="2" t="s">
        <v>224</v>
      </c>
      <c r="D1406" s="2" t="s">
        <v>72</v>
      </c>
      <c r="E1406" s="4">
        <v>1.990879478827362</v>
      </c>
      <c r="F1406" s="2" t="s">
        <v>150</v>
      </c>
      <c r="G1406" s="2" t="s">
        <v>2810</v>
      </c>
    </row>
    <row r="1407" spans="1:7">
      <c r="A1407" s="2" t="s">
        <v>4214</v>
      </c>
      <c r="B1407" s="2" t="s">
        <v>2069</v>
      </c>
      <c r="C1407" s="2" t="s">
        <v>224</v>
      </c>
      <c r="D1407" s="2" t="s">
        <v>72</v>
      </c>
      <c r="E1407" s="4">
        <v>1.990879478827362</v>
      </c>
      <c r="F1407" s="2" t="s">
        <v>150</v>
      </c>
      <c r="G1407" s="2" t="s">
        <v>2810</v>
      </c>
    </row>
    <row r="1408" spans="1:7">
      <c r="A1408" s="2" t="s">
        <v>4215</v>
      </c>
      <c r="B1408" s="2" t="s">
        <v>2070</v>
      </c>
      <c r="C1408" s="2" t="s">
        <v>224</v>
      </c>
      <c r="D1408" s="2" t="s">
        <v>72</v>
      </c>
      <c r="E1408" s="4">
        <v>1.990879478827362</v>
      </c>
      <c r="F1408" s="2" t="s">
        <v>150</v>
      </c>
      <c r="G1408" s="2" t="s">
        <v>2810</v>
      </c>
    </row>
    <row r="1409" spans="1:7">
      <c r="A1409" s="2" t="s">
        <v>4216</v>
      </c>
      <c r="B1409" s="2" t="s">
        <v>2071</v>
      </c>
      <c r="C1409" s="2" t="s">
        <v>224</v>
      </c>
      <c r="D1409" s="2" t="s">
        <v>72</v>
      </c>
      <c r="E1409" s="4">
        <v>1.990879478827362</v>
      </c>
      <c r="F1409" s="2" t="s">
        <v>150</v>
      </c>
      <c r="G1409" s="2" t="s">
        <v>2810</v>
      </c>
    </row>
    <row r="1410" spans="1:7">
      <c r="A1410" s="2" t="s">
        <v>4217</v>
      </c>
      <c r="B1410" s="2" t="s">
        <v>2072</v>
      </c>
      <c r="C1410" s="2" t="s">
        <v>224</v>
      </c>
      <c r="D1410" s="2" t="s">
        <v>72</v>
      </c>
      <c r="E1410" s="4">
        <v>1.990879478827362</v>
      </c>
      <c r="F1410" s="2" t="s">
        <v>150</v>
      </c>
      <c r="G1410" s="2" t="s">
        <v>2810</v>
      </c>
    </row>
    <row r="1411" spans="1:7">
      <c r="A1411" s="2" t="s">
        <v>4218</v>
      </c>
      <c r="B1411" s="2" t="s">
        <v>2073</v>
      </c>
      <c r="C1411" s="2" t="s">
        <v>224</v>
      </c>
      <c r="D1411" s="2" t="s">
        <v>72</v>
      </c>
      <c r="E1411" s="4">
        <v>1.990879478827362</v>
      </c>
      <c r="F1411" s="2" t="s">
        <v>150</v>
      </c>
      <c r="G1411" s="2" t="s">
        <v>2810</v>
      </c>
    </row>
    <row r="1412" spans="1:7">
      <c r="A1412" s="2" t="s">
        <v>4219</v>
      </c>
      <c r="B1412" s="2" t="s">
        <v>2075</v>
      </c>
      <c r="C1412" s="2" t="s">
        <v>224</v>
      </c>
      <c r="D1412" s="2" t="s">
        <v>72</v>
      </c>
      <c r="E1412" s="4">
        <v>1.990879478827362</v>
      </c>
      <c r="F1412" s="2" t="s">
        <v>150</v>
      </c>
      <c r="G1412" s="2" t="s">
        <v>2810</v>
      </c>
    </row>
    <row r="1413" spans="1:7">
      <c r="A1413" s="2" t="s">
        <v>4220</v>
      </c>
      <c r="B1413" s="2" t="s">
        <v>2077</v>
      </c>
      <c r="C1413" s="2" t="s">
        <v>224</v>
      </c>
      <c r="D1413" s="2" t="s">
        <v>72</v>
      </c>
      <c r="E1413" s="4">
        <v>1.990879478827362</v>
      </c>
      <c r="F1413" s="2" t="s">
        <v>150</v>
      </c>
      <c r="G1413" s="2" t="s">
        <v>2810</v>
      </c>
    </row>
    <row r="1414" spans="1:7">
      <c r="A1414" s="2" t="s">
        <v>4221</v>
      </c>
      <c r="B1414" s="2" t="s">
        <v>2079</v>
      </c>
      <c r="C1414" s="2" t="s">
        <v>224</v>
      </c>
      <c r="D1414" s="2" t="s">
        <v>72</v>
      </c>
      <c r="E1414" s="4">
        <v>1.990879478827362</v>
      </c>
      <c r="F1414" s="2" t="s">
        <v>150</v>
      </c>
      <c r="G1414" s="2" t="s">
        <v>2810</v>
      </c>
    </row>
    <row r="1415" spans="1:7">
      <c r="A1415" s="2" t="s">
        <v>4222</v>
      </c>
      <c r="B1415" s="2" t="s">
        <v>2081</v>
      </c>
      <c r="C1415" s="2" t="s">
        <v>224</v>
      </c>
      <c r="D1415" s="2" t="s">
        <v>72</v>
      </c>
      <c r="E1415" s="4">
        <v>1.990879478827362</v>
      </c>
      <c r="F1415" s="2" t="s">
        <v>150</v>
      </c>
      <c r="G1415" s="2" t="s">
        <v>2810</v>
      </c>
    </row>
    <row r="1416" spans="1:7">
      <c r="A1416" s="2" t="s">
        <v>4223</v>
      </c>
      <c r="B1416" s="2" t="s">
        <v>2082</v>
      </c>
      <c r="C1416" s="2" t="s">
        <v>224</v>
      </c>
      <c r="D1416" s="2" t="s">
        <v>72</v>
      </c>
      <c r="E1416" s="4">
        <v>1.990879478827362</v>
      </c>
      <c r="F1416" s="2" t="s">
        <v>150</v>
      </c>
      <c r="G1416" s="2" t="s">
        <v>2810</v>
      </c>
    </row>
    <row r="1417" spans="1:7">
      <c r="A1417" s="2" t="s">
        <v>4224</v>
      </c>
      <c r="B1417" s="2" t="s">
        <v>2084</v>
      </c>
      <c r="C1417" s="2" t="s">
        <v>224</v>
      </c>
      <c r="D1417" s="2" t="s">
        <v>72</v>
      </c>
      <c r="E1417" s="4">
        <v>1.990879478827362</v>
      </c>
      <c r="F1417" s="2" t="s">
        <v>150</v>
      </c>
      <c r="G1417" s="2" t="s">
        <v>2810</v>
      </c>
    </row>
    <row r="1418" spans="1:7">
      <c r="A1418" s="2" t="s">
        <v>4225</v>
      </c>
      <c r="B1418" s="2" t="s">
        <v>2085</v>
      </c>
      <c r="C1418" s="2" t="s">
        <v>224</v>
      </c>
      <c r="D1418" s="2" t="s">
        <v>72</v>
      </c>
      <c r="E1418" s="4">
        <v>1.990879478827362</v>
      </c>
      <c r="F1418" s="2" t="s">
        <v>150</v>
      </c>
      <c r="G1418" s="2" t="s">
        <v>2810</v>
      </c>
    </row>
    <row r="1419" spans="1:7">
      <c r="A1419" s="2" t="s">
        <v>4226</v>
      </c>
      <c r="B1419" s="2" t="s">
        <v>2087</v>
      </c>
      <c r="C1419" s="2" t="s">
        <v>224</v>
      </c>
      <c r="D1419" s="2" t="s">
        <v>72</v>
      </c>
      <c r="E1419" s="4">
        <v>1.990879478827362</v>
      </c>
      <c r="F1419" s="2" t="s">
        <v>150</v>
      </c>
      <c r="G1419" s="2" t="s">
        <v>2810</v>
      </c>
    </row>
    <row r="1420" spans="1:7">
      <c r="A1420" s="2" t="s">
        <v>4227</v>
      </c>
      <c r="B1420" s="2" t="s">
        <v>2088</v>
      </c>
      <c r="C1420" s="2" t="s">
        <v>224</v>
      </c>
      <c r="D1420" s="2" t="s">
        <v>72</v>
      </c>
      <c r="E1420" s="4">
        <v>1.990879478827362</v>
      </c>
      <c r="F1420" s="2" t="s">
        <v>150</v>
      </c>
      <c r="G1420" s="2" t="s">
        <v>2810</v>
      </c>
    </row>
    <row r="1421" spans="1:7">
      <c r="A1421" s="2" t="s">
        <v>4228</v>
      </c>
      <c r="B1421" s="2" t="s">
        <v>2090</v>
      </c>
      <c r="C1421" s="2" t="s">
        <v>224</v>
      </c>
      <c r="D1421" s="2" t="s">
        <v>72</v>
      </c>
      <c r="E1421" s="4">
        <v>1.990879478827362</v>
      </c>
      <c r="F1421" s="2" t="s">
        <v>150</v>
      </c>
      <c r="G1421" s="2" t="s">
        <v>2810</v>
      </c>
    </row>
    <row r="1422" spans="1:7">
      <c r="A1422" s="2" t="s">
        <v>4229</v>
      </c>
      <c r="B1422" s="2" t="s">
        <v>2092</v>
      </c>
      <c r="C1422" s="2" t="s">
        <v>224</v>
      </c>
      <c r="D1422" s="2" t="s">
        <v>72</v>
      </c>
      <c r="E1422" s="4">
        <v>1.990879478827362</v>
      </c>
      <c r="F1422" s="2" t="s">
        <v>150</v>
      </c>
      <c r="G1422" s="2" t="s">
        <v>2810</v>
      </c>
    </row>
    <row r="1423" spans="1:7">
      <c r="A1423" s="2" t="s">
        <v>4230</v>
      </c>
      <c r="B1423" s="2" t="s">
        <v>2094</v>
      </c>
      <c r="C1423" s="2" t="s">
        <v>224</v>
      </c>
      <c r="D1423" s="2" t="s">
        <v>72</v>
      </c>
      <c r="E1423" s="4">
        <v>1.990879478827362</v>
      </c>
      <c r="F1423" s="2" t="s">
        <v>150</v>
      </c>
      <c r="G1423" s="2" t="s">
        <v>2810</v>
      </c>
    </row>
    <row r="1424" spans="1:7">
      <c r="A1424" s="2" t="s">
        <v>4231</v>
      </c>
      <c r="B1424" s="2" t="s">
        <v>2096</v>
      </c>
      <c r="C1424" s="2" t="s">
        <v>224</v>
      </c>
      <c r="D1424" s="2" t="s">
        <v>72</v>
      </c>
      <c r="E1424" s="4">
        <v>1.990879478827362</v>
      </c>
      <c r="F1424" s="2" t="s">
        <v>150</v>
      </c>
      <c r="G1424" s="2" t="s">
        <v>2810</v>
      </c>
    </row>
    <row r="1425" spans="1:7">
      <c r="A1425" s="2" t="s">
        <v>4232</v>
      </c>
      <c r="B1425" s="2" t="s">
        <v>2098</v>
      </c>
      <c r="C1425" s="2" t="s">
        <v>224</v>
      </c>
      <c r="D1425" s="2" t="s">
        <v>72</v>
      </c>
      <c r="E1425" s="4">
        <v>1.990879478827362</v>
      </c>
      <c r="F1425" s="2" t="s">
        <v>150</v>
      </c>
      <c r="G1425" s="2" t="s">
        <v>2810</v>
      </c>
    </row>
    <row r="1426" spans="1:7">
      <c r="A1426" s="2" t="s">
        <v>4233</v>
      </c>
      <c r="B1426" s="2" t="s">
        <v>2100</v>
      </c>
      <c r="C1426" s="2" t="s">
        <v>224</v>
      </c>
      <c r="D1426" s="2" t="s">
        <v>72</v>
      </c>
      <c r="E1426" s="4">
        <v>1.990879478827362</v>
      </c>
      <c r="F1426" s="2" t="s">
        <v>150</v>
      </c>
      <c r="G1426" s="2" t="s">
        <v>2810</v>
      </c>
    </row>
    <row r="1427" spans="1:7">
      <c r="A1427" s="2" t="s">
        <v>4234</v>
      </c>
      <c r="B1427" s="2" t="s">
        <v>2102</v>
      </c>
      <c r="C1427" s="2" t="s">
        <v>224</v>
      </c>
      <c r="D1427" s="2" t="s">
        <v>72</v>
      </c>
      <c r="E1427" s="4">
        <v>1.990879478827362</v>
      </c>
      <c r="F1427" s="2" t="s">
        <v>150</v>
      </c>
      <c r="G1427" s="2" t="s">
        <v>2810</v>
      </c>
    </row>
    <row r="1428" spans="1:7">
      <c r="A1428" s="2" t="s">
        <v>4235</v>
      </c>
      <c r="B1428" s="2" t="s">
        <v>2104</v>
      </c>
      <c r="C1428" s="2" t="s">
        <v>224</v>
      </c>
      <c r="D1428" s="2" t="s">
        <v>72</v>
      </c>
      <c r="E1428" s="4">
        <v>1.990879478827362</v>
      </c>
      <c r="F1428" s="2" t="s">
        <v>150</v>
      </c>
      <c r="G1428" s="2" t="s">
        <v>2810</v>
      </c>
    </row>
    <row r="1429" spans="1:7">
      <c r="A1429" s="2" t="s">
        <v>4236</v>
      </c>
      <c r="B1429" s="2" t="s">
        <v>2106</v>
      </c>
      <c r="C1429" s="2" t="s">
        <v>224</v>
      </c>
      <c r="D1429" s="2" t="s">
        <v>72</v>
      </c>
      <c r="E1429" s="4">
        <v>1.990879478827362</v>
      </c>
      <c r="F1429" s="2" t="s">
        <v>150</v>
      </c>
      <c r="G1429" s="2" t="s">
        <v>2810</v>
      </c>
    </row>
    <row r="1430" spans="1:7">
      <c r="A1430" s="2" t="s">
        <v>4237</v>
      </c>
      <c r="B1430" s="2" t="s">
        <v>2107</v>
      </c>
      <c r="C1430" s="2" t="s">
        <v>224</v>
      </c>
      <c r="D1430" s="2" t="s">
        <v>72</v>
      </c>
      <c r="E1430" s="4">
        <v>1.990879478827362</v>
      </c>
      <c r="F1430" s="2" t="s">
        <v>150</v>
      </c>
      <c r="G1430" s="2" t="s">
        <v>2810</v>
      </c>
    </row>
    <row r="1431" spans="1:7">
      <c r="A1431" s="2" t="s">
        <v>4238</v>
      </c>
      <c r="B1431" s="2" t="s">
        <v>2109</v>
      </c>
      <c r="C1431" s="2" t="s">
        <v>224</v>
      </c>
      <c r="D1431" s="2" t="s">
        <v>72</v>
      </c>
      <c r="E1431" s="4">
        <v>1.990879478827362</v>
      </c>
      <c r="F1431" s="2" t="s">
        <v>150</v>
      </c>
      <c r="G1431" s="2" t="s">
        <v>2810</v>
      </c>
    </row>
    <row r="1432" spans="1:7">
      <c r="A1432" s="2" t="s">
        <v>4239</v>
      </c>
      <c r="B1432" s="2" t="s">
        <v>2111</v>
      </c>
      <c r="C1432" s="2" t="s">
        <v>224</v>
      </c>
      <c r="D1432" s="2" t="s">
        <v>72</v>
      </c>
      <c r="E1432" s="4">
        <v>1.990879478827362</v>
      </c>
      <c r="F1432" s="2" t="s">
        <v>150</v>
      </c>
      <c r="G1432" s="2" t="s">
        <v>2810</v>
      </c>
    </row>
    <row r="1433" spans="1:7">
      <c r="A1433" s="2" t="s">
        <v>4240</v>
      </c>
      <c r="B1433" s="2" t="s">
        <v>2113</v>
      </c>
      <c r="C1433" s="2" t="s">
        <v>224</v>
      </c>
      <c r="D1433" s="2" t="s">
        <v>72</v>
      </c>
      <c r="E1433" s="4">
        <v>1.990879478827362</v>
      </c>
      <c r="F1433" s="2" t="s">
        <v>150</v>
      </c>
      <c r="G1433" s="2" t="s">
        <v>2810</v>
      </c>
    </row>
    <row r="1434" spans="1:7">
      <c r="A1434" s="2" t="s">
        <v>4241</v>
      </c>
      <c r="B1434" s="2" t="s">
        <v>2115</v>
      </c>
      <c r="C1434" s="2" t="s">
        <v>224</v>
      </c>
      <c r="D1434" s="2" t="s">
        <v>72</v>
      </c>
      <c r="E1434" s="4">
        <v>1.990879478827362</v>
      </c>
      <c r="F1434" s="2" t="s">
        <v>150</v>
      </c>
      <c r="G1434" s="2" t="s">
        <v>2810</v>
      </c>
    </row>
    <row r="1435" spans="1:7">
      <c r="A1435" s="2" t="s">
        <v>4242</v>
      </c>
      <c r="B1435" s="2" t="s">
        <v>2116</v>
      </c>
      <c r="C1435" s="2" t="s">
        <v>224</v>
      </c>
      <c r="D1435" s="2" t="s">
        <v>72</v>
      </c>
      <c r="E1435" s="4">
        <v>1.990879478827362</v>
      </c>
      <c r="F1435" s="2" t="s">
        <v>150</v>
      </c>
      <c r="G1435" s="2" t="s">
        <v>2810</v>
      </c>
    </row>
    <row r="1436" spans="1:7">
      <c r="A1436" s="2" t="s">
        <v>4243</v>
      </c>
      <c r="B1436" s="2" t="s">
        <v>2117</v>
      </c>
      <c r="C1436" s="2" t="s">
        <v>224</v>
      </c>
      <c r="D1436" s="2" t="s">
        <v>72</v>
      </c>
      <c r="E1436" s="4">
        <v>1.990879478827362</v>
      </c>
      <c r="F1436" s="2" t="s">
        <v>150</v>
      </c>
      <c r="G1436" s="2" t="s">
        <v>2810</v>
      </c>
    </row>
    <row r="1437" spans="1:7">
      <c r="A1437" s="2" t="s">
        <v>4244</v>
      </c>
      <c r="B1437" s="2" t="s">
        <v>2119</v>
      </c>
      <c r="C1437" s="2" t="s">
        <v>224</v>
      </c>
      <c r="D1437" s="2" t="s">
        <v>72</v>
      </c>
      <c r="E1437" s="4">
        <v>1.990879478827362</v>
      </c>
      <c r="F1437" s="2" t="s">
        <v>150</v>
      </c>
      <c r="G1437" s="2" t="s">
        <v>2810</v>
      </c>
    </row>
    <row r="1438" spans="1:7">
      <c r="A1438" s="2" t="s">
        <v>4245</v>
      </c>
      <c r="B1438" s="2" t="s">
        <v>2120</v>
      </c>
      <c r="C1438" s="2" t="s">
        <v>224</v>
      </c>
      <c r="D1438" s="2" t="s">
        <v>72</v>
      </c>
      <c r="E1438" s="4">
        <v>1.990879478827362</v>
      </c>
      <c r="F1438" s="2" t="s">
        <v>150</v>
      </c>
      <c r="G1438" s="2" t="s">
        <v>2810</v>
      </c>
    </row>
    <row r="1439" spans="1:7">
      <c r="A1439" s="2" t="s">
        <v>4246</v>
      </c>
      <c r="B1439" s="2" t="s">
        <v>2122</v>
      </c>
      <c r="C1439" s="2" t="s">
        <v>224</v>
      </c>
      <c r="D1439" s="2" t="s">
        <v>72</v>
      </c>
      <c r="E1439" s="4">
        <v>1.990879478827362</v>
      </c>
      <c r="F1439" s="2" t="s">
        <v>150</v>
      </c>
      <c r="G1439" s="2" t="s">
        <v>2810</v>
      </c>
    </row>
    <row r="1440" spans="1:7">
      <c r="A1440" s="2" t="s">
        <v>4247</v>
      </c>
      <c r="B1440" s="2" t="s">
        <v>2124</v>
      </c>
      <c r="C1440" s="2" t="s">
        <v>224</v>
      </c>
      <c r="D1440" s="2" t="s">
        <v>72</v>
      </c>
      <c r="E1440" s="4">
        <v>1.990879478827362</v>
      </c>
      <c r="F1440" s="2" t="s">
        <v>150</v>
      </c>
      <c r="G1440" s="2" t="s">
        <v>2810</v>
      </c>
    </row>
    <row r="1441" spans="1:7">
      <c r="A1441" s="2" t="s">
        <v>4248</v>
      </c>
      <c r="B1441" s="2" t="s">
        <v>2125</v>
      </c>
      <c r="C1441" s="2" t="s">
        <v>224</v>
      </c>
      <c r="D1441" s="2" t="s">
        <v>72</v>
      </c>
      <c r="E1441" s="4">
        <v>1.990879478827362</v>
      </c>
      <c r="F1441" s="2" t="s">
        <v>150</v>
      </c>
      <c r="G1441" s="2" t="s">
        <v>2810</v>
      </c>
    </row>
    <row r="1442" spans="1:7">
      <c r="A1442" s="2" t="s">
        <v>4249</v>
      </c>
      <c r="B1442" s="2" t="s">
        <v>2127</v>
      </c>
      <c r="C1442" s="2" t="s">
        <v>224</v>
      </c>
      <c r="D1442" s="2" t="s">
        <v>72</v>
      </c>
      <c r="E1442" s="4">
        <v>1.990879478827362</v>
      </c>
      <c r="F1442" s="2" t="s">
        <v>150</v>
      </c>
      <c r="G1442" s="2" t="s">
        <v>2810</v>
      </c>
    </row>
    <row r="1443" spans="1:7">
      <c r="A1443" s="2" t="s">
        <v>4250</v>
      </c>
      <c r="B1443" s="2" t="s">
        <v>2129</v>
      </c>
      <c r="C1443" s="2" t="s">
        <v>224</v>
      </c>
      <c r="D1443" s="2" t="s">
        <v>72</v>
      </c>
      <c r="E1443" s="4">
        <v>1.990879478827362</v>
      </c>
      <c r="F1443" s="2" t="s">
        <v>150</v>
      </c>
      <c r="G1443" s="2" t="s">
        <v>2810</v>
      </c>
    </row>
    <row r="1444" spans="1:7">
      <c r="A1444" s="2" t="s">
        <v>4251</v>
      </c>
      <c r="B1444" s="2" t="s">
        <v>2130</v>
      </c>
      <c r="C1444" s="2" t="s">
        <v>224</v>
      </c>
      <c r="D1444" s="2" t="s">
        <v>72</v>
      </c>
      <c r="E1444" s="4">
        <v>1.990879478827362</v>
      </c>
      <c r="F1444" s="2" t="s">
        <v>150</v>
      </c>
      <c r="G1444" s="2" t="s">
        <v>2810</v>
      </c>
    </row>
    <row r="1445" spans="1:7">
      <c r="A1445" s="2" t="s">
        <v>4252</v>
      </c>
      <c r="B1445" s="2" t="s">
        <v>2131</v>
      </c>
      <c r="C1445" s="2" t="s">
        <v>224</v>
      </c>
      <c r="D1445" s="2" t="s">
        <v>72</v>
      </c>
      <c r="E1445" s="4">
        <v>1.990879478827362</v>
      </c>
      <c r="F1445" s="2" t="s">
        <v>150</v>
      </c>
      <c r="G1445" s="2" t="s">
        <v>2810</v>
      </c>
    </row>
    <row r="1446" spans="1:7">
      <c r="A1446" s="2" t="s">
        <v>4253</v>
      </c>
      <c r="B1446" s="2" t="s">
        <v>2133</v>
      </c>
      <c r="C1446" s="2" t="s">
        <v>224</v>
      </c>
      <c r="D1446" s="2" t="s">
        <v>72</v>
      </c>
      <c r="E1446" s="4">
        <v>1.990879478827362</v>
      </c>
      <c r="F1446" s="2" t="s">
        <v>150</v>
      </c>
      <c r="G1446" s="2" t="s">
        <v>2810</v>
      </c>
    </row>
    <row r="1447" spans="1:7">
      <c r="A1447" s="2" t="s">
        <v>4254</v>
      </c>
      <c r="B1447" s="2" t="s">
        <v>2135</v>
      </c>
      <c r="C1447" s="2" t="s">
        <v>224</v>
      </c>
      <c r="D1447" s="2" t="s">
        <v>72</v>
      </c>
      <c r="E1447" s="4">
        <v>1.990879478827362</v>
      </c>
      <c r="F1447" s="2" t="s">
        <v>150</v>
      </c>
      <c r="G1447" s="2" t="s">
        <v>2810</v>
      </c>
    </row>
    <row r="1448" spans="1:7">
      <c r="A1448" s="2" t="s">
        <v>4255</v>
      </c>
      <c r="B1448" s="2" t="s">
        <v>2137</v>
      </c>
      <c r="C1448" s="2" t="s">
        <v>224</v>
      </c>
      <c r="D1448" s="2" t="s">
        <v>72</v>
      </c>
      <c r="E1448" s="4">
        <v>1.990879478827362</v>
      </c>
      <c r="F1448" s="2" t="s">
        <v>150</v>
      </c>
      <c r="G1448" s="2" t="s">
        <v>2810</v>
      </c>
    </row>
    <row r="1449" spans="1:7">
      <c r="A1449" s="2" t="s">
        <v>4256</v>
      </c>
      <c r="B1449" s="2" t="s">
        <v>2138</v>
      </c>
      <c r="C1449" s="2" t="s">
        <v>224</v>
      </c>
      <c r="D1449" s="2" t="s">
        <v>72</v>
      </c>
      <c r="E1449" s="4">
        <v>1.990879478827362</v>
      </c>
      <c r="F1449" s="2" t="s">
        <v>150</v>
      </c>
      <c r="G1449" s="2" t="s">
        <v>2810</v>
      </c>
    </row>
    <row r="1450" spans="1:7">
      <c r="A1450" s="2" t="s">
        <v>4257</v>
      </c>
      <c r="B1450" s="2" t="s">
        <v>2139</v>
      </c>
      <c r="C1450" s="2" t="s">
        <v>224</v>
      </c>
      <c r="D1450" s="2" t="s">
        <v>72</v>
      </c>
      <c r="E1450" s="4">
        <v>1.990879478827362</v>
      </c>
      <c r="F1450" s="2" t="s">
        <v>150</v>
      </c>
      <c r="G1450" s="2" t="s">
        <v>2810</v>
      </c>
    </row>
    <row r="1451" spans="1:7">
      <c r="A1451" s="2" t="s">
        <v>4258</v>
      </c>
      <c r="B1451" s="2" t="s">
        <v>2141</v>
      </c>
      <c r="C1451" s="2" t="s">
        <v>224</v>
      </c>
      <c r="D1451" s="2" t="s">
        <v>72</v>
      </c>
      <c r="E1451" s="4">
        <v>1.990879478827362</v>
      </c>
      <c r="F1451" s="2" t="s">
        <v>150</v>
      </c>
      <c r="G1451" s="2" t="s">
        <v>2810</v>
      </c>
    </row>
    <row r="1452" spans="1:7">
      <c r="A1452" s="2" t="s">
        <v>4259</v>
      </c>
      <c r="B1452" s="2" t="s">
        <v>2143</v>
      </c>
      <c r="C1452" s="2" t="s">
        <v>224</v>
      </c>
      <c r="D1452" s="2" t="s">
        <v>72</v>
      </c>
      <c r="E1452" s="4">
        <v>1.990879478827362</v>
      </c>
      <c r="F1452" s="2" t="s">
        <v>150</v>
      </c>
      <c r="G1452" s="2" t="s">
        <v>2810</v>
      </c>
    </row>
    <row r="1453" spans="1:7">
      <c r="A1453" s="2" t="s">
        <v>4260</v>
      </c>
      <c r="B1453" s="2" t="s">
        <v>2144</v>
      </c>
      <c r="C1453" s="2" t="s">
        <v>224</v>
      </c>
      <c r="D1453" s="2" t="s">
        <v>72</v>
      </c>
      <c r="E1453" s="4">
        <v>1.990879478827362</v>
      </c>
      <c r="F1453" s="2" t="s">
        <v>150</v>
      </c>
      <c r="G1453" s="2" t="s">
        <v>2810</v>
      </c>
    </row>
    <row r="1454" spans="1:7">
      <c r="A1454" s="2" t="s">
        <v>4261</v>
      </c>
      <c r="B1454" s="2" t="s">
        <v>2145</v>
      </c>
      <c r="C1454" s="2" t="s">
        <v>224</v>
      </c>
      <c r="D1454" s="2" t="s">
        <v>72</v>
      </c>
      <c r="E1454" s="4">
        <v>1.990879478827362</v>
      </c>
      <c r="F1454" s="2" t="s">
        <v>150</v>
      </c>
      <c r="G1454" s="2" t="s">
        <v>2810</v>
      </c>
    </row>
    <row r="1455" spans="1:7">
      <c r="A1455" s="2" t="s">
        <v>4262</v>
      </c>
      <c r="B1455" s="2" t="s">
        <v>2146</v>
      </c>
      <c r="C1455" s="2" t="s">
        <v>224</v>
      </c>
      <c r="D1455" s="2" t="s">
        <v>72</v>
      </c>
      <c r="E1455" s="4">
        <v>1.990879478827362</v>
      </c>
      <c r="F1455" s="2" t="s">
        <v>150</v>
      </c>
      <c r="G1455" s="2" t="s">
        <v>2810</v>
      </c>
    </row>
    <row r="1456" spans="1:7">
      <c r="A1456" s="2" t="s">
        <v>4263</v>
      </c>
      <c r="B1456" s="2" t="s">
        <v>2147</v>
      </c>
      <c r="C1456" s="2" t="s">
        <v>224</v>
      </c>
      <c r="D1456" s="2" t="s">
        <v>72</v>
      </c>
      <c r="E1456" s="4">
        <v>1.990879478827362</v>
      </c>
      <c r="F1456" s="2" t="s">
        <v>150</v>
      </c>
      <c r="G1456" s="2" t="s">
        <v>2810</v>
      </c>
    </row>
    <row r="1457" spans="1:7">
      <c r="A1457" s="2" t="s">
        <v>4264</v>
      </c>
      <c r="B1457" s="2" t="s">
        <v>2149</v>
      </c>
      <c r="C1457" s="2" t="s">
        <v>224</v>
      </c>
      <c r="D1457" s="2" t="s">
        <v>72</v>
      </c>
      <c r="E1457" s="4">
        <v>1.990879478827362</v>
      </c>
      <c r="F1457" s="2" t="s">
        <v>150</v>
      </c>
      <c r="G1457" s="2" t="s">
        <v>2810</v>
      </c>
    </row>
    <row r="1458" spans="1:7">
      <c r="A1458" s="2" t="s">
        <v>4265</v>
      </c>
      <c r="B1458" s="2" t="s">
        <v>2151</v>
      </c>
      <c r="C1458" s="2" t="s">
        <v>224</v>
      </c>
      <c r="D1458" s="2" t="s">
        <v>72</v>
      </c>
      <c r="E1458" s="4">
        <v>1.990879478827362</v>
      </c>
      <c r="F1458" s="2" t="s">
        <v>150</v>
      </c>
      <c r="G1458" s="2" t="s">
        <v>2810</v>
      </c>
    </row>
    <row r="1459" spans="1:7">
      <c r="A1459" s="2" t="s">
        <v>4266</v>
      </c>
      <c r="B1459" s="2" t="s">
        <v>2153</v>
      </c>
      <c r="C1459" s="2" t="s">
        <v>224</v>
      </c>
      <c r="D1459" s="2" t="s">
        <v>72</v>
      </c>
      <c r="E1459" s="4">
        <v>1.990879478827362</v>
      </c>
      <c r="F1459" s="2" t="s">
        <v>150</v>
      </c>
      <c r="G1459" s="2" t="s">
        <v>2810</v>
      </c>
    </row>
    <row r="1460" spans="1:7">
      <c r="A1460" s="2" t="s">
        <v>4267</v>
      </c>
      <c r="B1460" s="2" t="s">
        <v>2154</v>
      </c>
      <c r="C1460" s="2" t="s">
        <v>224</v>
      </c>
      <c r="D1460" s="2" t="s">
        <v>72</v>
      </c>
      <c r="E1460" s="4">
        <v>1.990879478827362</v>
      </c>
      <c r="F1460" s="2" t="s">
        <v>150</v>
      </c>
      <c r="G1460" s="2" t="s">
        <v>2810</v>
      </c>
    </row>
    <row r="1461" spans="1:7">
      <c r="A1461" s="2" t="s">
        <v>4268</v>
      </c>
      <c r="B1461" s="2" t="s">
        <v>2156</v>
      </c>
      <c r="C1461" s="2" t="s">
        <v>224</v>
      </c>
      <c r="D1461" s="2" t="s">
        <v>72</v>
      </c>
      <c r="E1461" s="4">
        <v>1.990879478827362</v>
      </c>
      <c r="F1461" s="2" t="s">
        <v>150</v>
      </c>
      <c r="G1461" s="2" t="s">
        <v>2810</v>
      </c>
    </row>
    <row r="1462" spans="1:7">
      <c r="A1462" s="2" t="s">
        <v>4269</v>
      </c>
      <c r="B1462" s="2" t="s">
        <v>2158</v>
      </c>
      <c r="C1462" s="2" t="s">
        <v>224</v>
      </c>
      <c r="D1462" s="2" t="s">
        <v>72</v>
      </c>
      <c r="E1462" s="4">
        <v>1.990879478827362</v>
      </c>
      <c r="F1462" s="2" t="s">
        <v>150</v>
      </c>
      <c r="G1462" s="2" t="s">
        <v>2810</v>
      </c>
    </row>
    <row r="1463" spans="1:7">
      <c r="A1463" s="2" t="s">
        <v>4270</v>
      </c>
      <c r="B1463" s="2" t="s">
        <v>2160</v>
      </c>
      <c r="C1463" s="2" t="s">
        <v>224</v>
      </c>
      <c r="D1463" s="2" t="s">
        <v>72</v>
      </c>
      <c r="E1463" s="4">
        <v>1.990879478827362</v>
      </c>
      <c r="F1463" s="2" t="s">
        <v>150</v>
      </c>
      <c r="G1463" s="2" t="s">
        <v>2810</v>
      </c>
    </row>
    <row r="1464" spans="1:7">
      <c r="A1464" s="2" t="s">
        <v>4271</v>
      </c>
      <c r="B1464" s="2" t="s">
        <v>2161</v>
      </c>
      <c r="C1464" s="2" t="s">
        <v>224</v>
      </c>
      <c r="D1464" s="2" t="s">
        <v>72</v>
      </c>
      <c r="E1464" s="4">
        <v>1.990879478827362</v>
      </c>
      <c r="F1464" s="2" t="s">
        <v>150</v>
      </c>
      <c r="G1464" s="2" t="s">
        <v>2810</v>
      </c>
    </row>
    <row r="1465" spans="1:7">
      <c r="A1465" s="2" t="s">
        <v>4272</v>
      </c>
      <c r="B1465" s="2" t="s">
        <v>2163</v>
      </c>
      <c r="C1465" s="2" t="s">
        <v>224</v>
      </c>
      <c r="D1465" s="2" t="s">
        <v>72</v>
      </c>
      <c r="E1465" s="4">
        <v>1.990879478827362</v>
      </c>
      <c r="F1465" s="2" t="s">
        <v>150</v>
      </c>
      <c r="G1465" s="2" t="s">
        <v>2810</v>
      </c>
    </row>
    <row r="1466" spans="1:7">
      <c r="A1466" s="2" t="s">
        <v>4273</v>
      </c>
      <c r="B1466" s="2" t="s">
        <v>2164</v>
      </c>
      <c r="C1466" s="2" t="s">
        <v>224</v>
      </c>
      <c r="D1466" s="2" t="s">
        <v>72</v>
      </c>
      <c r="E1466" s="4">
        <v>1.990879478827362</v>
      </c>
      <c r="F1466" s="2" t="s">
        <v>150</v>
      </c>
      <c r="G1466" s="2" t="s">
        <v>2810</v>
      </c>
    </row>
    <row r="1467" spans="1:7">
      <c r="A1467" s="2" t="s">
        <v>4274</v>
      </c>
      <c r="B1467" s="2" t="s">
        <v>2166</v>
      </c>
      <c r="C1467" s="2" t="s">
        <v>224</v>
      </c>
      <c r="D1467" s="2" t="s">
        <v>72</v>
      </c>
      <c r="E1467" s="4">
        <v>1.990879478827362</v>
      </c>
      <c r="F1467" s="2" t="s">
        <v>150</v>
      </c>
      <c r="G1467" s="2" t="s">
        <v>2810</v>
      </c>
    </row>
    <row r="1468" spans="1:7">
      <c r="A1468" s="2" t="s">
        <v>4275</v>
      </c>
      <c r="B1468" s="2" t="s">
        <v>2168</v>
      </c>
      <c r="C1468" s="2" t="s">
        <v>224</v>
      </c>
      <c r="D1468" s="2" t="s">
        <v>72</v>
      </c>
      <c r="E1468" s="4">
        <v>1.990879478827362</v>
      </c>
      <c r="F1468" s="2" t="s">
        <v>150</v>
      </c>
      <c r="G1468" s="2" t="s">
        <v>2810</v>
      </c>
    </row>
    <row r="1469" spans="1:7">
      <c r="A1469" s="2" t="s">
        <v>4276</v>
      </c>
      <c r="B1469" s="2" t="s">
        <v>2169</v>
      </c>
      <c r="C1469" s="2" t="s">
        <v>224</v>
      </c>
      <c r="D1469" s="2" t="s">
        <v>72</v>
      </c>
      <c r="E1469" s="4">
        <v>1.990879478827362</v>
      </c>
      <c r="F1469" s="2" t="s">
        <v>150</v>
      </c>
      <c r="G1469" s="2" t="s">
        <v>2810</v>
      </c>
    </row>
    <row r="1470" spans="1:7">
      <c r="A1470" s="2" t="s">
        <v>4277</v>
      </c>
      <c r="B1470" s="2" t="s">
        <v>2170</v>
      </c>
      <c r="C1470" s="2" t="s">
        <v>224</v>
      </c>
      <c r="D1470" s="2" t="s">
        <v>72</v>
      </c>
      <c r="E1470" s="4">
        <v>1.990879478827362</v>
      </c>
      <c r="F1470" s="2" t="s">
        <v>150</v>
      </c>
      <c r="G1470" s="2" t="s">
        <v>2810</v>
      </c>
    </row>
    <row r="1471" spans="1:7">
      <c r="A1471" s="2" t="s">
        <v>4278</v>
      </c>
      <c r="B1471" s="2" t="s">
        <v>2172</v>
      </c>
      <c r="C1471" s="2" t="s">
        <v>224</v>
      </c>
      <c r="D1471" s="2" t="s">
        <v>72</v>
      </c>
      <c r="E1471" s="4">
        <v>1.990879478827362</v>
      </c>
      <c r="F1471" s="2" t="s">
        <v>150</v>
      </c>
      <c r="G1471" s="2" t="s">
        <v>2810</v>
      </c>
    </row>
    <row r="1472" spans="1:7">
      <c r="A1472" s="2" t="s">
        <v>4279</v>
      </c>
      <c r="B1472" s="2" t="s">
        <v>2173</v>
      </c>
      <c r="C1472" s="2" t="s">
        <v>224</v>
      </c>
      <c r="D1472" s="2" t="s">
        <v>72</v>
      </c>
      <c r="E1472" s="4">
        <v>1.990879478827362</v>
      </c>
      <c r="F1472" s="2" t="s">
        <v>150</v>
      </c>
      <c r="G1472" s="2" t="s">
        <v>2810</v>
      </c>
    </row>
    <row r="1473" spans="1:7">
      <c r="A1473" s="2" t="s">
        <v>4280</v>
      </c>
      <c r="B1473" s="2" t="s">
        <v>2175</v>
      </c>
      <c r="C1473" s="2" t="s">
        <v>224</v>
      </c>
      <c r="D1473" s="2" t="s">
        <v>72</v>
      </c>
      <c r="E1473" s="4">
        <v>1.990879478827362</v>
      </c>
      <c r="F1473" s="2" t="s">
        <v>150</v>
      </c>
      <c r="G1473" s="2" t="s">
        <v>2810</v>
      </c>
    </row>
    <row r="1474" spans="1:7">
      <c r="A1474" s="2" t="s">
        <v>4281</v>
      </c>
      <c r="B1474" s="2" t="s">
        <v>2176</v>
      </c>
      <c r="C1474" s="2" t="s">
        <v>224</v>
      </c>
      <c r="D1474" s="2" t="s">
        <v>72</v>
      </c>
      <c r="E1474" s="4">
        <v>1.990879478827362</v>
      </c>
      <c r="F1474" s="2" t="s">
        <v>150</v>
      </c>
      <c r="G1474" s="2" t="s">
        <v>2810</v>
      </c>
    </row>
    <row r="1475" spans="1:7">
      <c r="A1475" s="2" t="s">
        <v>4282</v>
      </c>
      <c r="B1475" s="2" t="s">
        <v>2177</v>
      </c>
      <c r="C1475" s="2" t="s">
        <v>224</v>
      </c>
      <c r="D1475" s="2" t="s">
        <v>72</v>
      </c>
      <c r="E1475" s="4">
        <v>1.990879478827362</v>
      </c>
      <c r="F1475" s="2" t="s">
        <v>150</v>
      </c>
      <c r="G1475" s="2" t="s">
        <v>2810</v>
      </c>
    </row>
    <row r="1476" spans="1:7">
      <c r="A1476" s="2" t="s">
        <v>4283</v>
      </c>
      <c r="B1476" s="2" t="s">
        <v>2179</v>
      </c>
      <c r="C1476" s="2" t="s">
        <v>224</v>
      </c>
      <c r="D1476" s="2" t="s">
        <v>72</v>
      </c>
      <c r="E1476" s="4">
        <v>1.990879478827362</v>
      </c>
      <c r="F1476" s="2" t="s">
        <v>150</v>
      </c>
      <c r="G1476" s="2" t="s">
        <v>2810</v>
      </c>
    </row>
    <row r="1477" spans="1:7">
      <c r="A1477" s="2" t="s">
        <v>4284</v>
      </c>
      <c r="B1477" s="2" t="s">
        <v>2180</v>
      </c>
      <c r="C1477" s="2" t="s">
        <v>224</v>
      </c>
      <c r="D1477" s="2" t="s">
        <v>72</v>
      </c>
      <c r="E1477" s="4">
        <v>1.990879478827362</v>
      </c>
      <c r="F1477" s="2" t="s">
        <v>150</v>
      </c>
      <c r="G1477" s="2" t="s">
        <v>2810</v>
      </c>
    </row>
    <row r="1478" spans="1:7">
      <c r="A1478" s="2" t="s">
        <v>4285</v>
      </c>
      <c r="B1478" s="2" t="s">
        <v>2181</v>
      </c>
      <c r="C1478" s="2" t="s">
        <v>224</v>
      </c>
      <c r="D1478" s="2" t="s">
        <v>72</v>
      </c>
      <c r="E1478" s="4">
        <v>1.990879478827362</v>
      </c>
      <c r="F1478" s="2" t="s">
        <v>150</v>
      </c>
      <c r="G1478" s="2" t="s">
        <v>2810</v>
      </c>
    </row>
    <row r="1479" spans="1:7">
      <c r="A1479" s="2" t="s">
        <v>4286</v>
      </c>
      <c r="B1479" s="2" t="s">
        <v>2182</v>
      </c>
      <c r="C1479" s="2" t="s">
        <v>224</v>
      </c>
      <c r="D1479" s="2" t="s">
        <v>72</v>
      </c>
      <c r="E1479" s="4">
        <v>1.990879478827362</v>
      </c>
      <c r="F1479" s="2" t="s">
        <v>150</v>
      </c>
      <c r="G1479" s="2" t="s">
        <v>2810</v>
      </c>
    </row>
    <row r="1480" spans="1:7">
      <c r="A1480" s="2" t="s">
        <v>4287</v>
      </c>
      <c r="B1480" s="2" t="s">
        <v>2184</v>
      </c>
      <c r="C1480" s="2" t="s">
        <v>224</v>
      </c>
      <c r="D1480" s="2" t="s">
        <v>72</v>
      </c>
      <c r="E1480" s="4">
        <v>1.990879478827362</v>
      </c>
      <c r="F1480" s="2" t="s">
        <v>150</v>
      </c>
      <c r="G1480" s="2" t="s">
        <v>2810</v>
      </c>
    </row>
    <row r="1481" spans="1:7">
      <c r="A1481" s="2" t="s">
        <v>4288</v>
      </c>
      <c r="B1481" s="2" t="s">
        <v>2185</v>
      </c>
      <c r="C1481" s="2" t="s">
        <v>224</v>
      </c>
      <c r="D1481" s="2" t="s">
        <v>72</v>
      </c>
      <c r="E1481" s="4">
        <v>1.990879478827362</v>
      </c>
      <c r="F1481" s="2" t="s">
        <v>150</v>
      </c>
      <c r="G1481" s="2" t="s">
        <v>2810</v>
      </c>
    </row>
    <row r="1482" spans="1:7">
      <c r="A1482" s="2" t="s">
        <v>4289</v>
      </c>
      <c r="B1482" s="2" t="s">
        <v>2186</v>
      </c>
      <c r="C1482" s="2" t="s">
        <v>224</v>
      </c>
      <c r="D1482" s="2" t="s">
        <v>72</v>
      </c>
      <c r="E1482" s="4">
        <v>1.990879478827362</v>
      </c>
      <c r="F1482" s="2" t="s">
        <v>150</v>
      </c>
      <c r="G1482" s="2" t="s">
        <v>2810</v>
      </c>
    </row>
    <row r="1483" spans="1:7">
      <c r="A1483" s="2" t="s">
        <v>4290</v>
      </c>
      <c r="B1483" s="2" t="s">
        <v>2188</v>
      </c>
      <c r="C1483" s="2" t="s">
        <v>224</v>
      </c>
      <c r="D1483" s="2" t="s">
        <v>72</v>
      </c>
      <c r="E1483" s="4">
        <v>1.990879478827362</v>
      </c>
      <c r="F1483" s="2" t="s">
        <v>150</v>
      </c>
      <c r="G1483" s="2" t="s">
        <v>2810</v>
      </c>
    </row>
    <row r="1484" spans="1:7">
      <c r="A1484" s="2" t="s">
        <v>4291</v>
      </c>
      <c r="B1484" s="2" t="s">
        <v>2189</v>
      </c>
      <c r="C1484" s="2" t="s">
        <v>224</v>
      </c>
      <c r="D1484" s="2" t="s">
        <v>72</v>
      </c>
      <c r="E1484" s="4">
        <v>1.990879478827362</v>
      </c>
      <c r="F1484" s="2" t="s">
        <v>150</v>
      </c>
      <c r="G1484" s="2" t="s">
        <v>2810</v>
      </c>
    </row>
    <row r="1485" spans="1:7">
      <c r="A1485" s="2" t="s">
        <v>4292</v>
      </c>
      <c r="B1485" s="2" t="s">
        <v>2190</v>
      </c>
      <c r="C1485" s="2" t="s">
        <v>224</v>
      </c>
      <c r="D1485" s="2" t="s">
        <v>72</v>
      </c>
      <c r="E1485" s="4">
        <v>1.990879478827362</v>
      </c>
      <c r="F1485" s="2" t="s">
        <v>150</v>
      </c>
      <c r="G1485" s="2" t="s">
        <v>2810</v>
      </c>
    </row>
    <row r="1486" spans="1:7">
      <c r="A1486" s="2" t="s">
        <v>4293</v>
      </c>
      <c r="B1486" s="2" t="s">
        <v>2192</v>
      </c>
      <c r="C1486" s="2" t="s">
        <v>224</v>
      </c>
      <c r="D1486" s="2" t="s">
        <v>72</v>
      </c>
      <c r="E1486" s="4">
        <v>1.990879478827362</v>
      </c>
      <c r="F1486" s="2" t="s">
        <v>150</v>
      </c>
      <c r="G1486" s="2" t="s">
        <v>2810</v>
      </c>
    </row>
    <row r="1487" spans="1:7">
      <c r="A1487" s="2" t="s">
        <v>4294</v>
      </c>
      <c r="B1487" s="2" t="s">
        <v>2194</v>
      </c>
      <c r="C1487" s="2" t="s">
        <v>224</v>
      </c>
      <c r="D1487" s="2" t="s">
        <v>72</v>
      </c>
      <c r="E1487" s="4">
        <v>1.990879478827362</v>
      </c>
      <c r="F1487" s="2" t="s">
        <v>150</v>
      </c>
      <c r="G1487" s="2" t="s">
        <v>2810</v>
      </c>
    </row>
    <row r="1488" spans="1:7">
      <c r="A1488" s="2" t="s">
        <v>4295</v>
      </c>
      <c r="B1488" s="2" t="s">
        <v>2195</v>
      </c>
      <c r="C1488" s="2" t="s">
        <v>224</v>
      </c>
      <c r="D1488" s="2" t="s">
        <v>72</v>
      </c>
      <c r="E1488" s="4">
        <v>1.990879478827362</v>
      </c>
      <c r="F1488" s="2" t="s">
        <v>150</v>
      </c>
      <c r="G1488" s="2" t="s">
        <v>2810</v>
      </c>
    </row>
    <row r="1489" spans="1:7">
      <c r="A1489" s="2" t="s">
        <v>4296</v>
      </c>
      <c r="B1489" s="2" t="s">
        <v>2196</v>
      </c>
      <c r="C1489" s="2" t="s">
        <v>224</v>
      </c>
      <c r="D1489" s="2" t="s">
        <v>72</v>
      </c>
      <c r="E1489" s="4">
        <v>1.990879478827362</v>
      </c>
      <c r="F1489" s="2" t="s">
        <v>150</v>
      </c>
      <c r="G1489" s="2" t="s">
        <v>2810</v>
      </c>
    </row>
    <row r="1490" spans="1:7">
      <c r="A1490" s="2" t="s">
        <v>4297</v>
      </c>
      <c r="B1490" s="2" t="s">
        <v>2198</v>
      </c>
      <c r="C1490" s="2" t="s">
        <v>224</v>
      </c>
      <c r="D1490" s="2" t="s">
        <v>72</v>
      </c>
      <c r="E1490" s="4">
        <v>1.990879478827362</v>
      </c>
      <c r="F1490" s="2" t="s">
        <v>150</v>
      </c>
      <c r="G1490" s="2" t="s">
        <v>2810</v>
      </c>
    </row>
    <row r="1491" spans="1:7">
      <c r="A1491" s="2" t="s">
        <v>4298</v>
      </c>
      <c r="B1491" s="2" t="s">
        <v>2200</v>
      </c>
      <c r="C1491" s="2" t="s">
        <v>224</v>
      </c>
      <c r="D1491" s="2" t="s">
        <v>72</v>
      </c>
      <c r="E1491" s="4">
        <v>1.990879478827362</v>
      </c>
      <c r="F1491" s="2" t="s">
        <v>150</v>
      </c>
      <c r="G1491" s="2" t="s">
        <v>2810</v>
      </c>
    </row>
    <row r="1492" spans="1:7">
      <c r="A1492" s="2" t="s">
        <v>4299</v>
      </c>
      <c r="B1492" s="2" t="s">
        <v>2202</v>
      </c>
      <c r="C1492" s="2" t="s">
        <v>224</v>
      </c>
      <c r="D1492" s="2" t="s">
        <v>72</v>
      </c>
      <c r="E1492" s="4">
        <v>1.990879478827362</v>
      </c>
      <c r="F1492" s="2" t="s">
        <v>150</v>
      </c>
      <c r="G1492" s="2" t="s">
        <v>2810</v>
      </c>
    </row>
    <row r="1493" spans="1:7">
      <c r="A1493" s="2" t="s">
        <v>4300</v>
      </c>
      <c r="B1493" s="2" t="s">
        <v>2204</v>
      </c>
      <c r="C1493" s="2" t="s">
        <v>224</v>
      </c>
      <c r="D1493" s="2" t="s">
        <v>72</v>
      </c>
      <c r="E1493" s="4">
        <v>1.990879478827362</v>
      </c>
      <c r="F1493" s="2" t="s">
        <v>150</v>
      </c>
      <c r="G1493" s="2" t="s">
        <v>2810</v>
      </c>
    </row>
    <row r="1494" spans="1:7">
      <c r="A1494" s="2" t="s">
        <v>4301</v>
      </c>
      <c r="B1494" s="2" t="s">
        <v>2206</v>
      </c>
      <c r="C1494" s="2" t="s">
        <v>224</v>
      </c>
      <c r="D1494" s="2" t="s">
        <v>72</v>
      </c>
      <c r="E1494" s="4">
        <v>1.990879478827362</v>
      </c>
      <c r="F1494" s="2" t="s">
        <v>150</v>
      </c>
      <c r="G1494" s="2" t="s">
        <v>2810</v>
      </c>
    </row>
    <row r="1495" spans="1:7">
      <c r="A1495" s="2" t="s">
        <v>4302</v>
      </c>
      <c r="B1495" s="2" t="s">
        <v>2207</v>
      </c>
      <c r="C1495" s="2" t="s">
        <v>224</v>
      </c>
      <c r="D1495" s="2" t="s">
        <v>72</v>
      </c>
      <c r="E1495" s="4">
        <v>1.990879478827362</v>
      </c>
      <c r="F1495" s="2" t="s">
        <v>150</v>
      </c>
      <c r="G1495" s="2" t="s">
        <v>2810</v>
      </c>
    </row>
    <row r="1496" spans="1:7">
      <c r="A1496" s="2" t="s">
        <v>4303</v>
      </c>
      <c r="B1496" s="2" t="s">
        <v>2208</v>
      </c>
      <c r="C1496" s="2" t="s">
        <v>224</v>
      </c>
      <c r="D1496" s="2" t="s">
        <v>72</v>
      </c>
      <c r="E1496" s="4">
        <v>1.990879478827362</v>
      </c>
      <c r="F1496" s="2" t="s">
        <v>150</v>
      </c>
      <c r="G1496" s="2" t="s">
        <v>2810</v>
      </c>
    </row>
    <row r="1497" spans="1:7">
      <c r="A1497" s="2" t="s">
        <v>4304</v>
      </c>
      <c r="B1497" s="2" t="s">
        <v>2209</v>
      </c>
      <c r="C1497" s="2" t="s">
        <v>224</v>
      </c>
      <c r="D1497" s="2" t="s">
        <v>72</v>
      </c>
      <c r="E1497" s="4">
        <v>1.990879478827362</v>
      </c>
      <c r="F1497" s="2" t="s">
        <v>150</v>
      </c>
      <c r="G1497" s="2" t="s">
        <v>2810</v>
      </c>
    </row>
    <row r="1498" spans="1:7">
      <c r="A1498" s="2" t="s">
        <v>4305</v>
      </c>
      <c r="B1498" s="2" t="s">
        <v>2210</v>
      </c>
      <c r="C1498" s="2" t="s">
        <v>224</v>
      </c>
      <c r="D1498" s="2" t="s">
        <v>72</v>
      </c>
      <c r="E1498" s="4">
        <v>1.990879478827362</v>
      </c>
      <c r="F1498" s="2" t="s">
        <v>150</v>
      </c>
      <c r="G1498" s="2" t="s">
        <v>2810</v>
      </c>
    </row>
    <row r="1499" spans="1:7">
      <c r="A1499" s="2" t="s">
        <v>4306</v>
      </c>
      <c r="B1499" s="2" t="s">
        <v>2211</v>
      </c>
      <c r="C1499" s="2" t="s">
        <v>224</v>
      </c>
      <c r="D1499" s="2" t="s">
        <v>72</v>
      </c>
      <c r="E1499" s="4">
        <v>1.990879478827362</v>
      </c>
      <c r="F1499" s="2" t="s">
        <v>150</v>
      </c>
      <c r="G1499" s="2" t="s">
        <v>2810</v>
      </c>
    </row>
    <row r="1500" spans="1:7">
      <c r="A1500" s="2" t="s">
        <v>4307</v>
      </c>
      <c r="B1500" s="2" t="s">
        <v>2213</v>
      </c>
      <c r="C1500" s="2" t="s">
        <v>224</v>
      </c>
      <c r="D1500" s="2" t="s">
        <v>72</v>
      </c>
      <c r="E1500" s="4">
        <v>1.990879478827362</v>
      </c>
      <c r="F1500" s="2" t="s">
        <v>150</v>
      </c>
      <c r="G1500" s="2" t="s">
        <v>2810</v>
      </c>
    </row>
    <row r="1501" spans="1:7">
      <c r="A1501" s="2" t="s">
        <v>4308</v>
      </c>
      <c r="B1501" s="2" t="s">
        <v>2215</v>
      </c>
      <c r="C1501" s="2" t="s">
        <v>224</v>
      </c>
      <c r="D1501" s="2" t="s">
        <v>72</v>
      </c>
      <c r="E1501" s="4">
        <v>1.990879478827362</v>
      </c>
      <c r="F1501" s="2" t="s">
        <v>150</v>
      </c>
      <c r="G1501" s="2" t="s">
        <v>2810</v>
      </c>
    </row>
    <row r="1502" spans="1:7">
      <c r="A1502" s="2" t="s">
        <v>4309</v>
      </c>
      <c r="B1502" s="2" t="s">
        <v>2216</v>
      </c>
      <c r="C1502" s="2" t="s">
        <v>224</v>
      </c>
      <c r="D1502" s="2" t="s">
        <v>72</v>
      </c>
      <c r="E1502" s="4">
        <v>1.990879478827362</v>
      </c>
      <c r="F1502" s="2" t="s">
        <v>150</v>
      </c>
      <c r="G1502" s="2" t="s">
        <v>2810</v>
      </c>
    </row>
    <row r="1503" spans="1:7">
      <c r="A1503" s="2" t="s">
        <v>4310</v>
      </c>
      <c r="B1503" s="2" t="s">
        <v>2217</v>
      </c>
      <c r="C1503" s="2" t="s">
        <v>224</v>
      </c>
      <c r="D1503" s="2" t="s">
        <v>72</v>
      </c>
      <c r="E1503" s="4">
        <v>1.990879478827362</v>
      </c>
      <c r="F1503" s="2" t="s">
        <v>150</v>
      </c>
      <c r="G1503" s="2" t="s">
        <v>2810</v>
      </c>
    </row>
    <row r="1504" spans="1:7">
      <c r="A1504" s="2" t="s">
        <v>4311</v>
      </c>
      <c r="B1504" s="2" t="s">
        <v>2218</v>
      </c>
      <c r="C1504" s="2" t="s">
        <v>224</v>
      </c>
      <c r="D1504" s="2" t="s">
        <v>72</v>
      </c>
      <c r="E1504" s="4">
        <v>1.990879478827362</v>
      </c>
      <c r="F1504" s="2" t="s">
        <v>150</v>
      </c>
      <c r="G1504" s="2" t="s">
        <v>2810</v>
      </c>
    </row>
    <row r="1505" spans="1:7">
      <c r="A1505" s="2" t="s">
        <v>4312</v>
      </c>
      <c r="B1505" s="2" t="s">
        <v>2219</v>
      </c>
      <c r="C1505" s="2" t="s">
        <v>224</v>
      </c>
      <c r="D1505" s="2" t="s">
        <v>72</v>
      </c>
      <c r="E1505" s="4">
        <v>1.990879478827362</v>
      </c>
      <c r="F1505" s="2" t="s">
        <v>150</v>
      </c>
      <c r="G1505" s="2" t="s">
        <v>2810</v>
      </c>
    </row>
    <row r="1506" spans="1:7">
      <c r="A1506" s="2" t="s">
        <v>4313</v>
      </c>
      <c r="B1506" s="2" t="s">
        <v>2220</v>
      </c>
      <c r="C1506" s="2" t="s">
        <v>224</v>
      </c>
      <c r="D1506" s="2" t="s">
        <v>72</v>
      </c>
      <c r="E1506" s="4">
        <v>1.990879478827362</v>
      </c>
      <c r="F1506" s="2" t="s">
        <v>150</v>
      </c>
      <c r="G1506" s="2" t="s">
        <v>2810</v>
      </c>
    </row>
    <row r="1507" spans="1:7">
      <c r="A1507" s="2" t="s">
        <v>4314</v>
      </c>
      <c r="B1507" s="2" t="s">
        <v>2221</v>
      </c>
      <c r="C1507" s="2" t="s">
        <v>224</v>
      </c>
      <c r="D1507" s="2" t="s">
        <v>72</v>
      </c>
      <c r="E1507" s="4">
        <v>1.990879478827362</v>
      </c>
      <c r="F1507" s="2" t="s">
        <v>150</v>
      </c>
      <c r="G1507" s="2" t="s">
        <v>2810</v>
      </c>
    </row>
    <row r="1508" spans="1:7">
      <c r="A1508" s="2" t="s">
        <v>4315</v>
      </c>
      <c r="B1508" s="2" t="s">
        <v>2222</v>
      </c>
      <c r="C1508" s="2" t="s">
        <v>224</v>
      </c>
      <c r="D1508" s="2" t="s">
        <v>72</v>
      </c>
      <c r="E1508" s="4">
        <v>1.990879478827362</v>
      </c>
      <c r="F1508" s="2" t="s">
        <v>150</v>
      </c>
      <c r="G1508" s="2" t="s">
        <v>2810</v>
      </c>
    </row>
    <row r="1509" spans="1:7">
      <c r="A1509" s="2" t="s">
        <v>4316</v>
      </c>
      <c r="B1509" s="2" t="s">
        <v>2223</v>
      </c>
      <c r="C1509" s="2" t="s">
        <v>224</v>
      </c>
      <c r="D1509" s="2" t="s">
        <v>72</v>
      </c>
      <c r="E1509" s="4">
        <v>1.990879478827362</v>
      </c>
      <c r="F1509" s="2" t="s">
        <v>150</v>
      </c>
      <c r="G1509" s="2" t="s">
        <v>2810</v>
      </c>
    </row>
    <row r="1510" spans="1:7">
      <c r="A1510" s="2" t="s">
        <v>4317</v>
      </c>
      <c r="B1510" s="2" t="s">
        <v>2224</v>
      </c>
      <c r="C1510" s="2" t="s">
        <v>224</v>
      </c>
      <c r="D1510" s="2" t="s">
        <v>72</v>
      </c>
      <c r="E1510" s="4">
        <v>1.990879478827362</v>
      </c>
      <c r="F1510" s="2" t="s">
        <v>150</v>
      </c>
      <c r="G1510" s="2" t="s">
        <v>2810</v>
      </c>
    </row>
    <row r="1511" spans="1:7">
      <c r="A1511" s="2" t="s">
        <v>4318</v>
      </c>
      <c r="B1511" s="2" t="s">
        <v>2226</v>
      </c>
      <c r="C1511" s="2" t="s">
        <v>224</v>
      </c>
      <c r="D1511" s="2" t="s">
        <v>72</v>
      </c>
      <c r="E1511" s="4">
        <v>1.990879478827362</v>
      </c>
      <c r="F1511" s="2" t="s">
        <v>150</v>
      </c>
      <c r="G1511" s="2" t="s">
        <v>2810</v>
      </c>
    </row>
    <row r="1512" spans="1:7">
      <c r="A1512" s="2" t="s">
        <v>4319</v>
      </c>
      <c r="B1512" s="2" t="s">
        <v>2227</v>
      </c>
      <c r="C1512" s="2" t="s">
        <v>224</v>
      </c>
      <c r="D1512" s="2" t="s">
        <v>72</v>
      </c>
      <c r="E1512" s="4">
        <v>1.990879478827362</v>
      </c>
      <c r="F1512" s="2" t="s">
        <v>150</v>
      </c>
      <c r="G1512" s="2" t="s">
        <v>2810</v>
      </c>
    </row>
    <row r="1513" spans="1:7">
      <c r="A1513" s="2" t="s">
        <v>4320</v>
      </c>
      <c r="B1513" s="2" t="s">
        <v>2228</v>
      </c>
      <c r="C1513" s="2" t="s">
        <v>224</v>
      </c>
      <c r="D1513" s="2" t="s">
        <v>72</v>
      </c>
      <c r="E1513" s="4">
        <v>1.990879478827362</v>
      </c>
      <c r="F1513" s="2" t="s">
        <v>150</v>
      </c>
      <c r="G1513" s="2" t="s">
        <v>2810</v>
      </c>
    </row>
    <row r="1514" spans="1:7">
      <c r="A1514" s="2" t="s">
        <v>4321</v>
      </c>
      <c r="B1514" s="2" t="s">
        <v>2230</v>
      </c>
      <c r="C1514" s="2" t="s">
        <v>224</v>
      </c>
      <c r="D1514" s="2" t="s">
        <v>72</v>
      </c>
      <c r="E1514" s="4">
        <v>1.990879478827362</v>
      </c>
      <c r="F1514" s="2" t="s">
        <v>150</v>
      </c>
      <c r="G1514" s="2" t="s">
        <v>2810</v>
      </c>
    </row>
    <row r="1515" spans="1:7">
      <c r="A1515" s="2" t="s">
        <v>4322</v>
      </c>
      <c r="B1515" s="2" t="s">
        <v>2231</v>
      </c>
      <c r="C1515" s="2" t="s">
        <v>224</v>
      </c>
      <c r="D1515" s="2" t="s">
        <v>72</v>
      </c>
      <c r="E1515" s="4">
        <v>1.990879478827362</v>
      </c>
      <c r="F1515" s="2" t="s">
        <v>150</v>
      </c>
      <c r="G1515" s="2" t="s">
        <v>2810</v>
      </c>
    </row>
    <row r="1516" spans="1:7">
      <c r="A1516" s="2" t="s">
        <v>4323</v>
      </c>
      <c r="B1516" s="2" t="s">
        <v>2233</v>
      </c>
      <c r="C1516" s="2" t="s">
        <v>224</v>
      </c>
      <c r="D1516" s="2" t="s">
        <v>72</v>
      </c>
      <c r="E1516" s="4">
        <v>1.990879478827362</v>
      </c>
      <c r="F1516" s="2" t="s">
        <v>150</v>
      </c>
      <c r="G1516" s="2" t="s">
        <v>2810</v>
      </c>
    </row>
    <row r="1517" spans="1:7">
      <c r="A1517" s="2" t="s">
        <v>4324</v>
      </c>
      <c r="B1517" s="2" t="s">
        <v>2235</v>
      </c>
      <c r="C1517" s="2" t="s">
        <v>224</v>
      </c>
      <c r="D1517" s="2" t="s">
        <v>72</v>
      </c>
      <c r="E1517" s="4">
        <v>1.990879478827362</v>
      </c>
      <c r="F1517" s="2" t="s">
        <v>150</v>
      </c>
      <c r="G1517" s="2" t="s">
        <v>2810</v>
      </c>
    </row>
    <row r="1518" spans="1:7">
      <c r="A1518" s="2" t="s">
        <v>4325</v>
      </c>
      <c r="B1518" s="2" t="s">
        <v>2236</v>
      </c>
      <c r="C1518" s="2" t="s">
        <v>224</v>
      </c>
      <c r="D1518" s="2" t="s">
        <v>72</v>
      </c>
      <c r="E1518" s="4">
        <v>1.990879478827362</v>
      </c>
      <c r="F1518" s="2" t="s">
        <v>150</v>
      </c>
      <c r="G1518" s="2" t="s">
        <v>2810</v>
      </c>
    </row>
    <row r="1519" spans="1:7">
      <c r="A1519" s="2" t="s">
        <v>4326</v>
      </c>
      <c r="B1519" s="2" t="s">
        <v>2237</v>
      </c>
      <c r="C1519" s="2" t="s">
        <v>224</v>
      </c>
      <c r="D1519" s="2" t="s">
        <v>72</v>
      </c>
      <c r="E1519" s="4">
        <v>1.990879478827362</v>
      </c>
      <c r="F1519" s="2" t="s">
        <v>150</v>
      </c>
      <c r="G1519" s="2" t="s">
        <v>2810</v>
      </c>
    </row>
    <row r="1520" spans="1:7">
      <c r="A1520" s="2" t="s">
        <v>4327</v>
      </c>
      <c r="B1520" s="2" t="s">
        <v>2238</v>
      </c>
      <c r="C1520" s="2" t="s">
        <v>224</v>
      </c>
      <c r="D1520" s="2" t="s">
        <v>72</v>
      </c>
      <c r="E1520" s="4">
        <v>1.990879478827362</v>
      </c>
      <c r="F1520" s="2" t="s">
        <v>150</v>
      </c>
      <c r="G1520" s="2" t="s">
        <v>2810</v>
      </c>
    </row>
    <row r="1521" spans="1:7">
      <c r="A1521" s="2" t="s">
        <v>4328</v>
      </c>
      <c r="B1521" s="2" t="s">
        <v>2239</v>
      </c>
      <c r="C1521" s="2" t="s">
        <v>224</v>
      </c>
      <c r="D1521" s="2" t="s">
        <v>72</v>
      </c>
      <c r="E1521" s="4">
        <v>1.990879478827362</v>
      </c>
      <c r="F1521" s="2" t="s">
        <v>150</v>
      </c>
      <c r="G1521" s="2" t="s">
        <v>2810</v>
      </c>
    </row>
    <row r="1522" spans="1:7">
      <c r="A1522" s="2" t="s">
        <v>4329</v>
      </c>
      <c r="B1522" s="2" t="s">
        <v>2241</v>
      </c>
      <c r="C1522" s="2" t="s">
        <v>224</v>
      </c>
      <c r="D1522" s="2" t="s">
        <v>72</v>
      </c>
      <c r="E1522" s="4">
        <v>1.990879478827362</v>
      </c>
      <c r="F1522" s="2" t="s">
        <v>150</v>
      </c>
      <c r="G1522" s="2" t="s">
        <v>2810</v>
      </c>
    </row>
    <row r="1523" spans="1:7">
      <c r="A1523" s="2" t="s">
        <v>4330</v>
      </c>
      <c r="B1523" s="2" t="s">
        <v>2242</v>
      </c>
      <c r="C1523" s="2" t="s">
        <v>224</v>
      </c>
      <c r="D1523" s="2" t="s">
        <v>72</v>
      </c>
      <c r="E1523" s="4">
        <v>1.990879478827362</v>
      </c>
      <c r="F1523" s="2" t="s">
        <v>150</v>
      </c>
      <c r="G1523" s="2" t="s">
        <v>2810</v>
      </c>
    </row>
    <row r="1524" spans="1:7">
      <c r="A1524" s="2" t="s">
        <v>4331</v>
      </c>
      <c r="B1524" s="2" t="s">
        <v>2243</v>
      </c>
      <c r="C1524" s="2" t="s">
        <v>224</v>
      </c>
      <c r="D1524" s="2" t="s">
        <v>72</v>
      </c>
      <c r="E1524" s="4">
        <v>1.990879478827362</v>
      </c>
      <c r="F1524" s="2" t="s">
        <v>150</v>
      </c>
      <c r="G1524" s="2" t="s">
        <v>2810</v>
      </c>
    </row>
    <row r="1525" spans="1:7">
      <c r="A1525" s="2" t="s">
        <v>4332</v>
      </c>
      <c r="B1525" s="2" t="s">
        <v>2245</v>
      </c>
      <c r="C1525" s="2" t="s">
        <v>224</v>
      </c>
      <c r="D1525" s="2" t="s">
        <v>72</v>
      </c>
      <c r="E1525" s="4">
        <v>1.990879478827362</v>
      </c>
      <c r="F1525" s="2" t="s">
        <v>150</v>
      </c>
      <c r="G1525" s="2" t="s">
        <v>2810</v>
      </c>
    </row>
    <row r="1526" spans="1:7">
      <c r="A1526" s="2" t="s">
        <v>4333</v>
      </c>
      <c r="B1526" s="2" t="s">
        <v>2247</v>
      </c>
      <c r="C1526" s="2" t="s">
        <v>224</v>
      </c>
      <c r="D1526" s="2" t="s">
        <v>72</v>
      </c>
      <c r="E1526" s="4">
        <v>1.990879478827362</v>
      </c>
      <c r="F1526" s="2" t="s">
        <v>150</v>
      </c>
      <c r="G1526" s="2" t="s">
        <v>2810</v>
      </c>
    </row>
    <row r="1527" spans="1:7">
      <c r="A1527" s="2" t="s">
        <v>4334</v>
      </c>
      <c r="B1527" s="2" t="s">
        <v>2248</v>
      </c>
      <c r="C1527" s="2" t="s">
        <v>224</v>
      </c>
      <c r="D1527" s="2" t="s">
        <v>72</v>
      </c>
      <c r="E1527" s="4">
        <v>1.990879478827362</v>
      </c>
      <c r="F1527" s="2" t="s">
        <v>150</v>
      </c>
      <c r="G1527" s="2" t="s">
        <v>2810</v>
      </c>
    </row>
    <row r="1528" spans="1:7">
      <c r="A1528" s="2" t="s">
        <v>4335</v>
      </c>
      <c r="B1528" s="2" t="s">
        <v>2249</v>
      </c>
      <c r="C1528" s="2" t="s">
        <v>224</v>
      </c>
      <c r="D1528" s="2" t="s">
        <v>72</v>
      </c>
      <c r="E1528" s="4">
        <v>1.990879478827362</v>
      </c>
      <c r="F1528" s="2" t="s">
        <v>150</v>
      </c>
      <c r="G1528" s="2" t="s">
        <v>2810</v>
      </c>
    </row>
    <row r="1529" spans="1:7">
      <c r="A1529" s="2" t="s">
        <v>4336</v>
      </c>
      <c r="B1529" s="2" t="s">
        <v>2250</v>
      </c>
      <c r="C1529" s="2" t="s">
        <v>224</v>
      </c>
      <c r="D1529" s="2" t="s">
        <v>72</v>
      </c>
      <c r="E1529" s="4">
        <v>1.990879478827362</v>
      </c>
      <c r="F1529" s="2" t="s">
        <v>150</v>
      </c>
      <c r="G1529" s="2" t="s">
        <v>2810</v>
      </c>
    </row>
    <row r="1530" spans="1:7">
      <c r="A1530" s="2" t="s">
        <v>4337</v>
      </c>
      <c r="B1530" s="2" t="s">
        <v>2251</v>
      </c>
      <c r="C1530" s="2" t="s">
        <v>224</v>
      </c>
      <c r="D1530" s="2" t="s">
        <v>72</v>
      </c>
      <c r="E1530" s="4">
        <v>1.990879478827362</v>
      </c>
      <c r="F1530" s="2" t="s">
        <v>150</v>
      </c>
      <c r="G1530" s="2" t="s">
        <v>2810</v>
      </c>
    </row>
    <row r="1531" spans="1:7">
      <c r="A1531" s="2" t="s">
        <v>4338</v>
      </c>
      <c r="B1531" s="2" t="s">
        <v>2253</v>
      </c>
      <c r="C1531" s="2" t="s">
        <v>224</v>
      </c>
      <c r="D1531" s="2" t="s">
        <v>72</v>
      </c>
      <c r="E1531" s="4">
        <v>1.990879478827362</v>
      </c>
      <c r="F1531" s="2" t="s">
        <v>150</v>
      </c>
      <c r="G1531" s="2" t="s">
        <v>2810</v>
      </c>
    </row>
    <row r="1532" spans="1:7">
      <c r="A1532" s="2" t="s">
        <v>4339</v>
      </c>
      <c r="B1532" s="2" t="s">
        <v>2254</v>
      </c>
      <c r="C1532" s="2" t="s">
        <v>224</v>
      </c>
      <c r="D1532" s="2" t="s">
        <v>72</v>
      </c>
      <c r="E1532" s="4">
        <v>1.990879478827362</v>
      </c>
      <c r="F1532" s="2" t="s">
        <v>150</v>
      </c>
      <c r="G1532" s="2" t="s">
        <v>2810</v>
      </c>
    </row>
    <row r="1533" spans="1:7">
      <c r="A1533" s="2" t="s">
        <v>4340</v>
      </c>
      <c r="B1533" s="2" t="s">
        <v>2256</v>
      </c>
      <c r="C1533" s="2" t="s">
        <v>224</v>
      </c>
      <c r="D1533" s="2" t="s">
        <v>72</v>
      </c>
      <c r="E1533" s="4">
        <v>1.990879478827362</v>
      </c>
      <c r="F1533" s="2" t="s">
        <v>150</v>
      </c>
      <c r="G1533" s="2" t="s">
        <v>2810</v>
      </c>
    </row>
    <row r="1534" spans="1:7">
      <c r="A1534" s="2" t="s">
        <v>4341</v>
      </c>
      <c r="B1534" s="2" t="s">
        <v>2257</v>
      </c>
      <c r="C1534" s="2" t="s">
        <v>224</v>
      </c>
      <c r="D1534" s="2" t="s">
        <v>72</v>
      </c>
      <c r="E1534" s="4">
        <v>1.990879478827362</v>
      </c>
      <c r="F1534" s="2" t="s">
        <v>150</v>
      </c>
      <c r="G1534" s="2" t="s">
        <v>2810</v>
      </c>
    </row>
    <row r="1535" spans="1:7">
      <c r="A1535" s="2" t="s">
        <v>4342</v>
      </c>
      <c r="B1535" s="2" t="s">
        <v>2259</v>
      </c>
      <c r="C1535" s="2" t="s">
        <v>224</v>
      </c>
      <c r="D1535" s="2" t="s">
        <v>72</v>
      </c>
      <c r="E1535" s="4">
        <v>1.990879478827362</v>
      </c>
      <c r="F1535" s="2" t="s">
        <v>150</v>
      </c>
      <c r="G1535" s="2" t="s">
        <v>2810</v>
      </c>
    </row>
    <row r="1536" spans="1:7">
      <c r="A1536" s="2" t="s">
        <v>4343</v>
      </c>
      <c r="B1536" s="2" t="s">
        <v>2261</v>
      </c>
      <c r="C1536" s="2" t="s">
        <v>224</v>
      </c>
      <c r="D1536" s="2" t="s">
        <v>72</v>
      </c>
      <c r="E1536" s="4">
        <v>1.990879478827362</v>
      </c>
      <c r="F1536" s="2" t="s">
        <v>150</v>
      </c>
      <c r="G1536" s="2" t="s">
        <v>2810</v>
      </c>
    </row>
    <row r="1537" spans="1:7">
      <c r="A1537" s="2" t="s">
        <v>4344</v>
      </c>
      <c r="B1537" s="2" t="s">
        <v>2262</v>
      </c>
      <c r="C1537" s="2" t="s">
        <v>224</v>
      </c>
      <c r="D1537" s="2" t="s">
        <v>72</v>
      </c>
      <c r="E1537" s="4">
        <v>1.990879478827362</v>
      </c>
      <c r="F1537" s="2" t="s">
        <v>150</v>
      </c>
      <c r="G1537" s="2" t="s">
        <v>2810</v>
      </c>
    </row>
    <row r="1538" spans="1:7">
      <c r="A1538" s="2" t="s">
        <v>4345</v>
      </c>
      <c r="B1538" s="2" t="s">
        <v>2264</v>
      </c>
      <c r="C1538" s="2" t="s">
        <v>224</v>
      </c>
      <c r="D1538" s="2" t="s">
        <v>72</v>
      </c>
      <c r="E1538" s="4">
        <v>1.990879478827362</v>
      </c>
      <c r="F1538" s="2" t="s">
        <v>150</v>
      </c>
      <c r="G1538" s="2" t="s">
        <v>2810</v>
      </c>
    </row>
    <row r="1539" spans="1:7">
      <c r="A1539" s="2" t="s">
        <v>4346</v>
      </c>
      <c r="B1539" s="2" t="s">
        <v>2265</v>
      </c>
      <c r="C1539" s="2" t="s">
        <v>224</v>
      </c>
      <c r="D1539" s="2" t="s">
        <v>72</v>
      </c>
      <c r="E1539" s="4">
        <v>1.990879478827362</v>
      </c>
      <c r="F1539" s="2" t="s">
        <v>150</v>
      </c>
      <c r="G1539" s="2" t="s">
        <v>2810</v>
      </c>
    </row>
    <row r="1540" spans="1:7">
      <c r="A1540" s="2" t="s">
        <v>4347</v>
      </c>
      <c r="B1540" s="2" t="s">
        <v>2266</v>
      </c>
      <c r="C1540" s="2" t="s">
        <v>224</v>
      </c>
      <c r="D1540" s="2" t="s">
        <v>72</v>
      </c>
      <c r="E1540" s="4">
        <v>1.990879478827362</v>
      </c>
      <c r="F1540" s="2" t="s">
        <v>150</v>
      </c>
      <c r="G1540" s="2" t="s">
        <v>2810</v>
      </c>
    </row>
    <row r="1541" spans="1:7">
      <c r="A1541" s="2" t="s">
        <v>4348</v>
      </c>
      <c r="B1541" s="2" t="s">
        <v>2268</v>
      </c>
      <c r="C1541" s="2" t="s">
        <v>224</v>
      </c>
      <c r="D1541" s="2" t="s">
        <v>72</v>
      </c>
      <c r="E1541" s="4">
        <v>1.990879478827362</v>
      </c>
      <c r="F1541" s="2" t="s">
        <v>150</v>
      </c>
      <c r="G1541" s="2" t="s">
        <v>2810</v>
      </c>
    </row>
    <row r="1542" spans="1:7">
      <c r="A1542" s="2" t="s">
        <v>4349</v>
      </c>
      <c r="B1542" s="2" t="s">
        <v>2269</v>
      </c>
      <c r="C1542" s="2" t="s">
        <v>224</v>
      </c>
      <c r="D1542" s="2" t="s">
        <v>72</v>
      </c>
      <c r="E1542" s="4">
        <v>1.990879478827362</v>
      </c>
      <c r="F1542" s="2" t="s">
        <v>150</v>
      </c>
      <c r="G1542" s="2" t="s">
        <v>2810</v>
      </c>
    </row>
    <row r="1543" spans="1:7">
      <c r="A1543" s="2" t="s">
        <v>4350</v>
      </c>
      <c r="B1543" s="2" t="s">
        <v>2271</v>
      </c>
      <c r="C1543" s="2" t="s">
        <v>224</v>
      </c>
      <c r="D1543" s="2" t="s">
        <v>72</v>
      </c>
      <c r="E1543" s="4">
        <v>1.990879478827362</v>
      </c>
      <c r="F1543" s="2" t="s">
        <v>150</v>
      </c>
      <c r="G1543" s="2" t="s">
        <v>2810</v>
      </c>
    </row>
    <row r="1544" spans="1:7">
      <c r="A1544" s="2" t="s">
        <v>4351</v>
      </c>
      <c r="B1544" s="2" t="s">
        <v>2272</v>
      </c>
      <c r="C1544" s="2" t="s">
        <v>224</v>
      </c>
      <c r="D1544" s="2" t="s">
        <v>72</v>
      </c>
      <c r="E1544" s="4">
        <v>1.990879478827362</v>
      </c>
      <c r="F1544" s="2" t="s">
        <v>150</v>
      </c>
      <c r="G1544" s="2" t="s">
        <v>2810</v>
      </c>
    </row>
    <row r="1545" spans="1:7">
      <c r="A1545" s="2" t="s">
        <v>4352</v>
      </c>
      <c r="B1545" s="2" t="s">
        <v>2273</v>
      </c>
      <c r="C1545" s="2" t="s">
        <v>224</v>
      </c>
      <c r="D1545" s="2" t="s">
        <v>72</v>
      </c>
      <c r="E1545" s="4">
        <v>1.990879478827362</v>
      </c>
      <c r="F1545" s="2" t="s">
        <v>150</v>
      </c>
      <c r="G1545" s="2" t="s">
        <v>2810</v>
      </c>
    </row>
    <row r="1546" spans="1:7">
      <c r="A1546" s="2" t="s">
        <v>4353</v>
      </c>
      <c r="B1546" s="2" t="s">
        <v>2274</v>
      </c>
      <c r="C1546" s="2" t="s">
        <v>224</v>
      </c>
      <c r="D1546" s="2" t="s">
        <v>72</v>
      </c>
      <c r="E1546" s="4">
        <v>1.990879478827362</v>
      </c>
      <c r="F1546" s="2" t="s">
        <v>150</v>
      </c>
      <c r="G1546" s="2" t="s">
        <v>2810</v>
      </c>
    </row>
    <row r="1547" spans="1:7">
      <c r="A1547" s="2" t="s">
        <v>4354</v>
      </c>
      <c r="B1547" s="2" t="s">
        <v>2275</v>
      </c>
      <c r="C1547" s="2" t="s">
        <v>224</v>
      </c>
      <c r="D1547" s="2" t="s">
        <v>72</v>
      </c>
      <c r="E1547" s="4">
        <v>1.990879478827362</v>
      </c>
      <c r="F1547" s="2" t="s">
        <v>150</v>
      </c>
      <c r="G1547" s="2" t="s">
        <v>2810</v>
      </c>
    </row>
    <row r="1548" spans="1:7">
      <c r="A1548" s="2" t="s">
        <v>4355</v>
      </c>
      <c r="B1548" s="2" t="s">
        <v>2276</v>
      </c>
      <c r="C1548" s="2" t="s">
        <v>224</v>
      </c>
      <c r="D1548" s="2" t="s">
        <v>72</v>
      </c>
      <c r="E1548" s="4">
        <v>1.990879478827362</v>
      </c>
      <c r="F1548" s="2" t="s">
        <v>150</v>
      </c>
      <c r="G1548" s="2" t="s">
        <v>2810</v>
      </c>
    </row>
    <row r="1549" spans="1:7">
      <c r="A1549" s="2" t="s">
        <v>4356</v>
      </c>
      <c r="B1549" s="2" t="s">
        <v>2278</v>
      </c>
      <c r="C1549" s="2" t="s">
        <v>224</v>
      </c>
      <c r="D1549" s="2" t="s">
        <v>72</v>
      </c>
      <c r="E1549" s="4">
        <v>1.990879478827362</v>
      </c>
      <c r="F1549" s="2" t="s">
        <v>150</v>
      </c>
      <c r="G1549" s="2" t="s">
        <v>2810</v>
      </c>
    </row>
    <row r="1550" spans="1:7">
      <c r="A1550" s="2" t="s">
        <v>4357</v>
      </c>
      <c r="B1550" s="2" t="s">
        <v>2280</v>
      </c>
      <c r="C1550" s="2" t="s">
        <v>224</v>
      </c>
      <c r="D1550" s="2" t="s">
        <v>72</v>
      </c>
      <c r="E1550" s="4">
        <v>1.990879478827362</v>
      </c>
      <c r="F1550" s="2" t="s">
        <v>150</v>
      </c>
      <c r="G1550" s="2" t="s">
        <v>2810</v>
      </c>
    </row>
    <row r="1551" spans="1:7">
      <c r="A1551" s="2" t="s">
        <v>4358</v>
      </c>
      <c r="B1551" s="2" t="s">
        <v>2281</v>
      </c>
      <c r="C1551" s="2" t="s">
        <v>224</v>
      </c>
      <c r="D1551" s="2" t="s">
        <v>72</v>
      </c>
      <c r="E1551" s="4">
        <v>1.990879478827362</v>
      </c>
      <c r="F1551" s="2" t="s">
        <v>150</v>
      </c>
      <c r="G1551" s="2" t="s">
        <v>2810</v>
      </c>
    </row>
    <row r="1552" spans="1:7">
      <c r="A1552" s="2" t="s">
        <v>4359</v>
      </c>
      <c r="B1552" s="2" t="s">
        <v>2283</v>
      </c>
      <c r="C1552" s="2" t="s">
        <v>224</v>
      </c>
      <c r="D1552" s="2" t="s">
        <v>72</v>
      </c>
      <c r="E1552" s="4">
        <v>1.990879478827362</v>
      </c>
      <c r="F1552" s="2" t="s">
        <v>150</v>
      </c>
      <c r="G1552" s="2" t="s">
        <v>2810</v>
      </c>
    </row>
    <row r="1553" spans="1:7">
      <c r="A1553" s="2" t="s">
        <v>4360</v>
      </c>
      <c r="B1553" s="2" t="s">
        <v>2284</v>
      </c>
      <c r="C1553" s="2" t="s">
        <v>224</v>
      </c>
      <c r="D1553" s="2" t="s">
        <v>72</v>
      </c>
      <c r="E1553" s="4">
        <v>1.990879478827362</v>
      </c>
      <c r="F1553" s="2" t="s">
        <v>150</v>
      </c>
      <c r="G1553" s="2" t="s">
        <v>2810</v>
      </c>
    </row>
    <row r="1554" spans="1:7">
      <c r="A1554" s="2" t="s">
        <v>4361</v>
      </c>
      <c r="B1554" s="2" t="s">
        <v>2285</v>
      </c>
      <c r="C1554" s="2" t="s">
        <v>224</v>
      </c>
      <c r="D1554" s="2" t="s">
        <v>72</v>
      </c>
      <c r="E1554" s="4">
        <v>1.990879478827362</v>
      </c>
      <c r="F1554" s="2" t="s">
        <v>150</v>
      </c>
      <c r="G1554" s="2" t="s">
        <v>2810</v>
      </c>
    </row>
    <row r="1555" spans="1:7">
      <c r="A1555" s="2" t="s">
        <v>4362</v>
      </c>
      <c r="B1555" s="2" t="s">
        <v>2286</v>
      </c>
      <c r="C1555" s="2" t="s">
        <v>224</v>
      </c>
      <c r="D1555" s="2" t="s">
        <v>72</v>
      </c>
      <c r="E1555" s="4">
        <v>1.990879478827362</v>
      </c>
      <c r="F1555" s="2" t="s">
        <v>150</v>
      </c>
      <c r="G1555" s="2" t="s">
        <v>2810</v>
      </c>
    </row>
    <row r="1556" spans="1:7">
      <c r="A1556" s="2" t="s">
        <v>4363</v>
      </c>
      <c r="B1556" s="2" t="s">
        <v>2288</v>
      </c>
      <c r="C1556" s="2" t="s">
        <v>224</v>
      </c>
      <c r="D1556" s="2" t="s">
        <v>72</v>
      </c>
      <c r="E1556" s="4">
        <v>1.990879478827362</v>
      </c>
      <c r="F1556" s="2" t="s">
        <v>150</v>
      </c>
      <c r="G1556" s="2" t="s">
        <v>2810</v>
      </c>
    </row>
    <row r="1557" spans="1:7">
      <c r="A1557" s="2" t="s">
        <v>4364</v>
      </c>
      <c r="B1557" s="2" t="s">
        <v>2290</v>
      </c>
      <c r="C1557" s="2" t="s">
        <v>224</v>
      </c>
      <c r="D1557" s="2" t="s">
        <v>72</v>
      </c>
      <c r="E1557" s="4">
        <v>1.990879478827362</v>
      </c>
      <c r="F1557" s="2" t="s">
        <v>150</v>
      </c>
      <c r="G1557" s="2" t="s">
        <v>2810</v>
      </c>
    </row>
    <row r="1558" spans="1:7">
      <c r="A1558" s="2" t="s">
        <v>4365</v>
      </c>
      <c r="B1558" s="2" t="s">
        <v>2292</v>
      </c>
      <c r="C1558" s="2" t="s">
        <v>224</v>
      </c>
      <c r="D1558" s="2" t="s">
        <v>72</v>
      </c>
      <c r="E1558" s="4">
        <v>1.990879478827362</v>
      </c>
      <c r="F1558" s="2" t="s">
        <v>150</v>
      </c>
      <c r="G1558" s="2" t="s">
        <v>2810</v>
      </c>
    </row>
    <row r="1559" spans="1:7">
      <c r="A1559" s="2" t="s">
        <v>4366</v>
      </c>
      <c r="B1559" s="2" t="s">
        <v>2293</v>
      </c>
      <c r="C1559" s="2" t="s">
        <v>224</v>
      </c>
      <c r="D1559" s="2" t="s">
        <v>72</v>
      </c>
      <c r="E1559" s="4">
        <v>1.990879478827362</v>
      </c>
      <c r="F1559" s="2" t="s">
        <v>150</v>
      </c>
      <c r="G1559" s="2" t="s">
        <v>2810</v>
      </c>
    </row>
    <row r="1560" spans="1:7">
      <c r="A1560" s="2" t="s">
        <v>4367</v>
      </c>
      <c r="B1560" s="2" t="s">
        <v>2295</v>
      </c>
      <c r="C1560" s="2" t="s">
        <v>224</v>
      </c>
      <c r="D1560" s="2" t="s">
        <v>72</v>
      </c>
      <c r="E1560" s="4">
        <v>1.990879478827362</v>
      </c>
      <c r="F1560" s="2" t="s">
        <v>150</v>
      </c>
      <c r="G1560" s="2" t="s">
        <v>2810</v>
      </c>
    </row>
    <row r="1561" spans="1:7">
      <c r="A1561" s="2" t="s">
        <v>4368</v>
      </c>
      <c r="B1561" s="2" t="s">
        <v>2296</v>
      </c>
      <c r="C1561" s="2" t="s">
        <v>224</v>
      </c>
      <c r="D1561" s="2" t="s">
        <v>72</v>
      </c>
      <c r="E1561" s="4">
        <v>1.990879478827362</v>
      </c>
      <c r="F1561" s="2" t="s">
        <v>150</v>
      </c>
      <c r="G1561" s="2" t="s">
        <v>2810</v>
      </c>
    </row>
    <row r="1562" spans="1:7">
      <c r="A1562" s="2" t="s">
        <v>4369</v>
      </c>
      <c r="B1562" s="2" t="s">
        <v>2298</v>
      </c>
      <c r="C1562" s="2" t="s">
        <v>224</v>
      </c>
      <c r="D1562" s="2" t="s">
        <v>72</v>
      </c>
      <c r="E1562" s="4">
        <v>1.990879478827362</v>
      </c>
      <c r="F1562" s="2" t="s">
        <v>150</v>
      </c>
      <c r="G1562" s="2" t="s">
        <v>2810</v>
      </c>
    </row>
    <row r="1563" spans="1:7">
      <c r="A1563" s="2" t="s">
        <v>4370</v>
      </c>
      <c r="B1563" s="2" t="s">
        <v>2299</v>
      </c>
      <c r="C1563" s="2" t="s">
        <v>224</v>
      </c>
      <c r="D1563" s="2" t="s">
        <v>72</v>
      </c>
      <c r="E1563" s="4">
        <v>1.990879478827362</v>
      </c>
      <c r="F1563" s="2" t="s">
        <v>150</v>
      </c>
      <c r="G1563" s="2" t="s">
        <v>2810</v>
      </c>
    </row>
    <row r="1564" spans="1:7">
      <c r="A1564" s="2" t="s">
        <v>4371</v>
      </c>
      <c r="B1564" s="2" t="s">
        <v>2300</v>
      </c>
      <c r="C1564" s="2" t="s">
        <v>224</v>
      </c>
      <c r="D1564" s="2" t="s">
        <v>72</v>
      </c>
      <c r="E1564" s="4">
        <v>1.990879478827362</v>
      </c>
      <c r="F1564" s="2" t="s">
        <v>150</v>
      </c>
      <c r="G1564" s="2" t="s">
        <v>2810</v>
      </c>
    </row>
    <row r="1565" spans="1:7">
      <c r="A1565" s="2" t="s">
        <v>4372</v>
      </c>
      <c r="B1565" s="2" t="s">
        <v>2301</v>
      </c>
      <c r="C1565" s="2" t="s">
        <v>224</v>
      </c>
      <c r="D1565" s="2" t="s">
        <v>72</v>
      </c>
      <c r="E1565" s="4">
        <v>1.990879478827362</v>
      </c>
      <c r="F1565" s="2" t="s">
        <v>150</v>
      </c>
      <c r="G1565" s="2" t="s">
        <v>2810</v>
      </c>
    </row>
    <row r="1566" spans="1:7">
      <c r="A1566" s="2" t="s">
        <v>4373</v>
      </c>
      <c r="B1566" s="2" t="s">
        <v>2302</v>
      </c>
      <c r="C1566" s="2" t="s">
        <v>224</v>
      </c>
      <c r="D1566" s="2" t="s">
        <v>72</v>
      </c>
      <c r="E1566" s="4">
        <v>1.990879478827362</v>
      </c>
      <c r="F1566" s="2" t="s">
        <v>150</v>
      </c>
      <c r="G1566" s="2" t="s">
        <v>2810</v>
      </c>
    </row>
    <row r="1567" spans="1:7">
      <c r="A1567" s="2" t="s">
        <v>4374</v>
      </c>
      <c r="B1567" s="2" t="s">
        <v>2304</v>
      </c>
      <c r="C1567" s="2" t="s">
        <v>224</v>
      </c>
      <c r="D1567" s="2" t="s">
        <v>72</v>
      </c>
      <c r="E1567" s="4">
        <v>1.990879478827362</v>
      </c>
      <c r="F1567" s="2" t="s">
        <v>150</v>
      </c>
      <c r="G1567" s="2" t="s">
        <v>2810</v>
      </c>
    </row>
    <row r="1568" spans="1:7">
      <c r="A1568" s="2" t="s">
        <v>4375</v>
      </c>
      <c r="B1568" s="2" t="s">
        <v>2305</v>
      </c>
      <c r="C1568" s="2" t="s">
        <v>224</v>
      </c>
      <c r="D1568" s="2" t="s">
        <v>72</v>
      </c>
      <c r="E1568" s="4">
        <v>1.990879478827362</v>
      </c>
      <c r="F1568" s="2" t="s">
        <v>150</v>
      </c>
      <c r="G1568" s="2" t="s">
        <v>2810</v>
      </c>
    </row>
    <row r="1569" spans="1:7">
      <c r="A1569" s="2" t="s">
        <v>4376</v>
      </c>
      <c r="B1569" s="2" t="s">
        <v>2307</v>
      </c>
      <c r="C1569" s="2" t="s">
        <v>224</v>
      </c>
      <c r="D1569" s="2" t="s">
        <v>72</v>
      </c>
      <c r="E1569" s="4">
        <v>1.990879478827362</v>
      </c>
      <c r="F1569" s="2" t="s">
        <v>150</v>
      </c>
      <c r="G1569" s="2" t="s">
        <v>2810</v>
      </c>
    </row>
    <row r="1570" spans="1:7">
      <c r="A1570" s="2" t="s">
        <v>4377</v>
      </c>
      <c r="B1570" s="2" t="s">
        <v>2308</v>
      </c>
      <c r="C1570" s="2" t="s">
        <v>224</v>
      </c>
      <c r="D1570" s="2" t="s">
        <v>72</v>
      </c>
      <c r="E1570" s="4">
        <v>1.990879478827362</v>
      </c>
      <c r="F1570" s="2" t="s">
        <v>150</v>
      </c>
      <c r="G1570" s="2" t="s">
        <v>2810</v>
      </c>
    </row>
    <row r="1571" spans="1:7">
      <c r="A1571" s="2" t="s">
        <v>4378</v>
      </c>
      <c r="B1571" s="2" t="s">
        <v>2310</v>
      </c>
      <c r="C1571" s="2" t="s">
        <v>224</v>
      </c>
      <c r="D1571" s="2" t="s">
        <v>72</v>
      </c>
      <c r="E1571" s="4">
        <v>1.990879478827362</v>
      </c>
      <c r="F1571" s="2" t="s">
        <v>150</v>
      </c>
      <c r="G1571" s="2" t="s">
        <v>2810</v>
      </c>
    </row>
    <row r="1572" spans="1:7">
      <c r="A1572" s="2" t="s">
        <v>4379</v>
      </c>
      <c r="B1572" s="2" t="s">
        <v>2311</v>
      </c>
      <c r="C1572" s="2" t="s">
        <v>224</v>
      </c>
      <c r="D1572" s="2" t="s">
        <v>72</v>
      </c>
      <c r="E1572" s="4">
        <v>1.990879478827362</v>
      </c>
      <c r="F1572" s="2" t="s">
        <v>150</v>
      </c>
      <c r="G1572" s="2" t="s">
        <v>2810</v>
      </c>
    </row>
    <row r="1573" spans="1:7">
      <c r="A1573" s="2" t="s">
        <v>4380</v>
      </c>
      <c r="B1573" s="2" t="s">
        <v>2312</v>
      </c>
      <c r="C1573" s="2" t="s">
        <v>224</v>
      </c>
      <c r="D1573" s="2" t="s">
        <v>72</v>
      </c>
      <c r="E1573" s="4">
        <v>1.990879478827362</v>
      </c>
      <c r="F1573" s="2" t="s">
        <v>150</v>
      </c>
      <c r="G1573" s="2" t="s">
        <v>2810</v>
      </c>
    </row>
    <row r="1574" spans="1:7">
      <c r="A1574" s="2" t="s">
        <v>4381</v>
      </c>
      <c r="B1574" s="2" t="s">
        <v>2313</v>
      </c>
      <c r="C1574" s="2" t="s">
        <v>224</v>
      </c>
      <c r="D1574" s="2" t="s">
        <v>72</v>
      </c>
      <c r="E1574" s="4">
        <v>1.990879478827362</v>
      </c>
      <c r="F1574" s="2" t="s">
        <v>150</v>
      </c>
      <c r="G1574" s="2" t="s">
        <v>2810</v>
      </c>
    </row>
    <row r="1575" spans="1:7">
      <c r="A1575" s="2" t="s">
        <v>4382</v>
      </c>
      <c r="B1575" s="2" t="s">
        <v>2315</v>
      </c>
      <c r="C1575" s="2" t="s">
        <v>224</v>
      </c>
      <c r="D1575" s="2" t="s">
        <v>72</v>
      </c>
      <c r="E1575" s="4">
        <v>1.990879478827362</v>
      </c>
      <c r="F1575" s="2" t="s">
        <v>150</v>
      </c>
      <c r="G1575" s="2" t="s">
        <v>2810</v>
      </c>
    </row>
    <row r="1576" spans="1:7">
      <c r="A1576" s="2" t="s">
        <v>4383</v>
      </c>
      <c r="B1576" s="2" t="s">
        <v>2317</v>
      </c>
      <c r="C1576" s="2" t="s">
        <v>224</v>
      </c>
      <c r="D1576" s="2" t="s">
        <v>72</v>
      </c>
      <c r="E1576" s="4">
        <v>1.990879478827362</v>
      </c>
      <c r="F1576" s="2" t="s">
        <v>150</v>
      </c>
      <c r="G1576" s="2" t="s">
        <v>2810</v>
      </c>
    </row>
    <row r="1577" spans="1:7">
      <c r="A1577" s="2" t="s">
        <v>4384</v>
      </c>
      <c r="B1577" s="2" t="s">
        <v>2318</v>
      </c>
      <c r="C1577" s="2" t="s">
        <v>224</v>
      </c>
      <c r="D1577" s="2" t="s">
        <v>72</v>
      </c>
      <c r="E1577" s="4">
        <v>1.990879478827362</v>
      </c>
      <c r="F1577" s="2" t="s">
        <v>150</v>
      </c>
      <c r="G1577" s="2" t="s">
        <v>2810</v>
      </c>
    </row>
    <row r="1578" spans="1:7">
      <c r="A1578" s="2" t="s">
        <v>4385</v>
      </c>
      <c r="B1578" s="2" t="s">
        <v>2319</v>
      </c>
      <c r="C1578" s="2" t="s">
        <v>224</v>
      </c>
      <c r="D1578" s="2" t="s">
        <v>72</v>
      </c>
      <c r="E1578" s="4">
        <v>1.990879478827362</v>
      </c>
      <c r="F1578" s="2" t="s">
        <v>150</v>
      </c>
      <c r="G1578" s="2" t="s">
        <v>2810</v>
      </c>
    </row>
    <row r="1579" spans="1:7">
      <c r="A1579" s="2" t="s">
        <v>4386</v>
      </c>
      <c r="B1579" s="2" t="s">
        <v>2321</v>
      </c>
      <c r="C1579" s="2" t="s">
        <v>224</v>
      </c>
      <c r="D1579" s="2" t="s">
        <v>72</v>
      </c>
      <c r="E1579" s="4">
        <v>1.990879478827362</v>
      </c>
      <c r="F1579" s="2" t="s">
        <v>150</v>
      </c>
      <c r="G1579" s="2" t="s">
        <v>2810</v>
      </c>
    </row>
    <row r="1580" spans="1:7">
      <c r="A1580" s="2" t="s">
        <v>4387</v>
      </c>
      <c r="B1580" s="2" t="s">
        <v>2323</v>
      </c>
      <c r="C1580" s="2" t="s">
        <v>224</v>
      </c>
      <c r="D1580" s="2" t="s">
        <v>72</v>
      </c>
      <c r="E1580" s="4">
        <v>1.990879478827362</v>
      </c>
      <c r="F1580" s="2" t="s">
        <v>150</v>
      </c>
      <c r="G1580" s="2" t="s">
        <v>2810</v>
      </c>
    </row>
    <row r="1581" spans="1:7">
      <c r="A1581" s="2" t="s">
        <v>4388</v>
      </c>
      <c r="B1581" s="2" t="s">
        <v>2324</v>
      </c>
      <c r="C1581" s="2" t="s">
        <v>224</v>
      </c>
      <c r="D1581" s="2" t="s">
        <v>72</v>
      </c>
      <c r="E1581" s="4">
        <v>1.990879478827362</v>
      </c>
      <c r="F1581" s="2" t="s">
        <v>150</v>
      </c>
      <c r="G1581" s="2" t="s">
        <v>2810</v>
      </c>
    </row>
    <row r="1582" spans="1:7">
      <c r="A1582" s="2" t="s">
        <v>4389</v>
      </c>
      <c r="B1582" s="2" t="s">
        <v>2325</v>
      </c>
      <c r="C1582" s="2" t="s">
        <v>224</v>
      </c>
      <c r="D1582" s="2" t="s">
        <v>72</v>
      </c>
      <c r="E1582" s="4">
        <v>1.990879478827362</v>
      </c>
      <c r="F1582" s="2" t="s">
        <v>150</v>
      </c>
      <c r="G1582" s="2" t="s">
        <v>2810</v>
      </c>
    </row>
    <row r="1583" spans="1:7">
      <c r="A1583" s="2" t="s">
        <v>4390</v>
      </c>
      <c r="B1583" s="2" t="s">
        <v>2326</v>
      </c>
      <c r="C1583" s="2" t="s">
        <v>224</v>
      </c>
      <c r="D1583" s="2" t="s">
        <v>72</v>
      </c>
      <c r="E1583" s="4">
        <v>1.990879478827362</v>
      </c>
      <c r="F1583" s="2" t="s">
        <v>150</v>
      </c>
      <c r="G1583" s="2" t="s">
        <v>2810</v>
      </c>
    </row>
    <row r="1584" spans="1:7">
      <c r="A1584" s="2" t="s">
        <v>4391</v>
      </c>
      <c r="B1584" s="2" t="s">
        <v>2328</v>
      </c>
      <c r="C1584" s="2" t="s">
        <v>224</v>
      </c>
      <c r="D1584" s="2" t="s">
        <v>72</v>
      </c>
      <c r="E1584" s="4">
        <v>1.990879478827362</v>
      </c>
      <c r="F1584" s="2" t="s">
        <v>150</v>
      </c>
      <c r="G1584" s="2" t="s">
        <v>2810</v>
      </c>
    </row>
    <row r="1585" spans="1:7">
      <c r="A1585" s="2" t="s">
        <v>4392</v>
      </c>
      <c r="B1585" s="2" t="s">
        <v>2330</v>
      </c>
      <c r="C1585" s="2" t="s">
        <v>224</v>
      </c>
      <c r="D1585" s="2" t="s">
        <v>72</v>
      </c>
      <c r="E1585" s="4">
        <v>1.990879478827362</v>
      </c>
      <c r="F1585" s="2" t="s">
        <v>150</v>
      </c>
      <c r="G1585" s="2" t="s">
        <v>2810</v>
      </c>
    </row>
    <row r="1586" spans="1:7">
      <c r="A1586" s="2" t="s">
        <v>4393</v>
      </c>
      <c r="B1586" s="2" t="s">
        <v>2331</v>
      </c>
      <c r="C1586" s="2" t="s">
        <v>224</v>
      </c>
      <c r="D1586" s="2" t="s">
        <v>72</v>
      </c>
      <c r="E1586" s="4">
        <v>1.990879478827362</v>
      </c>
      <c r="F1586" s="2" t="s">
        <v>150</v>
      </c>
      <c r="G1586" s="2" t="s">
        <v>2810</v>
      </c>
    </row>
    <row r="1587" spans="1:7">
      <c r="A1587" s="2" t="s">
        <v>4394</v>
      </c>
      <c r="B1587" s="2" t="s">
        <v>2333</v>
      </c>
      <c r="C1587" s="2" t="s">
        <v>224</v>
      </c>
      <c r="D1587" s="2" t="s">
        <v>72</v>
      </c>
      <c r="E1587" s="4">
        <v>1.990879478827362</v>
      </c>
      <c r="F1587" s="2" t="s">
        <v>150</v>
      </c>
      <c r="G1587" s="2" t="s">
        <v>2810</v>
      </c>
    </row>
    <row r="1588" spans="1:7">
      <c r="A1588" s="2" t="s">
        <v>4395</v>
      </c>
      <c r="B1588" s="2" t="s">
        <v>2334</v>
      </c>
      <c r="C1588" s="2" t="s">
        <v>224</v>
      </c>
      <c r="D1588" s="2" t="s">
        <v>72</v>
      </c>
      <c r="E1588" s="4">
        <v>1.990879478827362</v>
      </c>
      <c r="F1588" s="2" t="s">
        <v>150</v>
      </c>
      <c r="G1588" s="2" t="s">
        <v>2810</v>
      </c>
    </row>
    <row r="1589" spans="1:7">
      <c r="A1589" s="2" t="s">
        <v>4396</v>
      </c>
      <c r="B1589" s="2" t="s">
        <v>2335</v>
      </c>
      <c r="C1589" s="2" t="s">
        <v>224</v>
      </c>
      <c r="D1589" s="2" t="s">
        <v>72</v>
      </c>
      <c r="E1589" s="4">
        <v>1.990879478827362</v>
      </c>
      <c r="F1589" s="2" t="s">
        <v>150</v>
      </c>
      <c r="G1589" s="2" t="s">
        <v>2810</v>
      </c>
    </row>
    <row r="1590" spans="1:7">
      <c r="A1590" s="2" t="s">
        <v>4397</v>
      </c>
      <c r="B1590" s="2" t="s">
        <v>2337</v>
      </c>
      <c r="C1590" s="2" t="s">
        <v>224</v>
      </c>
      <c r="D1590" s="2" t="s">
        <v>72</v>
      </c>
      <c r="E1590" s="4">
        <v>1.990879478827362</v>
      </c>
      <c r="F1590" s="2" t="s">
        <v>150</v>
      </c>
      <c r="G1590" s="2" t="s">
        <v>2810</v>
      </c>
    </row>
    <row r="1591" spans="1:7">
      <c r="A1591" s="2" t="s">
        <v>4398</v>
      </c>
      <c r="B1591" s="2" t="s">
        <v>2338</v>
      </c>
      <c r="C1591" s="2" t="s">
        <v>224</v>
      </c>
      <c r="D1591" s="2" t="s">
        <v>72</v>
      </c>
      <c r="E1591" s="4">
        <v>1.990879478827362</v>
      </c>
      <c r="F1591" s="2" t="s">
        <v>150</v>
      </c>
      <c r="G1591" s="2" t="s">
        <v>2810</v>
      </c>
    </row>
    <row r="1592" spans="1:7">
      <c r="A1592" s="2" t="s">
        <v>4399</v>
      </c>
      <c r="B1592" s="2" t="s">
        <v>2340</v>
      </c>
      <c r="C1592" s="2" t="s">
        <v>224</v>
      </c>
      <c r="D1592" s="2" t="s">
        <v>72</v>
      </c>
      <c r="E1592" s="4">
        <v>1.990879478827362</v>
      </c>
      <c r="F1592" s="2" t="s">
        <v>150</v>
      </c>
      <c r="G1592" s="2" t="s">
        <v>2810</v>
      </c>
    </row>
    <row r="1593" spans="1:7">
      <c r="A1593" s="2" t="s">
        <v>4400</v>
      </c>
      <c r="B1593" s="2" t="s">
        <v>2342</v>
      </c>
      <c r="C1593" s="2" t="s">
        <v>224</v>
      </c>
      <c r="D1593" s="2" t="s">
        <v>72</v>
      </c>
      <c r="E1593" s="4">
        <v>1.990879478827362</v>
      </c>
      <c r="F1593" s="2" t="s">
        <v>150</v>
      </c>
      <c r="G1593" s="2" t="s">
        <v>2810</v>
      </c>
    </row>
    <row r="1594" spans="1:7">
      <c r="A1594" s="2" t="s">
        <v>4401</v>
      </c>
      <c r="B1594" s="2" t="s">
        <v>2343</v>
      </c>
      <c r="C1594" s="2" t="s">
        <v>224</v>
      </c>
      <c r="D1594" s="2" t="s">
        <v>72</v>
      </c>
      <c r="E1594" s="4">
        <v>1.990879478827362</v>
      </c>
      <c r="F1594" s="2" t="s">
        <v>150</v>
      </c>
      <c r="G1594" s="2" t="s">
        <v>2810</v>
      </c>
    </row>
    <row r="1595" spans="1:7">
      <c r="A1595" s="2" t="s">
        <v>4402</v>
      </c>
      <c r="B1595" s="2" t="s">
        <v>2344</v>
      </c>
      <c r="C1595" s="2" t="s">
        <v>224</v>
      </c>
      <c r="D1595" s="2" t="s">
        <v>72</v>
      </c>
      <c r="E1595" s="4">
        <v>1.990879478827362</v>
      </c>
      <c r="F1595" s="2" t="s">
        <v>150</v>
      </c>
      <c r="G1595" s="2" t="s">
        <v>2810</v>
      </c>
    </row>
    <row r="1596" spans="1:7">
      <c r="A1596" s="2" t="s">
        <v>4403</v>
      </c>
      <c r="B1596" s="2" t="s">
        <v>2345</v>
      </c>
      <c r="C1596" s="2" t="s">
        <v>224</v>
      </c>
      <c r="D1596" s="2" t="s">
        <v>72</v>
      </c>
      <c r="E1596" s="4">
        <v>1.990879478827362</v>
      </c>
      <c r="F1596" s="2" t="s">
        <v>150</v>
      </c>
      <c r="G1596" s="2" t="s">
        <v>2810</v>
      </c>
    </row>
    <row r="1597" spans="1:7">
      <c r="A1597" s="2" t="s">
        <v>4404</v>
      </c>
      <c r="B1597" s="2" t="s">
        <v>2347</v>
      </c>
      <c r="C1597" s="2" t="s">
        <v>224</v>
      </c>
      <c r="D1597" s="2" t="s">
        <v>72</v>
      </c>
      <c r="E1597" s="4">
        <v>1.990879478827362</v>
      </c>
      <c r="F1597" s="2" t="s">
        <v>150</v>
      </c>
      <c r="G1597" s="2" t="s">
        <v>2810</v>
      </c>
    </row>
    <row r="1598" spans="1:7">
      <c r="A1598" s="2" t="s">
        <v>4405</v>
      </c>
      <c r="B1598" s="2" t="s">
        <v>2348</v>
      </c>
      <c r="C1598" s="2" t="s">
        <v>224</v>
      </c>
      <c r="D1598" s="2" t="s">
        <v>72</v>
      </c>
      <c r="E1598" s="4">
        <v>1.990879478827362</v>
      </c>
      <c r="F1598" s="2" t="s">
        <v>150</v>
      </c>
      <c r="G1598" s="2" t="s">
        <v>2810</v>
      </c>
    </row>
    <row r="1599" spans="1:7">
      <c r="A1599" s="2" t="s">
        <v>4406</v>
      </c>
      <c r="B1599" s="2" t="s">
        <v>2349</v>
      </c>
      <c r="C1599" s="2" t="s">
        <v>224</v>
      </c>
      <c r="D1599" s="2" t="s">
        <v>72</v>
      </c>
      <c r="E1599" s="4">
        <v>1.990879478827362</v>
      </c>
      <c r="F1599" s="2" t="s">
        <v>150</v>
      </c>
      <c r="G1599" s="2" t="s">
        <v>2810</v>
      </c>
    </row>
    <row r="1600" spans="1:7">
      <c r="A1600" s="2" t="s">
        <v>4407</v>
      </c>
      <c r="B1600" s="2" t="s">
        <v>2350</v>
      </c>
      <c r="C1600" s="2" t="s">
        <v>224</v>
      </c>
      <c r="D1600" s="2" t="s">
        <v>72</v>
      </c>
      <c r="E1600" s="4">
        <v>1.990879478827362</v>
      </c>
      <c r="F1600" s="2" t="s">
        <v>150</v>
      </c>
      <c r="G1600" s="2" t="s">
        <v>2810</v>
      </c>
    </row>
    <row r="1601" spans="1:7">
      <c r="A1601" s="2" t="s">
        <v>4408</v>
      </c>
      <c r="B1601" s="2" t="s">
        <v>2352</v>
      </c>
      <c r="C1601" s="2" t="s">
        <v>224</v>
      </c>
      <c r="D1601" s="2" t="s">
        <v>72</v>
      </c>
      <c r="E1601" s="4">
        <v>1.990879478827362</v>
      </c>
      <c r="F1601" s="2" t="s">
        <v>150</v>
      </c>
      <c r="G1601" s="2" t="s">
        <v>2810</v>
      </c>
    </row>
    <row r="1602" spans="1:7">
      <c r="A1602" s="2" t="s">
        <v>4409</v>
      </c>
      <c r="B1602" s="2" t="s">
        <v>2353</v>
      </c>
      <c r="C1602" s="2" t="s">
        <v>224</v>
      </c>
      <c r="D1602" s="2" t="s">
        <v>72</v>
      </c>
      <c r="E1602" s="4">
        <v>1.990879478827362</v>
      </c>
      <c r="F1602" s="2" t="s">
        <v>150</v>
      </c>
      <c r="G1602" s="2" t="s">
        <v>2810</v>
      </c>
    </row>
    <row r="1603" spans="1:7">
      <c r="A1603" s="2" t="s">
        <v>4410</v>
      </c>
      <c r="B1603" s="2" t="s">
        <v>2354</v>
      </c>
      <c r="C1603" s="2" t="s">
        <v>224</v>
      </c>
      <c r="D1603" s="2" t="s">
        <v>72</v>
      </c>
      <c r="E1603" s="4">
        <v>1.990879478827362</v>
      </c>
      <c r="F1603" s="2" t="s">
        <v>150</v>
      </c>
      <c r="G1603" s="2" t="s">
        <v>2810</v>
      </c>
    </row>
    <row r="1604" spans="1:7">
      <c r="A1604" s="2" t="s">
        <v>4411</v>
      </c>
      <c r="B1604" s="2" t="s">
        <v>2355</v>
      </c>
      <c r="C1604" s="2" t="s">
        <v>224</v>
      </c>
      <c r="D1604" s="2" t="s">
        <v>72</v>
      </c>
      <c r="E1604" s="4">
        <v>1.990879478827362</v>
      </c>
      <c r="F1604" s="2" t="s">
        <v>150</v>
      </c>
      <c r="G1604" s="2" t="s">
        <v>2810</v>
      </c>
    </row>
    <row r="1605" spans="1:7">
      <c r="A1605" s="2" t="s">
        <v>4412</v>
      </c>
      <c r="B1605" s="2" t="s">
        <v>2357</v>
      </c>
      <c r="C1605" s="2" t="s">
        <v>224</v>
      </c>
      <c r="D1605" s="2" t="s">
        <v>72</v>
      </c>
      <c r="E1605" s="4">
        <v>1.990879478827362</v>
      </c>
      <c r="F1605" s="2" t="s">
        <v>150</v>
      </c>
      <c r="G1605" s="2" t="s">
        <v>2810</v>
      </c>
    </row>
    <row r="1606" spans="1:7">
      <c r="A1606" s="2" t="s">
        <v>4413</v>
      </c>
      <c r="B1606" s="2" t="s">
        <v>2359</v>
      </c>
      <c r="C1606" s="2" t="s">
        <v>224</v>
      </c>
      <c r="D1606" s="2" t="s">
        <v>72</v>
      </c>
      <c r="E1606" s="4">
        <v>1.990879478827362</v>
      </c>
      <c r="F1606" s="2" t="s">
        <v>150</v>
      </c>
      <c r="G1606" s="2" t="s">
        <v>2810</v>
      </c>
    </row>
    <row r="1607" spans="1:7">
      <c r="A1607" s="2" t="s">
        <v>4414</v>
      </c>
      <c r="B1607" s="2" t="s">
        <v>2361</v>
      </c>
      <c r="C1607" s="2" t="s">
        <v>224</v>
      </c>
      <c r="D1607" s="2" t="s">
        <v>72</v>
      </c>
      <c r="E1607" s="4">
        <v>1.990879478827362</v>
      </c>
      <c r="F1607" s="2" t="s">
        <v>150</v>
      </c>
      <c r="G1607" s="2" t="s">
        <v>2810</v>
      </c>
    </row>
    <row r="1608" spans="1:7">
      <c r="A1608" s="2" t="s">
        <v>4415</v>
      </c>
      <c r="B1608" s="2" t="s">
        <v>2362</v>
      </c>
      <c r="C1608" s="2" t="s">
        <v>224</v>
      </c>
      <c r="D1608" s="2" t="s">
        <v>72</v>
      </c>
      <c r="E1608" s="4">
        <v>1.990879478827362</v>
      </c>
      <c r="F1608" s="2" t="s">
        <v>150</v>
      </c>
      <c r="G1608" s="2" t="s">
        <v>2810</v>
      </c>
    </row>
    <row r="1609" spans="1:7">
      <c r="A1609" s="2" t="s">
        <v>4416</v>
      </c>
      <c r="B1609" s="2" t="s">
        <v>2363</v>
      </c>
      <c r="C1609" s="2" t="s">
        <v>224</v>
      </c>
      <c r="D1609" s="2" t="s">
        <v>72</v>
      </c>
      <c r="E1609" s="4">
        <v>1.990879478827362</v>
      </c>
      <c r="F1609" s="2" t="s">
        <v>150</v>
      </c>
      <c r="G1609" s="2" t="s">
        <v>2810</v>
      </c>
    </row>
    <row r="1610" spans="1:7">
      <c r="A1610" s="2" t="s">
        <v>4417</v>
      </c>
      <c r="B1610" s="2" t="s">
        <v>2364</v>
      </c>
      <c r="C1610" s="2" t="s">
        <v>224</v>
      </c>
      <c r="D1610" s="2" t="s">
        <v>72</v>
      </c>
      <c r="E1610" s="4">
        <v>1.990879478827362</v>
      </c>
      <c r="F1610" s="2" t="s">
        <v>150</v>
      </c>
      <c r="G1610" s="2" t="s">
        <v>2810</v>
      </c>
    </row>
    <row r="1611" spans="1:7">
      <c r="A1611" s="2" t="s">
        <v>4418</v>
      </c>
      <c r="B1611" s="2" t="s">
        <v>2365</v>
      </c>
      <c r="C1611" s="2" t="s">
        <v>224</v>
      </c>
      <c r="D1611" s="2" t="s">
        <v>72</v>
      </c>
      <c r="E1611" s="4">
        <v>1.990879478827362</v>
      </c>
      <c r="F1611" s="2" t="s">
        <v>150</v>
      </c>
      <c r="G1611" s="2" t="s">
        <v>2810</v>
      </c>
    </row>
    <row r="1612" spans="1:7">
      <c r="A1612" s="2" t="s">
        <v>4419</v>
      </c>
      <c r="B1612" s="2" t="s">
        <v>2367</v>
      </c>
      <c r="C1612" s="2" t="s">
        <v>224</v>
      </c>
      <c r="D1612" s="2" t="s">
        <v>72</v>
      </c>
      <c r="E1612" s="4">
        <v>1.990879478827362</v>
      </c>
      <c r="F1612" s="2" t="s">
        <v>150</v>
      </c>
      <c r="G1612" s="2" t="s">
        <v>2810</v>
      </c>
    </row>
    <row r="1613" spans="1:7">
      <c r="A1613" s="2" t="s">
        <v>4420</v>
      </c>
      <c r="B1613" s="2" t="s">
        <v>2369</v>
      </c>
      <c r="C1613" s="2" t="s">
        <v>224</v>
      </c>
      <c r="D1613" s="2" t="s">
        <v>72</v>
      </c>
      <c r="E1613" s="4">
        <v>1.990879478827362</v>
      </c>
      <c r="F1613" s="2" t="s">
        <v>150</v>
      </c>
      <c r="G1613" s="2" t="s">
        <v>2810</v>
      </c>
    </row>
    <row r="1614" spans="1:7">
      <c r="A1614" s="2" t="s">
        <v>4421</v>
      </c>
      <c r="B1614" s="2" t="s">
        <v>2370</v>
      </c>
      <c r="C1614" s="2" t="s">
        <v>224</v>
      </c>
      <c r="D1614" s="2" t="s">
        <v>72</v>
      </c>
      <c r="E1614" s="4">
        <v>1.990879478827362</v>
      </c>
      <c r="F1614" s="2" t="s">
        <v>150</v>
      </c>
      <c r="G1614" s="2" t="s">
        <v>2810</v>
      </c>
    </row>
    <row r="1615" spans="1:7">
      <c r="A1615" s="2" t="s">
        <v>4422</v>
      </c>
      <c r="B1615" s="2" t="s">
        <v>2372</v>
      </c>
      <c r="C1615" s="2" t="s">
        <v>224</v>
      </c>
      <c r="D1615" s="2" t="s">
        <v>72</v>
      </c>
      <c r="E1615" s="4">
        <v>1.990879478827362</v>
      </c>
      <c r="F1615" s="2" t="s">
        <v>150</v>
      </c>
      <c r="G1615" s="2" t="s">
        <v>2810</v>
      </c>
    </row>
    <row r="1616" spans="1:7">
      <c r="A1616" s="2" t="s">
        <v>4423</v>
      </c>
      <c r="B1616" s="2" t="s">
        <v>2373</v>
      </c>
      <c r="C1616" s="2" t="s">
        <v>224</v>
      </c>
      <c r="D1616" s="2" t="s">
        <v>72</v>
      </c>
      <c r="E1616" s="4">
        <v>1.990879478827362</v>
      </c>
      <c r="F1616" s="2" t="s">
        <v>150</v>
      </c>
      <c r="G1616" s="2" t="s">
        <v>2810</v>
      </c>
    </row>
    <row r="1617" spans="1:7">
      <c r="A1617" s="2" t="s">
        <v>4424</v>
      </c>
      <c r="B1617" s="2" t="s">
        <v>2374</v>
      </c>
      <c r="C1617" s="2" t="s">
        <v>224</v>
      </c>
      <c r="D1617" s="2" t="s">
        <v>72</v>
      </c>
      <c r="E1617" s="4">
        <v>1.990879478827362</v>
      </c>
      <c r="F1617" s="2" t="s">
        <v>150</v>
      </c>
      <c r="G1617" s="2" t="s">
        <v>2810</v>
      </c>
    </row>
    <row r="1618" spans="1:7">
      <c r="A1618" s="2" t="s">
        <v>4425</v>
      </c>
      <c r="B1618" s="2" t="s">
        <v>2375</v>
      </c>
      <c r="C1618" s="2" t="s">
        <v>224</v>
      </c>
      <c r="D1618" s="2" t="s">
        <v>72</v>
      </c>
      <c r="E1618" s="4">
        <v>1.990879478827362</v>
      </c>
      <c r="F1618" s="2" t="s">
        <v>150</v>
      </c>
      <c r="G1618" s="2" t="s">
        <v>2810</v>
      </c>
    </row>
    <row r="1619" spans="1:7">
      <c r="A1619" s="2" t="s">
        <v>4426</v>
      </c>
      <c r="B1619" s="2" t="s">
        <v>2376</v>
      </c>
      <c r="C1619" s="2" t="s">
        <v>224</v>
      </c>
      <c r="D1619" s="2" t="s">
        <v>72</v>
      </c>
      <c r="E1619" s="4">
        <v>1.990879478827362</v>
      </c>
      <c r="F1619" s="2" t="s">
        <v>150</v>
      </c>
      <c r="G1619" s="2" t="s">
        <v>2810</v>
      </c>
    </row>
    <row r="1620" spans="1:7">
      <c r="A1620" s="2" t="s">
        <v>4427</v>
      </c>
      <c r="B1620" s="2" t="s">
        <v>2377</v>
      </c>
      <c r="C1620" s="2" t="s">
        <v>224</v>
      </c>
      <c r="D1620" s="2" t="s">
        <v>72</v>
      </c>
      <c r="E1620" s="4">
        <v>1.990879478827362</v>
      </c>
      <c r="F1620" s="2" t="s">
        <v>150</v>
      </c>
      <c r="G1620" s="2" t="s">
        <v>2810</v>
      </c>
    </row>
    <row r="1621" spans="1:7">
      <c r="A1621" s="2" t="s">
        <v>4428</v>
      </c>
      <c r="B1621" s="2" t="s">
        <v>2379</v>
      </c>
      <c r="C1621" s="2" t="s">
        <v>224</v>
      </c>
      <c r="D1621" s="2" t="s">
        <v>72</v>
      </c>
      <c r="E1621" s="4">
        <v>1.990879478827362</v>
      </c>
      <c r="F1621" s="2" t="s">
        <v>150</v>
      </c>
      <c r="G1621" s="2" t="s">
        <v>2810</v>
      </c>
    </row>
    <row r="1622" spans="1:7">
      <c r="A1622" s="2" t="s">
        <v>4429</v>
      </c>
      <c r="B1622" s="2" t="s">
        <v>2380</v>
      </c>
      <c r="C1622" s="2" t="s">
        <v>224</v>
      </c>
      <c r="D1622" s="2" t="s">
        <v>72</v>
      </c>
      <c r="E1622" s="4">
        <v>1.990879478827362</v>
      </c>
      <c r="F1622" s="2" t="s">
        <v>150</v>
      </c>
      <c r="G1622" s="2" t="s">
        <v>2810</v>
      </c>
    </row>
    <row r="1623" spans="1:7">
      <c r="A1623" s="2" t="s">
        <v>4430</v>
      </c>
      <c r="B1623" s="2" t="s">
        <v>2381</v>
      </c>
      <c r="C1623" s="2" t="s">
        <v>224</v>
      </c>
      <c r="D1623" s="2" t="s">
        <v>72</v>
      </c>
      <c r="E1623" s="4">
        <v>1.990879478827362</v>
      </c>
      <c r="F1623" s="2" t="s">
        <v>150</v>
      </c>
      <c r="G1623" s="2" t="s">
        <v>2810</v>
      </c>
    </row>
    <row r="1624" spans="1:7">
      <c r="A1624" s="2" t="s">
        <v>4431</v>
      </c>
      <c r="B1624" s="2" t="s">
        <v>2383</v>
      </c>
      <c r="C1624" s="2" t="s">
        <v>224</v>
      </c>
      <c r="D1624" s="2" t="s">
        <v>72</v>
      </c>
      <c r="E1624" s="4">
        <v>1.990879478827362</v>
      </c>
      <c r="F1624" s="2" t="s">
        <v>150</v>
      </c>
      <c r="G1624" s="2" t="s">
        <v>2810</v>
      </c>
    </row>
    <row r="1625" spans="1:7">
      <c r="A1625" s="2" t="s">
        <v>4432</v>
      </c>
      <c r="B1625" s="2" t="s">
        <v>2385</v>
      </c>
      <c r="C1625" s="2" t="s">
        <v>224</v>
      </c>
      <c r="D1625" s="2" t="s">
        <v>72</v>
      </c>
      <c r="E1625" s="4">
        <v>1.990879478827362</v>
      </c>
      <c r="F1625" s="2" t="s">
        <v>150</v>
      </c>
      <c r="G1625" s="2" t="s">
        <v>2810</v>
      </c>
    </row>
    <row r="1626" spans="1:7">
      <c r="A1626" s="2" t="s">
        <v>4433</v>
      </c>
      <c r="B1626" s="2" t="s">
        <v>2386</v>
      </c>
      <c r="C1626" s="2" t="s">
        <v>224</v>
      </c>
      <c r="D1626" s="2" t="s">
        <v>72</v>
      </c>
      <c r="E1626" s="4">
        <v>1.990879478827362</v>
      </c>
      <c r="F1626" s="2" t="s">
        <v>150</v>
      </c>
      <c r="G1626" s="2" t="s">
        <v>2810</v>
      </c>
    </row>
    <row r="1627" spans="1:7">
      <c r="A1627" s="2" t="s">
        <v>4434</v>
      </c>
      <c r="B1627" s="2" t="s">
        <v>2387</v>
      </c>
      <c r="C1627" s="2" t="s">
        <v>224</v>
      </c>
      <c r="D1627" s="2" t="s">
        <v>72</v>
      </c>
      <c r="E1627" s="4">
        <v>1.990879478827362</v>
      </c>
      <c r="F1627" s="2" t="s">
        <v>150</v>
      </c>
      <c r="G1627" s="2" t="s">
        <v>2810</v>
      </c>
    </row>
    <row r="1628" spans="1:7">
      <c r="A1628" s="2" t="s">
        <v>4435</v>
      </c>
      <c r="B1628" s="2" t="s">
        <v>2389</v>
      </c>
      <c r="C1628" s="2" t="s">
        <v>224</v>
      </c>
      <c r="D1628" s="2" t="s">
        <v>72</v>
      </c>
      <c r="E1628" s="4">
        <v>1.990879478827362</v>
      </c>
      <c r="F1628" s="2" t="s">
        <v>150</v>
      </c>
      <c r="G1628" s="2" t="s">
        <v>2810</v>
      </c>
    </row>
    <row r="1629" spans="1:7">
      <c r="A1629" s="2" t="s">
        <v>4436</v>
      </c>
      <c r="B1629" s="2" t="s">
        <v>2391</v>
      </c>
      <c r="C1629" s="2" t="s">
        <v>224</v>
      </c>
      <c r="D1629" s="2" t="s">
        <v>72</v>
      </c>
      <c r="E1629" s="4">
        <v>1.990879478827362</v>
      </c>
      <c r="F1629" s="2" t="s">
        <v>150</v>
      </c>
      <c r="G1629" s="2" t="s">
        <v>2810</v>
      </c>
    </row>
    <row r="1630" spans="1:7">
      <c r="A1630" s="2" t="s">
        <v>4437</v>
      </c>
      <c r="B1630" s="2" t="s">
        <v>2393</v>
      </c>
      <c r="C1630" s="2" t="s">
        <v>224</v>
      </c>
      <c r="D1630" s="2" t="s">
        <v>72</v>
      </c>
      <c r="E1630" s="4">
        <v>1.990879478827362</v>
      </c>
      <c r="F1630" s="2" t="s">
        <v>150</v>
      </c>
      <c r="G1630" s="2" t="s">
        <v>2810</v>
      </c>
    </row>
    <row r="1631" spans="1:7">
      <c r="A1631" s="2" t="s">
        <v>4438</v>
      </c>
      <c r="B1631" s="2" t="s">
        <v>2394</v>
      </c>
      <c r="C1631" s="2" t="s">
        <v>224</v>
      </c>
      <c r="D1631" s="2" t="s">
        <v>72</v>
      </c>
      <c r="E1631" s="4">
        <v>1.990879478827362</v>
      </c>
      <c r="F1631" s="2" t="s">
        <v>150</v>
      </c>
      <c r="G1631" s="2" t="s">
        <v>2810</v>
      </c>
    </row>
    <row r="1632" spans="1:7">
      <c r="A1632" s="2" t="s">
        <v>4439</v>
      </c>
      <c r="B1632" s="2" t="s">
        <v>2396</v>
      </c>
      <c r="C1632" s="2" t="s">
        <v>224</v>
      </c>
      <c r="D1632" s="2" t="s">
        <v>72</v>
      </c>
      <c r="E1632" s="4">
        <v>1.990879478827362</v>
      </c>
      <c r="F1632" s="2" t="s">
        <v>150</v>
      </c>
      <c r="G1632" s="2" t="s">
        <v>2810</v>
      </c>
    </row>
    <row r="1633" spans="1:7">
      <c r="A1633" s="2" t="s">
        <v>4440</v>
      </c>
      <c r="B1633" s="2" t="s">
        <v>2398</v>
      </c>
      <c r="C1633" s="2" t="s">
        <v>224</v>
      </c>
      <c r="D1633" s="2" t="s">
        <v>72</v>
      </c>
      <c r="E1633" s="4">
        <v>1.990879478827362</v>
      </c>
      <c r="F1633" s="2" t="s">
        <v>150</v>
      </c>
      <c r="G1633" s="2" t="s">
        <v>2810</v>
      </c>
    </row>
    <row r="1634" spans="1:7">
      <c r="A1634" s="2" t="s">
        <v>4441</v>
      </c>
      <c r="B1634" s="2" t="s">
        <v>2399</v>
      </c>
      <c r="C1634" s="2" t="s">
        <v>224</v>
      </c>
      <c r="D1634" s="2" t="s">
        <v>72</v>
      </c>
      <c r="E1634" s="4">
        <v>1.990879478827362</v>
      </c>
      <c r="F1634" s="2" t="s">
        <v>150</v>
      </c>
      <c r="G1634" s="2" t="s">
        <v>2810</v>
      </c>
    </row>
    <row r="1635" spans="1:7">
      <c r="A1635" s="2" t="s">
        <v>4442</v>
      </c>
      <c r="B1635" s="2" t="s">
        <v>2400</v>
      </c>
      <c r="C1635" s="2" t="s">
        <v>224</v>
      </c>
      <c r="D1635" s="2" t="s">
        <v>72</v>
      </c>
      <c r="E1635" s="4">
        <v>1.990879478827362</v>
      </c>
      <c r="F1635" s="2" t="s">
        <v>150</v>
      </c>
      <c r="G1635" s="2" t="s">
        <v>2810</v>
      </c>
    </row>
    <row r="1636" spans="1:7">
      <c r="A1636" s="2" t="s">
        <v>4443</v>
      </c>
      <c r="B1636" s="2" t="s">
        <v>2401</v>
      </c>
      <c r="C1636" s="2" t="s">
        <v>224</v>
      </c>
      <c r="D1636" s="2" t="s">
        <v>72</v>
      </c>
      <c r="E1636" s="4">
        <v>1.990879478827362</v>
      </c>
      <c r="F1636" s="2" t="s">
        <v>150</v>
      </c>
      <c r="G1636" s="2" t="s">
        <v>2810</v>
      </c>
    </row>
    <row r="1637" spans="1:7">
      <c r="A1637" s="2" t="s">
        <v>4444</v>
      </c>
      <c r="B1637" s="2" t="s">
        <v>2403</v>
      </c>
      <c r="C1637" s="2" t="s">
        <v>224</v>
      </c>
      <c r="D1637" s="2" t="s">
        <v>72</v>
      </c>
      <c r="E1637" s="4">
        <v>1.990879478827362</v>
      </c>
      <c r="F1637" s="2" t="s">
        <v>150</v>
      </c>
      <c r="G1637" s="2" t="s">
        <v>2810</v>
      </c>
    </row>
    <row r="1638" spans="1:7">
      <c r="A1638" s="2" t="s">
        <v>4445</v>
      </c>
      <c r="B1638" s="2" t="s">
        <v>2405</v>
      </c>
      <c r="C1638" s="2" t="s">
        <v>224</v>
      </c>
      <c r="D1638" s="2" t="s">
        <v>72</v>
      </c>
      <c r="E1638" s="4">
        <v>1.990879478827362</v>
      </c>
      <c r="F1638" s="2" t="s">
        <v>150</v>
      </c>
      <c r="G1638" s="2" t="s">
        <v>2810</v>
      </c>
    </row>
    <row r="1639" spans="1:7">
      <c r="A1639" s="2" t="s">
        <v>4446</v>
      </c>
      <c r="B1639" s="2" t="s">
        <v>2406</v>
      </c>
      <c r="C1639" s="2" t="s">
        <v>224</v>
      </c>
      <c r="D1639" s="2" t="s">
        <v>72</v>
      </c>
      <c r="E1639" s="4">
        <v>1.990879478827362</v>
      </c>
      <c r="F1639" s="2" t="s">
        <v>150</v>
      </c>
      <c r="G1639" s="2" t="s">
        <v>2810</v>
      </c>
    </row>
    <row r="1640" spans="1:7">
      <c r="A1640" s="2" t="s">
        <v>4447</v>
      </c>
      <c r="B1640" s="2" t="s">
        <v>2408</v>
      </c>
      <c r="C1640" s="2" t="s">
        <v>224</v>
      </c>
      <c r="D1640" s="2" t="s">
        <v>72</v>
      </c>
      <c r="E1640" s="4">
        <v>1.990879478827362</v>
      </c>
      <c r="F1640" s="2" t="s">
        <v>150</v>
      </c>
      <c r="G1640" s="2" t="s">
        <v>2810</v>
      </c>
    </row>
    <row r="1641" spans="1:7">
      <c r="A1641" s="2" t="s">
        <v>4448</v>
      </c>
      <c r="B1641" s="2" t="s">
        <v>2410</v>
      </c>
      <c r="C1641" s="2" t="s">
        <v>224</v>
      </c>
      <c r="D1641" s="2" t="s">
        <v>72</v>
      </c>
      <c r="E1641" s="4">
        <v>1.990879478827362</v>
      </c>
      <c r="F1641" s="2" t="s">
        <v>150</v>
      </c>
      <c r="G1641" s="2" t="s">
        <v>2810</v>
      </c>
    </row>
    <row r="1642" spans="1:7">
      <c r="A1642" s="2" t="s">
        <v>4449</v>
      </c>
      <c r="B1642" s="2" t="s">
        <v>2412</v>
      </c>
      <c r="C1642" s="2" t="s">
        <v>224</v>
      </c>
      <c r="D1642" s="2" t="s">
        <v>72</v>
      </c>
      <c r="E1642" s="4">
        <v>1.990879478827362</v>
      </c>
      <c r="F1642" s="2" t="s">
        <v>150</v>
      </c>
      <c r="G1642" s="2" t="s">
        <v>2810</v>
      </c>
    </row>
    <row r="1643" spans="1:7">
      <c r="A1643" s="2" t="s">
        <v>4450</v>
      </c>
      <c r="B1643" s="2" t="s">
        <v>2414</v>
      </c>
      <c r="C1643" s="2" t="s">
        <v>224</v>
      </c>
      <c r="D1643" s="2" t="s">
        <v>72</v>
      </c>
      <c r="E1643" s="4">
        <v>1.990879478827362</v>
      </c>
      <c r="F1643" s="2" t="s">
        <v>150</v>
      </c>
      <c r="G1643" s="2" t="s">
        <v>2810</v>
      </c>
    </row>
    <row r="1644" spans="1:7">
      <c r="A1644" s="2" t="s">
        <v>4451</v>
      </c>
      <c r="B1644" s="2" t="s">
        <v>2416</v>
      </c>
      <c r="C1644" s="2" t="s">
        <v>224</v>
      </c>
      <c r="D1644" s="2" t="s">
        <v>72</v>
      </c>
      <c r="E1644" s="4">
        <v>1.990879478827362</v>
      </c>
      <c r="F1644" s="2" t="s">
        <v>150</v>
      </c>
      <c r="G1644" s="2" t="s">
        <v>2810</v>
      </c>
    </row>
    <row r="1645" spans="1:7">
      <c r="A1645" s="2" t="s">
        <v>4452</v>
      </c>
      <c r="B1645" s="2" t="s">
        <v>2418</v>
      </c>
      <c r="C1645" s="2" t="s">
        <v>224</v>
      </c>
      <c r="D1645" s="2" t="s">
        <v>72</v>
      </c>
      <c r="E1645" s="4">
        <v>1.990879478827362</v>
      </c>
      <c r="F1645" s="2" t="s">
        <v>150</v>
      </c>
      <c r="G1645" s="2" t="s">
        <v>2810</v>
      </c>
    </row>
    <row r="1646" spans="1:7">
      <c r="A1646" s="2" t="s">
        <v>4453</v>
      </c>
      <c r="B1646" s="2" t="s">
        <v>2419</v>
      </c>
      <c r="C1646" s="2" t="s">
        <v>224</v>
      </c>
      <c r="D1646" s="2" t="s">
        <v>72</v>
      </c>
      <c r="E1646" s="4">
        <v>1.990879478827362</v>
      </c>
      <c r="F1646" s="2" t="s">
        <v>150</v>
      </c>
      <c r="G1646" s="2" t="s">
        <v>2810</v>
      </c>
    </row>
    <row r="1647" spans="1:7">
      <c r="A1647" s="2" t="s">
        <v>4454</v>
      </c>
      <c r="B1647" s="2" t="s">
        <v>2420</v>
      </c>
      <c r="C1647" s="2" t="s">
        <v>224</v>
      </c>
      <c r="D1647" s="2" t="s">
        <v>72</v>
      </c>
      <c r="E1647" s="4">
        <v>1.990879478827362</v>
      </c>
      <c r="F1647" s="2" t="s">
        <v>150</v>
      </c>
      <c r="G1647" s="2" t="s">
        <v>2810</v>
      </c>
    </row>
    <row r="1648" spans="1:7">
      <c r="A1648" s="2" t="s">
        <v>4455</v>
      </c>
      <c r="B1648" s="2" t="s">
        <v>2422</v>
      </c>
      <c r="C1648" s="2" t="s">
        <v>224</v>
      </c>
      <c r="D1648" s="2" t="s">
        <v>72</v>
      </c>
      <c r="E1648" s="4">
        <v>1.990879478827362</v>
      </c>
      <c r="F1648" s="2" t="s">
        <v>150</v>
      </c>
      <c r="G1648" s="2" t="s">
        <v>2810</v>
      </c>
    </row>
    <row r="1649" spans="1:7">
      <c r="A1649" s="2" t="s">
        <v>4456</v>
      </c>
      <c r="B1649" s="2" t="s">
        <v>2423</v>
      </c>
      <c r="C1649" s="2" t="s">
        <v>224</v>
      </c>
      <c r="D1649" s="2" t="s">
        <v>72</v>
      </c>
      <c r="E1649" s="4">
        <v>1.990879478827362</v>
      </c>
      <c r="F1649" s="2" t="s">
        <v>150</v>
      </c>
      <c r="G1649" s="2" t="s">
        <v>2810</v>
      </c>
    </row>
    <row r="1650" spans="1:7">
      <c r="A1650" s="2" t="s">
        <v>4457</v>
      </c>
      <c r="B1650" s="2" t="s">
        <v>2424</v>
      </c>
      <c r="C1650" s="2" t="s">
        <v>224</v>
      </c>
      <c r="D1650" s="2" t="s">
        <v>72</v>
      </c>
      <c r="E1650" s="4">
        <v>1.990879478827362</v>
      </c>
      <c r="F1650" s="2" t="s">
        <v>150</v>
      </c>
      <c r="G1650" s="2" t="s">
        <v>2810</v>
      </c>
    </row>
    <row r="1651" spans="1:7">
      <c r="A1651" s="2" t="s">
        <v>4458</v>
      </c>
      <c r="B1651" s="2" t="s">
        <v>2425</v>
      </c>
      <c r="C1651" s="2" t="s">
        <v>224</v>
      </c>
      <c r="D1651" s="2" t="s">
        <v>72</v>
      </c>
      <c r="E1651" s="4">
        <v>1.990879478827362</v>
      </c>
      <c r="F1651" s="2" t="s">
        <v>150</v>
      </c>
      <c r="G1651" s="2" t="s">
        <v>2810</v>
      </c>
    </row>
    <row r="1652" spans="1:7">
      <c r="A1652" s="2" t="s">
        <v>4459</v>
      </c>
      <c r="B1652" s="2" t="s">
        <v>2426</v>
      </c>
      <c r="C1652" s="2" t="s">
        <v>224</v>
      </c>
      <c r="D1652" s="2" t="s">
        <v>72</v>
      </c>
      <c r="E1652" s="4">
        <v>1.990879478827362</v>
      </c>
      <c r="F1652" s="2" t="s">
        <v>150</v>
      </c>
      <c r="G1652" s="2" t="s">
        <v>2810</v>
      </c>
    </row>
    <row r="1653" spans="1:7">
      <c r="A1653" s="2" t="s">
        <v>4460</v>
      </c>
      <c r="B1653" s="2" t="s">
        <v>2428</v>
      </c>
      <c r="C1653" s="2" t="s">
        <v>224</v>
      </c>
      <c r="D1653" s="2" t="s">
        <v>72</v>
      </c>
      <c r="E1653" s="4">
        <v>1.990879478827362</v>
      </c>
      <c r="F1653" s="2" t="s">
        <v>150</v>
      </c>
      <c r="G1653" s="2" t="s">
        <v>2810</v>
      </c>
    </row>
    <row r="1654" spans="1:7">
      <c r="A1654" s="2" t="s">
        <v>4461</v>
      </c>
      <c r="B1654" s="2" t="s">
        <v>2429</v>
      </c>
      <c r="C1654" s="2" t="s">
        <v>224</v>
      </c>
      <c r="D1654" s="2" t="s">
        <v>72</v>
      </c>
      <c r="E1654" s="4">
        <v>1.990879478827362</v>
      </c>
      <c r="F1654" s="2" t="s">
        <v>150</v>
      </c>
      <c r="G1654" s="2" t="s">
        <v>2810</v>
      </c>
    </row>
    <row r="1655" spans="1:7">
      <c r="A1655" s="2" t="s">
        <v>4462</v>
      </c>
      <c r="B1655" s="2" t="s">
        <v>2430</v>
      </c>
      <c r="C1655" s="2" t="s">
        <v>224</v>
      </c>
      <c r="D1655" s="2" t="s">
        <v>72</v>
      </c>
      <c r="E1655" s="4">
        <v>1.990879478827362</v>
      </c>
      <c r="F1655" s="2" t="s">
        <v>150</v>
      </c>
      <c r="G1655" s="2" t="s">
        <v>2810</v>
      </c>
    </row>
    <row r="1656" spans="1:7">
      <c r="A1656" s="2" t="s">
        <v>4463</v>
      </c>
      <c r="B1656" s="2" t="s">
        <v>2431</v>
      </c>
      <c r="C1656" s="2" t="s">
        <v>224</v>
      </c>
      <c r="D1656" s="2" t="s">
        <v>72</v>
      </c>
      <c r="E1656" s="4">
        <v>1.990879478827362</v>
      </c>
      <c r="F1656" s="2" t="s">
        <v>150</v>
      </c>
      <c r="G1656" s="2" t="s">
        <v>2810</v>
      </c>
    </row>
    <row r="1657" spans="1:7">
      <c r="A1657" s="2" t="s">
        <v>4464</v>
      </c>
      <c r="B1657" s="2" t="s">
        <v>2433</v>
      </c>
      <c r="C1657" s="2" t="s">
        <v>224</v>
      </c>
      <c r="D1657" s="2" t="s">
        <v>72</v>
      </c>
      <c r="E1657" s="4">
        <v>1.990879478827362</v>
      </c>
      <c r="F1657" s="2" t="s">
        <v>150</v>
      </c>
      <c r="G1657" s="2" t="s">
        <v>2810</v>
      </c>
    </row>
    <row r="1658" spans="1:7">
      <c r="A1658" s="2" t="s">
        <v>4465</v>
      </c>
      <c r="B1658" s="2" t="s">
        <v>2434</v>
      </c>
      <c r="C1658" s="2" t="s">
        <v>224</v>
      </c>
      <c r="D1658" s="2" t="s">
        <v>72</v>
      </c>
      <c r="E1658" s="4">
        <v>1.990879478827362</v>
      </c>
      <c r="F1658" s="2" t="s">
        <v>150</v>
      </c>
      <c r="G1658" s="2" t="s">
        <v>2810</v>
      </c>
    </row>
    <row r="1659" spans="1:7">
      <c r="A1659" s="2" t="s">
        <v>4466</v>
      </c>
      <c r="B1659" s="2" t="s">
        <v>2435</v>
      </c>
      <c r="C1659" s="2" t="s">
        <v>224</v>
      </c>
      <c r="D1659" s="2" t="s">
        <v>72</v>
      </c>
      <c r="E1659" s="4">
        <v>1.990879478827362</v>
      </c>
      <c r="F1659" s="2" t="s">
        <v>150</v>
      </c>
      <c r="G1659" s="2" t="s">
        <v>2810</v>
      </c>
    </row>
    <row r="1660" spans="1:7">
      <c r="A1660" s="2" t="s">
        <v>4467</v>
      </c>
      <c r="B1660" s="2" t="s">
        <v>2437</v>
      </c>
      <c r="C1660" s="2" t="s">
        <v>224</v>
      </c>
      <c r="D1660" s="2" t="s">
        <v>72</v>
      </c>
      <c r="E1660" s="4">
        <v>1.990879478827362</v>
      </c>
      <c r="F1660" s="2" t="s">
        <v>150</v>
      </c>
      <c r="G1660" s="2" t="s">
        <v>2810</v>
      </c>
    </row>
    <row r="1661" spans="1:7">
      <c r="A1661" s="2" t="s">
        <v>4468</v>
      </c>
      <c r="B1661" s="2" t="s">
        <v>2439</v>
      </c>
      <c r="C1661" s="2" t="s">
        <v>224</v>
      </c>
      <c r="D1661" s="2" t="s">
        <v>72</v>
      </c>
      <c r="E1661" s="4">
        <v>1.990879478827362</v>
      </c>
      <c r="F1661" s="2" t="s">
        <v>150</v>
      </c>
      <c r="G1661" s="2" t="s">
        <v>2810</v>
      </c>
    </row>
    <row r="1662" spans="1:7">
      <c r="A1662" s="2" t="s">
        <v>4469</v>
      </c>
      <c r="B1662" s="2" t="s">
        <v>2440</v>
      </c>
      <c r="C1662" s="2" t="s">
        <v>224</v>
      </c>
      <c r="D1662" s="2" t="s">
        <v>72</v>
      </c>
      <c r="E1662" s="4">
        <v>1.990879478827362</v>
      </c>
      <c r="F1662" s="2" t="s">
        <v>150</v>
      </c>
      <c r="G1662" s="2" t="s">
        <v>2810</v>
      </c>
    </row>
    <row r="1663" spans="1:7">
      <c r="A1663" s="2" t="s">
        <v>4470</v>
      </c>
      <c r="B1663" s="2" t="s">
        <v>2442</v>
      </c>
      <c r="C1663" s="2" t="s">
        <v>224</v>
      </c>
      <c r="D1663" s="2" t="s">
        <v>72</v>
      </c>
      <c r="E1663" s="4">
        <v>1.990879478827362</v>
      </c>
      <c r="F1663" s="2" t="s">
        <v>150</v>
      </c>
      <c r="G1663" s="2" t="s">
        <v>2810</v>
      </c>
    </row>
    <row r="1664" spans="1:7">
      <c r="A1664" s="2" t="s">
        <v>4471</v>
      </c>
      <c r="B1664" s="2" t="s">
        <v>2443</v>
      </c>
      <c r="C1664" s="2" t="s">
        <v>224</v>
      </c>
      <c r="D1664" s="2" t="s">
        <v>72</v>
      </c>
      <c r="E1664" s="4">
        <v>1.990879478827362</v>
      </c>
      <c r="F1664" s="2" t="s">
        <v>150</v>
      </c>
      <c r="G1664" s="2" t="s">
        <v>2810</v>
      </c>
    </row>
    <row r="1665" spans="1:7">
      <c r="A1665" s="2" t="s">
        <v>4472</v>
      </c>
      <c r="B1665" s="2" t="s">
        <v>2444</v>
      </c>
      <c r="C1665" s="2" t="s">
        <v>224</v>
      </c>
      <c r="D1665" s="2" t="s">
        <v>72</v>
      </c>
      <c r="E1665" s="4">
        <v>1.990879478827362</v>
      </c>
      <c r="F1665" s="2" t="s">
        <v>150</v>
      </c>
      <c r="G1665" s="2" t="s">
        <v>2810</v>
      </c>
    </row>
    <row r="1666" spans="1:7">
      <c r="A1666" s="2" t="s">
        <v>4473</v>
      </c>
      <c r="B1666" s="2" t="s">
        <v>2445</v>
      </c>
      <c r="C1666" s="2" t="s">
        <v>224</v>
      </c>
      <c r="D1666" s="2" t="s">
        <v>72</v>
      </c>
      <c r="E1666" s="4">
        <v>1.990879478827362</v>
      </c>
      <c r="F1666" s="2" t="s">
        <v>150</v>
      </c>
      <c r="G1666" s="2" t="s">
        <v>2810</v>
      </c>
    </row>
    <row r="1667" spans="1:7">
      <c r="A1667" s="2" t="s">
        <v>4474</v>
      </c>
      <c r="B1667" s="2" t="s">
        <v>2447</v>
      </c>
      <c r="C1667" s="2" t="s">
        <v>224</v>
      </c>
      <c r="D1667" s="2" t="s">
        <v>72</v>
      </c>
      <c r="E1667" s="4">
        <v>1.990879478827362</v>
      </c>
      <c r="F1667" s="2" t="s">
        <v>150</v>
      </c>
      <c r="G1667" s="2" t="s">
        <v>2810</v>
      </c>
    </row>
    <row r="1668" spans="1:7">
      <c r="A1668" s="2" t="s">
        <v>4475</v>
      </c>
      <c r="B1668" s="2" t="s">
        <v>2448</v>
      </c>
      <c r="C1668" s="2" t="s">
        <v>224</v>
      </c>
      <c r="D1668" s="2" t="s">
        <v>72</v>
      </c>
      <c r="E1668" s="4">
        <v>1.990879478827362</v>
      </c>
      <c r="F1668" s="2" t="s">
        <v>150</v>
      </c>
      <c r="G1668" s="2" t="s">
        <v>2810</v>
      </c>
    </row>
    <row r="1669" spans="1:7">
      <c r="A1669" s="2" t="s">
        <v>4476</v>
      </c>
      <c r="B1669" s="2" t="s">
        <v>2449</v>
      </c>
      <c r="C1669" s="2" t="s">
        <v>224</v>
      </c>
      <c r="D1669" s="2" t="s">
        <v>72</v>
      </c>
      <c r="E1669" s="4">
        <v>1.990879478827362</v>
      </c>
      <c r="F1669" s="2" t="s">
        <v>150</v>
      </c>
      <c r="G1669" s="2" t="s">
        <v>2810</v>
      </c>
    </row>
    <row r="1670" spans="1:7">
      <c r="A1670" s="2" t="s">
        <v>4477</v>
      </c>
      <c r="B1670" s="2" t="s">
        <v>2450</v>
      </c>
      <c r="C1670" s="2" t="s">
        <v>224</v>
      </c>
      <c r="D1670" s="2" t="s">
        <v>72</v>
      </c>
      <c r="E1670" s="4">
        <v>1.990879478827362</v>
      </c>
      <c r="F1670" s="2" t="s">
        <v>150</v>
      </c>
      <c r="G1670" s="2" t="s">
        <v>2810</v>
      </c>
    </row>
    <row r="1671" spans="1:7">
      <c r="A1671" s="2" t="s">
        <v>4478</v>
      </c>
      <c r="B1671" s="2" t="s">
        <v>2452</v>
      </c>
      <c r="C1671" s="2" t="s">
        <v>224</v>
      </c>
      <c r="D1671" s="2" t="s">
        <v>72</v>
      </c>
      <c r="E1671" s="4">
        <v>1.990879478827362</v>
      </c>
      <c r="F1671" s="2" t="s">
        <v>150</v>
      </c>
      <c r="G1671" s="2" t="s">
        <v>2810</v>
      </c>
    </row>
    <row r="1672" spans="1:7">
      <c r="A1672" s="2" t="s">
        <v>4479</v>
      </c>
      <c r="B1672" s="2" t="s">
        <v>2454</v>
      </c>
      <c r="C1672" s="2" t="s">
        <v>224</v>
      </c>
      <c r="D1672" s="2" t="s">
        <v>72</v>
      </c>
      <c r="E1672" s="4">
        <v>1.990879478827362</v>
      </c>
      <c r="F1672" s="2" t="s">
        <v>150</v>
      </c>
      <c r="G1672" s="2" t="s">
        <v>2810</v>
      </c>
    </row>
    <row r="1673" spans="1:7">
      <c r="A1673" s="2" t="s">
        <v>4480</v>
      </c>
      <c r="B1673" s="2" t="s">
        <v>2455</v>
      </c>
      <c r="C1673" s="2" t="s">
        <v>224</v>
      </c>
      <c r="D1673" s="2" t="s">
        <v>72</v>
      </c>
      <c r="E1673" s="4">
        <v>1.990879478827362</v>
      </c>
      <c r="F1673" s="2" t="s">
        <v>150</v>
      </c>
      <c r="G1673" s="2" t="s">
        <v>2810</v>
      </c>
    </row>
    <row r="1674" spans="1:7">
      <c r="A1674" s="2" t="s">
        <v>4481</v>
      </c>
      <c r="B1674" s="2" t="s">
        <v>2456</v>
      </c>
      <c r="C1674" s="2" t="s">
        <v>224</v>
      </c>
      <c r="D1674" s="2" t="s">
        <v>72</v>
      </c>
      <c r="E1674" s="4">
        <v>1.990879478827362</v>
      </c>
      <c r="F1674" s="2" t="s">
        <v>150</v>
      </c>
      <c r="G1674" s="2" t="s">
        <v>2810</v>
      </c>
    </row>
    <row r="1675" spans="1:7">
      <c r="A1675" s="2" t="s">
        <v>4482</v>
      </c>
      <c r="B1675" s="2" t="s">
        <v>2457</v>
      </c>
      <c r="C1675" s="2" t="s">
        <v>224</v>
      </c>
      <c r="D1675" s="2" t="s">
        <v>72</v>
      </c>
      <c r="E1675" s="4">
        <v>1.990879478827362</v>
      </c>
      <c r="F1675" s="2" t="s">
        <v>150</v>
      </c>
      <c r="G1675" s="2" t="s">
        <v>2810</v>
      </c>
    </row>
    <row r="1676" spans="1:7">
      <c r="A1676" s="2" t="s">
        <v>4483</v>
      </c>
      <c r="B1676" s="2" t="s">
        <v>2458</v>
      </c>
      <c r="C1676" s="2" t="s">
        <v>224</v>
      </c>
      <c r="D1676" s="2" t="s">
        <v>72</v>
      </c>
      <c r="E1676" s="4">
        <v>1.990879478827362</v>
      </c>
      <c r="F1676" s="2" t="s">
        <v>150</v>
      </c>
      <c r="G1676" s="2" t="s">
        <v>2810</v>
      </c>
    </row>
    <row r="1677" spans="1:7">
      <c r="A1677" s="2" t="s">
        <v>4484</v>
      </c>
      <c r="B1677" s="2" t="s">
        <v>2459</v>
      </c>
      <c r="C1677" s="2" t="s">
        <v>224</v>
      </c>
      <c r="D1677" s="2" t="s">
        <v>72</v>
      </c>
      <c r="E1677" s="4">
        <v>1.990879478827362</v>
      </c>
      <c r="F1677" s="2" t="s">
        <v>150</v>
      </c>
      <c r="G1677" s="2" t="s">
        <v>2810</v>
      </c>
    </row>
    <row r="1678" spans="1:7">
      <c r="A1678" s="2" t="s">
        <v>4485</v>
      </c>
      <c r="B1678" s="2" t="s">
        <v>2461</v>
      </c>
      <c r="C1678" s="2" t="s">
        <v>224</v>
      </c>
      <c r="D1678" s="2" t="s">
        <v>72</v>
      </c>
      <c r="E1678" s="4">
        <v>1.990879478827362</v>
      </c>
      <c r="F1678" s="2" t="s">
        <v>150</v>
      </c>
      <c r="G1678" s="2" t="s">
        <v>2810</v>
      </c>
    </row>
    <row r="1679" spans="1:7">
      <c r="A1679" s="2" t="s">
        <v>4486</v>
      </c>
      <c r="B1679" s="2" t="s">
        <v>2462</v>
      </c>
      <c r="C1679" s="2" t="s">
        <v>224</v>
      </c>
      <c r="D1679" s="2" t="s">
        <v>72</v>
      </c>
      <c r="E1679" s="4">
        <v>1.990879478827362</v>
      </c>
      <c r="F1679" s="2" t="s">
        <v>150</v>
      </c>
      <c r="G1679" s="2" t="s">
        <v>2810</v>
      </c>
    </row>
    <row r="1680" spans="1:7">
      <c r="A1680" s="2" t="s">
        <v>4487</v>
      </c>
      <c r="B1680" s="2" t="s">
        <v>2463</v>
      </c>
      <c r="C1680" s="2" t="s">
        <v>224</v>
      </c>
      <c r="D1680" s="2" t="s">
        <v>72</v>
      </c>
      <c r="E1680" s="4">
        <v>1.990879478827362</v>
      </c>
      <c r="F1680" s="2" t="s">
        <v>150</v>
      </c>
      <c r="G1680" s="2" t="s">
        <v>2810</v>
      </c>
    </row>
    <row r="1681" spans="1:7">
      <c r="A1681" s="2" t="s">
        <v>4488</v>
      </c>
      <c r="B1681" s="2" t="s">
        <v>2465</v>
      </c>
      <c r="C1681" s="2" t="s">
        <v>224</v>
      </c>
      <c r="D1681" s="2" t="s">
        <v>72</v>
      </c>
      <c r="E1681" s="4">
        <v>1.990879478827362</v>
      </c>
      <c r="F1681" s="2" t="s">
        <v>150</v>
      </c>
      <c r="G1681" s="2" t="s">
        <v>2810</v>
      </c>
    </row>
    <row r="1682" spans="1:7">
      <c r="A1682" s="2" t="s">
        <v>4489</v>
      </c>
      <c r="B1682" s="2" t="s">
        <v>2467</v>
      </c>
      <c r="C1682" s="2" t="s">
        <v>224</v>
      </c>
      <c r="D1682" s="2" t="s">
        <v>72</v>
      </c>
      <c r="E1682" s="4">
        <v>1.990879478827362</v>
      </c>
      <c r="F1682" s="2" t="s">
        <v>150</v>
      </c>
      <c r="G1682" s="2" t="s">
        <v>2810</v>
      </c>
    </row>
    <row r="1683" spans="1:7">
      <c r="A1683" s="2" t="s">
        <v>4490</v>
      </c>
      <c r="B1683" s="2" t="s">
        <v>2468</v>
      </c>
      <c r="C1683" s="2" t="s">
        <v>224</v>
      </c>
      <c r="D1683" s="2" t="s">
        <v>72</v>
      </c>
      <c r="E1683" s="4">
        <v>1.990879478827362</v>
      </c>
      <c r="F1683" s="2" t="s">
        <v>150</v>
      </c>
      <c r="G1683" s="2" t="s">
        <v>2810</v>
      </c>
    </row>
    <row r="1684" spans="1:7">
      <c r="A1684" s="2" t="s">
        <v>4491</v>
      </c>
      <c r="B1684" s="2" t="s">
        <v>2470</v>
      </c>
      <c r="C1684" s="2" t="s">
        <v>224</v>
      </c>
      <c r="D1684" s="2" t="s">
        <v>72</v>
      </c>
      <c r="E1684" s="4">
        <v>1.990879478827362</v>
      </c>
      <c r="F1684" s="2" t="s">
        <v>150</v>
      </c>
      <c r="G1684" s="2" t="s">
        <v>2810</v>
      </c>
    </row>
    <row r="1685" spans="1:7">
      <c r="A1685" s="2" t="s">
        <v>4492</v>
      </c>
      <c r="B1685" s="2" t="s">
        <v>2471</v>
      </c>
      <c r="C1685" s="2" t="s">
        <v>224</v>
      </c>
      <c r="D1685" s="2" t="s">
        <v>72</v>
      </c>
      <c r="E1685" s="4">
        <v>1.990879478827362</v>
      </c>
      <c r="F1685" s="2" t="s">
        <v>150</v>
      </c>
      <c r="G1685" s="2" t="s">
        <v>2810</v>
      </c>
    </row>
    <row r="1686" spans="1:7">
      <c r="A1686" s="2" t="s">
        <v>4493</v>
      </c>
      <c r="B1686" s="2" t="s">
        <v>2473</v>
      </c>
      <c r="C1686" s="2" t="s">
        <v>224</v>
      </c>
      <c r="D1686" s="2" t="s">
        <v>72</v>
      </c>
      <c r="E1686" s="4">
        <v>1.990879478827362</v>
      </c>
      <c r="F1686" s="2" t="s">
        <v>150</v>
      </c>
      <c r="G1686" s="2" t="s">
        <v>2810</v>
      </c>
    </row>
    <row r="1687" spans="1:7">
      <c r="A1687" s="2" t="s">
        <v>4494</v>
      </c>
      <c r="B1687" s="2" t="s">
        <v>2475</v>
      </c>
      <c r="C1687" s="2" t="s">
        <v>224</v>
      </c>
      <c r="D1687" s="2" t="s">
        <v>72</v>
      </c>
      <c r="E1687" s="4">
        <v>1.990879478827362</v>
      </c>
      <c r="F1687" s="2" t="s">
        <v>150</v>
      </c>
      <c r="G1687" s="2" t="s">
        <v>2810</v>
      </c>
    </row>
    <row r="1688" spans="1:7">
      <c r="A1688" s="2" t="s">
        <v>4495</v>
      </c>
      <c r="B1688" s="2" t="s">
        <v>2477</v>
      </c>
      <c r="C1688" s="2" t="s">
        <v>224</v>
      </c>
      <c r="D1688" s="2" t="s">
        <v>72</v>
      </c>
      <c r="E1688" s="4">
        <v>1.990879478827362</v>
      </c>
      <c r="F1688" s="2" t="s">
        <v>150</v>
      </c>
      <c r="G1688" s="2" t="s">
        <v>2810</v>
      </c>
    </row>
    <row r="1689" spans="1:7">
      <c r="A1689" s="2" t="s">
        <v>4496</v>
      </c>
      <c r="B1689" s="2" t="s">
        <v>2479</v>
      </c>
      <c r="C1689" s="2" t="s">
        <v>224</v>
      </c>
      <c r="D1689" s="2" t="s">
        <v>72</v>
      </c>
      <c r="E1689" s="4">
        <v>1.990879478827362</v>
      </c>
      <c r="F1689" s="2" t="s">
        <v>150</v>
      </c>
      <c r="G1689" s="2" t="s">
        <v>2810</v>
      </c>
    </row>
    <row r="1690" spans="1:7">
      <c r="A1690" s="2" t="s">
        <v>4497</v>
      </c>
      <c r="B1690" s="2" t="s">
        <v>2480</v>
      </c>
      <c r="C1690" s="2" t="s">
        <v>224</v>
      </c>
      <c r="D1690" s="2" t="s">
        <v>72</v>
      </c>
      <c r="E1690" s="4">
        <v>1.990879478827362</v>
      </c>
      <c r="F1690" s="2" t="s">
        <v>150</v>
      </c>
      <c r="G1690" s="2" t="s">
        <v>2810</v>
      </c>
    </row>
    <row r="1691" spans="1:7">
      <c r="A1691" s="2" t="s">
        <v>4498</v>
      </c>
      <c r="B1691" s="2" t="s">
        <v>2482</v>
      </c>
      <c r="C1691" s="2" t="s">
        <v>224</v>
      </c>
      <c r="D1691" s="2" t="s">
        <v>72</v>
      </c>
      <c r="E1691" s="4">
        <v>1.990879478827362</v>
      </c>
      <c r="F1691" s="2" t="s">
        <v>150</v>
      </c>
      <c r="G1691" s="2" t="s">
        <v>2810</v>
      </c>
    </row>
    <row r="1692" spans="1:7">
      <c r="A1692" s="2" t="s">
        <v>4499</v>
      </c>
      <c r="B1692" s="2" t="s">
        <v>2483</v>
      </c>
      <c r="C1692" s="2" t="s">
        <v>224</v>
      </c>
      <c r="D1692" s="2" t="s">
        <v>72</v>
      </c>
      <c r="E1692" s="4">
        <v>1.990879478827362</v>
      </c>
      <c r="F1692" s="2" t="s">
        <v>150</v>
      </c>
      <c r="G1692" s="2" t="s">
        <v>2810</v>
      </c>
    </row>
    <row r="1693" spans="1:7">
      <c r="A1693" s="2" t="s">
        <v>4500</v>
      </c>
      <c r="B1693" s="2" t="s">
        <v>2485</v>
      </c>
      <c r="C1693" s="2" t="s">
        <v>224</v>
      </c>
      <c r="D1693" s="2" t="s">
        <v>72</v>
      </c>
      <c r="E1693" s="4">
        <v>1.990879478827362</v>
      </c>
      <c r="F1693" s="2" t="s">
        <v>150</v>
      </c>
      <c r="G1693" s="2" t="s">
        <v>2810</v>
      </c>
    </row>
    <row r="1694" spans="1:7">
      <c r="A1694" s="2" t="s">
        <v>4501</v>
      </c>
      <c r="B1694" s="2" t="s">
        <v>2486</v>
      </c>
      <c r="C1694" s="2" t="s">
        <v>224</v>
      </c>
      <c r="D1694" s="2" t="s">
        <v>72</v>
      </c>
      <c r="E1694" s="4">
        <v>1.990879478827362</v>
      </c>
      <c r="F1694" s="2" t="s">
        <v>150</v>
      </c>
      <c r="G1694" s="2" t="s">
        <v>2810</v>
      </c>
    </row>
    <row r="1695" spans="1:7">
      <c r="A1695" s="2" t="s">
        <v>4502</v>
      </c>
      <c r="B1695" s="2" t="s">
        <v>2487</v>
      </c>
      <c r="C1695" s="2" t="s">
        <v>224</v>
      </c>
      <c r="D1695" s="2" t="s">
        <v>72</v>
      </c>
      <c r="E1695" s="4">
        <v>1.990879478827362</v>
      </c>
      <c r="F1695" s="2" t="s">
        <v>150</v>
      </c>
      <c r="G1695" s="2" t="s">
        <v>2810</v>
      </c>
    </row>
    <row r="1696" spans="1:7">
      <c r="A1696" s="2" t="s">
        <v>4503</v>
      </c>
      <c r="B1696" s="2" t="s">
        <v>2488</v>
      </c>
      <c r="C1696" s="2" t="s">
        <v>224</v>
      </c>
      <c r="D1696" s="2" t="s">
        <v>72</v>
      </c>
      <c r="E1696" s="4">
        <v>1.990879478827362</v>
      </c>
      <c r="F1696" s="2" t="s">
        <v>150</v>
      </c>
      <c r="G1696" s="2" t="s">
        <v>2810</v>
      </c>
    </row>
    <row r="1697" spans="1:7">
      <c r="A1697" s="2" t="s">
        <v>4504</v>
      </c>
      <c r="B1697" s="2" t="s">
        <v>2489</v>
      </c>
      <c r="C1697" s="2" t="s">
        <v>224</v>
      </c>
      <c r="D1697" s="2" t="s">
        <v>72</v>
      </c>
      <c r="E1697" s="4">
        <v>1.990879478827362</v>
      </c>
      <c r="F1697" s="2" t="s">
        <v>150</v>
      </c>
      <c r="G1697" s="2" t="s">
        <v>2810</v>
      </c>
    </row>
    <row r="1698" spans="1:7">
      <c r="A1698" s="2" t="s">
        <v>4505</v>
      </c>
      <c r="B1698" s="2" t="s">
        <v>2490</v>
      </c>
      <c r="C1698" s="2" t="s">
        <v>224</v>
      </c>
      <c r="D1698" s="2" t="s">
        <v>72</v>
      </c>
      <c r="E1698" s="4">
        <v>1.990879478827362</v>
      </c>
      <c r="F1698" s="2" t="s">
        <v>150</v>
      </c>
      <c r="G1698" s="2" t="s">
        <v>2810</v>
      </c>
    </row>
    <row r="1699" spans="1:7">
      <c r="A1699" s="2" t="s">
        <v>4506</v>
      </c>
      <c r="B1699" s="2" t="s">
        <v>2491</v>
      </c>
      <c r="C1699" s="2" t="s">
        <v>224</v>
      </c>
      <c r="D1699" s="2" t="s">
        <v>72</v>
      </c>
      <c r="E1699" s="4">
        <v>1.990879478827362</v>
      </c>
      <c r="F1699" s="2" t="s">
        <v>150</v>
      </c>
      <c r="G1699" s="2" t="s">
        <v>2810</v>
      </c>
    </row>
    <row r="1700" spans="1:7">
      <c r="A1700" s="2" t="s">
        <v>4507</v>
      </c>
      <c r="B1700" s="2" t="s">
        <v>2492</v>
      </c>
      <c r="C1700" s="2" t="s">
        <v>224</v>
      </c>
      <c r="D1700" s="2" t="s">
        <v>72</v>
      </c>
      <c r="E1700" s="4">
        <v>1.990879478827362</v>
      </c>
      <c r="F1700" s="2" t="s">
        <v>150</v>
      </c>
      <c r="G1700" s="2" t="s">
        <v>2810</v>
      </c>
    </row>
    <row r="1701" spans="1:7">
      <c r="A1701" s="2" t="s">
        <v>4508</v>
      </c>
      <c r="B1701" s="2" t="s">
        <v>2493</v>
      </c>
      <c r="C1701" s="2" t="s">
        <v>224</v>
      </c>
      <c r="D1701" s="2" t="s">
        <v>72</v>
      </c>
      <c r="E1701" s="4">
        <v>1.990879478827362</v>
      </c>
      <c r="F1701" s="2" t="s">
        <v>150</v>
      </c>
      <c r="G1701" s="2" t="s">
        <v>2810</v>
      </c>
    </row>
    <row r="1702" spans="1:7">
      <c r="A1702" s="2" t="s">
        <v>4509</v>
      </c>
      <c r="B1702" s="2" t="s">
        <v>2495</v>
      </c>
      <c r="C1702" s="2" t="s">
        <v>224</v>
      </c>
      <c r="D1702" s="2" t="s">
        <v>72</v>
      </c>
      <c r="E1702" s="4">
        <v>1.990879478827362</v>
      </c>
      <c r="F1702" s="2" t="s">
        <v>150</v>
      </c>
      <c r="G1702" s="2" t="s">
        <v>2810</v>
      </c>
    </row>
    <row r="1703" spans="1:7">
      <c r="A1703" s="2" t="s">
        <v>4510</v>
      </c>
      <c r="B1703" s="2" t="s">
        <v>2496</v>
      </c>
      <c r="C1703" s="2" t="s">
        <v>224</v>
      </c>
      <c r="D1703" s="2" t="s">
        <v>72</v>
      </c>
      <c r="E1703" s="4">
        <v>1.990879478827362</v>
      </c>
      <c r="F1703" s="2" t="s">
        <v>150</v>
      </c>
      <c r="G1703" s="2" t="s">
        <v>2810</v>
      </c>
    </row>
    <row r="1704" spans="1:7">
      <c r="A1704" s="2" t="s">
        <v>4511</v>
      </c>
      <c r="B1704" s="2" t="s">
        <v>2498</v>
      </c>
      <c r="C1704" s="2" t="s">
        <v>224</v>
      </c>
      <c r="D1704" s="2" t="s">
        <v>72</v>
      </c>
      <c r="E1704" s="4">
        <v>1.990879478827362</v>
      </c>
      <c r="F1704" s="2" t="s">
        <v>150</v>
      </c>
      <c r="G1704" s="2" t="s">
        <v>2810</v>
      </c>
    </row>
    <row r="1705" spans="1:7">
      <c r="A1705" s="2" t="s">
        <v>4512</v>
      </c>
      <c r="B1705" s="2" t="s">
        <v>2500</v>
      </c>
      <c r="C1705" s="2" t="s">
        <v>224</v>
      </c>
      <c r="D1705" s="2" t="s">
        <v>72</v>
      </c>
      <c r="E1705" s="4">
        <v>1.990879478827362</v>
      </c>
      <c r="F1705" s="2" t="s">
        <v>150</v>
      </c>
      <c r="G1705" s="2" t="s">
        <v>2810</v>
      </c>
    </row>
    <row r="1706" spans="1:7">
      <c r="A1706" s="2" t="s">
        <v>4513</v>
      </c>
      <c r="B1706" s="2" t="s">
        <v>2501</v>
      </c>
      <c r="C1706" s="2" t="s">
        <v>224</v>
      </c>
      <c r="D1706" s="2" t="s">
        <v>72</v>
      </c>
      <c r="E1706" s="4">
        <v>1.990879478827362</v>
      </c>
      <c r="F1706" s="2" t="s">
        <v>150</v>
      </c>
      <c r="G1706" s="2" t="s">
        <v>2810</v>
      </c>
    </row>
    <row r="1707" spans="1:7">
      <c r="A1707" s="2" t="s">
        <v>4514</v>
      </c>
      <c r="B1707" s="2" t="s">
        <v>2503</v>
      </c>
      <c r="C1707" s="2" t="s">
        <v>224</v>
      </c>
      <c r="D1707" s="2" t="s">
        <v>72</v>
      </c>
      <c r="E1707" s="4">
        <v>1.990879478827362</v>
      </c>
      <c r="F1707" s="2" t="s">
        <v>150</v>
      </c>
      <c r="G1707" s="2" t="s">
        <v>2810</v>
      </c>
    </row>
    <row r="1708" spans="1:7">
      <c r="A1708" s="2" t="s">
        <v>4515</v>
      </c>
      <c r="B1708" s="2" t="s">
        <v>2504</v>
      </c>
      <c r="C1708" s="2" t="s">
        <v>224</v>
      </c>
      <c r="D1708" s="2" t="s">
        <v>72</v>
      </c>
      <c r="E1708" s="4">
        <v>1.990879478827362</v>
      </c>
      <c r="F1708" s="2" t="s">
        <v>150</v>
      </c>
      <c r="G1708" s="2" t="s">
        <v>2810</v>
      </c>
    </row>
    <row r="1709" spans="1:7">
      <c r="A1709" s="2" t="s">
        <v>4516</v>
      </c>
      <c r="B1709" s="2" t="s">
        <v>2506</v>
      </c>
      <c r="C1709" s="2" t="s">
        <v>224</v>
      </c>
      <c r="D1709" s="2" t="s">
        <v>72</v>
      </c>
      <c r="E1709" s="4">
        <v>1.990879478827362</v>
      </c>
      <c r="F1709" s="2" t="s">
        <v>150</v>
      </c>
      <c r="G1709" s="2" t="s">
        <v>2810</v>
      </c>
    </row>
    <row r="1710" spans="1:7">
      <c r="A1710" s="2" t="s">
        <v>4517</v>
      </c>
      <c r="B1710" s="2" t="s">
        <v>2508</v>
      </c>
      <c r="C1710" s="2" t="s">
        <v>224</v>
      </c>
      <c r="D1710" s="2" t="s">
        <v>72</v>
      </c>
      <c r="E1710" s="4">
        <v>1.990879478827362</v>
      </c>
      <c r="F1710" s="2" t="s">
        <v>150</v>
      </c>
      <c r="G1710" s="2" t="s">
        <v>2810</v>
      </c>
    </row>
    <row r="1711" spans="1:7">
      <c r="A1711" s="2" t="s">
        <v>4518</v>
      </c>
      <c r="B1711" s="2" t="s">
        <v>2509</v>
      </c>
      <c r="C1711" s="2" t="s">
        <v>224</v>
      </c>
      <c r="D1711" s="2" t="s">
        <v>72</v>
      </c>
      <c r="E1711" s="4">
        <v>1.990879478827362</v>
      </c>
      <c r="F1711" s="2" t="s">
        <v>150</v>
      </c>
      <c r="G1711" s="2" t="s">
        <v>2810</v>
      </c>
    </row>
    <row r="1712" spans="1:7">
      <c r="A1712" s="2" t="s">
        <v>4519</v>
      </c>
      <c r="B1712" s="2" t="s">
        <v>2510</v>
      </c>
      <c r="C1712" s="2" t="s">
        <v>224</v>
      </c>
      <c r="D1712" s="2" t="s">
        <v>72</v>
      </c>
      <c r="E1712" s="4">
        <v>1.990879478827362</v>
      </c>
      <c r="F1712" s="2" t="s">
        <v>150</v>
      </c>
      <c r="G1712" s="2" t="s">
        <v>2810</v>
      </c>
    </row>
    <row r="1713" spans="1:7">
      <c r="A1713" s="2" t="s">
        <v>4520</v>
      </c>
      <c r="B1713" s="2" t="s">
        <v>2511</v>
      </c>
      <c r="C1713" s="2" t="s">
        <v>224</v>
      </c>
      <c r="D1713" s="2" t="s">
        <v>72</v>
      </c>
      <c r="E1713" s="4">
        <v>1.990879478827362</v>
      </c>
      <c r="F1713" s="2" t="s">
        <v>150</v>
      </c>
      <c r="G1713" s="2" t="s">
        <v>2810</v>
      </c>
    </row>
    <row r="1714" spans="1:7">
      <c r="A1714" s="2" t="s">
        <v>4521</v>
      </c>
      <c r="B1714" s="2" t="s">
        <v>2513</v>
      </c>
      <c r="C1714" s="2" t="s">
        <v>224</v>
      </c>
      <c r="D1714" s="2" t="s">
        <v>72</v>
      </c>
      <c r="E1714" s="4">
        <v>1.990879478827362</v>
      </c>
      <c r="F1714" s="2" t="s">
        <v>150</v>
      </c>
      <c r="G1714" s="2" t="s">
        <v>2810</v>
      </c>
    </row>
    <row r="1715" spans="1:7">
      <c r="A1715" s="2" t="s">
        <v>4522</v>
      </c>
      <c r="B1715" s="2" t="s">
        <v>2514</v>
      </c>
      <c r="C1715" s="2" t="s">
        <v>224</v>
      </c>
      <c r="D1715" s="2" t="s">
        <v>72</v>
      </c>
      <c r="E1715" s="4">
        <v>1.990879478827362</v>
      </c>
      <c r="F1715" s="2" t="s">
        <v>150</v>
      </c>
      <c r="G1715" s="2" t="s">
        <v>2810</v>
      </c>
    </row>
    <row r="1716" spans="1:7">
      <c r="A1716" s="2" t="s">
        <v>4523</v>
      </c>
      <c r="B1716" s="2" t="s">
        <v>2516</v>
      </c>
      <c r="C1716" s="2" t="s">
        <v>224</v>
      </c>
      <c r="D1716" s="2" t="s">
        <v>72</v>
      </c>
      <c r="E1716" s="4">
        <v>1.990879478827362</v>
      </c>
      <c r="F1716" s="2" t="s">
        <v>150</v>
      </c>
      <c r="G1716" s="2" t="s">
        <v>2810</v>
      </c>
    </row>
    <row r="1717" spans="1:7">
      <c r="A1717" s="2" t="s">
        <v>4524</v>
      </c>
      <c r="B1717" s="2" t="s">
        <v>2517</v>
      </c>
      <c r="C1717" s="2" t="s">
        <v>224</v>
      </c>
      <c r="D1717" s="2" t="s">
        <v>72</v>
      </c>
      <c r="E1717" s="4">
        <v>1.990879478827362</v>
      </c>
      <c r="F1717" s="2" t="s">
        <v>150</v>
      </c>
      <c r="G1717" s="2" t="s">
        <v>2810</v>
      </c>
    </row>
    <row r="1718" spans="1:7">
      <c r="A1718" s="2" t="s">
        <v>4525</v>
      </c>
      <c r="B1718" s="2" t="s">
        <v>2518</v>
      </c>
      <c r="C1718" s="2" t="s">
        <v>224</v>
      </c>
      <c r="D1718" s="2" t="s">
        <v>72</v>
      </c>
      <c r="E1718" s="4">
        <v>1.990879478827362</v>
      </c>
      <c r="F1718" s="2" t="s">
        <v>150</v>
      </c>
      <c r="G1718" s="2" t="s">
        <v>2810</v>
      </c>
    </row>
    <row r="1719" spans="1:7">
      <c r="A1719" s="2" t="s">
        <v>4526</v>
      </c>
      <c r="B1719" s="2" t="s">
        <v>2519</v>
      </c>
      <c r="C1719" s="2" t="s">
        <v>224</v>
      </c>
      <c r="D1719" s="2" t="s">
        <v>72</v>
      </c>
      <c r="E1719" s="4">
        <v>1.990879478827362</v>
      </c>
      <c r="F1719" s="2" t="s">
        <v>150</v>
      </c>
      <c r="G1719" s="2" t="s">
        <v>2810</v>
      </c>
    </row>
    <row r="1720" spans="1:7">
      <c r="A1720" s="2" t="s">
        <v>4527</v>
      </c>
      <c r="B1720" s="2" t="s">
        <v>2520</v>
      </c>
      <c r="C1720" s="2" t="s">
        <v>224</v>
      </c>
      <c r="D1720" s="2" t="s">
        <v>72</v>
      </c>
      <c r="E1720" s="4">
        <v>1.990879478827362</v>
      </c>
      <c r="F1720" s="2" t="s">
        <v>150</v>
      </c>
      <c r="G1720" s="2" t="s">
        <v>2810</v>
      </c>
    </row>
    <row r="1721" spans="1:7">
      <c r="A1721" s="2" t="s">
        <v>4528</v>
      </c>
      <c r="B1721" s="2" t="s">
        <v>2521</v>
      </c>
      <c r="C1721" s="2" t="s">
        <v>224</v>
      </c>
      <c r="D1721" s="2" t="s">
        <v>72</v>
      </c>
      <c r="E1721" s="4">
        <v>1.990879478827362</v>
      </c>
      <c r="F1721" s="2" t="s">
        <v>150</v>
      </c>
      <c r="G1721" s="2" t="s">
        <v>2810</v>
      </c>
    </row>
    <row r="1722" spans="1:7">
      <c r="A1722" s="2" t="s">
        <v>4529</v>
      </c>
      <c r="B1722" s="2" t="s">
        <v>2522</v>
      </c>
      <c r="C1722" s="2" t="s">
        <v>224</v>
      </c>
      <c r="D1722" s="2" t="s">
        <v>72</v>
      </c>
      <c r="E1722" s="4">
        <v>1.990879478827362</v>
      </c>
      <c r="F1722" s="2" t="s">
        <v>150</v>
      </c>
      <c r="G1722" s="2" t="s">
        <v>2810</v>
      </c>
    </row>
    <row r="1723" spans="1:7">
      <c r="A1723" s="2" t="s">
        <v>4530</v>
      </c>
      <c r="B1723" s="2" t="s">
        <v>2523</v>
      </c>
      <c r="C1723" s="2" t="s">
        <v>224</v>
      </c>
      <c r="D1723" s="2" t="s">
        <v>72</v>
      </c>
      <c r="E1723" s="4">
        <v>1.990879478827362</v>
      </c>
      <c r="F1723" s="2" t="s">
        <v>150</v>
      </c>
      <c r="G1723" s="2" t="s">
        <v>2810</v>
      </c>
    </row>
    <row r="1724" spans="1:7">
      <c r="A1724" s="2" t="s">
        <v>4531</v>
      </c>
      <c r="B1724" s="2" t="s">
        <v>2525</v>
      </c>
      <c r="C1724" s="2" t="s">
        <v>224</v>
      </c>
      <c r="D1724" s="2" t="s">
        <v>72</v>
      </c>
      <c r="E1724" s="4">
        <v>1.990879478827362</v>
      </c>
      <c r="F1724" s="2" t="s">
        <v>150</v>
      </c>
      <c r="G1724" s="2" t="s">
        <v>2810</v>
      </c>
    </row>
    <row r="1725" spans="1:7">
      <c r="A1725" s="2" t="s">
        <v>4532</v>
      </c>
      <c r="B1725" s="2" t="s">
        <v>2526</v>
      </c>
      <c r="C1725" s="2" t="s">
        <v>224</v>
      </c>
      <c r="D1725" s="2" t="s">
        <v>72</v>
      </c>
      <c r="E1725" s="4">
        <v>1.990879478827362</v>
      </c>
      <c r="F1725" s="2" t="s">
        <v>150</v>
      </c>
      <c r="G1725" s="2" t="s">
        <v>2810</v>
      </c>
    </row>
    <row r="1726" spans="1:7">
      <c r="A1726" s="2" t="s">
        <v>4533</v>
      </c>
      <c r="B1726" s="2" t="s">
        <v>2527</v>
      </c>
      <c r="C1726" s="2" t="s">
        <v>224</v>
      </c>
      <c r="D1726" s="2" t="s">
        <v>72</v>
      </c>
      <c r="E1726" s="4">
        <v>1.990879478827362</v>
      </c>
      <c r="F1726" s="2" t="s">
        <v>150</v>
      </c>
      <c r="G1726" s="2" t="s">
        <v>2810</v>
      </c>
    </row>
    <row r="1727" spans="1:7">
      <c r="A1727" s="2" t="s">
        <v>4534</v>
      </c>
      <c r="B1727" s="2" t="s">
        <v>2528</v>
      </c>
      <c r="C1727" s="2" t="s">
        <v>224</v>
      </c>
      <c r="D1727" s="2" t="s">
        <v>72</v>
      </c>
      <c r="E1727" s="4">
        <v>1.990879478827362</v>
      </c>
      <c r="F1727" s="2" t="s">
        <v>150</v>
      </c>
      <c r="G1727" s="2" t="s">
        <v>2810</v>
      </c>
    </row>
    <row r="1728" spans="1:7">
      <c r="A1728" s="2" t="s">
        <v>4535</v>
      </c>
      <c r="B1728" s="2" t="s">
        <v>2530</v>
      </c>
      <c r="C1728" s="2" t="s">
        <v>224</v>
      </c>
      <c r="D1728" s="2" t="s">
        <v>72</v>
      </c>
      <c r="E1728" s="4">
        <v>1.990879478827362</v>
      </c>
      <c r="F1728" s="2" t="s">
        <v>150</v>
      </c>
      <c r="G1728" s="2" t="s">
        <v>2810</v>
      </c>
    </row>
    <row r="1729" spans="1:7">
      <c r="A1729" s="2" t="s">
        <v>4536</v>
      </c>
      <c r="B1729" s="2" t="s">
        <v>2531</v>
      </c>
      <c r="C1729" s="2" t="s">
        <v>224</v>
      </c>
      <c r="D1729" s="2" t="s">
        <v>72</v>
      </c>
      <c r="E1729" s="4">
        <v>1.990879478827362</v>
      </c>
      <c r="F1729" s="2" t="s">
        <v>150</v>
      </c>
      <c r="G1729" s="2" t="s">
        <v>2810</v>
      </c>
    </row>
    <row r="1730" spans="1:7">
      <c r="A1730" s="2" t="s">
        <v>4537</v>
      </c>
      <c r="B1730" s="2" t="s">
        <v>2532</v>
      </c>
      <c r="C1730" s="2" t="s">
        <v>224</v>
      </c>
      <c r="D1730" s="2" t="s">
        <v>72</v>
      </c>
      <c r="E1730" s="4">
        <v>1.990879478827362</v>
      </c>
      <c r="F1730" s="2" t="s">
        <v>150</v>
      </c>
      <c r="G1730" s="2" t="s">
        <v>2810</v>
      </c>
    </row>
    <row r="1731" spans="1:7">
      <c r="A1731" s="2" t="s">
        <v>4538</v>
      </c>
      <c r="B1731" s="2" t="s">
        <v>2534</v>
      </c>
      <c r="C1731" s="2" t="s">
        <v>224</v>
      </c>
      <c r="D1731" s="2" t="s">
        <v>72</v>
      </c>
      <c r="E1731" s="4">
        <v>1.990879478827362</v>
      </c>
      <c r="F1731" s="2" t="s">
        <v>150</v>
      </c>
      <c r="G1731" s="2" t="s">
        <v>2810</v>
      </c>
    </row>
    <row r="1732" spans="1:7">
      <c r="A1732" s="2" t="s">
        <v>4539</v>
      </c>
      <c r="B1732" s="2" t="s">
        <v>2536</v>
      </c>
      <c r="C1732" s="2" t="s">
        <v>224</v>
      </c>
      <c r="D1732" s="2" t="s">
        <v>72</v>
      </c>
      <c r="E1732" s="4">
        <v>1.990879478827362</v>
      </c>
      <c r="F1732" s="2" t="s">
        <v>150</v>
      </c>
      <c r="G1732" s="2" t="s">
        <v>2810</v>
      </c>
    </row>
    <row r="1733" spans="1:7">
      <c r="A1733" s="2" t="s">
        <v>4540</v>
      </c>
      <c r="B1733" s="2" t="s">
        <v>2537</v>
      </c>
      <c r="C1733" s="2" t="s">
        <v>224</v>
      </c>
      <c r="D1733" s="2" t="s">
        <v>72</v>
      </c>
      <c r="E1733" s="4">
        <v>1.990879478827362</v>
      </c>
      <c r="F1733" s="2" t="s">
        <v>150</v>
      </c>
      <c r="G1733" s="2" t="s">
        <v>2810</v>
      </c>
    </row>
    <row r="1734" spans="1:7">
      <c r="A1734" s="2" t="s">
        <v>4541</v>
      </c>
      <c r="B1734" s="2" t="s">
        <v>2538</v>
      </c>
      <c r="C1734" s="2" t="s">
        <v>224</v>
      </c>
      <c r="D1734" s="2" t="s">
        <v>72</v>
      </c>
      <c r="E1734" s="4">
        <v>1.990879478827362</v>
      </c>
      <c r="F1734" s="2" t="s">
        <v>150</v>
      </c>
      <c r="G1734" s="2" t="s">
        <v>2810</v>
      </c>
    </row>
    <row r="1735" spans="1:7">
      <c r="A1735" s="2" t="s">
        <v>4542</v>
      </c>
      <c r="B1735" s="2" t="s">
        <v>2539</v>
      </c>
      <c r="C1735" s="2" t="s">
        <v>224</v>
      </c>
      <c r="D1735" s="2" t="s">
        <v>72</v>
      </c>
      <c r="E1735" s="4">
        <v>1.990879478827362</v>
      </c>
      <c r="F1735" s="2" t="s">
        <v>150</v>
      </c>
      <c r="G1735" s="2" t="s">
        <v>2810</v>
      </c>
    </row>
    <row r="1736" spans="1:7">
      <c r="A1736" s="2" t="s">
        <v>4543</v>
      </c>
      <c r="B1736" s="2" t="s">
        <v>2540</v>
      </c>
      <c r="C1736" s="2" t="s">
        <v>224</v>
      </c>
      <c r="D1736" s="2" t="s">
        <v>72</v>
      </c>
      <c r="E1736" s="4">
        <v>1.990879478827362</v>
      </c>
      <c r="F1736" s="2" t="s">
        <v>150</v>
      </c>
      <c r="G1736" s="2" t="s">
        <v>2810</v>
      </c>
    </row>
    <row r="1737" spans="1:7">
      <c r="A1737" s="2" t="s">
        <v>4544</v>
      </c>
      <c r="B1737" s="2" t="s">
        <v>2541</v>
      </c>
      <c r="C1737" s="2" t="s">
        <v>224</v>
      </c>
      <c r="D1737" s="2" t="s">
        <v>72</v>
      </c>
      <c r="E1737" s="4">
        <v>1.990879478827362</v>
      </c>
      <c r="F1737" s="2" t="s">
        <v>150</v>
      </c>
      <c r="G1737" s="2" t="s">
        <v>2810</v>
      </c>
    </row>
    <row r="1738" spans="1:7">
      <c r="A1738" s="2" t="s">
        <v>4545</v>
      </c>
      <c r="B1738" s="2" t="s">
        <v>2542</v>
      </c>
      <c r="C1738" s="2" t="s">
        <v>224</v>
      </c>
      <c r="D1738" s="2" t="s">
        <v>72</v>
      </c>
      <c r="E1738" s="4">
        <v>1.990879478827362</v>
      </c>
      <c r="F1738" s="2" t="s">
        <v>150</v>
      </c>
      <c r="G1738" s="2" t="s">
        <v>2810</v>
      </c>
    </row>
    <row r="1739" spans="1:7">
      <c r="A1739" s="2" t="s">
        <v>4546</v>
      </c>
      <c r="B1739" s="2" t="s">
        <v>2543</v>
      </c>
      <c r="C1739" s="2" t="s">
        <v>224</v>
      </c>
      <c r="D1739" s="2" t="s">
        <v>72</v>
      </c>
      <c r="E1739" s="4">
        <v>1.990879478827362</v>
      </c>
      <c r="F1739" s="2" t="s">
        <v>150</v>
      </c>
      <c r="G1739" s="2" t="s">
        <v>2810</v>
      </c>
    </row>
    <row r="1740" spans="1:7">
      <c r="A1740" s="2" t="s">
        <v>4547</v>
      </c>
      <c r="B1740" s="2" t="s">
        <v>2544</v>
      </c>
      <c r="C1740" s="2" t="s">
        <v>224</v>
      </c>
      <c r="D1740" s="2" t="s">
        <v>72</v>
      </c>
      <c r="E1740" s="4">
        <v>1.990879478827362</v>
      </c>
      <c r="F1740" s="2" t="s">
        <v>150</v>
      </c>
      <c r="G1740" s="2" t="s">
        <v>2810</v>
      </c>
    </row>
    <row r="1741" spans="1:7">
      <c r="A1741" s="2" t="s">
        <v>4548</v>
      </c>
      <c r="B1741" s="2" t="s">
        <v>2545</v>
      </c>
      <c r="C1741" s="2" t="s">
        <v>224</v>
      </c>
      <c r="D1741" s="2" t="s">
        <v>72</v>
      </c>
      <c r="E1741" s="4">
        <v>1.990879478827362</v>
      </c>
      <c r="F1741" s="2" t="s">
        <v>150</v>
      </c>
      <c r="G1741" s="2" t="s">
        <v>2810</v>
      </c>
    </row>
    <row r="1742" spans="1:7">
      <c r="A1742" s="2" t="s">
        <v>4549</v>
      </c>
      <c r="B1742" s="2" t="s">
        <v>2546</v>
      </c>
      <c r="C1742" s="2" t="s">
        <v>224</v>
      </c>
      <c r="D1742" s="2" t="s">
        <v>72</v>
      </c>
      <c r="E1742" s="4">
        <v>1.990879478827362</v>
      </c>
      <c r="F1742" s="2" t="s">
        <v>150</v>
      </c>
      <c r="G1742" s="2" t="s">
        <v>2810</v>
      </c>
    </row>
    <row r="1743" spans="1:7">
      <c r="A1743" s="2" t="s">
        <v>4550</v>
      </c>
      <c r="B1743" s="2" t="s">
        <v>2548</v>
      </c>
      <c r="C1743" s="2" t="s">
        <v>224</v>
      </c>
      <c r="D1743" s="2" t="s">
        <v>72</v>
      </c>
      <c r="E1743" s="4">
        <v>1.990879478827362</v>
      </c>
      <c r="F1743" s="2" t="s">
        <v>150</v>
      </c>
      <c r="G1743" s="2" t="s">
        <v>2810</v>
      </c>
    </row>
    <row r="1744" spans="1:7">
      <c r="A1744" s="2" t="s">
        <v>4551</v>
      </c>
      <c r="B1744" s="2" t="s">
        <v>2549</v>
      </c>
      <c r="C1744" s="2" t="s">
        <v>224</v>
      </c>
      <c r="D1744" s="2" t="s">
        <v>72</v>
      </c>
      <c r="E1744" s="4">
        <v>1.990879478827362</v>
      </c>
      <c r="F1744" s="2" t="s">
        <v>150</v>
      </c>
      <c r="G1744" s="2" t="s">
        <v>2810</v>
      </c>
    </row>
    <row r="1745" spans="1:7">
      <c r="A1745" s="2" t="s">
        <v>4552</v>
      </c>
      <c r="B1745" s="2" t="s">
        <v>2550</v>
      </c>
      <c r="C1745" s="2" t="s">
        <v>224</v>
      </c>
      <c r="D1745" s="2" t="s">
        <v>72</v>
      </c>
      <c r="E1745" s="4">
        <v>1.990879478827362</v>
      </c>
      <c r="F1745" s="2" t="s">
        <v>150</v>
      </c>
      <c r="G1745" s="2" t="s">
        <v>2810</v>
      </c>
    </row>
    <row r="1746" spans="1:7">
      <c r="A1746" s="2" t="s">
        <v>4553</v>
      </c>
      <c r="B1746" s="2" t="s">
        <v>2551</v>
      </c>
      <c r="C1746" s="2" t="s">
        <v>224</v>
      </c>
      <c r="D1746" s="2" t="s">
        <v>72</v>
      </c>
      <c r="E1746" s="4">
        <v>1.990879478827362</v>
      </c>
      <c r="F1746" s="2" t="s">
        <v>150</v>
      </c>
      <c r="G1746" s="2" t="s">
        <v>2810</v>
      </c>
    </row>
    <row r="1747" spans="1:7">
      <c r="A1747" s="2" t="s">
        <v>4554</v>
      </c>
      <c r="B1747" s="2" t="s">
        <v>2552</v>
      </c>
      <c r="C1747" s="2" t="s">
        <v>224</v>
      </c>
      <c r="D1747" s="2" t="s">
        <v>72</v>
      </c>
      <c r="E1747" s="4">
        <v>1.990879478827362</v>
      </c>
      <c r="F1747" s="2" t="s">
        <v>150</v>
      </c>
      <c r="G1747" s="2" t="s">
        <v>2810</v>
      </c>
    </row>
    <row r="1748" spans="1:7">
      <c r="A1748" s="2" t="s">
        <v>4555</v>
      </c>
      <c r="B1748" s="2" t="s">
        <v>2553</v>
      </c>
      <c r="C1748" s="2" t="s">
        <v>224</v>
      </c>
      <c r="D1748" s="2" t="s">
        <v>72</v>
      </c>
      <c r="E1748" s="4">
        <v>1.990879478827362</v>
      </c>
      <c r="F1748" s="2" t="s">
        <v>150</v>
      </c>
      <c r="G1748" s="2" t="s">
        <v>2810</v>
      </c>
    </row>
    <row r="1749" spans="1:7">
      <c r="A1749" s="2" t="s">
        <v>4556</v>
      </c>
      <c r="B1749" s="2" t="s">
        <v>2554</v>
      </c>
      <c r="C1749" s="2" t="s">
        <v>224</v>
      </c>
      <c r="D1749" s="2" t="s">
        <v>72</v>
      </c>
      <c r="E1749" s="4">
        <v>1.990879478827362</v>
      </c>
      <c r="F1749" s="2" t="s">
        <v>150</v>
      </c>
      <c r="G1749" s="2" t="s">
        <v>2810</v>
      </c>
    </row>
    <row r="1750" spans="1:7">
      <c r="A1750" s="2" t="s">
        <v>4557</v>
      </c>
      <c r="B1750" s="2" t="s">
        <v>2555</v>
      </c>
      <c r="C1750" s="2" t="s">
        <v>224</v>
      </c>
      <c r="D1750" s="2" t="s">
        <v>72</v>
      </c>
      <c r="E1750" s="4">
        <v>1.990879478827362</v>
      </c>
      <c r="F1750" s="2" t="s">
        <v>150</v>
      </c>
      <c r="G1750" s="2" t="s">
        <v>2810</v>
      </c>
    </row>
    <row r="1751" spans="1:7">
      <c r="A1751" s="2" t="s">
        <v>4558</v>
      </c>
      <c r="B1751" s="2" t="s">
        <v>2556</v>
      </c>
      <c r="C1751" s="2" t="s">
        <v>224</v>
      </c>
      <c r="D1751" s="2" t="s">
        <v>72</v>
      </c>
      <c r="E1751" s="4">
        <v>1.990879478827362</v>
      </c>
      <c r="F1751" s="2" t="s">
        <v>150</v>
      </c>
      <c r="G1751" s="2" t="s">
        <v>2810</v>
      </c>
    </row>
    <row r="1752" spans="1:7">
      <c r="A1752" s="2" t="s">
        <v>4559</v>
      </c>
      <c r="B1752" s="2" t="s">
        <v>2558</v>
      </c>
      <c r="C1752" s="2" t="s">
        <v>224</v>
      </c>
      <c r="D1752" s="2" t="s">
        <v>72</v>
      </c>
      <c r="E1752" s="4">
        <v>1.990879478827362</v>
      </c>
      <c r="F1752" s="2" t="s">
        <v>150</v>
      </c>
      <c r="G1752" s="2" t="s">
        <v>2810</v>
      </c>
    </row>
    <row r="1753" spans="1:7">
      <c r="A1753" s="2" t="s">
        <v>4560</v>
      </c>
      <c r="B1753" s="2" t="s">
        <v>2559</v>
      </c>
      <c r="C1753" s="2" t="s">
        <v>224</v>
      </c>
      <c r="D1753" s="2" t="s">
        <v>72</v>
      </c>
      <c r="E1753" s="4">
        <v>1.990879478827362</v>
      </c>
      <c r="F1753" s="2" t="s">
        <v>150</v>
      </c>
      <c r="G1753" s="2" t="s">
        <v>2810</v>
      </c>
    </row>
    <row r="1754" spans="1:7">
      <c r="A1754" s="2" t="s">
        <v>4561</v>
      </c>
      <c r="B1754" s="2" t="s">
        <v>2560</v>
      </c>
      <c r="C1754" s="2" t="s">
        <v>224</v>
      </c>
      <c r="D1754" s="2" t="s">
        <v>72</v>
      </c>
      <c r="E1754" s="4">
        <v>1.990879478827362</v>
      </c>
      <c r="F1754" s="2" t="s">
        <v>150</v>
      </c>
      <c r="G1754" s="2" t="s">
        <v>2810</v>
      </c>
    </row>
    <row r="1755" spans="1:7">
      <c r="A1755" s="2" t="s">
        <v>4562</v>
      </c>
      <c r="B1755" s="2" t="s">
        <v>2562</v>
      </c>
      <c r="C1755" s="2" t="s">
        <v>224</v>
      </c>
      <c r="D1755" s="2" t="s">
        <v>72</v>
      </c>
      <c r="E1755" s="4">
        <v>1.990879478827362</v>
      </c>
      <c r="F1755" s="2" t="s">
        <v>150</v>
      </c>
      <c r="G1755" s="2" t="s">
        <v>2810</v>
      </c>
    </row>
    <row r="1756" spans="1:7">
      <c r="A1756" s="2" t="s">
        <v>4563</v>
      </c>
      <c r="B1756" s="2" t="s">
        <v>2563</v>
      </c>
      <c r="C1756" s="2" t="s">
        <v>224</v>
      </c>
      <c r="D1756" s="2" t="s">
        <v>72</v>
      </c>
      <c r="E1756" s="4">
        <v>1.990879478827362</v>
      </c>
      <c r="F1756" s="2" t="s">
        <v>150</v>
      </c>
      <c r="G1756" s="2" t="s">
        <v>2810</v>
      </c>
    </row>
    <row r="1757" spans="1:7">
      <c r="A1757" s="2" t="s">
        <v>4564</v>
      </c>
      <c r="B1757" s="2" t="s">
        <v>2564</v>
      </c>
      <c r="C1757" s="2" t="s">
        <v>224</v>
      </c>
      <c r="D1757" s="2" t="s">
        <v>72</v>
      </c>
      <c r="E1757" s="4">
        <v>1.990879478827362</v>
      </c>
      <c r="F1757" s="2" t="s">
        <v>150</v>
      </c>
      <c r="G1757" s="2" t="s">
        <v>2810</v>
      </c>
    </row>
    <row r="1758" spans="1:7">
      <c r="A1758" s="2" t="s">
        <v>4565</v>
      </c>
      <c r="B1758" s="2" t="s">
        <v>2566</v>
      </c>
      <c r="C1758" s="2" t="s">
        <v>224</v>
      </c>
      <c r="D1758" s="2" t="s">
        <v>72</v>
      </c>
      <c r="E1758" s="4">
        <v>1.990879478827362</v>
      </c>
      <c r="F1758" s="2" t="s">
        <v>150</v>
      </c>
      <c r="G1758" s="2" t="s">
        <v>2810</v>
      </c>
    </row>
    <row r="1759" spans="1:7">
      <c r="A1759" s="2" t="s">
        <v>4566</v>
      </c>
      <c r="B1759" s="2" t="s">
        <v>2567</v>
      </c>
      <c r="C1759" s="2" t="s">
        <v>224</v>
      </c>
      <c r="D1759" s="2" t="s">
        <v>72</v>
      </c>
      <c r="E1759" s="4">
        <v>1.990879478827362</v>
      </c>
      <c r="F1759" s="2" t="s">
        <v>150</v>
      </c>
      <c r="G1759" s="2" t="s">
        <v>2810</v>
      </c>
    </row>
    <row r="1760" spans="1:7">
      <c r="A1760" s="2" t="s">
        <v>4567</v>
      </c>
      <c r="B1760" s="2" t="s">
        <v>2568</v>
      </c>
      <c r="C1760" s="2" t="s">
        <v>224</v>
      </c>
      <c r="D1760" s="2" t="s">
        <v>72</v>
      </c>
      <c r="E1760" s="4">
        <v>1.990879478827362</v>
      </c>
      <c r="F1760" s="2" t="s">
        <v>150</v>
      </c>
      <c r="G1760" s="2" t="s">
        <v>2810</v>
      </c>
    </row>
    <row r="1761" spans="1:7">
      <c r="A1761" s="2" t="s">
        <v>4568</v>
      </c>
      <c r="B1761" s="2" t="s">
        <v>2570</v>
      </c>
      <c r="C1761" s="2" t="s">
        <v>224</v>
      </c>
      <c r="D1761" s="2" t="s">
        <v>72</v>
      </c>
      <c r="E1761" s="4">
        <v>1.990879478827362</v>
      </c>
      <c r="F1761" s="2" t="s">
        <v>150</v>
      </c>
      <c r="G1761" s="2" t="s">
        <v>2810</v>
      </c>
    </row>
    <row r="1762" spans="1:7">
      <c r="A1762" s="2" t="s">
        <v>4569</v>
      </c>
      <c r="B1762" s="2" t="s">
        <v>2571</v>
      </c>
      <c r="C1762" s="2" t="s">
        <v>224</v>
      </c>
      <c r="D1762" s="2" t="s">
        <v>72</v>
      </c>
      <c r="E1762" s="4">
        <v>1.990879478827362</v>
      </c>
      <c r="F1762" s="2" t="s">
        <v>150</v>
      </c>
      <c r="G1762" s="2" t="s">
        <v>2810</v>
      </c>
    </row>
    <row r="1763" spans="1:7">
      <c r="A1763" s="2" t="s">
        <v>4570</v>
      </c>
      <c r="B1763" s="2" t="s">
        <v>2572</v>
      </c>
      <c r="C1763" s="2" t="s">
        <v>224</v>
      </c>
      <c r="D1763" s="2" t="s">
        <v>72</v>
      </c>
      <c r="E1763" s="4">
        <v>1.990879478827362</v>
      </c>
      <c r="F1763" s="2" t="s">
        <v>150</v>
      </c>
      <c r="G1763" s="2" t="s">
        <v>2810</v>
      </c>
    </row>
    <row r="1764" spans="1:7">
      <c r="A1764" s="2" t="s">
        <v>4571</v>
      </c>
      <c r="B1764" s="2" t="s">
        <v>2573</v>
      </c>
      <c r="C1764" s="2" t="s">
        <v>224</v>
      </c>
      <c r="D1764" s="2" t="s">
        <v>72</v>
      </c>
      <c r="E1764" s="4">
        <v>1.990879478827362</v>
      </c>
      <c r="F1764" s="2" t="s">
        <v>150</v>
      </c>
      <c r="G1764" s="2" t="s">
        <v>2810</v>
      </c>
    </row>
    <row r="1765" spans="1:7">
      <c r="A1765" s="2" t="s">
        <v>4572</v>
      </c>
      <c r="B1765" s="2" t="s">
        <v>2574</v>
      </c>
      <c r="C1765" s="2" t="s">
        <v>224</v>
      </c>
      <c r="D1765" s="2" t="s">
        <v>72</v>
      </c>
      <c r="E1765" s="4">
        <v>1.990879478827362</v>
      </c>
      <c r="F1765" s="2" t="s">
        <v>150</v>
      </c>
      <c r="G1765" s="2" t="s">
        <v>2810</v>
      </c>
    </row>
    <row r="1766" spans="1:7">
      <c r="A1766" s="2" t="s">
        <v>4573</v>
      </c>
      <c r="B1766" s="2" t="s">
        <v>2575</v>
      </c>
      <c r="C1766" s="2" t="s">
        <v>224</v>
      </c>
      <c r="D1766" s="2" t="s">
        <v>72</v>
      </c>
      <c r="E1766" s="4">
        <v>1.990879478827362</v>
      </c>
      <c r="F1766" s="2" t="s">
        <v>150</v>
      </c>
      <c r="G1766" s="2" t="s">
        <v>2810</v>
      </c>
    </row>
    <row r="1767" spans="1:7">
      <c r="A1767" s="2" t="s">
        <v>4574</v>
      </c>
      <c r="B1767" s="2" t="s">
        <v>2577</v>
      </c>
      <c r="C1767" s="2" t="s">
        <v>224</v>
      </c>
      <c r="D1767" s="2" t="s">
        <v>72</v>
      </c>
      <c r="E1767" s="4">
        <v>1.990879478827362</v>
      </c>
      <c r="F1767" s="2" t="s">
        <v>150</v>
      </c>
      <c r="G1767" s="2" t="s">
        <v>2810</v>
      </c>
    </row>
    <row r="1768" spans="1:7">
      <c r="A1768" s="2" t="s">
        <v>4575</v>
      </c>
      <c r="B1768" s="2" t="s">
        <v>2578</v>
      </c>
      <c r="C1768" s="2" t="s">
        <v>224</v>
      </c>
      <c r="D1768" s="2" t="s">
        <v>72</v>
      </c>
      <c r="E1768" s="4">
        <v>1.990879478827362</v>
      </c>
      <c r="F1768" s="2" t="s">
        <v>150</v>
      </c>
      <c r="G1768" s="2" t="s">
        <v>2810</v>
      </c>
    </row>
    <row r="1769" spans="1:7">
      <c r="A1769" s="2" t="s">
        <v>4576</v>
      </c>
      <c r="B1769" s="2" t="s">
        <v>2580</v>
      </c>
      <c r="C1769" s="2" t="s">
        <v>224</v>
      </c>
      <c r="D1769" s="2" t="s">
        <v>72</v>
      </c>
      <c r="E1769" s="4">
        <v>1.990879478827362</v>
      </c>
      <c r="F1769" s="2" t="s">
        <v>150</v>
      </c>
      <c r="G1769" s="2" t="s">
        <v>2810</v>
      </c>
    </row>
    <row r="1770" spans="1:7">
      <c r="A1770" s="2" t="s">
        <v>4577</v>
      </c>
      <c r="B1770" s="2" t="s">
        <v>2581</v>
      </c>
      <c r="C1770" s="2" t="s">
        <v>224</v>
      </c>
      <c r="D1770" s="2" t="s">
        <v>72</v>
      </c>
      <c r="E1770" s="4">
        <v>1.990879478827362</v>
      </c>
      <c r="F1770" s="2" t="s">
        <v>150</v>
      </c>
      <c r="G1770" s="2" t="s">
        <v>2810</v>
      </c>
    </row>
    <row r="1771" spans="1:7">
      <c r="A1771" s="2" t="s">
        <v>4578</v>
      </c>
      <c r="B1771" s="2" t="s">
        <v>2582</v>
      </c>
      <c r="C1771" s="2" t="s">
        <v>224</v>
      </c>
      <c r="D1771" s="2" t="s">
        <v>72</v>
      </c>
      <c r="E1771" s="4">
        <v>1.990879478827362</v>
      </c>
      <c r="F1771" s="2" t="s">
        <v>150</v>
      </c>
      <c r="G1771" s="2" t="s">
        <v>2810</v>
      </c>
    </row>
    <row r="1772" spans="1:7">
      <c r="A1772" s="2" t="s">
        <v>4579</v>
      </c>
      <c r="B1772" s="2" t="s">
        <v>2583</v>
      </c>
      <c r="C1772" s="2" t="s">
        <v>224</v>
      </c>
      <c r="D1772" s="2" t="s">
        <v>72</v>
      </c>
      <c r="E1772" s="4">
        <v>1.990879478827362</v>
      </c>
      <c r="F1772" s="2" t="s">
        <v>150</v>
      </c>
      <c r="G1772" s="2" t="s">
        <v>2810</v>
      </c>
    </row>
    <row r="1773" spans="1:7">
      <c r="A1773" s="2" t="s">
        <v>4580</v>
      </c>
      <c r="B1773" s="2" t="s">
        <v>2585</v>
      </c>
      <c r="C1773" s="2" t="s">
        <v>224</v>
      </c>
      <c r="D1773" s="2" t="s">
        <v>72</v>
      </c>
      <c r="E1773" s="4">
        <v>1.990879478827362</v>
      </c>
      <c r="F1773" s="2" t="s">
        <v>150</v>
      </c>
      <c r="G1773" s="2" t="s">
        <v>2810</v>
      </c>
    </row>
    <row r="1774" spans="1:7">
      <c r="A1774" s="2" t="s">
        <v>4581</v>
      </c>
      <c r="B1774" s="2" t="s">
        <v>2586</v>
      </c>
      <c r="C1774" s="2" t="s">
        <v>224</v>
      </c>
      <c r="D1774" s="2" t="s">
        <v>72</v>
      </c>
      <c r="E1774" s="4">
        <v>1.990879478827362</v>
      </c>
      <c r="F1774" s="2" t="s">
        <v>150</v>
      </c>
      <c r="G1774" s="2" t="s">
        <v>2810</v>
      </c>
    </row>
    <row r="1775" spans="1:7">
      <c r="A1775" s="2" t="s">
        <v>4582</v>
      </c>
      <c r="B1775" s="2" t="s">
        <v>2588</v>
      </c>
      <c r="C1775" s="2" t="s">
        <v>224</v>
      </c>
      <c r="D1775" s="2" t="s">
        <v>72</v>
      </c>
      <c r="E1775" s="4">
        <v>1.990879478827362</v>
      </c>
      <c r="F1775" s="2" t="s">
        <v>150</v>
      </c>
      <c r="G1775" s="2" t="s">
        <v>2810</v>
      </c>
    </row>
    <row r="1776" spans="1:7">
      <c r="A1776" s="2" t="s">
        <v>4583</v>
      </c>
      <c r="B1776" s="2" t="s">
        <v>2589</v>
      </c>
      <c r="C1776" s="2" t="s">
        <v>224</v>
      </c>
      <c r="D1776" s="2" t="s">
        <v>72</v>
      </c>
      <c r="E1776" s="4">
        <v>1.990879478827362</v>
      </c>
      <c r="F1776" s="2" t="s">
        <v>150</v>
      </c>
      <c r="G1776" s="2" t="s">
        <v>2810</v>
      </c>
    </row>
    <row r="1777" spans="1:7">
      <c r="A1777" s="2" t="s">
        <v>4584</v>
      </c>
      <c r="B1777" s="2" t="s">
        <v>2591</v>
      </c>
      <c r="C1777" s="2" t="s">
        <v>224</v>
      </c>
      <c r="D1777" s="2" t="s">
        <v>72</v>
      </c>
      <c r="E1777" s="4">
        <v>1.990879478827362</v>
      </c>
      <c r="F1777" s="2" t="s">
        <v>150</v>
      </c>
      <c r="G1777" s="2" t="s">
        <v>2810</v>
      </c>
    </row>
    <row r="1778" spans="1:7">
      <c r="A1778" s="2" t="s">
        <v>4585</v>
      </c>
      <c r="B1778" s="2" t="s">
        <v>2593</v>
      </c>
      <c r="C1778" s="2" t="s">
        <v>224</v>
      </c>
      <c r="D1778" s="2" t="s">
        <v>72</v>
      </c>
      <c r="E1778" s="4">
        <v>1.990879478827362</v>
      </c>
      <c r="F1778" s="2" t="s">
        <v>150</v>
      </c>
      <c r="G1778" s="2" t="s">
        <v>2810</v>
      </c>
    </row>
    <row r="1779" spans="1:7">
      <c r="A1779" s="2" t="s">
        <v>4586</v>
      </c>
      <c r="B1779" s="2" t="s">
        <v>2595</v>
      </c>
      <c r="C1779" s="2" t="s">
        <v>224</v>
      </c>
      <c r="D1779" s="2" t="s">
        <v>72</v>
      </c>
      <c r="E1779" s="4">
        <v>1.990879478827362</v>
      </c>
      <c r="F1779" s="2" t="s">
        <v>150</v>
      </c>
      <c r="G1779" s="2" t="s">
        <v>2810</v>
      </c>
    </row>
    <row r="1780" spans="1:7">
      <c r="A1780" s="2" t="s">
        <v>4587</v>
      </c>
      <c r="B1780" s="2" t="s">
        <v>2596</v>
      </c>
      <c r="C1780" s="2" t="s">
        <v>224</v>
      </c>
      <c r="D1780" s="2" t="s">
        <v>72</v>
      </c>
      <c r="E1780" s="4">
        <v>1.990879478827362</v>
      </c>
      <c r="F1780" s="2" t="s">
        <v>150</v>
      </c>
      <c r="G1780" s="2" t="s">
        <v>2810</v>
      </c>
    </row>
    <row r="1781" spans="1:7">
      <c r="A1781" s="2" t="s">
        <v>4588</v>
      </c>
      <c r="B1781" s="2" t="s">
        <v>2598</v>
      </c>
      <c r="C1781" s="2" t="s">
        <v>224</v>
      </c>
      <c r="D1781" s="2" t="s">
        <v>72</v>
      </c>
      <c r="E1781" s="4">
        <v>1.990879478827362</v>
      </c>
      <c r="F1781" s="2" t="s">
        <v>150</v>
      </c>
      <c r="G1781" s="2" t="s">
        <v>2810</v>
      </c>
    </row>
    <row r="1782" spans="1:7">
      <c r="A1782" s="2" t="s">
        <v>4589</v>
      </c>
      <c r="B1782" s="2" t="s">
        <v>2599</v>
      </c>
      <c r="C1782" s="2" t="s">
        <v>224</v>
      </c>
      <c r="D1782" s="2" t="s">
        <v>72</v>
      </c>
      <c r="E1782" s="4">
        <v>1.990879478827362</v>
      </c>
      <c r="F1782" s="2" t="s">
        <v>150</v>
      </c>
      <c r="G1782" s="2" t="s">
        <v>2810</v>
      </c>
    </row>
    <row r="1783" spans="1:7">
      <c r="A1783" s="2" t="s">
        <v>4590</v>
      </c>
      <c r="B1783" s="2" t="s">
        <v>2601</v>
      </c>
      <c r="C1783" s="2" t="s">
        <v>224</v>
      </c>
      <c r="D1783" s="2" t="s">
        <v>72</v>
      </c>
      <c r="E1783" s="4">
        <v>1.990879478827362</v>
      </c>
      <c r="F1783" s="2" t="s">
        <v>150</v>
      </c>
      <c r="G1783" s="2" t="s">
        <v>2810</v>
      </c>
    </row>
    <row r="1784" spans="1:7">
      <c r="A1784" s="2" t="s">
        <v>4591</v>
      </c>
      <c r="B1784" s="2" t="s">
        <v>2602</v>
      </c>
      <c r="C1784" s="2" t="s">
        <v>224</v>
      </c>
      <c r="D1784" s="2" t="s">
        <v>72</v>
      </c>
      <c r="E1784" s="4">
        <v>1.990879478827362</v>
      </c>
      <c r="F1784" s="2" t="s">
        <v>150</v>
      </c>
      <c r="G1784" s="2" t="s">
        <v>2810</v>
      </c>
    </row>
    <row r="1785" spans="1:7">
      <c r="A1785" s="2" t="s">
        <v>4592</v>
      </c>
      <c r="B1785" s="2" t="s">
        <v>2603</v>
      </c>
      <c r="C1785" s="2" t="s">
        <v>224</v>
      </c>
      <c r="D1785" s="2" t="s">
        <v>72</v>
      </c>
      <c r="E1785" s="4">
        <v>1.990879478827362</v>
      </c>
      <c r="F1785" s="2" t="s">
        <v>150</v>
      </c>
      <c r="G1785" s="2" t="s">
        <v>2810</v>
      </c>
    </row>
    <row r="1786" spans="1:7">
      <c r="A1786" s="2" t="s">
        <v>4593</v>
      </c>
      <c r="B1786" s="2" t="s">
        <v>2604</v>
      </c>
      <c r="C1786" s="2" t="s">
        <v>224</v>
      </c>
      <c r="D1786" s="2" t="s">
        <v>72</v>
      </c>
      <c r="E1786" s="4">
        <v>1.990879478827362</v>
      </c>
      <c r="F1786" s="2" t="s">
        <v>150</v>
      </c>
      <c r="G1786" s="2" t="s">
        <v>2810</v>
      </c>
    </row>
    <row r="1787" spans="1:7">
      <c r="A1787" s="2" t="s">
        <v>4594</v>
      </c>
      <c r="B1787" s="2" t="s">
        <v>2606</v>
      </c>
      <c r="C1787" s="2" t="s">
        <v>224</v>
      </c>
      <c r="D1787" s="2" t="s">
        <v>72</v>
      </c>
      <c r="E1787" s="4">
        <v>1.990879478827362</v>
      </c>
      <c r="F1787" s="2" t="s">
        <v>150</v>
      </c>
      <c r="G1787" s="2" t="s">
        <v>2810</v>
      </c>
    </row>
    <row r="1788" spans="1:7">
      <c r="A1788" s="2" t="s">
        <v>4595</v>
      </c>
      <c r="B1788" s="2" t="s">
        <v>2607</v>
      </c>
      <c r="C1788" s="2" t="s">
        <v>224</v>
      </c>
      <c r="D1788" s="2" t="s">
        <v>72</v>
      </c>
      <c r="E1788" s="4">
        <v>1.990879478827362</v>
      </c>
      <c r="F1788" s="2" t="s">
        <v>150</v>
      </c>
      <c r="G1788" s="2" t="s">
        <v>2810</v>
      </c>
    </row>
    <row r="1789" spans="1:7">
      <c r="A1789" s="2" t="s">
        <v>4596</v>
      </c>
      <c r="B1789" s="2" t="s">
        <v>2609</v>
      </c>
      <c r="C1789" s="2" t="s">
        <v>224</v>
      </c>
      <c r="D1789" s="2" t="s">
        <v>72</v>
      </c>
      <c r="E1789" s="4">
        <v>1.990879478827362</v>
      </c>
      <c r="F1789" s="2" t="s">
        <v>150</v>
      </c>
      <c r="G1789" s="2" t="s">
        <v>2810</v>
      </c>
    </row>
    <row r="1790" spans="1:7">
      <c r="A1790" s="2" t="s">
        <v>4597</v>
      </c>
      <c r="B1790" s="2" t="s">
        <v>2610</v>
      </c>
      <c r="C1790" s="2" t="s">
        <v>224</v>
      </c>
      <c r="D1790" s="2" t="s">
        <v>72</v>
      </c>
      <c r="E1790" s="4">
        <v>1.990879478827362</v>
      </c>
      <c r="F1790" s="2" t="s">
        <v>150</v>
      </c>
      <c r="G1790" s="2" t="s">
        <v>2810</v>
      </c>
    </row>
    <row r="1791" spans="1:7">
      <c r="A1791" s="2" t="s">
        <v>4598</v>
      </c>
      <c r="B1791" s="2" t="s">
        <v>2612</v>
      </c>
      <c r="C1791" s="2" t="s">
        <v>224</v>
      </c>
      <c r="D1791" s="2" t="s">
        <v>72</v>
      </c>
      <c r="E1791" s="4">
        <v>1.990879478827362</v>
      </c>
      <c r="F1791" s="2" t="s">
        <v>150</v>
      </c>
      <c r="G1791" s="2" t="s">
        <v>2810</v>
      </c>
    </row>
    <row r="1792" spans="1:7">
      <c r="A1792" s="2" t="s">
        <v>4599</v>
      </c>
      <c r="B1792" s="2" t="s">
        <v>2613</v>
      </c>
      <c r="C1792" s="2" t="s">
        <v>224</v>
      </c>
      <c r="D1792" s="2" t="s">
        <v>72</v>
      </c>
      <c r="E1792" s="4">
        <v>1.990879478827362</v>
      </c>
      <c r="F1792" s="2" t="s">
        <v>150</v>
      </c>
      <c r="G1792" s="2" t="s">
        <v>2810</v>
      </c>
    </row>
    <row r="1793" spans="1:7">
      <c r="A1793" s="2" t="s">
        <v>4600</v>
      </c>
      <c r="B1793" s="2" t="s">
        <v>2614</v>
      </c>
      <c r="C1793" s="2" t="s">
        <v>224</v>
      </c>
      <c r="D1793" s="2" t="s">
        <v>72</v>
      </c>
      <c r="E1793" s="4">
        <v>1.990879478827362</v>
      </c>
      <c r="F1793" s="2" t="s">
        <v>150</v>
      </c>
      <c r="G1793" s="2" t="s">
        <v>2810</v>
      </c>
    </row>
    <row r="1794" spans="1:7">
      <c r="A1794" s="2" t="s">
        <v>4601</v>
      </c>
      <c r="B1794" s="2" t="s">
        <v>2615</v>
      </c>
      <c r="C1794" s="2" t="s">
        <v>224</v>
      </c>
      <c r="D1794" s="2" t="s">
        <v>72</v>
      </c>
      <c r="E1794" s="4">
        <v>1.990879478827362</v>
      </c>
      <c r="F1794" s="2" t="s">
        <v>150</v>
      </c>
      <c r="G1794" s="2" t="s">
        <v>2810</v>
      </c>
    </row>
    <row r="1795" spans="1:7">
      <c r="A1795" s="2" t="s">
        <v>4602</v>
      </c>
      <c r="B1795" s="2" t="s">
        <v>2616</v>
      </c>
      <c r="C1795" s="2" t="s">
        <v>224</v>
      </c>
      <c r="D1795" s="2" t="s">
        <v>72</v>
      </c>
      <c r="E1795" s="4">
        <v>1.990879478827362</v>
      </c>
      <c r="F1795" s="2" t="s">
        <v>150</v>
      </c>
      <c r="G1795" s="2" t="s">
        <v>2810</v>
      </c>
    </row>
    <row r="1796" spans="1:7">
      <c r="A1796" s="2" t="s">
        <v>4603</v>
      </c>
      <c r="B1796" s="2" t="s">
        <v>2617</v>
      </c>
      <c r="C1796" s="2" t="s">
        <v>224</v>
      </c>
      <c r="D1796" s="2" t="s">
        <v>72</v>
      </c>
      <c r="E1796" s="4">
        <v>1.990879478827362</v>
      </c>
      <c r="F1796" s="2" t="s">
        <v>150</v>
      </c>
      <c r="G1796" s="2" t="s">
        <v>2810</v>
      </c>
    </row>
    <row r="1797" spans="1:7">
      <c r="A1797" s="2" t="s">
        <v>4604</v>
      </c>
      <c r="B1797" s="2" t="s">
        <v>2619</v>
      </c>
      <c r="C1797" s="2" t="s">
        <v>224</v>
      </c>
      <c r="D1797" s="2" t="s">
        <v>72</v>
      </c>
      <c r="E1797" s="4">
        <v>1.990879478827362</v>
      </c>
      <c r="F1797" s="2" t="s">
        <v>150</v>
      </c>
      <c r="G1797" s="2" t="s">
        <v>2810</v>
      </c>
    </row>
    <row r="1798" spans="1:7">
      <c r="A1798" s="2" t="s">
        <v>4605</v>
      </c>
      <c r="B1798" s="2" t="s">
        <v>2620</v>
      </c>
      <c r="C1798" s="2" t="s">
        <v>224</v>
      </c>
      <c r="D1798" s="2" t="s">
        <v>72</v>
      </c>
      <c r="E1798" s="4">
        <v>1.990879478827362</v>
      </c>
      <c r="F1798" s="2" t="s">
        <v>150</v>
      </c>
      <c r="G1798" s="2" t="s">
        <v>2810</v>
      </c>
    </row>
    <row r="1799" spans="1:7">
      <c r="A1799" s="2" t="s">
        <v>4606</v>
      </c>
      <c r="B1799" s="2" t="s">
        <v>2622</v>
      </c>
      <c r="C1799" s="2" t="s">
        <v>224</v>
      </c>
      <c r="D1799" s="2" t="s">
        <v>72</v>
      </c>
      <c r="E1799" s="4">
        <v>1.990879478827362</v>
      </c>
      <c r="F1799" s="2" t="s">
        <v>150</v>
      </c>
      <c r="G1799" s="2" t="s">
        <v>2810</v>
      </c>
    </row>
    <row r="1800" spans="1:7">
      <c r="A1800" s="2" t="s">
        <v>4607</v>
      </c>
      <c r="B1800" s="2" t="s">
        <v>2624</v>
      </c>
      <c r="C1800" s="2" t="s">
        <v>224</v>
      </c>
      <c r="D1800" s="2" t="s">
        <v>72</v>
      </c>
      <c r="E1800" s="4">
        <v>1.990879478827362</v>
      </c>
      <c r="F1800" s="2" t="s">
        <v>150</v>
      </c>
      <c r="G1800" s="2" t="s">
        <v>2810</v>
      </c>
    </row>
    <row r="1801" spans="1:7">
      <c r="A1801" s="2" t="s">
        <v>4608</v>
      </c>
      <c r="B1801" s="2" t="s">
        <v>2625</v>
      </c>
      <c r="C1801" s="2" t="s">
        <v>224</v>
      </c>
      <c r="D1801" s="2" t="s">
        <v>72</v>
      </c>
      <c r="E1801" s="4">
        <v>1.990879478827362</v>
      </c>
      <c r="F1801" s="2" t="s">
        <v>150</v>
      </c>
      <c r="G1801" s="2" t="s">
        <v>2810</v>
      </c>
    </row>
    <row r="1802" spans="1:7">
      <c r="A1802" s="2" t="s">
        <v>4609</v>
      </c>
      <c r="B1802" s="2" t="s">
        <v>2627</v>
      </c>
      <c r="C1802" s="2" t="s">
        <v>224</v>
      </c>
      <c r="D1802" s="2" t="s">
        <v>72</v>
      </c>
      <c r="E1802" s="4">
        <v>1.990879478827362</v>
      </c>
      <c r="F1802" s="2" t="s">
        <v>150</v>
      </c>
      <c r="G1802" s="2" t="s">
        <v>2810</v>
      </c>
    </row>
    <row r="1803" spans="1:7">
      <c r="A1803" s="2" t="s">
        <v>4610</v>
      </c>
      <c r="B1803" s="2" t="s">
        <v>2628</v>
      </c>
      <c r="C1803" s="2" t="s">
        <v>224</v>
      </c>
      <c r="D1803" s="2" t="s">
        <v>72</v>
      </c>
      <c r="E1803" s="4">
        <v>1.990879478827362</v>
      </c>
      <c r="F1803" s="2" t="s">
        <v>150</v>
      </c>
      <c r="G1803" s="2" t="s">
        <v>2810</v>
      </c>
    </row>
    <row r="1804" spans="1:7">
      <c r="A1804" s="2" t="s">
        <v>4611</v>
      </c>
      <c r="B1804" s="2" t="s">
        <v>2629</v>
      </c>
      <c r="C1804" s="2" t="s">
        <v>224</v>
      </c>
      <c r="D1804" s="2" t="s">
        <v>72</v>
      </c>
      <c r="E1804" s="4">
        <v>1.990879478827362</v>
      </c>
      <c r="F1804" s="2" t="s">
        <v>150</v>
      </c>
      <c r="G1804" s="2" t="s">
        <v>2810</v>
      </c>
    </row>
    <row r="1805" spans="1:7">
      <c r="A1805" s="2" t="s">
        <v>4612</v>
      </c>
      <c r="B1805" s="2" t="s">
        <v>2630</v>
      </c>
      <c r="C1805" s="2" t="s">
        <v>224</v>
      </c>
      <c r="D1805" s="2" t="s">
        <v>72</v>
      </c>
      <c r="E1805" s="4">
        <v>1.990879478827362</v>
      </c>
      <c r="F1805" s="2" t="s">
        <v>150</v>
      </c>
      <c r="G1805" s="2" t="s">
        <v>2810</v>
      </c>
    </row>
    <row r="1806" spans="1:7">
      <c r="A1806" s="2" t="s">
        <v>4613</v>
      </c>
      <c r="B1806" s="2" t="s">
        <v>2631</v>
      </c>
      <c r="C1806" s="2" t="s">
        <v>224</v>
      </c>
      <c r="D1806" s="2" t="s">
        <v>72</v>
      </c>
      <c r="E1806" s="4">
        <v>1.990879478827362</v>
      </c>
      <c r="F1806" s="2" t="s">
        <v>150</v>
      </c>
      <c r="G1806" s="2" t="s">
        <v>2810</v>
      </c>
    </row>
    <row r="1807" spans="1:7">
      <c r="A1807" s="2" t="s">
        <v>4614</v>
      </c>
      <c r="B1807" s="2" t="s">
        <v>2633</v>
      </c>
      <c r="C1807" s="2" t="s">
        <v>224</v>
      </c>
      <c r="D1807" s="2" t="s">
        <v>72</v>
      </c>
      <c r="E1807" s="4">
        <v>1.990879478827362</v>
      </c>
      <c r="F1807" s="2" t="s">
        <v>150</v>
      </c>
      <c r="G1807" s="2" t="s">
        <v>2810</v>
      </c>
    </row>
    <row r="1808" spans="1:7">
      <c r="A1808" s="2" t="s">
        <v>4615</v>
      </c>
      <c r="B1808" s="2" t="s">
        <v>2634</v>
      </c>
      <c r="C1808" s="2" t="s">
        <v>224</v>
      </c>
      <c r="D1808" s="2" t="s">
        <v>72</v>
      </c>
      <c r="E1808" s="4">
        <v>1.990879478827362</v>
      </c>
      <c r="F1808" s="2" t="s">
        <v>150</v>
      </c>
      <c r="G1808" s="2" t="s">
        <v>2810</v>
      </c>
    </row>
    <row r="1809" spans="1:7">
      <c r="A1809" s="2" t="s">
        <v>4616</v>
      </c>
      <c r="B1809" s="2" t="s">
        <v>2636</v>
      </c>
      <c r="C1809" s="2" t="s">
        <v>224</v>
      </c>
      <c r="D1809" s="2" t="s">
        <v>72</v>
      </c>
      <c r="E1809" s="4">
        <v>1.990879478827362</v>
      </c>
      <c r="F1809" s="2" t="s">
        <v>150</v>
      </c>
      <c r="G1809" s="2" t="s">
        <v>2810</v>
      </c>
    </row>
    <row r="1810" spans="1:7">
      <c r="A1810" s="2" t="s">
        <v>4617</v>
      </c>
      <c r="B1810" s="2" t="s">
        <v>2638</v>
      </c>
      <c r="C1810" s="2" t="s">
        <v>224</v>
      </c>
      <c r="D1810" s="2" t="s">
        <v>72</v>
      </c>
      <c r="E1810" s="4">
        <v>1.990879478827362</v>
      </c>
      <c r="F1810" s="2" t="s">
        <v>150</v>
      </c>
      <c r="G1810" s="2" t="s">
        <v>2810</v>
      </c>
    </row>
    <row r="1811" spans="1:7">
      <c r="A1811" s="2" t="s">
        <v>4618</v>
      </c>
      <c r="B1811" s="2" t="s">
        <v>2639</v>
      </c>
      <c r="C1811" s="2" t="s">
        <v>224</v>
      </c>
      <c r="D1811" s="2" t="s">
        <v>72</v>
      </c>
      <c r="E1811" s="4">
        <v>1.990879478827362</v>
      </c>
      <c r="F1811" s="2" t="s">
        <v>150</v>
      </c>
      <c r="G1811" s="2" t="s">
        <v>2810</v>
      </c>
    </row>
    <row r="1812" spans="1:7">
      <c r="A1812" s="2" t="s">
        <v>4619</v>
      </c>
      <c r="B1812" s="2" t="s">
        <v>2641</v>
      </c>
      <c r="C1812" s="2" t="s">
        <v>224</v>
      </c>
      <c r="D1812" s="2" t="s">
        <v>72</v>
      </c>
      <c r="E1812" s="4">
        <v>1.990879478827362</v>
      </c>
      <c r="F1812" s="2" t="s">
        <v>150</v>
      </c>
      <c r="G1812" s="2" t="s">
        <v>2810</v>
      </c>
    </row>
    <row r="1813" spans="1:7">
      <c r="A1813" s="2" t="s">
        <v>4620</v>
      </c>
      <c r="B1813" s="2" t="s">
        <v>2643</v>
      </c>
      <c r="C1813" s="2" t="s">
        <v>224</v>
      </c>
      <c r="D1813" s="2" t="s">
        <v>72</v>
      </c>
      <c r="E1813" s="4">
        <v>1.990879478827362</v>
      </c>
      <c r="F1813" s="2" t="s">
        <v>150</v>
      </c>
      <c r="G1813" s="2" t="s">
        <v>2810</v>
      </c>
    </row>
    <row r="1814" spans="1:7">
      <c r="A1814" s="2" t="s">
        <v>4621</v>
      </c>
      <c r="B1814" s="2" t="s">
        <v>2644</v>
      </c>
      <c r="C1814" s="2" t="s">
        <v>224</v>
      </c>
      <c r="D1814" s="2" t="s">
        <v>72</v>
      </c>
      <c r="E1814" s="4">
        <v>1.990879478827362</v>
      </c>
      <c r="F1814" s="2" t="s">
        <v>150</v>
      </c>
      <c r="G1814" s="2" t="s">
        <v>2810</v>
      </c>
    </row>
    <row r="1815" spans="1:7">
      <c r="A1815" s="2" t="s">
        <v>4622</v>
      </c>
      <c r="B1815" s="2" t="s">
        <v>2645</v>
      </c>
      <c r="C1815" s="2" t="s">
        <v>224</v>
      </c>
      <c r="D1815" s="2" t="s">
        <v>72</v>
      </c>
      <c r="E1815" s="4">
        <v>1.990879478827362</v>
      </c>
      <c r="F1815" s="2" t="s">
        <v>150</v>
      </c>
      <c r="G1815" s="2" t="s">
        <v>2810</v>
      </c>
    </row>
    <row r="1816" spans="1:7">
      <c r="A1816" s="2" t="s">
        <v>4623</v>
      </c>
      <c r="B1816" s="2" t="s">
        <v>2647</v>
      </c>
      <c r="C1816" s="2" t="s">
        <v>224</v>
      </c>
      <c r="D1816" s="2" t="s">
        <v>72</v>
      </c>
      <c r="E1816" s="4">
        <v>1.990879478827362</v>
      </c>
      <c r="F1816" s="2" t="s">
        <v>150</v>
      </c>
      <c r="G1816" s="2" t="s">
        <v>2810</v>
      </c>
    </row>
    <row r="1817" spans="1:7">
      <c r="A1817" s="2" t="s">
        <v>4624</v>
      </c>
      <c r="B1817" s="2" t="s">
        <v>2648</v>
      </c>
      <c r="C1817" s="2" t="s">
        <v>224</v>
      </c>
      <c r="D1817" s="2" t="s">
        <v>72</v>
      </c>
      <c r="E1817" s="4">
        <v>1.990879478827362</v>
      </c>
      <c r="F1817" s="2" t="s">
        <v>150</v>
      </c>
      <c r="G1817" s="2" t="s">
        <v>2810</v>
      </c>
    </row>
    <row r="1818" spans="1:7">
      <c r="A1818" s="2" t="s">
        <v>4625</v>
      </c>
      <c r="B1818" s="2" t="s">
        <v>2650</v>
      </c>
      <c r="C1818" s="2" t="s">
        <v>224</v>
      </c>
      <c r="D1818" s="2" t="s">
        <v>72</v>
      </c>
      <c r="E1818" s="4">
        <v>1.990879478827362</v>
      </c>
      <c r="F1818" s="2" t="s">
        <v>150</v>
      </c>
      <c r="G1818" s="2" t="s">
        <v>2810</v>
      </c>
    </row>
    <row r="1819" spans="1:7">
      <c r="A1819" s="2" t="s">
        <v>4626</v>
      </c>
      <c r="B1819" s="2" t="s">
        <v>2652</v>
      </c>
      <c r="C1819" s="2" t="s">
        <v>224</v>
      </c>
      <c r="D1819" s="2" t="s">
        <v>72</v>
      </c>
      <c r="E1819" s="4">
        <v>1.990879478827362</v>
      </c>
      <c r="F1819" s="2" t="s">
        <v>150</v>
      </c>
      <c r="G1819" s="2" t="s">
        <v>2810</v>
      </c>
    </row>
    <row r="1820" spans="1:7">
      <c r="A1820" s="2" t="s">
        <v>4627</v>
      </c>
      <c r="B1820" s="2" t="s">
        <v>2653</v>
      </c>
      <c r="C1820" s="2" t="s">
        <v>224</v>
      </c>
      <c r="D1820" s="2" t="s">
        <v>72</v>
      </c>
      <c r="E1820" s="4">
        <v>1.990879478827362</v>
      </c>
      <c r="F1820" s="2" t="s">
        <v>150</v>
      </c>
      <c r="G1820" s="2" t="s">
        <v>2810</v>
      </c>
    </row>
    <row r="1821" spans="1:7">
      <c r="A1821" s="2" t="s">
        <v>4628</v>
      </c>
      <c r="B1821" s="2" t="s">
        <v>2654</v>
      </c>
      <c r="C1821" s="2" t="s">
        <v>224</v>
      </c>
      <c r="D1821" s="2" t="s">
        <v>72</v>
      </c>
      <c r="E1821" s="4">
        <v>1.990879478827362</v>
      </c>
      <c r="F1821" s="2" t="s">
        <v>150</v>
      </c>
      <c r="G1821" s="2" t="s">
        <v>2810</v>
      </c>
    </row>
    <row r="1822" spans="1:7">
      <c r="A1822" s="2" t="s">
        <v>4629</v>
      </c>
      <c r="B1822" s="2" t="s">
        <v>2656</v>
      </c>
      <c r="C1822" s="2" t="s">
        <v>224</v>
      </c>
      <c r="D1822" s="2" t="s">
        <v>72</v>
      </c>
      <c r="E1822" s="4">
        <v>1.990879478827362</v>
      </c>
      <c r="F1822" s="2" t="s">
        <v>150</v>
      </c>
      <c r="G1822" s="2" t="s">
        <v>2810</v>
      </c>
    </row>
    <row r="1823" spans="1:7">
      <c r="A1823" s="2" t="s">
        <v>4630</v>
      </c>
      <c r="B1823" s="2" t="s">
        <v>2657</v>
      </c>
      <c r="C1823" s="2" t="s">
        <v>224</v>
      </c>
      <c r="D1823" s="2" t="s">
        <v>72</v>
      </c>
      <c r="E1823" s="4">
        <v>1.990879478827362</v>
      </c>
      <c r="F1823" s="2" t="s">
        <v>150</v>
      </c>
      <c r="G1823" s="2" t="s">
        <v>2810</v>
      </c>
    </row>
    <row r="1824" spans="1:7">
      <c r="A1824" s="2" t="s">
        <v>4631</v>
      </c>
      <c r="B1824" s="2" t="s">
        <v>2659</v>
      </c>
      <c r="C1824" s="2" t="s">
        <v>224</v>
      </c>
      <c r="D1824" s="2" t="s">
        <v>72</v>
      </c>
      <c r="E1824" s="4">
        <v>1.990879478827362</v>
      </c>
      <c r="F1824" s="2" t="s">
        <v>150</v>
      </c>
      <c r="G1824" s="2" t="s">
        <v>2810</v>
      </c>
    </row>
    <row r="1825" spans="1:7">
      <c r="A1825" s="2" t="s">
        <v>4632</v>
      </c>
      <c r="B1825" s="2" t="s">
        <v>2660</v>
      </c>
      <c r="C1825" s="2" t="s">
        <v>224</v>
      </c>
      <c r="D1825" s="2" t="s">
        <v>72</v>
      </c>
      <c r="E1825" s="4">
        <v>1.990879478827362</v>
      </c>
      <c r="F1825" s="2" t="s">
        <v>150</v>
      </c>
      <c r="G1825" s="2" t="s">
        <v>2810</v>
      </c>
    </row>
    <row r="1826" spans="1:7">
      <c r="A1826" s="2" t="s">
        <v>4633</v>
      </c>
      <c r="B1826" s="2" t="s">
        <v>2661</v>
      </c>
      <c r="C1826" s="2" t="s">
        <v>224</v>
      </c>
      <c r="D1826" s="2" t="s">
        <v>72</v>
      </c>
      <c r="E1826" s="4">
        <v>1.990879478827362</v>
      </c>
      <c r="F1826" s="2" t="s">
        <v>150</v>
      </c>
      <c r="G1826" s="2" t="s">
        <v>2810</v>
      </c>
    </row>
    <row r="1827" spans="1:7">
      <c r="A1827" s="2" t="s">
        <v>4634</v>
      </c>
      <c r="B1827" s="2" t="s">
        <v>2662</v>
      </c>
      <c r="C1827" s="2" t="s">
        <v>224</v>
      </c>
      <c r="D1827" s="2" t="s">
        <v>72</v>
      </c>
      <c r="E1827" s="4">
        <v>1.990879478827362</v>
      </c>
      <c r="F1827" s="2" t="s">
        <v>150</v>
      </c>
      <c r="G1827" s="2" t="s">
        <v>2810</v>
      </c>
    </row>
    <row r="1828" spans="1:7">
      <c r="A1828" s="2" t="s">
        <v>4635</v>
      </c>
      <c r="B1828" s="2" t="s">
        <v>2663</v>
      </c>
      <c r="C1828" s="2" t="s">
        <v>224</v>
      </c>
      <c r="D1828" s="2" t="s">
        <v>72</v>
      </c>
      <c r="E1828" s="4">
        <v>1.990879478827362</v>
      </c>
      <c r="F1828" s="2" t="s">
        <v>150</v>
      </c>
      <c r="G1828" s="2" t="s">
        <v>2810</v>
      </c>
    </row>
    <row r="1829" spans="1:7">
      <c r="A1829" s="2" t="s">
        <v>4636</v>
      </c>
      <c r="B1829" s="2" t="s">
        <v>2665</v>
      </c>
      <c r="C1829" s="2" t="s">
        <v>224</v>
      </c>
      <c r="D1829" s="2" t="s">
        <v>72</v>
      </c>
      <c r="E1829" s="4">
        <v>1.990879478827362</v>
      </c>
      <c r="F1829" s="2" t="s">
        <v>150</v>
      </c>
      <c r="G1829" s="2" t="s">
        <v>2810</v>
      </c>
    </row>
    <row r="1830" spans="1:7">
      <c r="A1830" s="2" t="s">
        <v>4637</v>
      </c>
      <c r="B1830" s="2" t="s">
        <v>2666</v>
      </c>
      <c r="C1830" s="2" t="s">
        <v>224</v>
      </c>
      <c r="D1830" s="2" t="s">
        <v>72</v>
      </c>
      <c r="E1830" s="4">
        <v>1.990879478827362</v>
      </c>
      <c r="F1830" s="2" t="s">
        <v>150</v>
      </c>
      <c r="G1830" s="2" t="s">
        <v>2810</v>
      </c>
    </row>
    <row r="1831" spans="1:7">
      <c r="A1831" s="2" t="s">
        <v>4638</v>
      </c>
      <c r="B1831" s="2" t="s">
        <v>2668</v>
      </c>
      <c r="C1831" s="2" t="s">
        <v>224</v>
      </c>
      <c r="D1831" s="2" t="s">
        <v>72</v>
      </c>
      <c r="E1831" s="4">
        <v>1.990879478827362</v>
      </c>
      <c r="F1831" s="2" t="s">
        <v>150</v>
      </c>
      <c r="G1831" s="2" t="s">
        <v>2810</v>
      </c>
    </row>
    <row r="1832" spans="1:7">
      <c r="A1832" s="2" t="s">
        <v>4639</v>
      </c>
      <c r="B1832" s="2" t="s">
        <v>2669</v>
      </c>
      <c r="C1832" s="2" t="s">
        <v>224</v>
      </c>
      <c r="D1832" s="2" t="s">
        <v>72</v>
      </c>
      <c r="E1832" s="4">
        <v>1.990879478827362</v>
      </c>
      <c r="F1832" s="2" t="s">
        <v>150</v>
      </c>
      <c r="G1832" s="2" t="s">
        <v>2810</v>
      </c>
    </row>
    <row r="1833" spans="1:7">
      <c r="A1833" s="2" t="s">
        <v>4640</v>
      </c>
      <c r="B1833" s="2" t="s">
        <v>2671</v>
      </c>
      <c r="C1833" s="2" t="s">
        <v>224</v>
      </c>
      <c r="D1833" s="2" t="s">
        <v>72</v>
      </c>
      <c r="E1833" s="4">
        <v>1.990879478827362</v>
      </c>
      <c r="F1833" s="2" t="s">
        <v>150</v>
      </c>
      <c r="G1833" s="2" t="s">
        <v>2810</v>
      </c>
    </row>
    <row r="1834" spans="1:7">
      <c r="A1834" s="2" t="s">
        <v>4641</v>
      </c>
      <c r="B1834" s="2" t="s">
        <v>2672</v>
      </c>
      <c r="C1834" s="2" t="s">
        <v>224</v>
      </c>
      <c r="D1834" s="2" t="s">
        <v>72</v>
      </c>
      <c r="E1834" s="4">
        <v>1.990879478827362</v>
      </c>
      <c r="F1834" s="2" t="s">
        <v>150</v>
      </c>
      <c r="G1834" s="2" t="s">
        <v>2810</v>
      </c>
    </row>
    <row r="1835" spans="1:7">
      <c r="A1835" s="2" t="s">
        <v>4642</v>
      </c>
      <c r="B1835" s="2" t="s">
        <v>2674</v>
      </c>
      <c r="C1835" s="2" t="s">
        <v>224</v>
      </c>
      <c r="D1835" s="2" t="s">
        <v>72</v>
      </c>
      <c r="E1835" s="4">
        <v>1.990879478827362</v>
      </c>
      <c r="F1835" s="2" t="s">
        <v>150</v>
      </c>
      <c r="G1835" s="2" t="s">
        <v>2810</v>
      </c>
    </row>
    <row r="1836" spans="1:7">
      <c r="A1836" s="2" t="s">
        <v>4643</v>
      </c>
      <c r="B1836" s="2" t="s">
        <v>2675</v>
      </c>
      <c r="C1836" s="2" t="s">
        <v>224</v>
      </c>
      <c r="D1836" s="2" t="s">
        <v>72</v>
      </c>
      <c r="E1836" s="4">
        <v>1.990879478827362</v>
      </c>
      <c r="F1836" s="2" t="s">
        <v>150</v>
      </c>
      <c r="G1836" s="2" t="s">
        <v>2810</v>
      </c>
    </row>
    <row r="1837" spans="1:7">
      <c r="A1837" s="2" t="s">
        <v>4644</v>
      </c>
      <c r="B1837" s="2" t="s">
        <v>2676</v>
      </c>
      <c r="C1837" s="2" t="s">
        <v>224</v>
      </c>
      <c r="D1837" s="2" t="s">
        <v>72</v>
      </c>
      <c r="E1837" s="4">
        <v>1.990879478827362</v>
      </c>
      <c r="F1837" s="2" t="s">
        <v>150</v>
      </c>
      <c r="G1837" s="2" t="s">
        <v>2810</v>
      </c>
    </row>
    <row r="1838" spans="1:7">
      <c r="A1838" s="2" t="s">
        <v>4645</v>
      </c>
      <c r="B1838" s="2" t="s">
        <v>2678</v>
      </c>
      <c r="C1838" s="2" t="s">
        <v>224</v>
      </c>
      <c r="D1838" s="2" t="s">
        <v>72</v>
      </c>
      <c r="E1838" s="4">
        <v>1.990879478827362</v>
      </c>
      <c r="F1838" s="2" t="s">
        <v>150</v>
      </c>
      <c r="G1838" s="2" t="s">
        <v>2810</v>
      </c>
    </row>
    <row r="1839" spans="1:7">
      <c r="A1839" s="2" t="s">
        <v>4646</v>
      </c>
      <c r="B1839" s="2" t="s">
        <v>2680</v>
      </c>
      <c r="C1839" s="2" t="s">
        <v>224</v>
      </c>
      <c r="D1839" s="2" t="s">
        <v>72</v>
      </c>
      <c r="E1839" s="4">
        <v>1.990879478827362</v>
      </c>
      <c r="F1839" s="2" t="s">
        <v>150</v>
      </c>
      <c r="G1839" s="2" t="s">
        <v>2810</v>
      </c>
    </row>
    <row r="1840" spans="1:7">
      <c r="A1840" s="2" t="s">
        <v>4647</v>
      </c>
      <c r="B1840" s="2" t="s">
        <v>2681</v>
      </c>
      <c r="C1840" s="2" t="s">
        <v>224</v>
      </c>
      <c r="D1840" s="2" t="s">
        <v>72</v>
      </c>
      <c r="E1840" s="4">
        <v>1.990879478827362</v>
      </c>
      <c r="F1840" s="2" t="s">
        <v>150</v>
      </c>
      <c r="G1840" s="2" t="s">
        <v>2810</v>
      </c>
    </row>
    <row r="1841" spans="1:7">
      <c r="A1841" s="2" t="s">
        <v>4648</v>
      </c>
      <c r="B1841" s="2" t="s">
        <v>2683</v>
      </c>
      <c r="C1841" s="2" t="s">
        <v>224</v>
      </c>
      <c r="D1841" s="2" t="s">
        <v>72</v>
      </c>
      <c r="E1841" s="4">
        <v>1.990879478827362</v>
      </c>
      <c r="F1841" s="2" t="s">
        <v>150</v>
      </c>
      <c r="G1841" s="2" t="s">
        <v>2810</v>
      </c>
    </row>
    <row r="1842" spans="1:7">
      <c r="A1842" s="2" t="s">
        <v>4649</v>
      </c>
      <c r="B1842" s="2" t="s">
        <v>2684</v>
      </c>
      <c r="C1842" s="2" t="s">
        <v>224</v>
      </c>
      <c r="D1842" s="2" t="s">
        <v>72</v>
      </c>
      <c r="E1842" s="4">
        <v>1.990879478827362</v>
      </c>
      <c r="F1842" s="2" t="s">
        <v>150</v>
      </c>
      <c r="G1842" s="2" t="s">
        <v>2810</v>
      </c>
    </row>
    <row r="1843" spans="1:7">
      <c r="A1843" s="2" t="s">
        <v>4650</v>
      </c>
      <c r="B1843" s="2" t="s">
        <v>2686</v>
      </c>
      <c r="C1843" s="2" t="s">
        <v>224</v>
      </c>
      <c r="D1843" s="2" t="s">
        <v>72</v>
      </c>
      <c r="E1843" s="4">
        <v>1.990879478827362</v>
      </c>
      <c r="F1843" s="2" t="s">
        <v>150</v>
      </c>
      <c r="G1843" s="2" t="s">
        <v>2810</v>
      </c>
    </row>
    <row r="1844" spans="1:7">
      <c r="A1844" s="2" t="s">
        <v>4651</v>
      </c>
      <c r="B1844" s="2" t="s">
        <v>2688</v>
      </c>
      <c r="C1844" s="2" t="s">
        <v>224</v>
      </c>
      <c r="D1844" s="2" t="s">
        <v>72</v>
      </c>
      <c r="E1844" s="4">
        <v>1.990879478827362</v>
      </c>
      <c r="F1844" s="2" t="s">
        <v>150</v>
      </c>
      <c r="G1844" s="2" t="s">
        <v>2810</v>
      </c>
    </row>
    <row r="1845" spans="1:7">
      <c r="A1845" s="2" t="s">
        <v>4652</v>
      </c>
      <c r="B1845" s="2" t="s">
        <v>2690</v>
      </c>
      <c r="C1845" s="2" t="s">
        <v>224</v>
      </c>
      <c r="D1845" s="2" t="s">
        <v>72</v>
      </c>
      <c r="E1845" s="4">
        <v>1.990879478827362</v>
      </c>
      <c r="F1845" s="2" t="s">
        <v>150</v>
      </c>
      <c r="G1845" s="2" t="s">
        <v>2810</v>
      </c>
    </row>
    <row r="1846" spans="1:7">
      <c r="A1846" s="2" t="s">
        <v>4653</v>
      </c>
      <c r="B1846" s="2" t="s">
        <v>2691</v>
      </c>
      <c r="C1846" s="2" t="s">
        <v>224</v>
      </c>
      <c r="D1846" s="2" t="s">
        <v>72</v>
      </c>
      <c r="E1846" s="4">
        <v>1.990879478827362</v>
      </c>
      <c r="F1846" s="2" t="s">
        <v>150</v>
      </c>
      <c r="G1846" s="2" t="s">
        <v>2810</v>
      </c>
    </row>
    <row r="1847" spans="1:7">
      <c r="A1847" s="2" t="s">
        <v>4654</v>
      </c>
      <c r="B1847" s="2" t="s">
        <v>2692</v>
      </c>
      <c r="C1847" s="2" t="s">
        <v>224</v>
      </c>
      <c r="D1847" s="2" t="s">
        <v>72</v>
      </c>
      <c r="E1847" s="4">
        <v>1.990879478827362</v>
      </c>
      <c r="F1847" s="2" t="s">
        <v>150</v>
      </c>
      <c r="G1847" s="2" t="s">
        <v>2810</v>
      </c>
    </row>
    <row r="1848" spans="1:7">
      <c r="A1848" s="2" t="s">
        <v>4655</v>
      </c>
      <c r="B1848" s="2" t="s">
        <v>2693</v>
      </c>
      <c r="C1848" s="2" t="s">
        <v>224</v>
      </c>
      <c r="D1848" s="2" t="s">
        <v>72</v>
      </c>
      <c r="E1848" s="4">
        <v>1.990879478827362</v>
      </c>
      <c r="F1848" s="2" t="s">
        <v>150</v>
      </c>
      <c r="G1848" s="2" t="s">
        <v>2810</v>
      </c>
    </row>
    <row r="1849" spans="1:7">
      <c r="A1849" s="2" t="s">
        <v>4656</v>
      </c>
      <c r="B1849" s="2" t="s">
        <v>2694</v>
      </c>
      <c r="C1849" s="2" t="s">
        <v>224</v>
      </c>
      <c r="D1849" s="2" t="s">
        <v>72</v>
      </c>
      <c r="E1849" s="4">
        <v>1.990879478827362</v>
      </c>
      <c r="F1849" s="2" t="s">
        <v>150</v>
      </c>
      <c r="G1849" s="2" t="s">
        <v>2810</v>
      </c>
    </row>
    <row r="1850" spans="1:7">
      <c r="A1850" s="2" t="s">
        <v>4657</v>
      </c>
      <c r="B1850" s="2" t="s">
        <v>2695</v>
      </c>
      <c r="C1850" s="2" t="s">
        <v>224</v>
      </c>
      <c r="D1850" s="2" t="s">
        <v>72</v>
      </c>
      <c r="E1850" s="4">
        <v>1.990879478827362</v>
      </c>
      <c r="F1850" s="2" t="s">
        <v>150</v>
      </c>
      <c r="G1850" s="2" t="s">
        <v>2810</v>
      </c>
    </row>
    <row r="1851" spans="1:7">
      <c r="A1851" s="2" t="s">
        <v>4658</v>
      </c>
      <c r="B1851" s="2" t="s">
        <v>2697</v>
      </c>
      <c r="C1851" s="2" t="s">
        <v>224</v>
      </c>
      <c r="D1851" s="2" t="s">
        <v>72</v>
      </c>
      <c r="E1851" s="4">
        <v>1.990879478827362</v>
      </c>
      <c r="F1851" s="2" t="s">
        <v>150</v>
      </c>
      <c r="G1851" s="2" t="s">
        <v>2810</v>
      </c>
    </row>
    <row r="1852" spans="1:7">
      <c r="A1852" s="2" t="s">
        <v>4659</v>
      </c>
      <c r="B1852" s="2" t="s">
        <v>2699</v>
      </c>
      <c r="C1852" s="2" t="s">
        <v>224</v>
      </c>
      <c r="D1852" s="2" t="s">
        <v>72</v>
      </c>
      <c r="E1852" s="4">
        <v>1.990879478827362</v>
      </c>
      <c r="F1852" s="2" t="s">
        <v>150</v>
      </c>
      <c r="G1852" s="2" t="s">
        <v>2810</v>
      </c>
    </row>
    <row r="1853" spans="1:7">
      <c r="A1853" s="2" t="s">
        <v>4660</v>
      </c>
      <c r="B1853" s="2" t="s">
        <v>2700</v>
      </c>
      <c r="C1853" s="2" t="s">
        <v>224</v>
      </c>
      <c r="D1853" s="2" t="s">
        <v>72</v>
      </c>
      <c r="E1853" s="4">
        <v>1.990879478827362</v>
      </c>
      <c r="F1853" s="2" t="s">
        <v>150</v>
      </c>
      <c r="G1853" s="2" t="s">
        <v>2810</v>
      </c>
    </row>
    <row r="1854" spans="1:7">
      <c r="A1854" s="2" t="s">
        <v>4661</v>
      </c>
      <c r="B1854" s="2" t="s">
        <v>2701</v>
      </c>
      <c r="C1854" s="2" t="s">
        <v>224</v>
      </c>
      <c r="D1854" s="2" t="s">
        <v>72</v>
      </c>
      <c r="E1854" s="4">
        <v>1.990879478827362</v>
      </c>
      <c r="F1854" s="2" t="s">
        <v>150</v>
      </c>
      <c r="G1854" s="2" t="s">
        <v>2810</v>
      </c>
    </row>
    <row r="1855" spans="1:7">
      <c r="A1855" s="2" t="s">
        <v>4662</v>
      </c>
      <c r="B1855" s="2" t="s">
        <v>2702</v>
      </c>
      <c r="C1855" s="2" t="s">
        <v>224</v>
      </c>
      <c r="D1855" s="2" t="s">
        <v>72</v>
      </c>
      <c r="E1855" s="4">
        <v>1.990879478827362</v>
      </c>
      <c r="F1855" s="2" t="s">
        <v>150</v>
      </c>
      <c r="G1855" s="2" t="s">
        <v>2810</v>
      </c>
    </row>
    <row r="1856" spans="1:7">
      <c r="A1856" s="2" t="s">
        <v>4663</v>
      </c>
      <c r="B1856" s="2" t="s">
        <v>2703</v>
      </c>
      <c r="C1856" s="2" t="s">
        <v>224</v>
      </c>
      <c r="D1856" s="2" t="s">
        <v>72</v>
      </c>
      <c r="E1856" s="4">
        <v>1.990879478827362</v>
      </c>
      <c r="F1856" s="2" t="s">
        <v>150</v>
      </c>
      <c r="G1856" s="2" t="s">
        <v>2810</v>
      </c>
    </row>
    <row r="1857" spans="1:7">
      <c r="A1857" s="2" t="s">
        <v>4664</v>
      </c>
      <c r="B1857" s="2" t="s">
        <v>2704</v>
      </c>
      <c r="C1857" s="2" t="s">
        <v>224</v>
      </c>
      <c r="D1857" s="2" t="s">
        <v>72</v>
      </c>
      <c r="E1857" s="4">
        <v>1.990879478827362</v>
      </c>
      <c r="F1857" s="2" t="s">
        <v>150</v>
      </c>
      <c r="G1857" s="2" t="s">
        <v>2810</v>
      </c>
    </row>
    <row r="1858" spans="1:7">
      <c r="A1858" s="2" t="s">
        <v>4665</v>
      </c>
      <c r="B1858" s="2" t="s">
        <v>2705</v>
      </c>
      <c r="C1858" s="2" t="s">
        <v>224</v>
      </c>
      <c r="D1858" s="2" t="s">
        <v>72</v>
      </c>
      <c r="E1858" s="4">
        <v>1.990879478827362</v>
      </c>
      <c r="F1858" s="2" t="s">
        <v>150</v>
      </c>
      <c r="G1858" s="2" t="s">
        <v>2810</v>
      </c>
    </row>
    <row r="1859" spans="1:7">
      <c r="A1859" s="2" t="s">
        <v>4666</v>
      </c>
      <c r="B1859" s="2" t="s">
        <v>2706</v>
      </c>
      <c r="C1859" s="2" t="s">
        <v>224</v>
      </c>
      <c r="D1859" s="2" t="s">
        <v>72</v>
      </c>
      <c r="E1859" s="4">
        <v>1.990879478827362</v>
      </c>
      <c r="F1859" s="2" t="s">
        <v>150</v>
      </c>
      <c r="G1859" s="2" t="s">
        <v>2810</v>
      </c>
    </row>
    <row r="1860" spans="1:7">
      <c r="A1860" s="2" t="s">
        <v>4667</v>
      </c>
      <c r="B1860" s="2" t="s">
        <v>2707</v>
      </c>
      <c r="C1860" s="2" t="s">
        <v>224</v>
      </c>
      <c r="D1860" s="2" t="s">
        <v>72</v>
      </c>
      <c r="E1860" s="4">
        <v>1.990879478827362</v>
      </c>
      <c r="F1860" s="2" t="s">
        <v>150</v>
      </c>
      <c r="G1860" s="2" t="s">
        <v>2810</v>
      </c>
    </row>
    <row r="1861" spans="1:7">
      <c r="A1861" s="2" t="s">
        <v>4668</v>
      </c>
      <c r="B1861" s="2" t="s">
        <v>2709</v>
      </c>
      <c r="C1861" s="2" t="s">
        <v>224</v>
      </c>
      <c r="D1861" s="2" t="s">
        <v>72</v>
      </c>
      <c r="E1861" s="4">
        <v>1.990879478827362</v>
      </c>
      <c r="F1861" s="2" t="s">
        <v>150</v>
      </c>
      <c r="G1861" s="2" t="s">
        <v>2810</v>
      </c>
    </row>
    <row r="1862" spans="1:7">
      <c r="A1862" s="2" t="s">
        <v>4669</v>
      </c>
      <c r="B1862" s="2" t="s">
        <v>2710</v>
      </c>
      <c r="C1862" s="2" t="s">
        <v>224</v>
      </c>
      <c r="D1862" s="2" t="s">
        <v>72</v>
      </c>
      <c r="E1862" s="4">
        <v>1.990879478827362</v>
      </c>
      <c r="F1862" s="2" t="s">
        <v>150</v>
      </c>
      <c r="G1862" s="2" t="s">
        <v>2810</v>
      </c>
    </row>
    <row r="1863" spans="1:7">
      <c r="A1863" s="2" t="s">
        <v>4670</v>
      </c>
      <c r="B1863" s="2" t="s">
        <v>2711</v>
      </c>
      <c r="C1863" s="2" t="s">
        <v>224</v>
      </c>
      <c r="D1863" s="2" t="s">
        <v>72</v>
      </c>
      <c r="E1863" s="4">
        <v>1.990879478827362</v>
      </c>
      <c r="F1863" s="2" t="s">
        <v>150</v>
      </c>
      <c r="G1863" s="2" t="s">
        <v>2810</v>
      </c>
    </row>
    <row r="1864" spans="1:7">
      <c r="A1864" s="2" t="s">
        <v>4671</v>
      </c>
      <c r="B1864" s="2" t="s">
        <v>2712</v>
      </c>
      <c r="C1864" s="2" t="s">
        <v>224</v>
      </c>
      <c r="D1864" s="2" t="s">
        <v>72</v>
      </c>
      <c r="E1864" s="4">
        <v>1.990879478827362</v>
      </c>
      <c r="F1864" s="2" t="s">
        <v>150</v>
      </c>
      <c r="G1864" s="2" t="s">
        <v>2810</v>
      </c>
    </row>
    <row r="1865" spans="1:7">
      <c r="A1865" s="2" t="s">
        <v>4672</v>
      </c>
      <c r="B1865" s="2" t="s">
        <v>2713</v>
      </c>
      <c r="C1865" s="2" t="s">
        <v>224</v>
      </c>
      <c r="D1865" s="2" t="s">
        <v>72</v>
      </c>
      <c r="E1865" s="4">
        <v>1.990879478827362</v>
      </c>
      <c r="F1865" s="2" t="s">
        <v>150</v>
      </c>
      <c r="G1865" s="2" t="s">
        <v>2810</v>
      </c>
    </row>
    <row r="1866" spans="1:7">
      <c r="A1866" s="2" t="s">
        <v>4673</v>
      </c>
      <c r="B1866" s="2" t="s">
        <v>2714</v>
      </c>
      <c r="C1866" s="2" t="s">
        <v>224</v>
      </c>
      <c r="D1866" s="2" t="s">
        <v>72</v>
      </c>
      <c r="E1866" s="4">
        <v>1.990879478827362</v>
      </c>
      <c r="F1866" s="2" t="s">
        <v>150</v>
      </c>
      <c r="G1866" s="2" t="s">
        <v>2810</v>
      </c>
    </row>
    <row r="1867" spans="1:7">
      <c r="A1867" s="2" t="s">
        <v>4674</v>
      </c>
      <c r="B1867" s="2" t="s">
        <v>2716</v>
      </c>
      <c r="C1867" s="2" t="s">
        <v>224</v>
      </c>
      <c r="D1867" s="2" t="s">
        <v>72</v>
      </c>
      <c r="E1867" s="4">
        <v>1.990879478827362</v>
      </c>
      <c r="F1867" s="2" t="s">
        <v>150</v>
      </c>
      <c r="G1867" s="2" t="s">
        <v>2810</v>
      </c>
    </row>
    <row r="1868" spans="1:7">
      <c r="A1868" s="2" t="s">
        <v>4675</v>
      </c>
      <c r="B1868" s="2" t="s">
        <v>2718</v>
      </c>
      <c r="C1868" s="2" t="s">
        <v>224</v>
      </c>
      <c r="D1868" s="2" t="s">
        <v>72</v>
      </c>
      <c r="E1868" s="4">
        <v>1.990879478827362</v>
      </c>
      <c r="F1868" s="2" t="s">
        <v>150</v>
      </c>
      <c r="G1868" s="2" t="s">
        <v>2810</v>
      </c>
    </row>
    <row r="1869" spans="1:7">
      <c r="A1869" s="2" t="s">
        <v>4676</v>
      </c>
      <c r="B1869" s="2" t="s">
        <v>2719</v>
      </c>
      <c r="C1869" s="2" t="s">
        <v>224</v>
      </c>
      <c r="D1869" s="2" t="s">
        <v>72</v>
      </c>
      <c r="E1869" s="4">
        <v>1.990879478827362</v>
      </c>
      <c r="F1869" s="2" t="s">
        <v>150</v>
      </c>
      <c r="G1869" s="2" t="s">
        <v>2810</v>
      </c>
    </row>
    <row r="1870" spans="1:7">
      <c r="A1870" s="2" t="s">
        <v>4677</v>
      </c>
      <c r="B1870" s="2" t="s">
        <v>2720</v>
      </c>
      <c r="C1870" s="2" t="s">
        <v>224</v>
      </c>
      <c r="D1870" s="2" t="s">
        <v>72</v>
      </c>
      <c r="E1870" s="4">
        <v>1.990879478827362</v>
      </c>
      <c r="F1870" s="2" t="s">
        <v>150</v>
      </c>
      <c r="G1870" s="2" t="s">
        <v>2810</v>
      </c>
    </row>
    <row r="1871" spans="1:7">
      <c r="A1871" s="2" t="s">
        <v>4678</v>
      </c>
      <c r="B1871" s="2" t="s">
        <v>2721</v>
      </c>
      <c r="C1871" s="2" t="s">
        <v>224</v>
      </c>
      <c r="D1871" s="2" t="s">
        <v>72</v>
      </c>
      <c r="E1871" s="4">
        <v>1.990879478827362</v>
      </c>
      <c r="F1871" s="2" t="s">
        <v>150</v>
      </c>
      <c r="G1871" s="2" t="s">
        <v>2810</v>
      </c>
    </row>
    <row r="1872" spans="1:7">
      <c r="A1872" s="2" t="s">
        <v>4679</v>
      </c>
      <c r="B1872" s="2" t="s">
        <v>2723</v>
      </c>
      <c r="C1872" s="2" t="s">
        <v>224</v>
      </c>
      <c r="D1872" s="2" t="s">
        <v>72</v>
      </c>
      <c r="E1872" s="4">
        <v>1.990879478827362</v>
      </c>
      <c r="F1872" s="2" t="s">
        <v>150</v>
      </c>
      <c r="G1872" s="2" t="s">
        <v>2810</v>
      </c>
    </row>
    <row r="1873" spans="1:7">
      <c r="A1873" s="2" t="s">
        <v>4680</v>
      </c>
      <c r="B1873" s="2" t="s">
        <v>2724</v>
      </c>
      <c r="C1873" s="2" t="s">
        <v>224</v>
      </c>
      <c r="D1873" s="2" t="s">
        <v>72</v>
      </c>
      <c r="E1873" s="4">
        <v>1.990879478827362</v>
      </c>
      <c r="F1873" s="2" t="s">
        <v>150</v>
      </c>
      <c r="G1873" s="2" t="s">
        <v>2810</v>
      </c>
    </row>
    <row r="1874" spans="1:7">
      <c r="A1874" s="2" t="s">
        <v>4681</v>
      </c>
      <c r="B1874" s="2" t="s">
        <v>2725</v>
      </c>
      <c r="C1874" s="2" t="s">
        <v>224</v>
      </c>
      <c r="D1874" s="2" t="s">
        <v>72</v>
      </c>
      <c r="E1874" s="4">
        <v>1.990879478827362</v>
      </c>
      <c r="F1874" s="2" t="s">
        <v>150</v>
      </c>
      <c r="G1874" s="2" t="s">
        <v>2810</v>
      </c>
    </row>
    <row r="1875" spans="1:7">
      <c r="A1875" s="2" t="s">
        <v>4682</v>
      </c>
      <c r="B1875" s="2" t="s">
        <v>2726</v>
      </c>
      <c r="C1875" s="2" t="s">
        <v>224</v>
      </c>
      <c r="D1875" s="2" t="s">
        <v>72</v>
      </c>
      <c r="E1875" s="4">
        <v>1.990879478827362</v>
      </c>
      <c r="F1875" s="2" t="s">
        <v>150</v>
      </c>
      <c r="G1875" s="2" t="s">
        <v>2810</v>
      </c>
    </row>
    <row r="1876" spans="1:7">
      <c r="A1876" s="2" t="s">
        <v>4683</v>
      </c>
      <c r="B1876" s="2" t="s">
        <v>2727</v>
      </c>
      <c r="C1876" s="2" t="s">
        <v>224</v>
      </c>
      <c r="D1876" s="2" t="s">
        <v>72</v>
      </c>
      <c r="E1876" s="4">
        <v>1.990879478827362</v>
      </c>
      <c r="F1876" s="2" t="s">
        <v>150</v>
      </c>
      <c r="G1876" s="2" t="s">
        <v>2810</v>
      </c>
    </row>
    <row r="1877" spans="1:7">
      <c r="A1877" s="2" t="s">
        <v>4684</v>
      </c>
      <c r="B1877" s="2" t="s">
        <v>2728</v>
      </c>
      <c r="C1877" s="2" t="s">
        <v>224</v>
      </c>
      <c r="D1877" s="2" t="s">
        <v>72</v>
      </c>
      <c r="E1877" s="4">
        <v>1.990879478827362</v>
      </c>
      <c r="F1877" s="2" t="s">
        <v>150</v>
      </c>
      <c r="G1877" s="2" t="s">
        <v>2810</v>
      </c>
    </row>
    <row r="1878" spans="1:7">
      <c r="A1878" s="2" t="s">
        <v>4685</v>
      </c>
      <c r="B1878" s="2" t="s">
        <v>2729</v>
      </c>
      <c r="C1878" s="2" t="s">
        <v>224</v>
      </c>
      <c r="D1878" s="2" t="s">
        <v>72</v>
      </c>
      <c r="E1878" s="4">
        <v>1.990879478827362</v>
      </c>
      <c r="F1878" s="2" t="s">
        <v>150</v>
      </c>
      <c r="G1878" s="2" t="s">
        <v>2810</v>
      </c>
    </row>
    <row r="1879" spans="1:7">
      <c r="A1879" s="2" t="s">
        <v>4686</v>
      </c>
      <c r="B1879" s="2" t="s">
        <v>2730</v>
      </c>
      <c r="C1879" s="2" t="s">
        <v>224</v>
      </c>
      <c r="D1879" s="2" t="s">
        <v>72</v>
      </c>
      <c r="E1879" s="4">
        <v>1.990879478827362</v>
      </c>
      <c r="F1879" s="2" t="s">
        <v>150</v>
      </c>
      <c r="G1879" s="2" t="s">
        <v>2810</v>
      </c>
    </row>
    <row r="1880" spans="1:7">
      <c r="A1880" s="2" t="s">
        <v>4687</v>
      </c>
      <c r="B1880" s="2" t="s">
        <v>2732</v>
      </c>
      <c r="C1880" s="2" t="s">
        <v>224</v>
      </c>
      <c r="D1880" s="2" t="s">
        <v>72</v>
      </c>
      <c r="E1880" s="4">
        <v>1.990879478827362</v>
      </c>
      <c r="F1880" s="2" t="s">
        <v>150</v>
      </c>
      <c r="G1880" s="2" t="s">
        <v>2810</v>
      </c>
    </row>
    <row r="1881" spans="1:7">
      <c r="A1881" s="2" t="s">
        <v>4688</v>
      </c>
      <c r="B1881" s="2" t="s">
        <v>2734</v>
      </c>
      <c r="C1881" s="2" t="s">
        <v>224</v>
      </c>
      <c r="D1881" s="2" t="s">
        <v>72</v>
      </c>
      <c r="E1881" s="4">
        <v>1.990879478827362</v>
      </c>
      <c r="F1881" s="2" t="s">
        <v>150</v>
      </c>
      <c r="G1881" s="2" t="s">
        <v>2810</v>
      </c>
    </row>
    <row r="1882" spans="1:7">
      <c r="A1882" s="2" t="s">
        <v>4689</v>
      </c>
      <c r="B1882" s="2" t="s">
        <v>2735</v>
      </c>
      <c r="C1882" s="2" t="s">
        <v>224</v>
      </c>
      <c r="D1882" s="2" t="s">
        <v>72</v>
      </c>
      <c r="E1882" s="4">
        <v>1.990879478827362</v>
      </c>
      <c r="F1882" s="2" t="s">
        <v>150</v>
      </c>
      <c r="G1882" s="2" t="s">
        <v>2810</v>
      </c>
    </row>
    <row r="1883" spans="1:7">
      <c r="A1883" s="2" t="s">
        <v>4690</v>
      </c>
      <c r="B1883" s="2" t="s">
        <v>2737</v>
      </c>
      <c r="C1883" s="2" t="s">
        <v>224</v>
      </c>
      <c r="D1883" s="2" t="s">
        <v>72</v>
      </c>
      <c r="E1883" s="4">
        <v>1.990879478827362</v>
      </c>
      <c r="F1883" s="2" t="s">
        <v>150</v>
      </c>
      <c r="G1883" s="2" t="s">
        <v>2810</v>
      </c>
    </row>
    <row r="1884" spans="1:7">
      <c r="A1884" s="2" t="s">
        <v>4691</v>
      </c>
      <c r="B1884" s="2" t="s">
        <v>2738</v>
      </c>
      <c r="C1884" s="2" t="s">
        <v>224</v>
      </c>
      <c r="D1884" s="2" t="s">
        <v>72</v>
      </c>
      <c r="E1884" s="4">
        <v>1.990879478827362</v>
      </c>
      <c r="F1884" s="2" t="s">
        <v>150</v>
      </c>
      <c r="G1884" s="2" t="s">
        <v>2810</v>
      </c>
    </row>
    <row r="1885" spans="1:7">
      <c r="A1885" s="2" t="s">
        <v>4692</v>
      </c>
      <c r="B1885" s="2" t="s">
        <v>2739</v>
      </c>
      <c r="C1885" s="2" t="s">
        <v>224</v>
      </c>
      <c r="D1885" s="2" t="s">
        <v>72</v>
      </c>
      <c r="E1885" s="4">
        <v>1.990879478827362</v>
      </c>
      <c r="F1885" s="2" t="s">
        <v>150</v>
      </c>
      <c r="G1885" s="2" t="s">
        <v>2810</v>
      </c>
    </row>
    <row r="1886" spans="1:7">
      <c r="A1886" s="2" t="s">
        <v>4693</v>
      </c>
      <c r="B1886" s="2" t="s">
        <v>2740</v>
      </c>
      <c r="C1886" s="2" t="s">
        <v>224</v>
      </c>
      <c r="D1886" s="2" t="s">
        <v>72</v>
      </c>
      <c r="E1886" s="4">
        <v>1.990879478827362</v>
      </c>
      <c r="F1886" s="2" t="s">
        <v>150</v>
      </c>
      <c r="G1886" s="2" t="s">
        <v>2810</v>
      </c>
    </row>
    <row r="1887" spans="1:7">
      <c r="A1887" s="2" t="s">
        <v>4694</v>
      </c>
      <c r="B1887" s="2" t="s">
        <v>2741</v>
      </c>
      <c r="C1887" s="2" t="s">
        <v>224</v>
      </c>
      <c r="D1887" s="2" t="s">
        <v>72</v>
      </c>
      <c r="E1887" s="4">
        <v>1.990879478827362</v>
      </c>
      <c r="F1887" s="2" t="s">
        <v>150</v>
      </c>
      <c r="G1887" s="2" t="s">
        <v>2810</v>
      </c>
    </row>
    <row r="1888" spans="1:7">
      <c r="A1888" s="2" t="s">
        <v>4695</v>
      </c>
      <c r="B1888" s="2" t="s">
        <v>2742</v>
      </c>
      <c r="C1888" s="2" t="s">
        <v>224</v>
      </c>
      <c r="D1888" s="2" t="s">
        <v>72</v>
      </c>
      <c r="E1888" s="4">
        <v>1.990879478827362</v>
      </c>
      <c r="F1888" s="2" t="s">
        <v>150</v>
      </c>
      <c r="G1888" s="2" t="s">
        <v>2810</v>
      </c>
    </row>
    <row r="1889" spans="1:7">
      <c r="A1889" s="2" t="s">
        <v>4696</v>
      </c>
      <c r="B1889" s="2" t="s">
        <v>2743</v>
      </c>
      <c r="C1889" s="2" t="s">
        <v>224</v>
      </c>
      <c r="D1889" s="2" t="s">
        <v>72</v>
      </c>
      <c r="E1889" s="4">
        <v>1.990879478827362</v>
      </c>
      <c r="F1889" s="2" t="s">
        <v>150</v>
      </c>
      <c r="G1889" s="2" t="s">
        <v>2810</v>
      </c>
    </row>
    <row r="1890" spans="1:7">
      <c r="A1890" s="2" t="s">
        <v>4697</v>
      </c>
      <c r="B1890" s="2" t="s">
        <v>2745</v>
      </c>
      <c r="C1890" s="2" t="s">
        <v>224</v>
      </c>
      <c r="D1890" s="2" t="s">
        <v>72</v>
      </c>
      <c r="E1890" s="4">
        <v>1.990879478827362</v>
      </c>
      <c r="F1890" s="2" t="s">
        <v>150</v>
      </c>
      <c r="G1890" s="2" t="s">
        <v>2810</v>
      </c>
    </row>
    <row r="1891" spans="1:7">
      <c r="A1891" s="2" t="s">
        <v>4698</v>
      </c>
      <c r="B1891" s="2" t="s">
        <v>2746</v>
      </c>
      <c r="C1891" s="2" t="s">
        <v>224</v>
      </c>
      <c r="D1891" s="2" t="s">
        <v>72</v>
      </c>
      <c r="E1891" s="4">
        <v>1.990879478827362</v>
      </c>
      <c r="F1891" s="2" t="s">
        <v>150</v>
      </c>
      <c r="G1891" s="2" t="s">
        <v>2810</v>
      </c>
    </row>
    <row r="1892" spans="1:7">
      <c r="A1892" s="2" t="s">
        <v>4699</v>
      </c>
      <c r="B1892" s="2" t="s">
        <v>2747</v>
      </c>
      <c r="C1892" s="2" t="s">
        <v>224</v>
      </c>
      <c r="D1892" s="2" t="s">
        <v>72</v>
      </c>
      <c r="E1892" s="4">
        <v>1.990879478827362</v>
      </c>
      <c r="F1892" s="2" t="s">
        <v>150</v>
      </c>
      <c r="G1892" s="2" t="s">
        <v>2810</v>
      </c>
    </row>
    <row r="1893" spans="1:7">
      <c r="A1893" s="2" t="s">
        <v>4700</v>
      </c>
      <c r="B1893" s="2" t="s">
        <v>2748</v>
      </c>
      <c r="C1893" s="2" t="s">
        <v>224</v>
      </c>
      <c r="D1893" s="2" t="s">
        <v>72</v>
      </c>
      <c r="E1893" s="4">
        <v>1.990879478827362</v>
      </c>
      <c r="F1893" s="2" t="s">
        <v>150</v>
      </c>
      <c r="G1893" s="2" t="s">
        <v>2810</v>
      </c>
    </row>
    <row r="1894" spans="1:7">
      <c r="A1894" s="2" t="s">
        <v>4701</v>
      </c>
      <c r="B1894" s="2" t="s">
        <v>2749</v>
      </c>
      <c r="C1894" s="2" t="s">
        <v>224</v>
      </c>
      <c r="D1894" s="2" t="s">
        <v>72</v>
      </c>
      <c r="E1894" s="4">
        <v>1.990879478827362</v>
      </c>
      <c r="F1894" s="2" t="s">
        <v>150</v>
      </c>
      <c r="G1894" s="2" t="s">
        <v>2810</v>
      </c>
    </row>
    <row r="1895" spans="1:7">
      <c r="A1895" s="2" t="s">
        <v>4702</v>
      </c>
      <c r="B1895" s="2" t="s">
        <v>2750</v>
      </c>
      <c r="C1895" s="2" t="s">
        <v>224</v>
      </c>
      <c r="D1895" s="2" t="s">
        <v>72</v>
      </c>
      <c r="E1895" s="4">
        <v>1.990879478827362</v>
      </c>
      <c r="F1895" s="2" t="s">
        <v>150</v>
      </c>
      <c r="G1895" s="2" t="s">
        <v>2810</v>
      </c>
    </row>
    <row r="1896" spans="1:7">
      <c r="A1896" s="2" t="s">
        <v>4703</v>
      </c>
      <c r="B1896" s="2" t="s">
        <v>2752</v>
      </c>
      <c r="C1896" s="2" t="s">
        <v>224</v>
      </c>
      <c r="D1896" s="2" t="s">
        <v>72</v>
      </c>
      <c r="E1896" s="4">
        <v>1.990879478827362</v>
      </c>
      <c r="F1896" s="2" t="s">
        <v>150</v>
      </c>
      <c r="G1896" s="2" t="s">
        <v>2810</v>
      </c>
    </row>
    <row r="1897" spans="1:7">
      <c r="A1897" s="2" t="s">
        <v>4704</v>
      </c>
      <c r="B1897" s="2" t="s">
        <v>2753</v>
      </c>
      <c r="C1897" s="2" t="s">
        <v>224</v>
      </c>
      <c r="D1897" s="2" t="s">
        <v>72</v>
      </c>
      <c r="E1897" s="4">
        <v>1.990879478827362</v>
      </c>
      <c r="F1897" s="2" t="s">
        <v>150</v>
      </c>
      <c r="G1897" s="2" t="s">
        <v>2810</v>
      </c>
    </row>
    <row r="1898" spans="1:7">
      <c r="A1898" s="2" t="s">
        <v>4705</v>
      </c>
      <c r="B1898" s="2" t="s">
        <v>2754</v>
      </c>
      <c r="C1898" s="2" t="s">
        <v>224</v>
      </c>
      <c r="D1898" s="2" t="s">
        <v>72</v>
      </c>
      <c r="E1898" s="4">
        <v>1.990879478827362</v>
      </c>
      <c r="F1898" s="2" t="s">
        <v>150</v>
      </c>
      <c r="G1898" s="2" t="s">
        <v>2810</v>
      </c>
    </row>
    <row r="1899" spans="1:7">
      <c r="A1899" s="2" t="s">
        <v>4706</v>
      </c>
      <c r="B1899" s="2" t="s">
        <v>2755</v>
      </c>
      <c r="C1899" s="2" t="s">
        <v>224</v>
      </c>
      <c r="D1899" s="2" t="s">
        <v>72</v>
      </c>
      <c r="E1899" s="4">
        <v>1.990879478827362</v>
      </c>
      <c r="F1899" s="2" t="s">
        <v>150</v>
      </c>
      <c r="G1899" s="2" t="s">
        <v>2810</v>
      </c>
    </row>
    <row r="1900" spans="1:7">
      <c r="A1900" s="2" t="s">
        <v>4707</v>
      </c>
      <c r="B1900" s="2" t="s">
        <v>2756</v>
      </c>
      <c r="C1900" s="2" t="s">
        <v>224</v>
      </c>
      <c r="D1900" s="2" t="s">
        <v>72</v>
      </c>
      <c r="E1900" s="4">
        <v>1.990879478827362</v>
      </c>
      <c r="F1900" s="2" t="s">
        <v>150</v>
      </c>
      <c r="G1900" s="2" t="s">
        <v>2810</v>
      </c>
    </row>
    <row r="1901" spans="1:7">
      <c r="A1901" s="2" t="s">
        <v>4708</v>
      </c>
      <c r="B1901" s="2" t="s">
        <v>2758</v>
      </c>
      <c r="C1901" s="2" t="s">
        <v>224</v>
      </c>
      <c r="D1901" s="2" t="s">
        <v>72</v>
      </c>
      <c r="E1901" s="4">
        <v>1.990879478827362</v>
      </c>
      <c r="F1901" s="2" t="s">
        <v>150</v>
      </c>
      <c r="G1901" s="2" t="s">
        <v>2810</v>
      </c>
    </row>
    <row r="1902" spans="1:7">
      <c r="A1902" s="2" t="s">
        <v>4709</v>
      </c>
      <c r="B1902" s="2" t="s">
        <v>2759</v>
      </c>
      <c r="C1902" s="2" t="s">
        <v>224</v>
      </c>
      <c r="D1902" s="2" t="s">
        <v>72</v>
      </c>
      <c r="E1902" s="4">
        <v>1.990879478827362</v>
      </c>
      <c r="F1902" s="2" t="s">
        <v>150</v>
      </c>
      <c r="G1902" s="2" t="s">
        <v>2810</v>
      </c>
    </row>
    <row r="1903" spans="1:7">
      <c r="A1903" s="2" t="s">
        <v>4710</v>
      </c>
      <c r="B1903" s="2" t="s">
        <v>2760</v>
      </c>
      <c r="C1903" s="2" t="s">
        <v>224</v>
      </c>
      <c r="D1903" s="2" t="s">
        <v>72</v>
      </c>
      <c r="E1903" s="4">
        <v>1.990879478827362</v>
      </c>
      <c r="F1903" s="2" t="s">
        <v>150</v>
      </c>
      <c r="G1903" s="2" t="s">
        <v>2810</v>
      </c>
    </row>
    <row r="1904" spans="1:7">
      <c r="A1904" s="2" t="s">
        <v>4711</v>
      </c>
      <c r="B1904" s="2" t="s">
        <v>2761</v>
      </c>
      <c r="C1904" s="2" t="s">
        <v>224</v>
      </c>
      <c r="D1904" s="2" t="s">
        <v>72</v>
      </c>
      <c r="E1904" s="4">
        <v>1.990879478827362</v>
      </c>
      <c r="F1904" s="2" t="s">
        <v>150</v>
      </c>
      <c r="G1904" s="2" t="s">
        <v>2810</v>
      </c>
    </row>
    <row r="1905" spans="1:7">
      <c r="A1905" s="2" t="s">
        <v>4712</v>
      </c>
      <c r="B1905" s="2" t="s">
        <v>2762</v>
      </c>
      <c r="C1905" s="2" t="s">
        <v>224</v>
      </c>
      <c r="D1905" s="2" t="s">
        <v>72</v>
      </c>
      <c r="E1905" s="4">
        <v>1.990879478827362</v>
      </c>
      <c r="F1905" s="2" t="s">
        <v>150</v>
      </c>
      <c r="G1905" s="2" t="s">
        <v>2810</v>
      </c>
    </row>
    <row r="1906" spans="1:7">
      <c r="A1906" s="2" t="s">
        <v>4713</v>
      </c>
      <c r="B1906" s="2" t="s">
        <v>2764</v>
      </c>
      <c r="C1906" s="2" t="s">
        <v>224</v>
      </c>
      <c r="D1906" s="2" t="s">
        <v>72</v>
      </c>
      <c r="E1906" s="4">
        <v>1.990879478827362</v>
      </c>
      <c r="F1906" s="2" t="s">
        <v>150</v>
      </c>
      <c r="G1906" s="2" t="s">
        <v>2810</v>
      </c>
    </row>
    <row r="1907" spans="1:7">
      <c r="A1907" s="2" t="s">
        <v>4714</v>
      </c>
      <c r="B1907" s="2" t="s">
        <v>2765</v>
      </c>
      <c r="C1907" s="2" t="s">
        <v>224</v>
      </c>
      <c r="D1907" s="2" t="s">
        <v>72</v>
      </c>
      <c r="E1907" s="4">
        <v>1.990879478827362</v>
      </c>
      <c r="F1907" s="2" t="s">
        <v>150</v>
      </c>
      <c r="G1907" s="2" t="s">
        <v>2810</v>
      </c>
    </row>
    <row r="1908" spans="1:7">
      <c r="A1908" s="2" t="s">
        <v>4715</v>
      </c>
      <c r="B1908" s="2" t="s">
        <v>2766</v>
      </c>
      <c r="C1908" s="2" t="s">
        <v>224</v>
      </c>
      <c r="D1908" s="2" t="s">
        <v>72</v>
      </c>
      <c r="E1908" s="4">
        <v>1.990879478827362</v>
      </c>
      <c r="F1908" s="2" t="s">
        <v>150</v>
      </c>
      <c r="G1908" s="2" t="s">
        <v>2810</v>
      </c>
    </row>
    <row r="1909" spans="1:7">
      <c r="A1909" s="2" t="s">
        <v>4716</v>
      </c>
      <c r="B1909" s="2" t="s">
        <v>2767</v>
      </c>
      <c r="C1909" s="2" t="s">
        <v>224</v>
      </c>
      <c r="D1909" s="2" t="s">
        <v>72</v>
      </c>
      <c r="E1909" s="4">
        <v>1.990879478827362</v>
      </c>
      <c r="F1909" s="2" t="s">
        <v>150</v>
      </c>
      <c r="G1909" s="2" t="s">
        <v>2810</v>
      </c>
    </row>
    <row r="1910" spans="1:7">
      <c r="A1910" s="2" t="s">
        <v>4717</v>
      </c>
      <c r="B1910" s="2" t="s">
        <v>2769</v>
      </c>
      <c r="C1910" s="2" t="s">
        <v>224</v>
      </c>
      <c r="D1910" s="2" t="s">
        <v>72</v>
      </c>
      <c r="E1910" s="4">
        <v>1.990879478827362</v>
      </c>
      <c r="F1910" s="2" t="s">
        <v>150</v>
      </c>
      <c r="G1910" s="2" t="s">
        <v>2810</v>
      </c>
    </row>
    <row r="1911" spans="1:7">
      <c r="A1911" s="2" t="s">
        <v>4718</v>
      </c>
      <c r="B1911" s="2" t="s">
        <v>2770</v>
      </c>
      <c r="C1911" s="2" t="s">
        <v>224</v>
      </c>
      <c r="D1911" s="2" t="s">
        <v>72</v>
      </c>
      <c r="E1911" s="4">
        <v>1.990879478827362</v>
      </c>
      <c r="F1911" s="2" t="s">
        <v>150</v>
      </c>
      <c r="G1911" s="2" t="s">
        <v>2810</v>
      </c>
    </row>
    <row r="1912" spans="1:7">
      <c r="A1912" s="2" t="s">
        <v>4719</v>
      </c>
      <c r="B1912" s="2" t="s">
        <v>2772</v>
      </c>
      <c r="C1912" s="2" t="s">
        <v>224</v>
      </c>
      <c r="D1912" s="2" t="s">
        <v>72</v>
      </c>
      <c r="E1912" s="4">
        <v>1.990879478827362</v>
      </c>
      <c r="F1912" s="2" t="s">
        <v>150</v>
      </c>
      <c r="G1912" s="2" t="s">
        <v>2810</v>
      </c>
    </row>
    <row r="1913" spans="1:7">
      <c r="A1913" s="2" t="s">
        <v>4720</v>
      </c>
      <c r="B1913" s="2" t="s">
        <v>2774</v>
      </c>
      <c r="C1913" s="2" t="s">
        <v>224</v>
      </c>
      <c r="D1913" s="2" t="s">
        <v>72</v>
      </c>
      <c r="E1913" s="4">
        <v>1.990879478827362</v>
      </c>
      <c r="F1913" s="2" t="s">
        <v>150</v>
      </c>
      <c r="G1913" s="2" t="s">
        <v>2810</v>
      </c>
    </row>
    <row r="1914" spans="1:7">
      <c r="A1914" s="2" t="s">
        <v>4721</v>
      </c>
      <c r="B1914" s="2" t="s">
        <v>2775</v>
      </c>
      <c r="C1914" s="2" t="s">
        <v>224</v>
      </c>
      <c r="D1914" s="2" t="s">
        <v>72</v>
      </c>
      <c r="E1914" s="4">
        <v>1.990879478827362</v>
      </c>
      <c r="F1914" s="2" t="s">
        <v>150</v>
      </c>
      <c r="G1914" s="2" t="s">
        <v>2810</v>
      </c>
    </row>
    <row r="1915" spans="1:7">
      <c r="A1915" s="2" t="s">
        <v>4722</v>
      </c>
      <c r="B1915" s="2" t="s">
        <v>2776</v>
      </c>
      <c r="C1915" s="2" t="s">
        <v>224</v>
      </c>
      <c r="D1915" s="2" t="s">
        <v>72</v>
      </c>
      <c r="E1915" s="4">
        <v>1.990879478827362</v>
      </c>
      <c r="F1915" s="2" t="s">
        <v>150</v>
      </c>
      <c r="G1915" s="2" t="s">
        <v>2810</v>
      </c>
    </row>
    <row r="1916" spans="1:7">
      <c r="A1916" s="2" t="s">
        <v>4723</v>
      </c>
      <c r="B1916" s="2" t="s">
        <v>2777</v>
      </c>
      <c r="C1916" s="2" t="s">
        <v>224</v>
      </c>
      <c r="D1916" s="2" t="s">
        <v>72</v>
      </c>
      <c r="E1916" s="4">
        <v>1.990879478827362</v>
      </c>
      <c r="F1916" s="2" t="s">
        <v>150</v>
      </c>
      <c r="G1916" s="2" t="s">
        <v>2810</v>
      </c>
    </row>
    <row r="1917" spans="1:7">
      <c r="A1917" s="2" t="s">
        <v>4724</v>
      </c>
      <c r="B1917" s="2" t="s">
        <v>2778</v>
      </c>
      <c r="C1917" s="2" t="s">
        <v>224</v>
      </c>
      <c r="D1917" s="2" t="s">
        <v>72</v>
      </c>
      <c r="E1917" s="4">
        <v>1.990879478827362</v>
      </c>
      <c r="F1917" s="2" t="s">
        <v>150</v>
      </c>
      <c r="G1917" s="2" t="s">
        <v>2810</v>
      </c>
    </row>
    <row r="1918" spans="1:7">
      <c r="A1918" s="2" t="s">
        <v>4725</v>
      </c>
      <c r="B1918" s="2" t="s">
        <v>2779</v>
      </c>
      <c r="C1918" s="2" t="s">
        <v>224</v>
      </c>
      <c r="D1918" s="2" t="s">
        <v>72</v>
      </c>
      <c r="E1918" s="4">
        <v>1.990879478827362</v>
      </c>
      <c r="F1918" s="2" t="s">
        <v>150</v>
      </c>
      <c r="G1918" s="2" t="s">
        <v>2810</v>
      </c>
    </row>
    <row r="1919" spans="1:7">
      <c r="A1919" s="2" t="s">
        <v>4726</v>
      </c>
      <c r="B1919" s="2" t="s">
        <v>2780</v>
      </c>
      <c r="C1919" s="2" t="s">
        <v>224</v>
      </c>
      <c r="D1919" s="2" t="s">
        <v>72</v>
      </c>
      <c r="E1919" s="4">
        <v>1.990879478827362</v>
      </c>
      <c r="F1919" s="2" t="s">
        <v>150</v>
      </c>
      <c r="G1919" s="2" t="s">
        <v>2810</v>
      </c>
    </row>
    <row r="1920" spans="1:7">
      <c r="A1920" s="2" t="s">
        <v>4727</v>
      </c>
      <c r="B1920" s="2" t="s">
        <v>2781</v>
      </c>
      <c r="C1920" s="2" t="s">
        <v>224</v>
      </c>
      <c r="D1920" s="2" t="s">
        <v>72</v>
      </c>
      <c r="E1920" s="4">
        <v>1.990879478827362</v>
      </c>
      <c r="F1920" s="2" t="s">
        <v>150</v>
      </c>
      <c r="G1920" s="2" t="s">
        <v>2810</v>
      </c>
    </row>
    <row r="1921" spans="1:7">
      <c r="A1921" s="2" t="s">
        <v>4728</v>
      </c>
      <c r="B1921" s="2" t="s">
        <v>2782</v>
      </c>
      <c r="C1921" s="2" t="s">
        <v>224</v>
      </c>
      <c r="D1921" s="2" t="s">
        <v>72</v>
      </c>
      <c r="E1921" s="4">
        <v>1.990879478827362</v>
      </c>
      <c r="F1921" s="2" t="s">
        <v>150</v>
      </c>
      <c r="G1921" s="2" t="s">
        <v>2810</v>
      </c>
    </row>
    <row r="1922" spans="1:7">
      <c r="A1922" s="2" t="s">
        <v>4729</v>
      </c>
      <c r="B1922" s="2" t="s">
        <v>2784</v>
      </c>
      <c r="C1922" s="2" t="s">
        <v>224</v>
      </c>
      <c r="D1922" s="2" t="s">
        <v>72</v>
      </c>
      <c r="E1922" s="4">
        <v>1.990879478827362</v>
      </c>
      <c r="F1922" s="2" t="s">
        <v>150</v>
      </c>
      <c r="G1922" s="2" t="s">
        <v>2810</v>
      </c>
    </row>
    <row r="1923" spans="1:7">
      <c r="A1923" s="2" t="s">
        <v>4730</v>
      </c>
      <c r="B1923" s="2" t="s">
        <v>2785</v>
      </c>
      <c r="C1923" s="2" t="s">
        <v>224</v>
      </c>
      <c r="D1923" s="2" t="s">
        <v>72</v>
      </c>
      <c r="E1923" s="4">
        <v>1.990879478827362</v>
      </c>
      <c r="F1923" s="2" t="s">
        <v>150</v>
      </c>
      <c r="G1923" s="2" t="s">
        <v>2810</v>
      </c>
    </row>
    <row r="1924" spans="1:7">
      <c r="A1924" s="2" t="s">
        <v>4731</v>
      </c>
      <c r="B1924" s="2" t="s">
        <v>2786</v>
      </c>
      <c r="C1924" s="2" t="s">
        <v>224</v>
      </c>
      <c r="D1924" s="2" t="s">
        <v>72</v>
      </c>
      <c r="E1924" s="4">
        <v>1.990879478827362</v>
      </c>
      <c r="F1924" s="2" t="s">
        <v>150</v>
      </c>
      <c r="G1924" s="2" t="s">
        <v>2810</v>
      </c>
    </row>
    <row r="1925" spans="1:7">
      <c r="A1925" s="2" t="s">
        <v>4732</v>
      </c>
      <c r="B1925" s="2" t="s">
        <v>2787</v>
      </c>
      <c r="C1925" s="2" t="s">
        <v>224</v>
      </c>
      <c r="D1925" s="2" t="s">
        <v>72</v>
      </c>
      <c r="E1925" s="4">
        <v>1.990879478827362</v>
      </c>
      <c r="F1925" s="2" t="s">
        <v>150</v>
      </c>
      <c r="G1925" s="2" t="s">
        <v>2810</v>
      </c>
    </row>
    <row r="1926" spans="1:7">
      <c r="A1926" s="2" t="s">
        <v>4733</v>
      </c>
      <c r="B1926" s="2" t="s">
        <v>2788</v>
      </c>
      <c r="C1926" s="2" t="s">
        <v>224</v>
      </c>
      <c r="D1926" s="2" t="s">
        <v>72</v>
      </c>
      <c r="E1926" s="4">
        <v>1.990879478827362</v>
      </c>
      <c r="F1926" s="2" t="s">
        <v>150</v>
      </c>
      <c r="G1926" s="2" t="s">
        <v>2810</v>
      </c>
    </row>
    <row r="1927" spans="1:7">
      <c r="A1927" s="2" t="s">
        <v>4734</v>
      </c>
      <c r="B1927" s="2" t="s">
        <v>2790</v>
      </c>
      <c r="C1927" s="2" t="s">
        <v>224</v>
      </c>
      <c r="D1927" s="2" t="s">
        <v>72</v>
      </c>
      <c r="E1927" s="4">
        <v>1.990879478827362</v>
      </c>
      <c r="F1927" s="2" t="s">
        <v>150</v>
      </c>
      <c r="G1927" s="2" t="s">
        <v>2810</v>
      </c>
    </row>
    <row r="1928" spans="1:7">
      <c r="A1928" s="2" t="s">
        <v>4735</v>
      </c>
      <c r="B1928" s="2" t="s">
        <v>2792</v>
      </c>
      <c r="C1928" s="2" t="s">
        <v>224</v>
      </c>
      <c r="D1928" s="2" t="s">
        <v>72</v>
      </c>
      <c r="E1928" s="4">
        <v>1.990879478827362</v>
      </c>
      <c r="F1928" s="2" t="s">
        <v>150</v>
      </c>
      <c r="G1928" s="2" t="s">
        <v>2810</v>
      </c>
    </row>
    <row r="1929" spans="1:7">
      <c r="A1929" s="2" t="s">
        <v>4736</v>
      </c>
      <c r="B1929" s="2" t="s">
        <v>2793</v>
      </c>
      <c r="C1929" s="2" t="s">
        <v>224</v>
      </c>
      <c r="D1929" s="2" t="s">
        <v>72</v>
      </c>
      <c r="E1929" s="4">
        <v>1.990879478827362</v>
      </c>
      <c r="F1929" s="2" t="s">
        <v>150</v>
      </c>
      <c r="G1929" s="2" t="s">
        <v>2810</v>
      </c>
    </row>
    <row r="1930" spans="1:7">
      <c r="A1930" s="2" t="s">
        <v>4737</v>
      </c>
      <c r="B1930" s="2" t="s">
        <v>2794</v>
      </c>
      <c r="C1930" s="2" t="s">
        <v>224</v>
      </c>
      <c r="D1930" s="2" t="s">
        <v>72</v>
      </c>
      <c r="E1930" s="4">
        <v>1.990879478827362</v>
      </c>
      <c r="F1930" s="2" t="s">
        <v>150</v>
      </c>
      <c r="G1930" s="2" t="s">
        <v>2810</v>
      </c>
    </row>
    <row r="1931" spans="1:7">
      <c r="A1931" s="2" t="s">
        <v>4738</v>
      </c>
      <c r="B1931" s="2" t="s">
        <v>2796</v>
      </c>
      <c r="C1931" s="2" t="s">
        <v>224</v>
      </c>
      <c r="D1931" s="2" t="s">
        <v>72</v>
      </c>
      <c r="E1931" s="4">
        <v>1.990879478827362</v>
      </c>
      <c r="F1931" s="2" t="s">
        <v>150</v>
      </c>
      <c r="G1931" s="2" t="s">
        <v>2810</v>
      </c>
    </row>
    <row r="1932" spans="1:7">
      <c r="A1932" s="2" t="s">
        <v>4739</v>
      </c>
      <c r="B1932" s="2" t="s">
        <v>255</v>
      </c>
      <c r="C1932" s="2" t="s">
        <v>97</v>
      </c>
      <c r="D1932" s="2" t="s">
        <v>75</v>
      </c>
      <c r="E1932" s="4">
        <v>0.30653218059558118</v>
      </c>
      <c r="F1932" s="2" t="s">
        <v>150</v>
      </c>
      <c r="G1932" s="2" t="s">
        <v>2810</v>
      </c>
    </row>
    <row r="1933" spans="1:7">
      <c r="A1933" s="2" t="s">
        <v>4740</v>
      </c>
      <c r="B1933" s="2" t="s">
        <v>262</v>
      </c>
      <c r="C1933" s="2" t="s">
        <v>97</v>
      </c>
      <c r="D1933" s="2" t="s">
        <v>75</v>
      </c>
      <c r="E1933" s="4">
        <v>0.30653218059558118</v>
      </c>
      <c r="F1933" s="2" t="s">
        <v>150</v>
      </c>
      <c r="G1933" s="2" t="s">
        <v>2810</v>
      </c>
    </row>
    <row r="1934" spans="1:7">
      <c r="A1934" s="2" t="s">
        <v>4741</v>
      </c>
      <c r="B1934" s="2" t="s">
        <v>268</v>
      </c>
      <c r="C1934" s="2" t="s">
        <v>97</v>
      </c>
      <c r="D1934" s="2" t="s">
        <v>75</v>
      </c>
      <c r="E1934" s="4">
        <v>0.30653218059558118</v>
      </c>
      <c r="F1934" s="2" t="s">
        <v>150</v>
      </c>
      <c r="G1934" s="2" t="s">
        <v>2810</v>
      </c>
    </row>
    <row r="1935" spans="1:7">
      <c r="A1935" s="2" t="s">
        <v>4742</v>
      </c>
      <c r="B1935" s="2" t="s">
        <v>336</v>
      </c>
      <c r="C1935" s="2" t="s">
        <v>97</v>
      </c>
      <c r="D1935" s="2" t="s">
        <v>75</v>
      </c>
      <c r="E1935" s="4">
        <v>0.30653218059558118</v>
      </c>
      <c r="F1935" s="2" t="s">
        <v>150</v>
      </c>
      <c r="G1935" s="2" t="s">
        <v>2810</v>
      </c>
    </row>
    <row r="1936" spans="1:7">
      <c r="A1936" s="2" t="s">
        <v>4743</v>
      </c>
      <c r="B1936" s="2" t="s">
        <v>344</v>
      </c>
      <c r="C1936" s="2" t="s">
        <v>97</v>
      </c>
      <c r="D1936" s="2" t="s">
        <v>75</v>
      </c>
      <c r="E1936" s="4">
        <v>0.30653218059558118</v>
      </c>
      <c r="F1936" s="2" t="s">
        <v>150</v>
      </c>
      <c r="G1936" s="2" t="s">
        <v>2810</v>
      </c>
    </row>
    <row r="1937" spans="1:7">
      <c r="A1937" s="2" t="s">
        <v>4744</v>
      </c>
      <c r="B1937" s="2" t="s">
        <v>385</v>
      </c>
      <c r="C1937" s="2" t="s">
        <v>97</v>
      </c>
      <c r="D1937" s="2" t="s">
        <v>75</v>
      </c>
      <c r="E1937" s="4">
        <v>0.30653218059558118</v>
      </c>
      <c r="F1937" s="2" t="s">
        <v>150</v>
      </c>
      <c r="G1937" s="2" t="s">
        <v>2810</v>
      </c>
    </row>
    <row r="1938" spans="1:7">
      <c r="A1938" s="2" t="s">
        <v>4745</v>
      </c>
      <c r="B1938" s="2" t="s">
        <v>1178</v>
      </c>
      <c r="C1938" s="2" t="s">
        <v>97</v>
      </c>
      <c r="D1938" s="2" t="s">
        <v>75</v>
      </c>
      <c r="E1938" s="4">
        <v>0.30653218059558118</v>
      </c>
      <c r="F1938" s="2" t="s">
        <v>150</v>
      </c>
      <c r="G1938" s="2" t="s">
        <v>2810</v>
      </c>
    </row>
    <row r="1939" spans="1:7">
      <c r="A1939" s="2" t="s">
        <v>4746</v>
      </c>
      <c r="B1939" s="2" t="s">
        <v>1192</v>
      </c>
      <c r="C1939" s="2" t="s">
        <v>97</v>
      </c>
      <c r="D1939" s="2" t="s">
        <v>75</v>
      </c>
      <c r="E1939" s="4">
        <v>0.30653218059558118</v>
      </c>
      <c r="F1939" s="2" t="s">
        <v>150</v>
      </c>
      <c r="G1939" s="2" t="s">
        <v>2810</v>
      </c>
    </row>
    <row r="1940" spans="1:7">
      <c r="A1940" s="2" t="s">
        <v>4747</v>
      </c>
      <c r="B1940" s="2" t="s">
        <v>1932</v>
      </c>
      <c r="C1940" s="2" t="s">
        <v>97</v>
      </c>
      <c r="D1940" s="2" t="s">
        <v>75</v>
      </c>
      <c r="E1940" s="4">
        <v>0.30653218059558118</v>
      </c>
      <c r="F1940" s="2" t="s">
        <v>150</v>
      </c>
      <c r="G1940" s="2" t="s">
        <v>2810</v>
      </c>
    </row>
    <row r="1941" spans="1:7">
      <c r="A1941" s="2" t="s">
        <v>4748</v>
      </c>
      <c r="B1941" s="2" t="s">
        <v>1194</v>
      </c>
      <c r="C1941" s="2" t="s">
        <v>97</v>
      </c>
      <c r="D1941" s="2" t="s">
        <v>75</v>
      </c>
      <c r="E1941" s="4">
        <v>0.30653218059558118</v>
      </c>
      <c r="F1941" s="2" t="s">
        <v>150</v>
      </c>
      <c r="G1941" s="2" t="s">
        <v>2810</v>
      </c>
    </row>
    <row r="1942" spans="1:7">
      <c r="A1942" s="2" t="s">
        <v>4749</v>
      </c>
      <c r="B1942" s="2" t="s">
        <v>461</v>
      </c>
      <c r="C1942" s="2" t="s">
        <v>97</v>
      </c>
      <c r="D1942" s="2" t="s">
        <v>75</v>
      </c>
      <c r="E1942" s="4">
        <v>0.30653218059558118</v>
      </c>
      <c r="F1942" s="2" t="s">
        <v>150</v>
      </c>
      <c r="G1942" s="2" t="s">
        <v>2810</v>
      </c>
    </row>
    <row r="1943" spans="1:7">
      <c r="A1943" s="2" t="s">
        <v>4750</v>
      </c>
      <c r="B1943" s="2" t="s">
        <v>1954</v>
      </c>
      <c r="C1943" s="2" t="s">
        <v>97</v>
      </c>
      <c r="D1943" s="2" t="s">
        <v>75</v>
      </c>
      <c r="E1943" s="4">
        <v>0.30653218059558118</v>
      </c>
      <c r="F1943" s="2" t="s">
        <v>150</v>
      </c>
      <c r="G1943" s="2" t="s">
        <v>2810</v>
      </c>
    </row>
    <row r="1944" spans="1:7">
      <c r="A1944" s="2" t="s">
        <v>4751</v>
      </c>
      <c r="B1944" s="2" t="s">
        <v>501</v>
      </c>
      <c r="C1944" s="2" t="s">
        <v>97</v>
      </c>
      <c r="D1944" s="2" t="s">
        <v>75</v>
      </c>
      <c r="E1944" s="4">
        <v>0.30653218059558118</v>
      </c>
      <c r="F1944" s="2" t="s">
        <v>150</v>
      </c>
      <c r="G1944" s="2" t="s">
        <v>2810</v>
      </c>
    </row>
    <row r="1945" spans="1:7">
      <c r="A1945" s="2" t="s">
        <v>4752</v>
      </c>
      <c r="B1945" s="2" t="s">
        <v>506</v>
      </c>
      <c r="C1945" s="2" t="s">
        <v>97</v>
      </c>
      <c r="D1945" s="2" t="s">
        <v>75</v>
      </c>
      <c r="E1945" s="4">
        <v>0.30653218059558118</v>
      </c>
      <c r="F1945" s="2" t="s">
        <v>150</v>
      </c>
      <c r="G1945" s="2" t="s">
        <v>2810</v>
      </c>
    </row>
    <row r="1946" spans="1:7">
      <c r="A1946" s="2" t="s">
        <v>4753</v>
      </c>
      <c r="B1946" s="2" t="s">
        <v>525</v>
      </c>
      <c r="C1946" s="2" t="s">
        <v>97</v>
      </c>
      <c r="D1946" s="2" t="s">
        <v>75</v>
      </c>
      <c r="E1946" s="4">
        <v>0.30653218059558118</v>
      </c>
      <c r="F1946" s="2" t="s">
        <v>150</v>
      </c>
      <c r="G1946" s="2" t="s">
        <v>2810</v>
      </c>
    </row>
    <row r="1947" spans="1:7">
      <c r="A1947" s="2" t="s">
        <v>4754</v>
      </c>
      <c r="B1947" s="2" t="s">
        <v>1261</v>
      </c>
      <c r="C1947" s="2" t="s">
        <v>97</v>
      </c>
      <c r="D1947" s="2" t="s">
        <v>75</v>
      </c>
      <c r="E1947" s="4">
        <v>0.30653218059558118</v>
      </c>
      <c r="F1947" s="2" t="s">
        <v>150</v>
      </c>
      <c r="G1947" s="2" t="s">
        <v>2810</v>
      </c>
    </row>
    <row r="1948" spans="1:7">
      <c r="A1948" s="2" t="s">
        <v>4755</v>
      </c>
      <c r="B1948" s="2" t="s">
        <v>1263</v>
      </c>
      <c r="C1948" s="2" t="s">
        <v>97</v>
      </c>
      <c r="D1948" s="2" t="s">
        <v>75</v>
      </c>
      <c r="E1948" s="4">
        <v>0.30653218059558118</v>
      </c>
      <c r="F1948" s="2" t="s">
        <v>150</v>
      </c>
      <c r="G1948" s="2" t="s">
        <v>2810</v>
      </c>
    </row>
    <row r="1949" spans="1:7">
      <c r="A1949" s="2" t="s">
        <v>4756</v>
      </c>
      <c r="B1949" s="2" t="s">
        <v>1275</v>
      </c>
      <c r="C1949" s="2" t="s">
        <v>97</v>
      </c>
      <c r="D1949" s="2" t="s">
        <v>75</v>
      </c>
      <c r="E1949" s="4">
        <v>0.30653218059558118</v>
      </c>
      <c r="F1949" s="2" t="s">
        <v>150</v>
      </c>
      <c r="G1949" s="2" t="s">
        <v>2810</v>
      </c>
    </row>
    <row r="1950" spans="1:7">
      <c r="A1950" s="2" t="s">
        <v>4757</v>
      </c>
      <c r="B1950" s="2" t="s">
        <v>1284</v>
      </c>
      <c r="C1950" s="2" t="s">
        <v>97</v>
      </c>
      <c r="D1950" s="2" t="s">
        <v>75</v>
      </c>
      <c r="E1950" s="4">
        <v>0.30653218059558118</v>
      </c>
      <c r="F1950" s="2" t="s">
        <v>150</v>
      </c>
      <c r="G1950" s="2" t="s">
        <v>2810</v>
      </c>
    </row>
    <row r="1951" spans="1:7">
      <c r="A1951" s="2" t="s">
        <v>4758</v>
      </c>
      <c r="B1951" s="2" t="s">
        <v>566</v>
      </c>
      <c r="C1951" s="2" t="s">
        <v>97</v>
      </c>
      <c r="D1951" s="2" t="s">
        <v>75</v>
      </c>
      <c r="E1951" s="4">
        <v>0.30653218059558118</v>
      </c>
      <c r="F1951" s="2" t="s">
        <v>150</v>
      </c>
      <c r="G1951" s="2" t="s">
        <v>2810</v>
      </c>
    </row>
    <row r="1952" spans="1:7">
      <c r="A1952" s="2" t="s">
        <v>4759</v>
      </c>
      <c r="B1952" s="2" t="s">
        <v>1321</v>
      </c>
      <c r="C1952" s="2" t="s">
        <v>97</v>
      </c>
      <c r="D1952" s="2" t="s">
        <v>75</v>
      </c>
      <c r="E1952" s="4">
        <v>0.30653218059558118</v>
      </c>
      <c r="F1952" s="2" t="s">
        <v>150</v>
      </c>
      <c r="G1952" s="2" t="s">
        <v>2810</v>
      </c>
    </row>
    <row r="1953" spans="1:7">
      <c r="A1953" s="2" t="s">
        <v>4760</v>
      </c>
      <c r="B1953" s="2" t="s">
        <v>610</v>
      </c>
      <c r="C1953" s="2" t="s">
        <v>97</v>
      </c>
      <c r="D1953" s="2" t="s">
        <v>75</v>
      </c>
      <c r="E1953" s="4">
        <v>0.30653218059558118</v>
      </c>
      <c r="F1953" s="2" t="s">
        <v>150</v>
      </c>
      <c r="G1953" s="2" t="s">
        <v>2810</v>
      </c>
    </row>
    <row r="1954" spans="1:7">
      <c r="A1954" s="2" t="s">
        <v>4761</v>
      </c>
      <c r="B1954" s="2" t="s">
        <v>2033</v>
      </c>
      <c r="C1954" s="2" t="s">
        <v>97</v>
      </c>
      <c r="D1954" s="2" t="s">
        <v>75</v>
      </c>
      <c r="E1954" s="4">
        <v>0.30653218059558118</v>
      </c>
      <c r="F1954" s="2" t="s">
        <v>150</v>
      </c>
      <c r="G1954" s="2" t="s">
        <v>2810</v>
      </c>
    </row>
    <row r="1955" spans="1:7">
      <c r="A1955" s="2" t="s">
        <v>4762</v>
      </c>
      <c r="B1955" s="2" t="s">
        <v>2062</v>
      </c>
      <c r="C1955" s="2" t="s">
        <v>97</v>
      </c>
      <c r="D1955" s="2" t="s">
        <v>75</v>
      </c>
      <c r="E1955" s="4">
        <v>0.30653218059558118</v>
      </c>
      <c r="F1955" s="2" t="s">
        <v>150</v>
      </c>
      <c r="G1955" s="2" t="s">
        <v>2810</v>
      </c>
    </row>
    <row r="1956" spans="1:7">
      <c r="A1956" s="2" t="s">
        <v>4763</v>
      </c>
      <c r="B1956" s="2" t="s">
        <v>1358</v>
      </c>
      <c r="C1956" s="2" t="s">
        <v>97</v>
      </c>
      <c r="D1956" s="2" t="s">
        <v>75</v>
      </c>
      <c r="E1956" s="4">
        <v>0.30653218059558118</v>
      </c>
      <c r="F1956" s="2" t="s">
        <v>150</v>
      </c>
      <c r="G1956" s="2" t="s">
        <v>2810</v>
      </c>
    </row>
    <row r="1957" spans="1:7">
      <c r="A1957" s="2" t="s">
        <v>4764</v>
      </c>
      <c r="B1957" s="2" t="s">
        <v>1361</v>
      </c>
      <c r="C1957" s="2" t="s">
        <v>97</v>
      </c>
      <c r="D1957" s="2" t="s">
        <v>75</v>
      </c>
      <c r="E1957" s="4">
        <v>0.30653218059558118</v>
      </c>
      <c r="F1957" s="2" t="s">
        <v>150</v>
      </c>
      <c r="G1957" s="2" t="s">
        <v>2810</v>
      </c>
    </row>
    <row r="1958" spans="1:7">
      <c r="A1958" s="2" t="s">
        <v>4765</v>
      </c>
      <c r="B1958" s="2" t="s">
        <v>653</v>
      </c>
      <c r="C1958" s="2" t="s">
        <v>97</v>
      </c>
      <c r="D1958" s="2" t="s">
        <v>75</v>
      </c>
      <c r="E1958" s="4">
        <v>0.30653218059558118</v>
      </c>
      <c r="F1958" s="2" t="s">
        <v>150</v>
      </c>
      <c r="G1958" s="2" t="s">
        <v>2810</v>
      </c>
    </row>
    <row r="1959" spans="1:7">
      <c r="A1959" s="2" t="s">
        <v>4766</v>
      </c>
      <c r="B1959" s="2" t="s">
        <v>660</v>
      </c>
      <c r="C1959" s="2" t="s">
        <v>97</v>
      </c>
      <c r="D1959" s="2" t="s">
        <v>75</v>
      </c>
      <c r="E1959" s="4">
        <v>0.30653218059558118</v>
      </c>
      <c r="F1959" s="2" t="s">
        <v>150</v>
      </c>
      <c r="G1959" s="2" t="s">
        <v>2810</v>
      </c>
    </row>
    <row r="1960" spans="1:7">
      <c r="A1960" s="2" t="s">
        <v>4767</v>
      </c>
      <c r="B1960" s="2" t="s">
        <v>2120</v>
      </c>
      <c r="C1960" s="2" t="s">
        <v>97</v>
      </c>
      <c r="D1960" s="2" t="s">
        <v>75</v>
      </c>
      <c r="E1960" s="4">
        <v>0.30653218059558118</v>
      </c>
      <c r="F1960" s="2" t="s">
        <v>150</v>
      </c>
      <c r="G1960" s="2" t="s">
        <v>2810</v>
      </c>
    </row>
    <row r="1961" spans="1:7">
      <c r="A1961" s="2" t="s">
        <v>4768</v>
      </c>
      <c r="B1961" s="2" t="s">
        <v>1382</v>
      </c>
      <c r="C1961" s="2" t="s">
        <v>97</v>
      </c>
      <c r="D1961" s="2" t="s">
        <v>75</v>
      </c>
      <c r="E1961" s="4">
        <v>0.30653218059558118</v>
      </c>
      <c r="F1961" s="2" t="s">
        <v>150</v>
      </c>
      <c r="G1961" s="2" t="s">
        <v>2810</v>
      </c>
    </row>
    <row r="1962" spans="1:7">
      <c r="A1962" s="2" t="s">
        <v>4769</v>
      </c>
      <c r="B1962" s="2" t="s">
        <v>696</v>
      </c>
      <c r="C1962" s="2" t="s">
        <v>97</v>
      </c>
      <c r="D1962" s="2" t="s">
        <v>75</v>
      </c>
      <c r="E1962" s="4">
        <v>0.30653218059558118</v>
      </c>
      <c r="F1962" s="2" t="s">
        <v>150</v>
      </c>
      <c r="G1962" s="2" t="s">
        <v>2810</v>
      </c>
    </row>
    <row r="1963" spans="1:7">
      <c r="A1963" s="2" t="s">
        <v>4770</v>
      </c>
      <c r="B1963" s="2" t="s">
        <v>2213</v>
      </c>
      <c r="C1963" s="2" t="s">
        <v>97</v>
      </c>
      <c r="D1963" s="2" t="s">
        <v>75</v>
      </c>
      <c r="E1963" s="4">
        <v>0.30653218059558118</v>
      </c>
      <c r="F1963" s="2" t="s">
        <v>150</v>
      </c>
      <c r="G1963" s="2" t="s">
        <v>2810</v>
      </c>
    </row>
    <row r="1964" spans="1:7">
      <c r="A1964" s="2" t="s">
        <v>4771</v>
      </c>
      <c r="B1964" s="2" t="s">
        <v>1419</v>
      </c>
      <c r="C1964" s="2" t="s">
        <v>97</v>
      </c>
      <c r="D1964" s="2" t="s">
        <v>75</v>
      </c>
      <c r="E1964" s="4">
        <v>0.30653218059558118</v>
      </c>
      <c r="F1964" s="2" t="s">
        <v>150</v>
      </c>
      <c r="G1964" s="2" t="s">
        <v>2810</v>
      </c>
    </row>
    <row r="1965" spans="1:7">
      <c r="A1965" s="2" t="s">
        <v>4772</v>
      </c>
      <c r="B1965" s="2" t="s">
        <v>1433</v>
      </c>
      <c r="C1965" s="2" t="s">
        <v>97</v>
      </c>
      <c r="D1965" s="2" t="s">
        <v>75</v>
      </c>
      <c r="E1965" s="4">
        <v>0.30653218059558118</v>
      </c>
      <c r="F1965" s="2" t="s">
        <v>150</v>
      </c>
      <c r="G1965" s="2" t="s">
        <v>2810</v>
      </c>
    </row>
    <row r="1966" spans="1:7">
      <c r="A1966" s="2" t="s">
        <v>4773</v>
      </c>
      <c r="B1966" s="2" t="s">
        <v>1439</v>
      </c>
      <c r="C1966" s="2" t="s">
        <v>97</v>
      </c>
      <c r="D1966" s="2" t="s">
        <v>75</v>
      </c>
      <c r="E1966" s="4">
        <v>0.30653218059558118</v>
      </c>
      <c r="F1966" s="2" t="s">
        <v>150</v>
      </c>
      <c r="G1966" s="2" t="s">
        <v>2810</v>
      </c>
    </row>
    <row r="1967" spans="1:7">
      <c r="A1967" s="2" t="s">
        <v>4774</v>
      </c>
      <c r="B1967" s="2" t="s">
        <v>2245</v>
      </c>
      <c r="C1967" s="2" t="s">
        <v>97</v>
      </c>
      <c r="D1967" s="2" t="s">
        <v>75</v>
      </c>
      <c r="E1967" s="4">
        <v>0.30653218059558118</v>
      </c>
      <c r="F1967" s="2" t="s">
        <v>150</v>
      </c>
      <c r="G1967" s="2" t="s">
        <v>2810</v>
      </c>
    </row>
    <row r="1968" spans="1:7">
      <c r="A1968" s="2" t="s">
        <v>4775</v>
      </c>
      <c r="B1968" s="2" t="s">
        <v>1443</v>
      </c>
      <c r="C1968" s="2" t="s">
        <v>97</v>
      </c>
      <c r="D1968" s="2" t="s">
        <v>75</v>
      </c>
      <c r="E1968" s="4">
        <v>0.30653218059558118</v>
      </c>
      <c r="F1968" s="2" t="s">
        <v>150</v>
      </c>
      <c r="G1968" s="2" t="s">
        <v>2810</v>
      </c>
    </row>
    <row r="1969" spans="1:7">
      <c r="A1969" s="2" t="s">
        <v>4776</v>
      </c>
      <c r="B1969" s="2" t="s">
        <v>2256</v>
      </c>
      <c r="C1969" s="2" t="s">
        <v>97</v>
      </c>
      <c r="D1969" s="2" t="s">
        <v>75</v>
      </c>
      <c r="E1969" s="4">
        <v>0.30653218059558118</v>
      </c>
      <c r="F1969" s="2" t="s">
        <v>150</v>
      </c>
      <c r="G1969" s="2" t="s">
        <v>2810</v>
      </c>
    </row>
    <row r="1970" spans="1:7">
      <c r="A1970" s="2" t="s">
        <v>4777</v>
      </c>
      <c r="B1970" s="2" t="s">
        <v>2265</v>
      </c>
      <c r="C1970" s="2" t="s">
        <v>97</v>
      </c>
      <c r="D1970" s="2" t="s">
        <v>75</v>
      </c>
      <c r="E1970" s="4">
        <v>0.30653218059558118</v>
      </c>
      <c r="F1970" s="2" t="s">
        <v>150</v>
      </c>
      <c r="G1970" s="2" t="s">
        <v>2810</v>
      </c>
    </row>
    <row r="1971" spans="1:7">
      <c r="A1971" s="2" t="s">
        <v>4778</v>
      </c>
      <c r="B1971" s="2" t="s">
        <v>2275</v>
      </c>
      <c r="C1971" s="2" t="s">
        <v>97</v>
      </c>
      <c r="D1971" s="2" t="s">
        <v>75</v>
      </c>
      <c r="E1971" s="4">
        <v>0.30653218059558118</v>
      </c>
      <c r="F1971" s="2" t="s">
        <v>150</v>
      </c>
      <c r="G1971" s="2" t="s">
        <v>2810</v>
      </c>
    </row>
    <row r="1972" spans="1:7">
      <c r="A1972" s="2" t="s">
        <v>4779</v>
      </c>
      <c r="B1972" s="2" t="s">
        <v>2278</v>
      </c>
      <c r="C1972" s="2" t="s">
        <v>97</v>
      </c>
      <c r="D1972" s="2" t="s">
        <v>75</v>
      </c>
      <c r="E1972" s="4">
        <v>0.30653218059558118</v>
      </c>
      <c r="F1972" s="2" t="s">
        <v>150</v>
      </c>
      <c r="G1972" s="2" t="s">
        <v>2810</v>
      </c>
    </row>
    <row r="1973" spans="1:7">
      <c r="A1973" s="2" t="s">
        <v>4780</v>
      </c>
      <c r="B1973" s="2" t="s">
        <v>2281</v>
      </c>
      <c r="C1973" s="2" t="s">
        <v>97</v>
      </c>
      <c r="D1973" s="2" t="s">
        <v>75</v>
      </c>
      <c r="E1973" s="4">
        <v>0.30653218059558118</v>
      </c>
      <c r="F1973" s="2" t="s">
        <v>150</v>
      </c>
      <c r="G1973" s="2" t="s">
        <v>2810</v>
      </c>
    </row>
    <row r="1974" spans="1:7">
      <c r="A1974" s="2" t="s">
        <v>4781</v>
      </c>
      <c r="B1974" s="2" t="s">
        <v>2285</v>
      </c>
      <c r="C1974" s="2" t="s">
        <v>97</v>
      </c>
      <c r="D1974" s="2" t="s">
        <v>75</v>
      </c>
      <c r="E1974" s="4">
        <v>0.30653218059558118</v>
      </c>
      <c r="F1974" s="2" t="s">
        <v>150</v>
      </c>
      <c r="G1974" s="2" t="s">
        <v>2810</v>
      </c>
    </row>
    <row r="1975" spans="1:7">
      <c r="A1975" s="2" t="s">
        <v>4782</v>
      </c>
      <c r="B1975" s="2" t="s">
        <v>1465</v>
      </c>
      <c r="C1975" s="2" t="s">
        <v>97</v>
      </c>
      <c r="D1975" s="2" t="s">
        <v>75</v>
      </c>
      <c r="E1975" s="4">
        <v>0.30653218059558118</v>
      </c>
      <c r="F1975" s="2" t="s">
        <v>150</v>
      </c>
      <c r="G1975" s="2" t="s">
        <v>2810</v>
      </c>
    </row>
    <row r="1976" spans="1:7">
      <c r="A1976" s="2" t="s">
        <v>4783</v>
      </c>
      <c r="B1976" s="2" t="s">
        <v>2298</v>
      </c>
      <c r="C1976" s="2" t="s">
        <v>97</v>
      </c>
      <c r="D1976" s="2" t="s">
        <v>75</v>
      </c>
      <c r="E1976" s="4">
        <v>0.30653218059558118</v>
      </c>
      <c r="F1976" s="2" t="s">
        <v>150</v>
      </c>
      <c r="G1976" s="2" t="s">
        <v>2810</v>
      </c>
    </row>
    <row r="1977" spans="1:7">
      <c r="A1977" s="2" t="s">
        <v>4784</v>
      </c>
      <c r="B1977" s="2" t="s">
        <v>1469</v>
      </c>
      <c r="C1977" s="2" t="s">
        <v>97</v>
      </c>
      <c r="D1977" s="2" t="s">
        <v>75</v>
      </c>
      <c r="E1977" s="4">
        <v>0.30653218059558118</v>
      </c>
      <c r="F1977" s="2" t="s">
        <v>150</v>
      </c>
      <c r="G1977" s="2" t="s">
        <v>2810</v>
      </c>
    </row>
    <row r="1978" spans="1:7">
      <c r="A1978" s="2" t="s">
        <v>4785</v>
      </c>
      <c r="B1978" s="2" t="s">
        <v>2305</v>
      </c>
      <c r="C1978" s="2" t="s">
        <v>97</v>
      </c>
      <c r="D1978" s="2" t="s">
        <v>75</v>
      </c>
      <c r="E1978" s="4">
        <v>0.30653218059558118</v>
      </c>
      <c r="F1978" s="2" t="s">
        <v>150</v>
      </c>
      <c r="G1978" s="2" t="s">
        <v>2810</v>
      </c>
    </row>
    <row r="1979" spans="1:7">
      <c r="A1979" s="2" t="s">
        <v>4786</v>
      </c>
      <c r="B1979" s="2" t="s">
        <v>2310</v>
      </c>
      <c r="C1979" s="2" t="s">
        <v>97</v>
      </c>
      <c r="D1979" s="2" t="s">
        <v>75</v>
      </c>
      <c r="E1979" s="4">
        <v>0.30653218059558118</v>
      </c>
      <c r="F1979" s="2" t="s">
        <v>150</v>
      </c>
      <c r="G1979" s="2" t="s">
        <v>2810</v>
      </c>
    </row>
    <row r="1980" spans="1:7">
      <c r="A1980" s="2" t="s">
        <v>4787</v>
      </c>
      <c r="B1980" s="2" t="s">
        <v>2313</v>
      </c>
      <c r="C1980" s="2" t="s">
        <v>97</v>
      </c>
      <c r="D1980" s="2" t="s">
        <v>75</v>
      </c>
      <c r="E1980" s="4">
        <v>0.30653218059558118</v>
      </c>
      <c r="F1980" s="2" t="s">
        <v>150</v>
      </c>
      <c r="G1980" s="2" t="s">
        <v>2810</v>
      </c>
    </row>
    <row r="1981" spans="1:7">
      <c r="A1981" s="2" t="s">
        <v>4788</v>
      </c>
      <c r="B1981" s="2" t="s">
        <v>2315</v>
      </c>
      <c r="C1981" s="2" t="s">
        <v>97</v>
      </c>
      <c r="D1981" s="2" t="s">
        <v>75</v>
      </c>
      <c r="E1981" s="4">
        <v>0.30653218059558118</v>
      </c>
      <c r="F1981" s="2" t="s">
        <v>150</v>
      </c>
      <c r="G1981" s="2" t="s">
        <v>2810</v>
      </c>
    </row>
    <row r="1982" spans="1:7">
      <c r="A1982" s="2" t="s">
        <v>4789</v>
      </c>
      <c r="B1982" s="2" t="s">
        <v>1476</v>
      </c>
      <c r="C1982" s="2" t="s">
        <v>97</v>
      </c>
      <c r="D1982" s="2" t="s">
        <v>75</v>
      </c>
      <c r="E1982" s="4">
        <v>0.30653218059558118</v>
      </c>
      <c r="F1982" s="2" t="s">
        <v>150</v>
      </c>
      <c r="G1982" s="2" t="s">
        <v>2810</v>
      </c>
    </row>
    <row r="1983" spans="1:7">
      <c r="A1983" s="2" t="s">
        <v>4790</v>
      </c>
      <c r="B1983" s="2" t="s">
        <v>2326</v>
      </c>
      <c r="C1983" s="2" t="s">
        <v>97</v>
      </c>
      <c r="D1983" s="2" t="s">
        <v>75</v>
      </c>
      <c r="E1983" s="4">
        <v>0.30653218059558118</v>
      </c>
      <c r="F1983" s="2" t="s">
        <v>150</v>
      </c>
      <c r="G1983" s="2" t="s">
        <v>2810</v>
      </c>
    </row>
    <row r="1984" spans="1:7">
      <c r="A1984" s="2" t="s">
        <v>4791</v>
      </c>
      <c r="B1984" s="2" t="s">
        <v>2331</v>
      </c>
      <c r="C1984" s="2" t="s">
        <v>97</v>
      </c>
      <c r="D1984" s="2" t="s">
        <v>75</v>
      </c>
      <c r="E1984" s="4">
        <v>0.30653218059558118</v>
      </c>
      <c r="F1984" s="2" t="s">
        <v>150</v>
      </c>
      <c r="G1984" s="2" t="s">
        <v>2810</v>
      </c>
    </row>
    <row r="1985" spans="1:7">
      <c r="A1985" s="2" t="s">
        <v>4792</v>
      </c>
      <c r="B1985" s="2" t="s">
        <v>2338</v>
      </c>
      <c r="C1985" s="2" t="s">
        <v>97</v>
      </c>
      <c r="D1985" s="2" t="s">
        <v>75</v>
      </c>
      <c r="E1985" s="4">
        <v>0.30653218059558118</v>
      </c>
      <c r="F1985" s="2" t="s">
        <v>150</v>
      </c>
      <c r="G1985" s="2" t="s">
        <v>2810</v>
      </c>
    </row>
    <row r="1986" spans="1:7">
      <c r="A1986" s="2" t="s">
        <v>4793</v>
      </c>
      <c r="B1986" s="2" t="s">
        <v>2348</v>
      </c>
      <c r="C1986" s="2" t="s">
        <v>97</v>
      </c>
      <c r="D1986" s="2" t="s">
        <v>75</v>
      </c>
      <c r="E1986" s="4">
        <v>0.30653218059558118</v>
      </c>
      <c r="F1986" s="2" t="s">
        <v>150</v>
      </c>
      <c r="G1986" s="2" t="s">
        <v>2810</v>
      </c>
    </row>
    <row r="1987" spans="1:7">
      <c r="A1987" s="2" t="s">
        <v>4794</v>
      </c>
      <c r="B1987" s="2" t="s">
        <v>1495</v>
      </c>
      <c r="C1987" s="2" t="s">
        <v>97</v>
      </c>
      <c r="D1987" s="2" t="s">
        <v>75</v>
      </c>
      <c r="E1987" s="4">
        <v>0.30653218059558118</v>
      </c>
      <c r="F1987" s="2" t="s">
        <v>150</v>
      </c>
      <c r="G1987" s="2" t="s">
        <v>2810</v>
      </c>
    </row>
    <row r="1988" spans="1:7">
      <c r="A1988" s="2" t="s">
        <v>4795</v>
      </c>
      <c r="B1988" s="2" t="s">
        <v>1499</v>
      </c>
      <c r="C1988" s="2" t="s">
        <v>97</v>
      </c>
      <c r="D1988" s="2" t="s">
        <v>75</v>
      </c>
      <c r="E1988" s="4">
        <v>0.30653218059558118</v>
      </c>
      <c r="F1988" s="2" t="s">
        <v>150</v>
      </c>
      <c r="G1988" s="2" t="s">
        <v>2810</v>
      </c>
    </row>
    <row r="1989" spans="1:7">
      <c r="A1989" s="2" t="s">
        <v>4796</v>
      </c>
      <c r="B1989" s="2" t="s">
        <v>1501</v>
      </c>
      <c r="C1989" s="2" t="s">
        <v>97</v>
      </c>
      <c r="D1989" s="2" t="s">
        <v>75</v>
      </c>
      <c r="E1989" s="4">
        <v>0.30653218059558118</v>
      </c>
      <c r="F1989" s="2" t="s">
        <v>150</v>
      </c>
      <c r="G1989" s="2" t="s">
        <v>2810</v>
      </c>
    </row>
    <row r="1990" spans="1:7">
      <c r="A1990" s="2" t="s">
        <v>4797</v>
      </c>
      <c r="B1990" s="2" t="s">
        <v>2353</v>
      </c>
      <c r="C1990" s="2" t="s">
        <v>97</v>
      </c>
      <c r="D1990" s="2" t="s">
        <v>75</v>
      </c>
      <c r="E1990" s="4">
        <v>0.30653218059558118</v>
      </c>
      <c r="F1990" s="2" t="s">
        <v>150</v>
      </c>
      <c r="G1990" s="2" t="s">
        <v>2810</v>
      </c>
    </row>
    <row r="1991" spans="1:7">
      <c r="A1991" s="2" t="s">
        <v>4798</v>
      </c>
      <c r="B1991" s="2" t="s">
        <v>2357</v>
      </c>
      <c r="C1991" s="2" t="s">
        <v>97</v>
      </c>
      <c r="D1991" s="2" t="s">
        <v>75</v>
      </c>
      <c r="E1991" s="4">
        <v>0.30653218059558118</v>
      </c>
      <c r="F1991" s="2" t="s">
        <v>150</v>
      </c>
      <c r="G1991" s="2" t="s">
        <v>2810</v>
      </c>
    </row>
    <row r="1992" spans="1:7">
      <c r="A1992" s="2" t="s">
        <v>4799</v>
      </c>
      <c r="B1992" s="2" t="s">
        <v>1507</v>
      </c>
      <c r="C1992" s="2" t="s">
        <v>97</v>
      </c>
      <c r="D1992" s="2" t="s">
        <v>75</v>
      </c>
      <c r="E1992" s="4">
        <v>0.30653218059558118</v>
      </c>
      <c r="F1992" s="2" t="s">
        <v>150</v>
      </c>
      <c r="G1992" s="2" t="s">
        <v>2810</v>
      </c>
    </row>
    <row r="1993" spans="1:7">
      <c r="A1993" s="2" t="s">
        <v>4800</v>
      </c>
      <c r="B1993" s="2" t="s">
        <v>2364</v>
      </c>
      <c r="C1993" s="2" t="s">
        <v>97</v>
      </c>
      <c r="D1993" s="2" t="s">
        <v>75</v>
      </c>
      <c r="E1993" s="4">
        <v>0.30653218059558118</v>
      </c>
      <c r="F1993" s="2" t="s">
        <v>150</v>
      </c>
      <c r="G1993" s="2" t="s">
        <v>2810</v>
      </c>
    </row>
    <row r="1994" spans="1:7">
      <c r="A1994" s="2" t="s">
        <v>4801</v>
      </c>
      <c r="B1994" s="2" t="s">
        <v>1513</v>
      </c>
      <c r="C1994" s="2" t="s">
        <v>97</v>
      </c>
      <c r="D1994" s="2" t="s">
        <v>75</v>
      </c>
      <c r="E1994" s="4">
        <v>0.30653218059558118</v>
      </c>
      <c r="F1994" s="2" t="s">
        <v>150</v>
      </c>
      <c r="G1994" s="2" t="s">
        <v>2810</v>
      </c>
    </row>
    <row r="1995" spans="1:7">
      <c r="A1995" s="2" t="s">
        <v>4802</v>
      </c>
      <c r="B1995" s="2" t="s">
        <v>2374</v>
      </c>
      <c r="C1995" s="2" t="s">
        <v>97</v>
      </c>
      <c r="D1995" s="2" t="s">
        <v>75</v>
      </c>
      <c r="E1995" s="4">
        <v>0.30653218059558118</v>
      </c>
      <c r="F1995" s="2" t="s">
        <v>150</v>
      </c>
      <c r="G1995" s="2" t="s">
        <v>2810</v>
      </c>
    </row>
    <row r="1996" spans="1:7">
      <c r="A1996" s="2" t="s">
        <v>4803</v>
      </c>
      <c r="B1996" s="2" t="s">
        <v>2381</v>
      </c>
      <c r="C1996" s="2" t="s">
        <v>97</v>
      </c>
      <c r="D1996" s="2" t="s">
        <v>75</v>
      </c>
      <c r="E1996" s="4">
        <v>0.30653218059558118</v>
      </c>
      <c r="F1996" s="2" t="s">
        <v>150</v>
      </c>
      <c r="G1996" s="2" t="s">
        <v>2810</v>
      </c>
    </row>
    <row r="1997" spans="1:7">
      <c r="A1997" s="2" t="s">
        <v>4804</v>
      </c>
      <c r="B1997" s="2" t="s">
        <v>793</v>
      </c>
      <c r="C1997" s="2" t="s">
        <v>97</v>
      </c>
      <c r="D1997" s="2" t="s">
        <v>75</v>
      </c>
      <c r="E1997" s="4">
        <v>0.30653218059558118</v>
      </c>
      <c r="F1997" s="2" t="s">
        <v>150</v>
      </c>
      <c r="G1997" s="2" t="s">
        <v>2810</v>
      </c>
    </row>
    <row r="1998" spans="1:7">
      <c r="A1998" s="2" t="s">
        <v>4805</v>
      </c>
      <c r="B1998" s="2" t="s">
        <v>796</v>
      </c>
      <c r="C1998" s="2" t="s">
        <v>97</v>
      </c>
      <c r="D1998" s="2" t="s">
        <v>75</v>
      </c>
      <c r="E1998" s="4">
        <v>0.30653218059558118</v>
      </c>
      <c r="F1998" s="2" t="s">
        <v>150</v>
      </c>
      <c r="G1998" s="2" t="s">
        <v>2810</v>
      </c>
    </row>
    <row r="1999" spans="1:7">
      <c r="A1999" s="2" t="s">
        <v>4806</v>
      </c>
      <c r="B1999" s="2" t="s">
        <v>1530</v>
      </c>
      <c r="C1999" s="2" t="s">
        <v>97</v>
      </c>
      <c r="D1999" s="2" t="s">
        <v>75</v>
      </c>
      <c r="E1999" s="4">
        <v>0.30653218059558118</v>
      </c>
      <c r="F1999" s="2" t="s">
        <v>150</v>
      </c>
      <c r="G1999" s="2" t="s">
        <v>2810</v>
      </c>
    </row>
    <row r="2000" spans="1:7">
      <c r="A2000" s="2" t="s">
        <v>4807</v>
      </c>
      <c r="B2000" s="2" t="s">
        <v>1533</v>
      </c>
      <c r="C2000" s="2" t="s">
        <v>97</v>
      </c>
      <c r="D2000" s="2" t="s">
        <v>75</v>
      </c>
      <c r="E2000" s="4">
        <v>0.30653218059558118</v>
      </c>
      <c r="F2000" s="2" t="s">
        <v>150</v>
      </c>
      <c r="G2000" s="2" t="s">
        <v>2810</v>
      </c>
    </row>
    <row r="2001" spans="1:7">
      <c r="A2001" s="2" t="s">
        <v>4808</v>
      </c>
      <c r="B2001" s="2" t="s">
        <v>807</v>
      </c>
      <c r="C2001" s="2" t="s">
        <v>97</v>
      </c>
      <c r="D2001" s="2" t="s">
        <v>75</v>
      </c>
      <c r="E2001" s="4">
        <v>0.30653218059558118</v>
      </c>
      <c r="F2001" s="2" t="s">
        <v>150</v>
      </c>
      <c r="G2001" s="2" t="s">
        <v>2810</v>
      </c>
    </row>
    <row r="2002" spans="1:7">
      <c r="A2002" s="2" t="s">
        <v>4809</v>
      </c>
      <c r="B2002" s="2" t="s">
        <v>809</v>
      </c>
      <c r="C2002" s="2" t="s">
        <v>97</v>
      </c>
      <c r="D2002" s="2" t="s">
        <v>75</v>
      </c>
      <c r="E2002" s="4">
        <v>0.30653218059558118</v>
      </c>
      <c r="F2002" s="2" t="s">
        <v>150</v>
      </c>
      <c r="G2002" s="2" t="s">
        <v>2810</v>
      </c>
    </row>
    <row r="2003" spans="1:7">
      <c r="A2003" s="2" t="s">
        <v>4810</v>
      </c>
      <c r="B2003" s="2" t="s">
        <v>1540</v>
      </c>
      <c r="C2003" s="2" t="s">
        <v>97</v>
      </c>
      <c r="D2003" s="2" t="s">
        <v>75</v>
      </c>
      <c r="E2003" s="4">
        <v>0.30653218059558118</v>
      </c>
      <c r="F2003" s="2" t="s">
        <v>150</v>
      </c>
      <c r="G2003" s="2" t="s">
        <v>2810</v>
      </c>
    </row>
    <row r="2004" spans="1:7">
      <c r="A2004" s="2" t="s">
        <v>4811</v>
      </c>
      <c r="B2004" s="2" t="s">
        <v>2398</v>
      </c>
      <c r="C2004" s="2" t="s">
        <v>97</v>
      </c>
      <c r="D2004" s="2" t="s">
        <v>75</v>
      </c>
      <c r="E2004" s="4">
        <v>0.30653218059558118</v>
      </c>
      <c r="F2004" s="2" t="s">
        <v>150</v>
      </c>
      <c r="G2004" s="2" t="s">
        <v>2810</v>
      </c>
    </row>
    <row r="2005" spans="1:7">
      <c r="A2005" s="2" t="s">
        <v>4812</v>
      </c>
      <c r="B2005" s="2" t="s">
        <v>813</v>
      </c>
      <c r="C2005" s="2" t="s">
        <v>97</v>
      </c>
      <c r="D2005" s="2" t="s">
        <v>75</v>
      </c>
      <c r="E2005" s="4">
        <v>0.30653218059558118</v>
      </c>
      <c r="F2005" s="2" t="s">
        <v>150</v>
      </c>
      <c r="G2005" s="2" t="s">
        <v>2810</v>
      </c>
    </row>
    <row r="2006" spans="1:7">
      <c r="A2006" s="2" t="s">
        <v>4813</v>
      </c>
      <c r="B2006" s="2" t="s">
        <v>1544</v>
      </c>
      <c r="C2006" s="2" t="s">
        <v>97</v>
      </c>
      <c r="D2006" s="2" t="s">
        <v>75</v>
      </c>
      <c r="E2006" s="4">
        <v>0.30653218059558118</v>
      </c>
      <c r="F2006" s="2" t="s">
        <v>150</v>
      </c>
      <c r="G2006" s="2" t="s">
        <v>2810</v>
      </c>
    </row>
    <row r="2007" spans="1:7">
      <c r="A2007" s="2" t="s">
        <v>4814</v>
      </c>
      <c r="B2007" s="2" t="s">
        <v>815</v>
      </c>
      <c r="C2007" s="2" t="s">
        <v>97</v>
      </c>
      <c r="D2007" s="2" t="s">
        <v>75</v>
      </c>
      <c r="E2007" s="4">
        <v>0.30653218059558118</v>
      </c>
      <c r="F2007" s="2" t="s">
        <v>150</v>
      </c>
      <c r="G2007" s="2" t="s">
        <v>2810</v>
      </c>
    </row>
    <row r="2008" spans="1:7">
      <c r="A2008" s="2" t="s">
        <v>4815</v>
      </c>
      <c r="B2008" s="2" t="s">
        <v>1550</v>
      </c>
      <c r="C2008" s="2" t="s">
        <v>97</v>
      </c>
      <c r="D2008" s="2" t="s">
        <v>75</v>
      </c>
      <c r="E2008" s="4">
        <v>0.30653218059558118</v>
      </c>
      <c r="F2008" s="2" t="s">
        <v>150</v>
      </c>
      <c r="G2008" s="2" t="s">
        <v>2810</v>
      </c>
    </row>
    <row r="2009" spans="1:7">
      <c r="A2009" s="2" t="s">
        <v>4816</v>
      </c>
      <c r="B2009" s="2" t="s">
        <v>1561</v>
      </c>
      <c r="C2009" s="2" t="s">
        <v>97</v>
      </c>
      <c r="D2009" s="2" t="s">
        <v>75</v>
      </c>
      <c r="E2009" s="4">
        <v>0.30653218059558118</v>
      </c>
      <c r="F2009" s="2" t="s">
        <v>150</v>
      </c>
      <c r="G2009" s="2" t="s">
        <v>2810</v>
      </c>
    </row>
    <row r="2010" spans="1:7">
      <c r="A2010" s="2" t="s">
        <v>4817</v>
      </c>
      <c r="B2010" s="2" t="s">
        <v>1563</v>
      </c>
      <c r="C2010" s="2" t="s">
        <v>97</v>
      </c>
      <c r="D2010" s="2" t="s">
        <v>75</v>
      </c>
      <c r="E2010" s="4">
        <v>0.30653218059558118</v>
      </c>
      <c r="F2010" s="2" t="s">
        <v>150</v>
      </c>
      <c r="G2010" s="2" t="s">
        <v>2810</v>
      </c>
    </row>
    <row r="2011" spans="1:7">
      <c r="A2011" s="2" t="s">
        <v>4818</v>
      </c>
      <c r="B2011" s="2" t="s">
        <v>2410</v>
      </c>
      <c r="C2011" s="2" t="s">
        <v>97</v>
      </c>
      <c r="D2011" s="2" t="s">
        <v>75</v>
      </c>
      <c r="E2011" s="4">
        <v>0.30653218059558118</v>
      </c>
      <c r="F2011" s="2" t="s">
        <v>150</v>
      </c>
      <c r="G2011" s="2" t="s">
        <v>2810</v>
      </c>
    </row>
    <row r="2012" spans="1:7">
      <c r="A2012" s="2" t="s">
        <v>4819</v>
      </c>
      <c r="B2012" s="2" t="s">
        <v>821</v>
      </c>
      <c r="C2012" s="2" t="s">
        <v>97</v>
      </c>
      <c r="D2012" s="2" t="s">
        <v>75</v>
      </c>
      <c r="E2012" s="4">
        <v>0.30653218059558118</v>
      </c>
      <c r="F2012" s="2" t="s">
        <v>150</v>
      </c>
      <c r="G2012" s="2" t="s">
        <v>2810</v>
      </c>
    </row>
    <row r="2013" spans="1:7">
      <c r="A2013" s="2" t="s">
        <v>4820</v>
      </c>
      <c r="B2013" s="2" t="s">
        <v>1565</v>
      </c>
      <c r="C2013" s="2" t="s">
        <v>97</v>
      </c>
      <c r="D2013" s="2" t="s">
        <v>75</v>
      </c>
      <c r="E2013" s="4">
        <v>0.30653218059558118</v>
      </c>
      <c r="F2013" s="2" t="s">
        <v>150</v>
      </c>
      <c r="G2013" s="2" t="s">
        <v>2810</v>
      </c>
    </row>
    <row r="2014" spans="1:7">
      <c r="A2014" s="2" t="s">
        <v>4821</v>
      </c>
      <c r="B2014" s="2" t="s">
        <v>2419</v>
      </c>
      <c r="C2014" s="2" t="s">
        <v>97</v>
      </c>
      <c r="D2014" s="2" t="s">
        <v>75</v>
      </c>
      <c r="E2014" s="4">
        <v>0.30653218059558118</v>
      </c>
      <c r="F2014" s="2" t="s">
        <v>150</v>
      </c>
      <c r="G2014" s="2" t="s">
        <v>2810</v>
      </c>
    </row>
    <row r="2015" spans="1:7">
      <c r="A2015" s="2" t="s">
        <v>4822</v>
      </c>
      <c r="B2015" s="2" t="s">
        <v>2420</v>
      </c>
      <c r="C2015" s="2" t="s">
        <v>97</v>
      </c>
      <c r="D2015" s="2" t="s">
        <v>75</v>
      </c>
      <c r="E2015" s="4">
        <v>0.30653218059558118</v>
      </c>
      <c r="F2015" s="2" t="s">
        <v>150</v>
      </c>
      <c r="G2015" s="2" t="s">
        <v>2810</v>
      </c>
    </row>
    <row r="2016" spans="1:7">
      <c r="A2016" s="2" t="s">
        <v>4823</v>
      </c>
      <c r="B2016" s="2" t="s">
        <v>2423</v>
      </c>
      <c r="C2016" s="2" t="s">
        <v>97</v>
      </c>
      <c r="D2016" s="2" t="s">
        <v>75</v>
      </c>
      <c r="E2016" s="4">
        <v>0.30653218059558118</v>
      </c>
      <c r="F2016" s="2" t="s">
        <v>150</v>
      </c>
      <c r="G2016" s="2" t="s">
        <v>2810</v>
      </c>
    </row>
    <row r="2017" spans="1:7">
      <c r="A2017" s="2" t="s">
        <v>4824</v>
      </c>
      <c r="B2017" s="2" t="s">
        <v>2425</v>
      </c>
      <c r="C2017" s="2" t="s">
        <v>97</v>
      </c>
      <c r="D2017" s="2" t="s">
        <v>75</v>
      </c>
      <c r="E2017" s="4">
        <v>0.30653218059558118</v>
      </c>
      <c r="F2017" s="2" t="s">
        <v>150</v>
      </c>
      <c r="G2017" s="2" t="s">
        <v>2810</v>
      </c>
    </row>
    <row r="2018" spans="1:7">
      <c r="A2018" s="2" t="s">
        <v>4825</v>
      </c>
      <c r="B2018" s="2" t="s">
        <v>2429</v>
      </c>
      <c r="C2018" s="2" t="s">
        <v>97</v>
      </c>
      <c r="D2018" s="2" t="s">
        <v>75</v>
      </c>
      <c r="E2018" s="4">
        <v>0.30653218059558118</v>
      </c>
      <c r="F2018" s="2" t="s">
        <v>150</v>
      </c>
      <c r="G2018" s="2" t="s">
        <v>2810</v>
      </c>
    </row>
    <row r="2019" spans="1:7">
      <c r="A2019" s="2" t="s">
        <v>4826</v>
      </c>
      <c r="B2019" s="2" t="s">
        <v>1578</v>
      </c>
      <c r="C2019" s="2" t="s">
        <v>97</v>
      </c>
      <c r="D2019" s="2" t="s">
        <v>75</v>
      </c>
      <c r="E2019" s="4">
        <v>0.30653218059558118</v>
      </c>
      <c r="F2019" s="2" t="s">
        <v>150</v>
      </c>
      <c r="G2019" s="2" t="s">
        <v>2810</v>
      </c>
    </row>
    <row r="2020" spans="1:7">
      <c r="A2020" s="2" t="s">
        <v>4827</v>
      </c>
      <c r="B2020" s="2" t="s">
        <v>830</v>
      </c>
      <c r="C2020" s="2" t="s">
        <v>97</v>
      </c>
      <c r="D2020" s="2" t="s">
        <v>75</v>
      </c>
      <c r="E2020" s="4">
        <v>0.30653218059558118</v>
      </c>
      <c r="F2020" s="2" t="s">
        <v>150</v>
      </c>
      <c r="G2020" s="2" t="s">
        <v>2810</v>
      </c>
    </row>
    <row r="2021" spans="1:7">
      <c r="A2021" s="2" t="s">
        <v>4828</v>
      </c>
      <c r="B2021" s="2" t="s">
        <v>1588</v>
      </c>
      <c r="C2021" s="2" t="s">
        <v>97</v>
      </c>
      <c r="D2021" s="2" t="s">
        <v>75</v>
      </c>
      <c r="E2021" s="4">
        <v>0.30653218059558118</v>
      </c>
      <c r="F2021" s="2" t="s">
        <v>150</v>
      </c>
      <c r="G2021" s="2" t="s">
        <v>2810</v>
      </c>
    </row>
    <row r="2022" spans="1:7">
      <c r="A2022" s="2" t="s">
        <v>4829</v>
      </c>
      <c r="B2022" s="2" t="s">
        <v>833</v>
      </c>
      <c r="C2022" s="2" t="s">
        <v>97</v>
      </c>
      <c r="D2022" s="2" t="s">
        <v>75</v>
      </c>
      <c r="E2022" s="4">
        <v>0.30653218059558118</v>
      </c>
      <c r="F2022" s="2" t="s">
        <v>150</v>
      </c>
      <c r="G2022" s="2" t="s">
        <v>2810</v>
      </c>
    </row>
    <row r="2023" spans="1:7">
      <c r="A2023" s="2" t="s">
        <v>4830</v>
      </c>
      <c r="B2023" s="2" t="s">
        <v>2434</v>
      </c>
      <c r="C2023" s="2" t="s">
        <v>97</v>
      </c>
      <c r="D2023" s="2" t="s">
        <v>75</v>
      </c>
      <c r="E2023" s="4">
        <v>0.30653218059558118</v>
      </c>
      <c r="F2023" s="2" t="s">
        <v>150</v>
      </c>
      <c r="G2023" s="2" t="s">
        <v>2810</v>
      </c>
    </row>
    <row r="2024" spans="1:7">
      <c r="A2024" s="2" t="s">
        <v>4831</v>
      </c>
      <c r="B2024" s="2" t="s">
        <v>835</v>
      </c>
      <c r="C2024" s="2" t="s">
        <v>97</v>
      </c>
      <c r="D2024" s="2" t="s">
        <v>75</v>
      </c>
      <c r="E2024" s="4">
        <v>0.30653218059558118</v>
      </c>
      <c r="F2024" s="2" t="s">
        <v>150</v>
      </c>
      <c r="G2024" s="2" t="s">
        <v>2810</v>
      </c>
    </row>
    <row r="2025" spans="1:7">
      <c r="A2025" s="2" t="s">
        <v>4832</v>
      </c>
      <c r="B2025" s="2" t="s">
        <v>1593</v>
      </c>
      <c r="C2025" s="2" t="s">
        <v>97</v>
      </c>
      <c r="D2025" s="2" t="s">
        <v>75</v>
      </c>
      <c r="E2025" s="4">
        <v>0.30653218059558118</v>
      </c>
      <c r="F2025" s="2" t="s">
        <v>150</v>
      </c>
      <c r="G2025" s="2" t="s">
        <v>2810</v>
      </c>
    </row>
    <row r="2026" spans="1:7">
      <c r="A2026" s="2" t="s">
        <v>4833</v>
      </c>
      <c r="B2026" s="2" t="s">
        <v>1595</v>
      </c>
      <c r="C2026" s="2" t="s">
        <v>97</v>
      </c>
      <c r="D2026" s="2" t="s">
        <v>75</v>
      </c>
      <c r="E2026" s="4">
        <v>0.30653218059558118</v>
      </c>
      <c r="F2026" s="2" t="s">
        <v>150</v>
      </c>
      <c r="G2026" s="2" t="s">
        <v>2810</v>
      </c>
    </row>
    <row r="2027" spans="1:7">
      <c r="A2027" s="2" t="s">
        <v>4834</v>
      </c>
      <c r="B2027" s="2" t="s">
        <v>2444</v>
      </c>
      <c r="C2027" s="2" t="s">
        <v>97</v>
      </c>
      <c r="D2027" s="2" t="s">
        <v>75</v>
      </c>
      <c r="E2027" s="4">
        <v>0.30653218059558118</v>
      </c>
      <c r="F2027" s="2" t="s">
        <v>150</v>
      </c>
      <c r="G2027" s="2" t="s">
        <v>2810</v>
      </c>
    </row>
    <row r="2028" spans="1:7">
      <c r="A2028" s="2" t="s">
        <v>4835</v>
      </c>
      <c r="B2028" s="2" t="s">
        <v>2448</v>
      </c>
      <c r="C2028" s="2" t="s">
        <v>97</v>
      </c>
      <c r="D2028" s="2" t="s">
        <v>75</v>
      </c>
      <c r="E2028" s="4">
        <v>0.30653218059558118</v>
      </c>
      <c r="F2028" s="2" t="s">
        <v>150</v>
      </c>
      <c r="G2028" s="2" t="s">
        <v>2810</v>
      </c>
    </row>
    <row r="2029" spans="1:7">
      <c r="A2029" s="2" t="s">
        <v>4836</v>
      </c>
      <c r="B2029" s="2" t="s">
        <v>841</v>
      </c>
      <c r="C2029" s="2" t="s">
        <v>97</v>
      </c>
      <c r="D2029" s="2" t="s">
        <v>75</v>
      </c>
      <c r="E2029" s="4">
        <v>0.30653218059558118</v>
      </c>
      <c r="F2029" s="2" t="s">
        <v>150</v>
      </c>
      <c r="G2029" s="2" t="s">
        <v>2810</v>
      </c>
    </row>
    <row r="2030" spans="1:7">
      <c r="A2030" s="2" t="s">
        <v>4837</v>
      </c>
      <c r="B2030" s="2" t="s">
        <v>1600</v>
      </c>
      <c r="C2030" s="2" t="s">
        <v>97</v>
      </c>
      <c r="D2030" s="2" t="s">
        <v>75</v>
      </c>
      <c r="E2030" s="4">
        <v>0.30653218059558118</v>
      </c>
      <c r="F2030" s="2" t="s">
        <v>150</v>
      </c>
      <c r="G2030" s="2" t="s">
        <v>2810</v>
      </c>
    </row>
    <row r="2031" spans="1:7">
      <c r="A2031" s="2" t="s">
        <v>4838</v>
      </c>
      <c r="B2031" s="2" t="s">
        <v>2449</v>
      </c>
      <c r="C2031" s="2" t="s">
        <v>97</v>
      </c>
      <c r="D2031" s="2" t="s">
        <v>75</v>
      </c>
      <c r="E2031" s="4">
        <v>0.30653218059558118</v>
      </c>
      <c r="F2031" s="2" t="s">
        <v>150</v>
      </c>
      <c r="G2031" s="2" t="s">
        <v>2810</v>
      </c>
    </row>
    <row r="2032" spans="1:7">
      <c r="A2032" s="2" t="s">
        <v>4839</v>
      </c>
      <c r="B2032" s="2" t="s">
        <v>1602</v>
      </c>
      <c r="C2032" s="2" t="s">
        <v>97</v>
      </c>
      <c r="D2032" s="2" t="s">
        <v>75</v>
      </c>
      <c r="E2032" s="4">
        <v>0.30653218059558118</v>
      </c>
      <c r="F2032" s="2" t="s">
        <v>150</v>
      </c>
      <c r="G2032" s="2" t="s">
        <v>2810</v>
      </c>
    </row>
    <row r="2033" spans="1:7">
      <c r="A2033" s="2" t="s">
        <v>4840</v>
      </c>
      <c r="B2033" s="2" t="s">
        <v>2452</v>
      </c>
      <c r="C2033" s="2" t="s">
        <v>97</v>
      </c>
      <c r="D2033" s="2" t="s">
        <v>75</v>
      </c>
      <c r="E2033" s="4">
        <v>0.30653218059558118</v>
      </c>
      <c r="F2033" s="2" t="s">
        <v>150</v>
      </c>
      <c r="G2033" s="2" t="s">
        <v>2810</v>
      </c>
    </row>
    <row r="2034" spans="1:7">
      <c r="A2034" s="2" t="s">
        <v>4841</v>
      </c>
      <c r="B2034" s="2" t="s">
        <v>2458</v>
      </c>
      <c r="C2034" s="2" t="s">
        <v>97</v>
      </c>
      <c r="D2034" s="2" t="s">
        <v>75</v>
      </c>
      <c r="E2034" s="4">
        <v>0.30653218059558118</v>
      </c>
      <c r="F2034" s="2" t="s">
        <v>150</v>
      </c>
      <c r="G2034" s="2" t="s">
        <v>2810</v>
      </c>
    </row>
    <row r="2035" spans="1:7">
      <c r="A2035" s="2" t="s">
        <v>4842</v>
      </c>
      <c r="B2035" s="2" t="s">
        <v>1611</v>
      </c>
      <c r="C2035" s="2" t="s">
        <v>97</v>
      </c>
      <c r="D2035" s="2" t="s">
        <v>75</v>
      </c>
      <c r="E2035" s="4">
        <v>0.30653218059558118</v>
      </c>
      <c r="F2035" s="2" t="s">
        <v>150</v>
      </c>
      <c r="G2035" s="2" t="s">
        <v>2810</v>
      </c>
    </row>
    <row r="2036" spans="1:7">
      <c r="A2036" s="2" t="s">
        <v>4843</v>
      </c>
      <c r="B2036" s="2" t="s">
        <v>1615</v>
      </c>
      <c r="C2036" s="2" t="s">
        <v>97</v>
      </c>
      <c r="D2036" s="2" t="s">
        <v>75</v>
      </c>
      <c r="E2036" s="4">
        <v>0.30653218059558118</v>
      </c>
      <c r="F2036" s="2" t="s">
        <v>150</v>
      </c>
      <c r="G2036" s="2" t="s">
        <v>2810</v>
      </c>
    </row>
    <row r="2037" spans="1:7">
      <c r="A2037" s="2" t="s">
        <v>4844</v>
      </c>
      <c r="B2037" s="2" t="s">
        <v>2462</v>
      </c>
      <c r="C2037" s="2" t="s">
        <v>97</v>
      </c>
      <c r="D2037" s="2" t="s">
        <v>75</v>
      </c>
      <c r="E2037" s="4">
        <v>0.30653218059558118</v>
      </c>
      <c r="F2037" s="2" t="s">
        <v>150</v>
      </c>
      <c r="G2037" s="2" t="s">
        <v>2810</v>
      </c>
    </row>
    <row r="2038" spans="1:7">
      <c r="A2038" s="2" t="s">
        <v>4845</v>
      </c>
      <c r="B2038" s="2" t="s">
        <v>1621</v>
      </c>
      <c r="C2038" s="2" t="s">
        <v>97</v>
      </c>
      <c r="D2038" s="2" t="s">
        <v>75</v>
      </c>
      <c r="E2038" s="4">
        <v>0.30653218059558118</v>
      </c>
      <c r="F2038" s="2" t="s">
        <v>150</v>
      </c>
      <c r="G2038" s="2" t="s">
        <v>2810</v>
      </c>
    </row>
    <row r="2039" spans="1:7">
      <c r="A2039" s="2" t="s">
        <v>4846</v>
      </c>
      <c r="B2039" s="2" t="s">
        <v>2465</v>
      </c>
      <c r="C2039" s="2" t="s">
        <v>97</v>
      </c>
      <c r="D2039" s="2" t="s">
        <v>75</v>
      </c>
      <c r="E2039" s="4">
        <v>0.30653218059558118</v>
      </c>
      <c r="F2039" s="2" t="s">
        <v>150</v>
      </c>
      <c r="G2039" s="2" t="s">
        <v>2810</v>
      </c>
    </row>
    <row r="2040" spans="1:7">
      <c r="A2040" s="2" t="s">
        <v>4847</v>
      </c>
      <c r="B2040" s="2" t="s">
        <v>2467</v>
      </c>
      <c r="C2040" s="2" t="s">
        <v>97</v>
      </c>
      <c r="D2040" s="2" t="s">
        <v>75</v>
      </c>
      <c r="E2040" s="4">
        <v>0.30653218059558118</v>
      </c>
      <c r="F2040" s="2" t="s">
        <v>150</v>
      </c>
      <c r="G2040" s="2" t="s">
        <v>2810</v>
      </c>
    </row>
    <row r="2041" spans="1:7">
      <c r="A2041" s="2" t="s">
        <v>4848</v>
      </c>
      <c r="B2041" s="2" t="s">
        <v>859</v>
      </c>
      <c r="C2041" s="2" t="s">
        <v>97</v>
      </c>
      <c r="D2041" s="2" t="s">
        <v>75</v>
      </c>
      <c r="E2041" s="4">
        <v>0.30653218059558118</v>
      </c>
      <c r="F2041" s="2" t="s">
        <v>150</v>
      </c>
      <c r="G2041" s="2" t="s">
        <v>2810</v>
      </c>
    </row>
    <row r="2042" spans="1:7">
      <c r="A2042" s="2" t="s">
        <v>4849</v>
      </c>
      <c r="B2042" s="2" t="s">
        <v>1625</v>
      </c>
      <c r="C2042" s="2" t="s">
        <v>97</v>
      </c>
      <c r="D2042" s="2" t="s">
        <v>75</v>
      </c>
      <c r="E2042" s="4">
        <v>0.30653218059558118</v>
      </c>
      <c r="F2042" s="2" t="s">
        <v>150</v>
      </c>
      <c r="G2042" s="2" t="s">
        <v>2810</v>
      </c>
    </row>
    <row r="2043" spans="1:7">
      <c r="A2043" s="2" t="s">
        <v>4850</v>
      </c>
      <c r="B2043" s="2" t="s">
        <v>861</v>
      </c>
      <c r="C2043" s="2" t="s">
        <v>97</v>
      </c>
      <c r="D2043" s="2" t="s">
        <v>75</v>
      </c>
      <c r="E2043" s="4">
        <v>0.30653218059558118</v>
      </c>
      <c r="F2043" s="2" t="s">
        <v>150</v>
      </c>
      <c r="G2043" s="2" t="s">
        <v>2810</v>
      </c>
    </row>
    <row r="2044" spans="1:7">
      <c r="A2044" s="2" t="s">
        <v>4851</v>
      </c>
      <c r="B2044" s="2" t="s">
        <v>1627</v>
      </c>
      <c r="C2044" s="2" t="s">
        <v>97</v>
      </c>
      <c r="D2044" s="2" t="s">
        <v>75</v>
      </c>
      <c r="E2044" s="4">
        <v>0.30653218059558118</v>
      </c>
      <c r="F2044" s="2" t="s">
        <v>150</v>
      </c>
      <c r="G2044" s="2" t="s">
        <v>2810</v>
      </c>
    </row>
    <row r="2045" spans="1:7">
      <c r="A2045" s="2" t="s">
        <v>4852</v>
      </c>
      <c r="B2045" s="2" t="s">
        <v>2483</v>
      </c>
      <c r="C2045" s="2" t="s">
        <v>97</v>
      </c>
      <c r="D2045" s="2" t="s">
        <v>75</v>
      </c>
      <c r="E2045" s="4">
        <v>0.30653218059558118</v>
      </c>
      <c r="F2045" s="2" t="s">
        <v>150</v>
      </c>
      <c r="G2045" s="2" t="s">
        <v>2810</v>
      </c>
    </row>
    <row r="2046" spans="1:7">
      <c r="A2046" s="2" t="s">
        <v>4853</v>
      </c>
      <c r="B2046" s="2" t="s">
        <v>1628</v>
      </c>
      <c r="C2046" s="2" t="s">
        <v>97</v>
      </c>
      <c r="D2046" s="2" t="s">
        <v>75</v>
      </c>
      <c r="E2046" s="4">
        <v>0.30653218059558118</v>
      </c>
      <c r="F2046" s="2" t="s">
        <v>150</v>
      </c>
      <c r="G2046" s="2" t="s">
        <v>2810</v>
      </c>
    </row>
    <row r="2047" spans="1:7">
      <c r="A2047" s="2" t="s">
        <v>4854</v>
      </c>
      <c r="B2047" s="2" t="s">
        <v>863</v>
      </c>
      <c r="C2047" s="2" t="s">
        <v>97</v>
      </c>
      <c r="D2047" s="2" t="s">
        <v>75</v>
      </c>
      <c r="E2047" s="4">
        <v>0.30653218059558118</v>
      </c>
      <c r="F2047" s="2" t="s">
        <v>150</v>
      </c>
      <c r="G2047" s="2" t="s">
        <v>2810</v>
      </c>
    </row>
    <row r="2048" spans="1:7">
      <c r="A2048" s="2" t="s">
        <v>4855</v>
      </c>
      <c r="B2048" s="2" t="s">
        <v>1630</v>
      </c>
      <c r="C2048" s="2" t="s">
        <v>97</v>
      </c>
      <c r="D2048" s="2" t="s">
        <v>75</v>
      </c>
      <c r="E2048" s="4">
        <v>0.30653218059558118</v>
      </c>
      <c r="F2048" s="2" t="s">
        <v>150</v>
      </c>
      <c r="G2048" s="2" t="s">
        <v>2810</v>
      </c>
    </row>
    <row r="2049" spans="1:7">
      <c r="A2049" s="2" t="s">
        <v>4856</v>
      </c>
      <c r="B2049" s="2" t="s">
        <v>870</v>
      </c>
      <c r="C2049" s="2" t="s">
        <v>97</v>
      </c>
      <c r="D2049" s="2" t="s">
        <v>75</v>
      </c>
      <c r="E2049" s="4">
        <v>0.30653218059558118</v>
      </c>
      <c r="F2049" s="2" t="s">
        <v>150</v>
      </c>
      <c r="G2049" s="2" t="s">
        <v>2810</v>
      </c>
    </row>
    <row r="2050" spans="1:7">
      <c r="A2050" s="2" t="s">
        <v>4857</v>
      </c>
      <c r="B2050" s="2" t="s">
        <v>871</v>
      </c>
      <c r="C2050" s="2" t="s">
        <v>97</v>
      </c>
      <c r="D2050" s="2" t="s">
        <v>75</v>
      </c>
      <c r="E2050" s="4">
        <v>0.30653218059558118</v>
      </c>
      <c r="F2050" s="2" t="s">
        <v>150</v>
      </c>
      <c r="G2050" s="2" t="s">
        <v>2810</v>
      </c>
    </row>
    <row r="2051" spans="1:7">
      <c r="A2051" s="2" t="s">
        <v>4858</v>
      </c>
      <c r="B2051" s="2" t="s">
        <v>1638</v>
      </c>
      <c r="C2051" s="2" t="s">
        <v>97</v>
      </c>
      <c r="D2051" s="2" t="s">
        <v>75</v>
      </c>
      <c r="E2051" s="4">
        <v>0.30653218059558118</v>
      </c>
      <c r="F2051" s="2" t="s">
        <v>150</v>
      </c>
      <c r="G2051" s="2" t="s">
        <v>2810</v>
      </c>
    </row>
    <row r="2052" spans="1:7">
      <c r="A2052" s="2" t="s">
        <v>4859</v>
      </c>
      <c r="B2052" s="2" t="s">
        <v>1640</v>
      </c>
      <c r="C2052" s="2" t="s">
        <v>97</v>
      </c>
      <c r="D2052" s="2" t="s">
        <v>75</v>
      </c>
      <c r="E2052" s="4">
        <v>0.30653218059558118</v>
      </c>
      <c r="F2052" s="2" t="s">
        <v>150</v>
      </c>
      <c r="G2052" s="2" t="s">
        <v>2810</v>
      </c>
    </row>
    <row r="2053" spans="1:7">
      <c r="A2053" s="2" t="s">
        <v>4860</v>
      </c>
      <c r="B2053" s="2" t="s">
        <v>2500</v>
      </c>
      <c r="C2053" s="2" t="s">
        <v>97</v>
      </c>
      <c r="D2053" s="2" t="s">
        <v>75</v>
      </c>
      <c r="E2053" s="4">
        <v>0.30653218059558118</v>
      </c>
      <c r="F2053" s="2" t="s">
        <v>150</v>
      </c>
      <c r="G2053" s="2" t="s">
        <v>2810</v>
      </c>
    </row>
    <row r="2054" spans="1:7">
      <c r="A2054" s="2" t="s">
        <v>4861</v>
      </c>
      <c r="B2054" s="2" t="s">
        <v>874</v>
      </c>
      <c r="C2054" s="2" t="s">
        <v>97</v>
      </c>
      <c r="D2054" s="2" t="s">
        <v>75</v>
      </c>
      <c r="E2054" s="4">
        <v>0.30653218059558118</v>
      </c>
      <c r="F2054" s="2" t="s">
        <v>150</v>
      </c>
      <c r="G2054" s="2" t="s">
        <v>2810</v>
      </c>
    </row>
    <row r="2055" spans="1:7">
      <c r="A2055" s="2" t="s">
        <v>4862</v>
      </c>
      <c r="B2055" s="2" t="s">
        <v>875</v>
      </c>
      <c r="C2055" s="2" t="s">
        <v>97</v>
      </c>
      <c r="D2055" s="2" t="s">
        <v>75</v>
      </c>
      <c r="E2055" s="4">
        <v>0.30653218059558118</v>
      </c>
      <c r="F2055" s="2" t="s">
        <v>150</v>
      </c>
      <c r="G2055" s="2" t="s">
        <v>2810</v>
      </c>
    </row>
    <row r="2056" spans="1:7">
      <c r="A2056" s="2" t="s">
        <v>4863</v>
      </c>
      <c r="B2056" s="2" t="s">
        <v>882</v>
      </c>
      <c r="C2056" s="2" t="s">
        <v>97</v>
      </c>
      <c r="D2056" s="2" t="s">
        <v>75</v>
      </c>
      <c r="E2056" s="4">
        <v>0.30653218059558118</v>
      </c>
      <c r="F2056" s="2" t="s">
        <v>150</v>
      </c>
      <c r="G2056" s="2" t="s">
        <v>2810</v>
      </c>
    </row>
    <row r="2057" spans="1:7">
      <c r="A2057" s="2" t="s">
        <v>4864</v>
      </c>
      <c r="B2057" s="2" t="s">
        <v>1651</v>
      </c>
      <c r="C2057" s="2" t="s">
        <v>97</v>
      </c>
      <c r="D2057" s="2" t="s">
        <v>75</v>
      </c>
      <c r="E2057" s="4">
        <v>0.30653218059558118</v>
      </c>
      <c r="F2057" s="2" t="s">
        <v>150</v>
      </c>
      <c r="G2057" s="2" t="s">
        <v>2810</v>
      </c>
    </row>
    <row r="2058" spans="1:7">
      <c r="A2058" s="2" t="s">
        <v>4865</v>
      </c>
      <c r="B2058" s="2" t="s">
        <v>884</v>
      </c>
      <c r="C2058" s="2" t="s">
        <v>97</v>
      </c>
      <c r="D2058" s="2" t="s">
        <v>75</v>
      </c>
      <c r="E2058" s="4">
        <v>0.30653218059558118</v>
      </c>
      <c r="F2058" s="2" t="s">
        <v>150</v>
      </c>
      <c r="G2058" s="2" t="s">
        <v>2810</v>
      </c>
    </row>
    <row r="2059" spans="1:7">
      <c r="A2059" s="2" t="s">
        <v>4866</v>
      </c>
      <c r="B2059" s="2" t="s">
        <v>1654</v>
      </c>
      <c r="C2059" s="2" t="s">
        <v>97</v>
      </c>
      <c r="D2059" s="2" t="s">
        <v>75</v>
      </c>
      <c r="E2059" s="4">
        <v>0.30653218059558118</v>
      </c>
      <c r="F2059" s="2" t="s">
        <v>150</v>
      </c>
      <c r="G2059" s="2" t="s">
        <v>2810</v>
      </c>
    </row>
    <row r="2060" spans="1:7">
      <c r="A2060" s="2" t="s">
        <v>4867</v>
      </c>
      <c r="B2060" s="2" t="s">
        <v>1655</v>
      </c>
      <c r="C2060" s="2" t="s">
        <v>97</v>
      </c>
      <c r="D2060" s="2" t="s">
        <v>75</v>
      </c>
      <c r="E2060" s="4">
        <v>0.30653218059558118</v>
      </c>
      <c r="F2060" s="2" t="s">
        <v>150</v>
      </c>
      <c r="G2060" s="2" t="s">
        <v>2810</v>
      </c>
    </row>
    <row r="2061" spans="1:7">
      <c r="A2061" s="2" t="s">
        <v>4868</v>
      </c>
      <c r="B2061" s="2" t="s">
        <v>889</v>
      </c>
      <c r="C2061" s="2" t="s">
        <v>97</v>
      </c>
      <c r="D2061" s="2" t="s">
        <v>75</v>
      </c>
      <c r="E2061" s="4">
        <v>0.30653218059558118</v>
      </c>
      <c r="F2061" s="2" t="s">
        <v>150</v>
      </c>
      <c r="G2061" s="2" t="s">
        <v>2810</v>
      </c>
    </row>
    <row r="2062" spans="1:7">
      <c r="A2062" s="2" t="s">
        <v>4869</v>
      </c>
      <c r="B2062" s="2" t="s">
        <v>891</v>
      </c>
      <c r="C2062" s="2" t="s">
        <v>97</v>
      </c>
      <c r="D2062" s="2" t="s">
        <v>75</v>
      </c>
      <c r="E2062" s="4">
        <v>0.30653218059558118</v>
      </c>
      <c r="F2062" s="2" t="s">
        <v>150</v>
      </c>
      <c r="G2062" s="2" t="s">
        <v>2810</v>
      </c>
    </row>
    <row r="2063" spans="1:7">
      <c r="A2063" s="2" t="s">
        <v>4870</v>
      </c>
      <c r="B2063" s="2" t="s">
        <v>1660</v>
      </c>
      <c r="C2063" s="2" t="s">
        <v>97</v>
      </c>
      <c r="D2063" s="2" t="s">
        <v>75</v>
      </c>
      <c r="E2063" s="4">
        <v>0.30653218059558118</v>
      </c>
      <c r="F2063" s="2" t="s">
        <v>150</v>
      </c>
      <c r="G2063" s="2" t="s">
        <v>2810</v>
      </c>
    </row>
    <row r="2064" spans="1:7">
      <c r="A2064" s="2" t="s">
        <v>4871</v>
      </c>
      <c r="B2064" s="2" t="s">
        <v>1661</v>
      </c>
      <c r="C2064" s="2" t="s">
        <v>97</v>
      </c>
      <c r="D2064" s="2" t="s">
        <v>75</v>
      </c>
      <c r="E2064" s="4">
        <v>0.30653218059558118</v>
      </c>
      <c r="F2064" s="2" t="s">
        <v>150</v>
      </c>
      <c r="G2064" s="2" t="s">
        <v>2810</v>
      </c>
    </row>
    <row r="2065" spans="1:7">
      <c r="A2065" s="2" t="s">
        <v>4872</v>
      </c>
      <c r="B2065" s="2" t="s">
        <v>2525</v>
      </c>
      <c r="C2065" s="2" t="s">
        <v>97</v>
      </c>
      <c r="D2065" s="2" t="s">
        <v>75</v>
      </c>
      <c r="E2065" s="4">
        <v>0.30653218059558118</v>
      </c>
      <c r="F2065" s="2" t="s">
        <v>150</v>
      </c>
      <c r="G2065" s="2" t="s">
        <v>2810</v>
      </c>
    </row>
    <row r="2066" spans="1:7">
      <c r="A2066" s="2" t="s">
        <v>4873</v>
      </c>
      <c r="B2066" s="2" t="s">
        <v>2527</v>
      </c>
      <c r="C2066" s="2" t="s">
        <v>97</v>
      </c>
      <c r="D2066" s="2" t="s">
        <v>75</v>
      </c>
      <c r="E2066" s="4">
        <v>0.30653218059558118</v>
      </c>
      <c r="F2066" s="2" t="s">
        <v>150</v>
      </c>
      <c r="G2066" s="2" t="s">
        <v>2810</v>
      </c>
    </row>
    <row r="2067" spans="1:7">
      <c r="A2067" s="2" t="s">
        <v>4874</v>
      </c>
      <c r="B2067" s="2" t="s">
        <v>1669</v>
      </c>
      <c r="C2067" s="2" t="s">
        <v>97</v>
      </c>
      <c r="D2067" s="2" t="s">
        <v>75</v>
      </c>
      <c r="E2067" s="4">
        <v>0.30653218059558118</v>
      </c>
      <c r="F2067" s="2" t="s">
        <v>150</v>
      </c>
      <c r="G2067" s="2" t="s">
        <v>2810</v>
      </c>
    </row>
    <row r="2068" spans="1:7">
      <c r="A2068" s="2" t="s">
        <v>4875</v>
      </c>
      <c r="B2068" s="2" t="s">
        <v>2530</v>
      </c>
      <c r="C2068" s="2" t="s">
        <v>97</v>
      </c>
      <c r="D2068" s="2" t="s">
        <v>75</v>
      </c>
      <c r="E2068" s="4">
        <v>0.30653218059558118</v>
      </c>
      <c r="F2068" s="2" t="s">
        <v>150</v>
      </c>
      <c r="G2068" s="2" t="s">
        <v>2810</v>
      </c>
    </row>
    <row r="2069" spans="1:7">
      <c r="A2069" s="2" t="s">
        <v>4876</v>
      </c>
      <c r="B2069" s="2" t="s">
        <v>1670</v>
      </c>
      <c r="C2069" s="2" t="s">
        <v>97</v>
      </c>
      <c r="D2069" s="2" t="s">
        <v>75</v>
      </c>
      <c r="E2069" s="4">
        <v>0.30653218059558118</v>
      </c>
      <c r="F2069" s="2" t="s">
        <v>150</v>
      </c>
      <c r="G2069" s="2" t="s">
        <v>2810</v>
      </c>
    </row>
    <row r="2070" spans="1:7">
      <c r="A2070" s="2" t="s">
        <v>4877</v>
      </c>
      <c r="B2070" s="2" t="s">
        <v>899</v>
      </c>
      <c r="C2070" s="2" t="s">
        <v>97</v>
      </c>
      <c r="D2070" s="2" t="s">
        <v>75</v>
      </c>
      <c r="E2070" s="4">
        <v>0.30653218059558118</v>
      </c>
      <c r="F2070" s="2" t="s">
        <v>150</v>
      </c>
      <c r="G2070" s="2" t="s">
        <v>2810</v>
      </c>
    </row>
    <row r="2071" spans="1:7">
      <c r="A2071" s="2" t="s">
        <v>4878</v>
      </c>
      <c r="B2071" s="2" t="s">
        <v>901</v>
      </c>
      <c r="C2071" s="2" t="s">
        <v>97</v>
      </c>
      <c r="D2071" s="2" t="s">
        <v>75</v>
      </c>
      <c r="E2071" s="4">
        <v>0.30653218059558118</v>
      </c>
      <c r="F2071" s="2" t="s">
        <v>150</v>
      </c>
      <c r="G2071" s="2" t="s">
        <v>2810</v>
      </c>
    </row>
    <row r="2072" spans="1:7">
      <c r="A2072" s="2" t="s">
        <v>4879</v>
      </c>
      <c r="B2072" s="2" t="s">
        <v>905</v>
      </c>
      <c r="C2072" s="2" t="s">
        <v>97</v>
      </c>
      <c r="D2072" s="2" t="s">
        <v>75</v>
      </c>
      <c r="E2072" s="4">
        <v>0.30653218059558118</v>
      </c>
      <c r="F2072" s="2" t="s">
        <v>150</v>
      </c>
      <c r="G2072" s="2" t="s">
        <v>2810</v>
      </c>
    </row>
    <row r="2073" spans="1:7">
      <c r="A2073" s="2" t="s">
        <v>4880</v>
      </c>
      <c r="B2073" s="2" t="s">
        <v>1675</v>
      </c>
      <c r="C2073" s="2" t="s">
        <v>97</v>
      </c>
      <c r="D2073" s="2" t="s">
        <v>75</v>
      </c>
      <c r="E2073" s="4">
        <v>0.30653218059558118</v>
      </c>
      <c r="F2073" s="2" t="s">
        <v>150</v>
      </c>
      <c r="G2073" s="2" t="s">
        <v>2810</v>
      </c>
    </row>
    <row r="2074" spans="1:7">
      <c r="A2074" s="2" t="s">
        <v>4881</v>
      </c>
      <c r="B2074" s="2" t="s">
        <v>1676</v>
      </c>
      <c r="C2074" s="2" t="s">
        <v>97</v>
      </c>
      <c r="D2074" s="2" t="s">
        <v>75</v>
      </c>
      <c r="E2074" s="4">
        <v>0.30653218059558118</v>
      </c>
      <c r="F2074" s="2" t="s">
        <v>150</v>
      </c>
      <c r="G2074" s="2" t="s">
        <v>2810</v>
      </c>
    </row>
    <row r="2075" spans="1:7">
      <c r="A2075" s="2" t="s">
        <v>4882</v>
      </c>
      <c r="B2075" s="2" t="s">
        <v>2542</v>
      </c>
      <c r="C2075" s="2" t="s">
        <v>97</v>
      </c>
      <c r="D2075" s="2" t="s">
        <v>75</v>
      </c>
      <c r="E2075" s="4">
        <v>0.30653218059558118</v>
      </c>
      <c r="F2075" s="2" t="s">
        <v>150</v>
      </c>
      <c r="G2075" s="2" t="s">
        <v>2810</v>
      </c>
    </row>
    <row r="2076" spans="1:7">
      <c r="A2076" s="2" t="s">
        <v>4883</v>
      </c>
      <c r="B2076" s="2" t="s">
        <v>909</v>
      </c>
      <c r="C2076" s="2" t="s">
        <v>97</v>
      </c>
      <c r="D2076" s="2" t="s">
        <v>75</v>
      </c>
      <c r="E2076" s="4">
        <v>0.30653218059558118</v>
      </c>
      <c r="F2076" s="2" t="s">
        <v>150</v>
      </c>
      <c r="G2076" s="2" t="s">
        <v>2810</v>
      </c>
    </row>
    <row r="2077" spans="1:7">
      <c r="A2077" s="2" t="s">
        <v>4884</v>
      </c>
      <c r="B2077" s="2" t="s">
        <v>911</v>
      </c>
      <c r="C2077" s="2" t="s">
        <v>97</v>
      </c>
      <c r="D2077" s="2" t="s">
        <v>75</v>
      </c>
      <c r="E2077" s="4">
        <v>0.30653218059558118</v>
      </c>
      <c r="F2077" s="2" t="s">
        <v>150</v>
      </c>
      <c r="G2077" s="2" t="s">
        <v>2810</v>
      </c>
    </row>
    <row r="2078" spans="1:7">
      <c r="A2078" s="2" t="s">
        <v>4885</v>
      </c>
      <c r="B2078" s="2" t="s">
        <v>912</v>
      </c>
      <c r="C2078" s="2" t="s">
        <v>97</v>
      </c>
      <c r="D2078" s="2" t="s">
        <v>75</v>
      </c>
      <c r="E2078" s="4">
        <v>0.30653218059558118</v>
      </c>
      <c r="F2078" s="2" t="s">
        <v>150</v>
      </c>
      <c r="G2078" s="2" t="s">
        <v>2810</v>
      </c>
    </row>
    <row r="2079" spans="1:7">
      <c r="A2079" s="2" t="s">
        <v>4886</v>
      </c>
      <c r="B2079" s="2" t="s">
        <v>1683</v>
      </c>
      <c r="C2079" s="2" t="s">
        <v>97</v>
      </c>
      <c r="D2079" s="2" t="s">
        <v>75</v>
      </c>
      <c r="E2079" s="4">
        <v>0.30653218059558118</v>
      </c>
      <c r="F2079" s="2" t="s">
        <v>150</v>
      </c>
      <c r="G2079" s="2" t="s">
        <v>2810</v>
      </c>
    </row>
    <row r="2080" spans="1:7">
      <c r="A2080" s="2" t="s">
        <v>4887</v>
      </c>
      <c r="B2080" s="2" t="s">
        <v>1689</v>
      </c>
      <c r="C2080" s="2" t="s">
        <v>97</v>
      </c>
      <c r="D2080" s="2" t="s">
        <v>75</v>
      </c>
      <c r="E2080" s="4">
        <v>0.30653218059558118</v>
      </c>
      <c r="F2080" s="2" t="s">
        <v>150</v>
      </c>
      <c r="G2080" s="2" t="s">
        <v>2810</v>
      </c>
    </row>
    <row r="2081" spans="1:7">
      <c r="A2081" s="2" t="s">
        <v>4888</v>
      </c>
      <c r="B2081" s="2" t="s">
        <v>1692</v>
      </c>
      <c r="C2081" s="2" t="s">
        <v>97</v>
      </c>
      <c r="D2081" s="2" t="s">
        <v>75</v>
      </c>
      <c r="E2081" s="4">
        <v>0.30653218059558118</v>
      </c>
      <c r="F2081" s="2" t="s">
        <v>150</v>
      </c>
      <c r="G2081" s="2" t="s">
        <v>2810</v>
      </c>
    </row>
    <row r="2082" spans="1:7">
      <c r="A2082" s="2" t="s">
        <v>4889</v>
      </c>
      <c r="B2082" s="2" t="s">
        <v>1694</v>
      </c>
      <c r="C2082" s="2" t="s">
        <v>97</v>
      </c>
      <c r="D2082" s="2" t="s">
        <v>75</v>
      </c>
      <c r="E2082" s="4">
        <v>0.30653218059558118</v>
      </c>
      <c r="F2082" s="2" t="s">
        <v>150</v>
      </c>
      <c r="G2082" s="2" t="s">
        <v>2810</v>
      </c>
    </row>
    <row r="2083" spans="1:7">
      <c r="A2083" s="2" t="s">
        <v>4890</v>
      </c>
      <c r="B2083" s="2" t="s">
        <v>922</v>
      </c>
      <c r="C2083" s="2" t="s">
        <v>97</v>
      </c>
      <c r="D2083" s="2" t="s">
        <v>75</v>
      </c>
      <c r="E2083" s="4">
        <v>0.30653218059558118</v>
      </c>
      <c r="F2083" s="2" t="s">
        <v>150</v>
      </c>
      <c r="G2083" s="2" t="s">
        <v>2810</v>
      </c>
    </row>
    <row r="2084" spans="1:7">
      <c r="A2084" s="2" t="s">
        <v>4891</v>
      </c>
      <c r="B2084" s="2" t="s">
        <v>923</v>
      </c>
      <c r="C2084" s="2" t="s">
        <v>97</v>
      </c>
      <c r="D2084" s="2" t="s">
        <v>75</v>
      </c>
      <c r="E2084" s="4">
        <v>0.30653218059558118</v>
      </c>
      <c r="F2084" s="2" t="s">
        <v>150</v>
      </c>
      <c r="G2084" s="2" t="s">
        <v>2810</v>
      </c>
    </row>
    <row r="2085" spans="1:7">
      <c r="A2085" s="2" t="s">
        <v>4892</v>
      </c>
      <c r="B2085" s="2" t="s">
        <v>924</v>
      </c>
      <c r="C2085" s="2" t="s">
        <v>97</v>
      </c>
      <c r="D2085" s="2" t="s">
        <v>75</v>
      </c>
      <c r="E2085" s="4">
        <v>0.30653218059558118</v>
      </c>
      <c r="F2085" s="2" t="s">
        <v>150</v>
      </c>
      <c r="G2085" s="2" t="s">
        <v>2810</v>
      </c>
    </row>
    <row r="2086" spans="1:7">
      <c r="A2086" s="2" t="s">
        <v>4893</v>
      </c>
      <c r="B2086" s="2" t="s">
        <v>2550</v>
      </c>
      <c r="C2086" s="2" t="s">
        <v>97</v>
      </c>
      <c r="D2086" s="2" t="s">
        <v>75</v>
      </c>
      <c r="E2086" s="4">
        <v>0.30653218059558118</v>
      </c>
      <c r="F2086" s="2" t="s">
        <v>150</v>
      </c>
      <c r="G2086" s="2" t="s">
        <v>2810</v>
      </c>
    </row>
    <row r="2087" spans="1:7">
      <c r="A2087" s="2" t="s">
        <v>4894</v>
      </c>
      <c r="B2087" s="2" t="s">
        <v>925</v>
      </c>
      <c r="C2087" s="2" t="s">
        <v>97</v>
      </c>
      <c r="D2087" s="2" t="s">
        <v>75</v>
      </c>
      <c r="E2087" s="4">
        <v>0.30653218059558118</v>
      </c>
      <c r="F2087" s="2" t="s">
        <v>150</v>
      </c>
      <c r="G2087" s="2" t="s">
        <v>2810</v>
      </c>
    </row>
    <row r="2088" spans="1:7">
      <c r="A2088" s="2" t="s">
        <v>4895</v>
      </c>
      <c r="B2088" s="2" t="s">
        <v>1701</v>
      </c>
      <c r="C2088" s="2" t="s">
        <v>97</v>
      </c>
      <c r="D2088" s="2" t="s">
        <v>75</v>
      </c>
      <c r="E2088" s="4">
        <v>0.30653218059558118</v>
      </c>
      <c r="F2088" s="2" t="s">
        <v>150</v>
      </c>
      <c r="G2088" s="2" t="s">
        <v>2810</v>
      </c>
    </row>
    <row r="2089" spans="1:7">
      <c r="A2089" s="2" t="s">
        <v>4896</v>
      </c>
      <c r="B2089" s="2" t="s">
        <v>926</v>
      </c>
      <c r="C2089" s="2" t="s">
        <v>97</v>
      </c>
      <c r="D2089" s="2" t="s">
        <v>75</v>
      </c>
      <c r="E2089" s="4">
        <v>0.30653218059558118</v>
      </c>
      <c r="F2089" s="2" t="s">
        <v>150</v>
      </c>
      <c r="G2089" s="2" t="s">
        <v>2810</v>
      </c>
    </row>
    <row r="2090" spans="1:7">
      <c r="A2090" s="2" t="s">
        <v>4897</v>
      </c>
      <c r="B2090" s="2" t="s">
        <v>928</v>
      </c>
      <c r="C2090" s="2" t="s">
        <v>97</v>
      </c>
      <c r="D2090" s="2" t="s">
        <v>75</v>
      </c>
      <c r="E2090" s="4">
        <v>0.30653218059558118</v>
      </c>
      <c r="F2090" s="2" t="s">
        <v>150</v>
      </c>
      <c r="G2090" s="2" t="s">
        <v>2810</v>
      </c>
    </row>
    <row r="2091" spans="1:7">
      <c r="A2091" s="2" t="s">
        <v>4898</v>
      </c>
      <c r="B2091" s="2" t="s">
        <v>2553</v>
      </c>
      <c r="C2091" s="2" t="s">
        <v>97</v>
      </c>
      <c r="D2091" s="2" t="s">
        <v>75</v>
      </c>
      <c r="E2091" s="4">
        <v>0.30653218059558118</v>
      </c>
      <c r="F2091" s="2" t="s">
        <v>150</v>
      </c>
      <c r="G2091" s="2" t="s">
        <v>2810</v>
      </c>
    </row>
    <row r="2092" spans="1:7">
      <c r="A2092" s="2" t="s">
        <v>4899</v>
      </c>
      <c r="B2092" s="2" t="s">
        <v>1703</v>
      </c>
      <c r="C2092" s="2" t="s">
        <v>97</v>
      </c>
      <c r="D2092" s="2" t="s">
        <v>75</v>
      </c>
      <c r="E2092" s="4">
        <v>0.30653218059558118</v>
      </c>
      <c r="F2092" s="2" t="s">
        <v>150</v>
      </c>
      <c r="G2092" s="2" t="s">
        <v>2810</v>
      </c>
    </row>
    <row r="2093" spans="1:7">
      <c r="A2093" s="2" t="s">
        <v>4900</v>
      </c>
      <c r="B2093" s="2" t="s">
        <v>2559</v>
      </c>
      <c r="C2093" s="2" t="s">
        <v>97</v>
      </c>
      <c r="D2093" s="2" t="s">
        <v>75</v>
      </c>
      <c r="E2093" s="4">
        <v>0.30653218059558118</v>
      </c>
      <c r="F2093" s="2" t="s">
        <v>150</v>
      </c>
      <c r="G2093" s="2" t="s">
        <v>2810</v>
      </c>
    </row>
    <row r="2094" spans="1:7">
      <c r="A2094" s="2" t="s">
        <v>4901</v>
      </c>
      <c r="B2094" s="2" t="s">
        <v>1708</v>
      </c>
      <c r="C2094" s="2" t="s">
        <v>97</v>
      </c>
      <c r="D2094" s="2" t="s">
        <v>75</v>
      </c>
      <c r="E2094" s="4">
        <v>0.30653218059558118</v>
      </c>
      <c r="F2094" s="2" t="s">
        <v>150</v>
      </c>
      <c r="G2094" s="2" t="s">
        <v>2810</v>
      </c>
    </row>
    <row r="2095" spans="1:7">
      <c r="A2095" s="2" t="s">
        <v>4902</v>
      </c>
      <c r="B2095" s="2" t="s">
        <v>1710</v>
      </c>
      <c r="C2095" s="2" t="s">
        <v>97</v>
      </c>
      <c r="D2095" s="2" t="s">
        <v>75</v>
      </c>
      <c r="E2095" s="4">
        <v>0.30653218059558118</v>
      </c>
      <c r="F2095" s="2" t="s">
        <v>150</v>
      </c>
      <c r="G2095" s="2" t="s">
        <v>2810</v>
      </c>
    </row>
    <row r="2096" spans="1:7">
      <c r="A2096" s="2" t="s">
        <v>4903</v>
      </c>
      <c r="B2096" s="2" t="s">
        <v>932</v>
      </c>
      <c r="C2096" s="2" t="s">
        <v>97</v>
      </c>
      <c r="D2096" s="2" t="s">
        <v>75</v>
      </c>
      <c r="E2096" s="4">
        <v>0.30653218059558118</v>
      </c>
      <c r="F2096" s="2" t="s">
        <v>150</v>
      </c>
      <c r="G2096" s="2" t="s">
        <v>2810</v>
      </c>
    </row>
    <row r="2097" spans="1:7">
      <c r="A2097" s="2" t="s">
        <v>4904</v>
      </c>
      <c r="B2097" s="2" t="s">
        <v>2562</v>
      </c>
      <c r="C2097" s="2" t="s">
        <v>97</v>
      </c>
      <c r="D2097" s="2" t="s">
        <v>75</v>
      </c>
      <c r="E2097" s="4">
        <v>0.30653218059558118</v>
      </c>
      <c r="F2097" s="2" t="s">
        <v>150</v>
      </c>
      <c r="G2097" s="2" t="s">
        <v>2810</v>
      </c>
    </row>
    <row r="2098" spans="1:7">
      <c r="A2098" s="2" t="s">
        <v>4905</v>
      </c>
      <c r="B2098" s="2" t="s">
        <v>935</v>
      </c>
      <c r="C2098" s="2" t="s">
        <v>97</v>
      </c>
      <c r="D2098" s="2" t="s">
        <v>75</v>
      </c>
      <c r="E2098" s="4">
        <v>0.30653218059558118</v>
      </c>
      <c r="F2098" s="2" t="s">
        <v>150</v>
      </c>
      <c r="G2098" s="2" t="s">
        <v>2810</v>
      </c>
    </row>
    <row r="2099" spans="1:7">
      <c r="A2099" s="2" t="s">
        <v>4906</v>
      </c>
      <c r="B2099" s="2" t="s">
        <v>936</v>
      </c>
      <c r="C2099" s="2" t="s">
        <v>97</v>
      </c>
      <c r="D2099" s="2" t="s">
        <v>75</v>
      </c>
      <c r="E2099" s="4">
        <v>0.30653218059558118</v>
      </c>
      <c r="F2099" s="2" t="s">
        <v>150</v>
      </c>
      <c r="G2099" s="2" t="s">
        <v>2810</v>
      </c>
    </row>
    <row r="2100" spans="1:7">
      <c r="A2100" s="2" t="s">
        <v>4907</v>
      </c>
      <c r="B2100" s="2" t="s">
        <v>1715</v>
      </c>
      <c r="C2100" s="2" t="s">
        <v>97</v>
      </c>
      <c r="D2100" s="2" t="s">
        <v>75</v>
      </c>
      <c r="E2100" s="4">
        <v>0.30653218059558118</v>
      </c>
      <c r="F2100" s="2" t="s">
        <v>150</v>
      </c>
      <c r="G2100" s="2" t="s">
        <v>2810</v>
      </c>
    </row>
    <row r="2101" spans="1:7">
      <c r="A2101" s="2" t="s">
        <v>4908</v>
      </c>
      <c r="B2101" s="2" t="s">
        <v>937</v>
      </c>
      <c r="C2101" s="2" t="s">
        <v>97</v>
      </c>
      <c r="D2101" s="2" t="s">
        <v>75</v>
      </c>
      <c r="E2101" s="4">
        <v>0.30653218059558118</v>
      </c>
      <c r="F2101" s="2" t="s">
        <v>150</v>
      </c>
      <c r="G2101" s="2" t="s">
        <v>2810</v>
      </c>
    </row>
    <row r="2102" spans="1:7">
      <c r="A2102" s="2" t="s">
        <v>4909</v>
      </c>
      <c r="B2102" s="2" t="s">
        <v>2566</v>
      </c>
      <c r="C2102" s="2" t="s">
        <v>97</v>
      </c>
      <c r="D2102" s="2" t="s">
        <v>75</v>
      </c>
      <c r="E2102" s="4">
        <v>0.30653218059558118</v>
      </c>
      <c r="F2102" s="2" t="s">
        <v>150</v>
      </c>
      <c r="G2102" s="2" t="s">
        <v>2810</v>
      </c>
    </row>
    <row r="2103" spans="1:7">
      <c r="A2103" s="2" t="s">
        <v>4910</v>
      </c>
      <c r="B2103" s="2" t="s">
        <v>2567</v>
      </c>
      <c r="C2103" s="2" t="s">
        <v>97</v>
      </c>
      <c r="D2103" s="2" t="s">
        <v>75</v>
      </c>
      <c r="E2103" s="4">
        <v>0.30653218059558118</v>
      </c>
      <c r="F2103" s="2" t="s">
        <v>150</v>
      </c>
      <c r="G2103" s="2" t="s">
        <v>2810</v>
      </c>
    </row>
    <row r="2104" spans="1:7">
      <c r="A2104" s="2" t="s">
        <v>4911</v>
      </c>
      <c r="B2104" s="2" t="s">
        <v>1719</v>
      </c>
      <c r="C2104" s="2" t="s">
        <v>97</v>
      </c>
      <c r="D2104" s="2" t="s">
        <v>75</v>
      </c>
      <c r="E2104" s="4">
        <v>0.30653218059558118</v>
      </c>
      <c r="F2104" s="2" t="s">
        <v>150</v>
      </c>
      <c r="G2104" s="2" t="s">
        <v>2810</v>
      </c>
    </row>
    <row r="2105" spans="1:7">
      <c r="A2105" s="2" t="s">
        <v>4912</v>
      </c>
      <c r="B2105" s="2" t="s">
        <v>938</v>
      </c>
      <c r="C2105" s="2" t="s">
        <v>97</v>
      </c>
      <c r="D2105" s="2" t="s">
        <v>75</v>
      </c>
      <c r="E2105" s="4">
        <v>0.30653218059558118</v>
      </c>
      <c r="F2105" s="2" t="s">
        <v>150</v>
      </c>
      <c r="G2105" s="2" t="s">
        <v>2810</v>
      </c>
    </row>
    <row r="2106" spans="1:7">
      <c r="A2106" s="2" t="s">
        <v>4913</v>
      </c>
      <c r="B2106" s="2" t="s">
        <v>939</v>
      </c>
      <c r="C2106" s="2" t="s">
        <v>97</v>
      </c>
      <c r="D2106" s="2" t="s">
        <v>75</v>
      </c>
      <c r="E2106" s="4">
        <v>0.30653218059558118</v>
      </c>
      <c r="F2106" s="2" t="s">
        <v>150</v>
      </c>
      <c r="G2106" s="2" t="s">
        <v>2810</v>
      </c>
    </row>
    <row r="2107" spans="1:7">
      <c r="A2107" s="2" t="s">
        <v>4914</v>
      </c>
      <c r="B2107" s="2" t="s">
        <v>940</v>
      </c>
      <c r="C2107" s="2" t="s">
        <v>97</v>
      </c>
      <c r="D2107" s="2" t="s">
        <v>75</v>
      </c>
      <c r="E2107" s="4">
        <v>0.30653218059558118</v>
      </c>
      <c r="F2107" s="2" t="s">
        <v>150</v>
      </c>
      <c r="G2107" s="2" t="s">
        <v>2810</v>
      </c>
    </row>
    <row r="2108" spans="1:7">
      <c r="A2108" s="2" t="s">
        <v>4915</v>
      </c>
      <c r="B2108" s="2" t="s">
        <v>1720</v>
      </c>
      <c r="C2108" s="2" t="s">
        <v>97</v>
      </c>
      <c r="D2108" s="2" t="s">
        <v>75</v>
      </c>
      <c r="E2108" s="4">
        <v>0.30653218059558118</v>
      </c>
      <c r="F2108" s="2" t="s">
        <v>150</v>
      </c>
      <c r="G2108" s="2" t="s">
        <v>2810</v>
      </c>
    </row>
    <row r="2109" spans="1:7">
      <c r="A2109" s="2" t="s">
        <v>4916</v>
      </c>
      <c r="B2109" s="2" t="s">
        <v>2570</v>
      </c>
      <c r="C2109" s="2" t="s">
        <v>97</v>
      </c>
      <c r="D2109" s="2" t="s">
        <v>75</v>
      </c>
      <c r="E2109" s="4">
        <v>0.30653218059558118</v>
      </c>
      <c r="F2109" s="2" t="s">
        <v>150</v>
      </c>
      <c r="G2109" s="2" t="s">
        <v>2810</v>
      </c>
    </row>
    <row r="2110" spans="1:7">
      <c r="A2110" s="2" t="s">
        <v>4917</v>
      </c>
      <c r="B2110" s="2" t="s">
        <v>941</v>
      </c>
      <c r="C2110" s="2" t="s">
        <v>97</v>
      </c>
      <c r="D2110" s="2" t="s">
        <v>75</v>
      </c>
      <c r="E2110" s="4">
        <v>0.30653218059558118</v>
      </c>
      <c r="F2110" s="2" t="s">
        <v>150</v>
      </c>
      <c r="G2110" s="2" t="s">
        <v>2810</v>
      </c>
    </row>
    <row r="2111" spans="1:7">
      <c r="A2111" s="2" t="s">
        <v>4918</v>
      </c>
      <c r="B2111" s="2" t="s">
        <v>942</v>
      </c>
      <c r="C2111" s="2" t="s">
        <v>97</v>
      </c>
      <c r="D2111" s="2" t="s">
        <v>75</v>
      </c>
      <c r="E2111" s="4">
        <v>0.30653218059558118</v>
      </c>
      <c r="F2111" s="2" t="s">
        <v>150</v>
      </c>
      <c r="G2111" s="2" t="s">
        <v>2810</v>
      </c>
    </row>
    <row r="2112" spans="1:7">
      <c r="A2112" s="2" t="s">
        <v>4919</v>
      </c>
      <c r="B2112" s="2" t="s">
        <v>1723</v>
      </c>
      <c r="C2112" s="2" t="s">
        <v>97</v>
      </c>
      <c r="D2112" s="2" t="s">
        <v>75</v>
      </c>
      <c r="E2112" s="4">
        <v>0.30653218059558118</v>
      </c>
      <c r="F2112" s="2" t="s">
        <v>150</v>
      </c>
      <c r="G2112" s="2" t="s">
        <v>2810</v>
      </c>
    </row>
    <row r="2113" spans="1:7">
      <c r="A2113" s="2" t="s">
        <v>4920</v>
      </c>
      <c r="B2113" s="2" t="s">
        <v>943</v>
      </c>
      <c r="C2113" s="2" t="s">
        <v>97</v>
      </c>
      <c r="D2113" s="2" t="s">
        <v>75</v>
      </c>
      <c r="E2113" s="4">
        <v>0.30653218059558118</v>
      </c>
      <c r="F2113" s="2" t="s">
        <v>150</v>
      </c>
      <c r="G2113" s="2" t="s">
        <v>2810</v>
      </c>
    </row>
    <row r="2114" spans="1:7">
      <c r="A2114" s="2" t="s">
        <v>4921</v>
      </c>
      <c r="B2114" s="2" t="s">
        <v>1726</v>
      </c>
      <c r="C2114" s="2" t="s">
        <v>97</v>
      </c>
      <c r="D2114" s="2" t="s">
        <v>75</v>
      </c>
      <c r="E2114" s="4">
        <v>0.30653218059558118</v>
      </c>
      <c r="F2114" s="2" t="s">
        <v>150</v>
      </c>
      <c r="G2114" s="2" t="s">
        <v>2810</v>
      </c>
    </row>
    <row r="2115" spans="1:7">
      <c r="A2115" s="2" t="s">
        <v>4922</v>
      </c>
      <c r="B2115" s="2" t="s">
        <v>1727</v>
      </c>
      <c r="C2115" s="2" t="s">
        <v>97</v>
      </c>
      <c r="D2115" s="2" t="s">
        <v>75</v>
      </c>
      <c r="E2115" s="4">
        <v>0.30653218059558118</v>
      </c>
      <c r="F2115" s="2" t="s">
        <v>150</v>
      </c>
      <c r="G2115" s="2" t="s">
        <v>2810</v>
      </c>
    </row>
    <row r="2116" spans="1:7">
      <c r="A2116" s="2" t="s">
        <v>4923</v>
      </c>
      <c r="B2116" s="2" t="s">
        <v>947</v>
      </c>
      <c r="C2116" s="2" t="s">
        <v>97</v>
      </c>
      <c r="D2116" s="2" t="s">
        <v>75</v>
      </c>
      <c r="E2116" s="4">
        <v>0.30653218059558118</v>
      </c>
      <c r="F2116" s="2" t="s">
        <v>150</v>
      </c>
      <c r="G2116" s="2" t="s">
        <v>2810</v>
      </c>
    </row>
    <row r="2117" spans="1:7">
      <c r="A2117" s="2" t="s">
        <v>4924</v>
      </c>
      <c r="B2117" s="2" t="s">
        <v>948</v>
      </c>
      <c r="C2117" s="2" t="s">
        <v>97</v>
      </c>
      <c r="D2117" s="2" t="s">
        <v>75</v>
      </c>
      <c r="E2117" s="4">
        <v>0.30653218059558118</v>
      </c>
      <c r="F2117" s="2" t="s">
        <v>150</v>
      </c>
      <c r="G2117" s="2" t="s">
        <v>2810</v>
      </c>
    </row>
    <row r="2118" spans="1:7">
      <c r="A2118" s="2" t="s">
        <v>4925</v>
      </c>
      <c r="B2118" s="2" t="s">
        <v>2572</v>
      </c>
      <c r="C2118" s="2" t="s">
        <v>97</v>
      </c>
      <c r="D2118" s="2" t="s">
        <v>75</v>
      </c>
      <c r="E2118" s="4">
        <v>0.30653218059558118</v>
      </c>
      <c r="F2118" s="2" t="s">
        <v>150</v>
      </c>
      <c r="G2118" s="2" t="s">
        <v>2810</v>
      </c>
    </row>
    <row r="2119" spans="1:7">
      <c r="A2119" s="2" t="s">
        <v>4926</v>
      </c>
      <c r="B2119" s="2" t="s">
        <v>1733</v>
      </c>
      <c r="C2119" s="2" t="s">
        <v>97</v>
      </c>
      <c r="D2119" s="2" t="s">
        <v>75</v>
      </c>
      <c r="E2119" s="4">
        <v>0.30653218059558118</v>
      </c>
      <c r="F2119" s="2" t="s">
        <v>150</v>
      </c>
      <c r="G2119" s="2" t="s">
        <v>2810</v>
      </c>
    </row>
    <row r="2120" spans="1:7">
      <c r="A2120" s="2" t="s">
        <v>4927</v>
      </c>
      <c r="B2120" s="2" t="s">
        <v>2577</v>
      </c>
      <c r="C2120" s="2" t="s">
        <v>97</v>
      </c>
      <c r="D2120" s="2" t="s">
        <v>75</v>
      </c>
      <c r="E2120" s="4">
        <v>0.30653218059558118</v>
      </c>
      <c r="F2120" s="2" t="s">
        <v>150</v>
      </c>
      <c r="G2120" s="2" t="s">
        <v>2810</v>
      </c>
    </row>
    <row r="2121" spans="1:7">
      <c r="A2121" s="2" t="s">
        <v>4928</v>
      </c>
      <c r="B2121" s="2" t="s">
        <v>953</v>
      </c>
      <c r="C2121" s="2" t="s">
        <v>97</v>
      </c>
      <c r="D2121" s="2" t="s">
        <v>75</v>
      </c>
      <c r="E2121" s="4">
        <v>0.30653218059558118</v>
      </c>
      <c r="F2121" s="2" t="s">
        <v>150</v>
      </c>
      <c r="G2121" s="2" t="s">
        <v>2810</v>
      </c>
    </row>
    <row r="2122" spans="1:7">
      <c r="A2122" s="2" t="s">
        <v>4929</v>
      </c>
      <c r="B2122" s="2" t="s">
        <v>1734</v>
      </c>
      <c r="C2122" s="2" t="s">
        <v>97</v>
      </c>
      <c r="D2122" s="2" t="s">
        <v>75</v>
      </c>
      <c r="E2122" s="4">
        <v>0.30653218059558118</v>
      </c>
      <c r="F2122" s="2" t="s">
        <v>150</v>
      </c>
      <c r="G2122" s="2" t="s">
        <v>2810</v>
      </c>
    </row>
    <row r="2123" spans="1:7">
      <c r="A2123" s="2" t="s">
        <v>4930</v>
      </c>
      <c r="B2123" s="2" t="s">
        <v>2581</v>
      </c>
      <c r="C2123" s="2" t="s">
        <v>97</v>
      </c>
      <c r="D2123" s="2" t="s">
        <v>75</v>
      </c>
      <c r="E2123" s="4">
        <v>0.30653218059558118</v>
      </c>
      <c r="F2123" s="2" t="s">
        <v>150</v>
      </c>
      <c r="G2123" s="2" t="s">
        <v>2810</v>
      </c>
    </row>
    <row r="2124" spans="1:7">
      <c r="A2124" s="2" t="s">
        <v>4931</v>
      </c>
      <c r="B2124" s="2" t="s">
        <v>1735</v>
      </c>
      <c r="C2124" s="2" t="s">
        <v>97</v>
      </c>
      <c r="D2124" s="2" t="s">
        <v>75</v>
      </c>
      <c r="E2124" s="4">
        <v>0.30653218059558118</v>
      </c>
      <c r="F2124" s="2" t="s">
        <v>150</v>
      </c>
      <c r="G2124" s="2" t="s">
        <v>2810</v>
      </c>
    </row>
    <row r="2125" spans="1:7">
      <c r="A2125" s="2" t="s">
        <v>4932</v>
      </c>
      <c r="B2125" s="2" t="s">
        <v>958</v>
      </c>
      <c r="C2125" s="2" t="s">
        <v>97</v>
      </c>
      <c r="D2125" s="2" t="s">
        <v>75</v>
      </c>
      <c r="E2125" s="4">
        <v>0.30653218059558118</v>
      </c>
      <c r="F2125" s="2" t="s">
        <v>150</v>
      </c>
      <c r="G2125" s="2" t="s">
        <v>2810</v>
      </c>
    </row>
    <row r="2126" spans="1:7">
      <c r="A2126" s="2" t="s">
        <v>4933</v>
      </c>
      <c r="B2126" s="2" t="s">
        <v>959</v>
      </c>
      <c r="C2126" s="2" t="s">
        <v>97</v>
      </c>
      <c r="D2126" s="2" t="s">
        <v>75</v>
      </c>
      <c r="E2126" s="4">
        <v>0.30653218059558118</v>
      </c>
      <c r="F2126" s="2" t="s">
        <v>150</v>
      </c>
      <c r="G2126" s="2" t="s">
        <v>2810</v>
      </c>
    </row>
    <row r="2127" spans="1:7">
      <c r="A2127" s="2" t="s">
        <v>4934</v>
      </c>
      <c r="B2127" s="2" t="s">
        <v>1739</v>
      </c>
      <c r="C2127" s="2" t="s">
        <v>97</v>
      </c>
      <c r="D2127" s="2" t="s">
        <v>75</v>
      </c>
      <c r="E2127" s="4">
        <v>0.30653218059558118</v>
      </c>
      <c r="F2127" s="2" t="s">
        <v>150</v>
      </c>
      <c r="G2127" s="2" t="s">
        <v>2810</v>
      </c>
    </row>
    <row r="2128" spans="1:7">
      <c r="A2128" s="2" t="s">
        <v>4935</v>
      </c>
      <c r="B2128" s="2" t="s">
        <v>2582</v>
      </c>
      <c r="C2128" s="2" t="s">
        <v>97</v>
      </c>
      <c r="D2128" s="2" t="s">
        <v>75</v>
      </c>
      <c r="E2128" s="4">
        <v>0.30653218059558118</v>
      </c>
      <c r="F2128" s="2" t="s">
        <v>150</v>
      </c>
      <c r="G2128" s="2" t="s">
        <v>2810</v>
      </c>
    </row>
    <row r="2129" spans="1:7">
      <c r="A2129" s="2" t="s">
        <v>4936</v>
      </c>
      <c r="B2129" s="2" t="s">
        <v>2585</v>
      </c>
      <c r="C2129" s="2" t="s">
        <v>97</v>
      </c>
      <c r="D2129" s="2" t="s">
        <v>75</v>
      </c>
      <c r="E2129" s="4">
        <v>0.30653218059558118</v>
      </c>
      <c r="F2129" s="2" t="s">
        <v>150</v>
      </c>
      <c r="G2129" s="2" t="s">
        <v>2810</v>
      </c>
    </row>
    <row r="2130" spans="1:7">
      <c r="A2130" s="2" t="s">
        <v>4937</v>
      </c>
      <c r="B2130" s="2" t="s">
        <v>1740</v>
      </c>
      <c r="C2130" s="2" t="s">
        <v>97</v>
      </c>
      <c r="D2130" s="2" t="s">
        <v>75</v>
      </c>
      <c r="E2130" s="4">
        <v>0.30653218059558118</v>
      </c>
      <c r="F2130" s="2" t="s">
        <v>150</v>
      </c>
      <c r="G2130" s="2" t="s">
        <v>2810</v>
      </c>
    </row>
    <row r="2131" spans="1:7">
      <c r="A2131" s="2" t="s">
        <v>4938</v>
      </c>
      <c r="B2131" s="2" t="s">
        <v>1741</v>
      </c>
      <c r="C2131" s="2" t="s">
        <v>97</v>
      </c>
      <c r="D2131" s="2" t="s">
        <v>75</v>
      </c>
      <c r="E2131" s="4">
        <v>0.30653218059558118</v>
      </c>
      <c r="F2131" s="2" t="s">
        <v>150</v>
      </c>
      <c r="G2131" s="2" t="s">
        <v>2810</v>
      </c>
    </row>
    <row r="2132" spans="1:7">
      <c r="A2132" s="2" t="s">
        <v>4939</v>
      </c>
      <c r="B2132" s="2" t="s">
        <v>967</v>
      </c>
      <c r="C2132" s="2" t="s">
        <v>97</v>
      </c>
      <c r="D2132" s="2" t="s">
        <v>75</v>
      </c>
      <c r="E2132" s="4">
        <v>0.30653218059558118</v>
      </c>
      <c r="F2132" s="2" t="s">
        <v>150</v>
      </c>
      <c r="G2132" s="2" t="s">
        <v>2810</v>
      </c>
    </row>
    <row r="2133" spans="1:7">
      <c r="A2133" s="2" t="s">
        <v>4940</v>
      </c>
      <c r="B2133" s="2" t="s">
        <v>1743</v>
      </c>
      <c r="C2133" s="2" t="s">
        <v>97</v>
      </c>
      <c r="D2133" s="2" t="s">
        <v>75</v>
      </c>
      <c r="E2133" s="4">
        <v>0.30653218059558118</v>
      </c>
      <c r="F2133" s="2" t="s">
        <v>150</v>
      </c>
      <c r="G2133" s="2" t="s">
        <v>2810</v>
      </c>
    </row>
    <row r="2134" spans="1:7">
      <c r="A2134" s="2" t="s">
        <v>4941</v>
      </c>
      <c r="B2134" s="2" t="s">
        <v>971</v>
      </c>
      <c r="C2134" s="2" t="s">
        <v>97</v>
      </c>
      <c r="D2134" s="2" t="s">
        <v>75</v>
      </c>
      <c r="E2134" s="4">
        <v>0.30653218059558118</v>
      </c>
      <c r="F2134" s="2" t="s">
        <v>150</v>
      </c>
      <c r="G2134" s="2" t="s">
        <v>2810</v>
      </c>
    </row>
    <row r="2135" spans="1:7">
      <c r="A2135" s="2" t="s">
        <v>4942</v>
      </c>
      <c r="B2135" s="2" t="s">
        <v>973</v>
      </c>
      <c r="C2135" s="2" t="s">
        <v>97</v>
      </c>
      <c r="D2135" s="2" t="s">
        <v>75</v>
      </c>
      <c r="E2135" s="4">
        <v>0.30653218059558118</v>
      </c>
      <c r="F2135" s="2" t="s">
        <v>150</v>
      </c>
      <c r="G2135" s="2" t="s">
        <v>2810</v>
      </c>
    </row>
    <row r="2136" spans="1:7">
      <c r="A2136" s="2" t="s">
        <v>4943</v>
      </c>
      <c r="B2136" s="2" t="s">
        <v>974</v>
      </c>
      <c r="C2136" s="2" t="s">
        <v>97</v>
      </c>
      <c r="D2136" s="2" t="s">
        <v>75</v>
      </c>
      <c r="E2136" s="4">
        <v>0.30653218059558118</v>
      </c>
      <c r="F2136" s="2" t="s">
        <v>150</v>
      </c>
      <c r="G2136" s="2" t="s">
        <v>2810</v>
      </c>
    </row>
    <row r="2137" spans="1:7">
      <c r="A2137" s="2" t="s">
        <v>4944</v>
      </c>
      <c r="B2137" s="2" t="s">
        <v>1744</v>
      </c>
      <c r="C2137" s="2" t="s">
        <v>97</v>
      </c>
      <c r="D2137" s="2" t="s">
        <v>75</v>
      </c>
      <c r="E2137" s="4">
        <v>0.30653218059558118</v>
      </c>
      <c r="F2137" s="2" t="s">
        <v>150</v>
      </c>
      <c r="G2137" s="2" t="s">
        <v>2810</v>
      </c>
    </row>
    <row r="2138" spans="1:7">
      <c r="A2138" s="2" t="s">
        <v>4945</v>
      </c>
      <c r="B2138" s="2" t="s">
        <v>2596</v>
      </c>
      <c r="C2138" s="2" t="s">
        <v>97</v>
      </c>
      <c r="D2138" s="2" t="s">
        <v>75</v>
      </c>
      <c r="E2138" s="4">
        <v>0.30653218059558118</v>
      </c>
      <c r="F2138" s="2" t="s">
        <v>150</v>
      </c>
      <c r="G2138" s="2" t="s">
        <v>2810</v>
      </c>
    </row>
    <row r="2139" spans="1:7">
      <c r="A2139" s="2" t="s">
        <v>4946</v>
      </c>
      <c r="B2139" s="2" t="s">
        <v>1747</v>
      </c>
      <c r="C2139" s="2" t="s">
        <v>97</v>
      </c>
      <c r="D2139" s="2" t="s">
        <v>75</v>
      </c>
      <c r="E2139" s="4">
        <v>0.30653218059558118</v>
      </c>
      <c r="F2139" s="2" t="s">
        <v>150</v>
      </c>
      <c r="G2139" s="2" t="s">
        <v>2810</v>
      </c>
    </row>
    <row r="2140" spans="1:7">
      <c r="A2140" s="2" t="s">
        <v>4947</v>
      </c>
      <c r="B2140" s="2" t="s">
        <v>2601</v>
      </c>
      <c r="C2140" s="2" t="s">
        <v>97</v>
      </c>
      <c r="D2140" s="2" t="s">
        <v>75</v>
      </c>
      <c r="E2140" s="4">
        <v>0.30653218059558118</v>
      </c>
      <c r="F2140" s="2" t="s">
        <v>150</v>
      </c>
      <c r="G2140" s="2" t="s">
        <v>2810</v>
      </c>
    </row>
    <row r="2141" spans="1:7">
      <c r="A2141" s="2" t="s">
        <v>4948</v>
      </c>
      <c r="B2141" s="2" t="s">
        <v>2602</v>
      </c>
      <c r="C2141" s="2" t="s">
        <v>97</v>
      </c>
      <c r="D2141" s="2" t="s">
        <v>75</v>
      </c>
      <c r="E2141" s="4">
        <v>0.30653218059558118</v>
      </c>
      <c r="F2141" s="2" t="s">
        <v>150</v>
      </c>
      <c r="G2141" s="2" t="s">
        <v>2810</v>
      </c>
    </row>
    <row r="2142" spans="1:7">
      <c r="A2142" s="2" t="s">
        <v>4949</v>
      </c>
      <c r="B2142" s="2" t="s">
        <v>1749</v>
      </c>
      <c r="C2142" s="2" t="s">
        <v>97</v>
      </c>
      <c r="D2142" s="2" t="s">
        <v>75</v>
      </c>
      <c r="E2142" s="4">
        <v>0.30653218059558118</v>
      </c>
      <c r="F2142" s="2" t="s">
        <v>150</v>
      </c>
      <c r="G2142" s="2" t="s">
        <v>2810</v>
      </c>
    </row>
    <row r="2143" spans="1:7">
      <c r="A2143" s="2" t="s">
        <v>4950</v>
      </c>
      <c r="B2143" s="2" t="s">
        <v>1750</v>
      </c>
      <c r="C2143" s="2" t="s">
        <v>97</v>
      </c>
      <c r="D2143" s="2" t="s">
        <v>75</v>
      </c>
      <c r="E2143" s="4">
        <v>0.30653218059558118</v>
      </c>
      <c r="F2143" s="2" t="s">
        <v>150</v>
      </c>
      <c r="G2143" s="2" t="s">
        <v>2810</v>
      </c>
    </row>
    <row r="2144" spans="1:7">
      <c r="A2144" s="2" t="s">
        <v>4951</v>
      </c>
      <c r="B2144" s="2" t="s">
        <v>1751</v>
      </c>
      <c r="C2144" s="2" t="s">
        <v>97</v>
      </c>
      <c r="D2144" s="2" t="s">
        <v>75</v>
      </c>
      <c r="E2144" s="4">
        <v>0.30653218059558118</v>
      </c>
      <c r="F2144" s="2" t="s">
        <v>150</v>
      </c>
      <c r="G2144" s="2" t="s">
        <v>2810</v>
      </c>
    </row>
    <row r="2145" spans="1:7">
      <c r="A2145" s="2" t="s">
        <v>4952</v>
      </c>
      <c r="B2145" s="2" t="s">
        <v>2603</v>
      </c>
      <c r="C2145" s="2" t="s">
        <v>97</v>
      </c>
      <c r="D2145" s="2" t="s">
        <v>75</v>
      </c>
      <c r="E2145" s="4">
        <v>0.30653218059558118</v>
      </c>
      <c r="F2145" s="2" t="s">
        <v>150</v>
      </c>
      <c r="G2145" s="2" t="s">
        <v>2810</v>
      </c>
    </row>
    <row r="2146" spans="1:7">
      <c r="A2146" s="2" t="s">
        <v>4953</v>
      </c>
      <c r="B2146" s="2" t="s">
        <v>2607</v>
      </c>
      <c r="C2146" s="2" t="s">
        <v>97</v>
      </c>
      <c r="D2146" s="2" t="s">
        <v>75</v>
      </c>
      <c r="E2146" s="4">
        <v>0.30653218059558118</v>
      </c>
      <c r="F2146" s="2" t="s">
        <v>150</v>
      </c>
      <c r="G2146" s="2" t="s">
        <v>2810</v>
      </c>
    </row>
    <row r="2147" spans="1:7">
      <c r="A2147" s="2" t="s">
        <v>4954</v>
      </c>
      <c r="B2147" s="2" t="s">
        <v>2609</v>
      </c>
      <c r="C2147" s="2" t="s">
        <v>97</v>
      </c>
      <c r="D2147" s="2" t="s">
        <v>75</v>
      </c>
      <c r="E2147" s="4">
        <v>0.30653218059558118</v>
      </c>
      <c r="F2147" s="2" t="s">
        <v>150</v>
      </c>
      <c r="G2147" s="2" t="s">
        <v>2810</v>
      </c>
    </row>
    <row r="2148" spans="1:7">
      <c r="A2148" s="2" t="s">
        <v>4955</v>
      </c>
      <c r="B2148" s="2" t="s">
        <v>1755</v>
      </c>
      <c r="C2148" s="2" t="s">
        <v>97</v>
      </c>
      <c r="D2148" s="2" t="s">
        <v>75</v>
      </c>
      <c r="E2148" s="4">
        <v>0.30653218059558118</v>
      </c>
      <c r="F2148" s="2" t="s">
        <v>150</v>
      </c>
      <c r="G2148" s="2" t="s">
        <v>2810</v>
      </c>
    </row>
    <row r="2149" spans="1:7">
      <c r="A2149" s="2" t="s">
        <v>4956</v>
      </c>
      <c r="B2149" s="2" t="s">
        <v>980</v>
      </c>
      <c r="C2149" s="2" t="s">
        <v>97</v>
      </c>
      <c r="D2149" s="2" t="s">
        <v>75</v>
      </c>
      <c r="E2149" s="4">
        <v>0.30653218059558118</v>
      </c>
      <c r="F2149" s="2" t="s">
        <v>150</v>
      </c>
      <c r="G2149" s="2" t="s">
        <v>2810</v>
      </c>
    </row>
    <row r="2150" spans="1:7">
      <c r="A2150" s="2" t="s">
        <v>4957</v>
      </c>
      <c r="B2150" s="2" t="s">
        <v>2613</v>
      </c>
      <c r="C2150" s="2" t="s">
        <v>97</v>
      </c>
      <c r="D2150" s="2" t="s">
        <v>75</v>
      </c>
      <c r="E2150" s="4">
        <v>0.30653218059558118</v>
      </c>
      <c r="F2150" s="2" t="s">
        <v>150</v>
      </c>
      <c r="G2150" s="2" t="s">
        <v>2810</v>
      </c>
    </row>
    <row r="2151" spans="1:7">
      <c r="A2151" s="2" t="s">
        <v>4958</v>
      </c>
      <c r="B2151" s="2" t="s">
        <v>2614</v>
      </c>
      <c r="C2151" s="2" t="s">
        <v>97</v>
      </c>
      <c r="D2151" s="2" t="s">
        <v>75</v>
      </c>
      <c r="E2151" s="4">
        <v>0.30653218059558118</v>
      </c>
      <c r="F2151" s="2" t="s">
        <v>150</v>
      </c>
      <c r="G2151" s="2" t="s">
        <v>2810</v>
      </c>
    </row>
    <row r="2152" spans="1:7">
      <c r="A2152" s="2" t="s">
        <v>4959</v>
      </c>
      <c r="B2152" s="2" t="s">
        <v>2616</v>
      </c>
      <c r="C2152" s="2" t="s">
        <v>97</v>
      </c>
      <c r="D2152" s="2" t="s">
        <v>75</v>
      </c>
      <c r="E2152" s="4">
        <v>0.30653218059558118</v>
      </c>
      <c r="F2152" s="2" t="s">
        <v>150</v>
      </c>
      <c r="G2152" s="2" t="s">
        <v>2810</v>
      </c>
    </row>
    <row r="2153" spans="1:7">
      <c r="A2153" s="2" t="s">
        <v>4960</v>
      </c>
      <c r="B2153" s="2" t="s">
        <v>985</v>
      </c>
      <c r="C2153" s="2" t="s">
        <v>97</v>
      </c>
      <c r="D2153" s="2" t="s">
        <v>75</v>
      </c>
      <c r="E2153" s="4">
        <v>0.30653218059558118</v>
      </c>
      <c r="F2153" s="2" t="s">
        <v>150</v>
      </c>
      <c r="G2153" s="2" t="s">
        <v>2810</v>
      </c>
    </row>
    <row r="2154" spans="1:7">
      <c r="A2154" s="2" t="s">
        <v>4961</v>
      </c>
      <c r="B2154" s="2" t="s">
        <v>987</v>
      </c>
      <c r="C2154" s="2" t="s">
        <v>97</v>
      </c>
      <c r="D2154" s="2" t="s">
        <v>75</v>
      </c>
      <c r="E2154" s="4">
        <v>0.30653218059558118</v>
      </c>
      <c r="F2154" s="2" t="s">
        <v>150</v>
      </c>
      <c r="G2154" s="2" t="s">
        <v>2810</v>
      </c>
    </row>
    <row r="2155" spans="1:7">
      <c r="A2155" s="2" t="s">
        <v>4962</v>
      </c>
      <c r="B2155" s="2" t="s">
        <v>2617</v>
      </c>
      <c r="C2155" s="2" t="s">
        <v>97</v>
      </c>
      <c r="D2155" s="2" t="s">
        <v>75</v>
      </c>
      <c r="E2155" s="4">
        <v>0.30653218059558118</v>
      </c>
      <c r="F2155" s="2" t="s">
        <v>150</v>
      </c>
      <c r="G2155" s="2" t="s">
        <v>2810</v>
      </c>
    </row>
    <row r="2156" spans="1:7">
      <c r="A2156" s="2" t="s">
        <v>4963</v>
      </c>
      <c r="B2156" s="2" t="s">
        <v>1759</v>
      </c>
      <c r="C2156" s="2" t="s">
        <v>97</v>
      </c>
      <c r="D2156" s="2" t="s">
        <v>75</v>
      </c>
      <c r="E2156" s="4">
        <v>0.30653218059558118</v>
      </c>
      <c r="F2156" s="2" t="s">
        <v>150</v>
      </c>
      <c r="G2156" s="2" t="s">
        <v>2810</v>
      </c>
    </row>
    <row r="2157" spans="1:7">
      <c r="A2157" s="2" t="s">
        <v>4964</v>
      </c>
      <c r="B2157" s="2" t="s">
        <v>2619</v>
      </c>
      <c r="C2157" s="2" t="s">
        <v>97</v>
      </c>
      <c r="D2157" s="2" t="s">
        <v>75</v>
      </c>
      <c r="E2157" s="4">
        <v>0.30653218059558118</v>
      </c>
      <c r="F2157" s="2" t="s">
        <v>150</v>
      </c>
      <c r="G2157" s="2" t="s">
        <v>2810</v>
      </c>
    </row>
    <row r="2158" spans="1:7">
      <c r="A2158" s="2" t="s">
        <v>4965</v>
      </c>
      <c r="B2158" s="2" t="s">
        <v>1761</v>
      </c>
      <c r="C2158" s="2" t="s">
        <v>97</v>
      </c>
      <c r="D2158" s="2" t="s">
        <v>75</v>
      </c>
      <c r="E2158" s="4">
        <v>0.30653218059558118</v>
      </c>
      <c r="F2158" s="2" t="s">
        <v>150</v>
      </c>
      <c r="G2158" s="2" t="s">
        <v>2810</v>
      </c>
    </row>
    <row r="2159" spans="1:7">
      <c r="A2159" s="2" t="s">
        <v>4966</v>
      </c>
      <c r="B2159" s="2" t="s">
        <v>2624</v>
      </c>
      <c r="C2159" s="2" t="s">
        <v>97</v>
      </c>
      <c r="D2159" s="2" t="s">
        <v>75</v>
      </c>
      <c r="E2159" s="4">
        <v>0.30653218059558118</v>
      </c>
      <c r="F2159" s="2" t="s">
        <v>150</v>
      </c>
      <c r="G2159" s="2" t="s">
        <v>2810</v>
      </c>
    </row>
    <row r="2160" spans="1:7">
      <c r="A2160" s="2" t="s">
        <v>4967</v>
      </c>
      <c r="B2160" s="2" t="s">
        <v>2625</v>
      </c>
      <c r="C2160" s="2" t="s">
        <v>97</v>
      </c>
      <c r="D2160" s="2" t="s">
        <v>75</v>
      </c>
      <c r="E2160" s="4">
        <v>0.30653218059558118</v>
      </c>
      <c r="F2160" s="2" t="s">
        <v>150</v>
      </c>
      <c r="G2160" s="2" t="s">
        <v>2810</v>
      </c>
    </row>
    <row r="2161" spans="1:7">
      <c r="A2161" s="2" t="s">
        <v>4968</v>
      </c>
      <c r="B2161" s="2" t="s">
        <v>992</v>
      </c>
      <c r="C2161" s="2" t="s">
        <v>97</v>
      </c>
      <c r="D2161" s="2" t="s">
        <v>75</v>
      </c>
      <c r="E2161" s="4">
        <v>0.30653218059558118</v>
      </c>
      <c r="F2161" s="2" t="s">
        <v>150</v>
      </c>
      <c r="G2161" s="2" t="s">
        <v>2810</v>
      </c>
    </row>
    <row r="2162" spans="1:7">
      <c r="A2162" s="2" t="s">
        <v>4969</v>
      </c>
      <c r="B2162" s="2" t="s">
        <v>2627</v>
      </c>
      <c r="C2162" s="2" t="s">
        <v>97</v>
      </c>
      <c r="D2162" s="2" t="s">
        <v>75</v>
      </c>
      <c r="E2162" s="4">
        <v>0.30653218059558118</v>
      </c>
      <c r="F2162" s="2" t="s">
        <v>150</v>
      </c>
      <c r="G2162" s="2" t="s">
        <v>2810</v>
      </c>
    </row>
    <row r="2163" spans="1:7">
      <c r="A2163" s="2" t="s">
        <v>4970</v>
      </c>
      <c r="B2163" s="2" t="s">
        <v>2628</v>
      </c>
      <c r="C2163" s="2" t="s">
        <v>97</v>
      </c>
      <c r="D2163" s="2" t="s">
        <v>75</v>
      </c>
      <c r="E2163" s="4">
        <v>0.30653218059558118</v>
      </c>
      <c r="F2163" s="2" t="s">
        <v>150</v>
      </c>
      <c r="G2163" s="2" t="s">
        <v>2810</v>
      </c>
    </row>
    <row r="2164" spans="1:7">
      <c r="A2164" s="2" t="s">
        <v>4971</v>
      </c>
      <c r="B2164" s="2" t="s">
        <v>2629</v>
      </c>
      <c r="C2164" s="2" t="s">
        <v>97</v>
      </c>
      <c r="D2164" s="2" t="s">
        <v>75</v>
      </c>
      <c r="E2164" s="4">
        <v>0.30653218059558118</v>
      </c>
      <c r="F2164" s="2" t="s">
        <v>150</v>
      </c>
      <c r="G2164" s="2" t="s">
        <v>2810</v>
      </c>
    </row>
    <row r="2165" spans="1:7">
      <c r="A2165" s="2" t="s">
        <v>4972</v>
      </c>
      <c r="B2165" s="2" t="s">
        <v>993</v>
      </c>
      <c r="C2165" s="2" t="s">
        <v>97</v>
      </c>
      <c r="D2165" s="2" t="s">
        <v>75</v>
      </c>
      <c r="E2165" s="4">
        <v>0.30653218059558118</v>
      </c>
      <c r="F2165" s="2" t="s">
        <v>150</v>
      </c>
      <c r="G2165" s="2" t="s">
        <v>2810</v>
      </c>
    </row>
    <row r="2166" spans="1:7">
      <c r="A2166" s="2" t="s">
        <v>4973</v>
      </c>
      <c r="B2166" s="2" t="s">
        <v>1763</v>
      </c>
      <c r="C2166" s="2" t="s">
        <v>97</v>
      </c>
      <c r="D2166" s="2" t="s">
        <v>75</v>
      </c>
      <c r="E2166" s="4">
        <v>0.30653218059558118</v>
      </c>
      <c r="F2166" s="2" t="s">
        <v>150</v>
      </c>
      <c r="G2166" s="2" t="s">
        <v>2810</v>
      </c>
    </row>
    <row r="2167" spans="1:7">
      <c r="A2167" s="2" t="s">
        <v>4974</v>
      </c>
      <c r="B2167" s="2" t="s">
        <v>2638</v>
      </c>
      <c r="C2167" s="2" t="s">
        <v>97</v>
      </c>
      <c r="D2167" s="2" t="s">
        <v>75</v>
      </c>
      <c r="E2167" s="4">
        <v>0.30653218059558118</v>
      </c>
      <c r="F2167" s="2" t="s">
        <v>150</v>
      </c>
      <c r="G2167" s="2" t="s">
        <v>2810</v>
      </c>
    </row>
    <row r="2168" spans="1:7">
      <c r="A2168" s="2" t="s">
        <v>4975</v>
      </c>
      <c r="B2168" s="2" t="s">
        <v>1768</v>
      </c>
      <c r="C2168" s="2" t="s">
        <v>97</v>
      </c>
      <c r="D2168" s="2" t="s">
        <v>75</v>
      </c>
      <c r="E2168" s="4">
        <v>0.30653218059558118</v>
      </c>
      <c r="F2168" s="2" t="s">
        <v>150</v>
      </c>
      <c r="G2168" s="2" t="s">
        <v>2810</v>
      </c>
    </row>
    <row r="2169" spans="1:7">
      <c r="A2169" s="2" t="s">
        <v>4976</v>
      </c>
      <c r="B2169" s="2" t="s">
        <v>1770</v>
      </c>
      <c r="C2169" s="2" t="s">
        <v>97</v>
      </c>
      <c r="D2169" s="2" t="s">
        <v>75</v>
      </c>
      <c r="E2169" s="4">
        <v>0.30653218059558118</v>
      </c>
      <c r="F2169" s="2" t="s">
        <v>150</v>
      </c>
      <c r="G2169" s="2" t="s">
        <v>2810</v>
      </c>
    </row>
    <row r="2170" spans="1:7">
      <c r="A2170" s="2" t="s">
        <v>4977</v>
      </c>
      <c r="B2170" s="2" t="s">
        <v>2644</v>
      </c>
      <c r="C2170" s="2" t="s">
        <v>97</v>
      </c>
      <c r="D2170" s="2" t="s">
        <v>75</v>
      </c>
      <c r="E2170" s="4">
        <v>0.30653218059558118</v>
      </c>
      <c r="F2170" s="2" t="s">
        <v>150</v>
      </c>
      <c r="G2170" s="2" t="s">
        <v>2810</v>
      </c>
    </row>
    <row r="2171" spans="1:7">
      <c r="A2171" s="2" t="s">
        <v>4978</v>
      </c>
      <c r="B2171" s="2" t="s">
        <v>1007</v>
      </c>
      <c r="C2171" s="2" t="s">
        <v>97</v>
      </c>
      <c r="D2171" s="2" t="s">
        <v>75</v>
      </c>
      <c r="E2171" s="4">
        <v>0.30653218059558118</v>
      </c>
      <c r="F2171" s="2" t="s">
        <v>150</v>
      </c>
      <c r="G2171" s="2" t="s">
        <v>2810</v>
      </c>
    </row>
    <row r="2172" spans="1:7">
      <c r="A2172" s="2" t="s">
        <v>4979</v>
      </c>
      <c r="B2172" s="2" t="s">
        <v>1772</v>
      </c>
      <c r="C2172" s="2" t="s">
        <v>97</v>
      </c>
      <c r="D2172" s="2" t="s">
        <v>75</v>
      </c>
      <c r="E2172" s="4">
        <v>0.30653218059558118</v>
      </c>
      <c r="F2172" s="2" t="s">
        <v>150</v>
      </c>
      <c r="G2172" s="2" t="s">
        <v>2810</v>
      </c>
    </row>
    <row r="2173" spans="1:7">
      <c r="A2173" s="2" t="s">
        <v>4980</v>
      </c>
      <c r="B2173" s="2" t="s">
        <v>2645</v>
      </c>
      <c r="C2173" s="2" t="s">
        <v>97</v>
      </c>
      <c r="D2173" s="2" t="s">
        <v>75</v>
      </c>
      <c r="E2173" s="4">
        <v>0.30653218059558118</v>
      </c>
      <c r="F2173" s="2" t="s">
        <v>150</v>
      </c>
      <c r="G2173" s="2" t="s">
        <v>2810</v>
      </c>
    </row>
    <row r="2174" spans="1:7">
      <c r="A2174" s="2" t="s">
        <v>4981</v>
      </c>
      <c r="B2174" s="2" t="s">
        <v>2647</v>
      </c>
      <c r="C2174" s="2" t="s">
        <v>97</v>
      </c>
      <c r="D2174" s="2" t="s">
        <v>75</v>
      </c>
      <c r="E2174" s="4">
        <v>0.30653218059558118</v>
      </c>
      <c r="F2174" s="2" t="s">
        <v>150</v>
      </c>
      <c r="G2174" s="2" t="s">
        <v>2810</v>
      </c>
    </row>
    <row r="2175" spans="1:7">
      <c r="A2175" s="2" t="s">
        <v>4982</v>
      </c>
      <c r="B2175" s="2" t="s">
        <v>2652</v>
      </c>
      <c r="C2175" s="2" t="s">
        <v>97</v>
      </c>
      <c r="D2175" s="2" t="s">
        <v>75</v>
      </c>
      <c r="E2175" s="4">
        <v>0.30653218059558118</v>
      </c>
      <c r="F2175" s="2" t="s">
        <v>150</v>
      </c>
      <c r="G2175" s="2" t="s">
        <v>2810</v>
      </c>
    </row>
    <row r="2176" spans="1:7">
      <c r="A2176" s="2" t="s">
        <v>4983</v>
      </c>
      <c r="B2176" s="2" t="s">
        <v>1776</v>
      </c>
      <c r="C2176" s="2" t="s">
        <v>97</v>
      </c>
      <c r="D2176" s="2" t="s">
        <v>75</v>
      </c>
      <c r="E2176" s="4">
        <v>0.30653218059558118</v>
      </c>
      <c r="F2176" s="2" t="s">
        <v>150</v>
      </c>
      <c r="G2176" s="2" t="s">
        <v>2810</v>
      </c>
    </row>
    <row r="2177" spans="1:7">
      <c r="A2177" s="2" t="s">
        <v>4984</v>
      </c>
      <c r="B2177" s="2" t="s">
        <v>2657</v>
      </c>
      <c r="C2177" s="2" t="s">
        <v>97</v>
      </c>
      <c r="D2177" s="2" t="s">
        <v>75</v>
      </c>
      <c r="E2177" s="4">
        <v>0.30653218059558118</v>
      </c>
      <c r="F2177" s="2" t="s">
        <v>150</v>
      </c>
      <c r="G2177" s="2" t="s">
        <v>2810</v>
      </c>
    </row>
    <row r="2178" spans="1:7">
      <c r="A2178" s="2" t="s">
        <v>4985</v>
      </c>
      <c r="B2178" s="2" t="s">
        <v>1017</v>
      </c>
      <c r="C2178" s="2" t="s">
        <v>97</v>
      </c>
      <c r="D2178" s="2" t="s">
        <v>75</v>
      </c>
      <c r="E2178" s="4">
        <v>0.30653218059558118</v>
      </c>
      <c r="F2178" s="2" t="s">
        <v>150</v>
      </c>
      <c r="G2178" s="2" t="s">
        <v>2810</v>
      </c>
    </row>
    <row r="2179" spans="1:7">
      <c r="A2179" s="2" t="s">
        <v>4986</v>
      </c>
      <c r="B2179" s="2" t="s">
        <v>2662</v>
      </c>
      <c r="C2179" s="2" t="s">
        <v>97</v>
      </c>
      <c r="D2179" s="2" t="s">
        <v>75</v>
      </c>
      <c r="E2179" s="4">
        <v>0.30653218059558118</v>
      </c>
      <c r="F2179" s="2" t="s">
        <v>150</v>
      </c>
      <c r="G2179" s="2" t="s">
        <v>2810</v>
      </c>
    </row>
    <row r="2180" spans="1:7">
      <c r="A2180" s="2" t="s">
        <v>4987</v>
      </c>
      <c r="B2180" s="2" t="s">
        <v>1018</v>
      </c>
      <c r="C2180" s="2" t="s">
        <v>97</v>
      </c>
      <c r="D2180" s="2" t="s">
        <v>75</v>
      </c>
      <c r="E2180" s="4">
        <v>0.30653218059558118</v>
      </c>
      <c r="F2180" s="2" t="s">
        <v>150</v>
      </c>
      <c r="G2180" s="2" t="s">
        <v>2810</v>
      </c>
    </row>
    <row r="2181" spans="1:7">
      <c r="A2181" s="2" t="s">
        <v>4988</v>
      </c>
      <c r="B2181" s="2" t="s">
        <v>1023</v>
      </c>
      <c r="C2181" s="2" t="s">
        <v>97</v>
      </c>
      <c r="D2181" s="2" t="s">
        <v>75</v>
      </c>
      <c r="E2181" s="4">
        <v>0.30653218059558118</v>
      </c>
      <c r="F2181" s="2" t="s">
        <v>150</v>
      </c>
      <c r="G2181" s="2" t="s">
        <v>2810</v>
      </c>
    </row>
    <row r="2182" spans="1:7">
      <c r="A2182" s="2" t="s">
        <v>4989</v>
      </c>
      <c r="B2182" s="2" t="s">
        <v>1784</v>
      </c>
      <c r="C2182" s="2" t="s">
        <v>97</v>
      </c>
      <c r="D2182" s="2" t="s">
        <v>75</v>
      </c>
      <c r="E2182" s="4">
        <v>0.30653218059558118</v>
      </c>
      <c r="F2182" s="2" t="s">
        <v>150</v>
      </c>
      <c r="G2182" s="2" t="s">
        <v>2810</v>
      </c>
    </row>
    <row r="2183" spans="1:7">
      <c r="A2183" s="2" t="s">
        <v>4990</v>
      </c>
      <c r="B2183" s="2" t="s">
        <v>2671</v>
      </c>
      <c r="C2183" s="2" t="s">
        <v>97</v>
      </c>
      <c r="D2183" s="2" t="s">
        <v>75</v>
      </c>
      <c r="E2183" s="4">
        <v>0.30653218059558118</v>
      </c>
      <c r="F2183" s="2" t="s">
        <v>150</v>
      </c>
      <c r="G2183" s="2" t="s">
        <v>2810</v>
      </c>
    </row>
    <row r="2184" spans="1:7">
      <c r="A2184" s="2" t="s">
        <v>4991</v>
      </c>
      <c r="B2184" s="2" t="s">
        <v>2674</v>
      </c>
      <c r="C2184" s="2" t="s">
        <v>97</v>
      </c>
      <c r="D2184" s="2" t="s">
        <v>75</v>
      </c>
      <c r="E2184" s="4">
        <v>0.30653218059558118</v>
      </c>
      <c r="F2184" s="2" t="s">
        <v>150</v>
      </c>
      <c r="G2184" s="2" t="s">
        <v>2810</v>
      </c>
    </row>
    <row r="2185" spans="1:7">
      <c r="A2185" s="2" t="s">
        <v>4992</v>
      </c>
      <c r="B2185" s="2" t="s">
        <v>1790</v>
      </c>
      <c r="C2185" s="2" t="s">
        <v>97</v>
      </c>
      <c r="D2185" s="2" t="s">
        <v>75</v>
      </c>
      <c r="E2185" s="4">
        <v>0.30653218059558118</v>
      </c>
      <c r="F2185" s="2" t="s">
        <v>150</v>
      </c>
      <c r="G2185" s="2" t="s">
        <v>2810</v>
      </c>
    </row>
    <row r="2186" spans="1:7">
      <c r="A2186" s="2" t="s">
        <v>4993</v>
      </c>
      <c r="B2186" s="2" t="s">
        <v>1037</v>
      </c>
      <c r="C2186" s="2" t="s">
        <v>97</v>
      </c>
      <c r="D2186" s="2" t="s">
        <v>75</v>
      </c>
      <c r="E2186" s="4">
        <v>0.30653218059558118</v>
      </c>
      <c r="F2186" s="2" t="s">
        <v>150</v>
      </c>
      <c r="G2186" s="2" t="s">
        <v>2810</v>
      </c>
    </row>
    <row r="2187" spans="1:7">
      <c r="A2187" s="2" t="s">
        <v>4994</v>
      </c>
      <c r="B2187" s="2" t="s">
        <v>1040</v>
      </c>
      <c r="C2187" s="2" t="s">
        <v>97</v>
      </c>
      <c r="D2187" s="2" t="s">
        <v>75</v>
      </c>
      <c r="E2187" s="4">
        <v>0.30653218059558118</v>
      </c>
      <c r="F2187" s="2" t="s">
        <v>150</v>
      </c>
      <c r="G2187" s="2" t="s">
        <v>2810</v>
      </c>
    </row>
    <row r="2188" spans="1:7">
      <c r="A2188" s="2" t="s">
        <v>4995</v>
      </c>
      <c r="B2188" s="2" t="s">
        <v>1044</v>
      </c>
      <c r="C2188" s="2" t="s">
        <v>97</v>
      </c>
      <c r="D2188" s="2" t="s">
        <v>75</v>
      </c>
      <c r="E2188" s="4">
        <v>0.30653218059558118</v>
      </c>
      <c r="F2188" s="2" t="s">
        <v>150</v>
      </c>
      <c r="G2188" s="2" t="s">
        <v>2810</v>
      </c>
    </row>
    <row r="2189" spans="1:7">
      <c r="A2189" s="2" t="s">
        <v>4996</v>
      </c>
      <c r="B2189" s="2" t="s">
        <v>1807</v>
      </c>
      <c r="C2189" s="2" t="s">
        <v>97</v>
      </c>
      <c r="D2189" s="2" t="s">
        <v>75</v>
      </c>
      <c r="E2189" s="4">
        <v>0.30653218059558118</v>
      </c>
      <c r="F2189" s="2" t="s">
        <v>150</v>
      </c>
      <c r="G2189" s="2" t="s">
        <v>2810</v>
      </c>
    </row>
    <row r="2190" spans="1:7">
      <c r="A2190" s="2" t="s">
        <v>4997</v>
      </c>
      <c r="B2190" s="2" t="s">
        <v>2693</v>
      </c>
      <c r="C2190" s="2" t="s">
        <v>97</v>
      </c>
      <c r="D2190" s="2" t="s">
        <v>75</v>
      </c>
      <c r="E2190" s="4">
        <v>0.30653218059558118</v>
      </c>
      <c r="F2190" s="2" t="s">
        <v>150</v>
      </c>
      <c r="G2190" s="2" t="s">
        <v>2810</v>
      </c>
    </row>
    <row r="2191" spans="1:7">
      <c r="A2191" s="2" t="s">
        <v>4998</v>
      </c>
      <c r="B2191" s="2" t="s">
        <v>1817</v>
      </c>
      <c r="C2191" s="2" t="s">
        <v>97</v>
      </c>
      <c r="D2191" s="2" t="s">
        <v>75</v>
      </c>
      <c r="E2191" s="4">
        <v>0.30653218059558118</v>
      </c>
      <c r="F2191" s="2" t="s">
        <v>150</v>
      </c>
      <c r="G2191" s="2" t="s">
        <v>2810</v>
      </c>
    </row>
    <row r="2192" spans="1:7">
      <c r="A2192" s="2" t="s">
        <v>4999</v>
      </c>
      <c r="B2192" s="2" t="s">
        <v>2699</v>
      </c>
      <c r="C2192" s="2" t="s">
        <v>97</v>
      </c>
      <c r="D2192" s="2" t="s">
        <v>75</v>
      </c>
      <c r="E2192" s="4">
        <v>0.30653218059558118</v>
      </c>
      <c r="F2192" s="2" t="s">
        <v>150</v>
      </c>
      <c r="G2192" s="2" t="s">
        <v>2810</v>
      </c>
    </row>
    <row r="2193" spans="1:7">
      <c r="A2193" s="2" t="s">
        <v>5000</v>
      </c>
      <c r="B2193" s="2" t="s">
        <v>1821</v>
      </c>
      <c r="C2193" s="2" t="s">
        <v>97</v>
      </c>
      <c r="D2193" s="2" t="s">
        <v>75</v>
      </c>
      <c r="E2193" s="4">
        <v>0.30653218059558118</v>
      </c>
      <c r="F2193" s="2" t="s">
        <v>150</v>
      </c>
      <c r="G2193" s="2" t="s">
        <v>2810</v>
      </c>
    </row>
    <row r="2194" spans="1:7">
      <c r="A2194" s="2" t="s">
        <v>5001</v>
      </c>
      <c r="B2194" s="2" t="s">
        <v>2700</v>
      </c>
      <c r="C2194" s="2" t="s">
        <v>97</v>
      </c>
      <c r="D2194" s="2" t="s">
        <v>75</v>
      </c>
      <c r="E2194" s="4">
        <v>0.30653218059558118</v>
      </c>
      <c r="F2194" s="2" t="s">
        <v>150</v>
      </c>
      <c r="G2194" s="2" t="s">
        <v>2810</v>
      </c>
    </row>
    <row r="2195" spans="1:7">
      <c r="A2195" s="2" t="s">
        <v>5002</v>
      </c>
      <c r="B2195" s="2" t="s">
        <v>1064</v>
      </c>
      <c r="C2195" s="2" t="s">
        <v>97</v>
      </c>
      <c r="D2195" s="2" t="s">
        <v>75</v>
      </c>
      <c r="E2195" s="4">
        <v>0.30653218059558118</v>
      </c>
      <c r="F2195" s="2" t="s">
        <v>150</v>
      </c>
      <c r="G2195" s="2" t="s">
        <v>2810</v>
      </c>
    </row>
    <row r="2196" spans="1:7">
      <c r="A2196" s="2" t="s">
        <v>5003</v>
      </c>
      <c r="B2196" s="2" t="s">
        <v>1825</v>
      </c>
      <c r="C2196" s="2" t="s">
        <v>97</v>
      </c>
      <c r="D2196" s="2" t="s">
        <v>75</v>
      </c>
      <c r="E2196" s="4">
        <v>0.30653218059558118</v>
      </c>
      <c r="F2196" s="2" t="s">
        <v>150</v>
      </c>
      <c r="G2196" s="2" t="s">
        <v>2810</v>
      </c>
    </row>
    <row r="2197" spans="1:7">
      <c r="A2197" s="2" t="s">
        <v>5004</v>
      </c>
      <c r="B2197" s="2" t="s">
        <v>2702</v>
      </c>
      <c r="C2197" s="2" t="s">
        <v>97</v>
      </c>
      <c r="D2197" s="2" t="s">
        <v>75</v>
      </c>
      <c r="E2197" s="4">
        <v>0.30653218059558118</v>
      </c>
      <c r="F2197" s="2" t="s">
        <v>150</v>
      </c>
      <c r="G2197" s="2" t="s">
        <v>2810</v>
      </c>
    </row>
    <row r="2198" spans="1:7">
      <c r="A2198" s="2" t="s">
        <v>5005</v>
      </c>
      <c r="B2198" s="2" t="s">
        <v>1067</v>
      </c>
      <c r="C2198" s="2" t="s">
        <v>97</v>
      </c>
      <c r="D2198" s="2" t="s">
        <v>75</v>
      </c>
      <c r="E2198" s="4">
        <v>0.30653218059558118</v>
      </c>
      <c r="F2198" s="2" t="s">
        <v>150</v>
      </c>
      <c r="G2198" s="2" t="s">
        <v>2810</v>
      </c>
    </row>
    <row r="2199" spans="1:7">
      <c r="A2199" s="2" t="s">
        <v>5006</v>
      </c>
      <c r="B2199" s="2" t="s">
        <v>1834</v>
      </c>
      <c r="C2199" s="2" t="s">
        <v>97</v>
      </c>
      <c r="D2199" s="2" t="s">
        <v>75</v>
      </c>
      <c r="E2199" s="4">
        <v>0.30653218059558118</v>
      </c>
      <c r="F2199" s="2" t="s">
        <v>150</v>
      </c>
      <c r="G2199" s="2" t="s">
        <v>2810</v>
      </c>
    </row>
    <row r="2200" spans="1:7">
      <c r="A2200" s="2" t="s">
        <v>5007</v>
      </c>
      <c r="B2200" s="2" t="s">
        <v>2703</v>
      </c>
      <c r="C2200" s="2" t="s">
        <v>97</v>
      </c>
      <c r="D2200" s="2" t="s">
        <v>75</v>
      </c>
      <c r="E2200" s="4">
        <v>0.30653218059558118</v>
      </c>
      <c r="F2200" s="2" t="s">
        <v>150</v>
      </c>
      <c r="G2200" s="2" t="s">
        <v>2810</v>
      </c>
    </row>
    <row r="2201" spans="1:7">
      <c r="A2201" s="2" t="s">
        <v>5008</v>
      </c>
      <c r="B2201" s="2" t="s">
        <v>1838</v>
      </c>
      <c r="C2201" s="2" t="s">
        <v>97</v>
      </c>
      <c r="D2201" s="2" t="s">
        <v>75</v>
      </c>
      <c r="E2201" s="4">
        <v>0.30653218059558118</v>
      </c>
      <c r="F2201" s="2" t="s">
        <v>150</v>
      </c>
      <c r="G2201" s="2" t="s">
        <v>2810</v>
      </c>
    </row>
    <row r="2202" spans="1:7">
      <c r="A2202" s="2" t="s">
        <v>5009</v>
      </c>
      <c r="B2202" s="2" t="s">
        <v>2709</v>
      </c>
      <c r="C2202" s="2" t="s">
        <v>97</v>
      </c>
      <c r="D2202" s="2" t="s">
        <v>75</v>
      </c>
      <c r="E2202" s="4">
        <v>0.30653218059558118</v>
      </c>
      <c r="F2202" s="2" t="s">
        <v>150</v>
      </c>
      <c r="G2202" s="2" t="s">
        <v>2810</v>
      </c>
    </row>
    <row r="2203" spans="1:7">
      <c r="A2203" s="2" t="s">
        <v>5010</v>
      </c>
      <c r="B2203" s="2" t="s">
        <v>2710</v>
      </c>
      <c r="C2203" s="2" t="s">
        <v>97</v>
      </c>
      <c r="D2203" s="2" t="s">
        <v>75</v>
      </c>
      <c r="E2203" s="4">
        <v>0.30653218059558118</v>
      </c>
      <c r="F2203" s="2" t="s">
        <v>150</v>
      </c>
      <c r="G2203" s="2" t="s">
        <v>2810</v>
      </c>
    </row>
    <row r="2204" spans="1:7">
      <c r="A2204" s="2" t="s">
        <v>5011</v>
      </c>
      <c r="B2204" s="2" t="s">
        <v>2711</v>
      </c>
      <c r="C2204" s="2" t="s">
        <v>97</v>
      </c>
      <c r="D2204" s="2" t="s">
        <v>75</v>
      </c>
      <c r="E2204" s="4">
        <v>0.30653218059558118</v>
      </c>
      <c r="F2204" s="2" t="s">
        <v>150</v>
      </c>
      <c r="G2204" s="2" t="s">
        <v>2810</v>
      </c>
    </row>
    <row r="2205" spans="1:7">
      <c r="A2205" s="2" t="s">
        <v>5012</v>
      </c>
      <c r="B2205" s="2" t="s">
        <v>2714</v>
      </c>
      <c r="C2205" s="2" t="s">
        <v>97</v>
      </c>
      <c r="D2205" s="2" t="s">
        <v>75</v>
      </c>
      <c r="E2205" s="4">
        <v>0.30653218059558118</v>
      </c>
      <c r="F2205" s="2" t="s">
        <v>150</v>
      </c>
      <c r="G2205" s="2" t="s">
        <v>2810</v>
      </c>
    </row>
    <row r="2206" spans="1:7">
      <c r="A2206" s="2" t="s">
        <v>5013</v>
      </c>
      <c r="B2206" s="2" t="s">
        <v>1072</v>
      </c>
      <c r="C2206" s="2" t="s">
        <v>97</v>
      </c>
      <c r="D2206" s="2" t="s">
        <v>75</v>
      </c>
      <c r="E2206" s="4">
        <v>0.30653218059558118</v>
      </c>
      <c r="F2206" s="2" t="s">
        <v>150</v>
      </c>
      <c r="G2206" s="2" t="s">
        <v>2810</v>
      </c>
    </row>
    <row r="2207" spans="1:7">
      <c r="A2207" s="2" t="s">
        <v>5014</v>
      </c>
      <c r="B2207" s="2" t="s">
        <v>2718</v>
      </c>
      <c r="C2207" s="2" t="s">
        <v>97</v>
      </c>
      <c r="D2207" s="2" t="s">
        <v>75</v>
      </c>
      <c r="E2207" s="4">
        <v>0.30653218059558118</v>
      </c>
      <c r="F2207" s="2" t="s">
        <v>150</v>
      </c>
      <c r="G2207" s="2" t="s">
        <v>2810</v>
      </c>
    </row>
    <row r="2208" spans="1:7">
      <c r="A2208" s="2" t="s">
        <v>5015</v>
      </c>
      <c r="B2208" s="2" t="s">
        <v>1073</v>
      </c>
      <c r="C2208" s="2" t="s">
        <v>97</v>
      </c>
      <c r="D2208" s="2" t="s">
        <v>75</v>
      </c>
      <c r="E2208" s="4">
        <v>0.30653218059558118</v>
      </c>
      <c r="F2208" s="2" t="s">
        <v>150</v>
      </c>
      <c r="G2208" s="2" t="s">
        <v>2810</v>
      </c>
    </row>
    <row r="2209" spans="1:7">
      <c r="A2209" s="2" t="s">
        <v>5016</v>
      </c>
      <c r="B2209" s="2" t="s">
        <v>1077</v>
      </c>
      <c r="C2209" s="2" t="s">
        <v>97</v>
      </c>
      <c r="D2209" s="2" t="s">
        <v>75</v>
      </c>
      <c r="E2209" s="4">
        <v>0.30653218059558118</v>
      </c>
      <c r="F2209" s="2" t="s">
        <v>150</v>
      </c>
      <c r="G2209" s="2" t="s">
        <v>2810</v>
      </c>
    </row>
    <row r="2210" spans="1:7">
      <c r="A2210" s="2" t="s">
        <v>5017</v>
      </c>
      <c r="B2210" s="2" t="s">
        <v>1078</v>
      </c>
      <c r="C2210" s="2" t="s">
        <v>97</v>
      </c>
      <c r="D2210" s="2" t="s">
        <v>75</v>
      </c>
      <c r="E2210" s="4">
        <v>0.30653218059558118</v>
      </c>
      <c r="F2210" s="2" t="s">
        <v>150</v>
      </c>
      <c r="G2210" s="2" t="s">
        <v>2810</v>
      </c>
    </row>
    <row r="2211" spans="1:7">
      <c r="A2211" s="2" t="s">
        <v>5018</v>
      </c>
      <c r="B2211" s="2" t="s">
        <v>1850</v>
      </c>
      <c r="C2211" s="2" t="s">
        <v>97</v>
      </c>
      <c r="D2211" s="2" t="s">
        <v>75</v>
      </c>
      <c r="E2211" s="4">
        <v>0.30653218059558118</v>
      </c>
      <c r="F2211" s="2" t="s">
        <v>150</v>
      </c>
      <c r="G2211" s="2" t="s">
        <v>2810</v>
      </c>
    </row>
    <row r="2212" spans="1:7">
      <c r="A2212" s="2" t="s">
        <v>5019</v>
      </c>
      <c r="B2212" s="2" t="s">
        <v>1079</v>
      </c>
      <c r="C2212" s="2" t="s">
        <v>97</v>
      </c>
      <c r="D2212" s="2" t="s">
        <v>75</v>
      </c>
      <c r="E2212" s="4">
        <v>0.30653218059558118</v>
      </c>
      <c r="F2212" s="2" t="s">
        <v>150</v>
      </c>
      <c r="G2212" s="2" t="s">
        <v>2810</v>
      </c>
    </row>
    <row r="2213" spans="1:7">
      <c r="A2213" s="2" t="s">
        <v>5020</v>
      </c>
      <c r="B2213" s="2" t="s">
        <v>2724</v>
      </c>
      <c r="C2213" s="2" t="s">
        <v>97</v>
      </c>
      <c r="D2213" s="2" t="s">
        <v>75</v>
      </c>
      <c r="E2213" s="4">
        <v>0.30653218059558118</v>
      </c>
      <c r="F2213" s="2" t="s">
        <v>150</v>
      </c>
      <c r="G2213" s="2" t="s">
        <v>2810</v>
      </c>
    </row>
    <row r="2214" spans="1:7">
      <c r="A2214" s="2" t="s">
        <v>5021</v>
      </c>
      <c r="B2214" s="2" t="s">
        <v>1081</v>
      </c>
      <c r="C2214" s="2" t="s">
        <v>97</v>
      </c>
      <c r="D2214" s="2" t="s">
        <v>75</v>
      </c>
      <c r="E2214" s="4">
        <v>0.30653218059558118</v>
      </c>
      <c r="F2214" s="2" t="s">
        <v>150</v>
      </c>
      <c r="G2214" s="2" t="s">
        <v>2810</v>
      </c>
    </row>
    <row r="2215" spans="1:7">
      <c r="A2215" s="2" t="s">
        <v>5022</v>
      </c>
      <c r="B2215" s="2" t="s">
        <v>1084</v>
      </c>
      <c r="C2215" s="2" t="s">
        <v>97</v>
      </c>
      <c r="D2215" s="2" t="s">
        <v>75</v>
      </c>
      <c r="E2215" s="4">
        <v>0.30653218059558118</v>
      </c>
      <c r="F2215" s="2" t="s">
        <v>150</v>
      </c>
      <c r="G2215" s="2" t="s">
        <v>2810</v>
      </c>
    </row>
    <row r="2216" spans="1:7">
      <c r="A2216" s="2" t="s">
        <v>5023</v>
      </c>
      <c r="B2216" s="2" t="s">
        <v>2725</v>
      </c>
      <c r="C2216" s="2" t="s">
        <v>97</v>
      </c>
      <c r="D2216" s="2" t="s">
        <v>75</v>
      </c>
      <c r="E2216" s="4">
        <v>0.30653218059558118</v>
      </c>
      <c r="F2216" s="2" t="s">
        <v>150</v>
      </c>
      <c r="G2216" s="2" t="s">
        <v>2810</v>
      </c>
    </row>
    <row r="2217" spans="1:7">
      <c r="A2217" s="2" t="s">
        <v>5024</v>
      </c>
      <c r="B2217" s="2" t="s">
        <v>2727</v>
      </c>
      <c r="C2217" s="2" t="s">
        <v>97</v>
      </c>
      <c r="D2217" s="2" t="s">
        <v>75</v>
      </c>
      <c r="E2217" s="4">
        <v>0.30653218059558118</v>
      </c>
      <c r="F2217" s="2" t="s">
        <v>150</v>
      </c>
      <c r="G2217" s="2" t="s">
        <v>2810</v>
      </c>
    </row>
    <row r="2218" spans="1:7">
      <c r="A2218" s="2" t="s">
        <v>5025</v>
      </c>
      <c r="B2218" s="2" t="s">
        <v>1088</v>
      </c>
      <c r="C2218" s="2" t="s">
        <v>97</v>
      </c>
      <c r="D2218" s="2" t="s">
        <v>75</v>
      </c>
      <c r="E2218" s="4">
        <v>0.30653218059558118</v>
      </c>
      <c r="F2218" s="2" t="s">
        <v>150</v>
      </c>
      <c r="G2218" s="2" t="s">
        <v>2810</v>
      </c>
    </row>
    <row r="2219" spans="1:7">
      <c r="A2219" s="2" t="s">
        <v>5026</v>
      </c>
      <c r="B2219" s="2" t="s">
        <v>1089</v>
      </c>
      <c r="C2219" s="2" t="s">
        <v>97</v>
      </c>
      <c r="D2219" s="2" t="s">
        <v>75</v>
      </c>
      <c r="E2219" s="4">
        <v>0.30653218059558118</v>
      </c>
      <c r="F2219" s="2" t="s">
        <v>150</v>
      </c>
      <c r="G2219" s="2" t="s">
        <v>2810</v>
      </c>
    </row>
    <row r="2220" spans="1:7">
      <c r="A2220" s="2" t="s">
        <v>5027</v>
      </c>
      <c r="B2220" s="2" t="s">
        <v>1864</v>
      </c>
      <c r="C2220" s="2" t="s">
        <v>97</v>
      </c>
      <c r="D2220" s="2" t="s">
        <v>75</v>
      </c>
      <c r="E2220" s="4">
        <v>0.30653218059558118</v>
      </c>
      <c r="F2220" s="2" t="s">
        <v>150</v>
      </c>
      <c r="G2220" s="2" t="s">
        <v>2810</v>
      </c>
    </row>
    <row r="2221" spans="1:7">
      <c r="A2221" s="2" t="s">
        <v>5028</v>
      </c>
      <c r="B2221" s="2" t="s">
        <v>2734</v>
      </c>
      <c r="C2221" s="2" t="s">
        <v>97</v>
      </c>
      <c r="D2221" s="2" t="s">
        <v>75</v>
      </c>
      <c r="E2221" s="4">
        <v>0.30653218059558118</v>
      </c>
      <c r="F2221" s="2" t="s">
        <v>150</v>
      </c>
      <c r="G2221" s="2" t="s">
        <v>2810</v>
      </c>
    </row>
    <row r="2222" spans="1:7">
      <c r="A2222" s="2" t="s">
        <v>5029</v>
      </c>
      <c r="B2222" s="2" t="s">
        <v>1866</v>
      </c>
      <c r="C2222" s="2" t="s">
        <v>97</v>
      </c>
      <c r="D2222" s="2" t="s">
        <v>75</v>
      </c>
      <c r="E2222" s="4">
        <v>0.30653218059558118</v>
      </c>
      <c r="F2222" s="2" t="s">
        <v>150</v>
      </c>
      <c r="G2222" s="2" t="s">
        <v>2810</v>
      </c>
    </row>
    <row r="2223" spans="1:7">
      <c r="A2223" s="2" t="s">
        <v>5030</v>
      </c>
      <c r="B2223" s="2" t="s">
        <v>1868</v>
      </c>
      <c r="C2223" s="2" t="s">
        <v>97</v>
      </c>
      <c r="D2223" s="2" t="s">
        <v>75</v>
      </c>
      <c r="E2223" s="4">
        <v>0.30653218059558118</v>
      </c>
      <c r="F2223" s="2" t="s">
        <v>150</v>
      </c>
      <c r="G2223" s="2" t="s">
        <v>2810</v>
      </c>
    </row>
    <row r="2224" spans="1:7">
      <c r="A2224" s="2" t="s">
        <v>5031</v>
      </c>
      <c r="B2224" s="2" t="s">
        <v>1091</v>
      </c>
      <c r="C2224" s="2" t="s">
        <v>97</v>
      </c>
      <c r="D2224" s="2" t="s">
        <v>75</v>
      </c>
      <c r="E2224" s="4">
        <v>0.30653218059558118</v>
      </c>
      <c r="F2224" s="2" t="s">
        <v>150</v>
      </c>
      <c r="G2224" s="2" t="s">
        <v>2810</v>
      </c>
    </row>
    <row r="2225" spans="1:7">
      <c r="A2225" s="2" t="s">
        <v>5032</v>
      </c>
      <c r="B2225" s="2" t="s">
        <v>1872</v>
      </c>
      <c r="C2225" s="2" t="s">
        <v>97</v>
      </c>
      <c r="D2225" s="2" t="s">
        <v>75</v>
      </c>
      <c r="E2225" s="4">
        <v>0.30653218059558118</v>
      </c>
      <c r="F2225" s="2" t="s">
        <v>150</v>
      </c>
      <c r="G2225" s="2" t="s">
        <v>2810</v>
      </c>
    </row>
    <row r="2226" spans="1:7">
      <c r="A2226" s="2" t="s">
        <v>5033</v>
      </c>
      <c r="B2226" s="2" t="s">
        <v>1875</v>
      </c>
      <c r="C2226" s="2" t="s">
        <v>97</v>
      </c>
      <c r="D2226" s="2" t="s">
        <v>75</v>
      </c>
      <c r="E2226" s="4">
        <v>0.30653218059558118</v>
      </c>
      <c r="F2226" s="2" t="s">
        <v>150</v>
      </c>
      <c r="G2226" s="2" t="s">
        <v>2810</v>
      </c>
    </row>
    <row r="2227" spans="1:7">
      <c r="A2227" s="2" t="s">
        <v>5034</v>
      </c>
      <c r="B2227" s="2" t="s">
        <v>1876</v>
      </c>
      <c r="C2227" s="2" t="s">
        <v>97</v>
      </c>
      <c r="D2227" s="2" t="s">
        <v>75</v>
      </c>
      <c r="E2227" s="4">
        <v>0.30653218059558118</v>
      </c>
      <c r="F2227" s="2" t="s">
        <v>150</v>
      </c>
      <c r="G2227" s="2" t="s">
        <v>2810</v>
      </c>
    </row>
    <row r="2228" spans="1:7">
      <c r="A2228" s="2" t="s">
        <v>5035</v>
      </c>
      <c r="B2228" s="2" t="s">
        <v>1879</v>
      </c>
      <c r="C2228" s="2" t="s">
        <v>97</v>
      </c>
      <c r="D2228" s="2" t="s">
        <v>75</v>
      </c>
      <c r="E2228" s="4">
        <v>0.30653218059558118</v>
      </c>
      <c r="F2228" s="2" t="s">
        <v>150</v>
      </c>
      <c r="G2228" s="2" t="s">
        <v>2810</v>
      </c>
    </row>
    <row r="2229" spans="1:7">
      <c r="A2229" s="2" t="s">
        <v>5036</v>
      </c>
      <c r="B2229" s="2" t="s">
        <v>2740</v>
      </c>
      <c r="C2229" s="2" t="s">
        <v>97</v>
      </c>
      <c r="D2229" s="2" t="s">
        <v>75</v>
      </c>
      <c r="E2229" s="4">
        <v>0.30653218059558118</v>
      </c>
      <c r="F2229" s="2" t="s">
        <v>150</v>
      </c>
      <c r="G2229" s="2" t="s">
        <v>2810</v>
      </c>
    </row>
    <row r="2230" spans="1:7">
      <c r="A2230" s="2" t="s">
        <v>5037</v>
      </c>
      <c r="B2230" s="2" t="s">
        <v>1092</v>
      </c>
      <c r="C2230" s="2" t="s">
        <v>97</v>
      </c>
      <c r="D2230" s="2" t="s">
        <v>75</v>
      </c>
      <c r="E2230" s="4">
        <v>0.30653218059558118</v>
      </c>
      <c r="F2230" s="2" t="s">
        <v>150</v>
      </c>
      <c r="G2230" s="2" t="s">
        <v>2810</v>
      </c>
    </row>
    <row r="2231" spans="1:7">
      <c r="A2231" s="2" t="s">
        <v>5038</v>
      </c>
      <c r="B2231" s="2" t="s">
        <v>1882</v>
      </c>
      <c r="C2231" s="2" t="s">
        <v>97</v>
      </c>
      <c r="D2231" s="2" t="s">
        <v>75</v>
      </c>
      <c r="E2231" s="4">
        <v>0.30653218059558118</v>
      </c>
      <c r="F2231" s="2" t="s">
        <v>150</v>
      </c>
      <c r="G2231" s="2" t="s">
        <v>2810</v>
      </c>
    </row>
    <row r="2232" spans="1:7">
      <c r="A2232" s="2" t="s">
        <v>5039</v>
      </c>
      <c r="B2232" s="2" t="s">
        <v>1885</v>
      </c>
      <c r="C2232" s="2" t="s">
        <v>97</v>
      </c>
      <c r="D2232" s="2" t="s">
        <v>75</v>
      </c>
      <c r="E2232" s="4">
        <v>0.30653218059558118</v>
      </c>
      <c r="F2232" s="2" t="s">
        <v>150</v>
      </c>
      <c r="G2232" s="2" t="s">
        <v>2810</v>
      </c>
    </row>
    <row r="2233" spans="1:7">
      <c r="A2233" s="2" t="s">
        <v>5040</v>
      </c>
      <c r="B2233" s="2" t="s">
        <v>1093</v>
      </c>
      <c r="C2233" s="2" t="s">
        <v>97</v>
      </c>
      <c r="D2233" s="2" t="s">
        <v>75</v>
      </c>
      <c r="E2233" s="4">
        <v>0.30653218059558118</v>
      </c>
      <c r="F2233" s="2" t="s">
        <v>150</v>
      </c>
      <c r="G2233" s="2" t="s">
        <v>2810</v>
      </c>
    </row>
    <row r="2234" spans="1:7">
      <c r="A2234" s="2" t="s">
        <v>5041</v>
      </c>
      <c r="B2234" s="2" t="s">
        <v>1096</v>
      </c>
      <c r="C2234" s="2" t="s">
        <v>97</v>
      </c>
      <c r="D2234" s="2" t="s">
        <v>75</v>
      </c>
      <c r="E2234" s="4">
        <v>0.30653218059558118</v>
      </c>
      <c r="F2234" s="2" t="s">
        <v>150</v>
      </c>
      <c r="G2234" s="2" t="s">
        <v>2810</v>
      </c>
    </row>
    <row r="2235" spans="1:7">
      <c r="A2235" s="2" t="s">
        <v>5042</v>
      </c>
      <c r="B2235" s="2" t="s">
        <v>1888</v>
      </c>
      <c r="C2235" s="2" t="s">
        <v>97</v>
      </c>
      <c r="D2235" s="2" t="s">
        <v>75</v>
      </c>
      <c r="E2235" s="4">
        <v>0.30653218059558118</v>
      </c>
      <c r="F2235" s="2" t="s">
        <v>150</v>
      </c>
      <c r="G2235" s="2" t="s">
        <v>2810</v>
      </c>
    </row>
    <row r="2236" spans="1:7">
      <c r="A2236" s="2" t="s">
        <v>5043</v>
      </c>
      <c r="B2236" s="2" t="s">
        <v>2745</v>
      </c>
      <c r="C2236" s="2" t="s">
        <v>97</v>
      </c>
      <c r="D2236" s="2" t="s">
        <v>75</v>
      </c>
      <c r="E2236" s="4">
        <v>0.30653218059558118</v>
      </c>
      <c r="F2236" s="2" t="s">
        <v>150</v>
      </c>
      <c r="G2236" s="2" t="s">
        <v>2810</v>
      </c>
    </row>
    <row r="2237" spans="1:7">
      <c r="A2237" s="2" t="s">
        <v>5044</v>
      </c>
      <c r="B2237" s="2" t="s">
        <v>2747</v>
      </c>
      <c r="C2237" s="2" t="s">
        <v>97</v>
      </c>
      <c r="D2237" s="2" t="s">
        <v>75</v>
      </c>
      <c r="E2237" s="4">
        <v>0.30653218059558118</v>
      </c>
      <c r="F2237" s="2" t="s">
        <v>150</v>
      </c>
      <c r="G2237" s="2" t="s">
        <v>2810</v>
      </c>
    </row>
    <row r="2238" spans="1:7">
      <c r="A2238" s="2" t="s">
        <v>5045</v>
      </c>
      <c r="B2238" s="2" t="s">
        <v>1097</v>
      </c>
      <c r="C2238" s="2" t="s">
        <v>97</v>
      </c>
      <c r="D2238" s="2" t="s">
        <v>75</v>
      </c>
      <c r="E2238" s="4">
        <v>0.30653218059558118</v>
      </c>
      <c r="F2238" s="2" t="s">
        <v>150</v>
      </c>
      <c r="G2238" s="2" t="s">
        <v>2810</v>
      </c>
    </row>
    <row r="2239" spans="1:7">
      <c r="A2239" s="2" t="s">
        <v>5046</v>
      </c>
      <c r="B2239" s="2" t="s">
        <v>1098</v>
      </c>
      <c r="C2239" s="2" t="s">
        <v>97</v>
      </c>
      <c r="D2239" s="2" t="s">
        <v>75</v>
      </c>
      <c r="E2239" s="4">
        <v>0.30653218059558118</v>
      </c>
      <c r="F2239" s="2" t="s">
        <v>150</v>
      </c>
      <c r="G2239" s="2" t="s">
        <v>2810</v>
      </c>
    </row>
    <row r="2240" spans="1:7">
      <c r="A2240" s="2" t="s">
        <v>5047</v>
      </c>
      <c r="B2240" s="2" t="s">
        <v>2752</v>
      </c>
      <c r="C2240" s="2" t="s">
        <v>97</v>
      </c>
      <c r="D2240" s="2" t="s">
        <v>75</v>
      </c>
      <c r="E2240" s="4">
        <v>0.30653218059558118</v>
      </c>
      <c r="F2240" s="2" t="s">
        <v>150</v>
      </c>
      <c r="G2240" s="2" t="s">
        <v>2810</v>
      </c>
    </row>
    <row r="2241" spans="1:7">
      <c r="A2241" s="2" t="s">
        <v>5048</v>
      </c>
      <c r="B2241" s="2" t="s">
        <v>1099</v>
      </c>
      <c r="C2241" s="2" t="s">
        <v>97</v>
      </c>
      <c r="D2241" s="2" t="s">
        <v>75</v>
      </c>
      <c r="E2241" s="4">
        <v>0.30653218059558118</v>
      </c>
      <c r="F2241" s="2" t="s">
        <v>150</v>
      </c>
      <c r="G2241" s="2" t="s">
        <v>2810</v>
      </c>
    </row>
    <row r="2242" spans="1:7">
      <c r="A2242" s="2" t="s">
        <v>5049</v>
      </c>
      <c r="B2242" s="2" t="s">
        <v>2753</v>
      </c>
      <c r="C2242" s="2" t="s">
        <v>97</v>
      </c>
      <c r="D2242" s="2" t="s">
        <v>75</v>
      </c>
      <c r="E2242" s="4">
        <v>0.30653218059558118</v>
      </c>
      <c r="F2242" s="2" t="s">
        <v>150</v>
      </c>
      <c r="G2242" s="2" t="s">
        <v>2810</v>
      </c>
    </row>
    <row r="2243" spans="1:7">
      <c r="A2243" s="2" t="s">
        <v>5050</v>
      </c>
      <c r="B2243" s="2" t="s">
        <v>1100</v>
      </c>
      <c r="C2243" s="2" t="s">
        <v>97</v>
      </c>
      <c r="D2243" s="2" t="s">
        <v>75</v>
      </c>
      <c r="E2243" s="4">
        <v>0.30653218059558118</v>
      </c>
      <c r="F2243" s="2" t="s">
        <v>150</v>
      </c>
      <c r="G2243" s="2" t="s">
        <v>2810</v>
      </c>
    </row>
    <row r="2244" spans="1:7">
      <c r="A2244" s="2" t="s">
        <v>5051</v>
      </c>
      <c r="B2244" s="2" t="s">
        <v>1102</v>
      </c>
      <c r="C2244" s="2" t="s">
        <v>97</v>
      </c>
      <c r="D2244" s="2" t="s">
        <v>75</v>
      </c>
      <c r="E2244" s="4">
        <v>0.30653218059558118</v>
      </c>
      <c r="F2244" s="2" t="s">
        <v>150</v>
      </c>
      <c r="G2244" s="2" t="s">
        <v>2810</v>
      </c>
    </row>
    <row r="2245" spans="1:7">
      <c r="A2245" s="2" t="s">
        <v>5052</v>
      </c>
      <c r="B2245" s="2" t="s">
        <v>1103</v>
      </c>
      <c r="C2245" s="2" t="s">
        <v>97</v>
      </c>
      <c r="D2245" s="2" t="s">
        <v>75</v>
      </c>
      <c r="E2245" s="4">
        <v>0.30653218059558118</v>
      </c>
      <c r="F2245" s="2" t="s">
        <v>150</v>
      </c>
      <c r="G2245" s="2" t="s">
        <v>2810</v>
      </c>
    </row>
    <row r="2246" spans="1:7">
      <c r="A2246" s="2" t="s">
        <v>5053</v>
      </c>
      <c r="B2246" s="2" t="s">
        <v>2759</v>
      </c>
      <c r="C2246" s="2" t="s">
        <v>97</v>
      </c>
      <c r="D2246" s="2" t="s">
        <v>75</v>
      </c>
      <c r="E2246" s="4">
        <v>0.30653218059558118</v>
      </c>
      <c r="F2246" s="2" t="s">
        <v>150</v>
      </c>
      <c r="G2246" s="2" t="s">
        <v>2810</v>
      </c>
    </row>
    <row r="2247" spans="1:7">
      <c r="A2247" s="2" t="s">
        <v>5054</v>
      </c>
      <c r="B2247" s="2" t="s">
        <v>2760</v>
      </c>
      <c r="C2247" s="2" t="s">
        <v>97</v>
      </c>
      <c r="D2247" s="2" t="s">
        <v>75</v>
      </c>
      <c r="E2247" s="4">
        <v>0.30653218059558118</v>
      </c>
      <c r="F2247" s="2" t="s">
        <v>150</v>
      </c>
      <c r="G2247" s="2" t="s">
        <v>2810</v>
      </c>
    </row>
    <row r="2248" spans="1:7">
      <c r="A2248" s="2" t="s">
        <v>5055</v>
      </c>
      <c r="B2248" s="2" t="s">
        <v>2762</v>
      </c>
      <c r="C2248" s="2" t="s">
        <v>97</v>
      </c>
      <c r="D2248" s="2" t="s">
        <v>75</v>
      </c>
      <c r="E2248" s="4">
        <v>0.30653218059558118</v>
      </c>
      <c r="F2248" s="2" t="s">
        <v>150</v>
      </c>
      <c r="G2248" s="2" t="s">
        <v>2810</v>
      </c>
    </row>
    <row r="2249" spans="1:7">
      <c r="A2249" s="2" t="s">
        <v>5056</v>
      </c>
      <c r="B2249" s="2" t="s">
        <v>1104</v>
      </c>
      <c r="C2249" s="2" t="s">
        <v>97</v>
      </c>
      <c r="D2249" s="2" t="s">
        <v>75</v>
      </c>
      <c r="E2249" s="4">
        <v>0.30653218059558118</v>
      </c>
      <c r="F2249" s="2" t="s">
        <v>150</v>
      </c>
      <c r="G2249" s="2" t="s">
        <v>2810</v>
      </c>
    </row>
    <row r="2250" spans="1:7">
      <c r="A2250" s="2" t="s">
        <v>5057</v>
      </c>
      <c r="B2250" s="2" t="s">
        <v>2764</v>
      </c>
      <c r="C2250" s="2" t="s">
        <v>97</v>
      </c>
      <c r="D2250" s="2" t="s">
        <v>75</v>
      </c>
      <c r="E2250" s="4">
        <v>0.30653218059558118</v>
      </c>
      <c r="F2250" s="2" t="s">
        <v>150</v>
      </c>
      <c r="G2250" s="2" t="s">
        <v>2810</v>
      </c>
    </row>
    <row r="2251" spans="1:7">
      <c r="A2251" s="2" t="s">
        <v>5058</v>
      </c>
      <c r="B2251" s="2" t="s">
        <v>1105</v>
      </c>
      <c r="C2251" s="2" t="s">
        <v>97</v>
      </c>
      <c r="D2251" s="2" t="s">
        <v>75</v>
      </c>
      <c r="E2251" s="4">
        <v>0.30653218059558118</v>
      </c>
      <c r="F2251" s="2" t="s">
        <v>150</v>
      </c>
      <c r="G2251" s="2" t="s">
        <v>2810</v>
      </c>
    </row>
    <row r="2252" spans="1:7">
      <c r="A2252" s="2" t="s">
        <v>5059</v>
      </c>
      <c r="B2252" s="2" t="s">
        <v>1901</v>
      </c>
      <c r="C2252" s="2" t="s">
        <v>97</v>
      </c>
      <c r="D2252" s="2" t="s">
        <v>75</v>
      </c>
      <c r="E2252" s="4">
        <v>0.30653218059558118</v>
      </c>
      <c r="F2252" s="2" t="s">
        <v>150</v>
      </c>
      <c r="G2252" s="2" t="s">
        <v>2810</v>
      </c>
    </row>
    <row r="2253" spans="1:7">
      <c r="A2253" s="2" t="s">
        <v>5060</v>
      </c>
      <c r="B2253" s="2" t="s">
        <v>2767</v>
      </c>
      <c r="C2253" s="2" t="s">
        <v>97</v>
      </c>
      <c r="D2253" s="2" t="s">
        <v>75</v>
      </c>
      <c r="E2253" s="4">
        <v>0.30653218059558118</v>
      </c>
      <c r="F2253" s="2" t="s">
        <v>150</v>
      </c>
      <c r="G2253" s="2" t="s">
        <v>2810</v>
      </c>
    </row>
    <row r="2254" spans="1:7">
      <c r="A2254" s="2" t="s">
        <v>5061</v>
      </c>
      <c r="B2254" s="2" t="s">
        <v>2770</v>
      </c>
      <c r="C2254" s="2" t="s">
        <v>97</v>
      </c>
      <c r="D2254" s="2" t="s">
        <v>75</v>
      </c>
      <c r="E2254" s="4">
        <v>0.30653218059558118</v>
      </c>
      <c r="F2254" s="2" t="s">
        <v>150</v>
      </c>
      <c r="G2254" s="2" t="s">
        <v>2810</v>
      </c>
    </row>
    <row r="2255" spans="1:7">
      <c r="A2255" s="2" t="s">
        <v>5062</v>
      </c>
      <c r="B2255" s="2" t="s">
        <v>1108</v>
      </c>
      <c r="C2255" s="2" t="s">
        <v>97</v>
      </c>
      <c r="D2255" s="2" t="s">
        <v>75</v>
      </c>
      <c r="E2255" s="4">
        <v>0.30653218059558118</v>
      </c>
      <c r="F2255" s="2" t="s">
        <v>150</v>
      </c>
      <c r="G2255" s="2" t="s">
        <v>2810</v>
      </c>
    </row>
    <row r="2256" spans="1:7">
      <c r="A2256" s="2" t="s">
        <v>5063</v>
      </c>
      <c r="B2256" s="2" t="s">
        <v>1109</v>
      </c>
      <c r="C2256" s="2" t="s">
        <v>97</v>
      </c>
      <c r="D2256" s="2" t="s">
        <v>75</v>
      </c>
      <c r="E2256" s="4">
        <v>0.30653218059558118</v>
      </c>
      <c r="F2256" s="2" t="s">
        <v>150</v>
      </c>
      <c r="G2256" s="2" t="s">
        <v>2810</v>
      </c>
    </row>
    <row r="2257" spans="1:7">
      <c r="A2257" s="2" t="s">
        <v>5064</v>
      </c>
      <c r="B2257" s="2" t="s">
        <v>1906</v>
      </c>
      <c r="C2257" s="2" t="s">
        <v>97</v>
      </c>
      <c r="D2257" s="2" t="s">
        <v>75</v>
      </c>
      <c r="E2257" s="4">
        <v>0.30653218059558118</v>
      </c>
      <c r="F2257" s="2" t="s">
        <v>150</v>
      </c>
      <c r="G2257" s="2" t="s">
        <v>2810</v>
      </c>
    </row>
    <row r="2258" spans="1:7">
      <c r="A2258" s="2" t="s">
        <v>5065</v>
      </c>
      <c r="B2258" s="2" t="s">
        <v>2774</v>
      </c>
      <c r="C2258" s="2" t="s">
        <v>97</v>
      </c>
      <c r="D2258" s="2" t="s">
        <v>75</v>
      </c>
      <c r="E2258" s="4">
        <v>0.30653218059558118</v>
      </c>
      <c r="F2258" s="2" t="s">
        <v>150</v>
      </c>
      <c r="G2258" s="2" t="s">
        <v>2810</v>
      </c>
    </row>
    <row r="2259" spans="1:7">
      <c r="A2259" s="2" t="s">
        <v>5066</v>
      </c>
      <c r="B2259" s="2" t="s">
        <v>1110</v>
      </c>
      <c r="C2259" s="2" t="s">
        <v>97</v>
      </c>
      <c r="D2259" s="2" t="s">
        <v>75</v>
      </c>
      <c r="E2259" s="4">
        <v>0.30653218059558118</v>
      </c>
      <c r="F2259" s="2" t="s">
        <v>150</v>
      </c>
      <c r="G2259" s="2" t="s">
        <v>2810</v>
      </c>
    </row>
    <row r="2260" spans="1:7">
      <c r="A2260" s="2" t="s">
        <v>5067</v>
      </c>
      <c r="B2260" s="2" t="s">
        <v>1111</v>
      </c>
      <c r="C2260" s="2" t="s">
        <v>97</v>
      </c>
      <c r="D2260" s="2" t="s">
        <v>75</v>
      </c>
      <c r="E2260" s="4">
        <v>0.30653218059558118</v>
      </c>
      <c r="F2260" s="2" t="s">
        <v>150</v>
      </c>
      <c r="G2260" s="2" t="s">
        <v>2810</v>
      </c>
    </row>
    <row r="2261" spans="1:7">
      <c r="A2261" s="2" t="s">
        <v>5068</v>
      </c>
      <c r="B2261" s="2" t="s">
        <v>2776</v>
      </c>
      <c r="C2261" s="2" t="s">
        <v>97</v>
      </c>
      <c r="D2261" s="2" t="s">
        <v>75</v>
      </c>
      <c r="E2261" s="4">
        <v>0.30653218059558118</v>
      </c>
      <c r="F2261" s="2" t="s">
        <v>150</v>
      </c>
      <c r="G2261" s="2" t="s">
        <v>2810</v>
      </c>
    </row>
    <row r="2262" spans="1:7">
      <c r="A2262" s="2" t="s">
        <v>5069</v>
      </c>
      <c r="B2262" s="2" t="s">
        <v>2777</v>
      </c>
      <c r="C2262" s="2" t="s">
        <v>97</v>
      </c>
      <c r="D2262" s="2" t="s">
        <v>75</v>
      </c>
      <c r="E2262" s="4">
        <v>0.30653218059558118</v>
      </c>
      <c r="F2262" s="2" t="s">
        <v>150</v>
      </c>
      <c r="G2262" s="2" t="s">
        <v>2810</v>
      </c>
    </row>
    <row r="2263" spans="1:7">
      <c r="A2263" s="2" t="s">
        <v>5070</v>
      </c>
      <c r="B2263" s="2" t="s">
        <v>2778</v>
      </c>
      <c r="C2263" s="2" t="s">
        <v>97</v>
      </c>
      <c r="D2263" s="2" t="s">
        <v>75</v>
      </c>
      <c r="E2263" s="4">
        <v>0.30653218059558118</v>
      </c>
      <c r="F2263" s="2" t="s">
        <v>150</v>
      </c>
      <c r="G2263" s="2" t="s">
        <v>2810</v>
      </c>
    </row>
    <row r="2264" spans="1:7">
      <c r="A2264" s="2" t="s">
        <v>5071</v>
      </c>
      <c r="B2264" s="2" t="s">
        <v>1113</v>
      </c>
      <c r="C2264" s="2" t="s">
        <v>97</v>
      </c>
      <c r="D2264" s="2" t="s">
        <v>75</v>
      </c>
      <c r="E2264" s="4">
        <v>0.30653218059558118</v>
      </c>
      <c r="F2264" s="2" t="s">
        <v>150</v>
      </c>
      <c r="G2264" s="2" t="s">
        <v>2810</v>
      </c>
    </row>
    <row r="2265" spans="1:7">
      <c r="A2265" s="2" t="s">
        <v>5072</v>
      </c>
      <c r="B2265" s="2" t="s">
        <v>2779</v>
      </c>
      <c r="C2265" s="2" t="s">
        <v>97</v>
      </c>
      <c r="D2265" s="2" t="s">
        <v>75</v>
      </c>
      <c r="E2265" s="4">
        <v>0.30653218059558118</v>
      </c>
      <c r="F2265" s="2" t="s">
        <v>150</v>
      </c>
      <c r="G2265" s="2" t="s">
        <v>2810</v>
      </c>
    </row>
    <row r="2266" spans="1:7">
      <c r="A2266" s="2" t="s">
        <v>5073</v>
      </c>
      <c r="B2266" s="2" t="s">
        <v>2781</v>
      </c>
      <c r="C2266" s="2" t="s">
        <v>97</v>
      </c>
      <c r="D2266" s="2" t="s">
        <v>75</v>
      </c>
      <c r="E2266" s="4">
        <v>0.30653218059558118</v>
      </c>
      <c r="F2266" s="2" t="s">
        <v>150</v>
      </c>
      <c r="G2266" s="2" t="s">
        <v>2810</v>
      </c>
    </row>
    <row r="2267" spans="1:7">
      <c r="A2267" s="2" t="s">
        <v>5074</v>
      </c>
      <c r="B2267" s="2" t="s">
        <v>1910</v>
      </c>
      <c r="C2267" s="2" t="s">
        <v>97</v>
      </c>
      <c r="D2267" s="2" t="s">
        <v>75</v>
      </c>
      <c r="E2267" s="4">
        <v>0.30653218059558118</v>
      </c>
      <c r="F2267" s="2" t="s">
        <v>150</v>
      </c>
      <c r="G2267" s="2" t="s">
        <v>2810</v>
      </c>
    </row>
    <row r="2268" spans="1:7">
      <c r="A2268" s="2" t="s">
        <v>5075</v>
      </c>
      <c r="B2268" s="2" t="s">
        <v>1911</v>
      </c>
      <c r="C2268" s="2" t="s">
        <v>97</v>
      </c>
      <c r="D2268" s="2" t="s">
        <v>75</v>
      </c>
      <c r="E2268" s="4">
        <v>0.30653218059558118</v>
      </c>
      <c r="F2268" s="2" t="s">
        <v>150</v>
      </c>
      <c r="G2268" s="2" t="s">
        <v>2810</v>
      </c>
    </row>
    <row r="2269" spans="1:7">
      <c r="A2269" s="2" t="s">
        <v>5076</v>
      </c>
      <c r="B2269" s="2" t="s">
        <v>1912</v>
      </c>
      <c r="C2269" s="2" t="s">
        <v>97</v>
      </c>
      <c r="D2269" s="2" t="s">
        <v>75</v>
      </c>
      <c r="E2269" s="4">
        <v>0.30653218059558118</v>
      </c>
      <c r="F2269" s="2" t="s">
        <v>150</v>
      </c>
      <c r="G2269" s="2" t="s">
        <v>2810</v>
      </c>
    </row>
    <row r="2270" spans="1:7">
      <c r="A2270" s="2" t="s">
        <v>5077</v>
      </c>
      <c r="B2270" s="2" t="s">
        <v>2787</v>
      </c>
      <c r="C2270" s="2" t="s">
        <v>97</v>
      </c>
      <c r="D2270" s="2" t="s">
        <v>75</v>
      </c>
      <c r="E2270" s="4">
        <v>0.30653218059558118</v>
      </c>
      <c r="F2270" s="2" t="s">
        <v>150</v>
      </c>
      <c r="G2270" s="2" t="s">
        <v>2810</v>
      </c>
    </row>
    <row r="2271" spans="1:7">
      <c r="A2271" s="2" t="s">
        <v>5078</v>
      </c>
      <c r="B2271" s="2" t="s">
        <v>2792</v>
      </c>
      <c r="C2271" s="2" t="s">
        <v>97</v>
      </c>
      <c r="D2271" s="2" t="s">
        <v>75</v>
      </c>
      <c r="E2271" s="4">
        <v>0.30653218059558118</v>
      </c>
      <c r="F2271" s="2" t="s">
        <v>150</v>
      </c>
      <c r="G2271" s="2" t="s">
        <v>2810</v>
      </c>
    </row>
    <row r="2272" spans="1:7">
      <c r="A2272" s="2" t="s">
        <v>5079</v>
      </c>
      <c r="B2272" s="2" t="s">
        <v>1126</v>
      </c>
      <c r="C2272" s="2" t="s">
        <v>97</v>
      </c>
      <c r="D2272" s="2" t="s">
        <v>75</v>
      </c>
      <c r="E2272" s="4">
        <v>0.30653218059558118</v>
      </c>
      <c r="F2272" s="2" t="s">
        <v>150</v>
      </c>
      <c r="G2272" s="2" t="s">
        <v>2810</v>
      </c>
    </row>
    <row r="2273" spans="1:7">
      <c r="A2273" s="2" t="s">
        <v>5080</v>
      </c>
      <c r="B2273" s="2" t="s">
        <v>2794</v>
      </c>
      <c r="C2273" s="2" t="s">
        <v>97</v>
      </c>
      <c r="D2273" s="2" t="s">
        <v>75</v>
      </c>
      <c r="E2273" s="4">
        <v>0.30653218059558118</v>
      </c>
      <c r="F2273" s="2" t="s">
        <v>150</v>
      </c>
      <c r="G2273" s="2" t="s">
        <v>2810</v>
      </c>
    </row>
    <row r="2274" spans="1:7">
      <c r="A2274" s="2" t="s">
        <v>5081</v>
      </c>
      <c r="B2274" s="2" t="s">
        <v>1915</v>
      </c>
      <c r="C2274" s="2" t="s">
        <v>97</v>
      </c>
      <c r="D2274" s="2" t="s">
        <v>75</v>
      </c>
      <c r="E2274" s="4">
        <v>0.30653218059558118</v>
      </c>
      <c r="F2274" s="2" t="s">
        <v>150</v>
      </c>
      <c r="G2274" s="2" t="s">
        <v>2810</v>
      </c>
    </row>
    <row r="2275" spans="1:7">
      <c r="A2275" s="2" t="s">
        <v>5082</v>
      </c>
      <c r="B2275" s="2" t="s">
        <v>1129</v>
      </c>
      <c r="C2275" s="2" t="s">
        <v>97</v>
      </c>
      <c r="D2275" s="2" t="s">
        <v>75</v>
      </c>
      <c r="E2275" s="4">
        <v>0.30653218059558118</v>
      </c>
      <c r="F2275" s="2" t="s">
        <v>150</v>
      </c>
      <c r="G2275" s="2" t="s">
        <v>2810</v>
      </c>
    </row>
    <row r="2276" spans="1:7">
      <c r="A2276" s="2" t="s">
        <v>5083</v>
      </c>
      <c r="B2276" s="2" t="s">
        <v>1916</v>
      </c>
      <c r="C2276" s="2" t="s">
        <v>97</v>
      </c>
      <c r="D2276" s="2" t="s">
        <v>75</v>
      </c>
      <c r="E2276" s="4">
        <v>0.30653218059558118</v>
      </c>
      <c r="F2276" s="2" t="s">
        <v>150</v>
      </c>
      <c r="G2276" s="2" t="s">
        <v>2810</v>
      </c>
    </row>
    <row r="2277" spans="1:7">
      <c r="A2277" s="2" t="s">
        <v>5084</v>
      </c>
      <c r="B2277" s="2" t="s">
        <v>1918</v>
      </c>
      <c r="C2277" s="2" t="s">
        <v>97</v>
      </c>
      <c r="D2277" s="2" t="s">
        <v>75</v>
      </c>
      <c r="E2277" s="4">
        <v>0.30653218059558118</v>
      </c>
      <c r="F2277" s="2" t="s">
        <v>150</v>
      </c>
      <c r="G2277" s="2" t="s">
        <v>2810</v>
      </c>
    </row>
    <row r="2278" spans="1:7">
      <c r="A2278" s="2" t="s">
        <v>5085</v>
      </c>
      <c r="B2278" s="2" t="s">
        <v>1130</v>
      </c>
      <c r="C2278" s="2" t="s">
        <v>97</v>
      </c>
      <c r="D2278" s="2" t="s">
        <v>75</v>
      </c>
      <c r="E2278" s="4">
        <v>0.30653218059558118</v>
      </c>
      <c r="F2278" s="2" t="s">
        <v>150</v>
      </c>
      <c r="G2278" s="2" t="s">
        <v>2810</v>
      </c>
    </row>
    <row r="2279" spans="1:7">
      <c r="A2279" s="2" t="s">
        <v>5086</v>
      </c>
      <c r="B2279" s="2" t="s">
        <v>260</v>
      </c>
      <c r="C2279" s="2" t="s">
        <v>5087</v>
      </c>
      <c r="D2279" s="2" t="s">
        <v>77</v>
      </c>
      <c r="E2279" s="4">
        <v>1</v>
      </c>
      <c r="F2279" s="2" t="s">
        <v>150</v>
      </c>
      <c r="G2279" s="2" t="s">
        <v>2810</v>
      </c>
    </row>
    <row r="2280" spans="1:7">
      <c r="A2280" s="2" t="s">
        <v>5088</v>
      </c>
      <c r="B2280" s="2" t="s">
        <v>265</v>
      </c>
      <c r="C2280" s="2" t="s">
        <v>5087</v>
      </c>
      <c r="D2280" s="2" t="s">
        <v>77</v>
      </c>
      <c r="E2280" s="4">
        <v>1</v>
      </c>
      <c r="F2280" s="2" t="s">
        <v>150</v>
      </c>
      <c r="G2280" s="2" t="s">
        <v>2810</v>
      </c>
    </row>
    <row r="2281" spans="1:7">
      <c r="A2281" s="2" t="s">
        <v>5089</v>
      </c>
      <c r="B2281" s="2" t="s">
        <v>453</v>
      </c>
      <c r="C2281" s="2" t="s">
        <v>5087</v>
      </c>
      <c r="D2281" s="2" t="s">
        <v>77</v>
      </c>
      <c r="E2281" s="4">
        <v>1</v>
      </c>
      <c r="F2281" s="2" t="s">
        <v>150</v>
      </c>
      <c r="G2281" s="2" t="s">
        <v>2810</v>
      </c>
    </row>
    <row r="2282" spans="1:7">
      <c r="A2282" s="2" t="s">
        <v>5090</v>
      </c>
      <c r="B2282" s="2" t="s">
        <v>418</v>
      </c>
      <c r="C2282" s="2" t="s">
        <v>5087</v>
      </c>
      <c r="D2282" s="2" t="s">
        <v>77</v>
      </c>
      <c r="E2282" s="4">
        <v>1</v>
      </c>
      <c r="F2282" s="2" t="s">
        <v>150</v>
      </c>
      <c r="G2282" s="2" t="s">
        <v>2810</v>
      </c>
    </row>
    <row r="2283" spans="1:7">
      <c r="A2283" s="2" t="s">
        <v>5091</v>
      </c>
      <c r="B2283" s="2" t="s">
        <v>459</v>
      </c>
      <c r="C2283" s="2" t="s">
        <v>5087</v>
      </c>
      <c r="D2283" s="2" t="s">
        <v>77</v>
      </c>
      <c r="E2283" s="4">
        <v>1</v>
      </c>
      <c r="F2283" s="2" t="s">
        <v>150</v>
      </c>
      <c r="G2283" s="2" t="s">
        <v>2810</v>
      </c>
    </row>
    <row r="2284" spans="1:7">
      <c r="A2284" s="2" t="s">
        <v>5092</v>
      </c>
      <c r="B2284" s="2" t="s">
        <v>334</v>
      </c>
      <c r="C2284" s="2" t="s">
        <v>5087</v>
      </c>
      <c r="D2284" s="2" t="s">
        <v>77</v>
      </c>
      <c r="E2284" s="4">
        <v>1</v>
      </c>
      <c r="F2284" s="2" t="s">
        <v>150</v>
      </c>
      <c r="G2284" s="2" t="s">
        <v>2810</v>
      </c>
    </row>
    <row r="2285" spans="1:7">
      <c r="A2285" s="2" t="s">
        <v>5093</v>
      </c>
      <c r="B2285" s="2" t="s">
        <v>1212</v>
      </c>
      <c r="C2285" s="2" t="s">
        <v>5087</v>
      </c>
      <c r="D2285" s="2" t="s">
        <v>77</v>
      </c>
      <c r="E2285" s="4">
        <v>1</v>
      </c>
      <c r="F2285" s="2" t="s">
        <v>150</v>
      </c>
      <c r="G2285" s="2" t="s">
        <v>2810</v>
      </c>
    </row>
    <row r="2286" spans="1:7">
      <c r="A2286" s="2" t="s">
        <v>5094</v>
      </c>
      <c r="B2286" s="2" t="s">
        <v>330</v>
      </c>
      <c r="C2286" s="2" t="s">
        <v>5087</v>
      </c>
      <c r="D2286" s="2" t="s">
        <v>77</v>
      </c>
      <c r="E2286" s="4">
        <v>1</v>
      </c>
      <c r="F2286" s="2" t="s">
        <v>150</v>
      </c>
      <c r="G2286" s="2" t="s">
        <v>2810</v>
      </c>
    </row>
    <row r="2287" spans="1:7">
      <c r="A2287" s="2" t="s">
        <v>5095</v>
      </c>
      <c r="B2287" s="2" t="s">
        <v>1136</v>
      </c>
      <c r="C2287" s="2" t="s">
        <v>5087</v>
      </c>
      <c r="D2287" s="2" t="s">
        <v>77</v>
      </c>
      <c r="E2287" s="4">
        <v>1</v>
      </c>
      <c r="F2287" s="2" t="s">
        <v>150</v>
      </c>
      <c r="G2287" s="2" t="s">
        <v>2810</v>
      </c>
    </row>
    <row r="2288" spans="1:7">
      <c r="A2288" s="2" t="s">
        <v>5096</v>
      </c>
      <c r="B2288" s="2" t="s">
        <v>305</v>
      </c>
      <c r="C2288" s="2" t="s">
        <v>5087</v>
      </c>
      <c r="D2288" s="2" t="s">
        <v>77</v>
      </c>
      <c r="E2288" s="4">
        <v>1</v>
      </c>
      <c r="F2288" s="2" t="s">
        <v>150</v>
      </c>
      <c r="G2288" s="2" t="s">
        <v>2810</v>
      </c>
    </row>
    <row r="2289" spans="1:7">
      <c r="A2289" s="2" t="s">
        <v>5097</v>
      </c>
      <c r="B2289" s="2" t="s">
        <v>270</v>
      </c>
      <c r="C2289" s="2" t="s">
        <v>5087</v>
      </c>
      <c r="D2289" s="2" t="s">
        <v>77</v>
      </c>
      <c r="E2289" s="4">
        <v>1</v>
      </c>
      <c r="F2289" s="2" t="s">
        <v>150</v>
      </c>
      <c r="G2289" s="2" t="s">
        <v>2810</v>
      </c>
    </row>
    <row r="2290" spans="1:7">
      <c r="A2290" s="2" t="s">
        <v>5098</v>
      </c>
      <c r="B2290" s="2" t="s">
        <v>1142</v>
      </c>
      <c r="C2290" s="2" t="s">
        <v>5087</v>
      </c>
      <c r="D2290" s="2" t="s">
        <v>77</v>
      </c>
      <c r="E2290" s="4">
        <v>1</v>
      </c>
      <c r="F2290" s="2" t="s">
        <v>150</v>
      </c>
      <c r="G2290" s="2" t="s">
        <v>2810</v>
      </c>
    </row>
    <row r="2291" spans="1:7">
      <c r="A2291" s="2" t="s">
        <v>5099</v>
      </c>
      <c r="B2291" s="2" t="s">
        <v>407</v>
      </c>
      <c r="C2291" s="2" t="s">
        <v>5087</v>
      </c>
      <c r="D2291" s="2" t="s">
        <v>77</v>
      </c>
      <c r="E2291" s="4">
        <v>1</v>
      </c>
      <c r="F2291" s="2" t="s">
        <v>150</v>
      </c>
      <c r="G2291" s="2" t="s">
        <v>2810</v>
      </c>
    </row>
    <row r="2292" spans="1:7">
      <c r="A2292" s="2" t="s">
        <v>5100</v>
      </c>
      <c r="B2292" s="2" t="s">
        <v>279</v>
      </c>
      <c r="C2292" s="2" t="s">
        <v>5087</v>
      </c>
      <c r="D2292" s="2" t="s">
        <v>77</v>
      </c>
      <c r="E2292" s="4">
        <v>1</v>
      </c>
      <c r="F2292" s="2" t="s">
        <v>150</v>
      </c>
      <c r="G2292" s="2" t="s">
        <v>2810</v>
      </c>
    </row>
    <row r="2293" spans="1:7">
      <c r="A2293" s="2" t="s">
        <v>5101</v>
      </c>
      <c r="B2293" s="2" t="s">
        <v>283</v>
      </c>
      <c r="C2293" s="2" t="s">
        <v>5087</v>
      </c>
      <c r="D2293" s="2" t="s">
        <v>77</v>
      </c>
      <c r="E2293" s="4">
        <v>1</v>
      </c>
      <c r="F2293" s="2" t="s">
        <v>150</v>
      </c>
      <c r="G2293" s="2" t="s">
        <v>2810</v>
      </c>
    </row>
    <row r="2294" spans="1:7">
      <c r="A2294" s="2" t="s">
        <v>5102</v>
      </c>
      <c r="B2294" s="2" t="s">
        <v>286</v>
      </c>
      <c r="C2294" s="2" t="s">
        <v>5087</v>
      </c>
      <c r="D2294" s="2" t="s">
        <v>77</v>
      </c>
      <c r="E2294" s="4">
        <v>1</v>
      </c>
      <c r="F2294" s="2" t="s">
        <v>150</v>
      </c>
      <c r="G2294" s="2" t="s">
        <v>2810</v>
      </c>
    </row>
    <row r="2295" spans="1:7">
      <c r="A2295" s="2" t="s">
        <v>5103</v>
      </c>
      <c r="B2295" s="2" t="s">
        <v>289</v>
      </c>
      <c r="C2295" s="2" t="s">
        <v>5087</v>
      </c>
      <c r="D2295" s="2" t="s">
        <v>77</v>
      </c>
      <c r="E2295" s="4">
        <v>1</v>
      </c>
      <c r="F2295" s="2" t="s">
        <v>150</v>
      </c>
      <c r="G2295" s="2" t="s">
        <v>2810</v>
      </c>
    </row>
    <row r="2296" spans="1:7">
      <c r="A2296" s="2" t="s">
        <v>5104</v>
      </c>
      <c r="B2296" s="2" t="s">
        <v>1191</v>
      </c>
      <c r="C2296" s="2" t="s">
        <v>5087</v>
      </c>
      <c r="D2296" s="2" t="s">
        <v>77</v>
      </c>
      <c r="E2296" s="4">
        <v>1</v>
      </c>
      <c r="F2296" s="2" t="s">
        <v>150</v>
      </c>
      <c r="G2296" s="2" t="s">
        <v>2810</v>
      </c>
    </row>
    <row r="2297" spans="1:7">
      <c r="A2297" s="2" t="s">
        <v>5105</v>
      </c>
      <c r="B2297" s="2" t="s">
        <v>293</v>
      </c>
      <c r="C2297" s="2" t="s">
        <v>5087</v>
      </c>
      <c r="D2297" s="2" t="s">
        <v>77</v>
      </c>
      <c r="E2297" s="4">
        <v>1</v>
      </c>
      <c r="F2297" s="2" t="s">
        <v>150</v>
      </c>
      <c r="G2297" s="2" t="s">
        <v>2810</v>
      </c>
    </row>
    <row r="2298" spans="1:7">
      <c r="A2298" s="2" t="s">
        <v>5106</v>
      </c>
      <c r="B2298" s="2" t="s">
        <v>533</v>
      </c>
      <c r="C2298" s="2" t="s">
        <v>5087</v>
      </c>
      <c r="D2298" s="2" t="s">
        <v>77</v>
      </c>
      <c r="E2298" s="4">
        <v>1</v>
      </c>
      <c r="F2298" s="2" t="s">
        <v>150</v>
      </c>
      <c r="G2298" s="2" t="s">
        <v>2810</v>
      </c>
    </row>
    <row r="2299" spans="1:7">
      <c r="A2299" s="2" t="s">
        <v>5107</v>
      </c>
      <c r="B2299" s="2" t="s">
        <v>553</v>
      </c>
      <c r="C2299" s="2" t="s">
        <v>5087</v>
      </c>
      <c r="D2299" s="2" t="s">
        <v>77</v>
      </c>
      <c r="E2299" s="4">
        <v>1</v>
      </c>
      <c r="F2299" s="2" t="s">
        <v>150</v>
      </c>
      <c r="G2299" s="2" t="s">
        <v>2810</v>
      </c>
    </row>
    <row r="2300" spans="1:7">
      <c r="A2300" s="2" t="s">
        <v>5108</v>
      </c>
      <c r="B2300" s="2" t="s">
        <v>1255</v>
      </c>
      <c r="C2300" s="2" t="s">
        <v>5087</v>
      </c>
      <c r="D2300" s="2" t="s">
        <v>77</v>
      </c>
      <c r="E2300" s="4">
        <v>1</v>
      </c>
      <c r="F2300" s="2" t="s">
        <v>150</v>
      </c>
      <c r="G2300" s="2" t="s">
        <v>2810</v>
      </c>
    </row>
    <row r="2301" spans="1:7">
      <c r="A2301" s="2" t="s">
        <v>5109</v>
      </c>
      <c r="B2301" s="2" t="s">
        <v>574</v>
      </c>
      <c r="C2301" s="2" t="s">
        <v>5087</v>
      </c>
      <c r="D2301" s="2" t="s">
        <v>77</v>
      </c>
      <c r="E2301" s="4">
        <v>1</v>
      </c>
      <c r="F2301" s="2" t="s">
        <v>150</v>
      </c>
      <c r="G2301" s="2" t="s">
        <v>2810</v>
      </c>
    </row>
    <row r="2302" spans="1:7">
      <c r="A2302" s="2" t="s">
        <v>5110</v>
      </c>
      <c r="B2302" s="2" t="s">
        <v>679</v>
      </c>
      <c r="C2302" s="2" t="s">
        <v>5087</v>
      </c>
      <c r="D2302" s="2" t="s">
        <v>77</v>
      </c>
      <c r="E2302" s="4">
        <v>1</v>
      </c>
      <c r="F2302" s="2" t="s">
        <v>150</v>
      </c>
      <c r="G2302" s="2" t="s">
        <v>2810</v>
      </c>
    </row>
    <row r="2303" spans="1:7">
      <c r="A2303" s="2" t="s">
        <v>5111</v>
      </c>
      <c r="B2303" s="2" t="s">
        <v>448</v>
      </c>
      <c r="C2303" s="2" t="s">
        <v>5087</v>
      </c>
      <c r="D2303" s="2" t="s">
        <v>77</v>
      </c>
      <c r="E2303" s="4">
        <v>1</v>
      </c>
      <c r="F2303" s="2" t="s">
        <v>150</v>
      </c>
      <c r="G2303" s="2" t="s">
        <v>2810</v>
      </c>
    </row>
    <row r="2304" spans="1:7">
      <c r="A2304" s="2" t="s">
        <v>5112</v>
      </c>
      <c r="B2304" s="2" t="s">
        <v>658</v>
      </c>
      <c r="C2304" s="2" t="s">
        <v>5087</v>
      </c>
      <c r="D2304" s="2" t="s">
        <v>77</v>
      </c>
      <c r="E2304" s="4">
        <v>1</v>
      </c>
      <c r="F2304" s="2" t="s">
        <v>150</v>
      </c>
      <c r="G2304" s="2" t="s">
        <v>2810</v>
      </c>
    </row>
    <row r="2305" spans="1:7">
      <c r="A2305" s="2" t="s">
        <v>5113</v>
      </c>
      <c r="B2305" s="2" t="s">
        <v>565</v>
      </c>
      <c r="C2305" s="2" t="s">
        <v>5087</v>
      </c>
      <c r="D2305" s="2" t="s">
        <v>77</v>
      </c>
      <c r="E2305" s="4">
        <v>1</v>
      </c>
      <c r="F2305" s="2" t="s">
        <v>150</v>
      </c>
      <c r="G2305" s="2" t="s">
        <v>2810</v>
      </c>
    </row>
    <row r="2306" spans="1:7">
      <c r="A2306" s="2" t="s">
        <v>5114</v>
      </c>
      <c r="B2306" s="2" t="s">
        <v>1194</v>
      </c>
      <c r="C2306" s="2" t="s">
        <v>5087</v>
      </c>
      <c r="D2306" s="2" t="s">
        <v>77</v>
      </c>
      <c r="E2306" s="4">
        <v>1</v>
      </c>
      <c r="F2306" s="2" t="s">
        <v>150</v>
      </c>
      <c r="G2306" s="2" t="s">
        <v>2810</v>
      </c>
    </row>
    <row r="2307" spans="1:7">
      <c r="A2307" s="2" t="s">
        <v>5115</v>
      </c>
      <c r="B2307" s="2" t="s">
        <v>420</v>
      </c>
      <c r="C2307" s="2" t="s">
        <v>5087</v>
      </c>
      <c r="D2307" s="2" t="s">
        <v>77</v>
      </c>
      <c r="E2307" s="4">
        <v>1</v>
      </c>
      <c r="F2307" s="2" t="s">
        <v>150</v>
      </c>
      <c r="G2307" s="2" t="s">
        <v>2810</v>
      </c>
    </row>
    <row r="2308" spans="1:7">
      <c r="A2308" s="2" t="s">
        <v>5116</v>
      </c>
      <c r="B2308" s="2" t="s">
        <v>425</v>
      </c>
      <c r="C2308" s="2" t="s">
        <v>5087</v>
      </c>
      <c r="D2308" s="2" t="s">
        <v>77</v>
      </c>
      <c r="E2308" s="4">
        <v>1</v>
      </c>
      <c r="F2308" s="2" t="s">
        <v>150</v>
      </c>
      <c r="G2308" s="2" t="s">
        <v>2810</v>
      </c>
    </row>
    <row r="2309" spans="1:7">
      <c r="A2309" s="2" t="s">
        <v>5117</v>
      </c>
      <c r="B2309" s="2" t="s">
        <v>1399</v>
      </c>
      <c r="C2309" s="2" t="s">
        <v>5087</v>
      </c>
      <c r="D2309" s="2" t="s">
        <v>77</v>
      </c>
      <c r="E2309" s="4">
        <v>1</v>
      </c>
      <c r="F2309" s="2" t="s">
        <v>150</v>
      </c>
      <c r="G2309" s="2" t="s">
        <v>2810</v>
      </c>
    </row>
    <row r="2310" spans="1:7">
      <c r="A2310" s="2" t="s">
        <v>5118</v>
      </c>
      <c r="B2310" s="2" t="s">
        <v>1202</v>
      </c>
      <c r="C2310" s="2" t="s">
        <v>5087</v>
      </c>
      <c r="D2310" s="2" t="s">
        <v>77</v>
      </c>
      <c r="E2310" s="4">
        <v>1</v>
      </c>
      <c r="F2310" s="2" t="s">
        <v>150</v>
      </c>
      <c r="G2310" s="2" t="s">
        <v>2810</v>
      </c>
    </row>
    <row r="2311" spans="1:7">
      <c r="A2311" s="2" t="s">
        <v>5119</v>
      </c>
      <c r="B2311" s="2" t="s">
        <v>1225</v>
      </c>
      <c r="C2311" s="2" t="s">
        <v>5087</v>
      </c>
      <c r="D2311" s="2" t="s">
        <v>77</v>
      </c>
      <c r="E2311" s="4">
        <v>1</v>
      </c>
      <c r="F2311" s="2" t="s">
        <v>150</v>
      </c>
      <c r="G2311" s="2" t="s">
        <v>2810</v>
      </c>
    </row>
    <row r="2312" spans="1:7">
      <c r="A2312" s="2" t="s">
        <v>5120</v>
      </c>
      <c r="B2312" s="2" t="s">
        <v>491</v>
      </c>
      <c r="C2312" s="2" t="s">
        <v>5087</v>
      </c>
      <c r="D2312" s="2" t="s">
        <v>77</v>
      </c>
      <c r="E2312" s="4">
        <v>1</v>
      </c>
      <c r="F2312" s="2" t="s">
        <v>150</v>
      </c>
      <c r="G2312" s="2" t="s">
        <v>2810</v>
      </c>
    </row>
    <row r="2313" spans="1:7">
      <c r="A2313" s="2" t="s">
        <v>5121</v>
      </c>
      <c r="B2313" s="2" t="s">
        <v>493</v>
      </c>
      <c r="C2313" s="2" t="s">
        <v>5087</v>
      </c>
      <c r="D2313" s="2" t="s">
        <v>77</v>
      </c>
      <c r="E2313" s="4">
        <v>1</v>
      </c>
      <c r="F2313" s="2" t="s">
        <v>150</v>
      </c>
      <c r="G2313" s="2" t="s">
        <v>2810</v>
      </c>
    </row>
    <row r="2314" spans="1:7">
      <c r="A2314" s="2" t="s">
        <v>5122</v>
      </c>
      <c r="B2314" s="2" t="s">
        <v>507</v>
      </c>
      <c r="C2314" s="2" t="s">
        <v>5087</v>
      </c>
      <c r="D2314" s="2" t="s">
        <v>77</v>
      </c>
      <c r="E2314" s="4">
        <v>1</v>
      </c>
      <c r="F2314" s="2" t="s">
        <v>150</v>
      </c>
      <c r="G2314" s="2" t="s">
        <v>2810</v>
      </c>
    </row>
    <row r="2315" spans="1:7">
      <c r="A2315" s="2" t="s">
        <v>5123</v>
      </c>
      <c r="B2315" s="2" t="s">
        <v>548</v>
      </c>
      <c r="C2315" s="2" t="s">
        <v>5087</v>
      </c>
      <c r="D2315" s="2" t="s">
        <v>77</v>
      </c>
      <c r="E2315" s="4">
        <v>1</v>
      </c>
      <c r="F2315" s="2" t="s">
        <v>150</v>
      </c>
      <c r="G2315" s="2" t="s">
        <v>2810</v>
      </c>
    </row>
    <row r="2316" spans="1:7">
      <c r="A2316" s="2" t="s">
        <v>5124</v>
      </c>
      <c r="B2316" s="2" t="s">
        <v>1396</v>
      </c>
      <c r="C2316" s="2" t="s">
        <v>5087</v>
      </c>
      <c r="D2316" s="2" t="s">
        <v>77</v>
      </c>
      <c r="E2316" s="4">
        <v>1</v>
      </c>
      <c r="F2316" s="2" t="s">
        <v>150</v>
      </c>
      <c r="G2316" s="2" t="s">
        <v>2810</v>
      </c>
    </row>
    <row r="2317" spans="1:7">
      <c r="A2317" s="2" t="s">
        <v>5125</v>
      </c>
      <c r="B2317" s="2" t="s">
        <v>560</v>
      </c>
      <c r="C2317" s="2" t="s">
        <v>5087</v>
      </c>
      <c r="D2317" s="2" t="s">
        <v>77</v>
      </c>
      <c r="E2317" s="4">
        <v>1</v>
      </c>
      <c r="F2317" s="2" t="s">
        <v>150</v>
      </c>
      <c r="G2317" s="2" t="s">
        <v>2810</v>
      </c>
    </row>
    <row r="2318" spans="1:7">
      <c r="A2318" s="2" t="s">
        <v>5126</v>
      </c>
      <c r="B2318" s="2" t="s">
        <v>568</v>
      </c>
      <c r="C2318" s="2" t="s">
        <v>5087</v>
      </c>
      <c r="D2318" s="2" t="s">
        <v>77</v>
      </c>
      <c r="E2318" s="4">
        <v>1</v>
      </c>
      <c r="F2318" s="2" t="s">
        <v>150</v>
      </c>
      <c r="G2318" s="2" t="s">
        <v>2810</v>
      </c>
    </row>
    <row r="2319" spans="1:7">
      <c r="A2319" s="2" t="s">
        <v>5127</v>
      </c>
      <c r="B2319" s="2" t="s">
        <v>1283</v>
      </c>
      <c r="C2319" s="2" t="s">
        <v>5087</v>
      </c>
      <c r="D2319" s="2" t="s">
        <v>77</v>
      </c>
      <c r="E2319" s="4">
        <v>1</v>
      </c>
      <c r="F2319" s="2" t="s">
        <v>150</v>
      </c>
      <c r="G2319" s="2" t="s">
        <v>2810</v>
      </c>
    </row>
    <row r="2320" spans="1:7">
      <c r="A2320" s="2" t="s">
        <v>5128</v>
      </c>
      <c r="B2320" s="2" t="s">
        <v>567</v>
      </c>
      <c r="C2320" s="2" t="s">
        <v>5087</v>
      </c>
      <c r="D2320" s="2" t="s">
        <v>77</v>
      </c>
      <c r="E2320" s="4">
        <v>1</v>
      </c>
      <c r="F2320" s="2" t="s">
        <v>150</v>
      </c>
      <c r="G2320" s="2" t="s">
        <v>2810</v>
      </c>
    </row>
    <row r="2321" spans="1:7">
      <c r="A2321" s="2" t="s">
        <v>5129</v>
      </c>
      <c r="B2321" s="2" t="s">
        <v>1287</v>
      </c>
      <c r="C2321" s="2" t="s">
        <v>5087</v>
      </c>
      <c r="D2321" s="2" t="s">
        <v>77</v>
      </c>
      <c r="E2321" s="4">
        <v>1</v>
      </c>
      <c r="F2321" s="2" t="s">
        <v>150</v>
      </c>
      <c r="G2321" s="2" t="s">
        <v>2810</v>
      </c>
    </row>
    <row r="2322" spans="1:7">
      <c r="A2322" s="2" t="s">
        <v>5130</v>
      </c>
      <c r="B2322" s="2" t="s">
        <v>1299</v>
      </c>
      <c r="C2322" s="2" t="s">
        <v>5087</v>
      </c>
      <c r="D2322" s="2" t="s">
        <v>77</v>
      </c>
      <c r="E2322" s="4">
        <v>1</v>
      </c>
      <c r="F2322" s="2" t="s">
        <v>150</v>
      </c>
      <c r="G2322" s="2" t="s">
        <v>2810</v>
      </c>
    </row>
    <row r="2323" spans="1:7">
      <c r="A2323" s="2" t="s">
        <v>5131</v>
      </c>
      <c r="B2323" s="2" t="s">
        <v>597</v>
      </c>
      <c r="C2323" s="2" t="s">
        <v>5087</v>
      </c>
      <c r="D2323" s="2" t="s">
        <v>77</v>
      </c>
      <c r="E2323" s="4">
        <v>1</v>
      </c>
      <c r="F2323" s="2" t="s">
        <v>150</v>
      </c>
      <c r="G2323" s="2" t="s">
        <v>2810</v>
      </c>
    </row>
    <row r="2324" spans="1:7">
      <c r="A2324" s="2" t="s">
        <v>5132</v>
      </c>
      <c r="B2324" s="2" t="s">
        <v>595</v>
      </c>
      <c r="C2324" s="2" t="s">
        <v>5087</v>
      </c>
      <c r="D2324" s="2" t="s">
        <v>77</v>
      </c>
      <c r="E2324" s="4">
        <v>1</v>
      </c>
      <c r="F2324" s="2" t="s">
        <v>150</v>
      </c>
      <c r="G2324" s="2" t="s">
        <v>2810</v>
      </c>
    </row>
    <row r="2325" spans="1:7">
      <c r="A2325" s="2" t="s">
        <v>5133</v>
      </c>
      <c r="B2325" s="2" t="s">
        <v>604</v>
      </c>
      <c r="C2325" s="2" t="s">
        <v>5087</v>
      </c>
      <c r="D2325" s="2" t="s">
        <v>77</v>
      </c>
      <c r="E2325" s="4">
        <v>1</v>
      </c>
      <c r="F2325" s="2" t="s">
        <v>150</v>
      </c>
      <c r="G2325" s="2" t="s">
        <v>2810</v>
      </c>
    </row>
    <row r="2326" spans="1:7">
      <c r="A2326" s="2" t="s">
        <v>5134</v>
      </c>
      <c r="B2326" s="2" t="s">
        <v>603</v>
      </c>
      <c r="C2326" s="2" t="s">
        <v>5087</v>
      </c>
      <c r="D2326" s="2" t="s">
        <v>77</v>
      </c>
      <c r="E2326" s="4">
        <v>1</v>
      </c>
      <c r="F2326" s="2" t="s">
        <v>150</v>
      </c>
      <c r="G2326" s="2" t="s">
        <v>2810</v>
      </c>
    </row>
    <row r="2327" spans="1:7">
      <c r="A2327" s="2" t="s">
        <v>5135</v>
      </c>
      <c r="B2327" s="2" t="s">
        <v>618</v>
      </c>
      <c r="C2327" s="2" t="s">
        <v>5087</v>
      </c>
      <c r="D2327" s="2" t="s">
        <v>77</v>
      </c>
      <c r="E2327" s="4">
        <v>1</v>
      </c>
      <c r="F2327" s="2" t="s">
        <v>150</v>
      </c>
      <c r="G2327" s="2" t="s">
        <v>2810</v>
      </c>
    </row>
    <row r="2328" spans="1:7">
      <c r="A2328" s="2" t="s">
        <v>5136</v>
      </c>
      <c r="B2328" s="2" t="s">
        <v>617</v>
      </c>
      <c r="C2328" s="2" t="s">
        <v>5087</v>
      </c>
      <c r="D2328" s="2" t="s">
        <v>77</v>
      </c>
      <c r="E2328" s="4">
        <v>1</v>
      </c>
      <c r="F2328" s="2" t="s">
        <v>150</v>
      </c>
      <c r="G2328" s="2" t="s">
        <v>2810</v>
      </c>
    </row>
    <row r="2329" spans="1:7">
      <c r="A2329" s="2" t="s">
        <v>5137</v>
      </c>
      <c r="B2329" s="2" t="s">
        <v>1325</v>
      </c>
      <c r="C2329" s="2" t="s">
        <v>5087</v>
      </c>
      <c r="D2329" s="2" t="s">
        <v>77</v>
      </c>
      <c r="E2329" s="4">
        <v>1</v>
      </c>
      <c r="F2329" s="2" t="s">
        <v>150</v>
      </c>
      <c r="G2329" s="2" t="s">
        <v>2810</v>
      </c>
    </row>
    <row r="2330" spans="1:7">
      <c r="A2330" s="2" t="s">
        <v>5138</v>
      </c>
      <c r="B2330" s="2" t="s">
        <v>633</v>
      </c>
      <c r="C2330" s="2" t="s">
        <v>5087</v>
      </c>
      <c r="D2330" s="2" t="s">
        <v>77</v>
      </c>
      <c r="E2330" s="4">
        <v>1</v>
      </c>
      <c r="F2330" s="2" t="s">
        <v>150</v>
      </c>
      <c r="G2330" s="2" t="s">
        <v>2810</v>
      </c>
    </row>
    <row r="2331" spans="1:7">
      <c r="A2331" s="2" t="s">
        <v>5139</v>
      </c>
      <c r="B2331" s="2" t="s">
        <v>626</v>
      </c>
      <c r="C2331" s="2" t="s">
        <v>5087</v>
      </c>
      <c r="D2331" s="2" t="s">
        <v>77</v>
      </c>
      <c r="E2331" s="4">
        <v>1</v>
      </c>
      <c r="F2331" s="2" t="s">
        <v>150</v>
      </c>
      <c r="G2331" s="2" t="s">
        <v>2810</v>
      </c>
    </row>
    <row r="2332" spans="1:7">
      <c r="A2332" s="2" t="s">
        <v>5140</v>
      </c>
      <c r="B2332" s="2" t="s">
        <v>644</v>
      </c>
      <c r="C2332" s="2" t="s">
        <v>5087</v>
      </c>
      <c r="D2332" s="2" t="s">
        <v>77</v>
      </c>
      <c r="E2332" s="4">
        <v>1</v>
      </c>
      <c r="F2332" s="2" t="s">
        <v>150</v>
      </c>
      <c r="G2332" s="2" t="s">
        <v>2810</v>
      </c>
    </row>
    <row r="2333" spans="1:7">
      <c r="A2333" s="2" t="s">
        <v>5141</v>
      </c>
      <c r="B2333" s="2" t="s">
        <v>641</v>
      </c>
      <c r="C2333" s="2" t="s">
        <v>5087</v>
      </c>
      <c r="D2333" s="2" t="s">
        <v>77</v>
      </c>
      <c r="E2333" s="4">
        <v>1</v>
      </c>
      <c r="F2333" s="2" t="s">
        <v>150</v>
      </c>
      <c r="G2333" s="2" t="s">
        <v>2810</v>
      </c>
    </row>
    <row r="2334" spans="1:7">
      <c r="A2334" s="2" t="s">
        <v>5142</v>
      </c>
      <c r="B2334" s="2" t="s">
        <v>646</v>
      </c>
      <c r="C2334" s="2" t="s">
        <v>5087</v>
      </c>
      <c r="D2334" s="2" t="s">
        <v>77</v>
      </c>
      <c r="E2334" s="4">
        <v>1</v>
      </c>
      <c r="F2334" s="2" t="s">
        <v>150</v>
      </c>
      <c r="G2334" s="2" t="s">
        <v>2810</v>
      </c>
    </row>
    <row r="2335" spans="1:7">
      <c r="A2335" s="2" t="s">
        <v>5143</v>
      </c>
      <c r="B2335" s="2" t="s">
        <v>637</v>
      </c>
      <c r="C2335" s="2" t="s">
        <v>5087</v>
      </c>
      <c r="D2335" s="2" t="s">
        <v>77</v>
      </c>
      <c r="E2335" s="4">
        <v>1</v>
      </c>
      <c r="F2335" s="2" t="s">
        <v>150</v>
      </c>
      <c r="G2335" s="2" t="s">
        <v>2810</v>
      </c>
    </row>
    <row r="2336" spans="1:7">
      <c r="A2336" s="2" t="s">
        <v>5144</v>
      </c>
      <c r="B2336" s="2" t="s">
        <v>645</v>
      </c>
      <c r="C2336" s="2" t="s">
        <v>5087</v>
      </c>
      <c r="D2336" s="2" t="s">
        <v>77</v>
      </c>
      <c r="E2336" s="4">
        <v>1</v>
      </c>
      <c r="F2336" s="2" t="s">
        <v>150</v>
      </c>
      <c r="G2336" s="2" t="s">
        <v>2810</v>
      </c>
    </row>
    <row r="2337" spans="1:7">
      <c r="A2337" s="2" t="s">
        <v>5145</v>
      </c>
      <c r="B2337" s="2" t="s">
        <v>639</v>
      </c>
      <c r="C2337" s="2" t="s">
        <v>5087</v>
      </c>
      <c r="D2337" s="2" t="s">
        <v>77</v>
      </c>
      <c r="E2337" s="4">
        <v>1</v>
      </c>
      <c r="F2337" s="2" t="s">
        <v>150</v>
      </c>
      <c r="G2337" s="2" t="s">
        <v>2810</v>
      </c>
    </row>
    <row r="2338" spans="1:7">
      <c r="A2338" s="2" t="s">
        <v>5146</v>
      </c>
      <c r="B2338" s="2" t="s">
        <v>663</v>
      </c>
      <c r="C2338" s="2" t="s">
        <v>5087</v>
      </c>
      <c r="D2338" s="2" t="s">
        <v>77</v>
      </c>
      <c r="E2338" s="4">
        <v>1</v>
      </c>
      <c r="F2338" s="2" t="s">
        <v>150</v>
      </c>
      <c r="G2338" s="2" t="s">
        <v>2810</v>
      </c>
    </row>
    <row r="2339" spans="1:7">
      <c r="A2339" s="2" t="s">
        <v>5147</v>
      </c>
      <c r="B2339" s="2" t="s">
        <v>657</v>
      </c>
      <c r="C2339" s="2" t="s">
        <v>5087</v>
      </c>
      <c r="D2339" s="2" t="s">
        <v>77</v>
      </c>
      <c r="E2339" s="4">
        <v>1</v>
      </c>
      <c r="F2339" s="2" t="s">
        <v>150</v>
      </c>
      <c r="G2339" s="2" t="s">
        <v>2810</v>
      </c>
    </row>
    <row r="2340" spans="1:7">
      <c r="A2340" s="2" t="s">
        <v>5148</v>
      </c>
      <c r="B2340" s="2" t="s">
        <v>655</v>
      </c>
      <c r="C2340" s="2" t="s">
        <v>5087</v>
      </c>
      <c r="D2340" s="2" t="s">
        <v>77</v>
      </c>
      <c r="E2340" s="4">
        <v>1</v>
      </c>
      <c r="F2340" s="2" t="s">
        <v>150</v>
      </c>
      <c r="G2340" s="2" t="s">
        <v>2810</v>
      </c>
    </row>
    <row r="2341" spans="1:7">
      <c r="A2341" s="2" t="s">
        <v>5149</v>
      </c>
      <c r="B2341" s="2" t="s">
        <v>656</v>
      </c>
      <c r="C2341" s="2" t="s">
        <v>5087</v>
      </c>
      <c r="D2341" s="2" t="s">
        <v>77</v>
      </c>
      <c r="E2341" s="4">
        <v>1</v>
      </c>
      <c r="F2341" s="2" t="s">
        <v>150</v>
      </c>
      <c r="G2341" s="2" t="s">
        <v>2810</v>
      </c>
    </row>
    <row r="2342" spans="1:7">
      <c r="A2342" s="2" t="s">
        <v>5150</v>
      </c>
      <c r="B2342" s="2" t="s">
        <v>676</v>
      </c>
      <c r="C2342" s="2" t="s">
        <v>5087</v>
      </c>
      <c r="D2342" s="2" t="s">
        <v>77</v>
      </c>
      <c r="E2342" s="4">
        <v>1</v>
      </c>
      <c r="F2342" s="2" t="s">
        <v>150</v>
      </c>
      <c r="G2342" s="2" t="s">
        <v>2810</v>
      </c>
    </row>
    <row r="2343" spans="1:7">
      <c r="A2343" s="2" t="s">
        <v>5151</v>
      </c>
      <c r="B2343" s="2" t="s">
        <v>665</v>
      </c>
      <c r="C2343" s="2" t="s">
        <v>5087</v>
      </c>
      <c r="D2343" s="2" t="s">
        <v>77</v>
      </c>
      <c r="E2343" s="4">
        <v>1</v>
      </c>
      <c r="F2343" s="2" t="s">
        <v>150</v>
      </c>
      <c r="G2343" s="2" t="s">
        <v>2810</v>
      </c>
    </row>
    <row r="2344" spans="1:7">
      <c r="A2344" s="2" t="s">
        <v>5152</v>
      </c>
      <c r="B2344" s="2" t="s">
        <v>1381</v>
      </c>
      <c r="C2344" s="2" t="s">
        <v>5087</v>
      </c>
      <c r="D2344" s="2" t="s">
        <v>77</v>
      </c>
      <c r="E2344" s="4">
        <v>1</v>
      </c>
      <c r="F2344" s="2" t="s">
        <v>150</v>
      </c>
      <c r="G2344" s="2" t="s">
        <v>2810</v>
      </c>
    </row>
    <row r="2345" spans="1:7">
      <c r="A2345" s="2" t="s">
        <v>5153</v>
      </c>
      <c r="B2345" s="2" t="s">
        <v>1400</v>
      </c>
      <c r="C2345" s="2" t="s">
        <v>5087</v>
      </c>
      <c r="D2345" s="2" t="s">
        <v>77</v>
      </c>
      <c r="E2345" s="4">
        <v>1</v>
      </c>
      <c r="F2345" s="2" t="s">
        <v>150</v>
      </c>
      <c r="G2345" s="2" t="s">
        <v>2810</v>
      </c>
    </row>
    <row r="2346" spans="1:7">
      <c r="A2346" s="2" t="s">
        <v>5154</v>
      </c>
      <c r="B2346" s="2" t="s">
        <v>689</v>
      </c>
      <c r="C2346" s="2" t="s">
        <v>5087</v>
      </c>
      <c r="D2346" s="2" t="s">
        <v>77</v>
      </c>
      <c r="E2346" s="4">
        <v>1</v>
      </c>
      <c r="F2346" s="2" t="s">
        <v>150</v>
      </c>
      <c r="G2346" s="2" t="s">
        <v>2810</v>
      </c>
    </row>
    <row r="2347" spans="1:7">
      <c r="A2347" s="2" t="s">
        <v>5155</v>
      </c>
      <c r="B2347" s="2" t="s">
        <v>691</v>
      </c>
      <c r="C2347" s="2" t="s">
        <v>5087</v>
      </c>
      <c r="D2347" s="2" t="s">
        <v>77</v>
      </c>
      <c r="E2347" s="4">
        <v>1</v>
      </c>
      <c r="F2347" s="2" t="s">
        <v>150</v>
      </c>
      <c r="G2347" s="2" t="s">
        <v>2810</v>
      </c>
    </row>
    <row r="2348" spans="1:7">
      <c r="A2348" s="2" t="s">
        <v>5156</v>
      </c>
      <c r="B2348" s="2" t="s">
        <v>695</v>
      </c>
      <c r="C2348" s="2" t="s">
        <v>5087</v>
      </c>
      <c r="D2348" s="2" t="s">
        <v>77</v>
      </c>
      <c r="E2348" s="4">
        <v>1</v>
      </c>
      <c r="F2348" s="2" t="s">
        <v>150</v>
      </c>
      <c r="G2348" s="2" t="s">
        <v>2810</v>
      </c>
    </row>
    <row r="2349" spans="1:7">
      <c r="A2349" s="2" t="s">
        <v>5157</v>
      </c>
      <c r="B2349" s="2" t="s">
        <v>713</v>
      </c>
      <c r="C2349" s="2" t="s">
        <v>5087</v>
      </c>
      <c r="D2349" s="2" t="s">
        <v>77</v>
      </c>
      <c r="E2349" s="4">
        <v>1</v>
      </c>
      <c r="F2349" s="2" t="s">
        <v>150</v>
      </c>
      <c r="G2349" s="2" t="s">
        <v>2810</v>
      </c>
    </row>
    <row r="2350" spans="1:7">
      <c r="A2350" s="2" t="s">
        <v>5158</v>
      </c>
      <c r="B2350" s="2" t="s">
        <v>1439</v>
      </c>
      <c r="C2350" s="2" t="s">
        <v>5087</v>
      </c>
      <c r="D2350" s="2" t="s">
        <v>77</v>
      </c>
      <c r="E2350" s="4">
        <v>1</v>
      </c>
      <c r="F2350" s="2" t="s">
        <v>150</v>
      </c>
      <c r="G2350" s="2" t="s">
        <v>2810</v>
      </c>
    </row>
    <row r="2351" spans="1:7">
      <c r="A2351" s="2" t="s">
        <v>5159</v>
      </c>
      <c r="B2351" s="2" t="s">
        <v>757</v>
      </c>
      <c r="C2351" s="2" t="s">
        <v>5087</v>
      </c>
      <c r="D2351" s="2" t="s">
        <v>77</v>
      </c>
      <c r="E2351" s="4">
        <v>1</v>
      </c>
      <c r="F2351" s="2" t="s">
        <v>150</v>
      </c>
      <c r="G2351" s="2" t="s">
        <v>2810</v>
      </c>
    </row>
    <row r="2352" spans="1:7">
      <c r="A2352" s="2" t="s">
        <v>5160</v>
      </c>
      <c r="B2352" s="2" t="s">
        <v>1502</v>
      </c>
      <c r="C2352" s="2" t="s">
        <v>5087</v>
      </c>
      <c r="D2352" s="2" t="s">
        <v>77</v>
      </c>
      <c r="E2352" s="4">
        <v>1</v>
      </c>
      <c r="F2352" s="2" t="s">
        <v>150</v>
      </c>
      <c r="G2352" s="2" t="s">
        <v>2810</v>
      </c>
    </row>
    <row r="2353" spans="1:7">
      <c r="A2353" s="2" t="s">
        <v>5161</v>
      </c>
      <c r="B2353" s="2" t="s">
        <v>777</v>
      </c>
      <c r="C2353" s="2" t="s">
        <v>5087</v>
      </c>
      <c r="D2353" s="2" t="s">
        <v>77</v>
      </c>
      <c r="E2353" s="4">
        <v>1</v>
      </c>
      <c r="F2353" s="2" t="s">
        <v>150</v>
      </c>
      <c r="G2353" s="2" t="s">
        <v>2810</v>
      </c>
    </row>
    <row r="2354" spans="1:7">
      <c r="A2354" s="2" t="s">
        <v>5162</v>
      </c>
      <c r="B2354" s="2" t="s">
        <v>787</v>
      </c>
      <c r="C2354" s="2" t="s">
        <v>5087</v>
      </c>
      <c r="D2354" s="2" t="s">
        <v>77</v>
      </c>
      <c r="E2354" s="4">
        <v>1</v>
      </c>
      <c r="F2354" s="2" t="s">
        <v>150</v>
      </c>
      <c r="G2354" s="2" t="s">
        <v>2810</v>
      </c>
    </row>
    <row r="2355" spans="1:7">
      <c r="A2355" s="2" t="s">
        <v>5163</v>
      </c>
      <c r="B2355" s="2" t="s">
        <v>791</v>
      </c>
      <c r="C2355" s="2" t="s">
        <v>5087</v>
      </c>
      <c r="D2355" s="2" t="s">
        <v>77</v>
      </c>
      <c r="E2355" s="4">
        <v>1</v>
      </c>
      <c r="F2355" s="2" t="s">
        <v>150</v>
      </c>
      <c r="G2355" s="2" t="s">
        <v>2810</v>
      </c>
    </row>
    <row r="2356" spans="1:7">
      <c r="A2356" s="2" t="s">
        <v>5164</v>
      </c>
      <c r="B2356" s="2" t="s">
        <v>1535</v>
      </c>
      <c r="C2356" s="2" t="s">
        <v>5087</v>
      </c>
      <c r="D2356" s="2" t="s">
        <v>77</v>
      </c>
      <c r="E2356" s="4">
        <v>1</v>
      </c>
      <c r="F2356" s="2" t="s">
        <v>150</v>
      </c>
      <c r="G2356" s="2" t="s">
        <v>2810</v>
      </c>
    </row>
    <row r="2357" spans="1:7">
      <c r="A2357" s="2" t="s">
        <v>5165</v>
      </c>
      <c r="B2357" s="2" t="s">
        <v>886</v>
      </c>
      <c r="C2357" s="2" t="s">
        <v>5087</v>
      </c>
      <c r="D2357" s="2" t="s">
        <v>77</v>
      </c>
      <c r="E2357" s="4">
        <v>1</v>
      </c>
      <c r="F2357" s="2" t="s">
        <v>150</v>
      </c>
      <c r="G2357" s="2" t="s">
        <v>2810</v>
      </c>
    </row>
    <row r="2358" spans="1:7">
      <c r="A2358" s="2" t="s">
        <v>5166</v>
      </c>
      <c r="B2358" s="2" t="s">
        <v>809</v>
      </c>
      <c r="C2358" s="2" t="s">
        <v>5087</v>
      </c>
      <c r="D2358" s="2" t="s">
        <v>77</v>
      </c>
      <c r="E2358" s="4">
        <v>1</v>
      </c>
      <c r="F2358" s="2" t="s">
        <v>150</v>
      </c>
      <c r="G2358" s="2" t="s">
        <v>2810</v>
      </c>
    </row>
    <row r="2359" spans="1:7">
      <c r="A2359" s="2" t="s">
        <v>5167</v>
      </c>
      <c r="B2359" s="2" t="s">
        <v>811</v>
      </c>
      <c r="C2359" s="2" t="s">
        <v>5087</v>
      </c>
      <c r="D2359" s="2" t="s">
        <v>77</v>
      </c>
      <c r="E2359" s="4">
        <v>1</v>
      </c>
      <c r="F2359" s="2" t="s">
        <v>150</v>
      </c>
      <c r="G2359" s="2" t="s">
        <v>2810</v>
      </c>
    </row>
    <row r="2360" spans="1:7">
      <c r="A2360" s="2" t="s">
        <v>5168</v>
      </c>
      <c r="B2360" s="2" t="s">
        <v>816</v>
      </c>
      <c r="C2360" s="2" t="s">
        <v>5087</v>
      </c>
      <c r="D2360" s="2" t="s">
        <v>77</v>
      </c>
      <c r="E2360" s="4">
        <v>1</v>
      </c>
      <c r="F2360" s="2" t="s">
        <v>150</v>
      </c>
      <c r="G2360" s="2" t="s">
        <v>2810</v>
      </c>
    </row>
    <row r="2361" spans="1:7">
      <c r="A2361" s="2" t="s">
        <v>5169</v>
      </c>
      <c r="B2361" s="2" t="s">
        <v>822</v>
      </c>
      <c r="C2361" s="2" t="s">
        <v>5087</v>
      </c>
      <c r="D2361" s="2" t="s">
        <v>77</v>
      </c>
      <c r="E2361" s="4">
        <v>1</v>
      </c>
      <c r="F2361" s="2" t="s">
        <v>150</v>
      </c>
      <c r="G2361" s="2" t="s">
        <v>2810</v>
      </c>
    </row>
    <row r="2362" spans="1:7">
      <c r="A2362" s="2" t="s">
        <v>5170</v>
      </c>
      <c r="B2362" s="2" t="s">
        <v>826</v>
      </c>
      <c r="C2362" s="2" t="s">
        <v>5087</v>
      </c>
      <c r="D2362" s="2" t="s">
        <v>77</v>
      </c>
      <c r="E2362" s="4">
        <v>1</v>
      </c>
      <c r="F2362" s="2" t="s">
        <v>150</v>
      </c>
      <c r="G2362" s="2" t="s">
        <v>2810</v>
      </c>
    </row>
    <row r="2363" spans="1:7">
      <c r="A2363" s="2" t="s">
        <v>5171</v>
      </c>
      <c r="B2363" s="2" t="s">
        <v>828</v>
      </c>
      <c r="C2363" s="2" t="s">
        <v>5087</v>
      </c>
      <c r="D2363" s="2" t="s">
        <v>77</v>
      </c>
      <c r="E2363" s="4">
        <v>1</v>
      </c>
      <c r="F2363" s="2" t="s">
        <v>150</v>
      </c>
      <c r="G2363" s="2" t="s">
        <v>2810</v>
      </c>
    </row>
    <row r="2364" spans="1:7">
      <c r="A2364" s="2" t="s">
        <v>5172</v>
      </c>
      <c r="B2364" s="2" t="s">
        <v>836</v>
      </c>
      <c r="C2364" s="2" t="s">
        <v>5087</v>
      </c>
      <c r="D2364" s="2" t="s">
        <v>77</v>
      </c>
      <c r="E2364" s="4">
        <v>1</v>
      </c>
      <c r="F2364" s="2" t="s">
        <v>150</v>
      </c>
      <c r="G2364" s="2" t="s">
        <v>2810</v>
      </c>
    </row>
    <row r="2365" spans="1:7">
      <c r="A2365" s="2" t="s">
        <v>5173</v>
      </c>
      <c r="B2365" s="2" t="s">
        <v>846</v>
      </c>
      <c r="C2365" s="2" t="s">
        <v>5087</v>
      </c>
      <c r="D2365" s="2" t="s">
        <v>77</v>
      </c>
      <c r="E2365" s="4">
        <v>1</v>
      </c>
      <c r="F2365" s="2" t="s">
        <v>150</v>
      </c>
      <c r="G2365" s="2" t="s">
        <v>2810</v>
      </c>
    </row>
    <row r="2366" spans="1:7">
      <c r="A2366" s="2" t="s">
        <v>5174</v>
      </c>
      <c r="B2366" s="2" t="s">
        <v>850</v>
      </c>
      <c r="C2366" s="2" t="s">
        <v>5087</v>
      </c>
      <c r="D2366" s="2" t="s">
        <v>77</v>
      </c>
      <c r="E2366" s="4">
        <v>1</v>
      </c>
      <c r="F2366" s="2" t="s">
        <v>150</v>
      </c>
      <c r="G2366" s="2" t="s">
        <v>2810</v>
      </c>
    </row>
    <row r="2367" spans="1:7">
      <c r="A2367" s="2" t="s">
        <v>5175</v>
      </c>
      <c r="B2367" s="2" t="s">
        <v>852</v>
      </c>
      <c r="C2367" s="2" t="s">
        <v>5087</v>
      </c>
      <c r="D2367" s="2" t="s">
        <v>77</v>
      </c>
      <c r="E2367" s="4">
        <v>1</v>
      </c>
      <c r="F2367" s="2" t="s">
        <v>150</v>
      </c>
      <c r="G2367" s="2" t="s">
        <v>2810</v>
      </c>
    </row>
    <row r="2368" spans="1:7">
      <c r="A2368" s="2" t="s">
        <v>5176</v>
      </c>
      <c r="B2368" s="2" t="s">
        <v>864</v>
      </c>
      <c r="C2368" s="2" t="s">
        <v>5087</v>
      </c>
      <c r="D2368" s="2" t="s">
        <v>77</v>
      </c>
      <c r="E2368" s="4">
        <v>1</v>
      </c>
      <c r="F2368" s="2" t="s">
        <v>150</v>
      </c>
      <c r="G2368" s="2" t="s">
        <v>2810</v>
      </c>
    </row>
    <row r="2369" spans="1:7">
      <c r="A2369" s="2" t="s">
        <v>5177</v>
      </c>
      <c r="B2369" s="2" t="s">
        <v>865</v>
      </c>
      <c r="C2369" s="2" t="s">
        <v>5087</v>
      </c>
      <c r="D2369" s="2" t="s">
        <v>77</v>
      </c>
      <c r="E2369" s="4">
        <v>1</v>
      </c>
      <c r="F2369" s="2" t="s">
        <v>150</v>
      </c>
      <c r="G2369" s="2" t="s">
        <v>2810</v>
      </c>
    </row>
    <row r="2370" spans="1:7">
      <c r="A2370" s="2" t="s">
        <v>5178</v>
      </c>
      <c r="B2370" s="2" t="s">
        <v>870</v>
      </c>
      <c r="C2370" s="2" t="s">
        <v>5087</v>
      </c>
      <c r="D2370" s="2" t="s">
        <v>77</v>
      </c>
      <c r="E2370" s="4">
        <v>1</v>
      </c>
      <c r="F2370" s="2" t="s">
        <v>150</v>
      </c>
      <c r="G2370" s="2" t="s">
        <v>2810</v>
      </c>
    </row>
    <row r="2371" spans="1:7">
      <c r="A2371" s="2" t="s">
        <v>5179</v>
      </c>
      <c r="B2371" s="2" t="s">
        <v>871</v>
      </c>
      <c r="C2371" s="2" t="s">
        <v>5087</v>
      </c>
      <c r="D2371" s="2" t="s">
        <v>77</v>
      </c>
      <c r="E2371" s="4">
        <v>1</v>
      </c>
      <c r="F2371" s="2" t="s">
        <v>150</v>
      </c>
      <c r="G2371" s="2" t="s">
        <v>2810</v>
      </c>
    </row>
    <row r="2372" spans="1:7">
      <c r="A2372" s="2" t="s">
        <v>5180</v>
      </c>
      <c r="B2372" s="2" t="s">
        <v>875</v>
      </c>
      <c r="C2372" s="2" t="s">
        <v>5087</v>
      </c>
      <c r="D2372" s="2" t="s">
        <v>77</v>
      </c>
      <c r="E2372" s="4">
        <v>1</v>
      </c>
      <c r="F2372" s="2" t="s">
        <v>150</v>
      </c>
      <c r="G2372" s="2" t="s">
        <v>2810</v>
      </c>
    </row>
    <row r="2373" spans="1:7">
      <c r="A2373" s="2" t="s">
        <v>5181</v>
      </c>
      <c r="B2373" s="2" t="s">
        <v>876</v>
      </c>
      <c r="C2373" s="2" t="s">
        <v>5087</v>
      </c>
      <c r="D2373" s="2" t="s">
        <v>77</v>
      </c>
      <c r="E2373" s="4">
        <v>1</v>
      </c>
      <c r="F2373" s="2" t="s">
        <v>150</v>
      </c>
      <c r="G2373" s="2" t="s">
        <v>2810</v>
      </c>
    </row>
    <row r="2374" spans="1:7">
      <c r="A2374" s="2" t="s">
        <v>5182</v>
      </c>
      <c r="B2374" s="2" t="s">
        <v>883</v>
      </c>
      <c r="C2374" s="2" t="s">
        <v>5087</v>
      </c>
      <c r="D2374" s="2" t="s">
        <v>77</v>
      </c>
      <c r="E2374" s="4">
        <v>1</v>
      </c>
      <c r="F2374" s="2" t="s">
        <v>150</v>
      </c>
      <c r="G2374" s="2" t="s">
        <v>2810</v>
      </c>
    </row>
    <row r="2375" spans="1:7">
      <c r="A2375" s="2" t="s">
        <v>5183</v>
      </c>
      <c r="B2375" s="2" t="s">
        <v>879</v>
      </c>
      <c r="C2375" s="2" t="s">
        <v>5087</v>
      </c>
      <c r="D2375" s="2" t="s">
        <v>77</v>
      </c>
      <c r="E2375" s="4">
        <v>1</v>
      </c>
      <c r="F2375" s="2" t="s">
        <v>150</v>
      </c>
      <c r="G2375" s="2" t="s">
        <v>2810</v>
      </c>
    </row>
    <row r="2376" spans="1:7">
      <c r="A2376" s="2" t="s">
        <v>5184</v>
      </c>
      <c r="B2376" s="2" t="s">
        <v>882</v>
      </c>
      <c r="C2376" s="2" t="s">
        <v>5087</v>
      </c>
      <c r="D2376" s="2" t="s">
        <v>77</v>
      </c>
      <c r="E2376" s="4">
        <v>1</v>
      </c>
      <c r="F2376" s="2" t="s">
        <v>150</v>
      </c>
      <c r="G2376" s="2" t="s">
        <v>2810</v>
      </c>
    </row>
    <row r="2377" spans="1:7">
      <c r="A2377" s="2" t="s">
        <v>5185</v>
      </c>
      <c r="B2377" s="2" t="s">
        <v>884</v>
      </c>
      <c r="C2377" s="2" t="s">
        <v>5087</v>
      </c>
      <c r="D2377" s="2" t="s">
        <v>77</v>
      </c>
      <c r="E2377" s="4">
        <v>1</v>
      </c>
      <c r="F2377" s="2" t="s">
        <v>150</v>
      </c>
      <c r="G2377" s="2" t="s">
        <v>2810</v>
      </c>
    </row>
    <row r="2378" spans="1:7">
      <c r="A2378" s="2" t="s">
        <v>5186</v>
      </c>
      <c r="B2378" s="2" t="s">
        <v>891</v>
      </c>
      <c r="C2378" s="2" t="s">
        <v>5087</v>
      </c>
      <c r="D2378" s="2" t="s">
        <v>77</v>
      </c>
      <c r="E2378" s="4">
        <v>1</v>
      </c>
      <c r="F2378" s="2" t="s">
        <v>150</v>
      </c>
      <c r="G2378" s="2" t="s">
        <v>2810</v>
      </c>
    </row>
    <row r="2379" spans="1:7">
      <c r="A2379" s="2" t="s">
        <v>5187</v>
      </c>
      <c r="B2379" s="2" t="s">
        <v>1669</v>
      </c>
      <c r="C2379" s="2" t="s">
        <v>5087</v>
      </c>
      <c r="D2379" s="2" t="s">
        <v>77</v>
      </c>
      <c r="E2379" s="4">
        <v>1</v>
      </c>
      <c r="F2379" s="2" t="s">
        <v>150</v>
      </c>
      <c r="G2379" s="2" t="s">
        <v>2810</v>
      </c>
    </row>
    <row r="2380" spans="1:7">
      <c r="A2380" s="2" t="s">
        <v>5188</v>
      </c>
      <c r="B2380" s="2" t="s">
        <v>873</v>
      </c>
      <c r="C2380" s="2" t="s">
        <v>5087</v>
      </c>
      <c r="D2380" s="2" t="s">
        <v>77</v>
      </c>
      <c r="E2380" s="4">
        <v>1</v>
      </c>
      <c r="F2380" s="2" t="s">
        <v>150</v>
      </c>
      <c r="G2380" s="2" t="s">
        <v>2810</v>
      </c>
    </row>
    <row r="2381" spans="1:7">
      <c r="A2381" s="2" t="s">
        <v>5189</v>
      </c>
      <c r="B2381" s="2" t="s">
        <v>923</v>
      </c>
      <c r="C2381" s="2" t="s">
        <v>5087</v>
      </c>
      <c r="D2381" s="2" t="s">
        <v>77</v>
      </c>
      <c r="E2381" s="4">
        <v>1</v>
      </c>
      <c r="F2381" s="2" t="s">
        <v>150</v>
      </c>
      <c r="G2381" s="2" t="s">
        <v>2810</v>
      </c>
    </row>
    <row r="2382" spans="1:7">
      <c r="A2382" s="2" t="s">
        <v>5190</v>
      </c>
      <c r="B2382" s="2" t="s">
        <v>916</v>
      </c>
      <c r="C2382" s="2" t="s">
        <v>5087</v>
      </c>
      <c r="D2382" s="2" t="s">
        <v>77</v>
      </c>
      <c r="E2382" s="4">
        <v>1</v>
      </c>
      <c r="F2382" s="2" t="s">
        <v>150</v>
      </c>
      <c r="G2382" s="2" t="s">
        <v>2810</v>
      </c>
    </row>
    <row r="2383" spans="1:7">
      <c r="A2383" s="2" t="s">
        <v>5191</v>
      </c>
      <c r="B2383" s="2" t="s">
        <v>922</v>
      </c>
      <c r="C2383" s="2" t="s">
        <v>5087</v>
      </c>
      <c r="D2383" s="2" t="s">
        <v>77</v>
      </c>
      <c r="E2383" s="4">
        <v>1</v>
      </c>
      <c r="F2383" s="2" t="s">
        <v>150</v>
      </c>
      <c r="G2383" s="2" t="s">
        <v>2810</v>
      </c>
    </row>
    <row r="2384" spans="1:7">
      <c r="A2384" s="2" t="s">
        <v>5192</v>
      </c>
      <c r="B2384" s="2" t="s">
        <v>1695</v>
      </c>
      <c r="C2384" s="2" t="s">
        <v>5087</v>
      </c>
      <c r="D2384" s="2" t="s">
        <v>77</v>
      </c>
      <c r="E2384" s="4">
        <v>1</v>
      </c>
      <c r="F2384" s="2" t="s">
        <v>150</v>
      </c>
      <c r="G2384" s="2" t="s">
        <v>2810</v>
      </c>
    </row>
    <row r="2385" spans="1:7">
      <c r="A2385" s="2" t="s">
        <v>5193</v>
      </c>
      <c r="B2385" s="2" t="s">
        <v>934</v>
      </c>
      <c r="C2385" s="2" t="s">
        <v>5087</v>
      </c>
      <c r="D2385" s="2" t="s">
        <v>77</v>
      </c>
      <c r="E2385" s="4">
        <v>1</v>
      </c>
      <c r="F2385" s="2" t="s">
        <v>150</v>
      </c>
      <c r="G2385" s="2" t="s">
        <v>2810</v>
      </c>
    </row>
    <row r="2386" spans="1:7">
      <c r="A2386" s="2" t="s">
        <v>5194</v>
      </c>
      <c r="B2386" s="2" t="s">
        <v>924</v>
      </c>
      <c r="C2386" s="2" t="s">
        <v>5087</v>
      </c>
      <c r="D2386" s="2" t="s">
        <v>77</v>
      </c>
      <c r="E2386" s="4">
        <v>1</v>
      </c>
      <c r="F2386" s="2" t="s">
        <v>150</v>
      </c>
      <c r="G2386" s="2" t="s">
        <v>2810</v>
      </c>
    </row>
    <row r="2387" spans="1:7">
      <c r="A2387" s="2" t="s">
        <v>5195</v>
      </c>
      <c r="B2387" s="2" t="s">
        <v>933</v>
      </c>
      <c r="C2387" s="2" t="s">
        <v>5087</v>
      </c>
      <c r="D2387" s="2" t="s">
        <v>77</v>
      </c>
      <c r="E2387" s="4">
        <v>1</v>
      </c>
      <c r="F2387" s="2" t="s">
        <v>150</v>
      </c>
      <c r="G2387" s="2" t="s">
        <v>2810</v>
      </c>
    </row>
    <row r="2388" spans="1:7">
      <c r="A2388" s="2" t="s">
        <v>5196</v>
      </c>
      <c r="B2388" s="2" t="s">
        <v>936</v>
      </c>
      <c r="C2388" s="2" t="s">
        <v>5087</v>
      </c>
      <c r="D2388" s="2" t="s">
        <v>77</v>
      </c>
      <c r="E2388" s="4">
        <v>1</v>
      </c>
      <c r="F2388" s="2" t="s">
        <v>150</v>
      </c>
      <c r="G2388" s="2" t="s">
        <v>2810</v>
      </c>
    </row>
    <row r="2389" spans="1:7">
      <c r="A2389" s="2" t="s">
        <v>5197</v>
      </c>
      <c r="B2389" s="2" t="s">
        <v>937</v>
      </c>
      <c r="C2389" s="2" t="s">
        <v>5087</v>
      </c>
      <c r="D2389" s="2" t="s">
        <v>77</v>
      </c>
      <c r="E2389" s="4">
        <v>1</v>
      </c>
      <c r="F2389" s="2" t="s">
        <v>150</v>
      </c>
      <c r="G2389" s="2" t="s">
        <v>2810</v>
      </c>
    </row>
    <row r="2390" spans="1:7">
      <c r="A2390" s="2" t="s">
        <v>5198</v>
      </c>
      <c r="B2390" s="2" t="s">
        <v>942</v>
      </c>
      <c r="C2390" s="2" t="s">
        <v>5087</v>
      </c>
      <c r="D2390" s="2" t="s">
        <v>77</v>
      </c>
      <c r="E2390" s="4">
        <v>1</v>
      </c>
      <c r="F2390" s="2" t="s">
        <v>150</v>
      </c>
      <c r="G2390" s="2" t="s">
        <v>2810</v>
      </c>
    </row>
    <row r="2391" spans="1:7">
      <c r="A2391" s="2" t="s">
        <v>5199</v>
      </c>
      <c r="B2391" s="2" t="s">
        <v>945</v>
      </c>
      <c r="C2391" s="2" t="s">
        <v>5087</v>
      </c>
      <c r="D2391" s="2" t="s">
        <v>77</v>
      </c>
      <c r="E2391" s="4">
        <v>1</v>
      </c>
      <c r="F2391" s="2" t="s">
        <v>150</v>
      </c>
      <c r="G2391" s="2" t="s">
        <v>2810</v>
      </c>
    </row>
    <row r="2392" spans="1:7">
      <c r="A2392" s="2" t="s">
        <v>5200</v>
      </c>
      <c r="B2392" s="2" t="s">
        <v>1866</v>
      </c>
      <c r="C2392" s="2" t="s">
        <v>5087</v>
      </c>
      <c r="D2392" s="2" t="s">
        <v>77</v>
      </c>
      <c r="E2392" s="4">
        <v>1</v>
      </c>
      <c r="F2392" s="2" t="s">
        <v>150</v>
      </c>
      <c r="G2392" s="2" t="s">
        <v>2810</v>
      </c>
    </row>
    <row r="2393" spans="1:7">
      <c r="A2393" s="2" t="s">
        <v>5201</v>
      </c>
      <c r="B2393" s="2" t="s">
        <v>961</v>
      </c>
      <c r="C2393" s="2" t="s">
        <v>5087</v>
      </c>
      <c r="D2393" s="2" t="s">
        <v>77</v>
      </c>
      <c r="E2393" s="4">
        <v>1</v>
      </c>
      <c r="F2393" s="2" t="s">
        <v>150</v>
      </c>
      <c r="G2393" s="2" t="s">
        <v>2810</v>
      </c>
    </row>
    <row r="2394" spans="1:7">
      <c r="A2394" s="2" t="s">
        <v>5202</v>
      </c>
      <c r="B2394" s="2" t="s">
        <v>964</v>
      </c>
      <c r="C2394" s="2" t="s">
        <v>5087</v>
      </c>
      <c r="D2394" s="2" t="s">
        <v>77</v>
      </c>
      <c r="E2394" s="4">
        <v>1</v>
      </c>
      <c r="F2394" s="2" t="s">
        <v>150</v>
      </c>
      <c r="G2394" s="2" t="s">
        <v>2810</v>
      </c>
    </row>
    <row r="2395" spans="1:7">
      <c r="A2395" s="2" t="s">
        <v>5203</v>
      </c>
      <c r="B2395" s="2" t="s">
        <v>966</v>
      </c>
      <c r="C2395" s="2" t="s">
        <v>5087</v>
      </c>
      <c r="D2395" s="2" t="s">
        <v>77</v>
      </c>
      <c r="E2395" s="4">
        <v>1</v>
      </c>
      <c r="F2395" s="2" t="s">
        <v>150</v>
      </c>
      <c r="G2395" s="2" t="s">
        <v>2810</v>
      </c>
    </row>
    <row r="2396" spans="1:7">
      <c r="A2396" s="2" t="s">
        <v>5204</v>
      </c>
      <c r="B2396" s="2" t="s">
        <v>975</v>
      </c>
      <c r="C2396" s="2" t="s">
        <v>5087</v>
      </c>
      <c r="D2396" s="2" t="s">
        <v>77</v>
      </c>
      <c r="E2396" s="4">
        <v>1</v>
      </c>
      <c r="F2396" s="2" t="s">
        <v>150</v>
      </c>
      <c r="G2396" s="2" t="s">
        <v>2810</v>
      </c>
    </row>
    <row r="2397" spans="1:7">
      <c r="A2397" s="2" t="s">
        <v>5205</v>
      </c>
      <c r="B2397" s="2" t="s">
        <v>977</v>
      </c>
      <c r="C2397" s="2" t="s">
        <v>5087</v>
      </c>
      <c r="D2397" s="2" t="s">
        <v>77</v>
      </c>
      <c r="E2397" s="4">
        <v>1</v>
      </c>
      <c r="F2397" s="2" t="s">
        <v>150</v>
      </c>
      <c r="G2397" s="2" t="s">
        <v>2810</v>
      </c>
    </row>
    <row r="2398" spans="1:7">
      <c r="A2398" s="2" t="s">
        <v>5206</v>
      </c>
      <c r="B2398" s="2" t="s">
        <v>1750</v>
      </c>
      <c r="C2398" s="2" t="s">
        <v>5087</v>
      </c>
      <c r="D2398" s="2" t="s">
        <v>77</v>
      </c>
      <c r="E2398" s="4">
        <v>1</v>
      </c>
      <c r="F2398" s="2" t="s">
        <v>150</v>
      </c>
      <c r="G2398" s="2" t="s">
        <v>2810</v>
      </c>
    </row>
    <row r="2399" spans="1:7">
      <c r="A2399" s="2" t="s">
        <v>5207</v>
      </c>
      <c r="B2399" s="2" t="s">
        <v>988</v>
      </c>
      <c r="C2399" s="2" t="s">
        <v>5087</v>
      </c>
      <c r="D2399" s="2" t="s">
        <v>77</v>
      </c>
      <c r="E2399" s="4">
        <v>1</v>
      </c>
      <c r="F2399" s="2" t="s">
        <v>150</v>
      </c>
      <c r="G2399" s="2" t="s">
        <v>2810</v>
      </c>
    </row>
    <row r="2400" spans="1:7">
      <c r="A2400" s="2" t="s">
        <v>5208</v>
      </c>
      <c r="B2400" s="2" t="s">
        <v>989</v>
      </c>
      <c r="C2400" s="2" t="s">
        <v>5087</v>
      </c>
      <c r="D2400" s="2" t="s">
        <v>77</v>
      </c>
      <c r="E2400" s="4">
        <v>1</v>
      </c>
      <c r="F2400" s="2" t="s">
        <v>150</v>
      </c>
      <c r="G2400" s="2" t="s">
        <v>2810</v>
      </c>
    </row>
    <row r="2401" spans="1:7">
      <c r="A2401" s="2" t="s">
        <v>5209</v>
      </c>
      <c r="B2401" s="2" t="s">
        <v>990</v>
      </c>
      <c r="C2401" s="2" t="s">
        <v>5087</v>
      </c>
      <c r="D2401" s="2" t="s">
        <v>77</v>
      </c>
      <c r="E2401" s="4">
        <v>1</v>
      </c>
      <c r="F2401" s="2" t="s">
        <v>150</v>
      </c>
      <c r="G2401" s="2" t="s">
        <v>2810</v>
      </c>
    </row>
    <row r="2402" spans="1:7">
      <c r="A2402" s="2" t="s">
        <v>5210</v>
      </c>
      <c r="B2402" s="2" t="s">
        <v>991</v>
      </c>
      <c r="C2402" s="2" t="s">
        <v>5087</v>
      </c>
      <c r="D2402" s="2" t="s">
        <v>77</v>
      </c>
      <c r="E2402" s="4">
        <v>1</v>
      </c>
      <c r="F2402" s="2" t="s">
        <v>150</v>
      </c>
      <c r="G2402" s="2" t="s">
        <v>2810</v>
      </c>
    </row>
    <row r="2403" spans="1:7">
      <c r="A2403" s="2" t="s">
        <v>5211</v>
      </c>
      <c r="B2403" s="2" t="s">
        <v>992</v>
      </c>
      <c r="C2403" s="2" t="s">
        <v>5087</v>
      </c>
      <c r="D2403" s="2" t="s">
        <v>77</v>
      </c>
      <c r="E2403" s="4">
        <v>1</v>
      </c>
      <c r="F2403" s="2" t="s">
        <v>150</v>
      </c>
      <c r="G2403" s="2" t="s">
        <v>2810</v>
      </c>
    </row>
    <row r="2404" spans="1:7">
      <c r="A2404" s="2" t="s">
        <v>5212</v>
      </c>
      <c r="B2404" s="2" t="s">
        <v>995</v>
      </c>
      <c r="C2404" s="2" t="s">
        <v>5087</v>
      </c>
      <c r="D2404" s="2" t="s">
        <v>77</v>
      </c>
      <c r="E2404" s="4">
        <v>1</v>
      </c>
      <c r="F2404" s="2" t="s">
        <v>150</v>
      </c>
      <c r="G2404" s="2" t="s">
        <v>2810</v>
      </c>
    </row>
    <row r="2405" spans="1:7">
      <c r="A2405" s="2" t="s">
        <v>5213</v>
      </c>
      <c r="B2405" s="2" t="s">
        <v>996</v>
      </c>
      <c r="C2405" s="2" t="s">
        <v>5087</v>
      </c>
      <c r="D2405" s="2" t="s">
        <v>77</v>
      </c>
      <c r="E2405" s="4">
        <v>1</v>
      </c>
      <c r="F2405" s="2" t="s">
        <v>150</v>
      </c>
      <c r="G2405" s="2" t="s">
        <v>2810</v>
      </c>
    </row>
    <row r="2406" spans="1:7">
      <c r="A2406" s="2" t="s">
        <v>5214</v>
      </c>
      <c r="B2406" s="2" t="s">
        <v>998</v>
      </c>
      <c r="C2406" s="2" t="s">
        <v>5087</v>
      </c>
      <c r="D2406" s="2" t="s">
        <v>77</v>
      </c>
      <c r="E2406" s="4">
        <v>1</v>
      </c>
      <c r="F2406" s="2" t="s">
        <v>150</v>
      </c>
      <c r="G2406" s="2" t="s">
        <v>2810</v>
      </c>
    </row>
    <row r="2407" spans="1:7">
      <c r="A2407" s="2" t="s">
        <v>5215</v>
      </c>
      <c r="B2407" s="2" t="s">
        <v>999</v>
      </c>
      <c r="C2407" s="2" t="s">
        <v>5087</v>
      </c>
      <c r="D2407" s="2" t="s">
        <v>77</v>
      </c>
      <c r="E2407" s="4">
        <v>1</v>
      </c>
      <c r="F2407" s="2" t="s">
        <v>150</v>
      </c>
      <c r="G2407" s="2" t="s">
        <v>2810</v>
      </c>
    </row>
    <row r="2408" spans="1:7">
      <c r="A2408" s="2" t="s">
        <v>5216</v>
      </c>
      <c r="B2408" s="2" t="s">
        <v>987</v>
      </c>
      <c r="C2408" s="2" t="s">
        <v>5087</v>
      </c>
      <c r="D2408" s="2" t="s">
        <v>77</v>
      </c>
      <c r="E2408" s="4">
        <v>1</v>
      </c>
      <c r="F2408" s="2" t="s">
        <v>150</v>
      </c>
      <c r="G2408" s="2" t="s">
        <v>2810</v>
      </c>
    </row>
    <row r="2409" spans="1:7">
      <c r="A2409" s="2" t="s">
        <v>5217</v>
      </c>
      <c r="B2409" s="2" t="s">
        <v>1008</v>
      </c>
      <c r="C2409" s="2" t="s">
        <v>5087</v>
      </c>
      <c r="D2409" s="2" t="s">
        <v>77</v>
      </c>
      <c r="E2409" s="4">
        <v>1</v>
      </c>
      <c r="F2409" s="2" t="s">
        <v>150</v>
      </c>
      <c r="G2409" s="2" t="s">
        <v>2810</v>
      </c>
    </row>
    <row r="2410" spans="1:7">
      <c r="A2410" s="2" t="s">
        <v>5218</v>
      </c>
      <c r="B2410" s="2" t="s">
        <v>1011</v>
      </c>
      <c r="C2410" s="2" t="s">
        <v>5087</v>
      </c>
      <c r="D2410" s="2" t="s">
        <v>77</v>
      </c>
      <c r="E2410" s="4">
        <v>1</v>
      </c>
      <c r="F2410" s="2" t="s">
        <v>150</v>
      </c>
      <c r="G2410" s="2" t="s">
        <v>2810</v>
      </c>
    </row>
    <row r="2411" spans="1:7">
      <c r="A2411" s="2" t="s">
        <v>5219</v>
      </c>
      <c r="B2411" s="2" t="s">
        <v>1012</v>
      </c>
      <c r="C2411" s="2" t="s">
        <v>5087</v>
      </c>
      <c r="D2411" s="2" t="s">
        <v>77</v>
      </c>
      <c r="E2411" s="4">
        <v>1</v>
      </c>
      <c r="F2411" s="2" t="s">
        <v>150</v>
      </c>
      <c r="G2411" s="2" t="s">
        <v>2810</v>
      </c>
    </row>
    <row r="2412" spans="1:7">
      <c r="A2412" s="2" t="s">
        <v>5220</v>
      </c>
      <c r="B2412" s="2" t="s">
        <v>1013</v>
      </c>
      <c r="C2412" s="2" t="s">
        <v>5087</v>
      </c>
      <c r="D2412" s="2" t="s">
        <v>77</v>
      </c>
      <c r="E2412" s="4">
        <v>1</v>
      </c>
      <c r="F2412" s="2" t="s">
        <v>150</v>
      </c>
      <c r="G2412" s="2" t="s">
        <v>2810</v>
      </c>
    </row>
    <row r="2413" spans="1:7">
      <c r="A2413" s="2" t="s">
        <v>5221</v>
      </c>
      <c r="B2413" s="2" t="s">
        <v>1021</v>
      </c>
      <c r="C2413" s="2" t="s">
        <v>5087</v>
      </c>
      <c r="D2413" s="2" t="s">
        <v>77</v>
      </c>
      <c r="E2413" s="4">
        <v>1</v>
      </c>
      <c r="F2413" s="2" t="s">
        <v>150</v>
      </c>
      <c r="G2413" s="2" t="s">
        <v>2810</v>
      </c>
    </row>
    <row r="2414" spans="1:7">
      <c r="A2414" s="2" t="s">
        <v>5222</v>
      </c>
      <c r="B2414" s="2" t="s">
        <v>1022</v>
      </c>
      <c r="C2414" s="2" t="s">
        <v>5087</v>
      </c>
      <c r="D2414" s="2" t="s">
        <v>77</v>
      </c>
      <c r="E2414" s="4">
        <v>1</v>
      </c>
      <c r="F2414" s="2" t="s">
        <v>150</v>
      </c>
      <c r="G2414" s="2" t="s">
        <v>2810</v>
      </c>
    </row>
    <row r="2415" spans="1:7">
      <c r="A2415" s="2" t="s">
        <v>5223</v>
      </c>
      <c r="B2415" s="2" t="s">
        <v>1045</v>
      </c>
      <c r="C2415" s="2" t="s">
        <v>5087</v>
      </c>
      <c r="D2415" s="2" t="s">
        <v>77</v>
      </c>
      <c r="E2415" s="4">
        <v>1</v>
      </c>
      <c r="F2415" s="2" t="s">
        <v>150</v>
      </c>
      <c r="G2415" s="2" t="s">
        <v>2810</v>
      </c>
    </row>
    <row r="2416" spans="1:7">
      <c r="A2416" s="2" t="s">
        <v>5224</v>
      </c>
      <c r="B2416" s="2" t="s">
        <v>1023</v>
      </c>
      <c r="C2416" s="2" t="s">
        <v>5087</v>
      </c>
      <c r="D2416" s="2" t="s">
        <v>77</v>
      </c>
      <c r="E2416" s="4">
        <v>1</v>
      </c>
      <c r="F2416" s="2" t="s">
        <v>150</v>
      </c>
      <c r="G2416" s="2" t="s">
        <v>2810</v>
      </c>
    </row>
    <row r="2417" spans="1:7">
      <c r="A2417" s="2" t="s">
        <v>5225</v>
      </c>
      <c r="B2417" s="2" t="s">
        <v>1024</v>
      </c>
      <c r="C2417" s="2" t="s">
        <v>5087</v>
      </c>
      <c r="D2417" s="2" t="s">
        <v>77</v>
      </c>
      <c r="E2417" s="4">
        <v>1</v>
      </c>
      <c r="F2417" s="2" t="s">
        <v>150</v>
      </c>
      <c r="G2417" s="2" t="s">
        <v>2810</v>
      </c>
    </row>
    <row r="2418" spans="1:7">
      <c r="A2418" s="2" t="s">
        <v>5226</v>
      </c>
      <c r="B2418" s="2" t="s">
        <v>1033</v>
      </c>
      <c r="C2418" s="2" t="s">
        <v>5087</v>
      </c>
      <c r="D2418" s="2" t="s">
        <v>77</v>
      </c>
      <c r="E2418" s="4">
        <v>1</v>
      </c>
      <c r="F2418" s="2" t="s">
        <v>150</v>
      </c>
      <c r="G2418" s="2" t="s">
        <v>2810</v>
      </c>
    </row>
    <row r="2419" spans="1:7">
      <c r="A2419" s="2" t="s">
        <v>5227</v>
      </c>
      <c r="B2419" s="2" t="s">
        <v>1037</v>
      </c>
      <c r="C2419" s="2" t="s">
        <v>5087</v>
      </c>
      <c r="D2419" s="2" t="s">
        <v>77</v>
      </c>
      <c r="E2419" s="4">
        <v>1</v>
      </c>
      <c r="F2419" s="2" t="s">
        <v>150</v>
      </c>
      <c r="G2419" s="2" t="s">
        <v>2810</v>
      </c>
    </row>
    <row r="2420" spans="1:7">
      <c r="A2420" s="2" t="s">
        <v>5228</v>
      </c>
      <c r="B2420" s="2" t="s">
        <v>1041</v>
      </c>
      <c r="C2420" s="2" t="s">
        <v>5087</v>
      </c>
      <c r="D2420" s="2" t="s">
        <v>77</v>
      </c>
      <c r="E2420" s="4">
        <v>1</v>
      </c>
      <c r="F2420" s="2" t="s">
        <v>150</v>
      </c>
      <c r="G2420" s="2" t="s">
        <v>2810</v>
      </c>
    </row>
    <row r="2421" spans="1:7">
      <c r="A2421" s="2" t="s">
        <v>5229</v>
      </c>
      <c r="B2421" s="2" t="s">
        <v>1051</v>
      </c>
      <c r="C2421" s="2" t="s">
        <v>5087</v>
      </c>
      <c r="D2421" s="2" t="s">
        <v>77</v>
      </c>
      <c r="E2421" s="4">
        <v>1</v>
      </c>
      <c r="F2421" s="2" t="s">
        <v>150</v>
      </c>
      <c r="G2421" s="2" t="s">
        <v>2810</v>
      </c>
    </row>
    <row r="2422" spans="1:7">
      <c r="A2422" s="2" t="s">
        <v>5230</v>
      </c>
      <c r="B2422" s="2" t="s">
        <v>1052</v>
      </c>
      <c r="C2422" s="2" t="s">
        <v>5087</v>
      </c>
      <c r="D2422" s="2" t="s">
        <v>77</v>
      </c>
      <c r="E2422" s="4">
        <v>1</v>
      </c>
      <c r="F2422" s="2" t="s">
        <v>150</v>
      </c>
      <c r="G2422" s="2" t="s">
        <v>2810</v>
      </c>
    </row>
    <row r="2423" spans="1:7">
      <c r="A2423" s="2" t="s">
        <v>5231</v>
      </c>
      <c r="B2423" s="2" t="s">
        <v>1061</v>
      </c>
      <c r="C2423" s="2" t="s">
        <v>5087</v>
      </c>
      <c r="D2423" s="2" t="s">
        <v>77</v>
      </c>
      <c r="E2423" s="4">
        <v>1</v>
      </c>
      <c r="F2423" s="2" t="s">
        <v>150</v>
      </c>
      <c r="G2423" s="2" t="s">
        <v>2810</v>
      </c>
    </row>
    <row r="2424" spans="1:7">
      <c r="A2424" s="2" t="s">
        <v>5232</v>
      </c>
      <c r="B2424" s="2" t="s">
        <v>1829</v>
      </c>
      <c r="C2424" s="2" t="s">
        <v>5087</v>
      </c>
      <c r="D2424" s="2" t="s">
        <v>77</v>
      </c>
      <c r="E2424" s="4">
        <v>1</v>
      </c>
      <c r="F2424" s="2" t="s">
        <v>150</v>
      </c>
      <c r="G2424" s="2" t="s">
        <v>2810</v>
      </c>
    </row>
    <row r="2425" spans="1:7">
      <c r="A2425" s="2" t="s">
        <v>5233</v>
      </c>
      <c r="B2425" s="2" t="s">
        <v>1863</v>
      </c>
      <c r="C2425" s="2" t="s">
        <v>5087</v>
      </c>
      <c r="D2425" s="2" t="s">
        <v>77</v>
      </c>
      <c r="E2425" s="4">
        <v>1</v>
      </c>
      <c r="F2425" s="2" t="s">
        <v>150</v>
      </c>
      <c r="G2425" s="2" t="s">
        <v>2810</v>
      </c>
    </row>
    <row r="2426" spans="1:7">
      <c r="A2426" s="2" t="s">
        <v>5234</v>
      </c>
      <c r="B2426" s="2" t="s">
        <v>1872</v>
      </c>
      <c r="C2426" s="2" t="s">
        <v>5087</v>
      </c>
      <c r="D2426" s="2" t="s">
        <v>77</v>
      </c>
      <c r="E2426" s="4">
        <v>1</v>
      </c>
      <c r="F2426" s="2" t="s">
        <v>150</v>
      </c>
      <c r="G2426" s="2" t="s">
        <v>2810</v>
      </c>
    </row>
    <row r="2427" spans="1:7">
      <c r="A2427" s="2" t="s">
        <v>5235</v>
      </c>
      <c r="B2427" s="2" t="s">
        <v>1874</v>
      </c>
      <c r="C2427" s="2" t="s">
        <v>5087</v>
      </c>
      <c r="D2427" s="2" t="s">
        <v>77</v>
      </c>
      <c r="E2427" s="4">
        <v>1</v>
      </c>
      <c r="F2427" s="2" t="s">
        <v>150</v>
      </c>
      <c r="G2427" s="2" t="s">
        <v>2810</v>
      </c>
    </row>
    <row r="2428" spans="1:7">
      <c r="A2428" s="2" t="s">
        <v>5236</v>
      </c>
      <c r="B2428" s="2" t="s">
        <v>1092</v>
      </c>
      <c r="C2428" s="2" t="s">
        <v>5087</v>
      </c>
      <c r="D2428" s="2" t="s">
        <v>77</v>
      </c>
      <c r="E2428" s="4">
        <v>1</v>
      </c>
      <c r="F2428" s="2" t="s">
        <v>150</v>
      </c>
      <c r="G2428" s="2" t="s">
        <v>2810</v>
      </c>
    </row>
    <row r="2429" spans="1:7">
      <c r="A2429" s="2" t="s">
        <v>5237</v>
      </c>
      <c r="B2429" s="2" t="s">
        <v>1883</v>
      </c>
      <c r="C2429" s="2" t="s">
        <v>5087</v>
      </c>
      <c r="D2429" s="2" t="s">
        <v>77</v>
      </c>
      <c r="E2429" s="4">
        <v>1</v>
      </c>
      <c r="F2429" s="2" t="s">
        <v>150</v>
      </c>
      <c r="G2429" s="2" t="s">
        <v>2810</v>
      </c>
    </row>
    <row r="2430" spans="1:7">
      <c r="A2430" s="2" t="s">
        <v>5238</v>
      </c>
      <c r="B2430" s="2" t="s">
        <v>1886</v>
      </c>
      <c r="C2430" s="2" t="s">
        <v>5087</v>
      </c>
      <c r="D2430" s="2" t="s">
        <v>77</v>
      </c>
      <c r="E2430" s="4">
        <v>1</v>
      </c>
      <c r="F2430" s="2" t="s">
        <v>150</v>
      </c>
      <c r="G2430" s="2" t="s">
        <v>2810</v>
      </c>
    </row>
    <row r="2431" spans="1:7">
      <c r="A2431" s="2" t="s">
        <v>5239</v>
      </c>
      <c r="B2431" s="2" t="s">
        <v>1069</v>
      </c>
      <c r="C2431" s="2" t="s">
        <v>5087</v>
      </c>
      <c r="D2431" s="2" t="s">
        <v>77</v>
      </c>
      <c r="E2431" s="4">
        <v>1</v>
      </c>
      <c r="F2431" s="2" t="s">
        <v>150</v>
      </c>
      <c r="G2431" s="2" t="s">
        <v>2810</v>
      </c>
    </row>
    <row r="2432" spans="1:7">
      <c r="A2432" s="2" t="s">
        <v>5240</v>
      </c>
      <c r="B2432" s="2" t="s">
        <v>1891</v>
      </c>
      <c r="C2432" s="2" t="s">
        <v>5087</v>
      </c>
      <c r="D2432" s="2" t="s">
        <v>77</v>
      </c>
      <c r="E2432" s="4">
        <v>1</v>
      </c>
      <c r="F2432" s="2" t="s">
        <v>150</v>
      </c>
      <c r="G2432" s="2" t="s">
        <v>2810</v>
      </c>
    </row>
    <row r="2433" spans="1:7">
      <c r="A2433" s="2" t="s">
        <v>5241</v>
      </c>
      <c r="B2433" s="2" t="s">
        <v>1098</v>
      </c>
      <c r="C2433" s="2" t="s">
        <v>5087</v>
      </c>
      <c r="D2433" s="2" t="s">
        <v>77</v>
      </c>
      <c r="E2433" s="4">
        <v>1</v>
      </c>
      <c r="F2433" s="2" t="s">
        <v>150</v>
      </c>
      <c r="G2433" s="2" t="s">
        <v>2810</v>
      </c>
    </row>
    <row r="2434" spans="1:7">
      <c r="A2434" s="2" t="s">
        <v>5242</v>
      </c>
      <c r="B2434" s="2" t="s">
        <v>1893</v>
      </c>
      <c r="C2434" s="2" t="s">
        <v>5087</v>
      </c>
      <c r="D2434" s="2" t="s">
        <v>77</v>
      </c>
      <c r="E2434" s="4">
        <v>1</v>
      </c>
      <c r="F2434" s="2" t="s">
        <v>150</v>
      </c>
      <c r="G2434" s="2" t="s">
        <v>2810</v>
      </c>
    </row>
    <row r="2435" spans="1:7">
      <c r="A2435" s="2" t="s">
        <v>5243</v>
      </c>
      <c r="B2435" s="2" t="s">
        <v>1099</v>
      </c>
      <c r="C2435" s="2" t="s">
        <v>5087</v>
      </c>
      <c r="D2435" s="2" t="s">
        <v>77</v>
      </c>
      <c r="E2435" s="4">
        <v>1</v>
      </c>
      <c r="F2435" s="2" t="s">
        <v>150</v>
      </c>
      <c r="G2435" s="2" t="s">
        <v>2810</v>
      </c>
    </row>
    <row r="2436" spans="1:7">
      <c r="A2436" s="2" t="s">
        <v>5244</v>
      </c>
      <c r="B2436" s="2" t="s">
        <v>1898</v>
      </c>
      <c r="C2436" s="2" t="s">
        <v>5087</v>
      </c>
      <c r="D2436" s="2" t="s">
        <v>77</v>
      </c>
      <c r="E2436" s="4">
        <v>1</v>
      </c>
      <c r="F2436" s="2" t="s">
        <v>150</v>
      </c>
      <c r="G2436" s="2" t="s">
        <v>2810</v>
      </c>
    </row>
    <row r="2437" spans="1:7">
      <c r="A2437" s="2" t="s">
        <v>5245</v>
      </c>
      <c r="B2437" s="2" t="s">
        <v>1903</v>
      </c>
      <c r="C2437" s="2" t="s">
        <v>5087</v>
      </c>
      <c r="D2437" s="2" t="s">
        <v>77</v>
      </c>
      <c r="E2437" s="4">
        <v>1</v>
      </c>
      <c r="F2437" s="2" t="s">
        <v>150</v>
      </c>
      <c r="G2437" s="2" t="s">
        <v>2810</v>
      </c>
    </row>
    <row r="2438" spans="1:7">
      <c r="A2438" s="2" t="s">
        <v>5246</v>
      </c>
      <c r="B2438" s="2" t="s">
        <v>1110</v>
      </c>
      <c r="C2438" s="2" t="s">
        <v>5087</v>
      </c>
      <c r="D2438" s="2" t="s">
        <v>77</v>
      </c>
      <c r="E2438" s="4">
        <v>1</v>
      </c>
      <c r="F2438" s="2" t="s">
        <v>150</v>
      </c>
      <c r="G2438" s="2" t="s">
        <v>2810</v>
      </c>
    </row>
    <row r="2439" spans="1:7">
      <c r="A2439" s="2" t="s">
        <v>5247</v>
      </c>
      <c r="B2439" s="2" t="s">
        <v>1910</v>
      </c>
      <c r="C2439" s="2" t="s">
        <v>5087</v>
      </c>
      <c r="D2439" s="2" t="s">
        <v>77</v>
      </c>
      <c r="E2439" s="4">
        <v>1</v>
      </c>
      <c r="F2439" s="2" t="s">
        <v>150</v>
      </c>
      <c r="G2439" s="2" t="s">
        <v>2810</v>
      </c>
    </row>
    <row r="2440" spans="1:7">
      <c r="A2440" s="2" t="s">
        <v>5248</v>
      </c>
      <c r="B2440" s="2" t="s">
        <v>1913</v>
      </c>
      <c r="C2440" s="2" t="s">
        <v>5087</v>
      </c>
      <c r="D2440" s="2" t="s">
        <v>77</v>
      </c>
      <c r="E2440" s="4">
        <v>1</v>
      </c>
      <c r="F2440" s="2" t="s">
        <v>150</v>
      </c>
      <c r="G2440" s="2" t="s">
        <v>2810</v>
      </c>
    </row>
    <row r="2441" spans="1:7">
      <c r="A2441" s="2" t="s">
        <v>5249</v>
      </c>
      <c r="B2441" s="2" t="s">
        <v>1126</v>
      </c>
      <c r="C2441" s="2" t="s">
        <v>5087</v>
      </c>
      <c r="D2441" s="2" t="s">
        <v>77</v>
      </c>
      <c r="E2441" s="4">
        <v>1</v>
      </c>
      <c r="F2441" s="2" t="s">
        <v>150</v>
      </c>
      <c r="G2441" s="2" t="s">
        <v>2810</v>
      </c>
    </row>
    <row r="2442" spans="1:7">
      <c r="A2442" s="2" t="s">
        <v>5250</v>
      </c>
      <c r="B2442" s="2" t="s">
        <v>1914</v>
      </c>
      <c r="C2442" s="2" t="s">
        <v>5087</v>
      </c>
      <c r="D2442" s="2" t="s">
        <v>77</v>
      </c>
      <c r="E2442" s="4">
        <v>1</v>
      </c>
      <c r="F2442" s="2" t="s">
        <v>150</v>
      </c>
      <c r="G2442" s="2" t="s">
        <v>2810</v>
      </c>
    </row>
    <row r="2443" spans="1:7">
      <c r="A2443" s="2" t="s">
        <v>5251</v>
      </c>
      <c r="B2443" s="2" t="s">
        <v>1127</v>
      </c>
      <c r="C2443" s="2" t="s">
        <v>5087</v>
      </c>
      <c r="D2443" s="2" t="s">
        <v>77</v>
      </c>
      <c r="E2443" s="4">
        <v>1</v>
      </c>
      <c r="F2443" s="2" t="s">
        <v>150</v>
      </c>
      <c r="G2443" s="2" t="s">
        <v>2810</v>
      </c>
    </row>
    <row r="2444" spans="1:7">
      <c r="A2444" s="2" t="s">
        <v>5252</v>
      </c>
      <c r="B2444" s="2" t="s">
        <v>1128</v>
      </c>
      <c r="C2444" s="2" t="s">
        <v>5087</v>
      </c>
      <c r="D2444" s="2" t="s">
        <v>77</v>
      </c>
      <c r="E2444" s="4">
        <v>1</v>
      </c>
      <c r="F2444" s="2" t="s">
        <v>150</v>
      </c>
      <c r="G2444" s="2" t="s">
        <v>2810</v>
      </c>
    </row>
    <row r="2445" spans="1:7">
      <c r="A2445" s="2" t="s">
        <v>5253</v>
      </c>
      <c r="B2445" s="2" t="s">
        <v>1130</v>
      </c>
      <c r="C2445" s="2" t="s">
        <v>5087</v>
      </c>
      <c r="D2445" s="2" t="s">
        <v>77</v>
      </c>
      <c r="E2445" s="4">
        <v>1</v>
      </c>
      <c r="F2445" s="2" t="s">
        <v>150</v>
      </c>
      <c r="G2445" s="2" t="s">
        <v>2810</v>
      </c>
    </row>
  </sheetData>
  <mergeCells count="1">
    <mergeCell ref="A1:I1"/>
  </mergeCells>
  <dataValidations count="2">
    <dataValidation type="list" sqref="C3:C5000" xr:uid="{00000000-0002-0000-0800-000000000000}">
      <formula1>"Чинний,РЦЧ SKU"</formula1>
    </dataValidation>
    <dataValidation type="list" sqref="F3:F5000" xr:uid="{00000000-0002-0000-0800-000001000000}">
      <formula1>"Так,Ні"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5"/>
  <sheetViews>
    <sheetView workbookViewId="0">
      <selection activeCell="F3" sqref="F3"/>
    </sheetView>
  </sheetViews>
  <sheetFormatPr defaultRowHeight="14"/>
  <cols>
    <col min="1" max="1" width="16" customWidth="1"/>
    <col min="2" max="2" width="18" customWidth="1"/>
    <col min="3" max="3" width="32" customWidth="1"/>
    <col min="4" max="5" width="14" customWidth="1"/>
    <col min="6" max="6" width="15" customWidth="1"/>
    <col min="7" max="7" width="16" customWidth="1"/>
    <col min="8" max="8" width="15" customWidth="1"/>
  </cols>
  <sheetData>
    <row r="1" spans="1:8" ht="16.75" customHeight="1">
      <c r="A1" s="34" t="s">
        <v>5254</v>
      </c>
      <c r="B1" s="29"/>
      <c r="C1" s="29"/>
      <c r="D1" s="29"/>
      <c r="E1" s="29"/>
      <c r="F1" s="29"/>
      <c r="G1" s="29"/>
      <c r="H1" s="29"/>
    </row>
    <row r="2" spans="1:8" ht="26.5" customHeight="1">
      <c r="A2" s="14" t="s">
        <v>121</v>
      </c>
      <c r="B2" s="14" t="s">
        <v>122</v>
      </c>
      <c r="C2" s="14" t="s">
        <v>5255</v>
      </c>
      <c r="D2" s="14" t="s">
        <v>218</v>
      </c>
      <c r="E2" s="14" t="s">
        <v>219</v>
      </c>
      <c r="F2" s="14" t="s">
        <v>5256</v>
      </c>
      <c r="G2" s="14" t="s">
        <v>5257</v>
      </c>
      <c r="H2" s="14" t="s">
        <v>181</v>
      </c>
    </row>
    <row r="3" spans="1:8" ht="26.5" customHeight="1">
      <c r="A3" s="1" t="s">
        <v>128</v>
      </c>
      <c r="B3" s="1" t="s">
        <v>129</v>
      </c>
      <c r="C3" s="1" t="s">
        <v>130</v>
      </c>
      <c r="D3" s="16">
        <v>50.430599999999998</v>
      </c>
      <c r="E3" s="16">
        <v>30.5883</v>
      </c>
      <c r="F3" s="1" t="s">
        <v>150</v>
      </c>
      <c r="G3" s="1"/>
      <c r="H3" s="1" t="s">
        <v>5258</v>
      </c>
    </row>
    <row r="4" spans="1:8" ht="26.5" customHeight="1">
      <c r="A4" s="1" t="s">
        <v>133</v>
      </c>
      <c r="B4" s="1" t="s">
        <v>129</v>
      </c>
      <c r="C4" s="1" t="s">
        <v>134</v>
      </c>
      <c r="D4" s="16">
        <v>50.394199999999998</v>
      </c>
      <c r="E4" s="16">
        <v>30.59</v>
      </c>
      <c r="F4" s="1" t="s">
        <v>150</v>
      </c>
      <c r="G4" s="1"/>
      <c r="H4" s="1" t="s">
        <v>5258</v>
      </c>
    </row>
    <row r="5" spans="1:8" ht="26.5" customHeight="1">
      <c r="A5" s="1" t="s">
        <v>136</v>
      </c>
      <c r="B5" s="1" t="s">
        <v>129</v>
      </c>
      <c r="C5" s="1" t="s">
        <v>137</v>
      </c>
      <c r="D5" s="16">
        <v>50.487200000000001</v>
      </c>
      <c r="E5" s="16">
        <v>30.540800000000001</v>
      </c>
      <c r="F5" s="1" t="s">
        <v>150</v>
      </c>
      <c r="G5" s="1"/>
      <c r="H5" s="1" t="s">
        <v>5258</v>
      </c>
    </row>
    <row r="6" spans="1:8" ht="26.5" customHeight="1">
      <c r="A6" s="1" t="s">
        <v>139</v>
      </c>
      <c r="B6" s="1" t="s">
        <v>140</v>
      </c>
      <c r="C6" s="1" t="s">
        <v>141</v>
      </c>
      <c r="D6" s="16">
        <v>50.590899999999998</v>
      </c>
      <c r="E6" s="16">
        <v>30.5215</v>
      </c>
      <c r="F6" s="1" t="s">
        <v>150</v>
      </c>
      <c r="G6" s="1"/>
      <c r="H6" s="1" t="s">
        <v>5258</v>
      </c>
    </row>
    <row r="7" spans="1:8" ht="26.5" customHeight="1">
      <c r="A7" s="1" t="s">
        <v>143</v>
      </c>
      <c r="B7" s="1" t="s">
        <v>144</v>
      </c>
      <c r="C7" s="1" t="s">
        <v>145</v>
      </c>
      <c r="D7" s="16">
        <v>49.765999999999998</v>
      </c>
      <c r="E7" s="16">
        <v>31.469000000000001</v>
      </c>
      <c r="F7" s="1" t="s">
        <v>150</v>
      </c>
      <c r="G7" s="1"/>
      <c r="H7" s="1" t="s">
        <v>5258</v>
      </c>
    </row>
    <row r="8" spans="1:8" ht="26.5" customHeight="1">
      <c r="A8" s="1" t="s">
        <v>147</v>
      </c>
      <c r="B8" s="1" t="s">
        <v>148</v>
      </c>
      <c r="C8" s="1" t="s">
        <v>149</v>
      </c>
      <c r="D8" s="16">
        <v>49.448</v>
      </c>
      <c r="E8" s="16">
        <v>32.093000000000004</v>
      </c>
      <c r="F8" s="1" t="s">
        <v>150</v>
      </c>
      <c r="G8" s="1"/>
      <c r="H8" s="1" t="s">
        <v>5258</v>
      </c>
    </row>
    <row r="9" spans="1:8" ht="26.5" customHeight="1">
      <c r="A9" s="1" t="s">
        <v>152</v>
      </c>
      <c r="B9" s="1" t="s">
        <v>153</v>
      </c>
      <c r="C9" s="1" t="s">
        <v>154</v>
      </c>
      <c r="D9" s="16">
        <v>49.069000000000003</v>
      </c>
      <c r="E9" s="16">
        <v>33.42</v>
      </c>
      <c r="F9" s="1" t="s">
        <v>150</v>
      </c>
      <c r="G9" s="1"/>
      <c r="H9" s="1" t="s">
        <v>5258</v>
      </c>
    </row>
    <row r="10" spans="1:8" ht="39.65" customHeight="1">
      <c r="A10" s="1" t="s">
        <v>156</v>
      </c>
      <c r="B10" s="1" t="s">
        <v>157</v>
      </c>
      <c r="C10" s="1" t="s">
        <v>158</v>
      </c>
      <c r="D10" s="16">
        <v>48.551000000000002</v>
      </c>
      <c r="E10" s="16">
        <v>34.473999999999997</v>
      </c>
      <c r="F10" s="1" t="s">
        <v>150</v>
      </c>
      <c r="G10" s="1"/>
      <c r="H10" s="1" t="s">
        <v>5258</v>
      </c>
    </row>
    <row r="11" spans="1:8" ht="26.5" customHeight="1">
      <c r="A11" s="1" t="s">
        <v>161</v>
      </c>
      <c r="B11" s="1" t="s">
        <v>159</v>
      </c>
      <c r="C11" s="1" t="s">
        <v>162</v>
      </c>
      <c r="D11" s="16">
        <v>48.485999999999997</v>
      </c>
      <c r="E11" s="16">
        <v>35.023000000000003</v>
      </c>
      <c r="F11" s="1" t="s">
        <v>150</v>
      </c>
      <c r="G11" s="1"/>
      <c r="H11" s="1" t="s">
        <v>5258</v>
      </c>
    </row>
    <row r="12" spans="1:8" ht="26.5" customHeight="1">
      <c r="A12" s="1" t="s">
        <v>164</v>
      </c>
      <c r="B12" s="1" t="s">
        <v>159</v>
      </c>
      <c r="C12" s="1" t="s">
        <v>165</v>
      </c>
      <c r="D12" s="16">
        <v>48.468000000000004</v>
      </c>
      <c r="E12" s="16">
        <v>35.067</v>
      </c>
      <c r="F12" s="1" t="s">
        <v>150</v>
      </c>
      <c r="G12" s="1"/>
      <c r="H12" s="1" t="s">
        <v>5258</v>
      </c>
    </row>
    <row r="13" spans="1:8" ht="26.5" customHeight="1">
      <c r="A13" s="1" t="s">
        <v>167</v>
      </c>
      <c r="B13" s="1" t="s">
        <v>159</v>
      </c>
      <c r="C13" s="1" t="s">
        <v>134</v>
      </c>
      <c r="D13" s="16">
        <v>48.414000000000001</v>
      </c>
      <c r="E13" s="16">
        <v>35.103000000000002</v>
      </c>
      <c r="F13" s="1" t="s">
        <v>150</v>
      </c>
      <c r="G13" s="1"/>
      <c r="H13" s="1" t="s">
        <v>5258</v>
      </c>
    </row>
    <row r="14" spans="1:8" ht="39.65" customHeight="1">
      <c r="A14" s="1" t="s">
        <v>169</v>
      </c>
      <c r="B14" s="1" t="s">
        <v>170</v>
      </c>
      <c r="C14" s="1" t="s">
        <v>171</v>
      </c>
      <c r="D14" s="16">
        <v>47.841000000000001</v>
      </c>
      <c r="E14" s="16">
        <v>35.078000000000003</v>
      </c>
      <c r="F14" s="1" t="s">
        <v>150</v>
      </c>
      <c r="G14" s="1"/>
      <c r="H14" s="1" t="s">
        <v>5258</v>
      </c>
    </row>
    <row r="15" spans="1:8" ht="39.65" customHeight="1">
      <c r="A15" s="1" t="s">
        <v>172</v>
      </c>
      <c r="B15" s="1" t="s">
        <v>170</v>
      </c>
      <c r="C15" s="1" t="s">
        <v>173</v>
      </c>
      <c r="D15" s="16">
        <v>47.832999999999998</v>
      </c>
      <c r="E15" s="16">
        <v>35.118000000000002</v>
      </c>
      <c r="F15" s="1" t="s">
        <v>150</v>
      </c>
      <c r="G15" s="1"/>
      <c r="H15" s="1" t="s">
        <v>5258</v>
      </c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3"/>
  <sheetViews>
    <sheetView workbookViewId="0">
      <selection sqref="A1:M1"/>
    </sheetView>
  </sheetViews>
  <sheetFormatPr defaultRowHeight="14"/>
  <cols>
    <col min="1" max="1" width="18" customWidth="1"/>
    <col min="2" max="2" width="28" customWidth="1"/>
    <col min="3" max="3" width="10" customWidth="1"/>
    <col min="4" max="4" width="14" customWidth="1"/>
    <col min="5" max="5" width="16" customWidth="1"/>
    <col min="6" max="6" width="18" customWidth="1"/>
    <col min="7" max="8" width="16" customWidth="1"/>
    <col min="9" max="9" width="18" customWidth="1"/>
    <col min="10" max="10" width="14" customWidth="1"/>
    <col min="11" max="11" width="18" customWidth="1"/>
    <col min="12" max="12" width="20" customWidth="1"/>
    <col min="13" max="13" width="10" customWidth="1"/>
  </cols>
  <sheetData>
    <row r="1" spans="1:13" ht="16.75" customHeight="1">
      <c r="A1" s="34" t="s">
        <v>5259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</row>
    <row r="2" spans="1:13" ht="39.65" customHeight="1">
      <c r="A2" s="14" t="s">
        <v>5260</v>
      </c>
      <c r="B2" s="14" t="s">
        <v>199</v>
      </c>
      <c r="C2" s="14" t="s">
        <v>59</v>
      </c>
      <c r="D2" s="14" t="s">
        <v>200</v>
      </c>
      <c r="E2" s="14" t="s">
        <v>121</v>
      </c>
      <c r="F2" s="14" t="s">
        <v>5261</v>
      </c>
      <c r="G2" s="14" t="s">
        <v>5262</v>
      </c>
      <c r="H2" s="14" t="s">
        <v>5263</v>
      </c>
      <c r="I2" s="14" t="s">
        <v>5264</v>
      </c>
      <c r="J2" s="14" t="s">
        <v>5265</v>
      </c>
      <c r="K2" s="14" t="s">
        <v>5266</v>
      </c>
      <c r="L2" s="14" t="s">
        <v>5267</v>
      </c>
      <c r="M2" s="14" t="s">
        <v>5268</v>
      </c>
    </row>
    <row r="3" spans="1:13" ht="15" customHeight="1">
      <c r="A3" s="16"/>
      <c r="B3" s="16"/>
      <c r="C3" s="16"/>
      <c r="D3" s="16"/>
      <c r="E3" s="16"/>
      <c r="F3" s="16"/>
      <c r="G3" s="16"/>
      <c r="H3" s="16"/>
      <c r="I3" s="16"/>
      <c r="J3" s="1">
        <f>IF(F3="Без мосту",I3,G3+H3)</f>
        <v>0</v>
      </c>
      <c r="K3" s="1"/>
      <c r="L3" s="1">
        <f>IF(E3="DIRECT",TRUE,K3)</f>
        <v>0</v>
      </c>
      <c r="M3" s="1"/>
    </row>
  </sheetData>
  <mergeCells count="1">
    <mergeCell ref="A1:M1"/>
  </mergeCells>
  <dataValidations count="1">
    <dataValidation type="list" sqref="F3:F10000" xr:uid="{00000000-0002-0000-0A00-000000000000}">
      <formula1>"Через міст,Без мосту"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T2444"/>
  <sheetViews>
    <sheetView workbookViewId="0">
      <pane ySplit="1" topLeftCell="A1929" activePane="bottomLeft" state="frozen"/>
      <selection pane="bottomLeft" activeCell="C2277" sqref="C2277"/>
    </sheetView>
  </sheetViews>
  <sheetFormatPr defaultRowHeight="14"/>
  <cols>
    <col min="1" max="4" width="18" customWidth="1"/>
    <col min="5" max="20" width="12" customWidth="1"/>
  </cols>
  <sheetData>
    <row r="1" spans="1:20" ht="28" customHeight="1">
      <c r="A1" s="19" t="s">
        <v>199</v>
      </c>
      <c r="B1" s="19" t="s">
        <v>200</v>
      </c>
      <c r="C1" s="19" t="s">
        <v>59</v>
      </c>
      <c r="D1" s="19" t="s">
        <v>201</v>
      </c>
      <c r="E1" s="19" t="s">
        <v>128</v>
      </c>
      <c r="F1" s="19" t="s">
        <v>133</v>
      </c>
      <c r="G1" s="19" t="s">
        <v>136</v>
      </c>
      <c r="H1" s="19" t="s">
        <v>139</v>
      </c>
      <c r="I1" s="19" t="s">
        <v>143</v>
      </c>
      <c r="J1" s="19" t="s">
        <v>147</v>
      </c>
      <c r="K1" s="19" t="s">
        <v>152</v>
      </c>
      <c r="L1" s="19" t="s">
        <v>156</v>
      </c>
      <c r="M1" s="19" t="s">
        <v>161</v>
      </c>
      <c r="N1" s="19" t="s">
        <v>164</v>
      </c>
      <c r="O1" s="19" t="s">
        <v>167</v>
      </c>
      <c r="P1" s="19" t="s">
        <v>169</v>
      </c>
      <c r="Q1" s="19" t="s">
        <v>172</v>
      </c>
      <c r="R1" s="19" t="s">
        <v>5269</v>
      </c>
      <c r="S1" s="19" t="s">
        <v>5270</v>
      </c>
      <c r="T1" s="19" t="s">
        <v>5271</v>
      </c>
    </row>
    <row r="2" spans="1:20">
      <c r="A2" s="2" t="s">
        <v>2809</v>
      </c>
      <c r="B2" s="2" t="s">
        <v>240</v>
      </c>
      <c r="C2" s="2" t="s">
        <v>63</v>
      </c>
      <c r="D2" s="2" t="s">
        <v>224</v>
      </c>
      <c r="E2" s="2">
        <v>716.9</v>
      </c>
      <c r="F2" s="2">
        <v>713.7</v>
      </c>
      <c r="G2" s="2">
        <v>729.2</v>
      </c>
      <c r="H2" s="2">
        <v>741.4</v>
      </c>
      <c r="I2" s="2">
        <v>533.6</v>
      </c>
      <c r="J2" s="2">
        <v>425.4</v>
      </c>
      <c r="K2" s="2">
        <v>235</v>
      </c>
      <c r="L2" s="2">
        <v>269.3</v>
      </c>
      <c r="M2" s="2">
        <v>298.60000000000002</v>
      </c>
      <c r="N2" s="2">
        <v>305.39999999999998</v>
      </c>
      <c r="O2" s="2">
        <v>321.10000000000002</v>
      </c>
      <c r="P2" s="2">
        <v>468.2</v>
      </c>
      <c r="Q2" s="2">
        <v>471.7</v>
      </c>
      <c r="R2" s="2">
        <v>6.9</v>
      </c>
      <c r="S2" s="2" t="s">
        <v>5269</v>
      </c>
      <c r="T2" s="2">
        <v>6.9</v>
      </c>
    </row>
    <row r="3" spans="1:20">
      <c r="A3" s="2" t="s">
        <v>2811</v>
      </c>
      <c r="B3" s="2" t="s">
        <v>243</v>
      </c>
      <c r="C3" s="2" t="s">
        <v>63</v>
      </c>
      <c r="D3" s="2" t="s">
        <v>224</v>
      </c>
      <c r="E3" s="2">
        <v>730.8</v>
      </c>
      <c r="F3" s="2">
        <v>729.3</v>
      </c>
      <c r="G3" s="2">
        <v>740.8</v>
      </c>
      <c r="H3" s="2">
        <v>748.6</v>
      </c>
      <c r="I3" s="2">
        <v>580.1</v>
      </c>
      <c r="J3" s="2">
        <v>493.6</v>
      </c>
      <c r="K3" s="2">
        <v>344.6</v>
      </c>
      <c r="L3" s="2">
        <v>390.7</v>
      </c>
      <c r="M3" s="2">
        <v>410.9</v>
      </c>
      <c r="N3" s="2">
        <v>416.8</v>
      </c>
      <c r="O3" s="2">
        <v>432</v>
      </c>
      <c r="P3" s="2">
        <v>581.70000000000005</v>
      </c>
      <c r="Q3" s="2">
        <v>584.70000000000005</v>
      </c>
      <c r="R3" s="2">
        <v>130.1</v>
      </c>
      <c r="S3" s="2" t="s">
        <v>5269</v>
      </c>
      <c r="T3" s="2">
        <v>130.1</v>
      </c>
    </row>
    <row r="4" spans="1:20">
      <c r="A4" s="2" t="s">
        <v>2812</v>
      </c>
      <c r="B4" s="2" t="s">
        <v>245</v>
      </c>
      <c r="C4" s="2" t="s">
        <v>63</v>
      </c>
      <c r="D4" s="2" t="s">
        <v>224</v>
      </c>
      <c r="E4" s="2">
        <v>632.5</v>
      </c>
      <c r="F4" s="2">
        <v>631.20000000000005</v>
      </c>
      <c r="G4" s="2">
        <v>642.20000000000005</v>
      </c>
      <c r="H4" s="2">
        <v>649.6</v>
      </c>
      <c r="I4" s="2">
        <v>492.5</v>
      </c>
      <c r="J4" s="2">
        <v>420.5</v>
      </c>
      <c r="K4" s="2">
        <v>316.8</v>
      </c>
      <c r="L4" s="2">
        <v>405.4</v>
      </c>
      <c r="M4" s="2">
        <v>442.2</v>
      </c>
      <c r="N4" s="2">
        <v>449.3</v>
      </c>
      <c r="O4" s="2">
        <v>465</v>
      </c>
      <c r="P4" s="2">
        <v>610.1</v>
      </c>
      <c r="Q4" s="2">
        <v>614</v>
      </c>
      <c r="R4" s="2">
        <v>150.80000000000001</v>
      </c>
      <c r="S4" s="2" t="s">
        <v>5269</v>
      </c>
      <c r="T4" s="2">
        <v>150.80000000000001</v>
      </c>
    </row>
    <row r="5" spans="1:20">
      <c r="A5" s="2" t="s">
        <v>2813</v>
      </c>
      <c r="B5" s="2" t="s">
        <v>247</v>
      </c>
      <c r="C5" s="2" t="s">
        <v>63</v>
      </c>
      <c r="D5" s="2" t="s">
        <v>224</v>
      </c>
      <c r="E5" s="2">
        <v>863</v>
      </c>
      <c r="F5" s="2">
        <v>858.1</v>
      </c>
      <c r="G5" s="2">
        <v>877.3</v>
      </c>
      <c r="H5" s="2">
        <v>894.2</v>
      </c>
      <c r="I5" s="2">
        <v>655.29999999999995</v>
      </c>
      <c r="J5" s="2">
        <v>532.1</v>
      </c>
      <c r="K5" s="2">
        <v>320</v>
      </c>
      <c r="L5" s="2">
        <v>232.8</v>
      </c>
      <c r="M5" s="2">
        <v>239.6</v>
      </c>
      <c r="N5" s="2">
        <v>241.9</v>
      </c>
      <c r="O5" s="2">
        <v>244</v>
      </c>
      <c r="P5" s="2">
        <v>261.10000000000002</v>
      </c>
      <c r="Q5" s="2">
        <v>266.39999999999998</v>
      </c>
      <c r="R5" s="2"/>
      <c r="S5" s="2" t="s">
        <v>156</v>
      </c>
      <c r="T5" s="2">
        <v>232.8</v>
      </c>
    </row>
    <row r="6" spans="1:20">
      <c r="A6" s="2" t="s">
        <v>2814</v>
      </c>
      <c r="B6" s="2" t="s">
        <v>249</v>
      </c>
      <c r="C6" s="2" t="s">
        <v>63</v>
      </c>
      <c r="D6" s="2" t="s">
        <v>224</v>
      </c>
      <c r="E6" s="2">
        <v>880.9</v>
      </c>
      <c r="F6" s="2">
        <v>876</v>
      </c>
      <c r="G6" s="2">
        <v>895.1</v>
      </c>
      <c r="H6" s="2">
        <v>911.6</v>
      </c>
      <c r="I6" s="2">
        <v>674</v>
      </c>
      <c r="J6" s="2">
        <v>550.6</v>
      </c>
      <c r="K6" s="2">
        <v>334.9</v>
      </c>
      <c r="L6" s="2">
        <v>240.6</v>
      </c>
      <c r="M6" s="2">
        <v>234.5</v>
      </c>
      <c r="N6" s="2">
        <v>235.6</v>
      </c>
      <c r="O6" s="2">
        <v>236.4</v>
      </c>
      <c r="P6" s="2">
        <v>234.9</v>
      </c>
      <c r="Q6" s="2">
        <v>239.7</v>
      </c>
      <c r="R6" s="2"/>
      <c r="S6" s="2" t="s">
        <v>161</v>
      </c>
      <c r="T6" s="2">
        <v>234.5</v>
      </c>
    </row>
    <row r="7" spans="1:20">
      <c r="A7" s="2" t="s">
        <v>2815</v>
      </c>
      <c r="B7" s="2" t="s">
        <v>251</v>
      </c>
      <c r="C7" s="2" t="s">
        <v>63</v>
      </c>
      <c r="D7" s="2" t="s">
        <v>224</v>
      </c>
      <c r="E7" s="2">
        <v>890.5</v>
      </c>
      <c r="F7" s="2">
        <v>886.6</v>
      </c>
      <c r="G7" s="2">
        <v>903.7</v>
      </c>
      <c r="H7" s="2">
        <v>917.9</v>
      </c>
      <c r="I7" s="2">
        <v>692.7</v>
      </c>
      <c r="J7" s="2">
        <v>572.6</v>
      </c>
      <c r="K7" s="2">
        <v>350</v>
      </c>
      <c r="L7" s="2">
        <v>261.39999999999998</v>
      </c>
      <c r="M7" s="2">
        <v>227.6</v>
      </c>
      <c r="N7" s="2">
        <v>227.2</v>
      </c>
      <c r="O7" s="2">
        <v>232.7</v>
      </c>
      <c r="P7" s="2">
        <v>347.6</v>
      </c>
      <c r="Q7" s="2">
        <v>347.9</v>
      </c>
      <c r="R7" s="2">
        <v>184.9</v>
      </c>
      <c r="S7" s="2" t="s">
        <v>5269</v>
      </c>
      <c r="T7" s="2">
        <v>184.9</v>
      </c>
    </row>
    <row r="8" spans="1:20">
      <c r="A8" s="2" t="s">
        <v>2816</v>
      </c>
      <c r="B8" s="2" t="s">
        <v>253</v>
      </c>
      <c r="C8" s="2" t="s">
        <v>63</v>
      </c>
      <c r="D8" s="2" t="s">
        <v>224</v>
      </c>
      <c r="E8" s="2">
        <v>896.6</v>
      </c>
      <c r="F8" s="2">
        <v>892</v>
      </c>
      <c r="G8" s="2">
        <v>910.6</v>
      </c>
      <c r="H8" s="2">
        <v>926.4</v>
      </c>
      <c r="I8" s="2">
        <v>691.6</v>
      </c>
      <c r="J8" s="2">
        <v>568.5</v>
      </c>
      <c r="K8" s="2">
        <v>348.3</v>
      </c>
      <c r="L8" s="2">
        <v>248.9</v>
      </c>
      <c r="M8" s="2">
        <v>227.1</v>
      </c>
      <c r="N8" s="2">
        <v>226.7</v>
      </c>
      <c r="O8" s="2">
        <v>226.7</v>
      </c>
      <c r="P8" s="2">
        <v>265.60000000000002</v>
      </c>
      <c r="Q8" s="2">
        <v>264.60000000000002</v>
      </c>
      <c r="R8" s="2">
        <v>226.3</v>
      </c>
      <c r="S8" s="2" t="s">
        <v>5269</v>
      </c>
      <c r="T8" s="2">
        <v>226.3</v>
      </c>
    </row>
    <row r="9" spans="1:20">
      <c r="A9" s="2" t="s">
        <v>2817</v>
      </c>
      <c r="B9" s="2" t="s">
        <v>255</v>
      </c>
      <c r="C9" s="2" t="s">
        <v>63</v>
      </c>
      <c r="D9" s="2" t="s">
        <v>224</v>
      </c>
      <c r="E9" s="2">
        <v>854.6</v>
      </c>
      <c r="F9" s="2">
        <v>852.5</v>
      </c>
      <c r="G9" s="2">
        <v>865.4</v>
      </c>
      <c r="H9" s="2">
        <v>874.7</v>
      </c>
      <c r="I9" s="2">
        <v>688</v>
      </c>
      <c r="J9" s="2">
        <v>587.20000000000005</v>
      </c>
      <c r="K9" s="2">
        <v>398.7</v>
      </c>
      <c r="L9" s="2">
        <v>385.6</v>
      </c>
      <c r="M9" s="2">
        <v>380.3</v>
      </c>
      <c r="N9" s="2">
        <v>384</v>
      </c>
      <c r="O9" s="2">
        <v>396.8</v>
      </c>
      <c r="P9" s="2">
        <v>541.20000000000005</v>
      </c>
      <c r="Q9" s="2">
        <v>542.79999999999995</v>
      </c>
      <c r="R9" s="2">
        <v>168.9</v>
      </c>
      <c r="S9" s="2" t="s">
        <v>5269</v>
      </c>
      <c r="T9" s="2">
        <v>168.9</v>
      </c>
    </row>
    <row r="10" spans="1:20">
      <c r="A10" s="2" t="s">
        <v>2818</v>
      </c>
      <c r="B10" s="2" t="s">
        <v>257</v>
      </c>
      <c r="C10" s="2" t="s">
        <v>63</v>
      </c>
      <c r="D10" s="2" t="s">
        <v>224</v>
      </c>
      <c r="E10" s="2">
        <v>852.8</v>
      </c>
      <c r="F10" s="2">
        <v>850.6</v>
      </c>
      <c r="G10" s="2">
        <v>863.8</v>
      </c>
      <c r="H10" s="2">
        <v>873.3</v>
      </c>
      <c r="I10" s="2">
        <v>684.5</v>
      </c>
      <c r="J10" s="2">
        <v>582.6</v>
      </c>
      <c r="K10" s="2">
        <v>392.1</v>
      </c>
      <c r="L10" s="2">
        <v>376.8</v>
      </c>
      <c r="M10" s="2">
        <v>370.9</v>
      </c>
      <c r="N10" s="2">
        <v>374.6</v>
      </c>
      <c r="O10" s="2">
        <v>387.3</v>
      </c>
      <c r="P10" s="2">
        <v>531.70000000000005</v>
      </c>
      <c r="Q10" s="2">
        <v>533.29999999999995</v>
      </c>
      <c r="R10" s="2">
        <v>162.69999999999999</v>
      </c>
      <c r="S10" s="2" t="s">
        <v>5269</v>
      </c>
      <c r="T10" s="2">
        <v>162.69999999999999</v>
      </c>
    </row>
    <row r="11" spans="1:20">
      <c r="A11" s="2" t="s">
        <v>2819</v>
      </c>
      <c r="B11" s="2" t="s">
        <v>258</v>
      </c>
      <c r="C11" s="2" t="s">
        <v>63</v>
      </c>
      <c r="D11" s="2" t="s">
        <v>224</v>
      </c>
      <c r="E11" s="2">
        <v>608.70000000000005</v>
      </c>
      <c r="F11" s="2">
        <v>608</v>
      </c>
      <c r="G11" s="2">
        <v>617.6</v>
      </c>
      <c r="H11" s="2">
        <v>623.70000000000005</v>
      </c>
      <c r="I11" s="2">
        <v>483.4</v>
      </c>
      <c r="J11" s="2">
        <v>422.8</v>
      </c>
      <c r="K11" s="2">
        <v>339.3</v>
      </c>
      <c r="L11" s="2">
        <v>436.3</v>
      </c>
      <c r="M11" s="2">
        <v>475.5</v>
      </c>
      <c r="N11" s="2">
        <v>482.7</v>
      </c>
      <c r="O11" s="2">
        <v>498.4</v>
      </c>
      <c r="P11" s="2">
        <v>642.4</v>
      </c>
      <c r="Q11" s="2">
        <v>646.29999999999995</v>
      </c>
      <c r="R11" s="2">
        <v>185.1</v>
      </c>
      <c r="S11" s="2" t="s">
        <v>5269</v>
      </c>
      <c r="T11" s="2">
        <v>185.1</v>
      </c>
    </row>
    <row r="12" spans="1:20">
      <c r="A12" s="2" t="s">
        <v>2820</v>
      </c>
      <c r="B12" s="2" t="s">
        <v>260</v>
      </c>
      <c r="C12" s="2" t="s">
        <v>63</v>
      </c>
      <c r="D12" s="2" t="s">
        <v>224</v>
      </c>
      <c r="E12" s="2">
        <v>663.9</v>
      </c>
      <c r="F12" s="2">
        <v>659.4</v>
      </c>
      <c r="G12" s="2">
        <v>677.8</v>
      </c>
      <c r="H12" s="2">
        <v>693.7</v>
      </c>
      <c r="I12" s="2">
        <v>460.3</v>
      </c>
      <c r="J12" s="2">
        <v>338.5</v>
      </c>
      <c r="K12" s="2">
        <v>116</v>
      </c>
      <c r="L12" s="2">
        <v>246.5</v>
      </c>
      <c r="M12" s="2">
        <v>306.89999999999998</v>
      </c>
      <c r="N12" s="2">
        <v>314.89999999999998</v>
      </c>
      <c r="O12" s="2">
        <v>329.1</v>
      </c>
      <c r="P12" s="2">
        <v>450.4</v>
      </c>
      <c r="Q12" s="2">
        <v>455.3</v>
      </c>
      <c r="R12" s="2"/>
      <c r="S12" s="2" t="s">
        <v>152</v>
      </c>
      <c r="T12" s="2">
        <v>116</v>
      </c>
    </row>
    <row r="13" spans="1:20">
      <c r="A13" s="2" t="s">
        <v>2821</v>
      </c>
      <c r="B13" s="2" t="s">
        <v>262</v>
      </c>
      <c r="C13" s="2" t="s">
        <v>63</v>
      </c>
      <c r="D13" s="2" t="s">
        <v>224</v>
      </c>
      <c r="E13" s="2">
        <v>720.2</v>
      </c>
      <c r="F13" s="2">
        <v>717.1</v>
      </c>
      <c r="G13" s="2">
        <v>732.5</v>
      </c>
      <c r="H13" s="2">
        <v>744.8</v>
      </c>
      <c r="I13" s="2">
        <v>536.6</v>
      </c>
      <c r="J13" s="2">
        <v>428.1</v>
      </c>
      <c r="K13" s="2">
        <v>236.1</v>
      </c>
      <c r="L13" s="2">
        <v>267.39999999999998</v>
      </c>
      <c r="M13" s="2">
        <v>295.8</v>
      </c>
      <c r="N13" s="2">
        <v>302.60000000000002</v>
      </c>
      <c r="O13" s="2">
        <v>318.2</v>
      </c>
      <c r="P13" s="2">
        <v>465.6</v>
      </c>
      <c r="Q13" s="2">
        <v>469.1</v>
      </c>
      <c r="R13" s="2">
        <v>5.8</v>
      </c>
      <c r="S13" s="2" t="s">
        <v>5269</v>
      </c>
      <c r="T13" s="2">
        <v>5.8</v>
      </c>
    </row>
    <row r="14" spans="1:20">
      <c r="A14" s="2" t="s">
        <v>2822</v>
      </c>
      <c r="B14" s="2" t="s">
        <v>263</v>
      </c>
      <c r="C14" s="2" t="s">
        <v>63</v>
      </c>
      <c r="D14" s="2" t="s">
        <v>224</v>
      </c>
      <c r="E14" s="2">
        <v>720.9</v>
      </c>
      <c r="F14" s="2">
        <v>720.1</v>
      </c>
      <c r="G14" s="2">
        <v>729.6</v>
      </c>
      <c r="H14" s="2">
        <v>735.1</v>
      </c>
      <c r="I14" s="2">
        <v>588.79999999999995</v>
      </c>
      <c r="J14" s="2">
        <v>514.6</v>
      </c>
      <c r="K14" s="2">
        <v>388</v>
      </c>
      <c r="L14" s="2">
        <v>447.4</v>
      </c>
      <c r="M14" s="2">
        <v>470.2</v>
      </c>
      <c r="N14" s="2">
        <v>476.3</v>
      </c>
      <c r="O14" s="2">
        <v>491.6</v>
      </c>
      <c r="P14" s="2">
        <v>641.20000000000005</v>
      </c>
      <c r="Q14" s="2">
        <v>644.29999999999995</v>
      </c>
      <c r="R14" s="2">
        <v>185.2</v>
      </c>
      <c r="S14" s="2" t="s">
        <v>5269</v>
      </c>
      <c r="T14" s="2">
        <v>185.2</v>
      </c>
    </row>
    <row r="15" spans="1:20">
      <c r="A15" s="2" t="s">
        <v>2823</v>
      </c>
      <c r="B15" s="2" t="s">
        <v>265</v>
      </c>
      <c r="C15" s="2" t="s">
        <v>63</v>
      </c>
      <c r="D15" s="2" t="s">
        <v>224</v>
      </c>
      <c r="E15" s="2">
        <v>662.5</v>
      </c>
      <c r="F15" s="2">
        <v>658</v>
      </c>
      <c r="G15" s="2">
        <v>676.4</v>
      </c>
      <c r="H15" s="2">
        <v>692.2</v>
      </c>
      <c r="I15" s="2">
        <v>459.4</v>
      </c>
      <c r="J15" s="2">
        <v>337.9</v>
      </c>
      <c r="K15" s="2">
        <v>118.4</v>
      </c>
      <c r="L15" s="2">
        <v>247.9</v>
      </c>
      <c r="M15" s="2">
        <v>307.8</v>
      </c>
      <c r="N15" s="2">
        <v>315.8</v>
      </c>
      <c r="O15" s="2">
        <v>330.1</v>
      </c>
      <c r="P15" s="2">
        <v>452.4</v>
      </c>
      <c r="Q15" s="2">
        <v>457.3</v>
      </c>
      <c r="R15" s="2">
        <v>113.1</v>
      </c>
      <c r="S15" s="2" t="s">
        <v>5269</v>
      </c>
      <c r="T15" s="2">
        <v>113.1</v>
      </c>
    </row>
    <row r="16" spans="1:20">
      <c r="A16" s="2" t="s">
        <v>2824</v>
      </c>
      <c r="B16" s="2" t="s">
        <v>266</v>
      </c>
      <c r="C16" s="2" t="s">
        <v>63</v>
      </c>
      <c r="D16" s="2" t="s">
        <v>224</v>
      </c>
      <c r="E16" s="2">
        <v>624.6</v>
      </c>
      <c r="F16" s="2">
        <v>621.79999999999995</v>
      </c>
      <c r="G16" s="2">
        <v>636.4</v>
      </c>
      <c r="H16" s="2">
        <v>647.79999999999995</v>
      </c>
      <c r="I16" s="2">
        <v>452.8</v>
      </c>
      <c r="J16" s="2">
        <v>360.2</v>
      </c>
      <c r="K16" s="2">
        <v>236.3</v>
      </c>
      <c r="L16" s="2">
        <v>334.7</v>
      </c>
      <c r="M16" s="2">
        <v>379</v>
      </c>
      <c r="N16" s="2">
        <v>386.6</v>
      </c>
      <c r="O16" s="2">
        <v>402.2</v>
      </c>
      <c r="P16" s="2">
        <v>542.4</v>
      </c>
      <c r="Q16" s="2">
        <v>546.6</v>
      </c>
      <c r="R16" s="2">
        <v>99</v>
      </c>
      <c r="S16" s="2" t="s">
        <v>5269</v>
      </c>
      <c r="T16" s="2">
        <v>99</v>
      </c>
    </row>
    <row r="17" spans="1:20">
      <c r="A17" s="2" t="s">
        <v>2825</v>
      </c>
      <c r="B17" s="2" t="s">
        <v>268</v>
      </c>
      <c r="C17" s="2" t="s">
        <v>63</v>
      </c>
      <c r="D17" s="2" t="s">
        <v>224</v>
      </c>
      <c r="E17" s="2">
        <v>649.70000000000005</v>
      </c>
      <c r="F17" s="2">
        <v>644.29999999999995</v>
      </c>
      <c r="G17" s="2">
        <v>664.3</v>
      </c>
      <c r="H17" s="2">
        <v>682.5</v>
      </c>
      <c r="I17" s="2">
        <v>441</v>
      </c>
      <c r="J17" s="2">
        <v>321.39999999999998</v>
      </c>
      <c r="K17" s="2">
        <v>196.5</v>
      </c>
      <c r="L17" s="2">
        <v>292.5</v>
      </c>
      <c r="M17" s="2">
        <v>356.6</v>
      </c>
      <c r="N17" s="2">
        <v>364.3</v>
      </c>
      <c r="O17" s="2">
        <v>376.7</v>
      </c>
      <c r="P17" s="2">
        <v>475.2</v>
      </c>
      <c r="Q17" s="2">
        <v>480.7</v>
      </c>
      <c r="R17" s="2"/>
      <c r="S17" s="2" t="s">
        <v>152</v>
      </c>
      <c r="T17" s="2">
        <v>196.5</v>
      </c>
    </row>
    <row r="18" spans="1:20">
      <c r="A18" s="2" t="s">
        <v>2826</v>
      </c>
      <c r="B18" s="2" t="s">
        <v>270</v>
      </c>
      <c r="C18" s="2" t="s">
        <v>63</v>
      </c>
      <c r="D18" s="2" t="s">
        <v>224</v>
      </c>
      <c r="E18" s="2">
        <v>828</v>
      </c>
      <c r="F18" s="2">
        <v>823.6</v>
      </c>
      <c r="G18" s="2">
        <v>841.7</v>
      </c>
      <c r="H18" s="2">
        <v>857.2</v>
      </c>
      <c r="I18" s="2">
        <v>625</v>
      </c>
      <c r="J18" s="2">
        <v>502.6</v>
      </c>
      <c r="K18" s="2">
        <v>280.2</v>
      </c>
      <c r="L18" s="2">
        <v>181.7</v>
      </c>
      <c r="M18" s="2">
        <v>156.6</v>
      </c>
      <c r="N18" s="2">
        <v>159.30000000000001</v>
      </c>
      <c r="O18" s="2">
        <v>166.2</v>
      </c>
      <c r="P18" s="2">
        <v>306.7</v>
      </c>
      <c r="Q18" s="2">
        <v>309.89999999999998</v>
      </c>
      <c r="R18" s="2"/>
      <c r="S18" s="2" t="s">
        <v>161</v>
      </c>
      <c r="T18" s="2">
        <v>156.6</v>
      </c>
    </row>
    <row r="19" spans="1:20">
      <c r="A19" s="2" t="s">
        <v>2827</v>
      </c>
      <c r="B19" s="2" t="s">
        <v>272</v>
      </c>
      <c r="C19" s="2" t="s">
        <v>63</v>
      </c>
      <c r="D19" s="2" t="s">
        <v>224</v>
      </c>
      <c r="E19" s="2">
        <v>719.6</v>
      </c>
      <c r="F19" s="2">
        <v>716.5</v>
      </c>
      <c r="G19" s="2">
        <v>731.9</v>
      </c>
      <c r="H19" s="2">
        <v>744.1</v>
      </c>
      <c r="I19" s="2">
        <v>536.29999999999995</v>
      </c>
      <c r="J19" s="2">
        <v>428</v>
      </c>
      <c r="K19" s="2">
        <v>236.7</v>
      </c>
      <c r="L19" s="2">
        <v>268.7</v>
      </c>
      <c r="M19" s="2">
        <v>297.10000000000002</v>
      </c>
      <c r="N19" s="2">
        <v>303.89999999999998</v>
      </c>
      <c r="O19" s="2">
        <v>319.5</v>
      </c>
      <c r="P19" s="2">
        <v>466.9</v>
      </c>
      <c r="Q19" s="2">
        <v>470.4</v>
      </c>
      <c r="R19" s="2">
        <v>6.9</v>
      </c>
      <c r="S19" s="2" t="s">
        <v>5269</v>
      </c>
      <c r="T19" s="2">
        <v>6.9</v>
      </c>
    </row>
    <row r="20" spans="1:20">
      <c r="A20" s="2" t="s">
        <v>2828</v>
      </c>
      <c r="B20" s="2" t="s">
        <v>273</v>
      </c>
      <c r="C20" s="2" t="s">
        <v>63</v>
      </c>
      <c r="D20" s="2" t="s">
        <v>224</v>
      </c>
      <c r="E20" s="2">
        <v>890.2</v>
      </c>
      <c r="F20" s="2">
        <v>886.3</v>
      </c>
      <c r="G20" s="2">
        <v>903.5</v>
      </c>
      <c r="H20" s="2">
        <v>917.7</v>
      </c>
      <c r="I20" s="2">
        <v>692.3</v>
      </c>
      <c r="J20" s="2">
        <v>572.20000000000005</v>
      </c>
      <c r="K20" s="2">
        <v>349.6</v>
      </c>
      <c r="L20" s="2">
        <v>260.7</v>
      </c>
      <c r="M20" s="2">
        <v>226.8</v>
      </c>
      <c r="N20" s="2">
        <v>226.5</v>
      </c>
      <c r="O20" s="2">
        <v>231.8</v>
      </c>
      <c r="P20" s="2">
        <v>346.5</v>
      </c>
      <c r="Q20" s="2">
        <v>346.8</v>
      </c>
      <c r="R20" s="2">
        <v>185</v>
      </c>
      <c r="S20" s="2" t="s">
        <v>5269</v>
      </c>
      <c r="T20" s="2">
        <v>185</v>
      </c>
    </row>
    <row r="21" spans="1:20">
      <c r="A21" s="2" t="s">
        <v>2829</v>
      </c>
      <c r="B21" s="2" t="s">
        <v>274</v>
      </c>
      <c r="C21" s="2" t="s">
        <v>63</v>
      </c>
      <c r="D21" s="2" t="s">
        <v>224</v>
      </c>
      <c r="E21" s="2">
        <v>721</v>
      </c>
      <c r="F21" s="2">
        <v>717.9</v>
      </c>
      <c r="G21" s="2">
        <v>733.3</v>
      </c>
      <c r="H21" s="2">
        <v>745.5</v>
      </c>
      <c r="I21" s="2">
        <v>537.9</v>
      </c>
      <c r="J21" s="2">
        <v>429.6</v>
      </c>
      <c r="K21" s="2">
        <v>238.3</v>
      </c>
      <c r="L21" s="2">
        <v>269.3</v>
      </c>
      <c r="M21" s="2">
        <v>297.10000000000002</v>
      </c>
      <c r="N21" s="2">
        <v>303.89999999999998</v>
      </c>
      <c r="O21" s="2">
        <v>319.5</v>
      </c>
      <c r="P21" s="2">
        <v>467.1</v>
      </c>
      <c r="Q21" s="2">
        <v>470.6</v>
      </c>
      <c r="R21" s="2">
        <v>8.1999999999999993</v>
      </c>
      <c r="S21" s="2" t="s">
        <v>5269</v>
      </c>
      <c r="T21" s="2">
        <v>8.1999999999999993</v>
      </c>
    </row>
    <row r="22" spans="1:20">
      <c r="A22" s="2" t="s">
        <v>2830</v>
      </c>
      <c r="B22" s="2" t="s">
        <v>275</v>
      </c>
      <c r="C22" s="2" t="s">
        <v>63</v>
      </c>
      <c r="D22" s="2" t="s">
        <v>224</v>
      </c>
      <c r="E22" s="2">
        <v>516.20000000000005</v>
      </c>
      <c r="F22" s="2">
        <v>519</v>
      </c>
      <c r="G22" s="2">
        <v>517.20000000000005</v>
      </c>
      <c r="H22" s="2">
        <v>511.9</v>
      </c>
      <c r="I22" s="2">
        <v>499.7</v>
      </c>
      <c r="J22" s="2">
        <v>494.7</v>
      </c>
      <c r="K22" s="2">
        <v>486.3</v>
      </c>
      <c r="L22" s="2">
        <v>608.79999999999995</v>
      </c>
      <c r="M22" s="2">
        <v>658.6</v>
      </c>
      <c r="N22" s="2">
        <v>666.3</v>
      </c>
      <c r="O22" s="2">
        <v>681.8</v>
      </c>
      <c r="P22" s="2">
        <v>817.2</v>
      </c>
      <c r="Q22" s="2">
        <v>821.8</v>
      </c>
      <c r="R22" s="2">
        <v>378.7</v>
      </c>
      <c r="S22" s="2" t="s">
        <v>5269</v>
      </c>
      <c r="T22" s="2">
        <v>378.7</v>
      </c>
    </row>
    <row r="23" spans="1:20">
      <c r="A23" s="2" t="s">
        <v>2831</v>
      </c>
      <c r="B23" s="2" t="s">
        <v>277</v>
      </c>
      <c r="C23" s="2" t="s">
        <v>63</v>
      </c>
      <c r="D23" s="2" t="s">
        <v>224</v>
      </c>
      <c r="E23" s="2">
        <v>720.4</v>
      </c>
      <c r="F23" s="2">
        <v>719.7</v>
      </c>
      <c r="G23" s="2">
        <v>729.1</v>
      </c>
      <c r="H23" s="2">
        <v>734.6</v>
      </c>
      <c r="I23" s="2">
        <v>588.4</v>
      </c>
      <c r="J23" s="2">
        <v>514.29999999999995</v>
      </c>
      <c r="K23" s="2">
        <v>387.9</v>
      </c>
      <c r="L23" s="2">
        <v>447.4</v>
      </c>
      <c r="M23" s="2">
        <v>470.3</v>
      </c>
      <c r="N23" s="2">
        <v>476.4</v>
      </c>
      <c r="O23" s="2">
        <v>491.7</v>
      </c>
      <c r="P23" s="2">
        <v>641.29999999999995</v>
      </c>
      <c r="Q23" s="2">
        <v>644.29999999999995</v>
      </c>
      <c r="R23" s="2">
        <v>185.2</v>
      </c>
      <c r="S23" s="2" t="s">
        <v>5269</v>
      </c>
      <c r="T23" s="2">
        <v>185.2</v>
      </c>
    </row>
    <row r="24" spans="1:20">
      <c r="A24" s="2" t="s">
        <v>2832</v>
      </c>
      <c r="B24" s="2" t="s">
        <v>278</v>
      </c>
      <c r="C24" s="2" t="s">
        <v>63</v>
      </c>
      <c r="D24" s="2" t="s">
        <v>224</v>
      </c>
      <c r="E24" s="2">
        <v>720.2</v>
      </c>
      <c r="F24" s="2">
        <v>717</v>
      </c>
      <c r="G24" s="2">
        <v>732.5</v>
      </c>
      <c r="H24" s="2">
        <v>744.7</v>
      </c>
      <c r="I24" s="2">
        <v>536.79999999999995</v>
      </c>
      <c r="J24" s="2">
        <v>428.4</v>
      </c>
      <c r="K24" s="2">
        <v>236.9</v>
      </c>
      <c r="L24" s="2">
        <v>268.3</v>
      </c>
      <c r="M24" s="2">
        <v>296.60000000000002</v>
      </c>
      <c r="N24" s="2">
        <v>303.39999999999998</v>
      </c>
      <c r="O24" s="2">
        <v>319.10000000000002</v>
      </c>
      <c r="P24" s="2">
        <v>466.4</v>
      </c>
      <c r="Q24" s="2">
        <v>470</v>
      </c>
      <c r="R24" s="2">
        <v>6.8</v>
      </c>
      <c r="S24" s="2" t="s">
        <v>5269</v>
      </c>
      <c r="T24" s="2">
        <v>6.8</v>
      </c>
    </row>
    <row r="25" spans="1:20">
      <c r="A25" s="2" t="s">
        <v>2833</v>
      </c>
      <c r="B25" s="2" t="s">
        <v>279</v>
      </c>
      <c r="C25" s="2" t="s">
        <v>63</v>
      </c>
      <c r="D25" s="2" t="s">
        <v>224</v>
      </c>
      <c r="E25" s="2">
        <v>780.8</v>
      </c>
      <c r="F25" s="2">
        <v>776.4</v>
      </c>
      <c r="G25" s="2">
        <v>794.5</v>
      </c>
      <c r="H25" s="2">
        <v>810</v>
      </c>
      <c r="I25" s="2">
        <v>577.79999999999995</v>
      </c>
      <c r="J25" s="2">
        <v>455.6</v>
      </c>
      <c r="K25" s="2">
        <v>233</v>
      </c>
      <c r="L25" s="2">
        <v>141.80000000000001</v>
      </c>
      <c r="M25" s="2">
        <v>190</v>
      </c>
      <c r="N25" s="2">
        <v>197.9</v>
      </c>
      <c r="O25" s="2">
        <v>211.8</v>
      </c>
      <c r="P25" s="2">
        <v>342.8</v>
      </c>
      <c r="Q25" s="2">
        <v>347</v>
      </c>
      <c r="R25" s="2">
        <v>123.7</v>
      </c>
      <c r="S25" s="2" t="s">
        <v>5269</v>
      </c>
      <c r="T25" s="2">
        <v>123.7</v>
      </c>
    </row>
    <row r="26" spans="1:20">
      <c r="A26" s="2" t="s">
        <v>2834</v>
      </c>
      <c r="B26" s="2" t="s">
        <v>281</v>
      </c>
      <c r="C26" s="2" t="s">
        <v>63</v>
      </c>
      <c r="D26" s="2" t="s">
        <v>224</v>
      </c>
      <c r="E26" s="2">
        <v>604.9</v>
      </c>
      <c r="F26" s="2">
        <v>601.6</v>
      </c>
      <c r="G26" s="2">
        <v>617.5</v>
      </c>
      <c r="H26" s="2">
        <v>630.5</v>
      </c>
      <c r="I26" s="2">
        <v>422.5</v>
      </c>
      <c r="J26" s="2">
        <v>323.8</v>
      </c>
      <c r="K26" s="2">
        <v>211.6</v>
      </c>
      <c r="L26" s="2">
        <v>326.2</v>
      </c>
      <c r="M26" s="2">
        <v>376.9</v>
      </c>
      <c r="N26" s="2">
        <v>384.7</v>
      </c>
      <c r="O26" s="2">
        <v>400.1</v>
      </c>
      <c r="P26" s="2">
        <v>534.6</v>
      </c>
      <c r="Q26" s="2">
        <v>539.1</v>
      </c>
      <c r="R26" s="2">
        <v>114.2</v>
      </c>
      <c r="S26" s="2" t="s">
        <v>5269</v>
      </c>
      <c r="T26" s="2">
        <v>114.2</v>
      </c>
    </row>
    <row r="27" spans="1:20">
      <c r="A27" s="2" t="s">
        <v>2835</v>
      </c>
      <c r="B27" s="2" t="s">
        <v>283</v>
      </c>
      <c r="C27" s="2" t="s">
        <v>63</v>
      </c>
      <c r="D27" s="2" t="s">
        <v>224</v>
      </c>
      <c r="E27" s="2">
        <v>824.8</v>
      </c>
      <c r="F27" s="2">
        <v>820.5</v>
      </c>
      <c r="G27" s="2">
        <v>838.5</v>
      </c>
      <c r="H27" s="2">
        <v>853.9</v>
      </c>
      <c r="I27" s="2">
        <v>622.20000000000005</v>
      </c>
      <c r="J27" s="2">
        <v>500</v>
      </c>
      <c r="K27" s="2">
        <v>277.39999999999998</v>
      </c>
      <c r="L27" s="2">
        <v>179.9</v>
      </c>
      <c r="M27" s="2">
        <v>151.6</v>
      </c>
      <c r="N27" s="2">
        <v>155.9</v>
      </c>
      <c r="O27" s="2">
        <v>167.3</v>
      </c>
      <c r="P27" s="2">
        <v>311.89999999999998</v>
      </c>
      <c r="Q27" s="2">
        <v>315.10000000000002</v>
      </c>
      <c r="R27" s="2"/>
      <c r="S27" s="2" t="s">
        <v>161</v>
      </c>
      <c r="T27" s="2">
        <v>151.6</v>
      </c>
    </row>
    <row r="28" spans="1:20">
      <c r="A28" s="2" t="s">
        <v>2836</v>
      </c>
      <c r="B28" s="2" t="s">
        <v>284</v>
      </c>
      <c r="C28" s="2" t="s">
        <v>63</v>
      </c>
      <c r="D28" s="2" t="s">
        <v>224</v>
      </c>
      <c r="E28" s="2">
        <v>648.29999999999995</v>
      </c>
      <c r="F28" s="2">
        <v>646.5</v>
      </c>
      <c r="G28" s="2">
        <v>658.6</v>
      </c>
      <c r="H28" s="2">
        <v>667.2</v>
      </c>
      <c r="I28" s="2">
        <v>497.1</v>
      </c>
      <c r="J28" s="2">
        <v>416.3</v>
      </c>
      <c r="K28" s="2">
        <v>296.10000000000002</v>
      </c>
      <c r="L28" s="2">
        <v>378.1</v>
      </c>
      <c r="M28" s="2">
        <v>413.6</v>
      </c>
      <c r="N28" s="2">
        <v>420.6</v>
      </c>
      <c r="O28" s="2">
        <v>436.3</v>
      </c>
      <c r="P28" s="2">
        <v>582</v>
      </c>
      <c r="Q28" s="2">
        <v>585.79999999999995</v>
      </c>
      <c r="R28" s="2">
        <v>121.8</v>
      </c>
      <c r="S28" s="2" t="s">
        <v>5269</v>
      </c>
      <c r="T28" s="2">
        <v>121.8</v>
      </c>
    </row>
    <row r="29" spans="1:20">
      <c r="A29" s="2" t="s">
        <v>2837</v>
      </c>
      <c r="B29" s="2" t="s">
        <v>286</v>
      </c>
      <c r="C29" s="2" t="s">
        <v>63</v>
      </c>
      <c r="D29" s="2" t="s">
        <v>224</v>
      </c>
      <c r="E29" s="2">
        <v>661.8</v>
      </c>
      <c r="F29" s="2">
        <v>657.3</v>
      </c>
      <c r="G29" s="2">
        <v>675.7</v>
      </c>
      <c r="H29" s="2">
        <v>691.5</v>
      </c>
      <c r="I29" s="2">
        <v>458.7</v>
      </c>
      <c r="J29" s="2">
        <v>337.3</v>
      </c>
      <c r="K29" s="2">
        <v>118.8</v>
      </c>
      <c r="L29" s="2">
        <v>248.6</v>
      </c>
      <c r="M29" s="2">
        <v>308.5</v>
      </c>
      <c r="N29" s="2">
        <v>316.5</v>
      </c>
      <c r="O29" s="2">
        <v>330.8</v>
      </c>
      <c r="P29" s="2">
        <v>453.1</v>
      </c>
      <c r="Q29" s="2">
        <v>458</v>
      </c>
      <c r="R29" s="2">
        <v>113.3</v>
      </c>
      <c r="S29" s="2" t="s">
        <v>5269</v>
      </c>
      <c r="T29" s="2">
        <v>113.3</v>
      </c>
    </row>
    <row r="30" spans="1:20">
      <c r="A30" s="2" t="s">
        <v>2838</v>
      </c>
      <c r="B30" s="2" t="s">
        <v>287</v>
      </c>
      <c r="C30" s="2" t="s">
        <v>63</v>
      </c>
      <c r="D30" s="2" t="s">
        <v>224</v>
      </c>
      <c r="E30" s="2">
        <v>517.79999999999995</v>
      </c>
      <c r="F30" s="2">
        <v>520.6</v>
      </c>
      <c r="G30" s="2">
        <v>518.70000000000005</v>
      </c>
      <c r="H30" s="2">
        <v>513.29999999999995</v>
      </c>
      <c r="I30" s="2">
        <v>501.6</v>
      </c>
      <c r="J30" s="2">
        <v>496.6</v>
      </c>
      <c r="K30" s="2">
        <v>488.1</v>
      </c>
      <c r="L30" s="2">
        <v>610.6</v>
      </c>
      <c r="M30" s="2">
        <v>660.3</v>
      </c>
      <c r="N30" s="2">
        <v>668</v>
      </c>
      <c r="O30" s="2">
        <v>683.5</v>
      </c>
      <c r="P30" s="2">
        <v>818.9</v>
      </c>
      <c r="Q30" s="2">
        <v>823.5</v>
      </c>
      <c r="R30" s="2">
        <v>380.2</v>
      </c>
      <c r="S30" s="2" t="s">
        <v>5269</v>
      </c>
      <c r="T30" s="2">
        <v>380.2</v>
      </c>
    </row>
    <row r="31" spans="1:20">
      <c r="A31" s="2" t="s">
        <v>2839</v>
      </c>
      <c r="B31" s="2" t="s">
        <v>288</v>
      </c>
      <c r="C31" s="2" t="s">
        <v>63</v>
      </c>
      <c r="D31" s="2" t="s">
        <v>224</v>
      </c>
      <c r="E31" s="2">
        <v>723.4</v>
      </c>
      <c r="F31" s="2">
        <v>722.7</v>
      </c>
      <c r="G31" s="2">
        <v>732.1</v>
      </c>
      <c r="H31" s="2">
        <v>737.7</v>
      </c>
      <c r="I31" s="2">
        <v>591.20000000000005</v>
      </c>
      <c r="J31" s="2">
        <v>516.79999999999995</v>
      </c>
      <c r="K31" s="2">
        <v>389.4</v>
      </c>
      <c r="L31" s="2">
        <v>447.9</v>
      </c>
      <c r="M31" s="2">
        <v>470.4</v>
      </c>
      <c r="N31" s="2">
        <v>476.4</v>
      </c>
      <c r="O31" s="2">
        <v>491.7</v>
      </c>
      <c r="P31" s="2">
        <v>641.29999999999995</v>
      </c>
      <c r="Q31" s="2">
        <v>644.4</v>
      </c>
      <c r="R31" s="2">
        <v>185.7</v>
      </c>
      <c r="S31" s="2" t="s">
        <v>5269</v>
      </c>
      <c r="T31" s="2">
        <v>185.7</v>
      </c>
    </row>
    <row r="32" spans="1:20">
      <c r="A32" s="2" t="s">
        <v>2840</v>
      </c>
      <c r="B32" s="2" t="s">
        <v>289</v>
      </c>
      <c r="C32" s="2" t="s">
        <v>63</v>
      </c>
      <c r="D32" s="2" t="s">
        <v>224</v>
      </c>
      <c r="E32" s="2">
        <v>781.8</v>
      </c>
      <c r="F32" s="2">
        <v>777.4</v>
      </c>
      <c r="G32" s="2">
        <v>795.6</v>
      </c>
      <c r="H32" s="2">
        <v>811.1</v>
      </c>
      <c r="I32" s="2">
        <v>578.70000000000005</v>
      </c>
      <c r="J32" s="2">
        <v>456.4</v>
      </c>
      <c r="K32" s="2">
        <v>233.9</v>
      </c>
      <c r="L32" s="2">
        <v>140.9</v>
      </c>
      <c r="M32" s="2">
        <v>189.3</v>
      </c>
      <c r="N32" s="2">
        <v>197.3</v>
      </c>
      <c r="O32" s="2">
        <v>211</v>
      </c>
      <c r="P32" s="2">
        <v>341.3</v>
      </c>
      <c r="Q32" s="2">
        <v>345.6</v>
      </c>
      <c r="R32" s="2">
        <v>125.3</v>
      </c>
      <c r="S32" s="2" t="s">
        <v>5269</v>
      </c>
      <c r="T32" s="2">
        <v>125.3</v>
      </c>
    </row>
    <row r="33" spans="1:20">
      <c r="A33" s="2" t="s">
        <v>2841</v>
      </c>
      <c r="B33" s="2" t="s">
        <v>290</v>
      </c>
      <c r="C33" s="2" t="s">
        <v>63</v>
      </c>
      <c r="D33" s="2" t="s">
        <v>224</v>
      </c>
      <c r="E33" s="2">
        <v>680.3</v>
      </c>
      <c r="F33" s="2">
        <v>676.9</v>
      </c>
      <c r="G33" s="2">
        <v>692.9</v>
      </c>
      <c r="H33" s="2">
        <v>705.8</v>
      </c>
      <c r="I33" s="2">
        <v>493.9</v>
      </c>
      <c r="J33" s="2">
        <v>385</v>
      </c>
      <c r="K33" s="2">
        <v>202.9</v>
      </c>
      <c r="L33" s="2">
        <v>270.8</v>
      </c>
      <c r="M33" s="2">
        <v>312</v>
      </c>
      <c r="N33" s="2">
        <v>319.5</v>
      </c>
      <c r="O33" s="2">
        <v>335.2</v>
      </c>
      <c r="P33" s="2">
        <v>477</v>
      </c>
      <c r="Q33" s="2">
        <v>481.1</v>
      </c>
      <c r="R33" s="2">
        <v>40</v>
      </c>
      <c r="S33" s="2" t="s">
        <v>5269</v>
      </c>
      <c r="T33" s="2">
        <v>40</v>
      </c>
    </row>
    <row r="34" spans="1:20">
      <c r="A34" s="2" t="s">
        <v>2842</v>
      </c>
      <c r="B34" s="2" t="s">
        <v>292</v>
      </c>
      <c r="C34" s="2" t="s">
        <v>63</v>
      </c>
      <c r="D34" s="2" t="s">
        <v>224</v>
      </c>
      <c r="E34" s="2">
        <v>723.9</v>
      </c>
      <c r="F34" s="2">
        <v>723.1</v>
      </c>
      <c r="G34" s="2">
        <v>732.6</v>
      </c>
      <c r="H34" s="2">
        <v>738.3</v>
      </c>
      <c r="I34" s="2">
        <v>590.70000000000005</v>
      </c>
      <c r="J34" s="2">
        <v>515.70000000000005</v>
      </c>
      <c r="K34" s="2">
        <v>387.4</v>
      </c>
      <c r="L34" s="2">
        <v>445.2</v>
      </c>
      <c r="M34" s="2">
        <v>467.6</v>
      </c>
      <c r="N34" s="2">
        <v>473.7</v>
      </c>
      <c r="O34" s="2">
        <v>488.9</v>
      </c>
      <c r="P34" s="2">
        <v>638.5</v>
      </c>
      <c r="Q34" s="2">
        <v>641.6</v>
      </c>
      <c r="R34" s="2">
        <v>183.2</v>
      </c>
      <c r="S34" s="2" t="s">
        <v>5269</v>
      </c>
      <c r="T34" s="2">
        <v>183.2</v>
      </c>
    </row>
    <row r="35" spans="1:20">
      <c r="A35" s="2" t="s">
        <v>2843</v>
      </c>
      <c r="B35" s="2" t="s">
        <v>293</v>
      </c>
      <c r="C35" s="2" t="s">
        <v>63</v>
      </c>
      <c r="D35" s="2" t="s">
        <v>224</v>
      </c>
      <c r="E35" s="2">
        <v>829.1</v>
      </c>
      <c r="F35" s="2">
        <v>825.1</v>
      </c>
      <c r="G35" s="2">
        <v>842.5</v>
      </c>
      <c r="H35" s="2">
        <v>857.1</v>
      </c>
      <c r="I35" s="2">
        <v>630</v>
      </c>
      <c r="J35" s="2">
        <v>509.5</v>
      </c>
      <c r="K35" s="2">
        <v>286.7</v>
      </c>
      <c r="L35" s="2">
        <v>201.6</v>
      </c>
      <c r="M35" s="2">
        <v>175.3</v>
      </c>
      <c r="N35" s="2">
        <v>178.1</v>
      </c>
      <c r="O35" s="2">
        <v>190.5</v>
      </c>
      <c r="P35" s="2">
        <v>338.6</v>
      </c>
      <c r="Q35" s="2">
        <v>341</v>
      </c>
      <c r="R35" s="2">
        <v>134.9</v>
      </c>
      <c r="S35" s="2" t="s">
        <v>5269</v>
      </c>
      <c r="T35" s="2">
        <v>134.9</v>
      </c>
    </row>
    <row r="36" spans="1:20">
      <c r="A36" s="2" t="s">
        <v>2844</v>
      </c>
      <c r="B36" s="2" t="s">
        <v>295</v>
      </c>
      <c r="C36" s="2" t="s">
        <v>63</v>
      </c>
      <c r="D36" s="2" t="s">
        <v>224</v>
      </c>
      <c r="E36" s="2">
        <v>862.2</v>
      </c>
      <c r="F36" s="2">
        <v>859.3</v>
      </c>
      <c r="G36" s="2">
        <v>874.1</v>
      </c>
      <c r="H36" s="2">
        <v>885.5</v>
      </c>
      <c r="I36" s="2">
        <v>680.6</v>
      </c>
      <c r="J36" s="2">
        <v>570.29999999999995</v>
      </c>
      <c r="K36" s="2">
        <v>363</v>
      </c>
      <c r="L36" s="2">
        <v>321.2</v>
      </c>
      <c r="M36" s="2">
        <v>306.60000000000002</v>
      </c>
      <c r="N36" s="2">
        <v>309.39999999999998</v>
      </c>
      <c r="O36" s="2">
        <v>321.10000000000002</v>
      </c>
      <c r="P36" s="2">
        <v>461.6</v>
      </c>
      <c r="Q36" s="2">
        <v>462.9</v>
      </c>
      <c r="R36" s="2">
        <v>146.69999999999999</v>
      </c>
      <c r="S36" s="2" t="s">
        <v>5269</v>
      </c>
      <c r="T36" s="2">
        <v>146.69999999999999</v>
      </c>
    </row>
    <row r="37" spans="1:20">
      <c r="A37" s="2" t="s">
        <v>2845</v>
      </c>
      <c r="B37" s="2" t="s">
        <v>297</v>
      </c>
      <c r="C37" s="2" t="s">
        <v>63</v>
      </c>
      <c r="D37" s="2" t="s">
        <v>224</v>
      </c>
      <c r="E37" s="2">
        <v>559.1</v>
      </c>
      <c r="F37" s="2">
        <v>555.4</v>
      </c>
      <c r="G37" s="2">
        <v>572.20000000000005</v>
      </c>
      <c r="H37" s="2">
        <v>586.29999999999995</v>
      </c>
      <c r="I37" s="2">
        <v>373</v>
      </c>
      <c r="J37" s="2">
        <v>281.8</v>
      </c>
      <c r="K37" s="2">
        <v>230.2</v>
      </c>
      <c r="L37" s="2">
        <v>357.8</v>
      </c>
      <c r="M37" s="2">
        <v>413.4</v>
      </c>
      <c r="N37" s="2">
        <v>421.4</v>
      </c>
      <c r="O37" s="2">
        <v>436.4</v>
      </c>
      <c r="P37" s="2">
        <v>564.5</v>
      </c>
      <c r="Q37" s="2">
        <v>569.29999999999995</v>
      </c>
      <c r="R37" s="2">
        <v>162.6</v>
      </c>
      <c r="S37" s="2" t="s">
        <v>5269</v>
      </c>
      <c r="T37" s="2">
        <v>162.6</v>
      </c>
    </row>
    <row r="38" spans="1:20">
      <c r="A38" s="2" t="s">
        <v>2846</v>
      </c>
      <c r="B38" s="2" t="s">
        <v>299</v>
      </c>
      <c r="C38" s="2" t="s">
        <v>63</v>
      </c>
      <c r="D38" s="2" t="s">
        <v>224</v>
      </c>
      <c r="E38" s="2">
        <v>723.2</v>
      </c>
      <c r="F38" s="2">
        <v>722.5</v>
      </c>
      <c r="G38" s="2">
        <v>731.9</v>
      </c>
      <c r="H38" s="2">
        <v>737.5</v>
      </c>
      <c r="I38" s="2">
        <v>590.9</v>
      </c>
      <c r="J38" s="2">
        <v>516.4</v>
      </c>
      <c r="K38" s="2">
        <v>388.9</v>
      </c>
      <c r="L38" s="2">
        <v>447.4</v>
      </c>
      <c r="M38" s="2">
        <v>469.9</v>
      </c>
      <c r="N38" s="2">
        <v>476</v>
      </c>
      <c r="O38" s="2">
        <v>491.2</v>
      </c>
      <c r="P38" s="2">
        <v>640.79999999999995</v>
      </c>
      <c r="Q38" s="2">
        <v>643.9</v>
      </c>
      <c r="R38" s="2">
        <v>185.3</v>
      </c>
      <c r="S38" s="2" t="s">
        <v>5269</v>
      </c>
      <c r="T38" s="2">
        <v>185.3</v>
      </c>
    </row>
    <row r="39" spans="1:20">
      <c r="A39" s="2" t="s">
        <v>2847</v>
      </c>
      <c r="B39" s="2" t="s">
        <v>300</v>
      </c>
      <c r="C39" s="2" t="s">
        <v>63</v>
      </c>
      <c r="D39" s="2" t="s">
        <v>224</v>
      </c>
      <c r="E39" s="2">
        <v>540.5</v>
      </c>
      <c r="F39" s="2">
        <v>536.20000000000005</v>
      </c>
      <c r="G39" s="2">
        <v>554.4</v>
      </c>
      <c r="H39" s="2">
        <v>570.1</v>
      </c>
      <c r="I39" s="2">
        <v>342.6</v>
      </c>
      <c r="J39" s="2">
        <v>247.5</v>
      </c>
      <c r="K39" s="2">
        <v>238.7</v>
      </c>
      <c r="L39" s="2">
        <v>370</v>
      </c>
      <c r="M39" s="2">
        <v>428.9</v>
      </c>
      <c r="N39" s="2">
        <v>436.9</v>
      </c>
      <c r="O39" s="2">
        <v>451.5</v>
      </c>
      <c r="P39" s="2">
        <v>573.4</v>
      </c>
      <c r="Q39" s="2">
        <v>578.5</v>
      </c>
      <c r="R39" s="2">
        <v>191.7</v>
      </c>
      <c r="S39" s="2" t="s">
        <v>5269</v>
      </c>
      <c r="T39" s="2">
        <v>191.7</v>
      </c>
    </row>
    <row r="40" spans="1:20">
      <c r="A40" s="2" t="s">
        <v>2848</v>
      </c>
      <c r="B40" s="2" t="s">
        <v>302</v>
      </c>
      <c r="C40" s="2" t="s">
        <v>63</v>
      </c>
      <c r="D40" s="2" t="s">
        <v>224</v>
      </c>
      <c r="E40" s="2">
        <v>791.8</v>
      </c>
      <c r="F40" s="2">
        <v>787.4</v>
      </c>
      <c r="G40" s="2">
        <v>805.7</v>
      </c>
      <c r="H40" s="2">
        <v>821.3</v>
      </c>
      <c r="I40" s="2">
        <v>588.1</v>
      </c>
      <c r="J40" s="2">
        <v>465.6</v>
      </c>
      <c r="K40" s="2">
        <v>243.6</v>
      </c>
      <c r="L40" s="2">
        <v>144.30000000000001</v>
      </c>
      <c r="M40" s="2">
        <v>182.6</v>
      </c>
      <c r="N40" s="2">
        <v>190.2</v>
      </c>
      <c r="O40" s="2">
        <v>202.8</v>
      </c>
      <c r="P40" s="2">
        <v>329.8</v>
      </c>
      <c r="Q40" s="2">
        <v>334.1</v>
      </c>
      <c r="R40" s="2"/>
      <c r="S40" s="2" t="s">
        <v>156</v>
      </c>
      <c r="T40" s="2">
        <v>144.30000000000001</v>
      </c>
    </row>
    <row r="41" spans="1:20">
      <c r="A41" s="2" t="s">
        <v>2849</v>
      </c>
      <c r="B41" s="2" t="s">
        <v>303</v>
      </c>
      <c r="C41" s="2" t="s">
        <v>63</v>
      </c>
      <c r="D41" s="2" t="s">
        <v>224</v>
      </c>
      <c r="E41" s="2">
        <v>681.3</v>
      </c>
      <c r="F41" s="2">
        <v>676.1</v>
      </c>
      <c r="G41" s="2">
        <v>695.8</v>
      </c>
      <c r="H41" s="2">
        <v>713.3</v>
      </c>
      <c r="I41" s="2">
        <v>472.8</v>
      </c>
      <c r="J41" s="2">
        <v>350.2</v>
      </c>
      <c r="K41" s="2">
        <v>176.3</v>
      </c>
      <c r="L41" s="2">
        <v>252.1</v>
      </c>
      <c r="M41" s="2">
        <v>316.2</v>
      </c>
      <c r="N41" s="2">
        <v>323.89999999999998</v>
      </c>
      <c r="O41" s="2">
        <v>336.1</v>
      </c>
      <c r="P41" s="2">
        <v>436.7</v>
      </c>
      <c r="Q41" s="2">
        <v>442</v>
      </c>
      <c r="R41" s="2"/>
      <c r="S41" s="2" t="s">
        <v>152</v>
      </c>
      <c r="T41" s="2">
        <v>176.3</v>
      </c>
    </row>
    <row r="42" spans="1:20">
      <c r="A42" s="2" t="s">
        <v>2850</v>
      </c>
      <c r="B42" s="2" t="s">
        <v>305</v>
      </c>
      <c r="C42" s="2" t="s">
        <v>63</v>
      </c>
      <c r="D42" s="2" t="s">
        <v>224</v>
      </c>
      <c r="E42" s="2">
        <v>660.4</v>
      </c>
      <c r="F42" s="2">
        <v>655.9</v>
      </c>
      <c r="G42" s="2">
        <v>674.2</v>
      </c>
      <c r="H42" s="2">
        <v>689.8</v>
      </c>
      <c r="I42" s="2">
        <v>458</v>
      </c>
      <c r="J42" s="2">
        <v>337.1</v>
      </c>
      <c r="K42" s="2">
        <v>123.7</v>
      </c>
      <c r="L42" s="2">
        <v>250.3</v>
      </c>
      <c r="M42" s="2">
        <v>309.39999999999998</v>
      </c>
      <c r="N42" s="2">
        <v>317.39999999999998</v>
      </c>
      <c r="O42" s="2">
        <v>331.8</v>
      </c>
      <c r="P42" s="2">
        <v>455.5</v>
      </c>
      <c r="Q42" s="2">
        <v>460.4</v>
      </c>
      <c r="R42" s="2">
        <v>109.5</v>
      </c>
      <c r="S42" s="2" t="s">
        <v>5269</v>
      </c>
      <c r="T42" s="2">
        <v>109.5</v>
      </c>
    </row>
    <row r="43" spans="1:20">
      <c r="A43" s="2" t="s">
        <v>2851</v>
      </c>
      <c r="B43" s="2" t="s">
        <v>306</v>
      </c>
      <c r="C43" s="2" t="s">
        <v>63</v>
      </c>
      <c r="D43" s="2" t="s">
        <v>224</v>
      </c>
      <c r="E43" s="2">
        <v>722</v>
      </c>
      <c r="F43" s="2">
        <v>721.3</v>
      </c>
      <c r="G43" s="2">
        <v>730.6</v>
      </c>
      <c r="H43" s="2">
        <v>736.1</v>
      </c>
      <c r="I43" s="2">
        <v>590.29999999999995</v>
      </c>
      <c r="J43" s="2">
        <v>516.20000000000005</v>
      </c>
      <c r="K43" s="2">
        <v>389.7</v>
      </c>
      <c r="L43" s="2">
        <v>448.9</v>
      </c>
      <c r="M43" s="2">
        <v>471.6</v>
      </c>
      <c r="N43" s="2">
        <v>477.7</v>
      </c>
      <c r="O43" s="2">
        <v>493</v>
      </c>
      <c r="P43" s="2">
        <v>642.6</v>
      </c>
      <c r="Q43" s="2">
        <v>645.6</v>
      </c>
      <c r="R43" s="2">
        <v>186.7</v>
      </c>
      <c r="S43" s="2" t="s">
        <v>5269</v>
      </c>
      <c r="T43" s="2">
        <v>186.7</v>
      </c>
    </row>
    <row r="44" spans="1:20">
      <c r="A44" s="2" t="s">
        <v>2852</v>
      </c>
      <c r="B44" s="2" t="s">
        <v>307</v>
      </c>
      <c r="C44" s="2" t="s">
        <v>63</v>
      </c>
      <c r="D44" s="2" t="s">
        <v>224</v>
      </c>
      <c r="E44" s="2">
        <v>762.1</v>
      </c>
      <c r="F44" s="2">
        <v>759.4</v>
      </c>
      <c r="G44" s="2">
        <v>773.9</v>
      </c>
      <c r="H44" s="2">
        <v>785</v>
      </c>
      <c r="I44" s="2">
        <v>585.1</v>
      </c>
      <c r="J44" s="2">
        <v>479.7</v>
      </c>
      <c r="K44" s="2">
        <v>289.10000000000002</v>
      </c>
      <c r="L44" s="2">
        <v>297.5</v>
      </c>
      <c r="M44" s="2">
        <v>310.3</v>
      </c>
      <c r="N44" s="2">
        <v>316</v>
      </c>
      <c r="O44" s="2">
        <v>330.9</v>
      </c>
      <c r="P44" s="2">
        <v>480.8</v>
      </c>
      <c r="Q44" s="2">
        <v>483.6</v>
      </c>
      <c r="R44" s="2">
        <v>58.7</v>
      </c>
      <c r="S44" s="2" t="s">
        <v>5269</v>
      </c>
      <c r="T44" s="2">
        <v>58.7</v>
      </c>
    </row>
    <row r="45" spans="1:20">
      <c r="A45" s="2" t="s">
        <v>2853</v>
      </c>
      <c r="B45" s="2" t="s">
        <v>309</v>
      </c>
      <c r="C45" s="2" t="s">
        <v>63</v>
      </c>
      <c r="D45" s="2" t="s">
        <v>224</v>
      </c>
      <c r="E45" s="2">
        <v>672.1</v>
      </c>
      <c r="F45" s="2">
        <v>667.4</v>
      </c>
      <c r="G45" s="2">
        <v>686.3</v>
      </c>
      <c r="H45" s="2">
        <v>702.7</v>
      </c>
      <c r="I45" s="2">
        <v>466.3</v>
      </c>
      <c r="J45" s="2">
        <v>343.2</v>
      </c>
      <c r="K45" s="2">
        <v>135.69999999999999</v>
      </c>
      <c r="L45" s="2">
        <v>241</v>
      </c>
      <c r="M45" s="2">
        <v>303.60000000000002</v>
      </c>
      <c r="N45" s="2">
        <v>311.5</v>
      </c>
      <c r="O45" s="2">
        <v>325.2</v>
      </c>
      <c r="P45" s="2">
        <v>440.4</v>
      </c>
      <c r="Q45" s="2">
        <v>445.6</v>
      </c>
      <c r="R45" s="2"/>
      <c r="S45" s="2" t="s">
        <v>152</v>
      </c>
      <c r="T45" s="2">
        <v>135.69999999999999</v>
      </c>
    </row>
    <row r="46" spans="1:20">
      <c r="A46" s="2" t="s">
        <v>2854</v>
      </c>
      <c r="B46" s="2" t="s">
        <v>311</v>
      </c>
      <c r="C46" s="2" t="s">
        <v>63</v>
      </c>
      <c r="D46" s="2" t="s">
        <v>224</v>
      </c>
      <c r="E46" s="2">
        <v>651.20000000000005</v>
      </c>
      <c r="F46" s="2">
        <v>651.29999999999995</v>
      </c>
      <c r="G46" s="2">
        <v>658.5</v>
      </c>
      <c r="H46" s="2">
        <v>661.8</v>
      </c>
      <c r="I46" s="2">
        <v>543.79999999999995</v>
      </c>
      <c r="J46" s="2">
        <v>488.6</v>
      </c>
      <c r="K46" s="2">
        <v>401.5</v>
      </c>
      <c r="L46" s="2">
        <v>488.6</v>
      </c>
      <c r="M46" s="2">
        <v>522.1</v>
      </c>
      <c r="N46" s="2">
        <v>528.9</v>
      </c>
      <c r="O46" s="2">
        <v>544.6</v>
      </c>
      <c r="P46" s="2">
        <v>691.5</v>
      </c>
      <c r="Q46" s="2">
        <v>695.1</v>
      </c>
      <c r="R46" s="2">
        <v>230.1</v>
      </c>
      <c r="S46" s="2" t="s">
        <v>5269</v>
      </c>
      <c r="T46" s="2">
        <v>230.1</v>
      </c>
    </row>
    <row r="47" spans="1:20">
      <c r="A47" s="2" t="s">
        <v>2855</v>
      </c>
      <c r="B47" s="2" t="s">
        <v>313</v>
      </c>
      <c r="C47" s="2" t="s">
        <v>63</v>
      </c>
      <c r="D47" s="2" t="s">
        <v>224</v>
      </c>
      <c r="E47" s="2">
        <v>668.4</v>
      </c>
      <c r="F47" s="2">
        <v>669.8</v>
      </c>
      <c r="G47" s="2">
        <v>673</v>
      </c>
      <c r="H47" s="2">
        <v>672.3</v>
      </c>
      <c r="I47" s="2">
        <v>594.6</v>
      </c>
      <c r="J47" s="2">
        <v>555.6</v>
      </c>
      <c r="K47" s="2">
        <v>488.4</v>
      </c>
      <c r="L47" s="2">
        <v>581.29999999999995</v>
      </c>
      <c r="M47" s="2">
        <v>615.5</v>
      </c>
      <c r="N47" s="2">
        <v>622.29999999999995</v>
      </c>
      <c r="O47" s="2">
        <v>638</v>
      </c>
      <c r="P47" s="2">
        <v>784.8</v>
      </c>
      <c r="Q47" s="2">
        <v>788.4</v>
      </c>
      <c r="R47" s="2">
        <v>323.5</v>
      </c>
      <c r="S47" s="2" t="s">
        <v>5269</v>
      </c>
      <c r="T47" s="2">
        <v>323.5</v>
      </c>
    </row>
    <row r="48" spans="1:20">
      <c r="A48" s="2" t="s">
        <v>2856</v>
      </c>
      <c r="B48" s="2" t="s">
        <v>315</v>
      </c>
      <c r="C48" s="2" t="s">
        <v>63</v>
      </c>
      <c r="D48" s="2" t="s">
        <v>224</v>
      </c>
      <c r="E48" s="2">
        <v>576.5</v>
      </c>
      <c r="F48" s="2">
        <v>579</v>
      </c>
      <c r="G48" s="2">
        <v>578.5</v>
      </c>
      <c r="H48" s="2">
        <v>574.20000000000005</v>
      </c>
      <c r="I48" s="2">
        <v>543.70000000000005</v>
      </c>
      <c r="J48" s="2">
        <v>528.79999999999995</v>
      </c>
      <c r="K48" s="2">
        <v>503</v>
      </c>
      <c r="L48" s="2">
        <v>617.70000000000005</v>
      </c>
      <c r="M48" s="2">
        <v>662.7</v>
      </c>
      <c r="N48" s="2">
        <v>670.1</v>
      </c>
      <c r="O48" s="2">
        <v>685.8</v>
      </c>
      <c r="P48" s="2">
        <v>826</v>
      </c>
      <c r="Q48" s="2">
        <v>830.3</v>
      </c>
      <c r="R48" s="2">
        <v>375.6</v>
      </c>
      <c r="S48" s="2" t="s">
        <v>5269</v>
      </c>
      <c r="T48" s="2">
        <v>375.6</v>
      </c>
    </row>
    <row r="49" spans="1:20">
      <c r="A49" s="2" t="s">
        <v>2857</v>
      </c>
      <c r="B49" s="2" t="s">
        <v>317</v>
      </c>
      <c r="C49" s="2" t="s">
        <v>63</v>
      </c>
      <c r="D49" s="2" t="s">
        <v>224</v>
      </c>
      <c r="E49" s="2">
        <v>685.2</v>
      </c>
      <c r="F49" s="2">
        <v>686.1</v>
      </c>
      <c r="G49" s="2">
        <v>690.9</v>
      </c>
      <c r="H49" s="2">
        <v>691.8</v>
      </c>
      <c r="I49" s="2">
        <v>596.1</v>
      </c>
      <c r="J49" s="2">
        <v>548.29999999999995</v>
      </c>
      <c r="K49" s="2">
        <v>466.6</v>
      </c>
      <c r="L49" s="2">
        <v>551.6</v>
      </c>
      <c r="M49" s="2">
        <v>582.70000000000005</v>
      </c>
      <c r="N49" s="2">
        <v>589.29999999999995</v>
      </c>
      <c r="O49" s="2">
        <v>604.9</v>
      </c>
      <c r="P49" s="2">
        <v>752.8</v>
      </c>
      <c r="Q49" s="2">
        <v>756.3</v>
      </c>
      <c r="R49" s="2">
        <v>291.3</v>
      </c>
      <c r="S49" s="2" t="s">
        <v>5269</v>
      </c>
      <c r="T49" s="2">
        <v>291.3</v>
      </c>
    </row>
    <row r="50" spans="1:20">
      <c r="A50" s="2" t="s">
        <v>2858</v>
      </c>
      <c r="B50" s="2" t="s">
        <v>319</v>
      </c>
      <c r="C50" s="2" t="s">
        <v>63</v>
      </c>
      <c r="D50" s="2" t="s">
        <v>224</v>
      </c>
      <c r="E50" s="2">
        <v>672.3</v>
      </c>
      <c r="F50" s="2">
        <v>673.7</v>
      </c>
      <c r="G50" s="2">
        <v>677</v>
      </c>
      <c r="H50" s="2">
        <v>676.2</v>
      </c>
      <c r="I50" s="2">
        <v>598.4</v>
      </c>
      <c r="J50" s="2">
        <v>559.1</v>
      </c>
      <c r="K50" s="2">
        <v>491.1</v>
      </c>
      <c r="L50" s="2">
        <v>583.20000000000005</v>
      </c>
      <c r="M50" s="2">
        <v>617.20000000000005</v>
      </c>
      <c r="N50" s="2">
        <v>623.9</v>
      </c>
      <c r="O50" s="2">
        <v>639.6</v>
      </c>
      <c r="P50" s="2">
        <v>786.5</v>
      </c>
      <c r="Q50" s="2">
        <v>790.2</v>
      </c>
      <c r="R50" s="2">
        <v>325.10000000000002</v>
      </c>
      <c r="S50" s="2" t="s">
        <v>5269</v>
      </c>
      <c r="T50" s="2">
        <v>325.10000000000002</v>
      </c>
    </row>
    <row r="51" spans="1:20">
      <c r="A51" s="2" t="s">
        <v>2859</v>
      </c>
      <c r="B51" s="2" t="s">
        <v>320</v>
      </c>
      <c r="C51" s="2" t="s">
        <v>63</v>
      </c>
      <c r="D51" s="2" t="s">
        <v>224</v>
      </c>
      <c r="E51" s="2">
        <v>828.8</v>
      </c>
      <c r="F51" s="2">
        <v>825.7</v>
      </c>
      <c r="G51" s="2">
        <v>841.1</v>
      </c>
      <c r="H51" s="2">
        <v>853.2</v>
      </c>
      <c r="I51" s="2">
        <v>643.29999999999995</v>
      </c>
      <c r="J51" s="2">
        <v>530.9</v>
      </c>
      <c r="K51" s="2">
        <v>321.10000000000002</v>
      </c>
      <c r="L51" s="2">
        <v>280.8</v>
      </c>
      <c r="M51" s="2">
        <v>271.3</v>
      </c>
      <c r="N51" s="2">
        <v>274.89999999999998</v>
      </c>
      <c r="O51" s="2">
        <v>287.7</v>
      </c>
      <c r="P51" s="2">
        <v>433.4</v>
      </c>
      <c r="Q51" s="2">
        <v>435.2</v>
      </c>
      <c r="R51" s="2">
        <v>110.2</v>
      </c>
      <c r="S51" s="2" t="s">
        <v>5269</v>
      </c>
      <c r="T51" s="2">
        <v>110.2</v>
      </c>
    </row>
    <row r="52" spans="1:20">
      <c r="A52" s="2" t="s">
        <v>2860</v>
      </c>
      <c r="B52" s="2" t="s">
        <v>322</v>
      </c>
      <c r="C52" s="2" t="s">
        <v>63</v>
      </c>
      <c r="D52" s="2" t="s">
        <v>224</v>
      </c>
      <c r="E52" s="2">
        <v>874.7</v>
      </c>
      <c r="F52" s="2">
        <v>869.6</v>
      </c>
      <c r="G52" s="2">
        <v>889.1</v>
      </c>
      <c r="H52" s="2">
        <v>906.4</v>
      </c>
      <c r="I52" s="2">
        <v>666.4</v>
      </c>
      <c r="J52" s="2">
        <v>543.5</v>
      </c>
      <c r="K52" s="2">
        <v>335.7</v>
      </c>
      <c r="L52" s="2">
        <v>254.2</v>
      </c>
      <c r="M52" s="2">
        <v>263.7</v>
      </c>
      <c r="N52" s="2">
        <v>266</v>
      </c>
      <c r="O52" s="2">
        <v>268.2</v>
      </c>
      <c r="P52" s="2">
        <v>277</v>
      </c>
      <c r="Q52" s="2">
        <v>281.2</v>
      </c>
      <c r="R52" s="2"/>
      <c r="S52" s="2" t="s">
        <v>156</v>
      </c>
      <c r="T52" s="2">
        <v>254.2</v>
      </c>
    </row>
    <row r="53" spans="1:20">
      <c r="A53" s="2" t="s">
        <v>2861</v>
      </c>
      <c r="B53" s="2" t="s">
        <v>324</v>
      </c>
      <c r="C53" s="2" t="s">
        <v>63</v>
      </c>
      <c r="D53" s="2" t="s">
        <v>224</v>
      </c>
      <c r="E53" s="2">
        <v>629.4</v>
      </c>
      <c r="F53" s="2">
        <v>625.20000000000005</v>
      </c>
      <c r="G53" s="2">
        <v>642.9</v>
      </c>
      <c r="H53" s="2">
        <v>657.9</v>
      </c>
      <c r="I53" s="2">
        <v>431.3</v>
      </c>
      <c r="J53" s="2">
        <v>315</v>
      </c>
      <c r="K53" s="2">
        <v>158.69999999999999</v>
      </c>
      <c r="L53" s="2">
        <v>283.8</v>
      </c>
      <c r="M53" s="2">
        <v>340.3</v>
      </c>
      <c r="N53" s="2">
        <v>348.3</v>
      </c>
      <c r="O53" s="2">
        <v>363.2</v>
      </c>
      <c r="P53" s="2">
        <v>490.6</v>
      </c>
      <c r="Q53" s="2">
        <v>495.4</v>
      </c>
      <c r="R53" s="2">
        <v>111.7</v>
      </c>
      <c r="S53" s="2" t="s">
        <v>5269</v>
      </c>
      <c r="T53" s="2">
        <v>111.7</v>
      </c>
    </row>
    <row r="54" spans="1:20">
      <c r="A54" s="2" t="s">
        <v>2862</v>
      </c>
      <c r="B54" s="2" t="s">
        <v>326</v>
      </c>
      <c r="C54" s="2" t="s">
        <v>63</v>
      </c>
      <c r="D54" s="2" t="s">
        <v>224</v>
      </c>
      <c r="E54" s="2">
        <v>864.4</v>
      </c>
      <c r="F54" s="2">
        <v>859.1</v>
      </c>
      <c r="G54" s="2">
        <v>878.9</v>
      </c>
      <c r="H54" s="2">
        <v>896.5</v>
      </c>
      <c r="I54" s="2">
        <v>655.6</v>
      </c>
      <c r="J54" s="2">
        <v>533.5</v>
      </c>
      <c r="K54" s="2">
        <v>332.2</v>
      </c>
      <c r="L54" s="2">
        <v>262</v>
      </c>
      <c r="M54" s="2">
        <v>281</v>
      </c>
      <c r="N54" s="2">
        <v>284.10000000000002</v>
      </c>
      <c r="O54" s="2">
        <v>287.2</v>
      </c>
      <c r="P54" s="2">
        <v>303.5</v>
      </c>
      <c r="Q54" s="2">
        <v>308</v>
      </c>
      <c r="R54" s="2"/>
      <c r="S54" s="2" t="s">
        <v>156</v>
      </c>
      <c r="T54" s="2">
        <v>262</v>
      </c>
    </row>
    <row r="55" spans="1:20">
      <c r="A55" s="2" t="s">
        <v>2863</v>
      </c>
      <c r="B55" s="2" t="s">
        <v>328</v>
      </c>
      <c r="C55" s="2" t="s">
        <v>63</v>
      </c>
      <c r="D55" s="2" t="s">
        <v>224</v>
      </c>
      <c r="E55" s="2">
        <v>523.1</v>
      </c>
      <c r="F55" s="2">
        <v>520.20000000000005</v>
      </c>
      <c r="G55" s="2">
        <v>535.1</v>
      </c>
      <c r="H55" s="2">
        <v>547.29999999999995</v>
      </c>
      <c r="I55" s="2">
        <v>362.7</v>
      </c>
      <c r="J55" s="2">
        <v>306.2</v>
      </c>
      <c r="K55" s="2">
        <v>278.60000000000002</v>
      </c>
      <c r="L55" s="2">
        <v>404.6</v>
      </c>
      <c r="M55" s="2">
        <v>458.5</v>
      </c>
      <c r="N55" s="2">
        <v>466.4</v>
      </c>
      <c r="O55" s="2">
        <v>481.6</v>
      </c>
      <c r="P55" s="2">
        <v>612</v>
      </c>
      <c r="Q55" s="2">
        <v>616.70000000000005</v>
      </c>
      <c r="R55" s="2">
        <v>196.4</v>
      </c>
      <c r="S55" s="2" t="s">
        <v>5269</v>
      </c>
      <c r="T55" s="2">
        <v>196.4</v>
      </c>
    </row>
    <row r="56" spans="1:20">
      <c r="A56" s="2" t="s">
        <v>2864</v>
      </c>
      <c r="B56" s="2" t="s">
        <v>330</v>
      </c>
      <c r="C56" s="2" t="s">
        <v>63</v>
      </c>
      <c r="D56" s="2" t="s">
        <v>224</v>
      </c>
      <c r="E56" s="2">
        <v>660.2</v>
      </c>
      <c r="F56" s="2">
        <v>655.7</v>
      </c>
      <c r="G56" s="2">
        <v>674</v>
      </c>
      <c r="H56" s="2">
        <v>689.6</v>
      </c>
      <c r="I56" s="2">
        <v>457.9</v>
      </c>
      <c r="J56" s="2">
        <v>337.1</v>
      </c>
      <c r="K56" s="2">
        <v>124.2</v>
      </c>
      <c r="L56" s="2">
        <v>250.5</v>
      </c>
      <c r="M56" s="2">
        <v>309.5</v>
      </c>
      <c r="N56" s="2">
        <v>317.60000000000002</v>
      </c>
      <c r="O56" s="2">
        <v>332</v>
      </c>
      <c r="P56" s="2">
        <v>455.8</v>
      </c>
      <c r="Q56" s="2">
        <v>460.7</v>
      </c>
      <c r="R56" s="2">
        <v>109.1</v>
      </c>
      <c r="S56" s="2" t="s">
        <v>5269</v>
      </c>
      <c r="T56" s="2">
        <v>109.1</v>
      </c>
    </row>
    <row r="57" spans="1:20">
      <c r="A57" s="2" t="s">
        <v>2865</v>
      </c>
      <c r="B57" s="2" t="s">
        <v>331</v>
      </c>
      <c r="C57" s="2" t="s">
        <v>63</v>
      </c>
      <c r="D57" s="2" t="s">
        <v>224</v>
      </c>
      <c r="E57" s="2">
        <v>783.8</v>
      </c>
      <c r="F57" s="2">
        <v>779.9</v>
      </c>
      <c r="G57" s="2">
        <v>797</v>
      </c>
      <c r="H57" s="2">
        <v>811.2</v>
      </c>
      <c r="I57" s="2">
        <v>587.1</v>
      </c>
      <c r="J57" s="2">
        <v>468.3</v>
      </c>
      <c r="K57" s="2">
        <v>247.8</v>
      </c>
      <c r="L57" s="2">
        <v>194</v>
      </c>
      <c r="M57" s="2">
        <v>204.8</v>
      </c>
      <c r="N57" s="2">
        <v>211.4</v>
      </c>
      <c r="O57" s="2">
        <v>226.9</v>
      </c>
      <c r="P57" s="2">
        <v>375.6</v>
      </c>
      <c r="Q57" s="2">
        <v>378.8</v>
      </c>
      <c r="R57" s="2">
        <v>88.1</v>
      </c>
      <c r="S57" s="2" t="s">
        <v>5269</v>
      </c>
      <c r="T57" s="2">
        <v>88.1</v>
      </c>
    </row>
    <row r="58" spans="1:20">
      <c r="A58" s="2" t="s">
        <v>2866</v>
      </c>
      <c r="B58" s="2" t="s">
        <v>333</v>
      </c>
      <c r="C58" s="2" t="s">
        <v>63</v>
      </c>
      <c r="D58" s="2" t="s">
        <v>224</v>
      </c>
      <c r="E58" s="2">
        <v>864.8</v>
      </c>
      <c r="F58" s="2">
        <v>859.6</v>
      </c>
      <c r="G58" s="2">
        <v>879.3</v>
      </c>
      <c r="H58" s="2">
        <v>896.9</v>
      </c>
      <c r="I58" s="2">
        <v>656.1</v>
      </c>
      <c r="J58" s="2">
        <v>533.9</v>
      </c>
      <c r="K58" s="2">
        <v>332</v>
      </c>
      <c r="L58" s="2">
        <v>260.89999999999998</v>
      </c>
      <c r="M58" s="2">
        <v>279.3</v>
      </c>
      <c r="N58" s="2">
        <v>282.3</v>
      </c>
      <c r="O58" s="2">
        <v>285.39999999999998</v>
      </c>
      <c r="P58" s="2">
        <v>301.39999999999998</v>
      </c>
      <c r="Q58" s="2">
        <v>305.8</v>
      </c>
      <c r="R58" s="2"/>
      <c r="S58" s="2" t="s">
        <v>156</v>
      </c>
      <c r="T58" s="2">
        <v>260.89999999999998</v>
      </c>
    </row>
    <row r="59" spans="1:20">
      <c r="A59" s="2" t="s">
        <v>2867</v>
      </c>
      <c r="B59" s="2" t="s">
        <v>334</v>
      </c>
      <c r="C59" s="2" t="s">
        <v>63</v>
      </c>
      <c r="D59" s="2" t="s">
        <v>224</v>
      </c>
      <c r="E59" s="2">
        <v>650.9</v>
      </c>
      <c r="F59" s="2">
        <v>646.20000000000005</v>
      </c>
      <c r="G59" s="2">
        <v>665</v>
      </c>
      <c r="H59" s="2">
        <v>681.3</v>
      </c>
      <c r="I59" s="2">
        <v>445.7</v>
      </c>
      <c r="J59" s="2">
        <v>323</v>
      </c>
      <c r="K59" s="2">
        <v>133.80000000000001</v>
      </c>
      <c r="L59" s="2">
        <v>260.8</v>
      </c>
      <c r="M59" s="2">
        <v>322.39999999999998</v>
      </c>
      <c r="N59" s="2">
        <v>330.4</v>
      </c>
      <c r="O59" s="2">
        <v>344.3</v>
      </c>
      <c r="P59" s="2">
        <v>461.9</v>
      </c>
      <c r="Q59" s="2">
        <v>467</v>
      </c>
      <c r="R59" s="2"/>
      <c r="S59" s="2" t="s">
        <v>152</v>
      </c>
      <c r="T59" s="2">
        <v>133.80000000000001</v>
      </c>
    </row>
    <row r="60" spans="1:20">
      <c r="A60" s="2" t="s">
        <v>2868</v>
      </c>
      <c r="B60" s="2" t="s">
        <v>336</v>
      </c>
      <c r="C60" s="2" t="s">
        <v>63</v>
      </c>
      <c r="D60" s="2" t="s">
        <v>224</v>
      </c>
      <c r="E60" s="2">
        <v>525.79999999999995</v>
      </c>
      <c r="F60" s="2">
        <v>523.4</v>
      </c>
      <c r="G60" s="2">
        <v>537.1</v>
      </c>
      <c r="H60" s="2">
        <v>547.9</v>
      </c>
      <c r="I60" s="2">
        <v>377.4</v>
      </c>
      <c r="J60" s="2">
        <v>324.60000000000002</v>
      </c>
      <c r="K60" s="2">
        <v>290.39999999999998</v>
      </c>
      <c r="L60" s="2">
        <v>413.7</v>
      </c>
      <c r="M60" s="2">
        <v>465.9</v>
      </c>
      <c r="N60" s="2">
        <v>473.8</v>
      </c>
      <c r="O60" s="2">
        <v>489.1</v>
      </c>
      <c r="P60" s="2">
        <v>621.70000000000005</v>
      </c>
      <c r="Q60" s="2">
        <v>626.4</v>
      </c>
      <c r="R60" s="2">
        <v>197.8</v>
      </c>
      <c r="S60" s="2" t="s">
        <v>5269</v>
      </c>
      <c r="T60" s="2">
        <v>197.8</v>
      </c>
    </row>
    <row r="61" spans="1:20">
      <c r="A61" s="2" t="s">
        <v>2869</v>
      </c>
      <c r="B61" s="2" t="s">
        <v>338</v>
      </c>
      <c r="C61" s="2" t="s">
        <v>63</v>
      </c>
      <c r="D61" s="2" t="s">
        <v>224</v>
      </c>
      <c r="E61" s="2">
        <v>666.6</v>
      </c>
      <c r="F61" s="2">
        <v>668.3</v>
      </c>
      <c r="G61" s="2">
        <v>670.5</v>
      </c>
      <c r="H61" s="2">
        <v>668.7</v>
      </c>
      <c r="I61" s="2">
        <v>602.20000000000005</v>
      </c>
      <c r="J61" s="2">
        <v>568</v>
      </c>
      <c r="K61" s="2">
        <v>507.9</v>
      </c>
      <c r="L61" s="2">
        <v>604</v>
      </c>
      <c r="M61" s="2">
        <v>639.5</v>
      </c>
      <c r="N61" s="2">
        <v>646.4</v>
      </c>
      <c r="O61" s="2">
        <v>662.1</v>
      </c>
      <c r="P61" s="2">
        <v>808.3</v>
      </c>
      <c r="Q61" s="2">
        <v>812.1</v>
      </c>
      <c r="R61" s="2">
        <v>347.4</v>
      </c>
      <c r="S61" s="2" t="s">
        <v>5269</v>
      </c>
      <c r="T61" s="2">
        <v>347.4</v>
      </c>
    </row>
    <row r="62" spans="1:20">
      <c r="A62" s="2" t="s">
        <v>2870</v>
      </c>
      <c r="B62" s="2" t="s">
        <v>340</v>
      </c>
      <c r="C62" s="2" t="s">
        <v>63</v>
      </c>
      <c r="D62" s="2" t="s">
        <v>224</v>
      </c>
      <c r="E62" s="2">
        <v>720.2</v>
      </c>
      <c r="F62" s="2">
        <v>719.5</v>
      </c>
      <c r="G62" s="2">
        <v>728.8</v>
      </c>
      <c r="H62" s="2">
        <v>734.1</v>
      </c>
      <c r="I62" s="2">
        <v>589.5</v>
      </c>
      <c r="J62" s="2">
        <v>516.20000000000005</v>
      </c>
      <c r="K62" s="2">
        <v>391.1</v>
      </c>
      <c r="L62" s="2">
        <v>451.3</v>
      </c>
      <c r="M62" s="2">
        <v>474.5</v>
      </c>
      <c r="N62" s="2">
        <v>480.6</v>
      </c>
      <c r="O62" s="2">
        <v>495.8</v>
      </c>
      <c r="P62" s="2">
        <v>645.4</v>
      </c>
      <c r="Q62" s="2">
        <v>648.5</v>
      </c>
      <c r="R62" s="2">
        <v>189.1</v>
      </c>
      <c r="S62" s="2" t="s">
        <v>5269</v>
      </c>
      <c r="T62" s="2">
        <v>189.1</v>
      </c>
    </row>
    <row r="63" spans="1:20">
      <c r="A63" s="2" t="s">
        <v>2871</v>
      </c>
      <c r="B63" s="2" t="s">
        <v>341</v>
      </c>
      <c r="C63" s="2" t="s">
        <v>63</v>
      </c>
      <c r="D63" s="2" t="s">
        <v>224</v>
      </c>
      <c r="E63" s="2">
        <v>771.1</v>
      </c>
      <c r="F63" s="2">
        <v>768</v>
      </c>
      <c r="G63" s="2">
        <v>783.4</v>
      </c>
      <c r="H63" s="2">
        <v>795.5</v>
      </c>
      <c r="I63" s="2">
        <v>586.9</v>
      </c>
      <c r="J63" s="2">
        <v>476.4</v>
      </c>
      <c r="K63" s="2">
        <v>273.60000000000002</v>
      </c>
      <c r="L63" s="2">
        <v>265.10000000000002</v>
      </c>
      <c r="M63" s="2">
        <v>275.8</v>
      </c>
      <c r="N63" s="2">
        <v>281.39999999999998</v>
      </c>
      <c r="O63" s="2">
        <v>296.3</v>
      </c>
      <c r="P63" s="2">
        <v>446.2</v>
      </c>
      <c r="Q63" s="2">
        <v>449</v>
      </c>
      <c r="R63" s="2">
        <v>53</v>
      </c>
      <c r="S63" s="2" t="s">
        <v>5269</v>
      </c>
      <c r="T63" s="2">
        <v>53</v>
      </c>
    </row>
    <row r="64" spans="1:20">
      <c r="A64" s="2" t="s">
        <v>2872</v>
      </c>
      <c r="B64" s="2" t="s">
        <v>343</v>
      </c>
      <c r="C64" s="2" t="s">
        <v>63</v>
      </c>
      <c r="D64" s="2" t="s">
        <v>224</v>
      </c>
      <c r="E64" s="2">
        <v>865.6</v>
      </c>
      <c r="F64" s="2">
        <v>860.3</v>
      </c>
      <c r="G64" s="2">
        <v>880.1</v>
      </c>
      <c r="H64" s="2">
        <v>897.7</v>
      </c>
      <c r="I64" s="2">
        <v>656.8</v>
      </c>
      <c r="J64" s="2">
        <v>534.6</v>
      </c>
      <c r="K64" s="2">
        <v>332.8</v>
      </c>
      <c r="L64" s="2">
        <v>261.7</v>
      </c>
      <c r="M64" s="2">
        <v>280</v>
      </c>
      <c r="N64" s="2">
        <v>282.89999999999998</v>
      </c>
      <c r="O64" s="2">
        <v>285.89999999999998</v>
      </c>
      <c r="P64" s="2">
        <v>301.60000000000002</v>
      </c>
      <c r="Q64" s="2">
        <v>306</v>
      </c>
      <c r="R64" s="2"/>
      <c r="S64" s="2" t="s">
        <v>156</v>
      </c>
      <c r="T64" s="2">
        <v>261.7</v>
      </c>
    </row>
    <row r="65" spans="1:20">
      <c r="A65" s="2" t="s">
        <v>2873</v>
      </c>
      <c r="B65" s="2" t="s">
        <v>344</v>
      </c>
      <c r="C65" s="2" t="s">
        <v>63</v>
      </c>
      <c r="D65" s="2" t="s">
        <v>224</v>
      </c>
      <c r="E65" s="2">
        <v>522.6</v>
      </c>
      <c r="F65" s="2">
        <v>522.70000000000005</v>
      </c>
      <c r="G65" s="2">
        <v>530</v>
      </c>
      <c r="H65" s="2">
        <v>534</v>
      </c>
      <c r="I65" s="2">
        <v>433.1</v>
      </c>
      <c r="J65" s="2">
        <v>402.6</v>
      </c>
      <c r="K65" s="2">
        <v>370.3</v>
      </c>
      <c r="L65" s="2">
        <v>488</v>
      </c>
      <c r="M65" s="2">
        <v>535.9</v>
      </c>
      <c r="N65" s="2">
        <v>543.6</v>
      </c>
      <c r="O65" s="2">
        <v>559.20000000000005</v>
      </c>
      <c r="P65" s="2">
        <v>696.4</v>
      </c>
      <c r="Q65" s="2">
        <v>700.9</v>
      </c>
      <c r="R65" s="2">
        <v>254.9</v>
      </c>
      <c r="S65" s="2" t="s">
        <v>5269</v>
      </c>
      <c r="T65" s="2">
        <v>254.9</v>
      </c>
    </row>
    <row r="66" spans="1:20">
      <c r="A66" s="2" t="s">
        <v>2874</v>
      </c>
      <c r="B66" s="2" t="s">
        <v>346</v>
      </c>
      <c r="C66" s="2" t="s">
        <v>63</v>
      </c>
      <c r="D66" s="2" t="s">
        <v>224</v>
      </c>
      <c r="E66" s="2">
        <v>820.2</v>
      </c>
      <c r="F66" s="2">
        <v>818</v>
      </c>
      <c r="G66" s="2">
        <v>831.3</v>
      </c>
      <c r="H66" s="2">
        <v>841</v>
      </c>
      <c r="I66" s="2">
        <v>651.29999999999995</v>
      </c>
      <c r="J66" s="2">
        <v>549.79999999999995</v>
      </c>
      <c r="K66" s="2">
        <v>361.9</v>
      </c>
      <c r="L66" s="2">
        <v>355.8</v>
      </c>
      <c r="M66" s="2">
        <v>355.6</v>
      </c>
      <c r="N66" s="2">
        <v>359.9</v>
      </c>
      <c r="O66" s="2">
        <v>373.4</v>
      </c>
      <c r="P66" s="2">
        <v>520.70000000000005</v>
      </c>
      <c r="Q66" s="2">
        <v>522.70000000000005</v>
      </c>
      <c r="R66" s="2">
        <v>131.6</v>
      </c>
      <c r="S66" s="2" t="s">
        <v>5269</v>
      </c>
      <c r="T66" s="2">
        <v>131.6</v>
      </c>
    </row>
    <row r="67" spans="1:20">
      <c r="A67" s="2" t="s">
        <v>2875</v>
      </c>
      <c r="B67" s="2" t="s">
        <v>348</v>
      </c>
      <c r="C67" s="2" t="s">
        <v>63</v>
      </c>
      <c r="D67" s="2" t="s">
        <v>224</v>
      </c>
      <c r="E67" s="2">
        <v>517</v>
      </c>
      <c r="F67" s="2">
        <v>519.9</v>
      </c>
      <c r="G67" s="2">
        <v>518</v>
      </c>
      <c r="H67" s="2">
        <v>512.70000000000005</v>
      </c>
      <c r="I67" s="2">
        <v>500.7</v>
      </c>
      <c r="J67" s="2">
        <v>495.6</v>
      </c>
      <c r="K67" s="2">
        <v>487.1</v>
      </c>
      <c r="L67" s="2">
        <v>609.6</v>
      </c>
      <c r="M67" s="2">
        <v>659.3</v>
      </c>
      <c r="N67" s="2">
        <v>667</v>
      </c>
      <c r="O67" s="2">
        <v>682.5</v>
      </c>
      <c r="P67" s="2">
        <v>817.9</v>
      </c>
      <c r="Q67" s="2">
        <v>822.5</v>
      </c>
      <c r="R67" s="2">
        <v>379.3</v>
      </c>
      <c r="S67" s="2" t="s">
        <v>5269</v>
      </c>
      <c r="T67" s="2">
        <v>379.3</v>
      </c>
    </row>
    <row r="68" spans="1:20">
      <c r="A68" s="2" t="s">
        <v>2876</v>
      </c>
      <c r="B68" s="2" t="s">
        <v>349</v>
      </c>
      <c r="C68" s="2" t="s">
        <v>63</v>
      </c>
      <c r="D68" s="2" t="s">
        <v>224</v>
      </c>
      <c r="E68" s="2">
        <v>787</v>
      </c>
      <c r="F68" s="2">
        <v>782.5</v>
      </c>
      <c r="G68" s="2">
        <v>800.8</v>
      </c>
      <c r="H68" s="2">
        <v>816.5</v>
      </c>
      <c r="I68" s="2">
        <v>583.29999999999995</v>
      </c>
      <c r="J68" s="2">
        <v>460.7</v>
      </c>
      <c r="K68" s="2">
        <v>238.8</v>
      </c>
      <c r="L68" s="2">
        <v>139.69999999999999</v>
      </c>
      <c r="M68" s="2">
        <v>186.9</v>
      </c>
      <c r="N68" s="2">
        <v>194.6</v>
      </c>
      <c r="O68" s="2">
        <v>207.4</v>
      </c>
      <c r="P68" s="2">
        <v>334</v>
      </c>
      <c r="Q68" s="2">
        <v>338.4</v>
      </c>
      <c r="R68" s="2"/>
      <c r="S68" s="2" t="s">
        <v>156</v>
      </c>
      <c r="T68" s="2">
        <v>139.69999999999999</v>
      </c>
    </row>
    <row r="69" spans="1:20">
      <c r="A69" s="2" t="s">
        <v>2877</v>
      </c>
      <c r="B69" s="2" t="s">
        <v>350</v>
      </c>
      <c r="C69" s="2" t="s">
        <v>63</v>
      </c>
      <c r="D69" s="2" t="s">
        <v>224</v>
      </c>
      <c r="E69" s="2">
        <v>637.5</v>
      </c>
      <c r="F69" s="2">
        <v>638.5</v>
      </c>
      <c r="G69" s="2">
        <v>643</v>
      </c>
      <c r="H69" s="2">
        <v>643.6</v>
      </c>
      <c r="I69" s="2">
        <v>554.9</v>
      </c>
      <c r="J69" s="2">
        <v>513.4</v>
      </c>
      <c r="K69" s="2">
        <v>446.6</v>
      </c>
      <c r="L69" s="2">
        <v>542.4</v>
      </c>
      <c r="M69" s="2">
        <v>578.6</v>
      </c>
      <c r="N69" s="2">
        <v>585.6</v>
      </c>
      <c r="O69" s="2">
        <v>601.29999999999995</v>
      </c>
      <c r="P69" s="2">
        <v>747.1</v>
      </c>
      <c r="Q69" s="2">
        <v>750.9</v>
      </c>
      <c r="R69" s="2">
        <v>286.60000000000002</v>
      </c>
      <c r="S69" s="2" t="s">
        <v>5269</v>
      </c>
      <c r="T69" s="2">
        <v>286.60000000000002</v>
      </c>
    </row>
    <row r="70" spans="1:20">
      <c r="A70" s="2" t="s">
        <v>2878</v>
      </c>
      <c r="B70" s="2" t="s">
        <v>352</v>
      </c>
      <c r="C70" s="2" t="s">
        <v>63</v>
      </c>
      <c r="D70" s="2" t="s">
        <v>224</v>
      </c>
      <c r="E70" s="2">
        <v>572.20000000000005</v>
      </c>
      <c r="F70" s="2">
        <v>575</v>
      </c>
      <c r="G70" s="2">
        <v>573.1</v>
      </c>
      <c r="H70" s="2">
        <v>567.6</v>
      </c>
      <c r="I70" s="2">
        <v>551</v>
      </c>
      <c r="J70" s="2">
        <v>541.20000000000005</v>
      </c>
      <c r="K70" s="2">
        <v>522.6</v>
      </c>
      <c r="L70" s="2">
        <v>640.1</v>
      </c>
      <c r="M70" s="2">
        <v>686.4</v>
      </c>
      <c r="N70" s="2">
        <v>694</v>
      </c>
      <c r="O70" s="2">
        <v>709.6</v>
      </c>
      <c r="P70" s="2">
        <v>848.5</v>
      </c>
      <c r="Q70" s="2">
        <v>852.9</v>
      </c>
      <c r="R70" s="2">
        <v>400.9</v>
      </c>
      <c r="S70" s="2" t="s">
        <v>5269</v>
      </c>
      <c r="T70" s="2">
        <v>400.9</v>
      </c>
    </row>
    <row r="71" spans="1:20">
      <c r="A71" s="2" t="s">
        <v>2879</v>
      </c>
      <c r="B71" s="2" t="s">
        <v>354</v>
      </c>
      <c r="C71" s="2" t="s">
        <v>63</v>
      </c>
      <c r="D71" s="2" t="s">
        <v>224</v>
      </c>
      <c r="E71" s="2">
        <v>721.3</v>
      </c>
      <c r="F71" s="2">
        <v>720.6</v>
      </c>
      <c r="G71" s="2">
        <v>730</v>
      </c>
      <c r="H71" s="2">
        <v>735.5</v>
      </c>
      <c r="I71" s="2">
        <v>589.70000000000005</v>
      </c>
      <c r="J71" s="2">
        <v>515.70000000000005</v>
      </c>
      <c r="K71" s="2">
        <v>389.5</v>
      </c>
      <c r="L71" s="2">
        <v>448.8</v>
      </c>
      <c r="M71" s="2">
        <v>471.7</v>
      </c>
      <c r="N71" s="2">
        <v>477.8</v>
      </c>
      <c r="O71" s="2">
        <v>493.1</v>
      </c>
      <c r="P71" s="2">
        <v>642.6</v>
      </c>
      <c r="Q71" s="2">
        <v>645.70000000000005</v>
      </c>
      <c r="R71" s="2">
        <v>186.6</v>
      </c>
      <c r="S71" s="2" t="s">
        <v>5269</v>
      </c>
      <c r="T71" s="2">
        <v>186.6</v>
      </c>
    </row>
    <row r="72" spans="1:20">
      <c r="A72" s="2" t="s">
        <v>2880</v>
      </c>
      <c r="B72" s="2" t="s">
        <v>355</v>
      </c>
      <c r="C72" s="2" t="s">
        <v>63</v>
      </c>
      <c r="D72" s="2" t="s">
        <v>224</v>
      </c>
      <c r="E72" s="2">
        <v>741.8</v>
      </c>
      <c r="F72" s="2">
        <v>736.7</v>
      </c>
      <c r="G72" s="2">
        <v>756.2</v>
      </c>
      <c r="H72" s="2">
        <v>773.3</v>
      </c>
      <c r="I72" s="2">
        <v>533.70000000000005</v>
      </c>
      <c r="J72" s="2">
        <v>410.6</v>
      </c>
      <c r="K72" s="2">
        <v>207.5</v>
      </c>
      <c r="L72" s="2">
        <v>202.1</v>
      </c>
      <c r="M72" s="2">
        <v>263.3</v>
      </c>
      <c r="N72" s="2">
        <v>270.39999999999998</v>
      </c>
      <c r="O72" s="2">
        <v>281.2</v>
      </c>
      <c r="P72" s="2">
        <v>374.4</v>
      </c>
      <c r="Q72" s="2">
        <v>379.8</v>
      </c>
      <c r="R72" s="2"/>
      <c r="S72" s="2" t="s">
        <v>156</v>
      </c>
      <c r="T72" s="2">
        <v>202.1</v>
      </c>
    </row>
    <row r="73" spans="1:20">
      <c r="A73" s="2" t="s">
        <v>2881</v>
      </c>
      <c r="B73" s="2" t="s">
        <v>357</v>
      </c>
      <c r="C73" s="2" t="s">
        <v>63</v>
      </c>
      <c r="D73" s="2" t="s">
        <v>224</v>
      </c>
      <c r="E73" s="2">
        <v>893</v>
      </c>
      <c r="F73" s="2">
        <v>888.2</v>
      </c>
      <c r="G73" s="2">
        <v>907.1</v>
      </c>
      <c r="H73" s="2">
        <v>923.5</v>
      </c>
      <c r="I73" s="2">
        <v>686.4</v>
      </c>
      <c r="J73" s="2">
        <v>563</v>
      </c>
      <c r="K73" s="2">
        <v>346.3</v>
      </c>
      <c r="L73" s="2">
        <v>250.3</v>
      </c>
      <c r="M73" s="2">
        <v>239.3</v>
      </c>
      <c r="N73" s="2">
        <v>239.9</v>
      </c>
      <c r="O73" s="2">
        <v>240.2</v>
      </c>
      <c r="P73" s="2">
        <v>242.2</v>
      </c>
      <c r="Q73" s="2">
        <v>240.5</v>
      </c>
      <c r="R73" s="2">
        <v>238.8</v>
      </c>
      <c r="S73" s="2" t="s">
        <v>5269</v>
      </c>
      <c r="T73" s="2">
        <v>238.8</v>
      </c>
    </row>
    <row r="74" spans="1:20">
      <c r="A74" s="2" t="s">
        <v>2882</v>
      </c>
      <c r="B74" s="2" t="s">
        <v>358</v>
      </c>
      <c r="C74" s="2" t="s">
        <v>63</v>
      </c>
      <c r="D74" s="2" t="s">
        <v>224</v>
      </c>
      <c r="E74" s="2">
        <v>714.8</v>
      </c>
      <c r="F74" s="2">
        <v>710.8</v>
      </c>
      <c r="G74" s="2">
        <v>728.1</v>
      </c>
      <c r="H74" s="2">
        <v>742.4</v>
      </c>
      <c r="I74" s="2">
        <v>518.20000000000005</v>
      </c>
      <c r="J74" s="2">
        <v>400.4</v>
      </c>
      <c r="K74" s="2">
        <v>184.9</v>
      </c>
      <c r="L74" s="2">
        <v>214.5</v>
      </c>
      <c r="M74" s="2">
        <v>260.10000000000002</v>
      </c>
      <c r="N74" s="2">
        <v>267.8</v>
      </c>
      <c r="O74" s="2">
        <v>283.3</v>
      </c>
      <c r="P74" s="2">
        <v>421.7</v>
      </c>
      <c r="Q74" s="2">
        <v>425.9</v>
      </c>
      <c r="R74" s="2">
        <v>58.7</v>
      </c>
      <c r="S74" s="2" t="s">
        <v>5269</v>
      </c>
      <c r="T74" s="2">
        <v>58.7</v>
      </c>
    </row>
    <row r="75" spans="1:20">
      <c r="A75" s="2" t="s">
        <v>2883</v>
      </c>
      <c r="B75" s="2" t="s">
        <v>360</v>
      </c>
      <c r="C75" s="2" t="s">
        <v>63</v>
      </c>
      <c r="D75" s="2" t="s">
        <v>224</v>
      </c>
      <c r="E75" s="2">
        <v>689.9</v>
      </c>
      <c r="F75" s="2">
        <v>688.6</v>
      </c>
      <c r="G75" s="2">
        <v>699.6</v>
      </c>
      <c r="H75" s="2">
        <v>706.8</v>
      </c>
      <c r="I75" s="2">
        <v>546</v>
      </c>
      <c r="J75" s="2">
        <v>466.4</v>
      </c>
      <c r="K75" s="2">
        <v>336.5</v>
      </c>
      <c r="L75" s="2">
        <v>401.9</v>
      </c>
      <c r="M75" s="2">
        <v>429.4</v>
      </c>
      <c r="N75" s="2">
        <v>435.9</v>
      </c>
      <c r="O75" s="2">
        <v>451.4</v>
      </c>
      <c r="P75" s="2">
        <v>600</v>
      </c>
      <c r="Q75" s="2">
        <v>603.29999999999995</v>
      </c>
      <c r="R75" s="2">
        <v>139.80000000000001</v>
      </c>
      <c r="S75" s="2" t="s">
        <v>5269</v>
      </c>
      <c r="T75" s="2">
        <v>139.80000000000001</v>
      </c>
    </row>
    <row r="76" spans="1:20">
      <c r="A76" s="2" t="s">
        <v>2884</v>
      </c>
      <c r="B76" s="2" t="s">
        <v>362</v>
      </c>
      <c r="C76" s="2" t="s">
        <v>63</v>
      </c>
      <c r="D76" s="2" t="s">
        <v>224</v>
      </c>
      <c r="E76" s="2">
        <v>624.4</v>
      </c>
      <c r="F76" s="2">
        <v>621.6</v>
      </c>
      <c r="G76" s="2">
        <v>636.20000000000005</v>
      </c>
      <c r="H76" s="2">
        <v>647.6</v>
      </c>
      <c r="I76" s="2">
        <v>452.6</v>
      </c>
      <c r="J76" s="2">
        <v>359.9</v>
      </c>
      <c r="K76" s="2">
        <v>236.2</v>
      </c>
      <c r="L76" s="2">
        <v>334.7</v>
      </c>
      <c r="M76" s="2">
        <v>379</v>
      </c>
      <c r="N76" s="2">
        <v>386.6</v>
      </c>
      <c r="O76" s="2">
        <v>402.2</v>
      </c>
      <c r="P76" s="2">
        <v>542.4</v>
      </c>
      <c r="Q76" s="2">
        <v>546.6</v>
      </c>
      <c r="R76" s="2">
        <v>99.1</v>
      </c>
      <c r="S76" s="2" t="s">
        <v>5269</v>
      </c>
      <c r="T76" s="2">
        <v>99.1</v>
      </c>
    </row>
    <row r="77" spans="1:20">
      <c r="A77" s="2" t="s">
        <v>2885</v>
      </c>
      <c r="B77" s="2" t="s">
        <v>363</v>
      </c>
      <c r="C77" s="2" t="s">
        <v>63</v>
      </c>
      <c r="D77" s="2" t="s">
        <v>224</v>
      </c>
      <c r="E77" s="2">
        <v>716.2</v>
      </c>
      <c r="F77" s="2">
        <v>713.1</v>
      </c>
      <c r="G77" s="2">
        <v>728.5</v>
      </c>
      <c r="H77" s="2">
        <v>740.7</v>
      </c>
      <c r="I77" s="2">
        <v>533.20000000000005</v>
      </c>
      <c r="J77" s="2">
        <v>425.2</v>
      </c>
      <c r="K77" s="2">
        <v>235.4</v>
      </c>
      <c r="L77" s="2">
        <v>270.5</v>
      </c>
      <c r="M77" s="2">
        <v>299.7</v>
      </c>
      <c r="N77" s="2">
        <v>306.60000000000002</v>
      </c>
      <c r="O77" s="2">
        <v>322.2</v>
      </c>
      <c r="P77" s="2">
        <v>469.4</v>
      </c>
      <c r="Q77" s="2">
        <v>472.9</v>
      </c>
      <c r="R77" s="2">
        <v>8</v>
      </c>
      <c r="S77" s="2" t="s">
        <v>5269</v>
      </c>
      <c r="T77" s="2">
        <v>8</v>
      </c>
    </row>
    <row r="78" spans="1:20">
      <c r="A78" s="2" t="s">
        <v>2886</v>
      </c>
      <c r="B78" s="2" t="s">
        <v>364</v>
      </c>
      <c r="C78" s="2" t="s">
        <v>63</v>
      </c>
      <c r="D78" s="2" t="s">
        <v>224</v>
      </c>
      <c r="E78" s="2">
        <v>717</v>
      </c>
      <c r="F78" s="2">
        <v>713.8</v>
      </c>
      <c r="G78" s="2">
        <v>729.3</v>
      </c>
      <c r="H78" s="2">
        <v>741.5</v>
      </c>
      <c r="I78" s="2">
        <v>533.6</v>
      </c>
      <c r="J78" s="2">
        <v>425.3</v>
      </c>
      <c r="K78" s="2">
        <v>234.7</v>
      </c>
      <c r="L78" s="2">
        <v>268.89999999999998</v>
      </c>
      <c r="M78" s="2">
        <v>298.2</v>
      </c>
      <c r="N78" s="2">
        <v>305</v>
      </c>
      <c r="O78" s="2">
        <v>320.7</v>
      </c>
      <c r="P78" s="2">
        <v>467.8</v>
      </c>
      <c r="Q78" s="2">
        <v>471.3</v>
      </c>
      <c r="R78" s="2">
        <v>6.5</v>
      </c>
      <c r="S78" s="2" t="s">
        <v>5269</v>
      </c>
      <c r="T78" s="2">
        <v>6.5</v>
      </c>
    </row>
    <row r="79" spans="1:20">
      <c r="A79" s="2" t="s">
        <v>2887</v>
      </c>
      <c r="B79" s="2" t="s">
        <v>365</v>
      </c>
      <c r="C79" s="2" t="s">
        <v>63</v>
      </c>
      <c r="D79" s="2" t="s">
        <v>224</v>
      </c>
      <c r="E79" s="2">
        <v>715</v>
      </c>
      <c r="F79" s="2">
        <v>711.9</v>
      </c>
      <c r="G79" s="2">
        <v>727.3</v>
      </c>
      <c r="H79" s="2">
        <v>739.5</v>
      </c>
      <c r="I79" s="2">
        <v>532.20000000000005</v>
      </c>
      <c r="J79" s="2">
        <v>424.4</v>
      </c>
      <c r="K79" s="2">
        <v>235.2</v>
      </c>
      <c r="L79" s="2">
        <v>271.39999999999998</v>
      </c>
      <c r="M79" s="2">
        <v>300.89999999999998</v>
      </c>
      <c r="N79" s="2">
        <v>307.8</v>
      </c>
      <c r="O79" s="2">
        <v>323.39999999999998</v>
      </c>
      <c r="P79" s="2">
        <v>470.5</v>
      </c>
      <c r="Q79" s="2">
        <v>474.1</v>
      </c>
      <c r="R79" s="2">
        <v>9</v>
      </c>
      <c r="S79" s="2" t="s">
        <v>5269</v>
      </c>
      <c r="T79" s="2">
        <v>9</v>
      </c>
    </row>
    <row r="80" spans="1:20">
      <c r="A80" s="2" t="s">
        <v>2888</v>
      </c>
      <c r="B80" s="2" t="s">
        <v>366</v>
      </c>
      <c r="C80" s="2" t="s">
        <v>63</v>
      </c>
      <c r="D80" s="2" t="s">
        <v>224</v>
      </c>
      <c r="E80" s="2">
        <v>714.4</v>
      </c>
      <c r="F80" s="2">
        <v>711.3</v>
      </c>
      <c r="G80" s="2">
        <v>726.8</v>
      </c>
      <c r="H80" s="2">
        <v>739.2</v>
      </c>
      <c r="I80" s="2">
        <v>530.4</v>
      </c>
      <c r="J80" s="2">
        <v>421.7</v>
      </c>
      <c r="K80" s="2">
        <v>230.5</v>
      </c>
      <c r="L80" s="2">
        <v>266.60000000000002</v>
      </c>
      <c r="M80" s="2">
        <v>297.10000000000002</v>
      </c>
      <c r="N80" s="2">
        <v>304</v>
      </c>
      <c r="O80" s="2">
        <v>319.7</v>
      </c>
      <c r="P80" s="2">
        <v>466.4</v>
      </c>
      <c r="Q80" s="2">
        <v>470</v>
      </c>
      <c r="R80" s="2">
        <v>5.3</v>
      </c>
      <c r="S80" s="2" t="s">
        <v>5269</v>
      </c>
      <c r="T80" s="2">
        <v>5.3</v>
      </c>
    </row>
    <row r="81" spans="1:20">
      <c r="A81" s="2" t="s">
        <v>2889</v>
      </c>
      <c r="B81" s="2" t="s">
        <v>367</v>
      </c>
      <c r="C81" s="2" t="s">
        <v>63</v>
      </c>
      <c r="D81" s="2" t="s">
        <v>224</v>
      </c>
      <c r="E81" s="2">
        <v>559</v>
      </c>
      <c r="F81" s="2">
        <v>560.9</v>
      </c>
      <c r="G81" s="2">
        <v>562.5</v>
      </c>
      <c r="H81" s="2">
        <v>560.4</v>
      </c>
      <c r="I81" s="2">
        <v>509.6</v>
      </c>
      <c r="J81" s="2">
        <v>489.2</v>
      </c>
      <c r="K81" s="2">
        <v>458.5</v>
      </c>
      <c r="L81" s="2">
        <v>572.5</v>
      </c>
      <c r="M81" s="2">
        <v>617.4</v>
      </c>
      <c r="N81" s="2">
        <v>624.9</v>
      </c>
      <c r="O81" s="2">
        <v>640.5</v>
      </c>
      <c r="P81" s="2">
        <v>780.7</v>
      </c>
      <c r="Q81" s="2">
        <v>785</v>
      </c>
      <c r="R81" s="2">
        <v>330.7</v>
      </c>
      <c r="S81" s="2" t="s">
        <v>5269</v>
      </c>
      <c r="T81" s="2">
        <v>330.7</v>
      </c>
    </row>
    <row r="82" spans="1:20">
      <c r="A82" s="2" t="s">
        <v>2890</v>
      </c>
      <c r="B82" s="2" t="s">
        <v>369</v>
      </c>
      <c r="C82" s="2" t="s">
        <v>63</v>
      </c>
      <c r="D82" s="2" t="s">
        <v>224</v>
      </c>
      <c r="E82" s="2">
        <v>796.5</v>
      </c>
      <c r="F82" s="2">
        <v>794</v>
      </c>
      <c r="G82" s="2">
        <v>807.8</v>
      </c>
      <c r="H82" s="2">
        <v>818.1</v>
      </c>
      <c r="I82" s="2">
        <v>624.1</v>
      </c>
      <c r="J82" s="2">
        <v>520.9</v>
      </c>
      <c r="K82" s="2">
        <v>331.6</v>
      </c>
      <c r="L82" s="2">
        <v>329.6</v>
      </c>
      <c r="M82" s="2">
        <v>333.6</v>
      </c>
      <c r="N82" s="2">
        <v>338.3</v>
      </c>
      <c r="O82" s="2">
        <v>352.4</v>
      </c>
      <c r="P82" s="2">
        <v>501.3</v>
      </c>
      <c r="Q82" s="2">
        <v>503.5</v>
      </c>
      <c r="R82" s="2">
        <v>101.4</v>
      </c>
      <c r="S82" s="2" t="s">
        <v>5269</v>
      </c>
      <c r="T82" s="2">
        <v>101.4</v>
      </c>
    </row>
    <row r="83" spans="1:20">
      <c r="A83" s="2" t="s">
        <v>2891</v>
      </c>
      <c r="B83" s="2" t="s">
        <v>371</v>
      </c>
      <c r="C83" s="2" t="s">
        <v>63</v>
      </c>
      <c r="D83" s="2" t="s">
        <v>224</v>
      </c>
      <c r="E83" s="2">
        <v>872.8</v>
      </c>
      <c r="F83" s="2">
        <v>867.7</v>
      </c>
      <c r="G83" s="2">
        <v>887.2</v>
      </c>
      <c r="H83" s="2">
        <v>904.4</v>
      </c>
      <c r="I83" s="2">
        <v>664.5</v>
      </c>
      <c r="J83" s="2">
        <v>541.6</v>
      </c>
      <c r="K83" s="2">
        <v>333.8</v>
      </c>
      <c r="L83" s="2">
        <v>252.5</v>
      </c>
      <c r="M83" s="2">
        <v>262.60000000000002</v>
      </c>
      <c r="N83" s="2">
        <v>265</v>
      </c>
      <c r="O83" s="2">
        <v>267.2</v>
      </c>
      <c r="P83" s="2">
        <v>277.2</v>
      </c>
      <c r="Q83" s="2">
        <v>281.39999999999998</v>
      </c>
      <c r="R83" s="2"/>
      <c r="S83" s="2" t="s">
        <v>156</v>
      </c>
      <c r="T83" s="2">
        <v>252.5</v>
      </c>
    </row>
    <row r="84" spans="1:20">
      <c r="A84" s="2" t="s">
        <v>2892</v>
      </c>
      <c r="B84" s="2" t="s">
        <v>372</v>
      </c>
      <c r="C84" s="2" t="s">
        <v>63</v>
      </c>
      <c r="D84" s="2" t="s">
        <v>224</v>
      </c>
      <c r="E84" s="2">
        <v>582.29999999999995</v>
      </c>
      <c r="F84" s="2">
        <v>581.9</v>
      </c>
      <c r="G84" s="2">
        <v>590.6</v>
      </c>
      <c r="H84" s="2">
        <v>595.70000000000005</v>
      </c>
      <c r="I84" s="2">
        <v>469.3</v>
      </c>
      <c r="J84" s="2">
        <v>418.8</v>
      </c>
      <c r="K84" s="2">
        <v>353.3</v>
      </c>
      <c r="L84" s="2">
        <v>457.9</v>
      </c>
      <c r="M84" s="2">
        <v>500</v>
      </c>
      <c r="N84" s="2">
        <v>507.4</v>
      </c>
      <c r="O84" s="2">
        <v>523.1</v>
      </c>
      <c r="P84" s="2">
        <v>665.2</v>
      </c>
      <c r="Q84" s="2">
        <v>669.4</v>
      </c>
      <c r="R84" s="2">
        <v>211.6</v>
      </c>
      <c r="S84" s="2" t="s">
        <v>5269</v>
      </c>
      <c r="T84" s="2">
        <v>211.6</v>
      </c>
    </row>
    <row r="85" spans="1:20">
      <c r="A85" s="2" t="s">
        <v>2893</v>
      </c>
      <c r="B85" s="2" t="s">
        <v>374</v>
      </c>
      <c r="C85" s="2" t="s">
        <v>63</v>
      </c>
      <c r="D85" s="2" t="s">
        <v>224</v>
      </c>
      <c r="E85" s="2">
        <v>608.5</v>
      </c>
      <c r="F85" s="2">
        <v>607.70000000000005</v>
      </c>
      <c r="G85" s="2">
        <v>617.4</v>
      </c>
      <c r="H85" s="2">
        <v>623.4</v>
      </c>
      <c r="I85" s="2">
        <v>483.4</v>
      </c>
      <c r="J85" s="2">
        <v>423</v>
      </c>
      <c r="K85" s="2">
        <v>339.8</v>
      </c>
      <c r="L85" s="2">
        <v>436.8</v>
      </c>
      <c r="M85" s="2">
        <v>476.1</v>
      </c>
      <c r="N85" s="2">
        <v>483.3</v>
      </c>
      <c r="O85" s="2">
        <v>499</v>
      </c>
      <c r="P85" s="2">
        <v>642.9</v>
      </c>
      <c r="Q85" s="2">
        <v>646.9</v>
      </c>
      <c r="R85" s="2">
        <v>185.7</v>
      </c>
      <c r="S85" s="2" t="s">
        <v>5269</v>
      </c>
      <c r="T85" s="2">
        <v>185.7</v>
      </c>
    </row>
    <row r="86" spans="1:20">
      <c r="A86" s="2" t="s">
        <v>2894</v>
      </c>
      <c r="B86" s="2" t="s">
        <v>375</v>
      </c>
      <c r="C86" s="2" t="s">
        <v>63</v>
      </c>
      <c r="D86" s="2" t="s">
        <v>224</v>
      </c>
      <c r="E86" s="2">
        <v>573.20000000000005</v>
      </c>
      <c r="F86" s="2">
        <v>573.79999999999995</v>
      </c>
      <c r="G86" s="2">
        <v>579.5</v>
      </c>
      <c r="H86" s="2">
        <v>581.29999999999995</v>
      </c>
      <c r="I86" s="2">
        <v>488.5</v>
      </c>
      <c r="J86" s="2">
        <v>452.1</v>
      </c>
      <c r="K86" s="2">
        <v>402</v>
      </c>
      <c r="L86" s="2">
        <v>509.9</v>
      </c>
      <c r="M86" s="2">
        <v>552.5</v>
      </c>
      <c r="N86" s="2">
        <v>559.9</v>
      </c>
      <c r="O86" s="2">
        <v>575.6</v>
      </c>
      <c r="P86" s="2">
        <v>717.5</v>
      </c>
      <c r="Q86" s="2">
        <v>721.6</v>
      </c>
      <c r="R86" s="2">
        <v>264</v>
      </c>
      <c r="S86" s="2" t="s">
        <v>5269</v>
      </c>
      <c r="T86" s="2">
        <v>264</v>
      </c>
    </row>
    <row r="87" spans="1:20">
      <c r="A87" s="2" t="s">
        <v>2895</v>
      </c>
      <c r="B87" s="2" t="s">
        <v>377</v>
      </c>
      <c r="C87" s="2" t="s">
        <v>63</v>
      </c>
      <c r="D87" s="2" t="s">
        <v>224</v>
      </c>
      <c r="E87" s="2">
        <v>720.8</v>
      </c>
      <c r="F87" s="2">
        <v>717.7</v>
      </c>
      <c r="G87" s="2">
        <v>733.2</v>
      </c>
      <c r="H87" s="2">
        <v>745.4</v>
      </c>
      <c r="I87" s="2">
        <v>537.29999999999995</v>
      </c>
      <c r="J87" s="2">
        <v>428.8</v>
      </c>
      <c r="K87" s="2">
        <v>236.9</v>
      </c>
      <c r="L87" s="2">
        <v>267.7</v>
      </c>
      <c r="M87" s="2">
        <v>295.8</v>
      </c>
      <c r="N87" s="2">
        <v>302.60000000000002</v>
      </c>
      <c r="O87" s="2">
        <v>318.3</v>
      </c>
      <c r="P87" s="2">
        <v>465.7</v>
      </c>
      <c r="Q87" s="2">
        <v>469.2</v>
      </c>
      <c r="R87" s="2">
        <v>6.5</v>
      </c>
      <c r="S87" s="2" t="s">
        <v>5269</v>
      </c>
      <c r="T87" s="2">
        <v>6.5</v>
      </c>
    </row>
    <row r="88" spans="1:20">
      <c r="A88" s="2" t="s">
        <v>2896</v>
      </c>
      <c r="B88" s="2" t="s">
        <v>378</v>
      </c>
      <c r="C88" s="2" t="s">
        <v>63</v>
      </c>
      <c r="D88" s="2" t="s">
        <v>224</v>
      </c>
      <c r="E88" s="2">
        <v>667.5</v>
      </c>
      <c r="F88" s="2">
        <v>668.9</v>
      </c>
      <c r="G88" s="2">
        <v>672.1</v>
      </c>
      <c r="H88" s="2">
        <v>671.3</v>
      </c>
      <c r="I88" s="2">
        <v>594.29999999999995</v>
      </c>
      <c r="J88" s="2">
        <v>555.6</v>
      </c>
      <c r="K88" s="2">
        <v>489.1</v>
      </c>
      <c r="L88" s="2">
        <v>582.20000000000005</v>
      </c>
      <c r="M88" s="2">
        <v>616.6</v>
      </c>
      <c r="N88" s="2">
        <v>623.5</v>
      </c>
      <c r="O88" s="2">
        <v>639.1</v>
      </c>
      <c r="P88" s="2">
        <v>785.8</v>
      </c>
      <c r="Q88" s="2">
        <v>789.5</v>
      </c>
      <c r="R88" s="2">
        <v>324.60000000000002</v>
      </c>
      <c r="S88" s="2" t="s">
        <v>5269</v>
      </c>
      <c r="T88" s="2">
        <v>324.60000000000002</v>
      </c>
    </row>
    <row r="89" spans="1:20">
      <c r="A89" s="2" t="s">
        <v>2897</v>
      </c>
      <c r="B89" s="2" t="s">
        <v>379</v>
      </c>
      <c r="C89" s="2" t="s">
        <v>63</v>
      </c>
      <c r="D89" s="2" t="s">
        <v>224</v>
      </c>
      <c r="E89" s="2">
        <v>845.6</v>
      </c>
      <c r="F89" s="2">
        <v>842.3</v>
      </c>
      <c r="G89" s="2">
        <v>858.1</v>
      </c>
      <c r="H89" s="2">
        <v>870.5</v>
      </c>
      <c r="I89" s="2">
        <v>657.7</v>
      </c>
      <c r="J89" s="2">
        <v>543.6</v>
      </c>
      <c r="K89" s="2">
        <v>330</v>
      </c>
      <c r="L89" s="2">
        <v>277.8</v>
      </c>
      <c r="M89" s="2">
        <v>262</v>
      </c>
      <c r="N89" s="2">
        <v>264.89999999999998</v>
      </c>
      <c r="O89" s="2">
        <v>276.7</v>
      </c>
      <c r="P89" s="2">
        <v>419.1</v>
      </c>
      <c r="Q89" s="2">
        <v>420.6</v>
      </c>
      <c r="R89" s="2">
        <v>126.9</v>
      </c>
      <c r="S89" s="2" t="s">
        <v>5269</v>
      </c>
      <c r="T89" s="2">
        <v>126.9</v>
      </c>
    </row>
    <row r="90" spans="1:20">
      <c r="A90" s="2" t="s">
        <v>2898</v>
      </c>
      <c r="B90" s="2" t="s">
        <v>381</v>
      </c>
      <c r="C90" s="2" t="s">
        <v>63</v>
      </c>
      <c r="D90" s="2" t="s">
        <v>224</v>
      </c>
      <c r="E90" s="2">
        <v>609.79999999999995</v>
      </c>
      <c r="F90" s="2">
        <v>611.20000000000005</v>
      </c>
      <c r="G90" s="2">
        <v>614.70000000000005</v>
      </c>
      <c r="H90" s="2">
        <v>614.29999999999995</v>
      </c>
      <c r="I90" s="2">
        <v>538.6</v>
      </c>
      <c r="J90" s="2">
        <v>504.7</v>
      </c>
      <c r="K90" s="2">
        <v>451.3</v>
      </c>
      <c r="L90" s="2">
        <v>554.4</v>
      </c>
      <c r="M90" s="2">
        <v>593.9</v>
      </c>
      <c r="N90" s="2">
        <v>601.1</v>
      </c>
      <c r="O90" s="2">
        <v>616.79999999999995</v>
      </c>
      <c r="P90" s="2">
        <v>760.8</v>
      </c>
      <c r="Q90" s="2">
        <v>764.8</v>
      </c>
      <c r="R90" s="2">
        <v>302.89999999999998</v>
      </c>
      <c r="S90" s="2" t="s">
        <v>5269</v>
      </c>
      <c r="T90" s="2">
        <v>302.89999999999998</v>
      </c>
    </row>
    <row r="91" spans="1:20">
      <c r="A91" s="2" t="s">
        <v>2899</v>
      </c>
      <c r="B91" s="2" t="s">
        <v>383</v>
      </c>
      <c r="C91" s="2" t="s">
        <v>63</v>
      </c>
      <c r="D91" s="2" t="s">
        <v>224</v>
      </c>
      <c r="E91" s="2">
        <v>465.4</v>
      </c>
      <c r="F91" s="2">
        <v>462.6</v>
      </c>
      <c r="G91" s="2">
        <v>477.5</v>
      </c>
      <c r="H91" s="2">
        <v>490</v>
      </c>
      <c r="I91" s="2">
        <v>336</v>
      </c>
      <c r="J91" s="2">
        <v>320.8</v>
      </c>
      <c r="K91" s="2">
        <v>325.2</v>
      </c>
      <c r="L91" s="2">
        <v>454.9</v>
      </c>
      <c r="M91" s="2">
        <v>511.1</v>
      </c>
      <c r="N91" s="2">
        <v>519.1</v>
      </c>
      <c r="O91" s="2">
        <v>534.1</v>
      </c>
      <c r="P91" s="2">
        <v>660.5</v>
      </c>
      <c r="Q91" s="2">
        <v>665.5</v>
      </c>
      <c r="R91" s="2">
        <v>253.8</v>
      </c>
      <c r="S91" s="2" t="s">
        <v>5269</v>
      </c>
      <c r="T91" s="2">
        <v>253.8</v>
      </c>
    </row>
    <row r="92" spans="1:20">
      <c r="A92" s="2" t="s">
        <v>2900</v>
      </c>
      <c r="B92" s="2" t="s">
        <v>385</v>
      </c>
      <c r="C92" s="2" t="s">
        <v>63</v>
      </c>
      <c r="D92" s="2" t="s">
        <v>224</v>
      </c>
      <c r="E92" s="2">
        <v>867</v>
      </c>
      <c r="F92" s="2">
        <v>861.7</v>
      </c>
      <c r="G92" s="2">
        <v>881.5</v>
      </c>
      <c r="H92" s="2">
        <v>899.2</v>
      </c>
      <c r="I92" s="2">
        <v>658.3</v>
      </c>
      <c r="J92" s="2">
        <v>536.1</v>
      </c>
      <c r="K92" s="2">
        <v>334.6</v>
      </c>
      <c r="L92" s="2">
        <v>263.7</v>
      </c>
      <c r="M92" s="2">
        <v>281.7</v>
      </c>
      <c r="N92" s="2">
        <v>284.7</v>
      </c>
      <c r="O92" s="2">
        <v>287.7</v>
      </c>
      <c r="P92" s="2">
        <v>302.7</v>
      </c>
      <c r="Q92" s="2">
        <v>307</v>
      </c>
      <c r="R92" s="2"/>
      <c r="S92" s="2" t="s">
        <v>156</v>
      </c>
      <c r="T92" s="2">
        <v>263.7</v>
      </c>
    </row>
    <row r="93" spans="1:20">
      <c r="A93" s="2" t="s">
        <v>2901</v>
      </c>
      <c r="B93" s="2" t="s">
        <v>386</v>
      </c>
      <c r="C93" s="2" t="s">
        <v>63</v>
      </c>
      <c r="D93" s="2" t="s">
        <v>224</v>
      </c>
      <c r="E93" s="2">
        <v>680.6</v>
      </c>
      <c r="F93" s="2">
        <v>675.4</v>
      </c>
      <c r="G93" s="2">
        <v>695</v>
      </c>
      <c r="H93" s="2">
        <v>712.5</v>
      </c>
      <c r="I93" s="2">
        <v>472.1</v>
      </c>
      <c r="J93" s="2">
        <v>349.4</v>
      </c>
      <c r="K93" s="2">
        <v>174.6</v>
      </c>
      <c r="L93" s="2">
        <v>251.6</v>
      </c>
      <c r="M93" s="2">
        <v>315.7</v>
      </c>
      <c r="N93" s="2">
        <v>323.39999999999998</v>
      </c>
      <c r="O93" s="2">
        <v>335.7</v>
      </c>
      <c r="P93" s="2">
        <v>436.9</v>
      </c>
      <c r="Q93" s="2">
        <v>442.3</v>
      </c>
      <c r="R93" s="2"/>
      <c r="S93" s="2" t="s">
        <v>152</v>
      </c>
      <c r="T93" s="2">
        <v>174.6</v>
      </c>
    </row>
    <row r="94" spans="1:20">
      <c r="A94" s="2" t="s">
        <v>2902</v>
      </c>
      <c r="B94" s="2" t="s">
        <v>387</v>
      </c>
      <c r="C94" s="2" t="s">
        <v>63</v>
      </c>
      <c r="D94" s="2" t="s">
        <v>224</v>
      </c>
      <c r="E94" s="2">
        <v>522.29999999999995</v>
      </c>
      <c r="F94" s="2">
        <v>522.4</v>
      </c>
      <c r="G94" s="2">
        <v>529.70000000000005</v>
      </c>
      <c r="H94" s="2">
        <v>533.70000000000005</v>
      </c>
      <c r="I94" s="2">
        <v>433</v>
      </c>
      <c r="J94" s="2">
        <v>402.7</v>
      </c>
      <c r="K94" s="2">
        <v>370.5</v>
      </c>
      <c r="L94" s="2">
        <v>488.2</v>
      </c>
      <c r="M94" s="2">
        <v>536.20000000000005</v>
      </c>
      <c r="N94" s="2">
        <v>543.79999999999995</v>
      </c>
      <c r="O94" s="2">
        <v>559.4</v>
      </c>
      <c r="P94" s="2">
        <v>696.7</v>
      </c>
      <c r="Q94" s="2">
        <v>701.2</v>
      </c>
      <c r="R94" s="2">
        <v>255.2</v>
      </c>
      <c r="S94" s="2" t="s">
        <v>5269</v>
      </c>
      <c r="T94" s="2">
        <v>255.2</v>
      </c>
    </row>
    <row r="95" spans="1:20">
      <c r="A95" s="2" t="s">
        <v>2903</v>
      </c>
      <c r="B95" s="2" t="s">
        <v>388</v>
      </c>
      <c r="C95" s="2" t="s">
        <v>63</v>
      </c>
      <c r="D95" s="2" t="s">
        <v>224</v>
      </c>
      <c r="E95" s="2">
        <v>645.5</v>
      </c>
      <c r="F95" s="2">
        <v>647.79999999999995</v>
      </c>
      <c r="G95" s="2">
        <v>647.9</v>
      </c>
      <c r="H95" s="2">
        <v>644.1</v>
      </c>
      <c r="I95" s="2">
        <v>601.70000000000005</v>
      </c>
      <c r="J95" s="2">
        <v>578.5</v>
      </c>
      <c r="K95" s="2">
        <v>535.9</v>
      </c>
      <c r="L95" s="2">
        <v>640.9</v>
      </c>
      <c r="M95" s="2">
        <v>680.3</v>
      </c>
      <c r="N95" s="2">
        <v>687.5</v>
      </c>
      <c r="O95" s="2">
        <v>703.2</v>
      </c>
      <c r="P95" s="2">
        <v>847.3</v>
      </c>
      <c r="Q95" s="2">
        <v>851.3</v>
      </c>
      <c r="R95" s="2">
        <v>389.1</v>
      </c>
      <c r="S95" s="2" t="s">
        <v>5269</v>
      </c>
      <c r="T95" s="2">
        <v>389.1</v>
      </c>
    </row>
    <row r="96" spans="1:20">
      <c r="A96" s="2" t="s">
        <v>2904</v>
      </c>
      <c r="B96" s="2" t="s">
        <v>390</v>
      </c>
      <c r="C96" s="2" t="s">
        <v>63</v>
      </c>
      <c r="D96" s="2" t="s">
        <v>224</v>
      </c>
      <c r="E96" s="2">
        <v>586.79999999999995</v>
      </c>
      <c r="F96" s="2">
        <v>588.9</v>
      </c>
      <c r="G96" s="2">
        <v>589.5</v>
      </c>
      <c r="H96" s="2">
        <v>586.29999999999995</v>
      </c>
      <c r="I96" s="2">
        <v>543.1</v>
      </c>
      <c r="J96" s="2">
        <v>523</v>
      </c>
      <c r="K96" s="2">
        <v>489.6</v>
      </c>
      <c r="L96" s="2">
        <v>601.1</v>
      </c>
      <c r="M96" s="2">
        <v>644.5</v>
      </c>
      <c r="N96" s="2">
        <v>651.79999999999995</v>
      </c>
      <c r="O96" s="2">
        <v>667.5</v>
      </c>
      <c r="P96" s="2">
        <v>809</v>
      </c>
      <c r="Q96" s="2">
        <v>813.2</v>
      </c>
      <c r="R96" s="2">
        <v>355.9</v>
      </c>
      <c r="S96" s="2" t="s">
        <v>5269</v>
      </c>
      <c r="T96" s="2">
        <v>355.9</v>
      </c>
    </row>
    <row r="97" spans="1:20">
      <c r="A97" s="2" t="s">
        <v>2905</v>
      </c>
      <c r="B97" s="2" t="s">
        <v>392</v>
      </c>
      <c r="C97" s="2" t="s">
        <v>63</v>
      </c>
      <c r="D97" s="2" t="s">
        <v>224</v>
      </c>
      <c r="E97" s="2">
        <v>812.4</v>
      </c>
      <c r="F97" s="2">
        <v>808.8</v>
      </c>
      <c r="G97" s="2">
        <v>825.3</v>
      </c>
      <c r="H97" s="2">
        <v>838.6</v>
      </c>
      <c r="I97" s="2">
        <v>619.9</v>
      </c>
      <c r="J97" s="2">
        <v>503.4</v>
      </c>
      <c r="K97" s="2">
        <v>286.2</v>
      </c>
      <c r="L97" s="2">
        <v>232.7</v>
      </c>
      <c r="M97" s="2">
        <v>224.7</v>
      </c>
      <c r="N97" s="2">
        <v>228.9</v>
      </c>
      <c r="O97" s="2">
        <v>242.7</v>
      </c>
      <c r="P97" s="2">
        <v>391.3</v>
      </c>
      <c r="Q97" s="2">
        <v>393.6</v>
      </c>
      <c r="R97" s="2">
        <v>99.1</v>
      </c>
      <c r="S97" s="2" t="s">
        <v>5269</v>
      </c>
      <c r="T97" s="2">
        <v>99.1</v>
      </c>
    </row>
    <row r="98" spans="1:20">
      <c r="A98" s="2" t="s">
        <v>2906</v>
      </c>
      <c r="B98" s="2" t="s">
        <v>394</v>
      </c>
      <c r="C98" s="2" t="s">
        <v>63</v>
      </c>
      <c r="D98" s="2" t="s">
        <v>224</v>
      </c>
      <c r="E98" s="2">
        <v>750</v>
      </c>
      <c r="F98" s="2">
        <v>745.9</v>
      </c>
      <c r="G98" s="2">
        <v>763.4</v>
      </c>
      <c r="H98" s="2">
        <v>778</v>
      </c>
      <c r="I98" s="2">
        <v>551.20000000000005</v>
      </c>
      <c r="J98" s="2">
        <v>431.5</v>
      </c>
      <c r="K98" s="2">
        <v>210.2</v>
      </c>
      <c r="L98" s="2">
        <v>183.7</v>
      </c>
      <c r="M98" s="2">
        <v>223.3</v>
      </c>
      <c r="N98" s="2">
        <v>231.1</v>
      </c>
      <c r="O98" s="2">
        <v>246.5</v>
      </c>
      <c r="P98" s="2">
        <v>387.1</v>
      </c>
      <c r="Q98" s="2">
        <v>391.1</v>
      </c>
      <c r="R98" s="2">
        <v>78.7</v>
      </c>
      <c r="S98" s="2" t="s">
        <v>5269</v>
      </c>
      <c r="T98" s="2">
        <v>78.7</v>
      </c>
    </row>
    <row r="99" spans="1:20">
      <c r="A99" s="2" t="s">
        <v>2907</v>
      </c>
      <c r="B99" s="2" t="s">
        <v>396</v>
      </c>
      <c r="C99" s="2" t="s">
        <v>63</v>
      </c>
      <c r="D99" s="2" t="s">
        <v>224</v>
      </c>
      <c r="E99" s="2">
        <v>682.8</v>
      </c>
      <c r="F99" s="2">
        <v>677.6</v>
      </c>
      <c r="G99" s="2">
        <v>697.3</v>
      </c>
      <c r="H99" s="2">
        <v>714.7</v>
      </c>
      <c r="I99" s="2">
        <v>474.3</v>
      </c>
      <c r="J99" s="2">
        <v>351.7</v>
      </c>
      <c r="K99" s="2">
        <v>176</v>
      </c>
      <c r="L99" s="2">
        <v>250.4</v>
      </c>
      <c r="M99" s="2">
        <v>314.5</v>
      </c>
      <c r="N99" s="2">
        <v>322.2</v>
      </c>
      <c r="O99" s="2">
        <v>334.4</v>
      </c>
      <c r="P99" s="2">
        <v>435</v>
      </c>
      <c r="Q99" s="2">
        <v>440.4</v>
      </c>
      <c r="R99" s="2"/>
      <c r="S99" s="2" t="s">
        <v>152</v>
      </c>
      <c r="T99" s="2">
        <v>176</v>
      </c>
    </row>
    <row r="100" spans="1:20">
      <c r="A100" s="2" t="s">
        <v>2908</v>
      </c>
      <c r="B100" s="2" t="s">
        <v>397</v>
      </c>
      <c r="C100" s="2" t="s">
        <v>63</v>
      </c>
      <c r="D100" s="2" t="s">
        <v>224</v>
      </c>
      <c r="E100" s="2">
        <v>678.7</v>
      </c>
      <c r="F100" s="2">
        <v>673.3</v>
      </c>
      <c r="G100" s="2">
        <v>693.3</v>
      </c>
      <c r="H100" s="2">
        <v>711.3</v>
      </c>
      <c r="I100" s="2">
        <v>469.9</v>
      </c>
      <c r="J100" s="2">
        <v>349.4</v>
      </c>
      <c r="K100" s="2">
        <v>196</v>
      </c>
      <c r="L100" s="2">
        <v>269.89999999999998</v>
      </c>
      <c r="M100" s="2">
        <v>333.6</v>
      </c>
      <c r="N100" s="2">
        <v>341.1</v>
      </c>
      <c r="O100" s="2">
        <v>352.9</v>
      </c>
      <c r="P100" s="2">
        <v>447.1</v>
      </c>
      <c r="Q100" s="2">
        <v>452.6</v>
      </c>
      <c r="R100" s="2"/>
      <c r="S100" s="2" t="s">
        <v>152</v>
      </c>
      <c r="T100" s="2">
        <v>196</v>
      </c>
    </row>
    <row r="101" spans="1:20">
      <c r="A101" s="2" t="s">
        <v>2909</v>
      </c>
      <c r="B101" s="2" t="s">
        <v>399</v>
      </c>
      <c r="C101" s="2" t="s">
        <v>63</v>
      </c>
      <c r="D101" s="2" t="s">
        <v>224</v>
      </c>
      <c r="E101" s="2">
        <v>572.4</v>
      </c>
      <c r="F101" s="2">
        <v>569.5</v>
      </c>
      <c r="G101" s="2">
        <v>584.5</v>
      </c>
      <c r="H101" s="2">
        <v>596.4</v>
      </c>
      <c r="I101" s="2">
        <v>402.7</v>
      </c>
      <c r="J101" s="2">
        <v>321.3</v>
      </c>
      <c r="K101" s="2">
        <v>247.1</v>
      </c>
      <c r="L101" s="2">
        <v>365.3</v>
      </c>
      <c r="M101" s="2">
        <v>416</v>
      </c>
      <c r="N101" s="2">
        <v>423.7</v>
      </c>
      <c r="O101" s="2">
        <v>439.1</v>
      </c>
      <c r="P101" s="2">
        <v>573.6</v>
      </c>
      <c r="Q101" s="2">
        <v>578.20000000000005</v>
      </c>
      <c r="R101" s="2">
        <v>147.6</v>
      </c>
      <c r="S101" s="2" t="s">
        <v>5269</v>
      </c>
      <c r="T101" s="2">
        <v>147.6</v>
      </c>
    </row>
    <row r="102" spans="1:20">
      <c r="A102" s="2" t="s">
        <v>2910</v>
      </c>
      <c r="B102" s="2" t="s">
        <v>401</v>
      </c>
      <c r="C102" s="2" t="s">
        <v>63</v>
      </c>
      <c r="D102" s="2" t="s">
        <v>224</v>
      </c>
      <c r="E102" s="2">
        <v>541.20000000000005</v>
      </c>
      <c r="F102" s="2">
        <v>539.79999999999995</v>
      </c>
      <c r="G102" s="2">
        <v>551.1</v>
      </c>
      <c r="H102" s="2">
        <v>559.1</v>
      </c>
      <c r="I102" s="2">
        <v>412.1</v>
      </c>
      <c r="J102" s="2">
        <v>362.4</v>
      </c>
      <c r="K102" s="2">
        <v>315.10000000000002</v>
      </c>
      <c r="L102" s="2">
        <v>431.8</v>
      </c>
      <c r="M102" s="2">
        <v>480.1</v>
      </c>
      <c r="N102" s="2">
        <v>487.8</v>
      </c>
      <c r="O102" s="2">
        <v>503.4</v>
      </c>
      <c r="P102" s="2">
        <v>640.20000000000005</v>
      </c>
      <c r="Q102" s="2">
        <v>644.70000000000005</v>
      </c>
      <c r="R102" s="2">
        <v>201.7</v>
      </c>
      <c r="S102" s="2" t="s">
        <v>5269</v>
      </c>
      <c r="T102" s="2">
        <v>201.7</v>
      </c>
    </row>
    <row r="103" spans="1:20">
      <c r="A103" s="2" t="s">
        <v>2911</v>
      </c>
      <c r="B103" s="2" t="s">
        <v>403</v>
      </c>
      <c r="C103" s="2" t="s">
        <v>63</v>
      </c>
      <c r="D103" s="2" t="s">
        <v>224</v>
      </c>
      <c r="E103" s="2">
        <v>750.7</v>
      </c>
      <c r="F103" s="2">
        <v>747.5</v>
      </c>
      <c r="G103" s="2">
        <v>763.1</v>
      </c>
      <c r="H103" s="2">
        <v>775.6</v>
      </c>
      <c r="I103" s="2">
        <v>565</v>
      </c>
      <c r="J103" s="2">
        <v>454</v>
      </c>
      <c r="K103" s="2">
        <v>252</v>
      </c>
      <c r="L103" s="2">
        <v>255.6</v>
      </c>
      <c r="M103" s="2">
        <v>274.5</v>
      </c>
      <c r="N103" s="2">
        <v>280.8</v>
      </c>
      <c r="O103" s="2">
        <v>296.2</v>
      </c>
      <c r="P103" s="2">
        <v>445.4</v>
      </c>
      <c r="Q103" s="2">
        <v>448.6</v>
      </c>
      <c r="R103" s="2">
        <v>31.9</v>
      </c>
      <c r="S103" s="2" t="s">
        <v>5269</v>
      </c>
      <c r="T103" s="2">
        <v>31.9</v>
      </c>
    </row>
    <row r="104" spans="1:20">
      <c r="A104" s="2" t="s">
        <v>2912</v>
      </c>
      <c r="B104" s="2" t="s">
        <v>405</v>
      </c>
      <c r="C104" s="2" t="s">
        <v>63</v>
      </c>
      <c r="D104" s="2" t="s">
        <v>224</v>
      </c>
      <c r="E104" s="2">
        <v>608.1</v>
      </c>
      <c r="F104" s="2">
        <v>604.29999999999995</v>
      </c>
      <c r="G104" s="2">
        <v>621.20000000000005</v>
      </c>
      <c r="H104" s="2">
        <v>635.4</v>
      </c>
      <c r="I104" s="2">
        <v>416.5</v>
      </c>
      <c r="J104" s="2">
        <v>308.5</v>
      </c>
      <c r="K104" s="2">
        <v>188.5</v>
      </c>
      <c r="L104" s="2">
        <v>310.60000000000002</v>
      </c>
      <c r="M104" s="2">
        <v>364.8</v>
      </c>
      <c r="N104" s="2">
        <v>372.7</v>
      </c>
      <c r="O104" s="2">
        <v>387.8</v>
      </c>
      <c r="P104" s="2">
        <v>518.29999999999995</v>
      </c>
      <c r="Q104" s="2">
        <v>523</v>
      </c>
      <c r="R104" s="2">
        <v>117.8</v>
      </c>
      <c r="S104" s="2" t="s">
        <v>5269</v>
      </c>
      <c r="T104" s="2">
        <v>117.8</v>
      </c>
    </row>
    <row r="105" spans="1:20">
      <c r="A105" s="2" t="s">
        <v>2913</v>
      </c>
      <c r="B105" s="2" t="s">
        <v>407</v>
      </c>
      <c r="C105" s="2" t="s">
        <v>63</v>
      </c>
      <c r="D105" s="2" t="s">
        <v>224</v>
      </c>
      <c r="E105" s="2">
        <v>683.8</v>
      </c>
      <c r="F105" s="2">
        <v>679.3</v>
      </c>
      <c r="G105" s="2">
        <v>697.6</v>
      </c>
      <c r="H105" s="2">
        <v>713.3</v>
      </c>
      <c r="I105" s="2">
        <v>480.8</v>
      </c>
      <c r="J105" s="2">
        <v>359.2</v>
      </c>
      <c r="K105" s="2">
        <v>136.19999999999999</v>
      </c>
      <c r="L105" s="2">
        <v>226.8</v>
      </c>
      <c r="M105" s="2">
        <v>286.39999999999998</v>
      </c>
      <c r="N105" s="2">
        <v>294.39999999999998</v>
      </c>
      <c r="O105" s="2">
        <v>308.7</v>
      </c>
      <c r="P105" s="2">
        <v>432.1</v>
      </c>
      <c r="Q105" s="2">
        <v>437</v>
      </c>
      <c r="R105" s="2">
        <v>104.7</v>
      </c>
      <c r="S105" s="2" t="s">
        <v>5269</v>
      </c>
      <c r="T105" s="2">
        <v>104.7</v>
      </c>
    </row>
    <row r="106" spans="1:20">
      <c r="A106" s="2" t="s">
        <v>2914</v>
      </c>
      <c r="B106" s="2" t="s">
        <v>409</v>
      </c>
      <c r="C106" s="2" t="s">
        <v>63</v>
      </c>
      <c r="D106" s="2" t="s">
        <v>224</v>
      </c>
      <c r="E106" s="2">
        <v>929.6</v>
      </c>
      <c r="F106" s="2">
        <v>925.9</v>
      </c>
      <c r="G106" s="2">
        <v>942.7</v>
      </c>
      <c r="H106" s="2">
        <v>956.5</v>
      </c>
      <c r="I106" s="2">
        <v>733.5</v>
      </c>
      <c r="J106" s="2">
        <v>614</v>
      </c>
      <c r="K106" s="2">
        <v>391.9</v>
      </c>
      <c r="L106" s="2">
        <v>304.3</v>
      </c>
      <c r="M106" s="2">
        <v>270.39999999999998</v>
      </c>
      <c r="N106" s="2">
        <v>269.89999999999998</v>
      </c>
      <c r="O106" s="2">
        <v>274.8</v>
      </c>
      <c r="P106" s="2">
        <v>377</v>
      </c>
      <c r="Q106" s="2">
        <v>376.5</v>
      </c>
      <c r="R106" s="2">
        <v>218.4</v>
      </c>
      <c r="S106" s="2" t="s">
        <v>5269</v>
      </c>
      <c r="T106" s="2">
        <v>218.4</v>
      </c>
    </row>
    <row r="107" spans="1:20">
      <c r="A107" s="2" t="s">
        <v>2915</v>
      </c>
      <c r="B107" s="2" t="s">
        <v>411</v>
      </c>
      <c r="C107" s="2" t="s">
        <v>63</v>
      </c>
      <c r="D107" s="2" t="s">
        <v>224</v>
      </c>
      <c r="E107" s="2">
        <v>865.5</v>
      </c>
      <c r="F107" s="2">
        <v>860.3</v>
      </c>
      <c r="G107" s="2">
        <v>880</v>
      </c>
      <c r="H107" s="2">
        <v>897.6</v>
      </c>
      <c r="I107" s="2">
        <v>656.8</v>
      </c>
      <c r="J107" s="2">
        <v>534.6</v>
      </c>
      <c r="K107" s="2">
        <v>332.9</v>
      </c>
      <c r="L107" s="2">
        <v>262</v>
      </c>
      <c r="M107" s="2">
        <v>280.39999999999998</v>
      </c>
      <c r="N107" s="2">
        <v>283.39999999999998</v>
      </c>
      <c r="O107" s="2">
        <v>286.39999999999998</v>
      </c>
      <c r="P107" s="2">
        <v>302.10000000000002</v>
      </c>
      <c r="Q107" s="2">
        <v>306.5</v>
      </c>
      <c r="R107" s="2"/>
      <c r="S107" s="2" t="s">
        <v>156</v>
      </c>
      <c r="T107" s="2">
        <v>262</v>
      </c>
    </row>
    <row r="108" spans="1:20">
      <c r="A108" s="2" t="s">
        <v>2916</v>
      </c>
      <c r="B108" s="2" t="s">
        <v>412</v>
      </c>
      <c r="C108" s="2" t="s">
        <v>63</v>
      </c>
      <c r="D108" s="2" t="s">
        <v>224</v>
      </c>
      <c r="E108" s="2">
        <v>612.9</v>
      </c>
      <c r="F108" s="2">
        <v>607.79999999999995</v>
      </c>
      <c r="G108" s="2">
        <v>627.29999999999995</v>
      </c>
      <c r="H108" s="2">
        <v>644.6</v>
      </c>
      <c r="I108" s="2">
        <v>404.9</v>
      </c>
      <c r="J108" s="2">
        <v>281.7</v>
      </c>
      <c r="K108" s="2">
        <v>181.9</v>
      </c>
      <c r="L108" s="2">
        <v>305.60000000000002</v>
      </c>
      <c r="M108" s="2">
        <v>368.5</v>
      </c>
      <c r="N108" s="2">
        <v>376.5</v>
      </c>
      <c r="O108" s="2">
        <v>390</v>
      </c>
      <c r="P108" s="2">
        <v>501.3</v>
      </c>
      <c r="Q108" s="2">
        <v>506.6</v>
      </c>
      <c r="R108" s="2"/>
      <c r="S108" s="2" t="s">
        <v>152</v>
      </c>
      <c r="T108" s="2">
        <v>181.9</v>
      </c>
    </row>
    <row r="109" spans="1:20">
      <c r="A109" s="2" t="s">
        <v>2917</v>
      </c>
      <c r="B109" s="2" t="s">
        <v>414</v>
      </c>
      <c r="C109" s="2" t="s">
        <v>63</v>
      </c>
      <c r="D109" s="2" t="s">
        <v>224</v>
      </c>
      <c r="E109" s="2">
        <v>432.8</v>
      </c>
      <c r="F109" s="2">
        <v>435.8</v>
      </c>
      <c r="G109" s="2">
        <v>433.6</v>
      </c>
      <c r="H109" s="2">
        <v>428.3</v>
      </c>
      <c r="I109" s="2">
        <v>432.7</v>
      </c>
      <c r="J109" s="2">
        <v>437.9</v>
      </c>
      <c r="K109" s="2">
        <v>447.7</v>
      </c>
      <c r="L109" s="2">
        <v>576.70000000000005</v>
      </c>
      <c r="M109" s="2">
        <v>631.6</v>
      </c>
      <c r="N109" s="2">
        <v>639.6</v>
      </c>
      <c r="O109" s="2">
        <v>654.70000000000005</v>
      </c>
      <c r="P109" s="2">
        <v>782.9</v>
      </c>
      <c r="Q109" s="2">
        <v>787.8</v>
      </c>
      <c r="R109" s="2">
        <v>365</v>
      </c>
      <c r="S109" s="2" t="s">
        <v>5269</v>
      </c>
      <c r="T109" s="2">
        <v>365</v>
      </c>
    </row>
    <row r="110" spans="1:20">
      <c r="A110" s="2" t="s">
        <v>2918</v>
      </c>
      <c r="B110" s="2" t="s">
        <v>416</v>
      </c>
      <c r="C110" s="2" t="s">
        <v>63</v>
      </c>
      <c r="D110" s="2" t="s">
        <v>224</v>
      </c>
      <c r="E110" s="2">
        <v>683.6</v>
      </c>
      <c r="F110" s="2">
        <v>679.5</v>
      </c>
      <c r="G110" s="2">
        <v>697</v>
      </c>
      <c r="H110" s="2">
        <v>711.6</v>
      </c>
      <c r="I110" s="2">
        <v>486.1</v>
      </c>
      <c r="J110" s="2">
        <v>368.3</v>
      </c>
      <c r="K110" s="2">
        <v>158</v>
      </c>
      <c r="L110" s="2">
        <v>235.6</v>
      </c>
      <c r="M110" s="2">
        <v>287.89999999999998</v>
      </c>
      <c r="N110" s="2">
        <v>295.8</v>
      </c>
      <c r="O110" s="2">
        <v>310.89999999999998</v>
      </c>
      <c r="P110" s="2">
        <v>444.1</v>
      </c>
      <c r="Q110" s="2">
        <v>448.6</v>
      </c>
      <c r="R110" s="2">
        <v>73</v>
      </c>
      <c r="S110" s="2" t="s">
        <v>5269</v>
      </c>
      <c r="T110" s="2">
        <v>73</v>
      </c>
    </row>
    <row r="111" spans="1:20">
      <c r="A111" s="2" t="s">
        <v>2919</v>
      </c>
      <c r="B111" s="2" t="s">
        <v>418</v>
      </c>
      <c r="C111" s="2" t="s">
        <v>63</v>
      </c>
      <c r="D111" s="2" t="s">
        <v>224</v>
      </c>
      <c r="E111" s="2">
        <v>823.3</v>
      </c>
      <c r="F111" s="2">
        <v>819</v>
      </c>
      <c r="G111" s="2">
        <v>837</v>
      </c>
      <c r="H111" s="2">
        <v>852.3</v>
      </c>
      <c r="I111" s="2">
        <v>621</v>
      </c>
      <c r="J111" s="2">
        <v>499</v>
      </c>
      <c r="K111" s="2">
        <v>276.2</v>
      </c>
      <c r="L111" s="2">
        <v>179.8</v>
      </c>
      <c r="M111" s="2">
        <v>147.9</v>
      </c>
      <c r="N111" s="2">
        <v>154.5</v>
      </c>
      <c r="O111" s="2">
        <v>168.8</v>
      </c>
      <c r="P111" s="2">
        <v>315.5</v>
      </c>
      <c r="Q111" s="2">
        <v>318.7</v>
      </c>
      <c r="R111" s="2"/>
      <c r="S111" s="2" t="s">
        <v>161</v>
      </c>
      <c r="T111" s="2">
        <v>147.9</v>
      </c>
    </row>
    <row r="112" spans="1:20">
      <c r="A112" s="2" t="s">
        <v>2920</v>
      </c>
      <c r="B112" s="2" t="s">
        <v>419</v>
      </c>
      <c r="C112" s="2" t="s">
        <v>63</v>
      </c>
      <c r="D112" s="2" t="s">
        <v>224</v>
      </c>
      <c r="E112" s="2">
        <v>607.9</v>
      </c>
      <c r="F112" s="2">
        <v>607.1</v>
      </c>
      <c r="G112" s="2">
        <v>616.79999999999995</v>
      </c>
      <c r="H112" s="2">
        <v>622.9</v>
      </c>
      <c r="I112" s="2">
        <v>482.3</v>
      </c>
      <c r="J112" s="2">
        <v>421.6</v>
      </c>
      <c r="K112" s="2">
        <v>338.4</v>
      </c>
      <c r="L112" s="2">
        <v>435.7</v>
      </c>
      <c r="M112" s="2">
        <v>475.1</v>
      </c>
      <c r="N112" s="2">
        <v>482.3</v>
      </c>
      <c r="O112" s="2">
        <v>498</v>
      </c>
      <c r="P112" s="2">
        <v>641.79999999999995</v>
      </c>
      <c r="Q112" s="2">
        <v>645.79999999999995</v>
      </c>
      <c r="R112" s="2">
        <v>184.7</v>
      </c>
      <c r="S112" s="2" t="s">
        <v>5269</v>
      </c>
      <c r="T112" s="2">
        <v>184.7</v>
      </c>
    </row>
    <row r="113" spans="1:20">
      <c r="A113" s="2" t="s">
        <v>2921</v>
      </c>
      <c r="B113" s="2" t="s">
        <v>420</v>
      </c>
      <c r="C113" s="2" t="s">
        <v>63</v>
      </c>
      <c r="D113" s="2" t="s">
        <v>224</v>
      </c>
      <c r="E113" s="2">
        <v>682.9</v>
      </c>
      <c r="F113" s="2">
        <v>678.4</v>
      </c>
      <c r="G113" s="2">
        <v>696.7</v>
      </c>
      <c r="H113" s="2">
        <v>712.4</v>
      </c>
      <c r="I113" s="2">
        <v>479.9</v>
      </c>
      <c r="J113" s="2">
        <v>358.2</v>
      </c>
      <c r="K113" s="2">
        <v>135.19999999999999</v>
      </c>
      <c r="L113" s="2">
        <v>227.6</v>
      </c>
      <c r="M113" s="2">
        <v>287.3</v>
      </c>
      <c r="N113" s="2">
        <v>295.39999999999998</v>
      </c>
      <c r="O113" s="2">
        <v>309.7</v>
      </c>
      <c r="P113" s="2">
        <v>432.9</v>
      </c>
      <c r="Q113" s="2">
        <v>437.7</v>
      </c>
      <c r="R113" s="2">
        <v>105.6</v>
      </c>
      <c r="S113" s="2" t="s">
        <v>5269</v>
      </c>
      <c r="T113" s="2">
        <v>105.6</v>
      </c>
    </row>
    <row r="114" spans="1:20">
      <c r="A114" s="2" t="s">
        <v>2922</v>
      </c>
      <c r="B114" s="2" t="s">
        <v>421</v>
      </c>
      <c r="C114" s="2" t="s">
        <v>63</v>
      </c>
      <c r="D114" s="2" t="s">
        <v>224</v>
      </c>
      <c r="E114" s="2">
        <v>577.4</v>
      </c>
      <c r="F114" s="2">
        <v>579</v>
      </c>
      <c r="G114" s="2">
        <v>581.6</v>
      </c>
      <c r="H114" s="2">
        <v>580.29999999999995</v>
      </c>
      <c r="I114" s="2">
        <v>517.9</v>
      </c>
      <c r="J114" s="2">
        <v>491.8</v>
      </c>
      <c r="K114" s="2">
        <v>452.2</v>
      </c>
      <c r="L114" s="2">
        <v>562.20000000000005</v>
      </c>
      <c r="M114" s="2">
        <v>605.20000000000005</v>
      </c>
      <c r="N114" s="2">
        <v>612.5</v>
      </c>
      <c r="O114" s="2">
        <v>628.20000000000005</v>
      </c>
      <c r="P114" s="2">
        <v>769.9</v>
      </c>
      <c r="Q114" s="2">
        <v>774.1</v>
      </c>
      <c r="R114" s="2">
        <v>316.5</v>
      </c>
      <c r="S114" s="2" t="s">
        <v>5269</v>
      </c>
      <c r="T114" s="2">
        <v>316.5</v>
      </c>
    </row>
    <row r="115" spans="1:20">
      <c r="A115" s="2" t="s">
        <v>2923</v>
      </c>
      <c r="B115" s="2" t="s">
        <v>423</v>
      </c>
      <c r="C115" s="2" t="s">
        <v>63</v>
      </c>
      <c r="D115" s="2" t="s">
        <v>224</v>
      </c>
      <c r="E115" s="2">
        <v>820.6</v>
      </c>
      <c r="F115" s="2">
        <v>818.1</v>
      </c>
      <c r="G115" s="2">
        <v>832.2</v>
      </c>
      <c r="H115" s="2">
        <v>842.7</v>
      </c>
      <c r="I115" s="2">
        <v>645.6</v>
      </c>
      <c r="J115" s="2">
        <v>540</v>
      </c>
      <c r="K115" s="2">
        <v>344.2</v>
      </c>
      <c r="L115" s="2">
        <v>328.3</v>
      </c>
      <c r="M115" s="2">
        <v>325.8</v>
      </c>
      <c r="N115" s="2">
        <v>330</v>
      </c>
      <c r="O115" s="2">
        <v>343.4</v>
      </c>
      <c r="P115" s="2">
        <v>490.4</v>
      </c>
      <c r="Q115" s="2">
        <v>492.3</v>
      </c>
      <c r="R115" s="2">
        <v>116.8</v>
      </c>
      <c r="S115" s="2" t="s">
        <v>5269</v>
      </c>
      <c r="T115" s="2">
        <v>116.8</v>
      </c>
    </row>
    <row r="116" spans="1:20">
      <c r="A116" s="2" t="s">
        <v>2924</v>
      </c>
      <c r="B116" s="2" t="s">
        <v>425</v>
      </c>
      <c r="C116" s="2" t="s">
        <v>63</v>
      </c>
      <c r="D116" s="2" t="s">
        <v>224</v>
      </c>
      <c r="E116" s="2">
        <v>684</v>
      </c>
      <c r="F116" s="2">
        <v>679.5</v>
      </c>
      <c r="G116" s="2">
        <v>697.9</v>
      </c>
      <c r="H116" s="2">
        <v>713.6</v>
      </c>
      <c r="I116" s="2">
        <v>481</v>
      </c>
      <c r="J116" s="2">
        <v>359.3</v>
      </c>
      <c r="K116" s="2">
        <v>136.19999999999999</v>
      </c>
      <c r="L116" s="2">
        <v>226.5</v>
      </c>
      <c r="M116" s="2">
        <v>286.2</v>
      </c>
      <c r="N116" s="2">
        <v>294.3</v>
      </c>
      <c r="O116" s="2">
        <v>308.5</v>
      </c>
      <c r="P116" s="2">
        <v>431.7</v>
      </c>
      <c r="Q116" s="2">
        <v>436.6</v>
      </c>
      <c r="R116" s="2">
        <v>105.5</v>
      </c>
      <c r="S116" s="2" t="s">
        <v>5269</v>
      </c>
      <c r="T116" s="2">
        <v>105.5</v>
      </c>
    </row>
    <row r="117" spans="1:20">
      <c r="A117" s="2" t="s">
        <v>2925</v>
      </c>
      <c r="B117" s="2" t="s">
        <v>426</v>
      </c>
      <c r="C117" s="2" t="s">
        <v>63</v>
      </c>
      <c r="D117" s="2" t="s">
        <v>224</v>
      </c>
      <c r="E117" s="2">
        <v>435.9</v>
      </c>
      <c r="F117" s="2">
        <v>433.3</v>
      </c>
      <c r="G117" s="2">
        <v>447.9</v>
      </c>
      <c r="H117" s="2">
        <v>460.4</v>
      </c>
      <c r="I117" s="2">
        <v>339.8</v>
      </c>
      <c r="J117" s="2">
        <v>339.4</v>
      </c>
      <c r="K117" s="2">
        <v>351.8</v>
      </c>
      <c r="L117" s="2">
        <v>482.2</v>
      </c>
      <c r="M117" s="2">
        <v>539.20000000000005</v>
      </c>
      <c r="N117" s="2">
        <v>547.20000000000005</v>
      </c>
      <c r="O117" s="2">
        <v>562.1</v>
      </c>
      <c r="P117" s="2">
        <v>687</v>
      </c>
      <c r="Q117" s="2">
        <v>692</v>
      </c>
      <c r="R117" s="2">
        <v>283.5</v>
      </c>
      <c r="S117" s="2" t="s">
        <v>5269</v>
      </c>
      <c r="T117" s="2">
        <v>283.5</v>
      </c>
    </row>
    <row r="118" spans="1:20">
      <c r="A118" s="2" t="s">
        <v>2926</v>
      </c>
      <c r="B118" s="2" t="s">
        <v>428</v>
      </c>
      <c r="C118" s="2" t="s">
        <v>63</v>
      </c>
      <c r="D118" s="2" t="s">
        <v>224</v>
      </c>
      <c r="E118" s="2">
        <v>608.1</v>
      </c>
      <c r="F118" s="2">
        <v>607.29999999999995</v>
      </c>
      <c r="G118" s="2">
        <v>616.9</v>
      </c>
      <c r="H118" s="2">
        <v>623</v>
      </c>
      <c r="I118" s="2">
        <v>483</v>
      </c>
      <c r="J118" s="2">
        <v>422.7</v>
      </c>
      <c r="K118" s="2">
        <v>339.7</v>
      </c>
      <c r="L118" s="2">
        <v>436.9</v>
      </c>
      <c r="M118" s="2">
        <v>476.2</v>
      </c>
      <c r="N118" s="2">
        <v>483.4</v>
      </c>
      <c r="O118" s="2">
        <v>499.1</v>
      </c>
      <c r="P118" s="2">
        <v>643</v>
      </c>
      <c r="Q118" s="2">
        <v>647</v>
      </c>
      <c r="R118" s="2">
        <v>185.8</v>
      </c>
      <c r="S118" s="2" t="s">
        <v>5269</v>
      </c>
      <c r="T118" s="2">
        <v>185.8</v>
      </c>
    </row>
    <row r="119" spans="1:20">
      <c r="A119" s="2" t="s">
        <v>2927</v>
      </c>
      <c r="B119" s="2" t="s">
        <v>429</v>
      </c>
      <c r="C119" s="2" t="s">
        <v>63</v>
      </c>
      <c r="D119" s="2" t="s">
        <v>224</v>
      </c>
      <c r="E119" s="2">
        <v>781.8</v>
      </c>
      <c r="F119" s="2">
        <v>779.8</v>
      </c>
      <c r="G119" s="2">
        <v>792.5</v>
      </c>
      <c r="H119" s="2">
        <v>801.5</v>
      </c>
      <c r="I119" s="2">
        <v>619.20000000000005</v>
      </c>
      <c r="J119" s="2">
        <v>522.79999999999995</v>
      </c>
      <c r="K119" s="2">
        <v>348.6</v>
      </c>
      <c r="L119" s="2">
        <v>364.7</v>
      </c>
      <c r="M119" s="2">
        <v>373.8</v>
      </c>
      <c r="N119" s="2">
        <v>378.9</v>
      </c>
      <c r="O119" s="2">
        <v>393.3</v>
      </c>
      <c r="P119" s="2">
        <v>542.79999999999995</v>
      </c>
      <c r="Q119" s="2">
        <v>545.20000000000005</v>
      </c>
      <c r="R119" s="2">
        <v>119.3</v>
      </c>
      <c r="S119" s="2" t="s">
        <v>5269</v>
      </c>
      <c r="T119" s="2">
        <v>119.3</v>
      </c>
    </row>
    <row r="120" spans="1:20">
      <c r="A120" s="2" t="s">
        <v>2928</v>
      </c>
      <c r="B120" s="2" t="s">
        <v>431</v>
      </c>
      <c r="C120" s="2" t="s">
        <v>63</v>
      </c>
      <c r="D120" s="2" t="s">
        <v>224</v>
      </c>
      <c r="E120" s="2">
        <v>886.7</v>
      </c>
      <c r="F120" s="2">
        <v>884</v>
      </c>
      <c r="G120" s="2">
        <v>898.4</v>
      </c>
      <c r="H120" s="2">
        <v>909.2</v>
      </c>
      <c r="I120" s="2">
        <v>708.6</v>
      </c>
      <c r="J120" s="2">
        <v>600</v>
      </c>
      <c r="K120" s="2">
        <v>395.3</v>
      </c>
      <c r="L120" s="2">
        <v>354.4</v>
      </c>
      <c r="M120" s="2">
        <v>338.1</v>
      </c>
      <c r="N120" s="2">
        <v>340.6</v>
      </c>
      <c r="O120" s="2">
        <v>351.7</v>
      </c>
      <c r="P120" s="2">
        <v>489.1</v>
      </c>
      <c r="Q120" s="2">
        <v>490.1</v>
      </c>
      <c r="R120" s="2">
        <v>175.6</v>
      </c>
      <c r="S120" s="2" t="s">
        <v>5269</v>
      </c>
      <c r="T120" s="2">
        <v>175.6</v>
      </c>
    </row>
    <row r="121" spans="1:20">
      <c r="A121" s="2" t="s">
        <v>2929</v>
      </c>
      <c r="B121" s="2" t="s">
        <v>433</v>
      </c>
      <c r="C121" s="2" t="s">
        <v>63</v>
      </c>
      <c r="D121" s="2" t="s">
        <v>224</v>
      </c>
      <c r="E121" s="2">
        <v>959.1</v>
      </c>
      <c r="F121" s="2">
        <v>956.3</v>
      </c>
      <c r="G121" s="2">
        <v>971</v>
      </c>
      <c r="H121" s="2">
        <v>982.4</v>
      </c>
      <c r="I121" s="2">
        <v>776.8</v>
      </c>
      <c r="J121" s="2">
        <v>665</v>
      </c>
      <c r="K121" s="2">
        <v>453</v>
      </c>
      <c r="L121" s="2">
        <v>391.9</v>
      </c>
      <c r="M121" s="2">
        <v>365.4</v>
      </c>
      <c r="N121" s="2">
        <v>366.5</v>
      </c>
      <c r="O121" s="2">
        <v>374.9</v>
      </c>
      <c r="P121" s="2">
        <v>495.7</v>
      </c>
      <c r="Q121" s="2">
        <v>495.7</v>
      </c>
      <c r="R121" s="2">
        <v>243</v>
      </c>
      <c r="S121" s="2" t="s">
        <v>5269</v>
      </c>
      <c r="T121" s="2">
        <v>243</v>
      </c>
    </row>
    <row r="122" spans="1:20">
      <c r="A122" s="2" t="s">
        <v>2930</v>
      </c>
      <c r="B122" s="2" t="s">
        <v>435</v>
      </c>
      <c r="C122" s="2" t="s">
        <v>63</v>
      </c>
      <c r="D122" s="2" t="s">
        <v>224</v>
      </c>
      <c r="E122" s="2">
        <v>879.2</v>
      </c>
      <c r="F122" s="2">
        <v>875.3</v>
      </c>
      <c r="G122" s="2">
        <v>892.4</v>
      </c>
      <c r="H122" s="2">
        <v>906.6</v>
      </c>
      <c r="I122" s="2">
        <v>681.6</v>
      </c>
      <c r="J122" s="2">
        <v>561.6</v>
      </c>
      <c r="K122" s="2">
        <v>339.2</v>
      </c>
      <c r="L122" s="2">
        <v>252</v>
      </c>
      <c r="M122" s="2">
        <v>218.9</v>
      </c>
      <c r="N122" s="2">
        <v>218.9</v>
      </c>
      <c r="O122" s="2">
        <v>225.1</v>
      </c>
      <c r="P122" s="2">
        <v>347.2</v>
      </c>
      <c r="Q122" s="2">
        <v>347.8</v>
      </c>
      <c r="R122" s="2">
        <v>173.9</v>
      </c>
      <c r="S122" s="2" t="s">
        <v>5269</v>
      </c>
      <c r="T122" s="2">
        <v>173.9</v>
      </c>
    </row>
    <row r="123" spans="1:20">
      <c r="A123" s="2" t="s">
        <v>2931</v>
      </c>
      <c r="B123" s="2" t="s">
        <v>436</v>
      </c>
      <c r="C123" s="2" t="s">
        <v>63</v>
      </c>
      <c r="D123" s="2" t="s">
        <v>224</v>
      </c>
      <c r="E123" s="2">
        <v>898.2</v>
      </c>
      <c r="F123" s="2">
        <v>894.4</v>
      </c>
      <c r="G123" s="2">
        <v>911.4</v>
      </c>
      <c r="H123" s="2">
        <v>925.4</v>
      </c>
      <c r="I123" s="2">
        <v>701.3</v>
      </c>
      <c r="J123" s="2">
        <v>581.6</v>
      </c>
      <c r="K123" s="2">
        <v>359.3</v>
      </c>
      <c r="L123" s="2">
        <v>272.2</v>
      </c>
      <c r="M123" s="2">
        <v>238.6</v>
      </c>
      <c r="N123" s="2">
        <v>238.4</v>
      </c>
      <c r="O123" s="2">
        <v>244</v>
      </c>
      <c r="P123" s="2">
        <v>357.5</v>
      </c>
      <c r="Q123" s="2">
        <v>357.6</v>
      </c>
      <c r="R123" s="2">
        <v>190</v>
      </c>
      <c r="S123" s="2" t="s">
        <v>5269</v>
      </c>
      <c r="T123" s="2">
        <v>190</v>
      </c>
    </row>
    <row r="124" spans="1:20">
      <c r="A124" s="2" t="s">
        <v>2932</v>
      </c>
      <c r="B124" s="2" t="s">
        <v>438</v>
      </c>
      <c r="C124" s="2" t="s">
        <v>63</v>
      </c>
      <c r="D124" s="2" t="s">
        <v>224</v>
      </c>
      <c r="E124" s="2">
        <v>681.9</v>
      </c>
      <c r="F124" s="2">
        <v>679.9</v>
      </c>
      <c r="G124" s="2">
        <v>692.7</v>
      </c>
      <c r="H124" s="2">
        <v>702</v>
      </c>
      <c r="I124" s="2">
        <v>521.79999999999995</v>
      </c>
      <c r="J124" s="2">
        <v>432.2</v>
      </c>
      <c r="K124" s="2">
        <v>287.89999999999998</v>
      </c>
      <c r="L124" s="2">
        <v>352.9</v>
      </c>
      <c r="M124" s="2">
        <v>383.3</v>
      </c>
      <c r="N124" s="2">
        <v>390</v>
      </c>
      <c r="O124" s="2">
        <v>405.6</v>
      </c>
      <c r="P124" s="2">
        <v>553.1</v>
      </c>
      <c r="Q124" s="2">
        <v>556.70000000000005</v>
      </c>
      <c r="R124" s="2">
        <v>91.7</v>
      </c>
      <c r="S124" s="2" t="s">
        <v>5269</v>
      </c>
      <c r="T124" s="2">
        <v>91.7</v>
      </c>
    </row>
    <row r="125" spans="1:20">
      <c r="A125" s="2" t="s">
        <v>2933</v>
      </c>
      <c r="B125" s="2" t="s">
        <v>440</v>
      </c>
      <c r="C125" s="2" t="s">
        <v>63</v>
      </c>
      <c r="D125" s="2" t="s">
        <v>224</v>
      </c>
      <c r="E125" s="2">
        <v>915.3</v>
      </c>
      <c r="F125" s="2">
        <v>912</v>
      </c>
      <c r="G125" s="2">
        <v>927.9</v>
      </c>
      <c r="H125" s="2">
        <v>940.7</v>
      </c>
      <c r="I125" s="2">
        <v>725.1</v>
      </c>
      <c r="J125" s="2">
        <v>608.9</v>
      </c>
      <c r="K125" s="2">
        <v>390.9</v>
      </c>
      <c r="L125" s="2">
        <v>318.39999999999998</v>
      </c>
      <c r="M125" s="2">
        <v>289.3</v>
      </c>
      <c r="N125" s="2">
        <v>290</v>
      </c>
      <c r="O125" s="2">
        <v>297.8</v>
      </c>
      <c r="P125" s="2">
        <v>418.8</v>
      </c>
      <c r="Q125" s="2">
        <v>419</v>
      </c>
      <c r="R125" s="2">
        <v>197.1</v>
      </c>
      <c r="S125" s="2" t="s">
        <v>5269</v>
      </c>
      <c r="T125" s="2">
        <v>197.1</v>
      </c>
    </row>
    <row r="126" spans="1:20">
      <c r="A126" s="2" t="s">
        <v>2934</v>
      </c>
      <c r="B126" s="2" t="s">
        <v>442</v>
      </c>
      <c r="C126" s="2" t="s">
        <v>63</v>
      </c>
      <c r="D126" s="2" t="s">
        <v>224</v>
      </c>
      <c r="E126" s="2">
        <v>648.4</v>
      </c>
      <c r="F126" s="2">
        <v>646.6</v>
      </c>
      <c r="G126" s="2">
        <v>658.7</v>
      </c>
      <c r="H126" s="2">
        <v>667.3</v>
      </c>
      <c r="I126" s="2">
        <v>497.2</v>
      </c>
      <c r="J126" s="2">
        <v>416.5</v>
      </c>
      <c r="K126" s="2">
        <v>296.2</v>
      </c>
      <c r="L126" s="2">
        <v>378.2</v>
      </c>
      <c r="M126" s="2">
        <v>413.6</v>
      </c>
      <c r="N126" s="2">
        <v>420.6</v>
      </c>
      <c r="O126" s="2">
        <v>436.3</v>
      </c>
      <c r="P126" s="2">
        <v>582</v>
      </c>
      <c r="Q126" s="2">
        <v>585.79999999999995</v>
      </c>
      <c r="R126" s="2">
        <v>121.9</v>
      </c>
      <c r="S126" s="2" t="s">
        <v>5269</v>
      </c>
      <c r="T126" s="2">
        <v>121.9</v>
      </c>
    </row>
    <row r="127" spans="1:20">
      <c r="A127" s="2" t="s">
        <v>2935</v>
      </c>
      <c r="B127" s="2" t="s">
        <v>443</v>
      </c>
      <c r="C127" s="2" t="s">
        <v>63</v>
      </c>
      <c r="D127" s="2" t="s">
        <v>224</v>
      </c>
      <c r="E127" s="2">
        <v>712.5</v>
      </c>
      <c r="F127" s="2">
        <v>709.4</v>
      </c>
      <c r="G127" s="2">
        <v>724.8</v>
      </c>
      <c r="H127" s="2">
        <v>737.1</v>
      </c>
      <c r="I127" s="2">
        <v>529</v>
      </c>
      <c r="J127" s="2">
        <v>420.8</v>
      </c>
      <c r="K127" s="2">
        <v>231.3</v>
      </c>
      <c r="L127" s="2">
        <v>269.39999999999998</v>
      </c>
      <c r="M127" s="2">
        <v>300.10000000000002</v>
      </c>
      <c r="N127" s="2">
        <v>307</v>
      </c>
      <c r="O127" s="2">
        <v>322.7</v>
      </c>
      <c r="P127" s="2">
        <v>469.3</v>
      </c>
      <c r="Q127" s="2">
        <v>473</v>
      </c>
      <c r="R127" s="2">
        <v>8.1999999999999993</v>
      </c>
      <c r="S127" s="2" t="s">
        <v>5269</v>
      </c>
      <c r="T127" s="2">
        <v>8.1999999999999993</v>
      </c>
    </row>
    <row r="128" spans="1:20">
      <c r="A128" s="2" t="s">
        <v>2936</v>
      </c>
      <c r="B128" s="2" t="s">
        <v>444</v>
      </c>
      <c r="C128" s="2" t="s">
        <v>63</v>
      </c>
      <c r="D128" s="2" t="s">
        <v>224</v>
      </c>
      <c r="E128" s="2">
        <v>522.4</v>
      </c>
      <c r="F128" s="2">
        <v>519.6</v>
      </c>
      <c r="G128" s="2">
        <v>534.5</v>
      </c>
      <c r="H128" s="2">
        <v>546.6</v>
      </c>
      <c r="I128" s="2">
        <v>362.6</v>
      </c>
      <c r="J128" s="2">
        <v>306.8</v>
      </c>
      <c r="K128" s="2">
        <v>279.39999999999998</v>
      </c>
      <c r="L128" s="2">
        <v>405.4</v>
      </c>
      <c r="M128" s="2">
        <v>459.3</v>
      </c>
      <c r="N128" s="2">
        <v>467.2</v>
      </c>
      <c r="O128" s="2">
        <v>482.4</v>
      </c>
      <c r="P128" s="2">
        <v>612.79999999999995</v>
      </c>
      <c r="Q128" s="2">
        <v>617.5</v>
      </c>
      <c r="R128" s="2">
        <v>197.1</v>
      </c>
      <c r="S128" s="2" t="s">
        <v>5269</v>
      </c>
      <c r="T128" s="2">
        <v>197.1</v>
      </c>
    </row>
    <row r="129" spans="1:20">
      <c r="A129" s="2" t="s">
        <v>2937</v>
      </c>
      <c r="B129" s="2" t="s">
        <v>445</v>
      </c>
      <c r="C129" s="2" t="s">
        <v>63</v>
      </c>
      <c r="D129" s="2" t="s">
        <v>224</v>
      </c>
      <c r="E129" s="2">
        <v>950.9</v>
      </c>
      <c r="F129" s="2">
        <v>947.7</v>
      </c>
      <c r="G129" s="2">
        <v>963.3</v>
      </c>
      <c r="H129" s="2">
        <v>975.5</v>
      </c>
      <c r="I129" s="2">
        <v>763.2</v>
      </c>
      <c r="J129" s="2">
        <v>648.29999999999995</v>
      </c>
      <c r="K129" s="2">
        <v>431.7</v>
      </c>
      <c r="L129" s="2">
        <v>360.7</v>
      </c>
      <c r="M129" s="2">
        <v>331.2</v>
      </c>
      <c r="N129" s="2">
        <v>331.7</v>
      </c>
      <c r="O129" s="2">
        <v>339.2</v>
      </c>
      <c r="P129" s="2">
        <v>454.6</v>
      </c>
      <c r="Q129" s="2">
        <v>454.4</v>
      </c>
      <c r="R129" s="2">
        <v>232.1</v>
      </c>
      <c r="S129" s="2" t="s">
        <v>5269</v>
      </c>
      <c r="T129" s="2">
        <v>232.1</v>
      </c>
    </row>
    <row r="130" spans="1:20">
      <c r="A130" s="2" t="s">
        <v>2938</v>
      </c>
      <c r="B130" s="2" t="s">
        <v>447</v>
      </c>
      <c r="C130" s="2" t="s">
        <v>63</v>
      </c>
      <c r="D130" s="2" t="s">
        <v>224</v>
      </c>
      <c r="E130" s="2">
        <v>715.1</v>
      </c>
      <c r="F130" s="2">
        <v>712</v>
      </c>
      <c r="G130" s="2">
        <v>727.4</v>
      </c>
      <c r="H130" s="2">
        <v>739.6</v>
      </c>
      <c r="I130" s="2">
        <v>532.29999999999995</v>
      </c>
      <c r="J130" s="2">
        <v>424.4</v>
      </c>
      <c r="K130" s="2">
        <v>235.1</v>
      </c>
      <c r="L130" s="2">
        <v>271.2</v>
      </c>
      <c r="M130" s="2">
        <v>300.7</v>
      </c>
      <c r="N130" s="2">
        <v>307.60000000000002</v>
      </c>
      <c r="O130" s="2">
        <v>323.2</v>
      </c>
      <c r="P130" s="2">
        <v>470.3</v>
      </c>
      <c r="Q130" s="2">
        <v>473.9</v>
      </c>
      <c r="R130" s="2">
        <v>8.8000000000000007</v>
      </c>
      <c r="S130" s="2" t="s">
        <v>5269</v>
      </c>
      <c r="T130" s="2">
        <v>8.8000000000000007</v>
      </c>
    </row>
    <row r="131" spans="1:20">
      <c r="A131" s="2" t="s">
        <v>2939</v>
      </c>
      <c r="B131" s="2" t="s">
        <v>448</v>
      </c>
      <c r="C131" s="2" t="s">
        <v>63</v>
      </c>
      <c r="D131" s="2" t="s">
        <v>224</v>
      </c>
      <c r="E131" s="2">
        <v>810.4</v>
      </c>
      <c r="F131" s="2">
        <v>806</v>
      </c>
      <c r="G131" s="2">
        <v>824.3</v>
      </c>
      <c r="H131" s="2">
        <v>839.9</v>
      </c>
      <c r="I131" s="2">
        <v>606.9</v>
      </c>
      <c r="J131" s="2">
        <v>484.3</v>
      </c>
      <c r="K131" s="2">
        <v>262.3</v>
      </c>
      <c r="L131" s="2">
        <v>163</v>
      </c>
      <c r="M131" s="2">
        <v>167.1</v>
      </c>
      <c r="N131" s="2">
        <v>173.8</v>
      </c>
      <c r="O131" s="2">
        <v>184.9</v>
      </c>
      <c r="P131" s="2">
        <v>315</v>
      </c>
      <c r="Q131" s="2">
        <v>318.89999999999998</v>
      </c>
      <c r="R131" s="2"/>
      <c r="S131" s="2" t="s">
        <v>156</v>
      </c>
      <c r="T131" s="2">
        <v>163</v>
      </c>
    </row>
    <row r="132" spans="1:20">
      <c r="A132" s="2" t="s">
        <v>2940</v>
      </c>
      <c r="B132" s="2" t="s">
        <v>449</v>
      </c>
      <c r="C132" s="2" t="s">
        <v>63</v>
      </c>
      <c r="D132" s="2" t="s">
        <v>224</v>
      </c>
      <c r="E132" s="2">
        <v>515.20000000000005</v>
      </c>
      <c r="F132" s="2">
        <v>514.20000000000005</v>
      </c>
      <c r="G132" s="2">
        <v>524.4</v>
      </c>
      <c r="H132" s="2">
        <v>531.5</v>
      </c>
      <c r="I132" s="2">
        <v>403.2</v>
      </c>
      <c r="J132" s="2">
        <v>367.2</v>
      </c>
      <c r="K132" s="2">
        <v>336.5</v>
      </c>
      <c r="L132" s="2">
        <v>457</v>
      </c>
      <c r="M132" s="2">
        <v>506.9</v>
      </c>
      <c r="N132" s="2">
        <v>514.70000000000005</v>
      </c>
      <c r="O132" s="2">
        <v>530.1</v>
      </c>
      <c r="P132" s="2">
        <v>665.3</v>
      </c>
      <c r="Q132" s="2">
        <v>669.9</v>
      </c>
      <c r="R132" s="2">
        <v>230.8</v>
      </c>
      <c r="S132" s="2" t="s">
        <v>5269</v>
      </c>
      <c r="T132" s="2">
        <v>230.8</v>
      </c>
    </row>
    <row r="133" spans="1:20">
      <c r="A133" s="2" t="s">
        <v>2941</v>
      </c>
      <c r="B133" s="2" t="s">
        <v>451</v>
      </c>
      <c r="C133" s="2" t="s">
        <v>63</v>
      </c>
      <c r="D133" s="2" t="s">
        <v>224</v>
      </c>
      <c r="E133" s="2">
        <v>723.9</v>
      </c>
      <c r="F133" s="2">
        <v>723.2</v>
      </c>
      <c r="G133" s="2">
        <v>732.6</v>
      </c>
      <c r="H133" s="2">
        <v>738.1</v>
      </c>
      <c r="I133" s="2">
        <v>591.70000000000005</v>
      </c>
      <c r="J133" s="2">
        <v>517.29999999999995</v>
      </c>
      <c r="K133" s="2">
        <v>389.9</v>
      </c>
      <c r="L133" s="2">
        <v>448.3</v>
      </c>
      <c r="M133" s="2">
        <v>470.7</v>
      </c>
      <c r="N133" s="2">
        <v>476.8</v>
      </c>
      <c r="O133" s="2">
        <v>492</v>
      </c>
      <c r="P133" s="2">
        <v>641.6</v>
      </c>
      <c r="Q133" s="2">
        <v>644.70000000000005</v>
      </c>
      <c r="R133" s="2">
        <v>186.2</v>
      </c>
      <c r="S133" s="2" t="s">
        <v>5269</v>
      </c>
      <c r="T133" s="2">
        <v>186.2</v>
      </c>
    </row>
    <row r="134" spans="1:20">
      <c r="A134" s="2" t="s">
        <v>2942</v>
      </c>
      <c r="B134" s="2" t="s">
        <v>452</v>
      </c>
      <c r="C134" s="2" t="s">
        <v>63</v>
      </c>
      <c r="D134" s="2" t="s">
        <v>224</v>
      </c>
      <c r="E134" s="2">
        <v>515.5</v>
      </c>
      <c r="F134" s="2">
        <v>518.4</v>
      </c>
      <c r="G134" s="2">
        <v>516.4</v>
      </c>
      <c r="H134" s="2">
        <v>510.8</v>
      </c>
      <c r="I134" s="2">
        <v>501.1</v>
      </c>
      <c r="J134" s="2">
        <v>496.8</v>
      </c>
      <c r="K134" s="2">
        <v>489.4</v>
      </c>
      <c r="L134" s="2">
        <v>612.29999999999995</v>
      </c>
      <c r="M134" s="2">
        <v>662.2</v>
      </c>
      <c r="N134" s="2">
        <v>669.9</v>
      </c>
      <c r="O134" s="2">
        <v>685.4</v>
      </c>
      <c r="P134" s="2">
        <v>820.6</v>
      </c>
      <c r="Q134" s="2">
        <v>825.2</v>
      </c>
      <c r="R134" s="2">
        <v>382.6</v>
      </c>
      <c r="S134" s="2" t="s">
        <v>5269</v>
      </c>
      <c r="T134" s="2">
        <v>382.6</v>
      </c>
    </row>
    <row r="135" spans="1:20">
      <c r="A135" s="2" t="s">
        <v>2943</v>
      </c>
      <c r="B135" s="2" t="s">
        <v>453</v>
      </c>
      <c r="C135" s="2" t="s">
        <v>63</v>
      </c>
      <c r="D135" s="2" t="s">
        <v>224</v>
      </c>
      <c r="E135" s="2">
        <v>824</v>
      </c>
      <c r="F135" s="2">
        <v>819.7</v>
      </c>
      <c r="G135" s="2">
        <v>837.7</v>
      </c>
      <c r="H135" s="2">
        <v>852.9</v>
      </c>
      <c r="I135" s="2">
        <v>621.70000000000005</v>
      </c>
      <c r="J135" s="2">
        <v>499.7</v>
      </c>
      <c r="K135" s="2">
        <v>276.89999999999998</v>
      </c>
      <c r="L135" s="2">
        <v>180.6</v>
      </c>
      <c r="M135" s="2">
        <v>147.69999999999999</v>
      </c>
      <c r="N135" s="2">
        <v>153.69999999999999</v>
      </c>
      <c r="O135" s="2">
        <v>168.2</v>
      </c>
      <c r="P135" s="2">
        <v>315.39999999999998</v>
      </c>
      <c r="Q135" s="2">
        <v>318.5</v>
      </c>
      <c r="R135" s="2"/>
      <c r="S135" s="2" t="s">
        <v>161</v>
      </c>
      <c r="T135" s="2">
        <v>147.69999999999999</v>
      </c>
    </row>
    <row r="136" spans="1:20">
      <c r="A136" s="2" t="s">
        <v>2944</v>
      </c>
      <c r="B136" s="2" t="s">
        <v>454</v>
      </c>
      <c r="C136" s="2" t="s">
        <v>63</v>
      </c>
      <c r="D136" s="2" t="s">
        <v>224</v>
      </c>
      <c r="E136" s="2">
        <v>717.3</v>
      </c>
      <c r="F136" s="2">
        <v>714.1</v>
      </c>
      <c r="G136" s="2">
        <v>729.6</v>
      </c>
      <c r="H136" s="2">
        <v>741.8</v>
      </c>
      <c r="I136" s="2">
        <v>534</v>
      </c>
      <c r="J136" s="2">
        <v>425.7</v>
      </c>
      <c r="K136" s="2">
        <v>235.2</v>
      </c>
      <c r="L136" s="2">
        <v>269.2</v>
      </c>
      <c r="M136" s="2">
        <v>298.3</v>
      </c>
      <c r="N136" s="2">
        <v>305.10000000000002</v>
      </c>
      <c r="O136" s="2">
        <v>320.8</v>
      </c>
      <c r="P136" s="2">
        <v>467.9</v>
      </c>
      <c r="Q136" s="2">
        <v>471.5</v>
      </c>
      <c r="R136" s="2">
        <v>6.8</v>
      </c>
      <c r="S136" s="2" t="s">
        <v>5269</v>
      </c>
      <c r="T136" s="2">
        <v>6.8</v>
      </c>
    </row>
    <row r="137" spans="1:20">
      <c r="A137" s="2" t="s">
        <v>2945</v>
      </c>
      <c r="B137" s="2" t="s">
        <v>455</v>
      </c>
      <c r="C137" s="2" t="s">
        <v>63</v>
      </c>
      <c r="D137" s="2" t="s">
        <v>224</v>
      </c>
      <c r="E137" s="2">
        <v>496.7</v>
      </c>
      <c r="F137" s="2">
        <v>498</v>
      </c>
      <c r="G137" s="2">
        <v>501.8</v>
      </c>
      <c r="H137" s="2">
        <v>502.3</v>
      </c>
      <c r="I137" s="2">
        <v>441.8</v>
      </c>
      <c r="J137" s="2">
        <v>426.6</v>
      </c>
      <c r="K137" s="2">
        <v>410.3</v>
      </c>
      <c r="L137" s="2">
        <v>532</v>
      </c>
      <c r="M137" s="2">
        <v>581.79999999999995</v>
      </c>
      <c r="N137" s="2">
        <v>589.5</v>
      </c>
      <c r="O137" s="2">
        <v>605</v>
      </c>
      <c r="P137" s="2">
        <v>740.3</v>
      </c>
      <c r="Q137" s="2">
        <v>744.9</v>
      </c>
      <c r="R137" s="2">
        <v>303.2</v>
      </c>
      <c r="S137" s="2" t="s">
        <v>5269</v>
      </c>
      <c r="T137" s="2">
        <v>303.2</v>
      </c>
    </row>
    <row r="138" spans="1:20">
      <c r="A138" s="2" t="s">
        <v>2946</v>
      </c>
      <c r="B138" s="2" t="s">
        <v>457</v>
      </c>
      <c r="C138" s="2" t="s">
        <v>63</v>
      </c>
      <c r="D138" s="2" t="s">
        <v>224</v>
      </c>
      <c r="E138" s="2">
        <v>606.29999999999995</v>
      </c>
      <c r="F138" s="2">
        <v>606.9</v>
      </c>
      <c r="G138" s="2">
        <v>612.79999999999995</v>
      </c>
      <c r="H138" s="2">
        <v>615</v>
      </c>
      <c r="I138" s="2">
        <v>514.20000000000005</v>
      </c>
      <c r="J138" s="2">
        <v>470.8</v>
      </c>
      <c r="K138" s="2">
        <v>406.6</v>
      </c>
      <c r="L138" s="2">
        <v>506.9</v>
      </c>
      <c r="M138" s="2">
        <v>545.9</v>
      </c>
      <c r="N138" s="2">
        <v>553.1</v>
      </c>
      <c r="O138" s="2">
        <v>568.79999999999995</v>
      </c>
      <c r="P138" s="2">
        <v>713</v>
      </c>
      <c r="Q138" s="2">
        <v>717</v>
      </c>
      <c r="R138" s="2">
        <v>254.9</v>
      </c>
      <c r="S138" s="2" t="s">
        <v>5269</v>
      </c>
      <c r="T138" s="2">
        <v>254.9</v>
      </c>
    </row>
    <row r="139" spans="1:20">
      <c r="A139" s="2" t="s">
        <v>2947</v>
      </c>
      <c r="B139" s="2" t="s">
        <v>459</v>
      </c>
      <c r="C139" s="2" t="s">
        <v>63</v>
      </c>
      <c r="D139" s="2" t="s">
        <v>224</v>
      </c>
      <c r="E139" s="2">
        <v>825.1</v>
      </c>
      <c r="F139" s="2">
        <v>820.8</v>
      </c>
      <c r="G139" s="2">
        <v>838.7</v>
      </c>
      <c r="H139" s="2">
        <v>853.8</v>
      </c>
      <c r="I139" s="2">
        <v>623.5</v>
      </c>
      <c r="J139" s="2">
        <v>501.8</v>
      </c>
      <c r="K139" s="2">
        <v>278.8</v>
      </c>
      <c r="L139" s="2">
        <v>184.6</v>
      </c>
      <c r="M139" s="2">
        <v>151.80000000000001</v>
      </c>
      <c r="N139" s="2">
        <v>155.4</v>
      </c>
      <c r="O139" s="2">
        <v>170.6</v>
      </c>
      <c r="P139" s="2">
        <v>320.3</v>
      </c>
      <c r="Q139" s="2">
        <v>323.2</v>
      </c>
      <c r="R139" s="2">
        <v>144.19999999999999</v>
      </c>
      <c r="S139" s="2" t="s">
        <v>5269</v>
      </c>
      <c r="T139" s="2">
        <v>144.19999999999999</v>
      </c>
    </row>
    <row r="140" spans="1:20">
      <c r="A140" s="2" t="s">
        <v>2948</v>
      </c>
      <c r="B140" s="2" t="s">
        <v>460</v>
      </c>
      <c r="C140" s="2" t="s">
        <v>63</v>
      </c>
      <c r="D140" s="2" t="s">
        <v>224</v>
      </c>
      <c r="E140" s="2">
        <v>716.6</v>
      </c>
      <c r="F140" s="2">
        <v>713.4</v>
      </c>
      <c r="G140" s="2">
        <v>728.9</v>
      </c>
      <c r="H140" s="2">
        <v>741.2</v>
      </c>
      <c r="I140" s="2">
        <v>532.70000000000005</v>
      </c>
      <c r="J140" s="2">
        <v>424.1</v>
      </c>
      <c r="K140" s="2">
        <v>232.7</v>
      </c>
      <c r="L140" s="2">
        <v>266.89999999999998</v>
      </c>
      <c r="M140" s="2">
        <v>296.7</v>
      </c>
      <c r="N140" s="2">
        <v>303.5</v>
      </c>
      <c r="O140" s="2">
        <v>319.2</v>
      </c>
      <c r="P140" s="2">
        <v>466.1</v>
      </c>
      <c r="Q140" s="2">
        <v>469.7</v>
      </c>
      <c r="R140" s="2">
        <v>4.5999999999999996</v>
      </c>
      <c r="S140" s="2" t="s">
        <v>5269</v>
      </c>
      <c r="T140" s="2">
        <v>4.5999999999999996</v>
      </c>
    </row>
    <row r="141" spans="1:20">
      <c r="A141" s="2" t="s">
        <v>2949</v>
      </c>
      <c r="B141" s="2" t="s">
        <v>461</v>
      </c>
      <c r="C141" s="2" t="s">
        <v>63</v>
      </c>
      <c r="D141" s="2" t="s">
        <v>224</v>
      </c>
      <c r="E141" s="2">
        <v>681.1</v>
      </c>
      <c r="F141" s="2">
        <v>675.9</v>
      </c>
      <c r="G141" s="2">
        <v>695.6</v>
      </c>
      <c r="H141" s="2">
        <v>713</v>
      </c>
      <c r="I141" s="2">
        <v>472.6</v>
      </c>
      <c r="J141" s="2">
        <v>350</v>
      </c>
      <c r="K141" s="2">
        <v>175.6</v>
      </c>
      <c r="L141" s="2">
        <v>251.9</v>
      </c>
      <c r="M141" s="2">
        <v>316</v>
      </c>
      <c r="N141" s="2">
        <v>323.60000000000002</v>
      </c>
      <c r="O141" s="2">
        <v>335.9</v>
      </c>
      <c r="P141" s="2">
        <v>436.7</v>
      </c>
      <c r="Q141" s="2">
        <v>442.1</v>
      </c>
      <c r="R141" s="2"/>
      <c r="S141" s="2" t="s">
        <v>152</v>
      </c>
      <c r="T141" s="2">
        <v>175.6</v>
      </c>
    </row>
    <row r="142" spans="1:20">
      <c r="A142" s="2" t="s">
        <v>2950</v>
      </c>
      <c r="B142" s="2" t="s">
        <v>462</v>
      </c>
      <c r="C142" s="2" t="s">
        <v>63</v>
      </c>
      <c r="D142" s="2" t="s">
        <v>224</v>
      </c>
      <c r="E142" s="2">
        <v>683.9</v>
      </c>
      <c r="F142" s="2">
        <v>684.8</v>
      </c>
      <c r="G142" s="2">
        <v>689.6</v>
      </c>
      <c r="H142" s="2">
        <v>690.5</v>
      </c>
      <c r="I142" s="2">
        <v>595</v>
      </c>
      <c r="J142" s="2">
        <v>547.29999999999995</v>
      </c>
      <c r="K142" s="2">
        <v>466</v>
      </c>
      <c r="L142" s="2">
        <v>551.20000000000005</v>
      </c>
      <c r="M142" s="2">
        <v>582.4</v>
      </c>
      <c r="N142" s="2">
        <v>589.1</v>
      </c>
      <c r="O142" s="2">
        <v>604.6</v>
      </c>
      <c r="P142" s="2">
        <v>752.5</v>
      </c>
      <c r="Q142" s="2">
        <v>756</v>
      </c>
      <c r="R142" s="2">
        <v>291</v>
      </c>
      <c r="S142" s="2" t="s">
        <v>5269</v>
      </c>
      <c r="T142" s="2">
        <v>291</v>
      </c>
    </row>
    <row r="143" spans="1:20">
      <c r="A143" s="2" t="s">
        <v>2951</v>
      </c>
      <c r="B143" s="2" t="s">
        <v>463</v>
      </c>
      <c r="C143" s="2" t="s">
        <v>63</v>
      </c>
      <c r="D143" s="2" t="s">
        <v>224</v>
      </c>
      <c r="E143" s="2">
        <v>863.7</v>
      </c>
      <c r="F143" s="2">
        <v>861.3</v>
      </c>
      <c r="G143" s="2">
        <v>875.1</v>
      </c>
      <c r="H143" s="2">
        <v>885.4</v>
      </c>
      <c r="I143" s="2">
        <v>689.5</v>
      </c>
      <c r="J143" s="2">
        <v>583.79999999999995</v>
      </c>
      <c r="K143" s="2">
        <v>385.2</v>
      </c>
      <c r="L143" s="2">
        <v>357.3</v>
      </c>
      <c r="M143" s="2">
        <v>346.8</v>
      </c>
      <c r="N143" s="2">
        <v>350</v>
      </c>
      <c r="O143" s="2">
        <v>362.1</v>
      </c>
      <c r="P143" s="2">
        <v>504.2</v>
      </c>
      <c r="Q143" s="2">
        <v>505.5</v>
      </c>
      <c r="R143" s="2">
        <v>159.9</v>
      </c>
      <c r="S143" s="2" t="s">
        <v>5269</v>
      </c>
      <c r="T143" s="2">
        <v>159.9</v>
      </c>
    </row>
    <row r="144" spans="1:20">
      <c r="A144" s="2" t="s">
        <v>2952</v>
      </c>
      <c r="B144" s="2" t="s">
        <v>465</v>
      </c>
      <c r="C144" s="2" t="s">
        <v>63</v>
      </c>
      <c r="D144" s="2" t="s">
        <v>224</v>
      </c>
      <c r="E144" s="2">
        <v>496.9</v>
      </c>
      <c r="F144" s="2">
        <v>498.2</v>
      </c>
      <c r="G144" s="2">
        <v>502</v>
      </c>
      <c r="H144" s="2">
        <v>502.4</v>
      </c>
      <c r="I144" s="2">
        <v>442.1</v>
      </c>
      <c r="J144" s="2">
        <v>426.8</v>
      </c>
      <c r="K144" s="2">
        <v>410.5</v>
      </c>
      <c r="L144" s="2">
        <v>532.1</v>
      </c>
      <c r="M144" s="2">
        <v>581.9</v>
      </c>
      <c r="N144" s="2">
        <v>589.6</v>
      </c>
      <c r="O144" s="2">
        <v>605.1</v>
      </c>
      <c r="P144" s="2">
        <v>740.5</v>
      </c>
      <c r="Q144" s="2">
        <v>745.1</v>
      </c>
      <c r="R144" s="2">
        <v>303.3</v>
      </c>
      <c r="S144" s="2" t="s">
        <v>5269</v>
      </c>
      <c r="T144" s="2">
        <v>303.3</v>
      </c>
    </row>
    <row r="145" spans="1:20">
      <c r="A145" s="2" t="s">
        <v>2953</v>
      </c>
      <c r="B145" s="2" t="s">
        <v>466</v>
      </c>
      <c r="C145" s="2" t="s">
        <v>63</v>
      </c>
      <c r="D145" s="2" t="s">
        <v>224</v>
      </c>
      <c r="E145" s="2">
        <v>782.1</v>
      </c>
      <c r="F145" s="2">
        <v>777.6</v>
      </c>
      <c r="G145" s="2">
        <v>795.8</v>
      </c>
      <c r="H145" s="2">
        <v>811.3</v>
      </c>
      <c r="I145" s="2">
        <v>579</v>
      </c>
      <c r="J145" s="2">
        <v>456.8</v>
      </c>
      <c r="K145" s="2">
        <v>234.3</v>
      </c>
      <c r="L145" s="2">
        <v>142</v>
      </c>
      <c r="M145" s="2">
        <v>188.8</v>
      </c>
      <c r="N145" s="2">
        <v>196.7</v>
      </c>
      <c r="O145" s="2">
        <v>210.5</v>
      </c>
      <c r="P145" s="2">
        <v>341.6</v>
      </c>
      <c r="Q145" s="2">
        <v>345.9</v>
      </c>
      <c r="R145" s="2">
        <v>124.6</v>
      </c>
      <c r="S145" s="2" t="s">
        <v>5269</v>
      </c>
      <c r="T145" s="2">
        <v>124.6</v>
      </c>
    </row>
    <row r="146" spans="1:20">
      <c r="A146" s="2" t="s">
        <v>2954</v>
      </c>
      <c r="B146" s="2" t="s">
        <v>467</v>
      </c>
      <c r="C146" s="2" t="s">
        <v>63</v>
      </c>
      <c r="D146" s="2" t="s">
        <v>224</v>
      </c>
      <c r="E146" s="2">
        <v>834.2</v>
      </c>
      <c r="F146" s="2">
        <v>831.8</v>
      </c>
      <c r="G146" s="2">
        <v>845.6</v>
      </c>
      <c r="H146" s="2">
        <v>855.7</v>
      </c>
      <c r="I146" s="2">
        <v>661.9</v>
      </c>
      <c r="J146" s="2">
        <v>557.9</v>
      </c>
      <c r="K146" s="2">
        <v>364.2</v>
      </c>
      <c r="L146" s="2">
        <v>348.2</v>
      </c>
      <c r="M146" s="2">
        <v>344</v>
      </c>
      <c r="N146" s="2">
        <v>347.9</v>
      </c>
      <c r="O146" s="2">
        <v>360.9</v>
      </c>
      <c r="P146" s="2">
        <v>506.8</v>
      </c>
      <c r="Q146" s="2">
        <v>508.5</v>
      </c>
      <c r="R146" s="2">
        <v>135.9</v>
      </c>
      <c r="S146" s="2" t="s">
        <v>5269</v>
      </c>
      <c r="T146" s="2">
        <v>135.9</v>
      </c>
    </row>
    <row r="147" spans="1:20">
      <c r="A147" s="2" t="s">
        <v>2955</v>
      </c>
      <c r="B147" s="2" t="s">
        <v>469</v>
      </c>
      <c r="C147" s="2" t="s">
        <v>63</v>
      </c>
      <c r="D147" s="2" t="s">
        <v>224</v>
      </c>
      <c r="E147" s="2">
        <v>438.2</v>
      </c>
      <c r="F147" s="2">
        <v>439.2</v>
      </c>
      <c r="G147" s="2">
        <v>444.4</v>
      </c>
      <c r="H147" s="2">
        <v>447.3</v>
      </c>
      <c r="I147" s="2">
        <v>396.7</v>
      </c>
      <c r="J147" s="2">
        <v>394.7</v>
      </c>
      <c r="K147" s="2">
        <v>398.5</v>
      </c>
      <c r="L147" s="2">
        <v>526.6</v>
      </c>
      <c r="M147" s="2">
        <v>580.9</v>
      </c>
      <c r="N147" s="2">
        <v>588.79999999999995</v>
      </c>
      <c r="O147" s="2">
        <v>604</v>
      </c>
      <c r="P147" s="2">
        <v>733.3</v>
      </c>
      <c r="Q147" s="2">
        <v>738.2</v>
      </c>
      <c r="R147" s="2">
        <v>314</v>
      </c>
      <c r="S147" s="2" t="s">
        <v>5269</v>
      </c>
      <c r="T147" s="2">
        <v>314</v>
      </c>
    </row>
    <row r="148" spans="1:20">
      <c r="A148" s="2" t="s">
        <v>2956</v>
      </c>
      <c r="B148" s="2" t="s">
        <v>471</v>
      </c>
      <c r="C148" s="2" t="s">
        <v>63</v>
      </c>
      <c r="D148" s="2" t="s">
        <v>224</v>
      </c>
      <c r="E148" s="2">
        <v>889.3</v>
      </c>
      <c r="F148" s="2">
        <v>885.4</v>
      </c>
      <c r="G148" s="2">
        <v>902.6</v>
      </c>
      <c r="H148" s="2">
        <v>916.8</v>
      </c>
      <c r="I148" s="2">
        <v>691.5</v>
      </c>
      <c r="J148" s="2">
        <v>571.29999999999995</v>
      </c>
      <c r="K148" s="2">
        <v>348.8</v>
      </c>
      <c r="L148" s="2">
        <v>260</v>
      </c>
      <c r="M148" s="2">
        <v>226.2</v>
      </c>
      <c r="N148" s="2">
        <v>225.9</v>
      </c>
      <c r="O148" s="2">
        <v>231.3</v>
      </c>
      <c r="P148" s="2">
        <v>346.7</v>
      </c>
      <c r="Q148" s="2">
        <v>347</v>
      </c>
      <c r="R148" s="2">
        <v>184.1</v>
      </c>
      <c r="S148" s="2" t="s">
        <v>5269</v>
      </c>
      <c r="T148" s="2">
        <v>184.1</v>
      </c>
    </row>
    <row r="149" spans="1:20">
      <c r="A149" s="2" t="s">
        <v>2957</v>
      </c>
      <c r="B149" s="2" t="s">
        <v>472</v>
      </c>
      <c r="C149" s="2" t="s">
        <v>63</v>
      </c>
      <c r="D149" s="2" t="s">
        <v>224</v>
      </c>
      <c r="E149" s="2">
        <v>882.1</v>
      </c>
      <c r="F149" s="2">
        <v>878.2</v>
      </c>
      <c r="G149" s="2">
        <v>895.3</v>
      </c>
      <c r="H149" s="2">
        <v>909.5</v>
      </c>
      <c r="I149" s="2">
        <v>684.4</v>
      </c>
      <c r="J149" s="2">
        <v>564.4</v>
      </c>
      <c r="K149" s="2">
        <v>342</v>
      </c>
      <c r="L149" s="2">
        <v>254.4</v>
      </c>
      <c r="M149" s="2">
        <v>221.1</v>
      </c>
      <c r="N149" s="2">
        <v>221</v>
      </c>
      <c r="O149" s="2">
        <v>227</v>
      </c>
      <c r="P149" s="2">
        <v>347.3</v>
      </c>
      <c r="Q149" s="2">
        <v>347.8</v>
      </c>
      <c r="R149" s="2">
        <v>176.7</v>
      </c>
      <c r="S149" s="2" t="s">
        <v>5269</v>
      </c>
      <c r="T149" s="2">
        <v>176.7</v>
      </c>
    </row>
    <row r="150" spans="1:20">
      <c r="A150" s="2" t="s">
        <v>2958</v>
      </c>
      <c r="B150" s="2" t="s">
        <v>473</v>
      </c>
      <c r="C150" s="2" t="s">
        <v>63</v>
      </c>
      <c r="D150" s="2" t="s">
        <v>224</v>
      </c>
      <c r="E150" s="2">
        <v>891.1</v>
      </c>
      <c r="F150" s="2">
        <v>886.4</v>
      </c>
      <c r="G150" s="2">
        <v>905.2</v>
      </c>
      <c r="H150" s="2">
        <v>921.5</v>
      </c>
      <c r="I150" s="2">
        <v>684.9</v>
      </c>
      <c r="J150" s="2">
        <v>561.6</v>
      </c>
      <c r="K150" s="2">
        <v>343.8</v>
      </c>
      <c r="L150" s="2">
        <v>246.5</v>
      </c>
      <c r="M150" s="2">
        <v>232.8</v>
      </c>
      <c r="N150" s="2">
        <v>233.1</v>
      </c>
      <c r="O150" s="2">
        <v>233.3</v>
      </c>
      <c r="P150" s="2">
        <v>244.9</v>
      </c>
      <c r="Q150" s="2">
        <v>243.3</v>
      </c>
      <c r="R150" s="2">
        <v>232.6</v>
      </c>
      <c r="S150" s="2" t="s">
        <v>5269</v>
      </c>
      <c r="T150" s="2">
        <v>232.6</v>
      </c>
    </row>
    <row r="151" spans="1:20">
      <c r="A151" s="2" t="s">
        <v>2959</v>
      </c>
      <c r="B151" s="2" t="s">
        <v>474</v>
      </c>
      <c r="C151" s="2" t="s">
        <v>63</v>
      </c>
      <c r="D151" s="2" t="s">
        <v>224</v>
      </c>
      <c r="E151" s="2">
        <v>753.1</v>
      </c>
      <c r="F151" s="2">
        <v>750.9</v>
      </c>
      <c r="G151" s="2">
        <v>764.1</v>
      </c>
      <c r="H151" s="2">
        <v>773.7</v>
      </c>
      <c r="I151" s="2">
        <v>587.20000000000005</v>
      </c>
      <c r="J151" s="2">
        <v>489.7</v>
      </c>
      <c r="K151" s="2">
        <v>316.60000000000002</v>
      </c>
      <c r="L151" s="2">
        <v>341.9</v>
      </c>
      <c r="M151" s="2">
        <v>356.9</v>
      </c>
      <c r="N151" s="2">
        <v>362.6</v>
      </c>
      <c r="O151" s="2">
        <v>377.5</v>
      </c>
      <c r="P151" s="2">
        <v>527.5</v>
      </c>
      <c r="Q151" s="2">
        <v>530.20000000000005</v>
      </c>
      <c r="R151" s="2">
        <v>89.1</v>
      </c>
      <c r="S151" s="2" t="s">
        <v>5269</v>
      </c>
      <c r="T151" s="2">
        <v>89.1</v>
      </c>
    </row>
    <row r="152" spans="1:20">
      <c r="A152" s="2" t="s">
        <v>2960</v>
      </c>
      <c r="B152" s="2" t="s">
        <v>476</v>
      </c>
      <c r="C152" s="2" t="s">
        <v>63</v>
      </c>
      <c r="D152" s="2" t="s">
        <v>224</v>
      </c>
      <c r="E152" s="2">
        <v>883.3</v>
      </c>
      <c r="F152" s="2">
        <v>878.5</v>
      </c>
      <c r="G152" s="2">
        <v>897.4</v>
      </c>
      <c r="H152" s="2">
        <v>913.6</v>
      </c>
      <c r="I152" s="2">
        <v>677</v>
      </c>
      <c r="J152" s="2">
        <v>553.70000000000005</v>
      </c>
      <c r="K152" s="2">
        <v>336</v>
      </c>
      <c r="L152" s="2">
        <v>238.9</v>
      </c>
      <c r="M152" s="2">
        <v>226.8</v>
      </c>
      <c r="N152" s="2">
        <v>227.4</v>
      </c>
      <c r="O152" s="2">
        <v>227.7</v>
      </c>
      <c r="P152" s="2">
        <v>240.8</v>
      </c>
      <c r="Q152" s="2">
        <v>241.1</v>
      </c>
      <c r="R152" s="2">
        <v>226.4</v>
      </c>
      <c r="S152" s="2" t="s">
        <v>5269</v>
      </c>
      <c r="T152" s="2">
        <v>226.4</v>
      </c>
    </row>
    <row r="153" spans="1:20">
      <c r="A153" s="2" t="s">
        <v>2961</v>
      </c>
      <c r="B153" s="2" t="s">
        <v>477</v>
      </c>
      <c r="C153" s="2" t="s">
        <v>63</v>
      </c>
      <c r="D153" s="2" t="s">
        <v>224</v>
      </c>
      <c r="E153" s="2">
        <v>715.5</v>
      </c>
      <c r="F153" s="2">
        <v>712.3</v>
      </c>
      <c r="G153" s="2">
        <v>727.9</v>
      </c>
      <c r="H153" s="2">
        <v>740.2</v>
      </c>
      <c r="I153" s="2">
        <v>531.6</v>
      </c>
      <c r="J153" s="2">
        <v>422.9</v>
      </c>
      <c r="K153" s="2">
        <v>231.7</v>
      </c>
      <c r="L153" s="2">
        <v>266.89999999999998</v>
      </c>
      <c r="M153" s="2">
        <v>297</v>
      </c>
      <c r="N153" s="2">
        <v>303.89999999999998</v>
      </c>
      <c r="O153" s="2">
        <v>319.60000000000002</v>
      </c>
      <c r="P153" s="2">
        <v>466.4</v>
      </c>
      <c r="Q153" s="2">
        <v>470</v>
      </c>
      <c r="R153" s="2">
        <v>4.9000000000000004</v>
      </c>
      <c r="S153" s="2" t="s">
        <v>5269</v>
      </c>
      <c r="T153" s="2">
        <v>4.9000000000000004</v>
      </c>
    </row>
    <row r="154" spans="1:20">
      <c r="A154" s="2" t="s">
        <v>2962</v>
      </c>
      <c r="B154" s="2" t="s">
        <v>478</v>
      </c>
      <c r="C154" s="2" t="s">
        <v>63</v>
      </c>
      <c r="D154" s="2" t="s">
        <v>224</v>
      </c>
      <c r="E154" s="2">
        <v>712.4</v>
      </c>
      <c r="F154" s="2">
        <v>709.3</v>
      </c>
      <c r="G154" s="2">
        <v>724.7</v>
      </c>
      <c r="H154" s="2">
        <v>737</v>
      </c>
      <c r="I154" s="2">
        <v>529</v>
      </c>
      <c r="J154" s="2">
        <v>420.9</v>
      </c>
      <c r="K154" s="2">
        <v>231.5</v>
      </c>
      <c r="L154" s="2">
        <v>269.7</v>
      </c>
      <c r="M154" s="2">
        <v>300.39999999999998</v>
      </c>
      <c r="N154" s="2">
        <v>307.3</v>
      </c>
      <c r="O154" s="2">
        <v>323</v>
      </c>
      <c r="P154" s="2">
        <v>469.6</v>
      </c>
      <c r="Q154" s="2">
        <v>473.2</v>
      </c>
      <c r="R154" s="2">
        <v>8.4</v>
      </c>
      <c r="S154" s="2" t="s">
        <v>5269</v>
      </c>
      <c r="T154" s="2">
        <v>8.4</v>
      </c>
    </row>
    <row r="155" spans="1:20">
      <c r="A155" s="2" t="s">
        <v>2963</v>
      </c>
      <c r="B155" s="2" t="s">
        <v>479</v>
      </c>
      <c r="C155" s="2" t="s">
        <v>63</v>
      </c>
      <c r="D155" s="2" t="s">
        <v>224</v>
      </c>
      <c r="E155" s="2">
        <v>661</v>
      </c>
      <c r="F155" s="2">
        <v>658.2</v>
      </c>
      <c r="G155" s="2">
        <v>672.9</v>
      </c>
      <c r="H155" s="2">
        <v>684.3</v>
      </c>
      <c r="I155" s="2">
        <v>486</v>
      </c>
      <c r="J155" s="2">
        <v>387.2</v>
      </c>
      <c r="K155" s="2">
        <v>234.5</v>
      </c>
      <c r="L155" s="2">
        <v>312.60000000000002</v>
      </c>
      <c r="M155" s="2">
        <v>351.5</v>
      </c>
      <c r="N155" s="2">
        <v>358.8</v>
      </c>
      <c r="O155" s="2">
        <v>374.5</v>
      </c>
      <c r="P155" s="2">
        <v>518</v>
      </c>
      <c r="Q155" s="2">
        <v>522</v>
      </c>
      <c r="R155" s="2">
        <v>64.7</v>
      </c>
      <c r="S155" s="2" t="s">
        <v>5269</v>
      </c>
      <c r="T155" s="2">
        <v>64.7</v>
      </c>
    </row>
    <row r="156" spans="1:20">
      <c r="A156" s="2" t="s">
        <v>2964</v>
      </c>
      <c r="B156" s="2" t="s">
        <v>481</v>
      </c>
      <c r="C156" s="2" t="s">
        <v>63</v>
      </c>
      <c r="D156" s="2" t="s">
        <v>224</v>
      </c>
      <c r="E156" s="2">
        <v>514.29999999999995</v>
      </c>
      <c r="F156" s="2">
        <v>517.20000000000005</v>
      </c>
      <c r="G156" s="2">
        <v>515</v>
      </c>
      <c r="H156" s="2">
        <v>509.3</v>
      </c>
      <c r="I156" s="2">
        <v>501.4</v>
      </c>
      <c r="J156" s="2">
        <v>497.7</v>
      </c>
      <c r="K156" s="2">
        <v>491.2</v>
      </c>
      <c r="L156" s="2">
        <v>614.4</v>
      </c>
      <c r="M156" s="2">
        <v>664.5</v>
      </c>
      <c r="N156" s="2">
        <v>672.2</v>
      </c>
      <c r="O156" s="2">
        <v>687.7</v>
      </c>
      <c r="P156" s="2">
        <v>822.6</v>
      </c>
      <c r="Q156" s="2">
        <v>827.3</v>
      </c>
      <c r="R156" s="2">
        <v>385.2</v>
      </c>
      <c r="S156" s="2" t="s">
        <v>5269</v>
      </c>
      <c r="T156" s="2">
        <v>385.2</v>
      </c>
    </row>
    <row r="157" spans="1:20">
      <c r="A157" s="2" t="s">
        <v>2965</v>
      </c>
      <c r="B157" s="2" t="s">
        <v>482</v>
      </c>
      <c r="C157" s="2" t="s">
        <v>63</v>
      </c>
      <c r="D157" s="2" t="s">
        <v>224</v>
      </c>
      <c r="E157" s="2">
        <v>467.2</v>
      </c>
      <c r="F157" s="2">
        <v>468.6</v>
      </c>
      <c r="G157" s="2">
        <v>472.1</v>
      </c>
      <c r="H157" s="2">
        <v>472.5</v>
      </c>
      <c r="I157" s="2">
        <v>423.7</v>
      </c>
      <c r="J157" s="2">
        <v>415.9</v>
      </c>
      <c r="K157" s="2">
        <v>410.5</v>
      </c>
      <c r="L157" s="2">
        <v>535.79999999999995</v>
      </c>
      <c r="M157" s="2">
        <v>587.9</v>
      </c>
      <c r="N157" s="2">
        <v>595.70000000000005</v>
      </c>
      <c r="O157" s="2">
        <v>611.1</v>
      </c>
      <c r="P157" s="2">
        <v>743.6</v>
      </c>
      <c r="Q157" s="2">
        <v>748.3</v>
      </c>
      <c r="R157" s="2">
        <v>314.39999999999998</v>
      </c>
      <c r="S157" s="2" t="s">
        <v>5269</v>
      </c>
      <c r="T157" s="2">
        <v>314.39999999999998</v>
      </c>
    </row>
    <row r="158" spans="1:20">
      <c r="A158" s="2" t="s">
        <v>2966</v>
      </c>
      <c r="B158" s="2" t="s">
        <v>484</v>
      </c>
      <c r="C158" s="2" t="s">
        <v>63</v>
      </c>
      <c r="D158" s="2" t="s">
        <v>224</v>
      </c>
      <c r="E158" s="2">
        <v>735.2</v>
      </c>
      <c r="F158" s="2">
        <v>730</v>
      </c>
      <c r="G158" s="2">
        <v>749.7</v>
      </c>
      <c r="H158" s="2">
        <v>767.3</v>
      </c>
      <c r="I158" s="2">
        <v>526.6</v>
      </c>
      <c r="J158" s="2">
        <v>404.2</v>
      </c>
      <c r="K158" s="2">
        <v>212.6</v>
      </c>
      <c r="L158" s="2">
        <v>222.4</v>
      </c>
      <c r="M158" s="2">
        <v>282.89999999999998</v>
      </c>
      <c r="N158" s="2">
        <v>290</v>
      </c>
      <c r="O158" s="2">
        <v>300.39999999999998</v>
      </c>
      <c r="P158" s="2">
        <v>387.1</v>
      </c>
      <c r="Q158" s="2">
        <v>392.6</v>
      </c>
      <c r="R158" s="2"/>
      <c r="S158" s="2" t="s">
        <v>152</v>
      </c>
      <c r="T158" s="2">
        <v>212.6</v>
      </c>
    </row>
    <row r="159" spans="1:20">
      <c r="A159" s="2" t="s">
        <v>2967</v>
      </c>
      <c r="B159" s="2" t="s">
        <v>486</v>
      </c>
      <c r="C159" s="2" t="s">
        <v>63</v>
      </c>
      <c r="D159" s="2" t="s">
        <v>224</v>
      </c>
      <c r="E159" s="2">
        <v>861.7</v>
      </c>
      <c r="F159" s="2">
        <v>858.9</v>
      </c>
      <c r="G159" s="2">
        <v>873.7</v>
      </c>
      <c r="H159" s="2">
        <v>885.1</v>
      </c>
      <c r="I159" s="2">
        <v>680.2</v>
      </c>
      <c r="J159" s="2">
        <v>569.9</v>
      </c>
      <c r="K159" s="2">
        <v>362.7</v>
      </c>
      <c r="L159" s="2">
        <v>321.10000000000002</v>
      </c>
      <c r="M159" s="2">
        <v>306.60000000000002</v>
      </c>
      <c r="N159" s="2">
        <v>309.5</v>
      </c>
      <c r="O159" s="2">
        <v>321.10000000000002</v>
      </c>
      <c r="P159" s="2">
        <v>461.7</v>
      </c>
      <c r="Q159" s="2">
        <v>463</v>
      </c>
      <c r="R159" s="2">
        <v>146.30000000000001</v>
      </c>
      <c r="S159" s="2" t="s">
        <v>5269</v>
      </c>
      <c r="T159" s="2">
        <v>146.30000000000001</v>
      </c>
    </row>
    <row r="160" spans="1:20">
      <c r="A160" s="2" t="s">
        <v>2968</v>
      </c>
      <c r="B160" s="2" t="s">
        <v>487</v>
      </c>
      <c r="C160" s="2" t="s">
        <v>63</v>
      </c>
      <c r="D160" s="2" t="s">
        <v>224</v>
      </c>
      <c r="E160" s="2">
        <v>549.20000000000005</v>
      </c>
      <c r="F160" s="2">
        <v>550.4</v>
      </c>
      <c r="G160" s="2">
        <v>554.4</v>
      </c>
      <c r="H160" s="2">
        <v>554.79999999999995</v>
      </c>
      <c r="I160" s="2">
        <v>481.3</v>
      </c>
      <c r="J160" s="2">
        <v>454.7</v>
      </c>
      <c r="K160" s="2">
        <v>418.8</v>
      </c>
      <c r="L160" s="2">
        <v>532.29999999999995</v>
      </c>
      <c r="M160" s="2">
        <v>577.4</v>
      </c>
      <c r="N160" s="2">
        <v>584.9</v>
      </c>
      <c r="O160" s="2">
        <v>600.5</v>
      </c>
      <c r="P160" s="2">
        <v>740.5</v>
      </c>
      <c r="Q160" s="2">
        <v>744.8</v>
      </c>
      <c r="R160" s="2">
        <v>291.3</v>
      </c>
      <c r="S160" s="2" t="s">
        <v>5269</v>
      </c>
      <c r="T160" s="2">
        <v>291.3</v>
      </c>
    </row>
    <row r="161" spans="1:20">
      <c r="A161" s="2" t="s">
        <v>2969</v>
      </c>
      <c r="B161" s="2" t="s">
        <v>489</v>
      </c>
      <c r="C161" s="2" t="s">
        <v>63</v>
      </c>
      <c r="D161" s="2" t="s">
        <v>224</v>
      </c>
      <c r="E161" s="2">
        <v>760.2</v>
      </c>
      <c r="F161" s="2">
        <v>755.8</v>
      </c>
      <c r="G161" s="2">
        <v>774.1</v>
      </c>
      <c r="H161" s="2">
        <v>789.8</v>
      </c>
      <c r="I161" s="2">
        <v>556.70000000000005</v>
      </c>
      <c r="J161" s="2">
        <v>434.3</v>
      </c>
      <c r="K161" s="2">
        <v>212.1</v>
      </c>
      <c r="L161" s="2">
        <v>150.5</v>
      </c>
      <c r="M161" s="2">
        <v>211.6</v>
      </c>
      <c r="N161" s="2">
        <v>219.6</v>
      </c>
      <c r="O161" s="2">
        <v>233.2</v>
      </c>
      <c r="P161" s="2">
        <v>358.6</v>
      </c>
      <c r="Q161" s="2">
        <v>363.2</v>
      </c>
      <c r="R161" s="2">
        <v>118.2</v>
      </c>
      <c r="S161" s="2" t="s">
        <v>5269</v>
      </c>
      <c r="T161" s="2">
        <v>118.2</v>
      </c>
    </row>
    <row r="162" spans="1:20">
      <c r="A162" s="2" t="s">
        <v>2970</v>
      </c>
      <c r="B162" s="2" t="s">
        <v>491</v>
      </c>
      <c r="C162" s="2" t="s">
        <v>63</v>
      </c>
      <c r="D162" s="2" t="s">
        <v>224</v>
      </c>
      <c r="E162" s="2">
        <v>793.7</v>
      </c>
      <c r="F162" s="2">
        <v>789.2</v>
      </c>
      <c r="G162" s="2">
        <v>807.5</v>
      </c>
      <c r="H162" s="2">
        <v>823.2</v>
      </c>
      <c r="I162" s="2">
        <v>589.9</v>
      </c>
      <c r="J162" s="2">
        <v>467.4</v>
      </c>
      <c r="K162" s="2">
        <v>245.5</v>
      </c>
      <c r="L162" s="2">
        <v>146</v>
      </c>
      <c r="M162" s="2">
        <v>181.3</v>
      </c>
      <c r="N162" s="2">
        <v>188.9</v>
      </c>
      <c r="O162" s="2">
        <v>201.3</v>
      </c>
      <c r="P162" s="2">
        <v>327.8</v>
      </c>
      <c r="Q162" s="2">
        <v>332.1</v>
      </c>
      <c r="R162" s="2"/>
      <c r="S162" s="2" t="s">
        <v>156</v>
      </c>
      <c r="T162" s="2">
        <v>146</v>
      </c>
    </row>
    <row r="163" spans="1:20">
      <c r="A163" s="2" t="s">
        <v>2971</v>
      </c>
      <c r="B163" s="2" t="s">
        <v>492</v>
      </c>
      <c r="C163" s="2" t="s">
        <v>63</v>
      </c>
      <c r="D163" s="2" t="s">
        <v>224</v>
      </c>
      <c r="E163" s="2">
        <v>717.4</v>
      </c>
      <c r="F163" s="2">
        <v>714.3</v>
      </c>
      <c r="G163" s="2">
        <v>729.7</v>
      </c>
      <c r="H163" s="2">
        <v>741.9</v>
      </c>
      <c r="I163" s="2">
        <v>534.5</v>
      </c>
      <c r="J163" s="2">
        <v>426.5</v>
      </c>
      <c r="K163" s="2">
        <v>236.4</v>
      </c>
      <c r="L163" s="2">
        <v>270.5</v>
      </c>
      <c r="M163" s="2">
        <v>299.3</v>
      </c>
      <c r="N163" s="2">
        <v>306.2</v>
      </c>
      <c r="O163" s="2">
        <v>321.8</v>
      </c>
      <c r="P163" s="2">
        <v>469</v>
      </c>
      <c r="Q163" s="2">
        <v>472.6</v>
      </c>
      <c r="R163" s="2">
        <v>8.1</v>
      </c>
      <c r="S163" s="2" t="s">
        <v>5269</v>
      </c>
      <c r="T163" s="2">
        <v>8.1</v>
      </c>
    </row>
    <row r="164" spans="1:20">
      <c r="A164" s="2" t="s">
        <v>2972</v>
      </c>
      <c r="B164" s="2" t="s">
        <v>493</v>
      </c>
      <c r="C164" s="2" t="s">
        <v>63</v>
      </c>
      <c r="D164" s="2" t="s">
        <v>224</v>
      </c>
      <c r="E164" s="2">
        <v>792.6</v>
      </c>
      <c r="F164" s="2">
        <v>788.2</v>
      </c>
      <c r="G164" s="2">
        <v>806.5</v>
      </c>
      <c r="H164" s="2">
        <v>822.2</v>
      </c>
      <c r="I164" s="2">
        <v>588.70000000000005</v>
      </c>
      <c r="J164" s="2">
        <v>466.1</v>
      </c>
      <c r="K164" s="2">
        <v>244.4</v>
      </c>
      <c r="L164" s="2">
        <v>144.69999999999999</v>
      </c>
      <c r="M164" s="2">
        <v>183.1</v>
      </c>
      <c r="N164" s="2">
        <v>190.6</v>
      </c>
      <c r="O164" s="2">
        <v>202.8</v>
      </c>
      <c r="P164" s="2">
        <v>328.1</v>
      </c>
      <c r="Q164" s="2">
        <v>332.4</v>
      </c>
      <c r="R164" s="2"/>
      <c r="S164" s="2" t="s">
        <v>156</v>
      </c>
      <c r="T164" s="2">
        <v>144.69999999999999</v>
      </c>
    </row>
    <row r="165" spans="1:20">
      <c r="A165" s="2" t="s">
        <v>2973</v>
      </c>
      <c r="B165" s="2" t="s">
        <v>494</v>
      </c>
      <c r="C165" s="2" t="s">
        <v>63</v>
      </c>
      <c r="D165" s="2" t="s">
        <v>224</v>
      </c>
      <c r="E165" s="2">
        <v>882.1</v>
      </c>
      <c r="F165" s="2">
        <v>877.3</v>
      </c>
      <c r="G165" s="2">
        <v>896.3</v>
      </c>
      <c r="H165" s="2">
        <v>912.8</v>
      </c>
      <c r="I165" s="2">
        <v>675.2</v>
      </c>
      <c r="J165" s="2">
        <v>551.9</v>
      </c>
      <c r="K165" s="2">
        <v>336.1</v>
      </c>
      <c r="L165" s="2">
        <v>241.8</v>
      </c>
      <c r="M165" s="2">
        <v>235.6</v>
      </c>
      <c r="N165" s="2">
        <v>236.6</v>
      </c>
      <c r="O165" s="2">
        <v>237.4</v>
      </c>
      <c r="P165" s="2">
        <v>235.1</v>
      </c>
      <c r="Q165" s="2">
        <v>239.3</v>
      </c>
      <c r="R165" s="2"/>
      <c r="S165" s="2" t="s">
        <v>169</v>
      </c>
      <c r="T165" s="2">
        <v>235.1</v>
      </c>
    </row>
    <row r="166" spans="1:20">
      <c r="A166" s="2" t="s">
        <v>2974</v>
      </c>
      <c r="B166" s="2" t="s">
        <v>495</v>
      </c>
      <c r="C166" s="2" t="s">
        <v>63</v>
      </c>
      <c r="D166" s="2" t="s">
        <v>224</v>
      </c>
      <c r="E166" s="2">
        <v>865.1</v>
      </c>
      <c r="F166" s="2">
        <v>859.9</v>
      </c>
      <c r="G166" s="2">
        <v>879.6</v>
      </c>
      <c r="H166" s="2">
        <v>897.3</v>
      </c>
      <c r="I166" s="2">
        <v>656.4</v>
      </c>
      <c r="J166" s="2">
        <v>534.20000000000005</v>
      </c>
      <c r="K166" s="2">
        <v>332.8</v>
      </c>
      <c r="L166" s="2">
        <v>262.39999999999998</v>
      </c>
      <c r="M166" s="2">
        <v>281.10000000000002</v>
      </c>
      <c r="N166" s="2">
        <v>284.10000000000002</v>
      </c>
      <c r="O166" s="2">
        <v>287.10000000000002</v>
      </c>
      <c r="P166" s="2">
        <v>303.10000000000002</v>
      </c>
      <c r="Q166" s="2">
        <v>307.5</v>
      </c>
      <c r="R166" s="2"/>
      <c r="S166" s="2" t="s">
        <v>156</v>
      </c>
      <c r="T166" s="2">
        <v>262.39999999999998</v>
      </c>
    </row>
    <row r="167" spans="1:20">
      <c r="A167" s="2" t="s">
        <v>2975</v>
      </c>
      <c r="B167" s="2" t="s">
        <v>496</v>
      </c>
      <c r="C167" s="2" t="s">
        <v>63</v>
      </c>
      <c r="D167" s="2" t="s">
        <v>224</v>
      </c>
      <c r="E167" s="2">
        <v>894.8</v>
      </c>
      <c r="F167" s="2">
        <v>891.4</v>
      </c>
      <c r="G167" s="2">
        <v>907.4</v>
      </c>
      <c r="H167" s="2">
        <v>920.3</v>
      </c>
      <c r="I167" s="2">
        <v>704.1</v>
      </c>
      <c r="J167" s="2">
        <v>587.9</v>
      </c>
      <c r="K167" s="2">
        <v>369.9</v>
      </c>
      <c r="L167" s="2">
        <v>299.3</v>
      </c>
      <c r="M167" s="2">
        <v>271.8</v>
      </c>
      <c r="N167" s="2">
        <v>272.8</v>
      </c>
      <c r="O167" s="2">
        <v>281.39999999999998</v>
      </c>
      <c r="P167" s="2">
        <v>408.4</v>
      </c>
      <c r="Q167" s="2">
        <v>408.9</v>
      </c>
      <c r="R167" s="2">
        <v>177</v>
      </c>
      <c r="S167" s="2" t="s">
        <v>5269</v>
      </c>
      <c r="T167" s="2">
        <v>177</v>
      </c>
    </row>
    <row r="168" spans="1:20">
      <c r="A168" s="2" t="s">
        <v>2976</v>
      </c>
      <c r="B168" s="2" t="s">
        <v>498</v>
      </c>
      <c r="C168" s="2" t="s">
        <v>63</v>
      </c>
      <c r="D168" s="2" t="s">
        <v>224</v>
      </c>
      <c r="E168" s="2">
        <v>715</v>
      </c>
      <c r="F168" s="2">
        <v>711.9</v>
      </c>
      <c r="G168" s="2">
        <v>727.3</v>
      </c>
      <c r="H168" s="2">
        <v>739.6</v>
      </c>
      <c r="I168" s="2">
        <v>531.29999999999995</v>
      </c>
      <c r="J168" s="2">
        <v>422.9</v>
      </c>
      <c r="K168" s="2">
        <v>232.3</v>
      </c>
      <c r="L168" s="2">
        <v>268</v>
      </c>
      <c r="M168" s="2">
        <v>298.10000000000002</v>
      </c>
      <c r="N168" s="2">
        <v>305</v>
      </c>
      <c r="O168" s="2">
        <v>320.7</v>
      </c>
      <c r="P168" s="2">
        <v>467.5</v>
      </c>
      <c r="Q168" s="2">
        <v>471.1</v>
      </c>
      <c r="R168" s="2">
        <v>6</v>
      </c>
      <c r="S168" s="2" t="s">
        <v>5269</v>
      </c>
      <c r="T168" s="2">
        <v>6</v>
      </c>
    </row>
    <row r="169" spans="1:20">
      <c r="A169" s="2" t="s">
        <v>2977</v>
      </c>
      <c r="B169" s="2" t="s">
        <v>499</v>
      </c>
      <c r="C169" s="2" t="s">
        <v>63</v>
      </c>
      <c r="D169" s="2" t="s">
        <v>224</v>
      </c>
      <c r="E169" s="2">
        <v>885.9</v>
      </c>
      <c r="F169" s="2">
        <v>881.1</v>
      </c>
      <c r="G169" s="2">
        <v>900</v>
      </c>
      <c r="H169" s="2">
        <v>916.4</v>
      </c>
      <c r="I169" s="2">
        <v>679.3</v>
      </c>
      <c r="J169" s="2">
        <v>555.9</v>
      </c>
      <c r="K169" s="2">
        <v>339.1</v>
      </c>
      <c r="L169" s="2">
        <v>243.2</v>
      </c>
      <c r="M169" s="2">
        <v>233.3</v>
      </c>
      <c r="N169" s="2">
        <v>234</v>
      </c>
      <c r="O169" s="2">
        <v>234.4</v>
      </c>
      <c r="P169" s="2">
        <v>235.8</v>
      </c>
      <c r="Q169" s="2">
        <v>234.1</v>
      </c>
      <c r="R169" s="2">
        <v>232.4</v>
      </c>
      <c r="S169" s="2" t="s">
        <v>5269</v>
      </c>
      <c r="T169" s="2">
        <v>232.4</v>
      </c>
    </row>
    <row r="170" spans="1:20">
      <c r="A170" s="2" t="s">
        <v>2978</v>
      </c>
      <c r="B170" s="2" t="s">
        <v>500</v>
      </c>
      <c r="C170" s="2" t="s">
        <v>63</v>
      </c>
      <c r="D170" s="2" t="s">
        <v>224</v>
      </c>
      <c r="E170" s="2">
        <v>882.5</v>
      </c>
      <c r="F170" s="2">
        <v>878.6</v>
      </c>
      <c r="G170" s="2">
        <v>895.8</v>
      </c>
      <c r="H170" s="2">
        <v>910</v>
      </c>
      <c r="I170" s="2">
        <v>684.8</v>
      </c>
      <c r="J170" s="2">
        <v>564.79999999999995</v>
      </c>
      <c r="K170" s="2">
        <v>342.3</v>
      </c>
      <c r="L170" s="2">
        <v>254.6</v>
      </c>
      <c r="M170" s="2">
        <v>221.2</v>
      </c>
      <c r="N170" s="2">
        <v>221.1</v>
      </c>
      <c r="O170" s="2">
        <v>227</v>
      </c>
      <c r="P170" s="2">
        <v>346.9</v>
      </c>
      <c r="Q170" s="2">
        <v>347.4</v>
      </c>
      <c r="R170" s="2">
        <v>177.2</v>
      </c>
      <c r="S170" s="2" t="s">
        <v>5269</v>
      </c>
      <c r="T170" s="2">
        <v>177.2</v>
      </c>
    </row>
    <row r="171" spans="1:20">
      <c r="A171" s="2" t="s">
        <v>2979</v>
      </c>
      <c r="B171" s="2" t="s">
        <v>501</v>
      </c>
      <c r="C171" s="2" t="s">
        <v>63</v>
      </c>
      <c r="D171" s="2" t="s">
        <v>224</v>
      </c>
      <c r="E171" s="2">
        <v>861.9</v>
      </c>
      <c r="F171" s="2">
        <v>859</v>
      </c>
      <c r="G171" s="2">
        <v>873.9</v>
      </c>
      <c r="H171" s="2">
        <v>885.3</v>
      </c>
      <c r="I171" s="2">
        <v>680.3</v>
      </c>
      <c r="J171" s="2">
        <v>569.9</v>
      </c>
      <c r="K171" s="2">
        <v>362.6</v>
      </c>
      <c r="L171" s="2">
        <v>320.7</v>
      </c>
      <c r="M171" s="2">
        <v>306.10000000000002</v>
      </c>
      <c r="N171" s="2">
        <v>308.89999999999998</v>
      </c>
      <c r="O171" s="2">
        <v>320.5</v>
      </c>
      <c r="P171" s="2">
        <v>461.1</v>
      </c>
      <c r="Q171" s="2">
        <v>462.3</v>
      </c>
      <c r="R171" s="2">
        <v>146.4</v>
      </c>
      <c r="S171" s="2" t="s">
        <v>5269</v>
      </c>
      <c r="T171" s="2">
        <v>146.4</v>
      </c>
    </row>
    <row r="172" spans="1:20">
      <c r="A172" s="2" t="s">
        <v>2980</v>
      </c>
      <c r="B172" s="2" t="s">
        <v>502</v>
      </c>
      <c r="C172" s="2" t="s">
        <v>63</v>
      </c>
      <c r="D172" s="2" t="s">
        <v>224</v>
      </c>
      <c r="E172" s="2">
        <v>588</v>
      </c>
      <c r="F172" s="2">
        <v>586.20000000000005</v>
      </c>
      <c r="G172" s="2">
        <v>598.5</v>
      </c>
      <c r="H172" s="2">
        <v>607.6</v>
      </c>
      <c r="I172" s="2">
        <v>440.6</v>
      </c>
      <c r="J172" s="2">
        <v>370.6</v>
      </c>
      <c r="K172" s="2">
        <v>288</v>
      </c>
      <c r="L172" s="2">
        <v>394</v>
      </c>
      <c r="M172" s="2">
        <v>438.5</v>
      </c>
      <c r="N172" s="2">
        <v>446</v>
      </c>
      <c r="O172" s="2">
        <v>461.6</v>
      </c>
      <c r="P172" s="2">
        <v>601.9</v>
      </c>
      <c r="Q172" s="2">
        <v>606.20000000000005</v>
      </c>
      <c r="R172" s="2">
        <v>154.69999999999999</v>
      </c>
      <c r="S172" s="2" t="s">
        <v>5269</v>
      </c>
      <c r="T172" s="2">
        <v>154.69999999999999</v>
      </c>
    </row>
    <row r="173" spans="1:20">
      <c r="A173" s="2" t="s">
        <v>2981</v>
      </c>
      <c r="B173" s="2" t="s">
        <v>504</v>
      </c>
      <c r="C173" s="2" t="s">
        <v>63</v>
      </c>
      <c r="D173" s="2" t="s">
        <v>224</v>
      </c>
      <c r="E173" s="2">
        <v>852.9</v>
      </c>
      <c r="F173" s="2">
        <v>850.8</v>
      </c>
      <c r="G173" s="2">
        <v>863.9</v>
      </c>
      <c r="H173" s="2">
        <v>873.3</v>
      </c>
      <c r="I173" s="2">
        <v>685</v>
      </c>
      <c r="J173" s="2">
        <v>583.4</v>
      </c>
      <c r="K173" s="2">
        <v>393.4</v>
      </c>
      <c r="L173" s="2">
        <v>378.6</v>
      </c>
      <c r="M173" s="2">
        <v>373</v>
      </c>
      <c r="N173" s="2">
        <v>376.6</v>
      </c>
      <c r="O173" s="2">
        <v>389.4</v>
      </c>
      <c r="P173" s="2">
        <v>533.79999999999995</v>
      </c>
      <c r="Q173" s="2">
        <v>535.4</v>
      </c>
      <c r="R173" s="2">
        <v>163.9</v>
      </c>
      <c r="S173" s="2" t="s">
        <v>5269</v>
      </c>
      <c r="T173" s="2">
        <v>163.9</v>
      </c>
    </row>
    <row r="174" spans="1:20">
      <c r="A174" s="2" t="s">
        <v>2982</v>
      </c>
      <c r="B174" s="2" t="s">
        <v>505</v>
      </c>
      <c r="C174" s="2" t="s">
        <v>63</v>
      </c>
      <c r="D174" s="2" t="s">
        <v>224</v>
      </c>
      <c r="E174" s="2">
        <v>881.9</v>
      </c>
      <c r="F174" s="2">
        <v>877.1</v>
      </c>
      <c r="G174" s="2">
        <v>896</v>
      </c>
      <c r="H174" s="2">
        <v>912.4</v>
      </c>
      <c r="I174" s="2">
        <v>675.3</v>
      </c>
      <c r="J174" s="2">
        <v>552</v>
      </c>
      <c r="K174" s="2">
        <v>335.1</v>
      </c>
      <c r="L174" s="2">
        <v>239.2</v>
      </c>
      <c r="M174" s="2">
        <v>229.9</v>
      </c>
      <c r="N174" s="2">
        <v>230.7</v>
      </c>
      <c r="O174" s="2">
        <v>231.2</v>
      </c>
      <c r="P174" s="2">
        <v>234.4</v>
      </c>
      <c r="Q174" s="2">
        <v>236.3</v>
      </c>
      <c r="R174" s="2">
        <v>228.8</v>
      </c>
      <c r="S174" s="2" t="s">
        <v>5269</v>
      </c>
      <c r="T174" s="2">
        <v>228.8</v>
      </c>
    </row>
    <row r="175" spans="1:20">
      <c r="A175" s="2" t="s">
        <v>2983</v>
      </c>
      <c r="B175" s="2" t="s">
        <v>506</v>
      </c>
      <c r="C175" s="2" t="s">
        <v>63</v>
      </c>
      <c r="D175" s="2" t="s">
        <v>224</v>
      </c>
      <c r="E175" s="2">
        <v>880.7</v>
      </c>
      <c r="F175" s="2">
        <v>876.8</v>
      </c>
      <c r="G175" s="2">
        <v>894</v>
      </c>
      <c r="H175" s="2">
        <v>908.2</v>
      </c>
      <c r="I175" s="2">
        <v>682.8</v>
      </c>
      <c r="J175" s="2">
        <v>562.70000000000005</v>
      </c>
      <c r="K175" s="2">
        <v>340.2</v>
      </c>
      <c r="L175" s="2">
        <v>252.1</v>
      </c>
      <c r="M175" s="2">
        <v>218.7</v>
      </c>
      <c r="N175" s="2">
        <v>218.5</v>
      </c>
      <c r="O175" s="2">
        <v>224.5</v>
      </c>
      <c r="P175" s="2">
        <v>344.9</v>
      </c>
      <c r="Q175" s="2">
        <v>345.5</v>
      </c>
      <c r="R175" s="2">
        <v>176.1</v>
      </c>
      <c r="S175" s="2" t="s">
        <v>5269</v>
      </c>
      <c r="T175" s="2">
        <v>176.1</v>
      </c>
    </row>
    <row r="176" spans="1:20">
      <c r="A176" s="2" t="s">
        <v>2984</v>
      </c>
      <c r="B176" s="2" t="s">
        <v>507</v>
      </c>
      <c r="C176" s="2" t="s">
        <v>63</v>
      </c>
      <c r="D176" s="2" t="s">
        <v>224</v>
      </c>
      <c r="E176" s="2">
        <v>816.8</v>
      </c>
      <c r="F176" s="2">
        <v>812.5</v>
      </c>
      <c r="G176" s="2">
        <v>830.6</v>
      </c>
      <c r="H176" s="2">
        <v>845.9</v>
      </c>
      <c r="I176" s="2">
        <v>614.20000000000005</v>
      </c>
      <c r="J176" s="2">
        <v>492.1</v>
      </c>
      <c r="K176" s="2">
        <v>269.39999999999998</v>
      </c>
      <c r="L176" s="2">
        <v>172.3</v>
      </c>
      <c r="M176" s="2">
        <v>154.69999999999999</v>
      </c>
      <c r="N176" s="2">
        <v>162.1</v>
      </c>
      <c r="O176" s="2">
        <v>175.3</v>
      </c>
      <c r="P176" s="2">
        <v>317</v>
      </c>
      <c r="Q176" s="2">
        <v>320.5</v>
      </c>
      <c r="R176" s="2"/>
      <c r="S176" s="2" t="s">
        <v>161</v>
      </c>
      <c r="T176" s="2">
        <v>154.69999999999999</v>
      </c>
    </row>
    <row r="177" spans="1:20">
      <c r="A177" s="2" t="s">
        <v>2985</v>
      </c>
      <c r="B177" s="2" t="s">
        <v>508</v>
      </c>
      <c r="C177" s="2" t="s">
        <v>63</v>
      </c>
      <c r="D177" s="2" t="s">
        <v>224</v>
      </c>
      <c r="E177" s="2">
        <v>648.20000000000005</v>
      </c>
      <c r="F177" s="2">
        <v>646.5</v>
      </c>
      <c r="G177" s="2">
        <v>658.6</v>
      </c>
      <c r="H177" s="2">
        <v>667.2</v>
      </c>
      <c r="I177" s="2">
        <v>497.2</v>
      </c>
      <c r="J177" s="2">
        <v>416.5</v>
      </c>
      <c r="K177" s="2">
        <v>296.39999999999998</v>
      </c>
      <c r="L177" s="2">
        <v>378.3</v>
      </c>
      <c r="M177" s="2">
        <v>413.8</v>
      </c>
      <c r="N177" s="2">
        <v>420.8</v>
      </c>
      <c r="O177" s="2">
        <v>436.5</v>
      </c>
      <c r="P177" s="2">
        <v>582.20000000000005</v>
      </c>
      <c r="Q177" s="2">
        <v>586</v>
      </c>
      <c r="R177" s="2">
        <v>122.1</v>
      </c>
      <c r="S177" s="2" t="s">
        <v>5269</v>
      </c>
      <c r="T177" s="2">
        <v>122.1</v>
      </c>
    </row>
    <row r="178" spans="1:20">
      <c r="A178" s="2" t="s">
        <v>2986</v>
      </c>
      <c r="B178" s="2" t="s">
        <v>509</v>
      </c>
      <c r="C178" s="2" t="s">
        <v>63</v>
      </c>
      <c r="D178" s="2" t="s">
        <v>224</v>
      </c>
      <c r="E178" s="2">
        <v>720.5</v>
      </c>
      <c r="F178" s="2">
        <v>719.8</v>
      </c>
      <c r="G178" s="2">
        <v>729.2</v>
      </c>
      <c r="H178" s="2">
        <v>734.8</v>
      </c>
      <c r="I178" s="2">
        <v>588.20000000000005</v>
      </c>
      <c r="J178" s="2">
        <v>513.79999999999995</v>
      </c>
      <c r="K178" s="2">
        <v>387</v>
      </c>
      <c r="L178" s="2">
        <v>446.3</v>
      </c>
      <c r="M178" s="2">
        <v>469.3</v>
      </c>
      <c r="N178" s="2">
        <v>475.4</v>
      </c>
      <c r="O178" s="2">
        <v>490.6</v>
      </c>
      <c r="P178" s="2">
        <v>640.20000000000005</v>
      </c>
      <c r="Q178" s="2">
        <v>643.29999999999995</v>
      </c>
      <c r="R178" s="2">
        <v>184.1</v>
      </c>
      <c r="S178" s="2" t="s">
        <v>5269</v>
      </c>
      <c r="T178" s="2">
        <v>184.1</v>
      </c>
    </row>
    <row r="179" spans="1:20">
      <c r="A179" s="2" t="s">
        <v>2987</v>
      </c>
      <c r="B179" s="2" t="s">
        <v>510</v>
      </c>
      <c r="C179" s="2" t="s">
        <v>63</v>
      </c>
      <c r="D179" s="2" t="s">
        <v>224</v>
      </c>
      <c r="E179" s="2">
        <v>605.1</v>
      </c>
      <c r="F179" s="2">
        <v>605.6</v>
      </c>
      <c r="G179" s="2">
        <v>611.70000000000005</v>
      </c>
      <c r="H179" s="2">
        <v>613.9</v>
      </c>
      <c r="I179" s="2">
        <v>512.70000000000005</v>
      </c>
      <c r="J179" s="2">
        <v>469.3</v>
      </c>
      <c r="K179" s="2">
        <v>405.3</v>
      </c>
      <c r="L179" s="2">
        <v>505.8</v>
      </c>
      <c r="M179" s="2">
        <v>544.9</v>
      </c>
      <c r="N179" s="2">
        <v>552.1</v>
      </c>
      <c r="O179" s="2">
        <v>567.79999999999995</v>
      </c>
      <c r="P179" s="2">
        <v>711.9</v>
      </c>
      <c r="Q179" s="2">
        <v>715.9</v>
      </c>
      <c r="R179" s="2">
        <v>253.9</v>
      </c>
      <c r="S179" s="2" t="s">
        <v>5269</v>
      </c>
      <c r="T179" s="2">
        <v>253.9</v>
      </c>
    </row>
    <row r="180" spans="1:20">
      <c r="A180" s="2" t="s">
        <v>2988</v>
      </c>
      <c r="B180" s="2" t="s">
        <v>511</v>
      </c>
      <c r="C180" s="2" t="s">
        <v>63</v>
      </c>
      <c r="D180" s="2" t="s">
        <v>224</v>
      </c>
      <c r="E180" s="2">
        <v>722.2</v>
      </c>
      <c r="F180" s="2">
        <v>721.5</v>
      </c>
      <c r="G180" s="2">
        <v>731</v>
      </c>
      <c r="H180" s="2">
        <v>736.6</v>
      </c>
      <c r="I180" s="2">
        <v>589.4</v>
      </c>
      <c r="J180" s="2">
        <v>514.70000000000005</v>
      </c>
      <c r="K180" s="2">
        <v>387.1</v>
      </c>
      <c r="L180" s="2">
        <v>445.6</v>
      </c>
      <c r="M180" s="2">
        <v>468.3</v>
      </c>
      <c r="N180" s="2">
        <v>474.4</v>
      </c>
      <c r="O180" s="2">
        <v>489.6</v>
      </c>
      <c r="P180" s="2">
        <v>639.20000000000005</v>
      </c>
      <c r="Q180" s="2">
        <v>642.29999999999995</v>
      </c>
      <c r="R180" s="2">
        <v>183.5</v>
      </c>
      <c r="S180" s="2" t="s">
        <v>5269</v>
      </c>
      <c r="T180" s="2">
        <v>183.5</v>
      </c>
    </row>
    <row r="181" spans="1:20">
      <c r="A181" s="2" t="s">
        <v>2989</v>
      </c>
      <c r="B181" s="2" t="s">
        <v>512</v>
      </c>
      <c r="C181" s="2" t="s">
        <v>63</v>
      </c>
      <c r="D181" s="2" t="s">
        <v>224</v>
      </c>
      <c r="E181" s="2">
        <v>516.4</v>
      </c>
      <c r="F181" s="2">
        <v>519.20000000000005</v>
      </c>
      <c r="G181" s="2">
        <v>517.29999999999995</v>
      </c>
      <c r="H181" s="2">
        <v>511.9</v>
      </c>
      <c r="I181" s="2">
        <v>500.6</v>
      </c>
      <c r="J181" s="2">
        <v>495.8</v>
      </c>
      <c r="K181" s="2">
        <v>487.7</v>
      </c>
      <c r="L181" s="2">
        <v>610.29999999999995</v>
      </c>
      <c r="M181" s="2">
        <v>660.1</v>
      </c>
      <c r="N181" s="2">
        <v>667.8</v>
      </c>
      <c r="O181" s="2">
        <v>683.3</v>
      </c>
      <c r="P181" s="2">
        <v>818.6</v>
      </c>
      <c r="Q181" s="2">
        <v>823.2</v>
      </c>
      <c r="R181" s="2">
        <v>380.2</v>
      </c>
      <c r="S181" s="2" t="s">
        <v>5269</v>
      </c>
      <c r="T181" s="2">
        <v>380.2</v>
      </c>
    </row>
    <row r="182" spans="1:20">
      <c r="A182" s="2" t="s">
        <v>2990</v>
      </c>
      <c r="B182" s="2" t="s">
        <v>513</v>
      </c>
      <c r="C182" s="2" t="s">
        <v>63</v>
      </c>
      <c r="D182" s="2" t="s">
        <v>224</v>
      </c>
      <c r="E182" s="2">
        <v>514</v>
      </c>
      <c r="F182" s="2">
        <v>513.1</v>
      </c>
      <c r="G182" s="2">
        <v>523.29999999999995</v>
      </c>
      <c r="H182" s="2">
        <v>530.29999999999995</v>
      </c>
      <c r="I182" s="2">
        <v>402.7</v>
      </c>
      <c r="J182" s="2">
        <v>367.3</v>
      </c>
      <c r="K182" s="2">
        <v>337.2</v>
      </c>
      <c r="L182" s="2">
        <v>457.9</v>
      </c>
      <c r="M182" s="2">
        <v>507.9</v>
      </c>
      <c r="N182" s="2">
        <v>515.70000000000005</v>
      </c>
      <c r="O182" s="2">
        <v>531.1</v>
      </c>
      <c r="P182" s="2">
        <v>666.3</v>
      </c>
      <c r="Q182" s="2">
        <v>670.8</v>
      </c>
      <c r="R182" s="2">
        <v>232</v>
      </c>
      <c r="S182" s="2" t="s">
        <v>5269</v>
      </c>
      <c r="T182" s="2">
        <v>232</v>
      </c>
    </row>
    <row r="183" spans="1:20">
      <c r="A183" s="2" t="s">
        <v>2991</v>
      </c>
      <c r="B183" s="2" t="s">
        <v>514</v>
      </c>
      <c r="C183" s="2" t="s">
        <v>63</v>
      </c>
      <c r="D183" s="2" t="s">
        <v>224</v>
      </c>
      <c r="E183" s="2">
        <v>889.5</v>
      </c>
      <c r="F183" s="2">
        <v>884.8</v>
      </c>
      <c r="G183" s="2">
        <v>903.7</v>
      </c>
      <c r="H183" s="2">
        <v>920</v>
      </c>
      <c r="I183" s="2">
        <v>683</v>
      </c>
      <c r="J183" s="2">
        <v>559.6</v>
      </c>
      <c r="K183" s="2">
        <v>342.7</v>
      </c>
      <c r="L183" s="2">
        <v>246.5</v>
      </c>
      <c r="M183" s="2">
        <v>235.6</v>
      </c>
      <c r="N183" s="2">
        <v>236.2</v>
      </c>
      <c r="O183" s="2">
        <v>236.6</v>
      </c>
      <c r="P183" s="2">
        <v>239.4</v>
      </c>
      <c r="Q183" s="2">
        <v>237.4</v>
      </c>
      <c r="R183" s="2">
        <v>235.1</v>
      </c>
      <c r="S183" s="2" t="s">
        <v>5269</v>
      </c>
      <c r="T183" s="2">
        <v>235.1</v>
      </c>
    </row>
    <row r="184" spans="1:20">
      <c r="A184" s="2" t="s">
        <v>2992</v>
      </c>
      <c r="B184" s="2" t="s">
        <v>515</v>
      </c>
      <c r="C184" s="2" t="s">
        <v>63</v>
      </c>
      <c r="D184" s="2" t="s">
        <v>224</v>
      </c>
      <c r="E184" s="2">
        <v>883.4</v>
      </c>
      <c r="F184" s="2">
        <v>880.3</v>
      </c>
      <c r="G184" s="2">
        <v>895.7</v>
      </c>
      <c r="H184" s="2">
        <v>907.9</v>
      </c>
      <c r="I184" s="2">
        <v>696.9</v>
      </c>
      <c r="J184" s="2">
        <v>583.29999999999995</v>
      </c>
      <c r="K184" s="2">
        <v>369.6</v>
      </c>
      <c r="L184" s="2">
        <v>311.39999999999998</v>
      </c>
      <c r="M184" s="2">
        <v>289.3</v>
      </c>
      <c r="N184" s="2">
        <v>291.10000000000002</v>
      </c>
      <c r="O184" s="2">
        <v>301.2</v>
      </c>
      <c r="P184" s="2">
        <v>435.1</v>
      </c>
      <c r="Q184" s="2">
        <v>435.9</v>
      </c>
      <c r="R184" s="2">
        <v>164.7</v>
      </c>
      <c r="S184" s="2" t="s">
        <v>5269</v>
      </c>
      <c r="T184" s="2">
        <v>164.7</v>
      </c>
    </row>
    <row r="185" spans="1:20">
      <c r="A185" s="2" t="s">
        <v>2993</v>
      </c>
      <c r="B185" s="2" t="s">
        <v>517</v>
      </c>
      <c r="C185" s="2" t="s">
        <v>63</v>
      </c>
      <c r="D185" s="2" t="s">
        <v>224</v>
      </c>
      <c r="E185" s="2">
        <v>777</v>
      </c>
      <c r="F185" s="2">
        <v>772.8</v>
      </c>
      <c r="G185" s="2">
        <v>790.7</v>
      </c>
      <c r="H185" s="2">
        <v>805.8</v>
      </c>
      <c r="I185" s="2">
        <v>575.70000000000005</v>
      </c>
      <c r="J185" s="2">
        <v>454.3</v>
      </c>
      <c r="K185" s="2">
        <v>231.3</v>
      </c>
      <c r="L185" s="2">
        <v>157.1</v>
      </c>
      <c r="M185" s="2">
        <v>192.5</v>
      </c>
      <c r="N185" s="2">
        <v>200.5</v>
      </c>
      <c r="O185" s="2">
        <v>215.5</v>
      </c>
      <c r="P185" s="2">
        <v>354.2</v>
      </c>
      <c r="Q185" s="2">
        <v>358.2</v>
      </c>
      <c r="R185" s="2">
        <v>109.3</v>
      </c>
      <c r="S185" s="2" t="s">
        <v>5269</v>
      </c>
      <c r="T185" s="2">
        <v>109.3</v>
      </c>
    </row>
    <row r="186" spans="1:20">
      <c r="A186" s="2" t="s">
        <v>2994</v>
      </c>
      <c r="B186" s="2" t="s">
        <v>519</v>
      </c>
      <c r="C186" s="2" t="s">
        <v>63</v>
      </c>
      <c r="D186" s="2" t="s">
        <v>224</v>
      </c>
      <c r="E186" s="2">
        <v>907.6</v>
      </c>
      <c r="F186" s="2">
        <v>905.4</v>
      </c>
      <c r="G186" s="2">
        <v>918.6</v>
      </c>
      <c r="H186" s="2">
        <v>928.1</v>
      </c>
      <c r="I186" s="2">
        <v>738.3</v>
      </c>
      <c r="J186" s="2">
        <v>634.9</v>
      </c>
      <c r="K186" s="2">
        <v>439</v>
      </c>
      <c r="L186" s="2">
        <v>409.3</v>
      </c>
      <c r="M186" s="2">
        <v>395.4</v>
      </c>
      <c r="N186" s="2">
        <v>398.2</v>
      </c>
      <c r="O186" s="2">
        <v>409.5</v>
      </c>
      <c r="P186" s="2">
        <v>547.29999999999995</v>
      </c>
      <c r="Q186" s="2">
        <v>548.20000000000005</v>
      </c>
      <c r="R186" s="2">
        <v>212.3</v>
      </c>
      <c r="S186" s="2" t="s">
        <v>5269</v>
      </c>
      <c r="T186" s="2">
        <v>212.3</v>
      </c>
    </row>
    <row r="187" spans="1:20">
      <c r="A187" s="2" t="s">
        <v>2995</v>
      </c>
      <c r="B187" s="2" t="s">
        <v>521</v>
      </c>
      <c r="C187" s="2" t="s">
        <v>63</v>
      </c>
      <c r="D187" s="2" t="s">
        <v>224</v>
      </c>
      <c r="E187" s="2">
        <v>876.6</v>
      </c>
      <c r="F187" s="2">
        <v>871.9</v>
      </c>
      <c r="G187" s="2">
        <v>890.8</v>
      </c>
      <c r="H187" s="2">
        <v>907.1</v>
      </c>
      <c r="I187" s="2">
        <v>670.1</v>
      </c>
      <c r="J187" s="2">
        <v>546.79999999999995</v>
      </c>
      <c r="K187" s="2">
        <v>329.8</v>
      </c>
      <c r="L187" s="2">
        <v>234.1</v>
      </c>
      <c r="M187" s="2">
        <v>225.9</v>
      </c>
      <c r="N187" s="2">
        <v>226.8</v>
      </c>
      <c r="O187" s="2">
        <v>227.6</v>
      </c>
      <c r="P187" s="2">
        <v>237.2</v>
      </c>
      <c r="Q187" s="2">
        <v>241.3</v>
      </c>
      <c r="R187" s="2"/>
      <c r="S187" s="2" t="s">
        <v>161</v>
      </c>
      <c r="T187" s="2">
        <v>225.9</v>
      </c>
    </row>
    <row r="188" spans="1:20">
      <c r="A188" s="2" t="s">
        <v>2996</v>
      </c>
      <c r="B188" s="2" t="s">
        <v>522</v>
      </c>
      <c r="C188" s="2" t="s">
        <v>63</v>
      </c>
      <c r="D188" s="2" t="s">
        <v>224</v>
      </c>
      <c r="E188" s="2">
        <v>820.6</v>
      </c>
      <c r="F188" s="2">
        <v>818.1</v>
      </c>
      <c r="G188" s="2">
        <v>832.2</v>
      </c>
      <c r="H188" s="2">
        <v>842.7</v>
      </c>
      <c r="I188" s="2">
        <v>645.6</v>
      </c>
      <c r="J188" s="2">
        <v>540</v>
      </c>
      <c r="K188" s="2">
        <v>344.2</v>
      </c>
      <c r="L188" s="2">
        <v>328.3</v>
      </c>
      <c r="M188" s="2">
        <v>325.8</v>
      </c>
      <c r="N188" s="2">
        <v>330</v>
      </c>
      <c r="O188" s="2">
        <v>343.4</v>
      </c>
      <c r="P188" s="2">
        <v>490.4</v>
      </c>
      <c r="Q188" s="2">
        <v>492.3</v>
      </c>
      <c r="R188" s="2">
        <v>116.8</v>
      </c>
      <c r="S188" s="2" t="s">
        <v>5269</v>
      </c>
      <c r="T188" s="2">
        <v>116.8</v>
      </c>
    </row>
    <row r="189" spans="1:20">
      <c r="A189" s="2" t="s">
        <v>2997</v>
      </c>
      <c r="B189" s="2" t="s">
        <v>523</v>
      </c>
      <c r="C189" s="2" t="s">
        <v>63</v>
      </c>
      <c r="D189" s="2" t="s">
        <v>224</v>
      </c>
      <c r="E189" s="2">
        <v>679.2</v>
      </c>
      <c r="F189" s="2">
        <v>674</v>
      </c>
      <c r="G189" s="2">
        <v>693.6</v>
      </c>
      <c r="H189" s="2">
        <v>711.1</v>
      </c>
      <c r="I189" s="2">
        <v>470.7</v>
      </c>
      <c r="J189" s="2">
        <v>348</v>
      </c>
      <c r="K189" s="2">
        <v>173.6</v>
      </c>
      <c r="L189" s="2">
        <v>252.4</v>
      </c>
      <c r="M189" s="2">
        <v>316.60000000000002</v>
      </c>
      <c r="N189" s="2">
        <v>324.2</v>
      </c>
      <c r="O189" s="2">
        <v>336.6</v>
      </c>
      <c r="P189" s="2">
        <v>438.2</v>
      </c>
      <c r="Q189" s="2">
        <v>443.5</v>
      </c>
      <c r="R189" s="2"/>
      <c r="S189" s="2" t="s">
        <v>152</v>
      </c>
      <c r="T189" s="2">
        <v>173.6</v>
      </c>
    </row>
    <row r="190" spans="1:20">
      <c r="A190" s="2" t="s">
        <v>2998</v>
      </c>
      <c r="B190" s="2" t="s">
        <v>524</v>
      </c>
      <c r="C190" s="2" t="s">
        <v>63</v>
      </c>
      <c r="D190" s="2" t="s">
        <v>224</v>
      </c>
      <c r="E190" s="2">
        <v>461.6</v>
      </c>
      <c r="F190" s="2">
        <v>459.1</v>
      </c>
      <c r="G190" s="2">
        <v>473.5</v>
      </c>
      <c r="H190" s="2">
        <v>485.6</v>
      </c>
      <c r="I190" s="2">
        <v>339.4</v>
      </c>
      <c r="J190" s="2">
        <v>326.10000000000002</v>
      </c>
      <c r="K190" s="2">
        <v>330.6</v>
      </c>
      <c r="L190" s="2">
        <v>460.2</v>
      </c>
      <c r="M190" s="2">
        <v>516.29999999999995</v>
      </c>
      <c r="N190" s="2">
        <v>524.20000000000005</v>
      </c>
      <c r="O190" s="2">
        <v>539.20000000000005</v>
      </c>
      <c r="P190" s="2">
        <v>665.9</v>
      </c>
      <c r="Q190" s="2">
        <v>670.8</v>
      </c>
      <c r="R190" s="2">
        <v>258.10000000000002</v>
      </c>
      <c r="S190" s="2" t="s">
        <v>5269</v>
      </c>
      <c r="T190" s="2">
        <v>258.10000000000002</v>
      </c>
    </row>
    <row r="191" spans="1:20">
      <c r="A191" s="2" t="s">
        <v>2999</v>
      </c>
      <c r="B191" s="2" t="s">
        <v>525</v>
      </c>
      <c r="C191" s="2" t="s">
        <v>63</v>
      </c>
      <c r="D191" s="2" t="s">
        <v>224</v>
      </c>
      <c r="E191" s="2">
        <v>602.9</v>
      </c>
      <c r="F191" s="2">
        <v>603.4</v>
      </c>
      <c r="G191" s="2">
        <v>609.4</v>
      </c>
      <c r="H191" s="2">
        <v>611.70000000000005</v>
      </c>
      <c r="I191" s="2">
        <v>510.3</v>
      </c>
      <c r="J191" s="2">
        <v>467</v>
      </c>
      <c r="K191" s="2">
        <v>403.7</v>
      </c>
      <c r="L191" s="2">
        <v>504.7</v>
      </c>
      <c r="M191" s="2">
        <v>544</v>
      </c>
      <c r="N191" s="2">
        <v>551.20000000000005</v>
      </c>
      <c r="O191" s="2">
        <v>566.9</v>
      </c>
      <c r="P191" s="2">
        <v>710.9</v>
      </c>
      <c r="Q191" s="2">
        <v>714.9</v>
      </c>
      <c r="R191" s="2">
        <v>253.2</v>
      </c>
      <c r="S191" s="2" t="s">
        <v>5269</v>
      </c>
      <c r="T191" s="2">
        <v>253.2</v>
      </c>
    </row>
    <row r="192" spans="1:20">
      <c r="A192" s="2" t="s">
        <v>3000</v>
      </c>
      <c r="B192" s="2" t="s">
        <v>526</v>
      </c>
      <c r="C192" s="2" t="s">
        <v>63</v>
      </c>
      <c r="D192" s="2" t="s">
        <v>224</v>
      </c>
      <c r="E192" s="2">
        <v>862</v>
      </c>
      <c r="F192" s="2">
        <v>859.8</v>
      </c>
      <c r="G192" s="2">
        <v>873</v>
      </c>
      <c r="H192" s="2">
        <v>882.6</v>
      </c>
      <c r="I192" s="2">
        <v>693.1</v>
      </c>
      <c r="J192" s="2">
        <v>590.70000000000005</v>
      </c>
      <c r="K192" s="2">
        <v>398.7</v>
      </c>
      <c r="L192" s="2">
        <v>380</v>
      </c>
      <c r="M192" s="2">
        <v>372.5</v>
      </c>
      <c r="N192" s="2">
        <v>376</v>
      </c>
      <c r="O192" s="2">
        <v>388.5</v>
      </c>
      <c r="P192" s="2">
        <v>531.79999999999995</v>
      </c>
      <c r="Q192" s="2">
        <v>533.20000000000005</v>
      </c>
      <c r="R192" s="2">
        <v>169.9</v>
      </c>
      <c r="S192" s="2" t="s">
        <v>5269</v>
      </c>
      <c r="T192" s="2">
        <v>169.9</v>
      </c>
    </row>
    <row r="193" spans="1:20">
      <c r="A193" s="2" t="s">
        <v>3001</v>
      </c>
      <c r="B193" s="2" t="s">
        <v>527</v>
      </c>
      <c r="C193" s="2" t="s">
        <v>63</v>
      </c>
      <c r="D193" s="2" t="s">
        <v>224</v>
      </c>
      <c r="E193" s="2">
        <v>722</v>
      </c>
      <c r="F193" s="2">
        <v>721.3</v>
      </c>
      <c r="G193" s="2">
        <v>730.7</v>
      </c>
      <c r="H193" s="2">
        <v>736.3</v>
      </c>
      <c r="I193" s="2">
        <v>589.5</v>
      </c>
      <c r="J193" s="2">
        <v>514.9</v>
      </c>
      <c r="K193" s="2">
        <v>387.6</v>
      </c>
      <c r="L193" s="2">
        <v>446.3</v>
      </c>
      <c r="M193" s="2">
        <v>469</v>
      </c>
      <c r="N193" s="2">
        <v>475.1</v>
      </c>
      <c r="O193" s="2">
        <v>490.4</v>
      </c>
      <c r="P193" s="2">
        <v>639.9</v>
      </c>
      <c r="Q193" s="2">
        <v>643</v>
      </c>
      <c r="R193" s="2">
        <v>184.2</v>
      </c>
      <c r="S193" s="2" t="s">
        <v>5269</v>
      </c>
      <c r="T193" s="2">
        <v>184.2</v>
      </c>
    </row>
    <row r="194" spans="1:20">
      <c r="A194" s="2" t="s">
        <v>3002</v>
      </c>
      <c r="B194" s="2" t="s">
        <v>528</v>
      </c>
      <c r="C194" s="2" t="s">
        <v>63</v>
      </c>
      <c r="D194" s="2" t="s">
        <v>224</v>
      </c>
      <c r="E194" s="2">
        <v>862.8</v>
      </c>
      <c r="F194" s="2">
        <v>857.5</v>
      </c>
      <c r="G194" s="2">
        <v>877.3</v>
      </c>
      <c r="H194" s="2">
        <v>894.9</v>
      </c>
      <c r="I194" s="2">
        <v>654</v>
      </c>
      <c r="J194" s="2">
        <v>531.9</v>
      </c>
      <c r="K194" s="2">
        <v>331.1</v>
      </c>
      <c r="L194" s="2">
        <v>262</v>
      </c>
      <c r="M194" s="2">
        <v>281.7</v>
      </c>
      <c r="N194" s="2">
        <v>284.89999999999998</v>
      </c>
      <c r="O194" s="2">
        <v>288.10000000000002</v>
      </c>
      <c r="P194" s="2">
        <v>305.3</v>
      </c>
      <c r="Q194" s="2">
        <v>309.8</v>
      </c>
      <c r="R194" s="2"/>
      <c r="S194" s="2" t="s">
        <v>156</v>
      </c>
      <c r="T194" s="2">
        <v>262</v>
      </c>
    </row>
    <row r="195" spans="1:20">
      <c r="A195" s="2" t="s">
        <v>3003</v>
      </c>
      <c r="B195" s="2" t="s">
        <v>529</v>
      </c>
      <c r="C195" s="2" t="s">
        <v>63</v>
      </c>
      <c r="D195" s="2" t="s">
        <v>224</v>
      </c>
      <c r="E195" s="2">
        <v>529.5</v>
      </c>
      <c r="F195" s="2">
        <v>528.20000000000005</v>
      </c>
      <c r="G195" s="2">
        <v>539.29999999999995</v>
      </c>
      <c r="H195" s="2">
        <v>547.20000000000005</v>
      </c>
      <c r="I195" s="2">
        <v>405.4</v>
      </c>
      <c r="J195" s="2">
        <v>361</v>
      </c>
      <c r="K195" s="2">
        <v>321.39999999999998</v>
      </c>
      <c r="L195" s="2">
        <v>440.2</v>
      </c>
      <c r="M195" s="2">
        <v>489.5</v>
      </c>
      <c r="N195" s="2">
        <v>497.2</v>
      </c>
      <c r="O195" s="2">
        <v>512.70000000000005</v>
      </c>
      <c r="P195" s="2">
        <v>648.70000000000005</v>
      </c>
      <c r="Q195" s="2">
        <v>653.20000000000005</v>
      </c>
      <c r="R195" s="2">
        <v>212.6</v>
      </c>
      <c r="S195" s="2" t="s">
        <v>5269</v>
      </c>
      <c r="T195" s="2">
        <v>212.6</v>
      </c>
    </row>
    <row r="196" spans="1:20">
      <c r="A196" s="2" t="s">
        <v>3004</v>
      </c>
      <c r="B196" s="2" t="s">
        <v>531</v>
      </c>
      <c r="C196" s="2" t="s">
        <v>63</v>
      </c>
      <c r="D196" s="2" t="s">
        <v>224</v>
      </c>
      <c r="E196" s="2">
        <v>547.20000000000005</v>
      </c>
      <c r="F196" s="2">
        <v>550.29999999999995</v>
      </c>
      <c r="G196" s="2">
        <v>547</v>
      </c>
      <c r="H196" s="2">
        <v>540.29999999999995</v>
      </c>
      <c r="I196" s="2">
        <v>540.79999999999995</v>
      </c>
      <c r="J196" s="2">
        <v>538</v>
      </c>
      <c r="K196" s="2">
        <v>530.70000000000005</v>
      </c>
      <c r="L196" s="2">
        <v>652.9</v>
      </c>
      <c r="M196" s="2">
        <v>702.2</v>
      </c>
      <c r="N196" s="2">
        <v>709.8</v>
      </c>
      <c r="O196" s="2">
        <v>725.4</v>
      </c>
      <c r="P196" s="2">
        <v>861.3</v>
      </c>
      <c r="Q196" s="2">
        <v>865.9</v>
      </c>
      <c r="R196" s="2">
        <v>420.8</v>
      </c>
      <c r="S196" s="2" t="s">
        <v>5269</v>
      </c>
      <c r="T196" s="2">
        <v>420.8</v>
      </c>
    </row>
    <row r="197" spans="1:20">
      <c r="A197" s="2" t="s">
        <v>3005</v>
      </c>
      <c r="B197" s="2" t="s">
        <v>533</v>
      </c>
      <c r="C197" s="2" t="s">
        <v>63</v>
      </c>
      <c r="D197" s="2" t="s">
        <v>224</v>
      </c>
      <c r="E197" s="2">
        <v>652.20000000000005</v>
      </c>
      <c r="F197" s="2">
        <v>647.6</v>
      </c>
      <c r="G197" s="2">
        <v>666.2</v>
      </c>
      <c r="H197" s="2">
        <v>682.4</v>
      </c>
      <c r="I197" s="2">
        <v>447.5</v>
      </c>
      <c r="J197" s="2">
        <v>325</v>
      </c>
      <c r="K197" s="2">
        <v>130.5</v>
      </c>
      <c r="L197" s="2">
        <v>259</v>
      </c>
      <c r="M197" s="2">
        <v>320.3</v>
      </c>
      <c r="N197" s="2">
        <v>328.3</v>
      </c>
      <c r="O197" s="2">
        <v>342.3</v>
      </c>
      <c r="P197" s="2">
        <v>460.8</v>
      </c>
      <c r="Q197" s="2">
        <v>465.9</v>
      </c>
      <c r="R197" s="2"/>
      <c r="S197" s="2" t="s">
        <v>152</v>
      </c>
      <c r="T197" s="2">
        <v>130.5</v>
      </c>
    </row>
    <row r="198" spans="1:20">
      <c r="A198" s="2" t="s">
        <v>3006</v>
      </c>
      <c r="B198" s="2" t="s">
        <v>534</v>
      </c>
      <c r="C198" s="2" t="s">
        <v>63</v>
      </c>
      <c r="D198" s="2" t="s">
        <v>224</v>
      </c>
      <c r="E198" s="2">
        <v>841.2</v>
      </c>
      <c r="F198" s="2">
        <v>839.1</v>
      </c>
      <c r="G198" s="2">
        <v>852.2</v>
      </c>
      <c r="H198" s="2">
        <v>861.6</v>
      </c>
      <c r="I198" s="2">
        <v>673.8</v>
      </c>
      <c r="J198" s="2">
        <v>572.70000000000005</v>
      </c>
      <c r="K198" s="2">
        <v>384.4</v>
      </c>
      <c r="L198" s="2">
        <v>373.8</v>
      </c>
      <c r="M198" s="2">
        <v>370.3</v>
      </c>
      <c r="N198" s="2">
        <v>374.2</v>
      </c>
      <c r="O198" s="2">
        <v>387.2</v>
      </c>
      <c r="P198" s="2">
        <v>532.9</v>
      </c>
      <c r="Q198" s="2">
        <v>534.6</v>
      </c>
      <c r="R198" s="2">
        <v>154.4</v>
      </c>
      <c r="S198" s="2" t="s">
        <v>5269</v>
      </c>
      <c r="T198" s="2">
        <v>154.4</v>
      </c>
    </row>
    <row r="199" spans="1:20">
      <c r="A199" s="2" t="s">
        <v>3007</v>
      </c>
      <c r="B199" s="2" t="s">
        <v>535</v>
      </c>
      <c r="C199" s="2" t="s">
        <v>63</v>
      </c>
      <c r="D199" s="2" t="s">
        <v>224</v>
      </c>
      <c r="E199" s="2">
        <v>680.5</v>
      </c>
      <c r="F199" s="2">
        <v>675.3</v>
      </c>
      <c r="G199" s="2">
        <v>694.9</v>
      </c>
      <c r="H199" s="2">
        <v>712.4</v>
      </c>
      <c r="I199" s="2">
        <v>472</v>
      </c>
      <c r="J199" s="2">
        <v>349.4</v>
      </c>
      <c r="K199" s="2">
        <v>174.6</v>
      </c>
      <c r="L199" s="2">
        <v>251.7</v>
      </c>
      <c r="M199" s="2">
        <v>315.89999999999998</v>
      </c>
      <c r="N199" s="2">
        <v>323.5</v>
      </c>
      <c r="O199" s="2">
        <v>335.9</v>
      </c>
      <c r="P199" s="2">
        <v>437</v>
      </c>
      <c r="Q199" s="2">
        <v>442.4</v>
      </c>
      <c r="R199" s="2"/>
      <c r="S199" s="2" t="s">
        <v>152</v>
      </c>
      <c r="T199" s="2">
        <v>174.6</v>
      </c>
    </row>
    <row r="200" spans="1:20">
      <c r="A200" s="2" t="s">
        <v>3008</v>
      </c>
      <c r="B200" s="2" t="s">
        <v>536</v>
      </c>
      <c r="C200" s="2" t="s">
        <v>63</v>
      </c>
      <c r="D200" s="2" t="s">
        <v>224</v>
      </c>
      <c r="E200" s="2">
        <v>863</v>
      </c>
      <c r="F200" s="2">
        <v>857.7</v>
      </c>
      <c r="G200" s="2">
        <v>877.5</v>
      </c>
      <c r="H200" s="2">
        <v>895.1</v>
      </c>
      <c r="I200" s="2">
        <v>654.29999999999995</v>
      </c>
      <c r="J200" s="2">
        <v>532</v>
      </c>
      <c r="K200" s="2">
        <v>330.1</v>
      </c>
      <c r="L200" s="2">
        <v>259.2</v>
      </c>
      <c r="M200" s="2">
        <v>278</v>
      </c>
      <c r="N200" s="2">
        <v>281.10000000000002</v>
      </c>
      <c r="O200" s="2">
        <v>284.2</v>
      </c>
      <c r="P200" s="2">
        <v>301.2</v>
      </c>
      <c r="Q200" s="2">
        <v>305.7</v>
      </c>
      <c r="R200" s="2"/>
      <c r="S200" s="2" t="s">
        <v>156</v>
      </c>
      <c r="T200" s="2">
        <v>259.2</v>
      </c>
    </row>
    <row r="201" spans="1:20">
      <c r="A201" s="2" t="s">
        <v>3009</v>
      </c>
      <c r="B201" s="2" t="s">
        <v>537</v>
      </c>
      <c r="C201" s="2" t="s">
        <v>63</v>
      </c>
      <c r="D201" s="2" t="s">
        <v>224</v>
      </c>
      <c r="E201" s="2">
        <v>724.4</v>
      </c>
      <c r="F201" s="2">
        <v>723.7</v>
      </c>
      <c r="G201" s="2">
        <v>733.1</v>
      </c>
      <c r="H201" s="2">
        <v>738.7</v>
      </c>
      <c r="I201" s="2">
        <v>591.79999999999995</v>
      </c>
      <c r="J201" s="2">
        <v>517.1</v>
      </c>
      <c r="K201" s="2">
        <v>389.2</v>
      </c>
      <c r="L201" s="2">
        <v>447.2</v>
      </c>
      <c r="M201" s="2">
        <v>469.5</v>
      </c>
      <c r="N201" s="2">
        <v>475.6</v>
      </c>
      <c r="O201" s="2">
        <v>490.8</v>
      </c>
      <c r="P201" s="2">
        <v>640.4</v>
      </c>
      <c r="Q201" s="2">
        <v>643.5</v>
      </c>
      <c r="R201" s="2">
        <v>185.1</v>
      </c>
      <c r="S201" s="2" t="s">
        <v>5269</v>
      </c>
      <c r="T201" s="2">
        <v>185.1</v>
      </c>
    </row>
    <row r="202" spans="1:20">
      <c r="A202" s="2" t="s">
        <v>3010</v>
      </c>
      <c r="B202" s="2" t="s">
        <v>538</v>
      </c>
      <c r="C202" s="2" t="s">
        <v>63</v>
      </c>
      <c r="D202" s="2" t="s">
        <v>224</v>
      </c>
      <c r="E202" s="2">
        <v>513.4</v>
      </c>
      <c r="F202" s="2">
        <v>515.70000000000005</v>
      </c>
      <c r="G202" s="2">
        <v>515.9</v>
      </c>
      <c r="H202" s="2">
        <v>512.5</v>
      </c>
      <c r="I202" s="2">
        <v>481.9</v>
      </c>
      <c r="J202" s="2">
        <v>471.9</v>
      </c>
      <c r="K202" s="2">
        <v>458.1</v>
      </c>
      <c r="L202" s="2">
        <v>579.20000000000005</v>
      </c>
      <c r="M202" s="2">
        <v>628.20000000000005</v>
      </c>
      <c r="N202" s="2">
        <v>635.9</v>
      </c>
      <c r="O202" s="2">
        <v>651.4</v>
      </c>
      <c r="P202" s="2">
        <v>787.6</v>
      </c>
      <c r="Q202" s="2">
        <v>792.1</v>
      </c>
      <c r="R202" s="2">
        <v>347.3</v>
      </c>
      <c r="S202" s="2" t="s">
        <v>5269</v>
      </c>
      <c r="T202" s="2">
        <v>347.3</v>
      </c>
    </row>
    <row r="203" spans="1:20">
      <c r="A203" s="2" t="s">
        <v>3011</v>
      </c>
      <c r="B203" s="2" t="s">
        <v>540</v>
      </c>
      <c r="C203" s="2" t="s">
        <v>63</v>
      </c>
      <c r="D203" s="2" t="s">
        <v>224</v>
      </c>
      <c r="E203" s="2">
        <v>570.4</v>
      </c>
      <c r="F203" s="2">
        <v>567.5</v>
      </c>
      <c r="G203" s="2">
        <v>582.5</v>
      </c>
      <c r="H203" s="2">
        <v>594.4</v>
      </c>
      <c r="I203" s="2">
        <v>400.9</v>
      </c>
      <c r="J203" s="2">
        <v>320.2</v>
      </c>
      <c r="K203" s="2">
        <v>248.2</v>
      </c>
      <c r="L203" s="2">
        <v>366.8</v>
      </c>
      <c r="M203" s="2">
        <v>417.6</v>
      </c>
      <c r="N203" s="2">
        <v>425.4</v>
      </c>
      <c r="O203" s="2">
        <v>440.8</v>
      </c>
      <c r="P203" s="2">
        <v>575.1</v>
      </c>
      <c r="Q203" s="2">
        <v>579.70000000000005</v>
      </c>
      <c r="R203" s="2">
        <v>149.6</v>
      </c>
      <c r="S203" s="2" t="s">
        <v>5269</v>
      </c>
      <c r="T203" s="2">
        <v>149.6</v>
      </c>
    </row>
    <row r="204" spans="1:20">
      <c r="A204" s="2" t="s">
        <v>3012</v>
      </c>
      <c r="B204" s="2" t="s">
        <v>541</v>
      </c>
      <c r="C204" s="2" t="s">
        <v>63</v>
      </c>
      <c r="D204" s="2" t="s">
        <v>224</v>
      </c>
      <c r="E204" s="2">
        <v>573.1</v>
      </c>
      <c r="F204" s="2">
        <v>573.70000000000005</v>
      </c>
      <c r="G204" s="2">
        <v>579.4</v>
      </c>
      <c r="H204" s="2">
        <v>581.29999999999995</v>
      </c>
      <c r="I204" s="2">
        <v>488.1</v>
      </c>
      <c r="J204" s="2">
        <v>451.6</v>
      </c>
      <c r="K204" s="2">
        <v>401.5</v>
      </c>
      <c r="L204" s="2">
        <v>509.3</v>
      </c>
      <c r="M204" s="2">
        <v>552</v>
      </c>
      <c r="N204" s="2">
        <v>559.29999999999995</v>
      </c>
      <c r="O204" s="2">
        <v>575</v>
      </c>
      <c r="P204" s="2">
        <v>716.9</v>
      </c>
      <c r="Q204" s="2">
        <v>721.1</v>
      </c>
      <c r="R204" s="2">
        <v>263.5</v>
      </c>
      <c r="S204" s="2" t="s">
        <v>5269</v>
      </c>
      <c r="T204" s="2">
        <v>263.5</v>
      </c>
    </row>
    <row r="205" spans="1:20">
      <c r="A205" s="2" t="s">
        <v>3013</v>
      </c>
      <c r="B205" s="2" t="s">
        <v>542</v>
      </c>
      <c r="C205" s="2" t="s">
        <v>63</v>
      </c>
      <c r="D205" s="2" t="s">
        <v>224</v>
      </c>
      <c r="E205" s="2">
        <v>712.3</v>
      </c>
      <c r="F205" s="2">
        <v>709.2</v>
      </c>
      <c r="G205" s="2">
        <v>724.6</v>
      </c>
      <c r="H205" s="2">
        <v>736.8</v>
      </c>
      <c r="I205" s="2">
        <v>529.29999999999995</v>
      </c>
      <c r="J205" s="2">
        <v>421.5</v>
      </c>
      <c r="K205" s="2">
        <v>232.9</v>
      </c>
      <c r="L205" s="2">
        <v>271.3</v>
      </c>
      <c r="M205" s="2">
        <v>301.8</v>
      </c>
      <c r="N205" s="2">
        <v>308.7</v>
      </c>
      <c r="O205" s="2">
        <v>324.3</v>
      </c>
      <c r="P205" s="2">
        <v>471.1</v>
      </c>
      <c r="Q205" s="2">
        <v>474.7</v>
      </c>
      <c r="R205" s="2">
        <v>9.6999999999999993</v>
      </c>
      <c r="S205" s="2" t="s">
        <v>5269</v>
      </c>
      <c r="T205" s="2">
        <v>9.6999999999999993</v>
      </c>
    </row>
    <row r="206" spans="1:20">
      <c r="A206" s="2" t="s">
        <v>3014</v>
      </c>
      <c r="B206" s="2" t="s">
        <v>543</v>
      </c>
      <c r="C206" s="2" t="s">
        <v>63</v>
      </c>
      <c r="D206" s="2" t="s">
        <v>224</v>
      </c>
      <c r="E206" s="2">
        <v>680.2</v>
      </c>
      <c r="F206" s="2">
        <v>675.5</v>
      </c>
      <c r="G206" s="2">
        <v>694.3</v>
      </c>
      <c r="H206" s="2">
        <v>710.6</v>
      </c>
      <c r="I206" s="2">
        <v>474.6</v>
      </c>
      <c r="J206" s="2">
        <v>351.6</v>
      </c>
      <c r="K206" s="2">
        <v>138.30000000000001</v>
      </c>
      <c r="L206" s="2">
        <v>232.5</v>
      </c>
      <c r="M206" s="2">
        <v>295</v>
      </c>
      <c r="N206" s="2">
        <v>303</v>
      </c>
      <c r="O206" s="2">
        <v>316.7</v>
      </c>
      <c r="P206" s="2">
        <v>432.5</v>
      </c>
      <c r="Q206" s="2">
        <v>437.6</v>
      </c>
      <c r="R206" s="2"/>
      <c r="S206" s="2" t="s">
        <v>152</v>
      </c>
      <c r="T206" s="2">
        <v>138.30000000000001</v>
      </c>
    </row>
    <row r="207" spans="1:20">
      <c r="A207" s="2" t="s">
        <v>3015</v>
      </c>
      <c r="B207" s="2" t="s">
        <v>545</v>
      </c>
      <c r="C207" s="2" t="s">
        <v>63</v>
      </c>
      <c r="D207" s="2" t="s">
        <v>224</v>
      </c>
      <c r="E207" s="2">
        <v>894.2</v>
      </c>
      <c r="F207" s="2">
        <v>889.4</v>
      </c>
      <c r="G207" s="2">
        <v>908.3</v>
      </c>
      <c r="H207" s="2">
        <v>924.8</v>
      </c>
      <c r="I207" s="2">
        <v>687.5</v>
      </c>
      <c r="J207" s="2">
        <v>564.1</v>
      </c>
      <c r="K207" s="2">
        <v>347.6</v>
      </c>
      <c r="L207" s="2">
        <v>251.9</v>
      </c>
      <c r="M207" s="2">
        <v>241.3</v>
      </c>
      <c r="N207" s="2">
        <v>241.9</v>
      </c>
      <c r="O207" s="2">
        <v>242.2</v>
      </c>
      <c r="P207" s="2">
        <v>243.2</v>
      </c>
      <c r="Q207" s="2">
        <v>241.7</v>
      </c>
      <c r="R207" s="2">
        <v>240.8</v>
      </c>
      <c r="S207" s="2" t="s">
        <v>5269</v>
      </c>
      <c r="T207" s="2">
        <v>240.8</v>
      </c>
    </row>
    <row r="208" spans="1:20">
      <c r="A208" s="2" t="s">
        <v>3016</v>
      </c>
      <c r="B208" s="2" t="s">
        <v>546</v>
      </c>
      <c r="C208" s="2" t="s">
        <v>63</v>
      </c>
      <c r="D208" s="2" t="s">
        <v>224</v>
      </c>
      <c r="E208" s="2">
        <v>715.7</v>
      </c>
      <c r="F208" s="2">
        <v>712.6</v>
      </c>
      <c r="G208" s="2">
        <v>728</v>
      </c>
      <c r="H208" s="2">
        <v>740.2</v>
      </c>
      <c r="I208" s="2">
        <v>532.6</v>
      </c>
      <c r="J208" s="2">
        <v>424.7</v>
      </c>
      <c r="K208" s="2">
        <v>235</v>
      </c>
      <c r="L208" s="2">
        <v>270.60000000000002</v>
      </c>
      <c r="M208" s="2">
        <v>300</v>
      </c>
      <c r="N208" s="2">
        <v>306.89999999999998</v>
      </c>
      <c r="O208" s="2">
        <v>322.5</v>
      </c>
      <c r="P208" s="2">
        <v>469.6</v>
      </c>
      <c r="Q208" s="2">
        <v>473.2</v>
      </c>
      <c r="R208" s="2">
        <v>8.1999999999999993</v>
      </c>
      <c r="S208" s="2" t="s">
        <v>5269</v>
      </c>
      <c r="T208" s="2">
        <v>8.1999999999999993</v>
      </c>
    </row>
    <row r="209" spans="1:20">
      <c r="A209" s="2" t="s">
        <v>3017</v>
      </c>
      <c r="B209" s="2" t="s">
        <v>547</v>
      </c>
      <c r="C209" s="2" t="s">
        <v>63</v>
      </c>
      <c r="D209" s="2" t="s">
        <v>224</v>
      </c>
      <c r="E209" s="2">
        <v>496.1</v>
      </c>
      <c r="F209" s="2">
        <v>497.4</v>
      </c>
      <c r="G209" s="2">
        <v>501.1</v>
      </c>
      <c r="H209" s="2">
        <v>501.6</v>
      </c>
      <c r="I209" s="2">
        <v>441.6</v>
      </c>
      <c r="J209" s="2">
        <v>426.5</v>
      </c>
      <c r="K209" s="2">
        <v>410.5</v>
      </c>
      <c r="L209" s="2">
        <v>532.29999999999995</v>
      </c>
      <c r="M209" s="2">
        <v>582.1</v>
      </c>
      <c r="N209" s="2">
        <v>589.79999999999995</v>
      </c>
      <c r="O209" s="2">
        <v>605.29999999999995</v>
      </c>
      <c r="P209" s="2">
        <v>740.6</v>
      </c>
      <c r="Q209" s="2">
        <v>745.2</v>
      </c>
      <c r="R209" s="2">
        <v>303.60000000000002</v>
      </c>
      <c r="S209" s="2" t="s">
        <v>5269</v>
      </c>
      <c r="T209" s="2">
        <v>303.60000000000002</v>
      </c>
    </row>
    <row r="210" spans="1:20">
      <c r="A210" s="2" t="s">
        <v>3018</v>
      </c>
      <c r="B210" s="2" t="s">
        <v>548</v>
      </c>
      <c r="C210" s="2" t="s">
        <v>63</v>
      </c>
      <c r="D210" s="2" t="s">
        <v>224</v>
      </c>
      <c r="E210" s="2">
        <v>792</v>
      </c>
      <c r="F210" s="2">
        <v>787.5</v>
      </c>
      <c r="G210" s="2">
        <v>805.8</v>
      </c>
      <c r="H210" s="2">
        <v>821.5</v>
      </c>
      <c r="I210" s="2">
        <v>588.20000000000005</v>
      </c>
      <c r="J210" s="2">
        <v>465.6</v>
      </c>
      <c r="K210" s="2">
        <v>243.7</v>
      </c>
      <c r="L210" s="2">
        <v>144.19999999999999</v>
      </c>
      <c r="M210" s="2">
        <v>183.1</v>
      </c>
      <c r="N210" s="2">
        <v>190.7</v>
      </c>
      <c r="O210" s="2">
        <v>203.1</v>
      </c>
      <c r="P210" s="2">
        <v>329</v>
      </c>
      <c r="Q210" s="2">
        <v>333.4</v>
      </c>
      <c r="R210" s="2"/>
      <c r="S210" s="2" t="s">
        <v>156</v>
      </c>
      <c r="T210" s="2">
        <v>144.19999999999999</v>
      </c>
    </row>
    <row r="211" spans="1:20">
      <c r="A211" s="2" t="s">
        <v>3019</v>
      </c>
      <c r="B211" s="2" t="s">
        <v>549</v>
      </c>
      <c r="C211" s="2" t="s">
        <v>63</v>
      </c>
      <c r="D211" s="2" t="s">
        <v>224</v>
      </c>
      <c r="E211" s="2">
        <v>892</v>
      </c>
      <c r="F211" s="2">
        <v>887.2</v>
      </c>
      <c r="G211" s="2">
        <v>906.1</v>
      </c>
      <c r="H211" s="2">
        <v>922.5</v>
      </c>
      <c r="I211" s="2">
        <v>685.4</v>
      </c>
      <c r="J211" s="2">
        <v>562.1</v>
      </c>
      <c r="K211" s="2">
        <v>345.1</v>
      </c>
      <c r="L211" s="2">
        <v>248.7</v>
      </c>
      <c r="M211" s="2">
        <v>237.1</v>
      </c>
      <c r="N211" s="2">
        <v>237.6</v>
      </c>
      <c r="O211" s="2">
        <v>237.9</v>
      </c>
      <c r="P211" s="2">
        <v>241.9</v>
      </c>
      <c r="Q211" s="2">
        <v>239.9</v>
      </c>
      <c r="R211" s="2">
        <v>236.7</v>
      </c>
      <c r="S211" s="2" t="s">
        <v>5269</v>
      </c>
      <c r="T211" s="2">
        <v>236.7</v>
      </c>
    </row>
    <row r="212" spans="1:20">
      <c r="A212" s="2" t="s">
        <v>3020</v>
      </c>
      <c r="B212" s="2" t="s">
        <v>550</v>
      </c>
      <c r="C212" s="2" t="s">
        <v>63</v>
      </c>
      <c r="D212" s="2" t="s">
        <v>224</v>
      </c>
      <c r="E212" s="2">
        <v>719.4</v>
      </c>
      <c r="F212" s="2">
        <v>718.6</v>
      </c>
      <c r="G212" s="2">
        <v>728.1</v>
      </c>
      <c r="H212" s="2">
        <v>733.8</v>
      </c>
      <c r="I212" s="2">
        <v>586.4</v>
      </c>
      <c r="J212" s="2">
        <v>511.7</v>
      </c>
      <c r="K212" s="2">
        <v>384.5</v>
      </c>
      <c r="L212" s="2">
        <v>443.9</v>
      </c>
      <c r="M212" s="2">
        <v>466.9</v>
      </c>
      <c r="N212" s="2">
        <v>473</v>
      </c>
      <c r="O212" s="2">
        <v>488.3</v>
      </c>
      <c r="P212" s="2">
        <v>637.9</v>
      </c>
      <c r="Q212" s="2">
        <v>641</v>
      </c>
      <c r="R212" s="2">
        <v>181.7</v>
      </c>
      <c r="S212" s="2" t="s">
        <v>5269</v>
      </c>
      <c r="T212" s="2">
        <v>181.7</v>
      </c>
    </row>
    <row r="213" spans="1:20">
      <c r="A213" s="2" t="s">
        <v>3021</v>
      </c>
      <c r="B213" s="2" t="s">
        <v>551</v>
      </c>
      <c r="C213" s="2" t="s">
        <v>63</v>
      </c>
      <c r="D213" s="2" t="s">
        <v>224</v>
      </c>
      <c r="E213" s="2">
        <v>513.29999999999995</v>
      </c>
      <c r="F213" s="2">
        <v>512.4</v>
      </c>
      <c r="G213" s="2">
        <v>522.6</v>
      </c>
      <c r="H213" s="2">
        <v>529.6</v>
      </c>
      <c r="I213" s="2">
        <v>402.6</v>
      </c>
      <c r="J213" s="2">
        <v>367.5</v>
      </c>
      <c r="K213" s="2">
        <v>337.9</v>
      </c>
      <c r="L213" s="2">
        <v>458.6</v>
      </c>
      <c r="M213" s="2">
        <v>508.7</v>
      </c>
      <c r="N213" s="2">
        <v>516.4</v>
      </c>
      <c r="O213" s="2">
        <v>531.9</v>
      </c>
      <c r="P213" s="2">
        <v>667</v>
      </c>
      <c r="Q213" s="2">
        <v>671.6</v>
      </c>
      <c r="R213" s="2">
        <v>232.8</v>
      </c>
      <c r="S213" s="2" t="s">
        <v>5269</v>
      </c>
      <c r="T213" s="2">
        <v>232.8</v>
      </c>
    </row>
    <row r="214" spans="1:20">
      <c r="A214" s="2" t="s">
        <v>3022</v>
      </c>
      <c r="B214" s="2" t="s">
        <v>552</v>
      </c>
      <c r="C214" s="2" t="s">
        <v>63</v>
      </c>
      <c r="D214" s="2" t="s">
        <v>224</v>
      </c>
      <c r="E214" s="2">
        <v>714.6</v>
      </c>
      <c r="F214" s="2">
        <v>711.4</v>
      </c>
      <c r="G214" s="2">
        <v>726.9</v>
      </c>
      <c r="H214" s="2">
        <v>739.3</v>
      </c>
      <c r="I214" s="2">
        <v>530.5</v>
      </c>
      <c r="J214" s="2">
        <v>421.8</v>
      </c>
      <c r="K214" s="2">
        <v>230.7</v>
      </c>
      <c r="L214" s="2">
        <v>266.60000000000002</v>
      </c>
      <c r="M214" s="2">
        <v>297.10000000000002</v>
      </c>
      <c r="N214" s="2">
        <v>304</v>
      </c>
      <c r="O214" s="2">
        <v>319.7</v>
      </c>
      <c r="P214" s="2">
        <v>466.4</v>
      </c>
      <c r="Q214" s="2">
        <v>470</v>
      </c>
      <c r="R214" s="2">
        <v>5.2</v>
      </c>
      <c r="S214" s="2" t="s">
        <v>5269</v>
      </c>
      <c r="T214" s="2">
        <v>5.2</v>
      </c>
    </row>
    <row r="215" spans="1:20">
      <c r="A215" s="2" t="s">
        <v>3023</v>
      </c>
      <c r="B215" s="2" t="s">
        <v>553</v>
      </c>
      <c r="C215" s="2" t="s">
        <v>63</v>
      </c>
      <c r="D215" s="2" t="s">
        <v>224</v>
      </c>
      <c r="E215" s="2">
        <v>791.2</v>
      </c>
      <c r="F215" s="2">
        <v>786.7</v>
      </c>
      <c r="G215" s="2">
        <v>805</v>
      </c>
      <c r="H215" s="2">
        <v>820.7</v>
      </c>
      <c r="I215" s="2">
        <v>587.4</v>
      </c>
      <c r="J215" s="2">
        <v>464.9</v>
      </c>
      <c r="K215" s="2">
        <v>243</v>
      </c>
      <c r="L215" s="2">
        <v>143.6</v>
      </c>
      <c r="M215" s="2">
        <v>183.3</v>
      </c>
      <c r="N215" s="2">
        <v>190.9</v>
      </c>
      <c r="O215" s="2">
        <v>203.5</v>
      </c>
      <c r="P215" s="2">
        <v>330.2</v>
      </c>
      <c r="Q215" s="2">
        <v>334.5</v>
      </c>
      <c r="R215" s="2"/>
      <c r="S215" s="2" t="s">
        <v>156</v>
      </c>
      <c r="T215" s="2">
        <v>143.6</v>
      </c>
    </row>
    <row r="216" spans="1:20">
      <c r="A216" s="2" t="s">
        <v>3024</v>
      </c>
      <c r="B216" s="2" t="s">
        <v>554</v>
      </c>
      <c r="C216" s="2" t="s">
        <v>63</v>
      </c>
      <c r="D216" s="2" t="s">
        <v>224</v>
      </c>
      <c r="E216" s="2">
        <v>601.29999999999995</v>
      </c>
      <c r="F216" s="2">
        <v>595.70000000000005</v>
      </c>
      <c r="G216" s="2">
        <v>615.9</v>
      </c>
      <c r="H216" s="2">
        <v>634.29999999999995</v>
      </c>
      <c r="I216" s="2">
        <v>393</v>
      </c>
      <c r="J216" s="2">
        <v>277.7</v>
      </c>
      <c r="K216" s="2">
        <v>219.4</v>
      </c>
      <c r="L216" s="2">
        <v>335.3</v>
      </c>
      <c r="M216" s="2">
        <v>399.1</v>
      </c>
      <c r="N216" s="2">
        <v>407</v>
      </c>
      <c r="O216" s="2">
        <v>419.9</v>
      </c>
      <c r="P216" s="2">
        <v>523.5</v>
      </c>
      <c r="Q216" s="2">
        <v>528.9</v>
      </c>
      <c r="R216" s="2"/>
      <c r="S216" s="2" t="s">
        <v>152</v>
      </c>
      <c r="T216" s="2">
        <v>219.4</v>
      </c>
    </row>
    <row r="217" spans="1:20">
      <c r="A217" s="2" t="s">
        <v>3025</v>
      </c>
      <c r="B217" s="2" t="s">
        <v>556</v>
      </c>
      <c r="C217" s="2" t="s">
        <v>63</v>
      </c>
      <c r="D217" s="2" t="s">
        <v>224</v>
      </c>
      <c r="E217" s="2">
        <v>630.5</v>
      </c>
      <c r="F217" s="2">
        <v>626</v>
      </c>
      <c r="G217" s="2">
        <v>644.29999999999995</v>
      </c>
      <c r="H217" s="2">
        <v>660.1</v>
      </c>
      <c r="I217" s="2">
        <v>427.9</v>
      </c>
      <c r="J217" s="2">
        <v>307.39999999999998</v>
      </c>
      <c r="K217" s="2">
        <v>148.69999999999999</v>
      </c>
      <c r="L217" s="2">
        <v>280</v>
      </c>
      <c r="M217" s="2">
        <v>339.5</v>
      </c>
      <c r="N217" s="2">
        <v>347.5</v>
      </c>
      <c r="O217" s="2">
        <v>361.9</v>
      </c>
      <c r="P217" s="2">
        <v>484</v>
      </c>
      <c r="Q217" s="2">
        <v>489</v>
      </c>
      <c r="R217" s="2">
        <v>127.7</v>
      </c>
      <c r="S217" s="2" t="s">
        <v>5269</v>
      </c>
      <c r="T217" s="2">
        <v>127.7</v>
      </c>
    </row>
    <row r="218" spans="1:20">
      <c r="A218" s="2" t="s">
        <v>3026</v>
      </c>
      <c r="B218" s="2" t="s">
        <v>558</v>
      </c>
      <c r="C218" s="2" t="s">
        <v>63</v>
      </c>
      <c r="D218" s="2" t="s">
        <v>224</v>
      </c>
      <c r="E218" s="2">
        <v>876.8</v>
      </c>
      <c r="F218" s="2">
        <v>872</v>
      </c>
      <c r="G218" s="2">
        <v>890.9</v>
      </c>
      <c r="H218" s="2">
        <v>907.3</v>
      </c>
      <c r="I218" s="2">
        <v>670.3</v>
      </c>
      <c r="J218" s="2">
        <v>546.9</v>
      </c>
      <c r="K218" s="2">
        <v>329.9</v>
      </c>
      <c r="L218" s="2">
        <v>234.1</v>
      </c>
      <c r="M218" s="2">
        <v>225.6</v>
      </c>
      <c r="N218" s="2">
        <v>226.5</v>
      </c>
      <c r="O218" s="2">
        <v>227.2</v>
      </c>
      <c r="P218" s="2">
        <v>237.4</v>
      </c>
      <c r="Q218" s="2">
        <v>241.3</v>
      </c>
      <c r="R218" s="2"/>
      <c r="S218" s="2" t="s">
        <v>161</v>
      </c>
      <c r="T218" s="2">
        <v>225.6</v>
      </c>
    </row>
    <row r="219" spans="1:20">
      <c r="A219" s="2" t="s">
        <v>3027</v>
      </c>
      <c r="B219" s="2" t="s">
        <v>559</v>
      </c>
      <c r="C219" s="2" t="s">
        <v>63</v>
      </c>
      <c r="D219" s="2" t="s">
        <v>224</v>
      </c>
      <c r="E219" s="2">
        <v>881.2</v>
      </c>
      <c r="F219" s="2">
        <v>876.5</v>
      </c>
      <c r="G219" s="2">
        <v>895.3</v>
      </c>
      <c r="H219" s="2">
        <v>911.6</v>
      </c>
      <c r="I219" s="2">
        <v>675</v>
      </c>
      <c r="J219" s="2">
        <v>551.70000000000005</v>
      </c>
      <c r="K219" s="2">
        <v>333.9</v>
      </c>
      <c r="L219" s="2">
        <v>237</v>
      </c>
      <c r="M219" s="2">
        <v>225.4</v>
      </c>
      <c r="N219" s="2">
        <v>226</v>
      </c>
      <c r="O219" s="2">
        <v>226.4</v>
      </c>
      <c r="P219" s="2">
        <v>240.5</v>
      </c>
      <c r="Q219" s="2">
        <v>241.5</v>
      </c>
      <c r="R219" s="2">
        <v>224.8</v>
      </c>
      <c r="S219" s="2" t="s">
        <v>5269</v>
      </c>
      <c r="T219" s="2">
        <v>224.8</v>
      </c>
    </row>
    <row r="220" spans="1:20">
      <c r="A220" s="2" t="s">
        <v>3028</v>
      </c>
      <c r="B220" s="2" t="s">
        <v>560</v>
      </c>
      <c r="C220" s="2" t="s">
        <v>63</v>
      </c>
      <c r="D220" s="2" t="s">
        <v>224</v>
      </c>
      <c r="E220" s="2">
        <v>781.2</v>
      </c>
      <c r="F220" s="2">
        <v>776.8</v>
      </c>
      <c r="G220" s="2">
        <v>795</v>
      </c>
      <c r="H220" s="2">
        <v>810.5</v>
      </c>
      <c r="I220" s="2">
        <v>578.1</v>
      </c>
      <c r="J220" s="2">
        <v>455.8</v>
      </c>
      <c r="K220" s="2">
        <v>233.3</v>
      </c>
      <c r="L220" s="2">
        <v>140.80000000000001</v>
      </c>
      <c r="M220" s="2">
        <v>189.9</v>
      </c>
      <c r="N220" s="2">
        <v>197.8</v>
      </c>
      <c r="O220" s="2">
        <v>211.5</v>
      </c>
      <c r="P220" s="2">
        <v>341.9</v>
      </c>
      <c r="Q220" s="2">
        <v>346.2</v>
      </c>
      <c r="R220" s="2">
        <v>124.9</v>
      </c>
      <c r="S220" s="2" t="s">
        <v>5269</v>
      </c>
      <c r="T220" s="2">
        <v>124.9</v>
      </c>
    </row>
    <row r="221" spans="1:20">
      <c r="A221" s="2" t="s">
        <v>3029</v>
      </c>
      <c r="B221" s="2" t="s">
        <v>561</v>
      </c>
      <c r="C221" s="2" t="s">
        <v>63</v>
      </c>
      <c r="D221" s="2" t="s">
        <v>224</v>
      </c>
      <c r="E221" s="2">
        <v>888.9</v>
      </c>
      <c r="F221" s="2">
        <v>884.1</v>
      </c>
      <c r="G221" s="2">
        <v>903</v>
      </c>
      <c r="H221" s="2">
        <v>919.4</v>
      </c>
      <c r="I221" s="2">
        <v>682.4</v>
      </c>
      <c r="J221" s="2">
        <v>559</v>
      </c>
      <c r="K221" s="2">
        <v>342.1</v>
      </c>
      <c r="L221" s="2">
        <v>245.9</v>
      </c>
      <c r="M221" s="2">
        <v>235.1</v>
      </c>
      <c r="N221" s="2">
        <v>235.7</v>
      </c>
      <c r="O221" s="2">
        <v>236</v>
      </c>
      <c r="P221" s="2">
        <v>238.9</v>
      </c>
      <c r="Q221" s="2">
        <v>236.9</v>
      </c>
      <c r="R221" s="2">
        <v>234.5</v>
      </c>
      <c r="S221" s="2" t="s">
        <v>5269</v>
      </c>
      <c r="T221" s="2">
        <v>234.5</v>
      </c>
    </row>
    <row r="222" spans="1:20">
      <c r="A222" s="2" t="s">
        <v>3030</v>
      </c>
      <c r="B222" s="2" t="s">
        <v>562</v>
      </c>
      <c r="C222" s="2" t="s">
        <v>63</v>
      </c>
      <c r="D222" s="2" t="s">
        <v>224</v>
      </c>
      <c r="E222" s="2">
        <v>720.5</v>
      </c>
      <c r="F222" s="2">
        <v>719.8</v>
      </c>
      <c r="G222" s="2">
        <v>729.1</v>
      </c>
      <c r="H222" s="2">
        <v>734.5</v>
      </c>
      <c r="I222" s="2">
        <v>589.5</v>
      </c>
      <c r="J222" s="2">
        <v>516.1</v>
      </c>
      <c r="K222" s="2">
        <v>390.7</v>
      </c>
      <c r="L222" s="2">
        <v>450.6</v>
      </c>
      <c r="M222" s="2">
        <v>473.7</v>
      </c>
      <c r="N222" s="2">
        <v>479.8</v>
      </c>
      <c r="O222" s="2">
        <v>495</v>
      </c>
      <c r="P222" s="2">
        <v>644.6</v>
      </c>
      <c r="Q222" s="2">
        <v>647.70000000000005</v>
      </c>
      <c r="R222" s="2">
        <v>188.4</v>
      </c>
      <c r="S222" s="2" t="s">
        <v>5269</v>
      </c>
      <c r="T222" s="2">
        <v>188.4</v>
      </c>
    </row>
    <row r="223" spans="1:20">
      <c r="A223" s="2" t="s">
        <v>3031</v>
      </c>
      <c r="B223" s="2" t="s">
        <v>563</v>
      </c>
      <c r="C223" s="2" t="s">
        <v>63</v>
      </c>
      <c r="D223" s="2" t="s">
        <v>224</v>
      </c>
      <c r="E223" s="2">
        <v>855.6</v>
      </c>
      <c r="F223" s="2">
        <v>853.5</v>
      </c>
      <c r="G223" s="2">
        <v>866.4</v>
      </c>
      <c r="H223" s="2">
        <v>875.6</v>
      </c>
      <c r="I223" s="2">
        <v>689.3</v>
      </c>
      <c r="J223" s="2">
        <v>588.6</v>
      </c>
      <c r="K223" s="2">
        <v>400.4</v>
      </c>
      <c r="L223" s="2">
        <v>387.4</v>
      </c>
      <c r="M223" s="2">
        <v>382</v>
      </c>
      <c r="N223" s="2">
        <v>385.7</v>
      </c>
      <c r="O223" s="2">
        <v>398.5</v>
      </c>
      <c r="P223" s="2">
        <v>542.9</v>
      </c>
      <c r="Q223" s="2">
        <v>544.5</v>
      </c>
      <c r="R223" s="2">
        <v>170.5</v>
      </c>
      <c r="S223" s="2" t="s">
        <v>5269</v>
      </c>
      <c r="T223" s="2">
        <v>170.5</v>
      </c>
    </row>
    <row r="224" spans="1:20">
      <c r="A224" s="2" t="s">
        <v>3032</v>
      </c>
      <c r="B224" s="2" t="s">
        <v>564</v>
      </c>
      <c r="C224" s="2" t="s">
        <v>63</v>
      </c>
      <c r="D224" s="2" t="s">
        <v>224</v>
      </c>
      <c r="E224" s="2">
        <v>892.4</v>
      </c>
      <c r="F224" s="2">
        <v>889</v>
      </c>
      <c r="G224" s="2">
        <v>905.1</v>
      </c>
      <c r="H224" s="2">
        <v>918</v>
      </c>
      <c r="I224" s="2">
        <v>701.5</v>
      </c>
      <c r="J224" s="2">
        <v>585.1</v>
      </c>
      <c r="K224" s="2">
        <v>366.9</v>
      </c>
      <c r="L224" s="2">
        <v>296.10000000000002</v>
      </c>
      <c r="M224" s="2">
        <v>268.60000000000002</v>
      </c>
      <c r="N224" s="2">
        <v>269.7</v>
      </c>
      <c r="O224" s="2">
        <v>278.3</v>
      </c>
      <c r="P224" s="2">
        <v>405.7</v>
      </c>
      <c r="Q224" s="2">
        <v>406.3</v>
      </c>
      <c r="R224" s="2">
        <v>174.8</v>
      </c>
      <c r="S224" s="2" t="s">
        <v>5269</v>
      </c>
      <c r="T224" s="2">
        <v>174.8</v>
      </c>
    </row>
    <row r="225" spans="1:20">
      <c r="A225" s="2" t="s">
        <v>3033</v>
      </c>
      <c r="B225" s="2" t="s">
        <v>565</v>
      </c>
      <c r="C225" s="2" t="s">
        <v>63</v>
      </c>
      <c r="D225" s="2" t="s">
        <v>224</v>
      </c>
      <c r="E225" s="2">
        <v>663</v>
      </c>
      <c r="F225" s="2">
        <v>658.5</v>
      </c>
      <c r="G225" s="2">
        <v>676.9</v>
      </c>
      <c r="H225" s="2">
        <v>692.8</v>
      </c>
      <c r="I225" s="2">
        <v>459.6</v>
      </c>
      <c r="J225" s="2">
        <v>337.9</v>
      </c>
      <c r="K225" s="2">
        <v>116.3</v>
      </c>
      <c r="L225" s="2">
        <v>247.4</v>
      </c>
      <c r="M225" s="2">
        <v>307.60000000000002</v>
      </c>
      <c r="N225" s="2">
        <v>315.60000000000002</v>
      </c>
      <c r="O225" s="2">
        <v>329.9</v>
      </c>
      <c r="P225" s="2">
        <v>451.5</v>
      </c>
      <c r="Q225" s="2">
        <v>456.4</v>
      </c>
      <c r="R225" s="2">
        <v>115</v>
      </c>
      <c r="S225" s="2" t="s">
        <v>5269</v>
      </c>
      <c r="T225" s="2">
        <v>115</v>
      </c>
    </row>
    <row r="226" spans="1:20">
      <c r="A226" s="2" t="s">
        <v>3034</v>
      </c>
      <c r="B226" s="2" t="s">
        <v>566</v>
      </c>
      <c r="C226" s="2" t="s">
        <v>63</v>
      </c>
      <c r="D226" s="2" t="s">
        <v>224</v>
      </c>
      <c r="E226" s="2">
        <v>666.8</v>
      </c>
      <c r="F226" s="2">
        <v>668.2</v>
      </c>
      <c r="G226" s="2">
        <v>671.4</v>
      </c>
      <c r="H226" s="2">
        <v>670.6</v>
      </c>
      <c r="I226" s="2">
        <v>593.70000000000005</v>
      </c>
      <c r="J226" s="2">
        <v>555.1</v>
      </c>
      <c r="K226" s="2">
        <v>488.6</v>
      </c>
      <c r="L226" s="2">
        <v>581.9</v>
      </c>
      <c r="M226" s="2">
        <v>616.4</v>
      </c>
      <c r="N226" s="2">
        <v>623.20000000000005</v>
      </c>
      <c r="O226" s="2">
        <v>638.9</v>
      </c>
      <c r="P226" s="2">
        <v>785.6</v>
      </c>
      <c r="Q226" s="2">
        <v>789.3</v>
      </c>
      <c r="R226" s="2">
        <v>324.3</v>
      </c>
      <c r="S226" s="2" t="s">
        <v>5269</v>
      </c>
      <c r="T226" s="2">
        <v>324.3</v>
      </c>
    </row>
    <row r="227" spans="1:20">
      <c r="A227" s="2" t="s">
        <v>3035</v>
      </c>
      <c r="B227" s="2" t="s">
        <v>567</v>
      </c>
      <c r="C227" s="2" t="s">
        <v>63</v>
      </c>
      <c r="D227" s="2" t="s">
        <v>224</v>
      </c>
      <c r="E227" s="2">
        <v>662.9</v>
      </c>
      <c r="F227" s="2">
        <v>658.3</v>
      </c>
      <c r="G227" s="2">
        <v>676.8</v>
      </c>
      <c r="H227" s="2">
        <v>692.7</v>
      </c>
      <c r="I227" s="2">
        <v>459.2</v>
      </c>
      <c r="J227" s="2">
        <v>337.3</v>
      </c>
      <c r="K227" s="2">
        <v>116.8</v>
      </c>
      <c r="L227" s="2">
        <v>247.6</v>
      </c>
      <c r="M227" s="2">
        <v>308</v>
      </c>
      <c r="N227" s="2">
        <v>316.10000000000002</v>
      </c>
      <c r="O227" s="2">
        <v>330.3</v>
      </c>
      <c r="P227" s="2">
        <v>451.3</v>
      </c>
      <c r="Q227" s="2">
        <v>456.3</v>
      </c>
      <c r="R227" s="2"/>
      <c r="S227" s="2" t="s">
        <v>152</v>
      </c>
      <c r="T227" s="2">
        <v>116.8</v>
      </c>
    </row>
    <row r="228" spans="1:20">
      <c r="A228" s="2" t="s">
        <v>3036</v>
      </c>
      <c r="B228" s="2" t="s">
        <v>568</v>
      </c>
      <c r="C228" s="2" t="s">
        <v>63</v>
      </c>
      <c r="D228" s="2" t="s">
        <v>224</v>
      </c>
      <c r="E228" s="2">
        <v>816</v>
      </c>
      <c r="F228" s="2">
        <v>811.7</v>
      </c>
      <c r="G228" s="2">
        <v>829.8</v>
      </c>
      <c r="H228" s="2">
        <v>845.1</v>
      </c>
      <c r="I228" s="2">
        <v>613.5</v>
      </c>
      <c r="J228" s="2">
        <v>491.3</v>
      </c>
      <c r="K228" s="2">
        <v>268.7</v>
      </c>
      <c r="L228" s="2">
        <v>171.7</v>
      </c>
      <c r="M228" s="2">
        <v>155.1</v>
      </c>
      <c r="N228" s="2">
        <v>162.6</v>
      </c>
      <c r="O228" s="2">
        <v>176</v>
      </c>
      <c r="P228" s="2">
        <v>317.8</v>
      </c>
      <c r="Q228" s="2">
        <v>321.3</v>
      </c>
      <c r="R228" s="2"/>
      <c r="S228" s="2" t="s">
        <v>161</v>
      </c>
      <c r="T228" s="2">
        <v>155.1</v>
      </c>
    </row>
    <row r="229" spans="1:20">
      <c r="A229" s="2" t="s">
        <v>3037</v>
      </c>
      <c r="B229" s="2" t="s">
        <v>569</v>
      </c>
      <c r="C229" s="2" t="s">
        <v>63</v>
      </c>
      <c r="D229" s="2" t="s">
        <v>224</v>
      </c>
      <c r="E229" s="2">
        <v>853.7</v>
      </c>
      <c r="F229" s="2">
        <v>851.6</v>
      </c>
      <c r="G229" s="2">
        <v>864.6</v>
      </c>
      <c r="H229" s="2">
        <v>873.9</v>
      </c>
      <c r="I229" s="2">
        <v>686.9</v>
      </c>
      <c r="J229" s="2">
        <v>586</v>
      </c>
      <c r="K229" s="2">
        <v>397.3</v>
      </c>
      <c r="L229" s="2">
        <v>384.1</v>
      </c>
      <c r="M229" s="2">
        <v>378.7</v>
      </c>
      <c r="N229" s="2">
        <v>382.4</v>
      </c>
      <c r="O229" s="2">
        <v>395.2</v>
      </c>
      <c r="P229" s="2">
        <v>539.79999999999995</v>
      </c>
      <c r="Q229" s="2">
        <v>541.29999999999995</v>
      </c>
      <c r="R229" s="2">
        <v>167.5</v>
      </c>
      <c r="S229" s="2" t="s">
        <v>5269</v>
      </c>
      <c r="T229" s="2">
        <v>167.5</v>
      </c>
    </row>
    <row r="230" spans="1:20">
      <c r="A230" s="2" t="s">
        <v>3038</v>
      </c>
      <c r="B230" s="2" t="s">
        <v>570</v>
      </c>
      <c r="C230" s="2" t="s">
        <v>63</v>
      </c>
      <c r="D230" s="2" t="s">
        <v>224</v>
      </c>
      <c r="E230" s="2">
        <v>839.9</v>
      </c>
      <c r="F230" s="2">
        <v>837.7</v>
      </c>
      <c r="G230" s="2">
        <v>850.9</v>
      </c>
      <c r="H230" s="2">
        <v>860.5</v>
      </c>
      <c r="I230" s="2">
        <v>671.5</v>
      </c>
      <c r="J230" s="2">
        <v>569.9</v>
      </c>
      <c r="K230" s="2">
        <v>380.5</v>
      </c>
      <c r="L230" s="2">
        <v>368.9</v>
      </c>
      <c r="M230" s="2">
        <v>365.2</v>
      </c>
      <c r="N230" s="2">
        <v>369.1</v>
      </c>
      <c r="O230" s="2">
        <v>382.2</v>
      </c>
      <c r="P230" s="2">
        <v>527.79999999999995</v>
      </c>
      <c r="Q230" s="2">
        <v>529.5</v>
      </c>
      <c r="R230" s="2">
        <v>150.80000000000001</v>
      </c>
      <c r="S230" s="2" t="s">
        <v>5269</v>
      </c>
      <c r="T230" s="2">
        <v>150.80000000000001</v>
      </c>
    </row>
    <row r="231" spans="1:20">
      <c r="A231" s="2" t="s">
        <v>3039</v>
      </c>
      <c r="B231" s="2" t="s">
        <v>571</v>
      </c>
      <c r="C231" s="2" t="s">
        <v>63</v>
      </c>
      <c r="D231" s="2" t="s">
        <v>224</v>
      </c>
      <c r="E231" s="2">
        <v>844.9</v>
      </c>
      <c r="F231" s="2">
        <v>842.9</v>
      </c>
      <c r="G231" s="2">
        <v>855.6</v>
      </c>
      <c r="H231" s="2">
        <v>864.6</v>
      </c>
      <c r="I231" s="2">
        <v>680.3</v>
      </c>
      <c r="J231" s="2">
        <v>581</v>
      </c>
      <c r="K231" s="2">
        <v>395.9</v>
      </c>
      <c r="L231" s="2">
        <v>388.3</v>
      </c>
      <c r="M231" s="2">
        <v>385.3</v>
      </c>
      <c r="N231" s="2">
        <v>389.2</v>
      </c>
      <c r="O231" s="2">
        <v>402.3</v>
      </c>
      <c r="P231" s="2">
        <v>548</v>
      </c>
      <c r="Q231" s="2">
        <v>549.6</v>
      </c>
      <c r="R231" s="2">
        <v>165.4</v>
      </c>
      <c r="S231" s="2" t="s">
        <v>5269</v>
      </c>
      <c r="T231" s="2">
        <v>165.4</v>
      </c>
    </row>
    <row r="232" spans="1:20">
      <c r="A232" s="2" t="s">
        <v>3040</v>
      </c>
      <c r="B232" s="2" t="s">
        <v>572</v>
      </c>
      <c r="C232" s="2" t="s">
        <v>63</v>
      </c>
      <c r="D232" s="2" t="s">
        <v>224</v>
      </c>
      <c r="E232" s="2">
        <v>858.1</v>
      </c>
      <c r="F232" s="2">
        <v>855.9</v>
      </c>
      <c r="G232" s="2">
        <v>869.1</v>
      </c>
      <c r="H232" s="2">
        <v>878.6</v>
      </c>
      <c r="I232" s="2">
        <v>689.7</v>
      </c>
      <c r="J232" s="2">
        <v>587.70000000000005</v>
      </c>
      <c r="K232" s="2">
        <v>396.7</v>
      </c>
      <c r="L232" s="2">
        <v>379.9</v>
      </c>
      <c r="M232" s="2">
        <v>373.2</v>
      </c>
      <c r="N232" s="2">
        <v>376.8</v>
      </c>
      <c r="O232" s="2">
        <v>389.4</v>
      </c>
      <c r="P232" s="2">
        <v>533.20000000000005</v>
      </c>
      <c r="Q232" s="2">
        <v>534.70000000000005</v>
      </c>
      <c r="R232" s="2">
        <v>167.5</v>
      </c>
      <c r="S232" s="2" t="s">
        <v>5269</v>
      </c>
      <c r="T232" s="2">
        <v>167.5</v>
      </c>
    </row>
    <row r="233" spans="1:20">
      <c r="A233" s="2" t="s">
        <v>3041</v>
      </c>
      <c r="B233" s="2" t="s">
        <v>573</v>
      </c>
      <c r="C233" s="2" t="s">
        <v>63</v>
      </c>
      <c r="D233" s="2" t="s">
        <v>224</v>
      </c>
      <c r="E233" s="2">
        <v>605.29999999999995</v>
      </c>
      <c r="F233" s="2">
        <v>605.9</v>
      </c>
      <c r="G233" s="2">
        <v>611.79999999999995</v>
      </c>
      <c r="H233" s="2">
        <v>613.79999999999995</v>
      </c>
      <c r="I233" s="2">
        <v>514.1</v>
      </c>
      <c r="J233" s="2">
        <v>471.2</v>
      </c>
      <c r="K233" s="2">
        <v>407.8</v>
      </c>
      <c r="L233" s="2">
        <v>508.4</v>
      </c>
      <c r="M233" s="2">
        <v>547.6</v>
      </c>
      <c r="N233" s="2">
        <v>554.70000000000005</v>
      </c>
      <c r="O233" s="2">
        <v>570.4</v>
      </c>
      <c r="P233" s="2">
        <v>714.6</v>
      </c>
      <c r="Q233" s="2">
        <v>718.6</v>
      </c>
      <c r="R233" s="2">
        <v>256.60000000000002</v>
      </c>
      <c r="S233" s="2" t="s">
        <v>5269</v>
      </c>
      <c r="T233" s="2">
        <v>256.60000000000002</v>
      </c>
    </row>
    <row r="234" spans="1:20">
      <c r="A234" s="2" t="s">
        <v>3042</v>
      </c>
      <c r="B234" s="2" t="s">
        <v>574</v>
      </c>
      <c r="C234" s="2" t="s">
        <v>63</v>
      </c>
      <c r="D234" s="2" t="s">
        <v>224</v>
      </c>
      <c r="E234" s="2">
        <v>798.5</v>
      </c>
      <c r="F234" s="2">
        <v>794</v>
      </c>
      <c r="G234" s="2">
        <v>812.3</v>
      </c>
      <c r="H234" s="2">
        <v>828</v>
      </c>
      <c r="I234" s="2">
        <v>594.70000000000005</v>
      </c>
      <c r="J234" s="2">
        <v>472.1</v>
      </c>
      <c r="K234" s="2">
        <v>250.3</v>
      </c>
      <c r="L234" s="2">
        <v>150.69999999999999</v>
      </c>
      <c r="M234" s="2">
        <v>177.7</v>
      </c>
      <c r="N234" s="2">
        <v>185.1</v>
      </c>
      <c r="O234" s="2">
        <v>197</v>
      </c>
      <c r="P234" s="2">
        <v>323.39999999999998</v>
      </c>
      <c r="Q234" s="2">
        <v>327.7</v>
      </c>
      <c r="R234" s="2"/>
      <c r="S234" s="2" t="s">
        <v>156</v>
      </c>
      <c r="T234" s="2">
        <v>150.69999999999999</v>
      </c>
    </row>
    <row r="235" spans="1:20">
      <c r="A235" s="2" t="s">
        <v>3043</v>
      </c>
      <c r="B235" s="2" t="s">
        <v>575</v>
      </c>
      <c r="C235" s="2" t="s">
        <v>63</v>
      </c>
      <c r="D235" s="2" t="s">
        <v>224</v>
      </c>
      <c r="E235" s="2">
        <v>887</v>
      </c>
      <c r="F235" s="2">
        <v>884.8</v>
      </c>
      <c r="G235" s="2">
        <v>898.1</v>
      </c>
      <c r="H235" s="2">
        <v>907.8</v>
      </c>
      <c r="I235" s="2">
        <v>716.6</v>
      </c>
      <c r="J235" s="2">
        <v>612.70000000000005</v>
      </c>
      <c r="K235" s="2">
        <v>416.9</v>
      </c>
      <c r="L235" s="2">
        <v>389.6</v>
      </c>
      <c r="M235" s="2">
        <v>377.6</v>
      </c>
      <c r="N235" s="2">
        <v>380.6</v>
      </c>
      <c r="O235" s="2">
        <v>392.4</v>
      </c>
      <c r="P235" s="2">
        <v>532.4</v>
      </c>
      <c r="Q235" s="2">
        <v>533.5</v>
      </c>
      <c r="R235" s="2">
        <v>190</v>
      </c>
      <c r="S235" s="2" t="s">
        <v>5269</v>
      </c>
      <c r="T235" s="2">
        <v>190</v>
      </c>
    </row>
    <row r="236" spans="1:20">
      <c r="A236" s="2" t="s">
        <v>3044</v>
      </c>
      <c r="B236" s="2" t="s">
        <v>577</v>
      </c>
      <c r="C236" s="2" t="s">
        <v>63</v>
      </c>
      <c r="D236" s="2" t="s">
        <v>224</v>
      </c>
      <c r="E236" s="2">
        <v>720.1</v>
      </c>
      <c r="F236" s="2">
        <v>717</v>
      </c>
      <c r="G236" s="2">
        <v>732.4</v>
      </c>
      <c r="H236" s="2">
        <v>744.6</v>
      </c>
      <c r="I236" s="2">
        <v>536.9</v>
      </c>
      <c r="J236" s="2">
        <v>428.6</v>
      </c>
      <c r="K236" s="2">
        <v>237.4</v>
      </c>
      <c r="L236" s="2">
        <v>269.10000000000002</v>
      </c>
      <c r="M236" s="2">
        <v>297.3</v>
      </c>
      <c r="N236" s="2">
        <v>304</v>
      </c>
      <c r="O236" s="2">
        <v>319.7</v>
      </c>
      <c r="P236" s="2">
        <v>467.1</v>
      </c>
      <c r="Q236" s="2">
        <v>470.6</v>
      </c>
      <c r="R236" s="2">
        <v>7.5</v>
      </c>
      <c r="S236" s="2" t="s">
        <v>5269</v>
      </c>
      <c r="T236" s="2">
        <v>7.5</v>
      </c>
    </row>
    <row r="237" spans="1:20">
      <c r="A237" s="2" t="s">
        <v>3045</v>
      </c>
      <c r="B237" s="2" t="s">
        <v>578</v>
      </c>
      <c r="C237" s="2" t="s">
        <v>63</v>
      </c>
      <c r="D237" s="2" t="s">
        <v>224</v>
      </c>
      <c r="E237" s="2">
        <v>438.3</v>
      </c>
      <c r="F237" s="2">
        <v>435.9</v>
      </c>
      <c r="G237" s="2">
        <v>450</v>
      </c>
      <c r="H237" s="2">
        <v>462.1</v>
      </c>
      <c r="I237" s="2">
        <v>342</v>
      </c>
      <c r="J237" s="2">
        <v>340.2</v>
      </c>
      <c r="K237" s="2">
        <v>351.2</v>
      </c>
      <c r="L237" s="2">
        <v>481.5</v>
      </c>
      <c r="M237" s="2">
        <v>538.29999999999995</v>
      </c>
      <c r="N237" s="2">
        <v>546.29999999999995</v>
      </c>
      <c r="O237" s="2">
        <v>561.20000000000005</v>
      </c>
      <c r="P237" s="2">
        <v>686.5</v>
      </c>
      <c r="Q237" s="2">
        <v>691.5</v>
      </c>
      <c r="R237" s="2">
        <v>281.60000000000002</v>
      </c>
      <c r="S237" s="2" t="s">
        <v>5269</v>
      </c>
      <c r="T237" s="2">
        <v>281.60000000000002</v>
      </c>
    </row>
    <row r="238" spans="1:20">
      <c r="A238" s="2" t="s">
        <v>3046</v>
      </c>
      <c r="B238" s="2" t="s">
        <v>579</v>
      </c>
      <c r="C238" s="2" t="s">
        <v>63</v>
      </c>
      <c r="D238" s="2" t="s">
        <v>224</v>
      </c>
      <c r="E238" s="2">
        <v>843.9</v>
      </c>
      <c r="F238" s="2">
        <v>841.7</v>
      </c>
      <c r="G238" s="2">
        <v>854.9</v>
      </c>
      <c r="H238" s="2">
        <v>864.4</v>
      </c>
      <c r="I238" s="2">
        <v>675.7</v>
      </c>
      <c r="J238" s="2">
        <v>574.1</v>
      </c>
      <c r="K238" s="2">
        <v>384.6</v>
      </c>
      <c r="L238" s="2">
        <v>372</v>
      </c>
      <c r="M238" s="2">
        <v>367.8</v>
      </c>
      <c r="N238" s="2">
        <v>371.6</v>
      </c>
      <c r="O238" s="2">
        <v>384.6</v>
      </c>
      <c r="P238" s="2">
        <v>529.9</v>
      </c>
      <c r="Q238" s="2">
        <v>531.5</v>
      </c>
      <c r="R238" s="2">
        <v>154.9</v>
      </c>
      <c r="S238" s="2" t="s">
        <v>5269</v>
      </c>
      <c r="T238" s="2">
        <v>154.9</v>
      </c>
    </row>
    <row r="239" spans="1:20">
      <c r="A239" s="2" t="s">
        <v>3047</v>
      </c>
      <c r="B239" s="2" t="s">
        <v>580</v>
      </c>
      <c r="C239" s="2" t="s">
        <v>63</v>
      </c>
      <c r="D239" s="2" t="s">
        <v>224</v>
      </c>
      <c r="E239" s="2">
        <v>572.6</v>
      </c>
      <c r="F239" s="2">
        <v>569.70000000000005</v>
      </c>
      <c r="G239" s="2">
        <v>584.6</v>
      </c>
      <c r="H239" s="2">
        <v>596.5</v>
      </c>
      <c r="I239" s="2">
        <v>402.8</v>
      </c>
      <c r="J239" s="2">
        <v>321.3</v>
      </c>
      <c r="K239" s="2">
        <v>247</v>
      </c>
      <c r="L239" s="2">
        <v>365.1</v>
      </c>
      <c r="M239" s="2">
        <v>415.8</v>
      </c>
      <c r="N239" s="2">
        <v>423.6</v>
      </c>
      <c r="O239" s="2">
        <v>439</v>
      </c>
      <c r="P239" s="2">
        <v>573.5</v>
      </c>
      <c r="Q239" s="2">
        <v>578.1</v>
      </c>
      <c r="R239" s="2">
        <v>147.4</v>
      </c>
      <c r="S239" s="2" t="s">
        <v>5269</v>
      </c>
      <c r="T239" s="2">
        <v>147.4</v>
      </c>
    </row>
    <row r="240" spans="1:20">
      <c r="A240" s="2" t="s">
        <v>3048</v>
      </c>
      <c r="B240" s="2" t="s">
        <v>581</v>
      </c>
      <c r="C240" s="2" t="s">
        <v>63</v>
      </c>
      <c r="D240" s="2" t="s">
        <v>224</v>
      </c>
      <c r="E240" s="2">
        <v>831.4</v>
      </c>
      <c r="F240" s="2">
        <v>827.1</v>
      </c>
      <c r="G240" s="2">
        <v>845.2</v>
      </c>
      <c r="H240" s="2">
        <v>860.5</v>
      </c>
      <c r="I240" s="2">
        <v>628.6</v>
      </c>
      <c r="J240" s="2">
        <v>506.4</v>
      </c>
      <c r="K240" s="2">
        <v>283.89999999999998</v>
      </c>
      <c r="L240" s="2">
        <v>185.7</v>
      </c>
      <c r="M240" s="2">
        <v>156.80000000000001</v>
      </c>
      <c r="N240" s="2">
        <v>157.69999999999999</v>
      </c>
      <c r="O240" s="2">
        <v>162</v>
      </c>
      <c r="P240" s="2">
        <v>306.39999999999998</v>
      </c>
      <c r="Q240" s="2">
        <v>309.39999999999998</v>
      </c>
      <c r="R240" s="2"/>
      <c r="S240" s="2" t="s">
        <v>161</v>
      </c>
      <c r="T240" s="2">
        <v>156.80000000000001</v>
      </c>
    </row>
    <row r="241" spans="1:20">
      <c r="A241" s="2" t="s">
        <v>3049</v>
      </c>
      <c r="B241" s="2" t="s">
        <v>582</v>
      </c>
      <c r="C241" s="2" t="s">
        <v>63</v>
      </c>
      <c r="D241" s="2" t="s">
        <v>224</v>
      </c>
      <c r="E241" s="2">
        <v>898</v>
      </c>
      <c r="F241" s="2">
        <v>894.2</v>
      </c>
      <c r="G241" s="2">
        <v>911.2</v>
      </c>
      <c r="H241" s="2">
        <v>925.1</v>
      </c>
      <c r="I241" s="2">
        <v>701.2</v>
      </c>
      <c r="J241" s="2">
        <v>581.5</v>
      </c>
      <c r="K241" s="2">
        <v>359.3</v>
      </c>
      <c r="L241" s="2">
        <v>272.39999999999998</v>
      </c>
      <c r="M241" s="2">
        <v>239</v>
      </c>
      <c r="N241" s="2">
        <v>238.8</v>
      </c>
      <c r="O241" s="2">
        <v>244.5</v>
      </c>
      <c r="P241" s="2">
        <v>358.4</v>
      </c>
      <c r="Q241" s="2">
        <v>358.6</v>
      </c>
      <c r="R241" s="2">
        <v>189.5</v>
      </c>
      <c r="S241" s="2" t="s">
        <v>5269</v>
      </c>
      <c r="T241" s="2">
        <v>189.5</v>
      </c>
    </row>
    <row r="242" spans="1:20">
      <c r="A242" s="2" t="s">
        <v>3050</v>
      </c>
      <c r="B242" s="2" t="s">
        <v>583</v>
      </c>
      <c r="C242" s="2" t="s">
        <v>63</v>
      </c>
      <c r="D242" s="2" t="s">
        <v>224</v>
      </c>
      <c r="E242" s="2">
        <v>895.2</v>
      </c>
      <c r="F242" s="2">
        <v>890.4</v>
      </c>
      <c r="G242" s="2">
        <v>909.3</v>
      </c>
      <c r="H242" s="2">
        <v>925.8</v>
      </c>
      <c r="I242" s="2">
        <v>688.4</v>
      </c>
      <c r="J242" s="2">
        <v>565.1</v>
      </c>
      <c r="K242" s="2">
        <v>348.6</v>
      </c>
      <c r="L242" s="2">
        <v>253</v>
      </c>
      <c r="M242" s="2">
        <v>242.4</v>
      </c>
      <c r="N242" s="2">
        <v>243</v>
      </c>
      <c r="O242" s="2">
        <v>243.3</v>
      </c>
      <c r="P242" s="2">
        <v>244.2</v>
      </c>
      <c r="Q242" s="2">
        <v>242.8</v>
      </c>
      <c r="R242" s="2">
        <v>241.8</v>
      </c>
      <c r="S242" s="2" t="s">
        <v>5269</v>
      </c>
      <c r="T242" s="2">
        <v>241.8</v>
      </c>
    </row>
    <row r="243" spans="1:20">
      <c r="A243" s="2" t="s">
        <v>3051</v>
      </c>
      <c r="B243" s="2" t="s">
        <v>584</v>
      </c>
      <c r="C243" s="2" t="s">
        <v>63</v>
      </c>
      <c r="D243" s="2" t="s">
        <v>224</v>
      </c>
      <c r="E243" s="2">
        <v>854.7</v>
      </c>
      <c r="F243" s="2">
        <v>852.7</v>
      </c>
      <c r="G243" s="2">
        <v>865.5</v>
      </c>
      <c r="H243" s="2">
        <v>874.7</v>
      </c>
      <c r="I243" s="2">
        <v>688.8</v>
      </c>
      <c r="J243" s="2">
        <v>588.29999999999995</v>
      </c>
      <c r="K243" s="2">
        <v>400.5</v>
      </c>
      <c r="L243" s="2">
        <v>388.3</v>
      </c>
      <c r="M243" s="2">
        <v>383.1</v>
      </c>
      <c r="N243" s="2">
        <v>386.8</v>
      </c>
      <c r="O243" s="2">
        <v>399.6</v>
      </c>
      <c r="P243" s="2">
        <v>544.20000000000005</v>
      </c>
      <c r="Q243" s="2">
        <v>545.70000000000005</v>
      </c>
      <c r="R243" s="2">
        <v>170.5</v>
      </c>
      <c r="S243" s="2" t="s">
        <v>5269</v>
      </c>
      <c r="T243" s="2">
        <v>170.5</v>
      </c>
    </row>
    <row r="244" spans="1:20">
      <c r="A244" s="2" t="s">
        <v>3052</v>
      </c>
      <c r="B244" s="2" t="s">
        <v>585</v>
      </c>
      <c r="C244" s="2" t="s">
        <v>63</v>
      </c>
      <c r="D244" s="2" t="s">
        <v>224</v>
      </c>
      <c r="E244" s="2">
        <v>718</v>
      </c>
      <c r="F244" s="2">
        <v>714.8</v>
      </c>
      <c r="G244" s="2">
        <v>730.3</v>
      </c>
      <c r="H244" s="2">
        <v>742.5</v>
      </c>
      <c r="I244" s="2">
        <v>534.70000000000005</v>
      </c>
      <c r="J244" s="2">
        <v>426.5</v>
      </c>
      <c r="K244" s="2">
        <v>235.8</v>
      </c>
      <c r="L244" s="2">
        <v>269.3</v>
      </c>
      <c r="M244" s="2">
        <v>298.2</v>
      </c>
      <c r="N244" s="2">
        <v>305</v>
      </c>
      <c r="O244" s="2">
        <v>320.7</v>
      </c>
      <c r="P244" s="2">
        <v>467.9</v>
      </c>
      <c r="Q244" s="2">
        <v>471.4</v>
      </c>
      <c r="R244" s="2">
        <v>7</v>
      </c>
      <c r="S244" s="2" t="s">
        <v>5269</v>
      </c>
      <c r="T244" s="2">
        <v>7</v>
      </c>
    </row>
    <row r="245" spans="1:20">
      <c r="A245" s="2" t="s">
        <v>3053</v>
      </c>
      <c r="B245" s="2" t="s">
        <v>586</v>
      </c>
      <c r="C245" s="2" t="s">
        <v>63</v>
      </c>
      <c r="D245" s="2" t="s">
        <v>224</v>
      </c>
      <c r="E245" s="2">
        <v>847.3</v>
      </c>
      <c r="F245" s="2">
        <v>845.2</v>
      </c>
      <c r="G245" s="2">
        <v>858.2</v>
      </c>
      <c r="H245" s="2">
        <v>867.6</v>
      </c>
      <c r="I245" s="2">
        <v>680</v>
      </c>
      <c r="J245" s="2">
        <v>578.9</v>
      </c>
      <c r="K245" s="2">
        <v>390.2</v>
      </c>
      <c r="L245" s="2">
        <v>378</v>
      </c>
      <c r="M245" s="2">
        <v>373.5</v>
      </c>
      <c r="N245" s="2">
        <v>377.3</v>
      </c>
      <c r="O245" s="2">
        <v>390.3</v>
      </c>
      <c r="P245" s="2">
        <v>535.29999999999995</v>
      </c>
      <c r="Q245" s="2">
        <v>537</v>
      </c>
      <c r="R245" s="2">
        <v>160.30000000000001</v>
      </c>
      <c r="S245" s="2" t="s">
        <v>5269</v>
      </c>
      <c r="T245" s="2">
        <v>160.30000000000001</v>
      </c>
    </row>
    <row r="246" spans="1:20">
      <c r="A246" s="2" t="s">
        <v>3054</v>
      </c>
      <c r="B246" s="2" t="s">
        <v>587</v>
      </c>
      <c r="C246" s="2" t="s">
        <v>63</v>
      </c>
      <c r="D246" s="2" t="s">
        <v>224</v>
      </c>
      <c r="E246" s="2">
        <v>513.20000000000005</v>
      </c>
      <c r="F246" s="2">
        <v>512.29999999999995</v>
      </c>
      <c r="G246" s="2">
        <v>522.5</v>
      </c>
      <c r="H246" s="2">
        <v>529.6</v>
      </c>
      <c r="I246" s="2">
        <v>401.6</v>
      </c>
      <c r="J246" s="2">
        <v>366.3</v>
      </c>
      <c r="K246" s="2">
        <v>336.7</v>
      </c>
      <c r="L246" s="2">
        <v>457.5</v>
      </c>
      <c r="M246" s="2">
        <v>507.7</v>
      </c>
      <c r="N246" s="2">
        <v>515.4</v>
      </c>
      <c r="O246" s="2">
        <v>530.9</v>
      </c>
      <c r="P246" s="2">
        <v>665.9</v>
      </c>
      <c r="Q246" s="2">
        <v>670.5</v>
      </c>
      <c r="R246" s="2">
        <v>232</v>
      </c>
      <c r="S246" s="2" t="s">
        <v>5269</v>
      </c>
      <c r="T246" s="2">
        <v>232</v>
      </c>
    </row>
    <row r="247" spans="1:20">
      <c r="A247" s="2" t="s">
        <v>3055</v>
      </c>
      <c r="B247" s="2" t="s">
        <v>588</v>
      </c>
      <c r="C247" s="2" t="s">
        <v>63</v>
      </c>
      <c r="D247" s="2" t="s">
        <v>224</v>
      </c>
      <c r="E247" s="2">
        <v>861.7</v>
      </c>
      <c r="F247" s="2">
        <v>859.2</v>
      </c>
      <c r="G247" s="2">
        <v>873.1</v>
      </c>
      <c r="H247" s="2">
        <v>883.5</v>
      </c>
      <c r="I247" s="2">
        <v>686.8</v>
      </c>
      <c r="J247" s="2">
        <v>580.70000000000005</v>
      </c>
      <c r="K247" s="2">
        <v>381.4</v>
      </c>
      <c r="L247" s="2">
        <v>352.9</v>
      </c>
      <c r="M247" s="2">
        <v>342.4</v>
      </c>
      <c r="N247" s="2">
        <v>345.6</v>
      </c>
      <c r="O247" s="2">
        <v>357.8</v>
      </c>
      <c r="P247" s="2">
        <v>500</v>
      </c>
      <c r="Q247" s="2">
        <v>501.3</v>
      </c>
      <c r="R247" s="2">
        <v>156.6</v>
      </c>
      <c r="S247" s="2" t="s">
        <v>5269</v>
      </c>
      <c r="T247" s="2">
        <v>156.6</v>
      </c>
    </row>
    <row r="248" spans="1:20">
      <c r="A248" s="2" t="s">
        <v>3056</v>
      </c>
      <c r="B248" s="2" t="s">
        <v>589</v>
      </c>
      <c r="C248" s="2" t="s">
        <v>63</v>
      </c>
      <c r="D248" s="2" t="s">
        <v>224</v>
      </c>
      <c r="E248" s="2">
        <v>717</v>
      </c>
      <c r="F248" s="2">
        <v>713.8</v>
      </c>
      <c r="G248" s="2">
        <v>729.3</v>
      </c>
      <c r="H248" s="2">
        <v>741.6</v>
      </c>
      <c r="I248" s="2">
        <v>533.5</v>
      </c>
      <c r="J248" s="2">
        <v>425.1</v>
      </c>
      <c r="K248" s="2">
        <v>234.2</v>
      </c>
      <c r="L248" s="2">
        <v>268.3</v>
      </c>
      <c r="M248" s="2">
        <v>297.7</v>
      </c>
      <c r="N248" s="2">
        <v>304.60000000000002</v>
      </c>
      <c r="O248" s="2">
        <v>320.2</v>
      </c>
      <c r="P248" s="2">
        <v>467.3</v>
      </c>
      <c r="Q248" s="2">
        <v>470.8</v>
      </c>
      <c r="R248" s="2">
        <v>5.9</v>
      </c>
      <c r="S248" s="2" t="s">
        <v>5269</v>
      </c>
      <c r="T248" s="2">
        <v>5.9</v>
      </c>
    </row>
    <row r="249" spans="1:20">
      <c r="A249" s="2" t="s">
        <v>3057</v>
      </c>
      <c r="B249" s="2" t="s">
        <v>590</v>
      </c>
      <c r="C249" s="2" t="s">
        <v>63</v>
      </c>
      <c r="D249" s="2" t="s">
        <v>224</v>
      </c>
      <c r="E249" s="2">
        <v>711.9</v>
      </c>
      <c r="F249" s="2">
        <v>708.1</v>
      </c>
      <c r="G249" s="2">
        <v>725</v>
      </c>
      <c r="H249" s="2">
        <v>738.8</v>
      </c>
      <c r="I249" s="2">
        <v>518.1</v>
      </c>
      <c r="J249" s="2">
        <v>402.3</v>
      </c>
      <c r="K249" s="2">
        <v>193</v>
      </c>
      <c r="L249" s="2">
        <v>227.5</v>
      </c>
      <c r="M249" s="2">
        <v>269</v>
      </c>
      <c r="N249" s="2">
        <v>276.60000000000002</v>
      </c>
      <c r="O249" s="2">
        <v>292.2</v>
      </c>
      <c r="P249" s="2">
        <v>433.3</v>
      </c>
      <c r="Q249" s="2">
        <v>437.4</v>
      </c>
      <c r="R249" s="2">
        <v>43.8</v>
      </c>
      <c r="S249" s="2" t="s">
        <v>5269</v>
      </c>
      <c r="T249" s="2">
        <v>43.8</v>
      </c>
    </row>
    <row r="250" spans="1:20">
      <c r="A250" s="2" t="s">
        <v>3058</v>
      </c>
      <c r="B250" s="2" t="s">
        <v>592</v>
      </c>
      <c r="C250" s="2" t="s">
        <v>63</v>
      </c>
      <c r="D250" s="2" t="s">
        <v>224</v>
      </c>
      <c r="E250" s="2">
        <v>851.7</v>
      </c>
      <c r="F250" s="2">
        <v>849.6</v>
      </c>
      <c r="G250" s="2">
        <v>862.7</v>
      </c>
      <c r="H250" s="2">
        <v>872.2</v>
      </c>
      <c r="I250" s="2">
        <v>683.4</v>
      </c>
      <c r="J250" s="2">
        <v>581.6</v>
      </c>
      <c r="K250" s="2">
        <v>391.2</v>
      </c>
      <c r="L250" s="2">
        <v>376.2</v>
      </c>
      <c r="M250" s="2">
        <v>370.5</v>
      </c>
      <c r="N250" s="2">
        <v>374.2</v>
      </c>
      <c r="O250" s="2">
        <v>387</v>
      </c>
      <c r="P250" s="2">
        <v>531.5</v>
      </c>
      <c r="Q250" s="2">
        <v>533</v>
      </c>
      <c r="R250" s="2">
        <v>161.80000000000001</v>
      </c>
      <c r="S250" s="2" t="s">
        <v>5269</v>
      </c>
      <c r="T250" s="2">
        <v>161.80000000000001</v>
      </c>
    </row>
    <row r="251" spans="1:20">
      <c r="A251" s="2" t="s">
        <v>3059</v>
      </c>
      <c r="B251" s="2" t="s">
        <v>593</v>
      </c>
      <c r="C251" s="2" t="s">
        <v>63</v>
      </c>
      <c r="D251" s="2" t="s">
        <v>224</v>
      </c>
      <c r="E251" s="2">
        <v>735</v>
      </c>
      <c r="F251" s="2">
        <v>729.8</v>
      </c>
      <c r="G251" s="2">
        <v>749.4</v>
      </c>
      <c r="H251" s="2">
        <v>767</v>
      </c>
      <c r="I251" s="2">
        <v>526.29999999999995</v>
      </c>
      <c r="J251" s="2">
        <v>403.9</v>
      </c>
      <c r="K251" s="2">
        <v>211.8</v>
      </c>
      <c r="L251" s="2">
        <v>221.7</v>
      </c>
      <c r="M251" s="2">
        <v>282.3</v>
      </c>
      <c r="N251" s="2">
        <v>289.3</v>
      </c>
      <c r="O251" s="2">
        <v>299.8</v>
      </c>
      <c r="P251" s="2">
        <v>387</v>
      </c>
      <c r="Q251" s="2">
        <v>392.4</v>
      </c>
      <c r="R251" s="2"/>
      <c r="S251" s="2" t="s">
        <v>152</v>
      </c>
      <c r="T251" s="2">
        <v>211.8</v>
      </c>
    </row>
    <row r="252" spans="1:20">
      <c r="A252" s="2" t="s">
        <v>3060</v>
      </c>
      <c r="B252" s="2" t="s">
        <v>594</v>
      </c>
      <c r="C252" s="2" t="s">
        <v>63</v>
      </c>
      <c r="D252" s="2" t="s">
        <v>224</v>
      </c>
      <c r="E252" s="2">
        <v>883.4</v>
      </c>
      <c r="F252" s="2">
        <v>878.7</v>
      </c>
      <c r="G252" s="2">
        <v>897.5</v>
      </c>
      <c r="H252" s="2">
        <v>913.8</v>
      </c>
      <c r="I252" s="2">
        <v>677.2</v>
      </c>
      <c r="J252" s="2">
        <v>553.79999999999995</v>
      </c>
      <c r="K252" s="2">
        <v>336.1</v>
      </c>
      <c r="L252" s="2">
        <v>239.1</v>
      </c>
      <c r="M252" s="2">
        <v>227</v>
      </c>
      <c r="N252" s="2">
        <v>227.6</v>
      </c>
      <c r="O252" s="2">
        <v>228</v>
      </c>
      <c r="P252" s="2">
        <v>240.6</v>
      </c>
      <c r="Q252" s="2">
        <v>240.8</v>
      </c>
      <c r="R252" s="2">
        <v>226.6</v>
      </c>
      <c r="S252" s="2" t="s">
        <v>5269</v>
      </c>
      <c r="T252" s="2">
        <v>226.6</v>
      </c>
    </row>
    <row r="253" spans="1:20">
      <c r="A253" s="2" t="s">
        <v>3061</v>
      </c>
      <c r="B253" s="2" t="s">
        <v>595</v>
      </c>
      <c r="C253" s="2" t="s">
        <v>63</v>
      </c>
      <c r="D253" s="2" t="s">
        <v>224</v>
      </c>
      <c r="E253" s="2">
        <v>683.2</v>
      </c>
      <c r="F253" s="2">
        <v>678.8</v>
      </c>
      <c r="G253" s="2">
        <v>697.1</v>
      </c>
      <c r="H253" s="2">
        <v>712.8</v>
      </c>
      <c r="I253" s="2">
        <v>480.2</v>
      </c>
      <c r="J253" s="2">
        <v>358.6</v>
      </c>
      <c r="K253" s="2">
        <v>135.6</v>
      </c>
      <c r="L253" s="2">
        <v>227.3</v>
      </c>
      <c r="M253" s="2">
        <v>287</v>
      </c>
      <c r="N253" s="2">
        <v>295</v>
      </c>
      <c r="O253" s="2">
        <v>309.3</v>
      </c>
      <c r="P253" s="2">
        <v>432.6</v>
      </c>
      <c r="Q253" s="2">
        <v>437.5</v>
      </c>
      <c r="R253" s="2">
        <v>105.2</v>
      </c>
      <c r="S253" s="2" t="s">
        <v>5269</v>
      </c>
      <c r="T253" s="2">
        <v>105.2</v>
      </c>
    </row>
    <row r="254" spans="1:20">
      <c r="A254" s="2" t="s">
        <v>3062</v>
      </c>
      <c r="B254" s="2" t="s">
        <v>596</v>
      </c>
      <c r="C254" s="2" t="s">
        <v>63</v>
      </c>
      <c r="D254" s="2" t="s">
        <v>224</v>
      </c>
      <c r="E254" s="2">
        <v>891.5</v>
      </c>
      <c r="F254" s="2">
        <v>886.7</v>
      </c>
      <c r="G254" s="2">
        <v>905.5</v>
      </c>
      <c r="H254" s="2">
        <v>921.8</v>
      </c>
      <c r="I254" s="2">
        <v>685.2</v>
      </c>
      <c r="J254" s="2">
        <v>561.9</v>
      </c>
      <c r="K254" s="2">
        <v>344.2</v>
      </c>
      <c r="L254" s="2">
        <v>247</v>
      </c>
      <c r="M254" s="2">
        <v>233.7</v>
      </c>
      <c r="N254" s="2">
        <v>234</v>
      </c>
      <c r="O254" s="2">
        <v>234.3</v>
      </c>
      <c r="P254" s="2">
        <v>244.3</v>
      </c>
      <c r="Q254" s="2">
        <v>242.6</v>
      </c>
      <c r="R254" s="2">
        <v>233.5</v>
      </c>
      <c r="S254" s="2" t="s">
        <v>5269</v>
      </c>
      <c r="T254" s="2">
        <v>233.5</v>
      </c>
    </row>
    <row r="255" spans="1:20">
      <c r="A255" s="2" t="s">
        <v>3063</v>
      </c>
      <c r="B255" s="2" t="s">
        <v>597</v>
      </c>
      <c r="C255" s="2" t="s">
        <v>63</v>
      </c>
      <c r="D255" s="2" t="s">
        <v>224</v>
      </c>
      <c r="E255" s="2">
        <v>827.2</v>
      </c>
      <c r="F255" s="2">
        <v>822.9</v>
      </c>
      <c r="G255" s="2">
        <v>841</v>
      </c>
      <c r="H255" s="2">
        <v>856.3</v>
      </c>
      <c r="I255" s="2">
        <v>624.4</v>
      </c>
      <c r="J255" s="2">
        <v>502.2</v>
      </c>
      <c r="K255" s="2">
        <v>279.7</v>
      </c>
      <c r="L255" s="2">
        <v>181.6</v>
      </c>
      <c r="M255" s="2">
        <v>154.30000000000001</v>
      </c>
      <c r="N255" s="2">
        <v>157.1</v>
      </c>
      <c r="O255" s="2">
        <v>165.6</v>
      </c>
      <c r="P255" s="2">
        <v>308.89999999999998</v>
      </c>
      <c r="Q255" s="2">
        <v>312.10000000000002</v>
      </c>
      <c r="R255" s="2"/>
      <c r="S255" s="2" t="s">
        <v>161</v>
      </c>
      <c r="T255" s="2">
        <v>154.30000000000001</v>
      </c>
    </row>
    <row r="256" spans="1:20">
      <c r="A256" s="2" t="s">
        <v>3064</v>
      </c>
      <c r="B256" s="2" t="s">
        <v>598</v>
      </c>
      <c r="C256" s="2" t="s">
        <v>63</v>
      </c>
      <c r="D256" s="2" t="s">
        <v>224</v>
      </c>
      <c r="E256" s="2">
        <v>558.9</v>
      </c>
      <c r="F256" s="2">
        <v>558.1</v>
      </c>
      <c r="G256" s="2">
        <v>568</v>
      </c>
      <c r="H256" s="2">
        <v>574.5</v>
      </c>
      <c r="I256" s="2">
        <v>438.8</v>
      </c>
      <c r="J256" s="2">
        <v>388.9</v>
      </c>
      <c r="K256" s="2">
        <v>332.5</v>
      </c>
      <c r="L256" s="2">
        <v>443.6</v>
      </c>
      <c r="M256" s="2">
        <v>489.1</v>
      </c>
      <c r="N256" s="2">
        <v>496.6</v>
      </c>
      <c r="O256" s="2">
        <v>512.29999999999995</v>
      </c>
      <c r="P256" s="2">
        <v>651.79999999999995</v>
      </c>
      <c r="Q256" s="2">
        <v>656.2</v>
      </c>
      <c r="R256" s="2">
        <v>205.1</v>
      </c>
      <c r="S256" s="2" t="s">
        <v>5269</v>
      </c>
      <c r="T256" s="2">
        <v>205.1</v>
      </c>
    </row>
    <row r="257" spans="1:20">
      <c r="A257" s="2" t="s">
        <v>3065</v>
      </c>
      <c r="B257" s="2" t="s">
        <v>600</v>
      </c>
      <c r="C257" s="2" t="s">
        <v>63</v>
      </c>
      <c r="D257" s="2" t="s">
        <v>224</v>
      </c>
      <c r="E257" s="2">
        <v>708.2</v>
      </c>
      <c r="F257" s="2">
        <v>705.7</v>
      </c>
      <c r="G257" s="2">
        <v>719.6</v>
      </c>
      <c r="H257" s="2">
        <v>730.1</v>
      </c>
      <c r="I257" s="2">
        <v>538</v>
      </c>
      <c r="J257" s="2">
        <v>439.6</v>
      </c>
      <c r="K257" s="2">
        <v>272.5</v>
      </c>
      <c r="L257" s="2">
        <v>319.60000000000002</v>
      </c>
      <c r="M257" s="2">
        <v>346.1</v>
      </c>
      <c r="N257" s="2">
        <v>352.6</v>
      </c>
      <c r="O257" s="2">
        <v>368.2</v>
      </c>
      <c r="P257" s="2">
        <v>516.6</v>
      </c>
      <c r="Q257" s="2">
        <v>520</v>
      </c>
      <c r="R257" s="2">
        <v>57.3</v>
      </c>
      <c r="S257" s="2" t="s">
        <v>5269</v>
      </c>
      <c r="T257" s="2">
        <v>57.3</v>
      </c>
    </row>
    <row r="258" spans="1:20">
      <c r="A258" s="2" t="s">
        <v>3066</v>
      </c>
      <c r="B258" s="2" t="s">
        <v>602</v>
      </c>
      <c r="C258" s="2" t="s">
        <v>63</v>
      </c>
      <c r="D258" s="2" t="s">
        <v>224</v>
      </c>
      <c r="E258" s="2">
        <v>844</v>
      </c>
      <c r="F258" s="2">
        <v>841.9</v>
      </c>
      <c r="G258" s="2">
        <v>854.9</v>
      </c>
      <c r="H258" s="2">
        <v>864.3</v>
      </c>
      <c r="I258" s="2">
        <v>676.8</v>
      </c>
      <c r="J258" s="2">
        <v>575.79999999999995</v>
      </c>
      <c r="K258" s="2">
        <v>387.5</v>
      </c>
      <c r="L258" s="2">
        <v>376.4</v>
      </c>
      <c r="M258" s="2">
        <v>372.5</v>
      </c>
      <c r="N258" s="2">
        <v>376.4</v>
      </c>
      <c r="O258" s="2">
        <v>389.4</v>
      </c>
      <c r="P258" s="2">
        <v>534.79999999999995</v>
      </c>
      <c r="Q258" s="2">
        <v>536.5</v>
      </c>
      <c r="R258" s="2">
        <v>157.6</v>
      </c>
      <c r="S258" s="2" t="s">
        <v>5269</v>
      </c>
      <c r="T258" s="2">
        <v>157.6</v>
      </c>
    </row>
    <row r="259" spans="1:20">
      <c r="A259" s="2" t="s">
        <v>3067</v>
      </c>
      <c r="B259" s="2" t="s">
        <v>603</v>
      </c>
      <c r="C259" s="2" t="s">
        <v>63</v>
      </c>
      <c r="D259" s="2" t="s">
        <v>224</v>
      </c>
      <c r="E259" s="2">
        <v>660</v>
      </c>
      <c r="F259" s="2">
        <v>655.6</v>
      </c>
      <c r="G259" s="2">
        <v>673.8</v>
      </c>
      <c r="H259" s="2">
        <v>689.5</v>
      </c>
      <c r="I259" s="2">
        <v>457.8</v>
      </c>
      <c r="J259" s="2">
        <v>336.9</v>
      </c>
      <c r="K259" s="2">
        <v>124.1</v>
      </c>
      <c r="L259" s="2">
        <v>250.6</v>
      </c>
      <c r="M259" s="2">
        <v>309.7</v>
      </c>
      <c r="N259" s="2">
        <v>317.7</v>
      </c>
      <c r="O259" s="2">
        <v>332.1</v>
      </c>
      <c r="P259" s="2">
        <v>455.8</v>
      </c>
      <c r="Q259" s="2">
        <v>460.7</v>
      </c>
      <c r="R259" s="2">
        <v>109.4</v>
      </c>
      <c r="S259" s="2" t="s">
        <v>5269</v>
      </c>
      <c r="T259" s="2">
        <v>109.4</v>
      </c>
    </row>
    <row r="260" spans="1:20">
      <c r="A260" s="2" t="s">
        <v>3068</v>
      </c>
      <c r="B260" s="2" t="s">
        <v>604</v>
      </c>
      <c r="C260" s="2" t="s">
        <v>63</v>
      </c>
      <c r="D260" s="2" t="s">
        <v>224</v>
      </c>
      <c r="E260" s="2">
        <v>815.5</v>
      </c>
      <c r="F260" s="2">
        <v>811.1</v>
      </c>
      <c r="G260" s="2">
        <v>829.2</v>
      </c>
      <c r="H260" s="2">
        <v>844.6</v>
      </c>
      <c r="I260" s="2">
        <v>612.79999999999995</v>
      </c>
      <c r="J260" s="2">
        <v>490.6</v>
      </c>
      <c r="K260" s="2">
        <v>268</v>
      </c>
      <c r="L260" s="2">
        <v>170.6</v>
      </c>
      <c r="M260" s="2">
        <v>156.4</v>
      </c>
      <c r="N260" s="2">
        <v>163.80000000000001</v>
      </c>
      <c r="O260" s="2">
        <v>176.8</v>
      </c>
      <c r="P260" s="2">
        <v>317.3</v>
      </c>
      <c r="Q260" s="2">
        <v>320.8</v>
      </c>
      <c r="R260" s="2"/>
      <c r="S260" s="2" t="s">
        <v>161</v>
      </c>
      <c r="T260" s="2">
        <v>156.4</v>
      </c>
    </row>
    <row r="261" spans="1:20">
      <c r="A261" s="2" t="s">
        <v>3069</v>
      </c>
      <c r="B261" s="2" t="s">
        <v>605</v>
      </c>
      <c r="C261" s="2" t="s">
        <v>63</v>
      </c>
      <c r="D261" s="2" t="s">
        <v>224</v>
      </c>
      <c r="E261" s="2">
        <v>393.6</v>
      </c>
      <c r="F261" s="2">
        <v>395.2</v>
      </c>
      <c r="G261" s="2">
        <v>399.2</v>
      </c>
      <c r="H261" s="2">
        <v>404</v>
      </c>
      <c r="I261" s="2">
        <v>387.4</v>
      </c>
      <c r="J261" s="2">
        <v>396</v>
      </c>
      <c r="K261" s="2">
        <v>412.5</v>
      </c>
      <c r="L261" s="2">
        <v>543.20000000000005</v>
      </c>
      <c r="M261" s="2">
        <v>600.20000000000005</v>
      </c>
      <c r="N261" s="2">
        <v>608.20000000000005</v>
      </c>
      <c r="O261" s="2">
        <v>623.1</v>
      </c>
      <c r="P261" s="2">
        <v>747.6</v>
      </c>
      <c r="Q261" s="2">
        <v>752.7</v>
      </c>
      <c r="R261" s="2">
        <v>342.1</v>
      </c>
      <c r="S261" s="2" t="s">
        <v>5269</v>
      </c>
      <c r="T261" s="2">
        <v>342.1</v>
      </c>
    </row>
    <row r="262" spans="1:20">
      <c r="A262" s="2" t="s">
        <v>3070</v>
      </c>
      <c r="B262" s="2" t="s">
        <v>607</v>
      </c>
      <c r="C262" s="2" t="s">
        <v>63</v>
      </c>
      <c r="D262" s="2" t="s">
        <v>224</v>
      </c>
      <c r="E262" s="2">
        <v>813.7</v>
      </c>
      <c r="F262" s="2">
        <v>811.6</v>
      </c>
      <c r="G262" s="2">
        <v>824.6</v>
      </c>
      <c r="H262" s="2">
        <v>833.9</v>
      </c>
      <c r="I262" s="2">
        <v>648</v>
      </c>
      <c r="J262" s="2">
        <v>548.6</v>
      </c>
      <c r="K262" s="2">
        <v>365.7</v>
      </c>
      <c r="L262" s="2">
        <v>366.2</v>
      </c>
      <c r="M262" s="2">
        <v>368.3</v>
      </c>
      <c r="N262" s="2">
        <v>372.8</v>
      </c>
      <c r="O262" s="2">
        <v>386.5</v>
      </c>
      <c r="P262" s="2">
        <v>534.4</v>
      </c>
      <c r="Q262" s="2">
        <v>536.5</v>
      </c>
      <c r="R262" s="2">
        <v>134.9</v>
      </c>
      <c r="S262" s="2" t="s">
        <v>5269</v>
      </c>
      <c r="T262" s="2">
        <v>134.9</v>
      </c>
    </row>
    <row r="263" spans="1:20">
      <c r="A263" s="2" t="s">
        <v>3071</v>
      </c>
      <c r="B263" s="2" t="s">
        <v>609</v>
      </c>
      <c r="C263" s="2" t="s">
        <v>63</v>
      </c>
      <c r="D263" s="2" t="s">
        <v>224</v>
      </c>
      <c r="E263" s="2">
        <v>886.5</v>
      </c>
      <c r="F263" s="2">
        <v>881.8</v>
      </c>
      <c r="G263" s="2">
        <v>900.7</v>
      </c>
      <c r="H263" s="2">
        <v>917.1</v>
      </c>
      <c r="I263" s="2">
        <v>680</v>
      </c>
      <c r="J263" s="2">
        <v>556.6</v>
      </c>
      <c r="K263" s="2">
        <v>339.7</v>
      </c>
      <c r="L263" s="2">
        <v>243.7</v>
      </c>
      <c r="M263" s="2">
        <v>233.4</v>
      </c>
      <c r="N263" s="2">
        <v>234</v>
      </c>
      <c r="O263" s="2">
        <v>234.5</v>
      </c>
      <c r="P263" s="2">
        <v>236.8</v>
      </c>
      <c r="Q263" s="2">
        <v>235</v>
      </c>
      <c r="R263" s="2">
        <v>232.6</v>
      </c>
      <c r="S263" s="2" t="s">
        <v>5269</v>
      </c>
      <c r="T263" s="2">
        <v>232.6</v>
      </c>
    </row>
    <row r="264" spans="1:20">
      <c r="A264" s="2" t="s">
        <v>3072</v>
      </c>
      <c r="B264" s="2" t="s">
        <v>610</v>
      </c>
      <c r="C264" s="2" t="s">
        <v>63</v>
      </c>
      <c r="D264" s="2" t="s">
        <v>224</v>
      </c>
      <c r="E264" s="2">
        <v>369</v>
      </c>
      <c r="F264" s="2">
        <v>372.2</v>
      </c>
      <c r="G264" s="2">
        <v>371.8</v>
      </c>
      <c r="H264" s="2">
        <v>386</v>
      </c>
      <c r="I264" s="2">
        <v>389.5</v>
      </c>
      <c r="J264" s="2">
        <v>401.8</v>
      </c>
      <c r="K264" s="2">
        <v>423.8</v>
      </c>
      <c r="L264" s="2">
        <v>555</v>
      </c>
      <c r="M264" s="2">
        <v>613.5</v>
      </c>
      <c r="N264" s="2">
        <v>621.5</v>
      </c>
      <c r="O264" s="2">
        <v>636.20000000000005</v>
      </c>
      <c r="P264" s="2">
        <v>757.8</v>
      </c>
      <c r="Q264" s="2">
        <v>762.9</v>
      </c>
      <c r="R264" s="2">
        <v>360.7</v>
      </c>
      <c r="S264" s="2" t="s">
        <v>5269</v>
      </c>
      <c r="T264" s="2">
        <v>360.7</v>
      </c>
    </row>
    <row r="265" spans="1:20">
      <c r="A265" s="2" t="s">
        <v>3073</v>
      </c>
      <c r="B265" s="2" t="s">
        <v>612</v>
      </c>
      <c r="C265" s="2" t="s">
        <v>63</v>
      </c>
      <c r="D265" s="2" t="s">
        <v>224</v>
      </c>
      <c r="E265" s="2">
        <v>513</v>
      </c>
      <c r="F265" s="2">
        <v>515.9</v>
      </c>
      <c r="G265" s="2">
        <v>513.9</v>
      </c>
      <c r="H265" s="2">
        <v>508.5</v>
      </c>
      <c r="I265" s="2">
        <v>497.9</v>
      </c>
      <c r="J265" s="2">
        <v>493.5</v>
      </c>
      <c r="K265" s="2">
        <v>486.2</v>
      </c>
      <c r="L265" s="2">
        <v>609.1</v>
      </c>
      <c r="M265" s="2">
        <v>659.1</v>
      </c>
      <c r="N265" s="2">
        <v>666.9</v>
      </c>
      <c r="O265" s="2">
        <v>682.4</v>
      </c>
      <c r="P265" s="2">
        <v>817.4</v>
      </c>
      <c r="Q265" s="2">
        <v>822</v>
      </c>
      <c r="R265" s="2">
        <v>379.7</v>
      </c>
      <c r="S265" s="2" t="s">
        <v>5269</v>
      </c>
      <c r="T265" s="2">
        <v>379.7</v>
      </c>
    </row>
    <row r="266" spans="1:20">
      <c r="A266" s="2" t="s">
        <v>3074</v>
      </c>
      <c r="B266" s="2" t="s">
        <v>613</v>
      </c>
      <c r="C266" s="2" t="s">
        <v>63</v>
      </c>
      <c r="D266" s="2" t="s">
        <v>224</v>
      </c>
      <c r="E266" s="2">
        <v>647.20000000000005</v>
      </c>
      <c r="F266" s="2">
        <v>641.6</v>
      </c>
      <c r="G266" s="2">
        <v>661.8</v>
      </c>
      <c r="H266" s="2">
        <v>680.1</v>
      </c>
      <c r="I266" s="2">
        <v>438.6</v>
      </c>
      <c r="J266" s="2">
        <v>319.89999999999998</v>
      </c>
      <c r="K266" s="2">
        <v>201.9</v>
      </c>
      <c r="L266" s="2">
        <v>298.10000000000002</v>
      </c>
      <c r="M266" s="2">
        <v>362.2</v>
      </c>
      <c r="N266" s="2">
        <v>369.9</v>
      </c>
      <c r="O266" s="2">
        <v>382.2</v>
      </c>
      <c r="P266" s="2">
        <v>479.8</v>
      </c>
      <c r="Q266" s="2">
        <v>485.3</v>
      </c>
      <c r="R266" s="2"/>
      <c r="S266" s="2" t="s">
        <v>152</v>
      </c>
      <c r="T266" s="2">
        <v>201.9</v>
      </c>
    </row>
    <row r="267" spans="1:20">
      <c r="A267" s="2" t="s">
        <v>3075</v>
      </c>
      <c r="B267" s="2" t="s">
        <v>615</v>
      </c>
      <c r="C267" s="2" t="s">
        <v>63</v>
      </c>
      <c r="D267" s="2" t="s">
        <v>224</v>
      </c>
      <c r="E267" s="2">
        <v>800.5</v>
      </c>
      <c r="F267" s="2">
        <v>797.4</v>
      </c>
      <c r="G267" s="2">
        <v>812.8</v>
      </c>
      <c r="H267" s="2">
        <v>825</v>
      </c>
      <c r="I267" s="2">
        <v>615.6</v>
      </c>
      <c r="J267" s="2">
        <v>504.1</v>
      </c>
      <c r="K267" s="2">
        <v>297.10000000000002</v>
      </c>
      <c r="L267" s="2">
        <v>270.39999999999998</v>
      </c>
      <c r="M267" s="2">
        <v>270.2</v>
      </c>
      <c r="N267" s="2">
        <v>274.89999999999998</v>
      </c>
      <c r="O267" s="2">
        <v>288.89999999999998</v>
      </c>
      <c r="P267" s="2">
        <v>437.8</v>
      </c>
      <c r="Q267" s="2">
        <v>440.1</v>
      </c>
      <c r="R267" s="2">
        <v>82.1</v>
      </c>
      <c r="S267" s="2" t="s">
        <v>5269</v>
      </c>
      <c r="T267" s="2">
        <v>82.1</v>
      </c>
    </row>
    <row r="268" spans="1:20">
      <c r="A268" s="2" t="s">
        <v>3076</v>
      </c>
      <c r="B268" s="2" t="s">
        <v>617</v>
      </c>
      <c r="C268" s="2" t="s">
        <v>63</v>
      </c>
      <c r="D268" s="2" t="s">
        <v>224</v>
      </c>
      <c r="E268" s="2">
        <v>827.8</v>
      </c>
      <c r="F268" s="2">
        <v>823.4</v>
      </c>
      <c r="G268" s="2">
        <v>841.6</v>
      </c>
      <c r="H268" s="2">
        <v>857</v>
      </c>
      <c r="I268" s="2">
        <v>624.79999999999995</v>
      </c>
      <c r="J268" s="2">
        <v>502.5</v>
      </c>
      <c r="K268" s="2">
        <v>280.10000000000002</v>
      </c>
      <c r="L268" s="2">
        <v>181.6</v>
      </c>
      <c r="M268" s="2">
        <v>156.5</v>
      </c>
      <c r="N268" s="2">
        <v>159.30000000000001</v>
      </c>
      <c r="O268" s="2">
        <v>166.3</v>
      </c>
      <c r="P268" s="2">
        <v>306.8</v>
      </c>
      <c r="Q268" s="2">
        <v>310.10000000000002</v>
      </c>
      <c r="R268" s="2"/>
      <c r="S268" s="2" t="s">
        <v>161</v>
      </c>
      <c r="T268" s="2">
        <v>156.5</v>
      </c>
    </row>
    <row r="269" spans="1:20">
      <c r="A269" s="2" t="s">
        <v>3077</v>
      </c>
      <c r="B269" s="2" t="s">
        <v>618</v>
      </c>
      <c r="C269" s="2" t="s">
        <v>63</v>
      </c>
      <c r="D269" s="2" t="s">
        <v>224</v>
      </c>
      <c r="E269" s="2">
        <v>816.4</v>
      </c>
      <c r="F269" s="2">
        <v>812.1</v>
      </c>
      <c r="G269" s="2">
        <v>830.2</v>
      </c>
      <c r="H269" s="2">
        <v>845.5</v>
      </c>
      <c r="I269" s="2">
        <v>613.79999999999995</v>
      </c>
      <c r="J269" s="2">
        <v>491.6</v>
      </c>
      <c r="K269" s="2">
        <v>269</v>
      </c>
      <c r="L269" s="2">
        <v>171.8</v>
      </c>
      <c r="M269" s="2">
        <v>155.1</v>
      </c>
      <c r="N269" s="2">
        <v>162.5</v>
      </c>
      <c r="O269" s="2">
        <v>175.7</v>
      </c>
      <c r="P269" s="2">
        <v>317.10000000000002</v>
      </c>
      <c r="Q269" s="2">
        <v>320.60000000000002</v>
      </c>
      <c r="R269" s="2"/>
      <c r="S269" s="2" t="s">
        <v>161</v>
      </c>
      <c r="T269" s="2">
        <v>155.1</v>
      </c>
    </row>
    <row r="270" spans="1:20">
      <c r="A270" s="2" t="s">
        <v>3078</v>
      </c>
      <c r="B270" s="2" t="s">
        <v>619</v>
      </c>
      <c r="C270" s="2" t="s">
        <v>63</v>
      </c>
      <c r="D270" s="2" t="s">
        <v>224</v>
      </c>
      <c r="E270" s="2">
        <v>852.1</v>
      </c>
      <c r="F270" s="2">
        <v>850</v>
      </c>
      <c r="G270" s="2">
        <v>863.1</v>
      </c>
      <c r="H270" s="2">
        <v>872.6</v>
      </c>
      <c r="I270" s="2">
        <v>683.9</v>
      </c>
      <c r="J270" s="2">
        <v>582.1</v>
      </c>
      <c r="K270" s="2">
        <v>391.8</v>
      </c>
      <c r="L270" s="2">
        <v>376.9</v>
      </c>
      <c r="M270" s="2">
        <v>371.2</v>
      </c>
      <c r="N270" s="2">
        <v>374.9</v>
      </c>
      <c r="O270" s="2">
        <v>387.6</v>
      </c>
      <c r="P270" s="2">
        <v>532.1</v>
      </c>
      <c r="Q270" s="2">
        <v>533.70000000000005</v>
      </c>
      <c r="R270" s="2">
        <v>162.4</v>
      </c>
      <c r="S270" s="2" t="s">
        <v>5269</v>
      </c>
      <c r="T270" s="2">
        <v>162.4</v>
      </c>
    </row>
    <row r="271" spans="1:20">
      <c r="A271" s="2" t="s">
        <v>3079</v>
      </c>
      <c r="B271" s="2" t="s">
        <v>620</v>
      </c>
      <c r="C271" s="2" t="s">
        <v>63</v>
      </c>
      <c r="D271" s="2" t="s">
        <v>224</v>
      </c>
      <c r="E271" s="2">
        <v>844.1</v>
      </c>
      <c r="F271" s="2">
        <v>842.1</v>
      </c>
      <c r="G271" s="2">
        <v>855</v>
      </c>
      <c r="H271" s="2">
        <v>864.2</v>
      </c>
      <c r="I271" s="2">
        <v>678.1</v>
      </c>
      <c r="J271" s="2">
        <v>577.9</v>
      </c>
      <c r="K271" s="2">
        <v>391.1</v>
      </c>
      <c r="L271" s="2">
        <v>381.7</v>
      </c>
      <c r="M271" s="2">
        <v>378.3</v>
      </c>
      <c r="N271" s="2">
        <v>382.2</v>
      </c>
      <c r="O271" s="2">
        <v>395.2</v>
      </c>
      <c r="P271" s="2">
        <v>540.70000000000005</v>
      </c>
      <c r="Q271" s="2">
        <v>542.4</v>
      </c>
      <c r="R271" s="2">
        <v>160.80000000000001</v>
      </c>
      <c r="S271" s="2" t="s">
        <v>5269</v>
      </c>
      <c r="T271" s="2">
        <v>160.80000000000001</v>
      </c>
    </row>
    <row r="272" spans="1:20">
      <c r="A272" s="2" t="s">
        <v>3080</v>
      </c>
      <c r="B272" s="2" t="s">
        <v>621</v>
      </c>
      <c r="C272" s="2" t="s">
        <v>63</v>
      </c>
      <c r="D272" s="2" t="s">
        <v>224</v>
      </c>
      <c r="E272" s="2">
        <v>650.9</v>
      </c>
      <c r="F272" s="2">
        <v>648.4</v>
      </c>
      <c r="G272" s="2">
        <v>662.4</v>
      </c>
      <c r="H272" s="2">
        <v>673</v>
      </c>
      <c r="I272" s="2">
        <v>482.5</v>
      </c>
      <c r="J272" s="2">
        <v>389.5</v>
      </c>
      <c r="K272" s="2">
        <v>250.8</v>
      </c>
      <c r="L272" s="2">
        <v>333.3</v>
      </c>
      <c r="M272" s="2">
        <v>372</v>
      </c>
      <c r="N272" s="2">
        <v>379.2</v>
      </c>
      <c r="O272" s="2">
        <v>394.9</v>
      </c>
      <c r="P272" s="2">
        <v>538.70000000000005</v>
      </c>
      <c r="Q272" s="2">
        <v>542.70000000000005</v>
      </c>
      <c r="R272" s="2">
        <v>83.3</v>
      </c>
      <c r="S272" s="2" t="s">
        <v>5269</v>
      </c>
      <c r="T272" s="2">
        <v>83.3</v>
      </c>
    </row>
    <row r="273" spans="1:20">
      <c r="A273" s="2" t="s">
        <v>3081</v>
      </c>
      <c r="B273" s="2" t="s">
        <v>623</v>
      </c>
      <c r="C273" s="2" t="s">
        <v>63</v>
      </c>
      <c r="D273" s="2" t="s">
        <v>224</v>
      </c>
      <c r="E273" s="2">
        <v>881.8</v>
      </c>
      <c r="F273" s="2">
        <v>877.1</v>
      </c>
      <c r="G273" s="2">
        <v>896</v>
      </c>
      <c r="H273" s="2">
        <v>912.3</v>
      </c>
      <c r="I273" s="2">
        <v>675.3</v>
      </c>
      <c r="J273" s="2">
        <v>552</v>
      </c>
      <c r="K273" s="2">
        <v>335</v>
      </c>
      <c r="L273" s="2">
        <v>239</v>
      </c>
      <c r="M273" s="2">
        <v>229.6</v>
      </c>
      <c r="N273" s="2">
        <v>230.4</v>
      </c>
      <c r="O273" s="2">
        <v>231</v>
      </c>
      <c r="P273" s="2">
        <v>234.7</v>
      </c>
      <c r="Q273" s="2">
        <v>236.6</v>
      </c>
      <c r="R273" s="2">
        <v>228.6</v>
      </c>
      <c r="S273" s="2" t="s">
        <v>5269</v>
      </c>
      <c r="T273" s="2">
        <v>228.6</v>
      </c>
    </row>
    <row r="274" spans="1:20">
      <c r="A274" s="2" t="s">
        <v>3082</v>
      </c>
      <c r="B274" s="2" t="s">
        <v>624</v>
      </c>
      <c r="C274" s="2" t="s">
        <v>63</v>
      </c>
      <c r="D274" s="2" t="s">
        <v>224</v>
      </c>
      <c r="E274" s="2">
        <v>842.6</v>
      </c>
      <c r="F274" s="2">
        <v>840.5</v>
      </c>
      <c r="G274" s="2">
        <v>853.6</v>
      </c>
      <c r="H274" s="2">
        <v>863</v>
      </c>
      <c r="I274" s="2">
        <v>675.3</v>
      </c>
      <c r="J274" s="2">
        <v>574.29999999999995</v>
      </c>
      <c r="K274" s="2">
        <v>386</v>
      </c>
      <c r="L274" s="2">
        <v>375.1</v>
      </c>
      <c r="M274" s="2">
        <v>371.3</v>
      </c>
      <c r="N274" s="2">
        <v>375.2</v>
      </c>
      <c r="O274" s="2">
        <v>388.2</v>
      </c>
      <c r="P274" s="2">
        <v>533.79999999999995</v>
      </c>
      <c r="Q274" s="2">
        <v>535.4</v>
      </c>
      <c r="R274" s="2">
        <v>156</v>
      </c>
      <c r="S274" s="2" t="s">
        <v>5269</v>
      </c>
      <c r="T274" s="2">
        <v>156</v>
      </c>
    </row>
    <row r="275" spans="1:20">
      <c r="A275" s="2" t="s">
        <v>3083</v>
      </c>
      <c r="B275" s="2" t="s">
        <v>625</v>
      </c>
      <c r="C275" s="2" t="s">
        <v>63</v>
      </c>
      <c r="D275" s="2" t="s">
        <v>224</v>
      </c>
      <c r="E275" s="2">
        <v>363.2</v>
      </c>
      <c r="F275" s="2">
        <v>365.1</v>
      </c>
      <c r="G275" s="2">
        <v>375.1</v>
      </c>
      <c r="H275" s="2">
        <v>393.5</v>
      </c>
      <c r="I275" s="2">
        <v>382.5</v>
      </c>
      <c r="J275" s="2">
        <v>395.2</v>
      </c>
      <c r="K275" s="2">
        <v>417.9</v>
      </c>
      <c r="L275" s="2">
        <v>549.29999999999995</v>
      </c>
      <c r="M275" s="2">
        <v>608</v>
      </c>
      <c r="N275" s="2">
        <v>616</v>
      </c>
      <c r="O275" s="2">
        <v>630.6</v>
      </c>
      <c r="P275" s="2">
        <v>751.6</v>
      </c>
      <c r="Q275" s="2">
        <v>756.8</v>
      </c>
      <c r="R275" s="2">
        <v>356.7</v>
      </c>
      <c r="S275" s="2" t="s">
        <v>5269</v>
      </c>
      <c r="T275" s="2">
        <v>356.7</v>
      </c>
    </row>
    <row r="276" spans="1:20">
      <c r="A276" s="2" t="s">
        <v>3084</v>
      </c>
      <c r="B276" s="2" t="s">
        <v>626</v>
      </c>
      <c r="C276" s="2" t="s">
        <v>63</v>
      </c>
      <c r="D276" s="2" t="s">
        <v>224</v>
      </c>
      <c r="E276" s="2">
        <v>670.9</v>
      </c>
      <c r="F276" s="2">
        <v>666.3</v>
      </c>
      <c r="G276" s="2">
        <v>684.8</v>
      </c>
      <c r="H276" s="2">
        <v>700.8</v>
      </c>
      <c r="I276" s="2">
        <v>466.9</v>
      </c>
      <c r="J276" s="2">
        <v>344.8</v>
      </c>
      <c r="K276" s="2">
        <v>123.1</v>
      </c>
      <c r="L276" s="2">
        <v>239.7</v>
      </c>
      <c r="M276" s="2">
        <v>300.5</v>
      </c>
      <c r="N276" s="2">
        <v>308.5</v>
      </c>
      <c r="O276" s="2">
        <v>322.60000000000002</v>
      </c>
      <c r="P276" s="2">
        <v>443.1</v>
      </c>
      <c r="Q276" s="2">
        <v>448.1</v>
      </c>
      <c r="R276" s="2"/>
      <c r="S276" s="2" t="s">
        <v>152</v>
      </c>
      <c r="T276" s="2">
        <v>123.1</v>
      </c>
    </row>
    <row r="277" spans="1:20">
      <c r="A277" s="2" t="s">
        <v>3085</v>
      </c>
      <c r="B277" s="2" t="s">
        <v>627</v>
      </c>
      <c r="C277" s="2" t="s">
        <v>63</v>
      </c>
      <c r="D277" s="2" t="s">
        <v>224</v>
      </c>
      <c r="E277" s="2">
        <v>841.3</v>
      </c>
      <c r="F277" s="2">
        <v>839.2</v>
      </c>
      <c r="G277" s="2">
        <v>852</v>
      </c>
      <c r="H277" s="2">
        <v>861.1</v>
      </c>
      <c r="I277" s="2">
        <v>676.1</v>
      </c>
      <c r="J277" s="2">
        <v>576.5</v>
      </c>
      <c r="K277" s="2">
        <v>391</v>
      </c>
      <c r="L277" s="2">
        <v>383.6</v>
      </c>
      <c r="M277" s="2">
        <v>381</v>
      </c>
      <c r="N277" s="2">
        <v>385</v>
      </c>
      <c r="O277" s="2">
        <v>398.1</v>
      </c>
      <c r="P277" s="2">
        <v>544</v>
      </c>
      <c r="Q277" s="2">
        <v>545.70000000000005</v>
      </c>
      <c r="R277" s="2">
        <v>160.5</v>
      </c>
      <c r="S277" s="2" t="s">
        <v>5269</v>
      </c>
      <c r="T277" s="2">
        <v>160.5</v>
      </c>
    </row>
    <row r="278" spans="1:20">
      <c r="A278" s="2" t="s">
        <v>3086</v>
      </c>
      <c r="B278" s="2" t="s">
        <v>628</v>
      </c>
      <c r="C278" s="2" t="s">
        <v>63</v>
      </c>
      <c r="D278" s="2" t="s">
        <v>224</v>
      </c>
      <c r="E278" s="2">
        <v>879.1</v>
      </c>
      <c r="F278" s="2">
        <v>874.3</v>
      </c>
      <c r="G278" s="2">
        <v>893.3</v>
      </c>
      <c r="H278" s="2">
        <v>909.9</v>
      </c>
      <c r="I278" s="2">
        <v>672.2</v>
      </c>
      <c r="J278" s="2">
        <v>548.79999999999995</v>
      </c>
      <c r="K278" s="2">
        <v>333.2</v>
      </c>
      <c r="L278" s="2">
        <v>239.2</v>
      </c>
      <c r="M278" s="2">
        <v>233.9</v>
      </c>
      <c r="N278" s="2">
        <v>235.1</v>
      </c>
      <c r="O278" s="2">
        <v>235.9</v>
      </c>
      <c r="P278" s="2">
        <v>236.3</v>
      </c>
      <c r="Q278" s="2">
        <v>241.5</v>
      </c>
      <c r="R278" s="2"/>
      <c r="S278" s="2" t="s">
        <v>161</v>
      </c>
      <c r="T278" s="2">
        <v>233.9</v>
      </c>
    </row>
    <row r="279" spans="1:20">
      <c r="A279" s="2" t="s">
        <v>3087</v>
      </c>
      <c r="B279" s="2" t="s">
        <v>629</v>
      </c>
      <c r="C279" s="2" t="s">
        <v>63</v>
      </c>
      <c r="D279" s="2" t="s">
        <v>224</v>
      </c>
      <c r="E279" s="2">
        <v>884.7</v>
      </c>
      <c r="F279" s="2">
        <v>879.9</v>
      </c>
      <c r="G279" s="2">
        <v>898.9</v>
      </c>
      <c r="H279" s="2">
        <v>915.3</v>
      </c>
      <c r="I279" s="2">
        <v>678.1</v>
      </c>
      <c r="J279" s="2">
        <v>554.79999999999995</v>
      </c>
      <c r="K279" s="2">
        <v>338</v>
      </c>
      <c r="L279" s="2">
        <v>242.3</v>
      </c>
      <c r="M279" s="2">
        <v>232.8</v>
      </c>
      <c r="N279" s="2">
        <v>233.6</v>
      </c>
      <c r="O279" s="2">
        <v>234.1</v>
      </c>
      <c r="P279" s="2">
        <v>234.6</v>
      </c>
      <c r="Q279" s="2">
        <v>233.4</v>
      </c>
      <c r="R279" s="2">
        <v>231.8</v>
      </c>
      <c r="S279" s="2" t="s">
        <v>5269</v>
      </c>
      <c r="T279" s="2">
        <v>231.8</v>
      </c>
    </row>
    <row r="280" spans="1:20">
      <c r="A280" s="2" t="s">
        <v>3088</v>
      </c>
      <c r="B280" s="2" t="s">
        <v>630</v>
      </c>
      <c r="C280" s="2" t="s">
        <v>63</v>
      </c>
      <c r="D280" s="2" t="s">
        <v>224</v>
      </c>
      <c r="E280" s="2">
        <v>513</v>
      </c>
      <c r="F280" s="2">
        <v>515.9</v>
      </c>
      <c r="G280" s="2">
        <v>513.9</v>
      </c>
      <c r="H280" s="2">
        <v>508.5</v>
      </c>
      <c r="I280" s="2">
        <v>498.1</v>
      </c>
      <c r="J280" s="2">
        <v>493.7</v>
      </c>
      <c r="K280" s="2">
        <v>486.5</v>
      </c>
      <c r="L280" s="2">
        <v>609.4</v>
      </c>
      <c r="M280" s="2">
        <v>659.5</v>
      </c>
      <c r="N280" s="2">
        <v>667.2</v>
      </c>
      <c r="O280" s="2">
        <v>682.7</v>
      </c>
      <c r="P280" s="2">
        <v>817.7</v>
      </c>
      <c r="Q280" s="2">
        <v>822.3</v>
      </c>
      <c r="R280" s="2">
        <v>380</v>
      </c>
      <c r="S280" s="2" t="s">
        <v>5269</v>
      </c>
      <c r="T280" s="2">
        <v>380</v>
      </c>
    </row>
    <row r="281" spans="1:20">
      <c r="A281" s="2" t="s">
        <v>3089</v>
      </c>
      <c r="B281" s="2" t="s">
        <v>631</v>
      </c>
      <c r="C281" s="2" t="s">
        <v>63</v>
      </c>
      <c r="D281" s="2" t="s">
        <v>224</v>
      </c>
      <c r="E281" s="2">
        <v>818.3</v>
      </c>
      <c r="F281" s="2">
        <v>816.6</v>
      </c>
      <c r="G281" s="2">
        <v>828.7</v>
      </c>
      <c r="H281" s="2">
        <v>837.1</v>
      </c>
      <c r="I281" s="2">
        <v>659.1</v>
      </c>
      <c r="J281" s="2">
        <v>563.79999999999995</v>
      </c>
      <c r="K281" s="2">
        <v>388.3</v>
      </c>
      <c r="L281" s="2">
        <v>395.4</v>
      </c>
      <c r="M281" s="2">
        <v>398.5</v>
      </c>
      <c r="N281" s="2">
        <v>403</v>
      </c>
      <c r="O281" s="2">
        <v>416.8</v>
      </c>
      <c r="P281" s="2">
        <v>564.70000000000005</v>
      </c>
      <c r="Q281" s="2">
        <v>566.79999999999995</v>
      </c>
      <c r="R281" s="2">
        <v>158.1</v>
      </c>
      <c r="S281" s="2" t="s">
        <v>5269</v>
      </c>
      <c r="T281" s="2">
        <v>158.1</v>
      </c>
    </row>
    <row r="282" spans="1:20">
      <c r="A282" s="2" t="s">
        <v>3090</v>
      </c>
      <c r="B282" s="2" t="s">
        <v>633</v>
      </c>
      <c r="C282" s="2" t="s">
        <v>63</v>
      </c>
      <c r="D282" s="2" t="s">
        <v>224</v>
      </c>
      <c r="E282" s="2">
        <v>819.4</v>
      </c>
      <c r="F282" s="2">
        <v>815.2</v>
      </c>
      <c r="G282" s="2">
        <v>833.1</v>
      </c>
      <c r="H282" s="2">
        <v>848.2</v>
      </c>
      <c r="I282" s="2">
        <v>617.79999999999995</v>
      </c>
      <c r="J282" s="2">
        <v>496.1</v>
      </c>
      <c r="K282" s="2">
        <v>273.10000000000002</v>
      </c>
      <c r="L282" s="2">
        <v>179.3</v>
      </c>
      <c r="M282" s="2">
        <v>152</v>
      </c>
      <c r="N282" s="2">
        <v>158.9</v>
      </c>
      <c r="O282" s="2">
        <v>174.6</v>
      </c>
      <c r="P282" s="2">
        <v>322.89999999999998</v>
      </c>
      <c r="Q282" s="2">
        <v>326</v>
      </c>
      <c r="R282" s="2">
        <v>140.30000000000001</v>
      </c>
      <c r="S282" s="2" t="s">
        <v>5269</v>
      </c>
      <c r="T282" s="2">
        <v>140.30000000000001</v>
      </c>
    </row>
    <row r="283" spans="1:20">
      <c r="A283" s="2" t="s">
        <v>3091</v>
      </c>
      <c r="B283" s="2" t="s">
        <v>634</v>
      </c>
      <c r="C283" s="2" t="s">
        <v>63</v>
      </c>
      <c r="D283" s="2" t="s">
        <v>224</v>
      </c>
      <c r="E283" s="2">
        <v>835.7</v>
      </c>
      <c r="F283" s="2">
        <v>831.1</v>
      </c>
      <c r="G283" s="2">
        <v>849.7</v>
      </c>
      <c r="H283" s="2">
        <v>865.7</v>
      </c>
      <c r="I283" s="2">
        <v>630.5</v>
      </c>
      <c r="J283" s="2">
        <v>507.4</v>
      </c>
      <c r="K283" s="2">
        <v>287.60000000000002</v>
      </c>
      <c r="L283" s="2">
        <v>189.1</v>
      </c>
      <c r="M283" s="2">
        <v>185.2</v>
      </c>
      <c r="N283" s="2">
        <v>188</v>
      </c>
      <c r="O283" s="2">
        <v>191.3</v>
      </c>
      <c r="P283" s="2">
        <v>283.10000000000002</v>
      </c>
      <c r="Q283" s="2">
        <v>287.2</v>
      </c>
      <c r="R283" s="2"/>
      <c r="S283" s="2" t="s">
        <v>161</v>
      </c>
      <c r="T283" s="2">
        <v>185.2</v>
      </c>
    </row>
    <row r="284" spans="1:20">
      <c r="A284" s="2" t="s">
        <v>3092</v>
      </c>
      <c r="B284" s="2" t="s">
        <v>636</v>
      </c>
      <c r="C284" s="2" t="s">
        <v>63</v>
      </c>
      <c r="D284" s="2" t="s">
        <v>224</v>
      </c>
      <c r="E284" s="2">
        <v>856.3</v>
      </c>
      <c r="F284" s="2">
        <v>854.2</v>
      </c>
      <c r="G284" s="2">
        <v>867.3</v>
      </c>
      <c r="H284" s="2">
        <v>876.7</v>
      </c>
      <c r="I284" s="2">
        <v>688.3</v>
      </c>
      <c r="J284" s="2">
        <v>586.6</v>
      </c>
      <c r="K284" s="2">
        <v>396.1</v>
      </c>
      <c r="L284" s="2">
        <v>380.4</v>
      </c>
      <c r="M284" s="2">
        <v>374.1</v>
      </c>
      <c r="N284" s="2">
        <v>377.7</v>
      </c>
      <c r="O284" s="2">
        <v>390.4</v>
      </c>
      <c r="P284" s="2">
        <v>534.5</v>
      </c>
      <c r="Q284" s="2">
        <v>536</v>
      </c>
      <c r="R284" s="2">
        <v>166.8</v>
      </c>
      <c r="S284" s="2" t="s">
        <v>5269</v>
      </c>
      <c r="T284" s="2">
        <v>166.8</v>
      </c>
    </row>
    <row r="285" spans="1:20">
      <c r="A285" s="2" t="s">
        <v>3093</v>
      </c>
      <c r="B285" s="2" t="s">
        <v>637</v>
      </c>
      <c r="C285" s="2" t="s">
        <v>63</v>
      </c>
      <c r="D285" s="2" t="s">
        <v>224</v>
      </c>
      <c r="E285" s="2">
        <v>823.1</v>
      </c>
      <c r="F285" s="2">
        <v>818.8</v>
      </c>
      <c r="G285" s="2">
        <v>836.8</v>
      </c>
      <c r="H285" s="2">
        <v>852.1</v>
      </c>
      <c r="I285" s="2">
        <v>620.79999999999995</v>
      </c>
      <c r="J285" s="2">
        <v>498.8</v>
      </c>
      <c r="K285" s="2">
        <v>276</v>
      </c>
      <c r="L285" s="2">
        <v>179.6</v>
      </c>
      <c r="M285" s="2">
        <v>148.1</v>
      </c>
      <c r="N285" s="2">
        <v>154.69999999999999</v>
      </c>
      <c r="O285" s="2">
        <v>168.9</v>
      </c>
      <c r="P285" s="2">
        <v>315.5</v>
      </c>
      <c r="Q285" s="2">
        <v>318.7</v>
      </c>
      <c r="R285" s="2"/>
      <c r="S285" s="2" t="s">
        <v>161</v>
      </c>
      <c r="T285" s="2">
        <v>148.1</v>
      </c>
    </row>
    <row r="286" spans="1:20">
      <c r="A286" s="2" t="s">
        <v>3094</v>
      </c>
      <c r="B286" s="2" t="s">
        <v>638</v>
      </c>
      <c r="C286" s="2" t="s">
        <v>63</v>
      </c>
      <c r="D286" s="2" t="s">
        <v>224</v>
      </c>
      <c r="E286" s="2">
        <v>847.7</v>
      </c>
      <c r="F286" s="2">
        <v>845.6</v>
      </c>
      <c r="G286" s="2">
        <v>858.6</v>
      </c>
      <c r="H286" s="2">
        <v>867.9</v>
      </c>
      <c r="I286" s="2">
        <v>680.8</v>
      </c>
      <c r="J286" s="2">
        <v>580</v>
      </c>
      <c r="K286" s="2">
        <v>391.7</v>
      </c>
      <c r="L286" s="2">
        <v>380</v>
      </c>
      <c r="M286" s="2">
        <v>375.6</v>
      </c>
      <c r="N286" s="2">
        <v>379.5</v>
      </c>
      <c r="O286" s="2">
        <v>392.4</v>
      </c>
      <c r="P286" s="2">
        <v>537.5</v>
      </c>
      <c r="Q286" s="2">
        <v>539.1</v>
      </c>
      <c r="R286" s="2">
        <v>161.69999999999999</v>
      </c>
      <c r="S286" s="2" t="s">
        <v>5269</v>
      </c>
      <c r="T286" s="2">
        <v>161.69999999999999</v>
      </c>
    </row>
    <row r="287" spans="1:20">
      <c r="A287" s="2" t="s">
        <v>3095</v>
      </c>
      <c r="B287" s="2" t="s">
        <v>639</v>
      </c>
      <c r="C287" s="2" t="s">
        <v>63</v>
      </c>
      <c r="D287" s="2" t="s">
        <v>224</v>
      </c>
      <c r="E287" s="2">
        <v>823.9</v>
      </c>
      <c r="F287" s="2">
        <v>819.6</v>
      </c>
      <c r="G287" s="2">
        <v>837.6</v>
      </c>
      <c r="H287" s="2">
        <v>852.9</v>
      </c>
      <c r="I287" s="2">
        <v>621.70000000000005</v>
      </c>
      <c r="J287" s="2">
        <v>499.7</v>
      </c>
      <c r="K287" s="2">
        <v>276.89999999999998</v>
      </c>
      <c r="L287" s="2">
        <v>180.6</v>
      </c>
      <c r="M287" s="2">
        <v>147.5</v>
      </c>
      <c r="N287" s="2">
        <v>153.69999999999999</v>
      </c>
      <c r="O287" s="2">
        <v>168.3</v>
      </c>
      <c r="P287" s="2">
        <v>315.5</v>
      </c>
      <c r="Q287" s="2">
        <v>318.60000000000002</v>
      </c>
      <c r="R287" s="2"/>
      <c r="S287" s="2" t="s">
        <v>161</v>
      </c>
      <c r="T287" s="2">
        <v>147.5</v>
      </c>
    </row>
    <row r="288" spans="1:20">
      <c r="A288" s="2" t="s">
        <v>3096</v>
      </c>
      <c r="B288" s="2" t="s">
        <v>640</v>
      </c>
      <c r="C288" s="2" t="s">
        <v>63</v>
      </c>
      <c r="D288" s="2" t="s">
        <v>224</v>
      </c>
      <c r="E288" s="2">
        <v>846.9</v>
      </c>
      <c r="F288" s="2">
        <v>844.7</v>
      </c>
      <c r="G288" s="2">
        <v>857.9</v>
      </c>
      <c r="H288" s="2">
        <v>867.5</v>
      </c>
      <c r="I288" s="2">
        <v>678.2</v>
      </c>
      <c r="J288" s="2">
        <v>576.29999999999995</v>
      </c>
      <c r="K288" s="2">
        <v>386</v>
      </c>
      <c r="L288" s="2">
        <v>371.9</v>
      </c>
      <c r="M288" s="2">
        <v>366.9</v>
      </c>
      <c r="N288" s="2">
        <v>370.7</v>
      </c>
      <c r="O288" s="2">
        <v>383.6</v>
      </c>
      <c r="P288" s="2">
        <v>528.5</v>
      </c>
      <c r="Q288" s="2">
        <v>530.1</v>
      </c>
      <c r="R288" s="2">
        <v>156.5</v>
      </c>
      <c r="S288" s="2" t="s">
        <v>5269</v>
      </c>
      <c r="T288" s="2">
        <v>156.5</v>
      </c>
    </row>
    <row r="289" spans="1:20">
      <c r="A289" s="2" t="s">
        <v>3097</v>
      </c>
      <c r="B289" s="2" t="s">
        <v>641</v>
      </c>
      <c r="C289" s="2" t="s">
        <v>63</v>
      </c>
      <c r="D289" s="2" t="s">
        <v>224</v>
      </c>
      <c r="E289" s="2">
        <v>820.8</v>
      </c>
      <c r="F289" s="2">
        <v>816.5</v>
      </c>
      <c r="G289" s="2">
        <v>834.4</v>
      </c>
      <c r="H289" s="2">
        <v>849.5</v>
      </c>
      <c r="I289" s="2">
        <v>619.1</v>
      </c>
      <c r="J289" s="2">
        <v>497.3</v>
      </c>
      <c r="K289" s="2">
        <v>274.39999999999998</v>
      </c>
      <c r="L289" s="2">
        <v>180.2</v>
      </c>
      <c r="M289" s="2">
        <v>150.9</v>
      </c>
      <c r="N289" s="2">
        <v>157.5</v>
      </c>
      <c r="O289" s="2">
        <v>173.2</v>
      </c>
      <c r="P289" s="2">
        <v>321.7</v>
      </c>
      <c r="Q289" s="2">
        <v>324.8</v>
      </c>
      <c r="R289" s="2">
        <v>141.6</v>
      </c>
      <c r="S289" s="2" t="s">
        <v>5269</v>
      </c>
      <c r="T289" s="2">
        <v>141.6</v>
      </c>
    </row>
    <row r="290" spans="1:20">
      <c r="A290" s="2" t="s">
        <v>3098</v>
      </c>
      <c r="B290" s="2" t="s">
        <v>642</v>
      </c>
      <c r="C290" s="2" t="s">
        <v>63</v>
      </c>
      <c r="D290" s="2" t="s">
        <v>224</v>
      </c>
      <c r="E290" s="2">
        <v>894.8</v>
      </c>
      <c r="F290" s="2">
        <v>891.4</v>
      </c>
      <c r="G290" s="2">
        <v>907.5</v>
      </c>
      <c r="H290" s="2">
        <v>920.3</v>
      </c>
      <c r="I290" s="2">
        <v>704.1</v>
      </c>
      <c r="J290" s="2">
        <v>587.9</v>
      </c>
      <c r="K290" s="2">
        <v>369.9</v>
      </c>
      <c r="L290" s="2">
        <v>299.3</v>
      </c>
      <c r="M290" s="2">
        <v>271.8</v>
      </c>
      <c r="N290" s="2">
        <v>272.89999999999998</v>
      </c>
      <c r="O290" s="2">
        <v>281.5</v>
      </c>
      <c r="P290" s="2">
        <v>408.4</v>
      </c>
      <c r="Q290" s="2">
        <v>408.9</v>
      </c>
      <c r="R290" s="2">
        <v>177</v>
      </c>
      <c r="S290" s="2" t="s">
        <v>5269</v>
      </c>
      <c r="T290" s="2">
        <v>177</v>
      </c>
    </row>
    <row r="291" spans="1:20">
      <c r="A291" s="2" t="s">
        <v>3099</v>
      </c>
      <c r="B291" s="2" t="s">
        <v>643</v>
      </c>
      <c r="C291" s="2" t="s">
        <v>63</v>
      </c>
      <c r="D291" s="2" t="s">
        <v>224</v>
      </c>
      <c r="E291" s="2">
        <v>365</v>
      </c>
      <c r="F291" s="2">
        <v>361.5</v>
      </c>
      <c r="G291" s="2">
        <v>379.6</v>
      </c>
      <c r="H291" s="2">
        <v>399</v>
      </c>
      <c r="I291" s="2">
        <v>377.8</v>
      </c>
      <c r="J291" s="2">
        <v>390.8</v>
      </c>
      <c r="K291" s="2">
        <v>414.2</v>
      </c>
      <c r="L291" s="2">
        <v>545.6</v>
      </c>
      <c r="M291" s="2">
        <v>604.5</v>
      </c>
      <c r="N291" s="2">
        <v>612.5</v>
      </c>
      <c r="O291" s="2">
        <v>627.20000000000005</v>
      </c>
      <c r="P291" s="2">
        <v>747.6</v>
      </c>
      <c r="Q291" s="2">
        <v>752.8</v>
      </c>
      <c r="R291" s="2">
        <v>354.6</v>
      </c>
      <c r="S291" s="2" t="s">
        <v>5269</v>
      </c>
      <c r="T291" s="2">
        <v>354.6</v>
      </c>
    </row>
    <row r="292" spans="1:20">
      <c r="A292" s="2" t="s">
        <v>3100</v>
      </c>
      <c r="B292" s="2" t="s">
        <v>644</v>
      </c>
      <c r="C292" s="2" t="s">
        <v>63</v>
      </c>
      <c r="D292" s="2" t="s">
        <v>224</v>
      </c>
      <c r="E292" s="2">
        <v>829.1</v>
      </c>
      <c r="F292" s="2">
        <v>825.1</v>
      </c>
      <c r="G292" s="2">
        <v>842.5</v>
      </c>
      <c r="H292" s="2">
        <v>857.1</v>
      </c>
      <c r="I292" s="2">
        <v>629.9</v>
      </c>
      <c r="J292" s="2">
        <v>509.4</v>
      </c>
      <c r="K292" s="2">
        <v>286.60000000000002</v>
      </c>
      <c r="L292" s="2">
        <v>201.2</v>
      </c>
      <c r="M292" s="2">
        <v>174.9</v>
      </c>
      <c r="N292" s="2">
        <v>177.6</v>
      </c>
      <c r="O292" s="2">
        <v>190</v>
      </c>
      <c r="P292" s="2">
        <v>338.1</v>
      </c>
      <c r="Q292" s="2">
        <v>340.5</v>
      </c>
      <c r="R292" s="2">
        <v>135.1</v>
      </c>
      <c r="S292" s="2" t="s">
        <v>5269</v>
      </c>
      <c r="T292" s="2">
        <v>135.1</v>
      </c>
    </row>
    <row r="293" spans="1:20">
      <c r="A293" s="2" t="s">
        <v>3101</v>
      </c>
      <c r="B293" s="2" t="s">
        <v>645</v>
      </c>
      <c r="C293" s="2" t="s">
        <v>63</v>
      </c>
      <c r="D293" s="2" t="s">
        <v>224</v>
      </c>
      <c r="E293" s="2">
        <v>825.5</v>
      </c>
      <c r="F293" s="2">
        <v>821.4</v>
      </c>
      <c r="G293" s="2">
        <v>838.9</v>
      </c>
      <c r="H293" s="2">
        <v>853.5</v>
      </c>
      <c r="I293" s="2">
        <v>626</v>
      </c>
      <c r="J293" s="2">
        <v>505.3</v>
      </c>
      <c r="K293" s="2">
        <v>282.5</v>
      </c>
      <c r="L293" s="2">
        <v>196.7</v>
      </c>
      <c r="M293" s="2">
        <v>171.5</v>
      </c>
      <c r="N293" s="2">
        <v>174.8</v>
      </c>
      <c r="O293" s="2">
        <v>188</v>
      </c>
      <c r="P293" s="2">
        <v>337.2</v>
      </c>
      <c r="Q293" s="2">
        <v>339.7</v>
      </c>
      <c r="R293" s="2">
        <v>133.4</v>
      </c>
      <c r="S293" s="2" t="s">
        <v>5269</v>
      </c>
      <c r="T293" s="2">
        <v>133.4</v>
      </c>
    </row>
    <row r="294" spans="1:20">
      <c r="A294" s="2" t="s">
        <v>3102</v>
      </c>
      <c r="B294" s="2" t="s">
        <v>646</v>
      </c>
      <c r="C294" s="2" t="s">
        <v>63</v>
      </c>
      <c r="D294" s="2" t="s">
        <v>224</v>
      </c>
      <c r="E294" s="2">
        <v>663.7</v>
      </c>
      <c r="F294" s="2">
        <v>659.2</v>
      </c>
      <c r="G294" s="2">
        <v>677.6</v>
      </c>
      <c r="H294" s="2">
        <v>693.5</v>
      </c>
      <c r="I294" s="2">
        <v>460.1</v>
      </c>
      <c r="J294" s="2">
        <v>338.3</v>
      </c>
      <c r="K294" s="2">
        <v>116</v>
      </c>
      <c r="L294" s="2">
        <v>246.8</v>
      </c>
      <c r="M294" s="2">
        <v>307.10000000000002</v>
      </c>
      <c r="N294" s="2">
        <v>315.2</v>
      </c>
      <c r="O294" s="2">
        <v>329.4</v>
      </c>
      <c r="P294" s="2">
        <v>450.6</v>
      </c>
      <c r="Q294" s="2">
        <v>455.6</v>
      </c>
      <c r="R294" s="2"/>
      <c r="S294" s="2" t="s">
        <v>152</v>
      </c>
      <c r="T294" s="2">
        <v>116</v>
      </c>
    </row>
    <row r="295" spans="1:20">
      <c r="A295" s="2" t="s">
        <v>3103</v>
      </c>
      <c r="B295" s="2" t="s">
        <v>647</v>
      </c>
      <c r="C295" s="2" t="s">
        <v>63</v>
      </c>
      <c r="D295" s="2" t="s">
        <v>224</v>
      </c>
      <c r="E295" s="2">
        <v>849</v>
      </c>
      <c r="F295" s="2">
        <v>846.8</v>
      </c>
      <c r="G295" s="2">
        <v>860</v>
      </c>
      <c r="H295" s="2">
        <v>869.5</v>
      </c>
      <c r="I295" s="2">
        <v>680.6</v>
      </c>
      <c r="J295" s="2">
        <v>578.79999999999995</v>
      </c>
      <c r="K295" s="2">
        <v>388.6</v>
      </c>
      <c r="L295" s="2">
        <v>374.2</v>
      </c>
      <c r="M295" s="2">
        <v>369</v>
      </c>
      <c r="N295" s="2">
        <v>372.8</v>
      </c>
      <c r="O295" s="2">
        <v>385.6</v>
      </c>
      <c r="P295" s="2">
        <v>530.4</v>
      </c>
      <c r="Q295" s="2">
        <v>532</v>
      </c>
      <c r="R295" s="2">
        <v>159.1</v>
      </c>
      <c r="S295" s="2" t="s">
        <v>5269</v>
      </c>
      <c r="T295" s="2">
        <v>159.1</v>
      </c>
    </row>
    <row r="296" spans="1:20">
      <c r="A296" s="2" t="s">
        <v>3104</v>
      </c>
      <c r="B296" s="2" t="s">
        <v>648</v>
      </c>
      <c r="C296" s="2" t="s">
        <v>63</v>
      </c>
      <c r="D296" s="2" t="s">
        <v>224</v>
      </c>
      <c r="E296" s="2">
        <v>888.2</v>
      </c>
      <c r="F296" s="2">
        <v>883.4</v>
      </c>
      <c r="G296" s="2">
        <v>902.3</v>
      </c>
      <c r="H296" s="2">
        <v>918.7</v>
      </c>
      <c r="I296" s="2">
        <v>681.6</v>
      </c>
      <c r="J296" s="2">
        <v>558.29999999999995</v>
      </c>
      <c r="K296" s="2">
        <v>341.3</v>
      </c>
      <c r="L296" s="2">
        <v>245.1</v>
      </c>
      <c r="M296" s="2">
        <v>234.4</v>
      </c>
      <c r="N296" s="2">
        <v>235</v>
      </c>
      <c r="O296" s="2">
        <v>235.4</v>
      </c>
      <c r="P296" s="2">
        <v>238.3</v>
      </c>
      <c r="Q296" s="2">
        <v>236.4</v>
      </c>
      <c r="R296" s="2">
        <v>233.7</v>
      </c>
      <c r="S296" s="2" t="s">
        <v>5269</v>
      </c>
      <c r="T296" s="2">
        <v>233.7</v>
      </c>
    </row>
    <row r="297" spans="1:20">
      <c r="A297" s="2" t="s">
        <v>3105</v>
      </c>
      <c r="B297" s="2" t="s">
        <v>649</v>
      </c>
      <c r="C297" s="2" t="s">
        <v>63</v>
      </c>
      <c r="D297" s="2" t="s">
        <v>224</v>
      </c>
      <c r="E297" s="2">
        <v>423.2</v>
      </c>
      <c r="F297" s="2">
        <v>421</v>
      </c>
      <c r="G297" s="2">
        <v>434.8</v>
      </c>
      <c r="H297" s="2">
        <v>446.9</v>
      </c>
      <c r="I297" s="2">
        <v>348</v>
      </c>
      <c r="J297" s="2">
        <v>351.2</v>
      </c>
      <c r="K297" s="2">
        <v>365.2</v>
      </c>
      <c r="L297" s="2">
        <v>495.8</v>
      </c>
      <c r="M297" s="2">
        <v>552.9</v>
      </c>
      <c r="N297" s="2">
        <v>560.9</v>
      </c>
      <c r="O297" s="2">
        <v>575.79999999999995</v>
      </c>
      <c r="P297" s="2">
        <v>700.4</v>
      </c>
      <c r="Q297" s="2">
        <v>705.4</v>
      </c>
      <c r="R297" s="2">
        <v>296.89999999999998</v>
      </c>
      <c r="S297" s="2" t="s">
        <v>5269</v>
      </c>
      <c r="T297" s="2">
        <v>296.89999999999998</v>
      </c>
    </row>
    <row r="298" spans="1:20">
      <c r="A298" s="2" t="s">
        <v>3106</v>
      </c>
      <c r="B298" s="2" t="s">
        <v>651</v>
      </c>
      <c r="C298" s="2" t="s">
        <v>63</v>
      </c>
      <c r="D298" s="2" t="s">
        <v>224</v>
      </c>
      <c r="E298" s="2">
        <v>842.8</v>
      </c>
      <c r="F298" s="2">
        <v>840.6</v>
      </c>
      <c r="G298" s="2">
        <v>853.7</v>
      </c>
      <c r="H298" s="2">
        <v>863.1</v>
      </c>
      <c r="I298" s="2">
        <v>675.5</v>
      </c>
      <c r="J298" s="2">
        <v>574.5</v>
      </c>
      <c r="K298" s="2">
        <v>386.3</v>
      </c>
      <c r="L298" s="2">
        <v>375.4</v>
      </c>
      <c r="M298" s="2">
        <v>371.7</v>
      </c>
      <c r="N298" s="2">
        <v>375.6</v>
      </c>
      <c r="O298" s="2">
        <v>388.6</v>
      </c>
      <c r="P298" s="2">
        <v>534.1</v>
      </c>
      <c r="Q298" s="2">
        <v>535.79999999999995</v>
      </c>
      <c r="R298" s="2">
        <v>156.19999999999999</v>
      </c>
      <c r="S298" s="2" t="s">
        <v>5269</v>
      </c>
      <c r="T298" s="2">
        <v>156.19999999999999</v>
      </c>
    </row>
    <row r="299" spans="1:20">
      <c r="A299" s="2" t="s">
        <v>3107</v>
      </c>
      <c r="B299" s="2" t="s">
        <v>652</v>
      </c>
      <c r="C299" s="2" t="s">
        <v>63</v>
      </c>
      <c r="D299" s="2" t="s">
        <v>224</v>
      </c>
      <c r="E299" s="2">
        <v>823.9</v>
      </c>
      <c r="F299" s="2">
        <v>819.6</v>
      </c>
      <c r="G299" s="2">
        <v>837.5</v>
      </c>
      <c r="H299" s="2">
        <v>852.6</v>
      </c>
      <c r="I299" s="2">
        <v>622.29999999999995</v>
      </c>
      <c r="J299" s="2">
        <v>500.6</v>
      </c>
      <c r="K299" s="2">
        <v>277.60000000000002</v>
      </c>
      <c r="L299" s="2">
        <v>183.4</v>
      </c>
      <c r="M299" s="2">
        <v>151.19999999999999</v>
      </c>
      <c r="N299" s="2">
        <v>155.69999999999999</v>
      </c>
      <c r="O299" s="2">
        <v>171.2</v>
      </c>
      <c r="P299" s="2">
        <v>320.60000000000002</v>
      </c>
      <c r="Q299" s="2">
        <v>323.60000000000002</v>
      </c>
      <c r="R299" s="2">
        <v>143.5</v>
      </c>
      <c r="S299" s="2" t="s">
        <v>5269</v>
      </c>
      <c r="T299" s="2">
        <v>143.5</v>
      </c>
    </row>
    <row r="300" spans="1:20">
      <c r="A300" s="2" t="s">
        <v>3108</v>
      </c>
      <c r="B300" s="2" t="s">
        <v>653</v>
      </c>
      <c r="C300" s="2" t="s">
        <v>63</v>
      </c>
      <c r="D300" s="2" t="s">
        <v>224</v>
      </c>
      <c r="E300" s="2">
        <v>854</v>
      </c>
      <c r="F300" s="2">
        <v>851.9</v>
      </c>
      <c r="G300" s="2">
        <v>864.9</v>
      </c>
      <c r="H300" s="2">
        <v>874.2</v>
      </c>
      <c r="I300" s="2">
        <v>687</v>
      </c>
      <c r="J300" s="2">
        <v>586</v>
      </c>
      <c r="K300" s="2">
        <v>397.1</v>
      </c>
      <c r="L300" s="2">
        <v>383.6</v>
      </c>
      <c r="M300" s="2">
        <v>378.2</v>
      </c>
      <c r="N300" s="2">
        <v>381.9</v>
      </c>
      <c r="O300" s="2">
        <v>394.6</v>
      </c>
      <c r="P300" s="2">
        <v>539.1</v>
      </c>
      <c r="Q300" s="2">
        <v>540.70000000000005</v>
      </c>
      <c r="R300" s="2">
        <v>167.3</v>
      </c>
      <c r="S300" s="2" t="s">
        <v>5269</v>
      </c>
      <c r="T300" s="2">
        <v>167.3</v>
      </c>
    </row>
    <row r="301" spans="1:20">
      <c r="A301" s="2" t="s">
        <v>3109</v>
      </c>
      <c r="B301" s="2" t="s">
        <v>654</v>
      </c>
      <c r="C301" s="2" t="s">
        <v>63</v>
      </c>
      <c r="D301" s="2" t="s">
        <v>224</v>
      </c>
      <c r="E301" s="2">
        <v>840.5</v>
      </c>
      <c r="F301" s="2">
        <v>838.3</v>
      </c>
      <c r="G301" s="2">
        <v>851.4</v>
      </c>
      <c r="H301" s="2">
        <v>860.8</v>
      </c>
      <c r="I301" s="2">
        <v>672.9</v>
      </c>
      <c r="J301" s="2">
        <v>571.79999999999995</v>
      </c>
      <c r="K301" s="2">
        <v>383.6</v>
      </c>
      <c r="L301" s="2">
        <v>373</v>
      </c>
      <c r="M301" s="2">
        <v>369.6</v>
      </c>
      <c r="N301" s="2">
        <v>373.5</v>
      </c>
      <c r="O301" s="2">
        <v>386.6</v>
      </c>
      <c r="P301" s="2">
        <v>532.29999999999995</v>
      </c>
      <c r="Q301" s="2">
        <v>534</v>
      </c>
      <c r="R301" s="2">
        <v>153.5</v>
      </c>
      <c r="S301" s="2" t="s">
        <v>5269</v>
      </c>
      <c r="T301" s="2">
        <v>153.5</v>
      </c>
    </row>
    <row r="302" spans="1:20">
      <c r="A302" s="2" t="s">
        <v>3110</v>
      </c>
      <c r="B302" s="2" t="s">
        <v>655</v>
      </c>
      <c r="C302" s="2" t="s">
        <v>63</v>
      </c>
      <c r="D302" s="2" t="s">
        <v>224</v>
      </c>
      <c r="E302" s="2">
        <v>682.9</v>
      </c>
      <c r="F302" s="2">
        <v>678.5</v>
      </c>
      <c r="G302" s="2">
        <v>696.8</v>
      </c>
      <c r="H302" s="2">
        <v>712.5</v>
      </c>
      <c r="I302" s="2">
        <v>479.9</v>
      </c>
      <c r="J302" s="2">
        <v>358.2</v>
      </c>
      <c r="K302" s="2">
        <v>135.19999999999999</v>
      </c>
      <c r="L302" s="2">
        <v>227.6</v>
      </c>
      <c r="M302" s="2">
        <v>287.3</v>
      </c>
      <c r="N302" s="2">
        <v>295.3</v>
      </c>
      <c r="O302" s="2">
        <v>309.60000000000002</v>
      </c>
      <c r="P302" s="2">
        <v>432.8</v>
      </c>
      <c r="Q302" s="2">
        <v>437.7</v>
      </c>
      <c r="R302" s="2">
        <v>105.7</v>
      </c>
      <c r="S302" s="2" t="s">
        <v>5269</v>
      </c>
      <c r="T302" s="2">
        <v>105.7</v>
      </c>
    </row>
    <row r="303" spans="1:20">
      <c r="A303" s="2" t="s">
        <v>3111</v>
      </c>
      <c r="B303" s="2" t="s">
        <v>656</v>
      </c>
      <c r="C303" s="2" t="s">
        <v>63</v>
      </c>
      <c r="D303" s="2" t="s">
        <v>224</v>
      </c>
      <c r="E303" s="2">
        <v>662.1</v>
      </c>
      <c r="F303" s="2">
        <v>657.6</v>
      </c>
      <c r="G303" s="2">
        <v>675.9</v>
      </c>
      <c r="H303" s="2">
        <v>691.7</v>
      </c>
      <c r="I303" s="2">
        <v>459.2</v>
      </c>
      <c r="J303" s="2">
        <v>337.8</v>
      </c>
      <c r="K303" s="2">
        <v>119.6</v>
      </c>
      <c r="L303" s="2">
        <v>248.4</v>
      </c>
      <c r="M303" s="2">
        <v>308.10000000000002</v>
      </c>
      <c r="N303" s="2">
        <v>316.10000000000002</v>
      </c>
      <c r="O303" s="2">
        <v>330.4</v>
      </c>
      <c r="P303" s="2">
        <v>453</v>
      </c>
      <c r="Q303" s="2">
        <v>457.9</v>
      </c>
      <c r="R303" s="2">
        <v>112.2</v>
      </c>
      <c r="S303" s="2" t="s">
        <v>5269</v>
      </c>
      <c r="T303" s="2">
        <v>112.2</v>
      </c>
    </row>
    <row r="304" spans="1:20">
      <c r="A304" s="2" t="s">
        <v>3112</v>
      </c>
      <c r="B304" s="2" t="s">
        <v>657</v>
      </c>
      <c r="C304" s="2" t="s">
        <v>63</v>
      </c>
      <c r="D304" s="2" t="s">
        <v>224</v>
      </c>
      <c r="E304" s="2">
        <v>830.5</v>
      </c>
      <c r="F304" s="2">
        <v>826.1</v>
      </c>
      <c r="G304" s="2">
        <v>844.2</v>
      </c>
      <c r="H304" s="2">
        <v>859.6</v>
      </c>
      <c r="I304" s="2">
        <v>627.5</v>
      </c>
      <c r="J304" s="2">
        <v>505.2</v>
      </c>
      <c r="K304" s="2">
        <v>282.8</v>
      </c>
      <c r="L304" s="2">
        <v>184.3</v>
      </c>
      <c r="M304" s="2">
        <v>157.30000000000001</v>
      </c>
      <c r="N304" s="2">
        <v>158.9</v>
      </c>
      <c r="O304" s="2">
        <v>163.9</v>
      </c>
      <c r="P304" s="2">
        <v>305.7</v>
      </c>
      <c r="Q304" s="2">
        <v>308.8</v>
      </c>
      <c r="R304" s="2"/>
      <c r="S304" s="2" t="s">
        <v>161</v>
      </c>
      <c r="T304" s="2">
        <v>157.30000000000001</v>
      </c>
    </row>
    <row r="305" spans="1:20">
      <c r="A305" s="2" t="s">
        <v>3113</v>
      </c>
      <c r="B305" s="2" t="s">
        <v>658</v>
      </c>
      <c r="C305" s="2" t="s">
        <v>63</v>
      </c>
      <c r="D305" s="2" t="s">
        <v>224</v>
      </c>
      <c r="E305" s="2">
        <v>662.9</v>
      </c>
      <c r="F305" s="2">
        <v>658.4</v>
      </c>
      <c r="G305" s="2">
        <v>676.8</v>
      </c>
      <c r="H305" s="2">
        <v>692.6</v>
      </c>
      <c r="I305" s="2">
        <v>459.7</v>
      </c>
      <c r="J305" s="2">
        <v>338.1</v>
      </c>
      <c r="K305" s="2">
        <v>117.4</v>
      </c>
      <c r="L305" s="2">
        <v>247.5</v>
      </c>
      <c r="M305" s="2">
        <v>307.5</v>
      </c>
      <c r="N305" s="2">
        <v>315.5</v>
      </c>
      <c r="O305" s="2">
        <v>329.8</v>
      </c>
      <c r="P305" s="2">
        <v>451.8</v>
      </c>
      <c r="Q305" s="2">
        <v>456.8</v>
      </c>
      <c r="R305" s="2">
        <v>113.9</v>
      </c>
      <c r="S305" s="2" t="s">
        <v>5269</v>
      </c>
      <c r="T305" s="2">
        <v>113.9</v>
      </c>
    </row>
    <row r="306" spans="1:20">
      <c r="A306" s="2" t="s">
        <v>3114</v>
      </c>
      <c r="B306" s="2" t="s">
        <v>659</v>
      </c>
      <c r="C306" s="2" t="s">
        <v>63</v>
      </c>
      <c r="D306" s="2" t="s">
        <v>224</v>
      </c>
      <c r="E306" s="2">
        <v>821</v>
      </c>
      <c r="F306" s="2">
        <v>816.8</v>
      </c>
      <c r="G306" s="2">
        <v>834.7</v>
      </c>
      <c r="H306" s="2">
        <v>849.8</v>
      </c>
      <c r="I306" s="2">
        <v>619.4</v>
      </c>
      <c r="J306" s="2">
        <v>497.7</v>
      </c>
      <c r="K306" s="2">
        <v>274.7</v>
      </c>
      <c r="L306" s="2">
        <v>180.8</v>
      </c>
      <c r="M306" s="2">
        <v>151.30000000000001</v>
      </c>
      <c r="N306" s="2">
        <v>157.6</v>
      </c>
      <c r="O306" s="2">
        <v>173.3</v>
      </c>
      <c r="P306" s="2">
        <v>322.10000000000002</v>
      </c>
      <c r="Q306" s="2">
        <v>325.2</v>
      </c>
      <c r="R306" s="2">
        <v>141.4</v>
      </c>
      <c r="S306" s="2" t="s">
        <v>5269</v>
      </c>
      <c r="T306" s="2">
        <v>141.4</v>
      </c>
    </row>
    <row r="307" spans="1:20">
      <c r="A307" s="2" t="s">
        <v>3115</v>
      </c>
      <c r="B307" s="2" t="s">
        <v>660</v>
      </c>
      <c r="C307" s="2" t="s">
        <v>63</v>
      </c>
      <c r="D307" s="2" t="s">
        <v>224</v>
      </c>
      <c r="E307" s="2">
        <v>516</v>
      </c>
      <c r="F307" s="2">
        <v>518.79999999999995</v>
      </c>
      <c r="G307" s="2">
        <v>516.70000000000005</v>
      </c>
      <c r="H307" s="2">
        <v>511.1</v>
      </c>
      <c r="I307" s="2">
        <v>501.9</v>
      </c>
      <c r="J307" s="2">
        <v>497.6</v>
      </c>
      <c r="K307" s="2">
        <v>490.4</v>
      </c>
      <c r="L307" s="2">
        <v>613.20000000000005</v>
      </c>
      <c r="M307" s="2">
        <v>663.2</v>
      </c>
      <c r="N307" s="2">
        <v>670.9</v>
      </c>
      <c r="O307" s="2">
        <v>686.4</v>
      </c>
      <c r="P307" s="2">
        <v>821.5</v>
      </c>
      <c r="Q307" s="2">
        <v>826.1</v>
      </c>
      <c r="R307" s="2">
        <v>383.6</v>
      </c>
      <c r="S307" s="2" t="s">
        <v>5269</v>
      </c>
      <c r="T307" s="2">
        <v>383.6</v>
      </c>
    </row>
    <row r="308" spans="1:20">
      <c r="A308" s="2" t="s">
        <v>3116</v>
      </c>
      <c r="B308" s="2" t="s">
        <v>661</v>
      </c>
      <c r="C308" s="2" t="s">
        <v>63</v>
      </c>
      <c r="D308" s="2" t="s">
        <v>224</v>
      </c>
      <c r="E308" s="2">
        <v>855.5</v>
      </c>
      <c r="F308" s="2">
        <v>853.4</v>
      </c>
      <c r="G308" s="2">
        <v>866.4</v>
      </c>
      <c r="H308" s="2">
        <v>875.7</v>
      </c>
      <c r="I308" s="2">
        <v>688.2</v>
      </c>
      <c r="J308" s="2">
        <v>586.9</v>
      </c>
      <c r="K308" s="2">
        <v>397.5</v>
      </c>
      <c r="L308" s="2">
        <v>383</v>
      </c>
      <c r="M308" s="2">
        <v>377.2</v>
      </c>
      <c r="N308" s="2">
        <v>380.9</v>
      </c>
      <c r="O308" s="2">
        <v>393.6</v>
      </c>
      <c r="P308" s="2">
        <v>537.9</v>
      </c>
      <c r="Q308" s="2">
        <v>539.4</v>
      </c>
      <c r="R308" s="2">
        <v>167.8</v>
      </c>
      <c r="S308" s="2" t="s">
        <v>5269</v>
      </c>
      <c r="T308" s="2">
        <v>167.8</v>
      </c>
    </row>
    <row r="309" spans="1:20">
      <c r="A309" s="2" t="s">
        <v>3117</v>
      </c>
      <c r="B309" s="2" t="s">
        <v>662</v>
      </c>
      <c r="C309" s="2" t="s">
        <v>63</v>
      </c>
      <c r="D309" s="2" t="s">
        <v>224</v>
      </c>
      <c r="E309" s="2">
        <v>843.4</v>
      </c>
      <c r="F309" s="2">
        <v>841.3</v>
      </c>
      <c r="G309" s="2">
        <v>854.2</v>
      </c>
      <c r="H309" s="2">
        <v>863.4</v>
      </c>
      <c r="I309" s="2">
        <v>677.4</v>
      </c>
      <c r="J309" s="2">
        <v>577.1</v>
      </c>
      <c r="K309" s="2">
        <v>390.4</v>
      </c>
      <c r="L309" s="2">
        <v>381.2</v>
      </c>
      <c r="M309" s="2">
        <v>377.8</v>
      </c>
      <c r="N309" s="2">
        <v>381.7</v>
      </c>
      <c r="O309" s="2">
        <v>394.8</v>
      </c>
      <c r="P309" s="2">
        <v>540.4</v>
      </c>
      <c r="Q309" s="2">
        <v>542.1</v>
      </c>
      <c r="R309" s="2">
        <v>160.1</v>
      </c>
      <c r="S309" s="2" t="s">
        <v>5269</v>
      </c>
      <c r="T309" s="2">
        <v>160.1</v>
      </c>
    </row>
    <row r="310" spans="1:20">
      <c r="A310" s="2" t="s">
        <v>3118</v>
      </c>
      <c r="B310" s="2" t="s">
        <v>663</v>
      </c>
      <c r="C310" s="2" t="s">
        <v>63</v>
      </c>
      <c r="D310" s="2" t="s">
        <v>224</v>
      </c>
      <c r="E310" s="2">
        <v>831</v>
      </c>
      <c r="F310" s="2">
        <v>826.8</v>
      </c>
      <c r="G310" s="2">
        <v>844.6</v>
      </c>
      <c r="H310" s="2">
        <v>859.7</v>
      </c>
      <c r="I310" s="2">
        <v>629.5</v>
      </c>
      <c r="J310" s="2">
        <v>507.8</v>
      </c>
      <c r="K310" s="2">
        <v>284.8</v>
      </c>
      <c r="L310" s="2">
        <v>190.3</v>
      </c>
      <c r="M310" s="2">
        <v>156.19999999999999</v>
      </c>
      <c r="N310" s="2">
        <v>156.5</v>
      </c>
      <c r="O310" s="2">
        <v>168.2</v>
      </c>
      <c r="P310" s="2">
        <v>317.8</v>
      </c>
      <c r="Q310" s="2">
        <v>320.5</v>
      </c>
      <c r="R310" s="2">
        <v>148.5</v>
      </c>
      <c r="S310" s="2" t="s">
        <v>5269</v>
      </c>
      <c r="T310" s="2">
        <v>148.5</v>
      </c>
    </row>
    <row r="311" spans="1:20">
      <c r="A311" s="2" t="s">
        <v>3119</v>
      </c>
      <c r="B311" s="2" t="s">
        <v>664</v>
      </c>
      <c r="C311" s="2" t="s">
        <v>63</v>
      </c>
      <c r="D311" s="2" t="s">
        <v>224</v>
      </c>
      <c r="E311" s="2">
        <v>847.9</v>
      </c>
      <c r="F311" s="2">
        <v>845.8</v>
      </c>
      <c r="G311" s="2">
        <v>858.8</v>
      </c>
      <c r="H311" s="2">
        <v>868.2</v>
      </c>
      <c r="I311" s="2">
        <v>680.5</v>
      </c>
      <c r="J311" s="2">
        <v>579.4</v>
      </c>
      <c r="K311" s="2">
        <v>390.5</v>
      </c>
      <c r="L311" s="2">
        <v>378</v>
      </c>
      <c r="M311" s="2">
        <v>373.4</v>
      </c>
      <c r="N311" s="2">
        <v>377.2</v>
      </c>
      <c r="O311" s="2">
        <v>390.1</v>
      </c>
      <c r="P311" s="2">
        <v>535.1</v>
      </c>
      <c r="Q311" s="2">
        <v>536.70000000000005</v>
      </c>
      <c r="R311" s="2">
        <v>160.69999999999999</v>
      </c>
      <c r="S311" s="2" t="s">
        <v>5269</v>
      </c>
      <c r="T311" s="2">
        <v>160.69999999999999</v>
      </c>
    </row>
    <row r="312" spans="1:20">
      <c r="A312" s="2" t="s">
        <v>3120</v>
      </c>
      <c r="B312" s="2" t="s">
        <v>665</v>
      </c>
      <c r="C312" s="2" t="s">
        <v>63</v>
      </c>
      <c r="D312" s="2" t="s">
        <v>224</v>
      </c>
      <c r="E312" s="2">
        <v>651.20000000000005</v>
      </c>
      <c r="F312" s="2">
        <v>646.6</v>
      </c>
      <c r="G312" s="2">
        <v>665.1</v>
      </c>
      <c r="H312" s="2">
        <v>681.1</v>
      </c>
      <c r="I312" s="2">
        <v>447.5</v>
      </c>
      <c r="J312" s="2">
        <v>325.8</v>
      </c>
      <c r="K312" s="2">
        <v>128.1</v>
      </c>
      <c r="L312" s="2">
        <v>259.39999999999998</v>
      </c>
      <c r="M312" s="2">
        <v>319.7</v>
      </c>
      <c r="N312" s="2">
        <v>327.7</v>
      </c>
      <c r="O312" s="2">
        <v>342</v>
      </c>
      <c r="P312" s="2">
        <v>462.8</v>
      </c>
      <c r="Q312" s="2">
        <v>467.8</v>
      </c>
      <c r="R312" s="2">
        <v>121.9</v>
      </c>
      <c r="S312" s="2" t="s">
        <v>5269</v>
      </c>
      <c r="T312" s="2">
        <v>121.9</v>
      </c>
    </row>
    <row r="313" spans="1:20">
      <c r="A313" s="2" t="s">
        <v>3121</v>
      </c>
      <c r="B313" s="2" t="s">
        <v>667</v>
      </c>
      <c r="C313" s="2" t="s">
        <v>63</v>
      </c>
      <c r="D313" s="2" t="s">
        <v>224</v>
      </c>
      <c r="E313" s="2">
        <v>853</v>
      </c>
      <c r="F313" s="2">
        <v>850.9</v>
      </c>
      <c r="G313" s="2">
        <v>863.9</v>
      </c>
      <c r="H313" s="2">
        <v>873.4</v>
      </c>
      <c r="I313" s="2">
        <v>685.2</v>
      </c>
      <c r="J313" s="2">
        <v>583.6</v>
      </c>
      <c r="K313" s="2">
        <v>393.8</v>
      </c>
      <c r="L313" s="2">
        <v>379.2</v>
      </c>
      <c r="M313" s="2">
        <v>373.6</v>
      </c>
      <c r="N313" s="2">
        <v>377.2</v>
      </c>
      <c r="O313" s="2">
        <v>390</v>
      </c>
      <c r="P313" s="2">
        <v>534.5</v>
      </c>
      <c r="Q313" s="2">
        <v>536</v>
      </c>
      <c r="R313" s="2">
        <v>164.2</v>
      </c>
      <c r="S313" s="2" t="s">
        <v>5269</v>
      </c>
      <c r="T313" s="2">
        <v>164.2</v>
      </c>
    </row>
    <row r="314" spans="1:20">
      <c r="A314" s="2" t="s">
        <v>3122</v>
      </c>
      <c r="B314" s="2" t="s">
        <v>668</v>
      </c>
      <c r="C314" s="2" t="s">
        <v>63</v>
      </c>
      <c r="D314" s="2" t="s">
        <v>224</v>
      </c>
      <c r="E314" s="2">
        <v>382.1</v>
      </c>
      <c r="F314" s="2">
        <v>382.9</v>
      </c>
      <c r="G314" s="2">
        <v>390</v>
      </c>
      <c r="H314" s="2">
        <v>400</v>
      </c>
      <c r="I314" s="2">
        <v>380.1</v>
      </c>
      <c r="J314" s="2">
        <v>390.6</v>
      </c>
      <c r="K314" s="2">
        <v>409.9</v>
      </c>
      <c r="L314" s="2">
        <v>540.9</v>
      </c>
      <c r="M314" s="2">
        <v>598.70000000000005</v>
      </c>
      <c r="N314" s="2">
        <v>606.70000000000005</v>
      </c>
      <c r="O314" s="2">
        <v>621.5</v>
      </c>
      <c r="P314" s="2">
        <v>744.6</v>
      </c>
      <c r="Q314" s="2">
        <v>749.6</v>
      </c>
      <c r="R314" s="2">
        <v>343.7</v>
      </c>
      <c r="S314" s="2" t="s">
        <v>5269</v>
      </c>
      <c r="T314" s="2">
        <v>343.7</v>
      </c>
    </row>
    <row r="315" spans="1:20">
      <c r="A315" s="2" t="s">
        <v>3123</v>
      </c>
      <c r="B315" s="2" t="s">
        <v>670</v>
      </c>
      <c r="C315" s="2" t="s">
        <v>63</v>
      </c>
      <c r="D315" s="2" t="s">
        <v>224</v>
      </c>
      <c r="E315" s="2">
        <v>668</v>
      </c>
      <c r="F315" s="2">
        <v>669.4</v>
      </c>
      <c r="G315" s="2">
        <v>672.6</v>
      </c>
      <c r="H315" s="2">
        <v>671.9</v>
      </c>
      <c r="I315" s="2">
        <v>594.6</v>
      </c>
      <c r="J315" s="2">
        <v>555.70000000000005</v>
      </c>
      <c r="K315" s="2">
        <v>488.9</v>
      </c>
      <c r="L315" s="2">
        <v>581.9</v>
      </c>
      <c r="M315" s="2">
        <v>616.20000000000005</v>
      </c>
      <c r="N315" s="2">
        <v>623.1</v>
      </c>
      <c r="O315" s="2">
        <v>638.70000000000005</v>
      </c>
      <c r="P315" s="2">
        <v>785.4</v>
      </c>
      <c r="Q315" s="2">
        <v>789.1</v>
      </c>
      <c r="R315" s="2">
        <v>324.2</v>
      </c>
      <c r="S315" s="2" t="s">
        <v>5269</v>
      </c>
      <c r="T315" s="2">
        <v>324.2</v>
      </c>
    </row>
    <row r="316" spans="1:20">
      <c r="A316" s="2" t="s">
        <v>3124</v>
      </c>
      <c r="B316" s="2" t="s">
        <v>671</v>
      </c>
      <c r="C316" s="2" t="s">
        <v>63</v>
      </c>
      <c r="D316" s="2" t="s">
        <v>224</v>
      </c>
      <c r="E316" s="2">
        <v>660.6</v>
      </c>
      <c r="F316" s="2">
        <v>660.9</v>
      </c>
      <c r="G316" s="2">
        <v>667.4</v>
      </c>
      <c r="H316" s="2">
        <v>670</v>
      </c>
      <c r="I316" s="2">
        <v>558.6</v>
      </c>
      <c r="J316" s="2">
        <v>505.6</v>
      </c>
      <c r="K316" s="2">
        <v>419.9</v>
      </c>
      <c r="L316" s="2">
        <v>506</v>
      </c>
      <c r="M316" s="2">
        <v>538.70000000000005</v>
      </c>
      <c r="N316" s="2">
        <v>545.4</v>
      </c>
      <c r="O316" s="2">
        <v>561</v>
      </c>
      <c r="P316" s="2">
        <v>708.3</v>
      </c>
      <c r="Q316" s="2">
        <v>711.9</v>
      </c>
      <c r="R316" s="2">
        <v>246.8</v>
      </c>
      <c r="S316" s="2" t="s">
        <v>5269</v>
      </c>
      <c r="T316" s="2">
        <v>246.8</v>
      </c>
    </row>
    <row r="317" spans="1:20">
      <c r="A317" s="2" t="s">
        <v>3125</v>
      </c>
      <c r="B317" s="2" t="s">
        <v>673</v>
      </c>
      <c r="C317" s="2" t="s">
        <v>63</v>
      </c>
      <c r="D317" s="2" t="s">
        <v>224</v>
      </c>
      <c r="E317" s="2">
        <v>846.2</v>
      </c>
      <c r="F317" s="2">
        <v>844</v>
      </c>
      <c r="G317" s="2">
        <v>857.1</v>
      </c>
      <c r="H317" s="2">
        <v>866.5</v>
      </c>
      <c r="I317" s="2">
        <v>678.6</v>
      </c>
      <c r="J317" s="2">
        <v>577.4</v>
      </c>
      <c r="K317" s="2">
        <v>388.4</v>
      </c>
      <c r="L317" s="2">
        <v>376.1</v>
      </c>
      <c r="M317" s="2">
        <v>371.7</v>
      </c>
      <c r="N317" s="2">
        <v>375.5</v>
      </c>
      <c r="O317" s="2">
        <v>388.4</v>
      </c>
      <c r="P317" s="2">
        <v>533.6</v>
      </c>
      <c r="Q317" s="2">
        <v>535.20000000000005</v>
      </c>
      <c r="R317" s="2">
        <v>158.6</v>
      </c>
      <c r="S317" s="2" t="s">
        <v>5269</v>
      </c>
      <c r="T317" s="2">
        <v>158.6</v>
      </c>
    </row>
    <row r="318" spans="1:20">
      <c r="A318" s="2" t="s">
        <v>3126</v>
      </c>
      <c r="B318" s="2" t="s">
        <v>674</v>
      </c>
      <c r="C318" s="2" t="s">
        <v>63</v>
      </c>
      <c r="D318" s="2" t="s">
        <v>224</v>
      </c>
      <c r="E318" s="2">
        <v>716.9</v>
      </c>
      <c r="F318" s="2">
        <v>713.7</v>
      </c>
      <c r="G318" s="2">
        <v>729.2</v>
      </c>
      <c r="H318" s="2">
        <v>741.6</v>
      </c>
      <c r="I318" s="2">
        <v>533</v>
      </c>
      <c r="J318" s="2">
        <v>424.4</v>
      </c>
      <c r="K318" s="2">
        <v>232.9</v>
      </c>
      <c r="L318" s="2">
        <v>266.89999999999998</v>
      </c>
      <c r="M318" s="2">
        <v>296.5</v>
      </c>
      <c r="N318" s="2">
        <v>303.39999999999998</v>
      </c>
      <c r="O318" s="2">
        <v>319.10000000000002</v>
      </c>
      <c r="P318" s="2">
        <v>466</v>
      </c>
      <c r="Q318" s="2">
        <v>469.6</v>
      </c>
      <c r="R318" s="2">
        <v>4.5</v>
      </c>
      <c r="S318" s="2" t="s">
        <v>5269</v>
      </c>
      <c r="T318" s="2">
        <v>4.5</v>
      </c>
    </row>
    <row r="319" spans="1:20">
      <c r="A319" s="2" t="s">
        <v>3127</v>
      </c>
      <c r="B319" s="2" t="s">
        <v>675</v>
      </c>
      <c r="C319" s="2" t="s">
        <v>63</v>
      </c>
      <c r="D319" s="2" t="s">
        <v>224</v>
      </c>
      <c r="E319" s="2">
        <v>625</v>
      </c>
      <c r="F319" s="2">
        <v>622.29999999999995</v>
      </c>
      <c r="G319" s="2">
        <v>636.9</v>
      </c>
      <c r="H319" s="2">
        <v>648.29999999999995</v>
      </c>
      <c r="I319" s="2">
        <v>453.2</v>
      </c>
      <c r="J319" s="2">
        <v>360.5</v>
      </c>
      <c r="K319" s="2">
        <v>236.2</v>
      </c>
      <c r="L319" s="2">
        <v>334.3</v>
      </c>
      <c r="M319" s="2">
        <v>378.6</v>
      </c>
      <c r="N319" s="2">
        <v>386.1</v>
      </c>
      <c r="O319" s="2">
        <v>401.8</v>
      </c>
      <c r="P319" s="2">
        <v>542</v>
      </c>
      <c r="Q319" s="2">
        <v>546.29999999999995</v>
      </c>
      <c r="R319" s="2">
        <v>98.5</v>
      </c>
      <c r="S319" s="2" t="s">
        <v>5269</v>
      </c>
      <c r="T319" s="2">
        <v>98.5</v>
      </c>
    </row>
    <row r="320" spans="1:20">
      <c r="A320" s="2" t="s">
        <v>3128</v>
      </c>
      <c r="B320" s="2" t="s">
        <v>676</v>
      </c>
      <c r="C320" s="2" t="s">
        <v>63</v>
      </c>
      <c r="D320" s="2" t="s">
        <v>224</v>
      </c>
      <c r="E320" s="2">
        <v>823.3</v>
      </c>
      <c r="F320" s="2">
        <v>819</v>
      </c>
      <c r="G320" s="2">
        <v>836.9</v>
      </c>
      <c r="H320" s="2">
        <v>852</v>
      </c>
      <c r="I320" s="2">
        <v>621.70000000000005</v>
      </c>
      <c r="J320" s="2">
        <v>499.9</v>
      </c>
      <c r="K320" s="2">
        <v>277</v>
      </c>
      <c r="L320" s="2">
        <v>182.8</v>
      </c>
      <c r="M320" s="2">
        <v>150.9</v>
      </c>
      <c r="N320" s="2">
        <v>155.9</v>
      </c>
      <c r="O320" s="2">
        <v>171.5</v>
      </c>
      <c r="P320" s="2">
        <v>320.8</v>
      </c>
      <c r="Q320" s="2">
        <v>323.8</v>
      </c>
      <c r="R320" s="2">
        <v>143.19999999999999</v>
      </c>
      <c r="S320" s="2" t="s">
        <v>5269</v>
      </c>
      <c r="T320" s="2">
        <v>143.19999999999999</v>
      </c>
    </row>
    <row r="321" spans="1:20">
      <c r="A321" s="2" t="s">
        <v>3129</v>
      </c>
      <c r="B321" s="2" t="s">
        <v>677</v>
      </c>
      <c r="C321" s="2" t="s">
        <v>63</v>
      </c>
      <c r="D321" s="2" t="s">
        <v>224</v>
      </c>
      <c r="E321" s="2">
        <v>726.1</v>
      </c>
      <c r="F321" s="2">
        <v>724.3</v>
      </c>
      <c r="G321" s="2">
        <v>736.6</v>
      </c>
      <c r="H321" s="2">
        <v>745.2</v>
      </c>
      <c r="I321" s="2">
        <v>569</v>
      </c>
      <c r="J321" s="2">
        <v>478.7</v>
      </c>
      <c r="K321" s="2">
        <v>323.5</v>
      </c>
      <c r="L321" s="2">
        <v>367.9</v>
      </c>
      <c r="M321" s="2">
        <v>388.9</v>
      </c>
      <c r="N321" s="2">
        <v>394.9</v>
      </c>
      <c r="O321" s="2">
        <v>410.1</v>
      </c>
      <c r="P321" s="2">
        <v>559.79999999999995</v>
      </c>
      <c r="Q321" s="2">
        <v>562.79999999999995</v>
      </c>
      <c r="R321" s="2">
        <v>107.2</v>
      </c>
      <c r="S321" s="2" t="s">
        <v>5269</v>
      </c>
      <c r="T321" s="2">
        <v>107.2</v>
      </c>
    </row>
    <row r="322" spans="1:20">
      <c r="A322" s="2" t="s">
        <v>3130</v>
      </c>
      <c r="B322" s="2" t="s">
        <v>679</v>
      </c>
      <c r="C322" s="2" t="s">
        <v>63</v>
      </c>
      <c r="D322" s="2" t="s">
        <v>224</v>
      </c>
      <c r="E322" s="2">
        <v>806.1</v>
      </c>
      <c r="F322" s="2">
        <v>801.7</v>
      </c>
      <c r="G322" s="2">
        <v>819.8</v>
      </c>
      <c r="H322" s="2">
        <v>835</v>
      </c>
      <c r="I322" s="2">
        <v>603.9</v>
      </c>
      <c r="J322" s="2">
        <v>481.9</v>
      </c>
      <c r="K322" s="2">
        <v>259.10000000000002</v>
      </c>
      <c r="L322" s="2">
        <v>164.7</v>
      </c>
      <c r="M322" s="2">
        <v>163.30000000000001</v>
      </c>
      <c r="N322" s="2">
        <v>171.3</v>
      </c>
      <c r="O322" s="2">
        <v>185.9</v>
      </c>
      <c r="P322" s="2">
        <v>327.5</v>
      </c>
      <c r="Q322" s="2">
        <v>331.1</v>
      </c>
      <c r="R322" s="2">
        <v>134.1</v>
      </c>
      <c r="S322" s="2" t="s">
        <v>5269</v>
      </c>
      <c r="T322" s="2">
        <v>134.1</v>
      </c>
    </row>
    <row r="323" spans="1:20">
      <c r="A323" s="2" t="s">
        <v>3131</v>
      </c>
      <c r="B323" s="2" t="s">
        <v>681</v>
      </c>
      <c r="C323" s="2" t="s">
        <v>63</v>
      </c>
      <c r="D323" s="2" t="s">
        <v>224</v>
      </c>
      <c r="E323" s="2">
        <v>711.5</v>
      </c>
      <c r="F323" s="2">
        <v>707.9</v>
      </c>
      <c r="G323" s="2">
        <v>724.4</v>
      </c>
      <c r="H323" s="2">
        <v>738</v>
      </c>
      <c r="I323" s="2">
        <v>520</v>
      </c>
      <c r="J323" s="2">
        <v>405.9</v>
      </c>
      <c r="K323" s="2">
        <v>201.3</v>
      </c>
      <c r="L323" s="2">
        <v>236.9</v>
      </c>
      <c r="M323" s="2">
        <v>275.39999999999998</v>
      </c>
      <c r="N323" s="2">
        <v>282.8</v>
      </c>
      <c r="O323" s="2">
        <v>298.5</v>
      </c>
      <c r="P323" s="2">
        <v>441.3</v>
      </c>
      <c r="Q323" s="2">
        <v>445.3</v>
      </c>
      <c r="R323" s="2">
        <v>32.6</v>
      </c>
      <c r="S323" s="2" t="s">
        <v>5269</v>
      </c>
      <c r="T323" s="2">
        <v>32.6</v>
      </c>
    </row>
    <row r="324" spans="1:20">
      <c r="A324" s="2" t="s">
        <v>3132</v>
      </c>
      <c r="B324" s="2" t="s">
        <v>683</v>
      </c>
      <c r="C324" s="2" t="s">
        <v>63</v>
      </c>
      <c r="D324" s="2" t="s">
        <v>224</v>
      </c>
      <c r="E324" s="2">
        <v>715.6</v>
      </c>
      <c r="F324" s="2">
        <v>712.5</v>
      </c>
      <c r="G324" s="2">
        <v>728</v>
      </c>
      <c r="H324" s="2">
        <v>740.3</v>
      </c>
      <c r="I324" s="2">
        <v>531.6</v>
      </c>
      <c r="J324" s="2">
        <v>423</v>
      </c>
      <c r="K324" s="2">
        <v>231.6</v>
      </c>
      <c r="L324" s="2">
        <v>266.60000000000002</v>
      </c>
      <c r="M324" s="2">
        <v>296.7</v>
      </c>
      <c r="N324" s="2">
        <v>303.60000000000002</v>
      </c>
      <c r="O324" s="2">
        <v>319.3</v>
      </c>
      <c r="P324" s="2">
        <v>466.1</v>
      </c>
      <c r="Q324" s="2">
        <v>469.7</v>
      </c>
      <c r="R324" s="2">
        <v>4.5999999999999996</v>
      </c>
      <c r="S324" s="2" t="s">
        <v>5269</v>
      </c>
      <c r="T324" s="2">
        <v>4.5999999999999996</v>
      </c>
    </row>
    <row r="325" spans="1:20">
      <c r="A325" s="2" t="s">
        <v>3133</v>
      </c>
      <c r="B325" s="2" t="s">
        <v>684</v>
      </c>
      <c r="C325" s="2" t="s">
        <v>63</v>
      </c>
      <c r="D325" s="2" t="s">
        <v>224</v>
      </c>
      <c r="E325" s="2">
        <v>830.7</v>
      </c>
      <c r="F325" s="2">
        <v>828.5</v>
      </c>
      <c r="G325" s="2">
        <v>841.6</v>
      </c>
      <c r="H325" s="2">
        <v>851.1</v>
      </c>
      <c r="I325" s="2">
        <v>663.2</v>
      </c>
      <c r="J325" s="2">
        <v>562.4</v>
      </c>
      <c r="K325" s="2">
        <v>375.2</v>
      </c>
      <c r="L325" s="2">
        <v>367.8</v>
      </c>
      <c r="M325" s="2">
        <v>366.1</v>
      </c>
      <c r="N325" s="2">
        <v>370.2</v>
      </c>
      <c r="O325" s="2">
        <v>383.5</v>
      </c>
      <c r="P325" s="2">
        <v>530.1</v>
      </c>
      <c r="Q325" s="2">
        <v>531.9</v>
      </c>
      <c r="R325" s="2">
        <v>144.9</v>
      </c>
      <c r="S325" s="2" t="s">
        <v>5269</v>
      </c>
      <c r="T325" s="2">
        <v>144.9</v>
      </c>
    </row>
    <row r="326" spans="1:20">
      <c r="A326" s="2" t="s">
        <v>3134</v>
      </c>
      <c r="B326" s="2" t="s">
        <v>686</v>
      </c>
      <c r="C326" s="2" t="s">
        <v>63</v>
      </c>
      <c r="D326" s="2" t="s">
        <v>224</v>
      </c>
      <c r="E326" s="2">
        <v>717.7</v>
      </c>
      <c r="F326" s="2">
        <v>715.5</v>
      </c>
      <c r="G326" s="2">
        <v>728.8</v>
      </c>
      <c r="H326" s="2">
        <v>738.7</v>
      </c>
      <c r="I326" s="2">
        <v>551.5</v>
      </c>
      <c r="J326" s="2">
        <v>455.5</v>
      </c>
      <c r="K326" s="2">
        <v>291</v>
      </c>
      <c r="L326" s="2">
        <v>334.5</v>
      </c>
      <c r="M326" s="2">
        <v>358</v>
      </c>
      <c r="N326" s="2">
        <v>364.3</v>
      </c>
      <c r="O326" s="2">
        <v>379.7</v>
      </c>
      <c r="P326" s="2">
        <v>528.79999999999995</v>
      </c>
      <c r="Q326" s="2">
        <v>532</v>
      </c>
      <c r="R326" s="2">
        <v>73.099999999999994</v>
      </c>
      <c r="S326" s="2" t="s">
        <v>5269</v>
      </c>
      <c r="T326" s="2">
        <v>73.099999999999994</v>
      </c>
    </row>
    <row r="327" spans="1:20">
      <c r="A327" s="2" t="s">
        <v>3135</v>
      </c>
      <c r="B327" s="2" t="s">
        <v>688</v>
      </c>
      <c r="C327" s="2" t="s">
        <v>63</v>
      </c>
      <c r="D327" s="2" t="s">
        <v>224</v>
      </c>
      <c r="E327" s="2">
        <v>844.8</v>
      </c>
      <c r="F327" s="2">
        <v>842.7</v>
      </c>
      <c r="G327" s="2">
        <v>855.6</v>
      </c>
      <c r="H327" s="2">
        <v>865</v>
      </c>
      <c r="I327" s="2">
        <v>678</v>
      </c>
      <c r="J327" s="2">
        <v>577.20000000000005</v>
      </c>
      <c r="K327" s="2">
        <v>389.4</v>
      </c>
      <c r="L327" s="2">
        <v>378.6</v>
      </c>
      <c r="M327" s="2">
        <v>374.7</v>
      </c>
      <c r="N327" s="2">
        <v>378.6</v>
      </c>
      <c r="O327" s="2">
        <v>391.6</v>
      </c>
      <c r="P327" s="2">
        <v>537</v>
      </c>
      <c r="Q327" s="2">
        <v>538.6</v>
      </c>
      <c r="R327" s="2">
        <v>159.30000000000001</v>
      </c>
      <c r="S327" s="2" t="s">
        <v>5269</v>
      </c>
      <c r="T327" s="2">
        <v>159.30000000000001</v>
      </c>
    </row>
    <row r="328" spans="1:20">
      <c r="A328" s="2" t="s">
        <v>3136</v>
      </c>
      <c r="B328" s="2" t="s">
        <v>689</v>
      </c>
      <c r="C328" s="2" t="s">
        <v>63</v>
      </c>
      <c r="D328" s="2" t="s">
        <v>224</v>
      </c>
      <c r="E328" s="2">
        <v>822.5</v>
      </c>
      <c r="F328" s="2">
        <v>818.3</v>
      </c>
      <c r="G328" s="2">
        <v>836</v>
      </c>
      <c r="H328" s="2">
        <v>850.9</v>
      </c>
      <c r="I328" s="2">
        <v>621.70000000000005</v>
      </c>
      <c r="J328" s="2">
        <v>500.4</v>
      </c>
      <c r="K328" s="2">
        <v>277.39999999999998</v>
      </c>
      <c r="L328" s="2">
        <v>186.7</v>
      </c>
      <c r="M328" s="2">
        <v>159.30000000000001</v>
      </c>
      <c r="N328" s="2">
        <v>163.5</v>
      </c>
      <c r="O328" s="2">
        <v>178.2</v>
      </c>
      <c r="P328" s="2">
        <v>328.1</v>
      </c>
      <c r="Q328" s="2">
        <v>331</v>
      </c>
      <c r="R328" s="2">
        <v>137.6</v>
      </c>
      <c r="S328" s="2" t="s">
        <v>5269</v>
      </c>
      <c r="T328" s="2">
        <v>137.6</v>
      </c>
    </row>
    <row r="329" spans="1:20">
      <c r="A329" s="2" t="s">
        <v>3137</v>
      </c>
      <c r="B329" s="2" t="s">
        <v>691</v>
      </c>
      <c r="C329" s="2" t="s">
        <v>63</v>
      </c>
      <c r="D329" s="2" t="s">
        <v>224</v>
      </c>
      <c r="E329" s="2">
        <v>648.79999999999995</v>
      </c>
      <c r="F329" s="2">
        <v>644.1</v>
      </c>
      <c r="G329" s="2">
        <v>662.9</v>
      </c>
      <c r="H329" s="2">
        <v>679.3</v>
      </c>
      <c r="I329" s="2">
        <v>443.4</v>
      </c>
      <c r="J329" s="2">
        <v>320.60000000000002</v>
      </c>
      <c r="K329" s="2">
        <v>137</v>
      </c>
      <c r="L329" s="2">
        <v>263.3</v>
      </c>
      <c r="M329" s="2">
        <v>325.10000000000002</v>
      </c>
      <c r="N329" s="2">
        <v>333.1</v>
      </c>
      <c r="O329" s="2">
        <v>347</v>
      </c>
      <c r="P329" s="2">
        <v>463.8</v>
      </c>
      <c r="Q329" s="2">
        <v>468.9</v>
      </c>
      <c r="R329" s="2"/>
      <c r="S329" s="2" t="s">
        <v>152</v>
      </c>
      <c r="T329" s="2">
        <v>137</v>
      </c>
    </row>
    <row r="330" spans="1:20">
      <c r="A330" s="2" t="s">
        <v>3138</v>
      </c>
      <c r="B330" s="2" t="s">
        <v>693</v>
      </c>
      <c r="C330" s="2" t="s">
        <v>63</v>
      </c>
      <c r="D330" s="2" t="s">
        <v>224</v>
      </c>
      <c r="E330" s="2">
        <v>769.5</v>
      </c>
      <c r="F330" s="2">
        <v>767</v>
      </c>
      <c r="G330" s="2">
        <v>781</v>
      </c>
      <c r="H330" s="2">
        <v>791.5</v>
      </c>
      <c r="I330" s="2">
        <v>596.6</v>
      </c>
      <c r="J330" s="2">
        <v>493.9</v>
      </c>
      <c r="K330" s="2">
        <v>307.89999999999998</v>
      </c>
      <c r="L330" s="2">
        <v>317.7</v>
      </c>
      <c r="M330" s="2">
        <v>328.4</v>
      </c>
      <c r="N330" s="2">
        <v>333.8</v>
      </c>
      <c r="O330" s="2">
        <v>348.5</v>
      </c>
      <c r="P330" s="2">
        <v>498.4</v>
      </c>
      <c r="Q330" s="2">
        <v>501</v>
      </c>
      <c r="R330" s="2">
        <v>77.2</v>
      </c>
      <c r="S330" s="2" t="s">
        <v>5269</v>
      </c>
      <c r="T330" s="2">
        <v>77.2</v>
      </c>
    </row>
    <row r="331" spans="1:20">
      <c r="A331" s="2" t="s">
        <v>3139</v>
      </c>
      <c r="B331" s="2" t="s">
        <v>695</v>
      </c>
      <c r="C331" s="2" t="s">
        <v>63</v>
      </c>
      <c r="D331" s="2" t="s">
        <v>224</v>
      </c>
      <c r="E331" s="2">
        <v>663.9</v>
      </c>
      <c r="F331" s="2">
        <v>659.4</v>
      </c>
      <c r="G331" s="2">
        <v>677.8</v>
      </c>
      <c r="H331" s="2">
        <v>693.7</v>
      </c>
      <c r="I331" s="2">
        <v>460.3</v>
      </c>
      <c r="J331" s="2">
        <v>338.5</v>
      </c>
      <c r="K331" s="2">
        <v>116</v>
      </c>
      <c r="L331" s="2">
        <v>246.6</v>
      </c>
      <c r="M331" s="2">
        <v>306.89999999999998</v>
      </c>
      <c r="N331" s="2">
        <v>314.89999999999998</v>
      </c>
      <c r="O331" s="2">
        <v>329.2</v>
      </c>
      <c r="P331" s="2">
        <v>450.4</v>
      </c>
      <c r="Q331" s="2">
        <v>455.3</v>
      </c>
      <c r="R331" s="2"/>
      <c r="S331" s="2" t="s">
        <v>152</v>
      </c>
      <c r="T331" s="2">
        <v>116</v>
      </c>
    </row>
    <row r="332" spans="1:20">
      <c r="A332" s="2" t="s">
        <v>3140</v>
      </c>
      <c r="B332" s="2" t="s">
        <v>696</v>
      </c>
      <c r="C332" s="2" t="s">
        <v>63</v>
      </c>
      <c r="D332" s="2" t="s">
        <v>224</v>
      </c>
      <c r="E332" s="2">
        <v>513.6</v>
      </c>
      <c r="F332" s="2">
        <v>516.5</v>
      </c>
      <c r="G332" s="2">
        <v>514.5</v>
      </c>
      <c r="H332" s="2">
        <v>509</v>
      </c>
      <c r="I332" s="2">
        <v>498.8</v>
      </c>
      <c r="J332" s="2">
        <v>494.4</v>
      </c>
      <c r="K332" s="2">
        <v>487.1</v>
      </c>
      <c r="L332" s="2">
        <v>610</v>
      </c>
      <c r="M332" s="2">
        <v>660</v>
      </c>
      <c r="N332" s="2">
        <v>667.7</v>
      </c>
      <c r="O332" s="2">
        <v>683.2</v>
      </c>
      <c r="P332" s="2">
        <v>818.3</v>
      </c>
      <c r="Q332" s="2">
        <v>822.9</v>
      </c>
      <c r="R332" s="2">
        <v>380.6</v>
      </c>
      <c r="S332" s="2" t="s">
        <v>5269</v>
      </c>
      <c r="T332" s="2">
        <v>380.6</v>
      </c>
    </row>
    <row r="333" spans="1:20">
      <c r="A333" s="2" t="s">
        <v>3141</v>
      </c>
      <c r="B333" s="2" t="s">
        <v>697</v>
      </c>
      <c r="C333" s="2" t="s">
        <v>63</v>
      </c>
      <c r="D333" s="2" t="s">
        <v>224</v>
      </c>
      <c r="E333" s="2">
        <v>722.6</v>
      </c>
      <c r="F333" s="2">
        <v>721.9</v>
      </c>
      <c r="G333" s="2">
        <v>731.3</v>
      </c>
      <c r="H333" s="2">
        <v>736.8</v>
      </c>
      <c r="I333" s="2">
        <v>590.6</v>
      </c>
      <c r="J333" s="2">
        <v>516.29999999999995</v>
      </c>
      <c r="K333" s="2">
        <v>389.4</v>
      </c>
      <c r="L333" s="2">
        <v>448.2</v>
      </c>
      <c r="M333" s="2">
        <v>470.9</v>
      </c>
      <c r="N333" s="2">
        <v>477</v>
      </c>
      <c r="O333" s="2">
        <v>492.2</v>
      </c>
      <c r="P333" s="2">
        <v>641.79999999999995</v>
      </c>
      <c r="Q333" s="2">
        <v>644.9</v>
      </c>
      <c r="R333" s="2">
        <v>186.1</v>
      </c>
      <c r="S333" s="2" t="s">
        <v>5269</v>
      </c>
      <c r="T333" s="2">
        <v>186.1</v>
      </c>
    </row>
    <row r="334" spans="1:20">
      <c r="A334" s="2" t="s">
        <v>3142</v>
      </c>
      <c r="B334" s="2" t="s">
        <v>698</v>
      </c>
      <c r="C334" s="2" t="s">
        <v>63</v>
      </c>
      <c r="D334" s="2" t="s">
        <v>224</v>
      </c>
      <c r="E334" s="2">
        <v>791.6</v>
      </c>
      <c r="F334" s="2">
        <v>787.1</v>
      </c>
      <c r="G334" s="2">
        <v>805.4</v>
      </c>
      <c r="H334" s="2">
        <v>821.1</v>
      </c>
      <c r="I334" s="2">
        <v>587.9</v>
      </c>
      <c r="J334" s="2">
        <v>465.3</v>
      </c>
      <c r="K334" s="2">
        <v>243.4</v>
      </c>
      <c r="L334" s="2">
        <v>144.1</v>
      </c>
      <c r="M334" s="2">
        <v>182.8</v>
      </c>
      <c r="N334" s="2">
        <v>190.4</v>
      </c>
      <c r="O334" s="2">
        <v>203</v>
      </c>
      <c r="P334" s="2">
        <v>330</v>
      </c>
      <c r="Q334" s="2">
        <v>334.3</v>
      </c>
      <c r="R334" s="2"/>
      <c r="S334" s="2" t="s">
        <v>156</v>
      </c>
      <c r="T334" s="2">
        <v>144.1</v>
      </c>
    </row>
    <row r="335" spans="1:20">
      <c r="A335" s="2" t="s">
        <v>3143</v>
      </c>
      <c r="B335" s="2" t="s">
        <v>699</v>
      </c>
      <c r="C335" s="2" t="s">
        <v>63</v>
      </c>
      <c r="D335" s="2" t="s">
        <v>224</v>
      </c>
      <c r="E335" s="2">
        <v>721.4</v>
      </c>
      <c r="F335" s="2">
        <v>718.4</v>
      </c>
      <c r="G335" s="2">
        <v>733.7</v>
      </c>
      <c r="H335" s="2">
        <v>745.7</v>
      </c>
      <c r="I335" s="2">
        <v>539</v>
      </c>
      <c r="J335" s="2">
        <v>431.3</v>
      </c>
      <c r="K335" s="2">
        <v>241.2</v>
      </c>
      <c r="L335" s="2">
        <v>272.3</v>
      </c>
      <c r="M335" s="2">
        <v>299.60000000000002</v>
      </c>
      <c r="N335" s="2">
        <v>306.3</v>
      </c>
      <c r="O335" s="2">
        <v>321.89999999999998</v>
      </c>
      <c r="P335" s="2">
        <v>469.6</v>
      </c>
      <c r="Q335" s="2">
        <v>473.1</v>
      </c>
      <c r="R335" s="2">
        <v>11.4</v>
      </c>
      <c r="S335" s="2" t="s">
        <v>5269</v>
      </c>
      <c r="T335" s="2">
        <v>11.4</v>
      </c>
    </row>
    <row r="336" spans="1:20">
      <c r="A336" s="2" t="s">
        <v>3144</v>
      </c>
      <c r="B336" s="2" t="s">
        <v>700</v>
      </c>
      <c r="C336" s="2" t="s">
        <v>63</v>
      </c>
      <c r="D336" s="2" t="s">
        <v>224</v>
      </c>
      <c r="E336" s="2">
        <v>859.9</v>
      </c>
      <c r="F336" s="2">
        <v>857.7</v>
      </c>
      <c r="G336" s="2">
        <v>870.8</v>
      </c>
      <c r="H336" s="2">
        <v>880.3</v>
      </c>
      <c r="I336" s="2">
        <v>691.6</v>
      </c>
      <c r="J336" s="2">
        <v>589.70000000000005</v>
      </c>
      <c r="K336" s="2">
        <v>398.7</v>
      </c>
      <c r="L336" s="2">
        <v>381.6</v>
      </c>
      <c r="M336" s="2">
        <v>374.7</v>
      </c>
      <c r="N336" s="2">
        <v>378.2</v>
      </c>
      <c r="O336" s="2">
        <v>390.8</v>
      </c>
      <c r="P336" s="2">
        <v>534.5</v>
      </c>
      <c r="Q336" s="2">
        <v>535.9</v>
      </c>
      <c r="R336" s="2">
        <v>169.5</v>
      </c>
      <c r="S336" s="2" t="s">
        <v>5269</v>
      </c>
      <c r="T336" s="2">
        <v>169.5</v>
      </c>
    </row>
    <row r="337" spans="1:20">
      <c r="A337" s="2" t="s">
        <v>3145</v>
      </c>
      <c r="B337" s="2" t="s">
        <v>701</v>
      </c>
      <c r="C337" s="2" t="s">
        <v>63</v>
      </c>
      <c r="D337" s="2" t="s">
        <v>224</v>
      </c>
      <c r="E337" s="2">
        <v>853.5</v>
      </c>
      <c r="F337" s="2">
        <v>851.3</v>
      </c>
      <c r="G337" s="2">
        <v>864.4</v>
      </c>
      <c r="H337" s="2">
        <v>873.9</v>
      </c>
      <c r="I337" s="2">
        <v>685.5</v>
      </c>
      <c r="J337" s="2">
        <v>583.9</v>
      </c>
      <c r="K337" s="2">
        <v>393.8</v>
      </c>
      <c r="L337" s="2">
        <v>378.9</v>
      </c>
      <c r="M337" s="2">
        <v>373.1</v>
      </c>
      <c r="N337" s="2">
        <v>376.8</v>
      </c>
      <c r="O337" s="2">
        <v>389.5</v>
      </c>
      <c r="P337" s="2">
        <v>533.9</v>
      </c>
      <c r="Q337" s="2">
        <v>535.4</v>
      </c>
      <c r="R337" s="2">
        <v>164.3</v>
      </c>
      <c r="S337" s="2" t="s">
        <v>5269</v>
      </c>
      <c r="T337" s="2">
        <v>164.3</v>
      </c>
    </row>
    <row r="338" spans="1:20">
      <c r="A338" s="2" t="s">
        <v>3146</v>
      </c>
      <c r="B338" s="2" t="s">
        <v>702</v>
      </c>
      <c r="C338" s="2" t="s">
        <v>63</v>
      </c>
      <c r="D338" s="2" t="s">
        <v>224</v>
      </c>
      <c r="E338" s="2">
        <v>840</v>
      </c>
      <c r="F338" s="2">
        <v>837.9</v>
      </c>
      <c r="G338" s="2">
        <v>851</v>
      </c>
      <c r="H338" s="2">
        <v>860.4</v>
      </c>
      <c r="I338" s="2">
        <v>672.6</v>
      </c>
      <c r="J338" s="2">
        <v>571.6</v>
      </c>
      <c r="K338" s="2">
        <v>383.4</v>
      </c>
      <c r="L338" s="2">
        <v>373.1</v>
      </c>
      <c r="M338" s="2">
        <v>369.8</v>
      </c>
      <c r="N338" s="2">
        <v>373.7</v>
      </c>
      <c r="O338" s="2">
        <v>386.8</v>
      </c>
      <c r="P338" s="2">
        <v>532.5</v>
      </c>
      <c r="Q338" s="2">
        <v>534.20000000000005</v>
      </c>
      <c r="R338" s="2">
        <v>153.4</v>
      </c>
      <c r="S338" s="2" t="s">
        <v>5269</v>
      </c>
      <c r="T338" s="2">
        <v>153.4</v>
      </c>
    </row>
    <row r="339" spans="1:20">
      <c r="A339" s="2" t="s">
        <v>3147</v>
      </c>
      <c r="B339" s="2" t="s">
        <v>703</v>
      </c>
      <c r="C339" s="2" t="s">
        <v>63</v>
      </c>
      <c r="D339" s="2" t="s">
        <v>224</v>
      </c>
      <c r="E339" s="2">
        <v>363.5</v>
      </c>
      <c r="F339" s="2">
        <v>366.3</v>
      </c>
      <c r="G339" s="2">
        <v>373.2</v>
      </c>
      <c r="H339" s="2">
        <v>391.5</v>
      </c>
      <c r="I339" s="2">
        <v>384.5</v>
      </c>
      <c r="J339" s="2">
        <v>397.1</v>
      </c>
      <c r="K339" s="2">
        <v>419.8</v>
      </c>
      <c r="L339" s="2">
        <v>551.1</v>
      </c>
      <c r="M339" s="2">
        <v>609.79999999999995</v>
      </c>
      <c r="N339" s="2">
        <v>617.79999999999995</v>
      </c>
      <c r="O339" s="2">
        <v>632.5</v>
      </c>
      <c r="P339" s="2">
        <v>753.5</v>
      </c>
      <c r="Q339" s="2">
        <v>758.7</v>
      </c>
      <c r="R339" s="2">
        <v>358.3</v>
      </c>
      <c r="S339" s="2" t="s">
        <v>5269</v>
      </c>
      <c r="T339" s="2">
        <v>358.3</v>
      </c>
    </row>
    <row r="340" spans="1:20">
      <c r="A340" s="2" t="s">
        <v>3148</v>
      </c>
      <c r="B340" s="2" t="s">
        <v>704</v>
      </c>
      <c r="C340" s="2" t="s">
        <v>63</v>
      </c>
      <c r="D340" s="2" t="s">
        <v>224</v>
      </c>
      <c r="E340" s="2">
        <v>505.7</v>
      </c>
      <c r="F340" s="2">
        <v>508.9</v>
      </c>
      <c r="G340" s="2">
        <v>504.9</v>
      </c>
      <c r="H340" s="2">
        <v>497.7</v>
      </c>
      <c r="I340" s="2">
        <v>508.8</v>
      </c>
      <c r="J340" s="2">
        <v>511.2</v>
      </c>
      <c r="K340" s="2">
        <v>513.5</v>
      </c>
      <c r="L340" s="2">
        <v>639.5</v>
      </c>
      <c r="M340" s="2">
        <v>691.5</v>
      </c>
      <c r="N340" s="2">
        <v>699.4</v>
      </c>
      <c r="O340" s="2">
        <v>714.7</v>
      </c>
      <c r="P340" s="2">
        <v>847.2</v>
      </c>
      <c r="Q340" s="2">
        <v>851.9</v>
      </c>
      <c r="R340" s="2">
        <v>416</v>
      </c>
      <c r="S340" s="2" t="s">
        <v>5269</v>
      </c>
      <c r="T340" s="2">
        <v>416</v>
      </c>
    </row>
    <row r="341" spans="1:20">
      <c r="A341" s="2" t="s">
        <v>3149</v>
      </c>
      <c r="B341" s="2" t="s">
        <v>706</v>
      </c>
      <c r="C341" s="2" t="s">
        <v>63</v>
      </c>
      <c r="D341" s="2" t="s">
        <v>224</v>
      </c>
      <c r="E341" s="2">
        <v>365.9</v>
      </c>
      <c r="F341" s="2">
        <v>364.5</v>
      </c>
      <c r="G341" s="2">
        <v>379.7</v>
      </c>
      <c r="H341" s="2">
        <v>398.1</v>
      </c>
      <c r="I341" s="2">
        <v>377.8</v>
      </c>
      <c r="J341" s="2">
        <v>390.5</v>
      </c>
      <c r="K341" s="2">
        <v>413.4</v>
      </c>
      <c r="L341" s="2">
        <v>544.79999999999995</v>
      </c>
      <c r="M341" s="2">
        <v>603.5</v>
      </c>
      <c r="N341" s="2">
        <v>611.6</v>
      </c>
      <c r="O341" s="2">
        <v>626.20000000000005</v>
      </c>
      <c r="P341" s="2">
        <v>747</v>
      </c>
      <c r="Q341" s="2">
        <v>752.2</v>
      </c>
      <c r="R341" s="2">
        <v>352.9</v>
      </c>
      <c r="S341" s="2" t="s">
        <v>5269</v>
      </c>
      <c r="T341" s="2">
        <v>352.9</v>
      </c>
    </row>
    <row r="342" spans="1:20">
      <c r="A342" s="2" t="s">
        <v>3150</v>
      </c>
      <c r="B342" s="2" t="s">
        <v>707</v>
      </c>
      <c r="C342" s="2" t="s">
        <v>63</v>
      </c>
      <c r="D342" s="2" t="s">
        <v>224</v>
      </c>
      <c r="E342" s="2">
        <v>834.2</v>
      </c>
      <c r="F342" s="2">
        <v>832.2</v>
      </c>
      <c r="G342" s="2">
        <v>844.9</v>
      </c>
      <c r="H342" s="2">
        <v>853.9</v>
      </c>
      <c r="I342" s="2">
        <v>669.8</v>
      </c>
      <c r="J342" s="2">
        <v>570.9</v>
      </c>
      <c r="K342" s="2">
        <v>387.3</v>
      </c>
      <c r="L342" s="2">
        <v>383.1</v>
      </c>
      <c r="M342" s="2">
        <v>382</v>
      </c>
      <c r="N342" s="2">
        <v>386.1</v>
      </c>
      <c r="O342" s="2">
        <v>399.4</v>
      </c>
      <c r="P342" s="2">
        <v>545.9</v>
      </c>
      <c r="Q342" s="2">
        <v>547.79999999999995</v>
      </c>
      <c r="R342" s="2">
        <v>156.6</v>
      </c>
      <c r="S342" s="2" t="s">
        <v>5269</v>
      </c>
      <c r="T342" s="2">
        <v>156.6</v>
      </c>
    </row>
    <row r="343" spans="1:20">
      <c r="A343" s="2" t="s">
        <v>3151</v>
      </c>
      <c r="B343" s="2" t="s">
        <v>709</v>
      </c>
      <c r="C343" s="2" t="s">
        <v>63</v>
      </c>
      <c r="D343" s="2" t="s">
        <v>224</v>
      </c>
      <c r="E343" s="2">
        <v>365.4</v>
      </c>
      <c r="F343" s="2">
        <v>368.3</v>
      </c>
      <c r="G343" s="2">
        <v>372.9</v>
      </c>
      <c r="H343" s="2">
        <v>390.1</v>
      </c>
      <c r="I343" s="2">
        <v>385.6</v>
      </c>
      <c r="J343" s="2">
        <v>398.1</v>
      </c>
      <c r="K343" s="2">
        <v>420.4</v>
      </c>
      <c r="L343" s="2">
        <v>551.70000000000005</v>
      </c>
      <c r="M343" s="2">
        <v>610.29999999999995</v>
      </c>
      <c r="N343" s="2">
        <v>618.29999999999995</v>
      </c>
      <c r="O343" s="2">
        <v>633</v>
      </c>
      <c r="P343" s="2">
        <v>754.3</v>
      </c>
      <c r="Q343" s="2">
        <v>759.4</v>
      </c>
      <c r="R343" s="2">
        <v>358.3</v>
      </c>
      <c r="S343" s="2" t="s">
        <v>5269</v>
      </c>
      <c r="T343" s="2">
        <v>358.3</v>
      </c>
    </row>
    <row r="344" spans="1:20">
      <c r="A344" s="2" t="s">
        <v>3152</v>
      </c>
      <c r="B344" s="2" t="s">
        <v>710</v>
      </c>
      <c r="C344" s="2" t="s">
        <v>63</v>
      </c>
      <c r="D344" s="2" t="s">
        <v>224</v>
      </c>
      <c r="E344" s="2">
        <v>882.6</v>
      </c>
      <c r="F344" s="2">
        <v>878.7</v>
      </c>
      <c r="G344" s="2">
        <v>895.9</v>
      </c>
      <c r="H344" s="2">
        <v>910.1</v>
      </c>
      <c r="I344" s="2">
        <v>684.9</v>
      </c>
      <c r="J344" s="2">
        <v>564.79999999999995</v>
      </c>
      <c r="K344" s="2">
        <v>342.3</v>
      </c>
      <c r="L344" s="2">
        <v>254.5</v>
      </c>
      <c r="M344" s="2">
        <v>221</v>
      </c>
      <c r="N344" s="2">
        <v>220.9</v>
      </c>
      <c r="O344" s="2">
        <v>226.8</v>
      </c>
      <c r="P344" s="2">
        <v>346.4</v>
      </c>
      <c r="Q344" s="2">
        <v>346.9</v>
      </c>
      <c r="R344" s="2">
        <v>177.5</v>
      </c>
      <c r="S344" s="2" t="s">
        <v>5269</v>
      </c>
      <c r="T344" s="2">
        <v>177.5</v>
      </c>
    </row>
    <row r="345" spans="1:20">
      <c r="A345" s="2" t="s">
        <v>3153</v>
      </c>
      <c r="B345" s="2" t="s">
        <v>711</v>
      </c>
      <c r="C345" s="2" t="s">
        <v>63</v>
      </c>
      <c r="D345" s="2" t="s">
        <v>224</v>
      </c>
      <c r="E345" s="2">
        <v>365.5</v>
      </c>
      <c r="F345" s="2">
        <v>363.2</v>
      </c>
      <c r="G345" s="2">
        <v>379.8</v>
      </c>
      <c r="H345" s="2">
        <v>398.7</v>
      </c>
      <c r="I345" s="2">
        <v>377.6</v>
      </c>
      <c r="J345" s="2">
        <v>390.4</v>
      </c>
      <c r="K345" s="2">
        <v>413.5</v>
      </c>
      <c r="L345" s="2">
        <v>544.9</v>
      </c>
      <c r="M345" s="2">
        <v>603.79999999999995</v>
      </c>
      <c r="N345" s="2">
        <v>611.79999999999995</v>
      </c>
      <c r="O345" s="2">
        <v>626.4</v>
      </c>
      <c r="P345" s="2">
        <v>747.1</v>
      </c>
      <c r="Q345" s="2">
        <v>752.2</v>
      </c>
      <c r="R345" s="2">
        <v>353.4</v>
      </c>
      <c r="S345" s="2" t="s">
        <v>5269</v>
      </c>
      <c r="T345" s="2">
        <v>353.4</v>
      </c>
    </row>
    <row r="346" spans="1:20">
      <c r="A346" s="2" t="s">
        <v>3154</v>
      </c>
      <c r="B346" s="2" t="s">
        <v>712</v>
      </c>
      <c r="C346" s="2" t="s">
        <v>63</v>
      </c>
      <c r="D346" s="2" t="s">
        <v>224</v>
      </c>
      <c r="E346" s="2">
        <v>886.8</v>
      </c>
      <c r="F346" s="2">
        <v>884.6</v>
      </c>
      <c r="G346" s="2">
        <v>897.9</v>
      </c>
      <c r="H346" s="2">
        <v>907.6</v>
      </c>
      <c r="I346" s="2">
        <v>716.4</v>
      </c>
      <c r="J346" s="2">
        <v>612.6</v>
      </c>
      <c r="K346" s="2">
        <v>416.8</v>
      </c>
      <c r="L346" s="2">
        <v>389.6</v>
      </c>
      <c r="M346" s="2">
        <v>377.7</v>
      </c>
      <c r="N346" s="2">
        <v>380.7</v>
      </c>
      <c r="O346" s="2">
        <v>392.4</v>
      </c>
      <c r="P346" s="2">
        <v>532.5</v>
      </c>
      <c r="Q346" s="2">
        <v>533.6</v>
      </c>
      <c r="R346" s="2">
        <v>189.9</v>
      </c>
      <c r="S346" s="2" t="s">
        <v>5269</v>
      </c>
      <c r="T346" s="2">
        <v>189.9</v>
      </c>
    </row>
    <row r="347" spans="1:20">
      <c r="A347" s="2" t="s">
        <v>3155</v>
      </c>
      <c r="B347" s="2" t="s">
        <v>713</v>
      </c>
      <c r="C347" s="2" t="s">
        <v>63</v>
      </c>
      <c r="D347" s="2" t="s">
        <v>224</v>
      </c>
      <c r="E347" s="2">
        <v>663.6</v>
      </c>
      <c r="F347" s="2">
        <v>659.1</v>
      </c>
      <c r="G347" s="2">
        <v>677.5</v>
      </c>
      <c r="H347" s="2">
        <v>693.4</v>
      </c>
      <c r="I347" s="2">
        <v>460</v>
      </c>
      <c r="J347" s="2">
        <v>338.2</v>
      </c>
      <c r="K347" s="2">
        <v>115.8</v>
      </c>
      <c r="L347" s="2">
        <v>246.9</v>
      </c>
      <c r="M347" s="2">
        <v>307.2</v>
      </c>
      <c r="N347" s="2">
        <v>315.2</v>
      </c>
      <c r="O347" s="2">
        <v>329.4</v>
      </c>
      <c r="P347" s="2">
        <v>450.7</v>
      </c>
      <c r="Q347" s="2">
        <v>455.7</v>
      </c>
      <c r="R347" s="2"/>
      <c r="S347" s="2" t="s">
        <v>152</v>
      </c>
      <c r="T347" s="2">
        <v>115.8</v>
      </c>
    </row>
    <row r="348" spans="1:20">
      <c r="A348" s="2" t="s">
        <v>3156</v>
      </c>
      <c r="B348" s="2" t="s">
        <v>714</v>
      </c>
      <c r="C348" s="2" t="s">
        <v>63</v>
      </c>
      <c r="D348" s="2" t="s">
        <v>224</v>
      </c>
      <c r="E348" s="2">
        <v>720.5</v>
      </c>
      <c r="F348" s="2">
        <v>719.7</v>
      </c>
      <c r="G348" s="2">
        <v>729.2</v>
      </c>
      <c r="H348" s="2">
        <v>734.8</v>
      </c>
      <c r="I348" s="2">
        <v>588.29999999999995</v>
      </c>
      <c r="J348" s="2">
        <v>514.1</v>
      </c>
      <c r="K348" s="2">
        <v>387.5</v>
      </c>
      <c r="L348" s="2">
        <v>446.9</v>
      </c>
      <c r="M348" s="2">
        <v>469.8</v>
      </c>
      <c r="N348" s="2">
        <v>475.9</v>
      </c>
      <c r="O348" s="2">
        <v>491.2</v>
      </c>
      <c r="P348" s="2">
        <v>640.70000000000005</v>
      </c>
      <c r="Q348" s="2">
        <v>643.79999999999995</v>
      </c>
      <c r="R348" s="2">
        <v>184.7</v>
      </c>
      <c r="S348" s="2" t="s">
        <v>5269</v>
      </c>
      <c r="T348" s="2">
        <v>184.7</v>
      </c>
    </row>
    <row r="349" spans="1:20">
      <c r="A349" s="2" t="s">
        <v>3157</v>
      </c>
      <c r="B349" s="2" t="s">
        <v>715</v>
      </c>
      <c r="C349" s="2" t="s">
        <v>63</v>
      </c>
      <c r="D349" s="2" t="s">
        <v>224</v>
      </c>
      <c r="E349" s="2">
        <v>912</v>
      </c>
      <c r="F349" s="2">
        <v>909.4</v>
      </c>
      <c r="G349" s="2">
        <v>923.7</v>
      </c>
      <c r="H349" s="2">
        <v>934.5</v>
      </c>
      <c r="I349" s="2">
        <v>733.5</v>
      </c>
      <c r="J349" s="2">
        <v>624.29999999999995</v>
      </c>
      <c r="K349" s="2">
        <v>417.8</v>
      </c>
      <c r="L349" s="2">
        <v>371</v>
      </c>
      <c r="M349" s="2">
        <v>351.1</v>
      </c>
      <c r="N349" s="2">
        <v>353.1</v>
      </c>
      <c r="O349" s="2">
        <v>363.4</v>
      </c>
      <c r="P349" s="2">
        <v>496.2</v>
      </c>
      <c r="Q349" s="2">
        <v>496.8</v>
      </c>
      <c r="R349" s="2">
        <v>200.1</v>
      </c>
      <c r="S349" s="2" t="s">
        <v>5269</v>
      </c>
      <c r="T349" s="2">
        <v>200.1</v>
      </c>
    </row>
    <row r="350" spans="1:20">
      <c r="A350" s="2" t="s">
        <v>3158</v>
      </c>
      <c r="B350" s="2" t="s">
        <v>717</v>
      </c>
      <c r="C350" s="2" t="s">
        <v>63</v>
      </c>
      <c r="D350" s="2" t="s">
        <v>224</v>
      </c>
      <c r="E350" s="2">
        <v>843</v>
      </c>
      <c r="F350" s="2">
        <v>840.9</v>
      </c>
      <c r="G350" s="2">
        <v>853.8</v>
      </c>
      <c r="H350" s="2">
        <v>863</v>
      </c>
      <c r="I350" s="2">
        <v>676.9</v>
      </c>
      <c r="J350" s="2">
        <v>576.6</v>
      </c>
      <c r="K350" s="2">
        <v>389.8</v>
      </c>
      <c r="L350" s="2">
        <v>380.7</v>
      </c>
      <c r="M350" s="2">
        <v>377.4</v>
      </c>
      <c r="N350" s="2">
        <v>381.3</v>
      </c>
      <c r="O350" s="2">
        <v>394.4</v>
      </c>
      <c r="P350" s="2">
        <v>540</v>
      </c>
      <c r="Q350" s="2">
        <v>541.70000000000005</v>
      </c>
      <c r="R350" s="2">
        <v>159.6</v>
      </c>
      <c r="S350" s="2" t="s">
        <v>5269</v>
      </c>
      <c r="T350" s="2">
        <v>159.6</v>
      </c>
    </row>
    <row r="351" spans="1:20">
      <c r="A351" s="2" t="s">
        <v>3159</v>
      </c>
      <c r="B351" s="2" t="s">
        <v>718</v>
      </c>
      <c r="C351" s="2" t="s">
        <v>63</v>
      </c>
      <c r="D351" s="2" t="s">
        <v>224</v>
      </c>
      <c r="E351" s="2">
        <v>625.5</v>
      </c>
      <c r="F351" s="2">
        <v>622.70000000000005</v>
      </c>
      <c r="G351" s="2">
        <v>637.29999999999995</v>
      </c>
      <c r="H351" s="2">
        <v>648.70000000000005</v>
      </c>
      <c r="I351" s="2">
        <v>453.4</v>
      </c>
      <c r="J351" s="2">
        <v>360.4</v>
      </c>
      <c r="K351" s="2">
        <v>235.5</v>
      </c>
      <c r="L351" s="2">
        <v>333.6</v>
      </c>
      <c r="M351" s="2">
        <v>377.9</v>
      </c>
      <c r="N351" s="2">
        <v>385.4</v>
      </c>
      <c r="O351" s="2">
        <v>401.1</v>
      </c>
      <c r="P351" s="2">
        <v>541.29999999999995</v>
      </c>
      <c r="Q351" s="2">
        <v>545.5</v>
      </c>
      <c r="R351" s="2">
        <v>97.9</v>
      </c>
      <c r="S351" s="2" t="s">
        <v>5269</v>
      </c>
      <c r="T351" s="2">
        <v>97.9</v>
      </c>
    </row>
    <row r="352" spans="1:20">
      <c r="A352" s="2" t="s">
        <v>3160</v>
      </c>
      <c r="B352" s="2" t="s">
        <v>719</v>
      </c>
      <c r="C352" s="2" t="s">
        <v>63</v>
      </c>
      <c r="D352" s="2" t="s">
        <v>224</v>
      </c>
      <c r="E352" s="2">
        <v>513.79999999999995</v>
      </c>
      <c r="F352" s="2">
        <v>516.70000000000005</v>
      </c>
      <c r="G352" s="2">
        <v>514.70000000000005</v>
      </c>
      <c r="H352" s="2">
        <v>509.3</v>
      </c>
      <c r="I352" s="2">
        <v>498.4</v>
      </c>
      <c r="J352" s="2">
        <v>493.9</v>
      </c>
      <c r="K352" s="2">
        <v>486.4</v>
      </c>
      <c r="L352" s="2">
        <v>609.20000000000005</v>
      </c>
      <c r="M352" s="2">
        <v>659.2</v>
      </c>
      <c r="N352" s="2">
        <v>666.9</v>
      </c>
      <c r="O352" s="2">
        <v>682.4</v>
      </c>
      <c r="P352" s="2">
        <v>817.5</v>
      </c>
      <c r="Q352" s="2">
        <v>822.1</v>
      </c>
      <c r="R352" s="2">
        <v>379.6</v>
      </c>
      <c r="S352" s="2" t="s">
        <v>5269</v>
      </c>
      <c r="T352" s="2">
        <v>379.6</v>
      </c>
    </row>
    <row r="353" spans="1:20">
      <c r="A353" s="2" t="s">
        <v>3161</v>
      </c>
      <c r="B353" s="2" t="s">
        <v>720</v>
      </c>
      <c r="C353" s="2" t="s">
        <v>63</v>
      </c>
      <c r="D353" s="2" t="s">
        <v>224</v>
      </c>
      <c r="E353" s="2">
        <v>893.6</v>
      </c>
      <c r="F353" s="2">
        <v>890.2</v>
      </c>
      <c r="G353" s="2">
        <v>906.3</v>
      </c>
      <c r="H353" s="2">
        <v>919.2</v>
      </c>
      <c r="I353" s="2">
        <v>702.7</v>
      </c>
      <c r="J353" s="2">
        <v>586.29999999999995</v>
      </c>
      <c r="K353" s="2">
        <v>368.2</v>
      </c>
      <c r="L353" s="2">
        <v>297.10000000000002</v>
      </c>
      <c r="M353" s="2">
        <v>269.5</v>
      </c>
      <c r="N353" s="2">
        <v>270.60000000000002</v>
      </c>
      <c r="O353" s="2">
        <v>279.10000000000002</v>
      </c>
      <c r="P353" s="2">
        <v>406.2</v>
      </c>
      <c r="Q353" s="2">
        <v>406.7</v>
      </c>
      <c r="R353" s="2">
        <v>176</v>
      </c>
      <c r="S353" s="2" t="s">
        <v>5269</v>
      </c>
      <c r="T353" s="2">
        <v>176</v>
      </c>
    </row>
    <row r="354" spans="1:20">
      <c r="A354" s="2" t="s">
        <v>3162</v>
      </c>
      <c r="B354" s="2" t="s">
        <v>721</v>
      </c>
      <c r="C354" s="2" t="s">
        <v>63</v>
      </c>
      <c r="D354" s="2" t="s">
        <v>224</v>
      </c>
      <c r="E354" s="2">
        <v>769.3</v>
      </c>
      <c r="F354" s="2">
        <v>764.6</v>
      </c>
      <c r="G354" s="2">
        <v>783.3</v>
      </c>
      <c r="H354" s="2">
        <v>799.5</v>
      </c>
      <c r="I354" s="2">
        <v>563.6</v>
      </c>
      <c r="J354" s="2">
        <v>440.4</v>
      </c>
      <c r="K354" s="2">
        <v>222</v>
      </c>
      <c r="L354" s="2">
        <v>153.69999999999999</v>
      </c>
      <c r="M354" s="2">
        <v>215.1</v>
      </c>
      <c r="N354" s="2">
        <v>222.5</v>
      </c>
      <c r="O354" s="2">
        <v>234.1</v>
      </c>
      <c r="P354" s="2">
        <v>344.1</v>
      </c>
      <c r="Q354" s="2">
        <v>349.1</v>
      </c>
      <c r="R354" s="2"/>
      <c r="S354" s="2" t="s">
        <v>156</v>
      </c>
      <c r="T354" s="2">
        <v>153.69999999999999</v>
      </c>
    </row>
    <row r="355" spans="1:20">
      <c r="A355" s="2" t="s">
        <v>3163</v>
      </c>
      <c r="B355" s="2" t="s">
        <v>723</v>
      </c>
      <c r="C355" s="2" t="s">
        <v>63</v>
      </c>
      <c r="D355" s="2" t="s">
        <v>224</v>
      </c>
      <c r="E355" s="2">
        <v>506.7</v>
      </c>
      <c r="F355" s="2">
        <v>503.1</v>
      </c>
      <c r="G355" s="2">
        <v>519.79999999999995</v>
      </c>
      <c r="H355" s="2">
        <v>534.1</v>
      </c>
      <c r="I355" s="2">
        <v>331.2</v>
      </c>
      <c r="J355" s="2">
        <v>281.10000000000002</v>
      </c>
      <c r="K355" s="2">
        <v>277.60000000000002</v>
      </c>
      <c r="L355" s="2">
        <v>407.6</v>
      </c>
      <c r="M355" s="2">
        <v>464.6</v>
      </c>
      <c r="N355" s="2">
        <v>472.5</v>
      </c>
      <c r="O355" s="2">
        <v>487.4</v>
      </c>
      <c r="P355" s="2">
        <v>612.9</v>
      </c>
      <c r="Q355" s="2">
        <v>617.9</v>
      </c>
      <c r="R355" s="2">
        <v>213.7</v>
      </c>
      <c r="S355" s="2" t="s">
        <v>5269</v>
      </c>
      <c r="T355" s="2">
        <v>213.7</v>
      </c>
    </row>
    <row r="356" spans="1:20">
      <c r="A356" s="2" t="s">
        <v>3164</v>
      </c>
      <c r="B356" s="2" t="s">
        <v>725</v>
      </c>
      <c r="C356" s="2" t="s">
        <v>63</v>
      </c>
      <c r="D356" s="2" t="s">
        <v>224</v>
      </c>
      <c r="E356" s="2">
        <v>369.1</v>
      </c>
      <c r="F356" s="2">
        <v>372.3</v>
      </c>
      <c r="G356" s="2">
        <v>371.4</v>
      </c>
      <c r="H356" s="2">
        <v>385.6</v>
      </c>
      <c r="I356" s="2">
        <v>390</v>
      </c>
      <c r="J356" s="2">
        <v>402.3</v>
      </c>
      <c r="K356" s="2">
        <v>424.2</v>
      </c>
      <c r="L356" s="2">
        <v>555.5</v>
      </c>
      <c r="M356" s="2">
        <v>614</v>
      </c>
      <c r="N356" s="2">
        <v>622</v>
      </c>
      <c r="O356" s="2">
        <v>636.70000000000005</v>
      </c>
      <c r="P356" s="2">
        <v>758.3</v>
      </c>
      <c r="Q356" s="2">
        <v>763.4</v>
      </c>
      <c r="R356" s="2">
        <v>361.2</v>
      </c>
      <c r="S356" s="2" t="s">
        <v>5269</v>
      </c>
      <c r="T356" s="2">
        <v>361.2</v>
      </c>
    </row>
    <row r="357" spans="1:20">
      <c r="A357" s="2" t="s">
        <v>3165</v>
      </c>
      <c r="B357" s="2" t="s">
        <v>726</v>
      </c>
      <c r="C357" s="2" t="s">
        <v>63</v>
      </c>
      <c r="D357" s="2" t="s">
        <v>224</v>
      </c>
      <c r="E357" s="2">
        <v>362.7</v>
      </c>
      <c r="F357" s="2">
        <v>364.7</v>
      </c>
      <c r="G357" s="2">
        <v>374.9</v>
      </c>
      <c r="H357" s="2">
        <v>393.6</v>
      </c>
      <c r="I357" s="2">
        <v>382.5</v>
      </c>
      <c r="J357" s="2">
        <v>395.2</v>
      </c>
      <c r="K357" s="2">
        <v>418.1</v>
      </c>
      <c r="L357" s="2">
        <v>549.4</v>
      </c>
      <c r="M357" s="2">
        <v>608.1</v>
      </c>
      <c r="N357" s="2">
        <v>616.1</v>
      </c>
      <c r="O357" s="2">
        <v>630.79999999999995</v>
      </c>
      <c r="P357" s="2">
        <v>751.7</v>
      </c>
      <c r="Q357" s="2">
        <v>756.9</v>
      </c>
      <c r="R357" s="2">
        <v>357</v>
      </c>
      <c r="S357" s="2" t="s">
        <v>5269</v>
      </c>
      <c r="T357" s="2">
        <v>357</v>
      </c>
    </row>
    <row r="358" spans="1:20">
      <c r="A358" s="2" t="s">
        <v>3166</v>
      </c>
      <c r="B358" s="2" t="s">
        <v>727</v>
      </c>
      <c r="C358" s="2" t="s">
        <v>63</v>
      </c>
      <c r="D358" s="2" t="s">
        <v>224</v>
      </c>
      <c r="E358" s="2">
        <v>362.6</v>
      </c>
      <c r="F358" s="2">
        <v>364.7</v>
      </c>
      <c r="G358" s="2">
        <v>374.8</v>
      </c>
      <c r="H358" s="2">
        <v>393.5</v>
      </c>
      <c r="I358" s="2">
        <v>382.7</v>
      </c>
      <c r="J358" s="2">
        <v>395.4</v>
      </c>
      <c r="K358" s="2">
        <v>418.2</v>
      </c>
      <c r="L358" s="2">
        <v>549.6</v>
      </c>
      <c r="M358" s="2">
        <v>608.29999999999995</v>
      </c>
      <c r="N358" s="2">
        <v>616.29999999999995</v>
      </c>
      <c r="O358" s="2">
        <v>630.9</v>
      </c>
      <c r="P358" s="2">
        <v>751.9</v>
      </c>
      <c r="Q358" s="2">
        <v>757</v>
      </c>
      <c r="R358" s="2">
        <v>357.1</v>
      </c>
      <c r="S358" s="2" t="s">
        <v>5269</v>
      </c>
      <c r="T358" s="2">
        <v>357.1</v>
      </c>
    </row>
    <row r="359" spans="1:20">
      <c r="A359" s="2" t="s">
        <v>3167</v>
      </c>
      <c r="B359" s="2" t="s">
        <v>728</v>
      </c>
      <c r="C359" s="2" t="s">
        <v>63</v>
      </c>
      <c r="D359" s="2" t="s">
        <v>224</v>
      </c>
      <c r="E359" s="2">
        <v>365.7</v>
      </c>
      <c r="F359" s="2">
        <v>361.8</v>
      </c>
      <c r="G359" s="2">
        <v>380.3</v>
      </c>
      <c r="H359" s="2">
        <v>399.7</v>
      </c>
      <c r="I359" s="2">
        <v>377.1</v>
      </c>
      <c r="J359" s="2">
        <v>390.1</v>
      </c>
      <c r="K359" s="2">
        <v>413.6</v>
      </c>
      <c r="L359" s="2">
        <v>544.9</v>
      </c>
      <c r="M359" s="2">
        <v>603.9</v>
      </c>
      <c r="N359" s="2">
        <v>611.9</v>
      </c>
      <c r="O359" s="2">
        <v>626.5</v>
      </c>
      <c r="P359" s="2">
        <v>746.9</v>
      </c>
      <c r="Q359" s="2">
        <v>752.1</v>
      </c>
      <c r="R359" s="2">
        <v>354</v>
      </c>
      <c r="S359" s="2" t="s">
        <v>5269</v>
      </c>
      <c r="T359" s="2">
        <v>354</v>
      </c>
    </row>
    <row r="360" spans="1:20">
      <c r="A360" s="2" t="s">
        <v>3168</v>
      </c>
      <c r="B360" s="2" t="s">
        <v>729</v>
      </c>
      <c r="C360" s="2" t="s">
        <v>63</v>
      </c>
      <c r="D360" s="2" t="s">
        <v>224</v>
      </c>
      <c r="E360" s="2">
        <v>796.2</v>
      </c>
      <c r="F360" s="2">
        <v>793.8</v>
      </c>
      <c r="G360" s="2">
        <v>807.6</v>
      </c>
      <c r="H360" s="2">
        <v>817.9</v>
      </c>
      <c r="I360" s="2">
        <v>623.79999999999995</v>
      </c>
      <c r="J360" s="2">
        <v>520.5</v>
      </c>
      <c r="K360" s="2">
        <v>331.1</v>
      </c>
      <c r="L360" s="2">
        <v>329.1</v>
      </c>
      <c r="M360" s="2">
        <v>333.1</v>
      </c>
      <c r="N360" s="2">
        <v>337.9</v>
      </c>
      <c r="O360" s="2">
        <v>352</v>
      </c>
      <c r="P360" s="2">
        <v>500.8</v>
      </c>
      <c r="Q360" s="2">
        <v>503.1</v>
      </c>
      <c r="R360" s="2">
        <v>100.9</v>
      </c>
      <c r="S360" s="2" t="s">
        <v>5269</v>
      </c>
      <c r="T360" s="2">
        <v>100.9</v>
      </c>
    </row>
    <row r="361" spans="1:20">
      <c r="A361" s="2" t="s">
        <v>3169</v>
      </c>
      <c r="B361" s="2" t="s">
        <v>730</v>
      </c>
      <c r="C361" s="2" t="s">
        <v>63</v>
      </c>
      <c r="D361" s="2" t="s">
        <v>224</v>
      </c>
      <c r="E361" s="2">
        <v>364.8</v>
      </c>
      <c r="F361" s="2">
        <v>364.1</v>
      </c>
      <c r="G361" s="2">
        <v>378.3</v>
      </c>
      <c r="H361" s="2">
        <v>396.9</v>
      </c>
      <c r="I361" s="2">
        <v>379.1</v>
      </c>
      <c r="J361" s="2">
        <v>391.9</v>
      </c>
      <c r="K361" s="2">
        <v>414.7</v>
      </c>
      <c r="L361" s="2">
        <v>546.1</v>
      </c>
      <c r="M361" s="2">
        <v>604.9</v>
      </c>
      <c r="N361" s="2">
        <v>612.9</v>
      </c>
      <c r="O361" s="2">
        <v>627.5</v>
      </c>
      <c r="P361" s="2">
        <v>748.4</v>
      </c>
      <c r="Q361" s="2">
        <v>753.5</v>
      </c>
      <c r="R361" s="2">
        <v>354.1</v>
      </c>
      <c r="S361" s="2" t="s">
        <v>5269</v>
      </c>
      <c r="T361" s="2">
        <v>354.1</v>
      </c>
    </row>
    <row r="362" spans="1:20">
      <c r="A362" s="2" t="s">
        <v>3170</v>
      </c>
      <c r="B362" s="2" t="s">
        <v>731</v>
      </c>
      <c r="C362" s="2" t="s">
        <v>63</v>
      </c>
      <c r="D362" s="2" t="s">
        <v>224</v>
      </c>
      <c r="E362" s="2">
        <v>847.9</v>
      </c>
      <c r="F362" s="2">
        <v>843.6</v>
      </c>
      <c r="G362" s="2">
        <v>861.5</v>
      </c>
      <c r="H362" s="2">
        <v>876.6</v>
      </c>
      <c r="I362" s="2">
        <v>646.1</v>
      </c>
      <c r="J362" s="2">
        <v>524.20000000000005</v>
      </c>
      <c r="K362" s="2">
        <v>301.3</v>
      </c>
      <c r="L362" s="2">
        <v>204.8</v>
      </c>
      <c r="M362" s="2">
        <v>171</v>
      </c>
      <c r="N362" s="2">
        <v>169.9</v>
      </c>
      <c r="O362" s="2">
        <v>172.8</v>
      </c>
      <c r="P362" s="2">
        <v>307.89999999999998</v>
      </c>
      <c r="Q362" s="2">
        <v>310</v>
      </c>
      <c r="R362" s="2">
        <v>164</v>
      </c>
      <c r="S362" s="2" t="s">
        <v>5269</v>
      </c>
      <c r="T362" s="2">
        <v>164</v>
      </c>
    </row>
    <row r="363" spans="1:20">
      <c r="A363" s="2" t="s">
        <v>3171</v>
      </c>
      <c r="B363" s="2" t="s">
        <v>733</v>
      </c>
      <c r="C363" s="2" t="s">
        <v>63</v>
      </c>
      <c r="D363" s="2" t="s">
        <v>224</v>
      </c>
      <c r="E363" s="2">
        <v>367.7</v>
      </c>
      <c r="F363" s="2">
        <v>370.9</v>
      </c>
      <c r="G363" s="2">
        <v>370.9</v>
      </c>
      <c r="H363" s="2">
        <v>386.7</v>
      </c>
      <c r="I363" s="2">
        <v>389</v>
      </c>
      <c r="J363" s="2">
        <v>401.4</v>
      </c>
      <c r="K363" s="2">
        <v>423.5</v>
      </c>
      <c r="L363" s="2">
        <v>554.79999999999995</v>
      </c>
      <c r="M363" s="2">
        <v>613.29999999999995</v>
      </c>
      <c r="N363" s="2">
        <v>621.29999999999995</v>
      </c>
      <c r="O363" s="2">
        <v>636</v>
      </c>
      <c r="P363" s="2">
        <v>757.5</v>
      </c>
      <c r="Q363" s="2">
        <v>762.6</v>
      </c>
      <c r="R363" s="2">
        <v>360.9</v>
      </c>
      <c r="S363" s="2" t="s">
        <v>5269</v>
      </c>
      <c r="T363" s="2">
        <v>360.9</v>
      </c>
    </row>
    <row r="364" spans="1:20">
      <c r="A364" s="2" t="s">
        <v>3172</v>
      </c>
      <c r="B364" s="2" t="s">
        <v>734</v>
      </c>
      <c r="C364" s="2" t="s">
        <v>63</v>
      </c>
      <c r="D364" s="2" t="s">
        <v>224</v>
      </c>
      <c r="E364" s="2">
        <v>447</v>
      </c>
      <c r="F364" s="2">
        <v>442.7</v>
      </c>
      <c r="G364" s="2">
        <v>460.8</v>
      </c>
      <c r="H364" s="2">
        <v>476.9</v>
      </c>
      <c r="I364" s="2">
        <v>307.5</v>
      </c>
      <c r="J364" s="2">
        <v>312.2</v>
      </c>
      <c r="K364" s="2">
        <v>332.2</v>
      </c>
      <c r="L364" s="2">
        <v>463.5</v>
      </c>
      <c r="M364" s="2">
        <v>522.29999999999995</v>
      </c>
      <c r="N364" s="2">
        <v>530.29999999999995</v>
      </c>
      <c r="O364" s="2">
        <v>545</v>
      </c>
      <c r="P364" s="2">
        <v>666.2</v>
      </c>
      <c r="Q364" s="2">
        <v>671.3</v>
      </c>
      <c r="R364" s="2">
        <v>275.8</v>
      </c>
      <c r="S364" s="2" t="s">
        <v>5269</v>
      </c>
      <c r="T364" s="2">
        <v>275.8</v>
      </c>
    </row>
    <row r="365" spans="1:20">
      <c r="A365" s="2" t="s">
        <v>3173</v>
      </c>
      <c r="B365" s="2" t="s">
        <v>736</v>
      </c>
      <c r="C365" s="2" t="s">
        <v>63</v>
      </c>
      <c r="D365" s="2" t="s">
        <v>224</v>
      </c>
      <c r="E365" s="2">
        <v>624.4</v>
      </c>
      <c r="F365" s="2">
        <v>621.70000000000005</v>
      </c>
      <c r="G365" s="2">
        <v>636.29999999999995</v>
      </c>
      <c r="H365" s="2">
        <v>647.70000000000005</v>
      </c>
      <c r="I365" s="2">
        <v>452.7</v>
      </c>
      <c r="J365" s="2">
        <v>360</v>
      </c>
      <c r="K365" s="2">
        <v>236.2</v>
      </c>
      <c r="L365" s="2">
        <v>334.7</v>
      </c>
      <c r="M365" s="2">
        <v>379.1</v>
      </c>
      <c r="N365" s="2">
        <v>386.6</v>
      </c>
      <c r="O365" s="2">
        <v>402.2</v>
      </c>
      <c r="P365" s="2">
        <v>542.4</v>
      </c>
      <c r="Q365" s="2">
        <v>546.70000000000005</v>
      </c>
      <c r="R365" s="2">
        <v>99.1</v>
      </c>
      <c r="S365" s="2" t="s">
        <v>5269</v>
      </c>
      <c r="T365" s="2">
        <v>99.1</v>
      </c>
    </row>
    <row r="366" spans="1:20">
      <c r="A366" s="2" t="s">
        <v>3174</v>
      </c>
      <c r="B366" s="2" t="s">
        <v>737</v>
      </c>
      <c r="C366" s="2" t="s">
        <v>63</v>
      </c>
      <c r="D366" s="2" t="s">
        <v>224</v>
      </c>
      <c r="E366" s="2">
        <v>853</v>
      </c>
      <c r="F366" s="2">
        <v>850.9</v>
      </c>
      <c r="G366" s="2">
        <v>863.8</v>
      </c>
      <c r="H366" s="2">
        <v>873.1</v>
      </c>
      <c r="I366" s="2">
        <v>686.5</v>
      </c>
      <c r="J366" s="2">
        <v>585.79999999999995</v>
      </c>
      <c r="K366" s="2">
        <v>397.5</v>
      </c>
      <c r="L366" s="2">
        <v>385</v>
      </c>
      <c r="M366" s="2">
        <v>379.9</v>
      </c>
      <c r="N366" s="2">
        <v>383.6</v>
      </c>
      <c r="O366" s="2">
        <v>396.5</v>
      </c>
      <c r="P366" s="2">
        <v>541.1</v>
      </c>
      <c r="Q366" s="2">
        <v>542.70000000000005</v>
      </c>
      <c r="R366" s="2">
        <v>167.6</v>
      </c>
      <c r="S366" s="2" t="s">
        <v>5269</v>
      </c>
      <c r="T366" s="2">
        <v>167.6</v>
      </c>
    </row>
    <row r="367" spans="1:20">
      <c r="A367" s="2" t="s">
        <v>3175</v>
      </c>
      <c r="B367" s="2" t="s">
        <v>738</v>
      </c>
      <c r="C367" s="2" t="s">
        <v>63</v>
      </c>
      <c r="D367" s="2" t="s">
        <v>224</v>
      </c>
      <c r="E367" s="2">
        <v>841.2</v>
      </c>
      <c r="F367" s="2">
        <v>839.1</v>
      </c>
      <c r="G367" s="2">
        <v>851.9</v>
      </c>
      <c r="H367" s="2">
        <v>861.1</v>
      </c>
      <c r="I367" s="2">
        <v>675.7</v>
      </c>
      <c r="J367" s="2">
        <v>575.9</v>
      </c>
      <c r="K367" s="2">
        <v>390.1</v>
      </c>
      <c r="L367" s="2">
        <v>382.4</v>
      </c>
      <c r="M367" s="2">
        <v>379.6</v>
      </c>
      <c r="N367" s="2">
        <v>383.6</v>
      </c>
      <c r="O367" s="2">
        <v>396.7</v>
      </c>
      <c r="P367" s="2">
        <v>542.6</v>
      </c>
      <c r="Q367" s="2">
        <v>544.29999999999995</v>
      </c>
      <c r="R367" s="2">
        <v>159.69999999999999</v>
      </c>
      <c r="S367" s="2" t="s">
        <v>5269</v>
      </c>
      <c r="T367" s="2">
        <v>159.69999999999999</v>
      </c>
    </row>
    <row r="368" spans="1:20">
      <c r="A368" s="2" t="s">
        <v>3176</v>
      </c>
      <c r="B368" s="2" t="s">
        <v>739</v>
      </c>
      <c r="C368" s="2" t="s">
        <v>63</v>
      </c>
      <c r="D368" s="2" t="s">
        <v>224</v>
      </c>
      <c r="E368" s="2">
        <v>360.1</v>
      </c>
      <c r="F368" s="2">
        <v>363.3</v>
      </c>
      <c r="G368" s="2">
        <v>373.9</v>
      </c>
      <c r="H368" s="2">
        <v>393.5</v>
      </c>
      <c r="I368" s="2">
        <v>383.6</v>
      </c>
      <c r="J368" s="2">
        <v>396.5</v>
      </c>
      <c r="K368" s="2">
        <v>419.7</v>
      </c>
      <c r="L368" s="2">
        <v>551</v>
      </c>
      <c r="M368" s="2">
        <v>609.9</v>
      </c>
      <c r="N368" s="2">
        <v>617.9</v>
      </c>
      <c r="O368" s="2">
        <v>632.5</v>
      </c>
      <c r="P368" s="2">
        <v>753.2</v>
      </c>
      <c r="Q368" s="2">
        <v>758.3</v>
      </c>
      <c r="R368" s="2"/>
      <c r="S368" s="2" t="s">
        <v>128</v>
      </c>
      <c r="T368" s="2">
        <v>360.1</v>
      </c>
    </row>
    <row r="369" spans="1:20">
      <c r="A369" s="2" t="s">
        <v>3177</v>
      </c>
      <c r="B369" s="2" t="s">
        <v>740</v>
      </c>
      <c r="C369" s="2" t="s">
        <v>63</v>
      </c>
      <c r="D369" s="2" t="s">
        <v>224</v>
      </c>
      <c r="E369" s="2">
        <v>377.6</v>
      </c>
      <c r="F369" s="2">
        <v>378.8</v>
      </c>
      <c r="G369" s="2">
        <v>385.4</v>
      </c>
      <c r="H369" s="2">
        <v>396.3</v>
      </c>
      <c r="I369" s="2">
        <v>381.7</v>
      </c>
      <c r="J369" s="2">
        <v>392.7</v>
      </c>
      <c r="K369" s="2">
        <v>412.9</v>
      </c>
      <c r="L369" s="2">
        <v>544</v>
      </c>
      <c r="M369" s="2">
        <v>602</v>
      </c>
      <c r="N369" s="2">
        <v>610</v>
      </c>
      <c r="O369" s="2">
        <v>624.70000000000005</v>
      </c>
      <c r="P369" s="2">
        <v>747.4</v>
      </c>
      <c r="Q369" s="2">
        <v>752.4</v>
      </c>
      <c r="R369" s="2">
        <v>347.7</v>
      </c>
      <c r="S369" s="2" t="s">
        <v>5269</v>
      </c>
      <c r="T369" s="2">
        <v>347.7</v>
      </c>
    </row>
    <row r="370" spans="1:20">
      <c r="A370" s="2" t="s">
        <v>3178</v>
      </c>
      <c r="B370" s="2" t="s">
        <v>741</v>
      </c>
      <c r="C370" s="2" t="s">
        <v>63</v>
      </c>
      <c r="D370" s="2" t="s">
        <v>224</v>
      </c>
      <c r="E370" s="2">
        <v>386.5</v>
      </c>
      <c r="F370" s="2">
        <v>386.4</v>
      </c>
      <c r="G370" s="2">
        <v>395.7</v>
      </c>
      <c r="H370" s="2">
        <v>406.5</v>
      </c>
      <c r="I370" s="2">
        <v>374.8</v>
      </c>
      <c r="J370" s="2">
        <v>384.7</v>
      </c>
      <c r="K370" s="2">
        <v>403.5</v>
      </c>
      <c r="L370" s="2">
        <v>534.6</v>
      </c>
      <c r="M370" s="2">
        <v>592.29999999999995</v>
      </c>
      <c r="N370" s="2">
        <v>600.29999999999995</v>
      </c>
      <c r="O370" s="2">
        <v>615.1</v>
      </c>
      <c r="P370" s="2">
        <v>738.3</v>
      </c>
      <c r="Q370" s="2">
        <v>743.3</v>
      </c>
      <c r="R370" s="2">
        <v>337.2</v>
      </c>
      <c r="S370" s="2" t="s">
        <v>5269</v>
      </c>
      <c r="T370" s="2">
        <v>337.2</v>
      </c>
    </row>
    <row r="371" spans="1:20">
      <c r="A371" s="2" t="s">
        <v>3179</v>
      </c>
      <c r="B371" s="2" t="s">
        <v>743</v>
      </c>
      <c r="C371" s="2" t="s">
        <v>63</v>
      </c>
      <c r="D371" s="2" t="s">
        <v>224</v>
      </c>
      <c r="E371" s="2">
        <v>820.1</v>
      </c>
      <c r="F371" s="2">
        <v>817.8</v>
      </c>
      <c r="G371" s="2">
        <v>831.1</v>
      </c>
      <c r="H371" s="2">
        <v>840.8</v>
      </c>
      <c r="I371" s="2">
        <v>651.29999999999995</v>
      </c>
      <c r="J371" s="2">
        <v>549.79999999999995</v>
      </c>
      <c r="K371" s="2">
        <v>362.2</v>
      </c>
      <c r="L371" s="2">
        <v>356.4</v>
      </c>
      <c r="M371" s="2">
        <v>356.2</v>
      </c>
      <c r="N371" s="2">
        <v>360.5</v>
      </c>
      <c r="O371" s="2">
        <v>374.1</v>
      </c>
      <c r="P371" s="2">
        <v>521.4</v>
      </c>
      <c r="Q371" s="2">
        <v>523.29999999999995</v>
      </c>
      <c r="R371" s="2">
        <v>131.9</v>
      </c>
      <c r="S371" s="2" t="s">
        <v>5269</v>
      </c>
      <c r="T371" s="2">
        <v>131.9</v>
      </c>
    </row>
    <row r="372" spans="1:20">
      <c r="A372" s="2" t="s">
        <v>3180</v>
      </c>
      <c r="B372" s="2" t="s">
        <v>744</v>
      </c>
      <c r="C372" s="2" t="s">
        <v>63</v>
      </c>
      <c r="D372" s="2" t="s">
        <v>224</v>
      </c>
      <c r="E372" s="2">
        <v>842.6</v>
      </c>
      <c r="F372" s="2">
        <v>840.5</v>
      </c>
      <c r="G372" s="2">
        <v>853.5</v>
      </c>
      <c r="H372" s="2">
        <v>863</v>
      </c>
      <c r="I372" s="2">
        <v>675.3</v>
      </c>
      <c r="J372" s="2">
        <v>574.29999999999995</v>
      </c>
      <c r="K372" s="2">
        <v>386</v>
      </c>
      <c r="L372" s="2">
        <v>375.2</v>
      </c>
      <c r="M372" s="2">
        <v>371.4</v>
      </c>
      <c r="N372" s="2">
        <v>375.3</v>
      </c>
      <c r="O372" s="2">
        <v>388.4</v>
      </c>
      <c r="P372" s="2">
        <v>533.9</v>
      </c>
      <c r="Q372" s="2">
        <v>535.6</v>
      </c>
      <c r="R372" s="2">
        <v>156</v>
      </c>
      <c r="S372" s="2" t="s">
        <v>5269</v>
      </c>
      <c r="T372" s="2">
        <v>156</v>
      </c>
    </row>
    <row r="373" spans="1:20">
      <c r="A373" s="2" t="s">
        <v>3181</v>
      </c>
      <c r="B373" s="2" t="s">
        <v>745</v>
      </c>
      <c r="C373" s="2" t="s">
        <v>63</v>
      </c>
      <c r="D373" s="2" t="s">
        <v>224</v>
      </c>
      <c r="E373" s="2">
        <v>889.8</v>
      </c>
      <c r="F373" s="2">
        <v>887.2</v>
      </c>
      <c r="G373" s="2">
        <v>901.5</v>
      </c>
      <c r="H373" s="2">
        <v>912.2</v>
      </c>
      <c r="I373" s="2">
        <v>712.4</v>
      </c>
      <c r="J373" s="2">
        <v>604.20000000000005</v>
      </c>
      <c r="K373" s="2">
        <v>400.1</v>
      </c>
      <c r="L373" s="2">
        <v>359.8</v>
      </c>
      <c r="M373" s="2">
        <v>343.4</v>
      </c>
      <c r="N373" s="2">
        <v>345.9</v>
      </c>
      <c r="O373" s="2">
        <v>357</v>
      </c>
      <c r="P373" s="2">
        <v>494.1</v>
      </c>
      <c r="Q373" s="2">
        <v>495.1</v>
      </c>
      <c r="R373" s="2">
        <v>179.7</v>
      </c>
      <c r="S373" s="2" t="s">
        <v>5269</v>
      </c>
      <c r="T373" s="2">
        <v>179.7</v>
      </c>
    </row>
    <row r="374" spans="1:20">
      <c r="A374" s="2" t="s">
        <v>3182</v>
      </c>
      <c r="B374" s="2" t="s">
        <v>747</v>
      </c>
      <c r="C374" s="2" t="s">
        <v>63</v>
      </c>
      <c r="D374" s="2" t="s">
        <v>224</v>
      </c>
      <c r="E374" s="2">
        <v>870.3</v>
      </c>
      <c r="F374" s="2">
        <v>866.1</v>
      </c>
      <c r="G374" s="2">
        <v>883.9</v>
      </c>
      <c r="H374" s="2">
        <v>899</v>
      </c>
      <c r="I374" s="2">
        <v>668.6</v>
      </c>
      <c r="J374" s="2">
        <v>546.70000000000005</v>
      </c>
      <c r="K374" s="2">
        <v>323.8</v>
      </c>
      <c r="L374" s="2">
        <v>226.9</v>
      </c>
      <c r="M374" s="2">
        <v>193.6</v>
      </c>
      <c r="N374" s="2">
        <v>192.4</v>
      </c>
      <c r="O374" s="2">
        <v>194.5</v>
      </c>
      <c r="P374" s="2">
        <v>304.89999999999998</v>
      </c>
      <c r="Q374" s="2">
        <v>305.89999999999998</v>
      </c>
      <c r="R374" s="2">
        <v>182.4</v>
      </c>
      <c r="S374" s="2" t="s">
        <v>5269</v>
      </c>
      <c r="T374" s="2">
        <v>182.4</v>
      </c>
    </row>
    <row r="375" spans="1:20">
      <c r="A375" s="2" t="s">
        <v>3183</v>
      </c>
      <c r="B375" s="2" t="s">
        <v>749</v>
      </c>
      <c r="C375" s="2" t="s">
        <v>63</v>
      </c>
      <c r="D375" s="2" t="s">
        <v>224</v>
      </c>
      <c r="E375" s="2">
        <v>397.7</v>
      </c>
      <c r="F375" s="2">
        <v>392.6</v>
      </c>
      <c r="G375" s="2">
        <v>412.2</v>
      </c>
      <c r="H375" s="2">
        <v>430.5</v>
      </c>
      <c r="I375" s="2">
        <v>345.2</v>
      </c>
      <c r="J375" s="2">
        <v>358.1</v>
      </c>
      <c r="K375" s="2">
        <v>382.1</v>
      </c>
      <c r="L375" s="2">
        <v>513.5</v>
      </c>
      <c r="M375" s="2">
        <v>572.79999999999995</v>
      </c>
      <c r="N375" s="2">
        <v>580.79999999999995</v>
      </c>
      <c r="O375" s="2">
        <v>595.4</v>
      </c>
      <c r="P375" s="2">
        <v>715.1</v>
      </c>
      <c r="Q375" s="2">
        <v>720.3</v>
      </c>
      <c r="R375" s="2">
        <v>326.2</v>
      </c>
      <c r="S375" s="2" t="s">
        <v>5269</v>
      </c>
      <c r="T375" s="2">
        <v>326.2</v>
      </c>
    </row>
    <row r="376" spans="1:20">
      <c r="A376" s="2" t="s">
        <v>3184</v>
      </c>
      <c r="B376" s="2" t="s">
        <v>751</v>
      </c>
      <c r="C376" s="2" t="s">
        <v>63</v>
      </c>
      <c r="D376" s="2" t="s">
        <v>224</v>
      </c>
      <c r="E376" s="2">
        <v>363.6</v>
      </c>
      <c r="F376" s="2">
        <v>366.5</v>
      </c>
      <c r="G376" s="2">
        <v>372.9</v>
      </c>
      <c r="H376" s="2">
        <v>391.2</v>
      </c>
      <c r="I376" s="2">
        <v>384.8</v>
      </c>
      <c r="J376" s="2">
        <v>397.5</v>
      </c>
      <c r="K376" s="2">
        <v>420.1</v>
      </c>
      <c r="L376" s="2">
        <v>551.4</v>
      </c>
      <c r="M376" s="2">
        <v>610.1</v>
      </c>
      <c r="N376" s="2">
        <v>618.1</v>
      </c>
      <c r="O376" s="2">
        <v>632.79999999999995</v>
      </c>
      <c r="P376" s="2">
        <v>753.8</v>
      </c>
      <c r="Q376" s="2">
        <v>759</v>
      </c>
      <c r="R376" s="2">
        <v>358.5</v>
      </c>
      <c r="S376" s="2" t="s">
        <v>5269</v>
      </c>
      <c r="T376" s="2">
        <v>358.5</v>
      </c>
    </row>
    <row r="377" spans="1:20">
      <c r="A377" s="2" t="s">
        <v>3185</v>
      </c>
      <c r="B377" s="2" t="s">
        <v>752</v>
      </c>
      <c r="C377" s="2" t="s">
        <v>63</v>
      </c>
      <c r="D377" s="2" t="s">
        <v>224</v>
      </c>
      <c r="E377" s="2">
        <v>771.7</v>
      </c>
      <c r="F377" s="2">
        <v>767.2</v>
      </c>
      <c r="G377" s="2">
        <v>785.5</v>
      </c>
      <c r="H377" s="2">
        <v>801.2</v>
      </c>
      <c r="I377" s="2">
        <v>567.79999999999995</v>
      </c>
      <c r="J377" s="2">
        <v>445.2</v>
      </c>
      <c r="K377" s="2">
        <v>223.4</v>
      </c>
      <c r="L377" s="2">
        <v>138.9</v>
      </c>
      <c r="M377" s="2">
        <v>201.7</v>
      </c>
      <c r="N377" s="2">
        <v>209.5</v>
      </c>
      <c r="O377" s="2">
        <v>222.7</v>
      </c>
      <c r="P377" s="2">
        <v>347.1</v>
      </c>
      <c r="Q377" s="2">
        <v>351.7</v>
      </c>
      <c r="R377" s="2">
        <v>126</v>
      </c>
      <c r="S377" s="2" t="s">
        <v>5269</v>
      </c>
      <c r="T377" s="2">
        <v>126</v>
      </c>
    </row>
    <row r="378" spans="1:20">
      <c r="A378" s="2" t="s">
        <v>3186</v>
      </c>
      <c r="B378" s="2" t="s">
        <v>754</v>
      </c>
      <c r="C378" s="2" t="s">
        <v>63</v>
      </c>
      <c r="D378" s="2" t="s">
        <v>224</v>
      </c>
      <c r="E378" s="2">
        <v>823</v>
      </c>
      <c r="F378" s="2">
        <v>820.9</v>
      </c>
      <c r="G378" s="2">
        <v>833.9</v>
      </c>
      <c r="H378" s="2">
        <v>843.3</v>
      </c>
      <c r="I378" s="2">
        <v>656.4</v>
      </c>
      <c r="J378" s="2">
        <v>556.29999999999995</v>
      </c>
      <c r="K378" s="2">
        <v>371.1</v>
      </c>
      <c r="L378" s="2">
        <v>367.4</v>
      </c>
      <c r="M378" s="2">
        <v>367.4</v>
      </c>
      <c r="N378" s="2">
        <v>371.7</v>
      </c>
      <c r="O378" s="2">
        <v>385.2</v>
      </c>
      <c r="P378" s="2">
        <v>532.4</v>
      </c>
      <c r="Q378" s="2">
        <v>534.4</v>
      </c>
      <c r="R378" s="2">
        <v>140.5</v>
      </c>
      <c r="S378" s="2" t="s">
        <v>5269</v>
      </c>
      <c r="T378" s="2">
        <v>140.5</v>
      </c>
    </row>
    <row r="379" spans="1:20">
      <c r="A379" s="2" t="s">
        <v>3187</v>
      </c>
      <c r="B379" s="2" t="s">
        <v>756</v>
      </c>
      <c r="C379" s="2" t="s">
        <v>63</v>
      </c>
      <c r="D379" s="2" t="s">
        <v>224</v>
      </c>
      <c r="E379" s="2">
        <v>363.6</v>
      </c>
      <c r="F379" s="2">
        <v>362.9</v>
      </c>
      <c r="G379" s="2">
        <v>377.6</v>
      </c>
      <c r="H379" s="2">
        <v>396.6</v>
      </c>
      <c r="I379" s="2">
        <v>379.7</v>
      </c>
      <c r="J379" s="2">
        <v>392.5</v>
      </c>
      <c r="K379" s="2">
        <v>415.6</v>
      </c>
      <c r="L379" s="2">
        <v>547</v>
      </c>
      <c r="M379" s="2">
        <v>605.79999999999995</v>
      </c>
      <c r="N379" s="2">
        <v>613.79999999999995</v>
      </c>
      <c r="O379" s="2">
        <v>628.5</v>
      </c>
      <c r="P379" s="2">
        <v>749.2</v>
      </c>
      <c r="Q379" s="2">
        <v>754.3</v>
      </c>
      <c r="R379" s="2">
        <v>355.2</v>
      </c>
      <c r="S379" s="2" t="s">
        <v>5269</v>
      </c>
      <c r="T379" s="2">
        <v>355.2</v>
      </c>
    </row>
    <row r="380" spans="1:20">
      <c r="A380" s="2" t="s">
        <v>3188</v>
      </c>
      <c r="B380" s="2" t="s">
        <v>757</v>
      </c>
      <c r="C380" s="2" t="s">
        <v>63</v>
      </c>
      <c r="D380" s="2" t="s">
        <v>224</v>
      </c>
      <c r="E380" s="2">
        <v>663.2</v>
      </c>
      <c r="F380" s="2">
        <v>658.7</v>
      </c>
      <c r="G380" s="2">
        <v>677.1</v>
      </c>
      <c r="H380" s="2">
        <v>693</v>
      </c>
      <c r="I380" s="2">
        <v>459.7</v>
      </c>
      <c r="J380" s="2">
        <v>337.9</v>
      </c>
      <c r="K380" s="2">
        <v>115.9</v>
      </c>
      <c r="L380" s="2">
        <v>247.2</v>
      </c>
      <c r="M380" s="2">
        <v>307.5</v>
      </c>
      <c r="N380" s="2">
        <v>315.60000000000002</v>
      </c>
      <c r="O380" s="2">
        <v>329.8</v>
      </c>
      <c r="P380" s="2">
        <v>451.1</v>
      </c>
      <c r="Q380" s="2">
        <v>456.1</v>
      </c>
      <c r="R380" s="2"/>
      <c r="S380" s="2" t="s">
        <v>152</v>
      </c>
      <c r="T380" s="2">
        <v>115.9</v>
      </c>
    </row>
    <row r="381" spans="1:20">
      <c r="A381" s="2" t="s">
        <v>3189</v>
      </c>
      <c r="B381" s="2" t="s">
        <v>758</v>
      </c>
      <c r="C381" s="2" t="s">
        <v>63</v>
      </c>
      <c r="D381" s="2" t="s">
        <v>224</v>
      </c>
      <c r="E381" s="2">
        <v>714.8</v>
      </c>
      <c r="F381" s="2">
        <v>710.9</v>
      </c>
      <c r="G381" s="2">
        <v>728.1</v>
      </c>
      <c r="H381" s="2">
        <v>742.5</v>
      </c>
      <c r="I381" s="2">
        <v>518.20000000000005</v>
      </c>
      <c r="J381" s="2">
        <v>400.4</v>
      </c>
      <c r="K381" s="2">
        <v>184.9</v>
      </c>
      <c r="L381" s="2">
        <v>214.5</v>
      </c>
      <c r="M381" s="2">
        <v>260</v>
      </c>
      <c r="N381" s="2">
        <v>267.8</v>
      </c>
      <c r="O381" s="2">
        <v>283.2</v>
      </c>
      <c r="P381" s="2">
        <v>421.6</v>
      </c>
      <c r="Q381" s="2">
        <v>425.9</v>
      </c>
      <c r="R381" s="2">
        <v>58.8</v>
      </c>
      <c r="S381" s="2" t="s">
        <v>5269</v>
      </c>
      <c r="T381" s="2">
        <v>58.8</v>
      </c>
    </row>
    <row r="382" spans="1:20">
      <c r="A382" s="2" t="s">
        <v>3190</v>
      </c>
      <c r="B382" s="2" t="s">
        <v>759</v>
      </c>
      <c r="C382" s="2" t="s">
        <v>63</v>
      </c>
      <c r="D382" s="2" t="s">
        <v>224</v>
      </c>
      <c r="E382" s="2">
        <v>572.5</v>
      </c>
      <c r="F382" s="2">
        <v>569.6</v>
      </c>
      <c r="G382" s="2">
        <v>584.6</v>
      </c>
      <c r="H382" s="2">
        <v>596.5</v>
      </c>
      <c r="I382" s="2">
        <v>402.7</v>
      </c>
      <c r="J382" s="2">
        <v>321.10000000000002</v>
      </c>
      <c r="K382" s="2">
        <v>246.9</v>
      </c>
      <c r="L382" s="2">
        <v>365.1</v>
      </c>
      <c r="M382" s="2">
        <v>415.8</v>
      </c>
      <c r="N382" s="2">
        <v>423.6</v>
      </c>
      <c r="O382" s="2">
        <v>439</v>
      </c>
      <c r="P382" s="2">
        <v>573.4</v>
      </c>
      <c r="Q382" s="2">
        <v>578</v>
      </c>
      <c r="R382" s="2">
        <v>147.5</v>
      </c>
      <c r="S382" s="2" t="s">
        <v>5269</v>
      </c>
      <c r="T382" s="2">
        <v>147.5</v>
      </c>
    </row>
    <row r="383" spans="1:20">
      <c r="A383" s="2" t="s">
        <v>3191</v>
      </c>
      <c r="B383" s="2" t="s">
        <v>760</v>
      </c>
      <c r="C383" s="2" t="s">
        <v>63</v>
      </c>
      <c r="D383" s="2" t="s">
        <v>224</v>
      </c>
      <c r="E383" s="2">
        <v>854.8</v>
      </c>
      <c r="F383" s="2">
        <v>852.7</v>
      </c>
      <c r="G383" s="2">
        <v>865.7</v>
      </c>
      <c r="H383" s="2">
        <v>875</v>
      </c>
      <c r="I383" s="2">
        <v>687.9</v>
      </c>
      <c r="J383" s="2">
        <v>586.79999999999995</v>
      </c>
      <c r="K383" s="2">
        <v>397.8</v>
      </c>
      <c r="L383" s="2">
        <v>384.1</v>
      </c>
      <c r="M383" s="2">
        <v>378.5</v>
      </c>
      <c r="N383" s="2">
        <v>382.2</v>
      </c>
      <c r="O383" s="2">
        <v>395</v>
      </c>
      <c r="P383" s="2">
        <v>539.4</v>
      </c>
      <c r="Q383" s="2">
        <v>540.9</v>
      </c>
      <c r="R383" s="2">
        <v>168.1</v>
      </c>
      <c r="S383" s="2" t="s">
        <v>5269</v>
      </c>
      <c r="T383" s="2">
        <v>168.1</v>
      </c>
    </row>
    <row r="384" spans="1:20">
      <c r="A384" s="2" t="s">
        <v>3192</v>
      </c>
      <c r="B384" s="2" t="s">
        <v>761</v>
      </c>
      <c r="C384" s="2" t="s">
        <v>63</v>
      </c>
      <c r="D384" s="2" t="s">
        <v>224</v>
      </c>
      <c r="E384" s="2">
        <v>364.3</v>
      </c>
      <c r="F384" s="2">
        <v>364.9</v>
      </c>
      <c r="G384" s="2">
        <v>377</v>
      </c>
      <c r="H384" s="2">
        <v>395.3</v>
      </c>
      <c r="I384" s="2">
        <v>380.6</v>
      </c>
      <c r="J384" s="2">
        <v>393.2</v>
      </c>
      <c r="K384" s="2">
        <v>415.9</v>
      </c>
      <c r="L384" s="2">
        <v>547.29999999999995</v>
      </c>
      <c r="M384" s="2">
        <v>606</v>
      </c>
      <c r="N384" s="2">
        <v>614</v>
      </c>
      <c r="O384" s="2">
        <v>628.70000000000005</v>
      </c>
      <c r="P384" s="2">
        <v>749.6</v>
      </c>
      <c r="Q384" s="2">
        <v>754.8</v>
      </c>
      <c r="R384" s="2">
        <v>354.9</v>
      </c>
      <c r="S384" s="2" t="s">
        <v>5269</v>
      </c>
      <c r="T384" s="2">
        <v>354.9</v>
      </c>
    </row>
    <row r="385" spans="1:20">
      <c r="A385" s="2" t="s">
        <v>3193</v>
      </c>
      <c r="B385" s="2" t="s">
        <v>762</v>
      </c>
      <c r="C385" s="2" t="s">
        <v>63</v>
      </c>
      <c r="D385" s="2" t="s">
        <v>224</v>
      </c>
      <c r="E385" s="2">
        <v>719.6</v>
      </c>
      <c r="F385" s="2">
        <v>718.9</v>
      </c>
      <c r="G385" s="2">
        <v>728.3</v>
      </c>
      <c r="H385" s="2">
        <v>733.8</v>
      </c>
      <c r="I385" s="2">
        <v>587.70000000000005</v>
      </c>
      <c r="J385" s="2">
        <v>513.79999999999995</v>
      </c>
      <c r="K385" s="2">
        <v>387.7</v>
      </c>
      <c r="L385" s="2">
        <v>447.5</v>
      </c>
      <c r="M385" s="2">
        <v>470.6</v>
      </c>
      <c r="N385" s="2">
        <v>476.7</v>
      </c>
      <c r="O385" s="2">
        <v>491.9</v>
      </c>
      <c r="P385" s="2">
        <v>641.5</v>
      </c>
      <c r="Q385" s="2">
        <v>644.6</v>
      </c>
      <c r="R385" s="2">
        <v>185.2</v>
      </c>
      <c r="S385" s="2" t="s">
        <v>5269</v>
      </c>
      <c r="T385" s="2">
        <v>185.2</v>
      </c>
    </row>
    <row r="386" spans="1:20">
      <c r="A386" s="2" t="s">
        <v>3194</v>
      </c>
      <c r="B386" s="2" t="s">
        <v>763</v>
      </c>
      <c r="C386" s="2" t="s">
        <v>63</v>
      </c>
      <c r="D386" s="2" t="s">
        <v>224</v>
      </c>
      <c r="E386" s="2">
        <v>754.6</v>
      </c>
      <c r="F386" s="2">
        <v>749.7</v>
      </c>
      <c r="G386" s="2">
        <v>768.7</v>
      </c>
      <c r="H386" s="2">
        <v>785.3</v>
      </c>
      <c r="I386" s="2">
        <v>547.9</v>
      </c>
      <c r="J386" s="2">
        <v>424.6</v>
      </c>
      <c r="K386" s="2">
        <v>210.1</v>
      </c>
      <c r="L386" s="2">
        <v>173.4</v>
      </c>
      <c r="M386" s="2">
        <v>235.6</v>
      </c>
      <c r="N386" s="2">
        <v>242.9</v>
      </c>
      <c r="O386" s="2">
        <v>254.4</v>
      </c>
      <c r="P386" s="2">
        <v>358</v>
      </c>
      <c r="Q386" s="2">
        <v>363.2</v>
      </c>
      <c r="R386" s="2"/>
      <c r="S386" s="2" t="s">
        <v>156</v>
      </c>
      <c r="T386" s="2">
        <v>173.4</v>
      </c>
    </row>
    <row r="387" spans="1:20">
      <c r="A387" s="2" t="s">
        <v>3195</v>
      </c>
      <c r="B387" s="2" t="s">
        <v>765</v>
      </c>
      <c r="C387" s="2" t="s">
        <v>63</v>
      </c>
      <c r="D387" s="2" t="s">
        <v>224</v>
      </c>
      <c r="E387" s="2">
        <v>605.20000000000005</v>
      </c>
      <c r="F387" s="2">
        <v>605.70000000000005</v>
      </c>
      <c r="G387" s="2">
        <v>611.70000000000005</v>
      </c>
      <c r="H387" s="2">
        <v>613.9</v>
      </c>
      <c r="I387" s="2">
        <v>512.6</v>
      </c>
      <c r="J387" s="2">
        <v>469.2</v>
      </c>
      <c r="K387" s="2">
        <v>405.1</v>
      </c>
      <c r="L387" s="2">
        <v>505.6</v>
      </c>
      <c r="M387" s="2">
        <v>544.79999999999995</v>
      </c>
      <c r="N387" s="2">
        <v>551.9</v>
      </c>
      <c r="O387" s="2">
        <v>567.6</v>
      </c>
      <c r="P387" s="2">
        <v>711.8</v>
      </c>
      <c r="Q387" s="2">
        <v>715.8</v>
      </c>
      <c r="R387" s="2">
        <v>253.8</v>
      </c>
      <c r="S387" s="2" t="s">
        <v>5269</v>
      </c>
      <c r="T387" s="2">
        <v>253.8</v>
      </c>
    </row>
    <row r="388" spans="1:20">
      <c r="A388" s="2" t="s">
        <v>3196</v>
      </c>
      <c r="B388" s="2" t="s">
        <v>766</v>
      </c>
      <c r="C388" s="2" t="s">
        <v>63</v>
      </c>
      <c r="D388" s="2" t="s">
        <v>224</v>
      </c>
      <c r="E388" s="2">
        <v>364.7</v>
      </c>
      <c r="F388" s="2">
        <v>359</v>
      </c>
      <c r="G388" s="2">
        <v>379.4</v>
      </c>
      <c r="H388" s="2">
        <v>399.3</v>
      </c>
      <c r="I388" s="2">
        <v>378.7</v>
      </c>
      <c r="J388" s="2">
        <v>391.8</v>
      </c>
      <c r="K388" s="2">
        <v>415.7</v>
      </c>
      <c r="L388" s="2">
        <v>547</v>
      </c>
      <c r="M388" s="2">
        <v>606.1</v>
      </c>
      <c r="N388" s="2">
        <v>614.1</v>
      </c>
      <c r="O388" s="2">
        <v>628.70000000000005</v>
      </c>
      <c r="P388" s="2">
        <v>748.9</v>
      </c>
      <c r="Q388" s="2">
        <v>754</v>
      </c>
      <c r="R388" s="2"/>
      <c r="S388" s="2" t="s">
        <v>133</v>
      </c>
      <c r="T388" s="2">
        <v>359</v>
      </c>
    </row>
    <row r="389" spans="1:20">
      <c r="A389" s="2" t="s">
        <v>3197</v>
      </c>
      <c r="B389" s="2" t="s">
        <v>767</v>
      </c>
      <c r="C389" s="2" t="s">
        <v>63</v>
      </c>
      <c r="D389" s="2" t="s">
        <v>224</v>
      </c>
      <c r="E389" s="2">
        <v>365.1</v>
      </c>
      <c r="F389" s="2">
        <v>363.7</v>
      </c>
      <c r="G389" s="2">
        <v>379</v>
      </c>
      <c r="H389" s="2">
        <v>397.7</v>
      </c>
      <c r="I389" s="2">
        <v>378.4</v>
      </c>
      <c r="J389" s="2">
        <v>391.2</v>
      </c>
      <c r="K389" s="2">
        <v>414.2</v>
      </c>
      <c r="L389" s="2">
        <v>545.5</v>
      </c>
      <c r="M389" s="2">
        <v>604.29999999999995</v>
      </c>
      <c r="N389" s="2">
        <v>612.29999999999995</v>
      </c>
      <c r="O389" s="2">
        <v>627</v>
      </c>
      <c r="P389" s="2">
        <v>747.7</v>
      </c>
      <c r="Q389" s="2">
        <v>752.9</v>
      </c>
      <c r="R389" s="2">
        <v>353.7</v>
      </c>
      <c r="S389" s="2" t="s">
        <v>5269</v>
      </c>
      <c r="T389" s="2">
        <v>353.7</v>
      </c>
    </row>
    <row r="390" spans="1:20">
      <c r="A390" s="2" t="s">
        <v>3198</v>
      </c>
      <c r="B390" s="2" t="s">
        <v>768</v>
      </c>
      <c r="C390" s="2" t="s">
        <v>63</v>
      </c>
      <c r="D390" s="2" t="s">
        <v>224</v>
      </c>
      <c r="E390" s="2">
        <v>371.4</v>
      </c>
      <c r="F390" s="2">
        <v>374.6</v>
      </c>
      <c r="G390" s="2">
        <v>372.8</v>
      </c>
      <c r="H390" s="2">
        <v>383.9</v>
      </c>
      <c r="I390" s="2">
        <v>391.6</v>
      </c>
      <c r="J390" s="2">
        <v>403.8</v>
      </c>
      <c r="K390" s="2">
        <v>425.4</v>
      </c>
      <c r="L390" s="2">
        <v>556.6</v>
      </c>
      <c r="M390" s="2">
        <v>614.9</v>
      </c>
      <c r="N390" s="2">
        <v>622.9</v>
      </c>
      <c r="O390" s="2">
        <v>637.70000000000005</v>
      </c>
      <c r="P390" s="2">
        <v>759.5</v>
      </c>
      <c r="Q390" s="2">
        <v>764.6</v>
      </c>
      <c r="R390" s="2">
        <v>361.6</v>
      </c>
      <c r="S390" s="2" t="s">
        <v>5269</v>
      </c>
      <c r="T390" s="2">
        <v>361.6</v>
      </c>
    </row>
    <row r="391" spans="1:20">
      <c r="A391" s="2" t="s">
        <v>3199</v>
      </c>
      <c r="B391" s="2" t="s">
        <v>769</v>
      </c>
      <c r="C391" s="2" t="s">
        <v>63</v>
      </c>
      <c r="D391" s="2" t="s">
        <v>224</v>
      </c>
      <c r="E391" s="2">
        <v>680.4</v>
      </c>
      <c r="F391" s="2">
        <v>677</v>
      </c>
      <c r="G391" s="2">
        <v>693</v>
      </c>
      <c r="H391" s="2">
        <v>705.9</v>
      </c>
      <c r="I391" s="2">
        <v>494.1</v>
      </c>
      <c r="J391" s="2">
        <v>385.1</v>
      </c>
      <c r="K391" s="2">
        <v>202.9</v>
      </c>
      <c r="L391" s="2">
        <v>270.7</v>
      </c>
      <c r="M391" s="2">
        <v>311.89999999999998</v>
      </c>
      <c r="N391" s="2">
        <v>319.39999999999998</v>
      </c>
      <c r="O391" s="2">
        <v>335</v>
      </c>
      <c r="P391" s="2">
        <v>476.9</v>
      </c>
      <c r="Q391" s="2">
        <v>481</v>
      </c>
      <c r="R391" s="2">
        <v>39.9</v>
      </c>
      <c r="S391" s="2" t="s">
        <v>5269</v>
      </c>
      <c r="T391" s="2">
        <v>39.9</v>
      </c>
    </row>
    <row r="392" spans="1:20">
      <c r="A392" s="2" t="s">
        <v>3200</v>
      </c>
      <c r="B392" s="2" t="s">
        <v>770</v>
      </c>
      <c r="C392" s="2" t="s">
        <v>63</v>
      </c>
      <c r="D392" s="2" t="s">
        <v>224</v>
      </c>
      <c r="E392" s="2">
        <v>362</v>
      </c>
      <c r="F392" s="2">
        <v>365.2</v>
      </c>
      <c r="G392" s="2">
        <v>372.5</v>
      </c>
      <c r="H392" s="2">
        <v>391.8</v>
      </c>
      <c r="I392" s="2">
        <v>384.8</v>
      </c>
      <c r="J392" s="2">
        <v>397.6</v>
      </c>
      <c r="K392" s="2">
        <v>420.5</v>
      </c>
      <c r="L392" s="2">
        <v>551.9</v>
      </c>
      <c r="M392" s="2">
        <v>610.6</v>
      </c>
      <c r="N392" s="2">
        <v>618.6</v>
      </c>
      <c r="O392" s="2">
        <v>633.29999999999995</v>
      </c>
      <c r="P392" s="2">
        <v>754.2</v>
      </c>
      <c r="Q392" s="2">
        <v>759.3</v>
      </c>
      <c r="R392" s="2">
        <v>359.5</v>
      </c>
      <c r="S392" s="2" t="s">
        <v>5269</v>
      </c>
      <c r="T392" s="2">
        <v>359.5</v>
      </c>
    </row>
    <row r="393" spans="1:20">
      <c r="A393" s="2" t="s">
        <v>3201</v>
      </c>
      <c r="B393" s="2" t="s">
        <v>771</v>
      </c>
      <c r="C393" s="2" t="s">
        <v>63</v>
      </c>
      <c r="D393" s="2" t="s">
        <v>224</v>
      </c>
      <c r="E393" s="2">
        <v>959</v>
      </c>
      <c r="F393" s="2">
        <v>956.1</v>
      </c>
      <c r="G393" s="2">
        <v>970.8</v>
      </c>
      <c r="H393" s="2">
        <v>982</v>
      </c>
      <c r="I393" s="2">
        <v>777.4</v>
      </c>
      <c r="J393" s="2">
        <v>666</v>
      </c>
      <c r="K393" s="2">
        <v>454.8</v>
      </c>
      <c r="L393" s="2">
        <v>395.1</v>
      </c>
      <c r="M393" s="2">
        <v>369.1</v>
      </c>
      <c r="N393" s="2">
        <v>370.2</v>
      </c>
      <c r="O393" s="2">
        <v>378.8</v>
      </c>
      <c r="P393" s="2">
        <v>500.5</v>
      </c>
      <c r="Q393" s="2">
        <v>500.5</v>
      </c>
      <c r="R393" s="2">
        <v>243.5</v>
      </c>
      <c r="S393" s="2" t="s">
        <v>5269</v>
      </c>
      <c r="T393" s="2">
        <v>243.5</v>
      </c>
    </row>
    <row r="394" spans="1:20">
      <c r="A394" s="2" t="s">
        <v>3202</v>
      </c>
      <c r="B394" s="2" t="s">
        <v>772</v>
      </c>
      <c r="C394" s="2" t="s">
        <v>63</v>
      </c>
      <c r="D394" s="2" t="s">
        <v>224</v>
      </c>
      <c r="E394" s="2">
        <v>861.2</v>
      </c>
      <c r="F394" s="2">
        <v>859</v>
      </c>
      <c r="G394" s="2">
        <v>872.2</v>
      </c>
      <c r="H394" s="2">
        <v>881.7</v>
      </c>
      <c r="I394" s="2">
        <v>692.7</v>
      </c>
      <c r="J394" s="2">
        <v>590.6</v>
      </c>
      <c r="K394" s="2">
        <v>399.1</v>
      </c>
      <c r="L394" s="2">
        <v>381.3</v>
      </c>
      <c r="M394" s="2">
        <v>374.1</v>
      </c>
      <c r="N394" s="2">
        <v>377.6</v>
      </c>
      <c r="O394" s="2">
        <v>390.1</v>
      </c>
      <c r="P394" s="2">
        <v>533.6</v>
      </c>
      <c r="Q394" s="2">
        <v>535</v>
      </c>
      <c r="R394" s="2">
        <v>170.1</v>
      </c>
      <c r="S394" s="2" t="s">
        <v>5269</v>
      </c>
      <c r="T394" s="2">
        <v>170.1</v>
      </c>
    </row>
    <row r="395" spans="1:20">
      <c r="A395" s="2" t="s">
        <v>3203</v>
      </c>
      <c r="B395" s="2" t="s">
        <v>773</v>
      </c>
      <c r="C395" s="2" t="s">
        <v>63</v>
      </c>
      <c r="D395" s="2" t="s">
        <v>224</v>
      </c>
      <c r="E395" s="2">
        <v>841.1</v>
      </c>
      <c r="F395" s="2">
        <v>838.9</v>
      </c>
      <c r="G395" s="2">
        <v>852</v>
      </c>
      <c r="H395" s="2">
        <v>861.5</v>
      </c>
      <c r="I395" s="2">
        <v>673.6</v>
      </c>
      <c r="J395" s="2">
        <v>572.5</v>
      </c>
      <c r="K395" s="2">
        <v>384.1</v>
      </c>
      <c r="L395" s="2">
        <v>373.4</v>
      </c>
      <c r="M395" s="2">
        <v>369.9</v>
      </c>
      <c r="N395" s="2">
        <v>373.8</v>
      </c>
      <c r="O395" s="2">
        <v>386.8</v>
      </c>
      <c r="P395" s="2">
        <v>532.5</v>
      </c>
      <c r="Q395" s="2">
        <v>534.20000000000005</v>
      </c>
      <c r="R395" s="2">
        <v>154.1</v>
      </c>
      <c r="S395" s="2" t="s">
        <v>5269</v>
      </c>
      <c r="T395" s="2">
        <v>154.1</v>
      </c>
    </row>
    <row r="396" spans="1:20">
      <c r="A396" s="2" t="s">
        <v>3204</v>
      </c>
      <c r="B396" s="2" t="s">
        <v>774</v>
      </c>
      <c r="C396" s="2" t="s">
        <v>63</v>
      </c>
      <c r="D396" s="2" t="s">
        <v>224</v>
      </c>
      <c r="E396" s="2">
        <v>513.1</v>
      </c>
      <c r="F396" s="2">
        <v>515.9</v>
      </c>
      <c r="G396" s="2">
        <v>514</v>
      </c>
      <c r="H396" s="2">
        <v>508.5</v>
      </c>
      <c r="I396" s="2">
        <v>498.3</v>
      </c>
      <c r="J396" s="2">
        <v>493.9</v>
      </c>
      <c r="K396" s="2">
        <v>486.8</v>
      </c>
      <c r="L396" s="2">
        <v>609.70000000000005</v>
      </c>
      <c r="M396" s="2">
        <v>659.8</v>
      </c>
      <c r="N396" s="2">
        <v>667.5</v>
      </c>
      <c r="O396" s="2">
        <v>683</v>
      </c>
      <c r="P396" s="2">
        <v>818</v>
      </c>
      <c r="Q396" s="2">
        <v>822.6</v>
      </c>
      <c r="R396" s="2">
        <v>380.4</v>
      </c>
      <c r="S396" s="2" t="s">
        <v>5269</v>
      </c>
      <c r="T396" s="2">
        <v>380.4</v>
      </c>
    </row>
    <row r="397" spans="1:20">
      <c r="A397" s="2" t="s">
        <v>3205</v>
      </c>
      <c r="B397" s="2" t="s">
        <v>775</v>
      </c>
      <c r="C397" s="2" t="s">
        <v>63</v>
      </c>
      <c r="D397" s="2" t="s">
        <v>224</v>
      </c>
      <c r="E397" s="2">
        <v>361.7</v>
      </c>
      <c r="F397" s="2">
        <v>363</v>
      </c>
      <c r="G397" s="2">
        <v>375.6</v>
      </c>
      <c r="H397" s="2">
        <v>394.8</v>
      </c>
      <c r="I397" s="2">
        <v>381.7</v>
      </c>
      <c r="J397" s="2">
        <v>394.6</v>
      </c>
      <c r="K397" s="2">
        <v>417.7</v>
      </c>
      <c r="L397" s="2">
        <v>549</v>
      </c>
      <c r="M397" s="2">
        <v>607.9</v>
      </c>
      <c r="N397" s="2">
        <v>615.9</v>
      </c>
      <c r="O397" s="2">
        <v>630.5</v>
      </c>
      <c r="P397" s="2">
        <v>751.2</v>
      </c>
      <c r="Q397" s="2">
        <v>756.4</v>
      </c>
      <c r="R397" s="2">
        <v>357.1</v>
      </c>
      <c r="S397" s="2" t="s">
        <v>5269</v>
      </c>
      <c r="T397" s="2">
        <v>357.1</v>
      </c>
    </row>
    <row r="398" spans="1:20">
      <c r="A398" s="2" t="s">
        <v>3206</v>
      </c>
      <c r="B398" s="2" t="s">
        <v>776</v>
      </c>
      <c r="C398" s="2" t="s">
        <v>63</v>
      </c>
      <c r="D398" s="2" t="s">
        <v>224</v>
      </c>
      <c r="E398" s="2">
        <v>364.8</v>
      </c>
      <c r="F398" s="2">
        <v>364.9</v>
      </c>
      <c r="G398" s="2">
        <v>377.8</v>
      </c>
      <c r="H398" s="2">
        <v>396</v>
      </c>
      <c r="I398" s="2">
        <v>379.8</v>
      </c>
      <c r="J398" s="2">
        <v>392.5</v>
      </c>
      <c r="K398" s="2">
        <v>415.2</v>
      </c>
      <c r="L398" s="2">
        <v>546.5</v>
      </c>
      <c r="M398" s="2">
        <v>605.29999999999995</v>
      </c>
      <c r="N398" s="2">
        <v>613.29999999999995</v>
      </c>
      <c r="O398" s="2">
        <v>627.9</v>
      </c>
      <c r="P398" s="2">
        <v>748.9</v>
      </c>
      <c r="Q398" s="2">
        <v>754</v>
      </c>
      <c r="R398" s="2">
        <v>354.2</v>
      </c>
      <c r="S398" s="2" t="s">
        <v>5269</v>
      </c>
      <c r="T398" s="2">
        <v>354.2</v>
      </c>
    </row>
    <row r="399" spans="1:20">
      <c r="A399" s="2" t="s">
        <v>3207</v>
      </c>
      <c r="B399" s="2" t="s">
        <v>777</v>
      </c>
      <c r="C399" s="2" t="s">
        <v>63</v>
      </c>
      <c r="D399" s="2" t="s">
        <v>224</v>
      </c>
      <c r="E399" s="2">
        <v>831</v>
      </c>
      <c r="F399" s="2">
        <v>826.6</v>
      </c>
      <c r="G399" s="2">
        <v>844.8</v>
      </c>
      <c r="H399" s="2">
        <v>860.2</v>
      </c>
      <c r="I399" s="2">
        <v>628</v>
      </c>
      <c r="J399" s="2">
        <v>505.7</v>
      </c>
      <c r="K399" s="2">
        <v>283.3</v>
      </c>
      <c r="L399" s="2">
        <v>184.7</v>
      </c>
      <c r="M399" s="2">
        <v>158.30000000000001</v>
      </c>
      <c r="N399" s="2">
        <v>159.9</v>
      </c>
      <c r="O399" s="2">
        <v>164.3</v>
      </c>
      <c r="P399" s="2">
        <v>304.7</v>
      </c>
      <c r="Q399" s="2">
        <v>307.8</v>
      </c>
      <c r="R399" s="2"/>
      <c r="S399" s="2" t="s">
        <v>161</v>
      </c>
      <c r="T399" s="2">
        <v>158.30000000000001</v>
      </c>
    </row>
    <row r="400" spans="1:20">
      <c r="A400" s="2" t="s">
        <v>3208</v>
      </c>
      <c r="B400" s="2" t="s">
        <v>778</v>
      </c>
      <c r="C400" s="2" t="s">
        <v>63</v>
      </c>
      <c r="D400" s="2" t="s">
        <v>224</v>
      </c>
      <c r="E400" s="2">
        <v>379.8</v>
      </c>
      <c r="F400" s="2">
        <v>381</v>
      </c>
      <c r="G400" s="2">
        <v>387.2</v>
      </c>
      <c r="H400" s="2">
        <v>397.2</v>
      </c>
      <c r="I400" s="2">
        <v>381.9</v>
      </c>
      <c r="J400" s="2">
        <v>392.6</v>
      </c>
      <c r="K400" s="2">
        <v>412.3</v>
      </c>
      <c r="L400" s="2">
        <v>543.4</v>
      </c>
      <c r="M400" s="2">
        <v>601.29999999999995</v>
      </c>
      <c r="N400" s="2">
        <v>609.29999999999995</v>
      </c>
      <c r="O400" s="2">
        <v>624.1</v>
      </c>
      <c r="P400" s="2">
        <v>746.9</v>
      </c>
      <c r="Q400" s="2">
        <v>752</v>
      </c>
      <c r="R400" s="2">
        <v>346.5</v>
      </c>
      <c r="S400" s="2" t="s">
        <v>5269</v>
      </c>
      <c r="T400" s="2">
        <v>346.5</v>
      </c>
    </row>
    <row r="401" spans="1:20">
      <c r="A401" s="2" t="s">
        <v>3209</v>
      </c>
      <c r="B401" s="2" t="s">
        <v>779</v>
      </c>
      <c r="C401" s="2" t="s">
        <v>63</v>
      </c>
      <c r="D401" s="2" t="s">
        <v>224</v>
      </c>
      <c r="E401" s="2">
        <v>511.6</v>
      </c>
      <c r="F401" s="2">
        <v>514.5</v>
      </c>
      <c r="G401" s="2">
        <v>512.5</v>
      </c>
      <c r="H401" s="2">
        <v>507</v>
      </c>
      <c r="I401" s="2">
        <v>497.2</v>
      </c>
      <c r="J401" s="2">
        <v>493</v>
      </c>
      <c r="K401" s="2">
        <v>486.2</v>
      </c>
      <c r="L401" s="2">
        <v>609.4</v>
      </c>
      <c r="M401" s="2">
        <v>659.5</v>
      </c>
      <c r="N401" s="2">
        <v>667.2</v>
      </c>
      <c r="O401" s="2">
        <v>682.7</v>
      </c>
      <c r="P401" s="2">
        <v>817.6</v>
      </c>
      <c r="Q401" s="2">
        <v>822.2</v>
      </c>
      <c r="R401" s="2">
        <v>380.3</v>
      </c>
      <c r="S401" s="2" t="s">
        <v>5269</v>
      </c>
      <c r="T401" s="2">
        <v>380.3</v>
      </c>
    </row>
    <row r="402" spans="1:20">
      <c r="A402" s="2" t="s">
        <v>3210</v>
      </c>
      <c r="B402" s="2" t="s">
        <v>780</v>
      </c>
      <c r="C402" s="2" t="s">
        <v>63</v>
      </c>
      <c r="D402" s="2" t="s">
        <v>224</v>
      </c>
      <c r="E402" s="2">
        <v>852.9</v>
      </c>
      <c r="F402" s="2">
        <v>850.6</v>
      </c>
      <c r="G402" s="2">
        <v>864</v>
      </c>
      <c r="H402" s="2">
        <v>873.8</v>
      </c>
      <c r="I402" s="2">
        <v>682.8</v>
      </c>
      <c r="J402" s="2">
        <v>579.70000000000005</v>
      </c>
      <c r="K402" s="2">
        <v>387</v>
      </c>
      <c r="L402" s="2">
        <v>368.9</v>
      </c>
      <c r="M402" s="2">
        <v>362.2</v>
      </c>
      <c r="N402" s="2">
        <v>365.8</v>
      </c>
      <c r="O402" s="2">
        <v>378.5</v>
      </c>
      <c r="P402" s="2">
        <v>522.6</v>
      </c>
      <c r="Q402" s="2">
        <v>524.1</v>
      </c>
      <c r="R402" s="2">
        <v>158.5</v>
      </c>
      <c r="S402" s="2" t="s">
        <v>5269</v>
      </c>
      <c r="T402" s="2">
        <v>158.5</v>
      </c>
    </row>
    <row r="403" spans="1:20">
      <c r="A403" s="2" t="s">
        <v>3211</v>
      </c>
      <c r="B403" s="2" t="s">
        <v>782</v>
      </c>
      <c r="C403" s="2" t="s">
        <v>63</v>
      </c>
      <c r="D403" s="2" t="s">
        <v>224</v>
      </c>
      <c r="E403" s="2">
        <v>854.7</v>
      </c>
      <c r="F403" s="2">
        <v>852.6</v>
      </c>
      <c r="G403" s="2">
        <v>865.6</v>
      </c>
      <c r="H403" s="2">
        <v>874.9</v>
      </c>
      <c r="I403" s="2">
        <v>687.8</v>
      </c>
      <c r="J403" s="2">
        <v>586.70000000000005</v>
      </c>
      <c r="K403" s="2">
        <v>397.7</v>
      </c>
      <c r="L403" s="2">
        <v>383.9</v>
      </c>
      <c r="M403" s="2">
        <v>378.4</v>
      </c>
      <c r="N403" s="2">
        <v>382</v>
      </c>
      <c r="O403" s="2">
        <v>394.8</v>
      </c>
      <c r="P403" s="2">
        <v>539.20000000000005</v>
      </c>
      <c r="Q403" s="2">
        <v>540.70000000000005</v>
      </c>
      <c r="R403" s="2">
        <v>167.9</v>
      </c>
      <c r="S403" s="2" t="s">
        <v>5269</v>
      </c>
      <c r="T403" s="2">
        <v>167.9</v>
      </c>
    </row>
    <row r="404" spans="1:20">
      <c r="A404" s="2" t="s">
        <v>3212</v>
      </c>
      <c r="B404" s="2" t="s">
        <v>783</v>
      </c>
      <c r="C404" s="2" t="s">
        <v>63</v>
      </c>
      <c r="D404" s="2" t="s">
        <v>224</v>
      </c>
      <c r="E404" s="2">
        <v>723.7</v>
      </c>
      <c r="F404" s="2">
        <v>722.9</v>
      </c>
      <c r="G404" s="2">
        <v>732.4</v>
      </c>
      <c r="H404" s="2">
        <v>737.9</v>
      </c>
      <c r="I404" s="2">
        <v>591.29999999999995</v>
      </c>
      <c r="J404" s="2">
        <v>516.79999999999995</v>
      </c>
      <c r="K404" s="2">
        <v>389.3</v>
      </c>
      <c r="L404" s="2">
        <v>447.7</v>
      </c>
      <c r="M404" s="2">
        <v>470.1</v>
      </c>
      <c r="N404" s="2">
        <v>476.2</v>
      </c>
      <c r="O404" s="2">
        <v>491.4</v>
      </c>
      <c r="P404" s="2">
        <v>641.1</v>
      </c>
      <c r="Q404" s="2">
        <v>644.1</v>
      </c>
      <c r="R404" s="2">
        <v>185.6</v>
      </c>
      <c r="S404" s="2" t="s">
        <v>5269</v>
      </c>
      <c r="T404" s="2">
        <v>185.6</v>
      </c>
    </row>
    <row r="405" spans="1:20">
      <c r="A405" s="2" t="s">
        <v>3213</v>
      </c>
      <c r="B405" s="2" t="s">
        <v>784</v>
      </c>
      <c r="C405" s="2" t="s">
        <v>63</v>
      </c>
      <c r="D405" s="2" t="s">
        <v>224</v>
      </c>
      <c r="E405" s="2">
        <v>381.1</v>
      </c>
      <c r="F405" s="2">
        <v>382.3</v>
      </c>
      <c r="G405" s="2">
        <v>388.2</v>
      </c>
      <c r="H405" s="2">
        <v>397.6</v>
      </c>
      <c r="I405" s="2">
        <v>382.4</v>
      </c>
      <c r="J405" s="2">
        <v>392.9</v>
      </c>
      <c r="K405" s="2">
        <v>412.3</v>
      </c>
      <c r="L405" s="2">
        <v>543.4</v>
      </c>
      <c r="M405" s="2">
        <v>601.20000000000005</v>
      </c>
      <c r="N405" s="2">
        <v>609.20000000000005</v>
      </c>
      <c r="O405" s="2">
        <v>624</v>
      </c>
      <c r="P405" s="2">
        <v>747</v>
      </c>
      <c r="Q405" s="2">
        <v>752.1</v>
      </c>
      <c r="R405" s="2">
        <v>346.1</v>
      </c>
      <c r="S405" s="2" t="s">
        <v>5269</v>
      </c>
      <c r="T405" s="2">
        <v>346.1</v>
      </c>
    </row>
    <row r="406" spans="1:20">
      <c r="A406" s="2" t="s">
        <v>3214</v>
      </c>
      <c r="B406" s="2" t="s">
        <v>785</v>
      </c>
      <c r="C406" s="2" t="s">
        <v>63</v>
      </c>
      <c r="D406" s="2" t="s">
        <v>224</v>
      </c>
      <c r="E406" s="2">
        <v>716.8</v>
      </c>
      <c r="F406" s="2">
        <v>713.6</v>
      </c>
      <c r="G406" s="2">
        <v>729.1</v>
      </c>
      <c r="H406" s="2">
        <v>741.3</v>
      </c>
      <c r="I406" s="2">
        <v>533.5</v>
      </c>
      <c r="J406" s="2">
        <v>425.3</v>
      </c>
      <c r="K406" s="2">
        <v>234.9</v>
      </c>
      <c r="L406" s="2">
        <v>269.39999999999998</v>
      </c>
      <c r="M406" s="2">
        <v>298.7</v>
      </c>
      <c r="N406" s="2">
        <v>305.5</v>
      </c>
      <c r="O406" s="2">
        <v>321.2</v>
      </c>
      <c r="P406" s="2">
        <v>468.3</v>
      </c>
      <c r="Q406" s="2">
        <v>471.9</v>
      </c>
      <c r="R406" s="2">
        <v>7</v>
      </c>
      <c r="S406" s="2" t="s">
        <v>5269</v>
      </c>
      <c r="T406" s="2">
        <v>7</v>
      </c>
    </row>
    <row r="407" spans="1:20">
      <c r="A407" s="2" t="s">
        <v>3215</v>
      </c>
      <c r="B407" s="2" t="s">
        <v>786</v>
      </c>
      <c r="C407" s="2" t="s">
        <v>63</v>
      </c>
      <c r="D407" s="2" t="s">
        <v>224</v>
      </c>
      <c r="E407" s="2">
        <v>862</v>
      </c>
      <c r="F407" s="2">
        <v>859.1</v>
      </c>
      <c r="G407" s="2">
        <v>874</v>
      </c>
      <c r="H407" s="2">
        <v>885.4</v>
      </c>
      <c r="I407" s="2">
        <v>680.3</v>
      </c>
      <c r="J407" s="2">
        <v>569.9</v>
      </c>
      <c r="K407" s="2">
        <v>362.5</v>
      </c>
      <c r="L407" s="2">
        <v>320.5</v>
      </c>
      <c r="M407" s="2">
        <v>305.8</v>
      </c>
      <c r="N407" s="2">
        <v>308.60000000000002</v>
      </c>
      <c r="O407" s="2">
        <v>320.2</v>
      </c>
      <c r="P407" s="2">
        <v>460.8</v>
      </c>
      <c r="Q407" s="2">
        <v>462</v>
      </c>
      <c r="R407" s="2">
        <v>146.4</v>
      </c>
      <c r="S407" s="2" t="s">
        <v>5269</v>
      </c>
      <c r="T407" s="2">
        <v>146.4</v>
      </c>
    </row>
    <row r="408" spans="1:20">
      <c r="A408" s="2" t="s">
        <v>3216</v>
      </c>
      <c r="B408" s="2" t="s">
        <v>787</v>
      </c>
      <c r="C408" s="2" t="s">
        <v>63</v>
      </c>
      <c r="D408" s="2" t="s">
        <v>224</v>
      </c>
      <c r="E408" s="2">
        <v>826.5</v>
      </c>
      <c r="F408" s="2">
        <v>822.2</v>
      </c>
      <c r="G408" s="2">
        <v>840.2</v>
      </c>
      <c r="H408" s="2">
        <v>855.3</v>
      </c>
      <c r="I408" s="2">
        <v>624.6</v>
      </c>
      <c r="J408" s="2">
        <v>502.7</v>
      </c>
      <c r="K408" s="2">
        <v>279.8</v>
      </c>
      <c r="L408" s="2">
        <v>184.3</v>
      </c>
      <c r="M408" s="2">
        <v>149.80000000000001</v>
      </c>
      <c r="N408" s="2">
        <v>151.5</v>
      </c>
      <c r="O408" s="2">
        <v>167.2</v>
      </c>
      <c r="P408" s="2">
        <v>316.5</v>
      </c>
      <c r="Q408" s="2">
        <v>319.5</v>
      </c>
      <c r="R408" s="2">
        <v>147.5</v>
      </c>
      <c r="S408" s="2" t="s">
        <v>5269</v>
      </c>
      <c r="T408" s="2">
        <v>147.5</v>
      </c>
    </row>
    <row r="409" spans="1:20">
      <c r="A409" s="2" t="s">
        <v>3217</v>
      </c>
      <c r="B409" s="2" t="s">
        <v>788</v>
      </c>
      <c r="C409" s="2" t="s">
        <v>63</v>
      </c>
      <c r="D409" s="2" t="s">
        <v>224</v>
      </c>
      <c r="E409" s="2">
        <v>362.8</v>
      </c>
      <c r="F409" s="2">
        <v>366.1</v>
      </c>
      <c r="G409" s="2">
        <v>371.7</v>
      </c>
      <c r="H409" s="2">
        <v>390.8</v>
      </c>
      <c r="I409" s="2">
        <v>385.7</v>
      </c>
      <c r="J409" s="2">
        <v>398.4</v>
      </c>
      <c r="K409" s="2">
        <v>421.3</v>
      </c>
      <c r="L409" s="2">
        <v>552.6</v>
      </c>
      <c r="M409" s="2">
        <v>611.29999999999995</v>
      </c>
      <c r="N409" s="2">
        <v>619.29999999999995</v>
      </c>
      <c r="O409" s="2">
        <v>634</v>
      </c>
      <c r="P409" s="2">
        <v>755</v>
      </c>
      <c r="Q409" s="2">
        <v>760.1</v>
      </c>
      <c r="R409" s="2">
        <v>360</v>
      </c>
      <c r="S409" s="2" t="s">
        <v>5269</v>
      </c>
      <c r="T409" s="2">
        <v>360</v>
      </c>
    </row>
    <row r="410" spans="1:20">
      <c r="A410" s="2" t="s">
        <v>3218</v>
      </c>
      <c r="B410" s="2" t="s">
        <v>789</v>
      </c>
      <c r="C410" s="2" t="s">
        <v>63</v>
      </c>
      <c r="D410" s="2" t="s">
        <v>224</v>
      </c>
      <c r="E410" s="2">
        <v>390.9</v>
      </c>
      <c r="F410" s="2">
        <v>388.1</v>
      </c>
      <c r="G410" s="2">
        <v>403.8</v>
      </c>
      <c r="H410" s="2">
        <v>419.1</v>
      </c>
      <c r="I410" s="2">
        <v>358</v>
      </c>
      <c r="J410" s="2">
        <v>368.9</v>
      </c>
      <c r="K410" s="2">
        <v>389.8</v>
      </c>
      <c r="L410" s="2">
        <v>521</v>
      </c>
      <c r="M410" s="2">
        <v>579.4</v>
      </c>
      <c r="N410" s="2">
        <v>587.4</v>
      </c>
      <c r="O410" s="2">
        <v>602.1</v>
      </c>
      <c r="P410" s="2">
        <v>724</v>
      </c>
      <c r="Q410" s="2">
        <v>729.1</v>
      </c>
      <c r="R410" s="2">
        <v>327.9</v>
      </c>
      <c r="S410" s="2" t="s">
        <v>5269</v>
      </c>
      <c r="T410" s="2">
        <v>327.9</v>
      </c>
    </row>
    <row r="411" spans="1:20">
      <c r="A411" s="2" t="s">
        <v>3219</v>
      </c>
      <c r="B411" s="2" t="s">
        <v>791</v>
      </c>
      <c r="C411" s="2" t="s">
        <v>63</v>
      </c>
      <c r="D411" s="2" t="s">
        <v>224</v>
      </c>
      <c r="E411" s="2">
        <v>826.4</v>
      </c>
      <c r="F411" s="2">
        <v>822.1</v>
      </c>
      <c r="G411" s="2">
        <v>840.1</v>
      </c>
      <c r="H411" s="2">
        <v>855.3</v>
      </c>
      <c r="I411" s="2">
        <v>624.20000000000005</v>
      </c>
      <c r="J411" s="2">
        <v>502.2</v>
      </c>
      <c r="K411" s="2">
        <v>279.39999999999998</v>
      </c>
      <c r="L411" s="2">
        <v>183</v>
      </c>
      <c r="M411" s="2">
        <v>149.30000000000001</v>
      </c>
      <c r="N411" s="2">
        <v>151.4</v>
      </c>
      <c r="O411" s="2">
        <v>166</v>
      </c>
      <c r="P411" s="2">
        <v>314.3</v>
      </c>
      <c r="Q411" s="2">
        <v>317.39999999999998</v>
      </c>
      <c r="R411" s="2"/>
      <c r="S411" s="2" t="s">
        <v>161</v>
      </c>
      <c r="T411" s="2">
        <v>149.30000000000001</v>
      </c>
    </row>
    <row r="412" spans="1:20">
      <c r="A412" s="2" t="s">
        <v>3220</v>
      </c>
      <c r="B412" s="2" t="s">
        <v>792</v>
      </c>
      <c r="C412" s="2" t="s">
        <v>63</v>
      </c>
      <c r="D412" s="2" t="s">
        <v>224</v>
      </c>
      <c r="E412" s="2">
        <v>516.5</v>
      </c>
      <c r="F412" s="2">
        <v>519.4</v>
      </c>
      <c r="G412" s="2">
        <v>517.5</v>
      </c>
      <c r="H412" s="2">
        <v>512.20000000000005</v>
      </c>
      <c r="I412" s="2">
        <v>500</v>
      </c>
      <c r="J412" s="2">
        <v>494.9</v>
      </c>
      <c r="K412" s="2">
        <v>486.4</v>
      </c>
      <c r="L412" s="2">
        <v>609</v>
      </c>
      <c r="M412" s="2">
        <v>658.7</v>
      </c>
      <c r="N412" s="2">
        <v>666.4</v>
      </c>
      <c r="O412" s="2">
        <v>681.9</v>
      </c>
      <c r="P412" s="2">
        <v>817.3</v>
      </c>
      <c r="Q412" s="2">
        <v>821.9</v>
      </c>
      <c r="R412" s="2">
        <v>378.7</v>
      </c>
      <c r="S412" s="2" t="s">
        <v>5269</v>
      </c>
      <c r="T412" s="2">
        <v>378.7</v>
      </c>
    </row>
    <row r="413" spans="1:20">
      <c r="A413" s="2" t="s">
        <v>3221</v>
      </c>
      <c r="B413" s="2" t="s">
        <v>793</v>
      </c>
      <c r="C413" s="2" t="s">
        <v>63</v>
      </c>
      <c r="D413" s="2" t="s">
        <v>224</v>
      </c>
      <c r="E413" s="2">
        <v>378.6</v>
      </c>
      <c r="F413" s="2">
        <v>379.8</v>
      </c>
      <c r="G413" s="2">
        <v>386.1</v>
      </c>
      <c r="H413" s="2">
        <v>396.4</v>
      </c>
      <c r="I413" s="2">
        <v>382.1</v>
      </c>
      <c r="J413" s="2">
        <v>393</v>
      </c>
      <c r="K413" s="2">
        <v>412.9</v>
      </c>
      <c r="L413" s="2">
        <v>544</v>
      </c>
      <c r="M413" s="2">
        <v>601.9</v>
      </c>
      <c r="N413" s="2">
        <v>609.9</v>
      </c>
      <c r="O413" s="2">
        <v>624.70000000000005</v>
      </c>
      <c r="P413" s="2">
        <v>747.4</v>
      </c>
      <c r="Q413" s="2">
        <v>752.5</v>
      </c>
      <c r="R413" s="2">
        <v>347.4</v>
      </c>
      <c r="S413" s="2" t="s">
        <v>5269</v>
      </c>
      <c r="T413" s="2">
        <v>347.4</v>
      </c>
    </row>
    <row r="414" spans="1:20">
      <c r="A414" s="2" t="s">
        <v>3222</v>
      </c>
      <c r="B414" s="2" t="s">
        <v>794</v>
      </c>
      <c r="C414" s="2" t="s">
        <v>63</v>
      </c>
      <c r="D414" s="2" t="s">
        <v>224</v>
      </c>
      <c r="E414" s="2">
        <v>379.5</v>
      </c>
      <c r="F414" s="2">
        <v>380.8</v>
      </c>
      <c r="G414" s="2">
        <v>386.9</v>
      </c>
      <c r="H414" s="2">
        <v>396.9</v>
      </c>
      <c r="I414" s="2">
        <v>382.2</v>
      </c>
      <c r="J414" s="2">
        <v>393</v>
      </c>
      <c r="K414" s="2">
        <v>412.7</v>
      </c>
      <c r="L414" s="2">
        <v>543.79999999999995</v>
      </c>
      <c r="M414" s="2">
        <v>601.6</v>
      </c>
      <c r="N414" s="2">
        <v>609.6</v>
      </c>
      <c r="O414" s="2">
        <v>624.4</v>
      </c>
      <c r="P414" s="2">
        <v>747.3</v>
      </c>
      <c r="Q414" s="2">
        <v>752.4</v>
      </c>
      <c r="R414" s="2">
        <v>346.9</v>
      </c>
      <c r="S414" s="2" t="s">
        <v>5269</v>
      </c>
      <c r="T414" s="2">
        <v>346.9</v>
      </c>
    </row>
    <row r="415" spans="1:20">
      <c r="A415" s="2" t="s">
        <v>3223</v>
      </c>
      <c r="B415" s="2" t="s">
        <v>795</v>
      </c>
      <c r="C415" s="2" t="s">
        <v>63</v>
      </c>
      <c r="D415" s="2" t="s">
        <v>224</v>
      </c>
      <c r="E415" s="2">
        <v>877.5</v>
      </c>
      <c r="F415" s="2">
        <v>872.7</v>
      </c>
      <c r="G415" s="2">
        <v>891.6</v>
      </c>
      <c r="H415" s="2">
        <v>908</v>
      </c>
      <c r="I415" s="2">
        <v>671</v>
      </c>
      <c r="J415" s="2">
        <v>547.70000000000005</v>
      </c>
      <c r="K415" s="2">
        <v>330.7</v>
      </c>
      <c r="L415" s="2">
        <v>234.9</v>
      </c>
      <c r="M415" s="2">
        <v>226.5</v>
      </c>
      <c r="N415" s="2">
        <v>227.4</v>
      </c>
      <c r="O415" s="2">
        <v>228.1</v>
      </c>
      <c r="P415" s="2">
        <v>236.5</v>
      </c>
      <c r="Q415" s="2">
        <v>240.5</v>
      </c>
      <c r="R415" s="2"/>
      <c r="S415" s="2" t="s">
        <v>161</v>
      </c>
      <c r="T415" s="2">
        <v>226.5</v>
      </c>
    </row>
    <row r="416" spans="1:20">
      <c r="A416" s="2" t="s">
        <v>3224</v>
      </c>
      <c r="B416" s="2" t="s">
        <v>796</v>
      </c>
      <c r="C416" s="2" t="s">
        <v>63</v>
      </c>
      <c r="D416" s="2" t="s">
        <v>224</v>
      </c>
      <c r="E416" s="2">
        <v>877.2</v>
      </c>
      <c r="F416" s="2">
        <v>872.5</v>
      </c>
      <c r="G416" s="2">
        <v>891.4</v>
      </c>
      <c r="H416" s="2">
        <v>907.7</v>
      </c>
      <c r="I416" s="2">
        <v>670.7</v>
      </c>
      <c r="J416" s="2">
        <v>547.4</v>
      </c>
      <c r="K416" s="2">
        <v>330.4</v>
      </c>
      <c r="L416" s="2">
        <v>234.6</v>
      </c>
      <c r="M416" s="2">
        <v>226.2</v>
      </c>
      <c r="N416" s="2">
        <v>227.1</v>
      </c>
      <c r="O416" s="2">
        <v>227.8</v>
      </c>
      <c r="P416" s="2">
        <v>236.8</v>
      </c>
      <c r="Q416" s="2">
        <v>240.8</v>
      </c>
      <c r="R416" s="2"/>
      <c r="S416" s="2" t="s">
        <v>161</v>
      </c>
      <c r="T416" s="2">
        <v>226.2</v>
      </c>
    </row>
    <row r="417" spans="1:20">
      <c r="A417" s="2" t="s">
        <v>3225</v>
      </c>
      <c r="B417" s="2" t="s">
        <v>797</v>
      </c>
      <c r="C417" s="2" t="s">
        <v>63</v>
      </c>
      <c r="D417" s="2" t="s">
        <v>224</v>
      </c>
      <c r="E417" s="2">
        <v>680.3</v>
      </c>
      <c r="F417" s="2">
        <v>675.2</v>
      </c>
      <c r="G417" s="2">
        <v>694.8</v>
      </c>
      <c r="H417" s="2">
        <v>712.3</v>
      </c>
      <c r="I417" s="2">
        <v>471.8</v>
      </c>
      <c r="J417" s="2">
        <v>349.2</v>
      </c>
      <c r="K417" s="2">
        <v>174.8</v>
      </c>
      <c r="L417" s="2">
        <v>252.1</v>
      </c>
      <c r="M417" s="2">
        <v>316.2</v>
      </c>
      <c r="N417" s="2">
        <v>323.89999999999998</v>
      </c>
      <c r="O417" s="2">
        <v>336.2</v>
      </c>
      <c r="P417" s="2">
        <v>437.2</v>
      </c>
      <c r="Q417" s="2">
        <v>442.6</v>
      </c>
      <c r="R417" s="2"/>
      <c r="S417" s="2" t="s">
        <v>152</v>
      </c>
      <c r="T417" s="2">
        <v>174.8</v>
      </c>
    </row>
    <row r="418" spans="1:20">
      <c r="A418" s="2" t="s">
        <v>3226</v>
      </c>
      <c r="B418" s="2" t="s">
        <v>798</v>
      </c>
      <c r="C418" s="2" t="s">
        <v>63</v>
      </c>
      <c r="D418" s="2" t="s">
        <v>224</v>
      </c>
      <c r="E418" s="2">
        <v>843.8</v>
      </c>
      <c r="F418" s="2">
        <v>841.7</v>
      </c>
      <c r="G418" s="2">
        <v>854.7</v>
      </c>
      <c r="H418" s="2">
        <v>864</v>
      </c>
      <c r="I418" s="2">
        <v>677.2</v>
      </c>
      <c r="J418" s="2">
        <v>576.6</v>
      </c>
      <c r="K418" s="2">
        <v>389.1</v>
      </c>
      <c r="L418" s="2">
        <v>378.9</v>
      </c>
      <c r="M418" s="2">
        <v>375.3</v>
      </c>
      <c r="N418" s="2">
        <v>379.2</v>
      </c>
      <c r="O418" s="2">
        <v>392.2</v>
      </c>
      <c r="P418" s="2">
        <v>537.70000000000005</v>
      </c>
      <c r="Q418" s="2">
        <v>539.4</v>
      </c>
      <c r="R418" s="2">
        <v>159</v>
      </c>
      <c r="S418" s="2" t="s">
        <v>5269</v>
      </c>
      <c r="T418" s="2">
        <v>159</v>
      </c>
    </row>
    <row r="419" spans="1:20">
      <c r="A419" s="2" t="s">
        <v>3227</v>
      </c>
      <c r="B419" s="2" t="s">
        <v>799</v>
      </c>
      <c r="C419" s="2" t="s">
        <v>63</v>
      </c>
      <c r="D419" s="2" t="s">
        <v>224</v>
      </c>
      <c r="E419" s="2">
        <v>882.5</v>
      </c>
      <c r="F419" s="2">
        <v>878.6</v>
      </c>
      <c r="G419" s="2">
        <v>895.7</v>
      </c>
      <c r="H419" s="2">
        <v>909.9</v>
      </c>
      <c r="I419" s="2">
        <v>684.7</v>
      </c>
      <c r="J419" s="2">
        <v>564.6</v>
      </c>
      <c r="K419" s="2">
        <v>342.1</v>
      </c>
      <c r="L419" s="2">
        <v>254.1</v>
      </c>
      <c r="M419" s="2">
        <v>220.7</v>
      </c>
      <c r="N419" s="2">
        <v>220.5</v>
      </c>
      <c r="O419" s="2">
        <v>226.4</v>
      </c>
      <c r="P419" s="2">
        <v>345.9</v>
      </c>
      <c r="Q419" s="2">
        <v>346.5</v>
      </c>
      <c r="R419" s="2">
        <v>177.5</v>
      </c>
      <c r="S419" s="2" t="s">
        <v>5269</v>
      </c>
      <c r="T419" s="2">
        <v>177.5</v>
      </c>
    </row>
    <row r="420" spans="1:20">
      <c r="A420" s="2" t="s">
        <v>3228</v>
      </c>
      <c r="B420" s="2" t="s">
        <v>800</v>
      </c>
      <c r="C420" s="2" t="s">
        <v>63</v>
      </c>
      <c r="D420" s="2" t="s">
        <v>224</v>
      </c>
      <c r="E420" s="2">
        <v>540.6</v>
      </c>
      <c r="F420" s="2">
        <v>539.20000000000005</v>
      </c>
      <c r="G420" s="2">
        <v>550.5</v>
      </c>
      <c r="H420" s="2">
        <v>558.70000000000005</v>
      </c>
      <c r="I420" s="2">
        <v>411.2</v>
      </c>
      <c r="J420" s="2">
        <v>361.5</v>
      </c>
      <c r="K420" s="2">
        <v>314.60000000000002</v>
      </c>
      <c r="L420" s="2">
        <v>431.5</v>
      </c>
      <c r="M420" s="2">
        <v>479.9</v>
      </c>
      <c r="N420" s="2">
        <v>487.6</v>
      </c>
      <c r="O420" s="2">
        <v>503.1</v>
      </c>
      <c r="P420" s="2">
        <v>639.9</v>
      </c>
      <c r="Q420" s="2">
        <v>644.4</v>
      </c>
      <c r="R420" s="2">
        <v>201.7</v>
      </c>
      <c r="S420" s="2" t="s">
        <v>5269</v>
      </c>
      <c r="T420" s="2">
        <v>201.7</v>
      </c>
    </row>
    <row r="421" spans="1:20">
      <c r="A421" s="2" t="s">
        <v>3229</v>
      </c>
      <c r="B421" s="2" t="s">
        <v>801</v>
      </c>
      <c r="C421" s="2" t="s">
        <v>63</v>
      </c>
      <c r="D421" s="2" t="s">
        <v>224</v>
      </c>
      <c r="E421" s="2">
        <v>910.7</v>
      </c>
      <c r="F421" s="2">
        <v>908.3</v>
      </c>
      <c r="G421" s="2">
        <v>922</v>
      </c>
      <c r="H421" s="2">
        <v>931.9</v>
      </c>
      <c r="I421" s="2">
        <v>737.9</v>
      </c>
      <c r="J421" s="2">
        <v>632.29999999999995</v>
      </c>
      <c r="K421" s="2">
        <v>432.2</v>
      </c>
      <c r="L421" s="2">
        <v>396.1</v>
      </c>
      <c r="M421" s="2">
        <v>380</v>
      </c>
      <c r="N421" s="2">
        <v>382.4</v>
      </c>
      <c r="O421" s="2">
        <v>393.4</v>
      </c>
      <c r="P421" s="2">
        <v>529.29999999999995</v>
      </c>
      <c r="Q421" s="2">
        <v>530.1</v>
      </c>
      <c r="R421" s="2">
        <v>208.2</v>
      </c>
      <c r="S421" s="2" t="s">
        <v>5269</v>
      </c>
      <c r="T421" s="2">
        <v>208.2</v>
      </c>
    </row>
    <row r="422" spans="1:20">
      <c r="A422" s="2" t="s">
        <v>3230</v>
      </c>
      <c r="B422" s="2" t="s">
        <v>803</v>
      </c>
      <c r="C422" s="2" t="s">
        <v>63</v>
      </c>
      <c r="D422" s="2" t="s">
        <v>224</v>
      </c>
      <c r="E422" s="2">
        <v>365.9</v>
      </c>
      <c r="F422" s="2">
        <v>363.7</v>
      </c>
      <c r="G422" s="2">
        <v>380</v>
      </c>
      <c r="H422" s="2">
        <v>398.8</v>
      </c>
      <c r="I422" s="2">
        <v>377.4</v>
      </c>
      <c r="J422" s="2">
        <v>390.2</v>
      </c>
      <c r="K422" s="2">
        <v>413.3</v>
      </c>
      <c r="L422" s="2">
        <v>544.6</v>
      </c>
      <c r="M422" s="2">
        <v>603.5</v>
      </c>
      <c r="N422" s="2">
        <v>611.5</v>
      </c>
      <c r="O422" s="2">
        <v>626.1</v>
      </c>
      <c r="P422" s="2">
        <v>746.8</v>
      </c>
      <c r="Q422" s="2">
        <v>751.9</v>
      </c>
      <c r="R422" s="2">
        <v>353</v>
      </c>
      <c r="S422" s="2" t="s">
        <v>5269</v>
      </c>
      <c r="T422" s="2">
        <v>353</v>
      </c>
    </row>
    <row r="423" spans="1:20">
      <c r="A423" s="2" t="s">
        <v>3231</v>
      </c>
      <c r="B423" s="2" t="s">
        <v>804</v>
      </c>
      <c r="C423" s="2" t="s">
        <v>63</v>
      </c>
      <c r="D423" s="2" t="s">
        <v>224</v>
      </c>
      <c r="E423" s="2">
        <v>863.4</v>
      </c>
      <c r="F423" s="2">
        <v>860.9</v>
      </c>
      <c r="G423" s="2">
        <v>874.8</v>
      </c>
      <c r="H423" s="2">
        <v>885.2</v>
      </c>
      <c r="I423" s="2">
        <v>688.6</v>
      </c>
      <c r="J423" s="2">
        <v>582.4</v>
      </c>
      <c r="K423" s="2">
        <v>383.1</v>
      </c>
      <c r="L423" s="2">
        <v>354.1</v>
      </c>
      <c r="M423" s="2">
        <v>343.4</v>
      </c>
      <c r="N423" s="2">
        <v>346.5</v>
      </c>
      <c r="O423" s="2">
        <v>358.6</v>
      </c>
      <c r="P423" s="2">
        <v>500.6</v>
      </c>
      <c r="Q423" s="2">
        <v>502</v>
      </c>
      <c r="R423" s="2">
        <v>158.30000000000001</v>
      </c>
      <c r="S423" s="2" t="s">
        <v>5269</v>
      </c>
      <c r="T423" s="2">
        <v>158.30000000000001</v>
      </c>
    </row>
    <row r="424" spans="1:20">
      <c r="A424" s="2" t="s">
        <v>3232</v>
      </c>
      <c r="B424" s="2" t="s">
        <v>805</v>
      </c>
      <c r="C424" s="2" t="s">
        <v>63</v>
      </c>
      <c r="D424" s="2" t="s">
        <v>224</v>
      </c>
      <c r="E424" s="2">
        <v>888.5</v>
      </c>
      <c r="F424" s="2">
        <v>883.8</v>
      </c>
      <c r="G424" s="2">
        <v>902.7</v>
      </c>
      <c r="H424" s="2">
        <v>919</v>
      </c>
      <c r="I424" s="2">
        <v>682</v>
      </c>
      <c r="J424" s="2">
        <v>558.70000000000005</v>
      </c>
      <c r="K424" s="2">
        <v>341.7</v>
      </c>
      <c r="L424" s="2">
        <v>245.5</v>
      </c>
      <c r="M424" s="2">
        <v>234.7</v>
      </c>
      <c r="N424" s="2">
        <v>235.3</v>
      </c>
      <c r="O424" s="2">
        <v>235.7</v>
      </c>
      <c r="P424" s="2">
        <v>238.6</v>
      </c>
      <c r="Q424" s="2">
        <v>236.7</v>
      </c>
      <c r="R424" s="2">
        <v>234.1</v>
      </c>
      <c r="S424" s="2" t="s">
        <v>5269</v>
      </c>
      <c r="T424" s="2">
        <v>234.1</v>
      </c>
    </row>
    <row r="425" spans="1:20">
      <c r="A425" s="2" t="s">
        <v>3233</v>
      </c>
      <c r="B425" s="2" t="s">
        <v>806</v>
      </c>
      <c r="C425" s="2" t="s">
        <v>63</v>
      </c>
      <c r="D425" s="2" t="s">
        <v>224</v>
      </c>
      <c r="E425" s="2">
        <v>888.8</v>
      </c>
      <c r="F425" s="2">
        <v>884</v>
      </c>
      <c r="G425" s="2">
        <v>902.9</v>
      </c>
      <c r="H425" s="2">
        <v>919.3</v>
      </c>
      <c r="I425" s="2">
        <v>682.3</v>
      </c>
      <c r="J425" s="2">
        <v>558.9</v>
      </c>
      <c r="K425" s="2">
        <v>342</v>
      </c>
      <c r="L425" s="2">
        <v>245.9</v>
      </c>
      <c r="M425" s="2">
        <v>235.2</v>
      </c>
      <c r="N425" s="2">
        <v>235.8</v>
      </c>
      <c r="O425" s="2">
        <v>236.2</v>
      </c>
      <c r="P425" s="2">
        <v>238.6</v>
      </c>
      <c r="Q425" s="2">
        <v>236.7</v>
      </c>
      <c r="R425" s="2">
        <v>234.6</v>
      </c>
      <c r="S425" s="2" t="s">
        <v>5269</v>
      </c>
      <c r="T425" s="2">
        <v>234.6</v>
      </c>
    </row>
    <row r="426" spans="1:20">
      <c r="A426" s="2" t="s">
        <v>3234</v>
      </c>
      <c r="B426" s="2" t="s">
        <v>807</v>
      </c>
      <c r="C426" s="2" t="s">
        <v>63</v>
      </c>
      <c r="D426" s="2" t="s">
        <v>224</v>
      </c>
      <c r="E426" s="2">
        <v>390.4</v>
      </c>
      <c r="F426" s="2">
        <v>387.3</v>
      </c>
      <c r="G426" s="2">
        <v>403.4</v>
      </c>
      <c r="H426" s="2">
        <v>419</v>
      </c>
      <c r="I426" s="2">
        <v>357.8</v>
      </c>
      <c r="J426" s="2">
        <v>368.9</v>
      </c>
      <c r="K426" s="2">
        <v>390</v>
      </c>
      <c r="L426" s="2">
        <v>521.29999999999995</v>
      </c>
      <c r="M426" s="2">
        <v>579.70000000000005</v>
      </c>
      <c r="N426" s="2">
        <v>587.70000000000005</v>
      </c>
      <c r="O426" s="2">
        <v>602.4</v>
      </c>
      <c r="P426" s="2">
        <v>724.1</v>
      </c>
      <c r="Q426" s="2">
        <v>729.3</v>
      </c>
      <c r="R426" s="2">
        <v>328.4</v>
      </c>
      <c r="S426" s="2" t="s">
        <v>5269</v>
      </c>
      <c r="T426" s="2">
        <v>328.4</v>
      </c>
    </row>
    <row r="427" spans="1:20">
      <c r="A427" s="2" t="s">
        <v>3235</v>
      </c>
      <c r="B427" s="2" t="s">
        <v>808</v>
      </c>
      <c r="C427" s="2" t="s">
        <v>63</v>
      </c>
      <c r="D427" s="2" t="s">
        <v>224</v>
      </c>
      <c r="E427" s="2">
        <v>891.1</v>
      </c>
      <c r="F427" s="2">
        <v>886.4</v>
      </c>
      <c r="G427" s="2">
        <v>905.2</v>
      </c>
      <c r="H427" s="2">
        <v>921.5</v>
      </c>
      <c r="I427" s="2">
        <v>685</v>
      </c>
      <c r="J427" s="2">
        <v>561.70000000000005</v>
      </c>
      <c r="K427" s="2">
        <v>343.7</v>
      </c>
      <c r="L427" s="2">
        <v>246.3</v>
      </c>
      <c r="M427" s="2">
        <v>232.3</v>
      </c>
      <c r="N427" s="2">
        <v>232.6</v>
      </c>
      <c r="O427" s="2">
        <v>232.8</v>
      </c>
      <c r="P427" s="2">
        <v>245.5</v>
      </c>
      <c r="Q427" s="2">
        <v>244</v>
      </c>
      <c r="R427" s="2">
        <v>232.2</v>
      </c>
      <c r="S427" s="2" t="s">
        <v>5269</v>
      </c>
      <c r="T427" s="2">
        <v>232.2</v>
      </c>
    </row>
    <row r="428" spans="1:20">
      <c r="A428" s="2" t="s">
        <v>3236</v>
      </c>
      <c r="B428" s="2" t="s">
        <v>809</v>
      </c>
      <c r="C428" s="2" t="s">
        <v>63</v>
      </c>
      <c r="D428" s="2" t="s">
        <v>224</v>
      </c>
      <c r="E428" s="2">
        <v>663.7</v>
      </c>
      <c r="F428" s="2">
        <v>659.2</v>
      </c>
      <c r="G428" s="2">
        <v>677.6</v>
      </c>
      <c r="H428" s="2">
        <v>693.5</v>
      </c>
      <c r="I428" s="2">
        <v>460.2</v>
      </c>
      <c r="J428" s="2">
        <v>338.4</v>
      </c>
      <c r="K428" s="2">
        <v>115.6</v>
      </c>
      <c r="L428" s="2">
        <v>246.8</v>
      </c>
      <c r="M428" s="2">
        <v>307</v>
      </c>
      <c r="N428" s="2">
        <v>315</v>
      </c>
      <c r="O428" s="2">
        <v>329.3</v>
      </c>
      <c r="P428" s="2">
        <v>450.7</v>
      </c>
      <c r="Q428" s="2">
        <v>455.7</v>
      </c>
      <c r="R428" s="2">
        <v>115.2</v>
      </c>
      <c r="S428" s="2" t="s">
        <v>5269</v>
      </c>
      <c r="T428" s="2">
        <v>115.2</v>
      </c>
    </row>
    <row r="429" spans="1:20">
      <c r="A429" s="2" t="s">
        <v>3237</v>
      </c>
      <c r="B429" s="2" t="s">
        <v>810</v>
      </c>
      <c r="C429" s="2" t="s">
        <v>63</v>
      </c>
      <c r="D429" s="2" t="s">
        <v>224</v>
      </c>
      <c r="E429" s="2">
        <v>721.1</v>
      </c>
      <c r="F429" s="2">
        <v>720.4</v>
      </c>
      <c r="G429" s="2">
        <v>729.8</v>
      </c>
      <c r="H429" s="2">
        <v>735.3</v>
      </c>
      <c r="I429" s="2">
        <v>589.6</v>
      </c>
      <c r="J429" s="2">
        <v>515.79999999999995</v>
      </c>
      <c r="K429" s="2">
        <v>389.7</v>
      </c>
      <c r="L429" s="2">
        <v>449.2</v>
      </c>
      <c r="M429" s="2">
        <v>472.1</v>
      </c>
      <c r="N429" s="2">
        <v>478.2</v>
      </c>
      <c r="O429" s="2">
        <v>493.4</v>
      </c>
      <c r="P429" s="2">
        <v>643</v>
      </c>
      <c r="Q429" s="2">
        <v>646.1</v>
      </c>
      <c r="R429" s="2">
        <v>187</v>
      </c>
      <c r="S429" s="2" t="s">
        <v>5269</v>
      </c>
      <c r="T429" s="2">
        <v>187</v>
      </c>
    </row>
    <row r="430" spans="1:20">
      <c r="A430" s="2" t="s">
        <v>3238</v>
      </c>
      <c r="B430" s="2" t="s">
        <v>811</v>
      </c>
      <c r="C430" s="2" t="s">
        <v>63</v>
      </c>
      <c r="D430" s="2" t="s">
        <v>224</v>
      </c>
      <c r="E430" s="2">
        <v>650.9</v>
      </c>
      <c r="F430" s="2">
        <v>646.20000000000005</v>
      </c>
      <c r="G430" s="2">
        <v>665</v>
      </c>
      <c r="H430" s="2">
        <v>681.3</v>
      </c>
      <c r="I430" s="2">
        <v>445.7</v>
      </c>
      <c r="J430" s="2">
        <v>323.10000000000002</v>
      </c>
      <c r="K430" s="2">
        <v>133.80000000000001</v>
      </c>
      <c r="L430" s="2">
        <v>260.8</v>
      </c>
      <c r="M430" s="2">
        <v>322.39999999999998</v>
      </c>
      <c r="N430" s="2">
        <v>330.4</v>
      </c>
      <c r="O430" s="2">
        <v>344.3</v>
      </c>
      <c r="P430" s="2">
        <v>461.9</v>
      </c>
      <c r="Q430" s="2">
        <v>466.9</v>
      </c>
      <c r="R430" s="2"/>
      <c r="S430" s="2" t="s">
        <v>152</v>
      </c>
      <c r="T430" s="2">
        <v>133.80000000000001</v>
      </c>
    </row>
    <row r="431" spans="1:20">
      <c r="A431" s="2" t="s">
        <v>3239</v>
      </c>
      <c r="B431" s="2" t="s">
        <v>812</v>
      </c>
      <c r="C431" s="2" t="s">
        <v>63</v>
      </c>
      <c r="D431" s="2" t="s">
        <v>224</v>
      </c>
      <c r="E431" s="2">
        <v>514.5</v>
      </c>
      <c r="F431" s="2">
        <v>517.4</v>
      </c>
      <c r="G431" s="2">
        <v>515.20000000000005</v>
      </c>
      <c r="H431" s="2">
        <v>509.4</v>
      </c>
      <c r="I431" s="2">
        <v>501.9</v>
      </c>
      <c r="J431" s="2">
        <v>498.3</v>
      </c>
      <c r="K431" s="2">
        <v>491.8</v>
      </c>
      <c r="L431" s="2">
        <v>615</v>
      </c>
      <c r="M431" s="2">
        <v>665.2</v>
      </c>
      <c r="N431" s="2">
        <v>672.9</v>
      </c>
      <c r="O431" s="2">
        <v>688.4</v>
      </c>
      <c r="P431" s="2">
        <v>823.3</v>
      </c>
      <c r="Q431" s="2">
        <v>827.9</v>
      </c>
      <c r="R431" s="2">
        <v>385.9</v>
      </c>
      <c r="S431" s="2" t="s">
        <v>5269</v>
      </c>
      <c r="T431" s="2">
        <v>385.9</v>
      </c>
    </row>
    <row r="432" spans="1:20">
      <c r="A432" s="2" t="s">
        <v>3240</v>
      </c>
      <c r="B432" s="2" t="s">
        <v>813</v>
      </c>
      <c r="C432" s="2" t="s">
        <v>63</v>
      </c>
      <c r="D432" s="2" t="s">
        <v>224</v>
      </c>
      <c r="E432" s="2">
        <v>510.7</v>
      </c>
      <c r="F432" s="2">
        <v>513.5</v>
      </c>
      <c r="G432" s="2">
        <v>511.5</v>
      </c>
      <c r="H432" s="2">
        <v>506</v>
      </c>
      <c r="I432" s="2">
        <v>496.3</v>
      </c>
      <c r="J432" s="2">
        <v>492.2</v>
      </c>
      <c r="K432" s="2">
        <v>485.6</v>
      </c>
      <c r="L432" s="2">
        <v>608.79999999999995</v>
      </c>
      <c r="M432" s="2">
        <v>659</v>
      </c>
      <c r="N432" s="2">
        <v>666.7</v>
      </c>
      <c r="O432" s="2">
        <v>682.2</v>
      </c>
      <c r="P432" s="2">
        <v>817</v>
      </c>
      <c r="Q432" s="2">
        <v>821.7</v>
      </c>
      <c r="R432" s="2">
        <v>379.9</v>
      </c>
      <c r="S432" s="2" t="s">
        <v>5269</v>
      </c>
      <c r="T432" s="2">
        <v>379.9</v>
      </c>
    </row>
    <row r="433" spans="1:20">
      <c r="A433" s="2" t="s">
        <v>3241</v>
      </c>
      <c r="B433" s="2" t="s">
        <v>814</v>
      </c>
      <c r="C433" s="2" t="s">
        <v>63</v>
      </c>
      <c r="D433" s="2" t="s">
        <v>224</v>
      </c>
      <c r="E433" s="2">
        <v>367.9</v>
      </c>
      <c r="F433" s="2">
        <v>371.1</v>
      </c>
      <c r="G433" s="2">
        <v>368.7</v>
      </c>
      <c r="H433" s="2">
        <v>385.6</v>
      </c>
      <c r="I433" s="2">
        <v>390.5</v>
      </c>
      <c r="J433" s="2">
        <v>403.1</v>
      </c>
      <c r="K433" s="2">
        <v>425.4</v>
      </c>
      <c r="L433" s="2">
        <v>556.79999999999995</v>
      </c>
      <c r="M433" s="2">
        <v>615.29999999999995</v>
      </c>
      <c r="N433" s="2">
        <v>623.29999999999995</v>
      </c>
      <c r="O433" s="2">
        <v>638</v>
      </c>
      <c r="P433" s="2">
        <v>759.3</v>
      </c>
      <c r="Q433" s="2">
        <v>764.4</v>
      </c>
      <c r="R433" s="2">
        <v>363</v>
      </c>
      <c r="S433" s="2" t="s">
        <v>5269</v>
      </c>
      <c r="T433" s="2">
        <v>363</v>
      </c>
    </row>
    <row r="434" spans="1:20">
      <c r="A434" s="2" t="s">
        <v>3242</v>
      </c>
      <c r="B434" s="2" t="s">
        <v>815</v>
      </c>
      <c r="C434" s="2" t="s">
        <v>63</v>
      </c>
      <c r="D434" s="2" t="s">
        <v>224</v>
      </c>
      <c r="E434" s="2">
        <v>862.6</v>
      </c>
      <c r="F434" s="2">
        <v>859.7</v>
      </c>
      <c r="G434" s="2">
        <v>874.5</v>
      </c>
      <c r="H434" s="2">
        <v>886</v>
      </c>
      <c r="I434" s="2">
        <v>681.1</v>
      </c>
      <c r="J434" s="2">
        <v>570.70000000000005</v>
      </c>
      <c r="K434" s="2">
        <v>363.5</v>
      </c>
      <c r="L434" s="2">
        <v>321.60000000000002</v>
      </c>
      <c r="M434" s="2">
        <v>307</v>
      </c>
      <c r="N434" s="2">
        <v>309.8</v>
      </c>
      <c r="O434" s="2">
        <v>321.39999999999998</v>
      </c>
      <c r="P434" s="2">
        <v>461.9</v>
      </c>
      <c r="Q434" s="2">
        <v>463.1</v>
      </c>
      <c r="R434" s="2">
        <v>147.19999999999999</v>
      </c>
      <c r="S434" s="2" t="s">
        <v>5269</v>
      </c>
      <c r="T434" s="2">
        <v>147.19999999999999</v>
      </c>
    </row>
    <row r="435" spans="1:20">
      <c r="A435" s="2" t="s">
        <v>3243</v>
      </c>
      <c r="B435" s="2" t="s">
        <v>816</v>
      </c>
      <c r="C435" s="2" t="s">
        <v>63</v>
      </c>
      <c r="D435" s="2" t="s">
        <v>224</v>
      </c>
      <c r="E435" s="2">
        <v>820.3</v>
      </c>
      <c r="F435" s="2">
        <v>816.1</v>
      </c>
      <c r="G435" s="2">
        <v>834</v>
      </c>
      <c r="H435" s="2">
        <v>849.1</v>
      </c>
      <c r="I435" s="2">
        <v>618.70000000000005</v>
      </c>
      <c r="J435" s="2">
        <v>497</v>
      </c>
      <c r="K435" s="2">
        <v>274</v>
      </c>
      <c r="L435" s="2">
        <v>180.1</v>
      </c>
      <c r="M435" s="2">
        <v>151.5</v>
      </c>
      <c r="N435" s="2">
        <v>158.1</v>
      </c>
      <c r="O435" s="2">
        <v>173.8</v>
      </c>
      <c r="P435" s="2">
        <v>322.39999999999998</v>
      </c>
      <c r="Q435" s="2">
        <v>325.5</v>
      </c>
      <c r="R435" s="2">
        <v>140.9</v>
      </c>
      <c r="S435" s="2" t="s">
        <v>5269</v>
      </c>
      <c r="T435" s="2">
        <v>140.9</v>
      </c>
    </row>
    <row r="436" spans="1:20">
      <c r="A436" s="2" t="s">
        <v>3244</v>
      </c>
      <c r="B436" s="2" t="s">
        <v>817</v>
      </c>
      <c r="C436" s="2" t="s">
        <v>63</v>
      </c>
      <c r="D436" s="2" t="s">
        <v>224</v>
      </c>
      <c r="E436" s="2">
        <v>841.5</v>
      </c>
      <c r="F436" s="2">
        <v>839.5</v>
      </c>
      <c r="G436" s="2">
        <v>852.3</v>
      </c>
      <c r="H436" s="2">
        <v>861.5</v>
      </c>
      <c r="I436" s="2">
        <v>675.9</v>
      </c>
      <c r="J436" s="2">
        <v>575.9</v>
      </c>
      <c r="K436" s="2">
        <v>389.8</v>
      </c>
      <c r="L436" s="2">
        <v>381.6</v>
      </c>
      <c r="M436" s="2">
        <v>378.7</v>
      </c>
      <c r="N436" s="2">
        <v>382.7</v>
      </c>
      <c r="O436" s="2">
        <v>395.8</v>
      </c>
      <c r="P436" s="2">
        <v>541.6</v>
      </c>
      <c r="Q436" s="2">
        <v>543.29999999999995</v>
      </c>
      <c r="R436" s="2">
        <v>159.4</v>
      </c>
      <c r="S436" s="2" t="s">
        <v>5269</v>
      </c>
      <c r="T436" s="2">
        <v>159.4</v>
      </c>
    </row>
    <row r="437" spans="1:20">
      <c r="A437" s="2" t="s">
        <v>3245</v>
      </c>
      <c r="B437" s="2" t="s">
        <v>818</v>
      </c>
      <c r="C437" s="2" t="s">
        <v>63</v>
      </c>
      <c r="D437" s="2" t="s">
        <v>224</v>
      </c>
      <c r="E437" s="2">
        <v>365.3</v>
      </c>
      <c r="F437" s="2">
        <v>365.2</v>
      </c>
      <c r="G437" s="2">
        <v>378.3</v>
      </c>
      <c r="H437" s="2">
        <v>396.4</v>
      </c>
      <c r="I437" s="2">
        <v>379.4</v>
      </c>
      <c r="J437" s="2">
        <v>392</v>
      </c>
      <c r="K437" s="2">
        <v>414.7</v>
      </c>
      <c r="L437" s="2">
        <v>546</v>
      </c>
      <c r="M437" s="2">
        <v>604.70000000000005</v>
      </c>
      <c r="N437" s="2">
        <v>612.79999999999995</v>
      </c>
      <c r="O437" s="2">
        <v>627.4</v>
      </c>
      <c r="P437" s="2">
        <v>748.4</v>
      </c>
      <c r="Q437" s="2">
        <v>753.5</v>
      </c>
      <c r="R437" s="2">
        <v>353.7</v>
      </c>
      <c r="S437" s="2" t="s">
        <v>5269</v>
      </c>
      <c r="T437" s="2">
        <v>353.7</v>
      </c>
    </row>
    <row r="438" spans="1:20">
      <c r="A438" s="2" t="s">
        <v>3246</v>
      </c>
      <c r="B438" s="2" t="s">
        <v>819</v>
      </c>
      <c r="C438" s="2" t="s">
        <v>63</v>
      </c>
      <c r="D438" s="2" t="s">
        <v>224</v>
      </c>
      <c r="E438" s="2">
        <v>828.7</v>
      </c>
      <c r="F438" s="2">
        <v>825.6</v>
      </c>
      <c r="G438" s="2">
        <v>841</v>
      </c>
      <c r="H438" s="2">
        <v>853.2</v>
      </c>
      <c r="I438" s="2">
        <v>643.29999999999995</v>
      </c>
      <c r="J438" s="2">
        <v>531</v>
      </c>
      <c r="K438" s="2">
        <v>321.10000000000002</v>
      </c>
      <c r="L438" s="2">
        <v>281</v>
      </c>
      <c r="M438" s="2">
        <v>271.60000000000002</v>
      </c>
      <c r="N438" s="2">
        <v>275.2</v>
      </c>
      <c r="O438" s="2">
        <v>288</v>
      </c>
      <c r="P438" s="2">
        <v>433.7</v>
      </c>
      <c r="Q438" s="2">
        <v>435.5</v>
      </c>
      <c r="R438" s="2">
        <v>110.2</v>
      </c>
      <c r="S438" s="2" t="s">
        <v>5269</v>
      </c>
      <c r="T438" s="2">
        <v>110.2</v>
      </c>
    </row>
    <row r="439" spans="1:20">
      <c r="A439" s="2" t="s">
        <v>3247</v>
      </c>
      <c r="B439" s="2" t="s">
        <v>820</v>
      </c>
      <c r="C439" s="2" t="s">
        <v>63</v>
      </c>
      <c r="D439" s="2" t="s">
        <v>224</v>
      </c>
      <c r="E439" s="2">
        <v>682</v>
      </c>
      <c r="F439" s="2">
        <v>676.8</v>
      </c>
      <c r="G439" s="2">
        <v>696.5</v>
      </c>
      <c r="H439" s="2">
        <v>714</v>
      </c>
      <c r="I439" s="2">
        <v>473.5</v>
      </c>
      <c r="J439" s="2">
        <v>350.9</v>
      </c>
      <c r="K439" s="2">
        <v>176.5</v>
      </c>
      <c r="L439" s="2">
        <v>251.5</v>
      </c>
      <c r="M439" s="2">
        <v>315.60000000000002</v>
      </c>
      <c r="N439" s="2">
        <v>323.3</v>
      </c>
      <c r="O439" s="2">
        <v>335.5</v>
      </c>
      <c r="P439" s="2">
        <v>436</v>
      </c>
      <c r="Q439" s="2">
        <v>441.3</v>
      </c>
      <c r="R439" s="2"/>
      <c r="S439" s="2" t="s">
        <v>152</v>
      </c>
      <c r="T439" s="2">
        <v>176.5</v>
      </c>
    </row>
    <row r="440" spans="1:20">
      <c r="A440" s="2" t="s">
        <v>3248</v>
      </c>
      <c r="B440" s="2" t="s">
        <v>821</v>
      </c>
      <c r="C440" s="2" t="s">
        <v>63</v>
      </c>
      <c r="D440" s="2" t="s">
        <v>224</v>
      </c>
      <c r="E440" s="2">
        <v>365.8</v>
      </c>
      <c r="F440" s="2">
        <v>368.1</v>
      </c>
      <c r="G440" s="2">
        <v>375</v>
      </c>
      <c r="H440" s="2">
        <v>391.9</v>
      </c>
      <c r="I440" s="2">
        <v>383.7</v>
      </c>
      <c r="J440" s="2">
        <v>396.1</v>
      </c>
      <c r="K440" s="2">
        <v>418.3</v>
      </c>
      <c r="L440" s="2">
        <v>549.70000000000005</v>
      </c>
      <c r="M440" s="2">
        <v>608.20000000000005</v>
      </c>
      <c r="N440" s="2">
        <v>616.20000000000005</v>
      </c>
      <c r="O440" s="2">
        <v>630.9</v>
      </c>
      <c r="P440" s="2">
        <v>752.2</v>
      </c>
      <c r="Q440" s="2">
        <v>757.4</v>
      </c>
      <c r="R440" s="2">
        <v>356.2</v>
      </c>
      <c r="S440" s="2" t="s">
        <v>5269</v>
      </c>
      <c r="T440" s="2">
        <v>356.2</v>
      </c>
    </row>
    <row r="441" spans="1:20">
      <c r="A441" s="2" t="s">
        <v>3249</v>
      </c>
      <c r="B441" s="2" t="s">
        <v>822</v>
      </c>
      <c r="C441" s="2" t="s">
        <v>63</v>
      </c>
      <c r="D441" s="2" t="s">
        <v>224</v>
      </c>
      <c r="E441" s="2">
        <v>816.1</v>
      </c>
      <c r="F441" s="2">
        <v>811.8</v>
      </c>
      <c r="G441" s="2">
        <v>829.9</v>
      </c>
      <c r="H441" s="2">
        <v>845.2</v>
      </c>
      <c r="I441" s="2">
        <v>613.4</v>
      </c>
      <c r="J441" s="2">
        <v>491.3</v>
      </c>
      <c r="K441" s="2">
        <v>268.60000000000002</v>
      </c>
      <c r="L441" s="2">
        <v>171.3</v>
      </c>
      <c r="M441" s="2">
        <v>155.80000000000001</v>
      </c>
      <c r="N441" s="2">
        <v>163.1</v>
      </c>
      <c r="O441" s="2">
        <v>176.1</v>
      </c>
      <c r="P441" s="2">
        <v>316.89999999999998</v>
      </c>
      <c r="Q441" s="2">
        <v>320.39999999999998</v>
      </c>
      <c r="R441" s="2"/>
      <c r="S441" s="2" t="s">
        <v>161</v>
      </c>
      <c r="T441" s="2">
        <v>155.80000000000001</v>
      </c>
    </row>
    <row r="442" spans="1:20">
      <c r="A442" s="2" t="s">
        <v>3250</v>
      </c>
      <c r="B442" s="2" t="s">
        <v>823</v>
      </c>
      <c r="C442" s="2" t="s">
        <v>63</v>
      </c>
      <c r="D442" s="2" t="s">
        <v>224</v>
      </c>
      <c r="E442" s="2">
        <v>361</v>
      </c>
      <c r="F442" s="2">
        <v>363.2</v>
      </c>
      <c r="G442" s="2">
        <v>374.7</v>
      </c>
      <c r="H442" s="2">
        <v>394.1</v>
      </c>
      <c r="I442" s="2">
        <v>382.6</v>
      </c>
      <c r="J442" s="2">
        <v>395.5</v>
      </c>
      <c r="K442" s="2">
        <v>418.6</v>
      </c>
      <c r="L442" s="2">
        <v>550</v>
      </c>
      <c r="M442" s="2">
        <v>608.79999999999995</v>
      </c>
      <c r="N442" s="2">
        <v>616.79999999999995</v>
      </c>
      <c r="O442" s="2">
        <v>631.4</v>
      </c>
      <c r="P442" s="2">
        <v>752.1</v>
      </c>
      <c r="Q442" s="2">
        <v>757.3</v>
      </c>
      <c r="R442" s="2">
        <v>358</v>
      </c>
      <c r="S442" s="2" t="s">
        <v>5269</v>
      </c>
      <c r="T442" s="2">
        <v>358</v>
      </c>
    </row>
    <row r="443" spans="1:20">
      <c r="A443" s="2" t="s">
        <v>3251</v>
      </c>
      <c r="B443" s="2" t="s">
        <v>824</v>
      </c>
      <c r="C443" s="2" t="s">
        <v>63</v>
      </c>
      <c r="D443" s="2" t="s">
        <v>224</v>
      </c>
      <c r="E443" s="2">
        <v>363.8</v>
      </c>
      <c r="F443" s="2">
        <v>366.2</v>
      </c>
      <c r="G443" s="2">
        <v>374.1</v>
      </c>
      <c r="H443" s="2">
        <v>392.2</v>
      </c>
      <c r="I443" s="2">
        <v>383.7</v>
      </c>
      <c r="J443" s="2">
        <v>396.3</v>
      </c>
      <c r="K443" s="2">
        <v>418.9</v>
      </c>
      <c r="L443" s="2">
        <v>550.20000000000005</v>
      </c>
      <c r="M443" s="2">
        <v>608.79999999999995</v>
      </c>
      <c r="N443" s="2">
        <v>616.79999999999995</v>
      </c>
      <c r="O443" s="2">
        <v>631.5</v>
      </c>
      <c r="P443" s="2">
        <v>752.6</v>
      </c>
      <c r="Q443" s="2">
        <v>757.7</v>
      </c>
      <c r="R443" s="2">
        <v>357.3</v>
      </c>
      <c r="S443" s="2" t="s">
        <v>5269</v>
      </c>
      <c r="T443" s="2">
        <v>357.3</v>
      </c>
    </row>
    <row r="444" spans="1:20">
      <c r="A444" s="2" t="s">
        <v>3252</v>
      </c>
      <c r="B444" s="2" t="s">
        <v>825</v>
      </c>
      <c r="C444" s="2" t="s">
        <v>63</v>
      </c>
      <c r="D444" s="2" t="s">
        <v>224</v>
      </c>
      <c r="E444" s="2">
        <v>742</v>
      </c>
      <c r="F444" s="2">
        <v>736.9</v>
      </c>
      <c r="G444" s="2">
        <v>756.3</v>
      </c>
      <c r="H444" s="2">
        <v>773.5</v>
      </c>
      <c r="I444" s="2">
        <v>533.9</v>
      </c>
      <c r="J444" s="2">
        <v>410.8</v>
      </c>
      <c r="K444" s="2">
        <v>207.5</v>
      </c>
      <c r="L444" s="2">
        <v>201.6</v>
      </c>
      <c r="M444" s="2">
        <v>262.89999999999998</v>
      </c>
      <c r="N444" s="2">
        <v>270</v>
      </c>
      <c r="O444" s="2">
        <v>280.8</v>
      </c>
      <c r="P444" s="2">
        <v>374.1</v>
      </c>
      <c r="Q444" s="2">
        <v>379.5</v>
      </c>
      <c r="R444" s="2"/>
      <c r="S444" s="2" t="s">
        <v>156</v>
      </c>
      <c r="T444" s="2">
        <v>201.6</v>
      </c>
    </row>
    <row r="445" spans="1:20">
      <c r="A445" s="2" t="s">
        <v>3253</v>
      </c>
      <c r="B445" s="2" t="s">
        <v>826</v>
      </c>
      <c r="C445" s="2" t="s">
        <v>63</v>
      </c>
      <c r="D445" s="2" t="s">
        <v>224</v>
      </c>
      <c r="E445" s="2">
        <v>794</v>
      </c>
      <c r="F445" s="2">
        <v>789.5</v>
      </c>
      <c r="G445" s="2">
        <v>807.8</v>
      </c>
      <c r="H445" s="2">
        <v>823.5</v>
      </c>
      <c r="I445" s="2">
        <v>590.1</v>
      </c>
      <c r="J445" s="2">
        <v>467.5</v>
      </c>
      <c r="K445" s="2">
        <v>245.7</v>
      </c>
      <c r="L445" s="2">
        <v>146.19999999999999</v>
      </c>
      <c r="M445" s="2">
        <v>181.4</v>
      </c>
      <c r="N445" s="2">
        <v>188.9</v>
      </c>
      <c r="O445" s="2">
        <v>201.2</v>
      </c>
      <c r="P445" s="2">
        <v>327.39999999999998</v>
      </c>
      <c r="Q445" s="2">
        <v>331.7</v>
      </c>
      <c r="R445" s="2"/>
      <c r="S445" s="2" t="s">
        <v>156</v>
      </c>
      <c r="T445" s="2">
        <v>146.19999999999999</v>
      </c>
    </row>
    <row r="446" spans="1:20">
      <c r="A446" s="2" t="s">
        <v>3254</v>
      </c>
      <c r="B446" s="2" t="s">
        <v>827</v>
      </c>
      <c r="C446" s="2" t="s">
        <v>63</v>
      </c>
      <c r="D446" s="2" t="s">
        <v>224</v>
      </c>
      <c r="E446" s="2">
        <v>735.6</v>
      </c>
      <c r="F446" s="2">
        <v>730.4</v>
      </c>
      <c r="G446" s="2">
        <v>750.1</v>
      </c>
      <c r="H446" s="2">
        <v>767.7</v>
      </c>
      <c r="I446" s="2">
        <v>527</v>
      </c>
      <c r="J446" s="2">
        <v>404.6</v>
      </c>
      <c r="K446" s="2">
        <v>212.6</v>
      </c>
      <c r="L446" s="2">
        <v>221.8</v>
      </c>
      <c r="M446" s="2">
        <v>282.3</v>
      </c>
      <c r="N446" s="2">
        <v>289.39999999999998</v>
      </c>
      <c r="O446" s="2">
        <v>299.8</v>
      </c>
      <c r="P446" s="2">
        <v>386.5</v>
      </c>
      <c r="Q446" s="2">
        <v>392</v>
      </c>
      <c r="R446" s="2"/>
      <c r="S446" s="2" t="s">
        <v>152</v>
      </c>
      <c r="T446" s="2">
        <v>212.6</v>
      </c>
    </row>
    <row r="447" spans="1:20">
      <c r="A447" s="2" t="s">
        <v>3255</v>
      </c>
      <c r="B447" s="2" t="s">
        <v>828</v>
      </c>
      <c r="C447" s="2" t="s">
        <v>63</v>
      </c>
      <c r="D447" s="2" t="s">
        <v>224</v>
      </c>
      <c r="E447" s="2">
        <v>832.9</v>
      </c>
      <c r="F447" s="2">
        <v>828.5</v>
      </c>
      <c r="G447" s="2">
        <v>846.6</v>
      </c>
      <c r="H447" s="2">
        <v>862</v>
      </c>
      <c r="I447" s="2">
        <v>630.20000000000005</v>
      </c>
      <c r="J447" s="2">
        <v>508</v>
      </c>
      <c r="K447" s="2">
        <v>285.39999999999998</v>
      </c>
      <c r="L447" s="2">
        <v>187.5</v>
      </c>
      <c r="M447" s="2">
        <v>157.30000000000001</v>
      </c>
      <c r="N447" s="2">
        <v>157.4</v>
      </c>
      <c r="O447" s="2">
        <v>160.1</v>
      </c>
      <c r="P447" s="2">
        <v>306.5</v>
      </c>
      <c r="Q447" s="2">
        <v>309.5</v>
      </c>
      <c r="R447" s="2">
        <v>157.19999999999999</v>
      </c>
      <c r="S447" s="2" t="s">
        <v>5269</v>
      </c>
      <c r="T447" s="2">
        <v>157.19999999999999</v>
      </c>
    </row>
    <row r="448" spans="1:20">
      <c r="A448" s="2" t="s">
        <v>3256</v>
      </c>
      <c r="B448" s="2" t="s">
        <v>829</v>
      </c>
      <c r="C448" s="2" t="s">
        <v>63</v>
      </c>
      <c r="D448" s="2" t="s">
        <v>224</v>
      </c>
      <c r="E448" s="2">
        <v>891.2</v>
      </c>
      <c r="F448" s="2">
        <v>886.5</v>
      </c>
      <c r="G448" s="2">
        <v>905.3</v>
      </c>
      <c r="H448" s="2">
        <v>921.6</v>
      </c>
      <c r="I448" s="2">
        <v>685</v>
      </c>
      <c r="J448" s="2">
        <v>561.6</v>
      </c>
      <c r="K448" s="2">
        <v>344</v>
      </c>
      <c r="L448" s="2">
        <v>246.9</v>
      </c>
      <c r="M448" s="2">
        <v>233.7</v>
      </c>
      <c r="N448" s="2">
        <v>234</v>
      </c>
      <c r="O448" s="2">
        <v>234.3</v>
      </c>
      <c r="P448" s="2">
        <v>243.9</v>
      </c>
      <c r="Q448" s="2">
        <v>242.3</v>
      </c>
      <c r="R448" s="2">
        <v>233.5</v>
      </c>
      <c r="S448" s="2" t="s">
        <v>5269</v>
      </c>
      <c r="T448" s="2">
        <v>233.5</v>
      </c>
    </row>
    <row r="449" spans="1:20">
      <c r="A449" s="2" t="s">
        <v>3257</v>
      </c>
      <c r="B449" s="2" t="s">
        <v>830</v>
      </c>
      <c r="C449" s="2" t="s">
        <v>63</v>
      </c>
      <c r="D449" s="2" t="s">
        <v>224</v>
      </c>
      <c r="E449" s="2">
        <v>372.9</v>
      </c>
      <c r="F449" s="2">
        <v>376.1</v>
      </c>
      <c r="G449" s="2">
        <v>373.8</v>
      </c>
      <c r="H449" s="2">
        <v>382.7</v>
      </c>
      <c r="I449" s="2">
        <v>392.8</v>
      </c>
      <c r="J449" s="2">
        <v>404.9</v>
      </c>
      <c r="K449" s="2">
        <v>426.3</v>
      </c>
      <c r="L449" s="2">
        <v>557.5</v>
      </c>
      <c r="M449" s="2">
        <v>615.79999999999995</v>
      </c>
      <c r="N449" s="2">
        <v>623.79999999999995</v>
      </c>
      <c r="O449" s="2">
        <v>638.5</v>
      </c>
      <c r="P449" s="2">
        <v>760.5</v>
      </c>
      <c r="Q449" s="2">
        <v>765.6</v>
      </c>
      <c r="R449" s="2">
        <v>362.2</v>
      </c>
      <c r="S449" s="2" t="s">
        <v>5269</v>
      </c>
      <c r="T449" s="2">
        <v>362.2</v>
      </c>
    </row>
    <row r="450" spans="1:20">
      <c r="A450" s="2" t="s">
        <v>3258</v>
      </c>
      <c r="B450" s="2" t="s">
        <v>831</v>
      </c>
      <c r="C450" s="2" t="s">
        <v>63</v>
      </c>
      <c r="D450" s="2" t="s">
        <v>224</v>
      </c>
      <c r="E450" s="2">
        <v>722.7</v>
      </c>
      <c r="F450" s="2">
        <v>717.4</v>
      </c>
      <c r="G450" s="2">
        <v>737.3</v>
      </c>
      <c r="H450" s="2">
        <v>755.2</v>
      </c>
      <c r="I450" s="2">
        <v>513.9</v>
      </c>
      <c r="J450" s="2">
        <v>392.6</v>
      </c>
      <c r="K450" s="2">
        <v>213.9</v>
      </c>
      <c r="L450" s="2">
        <v>241.9</v>
      </c>
      <c r="M450" s="2">
        <v>303</v>
      </c>
      <c r="N450" s="2">
        <v>310</v>
      </c>
      <c r="O450" s="2">
        <v>320.5</v>
      </c>
      <c r="P450" s="2">
        <v>405.4</v>
      </c>
      <c r="Q450" s="2">
        <v>410.9</v>
      </c>
      <c r="R450" s="2"/>
      <c r="S450" s="2" t="s">
        <v>152</v>
      </c>
      <c r="T450" s="2">
        <v>213.9</v>
      </c>
    </row>
    <row r="451" spans="1:20">
      <c r="A451" s="2" t="s">
        <v>3259</v>
      </c>
      <c r="B451" s="2" t="s">
        <v>833</v>
      </c>
      <c r="C451" s="2" t="s">
        <v>63</v>
      </c>
      <c r="D451" s="2" t="s">
        <v>224</v>
      </c>
      <c r="E451" s="2">
        <v>363.4</v>
      </c>
      <c r="F451" s="2">
        <v>366.2</v>
      </c>
      <c r="G451" s="2">
        <v>373.1</v>
      </c>
      <c r="H451" s="2">
        <v>391.5</v>
      </c>
      <c r="I451" s="2">
        <v>384.6</v>
      </c>
      <c r="J451" s="2">
        <v>397.3</v>
      </c>
      <c r="K451" s="2">
        <v>419.9</v>
      </c>
      <c r="L451" s="2">
        <v>551.29999999999995</v>
      </c>
      <c r="M451" s="2">
        <v>609.9</v>
      </c>
      <c r="N451" s="2">
        <v>617.9</v>
      </c>
      <c r="O451" s="2">
        <v>632.6</v>
      </c>
      <c r="P451" s="2">
        <v>753.7</v>
      </c>
      <c r="Q451" s="2">
        <v>758.8</v>
      </c>
      <c r="R451" s="2">
        <v>358.4</v>
      </c>
      <c r="S451" s="2" t="s">
        <v>5269</v>
      </c>
      <c r="T451" s="2">
        <v>358.4</v>
      </c>
    </row>
    <row r="452" spans="1:20">
      <c r="A452" s="2" t="s">
        <v>3260</v>
      </c>
      <c r="B452" s="2" t="s">
        <v>834</v>
      </c>
      <c r="C452" s="2" t="s">
        <v>63</v>
      </c>
      <c r="D452" s="2" t="s">
        <v>224</v>
      </c>
      <c r="E452" s="2">
        <v>380.2</v>
      </c>
      <c r="F452" s="2">
        <v>381.5</v>
      </c>
      <c r="G452" s="2">
        <v>387.6</v>
      </c>
      <c r="H452" s="2">
        <v>397.3</v>
      </c>
      <c r="I452" s="2">
        <v>382.1</v>
      </c>
      <c r="J452" s="2">
        <v>392.8</v>
      </c>
      <c r="K452" s="2">
        <v>412.4</v>
      </c>
      <c r="L452" s="2">
        <v>543.5</v>
      </c>
      <c r="M452" s="2">
        <v>601.29999999999995</v>
      </c>
      <c r="N452" s="2">
        <v>609.29999999999995</v>
      </c>
      <c r="O452" s="2">
        <v>624.1</v>
      </c>
      <c r="P452" s="2">
        <v>747</v>
      </c>
      <c r="Q452" s="2">
        <v>752.1</v>
      </c>
      <c r="R452" s="2">
        <v>346.4</v>
      </c>
      <c r="S452" s="2" t="s">
        <v>5269</v>
      </c>
      <c r="T452" s="2">
        <v>346.4</v>
      </c>
    </row>
    <row r="453" spans="1:20">
      <c r="A453" s="2" t="s">
        <v>3261</v>
      </c>
      <c r="B453" s="2" t="s">
        <v>835</v>
      </c>
      <c r="C453" s="2" t="s">
        <v>63</v>
      </c>
      <c r="D453" s="2" t="s">
        <v>224</v>
      </c>
      <c r="E453" s="2">
        <v>364.9</v>
      </c>
      <c r="F453" s="2">
        <v>363.1</v>
      </c>
      <c r="G453" s="2">
        <v>379.1</v>
      </c>
      <c r="H453" s="2">
        <v>398</v>
      </c>
      <c r="I453" s="2">
        <v>378.3</v>
      </c>
      <c r="J453" s="2">
        <v>391.1</v>
      </c>
      <c r="K453" s="2">
        <v>414.2</v>
      </c>
      <c r="L453" s="2">
        <v>545.6</v>
      </c>
      <c r="M453" s="2">
        <v>604.4</v>
      </c>
      <c r="N453" s="2">
        <v>612.4</v>
      </c>
      <c r="O453" s="2">
        <v>627.1</v>
      </c>
      <c r="P453" s="2">
        <v>747.7</v>
      </c>
      <c r="Q453" s="2">
        <v>752.9</v>
      </c>
      <c r="R453" s="2">
        <v>354</v>
      </c>
      <c r="S453" s="2" t="s">
        <v>5269</v>
      </c>
      <c r="T453" s="2">
        <v>354</v>
      </c>
    </row>
    <row r="454" spans="1:20">
      <c r="A454" s="2" t="s">
        <v>3262</v>
      </c>
      <c r="B454" s="2" t="s">
        <v>836</v>
      </c>
      <c r="C454" s="2" t="s">
        <v>63</v>
      </c>
      <c r="D454" s="2" t="s">
        <v>224</v>
      </c>
      <c r="E454" s="2">
        <v>825.3</v>
      </c>
      <c r="F454" s="2">
        <v>821</v>
      </c>
      <c r="G454" s="2">
        <v>838.9</v>
      </c>
      <c r="H454" s="2">
        <v>854</v>
      </c>
      <c r="I454" s="2">
        <v>623.70000000000005</v>
      </c>
      <c r="J454" s="2">
        <v>502</v>
      </c>
      <c r="K454" s="2">
        <v>279</v>
      </c>
      <c r="L454" s="2">
        <v>184.6</v>
      </c>
      <c r="M454" s="2">
        <v>151.6</v>
      </c>
      <c r="N454" s="2">
        <v>154.9</v>
      </c>
      <c r="O454" s="2">
        <v>170.2</v>
      </c>
      <c r="P454" s="2">
        <v>319.8</v>
      </c>
      <c r="Q454" s="2">
        <v>322.8</v>
      </c>
      <c r="R454" s="2">
        <v>144.6</v>
      </c>
      <c r="S454" s="2" t="s">
        <v>5269</v>
      </c>
      <c r="T454" s="2">
        <v>144.6</v>
      </c>
    </row>
    <row r="455" spans="1:20">
      <c r="A455" s="2" t="s">
        <v>3263</v>
      </c>
      <c r="B455" s="2" t="s">
        <v>837</v>
      </c>
      <c r="C455" s="2" t="s">
        <v>63</v>
      </c>
      <c r="D455" s="2" t="s">
        <v>224</v>
      </c>
      <c r="E455" s="2">
        <v>516.5</v>
      </c>
      <c r="F455" s="2">
        <v>519.29999999999995</v>
      </c>
      <c r="G455" s="2">
        <v>517.5</v>
      </c>
      <c r="H455" s="2">
        <v>512.1</v>
      </c>
      <c r="I455" s="2">
        <v>500.2</v>
      </c>
      <c r="J455" s="2">
        <v>495.2</v>
      </c>
      <c r="K455" s="2">
        <v>486.9</v>
      </c>
      <c r="L455" s="2">
        <v>609.4</v>
      </c>
      <c r="M455" s="2">
        <v>659.2</v>
      </c>
      <c r="N455" s="2">
        <v>666.9</v>
      </c>
      <c r="O455" s="2">
        <v>682.4</v>
      </c>
      <c r="P455" s="2">
        <v>817.7</v>
      </c>
      <c r="Q455" s="2">
        <v>822.3</v>
      </c>
      <c r="R455" s="2">
        <v>379.2</v>
      </c>
      <c r="S455" s="2" t="s">
        <v>5269</v>
      </c>
      <c r="T455" s="2">
        <v>379.2</v>
      </c>
    </row>
    <row r="456" spans="1:20">
      <c r="A456" s="2" t="s">
        <v>3264</v>
      </c>
      <c r="B456" s="2" t="s">
        <v>838</v>
      </c>
      <c r="C456" s="2" t="s">
        <v>63</v>
      </c>
      <c r="D456" s="2" t="s">
        <v>224</v>
      </c>
      <c r="E456" s="2">
        <v>754.1</v>
      </c>
      <c r="F456" s="2">
        <v>749.3</v>
      </c>
      <c r="G456" s="2">
        <v>768.3</v>
      </c>
      <c r="H456" s="2">
        <v>784.8</v>
      </c>
      <c r="I456" s="2">
        <v>547.5</v>
      </c>
      <c r="J456" s="2">
        <v>424.2</v>
      </c>
      <c r="K456" s="2">
        <v>209.5</v>
      </c>
      <c r="L456" s="2">
        <v>173</v>
      </c>
      <c r="M456" s="2">
        <v>235.3</v>
      </c>
      <c r="N456" s="2">
        <v>242.7</v>
      </c>
      <c r="O456" s="2">
        <v>254.2</v>
      </c>
      <c r="P456" s="2">
        <v>358.4</v>
      </c>
      <c r="Q456" s="2">
        <v>363.6</v>
      </c>
      <c r="R456" s="2"/>
      <c r="S456" s="2" t="s">
        <v>156</v>
      </c>
      <c r="T456" s="2">
        <v>173</v>
      </c>
    </row>
    <row r="457" spans="1:20">
      <c r="A457" s="2" t="s">
        <v>3265</v>
      </c>
      <c r="B457" s="2" t="s">
        <v>839</v>
      </c>
      <c r="C457" s="2" t="s">
        <v>63</v>
      </c>
      <c r="D457" s="2" t="s">
        <v>224</v>
      </c>
      <c r="E457" s="2">
        <v>495.5</v>
      </c>
      <c r="F457" s="2">
        <v>496.7</v>
      </c>
      <c r="G457" s="2">
        <v>500.7</v>
      </c>
      <c r="H457" s="2">
        <v>501.4</v>
      </c>
      <c r="I457" s="2">
        <v>439.3</v>
      </c>
      <c r="J457" s="2">
        <v>423.8</v>
      </c>
      <c r="K457" s="2">
        <v>407.7</v>
      </c>
      <c r="L457" s="2">
        <v>529.5</v>
      </c>
      <c r="M457" s="2">
        <v>579.4</v>
      </c>
      <c r="N457" s="2">
        <v>587.1</v>
      </c>
      <c r="O457" s="2">
        <v>602.6</v>
      </c>
      <c r="P457" s="2">
        <v>737.9</v>
      </c>
      <c r="Q457" s="2">
        <v>742.4</v>
      </c>
      <c r="R457" s="2">
        <v>301.10000000000002</v>
      </c>
      <c r="S457" s="2" t="s">
        <v>5269</v>
      </c>
      <c r="T457" s="2">
        <v>301.10000000000002</v>
      </c>
    </row>
    <row r="458" spans="1:20">
      <c r="A458" s="2" t="s">
        <v>3266</v>
      </c>
      <c r="B458" s="2" t="s">
        <v>840</v>
      </c>
      <c r="C458" s="2" t="s">
        <v>63</v>
      </c>
      <c r="D458" s="2" t="s">
        <v>224</v>
      </c>
      <c r="E458" s="2">
        <v>855.7</v>
      </c>
      <c r="F458" s="2">
        <v>853.6</v>
      </c>
      <c r="G458" s="2">
        <v>866.6</v>
      </c>
      <c r="H458" s="2">
        <v>875.9</v>
      </c>
      <c r="I458" s="2">
        <v>688.7</v>
      </c>
      <c r="J458" s="2">
        <v>587.5</v>
      </c>
      <c r="K458" s="2">
        <v>398.3</v>
      </c>
      <c r="L458" s="2">
        <v>384.1</v>
      </c>
      <c r="M458" s="2">
        <v>378.4</v>
      </c>
      <c r="N458" s="2">
        <v>382</v>
      </c>
      <c r="O458" s="2">
        <v>394.8</v>
      </c>
      <c r="P458" s="2">
        <v>539.1</v>
      </c>
      <c r="Q458" s="2">
        <v>540.6</v>
      </c>
      <c r="R458" s="2">
        <v>168.6</v>
      </c>
      <c r="S458" s="2" t="s">
        <v>5269</v>
      </c>
      <c r="T458" s="2">
        <v>168.6</v>
      </c>
    </row>
    <row r="459" spans="1:20">
      <c r="A459" s="2" t="s">
        <v>3267</v>
      </c>
      <c r="B459" s="2" t="s">
        <v>841</v>
      </c>
      <c r="C459" s="2" t="s">
        <v>63</v>
      </c>
      <c r="D459" s="2" t="s">
        <v>224</v>
      </c>
      <c r="E459" s="2">
        <v>716</v>
      </c>
      <c r="F459" s="2">
        <v>712.8</v>
      </c>
      <c r="G459" s="2">
        <v>728.4</v>
      </c>
      <c r="H459" s="2">
        <v>740.8</v>
      </c>
      <c r="I459" s="2">
        <v>531.4</v>
      </c>
      <c r="J459" s="2">
        <v>422.3</v>
      </c>
      <c r="K459" s="2">
        <v>229.7</v>
      </c>
      <c r="L459" s="2">
        <v>264</v>
      </c>
      <c r="M459" s="2">
        <v>294.39999999999998</v>
      </c>
      <c r="N459" s="2">
        <v>301.39999999999998</v>
      </c>
      <c r="O459" s="2">
        <v>317</v>
      </c>
      <c r="P459" s="2">
        <v>463.7</v>
      </c>
      <c r="Q459" s="2">
        <v>467.3</v>
      </c>
      <c r="R459" s="2">
        <v>2.9</v>
      </c>
      <c r="S459" s="2" t="s">
        <v>5269</v>
      </c>
      <c r="T459" s="2">
        <v>2.9</v>
      </c>
    </row>
    <row r="460" spans="1:20">
      <c r="A460" s="2" t="s">
        <v>3268</v>
      </c>
      <c r="B460" s="2" t="s">
        <v>843</v>
      </c>
      <c r="C460" s="2" t="s">
        <v>63</v>
      </c>
      <c r="D460" s="2" t="s">
        <v>224</v>
      </c>
      <c r="E460" s="2">
        <v>854.3</v>
      </c>
      <c r="F460" s="2">
        <v>852.2</v>
      </c>
      <c r="G460" s="2">
        <v>865.1</v>
      </c>
      <c r="H460" s="2">
        <v>874.3</v>
      </c>
      <c r="I460" s="2">
        <v>688.3</v>
      </c>
      <c r="J460" s="2">
        <v>587.9</v>
      </c>
      <c r="K460" s="2">
        <v>400.2</v>
      </c>
      <c r="L460" s="2">
        <v>388</v>
      </c>
      <c r="M460" s="2">
        <v>382.9</v>
      </c>
      <c r="N460" s="2">
        <v>386.6</v>
      </c>
      <c r="O460" s="2">
        <v>399.4</v>
      </c>
      <c r="P460" s="2">
        <v>544</v>
      </c>
      <c r="Q460" s="2">
        <v>545.6</v>
      </c>
      <c r="R460" s="2">
        <v>170.1</v>
      </c>
      <c r="S460" s="2" t="s">
        <v>5269</v>
      </c>
      <c r="T460" s="2">
        <v>170.1</v>
      </c>
    </row>
    <row r="461" spans="1:20">
      <c r="A461" s="2" t="s">
        <v>3269</v>
      </c>
      <c r="B461" s="2" t="s">
        <v>844</v>
      </c>
      <c r="C461" s="2" t="s">
        <v>63</v>
      </c>
      <c r="D461" s="2" t="s">
        <v>224</v>
      </c>
      <c r="E461" s="2">
        <v>467.2</v>
      </c>
      <c r="F461" s="2">
        <v>468.6</v>
      </c>
      <c r="G461" s="2">
        <v>472.1</v>
      </c>
      <c r="H461" s="2">
        <v>472.6</v>
      </c>
      <c r="I461" s="2">
        <v>423.4</v>
      </c>
      <c r="J461" s="2">
        <v>415.6</v>
      </c>
      <c r="K461" s="2">
        <v>410.2</v>
      </c>
      <c r="L461" s="2">
        <v>535.4</v>
      </c>
      <c r="M461" s="2">
        <v>587.6</v>
      </c>
      <c r="N461" s="2">
        <v>595.4</v>
      </c>
      <c r="O461" s="2">
        <v>610.79999999999995</v>
      </c>
      <c r="P461" s="2">
        <v>743.2</v>
      </c>
      <c r="Q461" s="2">
        <v>748</v>
      </c>
      <c r="R461" s="2">
        <v>314.10000000000002</v>
      </c>
      <c r="S461" s="2" t="s">
        <v>5269</v>
      </c>
      <c r="T461" s="2">
        <v>314.10000000000002</v>
      </c>
    </row>
    <row r="462" spans="1:20">
      <c r="A462" s="2" t="s">
        <v>3270</v>
      </c>
      <c r="B462" s="2" t="s">
        <v>845</v>
      </c>
      <c r="C462" s="2" t="s">
        <v>63</v>
      </c>
      <c r="D462" s="2" t="s">
        <v>224</v>
      </c>
      <c r="E462" s="2">
        <v>366.3</v>
      </c>
      <c r="F462" s="2">
        <v>369.6</v>
      </c>
      <c r="G462" s="2">
        <v>370.1</v>
      </c>
      <c r="H462" s="2">
        <v>387.6</v>
      </c>
      <c r="I462" s="2">
        <v>388.4</v>
      </c>
      <c r="J462" s="2">
        <v>401</v>
      </c>
      <c r="K462" s="2">
        <v>423.4</v>
      </c>
      <c r="L462" s="2">
        <v>554.70000000000005</v>
      </c>
      <c r="M462" s="2">
        <v>613.29999999999995</v>
      </c>
      <c r="N462" s="2">
        <v>621.29999999999995</v>
      </c>
      <c r="O462" s="2">
        <v>636</v>
      </c>
      <c r="P462" s="2">
        <v>757.2</v>
      </c>
      <c r="Q462" s="2">
        <v>762.4</v>
      </c>
      <c r="R462" s="2">
        <v>361.2</v>
      </c>
      <c r="S462" s="2" t="s">
        <v>5269</v>
      </c>
      <c r="T462" s="2">
        <v>361.2</v>
      </c>
    </row>
    <row r="463" spans="1:20">
      <c r="A463" s="2" t="s">
        <v>3271</v>
      </c>
      <c r="B463" s="2" t="s">
        <v>846</v>
      </c>
      <c r="C463" s="2" t="s">
        <v>63</v>
      </c>
      <c r="D463" s="2" t="s">
        <v>224</v>
      </c>
      <c r="E463" s="2">
        <v>826.7</v>
      </c>
      <c r="F463" s="2">
        <v>822.3</v>
      </c>
      <c r="G463" s="2">
        <v>840.4</v>
      </c>
      <c r="H463" s="2">
        <v>855.7</v>
      </c>
      <c r="I463" s="2">
        <v>624.1</v>
      </c>
      <c r="J463" s="2">
        <v>502</v>
      </c>
      <c r="K463" s="2">
        <v>279.3</v>
      </c>
      <c r="L463" s="2">
        <v>182</v>
      </c>
      <c r="M463" s="2">
        <v>151.69999999999999</v>
      </c>
      <c r="N463" s="2">
        <v>154.4</v>
      </c>
      <c r="O463" s="2">
        <v>165.3</v>
      </c>
      <c r="P463" s="2">
        <v>311.3</v>
      </c>
      <c r="Q463" s="2">
        <v>314.5</v>
      </c>
      <c r="R463" s="2"/>
      <c r="S463" s="2" t="s">
        <v>161</v>
      </c>
      <c r="T463" s="2">
        <v>151.69999999999999</v>
      </c>
    </row>
    <row r="464" spans="1:20">
      <c r="A464" s="2" t="s">
        <v>3272</v>
      </c>
      <c r="B464" s="2" t="s">
        <v>847</v>
      </c>
      <c r="C464" s="2" t="s">
        <v>63</v>
      </c>
      <c r="D464" s="2" t="s">
        <v>224</v>
      </c>
      <c r="E464" s="2">
        <v>369.4</v>
      </c>
      <c r="F464" s="2">
        <v>372.6</v>
      </c>
      <c r="G464" s="2">
        <v>371.2</v>
      </c>
      <c r="H464" s="2">
        <v>385.1</v>
      </c>
      <c r="I464" s="2">
        <v>390.4</v>
      </c>
      <c r="J464" s="2">
        <v>402.8</v>
      </c>
      <c r="K464" s="2">
        <v>424.7</v>
      </c>
      <c r="L464" s="2">
        <v>556</v>
      </c>
      <c r="M464" s="2">
        <v>614.4</v>
      </c>
      <c r="N464" s="2">
        <v>622.4</v>
      </c>
      <c r="O464" s="2">
        <v>637.1</v>
      </c>
      <c r="P464" s="2">
        <v>758.7</v>
      </c>
      <c r="Q464" s="2">
        <v>763.8</v>
      </c>
      <c r="R464" s="2">
        <v>361.6</v>
      </c>
      <c r="S464" s="2" t="s">
        <v>5269</v>
      </c>
      <c r="T464" s="2">
        <v>361.6</v>
      </c>
    </row>
    <row r="465" spans="1:20">
      <c r="A465" s="2" t="s">
        <v>3273</v>
      </c>
      <c r="B465" s="2" t="s">
        <v>848</v>
      </c>
      <c r="C465" s="2" t="s">
        <v>63</v>
      </c>
      <c r="D465" s="2" t="s">
        <v>224</v>
      </c>
      <c r="E465" s="2">
        <v>848.1</v>
      </c>
      <c r="F465" s="2">
        <v>846.1</v>
      </c>
      <c r="G465" s="2">
        <v>859</v>
      </c>
      <c r="H465" s="2">
        <v>868.1</v>
      </c>
      <c r="I465" s="2">
        <v>682.3</v>
      </c>
      <c r="J465" s="2">
        <v>582</v>
      </c>
      <c r="K465" s="2">
        <v>395</v>
      </c>
      <c r="L465" s="2">
        <v>384.6</v>
      </c>
      <c r="M465" s="2">
        <v>380.6</v>
      </c>
      <c r="N465" s="2">
        <v>384.4</v>
      </c>
      <c r="O465" s="2">
        <v>397.4</v>
      </c>
      <c r="P465" s="2">
        <v>542.5</v>
      </c>
      <c r="Q465" s="2">
        <v>544.20000000000005</v>
      </c>
      <c r="R465" s="2">
        <v>164.8</v>
      </c>
      <c r="S465" s="2" t="s">
        <v>5269</v>
      </c>
      <c r="T465" s="2">
        <v>164.8</v>
      </c>
    </row>
    <row r="466" spans="1:20">
      <c r="A466" s="2" t="s">
        <v>3274</v>
      </c>
      <c r="B466" s="2" t="s">
        <v>849</v>
      </c>
      <c r="C466" s="2" t="s">
        <v>63</v>
      </c>
      <c r="D466" s="2" t="s">
        <v>224</v>
      </c>
      <c r="E466" s="2">
        <v>360.8</v>
      </c>
      <c r="F466" s="2">
        <v>362.6</v>
      </c>
      <c r="G466" s="2">
        <v>375.1</v>
      </c>
      <c r="H466" s="2">
        <v>394.6</v>
      </c>
      <c r="I466" s="2">
        <v>382.3</v>
      </c>
      <c r="J466" s="2">
        <v>395.2</v>
      </c>
      <c r="K466" s="2">
        <v>418.4</v>
      </c>
      <c r="L466" s="2">
        <v>549.79999999999995</v>
      </c>
      <c r="M466" s="2">
        <v>608.6</v>
      </c>
      <c r="N466" s="2">
        <v>616.6</v>
      </c>
      <c r="O466" s="2">
        <v>631.20000000000005</v>
      </c>
      <c r="P466" s="2">
        <v>751.9</v>
      </c>
      <c r="Q466" s="2">
        <v>757</v>
      </c>
      <c r="R466" s="2"/>
      <c r="S466" s="2" t="s">
        <v>128</v>
      </c>
      <c r="T466" s="2">
        <v>360.8</v>
      </c>
    </row>
    <row r="467" spans="1:20">
      <c r="A467" s="2" t="s">
        <v>3275</v>
      </c>
      <c r="B467" s="2" t="s">
        <v>850</v>
      </c>
      <c r="C467" s="2" t="s">
        <v>63</v>
      </c>
      <c r="D467" s="2" t="s">
        <v>224</v>
      </c>
      <c r="E467" s="2">
        <v>828.8</v>
      </c>
      <c r="F467" s="2">
        <v>824.4</v>
      </c>
      <c r="G467" s="2">
        <v>842.5</v>
      </c>
      <c r="H467" s="2">
        <v>857.8</v>
      </c>
      <c r="I467" s="2">
        <v>626.20000000000005</v>
      </c>
      <c r="J467" s="2">
        <v>504</v>
      </c>
      <c r="K467" s="2">
        <v>281.39999999999998</v>
      </c>
      <c r="L467" s="2">
        <v>183.7</v>
      </c>
      <c r="M467" s="2">
        <v>153.80000000000001</v>
      </c>
      <c r="N467" s="2">
        <v>155.30000000000001</v>
      </c>
      <c r="O467" s="2">
        <v>163.4</v>
      </c>
      <c r="P467" s="2">
        <v>309.3</v>
      </c>
      <c r="Q467" s="2">
        <v>312.39999999999998</v>
      </c>
      <c r="R467" s="2"/>
      <c r="S467" s="2" t="s">
        <v>161</v>
      </c>
      <c r="T467" s="2">
        <v>153.80000000000001</v>
      </c>
    </row>
    <row r="468" spans="1:20">
      <c r="A468" s="2" t="s">
        <v>3276</v>
      </c>
      <c r="B468" s="2" t="s">
        <v>851</v>
      </c>
      <c r="C468" s="2" t="s">
        <v>63</v>
      </c>
      <c r="D468" s="2" t="s">
        <v>224</v>
      </c>
      <c r="E468" s="2">
        <v>365.7</v>
      </c>
      <c r="F468" s="2">
        <v>362.2</v>
      </c>
      <c r="G468" s="2">
        <v>380.3</v>
      </c>
      <c r="H468" s="2">
        <v>399.5</v>
      </c>
      <c r="I468" s="2">
        <v>377.1</v>
      </c>
      <c r="J468" s="2">
        <v>390.1</v>
      </c>
      <c r="K468" s="2">
        <v>413.4</v>
      </c>
      <c r="L468" s="2">
        <v>544.79999999999995</v>
      </c>
      <c r="M468" s="2">
        <v>603.70000000000005</v>
      </c>
      <c r="N468" s="2">
        <v>611.79999999999995</v>
      </c>
      <c r="O468" s="2">
        <v>626.4</v>
      </c>
      <c r="P468" s="2">
        <v>746.9</v>
      </c>
      <c r="Q468" s="2">
        <v>752</v>
      </c>
      <c r="R468" s="2">
        <v>353.8</v>
      </c>
      <c r="S468" s="2" t="s">
        <v>5269</v>
      </c>
      <c r="T468" s="2">
        <v>353.8</v>
      </c>
    </row>
    <row r="469" spans="1:20">
      <c r="A469" s="2" t="s">
        <v>3277</v>
      </c>
      <c r="B469" s="2" t="s">
        <v>852</v>
      </c>
      <c r="C469" s="2" t="s">
        <v>63</v>
      </c>
      <c r="D469" s="2" t="s">
        <v>224</v>
      </c>
      <c r="E469" s="2">
        <v>828.8</v>
      </c>
      <c r="F469" s="2">
        <v>824.4</v>
      </c>
      <c r="G469" s="2">
        <v>842.4</v>
      </c>
      <c r="H469" s="2">
        <v>857.7</v>
      </c>
      <c r="I469" s="2">
        <v>626.5</v>
      </c>
      <c r="J469" s="2">
        <v>504.5</v>
      </c>
      <c r="K469" s="2">
        <v>281.7</v>
      </c>
      <c r="L469" s="2">
        <v>185</v>
      </c>
      <c r="M469" s="2">
        <v>151.69999999999999</v>
      </c>
      <c r="N469" s="2">
        <v>151.5</v>
      </c>
      <c r="O469" s="2">
        <v>163.6</v>
      </c>
      <c r="P469" s="2">
        <v>312.5</v>
      </c>
      <c r="Q469" s="2">
        <v>315.5</v>
      </c>
      <c r="R469" s="2">
        <v>151.30000000000001</v>
      </c>
      <c r="S469" s="2" t="s">
        <v>5269</v>
      </c>
      <c r="T469" s="2">
        <v>151.30000000000001</v>
      </c>
    </row>
    <row r="470" spans="1:20">
      <c r="A470" s="2" t="s">
        <v>3278</v>
      </c>
      <c r="B470" s="2" t="s">
        <v>853</v>
      </c>
      <c r="C470" s="2" t="s">
        <v>63</v>
      </c>
      <c r="D470" s="2" t="s">
        <v>224</v>
      </c>
      <c r="E470" s="2">
        <v>854.4</v>
      </c>
      <c r="F470" s="2">
        <v>852.3</v>
      </c>
      <c r="G470" s="2">
        <v>865.2</v>
      </c>
      <c r="H470" s="2">
        <v>874.4</v>
      </c>
      <c r="I470" s="2">
        <v>688.3</v>
      </c>
      <c r="J470" s="2">
        <v>587.70000000000005</v>
      </c>
      <c r="K470" s="2">
        <v>399.8</v>
      </c>
      <c r="L470" s="2">
        <v>387.4</v>
      </c>
      <c r="M470" s="2">
        <v>382.2</v>
      </c>
      <c r="N470" s="2">
        <v>385.9</v>
      </c>
      <c r="O470" s="2">
        <v>398.7</v>
      </c>
      <c r="P470" s="2">
        <v>543.29999999999995</v>
      </c>
      <c r="Q470" s="2">
        <v>544.79999999999995</v>
      </c>
      <c r="R470" s="2">
        <v>169.8</v>
      </c>
      <c r="S470" s="2" t="s">
        <v>5269</v>
      </c>
      <c r="T470" s="2">
        <v>169.8</v>
      </c>
    </row>
    <row r="471" spans="1:20">
      <c r="A471" s="2" t="s">
        <v>3279</v>
      </c>
      <c r="B471" s="2" t="s">
        <v>854</v>
      </c>
      <c r="C471" s="2" t="s">
        <v>63</v>
      </c>
      <c r="D471" s="2" t="s">
        <v>224</v>
      </c>
      <c r="E471" s="2">
        <v>367.3</v>
      </c>
      <c r="F471" s="2">
        <v>370.1</v>
      </c>
      <c r="G471" s="2">
        <v>373.4</v>
      </c>
      <c r="H471" s="2">
        <v>389</v>
      </c>
      <c r="I471" s="2">
        <v>386.5</v>
      </c>
      <c r="J471" s="2">
        <v>398.8</v>
      </c>
      <c r="K471" s="2">
        <v>420.8</v>
      </c>
      <c r="L471" s="2">
        <v>552.1</v>
      </c>
      <c r="M471" s="2">
        <v>610.6</v>
      </c>
      <c r="N471" s="2">
        <v>618.6</v>
      </c>
      <c r="O471" s="2">
        <v>633.29999999999995</v>
      </c>
      <c r="P471" s="2">
        <v>754.8</v>
      </c>
      <c r="Q471" s="2">
        <v>759.9</v>
      </c>
      <c r="R471" s="2">
        <v>358.1</v>
      </c>
      <c r="S471" s="2" t="s">
        <v>5269</v>
      </c>
      <c r="T471" s="2">
        <v>358.1</v>
      </c>
    </row>
    <row r="472" spans="1:20">
      <c r="A472" s="2" t="s">
        <v>3280</v>
      </c>
      <c r="B472" s="2" t="s">
        <v>855</v>
      </c>
      <c r="C472" s="2" t="s">
        <v>63</v>
      </c>
      <c r="D472" s="2" t="s">
        <v>224</v>
      </c>
      <c r="E472" s="2">
        <v>843.7</v>
      </c>
      <c r="F472" s="2">
        <v>841.6</v>
      </c>
      <c r="G472" s="2">
        <v>854.6</v>
      </c>
      <c r="H472" s="2">
        <v>863.9</v>
      </c>
      <c r="I472" s="2">
        <v>677</v>
      </c>
      <c r="J472" s="2">
        <v>576.29999999999995</v>
      </c>
      <c r="K472" s="2">
        <v>388.6</v>
      </c>
      <c r="L472" s="2">
        <v>378.3</v>
      </c>
      <c r="M472" s="2">
        <v>374.6</v>
      </c>
      <c r="N472" s="2">
        <v>378.5</v>
      </c>
      <c r="O472" s="2">
        <v>391.5</v>
      </c>
      <c r="P472" s="2">
        <v>537</v>
      </c>
      <c r="Q472" s="2">
        <v>538.70000000000005</v>
      </c>
      <c r="R472" s="2">
        <v>158.5</v>
      </c>
      <c r="S472" s="2" t="s">
        <v>5269</v>
      </c>
      <c r="T472" s="2">
        <v>158.5</v>
      </c>
    </row>
    <row r="473" spans="1:20">
      <c r="A473" s="2" t="s">
        <v>3281</v>
      </c>
      <c r="B473" s="2" t="s">
        <v>856</v>
      </c>
      <c r="C473" s="2" t="s">
        <v>63</v>
      </c>
      <c r="D473" s="2" t="s">
        <v>224</v>
      </c>
      <c r="E473" s="2">
        <v>364.8</v>
      </c>
      <c r="F473" s="2">
        <v>367.3</v>
      </c>
      <c r="G473" s="2">
        <v>374.2</v>
      </c>
      <c r="H473" s="2">
        <v>391.7</v>
      </c>
      <c r="I473" s="2">
        <v>384</v>
      </c>
      <c r="J473" s="2">
        <v>396.5</v>
      </c>
      <c r="K473" s="2">
        <v>419</v>
      </c>
      <c r="L473" s="2">
        <v>550.29999999999995</v>
      </c>
      <c r="M473" s="2">
        <v>608.9</v>
      </c>
      <c r="N473" s="2">
        <v>616.9</v>
      </c>
      <c r="O473" s="2">
        <v>631.6</v>
      </c>
      <c r="P473" s="2">
        <v>752.8</v>
      </c>
      <c r="Q473" s="2">
        <v>757.9</v>
      </c>
      <c r="R473" s="2">
        <v>357.1</v>
      </c>
      <c r="S473" s="2" t="s">
        <v>5269</v>
      </c>
      <c r="T473" s="2">
        <v>357.1</v>
      </c>
    </row>
    <row r="474" spans="1:20">
      <c r="A474" s="2" t="s">
        <v>3282</v>
      </c>
      <c r="B474" s="2" t="s">
        <v>857</v>
      </c>
      <c r="C474" s="2" t="s">
        <v>63</v>
      </c>
      <c r="D474" s="2" t="s">
        <v>224</v>
      </c>
      <c r="E474" s="2">
        <v>366.5</v>
      </c>
      <c r="F474" s="2">
        <v>369.2</v>
      </c>
      <c r="G474" s="2">
        <v>373.9</v>
      </c>
      <c r="H474" s="2">
        <v>390.2</v>
      </c>
      <c r="I474" s="2">
        <v>385.3</v>
      </c>
      <c r="J474" s="2">
        <v>397.7</v>
      </c>
      <c r="K474" s="2">
        <v>419.8</v>
      </c>
      <c r="L474" s="2">
        <v>551.1</v>
      </c>
      <c r="M474" s="2">
        <v>609.6</v>
      </c>
      <c r="N474" s="2">
        <v>617.6</v>
      </c>
      <c r="O474" s="2">
        <v>632.4</v>
      </c>
      <c r="P474" s="2">
        <v>753.8</v>
      </c>
      <c r="Q474" s="2">
        <v>758.9</v>
      </c>
      <c r="R474" s="2">
        <v>357.4</v>
      </c>
      <c r="S474" s="2" t="s">
        <v>5269</v>
      </c>
      <c r="T474" s="2">
        <v>357.4</v>
      </c>
    </row>
    <row r="475" spans="1:20">
      <c r="A475" s="2" t="s">
        <v>3283</v>
      </c>
      <c r="B475" s="2" t="s">
        <v>858</v>
      </c>
      <c r="C475" s="2" t="s">
        <v>63</v>
      </c>
      <c r="D475" s="2" t="s">
        <v>224</v>
      </c>
      <c r="E475" s="2">
        <v>367</v>
      </c>
      <c r="F475" s="2">
        <v>370.2</v>
      </c>
      <c r="G475" s="2">
        <v>370.8</v>
      </c>
      <c r="H475" s="2">
        <v>387.3</v>
      </c>
      <c r="I475" s="2">
        <v>388.4</v>
      </c>
      <c r="J475" s="2">
        <v>400.9</v>
      </c>
      <c r="K475" s="2">
        <v>423.1</v>
      </c>
      <c r="L475" s="2">
        <v>554.4</v>
      </c>
      <c r="M475" s="2">
        <v>613</v>
      </c>
      <c r="N475" s="2">
        <v>621</v>
      </c>
      <c r="O475" s="2">
        <v>635.70000000000005</v>
      </c>
      <c r="P475" s="2">
        <v>757</v>
      </c>
      <c r="Q475" s="2">
        <v>762.2</v>
      </c>
      <c r="R475" s="2">
        <v>360.7</v>
      </c>
      <c r="S475" s="2" t="s">
        <v>5269</v>
      </c>
      <c r="T475" s="2">
        <v>360.7</v>
      </c>
    </row>
    <row r="476" spans="1:20">
      <c r="A476" s="2" t="s">
        <v>3284</v>
      </c>
      <c r="B476" s="2" t="s">
        <v>859</v>
      </c>
      <c r="C476" s="2" t="s">
        <v>63</v>
      </c>
      <c r="D476" s="2" t="s">
        <v>224</v>
      </c>
      <c r="E476" s="2">
        <v>840.7</v>
      </c>
      <c r="F476" s="2">
        <v>838.6</v>
      </c>
      <c r="G476" s="2">
        <v>851.7</v>
      </c>
      <c r="H476" s="2">
        <v>861.1</v>
      </c>
      <c r="I476" s="2">
        <v>673.2</v>
      </c>
      <c r="J476" s="2">
        <v>572.1</v>
      </c>
      <c r="K476" s="2">
        <v>383.8</v>
      </c>
      <c r="L476" s="2">
        <v>373.2</v>
      </c>
      <c r="M476" s="2">
        <v>369.8</v>
      </c>
      <c r="N476" s="2">
        <v>373.7</v>
      </c>
      <c r="O476" s="2">
        <v>386.8</v>
      </c>
      <c r="P476" s="2">
        <v>532.4</v>
      </c>
      <c r="Q476" s="2">
        <v>534.1</v>
      </c>
      <c r="R476" s="2">
        <v>153.80000000000001</v>
      </c>
      <c r="S476" s="2" t="s">
        <v>5269</v>
      </c>
      <c r="T476" s="2">
        <v>153.80000000000001</v>
      </c>
    </row>
    <row r="477" spans="1:20">
      <c r="A477" s="2" t="s">
        <v>3285</v>
      </c>
      <c r="B477" s="2" t="s">
        <v>860</v>
      </c>
      <c r="C477" s="2" t="s">
        <v>63</v>
      </c>
      <c r="D477" s="2" t="s">
        <v>224</v>
      </c>
      <c r="E477" s="2">
        <v>390.8</v>
      </c>
      <c r="F477" s="2">
        <v>388.1</v>
      </c>
      <c r="G477" s="2">
        <v>403.3</v>
      </c>
      <c r="H477" s="2">
        <v>418.3</v>
      </c>
      <c r="I477" s="2">
        <v>359.2</v>
      </c>
      <c r="J477" s="2">
        <v>370</v>
      </c>
      <c r="K477" s="2">
        <v>390.6</v>
      </c>
      <c r="L477" s="2">
        <v>521.79999999999995</v>
      </c>
      <c r="M477" s="2">
        <v>580.1</v>
      </c>
      <c r="N477" s="2">
        <v>588.1</v>
      </c>
      <c r="O477" s="2">
        <v>602.79999999999995</v>
      </c>
      <c r="P477" s="2">
        <v>724.8</v>
      </c>
      <c r="Q477" s="2">
        <v>729.9</v>
      </c>
      <c r="R477" s="2">
        <v>328.1</v>
      </c>
      <c r="S477" s="2" t="s">
        <v>5269</v>
      </c>
      <c r="T477" s="2">
        <v>328.1</v>
      </c>
    </row>
    <row r="478" spans="1:20">
      <c r="A478" s="2" t="s">
        <v>3286</v>
      </c>
      <c r="B478" s="2" t="s">
        <v>861</v>
      </c>
      <c r="C478" s="2" t="s">
        <v>63</v>
      </c>
      <c r="D478" s="2" t="s">
        <v>224</v>
      </c>
      <c r="E478" s="2">
        <v>849.5</v>
      </c>
      <c r="F478" s="2">
        <v>847.4</v>
      </c>
      <c r="G478" s="2">
        <v>860.4</v>
      </c>
      <c r="H478" s="2">
        <v>869.8</v>
      </c>
      <c r="I478" s="2">
        <v>681.9</v>
      </c>
      <c r="J478" s="2">
        <v>580.6</v>
      </c>
      <c r="K478" s="2">
        <v>391.4</v>
      </c>
      <c r="L478" s="2">
        <v>378.1</v>
      </c>
      <c r="M478" s="2">
        <v>373.2</v>
      </c>
      <c r="N478" s="2">
        <v>376.9</v>
      </c>
      <c r="O478" s="2">
        <v>389.8</v>
      </c>
      <c r="P478" s="2">
        <v>534.6</v>
      </c>
      <c r="Q478" s="2">
        <v>536.20000000000005</v>
      </c>
      <c r="R478" s="2">
        <v>161.6</v>
      </c>
      <c r="S478" s="2" t="s">
        <v>5269</v>
      </c>
      <c r="T478" s="2">
        <v>161.6</v>
      </c>
    </row>
    <row r="479" spans="1:20">
      <c r="A479" s="2" t="s">
        <v>3287</v>
      </c>
      <c r="B479" s="2" t="s">
        <v>862</v>
      </c>
      <c r="C479" s="2" t="s">
        <v>63</v>
      </c>
      <c r="D479" s="2" t="s">
        <v>224</v>
      </c>
      <c r="E479" s="2">
        <v>368</v>
      </c>
      <c r="F479" s="2">
        <v>371.2</v>
      </c>
      <c r="G479" s="2">
        <v>369.2</v>
      </c>
      <c r="H479" s="2">
        <v>385.6</v>
      </c>
      <c r="I479" s="2">
        <v>390.3</v>
      </c>
      <c r="J479" s="2">
        <v>402.9</v>
      </c>
      <c r="K479" s="2">
        <v>425.2</v>
      </c>
      <c r="L479" s="2">
        <v>556.5</v>
      </c>
      <c r="M479" s="2">
        <v>615</v>
      </c>
      <c r="N479" s="2">
        <v>623</v>
      </c>
      <c r="O479" s="2">
        <v>637.70000000000005</v>
      </c>
      <c r="P479" s="2">
        <v>759.1</v>
      </c>
      <c r="Q479" s="2">
        <v>764.2</v>
      </c>
      <c r="R479" s="2">
        <v>362.7</v>
      </c>
      <c r="S479" s="2" t="s">
        <v>5269</v>
      </c>
      <c r="T479" s="2">
        <v>362.7</v>
      </c>
    </row>
    <row r="480" spans="1:20">
      <c r="A480" s="2" t="s">
        <v>3288</v>
      </c>
      <c r="B480" s="2" t="s">
        <v>863</v>
      </c>
      <c r="C480" s="2" t="s">
        <v>63</v>
      </c>
      <c r="D480" s="2" t="s">
        <v>224</v>
      </c>
      <c r="E480" s="2">
        <v>364.1</v>
      </c>
      <c r="F480" s="2">
        <v>362.2</v>
      </c>
      <c r="G480" s="2">
        <v>378.5</v>
      </c>
      <c r="H480" s="2">
        <v>397.7</v>
      </c>
      <c r="I480" s="2">
        <v>378.8</v>
      </c>
      <c r="J480" s="2">
        <v>391.7</v>
      </c>
      <c r="K480" s="2">
        <v>414.9</v>
      </c>
      <c r="L480" s="2">
        <v>546.29999999999995</v>
      </c>
      <c r="M480" s="2">
        <v>605.20000000000005</v>
      </c>
      <c r="N480" s="2">
        <v>613.20000000000005</v>
      </c>
      <c r="O480" s="2">
        <v>627.79999999999995</v>
      </c>
      <c r="P480" s="2">
        <v>748.4</v>
      </c>
      <c r="Q480" s="2">
        <v>753.6</v>
      </c>
      <c r="R480" s="2">
        <v>354.9</v>
      </c>
      <c r="S480" s="2" t="s">
        <v>5269</v>
      </c>
      <c r="T480" s="2">
        <v>354.9</v>
      </c>
    </row>
    <row r="481" spans="1:20">
      <c r="A481" s="2" t="s">
        <v>3289</v>
      </c>
      <c r="B481" s="2" t="s">
        <v>864</v>
      </c>
      <c r="C481" s="2" t="s">
        <v>63</v>
      </c>
      <c r="D481" s="2" t="s">
        <v>224</v>
      </c>
      <c r="E481" s="2">
        <v>820.4</v>
      </c>
      <c r="F481" s="2">
        <v>816.1</v>
      </c>
      <c r="G481" s="2">
        <v>834</v>
      </c>
      <c r="H481" s="2">
        <v>849.1</v>
      </c>
      <c r="I481" s="2">
        <v>618.70000000000005</v>
      </c>
      <c r="J481" s="2">
        <v>496.9</v>
      </c>
      <c r="K481" s="2">
        <v>274</v>
      </c>
      <c r="L481" s="2">
        <v>179.9</v>
      </c>
      <c r="M481" s="2">
        <v>151</v>
      </c>
      <c r="N481" s="2">
        <v>157.80000000000001</v>
      </c>
      <c r="O481" s="2">
        <v>173.5</v>
      </c>
      <c r="P481" s="2">
        <v>321.89999999999998</v>
      </c>
      <c r="Q481" s="2">
        <v>325</v>
      </c>
      <c r="R481" s="2">
        <v>141.30000000000001</v>
      </c>
      <c r="S481" s="2" t="s">
        <v>5269</v>
      </c>
      <c r="T481" s="2">
        <v>141.30000000000001</v>
      </c>
    </row>
    <row r="482" spans="1:20">
      <c r="A482" s="2" t="s">
        <v>3290</v>
      </c>
      <c r="B482" s="2" t="s">
        <v>865</v>
      </c>
      <c r="C482" s="2" t="s">
        <v>63</v>
      </c>
      <c r="D482" s="2" t="s">
        <v>224</v>
      </c>
      <c r="E482" s="2">
        <v>823.5</v>
      </c>
      <c r="F482" s="2">
        <v>819.3</v>
      </c>
      <c r="G482" s="2">
        <v>837.1</v>
      </c>
      <c r="H482" s="2">
        <v>852.2</v>
      </c>
      <c r="I482" s="2">
        <v>622.20000000000005</v>
      </c>
      <c r="J482" s="2">
        <v>500.5</v>
      </c>
      <c r="K482" s="2">
        <v>277.5</v>
      </c>
      <c r="L482" s="2">
        <v>184.3</v>
      </c>
      <c r="M482" s="2">
        <v>153.4</v>
      </c>
      <c r="N482" s="2">
        <v>157.80000000000001</v>
      </c>
      <c r="O482" s="2">
        <v>173</v>
      </c>
      <c r="P482" s="2">
        <v>322.7</v>
      </c>
      <c r="Q482" s="2">
        <v>325.7</v>
      </c>
      <c r="R482" s="2">
        <v>141.80000000000001</v>
      </c>
      <c r="S482" s="2" t="s">
        <v>5269</v>
      </c>
      <c r="T482" s="2">
        <v>141.80000000000001</v>
      </c>
    </row>
    <row r="483" spans="1:20">
      <c r="A483" s="2" t="s">
        <v>3291</v>
      </c>
      <c r="B483" s="2" t="s">
        <v>867</v>
      </c>
      <c r="C483" s="2" t="s">
        <v>63</v>
      </c>
      <c r="D483" s="2" t="s">
        <v>224</v>
      </c>
      <c r="E483" s="2">
        <v>884.5</v>
      </c>
      <c r="F483" s="2">
        <v>879.7</v>
      </c>
      <c r="G483" s="2">
        <v>898.6</v>
      </c>
      <c r="H483" s="2">
        <v>915</v>
      </c>
      <c r="I483" s="2">
        <v>678</v>
      </c>
      <c r="J483" s="2">
        <v>554.6</v>
      </c>
      <c r="K483" s="2">
        <v>337.7</v>
      </c>
      <c r="L483" s="2">
        <v>241.6</v>
      </c>
      <c r="M483" s="2">
        <v>231.6</v>
      </c>
      <c r="N483" s="2">
        <v>232.3</v>
      </c>
      <c r="O483" s="2">
        <v>232.8</v>
      </c>
      <c r="P483" s="2">
        <v>235.6</v>
      </c>
      <c r="Q483" s="2">
        <v>235</v>
      </c>
      <c r="R483" s="2">
        <v>230.7</v>
      </c>
      <c r="S483" s="2" t="s">
        <v>5269</v>
      </c>
      <c r="T483" s="2">
        <v>230.7</v>
      </c>
    </row>
    <row r="484" spans="1:20">
      <c r="A484" s="2" t="s">
        <v>3292</v>
      </c>
      <c r="B484" s="2" t="s">
        <v>868</v>
      </c>
      <c r="C484" s="2" t="s">
        <v>63</v>
      </c>
      <c r="D484" s="2" t="s">
        <v>224</v>
      </c>
      <c r="E484" s="2">
        <v>854.9</v>
      </c>
      <c r="F484" s="2">
        <v>852.8</v>
      </c>
      <c r="G484" s="2">
        <v>865.8</v>
      </c>
      <c r="H484" s="2">
        <v>875.2</v>
      </c>
      <c r="I484" s="2">
        <v>687.8</v>
      </c>
      <c r="J484" s="2">
        <v>586.6</v>
      </c>
      <c r="K484" s="2">
        <v>397.3</v>
      </c>
      <c r="L484" s="2">
        <v>383.1</v>
      </c>
      <c r="M484" s="2">
        <v>377.4</v>
      </c>
      <c r="N484" s="2">
        <v>381.1</v>
      </c>
      <c r="O484" s="2">
        <v>393.8</v>
      </c>
      <c r="P484" s="2">
        <v>538.20000000000005</v>
      </c>
      <c r="Q484" s="2">
        <v>539.70000000000005</v>
      </c>
      <c r="R484" s="2">
        <v>167.6</v>
      </c>
      <c r="S484" s="2" t="s">
        <v>5269</v>
      </c>
      <c r="T484" s="2">
        <v>167.6</v>
      </c>
    </row>
    <row r="485" spans="1:20">
      <c r="A485" s="2" t="s">
        <v>3293</v>
      </c>
      <c r="B485" s="2" t="s">
        <v>869</v>
      </c>
      <c r="C485" s="2" t="s">
        <v>63</v>
      </c>
      <c r="D485" s="2" t="s">
        <v>224</v>
      </c>
      <c r="E485" s="2">
        <v>898.1</v>
      </c>
      <c r="F485" s="2">
        <v>894.3</v>
      </c>
      <c r="G485" s="2">
        <v>911.3</v>
      </c>
      <c r="H485" s="2">
        <v>925.3</v>
      </c>
      <c r="I485" s="2">
        <v>701.2</v>
      </c>
      <c r="J485" s="2">
        <v>581.5</v>
      </c>
      <c r="K485" s="2">
        <v>359.2</v>
      </c>
      <c r="L485" s="2">
        <v>272.10000000000002</v>
      </c>
      <c r="M485" s="2">
        <v>238.7</v>
      </c>
      <c r="N485" s="2">
        <v>238.4</v>
      </c>
      <c r="O485" s="2">
        <v>244.1</v>
      </c>
      <c r="P485" s="2">
        <v>357.7</v>
      </c>
      <c r="Q485" s="2">
        <v>357.8</v>
      </c>
      <c r="R485" s="2">
        <v>189.8</v>
      </c>
      <c r="S485" s="2" t="s">
        <v>5269</v>
      </c>
      <c r="T485" s="2">
        <v>189.8</v>
      </c>
    </row>
    <row r="486" spans="1:20">
      <c r="A486" s="2" t="s">
        <v>3294</v>
      </c>
      <c r="B486" s="2" t="s">
        <v>870</v>
      </c>
      <c r="C486" s="2" t="s">
        <v>63</v>
      </c>
      <c r="D486" s="2" t="s">
        <v>224</v>
      </c>
      <c r="E486" s="2">
        <v>658.8</v>
      </c>
      <c r="F486" s="2">
        <v>654.4</v>
      </c>
      <c r="G486" s="2">
        <v>672.5</v>
      </c>
      <c r="H486" s="2">
        <v>688.1</v>
      </c>
      <c r="I486" s="2">
        <v>456.7</v>
      </c>
      <c r="J486" s="2">
        <v>336</v>
      </c>
      <c r="K486" s="2">
        <v>125.6</v>
      </c>
      <c r="L486" s="2">
        <v>252</v>
      </c>
      <c r="M486" s="2">
        <v>310.89999999999998</v>
      </c>
      <c r="N486" s="2">
        <v>318.89999999999998</v>
      </c>
      <c r="O486" s="2">
        <v>333.4</v>
      </c>
      <c r="P486" s="2">
        <v>457.4</v>
      </c>
      <c r="Q486" s="2">
        <v>462.3</v>
      </c>
      <c r="R486" s="2">
        <v>108.9</v>
      </c>
      <c r="S486" s="2" t="s">
        <v>5269</v>
      </c>
      <c r="T486" s="2">
        <v>108.9</v>
      </c>
    </row>
    <row r="487" spans="1:20">
      <c r="A487" s="2" t="s">
        <v>3295</v>
      </c>
      <c r="B487" s="2" t="s">
        <v>871</v>
      </c>
      <c r="C487" s="2" t="s">
        <v>63</v>
      </c>
      <c r="D487" s="2" t="s">
        <v>224</v>
      </c>
      <c r="E487" s="2">
        <v>819.1</v>
      </c>
      <c r="F487" s="2">
        <v>814.8</v>
      </c>
      <c r="G487" s="2">
        <v>832.8</v>
      </c>
      <c r="H487" s="2">
        <v>848</v>
      </c>
      <c r="I487" s="2">
        <v>617.1</v>
      </c>
      <c r="J487" s="2">
        <v>495.3</v>
      </c>
      <c r="K487" s="2">
        <v>272.39999999999998</v>
      </c>
      <c r="L487" s="2">
        <v>177.2</v>
      </c>
      <c r="M487" s="2">
        <v>150.30000000000001</v>
      </c>
      <c r="N487" s="2">
        <v>158.19999999999999</v>
      </c>
      <c r="O487" s="2">
        <v>173.5</v>
      </c>
      <c r="P487" s="2">
        <v>320.3</v>
      </c>
      <c r="Q487" s="2">
        <v>323.5</v>
      </c>
      <c r="R487" s="2">
        <v>142.30000000000001</v>
      </c>
      <c r="S487" s="2" t="s">
        <v>5269</v>
      </c>
      <c r="T487" s="2">
        <v>142.30000000000001</v>
      </c>
    </row>
    <row r="488" spans="1:20">
      <c r="A488" s="2" t="s">
        <v>3296</v>
      </c>
      <c r="B488" s="2" t="s">
        <v>872</v>
      </c>
      <c r="C488" s="2" t="s">
        <v>63</v>
      </c>
      <c r="D488" s="2" t="s">
        <v>224</v>
      </c>
      <c r="E488" s="2">
        <v>461.4</v>
      </c>
      <c r="F488" s="2">
        <v>458.8</v>
      </c>
      <c r="G488" s="2">
        <v>473.2</v>
      </c>
      <c r="H488" s="2">
        <v>485.2</v>
      </c>
      <c r="I488" s="2">
        <v>340</v>
      </c>
      <c r="J488" s="2">
        <v>326.8</v>
      </c>
      <c r="K488" s="2">
        <v>331.2</v>
      </c>
      <c r="L488" s="2">
        <v>460.7</v>
      </c>
      <c r="M488" s="2">
        <v>516.79999999999995</v>
      </c>
      <c r="N488" s="2">
        <v>524.79999999999995</v>
      </c>
      <c r="O488" s="2">
        <v>539.79999999999995</v>
      </c>
      <c r="P488" s="2">
        <v>666.5</v>
      </c>
      <c r="Q488" s="2">
        <v>671.4</v>
      </c>
      <c r="R488" s="2">
        <v>258.5</v>
      </c>
      <c r="S488" s="2" t="s">
        <v>5269</v>
      </c>
      <c r="T488" s="2">
        <v>258.5</v>
      </c>
    </row>
    <row r="489" spans="1:20">
      <c r="A489" s="2" t="s">
        <v>3297</v>
      </c>
      <c r="B489" s="2" t="s">
        <v>873</v>
      </c>
      <c r="C489" s="2" t="s">
        <v>63</v>
      </c>
      <c r="D489" s="2" t="s">
        <v>224</v>
      </c>
      <c r="E489" s="2">
        <v>827</v>
      </c>
      <c r="F489" s="2">
        <v>822.6</v>
      </c>
      <c r="G489" s="2">
        <v>840.6</v>
      </c>
      <c r="H489" s="2">
        <v>855.9</v>
      </c>
      <c r="I489" s="2">
        <v>624.79999999999995</v>
      </c>
      <c r="J489" s="2">
        <v>502.8</v>
      </c>
      <c r="K489" s="2">
        <v>280</v>
      </c>
      <c r="L489" s="2">
        <v>183.6</v>
      </c>
      <c r="M489" s="2">
        <v>149.80000000000001</v>
      </c>
      <c r="N489" s="2">
        <v>150.9</v>
      </c>
      <c r="O489" s="2">
        <v>165.5</v>
      </c>
      <c r="P489" s="2">
        <v>314.10000000000002</v>
      </c>
      <c r="Q489" s="2">
        <v>317.10000000000002</v>
      </c>
      <c r="R489" s="2"/>
      <c r="S489" s="2" t="s">
        <v>161</v>
      </c>
      <c r="T489" s="2">
        <v>149.80000000000001</v>
      </c>
    </row>
    <row r="490" spans="1:20">
      <c r="A490" s="2" t="s">
        <v>3298</v>
      </c>
      <c r="B490" s="2" t="s">
        <v>874</v>
      </c>
      <c r="C490" s="2" t="s">
        <v>63</v>
      </c>
      <c r="D490" s="2" t="s">
        <v>224</v>
      </c>
      <c r="E490" s="2">
        <v>603.29999999999995</v>
      </c>
      <c r="F490" s="2">
        <v>603.9</v>
      </c>
      <c r="G490" s="2">
        <v>609.79999999999995</v>
      </c>
      <c r="H490" s="2">
        <v>611.9</v>
      </c>
      <c r="I490" s="2">
        <v>511.7</v>
      </c>
      <c r="J490" s="2">
        <v>468.9</v>
      </c>
      <c r="K490" s="2">
        <v>405.9</v>
      </c>
      <c r="L490" s="2">
        <v>506.9</v>
      </c>
      <c r="M490" s="2">
        <v>546.29999999999995</v>
      </c>
      <c r="N490" s="2">
        <v>553.5</v>
      </c>
      <c r="O490" s="2">
        <v>569.20000000000005</v>
      </c>
      <c r="P490" s="2">
        <v>713.2</v>
      </c>
      <c r="Q490" s="2">
        <v>717.2</v>
      </c>
      <c r="R490" s="2">
        <v>255.4</v>
      </c>
      <c r="S490" s="2" t="s">
        <v>5269</v>
      </c>
      <c r="T490" s="2">
        <v>255.4</v>
      </c>
    </row>
    <row r="491" spans="1:20">
      <c r="A491" s="2" t="s">
        <v>3299</v>
      </c>
      <c r="B491" s="2" t="s">
        <v>875</v>
      </c>
      <c r="C491" s="2" t="s">
        <v>63</v>
      </c>
      <c r="D491" s="2" t="s">
        <v>224</v>
      </c>
      <c r="E491" s="2">
        <v>782.3</v>
      </c>
      <c r="F491" s="2">
        <v>777.9</v>
      </c>
      <c r="G491" s="2">
        <v>796.1</v>
      </c>
      <c r="H491" s="2">
        <v>811.6</v>
      </c>
      <c r="I491" s="2">
        <v>579.29999999999995</v>
      </c>
      <c r="J491" s="2">
        <v>457.1</v>
      </c>
      <c r="K491" s="2">
        <v>234.5</v>
      </c>
      <c r="L491" s="2">
        <v>142.1</v>
      </c>
      <c r="M491" s="2">
        <v>188.5</v>
      </c>
      <c r="N491" s="2">
        <v>196.5</v>
      </c>
      <c r="O491" s="2">
        <v>210.3</v>
      </c>
      <c r="P491" s="2">
        <v>341.4</v>
      </c>
      <c r="Q491" s="2">
        <v>345.7</v>
      </c>
      <c r="R491" s="2">
        <v>124.7</v>
      </c>
      <c r="S491" s="2" t="s">
        <v>5269</v>
      </c>
      <c r="T491" s="2">
        <v>124.7</v>
      </c>
    </row>
    <row r="492" spans="1:20">
      <c r="A492" s="2" t="s">
        <v>3300</v>
      </c>
      <c r="B492" s="2" t="s">
        <v>876</v>
      </c>
      <c r="C492" s="2" t="s">
        <v>63</v>
      </c>
      <c r="D492" s="2" t="s">
        <v>224</v>
      </c>
      <c r="E492" s="2">
        <v>829.4</v>
      </c>
      <c r="F492" s="2">
        <v>825.4</v>
      </c>
      <c r="G492" s="2">
        <v>842.9</v>
      </c>
      <c r="H492" s="2">
        <v>857.4</v>
      </c>
      <c r="I492" s="2">
        <v>630.20000000000005</v>
      </c>
      <c r="J492" s="2">
        <v>509.7</v>
      </c>
      <c r="K492" s="2">
        <v>286.89999999999998</v>
      </c>
      <c r="L492" s="2">
        <v>201.3</v>
      </c>
      <c r="M492" s="2">
        <v>174.6</v>
      </c>
      <c r="N492" s="2">
        <v>177.2</v>
      </c>
      <c r="O492" s="2">
        <v>189.6</v>
      </c>
      <c r="P492" s="2">
        <v>337.7</v>
      </c>
      <c r="Q492" s="2">
        <v>340.1</v>
      </c>
      <c r="R492" s="2">
        <v>135.6</v>
      </c>
      <c r="S492" s="2" t="s">
        <v>5269</v>
      </c>
      <c r="T492" s="2">
        <v>135.6</v>
      </c>
    </row>
    <row r="493" spans="1:20">
      <c r="A493" s="2" t="s">
        <v>3301</v>
      </c>
      <c r="B493" s="2" t="s">
        <v>877</v>
      </c>
      <c r="C493" s="2" t="s">
        <v>63</v>
      </c>
      <c r="D493" s="2" t="s">
        <v>224</v>
      </c>
      <c r="E493" s="2">
        <v>772.4</v>
      </c>
      <c r="F493" s="2">
        <v>767.6</v>
      </c>
      <c r="G493" s="2">
        <v>786.7</v>
      </c>
      <c r="H493" s="2">
        <v>803.3</v>
      </c>
      <c r="I493" s="2">
        <v>565.4</v>
      </c>
      <c r="J493" s="2">
        <v>442.1</v>
      </c>
      <c r="K493" s="2">
        <v>228.8</v>
      </c>
      <c r="L493" s="2">
        <v>172.3</v>
      </c>
      <c r="M493" s="2">
        <v>228.2</v>
      </c>
      <c r="N493" s="2">
        <v>235</v>
      </c>
      <c r="O493" s="2">
        <v>245.1</v>
      </c>
      <c r="P493" s="2">
        <v>340.4</v>
      </c>
      <c r="Q493" s="2">
        <v>345.7</v>
      </c>
      <c r="R493" s="2"/>
      <c r="S493" s="2" t="s">
        <v>156</v>
      </c>
      <c r="T493" s="2">
        <v>172.3</v>
      </c>
    </row>
    <row r="494" spans="1:20">
      <c r="A494" s="2" t="s">
        <v>3302</v>
      </c>
      <c r="B494" s="2" t="s">
        <v>879</v>
      </c>
      <c r="C494" s="2" t="s">
        <v>63</v>
      </c>
      <c r="D494" s="2" t="s">
        <v>224</v>
      </c>
      <c r="E494" s="2">
        <v>819</v>
      </c>
      <c r="F494" s="2">
        <v>814.7</v>
      </c>
      <c r="G494" s="2">
        <v>832.6</v>
      </c>
      <c r="H494" s="2">
        <v>847.8</v>
      </c>
      <c r="I494" s="2">
        <v>616.9</v>
      </c>
      <c r="J494" s="2">
        <v>495.1</v>
      </c>
      <c r="K494" s="2">
        <v>272.2</v>
      </c>
      <c r="L494" s="2">
        <v>176.9</v>
      </c>
      <c r="M494" s="2">
        <v>150.4</v>
      </c>
      <c r="N494" s="2">
        <v>158.30000000000001</v>
      </c>
      <c r="O494" s="2">
        <v>173.5</v>
      </c>
      <c r="P494" s="2">
        <v>320.2</v>
      </c>
      <c r="Q494" s="2">
        <v>323.39999999999998</v>
      </c>
      <c r="R494" s="2">
        <v>142.30000000000001</v>
      </c>
      <c r="S494" s="2" t="s">
        <v>5269</v>
      </c>
      <c r="T494" s="2">
        <v>142.30000000000001</v>
      </c>
    </row>
    <row r="495" spans="1:20">
      <c r="A495" s="2" t="s">
        <v>3303</v>
      </c>
      <c r="B495" s="2" t="s">
        <v>880</v>
      </c>
      <c r="C495" s="2" t="s">
        <v>63</v>
      </c>
      <c r="D495" s="2" t="s">
        <v>224</v>
      </c>
      <c r="E495" s="2">
        <v>852.9</v>
      </c>
      <c r="F495" s="2">
        <v>850.8</v>
      </c>
      <c r="G495" s="2">
        <v>863.7</v>
      </c>
      <c r="H495" s="2">
        <v>873</v>
      </c>
      <c r="I495" s="2">
        <v>686.1</v>
      </c>
      <c r="J495" s="2">
        <v>585.29999999999995</v>
      </c>
      <c r="K495" s="2">
        <v>396.7</v>
      </c>
      <c r="L495" s="2">
        <v>383.8</v>
      </c>
      <c r="M495" s="2">
        <v>378.6</v>
      </c>
      <c r="N495" s="2">
        <v>382.3</v>
      </c>
      <c r="O495" s="2">
        <v>395.1</v>
      </c>
      <c r="P495" s="2">
        <v>539.70000000000005</v>
      </c>
      <c r="Q495" s="2">
        <v>541.29999999999995</v>
      </c>
      <c r="R495" s="2">
        <v>166.8</v>
      </c>
      <c r="S495" s="2" t="s">
        <v>5269</v>
      </c>
      <c r="T495" s="2">
        <v>166.8</v>
      </c>
    </row>
    <row r="496" spans="1:20">
      <c r="A496" s="2" t="s">
        <v>3304</v>
      </c>
      <c r="B496" s="2" t="s">
        <v>881</v>
      </c>
      <c r="C496" s="2" t="s">
        <v>63</v>
      </c>
      <c r="D496" s="2" t="s">
        <v>224</v>
      </c>
      <c r="E496" s="2">
        <v>834.3</v>
      </c>
      <c r="F496" s="2">
        <v>831.9</v>
      </c>
      <c r="G496" s="2">
        <v>845.6</v>
      </c>
      <c r="H496" s="2">
        <v>855.7</v>
      </c>
      <c r="I496" s="2">
        <v>662</v>
      </c>
      <c r="J496" s="2">
        <v>558</v>
      </c>
      <c r="K496" s="2">
        <v>364.4</v>
      </c>
      <c r="L496" s="2">
        <v>348.5</v>
      </c>
      <c r="M496" s="2">
        <v>344.3</v>
      </c>
      <c r="N496" s="2">
        <v>348.2</v>
      </c>
      <c r="O496" s="2">
        <v>361.2</v>
      </c>
      <c r="P496" s="2">
        <v>507.1</v>
      </c>
      <c r="Q496" s="2">
        <v>508.8</v>
      </c>
      <c r="R496" s="2">
        <v>136</v>
      </c>
      <c r="S496" s="2" t="s">
        <v>5269</v>
      </c>
      <c r="T496" s="2">
        <v>136</v>
      </c>
    </row>
    <row r="497" spans="1:20">
      <c r="A497" s="2" t="s">
        <v>3305</v>
      </c>
      <c r="B497" s="2" t="s">
        <v>882</v>
      </c>
      <c r="C497" s="2" t="s">
        <v>63</v>
      </c>
      <c r="D497" s="2" t="s">
        <v>224</v>
      </c>
      <c r="E497" s="2">
        <v>815.4</v>
      </c>
      <c r="F497" s="2">
        <v>811.1</v>
      </c>
      <c r="G497" s="2">
        <v>829.2</v>
      </c>
      <c r="H497" s="2">
        <v>844.5</v>
      </c>
      <c r="I497" s="2">
        <v>612.70000000000005</v>
      </c>
      <c r="J497" s="2">
        <v>490.5</v>
      </c>
      <c r="K497" s="2">
        <v>267.89999999999998</v>
      </c>
      <c r="L497" s="2">
        <v>170.6</v>
      </c>
      <c r="M497" s="2">
        <v>156.4</v>
      </c>
      <c r="N497" s="2">
        <v>163.80000000000001</v>
      </c>
      <c r="O497" s="2">
        <v>176.8</v>
      </c>
      <c r="P497" s="2">
        <v>317.3</v>
      </c>
      <c r="Q497" s="2">
        <v>320.89999999999998</v>
      </c>
      <c r="R497" s="2"/>
      <c r="S497" s="2" t="s">
        <v>161</v>
      </c>
      <c r="T497" s="2">
        <v>156.4</v>
      </c>
    </row>
    <row r="498" spans="1:20">
      <c r="A498" s="2" t="s">
        <v>3306</v>
      </c>
      <c r="B498" s="2" t="s">
        <v>883</v>
      </c>
      <c r="C498" s="2" t="s">
        <v>63</v>
      </c>
      <c r="D498" s="2" t="s">
        <v>224</v>
      </c>
      <c r="E498" s="2">
        <v>663.1</v>
      </c>
      <c r="F498" s="2">
        <v>658.5</v>
      </c>
      <c r="G498" s="2">
        <v>677</v>
      </c>
      <c r="H498" s="2">
        <v>692.9</v>
      </c>
      <c r="I498" s="2">
        <v>459.5</v>
      </c>
      <c r="J498" s="2">
        <v>337.7</v>
      </c>
      <c r="K498" s="2">
        <v>116.1</v>
      </c>
      <c r="L498" s="2">
        <v>247.4</v>
      </c>
      <c r="M498" s="2">
        <v>307.7</v>
      </c>
      <c r="N498" s="2">
        <v>315.7</v>
      </c>
      <c r="O498" s="2">
        <v>330</v>
      </c>
      <c r="P498" s="2">
        <v>451.2</v>
      </c>
      <c r="Q498" s="2">
        <v>456.2</v>
      </c>
      <c r="R498" s="2"/>
      <c r="S498" s="2" t="s">
        <v>152</v>
      </c>
      <c r="T498" s="2">
        <v>116.1</v>
      </c>
    </row>
    <row r="499" spans="1:20">
      <c r="A499" s="2" t="s">
        <v>3307</v>
      </c>
      <c r="B499" s="2" t="s">
        <v>884</v>
      </c>
      <c r="C499" s="2" t="s">
        <v>63</v>
      </c>
      <c r="D499" s="2" t="s">
        <v>224</v>
      </c>
      <c r="E499" s="2">
        <v>669.7</v>
      </c>
      <c r="F499" s="2">
        <v>665.2</v>
      </c>
      <c r="G499" s="2">
        <v>683.7</v>
      </c>
      <c r="H499" s="2">
        <v>699.6</v>
      </c>
      <c r="I499" s="2">
        <v>465.8</v>
      </c>
      <c r="J499" s="2">
        <v>343.7</v>
      </c>
      <c r="K499" s="2">
        <v>121.9</v>
      </c>
      <c r="L499" s="2">
        <v>240.8</v>
      </c>
      <c r="M499" s="2">
        <v>301.60000000000002</v>
      </c>
      <c r="N499" s="2">
        <v>309.60000000000002</v>
      </c>
      <c r="O499" s="2">
        <v>323.7</v>
      </c>
      <c r="P499" s="2">
        <v>444.3</v>
      </c>
      <c r="Q499" s="2">
        <v>449.3</v>
      </c>
      <c r="R499" s="2"/>
      <c r="S499" s="2" t="s">
        <v>152</v>
      </c>
      <c r="T499" s="2">
        <v>121.9</v>
      </c>
    </row>
    <row r="500" spans="1:20">
      <c r="A500" s="2" t="s">
        <v>3308</v>
      </c>
      <c r="B500" s="2" t="s">
        <v>885</v>
      </c>
      <c r="C500" s="2" t="s">
        <v>63</v>
      </c>
      <c r="D500" s="2" t="s">
        <v>224</v>
      </c>
      <c r="E500" s="2">
        <v>505</v>
      </c>
      <c r="F500" s="2">
        <v>508.2</v>
      </c>
      <c r="G500" s="2">
        <v>504.1</v>
      </c>
      <c r="H500" s="2">
        <v>496.9</v>
      </c>
      <c r="I500" s="2">
        <v>508.2</v>
      </c>
      <c r="J500" s="2">
        <v>510.7</v>
      </c>
      <c r="K500" s="2">
        <v>513.1</v>
      </c>
      <c r="L500" s="2">
        <v>639.20000000000005</v>
      </c>
      <c r="M500" s="2">
        <v>691.3</v>
      </c>
      <c r="N500" s="2">
        <v>699.1</v>
      </c>
      <c r="O500" s="2">
        <v>714.5</v>
      </c>
      <c r="P500" s="2">
        <v>846.8</v>
      </c>
      <c r="Q500" s="2">
        <v>851.6</v>
      </c>
      <c r="R500" s="2">
        <v>415.9</v>
      </c>
      <c r="S500" s="2" t="s">
        <v>5269</v>
      </c>
      <c r="T500" s="2">
        <v>415.9</v>
      </c>
    </row>
    <row r="501" spans="1:20">
      <c r="A501" s="2" t="s">
        <v>3309</v>
      </c>
      <c r="B501" s="2" t="s">
        <v>886</v>
      </c>
      <c r="C501" s="2" t="s">
        <v>63</v>
      </c>
      <c r="D501" s="2" t="s">
        <v>224</v>
      </c>
      <c r="E501" s="2">
        <v>825.6</v>
      </c>
      <c r="F501" s="2">
        <v>821.3</v>
      </c>
      <c r="G501" s="2">
        <v>839.3</v>
      </c>
      <c r="H501" s="2">
        <v>854.6</v>
      </c>
      <c r="I501" s="2">
        <v>623.20000000000005</v>
      </c>
      <c r="J501" s="2">
        <v>501.1</v>
      </c>
      <c r="K501" s="2">
        <v>278.39999999999998</v>
      </c>
      <c r="L501" s="2">
        <v>181.4</v>
      </c>
      <c r="M501" s="2">
        <v>149.9</v>
      </c>
      <c r="N501" s="2">
        <v>153.6</v>
      </c>
      <c r="O501" s="2">
        <v>166.4</v>
      </c>
      <c r="P501" s="2">
        <v>313.10000000000002</v>
      </c>
      <c r="Q501" s="2">
        <v>316.2</v>
      </c>
      <c r="R501" s="2"/>
      <c r="S501" s="2" t="s">
        <v>161</v>
      </c>
      <c r="T501" s="2">
        <v>149.9</v>
      </c>
    </row>
    <row r="502" spans="1:20">
      <c r="A502" s="2" t="s">
        <v>3310</v>
      </c>
      <c r="B502" s="2" t="s">
        <v>887</v>
      </c>
      <c r="C502" s="2" t="s">
        <v>63</v>
      </c>
      <c r="D502" s="2" t="s">
        <v>224</v>
      </c>
      <c r="E502" s="2">
        <v>366.4</v>
      </c>
      <c r="F502" s="2">
        <v>369.7</v>
      </c>
      <c r="G502" s="2">
        <v>369.7</v>
      </c>
      <c r="H502" s="2">
        <v>387.3</v>
      </c>
      <c r="I502" s="2">
        <v>388.7</v>
      </c>
      <c r="J502" s="2">
        <v>401.3</v>
      </c>
      <c r="K502" s="2">
        <v>423.8</v>
      </c>
      <c r="L502" s="2">
        <v>555.1</v>
      </c>
      <c r="M502" s="2">
        <v>613.6</v>
      </c>
      <c r="N502" s="2">
        <v>621.6</v>
      </c>
      <c r="O502" s="2">
        <v>636.29999999999995</v>
      </c>
      <c r="P502" s="2">
        <v>757.6</v>
      </c>
      <c r="Q502" s="2">
        <v>762.7</v>
      </c>
      <c r="R502" s="2">
        <v>361.6</v>
      </c>
      <c r="S502" s="2" t="s">
        <v>5269</v>
      </c>
      <c r="T502" s="2">
        <v>361.6</v>
      </c>
    </row>
    <row r="503" spans="1:20">
      <c r="A503" s="2" t="s">
        <v>3311</v>
      </c>
      <c r="B503" s="2" t="s">
        <v>888</v>
      </c>
      <c r="C503" s="2" t="s">
        <v>63</v>
      </c>
      <c r="D503" s="2" t="s">
        <v>224</v>
      </c>
      <c r="E503" s="2">
        <v>367.9</v>
      </c>
      <c r="F503" s="2">
        <v>367</v>
      </c>
      <c r="G503" s="2">
        <v>380.6</v>
      </c>
      <c r="H503" s="2">
        <v>398.1</v>
      </c>
      <c r="I503" s="2">
        <v>377.4</v>
      </c>
      <c r="J503" s="2">
        <v>389.9</v>
      </c>
      <c r="K503" s="2">
        <v>412.3</v>
      </c>
      <c r="L503" s="2">
        <v>543.70000000000005</v>
      </c>
      <c r="M503" s="2">
        <v>602.29999999999995</v>
      </c>
      <c r="N503" s="2">
        <v>610.29999999999995</v>
      </c>
      <c r="O503" s="2">
        <v>625</v>
      </c>
      <c r="P503" s="2">
        <v>746.1</v>
      </c>
      <c r="Q503" s="2">
        <v>751.2</v>
      </c>
      <c r="R503" s="2">
        <v>351.1</v>
      </c>
      <c r="S503" s="2" t="s">
        <v>5269</v>
      </c>
      <c r="T503" s="2">
        <v>351.1</v>
      </c>
    </row>
    <row r="504" spans="1:20">
      <c r="A504" s="2" t="s">
        <v>3312</v>
      </c>
      <c r="B504" s="2" t="s">
        <v>889</v>
      </c>
      <c r="C504" s="2" t="s">
        <v>63</v>
      </c>
      <c r="D504" s="2" t="s">
        <v>224</v>
      </c>
      <c r="E504" s="2">
        <v>366.9</v>
      </c>
      <c r="F504" s="2">
        <v>370.2</v>
      </c>
      <c r="G504" s="2">
        <v>369.4</v>
      </c>
      <c r="H504" s="2">
        <v>386.7</v>
      </c>
      <c r="I504" s="2">
        <v>389.3</v>
      </c>
      <c r="J504" s="2">
        <v>401.9</v>
      </c>
      <c r="K504" s="2">
        <v>424.3</v>
      </c>
      <c r="L504" s="2">
        <v>555.6</v>
      </c>
      <c r="M504" s="2">
        <v>614.20000000000005</v>
      </c>
      <c r="N504" s="2">
        <v>622.20000000000005</v>
      </c>
      <c r="O504" s="2">
        <v>636.9</v>
      </c>
      <c r="P504" s="2">
        <v>758.1</v>
      </c>
      <c r="Q504" s="2">
        <v>763.3</v>
      </c>
      <c r="R504" s="2">
        <v>362</v>
      </c>
      <c r="S504" s="2" t="s">
        <v>5269</v>
      </c>
      <c r="T504" s="2">
        <v>362</v>
      </c>
    </row>
    <row r="505" spans="1:20">
      <c r="A505" s="2" t="s">
        <v>3313</v>
      </c>
      <c r="B505" s="2" t="s">
        <v>890</v>
      </c>
      <c r="C505" s="2" t="s">
        <v>63</v>
      </c>
      <c r="D505" s="2" t="s">
        <v>224</v>
      </c>
      <c r="E505" s="2">
        <v>888.2</v>
      </c>
      <c r="F505" s="2">
        <v>883.4</v>
      </c>
      <c r="G505" s="2">
        <v>902.3</v>
      </c>
      <c r="H505" s="2">
        <v>918.7</v>
      </c>
      <c r="I505" s="2">
        <v>681.6</v>
      </c>
      <c r="J505" s="2">
        <v>558.29999999999995</v>
      </c>
      <c r="K505" s="2">
        <v>341.3</v>
      </c>
      <c r="L505" s="2">
        <v>245.2</v>
      </c>
      <c r="M505" s="2">
        <v>234.5</v>
      </c>
      <c r="N505" s="2">
        <v>235.1</v>
      </c>
      <c r="O505" s="2">
        <v>235.5</v>
      </c>
      <c r="P505" s="2">
        <v>238.2</v>
      </c>
      <c r="Q505" s="2">
        <v>236.3</v>
      </c>
      <c r="R505" s="2">
        <v>233.9</v>
      </c>
      <c r="S505" s="2" t="s">
        <v>5269</v>
      </c>
      <c r="T505" s="2">
        <v>233.9</v>
      </c>
    </row>
    <row r="506" spans="1:20">
      <c r="A506" s="2" t="s">
        <v>3314</v>
      </c>
      <c r="B506" s="2" t="s">
        <v>891</v>
      </c>
      <c r="C506" s="2" t="s">
        <v>63</v>
      </c>
      <c r="D506" s="2" t="s">
        <v>224</v>
      </c>
      <c r="E506" s="2">
        <v>825.1</v>
      </c>
      <c r="F506" s="2">
        <v>820.8</v>
      </c>
      <c r="G506" s="2">
        <v>838.7</v>
      </c>
      <c r="H506" s="2">
        <v>853.8</v>
      </c>
      <c r="I506" s="2">
        <v>623.6</v>
      </c>
      <c r="J506" s="2">
        <v>501.9</v>
      </c>
      <c r="K506" s="2">
        <v>278.89999999999998</v>
      </c>
      <c r="L506" s="2">
        <v>184.9</v>
      </c>
      <c r="M506" s="2">
        <v>152.19999999999999</v>
      </c>
      <c r="N506" s="2">
        <v>155.69999999999999</v>
      </c>
      <c r="O506" s="2">
        <v>170.9</v>
      </c>
      <c r="P506" s="2">
        <v>320.60000000000002</v>
      </c>
      <c r="Q506" s="2">
        <v>323.5</v>
      </c>
      <c r="R506" s="2">
        <v>144</v>
      </c>
      <c r="S506" s="2" t="s">
        <v>5269</v>
      </c>
      <c r="T506" s="2">
        <v>144</v>
      </c>
    </row>
    <row r="507" spans="1:20">
      <c r="A507" s="2" t="s">
        <v>3315</v>
      </c>
      <c r="B507" s="2" t="s">
        <v>892</v>
      </c>
      <c r="C507" s="2" t="s">
        <v>63</v>
      </c>
      <c r="D507" s="2" t="s">
        <v>224</v>
      </c>
      <c r="E507" s="2">
        <v>683.9</v>
      </c>
      <c r="F507" s="2">
        <v>684.8</v>
      </c>
      <c r="G507" s="2">
        <v>689.6</v>
      </c>
      <c r="H507" s="2">
        <v>690.4</v>
      </c>
      <c r="I507" s="2">
        <v>595</v>
      </c>
      <c r="J507" s="2">
        <v>547.29999999999995</v>
      </c>
      <c r="K507" s="2">
        <v>465.9</v>
      </c>
      <c r="L507" s="2">
        <v>551.20000000000005</v>
      </c>
      <c r="M507" s="2">
        <v>582.4</v>
      </c>
      <c r="N507" s="2">
        <v>589.1</v>
      </c>
      <c r="O507" s="2">
        <v>604.6</v>
      </c>
      <c r="P507" s="2">
        <v>752.5</v>
      </c>
      <c r="Q507" s="2">
        <v>756</v>
      </c>
      <c r="R507" s="2">
        <v>291</v>
      </c>
      <c r="S507" s="2" t="s">
        <v>5269</v>
      </c>
      <c r="T507" s="2">
        <v>291</v>
      </c>
    </row>
    <row r="508" spans="1:20">
      <c r="A508" s="2" t="s">
        <v>3316</v>
      </c>
      <c r="B508" s="2" t="s">
        <v>893</v>
      </c>
      <c r="C508" s="2" t="s">
        <v>63</v>
      </c>
      <c r="D508" s="2" t="s">
        <v>224</v>
      </c>
      <c r="E508" s="2">
        <v>752.6</v>
      </c>
      <c r="F508" s="2">
        <v>750.5</v>
      </c>
      <c r="G508" s="2">
        <v>763.6</v>
      </c>
      <c r="H508" s="2">
        <v>773.3</v>
      </c>
      <c r="I508" s="2">
        <v>586.5</v>
      </c>
      <c r="J508" s="2">
        <v>489</v>
      </c>
      <c r="K508" s="2">
        <v>315.7</v>
      </c>
      <c r="L508" s="2">
        <v>341.1</v>
      </c>
      <c r="M508" s="2">
        <v>356.3</v>
      </c>
      <c r="N508" s="2">
        <v>362</v>
      </c>
      <c r="O508" s="2">
        <v>376.9</v>
      </c>
      <c r="P508" s="2">
        <v>526.79999999999995</v>
      </c>
      <c r="Q508" s="2">
        <v>529.6</v>
      </c>
      <c r="R508" s="2">
        <v>88.3</v>
      </c>
      <c r="S508" s="2" t="s">
        <v>5269</v>
      </c>
      <c r="T508" s="2">
        <v>88.3</v>
      </c>
    </row>
    <row r="509" spans="1:20">
      <c r="A509" s="2" t="s">
        <v>3317</v>
      </c>
      <c r="B509" s="2" t="s">
        <v>894</v>
      </c>
      <c r="C509" s="2" t="s">
        <v>63</v>
      </c>
      <c r="D509" s="2" t="s">
        <v>224</v>
      </c>
      <c r="E509" s="2">
        <v>720.8</v>
      </c>
      <c r="F509" s="2">
        <v>720.1</v>
      </c>
      <c r="G509" s="2">
        <v>729.5</v>
      </c>
      <c r="H509" s="2">
        <v>735.1</v>
      </c>
      <c r="I509" s="2">
        <v>588.9</v>
      </c>
      <c r="J509" s="2">
        <v>514.70000000000005</v>
      </c>
      <c r="K509" s="2">
        <v>388.2</v>
      </c>
      <c r="L509" s="2">
        <v>447.6</v>
      </c>
      <c r="M509" s="2">
        <v>470.5</v>
      </c>
      <c r="N509" s="2">
        <v>476.6</v>
      </c>
      <c r="O509" s="2">
        <v>491.9</v>
      </c>
      <c r="P509" s="2">
        <v>641.4</v>
      </c>
      <c r="Q509" s="2">
        <v>644.5</v>
      </c>
      <c r="R509" s="2">
        <v>185.4</v>
      </c>
      <c r="S509" s="2" t="s">
        <v>5269</v>
      </c>
      <c r="T509" s="2">
        <v>185.4</v>
      </c>
    </row>
    <row r="510" spans="1:20">
      <c r="A510" s="2" t="s">
        <v>3318</v>
      </c>
      <c r="B510" s="2" t="s">
        <v>895</v>
      </c>
      <c r="C510" s="2" t="s">
        <v>63</v>
      </c>
      <c r="D510" s="2" t="s">
        <v>224</v>
      </c>
      <c r="E510" s="2">
        <v>719.8</v>
      </c>
      <c r="F510" s="2">
        <v>719.2</v>
      </c>
      <c r="G510" s="2">
        <v>728.4</v>
      </c>
      <c r="H510" s="2">
        <v>733.8</v>
      </c>
      <c r="I510" s="2">
        <v>589.1</v>
      </c>
      <c r="J510" s="2">
        <v>515.79999999999995</v>
      </c>
      <c r="K510" s="2">
        <v>390.8</v>
      </c>
      <c r="L510" s="2">
        <v>451.1</v>
      </c>
      <c r="M510" s="2">
        <v>474.3</v>
      </c>
      <c r="N510" s="2">
        <v>480.4</v>
      </c>
      <c r="O510" s="2">
        <v>495.7</v>
      </c>
      <c r="P510" s="2">
        <v>645.20000000000005</v>
      </c>
      <c r="Q510" s="2">
        <v>648.29999999999995</v>
      </c>
      <c r="R510" s="2">
        <v>188.9</v>
      </c>
      <c r="S510" s="2" t="s">
        <v>5269</v>
      </c>
      <c r="T510" s="2">
        <v>188.9</v>
      </c>
    </row>
    <row r="511" spans="1:20">
      <c r="A511" s="2" t="s">
        <v>3319</v>
      </c>
      <c r="B511" s="2" t="s">
        <v>896</v>
      </c>
      <c r="C511" s="2" t="s">
        <v>63</v>
      </c>
      <c r="D511" s="2" t="s">
        <v>224</v>
      </c>
      <c r="E511" s="2">
        <v>891.6</v>
      </c>
      <c r="F511" s="2">
        <v>886.9</v>
      </c>
      <c r="G511" s="2">
        <v>905.7</v>
      </c>
      <c r="H511" s="2">
        <v>922</v>
      </c>
      <c r="I511" s="2">
        <v>685.4</v>
      </c>
      <c r="J511" s="2">
        <v>562.1</v>
      </c>
      <c r="K511" s="2">
        <v>344.3</v>
      </c>
      <c r="L511" s="2">
        <v>247.1</v>
      </c>
      <c r="M511" s="2">
        <v>233.5</v>
      </c>
      <c r="N511" s="2">
        <v>233.8</v>
      </c>
      <c r="O511" s="2">
        <v>234</v>
      </c>
      <c r="P511" s="2">
        <v>244.8</v>
      </c>
      <c r="Q511" s="2">
        <v>243.1</v>
      </c>
      <c r="R511" s="2">
        <v>233.4</v>
      </c>
      <c r="S511" s="2" t="s">
        <v>5269</v>
      </c>
      <c r="T511" s="2">
        <v>233.4</v>
      </c>
    </row>
    <row r="512" spans="1:20">
      <c r="A512" s="2" t="s">
        <v>3320</v>
      </c>
      <c r="B512" s="2" t="s">
        <v>897</v>
      </c>
      <c r="C512" s="2" t="s">
        <v>63</v>
      </c>
      <c r="D512" s="2" t="s">
        <v>224</v>
      </c>
      <c r="E512" s="2">
        <v>360.6</v>
      </c>
      <c r="F512" s="2">
        <v>363.7</v>
      </c>
      <c r="G512" s="2">
        <v>373.6</v>
      </c>
      <c r="H512" s="2">
        <v>393.2</v>
      </c>
      <c r="I512" s="2">
        <v>383.7</v>
      </c>
      <c r="J512" s="2">
        <v>396.6</v>
      </c>
      <c r="K512" s="2">
        <v>419.7</v>
      </c>
      <c r="L512" s="2">
        <v>551.1</v>
      </c>
      <c r="M512" s="2">
        <v>609.9</v>
      </c>
      <c r="N512" s="2">
        <v>617.9</v>
      </c>
      <c r="O512" s="2">
        <v>632.6</v>
      </c>
      <c r="P512" s="2">
        <v>753.3</v>
      </c>
      <c r="Q512" s="2">
        <v>758.4</v>
      </c>
      <c r="R512" s="2"/>
      <c r="S512" s="2" t="s">
        <v>128</v>
      </c>
      <c r="T512" s="2">
        <v>360.6</v>
      </c>
    </row>
    <row r="513" spans="1:20">
      <c r="A513" s="2" t="s">
        <v>3321</v>
      </c>
      <c r="B513" s="2" t="s">
        <v>898</v>
      </c>
      <c r="C513" s="2" t="s">
        <v>63</v>
      </c>
      <c r="D513" s="2" t="s">
        <v>224</v>
      </c>
      <c r="E513" s="2">
        <v>838.4</v>
      </c>
      <c r="F513" s="2">
        <v>836.3</v>
      </c>
      <c r="G513" s="2">
        <v>849.4</v>
      </c>
      <c r="H513" s="2">
        <v>858.8</v>
      </c>
      <c r="I513" s="2">
        <v>670.9</v>
      </c>
      <c r="J513" s="2">
        <v>569.9</v>
      </c>
      <c r="K513" s="2">
        <v>381.8</v>
      </c>
      <c r="L513" s="2">
        <v>371.9</v>
      </c>
      <c r="M513" s="2">
        <v>368.8</v>
      </c>
      <c r="N513" s="2">
        <v>372.8</v>
      </c>
      <c r="O513" s="2">
        <v>385.9</v>
      </c>
      <c r="P513" s="2">
        <v>531.79999999999995</v>
      </c>
      <c r="Q513" s="2">
        <v>533.5</v>
      </c>
      <c r="R513" s="2">
        <v>151.69999999999999</v>
      </c>
      <c r="S513" s="2" t="s">
        <v>5269</v>
      </c>
      <c r="T513" s="2">
        <v>151.69999999999999</v>
      </c>
    </row>
    <row r="514" spans="1:20">
      <c r="A514" s="2" t="s">
        <v>3322</v>
      </c>
      <c r="B514" s="2" t="s">
        <v>899</v>
      </c>
      <c r="C514" s="2" t="s">
        <v>63</v>
      </c>
      <c r="D514" s="2" t="s">
        <v>224</v>
      </c>
      <c r="E514" s="2">
        <v>680.8</v>
      </c>
      <c r="F514" s="2">
        <v>675.7</v>
      </c>
      <c r="G514" s="2">
        <v>695.3</v>
      </c>
      <c r="H514" s="2">
        <v>712.8</v>
      </c>
      <c r="I514" s="2">
        <v>472.3</v>
      </c>
      <c r="J514" s="2">
        <v>349.7</v>
      </c>
      <c r="K514" s="2">
        <v>175.2</v>
      </c>
      <c r="L514" s="2">
        <v>251.8</v>
      </c>
      <c r="M514" s="2">
        <v>315.89999999999998</v>
      </c>
      <c r="N514" s="2">
        <v>323.60000000000002</v>
      </c>
      <c r="O514" s="2">
        <v>335.9</v>
      </c>
      <c r="P514" s="2">
        <v>436.8</v>
      </c>
      <c r="Q514" s="2">
        <v>442.2</v>
      </c>
      <c r="R514" s="2"/>
      <c r="S514" s="2" t="s">
        <v>152</v>
      </c>
      <c r="T514" s="2">
        <v>175.2</v>
      </c>
    </row>
    <row r="515" spans="1:20">
      <c r="A515" s="2" t="s">
        <v>3323</v>
      </c>
      <c r="B515" s="2" t="s">
        <v>900</v>
      </c>
      <c r="C515" s="2" t="s">
        <v>63</v>
      </c>
      <c r="D515" s="2" t="s">
        <v>224</v>
      </c>
      <c r="E515" s="2">
        <v>722.5</v>
      </c>
      <c r="F515" s="2">
        <v>721.8</v>
      </c>
      <c r="G515" s="2">
        <v>731.3</v>
      </c>
      <c r="H515" s="2">
        <v>736.9</v>
      </c>
      <c r="I515" s="2">
        <v>589.79999999999995</v>
      </c>
      <c r="J515" s="2">
        <v>515.1</v>
      </c>
      <c r="K515" s="2">
        <v>387.5</v>
      </c>
      <c r="L515" s="2">
        <v>446</v>
      </c>
      <c r="M515" s="2">
        <v>468.6</v>
      </c>
      <c r="N515" s="2">
        <v>474.7</v>
      </c>
      <c r="O515" s="2">
        <v>489.9</v>
      </c>
      <c r="P515" s="2">
        <v>639.5</v>
      </c>
      <c r="Q515" s="2">
        <v>642.6</v>
      </c>
      <c r="R515" s="2">
        <v>183.9</v>
      </c>
      <c r="S515" s="2" t="s">
        <v>5269</v>
      </c>
      <c r="T515" s="2">
        <v>183.9</v>
      </c>
    </row>
    <row r="516" spans="1:20">
      <c r="A516" s="2" t="s">
        <v>3324</v>
      </c>
      <c r="B516" s="2" t="s">
        <v>901</v>
      </c>
      <c r="C516" s="2" t="s">
        <v>63</v>
      </c>
      <c r="D516" s="2" t="s">
        <v>224</v>
      </c>
      <c r="E516" s="2">
        <v>847.2</v>
      </c>
      <c r="F516" s="2">
        <v>845.1</v>
      </c>
      <c r="G516" s="2">
        <v>858.1</v>
      </c>
      <c r="H516" s="2">
        <v>867.5</v>
      </c>
      <c r="I516" s="2">
        <v>679.9</v>
      </c>
      <c r="J516" s="2">
        <v>578.70000000000005</v>
      </c>
      <c r="K516" s="2">
        <v>389.9</v>
      </c>
      <c r="L516" s="2">
        <v>377.7</v>
      </c>
      <c r="M516" s="2">
        <v>373.2</v>
      </c>
      <c r="N516" s="2">
        <v>377</v>
      </c>
      <c r="O516" s="2">
        <v>389.9</v>
      </c>
      <c r="P516" s="2">
        <v>535</v>
      </c>
      <c r="Q516" s="2">
        <v>536.6</v>
      </c>
      <c r="R516" s="2">
        <v>160.1</v>
      </c>
      <c r="S516" s="2" t="s">
        <v>5269</v>
      </c>
      <c r="T516" s="2">
        <v>160.1</v>
      </c>
    </row>
    <row r="517" spans="1:20">
      <c r="A517" s="2" t="s">
        <v>3325</v>
      </c>
      <c r="B517" s="2" t="s">
        <v>902</v>
      </c>
      <c r="C517" s="2" t="s">
        <v>63</v>
      </c>
      <c r="D517" s="2" t="s">
        <v>224</v>
      </c>
      <c r="E517" s="2">
        <v>844.2</v>
      </c>
      <c r="F517" s="2">
        <v>842</v>
      </c>
      <c r="G517" s="2">
        <v>855.1</v>
      </c>
      <c r="H517" s="2">
        <v>864.6</v>
      </c>
      <c r="I517" s="2">
        <v>676.3</v>
      </c>
      <c r="J517" s="2">
        <v>574.9</v>
      </c>
      <c r="K517" s="2">
        <v>385.8</v>
      </c>
      <c r="L517" s="2">
        <v>373.6</v>
      </c>
      <c r="M517" s="2">
        <v>369.4</v>
      </c>
      <c r="N517" s="2">
        <v>373.2</v>
      </c>
      <c r="O517" s="2">
        <v>386.2</v>
      </c>
      <c r="P517" s="2">
        <v>531.5</v>
      </c>
      <c r="Q517" s="2">
        <v>533.20000000000005</v>
      </c>
      <c r="R517" s="2">
        <v>156</v>
      </c>
      <c r="S517" s="2" t="s">
        <v>5269</v>
      </c>
      <c r="T517" s="2">
        <v>156</v>
      </c>
    </row>
    <row r="518" spans="1:20">
      <c r="A518" s="2" t="s">
        <v>3326</v>
      </c>
      <c r="B518" s="2" t="s">
        <v>903</v>
      </c>
      <c r="C518" s="2" t="s">
        <v>63</v>
      </c>
      <c r="D518" s="2" t="s">
        <v>224</v>
      </c>
      <c r="E518" s="2">
        <v>849.9</v>
      </c>
      <c r="F518" s="2">
        <v>847.8</v>
      </c>
      <c r="G518" s="2">
        <v>860.7</v>
      </c>
      <c r="H518" s="2">
        <v>869.9</v>
      </c>
      <c r="I518" s="2">
        <v>683.8</v>
      </c>
      <c r="J518" s="2">
        <v>583.29999999999995</v>
      </c>
      <c r="K518" s="2">
        <v>395.8</v>
      </c>
      <c r="L518" s="2">
        <v>384.6</v>
      </c>
      <c r="M518" s="2">
        <v>380.2</v>
      </c>
      <c r="N518" s="2">
        <v>384</v>
      </c>
      <c r="O518" s="2">
        <v>396.9</v>
      </c>
      <c r="P518" s="2">
        <v>541.9</v>
      </c>
      <c r="Q518" s="2">
        <v>543.5</v>
      </c>
      <c r="R518" s="2">
        <v>165.7</v>
      </c>
      <c r="S518" s="2" t="s">
        <v>5269</v>
      </c>
      <c r="T518" s="2">
        <v>165.7</v>
      </c>
    </row>
    <row r="519" spans="1:20">
      <c r="A519" s="2" t="s">
        <v>3327</v>
      </c>
      <c r="B519" s="2" t="s">
        <v>904</v>
      </c>
      <c r="C519" s="2" t="s">
        <v>63</v>
      </c>
      <c r="D519" s="2" t="s">
        <v>224</v>
      </c>
      <c r="E519" s="2">
        <v>891.5</v>
      </c>
      <c r="F519" s="2">
        <v>886.7</v>
      </c>
      <c r="G519" s="2">
        <v>905.7</v>
      </c>
      <c r="H519" s="2">
        <v>922</v>
      </c>
      <c r="I519" s="2">
        <v>685</v>
      </c>
      <c r="J519" s="2">
        <v>561.6</v>
      </c>
      <c r="K519" s="2">
        <v>344.7</v>
      </c>
      <c r="L519" s="2">
        <v>248.4</v>
      </c>
      <c r="M519" s="2">
        <v>237.1</v>
      </c>
      <c r="N519" s="2">
        <v>237.7</v>
      </c>
      <c r="O519" s="2">
        <v>238</v>
      </c>
      <c r="P519" s="2">
        <v>241.3</v>
      </c>
      <c r="Q519" s="2">
        <v>239.3</v>
      </c>
      <c r="R519" s="2">
        <v>236.7</v>
      </c>
      <c r="S519" s="2" t="s">
        <v>5269</v>
      </c>
      <c r="T519" s="2">
        <v>236.7</v>
      </c>
    </row>
    <row r="520" spans="1:20">
      <c r="A520" s="2" t="s">
        <v>3328</v>
      </c>
      <c r="B520" s="2" t="s">
        <v>905</v>
      </c>
      <c r="C520" s="2" t="s">
        <v>63</v>
      </c>
      <c r="D520" s="2" t="s">
        <v>224</v>
      </c>
      <c r="E520" s="2">
        <v>380.2</v>
      </c>
      <c r="F520" s="2">
        <v>381.7</v>
      </c>
      <c r="G520" s="2">
        <v>386.9</v>
      </c>
      <c r="H520" s="2">
        <v>396</v>
      </c>
      <c r="I520" s="2">
        <v>383.6</v>
      </c>
      <c r="J520" s="2">
        <v>394.3</v>
      </c>
      <c r="K520" s="2">
        <v>413.9</v>
      </c>
      <c r="L520" s="2">
        <v>544.9</v>
      </c>
      <c r="M520" s="2">
        <v>602.70000000000005</v>
      </c>
      <c r="N520" s="2">
        <v>610.70000000000005</v>
      </c>
      <c r="O520" s="2">
        <v>625.5</v>
      </c>
      <c r="P520" s="2">
        <v>748.5</v>
      </c>
      <c r="Q520" s="2">
        <v>753.6</v>
      </c>
      <c r="R520" s="2">
        <v>347.7</v>
      </c>
      <c r="S520" s="2" t="s">
        <v>5269</v>
      </c>
      <c r="T520" s="2">
        <v>347.7</v>
      </c>
    </row>
    <row r="521" spans="1:20">
      <c r="A521" s="2" t="s">
        <v>3329</v>
      </c>
      <c r="B521" s="2" t="s">
        <v>906</v>
      </c>
      <c r="C521" s="2" t="s">
        <v>63</v>
      </c>
      <c r="D521" s="2" t="s">
        <v>224</v>
      </c>
      <c r="E521" s="2">
        <v>512.6</v>
      </c>
      <c r="F521" s="2">
        <v>511.6</v>
      </c>
      <c r="G521" s="2">
        <v>521.79999999999995</v>
      </c>
      <c r="H521" s="2">
        <v>528.79999999999995</v>
      </c>
      <c r="I521" s="2">
        <v>402.1</v>
      </c>
      <c r="J521" s="2">
        <v>367.3</v>
      </c>
      <c r="K521" s="2">
        <v>338.1</v>
      </c>
      <c r="L521" s="2">
        <v>459</v>
      </c>
      <c r="M521" s="2">
        <v>509.1</v>
      </c>
      <c r="N521" s="2">
        <v>516.9</v>
      </c>
      <c r="O521" s="2">
        <v>532.29999999999995</v>
      </c>
      <c r="P521" s="2">
        <v>667.4</v>
      </c>
      <c r="Q521" s="2">
        <v>671.9</v>
      </c>
      <c r="R521" s="2">
        <v>233.4</v>
      </c>
      <c r="S521" s="2" t="s">
        <v>5269</v>
      </c>
      <c r="T521" s="2">
        <v>233.4</v>
      </c>
    </row>
    <row r="522" spans="1:20">
      <c r="A522" s="2" t="s">
        <v>3330</v>
      </c>
      <c r="B522" s="2" t="s">
        <v>907</v>
      </c>
      <c r="C522" s="2" t="s">
        <v>63</v>
      </c>
      <c r="D522" s="2" t="s">
        <v>224</v>
      </c>
      <c r="E522" s="2">
        <v>840.7</v>
      </c>
      <c r="F522" s="2">
        <v>838.5</v>
      </c>
      <c r="G522" s="2">
        <v>851.6</v>
      </c>
      <c r="H522" s="2">
        <v>861.1</v>
      </c>
      <c r="I522" s="2">
        <v>673.2</v>
      </c>
      <c r="J522" s="2">
        <v>572.1</v>
      </c>
      <c r="K522" s="2">
        <v>383.8</v>
      </c>
      <c r="L522" s="2">
        <v>373.3</v>
      </c>
      <c r="M522" s="2">
        <v>369.9</v>
      </c>
      <c r="N522" s="2">
        <v>373.8</v>
      </c>
      <c r="O522" s="2">
        <v>386.8</v>
      </c>
      <c r="P522" s="2">
        <v>532.5</v>
      </c>
      <c r="Q522" s="2">
        <v>534.20000000000005</v>
      </c>
      <c r="R522" s="2">
        <v>153.80000000000001</v>
      </c>
      <c r="S522" s="2" t="s">
        <v>5269</v>
      </c>
      <c r="T522" s="2">
        <v>153.80000000000001</v>
      </c>
    </row>
    <row r="523" spans="1:20">
      <c r="A523" s="2" t="s">
        <v>3331</v>
      </c>
      <c r="B523" s="2" t="s">
        <v>908</v>
      </c>
      <c r="C523" s="2" t="s">
        <v>63</v>
      </c>
      <c r="D523" s="2" t="s">
        <v>224</v>
      </c>
      <c r="E523" s="2">
        <v>896.1</v>
      </c>
      <c r="F523" s="2">
        <v>891.3</v>
      </c>
      <c r="G523" s="2">
        <v>910.2</v>
      </c>
      <c r="H523" s="2">
        <v>926.6</v>
      </c>
      <c r="I523" s="2">
        <v>689.5</v>
      </c>
      <c r="J523" s="2">
        <v>566.20000000000005</v>
      </c>
      <c r="K523" s="2">
        <v>349.3</v>
      </c>
      <c r="L523" s="2">
        <v>253</v>
      </c>
      <c r="M523" s="2">
        <v>241</v>
      </c>
      <c r="N523" s="2">
        <v>241.5</v>
      </c>
      <c r="O523" s="2">
        <v>241.7</v>
      </c>
      <c r="P523" s="2">
        <v>245.5</v>
      </c>
      <c r="Q523" s="2">
        <v>243.7</v>
      </c>
      <c r="R523" s="2">
        <v>240.7</v>
      </c>
      <c r="S523" s="2" t="s">
        <v>5269</v>
      </c>
      <c r="T523" s="2">
        <v>240.7</v>
      </c>
    </row>
    <row r="524" spans="1:20">
      <c r="A524" s="2" t="s">
        <v>3332</v>
      </c>
      <c r="B524" s="2" t="s">
        <v>909</v>
      </c>
      <c r="C524" s="2" t="s">
        <v>63</v>
      </c>
      <c r="D524" s="2" t="s">
        <v>224</v>
      </c>
      <c r="E524" s="2">
        <v>381</v>
      </c>
      <c r="F524" s="2">
        <v>382.3</v>
      </c>
      <c r="G524" s="2">
        <v>388.2</v>
      </c>
      <c r="H524" s="2">
        <v>397.6</v>
      </c>
      <c r="I524" s="2">
        <v>382.4</v>
      </c>
      <c r="J524" s="2">
        <v>392.9</v>
      </c>
      <c r="K524" s="2">
        <v>412.3</v>
      </c>
      <c r="L524" s="2">
        <v>543.4</v>
      </c>
      <c r="M524" s="2">
        <v>601.20000000000005</v>
      </c>
      <c r="N524" s="2">
        <v>609.20000000000005</v>
      </c>
      <c r="O524" s="2">
        <v>624</v>
      </c>
      <c r="P524" s="2">
        <v>747</v>
      </c>
      <c r="Q524" s="2">
        <v>752.1</v>
      </c>
      <c r="R524" s="2">
        <v>346.1</v>
      </c>
      <c r="S524" s="2" t="s">
        <v>5269</v>
      </c>
      <c r="T524" s="2">
        <v>346.1</v>
      </c>
    </row>
    <row r="525" spans="1:20">
      <c r="A525" s="2" t="s">
        <v>3333</v>
      </c>
      <c r="B525" s="2" t="s">
        <v>910</v>
      </c>
      <c r="C525" s="2" t="s">
        <v>63</v>
      </c>
      <c r="D525" s="2" t="s">
        <v>224</v>
      </c>
      <c r="E525" s="2">
        <v>362.4</v>
      </c>
      <c r="F525" s="2">
        <v>365.5</v>
      </c>
      <c r="G525" s="2">
        <v>372.5</v>
      </c>
      <c r="H525" s="2">
        <v>391.5</v>
      </c>
      <c r="I525" s="2">
        <v>384.9</v>
      </c>
      <c r="J525" s="2">
        <v>397.7</v>
      </c>
      <c r="K525" s="2">
        <v>420.6</v>
      </c>
      <c r="L525" s="2">
        <v>551.9</v>
      </c>
      <c r="M525" s="2">
        <v>610.6</v>
      </c>
      <c r="N525" s="2">
        <v>618.70000000000005</v>
      </c>
      <c r="O525" s="2">
        <v>633.29999999999995</v>
      </c>
      <c r="P525" s="2">
        <v>754.2</v>
      </c>
      <c r="Q525" s="2">
        <v>759.4</v>
      </c>
      <c r="R525" s="2">
        <v>359.4</v>
      </c>
      <c r="S525" s="2" t="s">
        <v>5269</v>
      </c>
      <c r="T525" s="2">
        <v>359.4</v>
      </c>
    </row>
    <row r="526" spans="1:20">
      <c r="A526" s="2" t="s">
        <v>3334</v>
      </c>
      <c r="B526" s="2" t="s">
        <v>911</v>
      </c>
      <c r="C526" s="2" t="s">
        <v>63</v>
      </c>
      <c r="D526" s="2" t="s">
        <v>224</v>
      </c>
      <c r="E526" s="2">
        <v>716.4</v>
      </c>
      <c r="F526" s="2">
        <v>713.2</v>
      </c>
      <c r="G526" s="2">
        <v>728.8</v>
      </c>
      <c r="H526" s="2">
        <v>741.2</v>
      </c>
      <c r="I526" s="2">
        <v>532.20000000000005</v>
      </c>
      <c r="J526" s="2">
        <v>423.3</v>
      </c>
      <c r="K526" s="2">
        <v>231.3</v>
      </c>
      <c r="L526" s="2">
        <v>265.5</v>
      </c>
      <c r="M526" s="2">
        <v>295.5</v>
      </c>
      <c r="N526" s="2">
        <v>302.39999999999998</v>
      </c>
      <c r="O526" s="2">
        <v>318.10000000000002</v>
      </c>
      <c r="P526" s="2">
        <v>464.9</v>
      </c>
      <c r="Q526" s="2">
        <v>468.5</v>
      </c>
      <c r="R526" s="2">
        <v>3.4</v>
      </c>
      <c r="S526" s="2" t="s">
        <v>5269</v>
      </c>
      <c r="T526" s="2">
        <v>3.4</v>
      </c>
    </row>
    <row r="527" spans="1:20">
      <c r="A527" s="2" t="s">
        <v>3335</v>
      </c>
      <c r="B527" s="2" t="s">
        <v>912</v>
      </c>
      <c r="C527" s="2" t="s">
        <v>63</v>
      </c>
      <c r="D527" s="2" t="s">
        <v>224</v>
      </c>
      <c r="E527" s="2">
        <v>847.9</v>
      </c>
      <c r="F527" s="2">
        <v>845.8</v>
      </c>
      <c r="G527" s="2">
        <v>858.8</v>
      </c>
      <c r="H527" s="2">
        <v>868.2</v>
      </c>
      <c r="I527" s="2">
        <v>680.7</v>
      </c>
      <c r="J527" s="2">
        <v>579.6</v>
      </c>
      <c r="K527" s="2">
        <v>390.9</v>
      </c>
      <c r="L527" s="2">
        <v>378.6</v>
      </c>
      <c r="M527" s="2">
        <v>374</v>
      </c>
      <c r="N527" s="2">
        <v>377.8</v>
      </c>
      <c r="O527" s="2">
        <v>390.7</v>
      </c>
      <c r="P527" s="2">
        <v>535.79999999999995</v>
      </c>
      <c r="Q527" s="2">
        <v>537.4</v>
      </c>
      <c r="R527" s="2">
        <v>161</v>
      </c>
      <c r="S527" s="2" t="s">
        <v>5269</v>
      </c>
      <c r="T527" s="2">
        <v>161</v>
      </c>
    </row>
    <row r="528" spans="1:20">
      <c r="A528" s="2" t="s">
        <v>3336</v>
      </c>
      <c r="B528" s="2" t="s">
        <v>913</v>
      </c>
      <c r="C528" s="2" t="s">
        <v>63</v>
      </c>
      <c r="D528" s="2" t="s">
        <v>224</v>
      </c>
      <c r="E528" s="2">
        <v>883.1</v>
      </c>
      <c r="F528" s="2">
        <v>879.1</v>
      </c>
      <c r="G528" s="2">
        <v>896.3</v>
      </c>
      <c r="H528" s="2">
        <v>910.5</v>
      </c>
      <c r="I528" s="2">
        <v>685.2</v>
      </c>
      <c r="J528" s="2">
        <v>565.20000000000005</v>
      </c>
      <c r="K528" s="2">
        <v>342.6</v>
      </c>
      <c r="L528" s="2">
        <v>254.6</v>
      </c>
      <c r="M528" s="2">
        <v>221.1</v>
      </c>
      <c r="N528" s="2">
        <v>220.9</v>
      </c>
      <c r="O528" s="2">
        <v>226.8</v>
      </c>
      <c r="P528" s="2">
        <v>346</v>
      </c>
      <c r="Q528" s="2">
        <v>346.5</v>
      </c>
      <c r="R528" s="2">
        <v>178</v>
      </c>
      <c r="S528" s="2" t="s">
        <v>5269</v>
      </c>
      <c r="T528" s="2">
        <v>178</v>
      </c>
    </row>
    <row r="529" spans="1:20">
      <c r="A529" s="2" t="s">
        <v>3337</v>
      </c>
      <c r="B529" s="2" t="s">
        <v>914</v>
      </c>
      <c r="C529" s="2" t="s">
        <v>63</v>
      </c>
      <c r="D529" s="2" t="s">
        <v>224</v>
      </c>
      <c r="E529" s="2">
        <v>817.3</v>
      </c>
      <c r="F529" s="2">
        <v>813.5</v>
      </c>
      <c r="G529" s="2">
        <v>830.4</v>
      </c>
      <c r="H529" s="2">
        <v>844.2</v>
      </c>
      <c r="I529" s="2">
        <v>622.1</v>
      </c>
      <c r="J529" s="2">
        <v>503.8</v>
      </c>
      <c r="K529" s="2">
        <v>283.8</v>
      </c>
      <c r="L529" s="2">
        <v>218.2</v>
      </c>
      <c r="M529" s="2">
        <v>205.5</v>
      </c>
      <c r="N529" s="2">
        <v>209.5</v>
      </c>
      <c r="O529" s="2">
        <v>223.1</v>
      </c>
      <c r="P529" s="2">
        <v>371.8</v>
      </c>
      <c r="Q529" s="2">
        <v>374.1</v>
      </c>
      <c r="R529" s="2">
        <v>110.2</v>
      </c>
      <c r="S529" s="2" t="s">
        <v>5269</v>
      </c>
      <c r="T529" s="2">
        <v>110.2</v>
      </c>
    </row>
    <row r="530" spans="1:20">
      <c r="A530" s="2" t="s">
        <v>3338</v>
      </c>
      <c r="B530" s="2" t="s">
        <v>916</v>
      </c>
      <c r="C530" s="2" t="s">
        <v>63</v>
      </c>
      <c r="D530" s="2" t="s">
        <v>224</v>
      </c>
      <c r="E530" s="2">
        <v>831.4</v>
      </c>
      <c r="F530" s="2">
        <v>827</v>
      </c>
      <c r="G530" s="2">
        <v>845.1</v>
      </c>
      <c r="H530" s="2">
        <v>860.4</v>
      </c>
      <c r="I530" s="2">
        <v>628.70000000000005</v>
      </c>
      <c r="J530" s="2">
        <v>506.5</v>
      </c>
      <c r="K530" s="2">
        <v>283.89999999999998</v>
      </c>
      <c r="L530" s="2">
        <v>186.1</v>
      </c>
      <c r="M530" s="2">
        <v>155.80000000000001</v>
      </c>
      <c r="N530" s="2">
        <v>156.19999999999999</v>
      </c>
      <c r="O530" s="2">
        <v>161</v>
      </c>
      <c r="P530" s="2">
        <v>307.7</v>
      </c>
      <c r="Q530" s="2">
        <v>310.7</v>
      </c>
      <c r="R530" s="2"/>
      <c r="S530" s="2" t="s">
        <v>161</v>
      </c>
      <c r="T530" s="2">
        <v>155.80000000000001</v>
      </c>
    </row>
    <row r="531" spans="1:20">
      <c r="A531" s="2" t="s">
        <v>3339</v>
      </c>
      <c r="B531" s="2" t="s">
        <v>917</v>
      </c>
      <c r="C531" s="2" t="s">
        <v>63</v>
      </c>
      <c r="D531" s="2" t="s">
        <v>224</v>
      </c>
      <c r="E531" s="2">
        <v>605.20000000000005</v>
      </c>
      <c r="F531" s="2">
        <v>601.79999999999995</v>
      </c>
      <c r="G531" s="2">
        <v>617.79999999999995</v>
      </c>
      <c r="H531" s="2">
        <v>630.70000000000005</v>
      </c>
      <c r="I531" s="2">
        <v>422.7</v>
      </c>
      <c r="J531" s="2">
        <v>323.89999999999998</v>
      </c>
      <c r="K531" s="2">
        <v>211.4</v>
      </c>
      <c r="L531" s="2">
        <v>325.89999999999998</v>
      </c>
      <c r="M531" s="2">
        <v>376.6</v>
      </c>
      <c r="N531" s="2">
        <v>384.5</v>
      </c>
      <c r="O531" s="2">
        <v>399.8</v>
      </c>
      <c r="P531" s="2">
        <v>534.4</v>
      </c>
      <c r="Q531" s="2">
        <v>538.9</v>
      </c>
      <c r="R531" s="2">
        <v>114</v>
      </c>
      <c r="S531" s="2" t="s">
        <v>5269</v>
      </c>
      <c r="T531" s="2">
        <v>114</v>
      </c>
    </row>
    <row r="532" spans="1:20">
      <c r="A532" s="2" t="s">
        <v>3340</v>
      </c>
      <c r="B532" s="2" t="s">
        <v>918</v>
      </c>
      <c r="C532" s="2" t="s">
        <v>63</v>
      </c>
      <c r="D532" s="2" t="s">
        <v>224</v>
      </c>
      <c r="E532" s="2">
        <v>365.3</v>
      </c>
      <c r="F532" s="2">
        <v>368.5</v>
      </c>
      <c r="G532" s="2">
        <v>370.7</v>
      </c>
      <c r="H532" s="2">
        <v>388.6</v>
      </c>
      <c r="I532" s="2">
        <v>387.4</v>
      </c>
      <c r="J532" s="2">
        <v>400</v>
      </c>
      <c r="K532" s="2">
        <v>422.5</v>
      </c>
      <c r="L532" s="2">
        <v>553.79999999999995</v>
      </c>
      <c r="M532" s="2">
        <v>612.4</v>
      </c>
      <c r="N532" s="2">
        <v>620.4</v>
      </c>
      <c r="O532" s="2">
        <v>635.1</v>
      </c>
      <c r="P532" s="2">
        <v>756.3</v>
      </c>
      <c r="Q532" s="2">
        <v>761.4</v>
      </c>
      <c r="R532" s="2">
        <v>360.5</v>
      </c>
      <c r="S532" s="2" t="s">
        <v>5269</v>
      </c>
      <c r="T532" s="2">
        <v>360.5</v>
      </c>
    </row>
    <row r="533" spans="1:20">
      <c r="A533" s="2" t="s">
        <v>3341</v>
      </c>
      <c r="B533" s="2" t="s">
        <v>919</v>
      </c>
      <c r="C533" s="2" t="s">
        <v>63</v>
      </c>
      <c r="D533" s="2" t="s">
        <v>224</v>
      </c>
      <c r="E533" s="2">
        <v>513.70000000000005</v>
      </c>
      <c r="F533" s="2">
        <v>516.5</v>
      </c>
      <c r="G533" s="2">
        <v>514.5</v>
      </c>
      <c r="H533" s="2">
        <v>509</v>
      </c>
      <c r="I533" s="2">
        <v>499.1</v>
      </c>
      <c r="J533" s="2">
        <v>494.8</v>
      </c>
      <c r="K533" s="2">
        <v>487.6</v>
      </c>
      <c r="L533" s="2">
        <v>610.5</v>
      </c>
      <c r="M533" s="2">
        <v>660.6</v>
      </c>
      <c r="N533" s="2">
        <v>668.3</v>
      </c>
      <c r="O533" s="2">
        <v>683.8</v>
      </c>
      <c r="P533" s="2">
        <v>818.8</v>
      </c>
      <c r="Q533" s="2">
        <v>823.4</v>
      </c>
      <c r="R533" s="2">
        <v>381.1</v>
      </c>
      <c r="S533" s="2" t="s">
        <v>5269</v>
      </c>
      <c r="T533" s="2">
        <v>381.1</v>
      </c>
    </row>
    <row r="534" spans="1:20">
      <c r="A534" s="2" t="s">
        <v>3342</v>
      </c>
      <c r="B534" s="2" t="s">
        <v>920</v>
      </c>
      <c r="C534" s="2" t="s">
        <v>63</v>
      </c>
      <c r="D534" s="2" t="s">
        <v>224</v>
      </c>
      <c r="E534" s="2">
        <v>437.5</v>
      </c>
      <c r="F534" s="2">
        <v>439.8</v>
      </c>
      <c r="G534" s="2">
        <v>440.1</v>
      </c>
      <c r="H534" s="2">
        <v>437.6</v>
      </c>
      <c r="I534" s="2">
        <v>422.9</v>
      </c>
      <c r="J534" s="2">
        <v>424.8</v>
      </c>
      <c r="K534" s="2">
        <v>431.1</v>
      </c>
      <c r="L534" s="2">
        <v>559.29999999999995</v>
      </c>
      <c r="M534" s="2">
        <v>613.6</v>
      </c>
      <c r="N534" s="2">
        <v>621.5</v>
      </c>
      <c r="O534" s="2">
        <v>636.70000000000005</v>
      </c>
      <c r="P534" s="2">
        <v>766</v>
      </c>
      <c r="Q534" s="2">
        <v>770.9</v>
      </c>
      <c r="R534" s="2">
        <v>345.5</v>
      </c>
      <c r="S534" s="2" t="s">
        <v>5269</v>
      </c>
      <c r="T534" s="2">
        <v>345.5</v>
      </c>
    </row>
    <row r="535" spans="1:20">
      <c r="A535" s="2" t="s">
        <v>3343</v>
      </c>
      <c r="B535" s="2" t="s">
        <v>922</v>
      </c>
      <c r="C535" s="2" t="s">
        <v>63</v>
      </c>
      <c r="D535" s="2" t="s">
        <v>224</v>
      </c>
      <c r="E535" s="2">
        <v>831.3</v>
      </c>
      <c r="F535" s="2">
        <v>827</v>
      </c>
      <c r="G535" s="2">
        <v>845.1</v>
      </c>
      <c r="H535" s="2">
        <v>860.5</v>
      </c>
      <c r="I535" s="2">
        <v>628.29999999999995</v>
      </c>
      <c r="J535" s="2">
        <v>506</v>
      </c>
      <c r="K535" s="2">
        <v>283.60000000000002</v>
      </c>
      <c r="L535" s="2">
        <v>185</v>
      </c>
      <c r="M535" s="2">
        <v>158.6</v>
      </c>
      <c r="N535" s="2">
        <v>160.1</v>
      </c>
      <c r="O535" s="2">
        <v>164.3</v>
      </c>
      <c r="P535" s="2">
        <v>304.39999999999998</v>
      </c>
      <c r="Q535" s="2">
        <v>307.5</v>
      </c>
      <c r="R535" s="2"/>
      <c r="S535" s="2" t="s">
        <v>161</v>
      </c>
      <c r="T535" s="2">
        <v>158.6</v>
      </c>
    </row>
    <row r="536" spans="1:20">
      <c r="A536" s="2" t="s">
        <v>3344</v>
      </c>
      <c r="B536" s="2" t="s">
        <v>923</v>
      </c>
      <c r="C536" s="2" t="s">
        <v>63</v>
      </c>
      <c r="D536" s="2" t="s">
        <v>224</v>
      </c>
      <c r="E536" s="2">
        <v>825.9</v>
      </c>
      <c r="F536" s="2">
        <v>821.6</v>
      </c>
      <c r="G536" s="2">
        <v>839.5</v>
      </c>
      <c r="H536" s="2">
        <v>854.6</v>
      </c>
      <c r="I536" s="2">
        <v>624.29999999999995</v>
      </c>
      <c r="J536" s="2">
        <v>502.6</v>
      </c>
      <c r="K536" s="2">
        <v>279.60000000000002</v>
      </c>
      <c r="L536" s="2">
        <v>185.4</v>
      </c>
      <c r="M536" s="2">
        <v>152.30000000000001</v>
      </c>
      <c r="N536" s="2">
        <v>155.19999999999999</v>
      </c>
      <c r="O536" s="2">
        <v>170.2</v>
      </c>
      <c r="P536" s="2">
        <v>320</v>
      </c>
      <c r="Q536" s="2">
        <v>322.89999999999998</v>
      </c>
      <c r="R536" s="2">
        <v>144.69999999999999</v>
      </c>
      <c r="S536" s="2" t="s">
        <v>5269</v>
      </c>
      <c r="T536" s="2">
        <v>144.69999999999999</v>
      </c>
    </row>
    <row r="537" spans="1:20">
      <c r="A537" s="2" t="s">
        <v>3345</v>
      </c>
      <c r="B537" s="2" t="s">
        <v>924</v>
      </c>
      <c r="C537" s="2" t="s">
        <v>63</v>
      </c>
      <c r="D537" s="2" t="s">
        <v>224</v>
      </c>
      <c r="E537" s="2">
        <v>832.2</v>
      </c>
      <c r="F537" s="2">
        <v>827.9</v>
      </c>
      <c r="G537" s="2">
        <v>845.9</v>
      </c>
      <c r="H537" s="2">
        <v>861.3</v>
      </c>
      <c r="I537" s="2">
        <v>629.6</v>
      </c>
      <c r="J537" s="2">
        <v>507.4</v>
      </c>
      <c r="K537" s="2">
        <v>284.8</v>
      </c>
      <c r="L537" s="2">
        <v>186.9</v>
      </c>
      <c r="M537" s="2">
        <v>156.5</v>
      </c>
      <c r="N537" s="2">
        <v>156.80000000000001</v>
      </c>
      <c r="O537" s="2">
        <v>160.4</v>
      </c>
      <c r="P537" s="2">
        <v>307.2</v>
      </c>
      <c r="Q537" s="2">
        <v>310.10000000000002</v>
      </c>
      <c r="R537" s="2">
        <v>156.5</v>
      </c>
      <c r="S537" s="2" t="s">
        <v>161</v>
      </c>
      <c r="T537" s="2">
        <v>156.5</v>
      </c>
    </row>
    <row r="538" spans="1:20">
      <c r="A538" s="2" t="s">
        <v>3346</v>
      </c>
      <c r="B538" s="2" t="s">
        <v>925</v>
      </c>
      <c r="C538" s="2" t="s">
        <v>63</v>
      </c>
      <c r="D538" s="2" t="s">
        <v>224</v>
      </c>
      <c r="E538" s="2">
        <v>447.8</v>
      </c>
      <c r="F538" s="2">
        <v>443.5</v>
      </c>
      <c r="G538" s="2">
        <v>461.6</v>
      </c>
      <c r="H538" s="2">
        <v>477.6</v>
      </c>
      <c r="I538" s="2">
        <v>307.7</v>
      </c>
      <c r="J538" s="2">
        <v>311.8</v>
      </c>
      <c r="K538" s="2">
        <v>331.4</v>
      </c>
      <c r="L538" s="2">
        <v>462.8</v>
      </c>
      <c r="M538" s="2">
        <v>521.5</v>
      </c>
      <c r="N538" s="2">
        <v>529.5</v>
      </c>
      <c r="O538" s="2">
        <v>544.20000000000005</v>
      </c>
      <c r="P538" s="2">
        <v>665.6</v>
      </c>
      <c r="Q538" s="2">
        <v>670.7</v>
      </c>
      <c r="R538" s="2">
        <v>274.8</v>
      </c>
      <c r="S538" s="2" t="s">
        <v>5269</v>
      </c>
      <c r="T538" s="2">
        <v>274.8</v>
      </c>
    </row>
    <row r="539" spans="1:20">
      <c r="A539" s="2" t="s">
        <v>3347</v>
      </c>
      <c r="B539" s="2" t="s">
        <v>926</v>
      </c>
      <c r="C539" s="2" t="s">
        <v>63</v>
      </c>
      <c r="D539" s="2" t="s">
        <v>224</v>
      </c>
      <c r="E539" s="2">
        <v>705.5</v>
      </c>
      <c r="F539" s="2">
        <v>702.8</v>
      </c>
      <c r="G539" s="2">
        <v>717.3</v>
      </c>
      <c r="H539" s="2">
        <v>728.5</v>
      </c>
      <c r="I539" s="2">
        <v>530.20000000000005</v>
      </c>
      <c r="J539" s="2">
        <v>428.2</v>
      </c>
      <c r="K539" s="2">
        <v>254.4</v>
      </c>
      <c r="L539" s="2">
        <v>301.3</v>
      </c>
      <c r="M539" s="2">
        <v>330</v>
      </c>
      <c r="N539" s="2">
        <v>336.7</v>
      </c>
      <c r="O539" s="2">
        <v>352.3</v>
      </c>
      <c r="P539" s="2">
        <v>500</v>
      </c>
      <c r="Q539" s="2">
        <v>503.4</v>
      </c>
      <c r="R539" s="2">
        <v>38.9</v>
      </c>
      <c r="S539" s="2" t="s">
        <v>5269</v>
      </c>
      <c r="T539" s="2">
        <v>38.9</v>
      </c>
    </row>
    <row r="540" spans="1:20">
      <c r="A540" s="2" t="s">
        <v>3348</v>
      </c>
      <c r="B540" s="2" t="s">
        <v>928</v>
      </c>
      <c r="C540" s="2" t="s">
        <v>63</v>
      </c>
      <c r="D540" s="2" t="s">
        <v>224</v>
      </c>
      <c r="E540" s="2">
        <v>850.8</v>
      </c>
      <c r="F540" s="2">
        <v>848.7</v>
      </c>
      <c r="G540" s="2">
        <v>861.7</v>
      </c>
      <c r="H540" s="2">
        <v>871</v>
      </c>
      <c r="I540" s="2">
        <v>684</v>
      </c>
      <c r="J540" s="2">
        <v>583.1</v>
      </c>
      <c r="K540" s="2">
        <v>394.6</v>
      </c>
      <c r="L540" s="2">
        <v>382.1</v>
      </c>
      <c r="M540" s="2">
        <v>377.2</v>
      </c>
      <c r="N540" s="2">
        <v>380.9</v>
      </c>
      <c r="O540" s="2">
        <v>393.8</v>
      </c>
      <c r="P540" s="2">
        <v>538.6</v>
      </c>
      <c r="Q540" s="2">
        <v>540.20000000000005</v>
      </c>
      <c r="R540" s="2">
        <v>164.7</v>
      </c>
      <c r="S540" s="2" t="s">
        <v>5269</v>
      </c>
      <c r="T540" s="2">
        <v>164.7</v>
      </c>
    </row>
    <row r="541" spans="1:20">
      <c r="A541" s="2" t="s">
        <v>3349</v>
      </c>
      <c r="B541" s="2" t="s">
        <v>929</v>
      </c>
      <c r="C541" s="2" t="s">
        <v>63</v>
      </c>
      <c r="D541" s="2" t="s">
        <v>224</v>
      </c>
      <c r="E541" s="2">
        <v>366.1</v>
      </c>
      <c r="F541" s="2">
        <v>364</v>
      </c>
      <c r="G541" s="2">
        <v>380.1</v>
      </c>
      <c r="H541" s="2">
        <v>398.7</v>
      </c>
      <c r="I541" s="2">
        <v>377.3</v>
      </c>
      <c r="J541" s="2">
        <v>390.1</v>
      </c>
      <c r="K541" s="2">
        <v>413.1</v>
      </c>
      <c r="L541" s="2">
        <v>544.5</v>
      </c>
      <c r="M541" s="2">
        <v>603.29999999999995</v>
      </c>
      <c r="N541" s="2">
        <v>611.29999999999995</v>
      </c>
      <c r="O541" s="2">
        <v>626</v>
      </c>
      <c r="P541" s="2">
        <v>746.7</v>
      </c>
      <c r="Q541" s="2">
        <v>751.8</v>
      </c>
      <c r="R541" s="2">
        <v>352.8</v>
      </c>
      <c r="S541" s="2" t="s">
        <v>5269</v>
      </c>
      <c r="T541" s="2">
        <v>352.8</v>
      </c>
    </row>
    <row r="542" spans="1:20">
      <c r="A542" s="2" t="s">
        <v>3350</v>
      </c>
      <c r="B542" s="2" t="s">
        <v>930</v>
      </c>
      <c r="C542" s="2" t="s">
        <v>63</v>
      </c>
      <c r="D542" s="2" t="s">
        <v>224</v>
      </c>
      <c r="E542" s="2">
        <v>366.1</v>
      </c>
      <c r="F542" s="2">
        <v>363.4</v>
      </c>
      <c r="G542" s="2">
        <v>380.4</v>
      </c>
      <c r="H542" s="2">
        <v>399.3</v>
      </c>
      <c r="I542" s="2">
        <v>376.9</v>
      </c>
      <c r="J542" s="2">
        <v>389.8</v>
      </c>
      <c r="K542" s="2">
        <v>413</v>
      </c>
      <c r="L542" s="2">
        <v>544.29999999999995</v>
      </c>
      <c r="M542" s="2">
        <v>603.20000000000005</v>
      </c>
      <c r="N542" s="2">
        <v>611.20000000000005</v>
      </c>
      <c r="O542" s="2">
        <v>625.9</v>
      </c>
      <c r="P542" s="2">
        <v>746.5</v>
      </c>
      <c r="Q542" s="2">
        <v>751.6</v>
      </c>
      <c r="R542" s="2">
        <v>353</v>
      </c>
      <c r="S542" s="2" t="s">
        <v>5269</v>
      </c>
      <c r="T542" s="2">
        <v>353</v>
      </c>
    </row>
    <row r="543" spans="1:20">
      <c r="A543" s="2" t="s">
        <v>3351</v>
      </c>
      <c r="B543" s="2" t="s">
        <v>931</v>
      </c>
      <c r="C543" s="2" t="s">
        <v>63</v>
      </c>
      <c r="D543" s="2" t="s">
        <v>224</v>
      </c>
      <c r="E543" s="2">
        <v>514.20000000000005</v>
      </c>
      <c r="F543" s="2">
        <v>517</v>
      </c>
      <c r="G543" s="2">
        <v>515.20000000000005</v>
      </c>
      <c r="H543" s="2">
        <v>509.8</v>
      </c>
      <c r="I543" s="2">
        <v>498.3</v>
      </c>
      <c r="J543" s="2">
        <v>493.5</v>
      </c>
      <c r="K543" s="2">
        <v>485.6</v>
      </c>
      <c r="L543" s="2">
        <v>608.4</v>
      </c>
      <c r="M543" s="2">
        <v>658.3</v>
      </c>
      <c r="N543" s="2">
        <v>666</v>
      </c>
      <c r="O543" s="2">
        <v>681.5</v>
      </c>
      <c r="P543" s="2">
        <v>816.7</v>
      </c>
      <c r="Q543" s="2">
        <v>821.3</v>
      </c>
      <c r="R543" s="2">
        <v>378.6</v>
      </c>
      <c r="S543" s="2" t="s">
        <v>5269</v>
      </c>
      <c r="T543" s="2">
        <v>378.6</v>
      </c>
    </row>
    <row r="544" spans="1:20">
      <c r="A544" s="2" t="s">
        <v>3352</v>
      </c>
      <c r="B544" s="2" t="s">
        <v>932</v>
      </c>
      <c r="C544" s="2" t="s">
        <v>63</v>
      </c>
      <c r="D544" s="2" t="s">
        <v>224</v>
      </c>
      <c r="E544" s="2">
        <v>363.1</v>
      </c>
      <c r="F544" s="2">
        <v>365.2</v>
      </c>
      <c r="G544" s="2">
        <v>374.8</v>
      </c>
      <c r="H544" s="2">
        <v>393.3</v>
      </c>
      <c r="I544" s="2">
        <v>382.8</v>
      </c>
      <c r="J544" s="2">
        <v>395.4</v>
      </c>
      <c r="K544" s="2">
        <v>418.2</v>
      </c>
      <c r="L544" s="2">
        <v>549.5</v>
      </c>
      <c r="M544" s="2">
        <v>608.20000000000005</v>
      </c>
      <c r="N544" s="2">
        <v>616.20000000000005</v>
      </c>
      <c r="O544" s="2">
        <v>630.9</v>
      </c>
      <c r="P544" s="2">
        <v>751.9</v>
      </c>
      <c r="Q544" s="2">
        <v>757</v>
      </c>
      <c r="R544" s="2">
        <v>356.9</v>
      </c>
      <c r="S544" s="2" t="s">
        <v>5269</v>
      </c>
      <c r="T544" s="2">
        <v>356.9</v>
      </c>
    </row>
    <row r="545" spans="1:20">
      <c r="A545" s="2" t="s">
        <v>3353</v>
      </c>
      <c r="B545" s="2" t="s">
        <v>933</v>
      </c>
      <c r="C545" s="2" t="s">
        <v>63</v>
      </c>
      <c r="D545" s="2" t="s">
        <v>224</v>
      </c>
      <c r="E545" s="2">
        <v>823.8</v>
      </c>
      <c r="F545" s="2">
        <v>819.5</v>
      </c>
      <c r="G545" s="2">
        <v>837.5</v>
      </c>
      <c r="H545" s="2">
        <v>852.8</v>
      </c>
      <c r="I545" s="2">
        <v>621.6</v>
      </c>
      <c r="J545" s="2">
        <v>499.6</v>
      </c>
      <c r="K545" s="2">
        <v>276.8</v>
      </c>
      <c r="L545" s="2">
        <v>180.6</v>
      </c>
      <c r="M545" s="2">
        <v>147.30000000000001</v>
      </c>
      <c r="N545" s="2">
        <v>153.69999999999999</v>
      </c>
      <c r="O545" s="2">
        <v>168.4</v>
      </c>
      <c r="P545" s="2">
        <v>315.7</v>
      </c>
      <c r="Q545" s="2">
        <v>318.89999999999998</v>
      </c>
      <c r="R545" s="2">
        <v>147.19999999999999</v>
      </c>
      <c r="S545" s="2" t="s">
        <v>5269</v>
      </c>
      <c r="T545" s="2">
        <v>147.19999999999999</v>
      </c>
    </row>
    <row r="546" spans="1:20">
      <c r="A546" s="2" t="s">
        <v>3354</v>
      </c>
      <c r="B546" s="2" t="s">
        <v>934</v>
      </c>
      <c r="C546" s="2" t="s">
        <v>63</v>
      </c>
      <c r="D546" s="2" t="s">
        <v>224</v>
      </c>
      <c r="E546" s="2">
        <v>824.5</v>
      </c>
      <c r="F546" s="2">
        <v>820.1</v>
      </c>
      <c r="G546" s="2">
        <v>838.2</v>
      </c>
      <c r="H546" s="2">
        <v>853.5</v>
      </c>
      <c r="I546" s="2">
        <v>621.9</v>
      </c>
      <c r="J546" s="2">
        <v>499.8</v>
      </c>
      <c r="K546" s="2">
        <v>277.10000000000002</v>
      </c>
      <c r="L546" s="2">
        <v>179.9</v>
      </c>
      <c r="M546" s="2">
        <v>150.69999999999999</v>
      </c>
      <c r="N546" s="2">
        <v>155.4</v>
      </c>
      <c r="O546" s="2">
        <v>167.5</v>
      </c>
      <c r="P546" s="2">
        <v>312.8</v>
      </c>
      <c r="Q546" s="2">
        <v>316</v>
      </c>
      <c r="R546" s="2"/>
      <c r="S546" s="2" t="s">
        <v>161</v>
      </c>
      <c r="T546" s="2">
        <v>150.69999999999999</v>
      </c>
    </row>
    <row r="547" spans="1:20">
      <c r="A547" s="2" t="s">
        <v>3355</v>
      </c>
      <c r="B547" s="2" t="s">
        <v>935</v>
      </c>
      <c r="C547" s="2" t="s">
        <v>63</v>
      </c>
      <c r="D547" s="2" t="s">
        <v>224</v>
      </c>
      <c r="E547" s="2">
        <v>851.7</v>
      </c>
      <c r="F547" s="2">
        <v>849.6</v>
      </c>
      <c r="G547" s="2">
        <v>862.6</v>
      </c>
      <c r="H547" s="2">
        <v>871.9</v>
      </c>
      <c r="I547" s="2">
        <v>685</v>
      </c>
      <c r="J547" s="2">
        <v>584.20000000000005</v>
      </c>
      <c r="K547" s="2">
        <v>395.8</v>
      </c>
      <c r="L547" s="2">
        <v>383.3</v>
      </c>
      <c r="M547" s="2">
        <v>378.3</v>
      </c>
      <c r="N547" s="2">
        <v>382.1</v>
      </c>
      <c r="O547" s="2">
        <v>394.9</v>
      </c>
      <c r="P547" s="2">
        <v>539.70000000000005</v>
      </c>
      <c r="Q547" s="2">
        <v>541.20000000000005</v>
      </c>
      <c r="R547" s="2">
        <v>165.9</v>
      </c>
      <c r="S547" s="2" t="s">
        <v>5269</v>
      </c>
      <c r="T547" s="2">
        <v>165.9</v>
      </c>
    </row>
    <row r="548" spans="1:20">
      <c r="A548" s="2" t="s">
        <v>3356</v>
      </c>
      <c r="B548" s="2" t="s">
        <v>936</v>
      </c>
      <c r="C548" s="2" t="s">
        <v>63</v>
      </c>
      <c r="D548" s="2" t="s">
        <v>224</v>
      </c>
      <c r="E548" s="2">
        <v>826.3</v>
      </c>
      <c r="F548" s="2">
        <v>822</v>
      </c>
      <c r="G548" s="2">
        <v>840</v>
      </c>
      <c r="H548" s="2">
        <v>855.3</v>
      </c>
      <c r="I548" s="2">
        <v>624.1</v>
      </c>
      <c r="J548" s="2">
        <v>502.2</v>
      </c>
      <c r="K548" s="2">
        <v>279.3</v>
      </c>
      <c r="L548" s="2">
        <v>183</v>
      </c>
      <c r="M548" s="2">
        <v>149.30000000000001</v>
      </c>
      <c r="N548" s="2">
        <v>151.4</v>
      </c>
      <c r="O548" s="2">
        <v>166.1</v>
      </c>
      <c r="P548" s="2">
        <v>314.39999999999998</v>
      </c>
      <c r="Q548" s="2">
        <v>317.39999999999998</v>
      </c>
      <c r="R548" s="2"/>
      <c r="S548" s="2" t="s">
        <v>161</v>
      </c>
      <c r="T548" s="2">
        <v>149.30000000000001</v>
      </c>
    </row>
    <row r="549" spans="1:20">
      <c r="A549" s="2" t="s">
        <v>3357</v>
      </c>
      <c r="B549" s="2" t="s">
        <v>937</v>
      </c>
      <c r="C549" s="2" t="s">
        <v>63</v>
      </c>
      <c r="D549" s="2" t="s">
        <v>224</v>
      </c>
      <c r="E549" s="2">
        <v>824.7</v>
      </c>
      <c r="F549" s="2">
        <v>820.3</v>
      </c>
      <c r="G549" s="2">
        <v>838.4</v>
      </c>
      <c r="H549" s="2">
        <v>853.7</v>
      </c>
      <c r="I549" s="2">
        <v>622</v>
      </c>
      <c r="J549" s="2">
        <v>499.9</v>
      </c>
      <c r="K549" s="2">
        <v>277.2</v>
      </c>
      <c r="L549" s="2">
        <v>179.7</v>
      </c>
      <c r="M549" s="2">
        <v>151.6</v>
      </c>
      <c r="N549" s="2">
        <v>156.1</v>
      </c>
      <c r="O549" s="2">
        <v>167.5</v>
      </c>
      <c r="P549" s="2">
        <v>311.89999999999998</v>
      </c>
      <c r="Q549" s="2">
        <v>315.2</v>
      </c>
      <c r="R549" s="2"/>
      <c r="S549" s="2" t="s">
        <v>161</v>
      </c>
      <c r="T549" s="2">
        <v>151.6</v>
      </c>
    </row>
    <row r="550" spans="1:20">
      <c r="A550" s="2" t="s">
        <v>3358</v>
      </c>
      <c r="B550" s="2" t="s">
        <v>938</v>
      </c>
      <c r="C550" s="2" t="s">
        <v>63</v>
      </c>
      <c r="D550" s="2" t="s">
        <v>224</v>
      </c>
      <c r="E550" s="2">
        <v>715.8</v>
      </c>
      <c r="F550" s="2">
        <v>712.7</v>
      </c>
      <c r="G550" s="2">
        <v>728.1</v>
      </c>
      <c r="H550" s="2">
        <v>740.3</v>
      </c>
      <c r="I550" s="2">
        <v>532.6</v>
      </c>
      <c r="J550" s="2">
        <v>424.6</v>
      </c>
      <c r="K550" s="2">
        <v>234.6</v>
      </c>
      <c r="L550" s="2">
        <v>270</v>
      </c>
      <c r="M550" s="2">
        <v>299.5</v>
      </c>
      <c r="N550" s="2">
        <v>306.3</v>
      </c>
      <c r="O550" s="2">
        <v>322</v>
      </c>
      <c r="P550" s="2">
        <v>469</v>
      </c>
      <c r="Q550" s="2">
        <v>472.6</v>
      </c>
      <c r="R550" s="2">
        <v>7.6</v>
      </c>
      <c r="S550" s="2" t="s">
        <v>5269</v>
      </c>
      <c r="T550" s="2">
        <v>7.6</v>
      </c>
    </row>
    <row r="551" spans="1:20">
      <c r="A551" s="2" t="s">
        <v>3359</v>
      </c>
      <c r="B551" s="2" t="s">
        <v>939</v>
      </c>
      <c r="C551" s="2" t="s">
        <v>63</v>
      </c>
      <c r="D551" s="2" t="s">
        <v>224</v>
      </c>
      <c r="E551" s="2">
        <v>366.1</v>
      </c>
      <c r="F551" s="2">
        <v>363.1</v>
      </c>
      <c r="G551" s="2">
        <v>380.5</v>
      </c>
      <c r="H551" s="2">
        <v>399.5</v>
      </c>
      <c r="I551" s="2">
        <v>376.8</v>
      </c>
      <c r="J551" s="2">
        <v>389.7</v>
      </c>
      <c r="K551" s="2">
        <v>412.9</v>
      </c>
      <c r="L551" s="2">
        <v>544.29999999999995</v>
      </c>
      <c r="M551" s="2">
        <v>603.20000000000005</v>
      </c>
      <c r="N551" s="2">
        <v>611.20000000000005</v>
      </c>
      <c r="O551" s="2">
        <v>625.9</v>
      </c>
      <c r="P551" s="2">
        <v>746.4</v>
      </c>
      <c r="Q551" s="2">
        <v>751.6</v>
      </c>
      <c r="R551" s="2">
        <v>353.1</v>
      </c>
      <c r="S551" s="2" t="s">
        <v>5269</v>
      </c>
      <c r="T551" s="2">
        <v>353.1</v>
      </c>
    </row>
    <row r="552" spans="1:20">
      <c r="A552" s="2" t="s">
        <v>3360</v>
      </c>
      <c r="B552" s="2" t="s">
        <v>940</v>
      </c>
      <c r="C552" s="2" t="s">
        <v>63</v>
      </c>
      <c r="D552" s="2" t="s">
        <v>224</v>
      </c>
      <c r="E552" s="2">
        <v>378</v>
      </c>
      <c r="F552" s="2">
        <v>379.4</v>
      </c>
      <c r="G552" s="2">
        <v>385.2</v>
      </c>
      <c r="H552" s="2">
        <v>395.5</v>
      </c>
      <c r="I552" s="2">
        <v>382.8</v>
      </c>
      <c r="J552" s="2">
        <v>393.8</v>
      </c>
      <c r="K552" s="2">
        <v>413.8</v>
      </c>
      <c r="L552" s="2">
        <v>544.9</v>
      </c>
      <c r="M552" s="2">
        <v>602.9</v>
      </c>
      <c r="N552" s="2">
        <v>610.9</v>
      </c>
      <c r="O552" s="2">
        <v>625.70000000000005</v>
      </c>
      <c r="P552" s="2">
        <v>748.4</v>
      </c>
      <c r="Q552" s="2">
        <v>753.4</v>
      </c>
      <c r="R552" s="2">
        <v>348.4</v>
      </c>
      <c r="S552" s="2" t="s">
        <v>5269</v>
      </c>
      <c r="T552" s="2">
        <v>348.4</v>
      </c>
    </row>
    <row r="553" spans="1:20">
      <c r="A553" s="2" t="s">
        <v>3361</v>
      </c>
      <c r="B553" s="2" t="s">
        <v>941</v>
      </c>
      <c r="C553" s="2" t="s">
        <v>63</v>
      </c>
      <c r="D553" s="2" t="s">
        <v>224</v>
      </c>
      <c r="E553" s="2">
        <v>711.4</v>
      </c>
      <c r="F553" s="2">
        <v>708.3</v>
      </c>
      <c r="G553" s="2">
        <v>723.7</v>
      </c>
      <c r="H553" s="2">
        <v>736</v>
      </c>
      <c r="I553" s="2">
        <v>528.5</v>
      </c>
      <c r="J553" s="2">
        <v>420.7</v>
      </c>
      <c r="K553" s="2">
        <v>232.5</v>
      </c>
      <c r="L553" s="2">
        <v>271.7</v>
      </c>
      <c r="M553" s="2">
        <v>302.3</v>
      </c>
      <c r="N553" s="2">
        <v>309.3</v>
      </c>
      <c r="O553" s="2">
        <v>324.89999999999998</v>
      </c>
      <c r="P553" s="2">
        <v>471.6</v>
      </c>
      <c r="Q553" s="2">
        <v>475.2</v>
      </c>
      <c r="R553" s="2">
        <v>10.3</v>
      </c>
      <c r="S553" s="2" t="s">
        <v>5269</v>
      </c>
      <c r="T553" s="2">
        <v>10.3</v>
      </c>
    </row>
    <row r="554" spans="1:20">
      <c r="A554" s="2" t="s">
        <v>3362</v>
      </c>
      <c r="B554" s="2" t="s">
        <v>942</v>
      </c>
      <c r="C554" s="2" t="s">
        <v>63</v>
      </c>
      <c r="D554" s="2" t="s">
        <v>224</v>
      </c>
      <c r="E554" s="2">
        <v>781.1</v>
      </c>
      <c r="F554" s="2">
        <v>776.7</v>
      </c>
      <c r="G554" s="2">
        <v>794.9</v>
      </c>
      <c r="H554" s="2">
        <v>810.4</v>
      </c>
      <c r="I554" s="2">
        <v>578.1</v>
      </c>
      <c r="J554" s="2">
        <v>455.9</v>
      </c>
      <c r="K554" s="2">
        <v>233.3</v>
      </c>
      <c r="L554" s="2">
        <v>141.69999999999999</v>
      </c>
      <c r="M554" s="2">
        <v>189.7</v>
      </c>
      <c r="N554" s="2">
        <v>197.6</v>
      </c>
      <c r="O554" s="2">
        <v>211.4</v>
      </c>
      <c r="P554" s="2">
        <v>342.4</v>
      </c>
      <c r="Q554" s="2">
        <v>346.7</v>
      </c>
      <c r="R554" s="2">
        <v>124.1</v>
      </c>
      <c r="S554" s="2" t="s">
        <v>5269</v>
      </c>
      <c r="T554" s="2">
        <v>124.1</v>
      </c>
    </row>
    <row r="555" spans="1:20">
      <c r="A555" s="2" t="s">
        <v>3363</v>
      </c>
      <c r="B555" s="2" t="s">
        <v>943</v>
      </c>
      <c r="C555" s="2" t="s">
        <v>63</v>
      </c>
      <c r="D555" s="2" t="s">
        <v>224</v>
      </c>
      <c r="E555" s="2">
        <v>365.1</v>
      </c>
      <c r="F555" s="2">
        <v>361.5</v>
      </c>
      <c r="G555" s="2">
        <v>379.7</v>
      </c>
      <c r="H555" s="2">
        <v>399.1</v>
      </c>
      <c r="I555" s="2">
        <v>377.7</v>
      </c>
      <c r="J555" s="2">
        <v>390.7</v>
      </c>
      <c r="K555" s="2">
        <v>414.1</v>
      </c>
      <c r="L555" s="2">
        <v>545.5</v>
      </c>
      <c r="M555" s="2">
        <v>604.4</v>
      </c>
      <c r="N555" s="2">
        <v>612.5</v>
      </c>
      <c r="O555" s="2">
        <v>627.1</v>
      </c>
      <c r="P555" s="2">
        <v>747.5</v>
      </c>
      <c r="Q555" s="2">
        <v>752.7</v>
      </c>
      <c r="R555" s="2">
        <v>354.5</v>
      </c>
      <c r="S555" s="2" t="s">
        <v>5269</v>
      </c>
      <c r="T555" s="2">
        <v>354.5</v>
      </c>
    </row>
    <row r="556" spans="1:20">
      <c r="A556" s="2" t="s">
        <v>3364</v>
      </c>
      <c r="B556" s="2" t="s">
        <v>944</v>
      </c>
      <c r="C556" s="2" t="s">
        <v>63</v>
      </c>
      <c r="D556" s="2" t="s">
        <v>224</v>
      </c>
      <c r="E556" s="2">
        <v>514.1</v>
      </c>
      <c r="F556" s="2">
        <v>517</v>
      </c>
      <c r="G556" s="2">
        <v>515</v>
      </c>
      <c r="H556" s="2">
        <v>509.4</v>
      </c>
      <c r="I556" s="2">
        <v>499.5</v>
      </c>
      <c r="J556" s="2">
        <v>495.2</v>
      </c>
      <c r="K556" s="2">
        <v>488</v>
      </c>
      <c r="L556" s="2">
        <v>610.9</v>
      </c>
      <c r="M556" s="2">
        <v>660.9</v>
      </c>
      <c r="N556" s="2">
        <v>668.6</v>
      </c>
      <c r="O556" s="2">
        <v>684.1</v>
      </c>
      <c r="P556" s="2">
        <v>819.2</v>
      </c>
      <c r="Q556" s="2">
        <v>823.8</v>
      </c>
      <c r="R556" s="2">
        <v>381.4</v>
      </c>
      <c r="S556" s="2" t="s">
        <v>5269</v>
      </c>
      <c r="T556" s="2">
        <v>381.4</v>
      </c>
    </row>
    <row r="557" spans="1:20">
      <c r="A557" s="2" t="s">
        <v>3365</v>
      </c>
      <c r="B557" s="2" t="s">
        <v>945</v>
      </c>
      <c r="C557" s="2" t="s">
        <v>63</v>
      </c>
      <c r="D557" s="2" t="s">
        <v>224</v>
      </c>
      <c r="E557" s="2">
        <v>817.9</v>
      </c>
      <c r="F557" s="2">
        <v>813.6</v>
      </c>
      <c r="G557" s="2">
        <v>831.6</v>
      </c>
      <c r="H557" s="2">
        <v>846.9</v>
      </c>
      <c r="I557" s="2">
        <v>615.4</v>
      </c>
      <c r="J557" s="2">
        <v>493.2</v>
      </c>
      <c r="K557" s="2">
        <v>270.60000000000002</v>
      </c>
      <c r="L557" s="2">
        <v>173.6</v>
      </c>
      <c r="M557" s="2">
        <v>153.30000000000001</v>
      </c>
      <c r="N557" s="2">
        <v>160.69999999999999</v>
      </c>
      <c r="O557" s="2">
        <v>174.1</v>
      </c>
      <c r="P557" s="2">
        <v>316.89999999999998</v>
      </c>
      <c r="Q557" s="2">
        <v>320.3</v>
      </c>
      <c r="R557" s="2"/>
      <c r="S557" s="2" t="s">
        <v>161</v>
      </c>
      <c r="T557" s="2">
        <v>153.30000000000001</v>
      </c>
    </row>
    <row r="558" spans="1:20">
      <c r="A558" s="2" t="s">
        <v>3366</v>
      </c>
      <c r="B558" s="2" t="s">
        <v>946</v>
      </c>
      <c r="C558" s="2" t="s">
        <v>63</v>
      </c>
      <c r="D558" s="2" t="s">
        <v>224</v>
      </c>
      <c r="E558" s="2">
        <v>713.6</v>
      </c>
      <c r="F558" s="2">
        <v>710.4</v>
      </c>
      <c r="G558" s="2">
        <v>725.9</v>
      </c>
      <c r="H558" s="2">
        <v>738.3</v>
      </c>
      <c r="I558" s="2">
        <v>529.70000000000005</v>
      </c>
      <c r="J558" s="2">
        <v>421.1</v>
      </c>
      <c r="K558" s="2">
        <v>230.5</v>
      </c>
      <c r="L558" s="2">
        <v>267.39999999999998</v>
      </c>
      <c r="M558" s="2">
        <v>298.10000000000002</v>
      </c>
      <c r="N558" s="2">
        <v>305</v>
      </c>
      <c r="O558" s="2">
        <v>320.7</v>
      </c>
      <c r="P558" s="2">
        <v>467.3</v>
      </c>
      <c r="Q558" s="2">
        <v>470.9</v>
      </c>
      <c r="R558" s="2">
        <v>6.3</v>
      </c>
      <c r="S558" s="2" t="s">
        <v>5269</v>
      </c>
      <c r="T558" s="2">
        <v>6.3</v>
      </c>
    </row>
    <row r="559" spans="1:20">
      <c r="A559" s="2" t="s">
        <v>3367</v>
      </c>
      <c r="B559" s="2" t="s">
        <v>947</v>
      </c>
      <c r="C559" s="2" t="s">
        <v>63</v>
      </c>
      <c r="D559" s="2" t="s">
        <v>224</v>
      </c>
      <c r="E559" s="2">
        <v>736</v>
      </c>
      <c r="F559" s="2">
        <v>730.8</v>
      </c>
      <c r="G559" s="2">
        <v>750.5</v>
      </c>
      <c r="H559" s="2">
        <v>768</v>
      </c>
      <c r="I559" s="2">
        <v>527.4</v>
      </c>
      <c r="J559" s="2">
        <v>404.9</v>
      </c>
      <c r="K559" s="2">
        <v>212.4</v>
      </c>
      <c r="L559" s="2">
        <v>220.9</v>
      </c>
      <c r="M559" s="2">
        <v>281.39999999999998</v>
      </c>
      <c r="N559" s="2">
        <v>288.39999999999998</v>
      </c>
      <c r="O559" s="2">
        <v>298.89999999999998</v>
      </c>
      <c r="P559" s="2">
        <v>385.9</v>
      </c>
      <c r="Q559" s="2">
        <v>391.3</v>
      </c>
      <c r="R559" s="2"/>
      <c r="S559" s="2" t="s">
        <v>152</v>
      </c>
      <c r="T559" s="2">
        <v>212.4</v>
      </c>
    </row>
    <row r="560" spans="1:20">
      <c r="A560" s="2" t="s">
        <v>3368</v>
      </c>
      <c r="B560" s="2" t="s">
        <v>948</v>
      </c>
      <c r="C560" s="2" t="s">
        <v>63</v>
      </c>
      <c r="D560" s="2" t="s">
        <v>224</v>
      </c>
      <c r="E560" s="2">
        <v>715.4</v>
      </c>
      <c r="F560" s="2">
        <v>712.3</v>
      </c>
      <c r="G560" s="2">
        <v>727.6</v>
      </c>
      <c r="H560" s="2">
        <v>739.8</v>
      </c>
      <c r="I560" s="2">
        <v>532.4</v>
      </c>
      <c r="J560" s="2">
        <v>424.6</v>
      </c>
      <c r="K560" s="2">
        <v>235.2</v>
      </c>
      <c r="L560" s="2">
        <v>271.10000000000002</v>
      </c>
      <c r="M560" s="2">
        <v>300.5</v>
      </c>
      <c r="N560" s="2">
        <v>307.39999999999998</v>
      </c>
      <c r="O560" s="2">
        <v>323.10000000000002</v>
      </c>
      <c r="P560" s="2">
        <v>470.1</v>
      </c>
      <c r="Q560" s="2">
        <v>473.7</v>
      </c>
      <c r="R560" s="2">
        <v>8.6999999999999993</v>
      </c>
      <c r="S560" s="2" t="s">
        <v>5269</v>
      </c>
      <c r="T560" s="2">
        <v>8.6999999999999993</v>
      </c>
    </row>
    <row r="561" spans="1:20">
      <c r="A561" s="2" t="s">
        <v>3369</v>
      </c>
      <c r="B561" s="2" t="s">
        <v>949</v>
      </c>
      <c r="C561" s="2" t="s">
        <v>63</v>
      </c>
      <c r="D561" s="2" t="s">
        <v>224</v>
      </c>
      <c r="E561" s="2">
        <v>516.20000000000005</v>
      </c>
      <c r="F561" s="2">
        <v>519.1</v>
      </c>
      <c r="G561" s="2">
        <v>517.20000000000005</v>
      </c>
      <c r="H561" s="2">
        <v>511.7</v>
      </c>
      <c r="I561" s="2">
        <v>500.7</v>
      </c>
      <c r="J561" s="2">
        <v>495.9</v>
      </c>
      <c r="K561" s="2">
        <v>487.9</v>
      </c>
      <c r="L561" s="2">
        <v>610.5</v>
      </c>
      <c r="M561" s="2">
        <v>660.4</v>
      </c>
      <c r="N561" s="2">
        <v>668.1</v>
      </c>
      <c r="O561" s="2">
        <v>683.6</v>
      </c>
      <c r="P561" s="2">
        <v>818.9</v>
      </c>
      <c r="Q561" s="2">
        <v>823.5</v>
      </c>
      <c r="R561" s="2">
        <v>380.5</v>
      </c>
      <c r="S561" s="2" t="s">
        <v>5269</v>
      </c>
      <c r="T561" s="2">
        <v>380.5</v>
      </c>
    </row>
    <row r="562" spans="1:20">
      <c r="A562" s="2" t="s">
        <v>3370</v>
      </c>
      <c r="B562" s="2" t="s">
        <v>950</v>
      </c>
      <c r="C562" s="2" t="s">
        <v>63</v>
      </c>
      <c r="D562" s="2" t="s">
        <v>224</v>
      </c>
      <c r="E562" s="2">
        <v>542.70000000000005</v>
      </c>
      <c r="F562" s="2">
        <v>545.1</v>
      </c>
      <c r="G562" s="2">
        <v>544.9</v>
      </c>
      <c r="H562" s="2">
        <v>541</v>
      </c>
      <c r="I562" s="2">
        <v>510.3</v>
      </c>
      <c r="J562" s="2">
        <v>497.7</v>
      </c>
      <c r="K562" s="2">
        <v>477.9</v>
      </c>
      <c r="L562" s="2">
        <v>596</v>
      </c>
      <c r="M562" s="2">
        <v>643.1</v>
      </c>
      <c r="N562" s="2">
        <v>650.70000000000005</v>
      </c>
      <c r="O562" s="2">
        <v>666.3</v>
      </c>
      <c r="P562" s="2">
        <v>804.5</v>
      </c>
      <c r="Q562" s="2">
        <v>808.9</v>
      </c>
      <c r="R562" s="2">
        <v>358.9</v>
      </c>
      <c r="S562" s="2" t="s">
        <v>5269</v>
      </c>
      <c r="T562" s="2">
        <v>358.9</v>
      </c>
    </row>
    <row r="563" spans="1:20">
      <c r="A563" s="2" t="s">
        <v>3371</v>
      </c>
      <c r="B563" s="2" t="s">
        <v>952</v>
      </c>
      <c r="C563" s="2" t="s">
        <v>63</v>
      </c>
      <c r="D563" s="2" t="s">
        <v>224</v>
      </c>
      <c r="E563" s="2">
        <v>852.9</v>
      </c>
      <c r="F563" s="2">
        <v>850.9</v>
      </c>
      <c r="G563" s="2">
        <v>863.8</v>
      </c>
      <c r="H563" s="2">
        <v>873</v>
      </c>
      <c r="I563" s="2">
        <v>686.7</v>
      </c>
      <c r="J563" s="2">
        <v>586.20000000000005</v>
      </c>
      <c r="K563" s="2">
        <v>398.2</v>
      </c>
      <c r="L563" s="2">
        <v>386</v>
      </c>
      <c r="M563" s="2">
        <v>381.1</v>
      </c>
      <c r="N563" s="2">
        <v>384.8</v>
      </c>
      <c r="O563" s="2">
        <v>397.6</v>
      </c>
      <c r="P563" s="2">
        <v>542.29999999999995</v>
      </c>
      <c r="Q563" s="2">
        <v>543.9</v>
      </c>
      <c r="R563" s="2">
        <v>168.2</v>
      </c>
      <c r="S563" s="2" t="s">
        <v>5269</v>
      </c>
      <c r="T563" s="2">
        <v>168.2</v>
      </c>
    </row>
    <row r="564" spans="1:20">
      <c r="A564" s="2" t="s">
        <v>3372</v>
      </c>
      <c r="B564" s="2" t="s">
        <v>953</v>
      </c>
      <c r="C564" s="2" t="s">
        <v>63</v>
      </c>
      <c r="D564" s="2" t="s">
        <v>224</v>
      </c>
      <c r="E564" s="2">
        <v>368.7</v>
      </c>
      <c r="F564" s="2">
        <v>372</v>
      </c>
      <c r="G564" s="2">
        <v>369.3</v>
      </c>
      <c r="H564" s="2">
        <v>384.9</v>
      </c>
      <c r="I564" s="2">
        <v>391</v>
      </c>
      <c r="J564" s="2">
        <v>403.5</v>
      </c>
      <c r="K564" s="2">
        <v>425.8</v>
      </c>
      <c r="L564" s="2">
        <v>557.1</v>
      </c>
      <c r="M564" s="2">
        <v>615.6</v>
      </c>
      <c r="N564" s="2">
        <v>623.6</v>
      </c>
      <c r="O564" s="2">
        <v>638.29999999999995</v>
      </c>
      <c r="P564" s="2">
        <v>759.7</v>
      </c>
      <c r="Q564" s="2">
        <v>764.8</v>
      </c>
      <c r="R564" s="2">
        <v>363.1</v>
      </c>
      <c r="S564" s="2" t="s">
        <v>5269</v>
      </c>
      <c r="T564" s="2">
        <v>363.1</v>
      </c>
    </row>
    <row r="565" spans="1:20">
      <c r="A565" s="2" t="s">
        <v>3373</v>
      </c>
      <c r="B565" s="2" t="s">
        <v>954</v>
      </c>
      <c r="C565" s="2" t="s">
        <v>63</v>
      </c>
      <c r="D565" s="2" t="s">
        <v>224</v>
      </c>
      <c r="E565" s="2">
        <v>364.4</v>
      </c>
      <c r="F565" s="2">
        <v>360.2</v>
      </c>
      <c r="G565" s="2">
        <v>379.2</v>
      </c>
      <c r="H565" s="2">
        <v>398.8</v>
      </c>
      <c r="I565" s="2">
        <v>378.5</v>
      </c>
      <c r="J565" s="2">
        <v>391.5</v>
      </c>
      <c r="K565" s="2">
        <v>415.1</v>
      </c>
      <c r="L565" s="2">
        <v>546.5</v>
      </c>
      <c r="M565" s="2">
        <v>605.5</v>
      </c>
      <c r="N565" s="2">
        <v>613.5</v>
      </c>
      <c r="O565" s="2">
        <v>628.1</v>
      </c>
      <c r="P565" s="2">
        <v>748.4</v>
      </c>
      <c r="Q565" s="2">
        <v>753.6</v>
      </c>
      <c r="R565" s="2"/>
      <c r="S565" s="2" t="s">
        <v>133</v>
      </c>
      <c r="T565" s="2">
        <v>360.2</v>
      </c>
    </row>
    <row r="566" spans="1:20">
      <c r="A566" s="2" t="s">
        <v>3374</v>
      </c>
      <c r="B566" s="2" t="s">
        <v>955</v>
      </c>
      <c r="C566" s="2" t="s">
        <v>63</v>
      </c>
      <c r="D566" s="2" t="s">
        <v>224</v>
      </c>
      <c r="E566" s="2">
        <v>573.4</v>
      </c>
      <c r="F566" s="2">
        <v>570.5</v>
      </c>
      <c r="G566" s="2">
        <v>585.4</v>
      </c>
      <c r="H566" s="2">
        <v>597.20000000000005</v>
      </c>
      <c r="I566" s="2">
        <v>404</v>
      </c>
      <c r="J566" s="2">
        <v>322.5</v>
      </c>
      <c r="K566" s="2">
        <v>247.4</v>
      </c>
      <c r="L566" s="2">
        <v>365.1</v>
      </c>
      <c r="M566" s="2">
        <v>415.7</v>
      </c>
      <c r="N566" s="2">
        <v>423.4</v>
      </c>
      <c r="O566" s="2">
        <v>438.9</v>
      </c>
      <c r="P566" s="2">
        <v>573.5</v>
      </c>
      <c r="Q566" s="2">
        <v>578.1</v>
      </c>
      <c r="R566" s="2">
        <v>146.80000000000001</v>
      </c>
      <c r="S566" s="2" t="s">
        <v>5269</v>
      </c>
      <c r="T566" s="2">
        <v>146.80000000000001</v>
      </c>
    </row>
    <row r="567" spans="1:20">
      <c r="A567" s="2" t="s">
        <v>3375</v>
      </c>
      <c r="B567" s="2" t="s">
        <v>956</v>
      </c>
      <c r="C567" s="2" t="s">
        <v>63</v>
      </c>
      <c r="D567" s="2" t="s">
        <v>224</v>
      </c>
      <c r="E567" s="2">
        <v>829.4</v>
      </c>
      <c r="F567" s="2">
        <v>827.1</v>
      </c>
      <c r="G567" s="2">
        <v>840.5</v>
      </c>
      <c r="H567" s="2">
        <v>850.4</v>
      </c>
      <c r="I567" s="2">
        <v>659.2</v>
      </c>
      <c r="J567" s="2">
        <v>556.6</v>
      </c>
      <c r="K567" s="2">
        <v>366.2</v>
      </c>
      <c r="L567" s="2">
        <v>355.2</v>
      </c>
      <c r="M567" s="2">
        <v>352.8</v>
      </c>
      <c r="N567" s="2">
        <v>356.8</v>
      </c>
      <c r="O567" s="2">
        <v>370.1</v>
      </c>
      <c r="P567" s="2">
        <v>516.6</v>
      </c>
      <c r="Q567" s="2">
        <v>518.4</v>
      </c>
      <c r="R567" s="2">
        <v>136.6</v>
      </c>
      <c r="S567" s="2" t="s">
        <v>5269</v>
      </c>
      <c r="T567" s="2">
        <v>136.6</v>
      </c>
    </row>
    <row r="568" spans="1:20">
      <c r="A568" s="2" t="s">
        <v>3376</v>
      </c>
      <c r="B568" s="2" t="s">
        <v>958</v>
      </c>
      <c r="C568" s="2" t="s">
        <v>63</v>
      </c>
      <c r="D568" s="2" t="s">
        <v>224</v>
      </c>
      <c r="E568" s="2">
        <v>890.5</v>
      </c>
      <c r="F568" s="2">
        <v>885.7</v>
      </c>
      <c r="G568" s="2">
        <v>904.6</v>
      </c>
      <c r="H568" s="2">
        <v>921</v>
      </c>
      <c r="I568" s="2">
        <v>683.9</v>
      </c>
      <c r="J568" s="2">
        <v>560.6</v>
      </c>
      <c r="K568" s="2">
        <v>343.7</v>
      </c>
      <c r="L568" s="2">
        <v>247.5</v>
      </c>
      <c r="M568" s="2">
        <v>236.5</v>
      </c>
      <c r="N568" s="2">
        <v>237.1</v>
      </c>
      <c r="O568" s="2">
        <v>237.4</v>
      </c>
      <c r="P568" s="2">
        <v>240.2</v>
      </c>
      <c r="Q568" s="2">
        <v>238.2</v>
      </c>
      <c r="R568" s="2">
        <v>236</v>
      </c>
      <c r="S568" s="2" t="s">
        <v>5269</v>
      </c>
      <c r="T568" s="2">
        <v>236</v>
      </c>
    </row>
    <row r="569" spans="1:20">
      <c r="A569" s="2" t="s">
        <v>3377</v>
      </c>
      <c r="B569" s="2" t="s">
        <v>959</v>
      </c>
      <c r="C569" s="2" t="s">
        <v>63</v>
      </c>
      <c r="D569" s="2" t="s">
        <v>224</v>
      </c>
      <c r="E569" s="2">
        <v>372.7</v>
      </c>
      <c r="F569" s="2">
        <v>375.9</v>
      </c>
      <c r="G569" s="2">
        <v>373.3</v>
      </c>
      <c r="H569" s="2">
        <v>382.4</v>
      </c>
      <c r="I569" s="2">
        <v>393</v>
      </c>
      <c r="J569" s="2">
        <v>405.2</v>
      </c>
      <c r="K569" s="2">
        <v>426.7</v>
      </c>
      <c r="L569" s="2">
        <v>557.9</v>
      </c>
      <c r="M569" s="2">
        <v>616.20000000000005</v>
      </c>
      <c r="N569" s="2">
        <v>624.20000000000005</v>
      </c>
      <c r="O569" s="2">
        <v>638.9</v>
      </c>
      <c r="P569" s="2">
        <v>760.8</v>
      </c>
      <c r="Q569" s="2">
        <v>765.9</v>
      </c>
      <c r="R569" s="2">
        <v>362.7</v>
      </c>
      <c r="S569" s="2" t="s">
        <v>5269</v>
      </c>
      <c r="T569" s="2">
        <v>362.7</v>
      </c>
    </row>
    <row r="570" spans="1:20">
      <c r="A570" s="2" t="s">
        <v>3378</v>
      </c>
      <c r="B570" s="2" t="s">
        <v>960</v>
      </c>
      <c r="C570" s="2" t="s">
        <v>63</v>
      </c>
      <c r="D570" s="2" t="s">
        <v>224</v>
      </c>
      <c r="E570" s="2">
        <v>896.6</v>
      </c>
      <c r="F570" s="2">
        <v>891.8</v>
      </c>
      <c r="G570" s="2">
        <v>910.7</v>
      </c>
      <c r="H570" s="2">
        <v>927.1</v>
      </c>
      <c r="I570" s="2">
        <v>690.1</v>
      </c>
      <c r="J570" s="2">
        <v>566.70000000000005</v>
      </c>
      <c r="K570" s="2">
        <v>349.7</v>
      </c>
      <c r="L570" s="2">
        <v>253.3</v>
      </c>
      <c r="M570" s="2">
        <v>241.1</v>
      </c>
      <c r="N570" s="2">
        <v>241.5</v>
      </c>
      <c r="O570" s="2">
        <v>241.8</v>
      </c>
      <c r="P570" s="2">
        <v>246.1</v>
      </c>
      <c r="Q570" s="2">
        <v>244.3</v>
      </c>
      <c r="R570" s="2">
        <v>240.9</v>
      </c>
      <c r="S570" s="2" t="s">
        <v>5269</v>
      </c>
      <c r="T570" s="2">
        <v>240.9</v>
      </c>
    </row>
    <row r="571" spans="1:20">
      <c r="A571" s="2" t="s">
        <v>3379</v>
      </c>
      <c r="B571" s="2" t="s">
        <v>961</v>
      </c>
      <c r="C571" s="2" t="s">
        <v>63</v>
      </c>
      <c r="D571" s="2" t="s">
        <v>224</v>
      </c>
      <c r="E571" s="2">
        <v>817.1</v>
      </c>
      <c r="F571" s="2">
        <v>812.7</v>
      </c>
      <c r="G571" s="2">
        <v>830.8</v>
      </c>
      <c r="H571" s="2">
        <v>846.1</v>
      </c>
      <c r="I571" s="2">
        <v>614.6</v>
      </c>
      <c r="J571" s="2">
        <v>492.5</v>
      </c>
      <c r="K571" s="2">
        <v>269.8</v>
      </c>
      <c r="L571" s="2">
        <v>173</v>
      </c>
      <c r="M571" s="2">
        <v>153.6</v>
      </c>
      <c r="N571" s="2">
        <v>161.19999999999999</v>
      </c>
      <c r="O571" s="2">
        <v>174.9</v>
      </c>
      <c r="P571" s="2">
        <v>317.8</v>
      </c>
      <c r="Q571" s="2">
        <v>321.2</v>
      </c>
      <c r="R571" s="2"/>
      <c r="S571" s="2" t="s">
        <v>161</v>
      </c>
      <c r="T571" s="2">
        <v>153.6</v>
      </c>
    </row>
    <row r="572" spans="1:20">
      <c r="A572" s="2" t="s">
        <v>3380</v>
      </c>
      <c r="B572" s="2" t="s">
        <v>962</v>
      </c>
      <c r="C572" s="2" t="s">
        <v>63</v>
      </c>
      <c r="D572" s="2" t="s">
        <v>224</v>
      </c>
      <c r="E572" s="2">
        <v>853.3</v>
      </c>
      <c r="F572" s="2">
        <v>851.2</v>
      </c>
      <c r="G572" s="2">
        <v>864.1</v>
      </c>
      <c r="H572" s="2">
        <v>873.3</v>
      </c>
      <c r="I572" s="2">
        <v>687.1</v>
      </c>
      <c r="J572" s="2">
        <v>586.5</v>
      </c>
      <c r="K572" s="2">
        <v>398.5</v>
      </c>
      <c r="L572" s="2">
        <v>386.3</v>
      </c>
      <c r="M572" s="2">
        <v>381.3</v>
      </c>
      <c r="N572" s="2">
        <v>385</v>
      </c>
      <c r="O572" s="2">
        <v>397.8</v>
      </c>
      <c r="P572" s="2">
        <v>542.5</v>
      </c>
      <c r="Q572" s="2">
        <v>544.1</v>
      </c>
      <c r="R572" s="2">
        <v>168.5</v>
      </c>
      <c r="S572" s="2" t="s">
        <v>5269</v>
      </c>
      <c r="T572" s="2">
        <v>168.5</v>
      </c>
    </row>
    <row r="573" spans="1:20">
      <c r="A573" s="2" t="s">
        <v>3381</v>
      </c>
      <c r="B573" s="2" t="s">
        <v>963</v>
      </c>
      <c r="C573" s="2" t="s">
        <v>63</v>
      </c>
      <c r="D573" s="2" t="s">
        <v>224</v>
      </c>
      <c r="E573" s="2">
        <v>853.9</v>
      </c>
      <c r="F573" s="2">
        <v>851.7</v>
      </c>
      <c r="G573" s="2">
        <v>864.9</v>
      </c>
      <c r="H573" s="2">
        <v>874.3</v>
      </c>
      <c r="I573" s="2">
        <v>685.8</v>
      </c>
      <c r="J573" s="2">
        <v>584.1</v>
      </c>
      <c r="K573" s="2">
        <v>393.8</v>
      </c>
      <c r="L573" s="2">
        <v>378.5</v>
      </c>
      <c r="M573" s="2">
        <v>372.6</v>
      </c>
      <c r="N573" s="2">
        <v>376.3</v>
      </c>
      <c r="O573" s="2">
        <v>389</v>
      </c>
      <c r="P573" s="2">
        <v>533.29999999999995</v>
      </c>
      <c r="Q573" s="2">
        <v>534.9</v>
      </c>
      <c r="R573" s="2">
        <v>164.4</v>
      </c>
      <c r="S573" s="2" t="s">
        <v>5269</v>
      </c>
      <c r="T573" s="2">
        <v>164.4</v>
      </c>
    </row>
    <row r="574" spans="1:20">
      <c r="A574" s="2" t="s">
        <v>3382</v>
      </c>
      <c r="B574" s="2" t="s">
        <v>964</v>
      </c>
      <c r="C574" s="2" t="s">
        <v>63</v>
      </c>
      <c r="D574" s="2" t="s">
        <v>224</v>
      </c>
      <c r="E574" s="2">
        <v>780.7</v>
      </c>
      <c r="F574" s="2">
        <v>776.3</v>
      </c>
      <c r="G574" s="2">
        <v>794.5</v>
      </c>
      <c r="H574" s="2">
        <v>810</v>
      </c>
      <c r="I574" s="2">
        <v>577.79999999999995</v>
      </c>
      <c r="J574" s="2">
        <v>455.6</v>
      </c>
      <c r="K574" s="2">
        <v>233</v>
      </c>
      <c r="L574" s="2">
        <v>142.4</v>
      </c>
      <c r="M574" s="2">
        <v>189.9</v>
      </c>
      <c r="N574" s="2">
        <v>197.8</v>
      </c>
      <c r="O574" s="2">
        <v>211.7</v>
      </c>
      <c r="P574" s="2">
        <v>343.1</v>
      </c>
      <c r="Q574" s="2">
        <v>347.4</v>
      </c>
      <c r="R574" s="2">
        <v>123.2</v>
      </c>
      <c r="S574" s="2" t="s">
        <v>5269</v>
      </c>
      <c r="T574" s="2">
        <v>123.2</v>
      </c>
    </row>
    <row r="575" spans="1:20">
      <c r="A575" s="2" t="s">
        <v>3383</v>
      </c>
      <c r="B575" s="2" t="s">
        <v>965</v>
      </c>
      <c r="C575" s="2" t="s">
        <v>63</v>
      </c>
      <c r="D575" s="2" t="s">
        <v>224</v>
      </c>
      <c r="E575" s="2">
        <v>778.1</v>
      </c>
      <c r="F575" s="2">
        <v>773.9</v>
      </c>
      <c r="G575" s="2">
        <v>791.8</v>
      </c>
      <c r="H575" s="2">
        <v>806.8</v>
      </c>
      <c r="I575" s="2">
        <v>576.9</v>
      </c>
      <c r="J575" s="2">
        <v>455.6</v>
      </c>
      <c r="K575" s="2">
        <v>232.6</v>
      </c>
      <c r="L575" s="2">
        <v>158.1</v>
      </c>
      <c r="M575" s="2">
        <v>191.6</v>
      </c>
      <c r="N575" s="2">
        <v>199.5</v>
      </c>
      <c r="O575" s="2">
        <v>214.6</v>
      </c>
      <c r="P575" s="2">
        <v>354</v>
      </c>
      <c r="Q575" s="2">
        <v>357.9</v>
      </c>
      <c r="R575" s="2">
        <v>109.2</v>
      </c>
      <c r="S575" s="2" t="s">
        <v>5269</v>
      </c>
      <c r="T575" s="2">
        <v>109.2</v>
      </c>
    </row>
    <row r="576" spans="1:20">
      <c r="A576" s="2" t="s">
        <v>3384</v>
      </c>
      <c r="B576" s="2" t="s">
        <v>966</v>
      </c>
      <c r="C576" s="2" t="s">
        <v>63</v>
      </c>
      <c r="D576" s="2" t="s">
        <v>224</v>
      </c>
      <c r="E576" s="2">
        <v>819.7</v>
      </c>
      <c r="F576" s="2">
        <v>815.5</v>
      </c>
      <c r="G576" s="2">
        <v>833.4</v>
      </c>
      <c r="H576" s="2">
        <v>848.5</v>
      </c>
      <c r="I576" s="2">
        <v>618.1</v>
      </c>
      <c r="J576" s="2">
        <v>496.4</v>
      </c>
      <c r="K576" s="2">
        <v>273.39999999999998</v>
      </c>
      <c r="L576" s="2">
        <v>179.5</v>
      </c>
      <c r="M576" s="2">
        <v>151.69999999999999</v>
      </c>
      <c r="N576" s="2">
        <v>158.5</v>
      </c>
      <c r="O576" s="2">
        <v>174.3</v>
      </c>
      <c r="P576" s="2">
        <v>322.60000000000002</v>
      </c>
      <c r="Q576" s="2">
        <v>325.7</v>
      </c>
      <c r="R576" s="2">
        <v>140.6</v>
      </c>
      <c r="S576" s="2" t="s">
        <v>5269</v>
      </c>
      <c r="T576" s="2">
        <v>140.6</v>
      </c>
    </row>
    <row r="577" spans="1:20">
      <c r="A577" s="2" t="s">
        <v>3385</v>
      </c>
      <c r="B577" s="2" t="s">
        <v>967</v>
      </c>
      <c r="C577" s="2" t="s">
        <v>63</v>
      </c>
      <c r="D577" s="2" t="s">
        <v>224</v>
      </c>
      <c r="E577" s="2">
        <v>852.7</v>
      </c>
      <c r="F577" s="2">
        <v>850.6</v>
      </c>
      <c r="G577" s="2">
        <v>863.7</v>
      </c>
      <c r="H577" s="2">
        <v>873.1</v>
      </c>
      <c r="I577" s="2">
        <v>684.9</v>
      </c>
      <c r="J577" s="2">
        <v>583.4</v>
      </c>
      <c r="K577" s="2">
        <v>393.5</v>
      </c>
      <c r="L577" s="2">
        <v>379</v>
      </c>
      <c r="M577" s="2">
        <v>373.4</v>
      </c>
      <c r="N577" s="2">
        <v>377.1</v>
      </c>
      <c r="O577" s="2">
        <v>389.8</v>
      </c>
      <c r="P577" s="2">
        <v>534.29999999999995</v>
      </c>
      <c r="Q577" s="2">
        <v>535.9</v>
      </c>
      <c r="R577" s="2">
        <v>164</v>
      </c>
      <c r="S577" s="2" t="s">
        <v>5269</v>
      </c>
      <c r="T577" s="2">
        <v>164</v>
      </c>
    </row>
    <row r="578" spans="1:20">
      <c r="A578" s="2" t="s">
        <v>3386</v>
      </c>
      <c r="B578" s="2" t="s">
        <v>968</v>
      </c>
      <c r="C578" s="2" t="s">
        <v>63</v>
      </c>
      <c r="D578" s="2" t="s">
        <v>224</v>
      </c>
      <c r="E578" s="2">
        <v>415.9</v>
      </c>
      <c r="F578" s="2">
        <v>417.9</v>
      </c>
      <c r="G578" s="2">
        <v>419.6</v>
      </c>
      <c r="H578" s="2">
        <v>419.5</v>
      </c>
      <c r="I578" s="2">
        <v>403.5</v>
      </c>
      <c r="J578" s="2">
        <v>408.5</v>
      </c>
      <c r="K578" s="2">
        <v>419.6</v>
      </c>
      <c r="L578" s="2">
        <v>549.20000000000005</v>
      </c>
      <c r="M578" s="2">
        <v>604.79999999999995</v>
      </c>
      <c r="N578" s="2">
        <v>612.79999999999995</v>
      </c>
      <c r="O578" s="2">
        <v>627.79999999999995</v>
      </c>
      <c r="P578" s="2">
        <v>754.9</v>
      </c>
      <c r="Q578" s="2">
        <v>759.9</v>
      </c>
      <c r="R578" s="2">
        <v>341.3</v>
      </c>
      <c r="S578" s="2" t="s">
        <v>5269</v>
      </c>
      <c r="T578" s="2">
        <v>341.3</v>
      </c>
    </row>
    <row r="579" spans="1:20">
      <c r="A579" s="2" t="s">
        <v>3387</v>
      </c>
      <c r="B579" s="2" t="s">
        <v>970</v>
      </c>
      <c r="C579" s="2" t="s">
        <v>63</v>
      </c>
      <c r="D579" s="2" t="s">
        <v>224</v>
      </c>
      <c r="E579" s="2">
        <v>876.4</v>
      </c>
      <c r="F579" s="2">
        <v>871.6</v>
      </c>
      <c r="G579" s="2">
        <v>890.5</v>
      </c>
      <c r="H579" s="2">
        <v>906.9</v>
      </c>
      <c r="I579" s="2">
        <v>669.9</v>
      </c>
      <c r="J579" s="2">
        <v>546.6</v>
      </c>
      <c r="K579" s="2">
        <v>329.6</v>
      </c>
      <c r="L579" s="2">
        <v>233.8</v>
      </c>
      <c r="M579" s="2">
        <v>225.6</v>
      </c>
      <c r="N579" s="2">
        <v>226.5</v>
      </c>
      <c r="O579" s="2">
        <v>227.3</v>
      </c>
      <c r="P579" s="2">
        <v>237.5</v>
      </c>
      <c r="Q579" s="2">
        <v>241.6</v>
      </c>
      <c r="R579" s="2"/>
      <c r="S579" s="2" t="s">
        <v>161</v>
      </c>
      <c r="T579" s="2">
        <v>225.6</v>
      </c>
    </row>
    <row r="580" spans="1:20">
      <c r="A580" s="2" t="s">
        <v>3388</v>
      </c>
      <c r="B580" s="2" t="s">
        <v>971</v>
      </c>
      <c r="C580" s="2" t="s">
        <v>63</v>
      </c>
      <c r="D580" s="2" t="s">
        <v>224</v>
      </c>
      <c r="E580" s="2">
        <v>397.2</v>
      </c>
      <c r="F580" s="2">
        <v>397.1</v>
      </c>
      <c r="G580" s="2">
        <v>406</v>
      </c>
      <c r="H580" s="2">
        <v>415.1</v>
      </c>
      <c r="I580" s="2">
        <v>373.6</v>
      </c>
      <c r="J580" s="2">
        <v>381.5</v>
      </c>
      <c r="K580" s="2">
        <v>398</v>
      </c>
      <c r="L580" s="2">
        <v>528.70000000000005</v>
      </c>
      <c r="M580" s="2">
        <v>585.9</v>
      </c>
      <c r="N580" s="2">
        <v>593.9</v>
      </c>
      <c r="O580" s="2">
        <v>608.79999999999995</v>
      </c>
      <c r="P580" s="2">
        <v>733.1</v>
      </c>
      <c r="Q580" s="2">
        <v>738.1</v>
      </c>
      <c r="R580" s="2">
        <v>328.9</v>
      </c>
      <c r="S580" s="2" t="s">
        <v>5269</v>
      </c>
      <c r="T580" s="2">
        <v>328.9</v>
      </c>
    </row>
    <row r="581" spans="1:20">
      <c r="A581" s="2" t="s">
        <v>3389</v>
      </c>
      <c r="B581" s="2" t="s">
        <v>973</v>
      </c>
      <c r="C581" s="2" t="s">
        <v>63</v>
      </c>
      <c r="D581" s="2" t="s">
        <v>224</v>
      </c>
      <c r="E581" s="2">
        <v>862.2</v>
      </c>
      <c r="F581" s="2">
        <v>859.4</v>
      </c>
      <c r="G581" s="2">
        <v>874.2</v>
      </c>
      <c r="H581" s="2">
        <v>885.6</v>
      </c>
      <c r="I581" s="2">
        <v>680.6</v>
      </c>
      <c r="J581" s="2">
        <v>570.20000000000005</v>
      </c>
      <c r="K581" s="2">
        <v>362.9</v>
      </c>
      <c r="L581" s="2">
        <v>320.8</v>
      </c>
      <c r="M581" s="2">
        <v>306.10000000000002</v>
      </c>
      <c r="N581" s="2">
        <v>309</v>
      </c>
      <c r="O581" s="2">
        <v>320.60000000000002</v>
      </c>
      <c r="P581" s="2">
        <v>461.1</v>
      </c>
      <c r="Q581" s="2">
        <v>462.3</v>
      </c>
      <c r="R581" s="2">
        <v>146.69999999999999</v>
      </c>
      <c r="S581" s="2" t="s">
        <v>5269</v>
      </c>
      <c r="T581" s="2">
        <v>146.69999999999999</v>
      </c>
    </row>
    <row r="582" spans="1:20">
      <c r="A582" s="2" t="s">
        <v>3390</v>
      </c>
      <c r="B582" s="2" t="s">
        <v>974</v>
      </c>
      <c r="C582" s="2" t="s">
        <v>63</v>
      </c>
      <c r="D582" s="2" t="s">
        <v>224</v>
      </c>
      <c r="E582" s="2">
        <v>381.3</v>
      </c>
      <c r="F582" s="2">
        <v>382.6</v>
      </c>
      <c r="G582" s="2">
        <v>388.3</v>
      </c>
      <c r="H582" s="2">
        <v>397.4</v>
      </c>
      <c r="I582" s="2">
        <v>382.8</v>
      </c>
      <c r="J582" s="2">
        <v>393.3</v>
      </c>
      <c r="K582" s="2">
        <v>412.7</v>
      </c>
      <c r="L582" s="2">
        <v>543.70000000000005</v>
      </c>
      <c r="M582" s="2">
        <v>601.5</v>
      </c>
      <c r="N582" s="2">
        <v>609.5</v>
      </c>
      <c r="O582" s="2">
        <v>624.29999999999995</v>
      </c>
      <c r="P582" s="2">
        <v>747.4</v>
      </c>
      <c r="Q582" s="2">
        <v>752.4</v>
      </c>
      <c r="R582" s="2">
        <v>346.3</v>
      </c>
      <c r="S582" s="2" t="s">
        <v>5269</v>
      </c>
      <c r="T582" s="2">
        <v>346.3</v>
      </c>
    </row>
    <row r="583" spans="1:20">
      <c r="A583" s="2" t="s">
        <v>3391</v>
      </c>
      <c r="B583" s="2" t="s">
        <v>975</v>
      </c>
      <c r="C583" s="2" t="s">
        <v>63</v>
      </c>
      <c r="D583" s="2" t="s">
        <v>224</v>
      </c>
      <c r="E583" s="2">
        <v>824.9</v>
      </c>
      <c r="F583" s="2">
        <v>820.6</v>
      </c>
      <c r="G583" s="2">
        <v>838.5</v>
      </c>
      <c r="H583" s="2">
        <v>853.6</v>
      </c>
      <c r="I583" s="2">
        <v>623.4</v>
      </c>
      <c r="J583" s="2">
        <v>501.8</v>
      </c>
      <c r="K583" s="2">
        <v>278.8</v>
      </c>
      <c r="L583" s="2">
        <v>185</v>
      </c>
      <c r="M583" s="2">
        <v>152.69999999999999</v>
      </c>
      <c r="N583" s="2">
        <v>156.4</v>
      </c>
      <c r="O583" s="2">
        <v>171.4</v>
      </c>
      <c r="P583" s="2">
        <v>321.2</v>
      </c>
      <c r="Q583" s="2">
        <v>324.10000000000002</v>
      </c>
      <c r="R583" s="2">
        <v>143.5</v>
      </c>
      <c r="S583" s="2" t="s">
        <v>5269</v>
      </c>
      <c r="T583" s="2">
        <v>143.5</v>
      </c>
    </row>
    <row r="584" spans="1:20">
      <c r="A584" s="2" t="s">
        <v>3392</v>
      </c>
      <c r="B584" s="2" t="s">
        <v>976</v>
      </c>
      <c r="C584" s="2" t="s">
        <v>63</v>
      </c>
      <c r="D584" s="2" t="s">
        <v>224</v>
      </c>
      <c r="E584" s="2">
        <v>605.5</v>
      </c>
      <c r="F584" s="2">
        <v>606</v>
      </c>
      <c r="G584" s="2">
        <v>612</v>
      </c>
      <c r="H584" s="2">
        <v>614.20000000000005</v>
      </c>
      <c r="I584" s="2">
        <v>513.1</v>
      </c>
      <c r="J584" s="2">
        <v>469.7</v>
      </c>
      <c r="K584" s="2">
        <v>405.6</v>
      </c>
      <c r="L584" s="2">
        <v>506</v>
      </c>
      <c r="M584" s="2">
        <v>545.1</v>
      </c>
      <c r="N584" s="2">
        <v>552.29999999999995</v>
      </c>
      <c r="O584" s="2">
        <v>568</v>
      </c>
      <c r="P584" s="2">
        <v>712.2</v>
      </c>
      <c r="Q584" s="2">
        <v>716.1</v>
      </c>
      <c r="R584" s="2">
        <v>254.1</v>
      </c>
      <c r="S584" s="2" t="s">
        <v>5269</v>
      </c>
      <c r="T584" s="2">
        <v>254.1</v>
      </c>
    </row>
    <row r="585" spans="1:20">
      <c r="A585" s="2" t="s">
        <v>3393</v>
      </c>
      <c r="B585" s="2" t="s">
        <v>977</v>
      </c>
      <c r="C585" s="2" t="s">
        <v>63</v>
      </c>
      <c r="D585" s="2" t="s">
        <v>224</v>
      </c>
      <c r="E585" s="2">
        <v>801</v>
      </c>
      <c r="F585" s="2">
        <v>796.6</v>
      </c>
      <c r="G585" s="2">
        <v>814.9</v>
      </c>
      <c r="H585" s="2">
        <v>830.6</v>
      </c>
      <c r="I585" s="2">
        <v>597.20000000000005</v>
      </c>
      <c r="J585" s="2">
        <v>474.6</v>
      </c>
      <c r="K585" s="2">
        <v>252.8</v>
      </c>
      <c r="L585" s="2">
        <v>153.19999999999999</v>
      </c>
      <c r="M585" s="2">
        <v>176</v>
      </c>
      <c r="N585" s="2">
        <v>183.2</v>
      </c>
      <c r="O585" s="2">
        <v>194.9</v>
      </c>
      <c r="P585" s="2">
        <v>321.10000000000002</v>
      </c>
      <c r="Q585" s="2">
        <v>325.3</v>
      </c>
      <c r="R585" s="2"/>
      <c r="S585" s="2" t="s">
        <v>156</v>
      </c>
      <c r="T585" s="2">
        <v>153.19999999999999</v>
      </c>
    </row>
    <row r="586" spans="1:20">
      <c r="A586" s="2" t="s">
        <v>3394</v>
      </c>
      <c r="B586" s="2" t="s">
        <v>978</v>
      </c>
      <c r="C586" s="2" t="s">
        <v>63</v>
      </c>
      <c r="D586" s="2" t="s">
        <v>224</v>
      </c>
      <c r="E586" s="2">
        <v>724.9</v>
      </c>
      <c r="F586" s="2">
        <v>723.1</v>
      </c>
      <c r="G586" s="2">
        <v>735.3</v>
      </c>
      <c r="H586" s="2">
        <v>743.9</v>
      </c>
      <c r="I586" s="2">
        <v>568</v>
      </c>
      <c r="J586" s="2">
        <v>477.9</v>
      </c>
      <c r="K586" s="2">
        <v>323.3</v>
      </c>
      <c r="L586" s="2">
        <v>368.4</v>
      </c>
      <c r="M586" s="2">
        <v>389.6</v>
      </c>
      <c r="N586" s="2">
        <v>395.7</v>
      </c>
      <c r="O586" s="2">
        <v>410.9</v>
      </c>
      <c r="P586" s="2">
        <v>560.5</v>
      </c>
      <c r="Q586" s="2">
        <v>563.6</v>
      </c>
      <c r="R586" s="2">
        <v>107.6</v>
      </c>
      <c r="S586" s="2" t="s">
        <v>5269</v>
      </c>
      <c r="T586" s="2">
        <v>107.6</v>
      </c>
    </row>
    <row r="587" spans="1:20">
      <c r="A587" s="2" t="s">
        <v>3395</v>
      </c>
      <c r="B587" s="2" t="s">
        <v>979</v>
      </c>
      <c r="C587" s="2" t="s">
        <v>63</v>
      </c>
      <c r="D587" s="2" t="s">
        <v>224</v>
      </c>
      <c r="E587" s="2">
        <v>882.3</v>
      </c>
      <c r="F587" s="2">
        <v>877.6</v>
      </c>
      <c r="G587" s="2">
        <v>896.4</v>
      </c>
      <c r="H587" s="2">
        <v>912.7</v>
      </c>
      <c r="I587" s="2">
        <v>676.1</v>
      </c>
      <c r="J587" s="2">
        <v>552.79999999999995</v>
      </c>
      <c r="K587" s="2">
        <v>335</v>
      </c>
      <c r="L587" s="2">
        <v>237.9</v>
      </c>
      <c r="M587" s="2">
        <v>225.8</v>
      </c>
      <c r="N587" s="2">
        <v>226.3</v>
      </c>
      <c r="O587" s="2">
        <v>226.7</v>
      </c>
      <c r="P587" s="2">
        <v>241.2</v>
      </c>
      <c r="Q587" s="2">
        <v>241.8</v>
      </c>
      <c r="R587" s="2">
        <v>225.3</v>
      </c>
      <c r="S587" s="2" t="s">
        <v>5269</v>
      </c>
      <c r="T587" s="2">
        <v>225.3</v>
      </c>
    </row>
    <row r="588" spans="1:20">
      <c r="A588" s="2" t="s">
        <v>3396</v>
      </c>
      <c r="B588" s="2" t="s">
        <v>980</v>
      </c>
      <c r="C588" s="2" t="s">
        <v>63</v>
      </c>
      <c r="D588" s="2" t="s">
        <v>224</v>
      </c>
      <c r="E588" s="2">
        <v>760.8</v>
      </c>
      <c r="F588" s="2">
        <v>756.3</v>
      </c>
      <c r="G588" s="2">
        <v>774.6</v>
      </c>
      <c r="H588" s="2">
        <v>790.3</v>
      </c>
      <c r="I588" s="2">
        <v>557.20000000000005</v>
      </c>
      <c r="J588" s="2">
        <v>434.8</v>
      </c>
      <c r="K588" s="2">
        <v>212.6</v>
      </c>
      <c r="L588" s="2">
        <v>149.9</v>
      </c>
      <c r="M588" s="2">
        <v>211.1</v>
      </c>
      <c r="N588" s="2">
        <v>219</v>
      </c>
      <c r="O588" s="2">
        <v>232.7</v>
      </c>
      <c r="P588" s="2">
        <v>358</v>
      </c>
      <c r="Q588" s="2">
        <v>362.6</v>
      </c>
      <c r="R588" s="2">
        <v>118.5</v>
      </c>
      <c r="S588" s="2" t="s">
        <v>5269</v>
      </c>
      <c r="T588" s="2">
        <v>118.5</v>
      </c>
    </row>
    <row r="589" spans="1:20">
      <c r="A589" s="2" t="s">
        <v>3397</v>
      </c>
      <c r="B589" s="2" t="s">
        <v>981</v>
      </c>
      <c r="C589" s="2" t="s">
        <v>63</v>
      </c>
      <c r="D589" s="2" t="s">
        <v>224</v>
      </c>
      <c r="E589" s="2">
        <v>716.7</v>
      </c>
      <c r="F589" s="2">
        <v>713.5</v>
      </c>
      <c r="G589" s="2">
        <v>729</v>
      </c>
      <c r="H589" s="2">
        <v>741.3</v>
      </c>
      <c r="I589" s="2">
        <v>533</v>
      </c>
      <c r="J589" s="2">
        <v>424.6</v>
      </c>
      <c r="K589" s="2">
        <v>233.6</v>
      </c>
      <c r="L589" s="2">
        <v>268</v>
      </c>
      <c r="M589" s="2">
        <v>297.5</v>
      </c>
      <c r="N589" s="2">
        <v>304.39999999999998</v>
      </c>
      <c r="O589" s="2">
        <v>320</v>
      </c>
      <c r="P589" s="2">
        <v>467</v>
      </c>
      <c r="Q589" s="2">
        <v>470.6</v>
      </c>
      <c r="R589" s="2">
        <v>5.6</v>
      </c>
      <c r="S589" s="2" t="s">
        <v>5269</v>
      </c>
      <c r="T589" s="2">
        <v>5.6</v>
      </c>
    </row>
    <row r="590" spans="1:20">
      <c r="A590" s="2" t="s">
        <v>3398</v>
      </c>
      <c r="B590" s="2" t="s">
        <v>982</v>
      </c>
      <c r="C590" s="2" t="s">
        <v>63</v>
      </c>
      <c r="D590" s="2" t="s">
        <v>224</v>
      </c>
      <c r="E590" s="2">
        <v>383.8</v>
      </c>
      <c r="F590" s="2">
        <v>381</v>
      </c>
      <c r="G590" s="2">
        <v>396.9</v>
      </c>
      <c r="H590" s="2">
        <v>412.9</v>
      </c>
      <c r="I590" s="2">
        <v>363.1</v>
      </c>
      <c r="J590" s="2">
        <v>374.7</v>
      </c>
      <c r="K590" s="2">
        <v>396.3</v>
      </c>
      <c r="L590" s="2">
        <v>527.6</v>
      </c>
      <c r="M590" s="2">
        <v>586.20000000000005</v>
      </c>
      <c r="N590" s="2">
        <v>594.20000000000005</v>
      </c>
      <c r="O590" s="2">
        <v>608.9</v>
      </c>
      <c r="P590" s="2">
        <v>730.4</v>
      </c>
      <c r="Q590" s="2">
        <v>735.5</v>
      </c>
      <c r="R590" s="2">
        <v>335</v>
      </c>
      <c r="S590" s="2" t="s">
        <v>5269</v>
      </c>
      <c r="T590" s="2">
        <v>335</v>
      </c>
    </row>
    <row r="591" spans="1:20">
      <c r="A591" s="2" t="s">
        <v>3399</v>
      </c>
      <c r="B591" s="2" t="s">
        <v>984</v>
      </c>
      <c r="C591" s="2" t="s">
        <v>63</v>
      </c>
      <c r="D591" s="2" t="s">
        <v>224</v>
      </c>
      <c r="E591" s="2">
        <v>881.8</v>
      </c>
      <c r="F591" s="2">
        <v>876.9</v>
      </c>
      <c r="G591" s="2">
        <v>896</v>
      </c>
      <c r="H591" s="2">
        <v>912.5</v>
      </c>
      <c r="I591" s="2">
        <v>674.8</v>
      </c>
      <c r="J591" s="2">
        <v>551.5</v>
      </c>
      <c r="K591" s="2">
        <v>335.8</v>
      </c>
      <c r="L591" s="2">
        <v>241.6</v>
      </c>
      <c r="M591" s="2">
        <v>235.6</v>
      </c>
      <c r="N591" s="2">
        <v>236.6</v>
      </c>
      <c r="O591" s="2">
        <v>237.4</v>
      </c>
      <c r="P591" s="2">
        <v>235.5</v>
      </c>
      <c r="Q591" s="2">
        <v>239.8</v>
      </c>
      <c r="R591" s="2"/>
      <c r="S591" s="2" t="s">
        <v>169</v>
      </c>
      <c r="T591" s="2">
        <v>235.5</v>
      </c>
    </row>
    <row r="592" spans="1:20">
      <c r="A592" s="2" t="s">
        <v>3400</v>
      </c>
      <c r="B592" s="2" t="s">
        <v>985</v>
      </c>
      <c r="C592" s="2" t="s">
        <v>63</v>
      </c>
      <c r="D592" s="2" t="s">
        <v>224</v>
      </c>
      <c r="E592" s="2">
        <v>560</v>
      </c>
      <c r="F592" s="2">
        <v>557.9</v>
      </c>
      <c r="G592" s="2">
        <v>571.1</v>
      </c>
      <c r="H592" s="2">
        <v>581.1</v>
      </c>
      <c r="I592" s="2">
        <v>409.1</v>
      </c>
      <c r="J592" s="2">
        <v>343.3</v>
      </c>
      <c r="K592" s="2">
        <v>280.89999999999998</v>
      </c>
      <c r="L592" s="2">
        <v>396.6</v>
      </c>
      <c r="M592" s="2">
        <v>445.4</v>
      </c>
      <c r="N592" s="2">
        <v>453.1</v>
      </c>
      <c r="O592" s="2">
        <v>468.6</v>
      </c>
      <c r="P592" s="2">
        <v>605.1</v>
      </c>
      <c r="Q592" s="2">
        <v>609.6</v>
      </c>
      <c r="R592" s="2">
        <v>169.4</v>
      </c>
      <c r="S592" s="2" t="s">
        <v>5269</v>
      </c>
      <c r="T592" s="2">
        <v>169.4</v>
      </c>
    </row>
    <row r="593" spans="1:20">
      <c r="A593" s="2" t="s">
        <v>3401</v>
      </c>
      <c r="B593" s="2" t="s">
        <v>987</v>
      </c>
      <c r="C593" s="2" t="s">
        <v>63</v>
      </c>
      <c r="D593" s="2" t="s">
        <v>224</v>
      </c>
      <c r="E593" s="2">
        <v>830.1</v>
      </c>
      <c r="F593" s="2">
        <v>825.7</v>
      </c>
      <c r="G593" s="2">
        <v>843.9</v>
      </c>
      <c r="H593" s="2">
        <v>859.3</v>
      </c>
      <c r="I593" s="2">
        <v>627.20000000000005</v>
      </c>
      <c r="J593" s="2">
        <v>504.9</v>
      </c>
      <c r="K593" s="2">
        <v>282.5</v>
      </c>
      <c r="L593" s="2">
        <v>184.1</v>
      </c>
      <c r="M593" s="2">
        <v>156.69999999999999</v>
      </c>
      <c r="N593" s="2">
        <v>158.30000000000001</v>
      </c>
      <c r="O593" s="2">
        <v>163.80000000000001</v>
      </c>
      <c r="P593" s="2">
        <v>306.3</v>
      </c>
      <c r="Q593" s="2">
        <v>309.39999999999998</v>
      </c>
      <c r="R593" s="2"/>
      <c r="S593" s="2" t="s">
        <v>161</v>
      </c>
      <c r="T593" s="2">
        <v>156.69999999999999</v>
      </c>
    </row>
    <row r="594" spans="1:20">
      <c r="A594" s="2" t="s">
        <v>3402</v>
      </c>
      <c r="B594" s="2" t="s">
        <v>988</v>
      </c>
      <c r="C594" s="2" t="s">
        <v>63</v>
      </c>
      <c r="D594" s="2" t="s">
        <v>224</v>
      </c>
      <c r="E594" s="2">
        <v>821.6</v>
      </c>
      <c r="F594" s="2">
        <v>817.2</v>
      </c>
      <c r="G594" s="2">
        <v>835.3</v>
      </c>
      <c r="H594" s="2">
        <v>850.6</v>
      </c>
      <c r="I594" s="2">
        <v>619.1</v>
      </c>
      <c r="J594" s="2">
        <v>496.9</v>
      </c>
      <c r="K594" s="2">
        <v>274.2</v>
      </c>
      <c r="L594" s="2">
        <v>177.2</v>
      </c>
      <c r="M594" s="2">
        <v>150.80000000000001</v>
      </c>
      <c r="N594" s="2">
        <v>157.4</v>
      </c>
      <c r="O594" s="2">
        <v>170.4</v>
      </c>
      <c r="P594" s="2">
        <v>314.7</v>
      </c>
      <c r="Q594" s="2">
        <v>318</v>
      </c>
      <c r="R594" s="2"/>
      <c r="S594" s="2" t="s">
        <v>161</v>
      </c>
      <c r="T594" s="2">
        <v>150.80000000000001</v>
      </c>
    </row>
    <row r="595" spans="1:20">
      <c r="A595" s="2" t="s">
        <v>3403</v>
      </c>
      <c r="B595" s="2" t="s">
        <v>989</v>
      </c>
      <c r="C595" s="2" t="s">
        <v>63</v>
      </c>
      <c r="D595" s="2" t="s">
        <v>224</v>
      </c>
      <c r="E595" s="2">
        <v>830.5</v>
      </c>
      <c r="F595" s="2">
        <v>826.2</v>
      </c>
      <c r="G595" s="2">
        <v>844.3</v>
      </c>
      <c r="H595" s="2">
        <v>859.6</v>
      </c>
      <c r="I595" s="2">
        <v>627.79999999999995</v>
      </c>
      <c r="J595" s="2">
        <v>505.5</v>
      </c>
      <c r="K595" s="2">
        <v>283</v>
      </c>
      <c r="L595" s="2">
        <v>185</v>
      </c>
      <c r="M595" s="2">
        <v>155.9</v>
      </c>
      <c r="N595" s="2">
        <v>156.9</v>
      </c>
      <c r="O595" s="2">
        <v>162.4</v>
      </c>
      <c r="P595" s="2">
        <v>307.3</v>
      </c>
      <c r="Q595" s="2">
        <v>310.39999999999998</v>
      </c>
      <c r="R595" s="2"/>
      <c r="S595" s="2" t="s">
        <v>161</v>
      </c>
      <c r="T595" s="2">
        <v>155.9</v>
      </c>
    </row>
    <row r="596" spans="1:20">
      <c r="A596" s="2" t="s">
        <v>3404</v>
      </c>
      <c r="B596" s="2" t="s">
        <v>990</v>
      </c>
      <c r="C596" s="2" t="s">
        <v>63</v>
      </c>
      <c r="D596" s="2" t="s">
        <v>224</v>
      </c>
      <c r="E596" s="2">
        <v>827.1</v>
      </c>
      <c r="F596" s="2">
        <v>822.8</v>
      </c>
      <c r="G596" s="2">
        <v>840.8</v>
      </c>
      <c r="H596" s="2">
        <v>855.9</v>
      </c>
      <c r="I596" s="2">
        <v>625.20000000000005</v>
      </c>
      <c r="J596" s="2">
        <v>503.3</v>
      </c>
      <c r="K596" s="2">
        <v>280.39999999999998</v>
      </c>
      <c r="L596" s="2">
        <v>184.8</v>
      </c>
      <c r="M596" s="2">
        <v>150.4</v>
      </c>
      <c r="N596" s="2">
        <v>151.30000000000001</v>
      </c>
      <c r="O596" s="2">
        <v>166.7</v>
      </c>
      <c r="P596" s="2">
        <v>316.2</v>
      </c>
      <c r="Q596" s="2">
        <v>319.2</v>
      </c>
      <c r="R596" s="2">
        <v>147.9</v>
      </c>
      <c r="S596" s="2" t="s">
        <v>5269</v>
      </c>
      <c r="T596" s="2">
        <v>147.9</v>
      </c>
    </row>
    <row r="597" spans="1:20">
      <c r="A597" s="2" t="s">
        <v>3405</v>
      </c>
      <c r="B597" s="2" t="s">
        <v>991</v>
      </c>
      <c r="C597" s="2" t="s">
        <v>63</v>
      </c>
      <c r="D597" s="2" t="s">
        <v>224</v>
      </c>
      <c r="E597" s="2">
        <v>822.1</v>
      </c>
      <c r="F597" s="2">
        <v>817.7</v>
      </c>
      <c r="G597" s="2">
        <v>835.8</v>
      </c>
      <c r="H597" s="2">
        <v>851.1</v>
      </c>
      <c r="I597" s="2">
        <v>619.6</v>
      </c>
      <c r="J597" s="2">
        <v>497.6</v>
      </c>
      <c r="K597" s="2">
        <v>274.8</v>
      </c>
      <c r="L597" s="2">
        <v>178</v>
      </c>
      <c r="M597" s="2">
        <v>149.69999999999999</v>
      </c>
      <c r="N597" s="2">
        <v>156.4</v>
      </c>
      <c r="O597" s="2">
        <v>169.9</v>
      </c>
      <c r="P597" s="2">
        <v>315.10000000000002</v>
      </c>
      <c r="Q597" s="2">
        <v>318.39999999999998</v>
      </c>
      <c r="R597" s="2"/>
      <c r="S597" s="2" t="s">
        <v>161</v>
      </c>
      <c r="T597" s="2">
        <v>149.69999999999999</v>
      </c>
    </row>
    <row r="598" spans="1:20">
      <c r="A598" s="2" t="s">
        <v>3406</v>
      </c>
      <c r="B598" s="2" t="s">
        <v>992</v>
      </c>
      <c r="C598" s="2" t="s">
        <v>63</v>
      </c>
      <c r="D598" s="2" t="s">
        <v>224</v>
      </c>
      <c r="E598" s="2">
        <v>790.6</v>
      </c>
      <c r="F598" s="2">
        <v>786.1</v>
      </c>
      <c r="G598" s="2">
        <v>804.5</v>
      </c>
      <c r="H598" s="2">
        <v>820.2</v>
      </c>
      <c r="I598" s="2">
        <v>586.70000000000005</v>
      </c>
      <c r="J598" s="2">
        <v>464.1</v>
      </c>
      <c r="K598" s="2">
        <v>242.4</v>
      </c>
      <c r="L598" s="2">
        <v>142.69999999999999</v>
      </c>
      <c r="M598" s="2">
        <v>184.7</v>
      </c>
      <c r="N598" s="2">
        <v>192.3</v>
      </c>
      <c r="O598" s="2">
        <v>204.7</v>
      </c>
      <c r="P598" s="2">
        <v>329.9</v>
      </c>
      <c r="Q598" s="2">
        <v>334.3</v>
      </c>
      <c r="R598" s="2"/>
      <c r="S598" s="2" t="s">
        <v>156</v>
      </c>
      <c r="T598" s="2">
        <v>142.69999999999999</v>
      </c>
    </row>
    <row r="599" spans="1:20">
      <c r="A599" s="2" t="s">
        <v>3407</v>
      </c>
      <c r="B599" s="2" t="s">
        <v>993</v>
      </c>
      <c r="C599" s="2" t="s">
        <v>63</v>
      </c>
      <c r="D599" s="2" t="s">
        <v>224</v>
      </c>
      <c r="E599" s="2">
        <v>842.6</v>
      </c>
      <c r="F599" s="2">
        <v>840.5</v>
      </c>
      <c r="G599" s="2">
        <v>853.4</v>
      </c>
      <c r="H599" s="2">
        <v>862.7</v>
      </c>
      <c r="I599" s="2">
        <v>676</v>
      </c>
      <c r="J599" s="2">
        <v>575.5</v>
      </c>
      <c r="K599" s="2">
        <v>388.2</v>
      </c>
      <c r="L599" s="2">
        <v>378.6</v>
      </c>
      <c r="M599" s="2">
        <v>375.2</v>
      </c>
      <c r="N599" s="2">
        <v>379.1</v>
      </c>
      <c r="O599" s="2">
        <v>392.1</v>
      </c>
      <c r="P599" s="2">
        <v>537.70000000000005</v>
      </c>
      <c r="Q599" s="2">
        <v>539.4</v>
      </c>
      <c r="R599" s="2">
        <v>158</v>
      </c>
      <c r="S599" s="2" t="s">
        <v>5269</v>
      </c>
      <c r="T599" s="2">
        <v>158</v>
      </c>
    </row>
    <row r="600" spans="1:20">
      <c r="A600" s="2" t="s">
        <v>3408</v>
      </c>
      <c r="B600" s="2" t="s">
        <v>994</v>
      </c>
      <c r="C600" s="2" t="s">
        <v>63</v>
      </c>
      <c r="D600" s="2" t="s">
        <v>224</v>
      </c>
      <c r="E600" s="2">
        <v>717.5</v>
      </c>
      <c r="F600" s="2">
        <v>714.4</v>
      </c>
      <c r="G600" s="2">
        <v>729.8</v>
      </c>
      <c r="H600" s="2">
        <v>742</v>
      </c>
      <c r="I600" s="2">
        <v>534.4</v>
      </c>
      <c r="J600" s="2">
        <v>426.2</v>
      </c>
      <c r="K600" s="2">
        <v>235.9</v>
      </c>
      <c r="L600" s="2">
        <v>269.8</v>
      </c>
      <c r="M600" s="2">
        <v>298.7</v>
      </c>
      <c r="N600" s="2">
        <v>305.60000000000002</v>
      </c>
      <c r="O600" s="2">
        <v>321.2</v>
      </c>
      <c r="P600" s="2">
        <v>468.4</v>
      </c>
      <c r="Q600" s="2">
        <v>472</v>
      </c>
      <c r="R600" s="2">
        <v>7.4</v>
      </c>
      <c r="S600" s="2" t="s">
        <v>5269</v>
      </c>
      <c r="T600" s="2">
        <v>7.4</v>
      </c>
    </row>
    <row r="601" spans="1:20">
      <c r="A601" s="2" t="s">
        <v>3409</v>
      </c>
      <c r="B601" s="2" t="s">
        <v>995</v>
      </c>
      <c r="C601" s="2" t="s">
        <v>63</v>
      </c>
      <c r="D601" s="2" t="s">
        <v>224</v>
      </c>
      <c r="E601" s="2">
        <v>825.7</v>
      </c>
      <c r="F601" s="2">
        <v>821.4</v>
      </c>
      <c r="G601" s="2">
        <v>839.4</v>
      </c>
      <c r="H601" s="2">
        <v>854.5</v>
      </c>
      <c r="I601" s="2">
        <v>623.79999999999995</v>
      </c>
      <c r="J601" s="2">
        <v>502</v>
      </c>
      <c r="K601" s="2">
        <v>279.10000000000002</v>
      </c>
      <c r="L601" s="2">
        <v>183.7</v>
      </c>
      <c r="M601" s="2">
        <v>149.4</v>
      </c>
      <c r="N601" s="2">
        <v>152.30000000000001</v>
      </c>
      <c r="O601" s="2">
        <v>168</v>
      </c>
      <c r="P601" s="2">
        <v>317.2</v>
      </c>
      <c r="Q601" s="2">
        <v>320.2</v>
      </c>
      <c r="R601" s="2">
        <v>146.69999999999999</v>
      </c>
      <c r="S601" s="2" t="s">
        <v>5269</v>
      </c>
      <c r="T601" s="2">
        <v>146.69999999999999</v>
      </c>
    </row>
    <row r="602" spans="1:20">
      <c r="A602" s="2" t="s">
        <v>3410</v>
      </c>
      <c r="B602" s="2" t="s">
        <v>996</v>
      </c>
      <c r="C602" s="2" t="s">
        <v>63</v>
      </c>
      <c r="D602" s="2" t="s">
        <v>224</v>
      </c>
      <c r="E602" s="2">
        <v>826</v>
      </c>
      <c r="F602" s="2">
        <v>821.6</v>
      </c>
      <c r="G602" s="2">
        <v>839.7</v>
      </c>
      <c r="H602" s="2">
        <v>855.1</v>
      </c>
      <c r="I602" s="2">
        <v>623.20000000000005</v>
      </c>
      <c r="J602" s="2">
        <v>501</v>
      </c>
      <c r="K602" s="2">
        <v>278.5</v>
      </c>
      <c r="L602" s="2">
        <v>180.5</v>
      </c>
      <c r="M602" s="2">
        <v>153.5</v>
      </c>
      <c r="N602" s="2">
        <v>157</v>
      </c>
      <c r="O602" s="2">
        <v>166.6</v>
      </c>
      <c r="P602" s="2">
        <v>309.89999999999998</v>
      </c>
      <c r="Q602" s="2">
        <v>313.10000000000002</v>
      </c>
      <c r="R602" s="2"/>
      <c r="S602" s="2" t="s">
        <v>161</v>
      </c>
      <c r="T602" s="2">
        <v>153.5</v>
      </c>
    </row>
    <row r="603" spans="1:20">
      <c r="A603" s="2" t="s">
        <v>3411</v>
      </c>
      <c r="B603" s="2" t="s">
        <v>997</v>
      </c>
      <c r="C603" s="2" t="s">
        <v>63</v>
      </c>
      <c r="D603" s="2" t="s">
        <v>224</v>
      </c>
      <c r="E603" s="2">
        <v>837.9</v>
      </c>
      <c r="F603" s="2">
        <v>835.7</v>
      </c>
      <c r="G603" s="2">
        <v>848.9</v>
      </c>
      <c r="H603" s="2">
        <v>858.5</v>
      </c>
      <c r="I603" s="2">
        <v>669.5</v>
      </c>
      <c r="J603" s="2">
        <v>567.9</v>
      </c>
      <c r="K603" s="2">
        <v>378.8</v>
      </c>
      <c r="L603" s="2">
        <v>367.8</v>
      </c>
      <c r="M603" s="2">
        <v>364.4</v>
      </c>
      <c r="N603" s="2">
        <v>368.4</v>
      </c>
      <c r="O603" s="2">
        <v>381.5</v>
      </c>
      <c r="P603" s="2">
        <v>527.29999999999995</v>
      </c>
      <c r="Q603" s="2">
        <v>529.1</v>
      </c>
      <c r="R603" s="2">
        <v>148.9</v>
      </c>
      <c r="S603" s="2" t="s">
        <v>5269</v>
      </c>
      <c r="T603" s="2">
        <v>148.9</v>
      </c>
    </row>
    <row r="604" spans="1:20">
      <c r="A604" s="2" t="s">
        <v>3412</v>
      </c>
      <c r="B604" s="2" t="s">
        <v>998</v>
      </c>
      <c r="C604" s="2" t="s">
        <v>63</v>
      </c>
      <c r="D604" s="2" t="s">
        <v>224</v>
      </c>
      <c r="E604" s="2">
        <v>836.3</v>
      </c>
      <c r="F604" s="2">
        <v>832</v>
      </c>
      <c r="G604" s="2">
        <v>849.9</v>
      </c>
      <c r="H604" s="2">
        <v>864.9</v>
      </c>
      <c r="I604" s="2">
        <v>634.9</v>
      </c>
      <c r="J604" s="2">
        <v>513.20000000000005</v>
      </c>
      <c r="K604" s="2">
        <v>290.2</v>
      </c>
      <c r="L604" s="2">
        <v>195.6</v>
      </c>
      <c r="M604" s="2">
        <v>161.19999999999999</v>
      </c>
      <c r="N604" s="2">
        <v>160.69999999999999</v>
      </c>
      <c r="O604" s="2">
        <v>168.9</v>
      </c>
      <c r="P604" s="2">
        <v>316.2</v>
      </c>
      <c r="Q604" s="2">
        <v>318.7</v>
      </c>
      <c r="R604" s="2">
        <v>152.19999999999999</v>
      </c>
      <c r="S604" s="2" t="s">
        <v>5269</v>
      </c>
      <c r="T604" s="2">
        <v>152.19999999999999</v>
      </c>
    </row>
    <row r="605" spans="1:20">
      <c r="A605" s="2" t="s">
        <v>3413</v>
      </c>
      <c r="B605" s="2" t="s">
        <v>999</v>
      </c>
      <c r="C605" s="2" t="s">
        <v>63</v>
      </c>
      <c r="D605" s="2" t="s">
        <v>224</v>
      </c>
      <c r="E605" s="2">
        <v>836.8</v>
      </c>
      <c r="F605" s="2">
        <v>832.5</v>
      </c>
      <c r="G605" s="2">
        <v>850.5</v>
      </c>
      <c r="H605" s="2">
        <v>865.7</v>
      </c>
      <c r="I605" s="2">
        <v>634.4</v>
      </c>
      <c r="J605" s="2">
        <v>512.29999999999995</v>
      </c>
      <c r="K605" s="2">
        <v>289.60000000000002</v>
      </c>
      <c r="L605" s="2">
        <v>192.3</v>
      </c>
      <c r="M605" s="2">
        <v>159.69999999999999</v>
      </c>
      <c r="N605" s="2">
        <v>158.80000000000001</v>
      </c>
      <c r="O605" s="2">
        <v>160.1</v>
      </c>
      <c r="P605" s="2">
        <v>307.5</v>
      </c>
      <c r="Q605" s="2">
        <v>310.2</v>
      </c>
      <c r="R605" s="2">
        <v>158.1</v>
      </c>
      <c r="S605" s="2" t="s">
        <v>5269</v>
      </c>
      <c r="T605" s="2">
        <v>158.1</v>
      </c>
    </row>
    <row r="606" spans="1:20">
      <c r="A606" s="2" t="s">
        <v>3414</v>
      </c>
      <c r="B606" s="2" t="s">
        <v>1000</v>
      </c>
      <c r="C606" s="2" t="s">
        <v>63</v>
      </c>
      <c r="D606" s="2" t="s">
        <v>224</v>
      </c>
      <c r="E606" s="2">
        <v>853.9</v>
      </c>
      <c r="F606" s="2">
        <v>851.9</v>
      </c>
      <c r="G606" s="2">
        <v>864.8</v>
      </c>
      <c r="H606" s="2">
        <v>874</v>
      </c>
      <c r="I606" s="2">
        <v>687.6</v>
      </c>
      <c r="J606" s="2">
        <v>586.9</v>
      </c>
      <c r="K606" s="2">
        <v>398.7</v>
      </c>
      <c r="L606" s="2">
        <v>386.1</v>
      </c>
      <c r="M606" s="2">
        <v>380.9</v>
      </c>
      <c r="N606" s="2">
        <v>384.6</v>
      </c>
      <c r="O606" s="2">
        <v>397.4</v>
      </c>
      <c r="P606" s="2">
        <v>542</v>
      </c>
      <c r="Q606" s="2">
        <v>543.5</v>
      </c>
      <c r="R606" s="2">
        <v>168.8</v>
      </c>
      <c r="S606" s="2" t="s">
        <v>5269</v>
      </c>
      <c r="T606" s="2">
        <v>168.8</v>
      </c>
    </row>
    <row r="607" spans="1:20">
      <c r="A607" s="2" t="s">
        <v>3415</v>
      </c>
      <c r="B607" s="2" t="s">
        <v>1001</v>
      </c>
      <c r="C607" s="2" t="s">
        <v>63</v>
      </c>
      <c r="D607" s="2" t="s">
        <v>224</v>
      </c>
      <c r="E607" s="2">
        <v>597.79999999999995</v>
      </c>
      <c r="F607" s="2">
        <v>596.1</v>
      </c>
      <c r="G607" s="2">
        <v>608.1</v>
      </c>
      <c r="H607" s="2">
        <v>616.79999999999995</v>
      </c>
      <c r="I607" s="2">
        <v>451.8</v>
      </c>
      <c r="J607" s="2">
        <v>380.9</v>
      </c>
      <c r="K607" s="2">
        <v>292.5</v>
      </c>
      <c r="L607" s="2">
        <v>394.7</v>
      </c>
      <c r="M607" s="2">
        <v>437.6</v>
      </c>
      <c r="N607" s="2">
        <v>445</v>
      </c>
      <c r="O607" s="2">
        <v>460.7</v>
      </c>
      <c r="P607" s="2">
        <v>602.20000000000005</v>
      </c>
      <c r="Q607" s="2">
        <v>606.29999999999995</v>
      </c>
      <c r="R607" s="2">
        <v>151.5</v>
      </c>
      <c r="S607" s="2" t="s">
        <v>5269</v>
      </c>
      <c r="T607" s="2">
        <v>151.5</v>
      </c>
    </row>
    <row r="608" spans="1:20">
      <c r="A608" s="2" t="s">
        <v>3416</v>
      </c>
      <c r="B608" s="2" t="s">
        <v>1003</v>
      </c>
      <c r="C608" s="2" t="s">
        <v>63</v>
      </c>
      <c r="D608" s="2" t="s">
        <v>224</v>
      </c>
      <c r="E608" s="2">
        <v>889.7</v>
      </c>
      <c r="F608" s="2">
        <v>885</v>
      </c>
      <c r="G608" s="2">
        <v>903.9</v>
      </c>
      <c r="H608" s="2">
        <v>920.2</v>
      </c>
      <c r="I608" s="2">
        <v>683.3</v>
      </c>
      <c r="J608" s="2">
        <v>559.9</v>
      </c>
      <c r="K608" s="2">
        <v>342.8</v>
      </c>
      <c r="L608" s="2">
        <v>246.3</v>
      </c>
      <c r="M608" s="2">
        <v>234.7</v>
      </c>
      <c r="N608" s="2">
        <v>235.2</v>
      </c>
      <c r="O608" s="2">
        <v>235.5</v>
      </c>
      <c r="P608" s="2">
        <v>240.5</v>
      </c>
      <c r="Q608" s="2">
        <v>238.6</v>
      </c>
      <c r="R608" s="2">
        <v>234.2</v>
      </c>
      <c r="S608" s="2" t="s">
        <v>5269</v>
      </c>
      <c r="T608" s="2">
        <v>234.2</v>
      </c>
    </row>
    <row r="609" spans="1:20">
      <c r="A609" s="2" t="s">
        <v>3417</v>
      </c>
      <c r="B609" s="2" t="s">
        <v>1004</v>
      </c>
      <c r="C609" s="2" t="s">
        <v>63</v>
      </c>
      <c r="D609" s="2" t="s">
        <v>224</v>
      </c>
      <c r="E609" s="2">
        <v>754.8</v>
      </c>
      <c r="F609" s="2">
        <v>751.1</v>
      </c>
      <c r="G609" s="2">
        <v>767.8</v>
      </c>
      <c r="H609" s="2">
        <v>781.5</v>
      </c>
      <c r="I609" s="2">
        <v>561</v>
      </c>
      <c r="J609" s="2">
        <v>444.4</v>
      </c>
      <c r="K609" s="2">
        <v>229.2</v>
      </c>
      <c r="L609" s="2">
        <v>212.3</v>
      </c>
      <c r="M609" s="2">
        <v>237</v>
      </c>
      <c r="N609" s="2">
        <v>243.9</v>
      </c>
      <c r="O609" s="2">
        <v>259.60000000000002</v>
      </c>
      <c r="P609" s="2">
        <v>406.6</v>
      </c>
      <c r="Q609" s="2">
        <v>410.1</v>
      </c>
      <c r="R609" s="2">
        <v>55.1</v>
      </c>
      <c r="S609" s="2" t="s">
        <v>5269</v>
      </c>
      <c r="T609" s="2">
        <v>55.1</v>
      </c>
    </row>
    <row r="610" spans="1:20">
      <c r="A610" s="2" t="s">
        <v>3418</v>
      </c>
      <c r="B610" s="2" t="s">
        <v>1006</v>
      </c>
      <c r="C610" s="2" t="s">
        <v>63</v>
      </c>
      <c r="D610" s="2" t="s">
        <v>224</v>
      </c>
      <c r="E610" s="2">
        <v>598.79999999999995</v>
      </c>
      <c r="F610" s="2">
        <v>597.1</v>
      </c>
      <c r="G610" s="2">
        <v>609.1</v>
      </c>
      <c r="H610" s="2">
        <v>617.79999999999995</v>
      </c>
      <c r="I610" s="2">
        <v>452.9</v>
      </c>
      <c r="J610" s="2">
        <v>382</v>
      </c>
      <c r="K610" s="2">
        <v>293</v>
      </c>
      <c r="L610" s="2">
        <v>394.8</v>
      </c>
      <c r="M610" s="2">
        <v>437.5</v>
      </c>
      <c r="N610" s="2">
        <v>444.9</v>
      </c>
      <c r="O610" s="2">
        <v>460.6</v>
      </c>
      <c r="P610" s="2">
        <v>602.20000000000005</v>
      </c>
      <c r="Q610" s="2">
        <v>606.29999999999995</v>
      </c>
      <c r="R610" s="2">
        <v>151.19999999999999</v>
      </c>
      <c r="S610" s="2" t="s">
        <v>5269</v>
      </c>
      <c r="T610" s="2">
        <v>151.19999999999999</v>
      </c>
    </row>
    <row r="611" spans="1:20">
      <c r="A611" s="2" t="s">
        <v>3419</v>
      </c>
      <c r="B611" s="2" t="s">
        <v>1007</v>
      </c>
      <c r="C611" s="2" t="s">
        <v>63</v>
      </c>
      <c r="D611" s="2" t="s">
        <v>224</v>
      </c>
      <c r="E611" s="2">
        <v>497.4</v>
      </c>
      <c r="F611" s="2">
        <v>498.7</v>
      </c>
      <c r="G611" s="2">
        <v>502.5</v>
      </c>
      <c r="H611" s="2">
        <v>502.9</v>
      </c>
      <c r="I611" s="2">
        <v>442.7</v>
      </c>
      <c r="J611" s="2">
        <v>427.4</v>
      </c>
      <c r="K611" s="2">
        <v>411</v>
      </c>
      <c r="L611" s="2">
        <v>532.6</v>
      </c>
      <c r="M611" s="2">
        <v>582.29999999999995</v>
      </c>
      <c r="N611" s="2">
        <v>590</v>
      </c>
      <c r="O611" s="2">
        <v>605.5</v>
      </c>
      <c r="P611" s="2">
        <v>741</v>
      </c>
      <c r="Q611" s="2">
        <v>745.5</v>
      </c>
      <c r="R611" s="2">
        <v>303.60000000000002</v>
      </c>
      <c r="S611" s="2" t="s">
        <v>5269</v>
      </c>
      <c r="T611" s="2">
        <v>303.60000000000002</v>
      </c>
    </row>
    <row r="612" spans="1:20">
      <c r="A612" s="2" t="s">
        <v>3420</v>
      </c>
      <c r="B612" s="2" t="s">
        <v>1008</v>
      </c>
      <c r="C612" s="2" t="s">
        <v>63</v>
      </c>
      <c r="D612" s="2" t="s">
        <v>224</v>
      </c>
      <c r="E612" s="2">
        <v>829</v>
      </c>
      <c r="F612" s="2">
        <v>825</v>
      </c>
      <c r="G612" s="2">
        <v>842.4</v>
      </c>
      <c r="H612" s="2">
        <v>857</v>
      </c>
      <c r="I612" s="2">
        <v>629.9</v>
      </c>
      <c r="J612" s="2">
        <v>509.4</v>
      </c>
      <c r="K612" s="2">
        <v>286.7</v>
      </c>
      <c r="L612" s="2">
        <v>201.5</v>
      </c>
      <c r="M612" s="2">
        <v>175.3</v>
      </c>
      <c r="N612" s="2">
        <v>178</v>
      </c>
      <c r="O612" s="2">
        <v>190.5</v>
      </c>
      <c r="P612" s="2">
        <v>338.6</v>
      </c>
      <c r="Q612" s="2">
        <v>340.9</v>
      </c>
      <c r="R612" s="2">
        <v>134.80000000000001</v>
      </c>
      <c r="S612" s="2" t="s">
        <v>5269</v>
      </c>
      <c r="T612" s="2">
        <v>134.80000000000001</v>
      </c>
    </row>
    <row r="613" spans="1:20">
      <c r="A613" s="2" t="s">
        <v>3421</v>
      </c>
      <c r="B613" s="2" t="s">
        <v>1009</v>
      </c>
      <c r="C613" s="2" t="s">
        <v>63</v>
      </c>
      <c r="D613" s="2" t="s">
        <v>224</v>
      </c>
      <c r="E613" s="2">
        <v>415.6</v>
      </c>
      <c r="F613" s="2">
        <v>410.7</v>
      </c>
      <c r="G613" s="2">
        <v>430</v>
      </c>
      <c r="H613" s="2">
        <v>447.7</v>
      </c>
      <c r="I613" s="2">
        <v>327.8</v>
      </c>
      <c r="J613" s="2">
        <v>340.2</v>
      </c>
      <c r="K613" s="2">
        <v>364</v>
      </c>
      <c r="L613" s="2">
        <v>495.4</v>
      </c>
      <c r="M613" s="2">
        <v>554.70000000000005</v>
      </c>
      <c r="N613" s="2">
        <v>562.70000000000005</v>
      </c>
      <c r="O613" s="2">
        <v>577.29999999999995</v>
      </c>
      <c r="P613" s="2">
        <v>697</v>
      </c>
      <c r="Q613" s="2">
        <v>702.1</v>
      </c>
      <c r="R613" s="2">
        <v>309.3</v>
      </c>
      <c r="S613" s="2" t="s">
        <v>5269</v>
      </c>
      <c r="T613" s="2">
        <v>309.3</v>
      </c>
    </row>
    <row r="614" spans="1:20">
      <c r="A614" s="2" t="s">
        <v>3422</v>
      </c>
      <c r="B614" s="2" t="s">
        <v>1011</v>
      </c>
      <c r="C614" s="2" t="s">
        <v>63</v>
      </c>
      <c r="D614" s="2" t="s">
        <v>224</v>
      </c>
      <c r="E614" s="2">
        <v>825.6</v>
      </c>
      <c r="F614" s="2">
        <v>821.4</v>
      </c>
      <c r="G614" s="2">
        <v>839.3</v>
      </c>
      <c r="H614" s="2">
        <v>854.4</v>
      </c>
      <c r="I614" s="2">
        <v>623.9</v>
      </c>
      <c r="J614" s="2">
        <v>502.1</v>
      </c>
      <c r="K614" s="2">
        <v>279.2</v>
      </c>
      <c r="L614" s="2">
        <v>184.3</v>
      </c>
      <c r="M614" s="2">
        <v>150.5</v>
      </c>
      <c r="N614" s="2">
        <v>153.6</v>
      </c>
      <c r="O614" s="2">
        <v>169</v>
      </c>
      <c r="P614" s="2">
        <v>318.5</v>
      </c>
      <c r="Q614" s="2">
        <v>321.5</v>
      </c>
      <c r="R614" s="2">
        <v>145.69999999999999</v>
      </c>
      <c r="S614" s="2" t="s">
        <v>5269</v>
      </c>
      <c r="T614" s="2">
        <v>145.69999999999999</v>
      </c>
    </row>
    <row r="615" spans="1:20">
      <c r="A615" s="2" t="s">
        <v>3423</v>
      </c>
      <c r="B615" s="2" t="s">
        <v>1012</v>
      </c>
      <c r="C615" s="2" t="s">
        <v>63</v>
      </c>
      <c r="D615" s="2" t="s">
        <v>224</v>
      </c>
      <c r="E615" s="2">
        <v>837.2</v>
      </c>
      <c r="F615" s="2">
        <v>832.8</v>
      </c>
      <c r="G615" s="2">
        <v>850.9</v>
      </c>
      <c r="H615" s="2">
        <v>866.1</v>
      </c>
      <c r="I615" s="2">
        <v>634.79999999999995</v>
      </c>
      <c r="J615" s="2">
        <v>512.6</v>
      </c>
      <c r="K615" s="2">
        <v>289.89999999999998</v>
      </c>
      <c r="L615" s="2">
        <v>192.5</v>
      </c>
      <c r="M615" s="2">
        <v>160.19999999999999</v>
      </c>
      <c r="N615" s="2">
        <v>159.30000000000001</v>
      </c>
      <c r="O615" s="2">
        <v>160.1</v>
      </c>
      <c r="P615" s="2">
        <v>306.7</v>
      </c>
      <c r="Q615" s="2">
        <v>309.39999999999998</v>
      </c>
      <c r="R615" s="2">
        <v>158.80000000000001</v>
      </c>
      <c r="S615" s="2" t="s">
        <v>5269</v>
      </c>
      <c r="T615" s="2">
        <v>158.80000000000001</v>
      </c>
    </row>
    <row r="616" spans="1:20">
      <c r="A616" s="2" t="s">
        <v>3424</v>
      </c>
      <c r="B616" s="2" t="s">
        <v>1013</v>
      </c>
      <c r="C616" s="2" t="s">
        <v>63</v>
      </c>
      <c r="D616" s="2" t="s">
        <v>224</v>
      </c>
      <c r="E616" s="2">
        <v>823</v>
      </c>
      <c r="F616" s="2">
        <v>818.7</v>
      </c>
      <c r="G616" s="2">
        <v>836.7</v>
      </c>
      <c r="H616" s="2">
        <v>852</v>
      </c>
      <c r="I616" s="2">
        <v>620.70000000000005</v>
      </c>
      <c r="J616" s="2">
        <v>498.7</v>
      </c>
      <c r="K616" s="2">
        <v>275.89999999999998</v>
      </c>
      <c r="L616" s="2">
        <v>179.3</v>
      </c>
      <c r="M616" s="2">
        <v>148.5</v>
      </c>
      <c r="N616" s="2">
        <v>155</v>
      </c>
      <c r="O616" s="2">
        <v>169</v>
      </c>
      <c r="P616" s="2">
        <v>315.2</v>
      </c>
      <c r="Q616" s="2">
        <v>318.39999999999998</v>
      </c>
      <c r="R616" s="2"/>
      <c r="S616" s="2" t="s">
        <v>161</v>
      </c>
      <c r="T616" s="2">
        <v>148.5</v>
      </c>
    </row>
    <row r="617" spans="1:20">
      <c r="A617" s="2" t="s">
        <v>3425</v>
      </c>
      <c r="B617" s="2" t="s">
        <v>1014</v>
      </c>
      <c r="C617" s="2" t="s">
        <v>63</v>
      </c>
      <c r="D617" s="2" t="s">
        <v>224</v>
      </c>
      <c r="E617" s="2">
        <v>366.8</v>
      </c>
      <c r="F617" s="2">
        <v>369.6</v>
      </c>
      <c r="G617" s="2">
        <v>373.3</v>
      </c>
      <c r="H617" s="2">
        <v>389.5</v>
      </c>
      <c r="I617" s="2">
        <v>386.1</v>
      </c>
      <c r="J617" s="2">
        <v>398.4</v>
      </c>
      <c r="K617" s="2">
        <v>420.5</v>
      </c>
      <c r="L617" s="2">
        <v>551.79999999999995</v>
      </c>
      <c r="M617" s="2">
        <v>610.29999999999995</v>
      </c>
      <c r="N617" s="2">
        <v>618.29999999999995</v>
      </c>
      <c r="O617" s="2">
        <v>633</v>
      </c>
      <c r="P617" s="2">
        <v>754.5</v>
      </c>
      <c r="Q617" s="2">
        <v>759.6</v>
      </c>
      <c r="R617" s="2">
        <v>358</v>
      </c>
      <c r="S617" s="2" t="s">
        <v>5269</v>
      </c>
      <c r="T617" s="2">
        <v>358</v>
      </c>
    </row>
    <row r="618" spans="1:20">
      <c r="A618" s="2" t="s">
        <v>3426</v>
      </c>
      <c r="B618" s="2" t="s">
        <v>1015</v>
      </c>
      <c r="C618" s="2" t="s">
        <v>63</v>
      </c>
      <c r="D618" s="2" t="s">
        <v>224</v>
      </c>
      <c r="E618" s="2">
        <v>651.29999999999995</v>
      </c>
      <c r="F618" s="2">
        <v>645.79999999999995</v>
      </c>
      <c r="G618" s="2">
        <v>665.9</v>
      </c>
      <c r="H618" s="2">
        <v>684</v>
      </c>
      <c r="I618" s="2">
        <v>442.5</v>
      </c>
      <c r="J618" s="2">
        <v>322.7</v>
      </c>
      <c r="K618" s="2">
        <v>195.4</v>
      </c>
      <c r="L618" s="2">
        <v>290.7</v>
      </c>
      <c r="M618" s="2">
        <v>354.8</v>
      </c>
      <c r="N618" s="2">
        <v>362.5</v>
      </c>
      <c r="O618" s="2">
        <v>374.8</v>
      </c>
      <c r="P618" s="2">
        <v>473.4</v>
      </c>
      <c r="Q618" s="2">
        <v>478.8</v>
      </c>
      <c r="R618" s="2"/>
      <c r="S618" s="2" t="s">
        <v>152</v>
      </c>
      <c r="T618" s="2">
        <v>195.4</v>
      </c>
    </row>
    <row r="619" spans="1:20">
      <c r="A619" s="2" t="s">
        <v>3427</v>
      </c>
      <c r="B619" s="2" t="s">
        <v>1016</v>
      </c>
      <c r="C619" s="2" t="s">
        <v>63</v>
      </c>
      <c r="D619" s="2" t="s">
        <v>224</v>
      </c>
      <c r="E619" s="2">
        <v>896.3</v>
      </c>
      <c r="F619" s="2">
        <v>891.5</v>
      </c>
      <c r="G619" s="2">
        <v>910.4</v>
      </c>
      <c r="H619" s="2">
        <v>926.8</v>
      </c>
      <c r="I619" s="2">
        <v>689.7</v>
      </c>
      <c r="J619" s="2">
        <v>566.4</v>
      </c>
      <c r="K619" s="2">
        <v>349.5</v>
      </c>
      <c r="L619" s="2">
        <v>253.2</v>
      </c>
      <c r="M619" s="2">
        <v>241.2</v>
      </c>
      <c r="N619" s="2">
        <v>241.7</v>
      </c>
      <c r="O619" s="2">
        <v>241.9</v>
      </c>
      <c r="P619" s="2">
        <v>245.7</v>
      </c>
      <c r="Q619" s="2">
        <v>243.9</v>
      </c>
      <c r="R619" s="2">
        <v>240.9</v>
      </c>
      <c r="S619" s="2" t="s">
        <v>5269</v>
      </c>
      <c r="T619" s="2">
        <v>240.9</v>
      </c>
    </row>
    <row r="620" spans="1:20">
      <c r="A620" s="2" t="s">
        <v>3428</v>
      </c>
      <c r="B620" s="2" t="s">
        <v>1017</v>
      </c>
      <c r="C620" s="2" t="s">
        <v>63</v>
      </c>
      <c r="D620" s="2" t="s">
        <v>224</v>
      </c>
      <c r="E620" s="2">
        <v>363.3</v>
      </c>
      <c r="F620" s="2">
        <v>364</v>
      </c>
      <c r="G620" s="2">
        <v>376.5</v>
      </c>
      <c r="H620" s="2">
        <v>395.2</v>
      </c>
      <c r="I620" s="2">
        <v>380.9</v>
      </c>
      <c r="J620" s="2">
        <v>393.7</v>
      </c>
      <c r="K620" s="2">
        <v>416.6</v>
      </c>
      <c r="L620" s="2">
        <v>547.9</v>
      </c>
      <c r="M620" s="2">
        <v>606.70000000000005</v>
      </c>
      <c r="N620" s="2">
        <v>614.70000000000005</v>
      </c>
      <c r="O620" s="2">
        <v>629.29999999999995</v>
      </c>
      <c r="P620" s="2">
        <v>750.2</v>
      </c>
      <c r="Q620" s="2">
        <v>755.3</v>
      </c>
      <c r="R620" s="2">
        <v>355.7</v>
      </c>
      <c r="S620" s="2" t="s">
        <v>5269</v>
      </c>
      <c r="T620" s="2">
        <v>355.7</v>
      </c>
    </row>
    <row r="621" spans="1:20">
      <c r="A621" s="2" t="s">
        <v>3429</v>
      </c>
      <c r="B621" s="2" t="s">
        <v>1018</v>
      </c>
      <c r="C621" s="2" t="s">
        <v>63</v>
      </c>
      <c r="D621" s="2" t="s">
        <v>224</v>
      </c>
      <c r="E621" s="2">
        <v>370</v>
      </c>
      <c r="F621" s="2">
        <v>373.2</v>
      </c>
      <c r="G621" s="2">
        <v>372.1</v>
      </c>
      <c r="H621" s="2">
        <v>385.1</v>
      </c>
      <c r="I621" s="2">
        <v>390.4</v>
      </c>
      <c r="J621" s="2">
        <v>402.6</v>
      </c>
      <c r="K621" s="2">
        <v>424.4</v>
      </c>
      <c r="L621" s="2">
        <v>555.70000000000005</v>
      </c>
      <c r="M621" s="2">
        <v>614</v>
      </c>
      <c r="N621" s="2">
        <v>622</v>
      </c>
      <c r="O621" s="2">
        <v>636.79999999999995</v>
      </c>
      <c r="P621" s="2">
        <v>758.5</v>
      </c>
      <c r="Q621" s="2">
        <v>763.6</v>
      </c>
      <c r="R621" s="2">
        <v>361</v>
      </c>
      <c r="S621" s="2" t="s">
        <v>5269</v>
      </c>
      <c r="T621" s="2">
        <v>361</v>
      </c>
    </row>
    <row r="622" spans="1:20">
      <c r="A622" s="2" t="s">
        <v>3430</v>
      </c>
      <c r="B622" s="2" t="s">
        <v>1019</v>
      </c>
      <c r="C622" s="2" t="s">
        <v>63</v>
      </c>
      <c r="D622" s="2" t="s">
        <v>224</v>
      </c>
      <c r="E622" s="2">
        <v>832.9</v>
      </c>
      <c r="F622" s="2">
        <v>829</v>
      </c>
      <c r="G622" s="2">
        <v>846.2</v>
      </c>
      <c r="H622" s="2">
        <v>860.4</v>
      </c>
      <c r="I622" s="2">
        <v>635.29999999999995</v>
      </c>
      <c r="J622" s="2">
        <v>515.5</v>
      </c>
      <c r="K622" s="2">
        <v>293.5</v>
      </c>
      <c r="L622" s="2">
        <v>213.4</v>
      </c>
      <c r="M622" s="2">
        <v>189.1</v>
      </c>
      <c r="N622" s="2">
        <v>191.6</v>
      </c>
      <c r="O622" s="2">
        <v>203.5</v>
      </c>
      <c r="P622" s="2">
        <v>349.6</v>
      </c>
      <c r="Q622" s="2">
        <v>351.7</v>
      </c>
      <c r="R622" s="2">
        <v>132</v>
      </c>
      <c r="S622" s="2" t="s">
        <v>5269</v>
      </c>
      <c r="T622" s="2">
        <v>132</v>
      </c>
    </row>
    <row r="623" spans="1:20">
      <c r="A623" s="2" t="s">
        <v>3431</v>
      </c>
      <c r="B623" s="2" t="s">
        <v>1021</v>
      </c>
      <c r="C623" s="2" t="s">
        <v>63</v>
      </c>
      <c r="D623" s="2" t="s">
        <v>224</v>
      </c>
      <c r="E623" s="2">
        <v>828.3</v>
      </c>
      <c r="F623" s="2">
        <v>824</v>
      </c>
      <c r="G623" s="2">
        <v>842</v>
      </c>
      <c r="H623" s="2">
        <v>857.2</v>
      </c>
      <c r="I623" s="2">
        <v>626</v>
      </c>
      <c r="J623" s="2">
        <v>504</v>
      </c>
      <c r="K623" s="2">
        <v>281.2</v>
      </c>
      <c r="L623" s="2">
        <v>184.5</v>
      </c>
      <c r="M623" s="2">
        <v>151.30000000000001</v>
      </c>
      <c r="N623" s="2">
        <v>151.4</v>
      </c>
      <c r="O623" s="2">
        <v>164</v>
      </c>
      <c r="P623" s="2">
        <v>312.7</v>
      </c>
      <c r="Q623" s="2">
        <v>315.7</v>
      </c>
      <c r="R623" s="2"/>
      <c r="S623" s="2" t="s">
        <v>161</v>
      </c>
      <c r="T623" s="2">
        <v>151.30000000000001</v>
      </c>
    </row>
    <row r="624" spans="1:20">
      <c r="A624" s="2" t="s">
        <v>3432</v>
      </c>
      <c r="B624" s="2" t="s">
        <v>1022</v>
      </c>
      <c r="C624" s="2" t="s">
        <v>63</v>
      </c>
      <c r="D624" s="2" t="s">
        <v>224</v>
      </c>
      <c r="E624" s="2">
        <v>663.8</v>
      </c>
      <c r="F624" s="2">
        <v>659.3</v>
      </c>
      <c r="G624" s="2">
        <v>677.7</v>
      </c>
      <c r="H624" s="2">
        <v>693.6</v>
      </c>
      <c r="I624" s="2">
        <v>460.2</v>
      </c>
      <c r="J624" s="2">
        <v>338.3</v>
      </c>
      <c r="K624" s="2">
        <v>116.3</v>
      </c>
      <c r="L624" s="2">
        <v>246.7</v>
      </c>
      <c r="M624" s="2">
        <v>307.10000000000002</v>
      </c>
      <c r="N624" s="2">
        <v>315.10000000000002</v>
      </c>
      <c r="O624" s="2">
        <v>329.3</v>
      </c>
      <c r="P624" s="2">
        <v>450.4</v>
      </c>
      <c r="Q624" s="2">
        <v>455.4</v>
      </c>
      <c r="R624" s="2"/>
      <c r="S624" s="2" t="s">
        <v>152</v>
      </c>
      <c r="T624" s="2">
        <v>116.3</v>
      </c>
    </row>
    <row r="625" spans="1:20">
      <c r="A625" s="2" t="s">
        <v>3433</v>
      </c>
      <c r="B625" s="2" t="s">
        <v>1023</v>
      </c>
      <c r="C625" s="2" t="s">
        <v>63</v>
      </c>
      <c r="D625" s="2" t="s">
        <v>224</v>
      </c>
      <c r="E625" s="2">
        <v>824.3</v>
      </c>
      <c r="F625" s="2">
        <v>820</v>
      </c>
      <c r="G625" s="2">
        <v>838</v>
      </c>
      <c r="H625" s="2">
        <v>853.3</v>
      </c>
      <c r="I625" s="2">
        <v>622.1</v>
      </c>
      <c r="J625" s="2">
        <v>500.1</v>
      </c>
      <c r="K625" s="2">
        <v>277.3</v>
      </c>
      <c r="L625" s="2">
        <v>181</v>
      </c>
      <c r="M625" s="2">
        <v>147.69999999999999</v>
      </c>
      <c r="N625" s="2">
        <v>153.30000000000001</v>
      </c>
      <c r="O625" s="2">
        <v>167.9</v>
      </c>
      <c r="P625" s="2">
        <v>315.39999999999998</v>
      </c>
      <c r="Q625" s="2">
        <v>318.5</v>
      </c>
      <c r="R625" s="2"/>
      <c r="S625" s="2" t="s">
        <v>161</v>
      </c>
      <c r="T625" s="2">
        <v>147.69999999999999</v>
      </c>
    </row>
    <row r="626" spans="1:20">
      <c r="A626" s="2" t="s">
        <v>3434</v>
      </c>
      <c r="B626" s="2" t="s">
        <v>1024</v>
      </c>
      <c r="C626" s="2" t="s">
        <v>63</v>
      </c>
      <c r="D626" s="2" t="s">
        <v>224</v>
      </c>
      <c r="E626" s="2">
        <v>662.7</v>
      </c>
      <c r="F626" s="2">
        <v>658.2</v>
      </c>
      <c r="G626" s="2">
        <v>676.7</v>
      </c>
      <c r="H626" s="2">
        <v>692.5</v>
      </c>
      <c r="I626" s="2">
        <v>459.2</v>
      </c>
      <c r="J626" s="2">
        <v>337.4</v>
      </c>
      <c r="K626" s="2">
        <v>116.3</v>
      </c>
      <c r="L626" s="2">
        <v>247.7</v>
      </c>
      <c r="M626" s="2">
        <v>308</v>
      </c>
      <c r="N626" s="2">
        <v>316</v>
      </c>
      <c r="O626" s="2">
        <v>330.2</v>
      </c>
      <c r="P626" s="2">
        <v>451.6</v>
      </c>
      <c r="Q626" s="2">
        <v>456.6</v>
      </c>
      <c r="R626" s="2"/>
      <c r="S626" s="2" t="s">
        <v>152</v>
      </c>
      <c r="T626" s="2">
        <v>116.3</v>
      </c>
    </row>
    <row r="627" spans="1:20">
      <c r="A627" s="2" t="s">
        <v>3435</v>
      </c>
      <c r="B627" s="2" t="s">
        <v>1025</v>
      </c>
      <c r="C627" s="2" t="s">
        <v>63</v>
      </c>
      <c r="D627" s="2" t="s">
        <v>224</v>
      </c>
      <c r="E627" s="2">
        <v>846.4</v>
      </c>
      <c r="F627" s="2">
        <v>844.3</v>
      </c>
      <c r="G627" s="2">
        <v>857.3</v>
      </c>
      <c r="H627" s="2">
        <v>866.8</v>
      </c>
      <c r="I627" s="2">
        <v>678.9</v>
      </c>
      <c r="J627" s="2">
        <v>577.6</v>
      </c>
      <c r="K627" s="2">
        <v>388.7</v>
      </c>
      <c r="L627" s="2">
        <v>376.5</v>
      </c>
      <c r="M627" s="2">
        <v>372</v>
      </c>
      <c r="N627" s="2">
        <v>375.8</v>
      </c>
      <c r="O627" s="2">
        <v>388.7</v>
      </c>
      <c r="P627" s="2">
        <v>533.9</v>
      </c>
      <c r="Q627" s="2">
        <v>535.5</v>
      </c>
      <c r="R627" s="2">
        <v>158.9</v>
      </c>
      <c r="S627" s="2" t="s">
        <v>5269</v>
      </c>
      <c r="T627" s="2">
        <v>158.9</v>
      </c>
    </row>
    <row r="628" spans="1:20">
      <c r="A628" s="2" t="s">
        <v>3436</v>
      </c>
      <c r="B628" s="2" t="s">
        <v>1026</v>
      </c>
      <c r="C628" s="2" t="s">
        <v>63</v>
      </c>
      <c r="D628" s="2" t="s">
        <v>224</v>
      </c>
      <c r="E628" s="2">
        <v>848.1</v>
      </c>
      <c r="F628" s="2">
        <v>845.5</v>
      </c>
      <c r="G628" s="2">
        <v>859.7</v>
      </c>
      <c r="H628" s="2">
        <v>870.4</v>
      </c>
      <c r="I628" s="2">
        <v>671.4</v>
      </c>
      <c r="J628" s="2">
        <v>564.4</v>
      </c>
      <c r="K628" s="2">
        <v>364.1</v>
      </c>
      <c r="L628" s="2">
        <v>336.2</v>
      </c>
      <c r="M628" s="2">
        <v>327.2</v>
      </c>
      <c r="N628" s="2">
        <v>330.7</v>
      </c>
      <c r="O628" s="2">
        <v>343.1</v>
      </c>
      <c r="P628" s="2">
        <v>486.9</v>
      </c>
      <c r="Q628" s="2">
        <v>488.4</v>
      </c>
      <c r="R628" s="2">
        <v>140</v>
      </c>
      <c r="S628" s="2" t="s">
        <v>5269</v>
      </c>
      <c r="T628" s="2">
        <v>140</v>
      </c>
    </row>
    <row r="629" spans="1:20">
      <c r="A629" s="2" t="s">
        <v>3437</v>
      </c>
      <c r="B629" s="2" t="s">
        <v>1028</v>
      </c>
      <c r="C629" s="2" t="s">
        <v>63</v>
      </c>
      <c r="D629" s="2" t="s">
        <v>224</v>
      </c>
      <c r="E629" s="2">
        <v>884.4</v>
      </c>
      <c r="F629" s="2">
        <v>879.6</v>
      </c>
      <c r="G629" s="2">
        <v>898.5</v>
      </c>
      <c r="H629" s="2">
        <v>914.9</v>
      </c>
      <c r="I629" s="2">
        <v>677.8</v>
      </c>
      <c r="J629" s="2">
        <v>554.4</v>
      </c>
      <c r="K629" s="2">
        <v>337.7</v>
      </c>
      <c r="L629" s="2">
        <v>241.9</v>
      </c>
      <c r="M629" s="2">
        <v>232.5</v>
      </c>
      <c r="N629" s="2">
        <v>233.3</v>
      </c>
      <c r="O629" s="2">
        <v>233.8</v>
      </c>
      <c r="P629" s="2">
        <v>234.4</v>
      </c>
      <c r="Q629" s="2">
        <v>233.7</v>
      </c>
      <c r="R629" s="2">
        <v>231.5</v>
      </c>
      <c r="S629" s="2" t="s">
        <v>5269</v>
      </c>
      <c r="T629" s="2">
        <v>231.5</v>
      </c>
    </row>
    <row r="630" spans="1:20">
      <c r="A630" s="2" t="s">
        <v>3438</v>
      </c>
      <c r="B630" s="2" t="s">
        <v>1029</v>
      </c>
      <c r="C630" s="2" t="s">
        <v>63</v>
      </c>
      <c r="D630" s="2" t="s">
        <v>224</v>
      </c>
      <c r="E630" s="2">
        <v>888.4</v>
      </c>
      <c r="F630" s="2">
        <v>883.6</v>
      </c>
      <c r="G630" s="2">
        <v>902.5</v>
      </c>
      <c r="H630" s="2">
        <v>918.9</v>
      </c>
      <c r="I630" s="2">
        <v>681.8</v>
      </c>
      <c r="J630" s="2">
        <v>558.5</v>
      </c>
      <c r="K630" s="2">
        <v>341.6</v>
      </c>
      <c r="L630" s="2">
        <v>245.6</v>
      </c>
      <c r="M630" s="2">
        <v>235.2</v>
      </c>
      <c r="N630" s="2">
        <v>235.8</v>
      </c>
      <c r="O630" s="2">
        <v>236.2</v>
      </c>
      <c r="P630" s="2">
        <v>238.1</v>
      </c>
      <c r="Q630" s="2">
        <v>236.1</v>
      </c>
      <c r="R630" s="2">
        <v>234.5</v>
      </c>
      <c r="S630" s="2" t="s">
        <v>5269</v>
      </c>
      <c r="T630" s="2">
        <v>234.5</v>
      </c>
    </row>
    <row r="631" spans="1:20">
      <c r="A631" s="2" t="s">
        <v>3439</v>
      </c>
      <c r="B631" s="2" t="s">
        <v>1030</v>
      </c>
      <c r="C631" s="2" t="s">
        <v>63</v>
      </c>
      <c r="D631" s="2" t="s">
        <v>224</v>
      </c>
      <c r="E631" s="2">
        <v>890</v>
      </c>
      <c r="F631" s="2">
        <v>886.1</v>
      </c>
      <c r="G631" s="2">
        <v>903.3</v>
      </c>
      <c r="H631" s="2">
        <v>917.5</v>
      </c>
      <c r="I631" s="2">
        <v>692.1</v>
      </c>
      <c r="J631" s="2">
        <v>571.9</v>
      </c>
      <c r="K631" s="2">
        <v>349.3</v>
      </c>
      <c r="L631" s="2">
        <v>260.3</v>
      </c>
      <c r="M631" s="2">
        <v>226.5</v>
      </c>
      <c r="N631" s="2">
        <v>226.1</v>
      </c>
      <c r="O631" s="2">
        <v>231.5</v>
      </c>
      <c r="P631" s="2">
        <v>346.2</v>
      </c>
      <c r="Q631" s="2">
        <v>346.5</v>
      </c>
      <c r="R631" s="2">
        <v>184.9</v>
      </c>
      <c r="S631" s="2" t="s">
        <v>5269</v>
      </c>
      <c r="T631" s="2">
        <v>184.9</v>
      </c>
    </row>
    <row r="632" spans="1:20">
      <c r="A632" s="2" t="s">
        <v>3440</v>
      </c>
      <c r="B632" s="2" t="s">
        <v>1031</v>
      </c>
      <c r="C632" s="2" t="s">
        <v>63</v>
      </c>
      <c r="D632" s="2" t="s">
        <v>224</v>
      </c>
      <c r="E632" s="2">
        <v>498</v>
      </c>
      <c r="F632" s="2">
        <v>499.4</v>
      </c>
      <c r="G632" s="2">
        <v>503.1</v>
      </c>
      <c r="H632" s="2">
        <v>503.4</v>
      </c>
      <c r="I632" s="2">
        <v>443.6</v>
      </c>
      <c r="J632" s="2">
        <v>428.3</v>
      </c>
      <c r="K632" s="2">
        <v>411.7</v>
      </c>
      <c r="L632" s="2">
        <v>533.20000000000005</v>
      </c>
      <c r="M632" s="2">
        <v>582.9</v>
      </c>
      <c r="N632" s="2">
        <v>590.6</v>
      </c>
      <c r="O632" s="2">
        <v>606.1</v>
      </c>
      <c r="P632" s="2">
        <v>741.6</v>
      </c>
      <c r="Q632" s="2">
        <v>746.2</v>
      </c>
      <c r="R632" s="2">
        <v>304.10000000000002</v>
      </c>
      <c r="S632" s="2" t="s">
        <v>5269</v>
      </c>
      <c r="T632" s="2">
        <v>304.10000000000002</v>
      </c>
    </row>
    <row r="633" spans="1:20">
      <c r="A633" s="2" t="s">
        <v>3441</v>
      </c>
      <c r="B633" s="2" t="s">
        <v>1032</v>
      </c>
      <c r="C633" s="2" t="s">
        <v>63</v>
      </c>
      <c r="D633" s="2" t="s">
        <v>224</v>
      </c>
      <c r="E633" s="2">
        <v>878.2</v>
      </c>
      <c r="F633" s="2">
        <v>873.4</v>
      </c>
      <c r="G633" s="2">
        <v>892.4</v>
      </c>
      <c r="H633" s="2">
        <v>908.9</v>
      </c>
      <c r="I633" s="2">
        <v>671.3</v>
      </c>
      <c r="J633" s="2">
        <v>547.9</v>
      </c>
      <c r="K633" s="2">
        <v>332.3</v>
      </c>
      <c r="L633" s="2">
        <v>238.3</v>
      </c>
      <c r="M633" s="2">
        <v>233.1</v>
      </c>
      <c r="N633" s="2">
        <v>234.2</v>
      </c>
      <c r="O633" s="2">
        <v>235.1</v>
      </c>
      <c r="P633" s="2">
        <v>236.6</v>
      </c>
      <c r="Q633" s="2">
        <v>241.9</v>
      </c>
      <c r="R633" s="2"/>
      <c r="S633" s="2" t="s">
        <v>161</v>
      </c>
      <c r="T633" s="2">
        <v>233.1</v>
      </c>
    </row>
    <row r="634" spans="1:20">
      <c r="A634" s="2" t="s">
        <v>3442</v>
      </c>
      <c r="B634" s="2" t="s">
        <v>1033</v>
      </c>
      <c r="C634" s="2" t="s">
        <v>63</v>
      </c>
      <c r="D634" s="2" t="s">
        <v>224</v>
      </c>
      <c r="E634" s="2">
        <v>782.2</v>
      </c>
      <c r="F634" s="2">
        <v>777.8</v>
      </c>
      <c r="G634" s="2">
        <v>796</v>
      </c>
      <c r="H634" s="2">
        <v>811.5</v>
      </c>
      <c r="I634" s="2">
        <v>579.20000000000005</v>
      </c>
      <c r="J634" s="2">
        <v>456.9</v>
      </c>
      <c r="K634" s="2">
        <v>234.4</v>
      </c>
      <c r="L634" s="2">
        <v>141.80000000000001</v>
      </c>
      <c r="M634" s="2">
        <v>188.7</v>
      </c>
      <c r="N634" s="2">
        <v>196.6</v>
      </c>
      <c r="O634" s="2">
        <v>210.4</v>
      </c>
      <c r="P634" s="2">
        <v>341.3</v>
      </c>
      <c r="Q634" s="2">
        <v>345.6</v>
      </c>
      <c r="R634" s="2">
        <v>124.9</v>
      </c>
      <c r="S634" s="2" t="s">
        <v>5269</v>
      </c>
      <c r="T634" s="2">
        <v>124.9</v>
      </c>
    </row>
    <row r="635" spans="1:20">
      <c r="A635" s="2" t="s">
        <v>3443</v>
      </c>
      <c r="B635" s="2" t="s">
        <v>1034</v>
      </c>
      <c r="C635" s="2" t="s">
        <v>63</v>
      </c>
      <c r="D635" s="2" t="s">
        <v>224</v>
      </c>
      <c r="E635" s="2">
        <v>891.3</v>
      </c>
      <c r="F635" s="2">
        <v>886.6</v>
      </c>
      <c r="G635" s="2">
        <v>905.4</v>
      </c>
      <c r="H635" s="2">
        <v>921.7</v>
      </c>
      <c r="I635" s="2">
        <v>685</v>
      </c>
      <c r="J635" s="2">
        <v>561.70000000000005</v>
      </c>
      <c r="K635" s="2">
        <v>344.1</v>
      </c>
      <c r="L635" s="2">
        <v>247.1</v>
      </c>
      <c r="M635" s="2">
        <v>234</v>
      </c>
      <c r="N635" s="2">
        <v>234.4</v>
      </c>
      <c r="O635" s="2">
        <v>234.6</v>
      </c>
      <c r="P635" s="2">
        <v>243.7</v>
      </c>
      <c r="Q635" s="2">
        <v>242</v>
      </c>
      <c r="R635" s="2">
        <v>233.8</v>
      </c>
      <c r="S635" s="2" t="s">
        <v>5269</v>
      </c>
      <c r="T635" s="2">
        <v>233.8</v>
      </c>
    </row>
    <row r="636" spans="1:20">
      <c r="A636" s="2" t="s">
        <v>3444</v>
      </c>
      <c r="B636" s="2" t="s">
        <v>1035</v>
      </c>
      <c r="C636" s="2" t="s">
        <v>63</v>
      </c>
      <c r="D636" s="2" t="s">
        <v>224</v>
      </c>
      <c r="E636" s="2">
        <v>521.20000000000005</v>
      </c>
      <c r="F636" s="2">
        <v>516.5</v>
      </c>
      <c r="G636" s="2">
        <v>535.29999999999995</v>
      </c>
      <c r="H636" s="2">
        <v>551.9</v>
      </c>
      <c r="I636" s="2">
        <v>319.10000000000002</v>
      </c>
      <c r="J636" s="2">
        <v>241.4</v>
      </c>
      <c r="K636" s="2">
        <v>258.3</v>
      </c>
      <c r="L636" s="2">
        <v>389.7</v>
      </c>
      <c r="M636" s="2">
        <v>449.6</v>
      </c>
      <c r="N636" s="2">
        <v>457.6</v>
      </c>
      <c r="O636" s="2">
        <v>472</v>
      </c>
      <c r="P636" s="2">
        <v>591.4</v>
      </c>
      <c r="Q636" s="2">
        <v>596.5</v>
      </c>
      <c r="R636" s="2">
        <v>215.7</v>
      </c>
      <c r="S636" s="2" t="s">
        <v>5269</v>
      </c>
      <c r="T636" s="2">
        <v>215.7</v>
      </c>
    </row>
    <row r="637" spans="1:20">
      <c r="A637" s="2" t="s">
        <v>3445</v>
      </c>
      <c r="B637" s="2" t="s">
        <v>1037</v>
      </c>
      <c r="C637" s="2" t="s">
        <v>63</v>
      </c>
      <c r="D637" s="2" t="s">
        <v>224</v>
      </c>
      <c r="E637" s="2">
        <v>782.2</v>
      </c>
      <c r="F637" s="2">
        <v>777.8</v>
      </c>
      <c r="G637" s="2">
        <v>795.9</v>
      </c>
      <c r="H637" s="2">
        <v>811.4</v>
      </c>
      <c r="I637" s="2">
        <v>579.20000000000005</v>
      </c>
      <c r="J637" s="2">
        <v>457</v>
      </c>
      <c r="K637" s="2">
        <v>234.4</v>
      </c>
      <c r="L637" s="2">
        <v>142.6</v>
      </c>
      <c r="M637" s="2">
        <v>188.5</v>
      </c>
      <c r="N637" s="2">
        <v>196.4</v>
      </c>
      <c r="O637" s="2">
        <v>210.3</v>
      </c>
      <c r="P637" s="2">
        <v>341.8</v>
      </c>
      <c r="Q637" s="2">
        <v>346.1</v>
      </c>
      <c r="R637" s="2">
        <v>124.1</v>
      </c>
      <c r="S637" s="2" t="s">
        <v>5269</v>
      </c>
      <c r="T637" s="2">
        <v>124.1</v>
      </c>
    </row>
    <row r="638" spans="1:20">
      <c r="A638" s="2" t="s">
        <v>3446</v>
      </c>
      <c r="B638" s="2" t="s">
        <v>1038</v>
      </c>
      <c r="C638" s="2" t="s">
        <v>63</v>
      </c>
      <c r="D638" s="2" t="s">
        <v>224</v>
      </c>
      <c r="E638" s="2">
        <v>375.8</v>
      </c>
      <c r="F638" s="2">
        <v>379</v>
      </c>
      <c r="G638" s="2">
        <v>376.7</v>
      </c>
      <c r="H638" s="2">
        <v>381.9</v>
      </c>
      <c r="I638" s="2">
        <v>394.3</v>
      </c>
      <c r="J638" s="2">
        <v>406.1</v>
      </c>
      <c r="K638" s="2">
        <v>427</v>
      </c>
      <c r="L638" s="2">
        <v>558.20000000000005</v>
      </c>
      <c r="M638" s="2">
        <v>616.29999999999995</v>
      </c>
      <c r="N638" s="2">
        <v>624.29999999999995</v>
      </c>
      <c r="O638" s="2">
        <v>639</v>
      </c>
      <c r="P638" s="2">
        <v>761.4</v>
      </c>
      <c r="Q638" s="2">
        <v>766.5</v>
      </c>
      <c r="R638" s="2">
        <v>361.9</v>
      </c>
      <c r="S638" s="2" t="s">
        <v>5269</v>
      </c>
      <c r="T638" s="2">
        <v>361.9</v>
      </c>
    </row>
    <row r="639" spans="1:20">
      <c r="A639" s="2" t="s">
        <v>3447</v>
      </c>
      <c r="B639" s="2" t="s">
        <v>1040</v>
      </c>
      <c r="C639" s="2" t="s">
        <v>63</v>
      </c>
      <c r="D639" s="2" t="s">
        <v>224</v>
      </c>
      <c r="E639" s="2">
        <v>367.7</v>
      </c>
      <c r="F639" s="2">
        <v>365.3</v>
      </c>
      <c r="G639" s="2">
        <v>381.7</v>
      </c>
      <c r="H639" s="2">
        <v>400.1</v>
      </c>
      <c r="I639" s="2">
        <v>375.8</v>
      </c>
      <c r="J639" s="2">
        <v>388.5</v>
      </c>
      <c r="K639" s="2">
        <v>411.5</v>
      </c>
      <c r="L639" s="2">
        <v>542.79999999999995</v>
      </c>
      <c r="M639" s="2">
        <v>601.6</v>
      </c>
      <c r="N639" s="2">
        <v>609.6</v>
      </c>
      <c r="O639" s="2">
        <v>624.29999999999995</v>
      </c>
      <c r="P639" s="2">
        <v>745</v>
      </c>
      <c r="Q639" s="2">
        <v>750.2</v>
      </c>
      <c r="R639" s="2">
        <v>351.1</v>
      </c>
      <c r="S639" s="2" t="s">
        <v>5269</v>
      </c>
      <c r="T639" s="2">
        <v>351.1</v>
      </c>
    </row>
    <row r="640" spans="1:20">
      <c r="A640" s="2" t="s">
        <v>3448</v>
      </c>
      <c r="B640" s="2" t="s">
        <v>1041</v>
      </c>
      <c r="C640" s="2" t="s">
        <v>63</v>
      </c>
      <c r="D640" s="2" t="s">
        <v>224</v>
      </c>
      <c r="E640" s="2">
        <v>821.3</v>
      </c>
      <c r="F640" s="2">
        <v>817</v>
      </c>
      <c r="G640" s="2">
        <v>834.9</v>
      </c>
      <c r="H640" s="2">
        <v>850</v>
      </c>
      <c r="I640" s="2">
        <v>619.70000000000005</v>
      </c>
      <c r="J640" s="2">
        <v>497.9</v>
      </c>
      <c r="K640" s="2">
        <v>275</v>
      </c>
      <c r="L640" s="2">
        <v>180.9</v>
      </c>
      <c r="M640" s="2">
        <v>151.1</v>
      </c>
      <c r="N640" s="2">
        <v>157.30000000000001</v>
      </c>
      <c r="O640" s="2">
        <v>173.1</v>
      </c>
      <c r="P640" s="2">
        <v>321.8</v>
      </c>
      <c r="Q640" s="2">
        <v>324.89999999999998</v>
      </c>
      <c r="R640" s="2">
        <v>141.69999999999999</v>
      </c>
      <c r="S640" s="2" t="s">
        <v>5269</v>
      </c>
      <c r="T640" s="2">
        <v>141.69999999999999</v>
      </c>
    </row>
    <row r="641" spans="1:20">
      <c r="A641" s="2" t="s">
        <v>3449</v>
      </c>
      <c r="B641" s="2" t="s">
        <v>1042</v>
      </c>
      <c r="C641" s="2" t="s">
        <v>63</v>
      </c>
      <c r="D641" s="2" t="s">
        <v>224</v>
      </c>
      <c r="E641" s="2">
        <v>389.3</v>
      </c>
      <c r="F641" s="2">
        <v>386.5</v>
      </c>
      <c r="G641" s="2">
        <v>402.1</v>
      </c>
      <c r="H641" s="2">
        <v>417.5</v>
      </c>
      <c r="I641" s="2">
        <v>359.4</v>
      </c>
      <c r="J641" s="2">
        <v>370.5</v>
      </c>
      <c r="K641" s="2">
        <v>391.5</v>
      </c>
      <c r="L641" s="2">
        <v>522.70000000000005</v>
      </c>
      <c r="M641" s="2">
        <v>581.1</v>
      </c>
      <c r="N641" s="2">
        <v>589.1</v>
      </c>
      <c r="O641" s="2">
        <v>603.79999999999995</v>
      </c>
      <c r="P641" s="2">
        <v>725.7</v>
      </c>
      <c r="Q641" s="2">
        <v>730.8</v>
      </c>
      <c r="R641" s="2">
        <v>329.5</v>
      </c>
      <c r="S641" s="2" t="s">
        <v>5269</v>
      </c>
      <c r="T641" s="2">
        <v>329.5</v>
      </c>
    </row>
    <row r="642" spans="1:20">
      <c r="A642" s="2" t="s">
        <v>3450</v>
      </c>
      <c r="B642" s="2" t="s">
        <v>1043</v>
      </c>
      <c r="C642" s="2" t="s">
        <v>63</v>
      </c>
      <c r="D642" s="2" t="s">
        <v>224</v>
      </c>
      <c r="E642" s="2">
        <v>688.8</v>
      </c>
      <c r="F642" s="2">
        <v>687.5</v>
      </c>
      <c r="G642" s="2">
        <v>698.5</v>
      </c>
      <c r="H642" s="2">
        <v>705.7</v>
      </c>
      <c r="I642" s="2">
        <v>545.20000000000005</v>
      </c>
      <c r="J642" s="2">
        <v>465.9</v>
      </c>
      <c r="K642" s="2">
        <v>336.9</v>
      </c>
      <c r="L642" s="2">
        <v>402.8</v>
      </c>
      <c r="M642" s="2">
        <v>430.5</v>
      </c>
      <c r="N642" s="2">
        <v>437</v>
      </c>
      <c r="O642" s="2">
        <v>452.5</v>
      </c>
      <c r="P642" s="2">
        <v>601</v>
      </c>
      <c r="Q642" s="2">
        <v>604.4</v>
      </c>
      <c r="R642" s="2">
        <v>140.69999999999999</v>
      </c>
      <c r="S642" s="2" t="s">
        <v>5269</v>
      </c>
      <c r="T642" s="2">
        <v>140.69999999999999</v>
      </c>
    </row>
    <row r="643" spans="1:20">
      <c r="A643" s="2" t="s">
        <v>3451</v>
      </c>
      <c r="B643" s="2" t="s">
        <v>1044</v>
      </c>
      <c r="C643" s="2" t="s">
        <v>63</v>
      </c>
      <c r="D643" s="2" t="s">
        <v>224</v>
      </c>
      <c r="E643" s="2">
        <v>380.7</v>
      </c>
      <c r="F643" s="2">
        <v>382</v>
      </c>
      <c r="G643" s="2">
        <v>387.7</v>
      </c>
      <c r="H643" s="2">
        <v>396.9</v>
      </c>
      <c r="I643" s="2">
        <v>382.9</v>
      </c>
      <c r="J643" s="2">
        <v>393.5</v>
      </c>
      <c r="K643" s="2">
        <v>413</v>
      </c>
      <c r="L643" s="2">
        <v>544</v>
      </c>
      <c r="M643" s="2">
        <v>601.79999999999995</v>
      </c>
      <c r="N643" s="2">
        <v>609.79999999999995</v>
      </c>
      <c r="O643" s="2">
        <v>624.6</v>
      </c>
      <c r="P643" s="2">
        <v>747.6</v>
      </c>
      <c r="Q643" s="2">
        <v>752.7</v>
      </c>
      <c r="R643" s="2">
        <v>346.7</v>
      </c>
      <c r="S643" s="2" t="s">
        <v>5269</v>
      </c>
      <c r="T643" s="2">
        <v>346.7</v>
      </c>
    </row>
    <row r="644" spans="1:20">
      <c r="A644" s="2" t="s">
        <v>3452</v>
      </c>
      <c r="B644" s="2" t="s">
        <v>1045</v>
      </c>
      <c r="C644" s="2" t="s">
        <v>63</v>
      </c>
      <c r="D644" s="2" t="s">
        <v>224</v>
      </c>
      <c r="E644" s="2">
        <v>823.6</v>
      </c>
      <c r="F644" s="2">
        <v>819.3</v>
      </c>
      <c r="G644" s="2">
        <v>837.3</v>
      </c>
      <c r="H644" s="2">
        <v>852.5</v>
      </c>
      <c r="I644" s="2">
        <v>621.4</v>
      </c>
      <c r="J644" s="2">
        <v>499.4</v>
      </c>
      <c r="K644" s="2">
        <v>276.60000000000002</v>
      </c>
      <c r="L644" s="2">
        <v>180.3</v>
      </c>
      <c r="M644" s="2">
        <v>147.19999999999999</v>
      </c>
      <c r="N644" s="2">
        <v>154</v>
      </c>
      <c r="O644" s="2">
        <v>168.6</v>
      </c>
      <c r="P644" s="2">
        <v>315.89999999999998</v>
      </c>
      <c r="Q644" s="2">
        <v>319</v>
      </c>
      <c r="R644" s="2">
        <v>147</v>
      </c>
      <c r="S644" s="2" t="s">
        <v>5269</v>
      </c>
      <c r="T644" s="2">
        <v>147</v>
      </c>
    </row>
    <row r="645" spans="1:20">
      <c r="A645" s="2" t="s">
        <v>3453</v>
      </c>
      <c r="B645" s="2" t="s">
        <v>1046</v>
      </c>
      <c r="C645" s="2" t="s">
        <v>63</v>
      </c>
      <c r="D645" s="2" t="s">
        <v>224</v>
      </c>
      <c r="E645" s="2">
        <v>880.8</v>
      </c>
      <c r="F645" s="2">
        <v>876</v>
      </c>
      <c r="G645" s="2">
        <v>895</v>
      </c>
      <c r="H645" s="2">
        <v>911.6</v>
      </c>
      <c r="I645" s="2">
        <v>673.9</v>
      </c>
      <c r="J645" s="2">
        <v>550.5</v>
      </c>
      <c r="K645" s="2">
        <v>334.9</v>
      </c>
      <c r="L645" s="2">
        <v>240.8</v>
      </c>
      <c r="M645" s="2">
        <v>234.9</v>
      </c>
      <c r="N645" s="2">
        <v>236</v>
      </c>
      <c r="O645" s="2">
        <v>236.8</v>
      </c>
      <c r="P645" s="2">
        <v>235.6</v>
      </c>
      <c r="Q645" s="2">
        <v>240.3</v>
      </c>
      <c r="R645" s="2"/>
      <c r="S645" s="2" t="s">
        <v>161</v>
      </c>
      <c r="T645" s="2">
        <v>234.9</v>
      </c>
    </row>
    <row r="646" spans="1:20">
      <c r="A646" s="2" t="s">
        <v>3454</v>
      </c>
      <c r="B646" s="2" t="s">
        <v>1047</v>
      </c>
      <c r="C646" s="2" t="s">
        <v>63</v>
      </c>
      <c r="D646" s="2" t="s">
        <v>224</v>
      </c>
      <c r="E646" s="2">
        <v>896.9</v>
      </c>
      <c r="F646" s="2">
        <v>892.2</v>
      </c>
      <c r="G646" s="2">
        <v>911.1</v>
      </c>
      <c r="H646" s="2">
        <v>927.5</v>
      </c>
      <c r="I646" s="2">
        <v>690.3</v>
      </c>
      <c r="J646" s="2">
        <v>567</v>
      </c>
      <c r="K646" s="2">
        <v>350.2</v>
      </c>
      <c r="L646" s="2">
        <v>254</v>
      </c>
      <c r="M646" s="2">
        <v>242.2</v>
      </c>
      <c r="N646" s="2">
        <v>242.6</v>
      </c>
      <c r="O646" s="2">
        <v>242.8</v>
      </c>
      <c r="P646" s="2">
        <v>246.2</v>
      </c>
      <c r="Q646" s="2">
        <v>244.4</v>
      </c>
      <c r="R646" s="2">
        <v>241.8</v>
      </c>
      <c r="S646" s="2" t="s">
        <v>5269</v>
      </c>
      <c r="T646" s="2">
        <v>241.8</v>
      </c>
    </row>
    <row r="647" spans="1:20">
      <c r="A647" s="2" t="s">
        <v>3455</v>
      </c>
      <c r="B647" s="2" t="s">
        <v>1048</v>
      </c>
      <c r="C647" s="2" t="s">
        <v>63</v>
      </c>
      <c r="D647" s="2" t="s">
        <v>224</v>
      </c>
      <c r="E647" s="2">
        <v>852.4</v>
      </c>
      <c r="F647" s="2">
        <v>850.4</v>
      </c>
      <c r="G647" s="2">
        <v>863.3</v>
      </c>
      <c r="H647" s="2">
        <v>872.5</v>
      </c>
      <c r="I647" s="2">
        <v>686.2</v>
      </c>
      <c r="J647" s="2">
        <v>585.70000000000005</v>
      </c>
      <c r="K647" s="2">
        <v>397.8</v>
      </c>
      <c r="L647" s="2">
        <v>385.7</v>
      </c>
      <c r="M647" s="2">
        <v>380.9</v>
      </c>
      <c r="N647" s="2">
        <v>384.6</v>
      </c>
      <c r="O647" s="2">
        <v>397.5</v>
      </c>
      <c r="P647" s="2">
        <v>542.20000000000005</v>
      </c>
      <c r="Q647" s="2">
        <v>543.79999999999995</v>
      </c>
      <c r="R647" s="2">
        <v>167.8</v>
      </c>
      <c r="S647" s="2" t="s">
        <v>5269</v>
      </c>
      <c r="T647" s="2">
        <v>167.8</v>
      </c>
    </row>
    <row r="648" spans="1:20">
      <c r="A648" s="2" t="s">
        <v>3456</v>
      </c>
      <c r="B648" s="2" t="s">
        <v>1049</v>
      </c>
      <c r="C648" s="2" t="s">
        <v>63</v>
      </c>
      <c r="D648" s="2" t="s">
        <v>224</v>
      </c>
      <c r="E648" s="2">
        <v>493.5</v>
      </c>
      <c r="F648" s="2">
        <v>489</v>
      </c>
      <c r="G648" s="2">
        <v>507.5</v>
      </c>
      <c r="H648" s="2">
        <v>523.9</v>
      </c>
      <c r="I648" s="2">
        <v>299.39999999999998</v>
      </c>
      <c r="J648" s="2">
        <v>266.8</v>
      </c>
      <c r="K648" s="2">
        <v>285.60000000000002</v>
      </c>
      <c r="L648" s="2">
        <v>417</v>
      </c>
      <c r="M648" s="2">
        <v>476.3</v>
      </c>
      <c r="N648" s="2">
        <v>484.4</v>
      </c>
      <c r="O648" s="2">
        <v>498.9</v>
      </c>
      <c r="P648" s="2">
        <v>619.20000000000005</v>
      </c>
      <c r="Q648" s="2">
        <v>624.29999999999995</v>
      </c>
      <c r="R648" s="2">
        <v>236.5</v>
      </c>
      <c r="S648" s="2" t="s">
        <v>5269</v>
      </c>
      <c r="T648" s="2">
        <v>236.5</v>
      </c>
    </row>
    <row r="649" spans="1:20">
      <c r="A649" s="2" t="s">
        <v>3457</v>
      </c>
      <c r="B649" s="2" t="s">
        <v>1051</v>
      </c>
      <c r="C649" s="2" t="s">
        <v>63</v>
      </c>
      <c r="D649" s="2" t="s">
        <v>224</v>
      </c>
      <c r="E649" s="2">
        <v>780.3</v>
      </c>
      <c r="F649" s="2">
        <v>775.9</v>
      </c>
      <c r="G649" s="2">
        <v>794</v>
      </c>
      <c r="H649" s="2">
        <v>809.5</v>
      </c>
      <c r="I649" s="2">
        <v>577.29999999999995</v>
      </c>
      <c r="J649" s="2">
        <v>455.1</v>
      </c>
      <c r="K649" s="2">
        <v>232.5</v>
      </c>
      <c r="L649" s="2">
        <v>142.19999999999999</v>
      </c>
      <c r="M649" s="2">
        <v>190.3</v>
      </c>
      <c r="N649" s="2">
        <v>198.3</v>
      </c>
      <c r="O649" s="2">
        <v>212.2</v>
      </c>
      <c r="P649" s="2">
        <v>343.5</v>
      </c>
      <c r="Q649" s="2">
        <v>347.7</v>
      </c>
      <c r="R649" s="2">
        <v>123</v>
      </c>
      <c r="S649" s="2" t="s">
        <v>5269</v>
      </c>
      <c r="T649" s="2">
        <v>123</v>
      </c>
    </row>
    <row r="650" spans="1:20">
      <c r="A650" s="2" t="s">
        <v>3458</v>
      </c>
      <c r="B650" s="2" t="s">
        <v>1052</v>
      </c>
      <c r="C650" s="2" t="s">
        <v>63</v>
      </c>
      <c r="D650" s="2" t="s">
        <v>224</v>
      </c>
      <c r="E650" s="2">
        <v>827.5</v>
      </c>
      <c r="F650" s="2">
        <v>823.1</v>
      </c>
      <c r="G650" s="2">
        <v>841.3</v>
      </c>
      <c r="H650" s="2">
        <v>856.8</v>
      </c>
      <c r="I650" s="2">
        <v>624.29999999999995</v>
      </c>
      <c r="J650" s="2">
        <v>501.9</v>
      </c>
      <c r="K650" s="2">
        <v>279.60000000000002</v>
      </c>
      <c r="L650" s="2">
        <v>180.7</v>
      </c>
      <c r="M650" s="2">
        <v>158.9</v>
      </c>
      <c r="N650" s="2">
        <v>162</v>
      </c>
      <c r="O650" s="2">
        <v>168.5</v>
      </c>
      <c r="P650" s="2">
        <v>305.10000000000002</v>
      </c>
      <c r="Q650" s="2">
        <v>308.39999999999998</v>
      </c>
      <c r="R650" s="2"/>
      <c r="S650" s="2" t="s">
        <v>161</v>
      </c>
      <c r="T650" s="2">
        <v>158.9</v>
      </c>
    </row>
    <row r="651" spans="1:20">
      <c r="A651" s="2" t="s">
        <v>3459</v>
      </c>
      <c r="B651" s="2" t="s">
        <v>1053</v>
      </c>
      <c r="C651" s="2" t="s">
        <v>63</v>
      </c>
      <c r="D651" s="2" t="s">
        <v>224</v>
      </c>
      <c r="E651" s="2">
        <v>833.9</v>
      </c>
      <c r="F651" s="2">
        <v>831.7</v>
      </c>
      <c r="G651" s="2">
        <v>844.9</v>
      </c>
      <c r="H651" s="2">
        <v>854.4</v>
      </c>
      <c r="I651" s="2">
        <v>665.8</v>
      </c>
      <c r="J651" s="2">
        <v>564.5</v>
      </c>
      <c r="K651" s="2">
        <v>376.1</v>
      </c>
      <c r="L651" s="2">
        <v>366.8</v>
      </c>
      <c r="M651" s="2">
        <v>364.3</v>
      </c>
      <c r="N651" s="2">
        <v>368.3</v>
      </c>
      <c r="O651" s="2">
        <v>381.5</v>
      </c>
      <c r="P651" s="2">
        <v>527.70000000000005</v>
      </c>
      <c r="Q651" s="2">
        <v>529.5</v>
      </c>
      <c r="R651" s="2">
        <v>146.1</v>
      </c>
      <c r="S651" s="2" t="s">
        <v>5269</v>
      </c>
      <c r="T651" s="2">
        <v>146.1</v>
      </c>
    </row>
    <row r="652" spans="1:20">
      <c r="A652" s="2" t="s">
        <v>3460</v>
      </c>
      <c r="B652" s="2" t="s">
        <v>1055</v>
      </c>
      <c r="C652" s="2" t="s">
        <v>63</v>
      </c>
      <c r="D652" s="2" t="s">
        <v>224</v>
      </c>
      <c r="E652" s="2">
        <v>642.9</v>
      </c>
      <c r="F652" s="2">
        <v>642.20000000000005</v>
      </c>
      <c r="G652" s="2">
        <v>651.6</v>
      </c>
      <c r="H652" s="2">
        <v>657.2</v>
      </c>
      <c r="I652" s="2">
        <v>516.9</v>
      </c>
      <c r="J652" s="2">
        <v>452.1</v>
      </c>
      <c r="K652" s="2">
        <v>354.3</v>
      </c>
      <c r="L652" s="2">
        <v>440.3</v>
      </c>
      <c r="M652" s="2">
        <v>474.8</v>
      </c>
      <c r="N652" s="2">
        <v>481.7</v>
      </c>
      <c r="O652" s="2">
        <v>497.3</v>
      </c>
      <c r="P652" s="2">
        <v>643.70000000000005</v>
      </c>
      <c r="Q652" s="2">
        <v>647.4</v>
      </c>
      <c r="R652" s="2">
        <v>182.7</v>
      </c>
      <c r="S652" s="2" t="s">
        <v>5269</v>
      </c>
      <c r="T652" s="2">
        <v>182.7</v>
      </c>
    </row>
    <row r="653" spans="1:20">
      <c r="A653" s="2" t="s">
        <v>3461</v>
      </c>
      <c r="B653" s="2" t="s">
        <v>1057</v>
      </c>
      <c r="C653" s="2" t="s">
        <v>63</v>
      </c>
      <c r="D653" s="2" t="s">
        <v>224</v>
      </c>
      <c r="E653" s="2">
        <v>586.6</v>
      </c>
      <c r="F653" s="2">
        <v>581</v>
      </c>
      <c r="G653" s="2">
        <v>601.29999999999995</v>
      </c>
      <c r="H653" s="2">
        <v>619.79999999999995</v>
      </c>
      <c r="I653" s="2">
        <v>378.7</v>
      </c>
      <c r="J653" s="2">
        <v>266.89999999999998</v>
      </c>
      <c r="K653" s="2">
        <v>230.4</v>
      </c>
      <c r="L653" s="2">
        <v>349.4</v>
      </c>
      <c r="M653" s="2">
        <v>413.1</v>
      </c>
      <c r="N653" s="2">
        <v>421</v>
      </c>
      <c r="O653" s="2">
        <v>434.1</v>
      </c>
      <c r="P653" s="2">
        <v>538.6</v>
      </c>
      <c r="Q653" s="2">
        <v>544</v>
      </c>
      <c r="R653" s="2"/>
      <c r="S653" s="2" t="s">
        <v>152</v>
      </c>
      <c r="T653" s="2">
        <v>230.4</v>
      </c>
    </row>
    <row r="654" spans="1:20">
      <c r="A654" s="2" t="s">
        <v>3462</v>
      </c>
      <c r="B654" s="2" t="s">
        <v>1059</v>
      </c>
      <c r="C654" s="2" t="s">
        <v>63</v>
      </c>
      <c r="D654" s="2" t="s">
        <v>224</v>
      </c>
      <c r="E654" s="2">
        <v>384.5</v>
      </c>
      <c r="F654" s="2">
        <v>387.4</v>
      </c>
      <c r="G654" s="2">
        <v>386.4</v>
      </c>
      <c r="H654" s="2">
        <v>387.4</v>
      </c>
      <c r="I654" s="2">
        <v>396.4</v>
      </c>
      <c r="J654" s="2">
        <v>407</v>
      </c>
      <c r="K654" s="2">
        <v>426.1</v>
      </c>
      <c r="L654" s="2">
        <v>557</v>
      </c>
      <c r="M654" s="2">
        <v>614.6</v>
      </c>
      <c r="N654" s="2">
        <v>622.6</v>
      </c>
      <c r="O654" s="2">
        <v>637.4</v>
      </c>
      <c r="P654" s="2">
        <v>760.8</v>
      </c>
      <c r="Q654" s="2">
        <v>765.9</v>
      </c>
      <c r="R654" s="2">
        <v>358</v>
      </c>
      <c r="S654" s="2" t="s">
        <v>5269</v>
      </c>
      <c r="T654" s="2">
        <v>358</v>
      </c>
    </row>
    <row r="655" spans="1:20">
      <c r="A655" s="2" t="s">
        <v>3463</v>
      </c>
      <c r="B655" s="2" t="s">
        <v>1061</v>
      </c>
      <c r="C655" s="2" t="s">
        <v>63</v>
      </c>
      <c r="D655" s="2" t="s">
        <v>224</v>
      </c>
      <c r="E655" s="2">
        <v>792.1</v>
      </c>
      <c r="F655" s="2">
        <v>787.6</v>
      </c>
      <c r="G655" s="2">
        <v>805.9</v>
      </c>
      <c r="H655" s="2">
        <v>821.6</v>
      </c>
      <c r="I655" s="2">
        <v>588.4</v>
      </c>
      <c r="J655" s="2">
        <v>465.8</v>
      </c>
      <c r="K655" s="2">
        <v>243.9</v>
      </c>
      <c r="L655" s="2">
        <v>144.5</v>
      </c>
      <c r="M655" s="2">
        <v>182.5</v>
      </c>
      <c r="N655" s="2">
        <v>190.1</v>
      </c>
      <c r="O655" s="2">
        <v>202.6</v>
      </c>
      <c r="P655" s="2">
        <v>329.4</v>
      </c>
      <c r="Q655" s="2">
        <v>333.7</v>
      </c>
      <c r="R655" s="2"/>
      <c r="S655" s="2" t="s">
        <v>156</v>
      </c>
      <c r="T655" s="2">
        <v>144.5</v>
      </c>
    </row>
    <row r="656" spans="1:20">
      <c r="A656" s="2" t="s">
        <v>3464</v>
      </c>
      <c r="B656" s="2" t="s">
        <v>1062</v>
      </c>
      <c r="C656" s="2" t="s">
        <v>63</v>
      </c>
      <c r="D656" s="2" t="s">
        <v>224</v>
      </c>
      <c r="E656" s="2">
        <v>840.6</v>
      </c>
      <c r="F656" s="2">
        <v>838.5</v>
      </c>
      <c r="G656" s="2">
        <v>851.4</v>
      </c>
      <c r="H656" s="2">
        <v>860.5</v>
      </c>
      <c r="I656" s="2">
        <v>675</v>
      </c>
      <c r="J656" s="2">
        <v>575.20000000000005</v>
      </c>
      <c r="K656" s="2">
        <v>389.3</v>
      </c>
      <c r="L656" s="2">
        <v>381.5</v>
      </c>
      <c r="M656" s="2">
        <v>378.9</v>
      </c>
      <c r="N656" s="2">
        <v>382.8</v>
      </c>
      <c r="O656" s="2">
        <v>396</v>
      </c>
      <c r="P656" s="2">
        <v>541.9</v>
      </c>
      <c r="Q656" s="2">
        <v>543.6</v>
      </c>
      <c r="R656" s="2">
        <v>158.80000000000001</v>
      </c>
      <c r="S656" s="2" t="s">
        <v>5269</v>
      </c>
      <c r="T656" s="2">
        <v>158.80000000000001</v>
      </c>
    </row>
    <row r="657" spans="1:20">
      <c r="A657" s="2" t="s">
        <v>3465</v>
      </c>
      <c r="B657" s="2" t="s">
        <v>1063</v>
      </c>
      <c r="C657" s="2" t="s">
        <v>63</v>
      </c>
      <c r="D657" s="2" t="s">
        <v>224</v>
      </c>
      <c r="E657" s="2">
        <v>515.1</v>
      </c>
      <c r="F657" s="2">
        <v>517.9</v>
      </c>
      <c r="G657" s="2">
        <v>515.9</v>
      </c>
      <c r="H657" s="2">
        <v>510.3</v>
      </c>
      <c r="I657" s="2">
        <v>500.7</v>
      </c>
      <c r="J657" s="2">
        <v>496.4</v>
      </c>
      <c r="K657" s="2">
        <v>489.1</v>
      </c>
      <c r="L657" s="2">
        <v>612</v>
      </c>
      <c r="M657" s="2">
        <v>661.9</v>
      </c>
      <c r="N657" s="2">
        <v>669.7</v>
      </c>
      <c r="O657" s="2">
        <v>685.2</v>
      </c>
      <c r="P657" s="2">
        <v>820.3</v>
      </c>
      <c r="Q657" s="2">
        <v>824.9</v>
      </c>
      <c r="R657" s="2">
        <v>382.4</v>
      </c>
      <c r="S657" s="2" t="s">
        <v>5269</v>
      </c>
      <c r="T657" s="2">
        <v>382.4</v>
      </c>
    </row>
    <row r="658" spans="1:20">
      <c r="A658" s="2" t="s">
        <v>3466</v>
      </c>
      <c r="B658" s="2" t="s">
        <v>1064</v>
      </c>
      <c r="C658" s="2" t="s">
        <v>63</v>
      </c>
      <c r="D658" s="2" t="s">
        <v>224</v>
      </c>
      <c r="E658" s="2">
        <v>896.1</v>
      </c>
      <c r="F658" s="2">
        <v>891.3</v>
      </c>
      <c r="G658" s="2">
        <v>910.2</v>
      </c>
      <c r="H658" s="2">
        <v>926.6</v>
      </c>
      <c r="I658" s="2">
        <v>689.5</v>
      </c>
      <c r="J658" s="2">
        <v>566.20000000000005</v>
      </c>
      <c r="K658" s="2">
        <v>349.3</v>
      </c>
      <c r="L658" s="2">
        <v>253.1</v>
      </c>
      <c r="M658" s="2">
        <v>241.3</v>
      </c>
      <c r="N658" s="2">
        <v>241.7</v>
      </c>
      <c r="O658" s="2">
        <v>242</v>
      </c>
      <c r="P658" s="2">
        <v>245.4</v>
      </c>
      <c r="Q658" s="2">
        <v>243.6</v>
      </c>
      <c r="R658" s="2">
        <v>240.9</v>
      </c>
      <c r="S658" s="2" t="s">
        <v>5269</v>
      </c>
      <c r="T658" s="2">
        <v>240.9</v>
      </c>
    </row>
    <row r="659" spans="1:20">
      <c r="A659" s="2" t="s">
        <v>3467</v>
      </c>
      <c r="B659" s="2" t="s">
        <v>1065</v>
      </c>
      <c r="C659" s="2" t="s">
        <v>63</v>
      </c>
      <c r="D659" s="2" t="s">
        <v>224</v>
      </c>
      <c r="E659" s="2">
        <v>370.7</v>
      </c>
      <c r="F659" s="2">
        <v>373.8</v>
      </c>
      <c r="G659" s="2">
        <v>372.7</v>
      </c>
      <c r="H659" s="2">
        <v>384.8</v>
      </c>
      <c r="I659" s="2">
        <v>390.7</v>
      </c>
      <c r="J659" s="2">
        <v>402.9</v>
      </c>
      <c r="K659" s="2">
        <v>424.5</v>
      </c>
      <c r="L659" s="2">
        <v>555.79999999999995</v>
      </c>
      <c r="M659" s="2">
        <v>614.1</v>
      </c>
      <c r="N659" s="2">
        <v>622.1</v>
      </c>
      <c r="O659" s="2">
        <v>636.79999999999995</v>
      </c>
      <c r="P659" s="2">
        <v>758.6</v>
      </c>
      <c r="Q659" s="2">
        <v>763.7</v>
      </c>
      <c r="R659" s="2">
        <v>360.9</v>
      </c>
      <c r="S659" s="2" t="s">
        <v>5269</v>
      </c>
      <c r="T659" s="2">
        <v>360.9</v>
      </c>
    </row>
    <row r="660" spans="1:20">
      <c r="A660" s="2" t="s">
        <v>3468</v>
      </c>
      <c r="B660" s="2" t="s">
        <v>1066</v>
      </c>
      <c r="C660" s="2" t="s">
        <v>63</v>
      </c>
      <c r="D660" s="2" t="s">
        <v>224</v>
      </c>
      <c r="E660" s="2">
        <v>363.5</v>
      </c>
      <c r="F660" s="2">
        <v>360.6</v>
      </c>
      <c r="G660" s="2">
        <v>378.2</v>
      </c>
      <c r="H660" s="2">
        <v>397.8</v>
      </c>
      <c r="I660" s="2">
        <v>379.3</v>
      </c>
      <c r="J660" s="2">
        <v>392.3</v>
      </c>
      <c r="K660" s="2">
        <v>415.8</v>
      </c>
      <c r="L660" s="2">
        <v>547.1</v>
      </c>
      <c r="M660" s="2">
        <v>606.1</v>
      </c>
      <c r="N660" s="2">
        <v>614.1</v>
      </c>
      <c r="O660" s="2">
        <v>628.70000000000005</v>
      </c>
      <c r="P660" s="2">
        <v>749.1</v>
      </c>
      <c r="Q660" s="2">
        <v>754.3</v>
      </c>
      <c r="R660" s="2">
        <v>356.1</v>
      </c>
      <c r="S660" s="2" t="s">
        <v>5269</v>
      </c>
      <c r="T660" s="2">
        <v>356.1</v>
      </c>
    </row>
    <row r="661" spans="1:20">
      <c r="A661" s="2" t="s">
        <v>3469</v>
      </c>
      <c r="B661" s="2" t="s">
        <v>1067</v>
      </c>
      <c r="C661" s="2" t="s">
        <v>63</v>
      </c>
      <c r="D661" s="2" t="s">
        <v>224</v>
      </c>
      <c r="E661" s="2">
        <v>856.3</v>
      </c>
      <c r="F661" s="2">
        <v>854.2</v>
      </c>
      <c r="G661" s="2">
        <v>867.3</v>
      </c>
      <c r="H661" s="2">
        <v>876.7</v>
      </c>
      <c r="I661" s="2">
        <v>688.4</v>
      </c>
      <c r="J661" s="2">
        <v>586.6</v>
      </c>
      <c r="K661" s="2">
        <v>396.2</v>
      </c>
      <c r="L661" s="2">
        <v>380.5</v>
      </c>
      <c r="M661" s="2">
        <v>374.3</v>
      </c>
      <c r="N661" s="2">
        <v>377.9</v>
      </c>
      <c r="O661" s="2">
        <v>390.5</v>
      </c>
      <c r="P661" s="2">
        <v>534.6</v>
      </c>
      <c r="Q661" s="2">
        <v>536.1</v>
      </c>
      <c r="R661" s="2">
        <v>166.9</v>
      </c>
      <c r="S661" s="2" t="s">
        <v>5269</v>
      </c>
      <c r="T661" s="2">
        <v>166.9</v>
      </c>
    </row>
    <row r="662" spans="1:20">
      <c r="A662" s="2" t="s">
        <v>3470</v>
      </c>
      <c r="B662" s="2" t="s">
        <v>1068</v>
      </c>
      <c r="C662" s="2" t="s">
        <v>63</v>
      </c>
      <c r="D662" s="2" t="s">
        <v>224</v>
      </c>
      <c r="E662" s="2">
        <v>721</v>
      </c>
      <c r="F662" s="2">
        <v>720.2</v>
      </c>
      <c r="G662" s="2">
        <v>729.7</v>
      </c>
      <c r="H662" s="2">
        <v>735.3</v>
      </c>
      <c r="I662" s="2">
        <v>588.70000000000005</v>
      </c>
      <c r="J662" s="2">
        <v>514.4</v>
      </c>
      <c r="K662" s="2">
        <v>387.6</v>
      </c>
      <c r="L662" s="2">
        <v>446.8</v>
      </c>
      <c r="M662" s="2">
        <v>469.7</v>
      </c>
      <c r="N662" s="2">
        <v>475.8</v>
      </c>
      <c r="O662" s="2">
        <v>491</v>
      </c>
      <c r="P662" s="2">
        <v>640.6</v>
      </c>
      <c r="Q662" s="2">
        <v>643.70000000000005</v>
      </c>
      <c r="R662" s="2">
        <v>184.6</v>
      </c>
      <c r="S662" s="2" t="s">
        <v>5269</v>
      </c>
      <c r="T662" s="2">
        <v>184.6</v>
      </c>
    </row>
    <row r="663" spans="1:20">
      <c r="A663" s="2" t="s">
        <v>3471</v>
      </c>
      <c r="B663" s="2" t="s">
        <v>1069</v>
      </c>
      <c r="C663" s="2" t="s">
        <v>63</v>
      </c>
      <c r="D663" s="2" t="s">
        <v>224</v>
      </c>
      <c r="E663" s="2">
        <v>661.7</v>
      </c>
      <c r="F663" s="2">
        <v>657.3</v>
      </c>
      <c r="G663" s="2">
        <v>675.6</v>
      </c>
      <c r="H663" s="2">
        <v>691.3</v>
      </c>
      <c r="I663" s="2">
        <v>459</v>
      </c>
      <c r="J663" s="2">
        <v>337.7</v>
      </c>
      <c r="K663" s="2">
        <v>120.8</v>
      </c>
      <c r="L663" s="2">
        <v>248.8</v>
      </c>
      <c r="M663" s="2">
        <v>308.3</v>
      </c>
      <c r="N663" s="2">
        <v>316.3</v>
      </c>
      <c r="O663" s="2">
        <v>330.7</v>
      </c>
      <c r="P663" s="2">
        <v>453.6</v>
      </c>
      <c r="Q663" s="2">
        <v>458.5</v>
      </c>
      <c r="R663" s="2">
        <v>111.4</v>
      </c>
      <c r="S663" s="2" t="s">
        <v>5269</v>
      </c>
      <c r="T663" s="2">
        <v>111.4</v>
      </c>
    </row>
    <row r="664" spans="1:20">
      <c r="A664" s="2" t="s">
        <v>3472</v>
      </c>
      <c r="B664" s="2" t="s">
        <v>1070</v>
      </c>
      <c r="C664" s="2" t="s">
        <v>63</v>
      </c>
      <c r="D664" s="2" t="s">
        <v>224</v>
      </c>
      <c r="E664" s="2">
        <v>873.9</v>
      </c>
      <c r="F664" s="2">
        <v>869.1</v>
      </c>
      <c r="G664" s="2">
        <v>888.1</v>
      </c>
      <c r="H664" s="2">
        <v>904.5</v>
      </c>
      <c r="I664" s="2">
        <v>667.2</v>
      </c>
      <c r="J664" s="2">
        <v>543.9</v>
      </c>
      <c r="K664" s="2">
        <v>327.5</v>
      </c>
      <c r="L664" s="2">
        <v>232.6</v>
      </c>
      <c r="M664" s="2">
        <v>226.5</v>
      </c>
      <c r="N664" s="2">
        <v>227.7</v>
      </c>
      <c r="O664" s="2">
        <v>228.6</v>
      </c>
      <c r="P664" s="2">
        <v>238.6</v>
      </c>
      <c r="Q664" s="2">
        <v>243.8</v>
      </c>
      <c r="R664" s="2"/>
      <c r="S664" s="2" t="s">
        <v>161</v>
      </c>
      <c r="T664" s="2">
        <v>226.5</v>
      </c>
    </row>
    <row r="665" spans="1:20">
      <c r="A665" s="2" t="s">
        <v>3473</v>
      </c>
      <c r="B665" s="2" t="s">
        <v>1071</v>
      </c>
      <c r="C665" s="2" t="s">
        <v>63</v>
      </c>
      <c r="D665" s="2" t="s">
        <v>224</v>
      </c>
      <c r="E665" s="2">
        <v>436.2</v>
      </c>
      <c r="F665" s="2">
        <v>433.6</v>
      </c>
      <c r="G665" s="2">
        <v>448.2</v>
      </c>
      <c r="H665" s="2">
        <v>460.8</v>
      </c>
      <c r="I665" s="2">
        <v>339.3</v>
      </c>
      <c r="J665" s="2">
        <v>338.9</v>
      </c>
      <c r="K665" s="2">
        <v>351.3</v>
      </c>
      <c r="L665" s="2">
        <v>481.8</v>
      </c>
      <c r="M665" s="2">
        <v>538.79999999999995</v>
      </c>
      <c r="N665" s="2">
        <v>546.79999999999995</v>
      </c>
      <c r="O665" s="2">
        <v>561.70000000000005</v>
      </c>
      <c r="P665" s="2">
        <v>686.5</v>
      </c>
      <c r="Q665" s="2">
        <v>691.5</v>
      </c>
      <c r="R665" s="2">
        <v>283.2</v>
      </c>
      <c r="S665" s="2" t="s">
        <v>5269</v>
      </c>
      <c r="T665" s="2">
        <v>283.2</v>
      </c>
    </row>
    <row r="666" spans="1:20">
      <c r="A666" s="2" t="s">
        <v>3474</v>
      </c>
      <c r="B666" s="2" t="s">
        <v>1072</v>
      </c>
      <c r="C666" s="2" t="s">
        <v>63</v>
      </c>
      <c r="D666" s="2" t="s">
        <v>224</v>
      </c>
      <c r="E666" s="2">
        <v>859.9</v>
      </c>
      <c r="F666" s="2">
        <v>857.7</v>
      </c>
      <c r="G666" s="2">
        <v>870.9</v>
      </c>
      <c r="H666" s="2">
        <v>880.3</v>
      </c>
      <c r="I666" s="2">
        <v>691.7</v>
      </c>
      <c r="J666" s="2">
        <v>589.70000000000005</v>
      </c>
      <c r="K666" s="2">
        <v>398.7</v>
      </c>
      <c r="L666" s="2">
        <v>381.7</v>
      </c>
      <c r="M666" s="2">
        <v>374.8</v>
      </c>
      <c r="N666" s="2">
        <v>378.3</v>
      </c>
      <c r="O666" s="2">
        <v>390.9</v>
      </c>
      <c r="P666" s="2">
        <v>534.5</v>
      </c>
      <c r="Q666" s="2">
        <v>536</v>
      </c>
      <c r="R666" s="2">
        <v>169.6</v>
      </c>
      <c r="S666" s="2" t="s">
        <v>5269</v>
      </c>
      <c r="T666" s="2">
        <v>169.6</v>
      </c>
    </row>
    <row r="667" spans="1:20">
      <c r="A667" s="2" t="s">
        <v>3475</v>
      </c>
      <c r="B667" s="2" t="s">
        <v>1073</v>
      </c>
      <c r="C667" s="2" t="s">
        <v>63</v>
      </c>
      <c r="D667" s="2" t="s">
        <v>224</v>
      </c>
      <c r="E667" s="2">
        <v>881.9</v>
      </c>
      <c r="F667" s="2">
        <v>877</v>
      </c>
      <c r="G667" s="2">
        <v>896</v>
      </c>
      <c r="H667" s="2">
        <v>912.6</v>
      </c>
      <c r="I667" s="2">
        <v>675</v>
      </c>
      <c r="J667" s="2">
        <v>551.6</v>
      </c>
      <c r="K667" s="2">
        <v>335.8</v>
      </c>
      <c r="L667" s="2">
        <v>241.4</v>
      </c>
      <c r="M667" s="2">
        <v>235</v>
      </c>
      <c r="N667" s="2">
        <v>236.1</v>
      </c>
      <c r="O667" s="2">
        <v>236.8</v>
      </c>
      <c r="P667" s="2">
        <v>234.6</v>
      </c>
      <c r="Q667" s="2">
        <v>239</v>
      </c>
      <c r="R667" s="2"/>
      <c r="S667" s="2" t="s">
        <v>169</v>
      </c>
      <c r="T667" s="2">
        <v>234.6</v>
      </c>
    </row>
    <row r="668" spans="1:20">
      <c r="A668" s="2" t="s">
        <v>3476</v>
      </c>
      <c r="B668" s="2" t="s">
        <v>1074</v>
      </c>
      <c r="C668" s="2" t="s">
        <v>63</v>
      </c>
      <c r="D668" s="2" t="s">
        <v>224</v>
      </c>
      <c r="E668" s="2">
        <v>460.9</v>
      </c>
      <c r="F668" s="2">
        <v>459.7</v>
      </c>
      <c r="G668" s="2">
        <v>470.6</v>
      </c>
      <c r="H668" s="2">
        <v>479</v>
      </c>
      <c r="I668" s="2">
        <v>368.7</v>
      </c>
      <c r="J668" s="2">
        <v>355.5</v>
      </c>
      <c r="K668" s="2">
        <v>353.2</v>
      </c>
      <c r="L668" s="2">
        <v>480.9</v>
      </c>
      <c r="M668" s="2">
        <v>535.20000000000005</v>
      </c>
      <c r="N668" s="2">
        <v>543.1</v>
      </c>
      <c r="O668" s="2">
        <v>558.29999999999995</v>
      </c>
      <c r="P668" s="2">
        <v>687.8</v>
      </c>
      <c r="Q668" s="2">
        <v>692.7</v>
      </c>
      <c r="R668" s="2">
        <v>269.7</v>
      </c>
      <c r="S668" s="2" t="s">
        <v>5269</v>
      </c>
      <c r="T668" s="2">
        <v>269.7</v>
      </c>
    </row>
    <row r="669" spans="1:20">
      <c r="A669" s="2" t="s">
        <v>3477</v>
      </c>
      <c r="B669" s="2" t="s">
        <v>1076</v>
      </c>
      <c r="C669" s="2" t="s">
        <v>63</v>
      </c>
      <c r="D669" s="2" t="s">
        <v>224</v>
      </c>
      <c r="E669" s="2">
        <v>852.8</v>
      </c>
      <c r="F669" s="2">
        <v>850.8</v>
      </c>
      <c r="G669" s="2">
        <v>863.6</v>
      </c>
      <c r="H669" s="2">
        <v>872.9</v>
      </c>
      <c r="I669" s="2">
        <v>686.6</v>
      </c>
      <c r="J669" s="2">
        <v>586.1</v>
      </c>
      <c r="K669" s="2">
        <v>398.2</v>
      </c>
      <c r="L669" s="2">
        <v>386</v>
      </c>
      <c r="M669" s="2">
        <v>381.1</v>
      </c>
      <c r="N669" s="2">
        <v>384.8</v>
      </c>
      <c r="O669" s="2">
        <v>397.6</v>
      </c>
      <c r="P669" s="2">
        <v>542.29999999999995</v>
      </c>
      <c r="Q669" s="2">
        <v>543.9</v>
      </c>
      <c r="R669" s="2">
        <v>168.1</v>
      </c>
      <c r="S669" s="2" t="s">
        <v>5269</v>
      </c>
      <c r="T669" s="2">
        <v>168.1</v>
      </c>
    </row>
    <row r="670" spans="1:20">
      <c r="A670" s="2" t="s">
        <v>3478</v>
      </c>
      <c r="B670" s="2" t="s">
        <v>1077</v>
      </c>
      <c r="C670" s="2" t="s">
        <v>63</v>
      </c>
      <c r="D670" s="2" t="s">
        <v>224</v>
      </c>
      <c r="E670" s="2">
        <v>862.3</v>
      </c>
      <c r="F670" s="2">
        <v>859.4</v>
      </c>
      <c r="G670" s="2">
        <v>874.2</v>
      </c>
      <c r="H670" s="2">
        <v>885.6</v>
      </c>
      <c r="I670" s="2">
        <v>680.7</v>
      </c>
      <c r="J670" s="2">
        <v>570.4</v>
      </c>
      <c r="K670" s="2">
        <v>363.1</v>
      </c>
      <c r="L670" s="2">
        <v>321.3</v>
      </c>
      <c r="M670" s="2">
        <v>306.7</v>
      </c>
      <c r="N670" s="2">
        <v>309.5</v>
      </c>
      <c r="O670" s="2">
        <v>321.10000000000002</v>
      </c>
      <c r="P670" s="2">
        <v>461.6</v>
      </c>
      <c r="Q670" s="2">
        <v>462.9</v>
      </c>
      <c r="R670" s="2">
        <v>146.80000000000001</v>
      </c>
      <c r="S670" s="2" t="s">
        <v>5269</v>
      </c>
      <c r="T670" s="2">
        <v>146.80000000000001</v>
      </c>
    </row>
    <row r="671" spans="1:20">
      <c r="A671" s="2" t="s">
        <v>3479</v>
      </c>
      <c r="B671" s="2" t="s">
        <v>1078</v>
      </c>
      <c r="C671" s="2" t="s">
        <v>63</v>
      </c>
      <c r="D671" s="2" t="s">
        <v>224</v>
      </c>
      <c r="E671" s="2">
        <v>725.8</v>
      </c>
      <c r="F671" s="2">
        <v>724</v>
      </c>
      <c r="G671" s="2">
        <v>736.2</v>
      </c>
      <c r="H671" s="2">
        <v>744.9</v>
      </c>
      <c r="I671" s="2">
        <v>568.5</v>
      </c>
      <c r="J671" s="2">
        <v>478.1</v>
      </c>
      <c r="K671" s="2">
        <v>322.8</v>
      </c>
      <c r="L671" s="2">
        <v>367.3</v>
      </c>
      <c r="M671" s="2">
        <v>388.3</v>
      </c>
      <c r="N671" s="2">
        <v>394.4</v>
      </c>
      <c r="O671" s="2">
        <v>409.6</v>
      </c>
      <c r="P671" s="2">
        <v>559.29999999999995</v>
      </c>
      <c r="Q671" s="2">
        <v>562.29999999999995</v>
      </c>
      <c r="R671" s="2">
        <v>106.6</v>
      </c>
      <c r="S671" s="2" t="s">
        <v>5269</v>
      </c>
      <c r="T671" s="2">
        <v>106.6</v>
      </c>
    </row>
    <row r="672" spans="1:20">
      <c r="A672" s="2" t="s">
        <v>3480</v>
      </c>
      <c r="B672" s="2" t="s">
        <v>1079</v>
      </c>
      <c r="C672" s="2" t="s">
        <v>63</v>
      </c>
      <c r="D672" s="2" t="s">
        <v>224</v>
      </c>
      <c r="E672" s="2">
        <v>734.8</v>
      </c>
      <c r="F672" s="2">
        <v>729.5</v>
      </c>
      <c r="G672" s="2">
        <v>749.3</v>
      </c>
      <c r="H672" s="2">
        <v>766.8</v>
      </c>
      <c r="I672" s="2">
        <v>526.1</v>
      </c>
      <c r="J672" s="2">
        <v>403.8</v>
      </c>
      <c r="K672" s="2">
        <v>212.2</v>
      </c>
      <c r="L672" s="2">
        <v>222.7</v>
      </c>
      <c r="M672" s="2">
        <v>283.2</v>
      </c>
      <c r="N672" s="2">
        <v>290.3</v>
      </c>
      <c r="O672" s="2">
        <v>300.7</v>
      </c>
      <c r="P672" s="2">
        <v>387.5</v>
      </c>
      <c r="Q672" s="2">
        <v>393</v>
      </c>
      <c r="R672" s="2"/>
      <c r="S672" s="2" t="s">
        <v>152</v>
      </c>
      <c r="T672" s="2">
        <v>212.2</v>
      </c>
    </row>
    <row r="673" spans="1:20">
      <c r="A673" s="2" t="s">
        <v>3481</v>
      </c>
      <c r="B673" s="2" t="s">
        <v>1080</v>
      </c>
      <c r="C673" s="2" t="s">
        <v>63</v>
      </c>
      <c r="D673" s="2" t="s">
        <v>224</v>
      </c>
      <c r="E673" s="2">
        <v>363.6</v>
      </c>
      <c r="F673" s="2">
        <v>361.9</v>
      </c>
      <c r="G673" s="2">
        <v>378</v>
      </c>
      <c r="H673" s="2">
        <v>397.3</v>
      </c>
      <c r="I673" s="2">
        <v>379.3</v>
      </c>
      <c r="J673" s="2">
        <v>392.2</v>
      </c>
      <c r="K673" s="2">
        <v>415.5</v>
      </c>
      <c r="L673" s="2">
        <v>546.9</v>
      </c>
      <c r="M673" s="2">
        <v>605.70000000000005</v>
      </c>
      <c r="N673" s="2">
        <v>613.70000000000005</v>
      </c>
      <c r="O673" s="2">
        <v>628.4</v>
      </c>
      <c r="P673" s="2">
        <v>749</v>
      </c>
      <c r="Q673" s="2">
        <v>754.1</v>
      </c>
      <c r="R673" s="2">
        <v>355.4</v>
      </c>
      <c r="S673" s="2" t="s">
        <v>5269</v>
      </c>
      <c r="T673" s="2">
        <v>355.4</v>
      </c>
    </row>
    <row r="674" spans="1:20">
      <c r="A674" s="2" t="s">
        <v>3482</v>
      </c>
      <c r="B674" s="2" t="s">
        <v>1081</v>
      </c>
      <c r="C674" s="2" t="s">
        <v>63</v>
      </c>
      <c r="D674" s="2" t="s">
        <v>224</v>
      </c>
      <c r="E674" s="2">
        <v>516.5</v>
      </c>
      <c r="F674" s="2">
        <v>519.29999999999995</v>
      </c>
      <c r="G674" s="2">
        <v>517.4</v>
      </c>
      <c r="H674" s="2">
        <v>512</v>
      </c>
      <c r="I674" s="2">
        <v>500.6</v>
      </c>
      <c r="J674" s="2">
        <v>495.7</v>
      </c>
      <c r="K674" s="2">
        <v>487.5</v>
      </c>
      <c r="L674" s="2">
        <v>610.1</v>
      </c>
      <c r="M674" s="2">
        <v>659.9</v>
      </c>
      <c r="N674" s="2">
        <v>667.6</v>
      </c>
      <c r="O674" s="2">
        <v>683.1</v>
      </c>
      <c r="P674" s="2">
        <v>818.4</v>
      </c>
      <c r="Q674" s="2">
        <v>823</v>
      </c>
      <c r="R674" s="2">
        <v>380</v>
      </c>
      <c r="S674" s="2" t="s">
        <v>5269</v>
      </c>
      <c r="T674" s="2">
        <v>380</v>
      </c>
    </row>
    <row r="675" spans="1:20">
      <c r="A675" s="2" t="s">
        <v>3483</v>
      </c>
      <c r="B675" s="2" t="s">
        <v>1082</v>
      </c>
      <c r="C675" s="2" t="s">
        <v>63</v>
      </c>
      <c r="D675" s="2" t="s">
        <v>224</v>
      </c>
      <c r="E675" s="2">
        <v>397.4</v>
      </c>
      <c r="F675" s="2">
        <v>399.2</v>
      </c>
      <c r="G675" s="2">
        <v>402.2</v>
      </c>
      <c r="H675" s="2">
        <v>405.3</v>
      </c>
      <c r="I675" s="2">
        <v>391.2</v>
      </c>
      <c r="J675" s="2">
        <v>399.2</v>
      </c>
      <c r="K675" s="2">
        <v>414.9</v>
      </c>
      <c r="L675" s="2">
        <v>545.4</v>
      </c>
      <c r="M675" s="2">
        <v>602.20000000000005</v>
      </c>
      <c r="N675" s="2">
        <v>610.1</v>
      </c>
      <c r="O675" s="2">
        <v>625.1</v>
      </c>
      <c r="P675" s="2">
        <v>750.1</v>
      </c>
      <c r="Q675" s="2">
        <v>755.1</v>
      </c>
      <c r="R675" s="2">
        <v>343</v>
      </c>
      <c r="S675" s="2" t="s">
        <v>5269</v>
      </c>
      <c r="T675" s="2">
        <v>343</v>
      </c>
    </row>
    <row r="676" spans="1:20">
      <c r="A676" s="2" t="s">
        <v>3484</v>
      </c>
      <c r="B676" s="2" t="s">
        <v>1084</v>
      </c>
      <c r="C676" s="2" t="s">
        <v>63</v>
      </c>
      <c r="D676" s="2" t="s">
        <v>224</v>
      </c>
      <c r="E676" s="2">
        <v>369.6</v>
      </c>
      <c r="F676" s="2">
        <v>372.8</v>
      </c>
      <c r="G676" s="2">
        <v>370.9</v>
      </c>
      <c r="H676" s="2">
        <v>384.7</v>
      </c>
      <c r="I676" s="2">
        <v>390.9</v>
      </c>
      <c r="J676" s="2">
        <v>403.3</v>
      </c>
      <c r="K676" s="2">
        <v>425.2</v>
      </c>
      <c r="L676" s="2">
        <v>556.5</v>
      </c>
      <c r="M676" s="2">
        <v>614.9</v>
      </c>
      <c r="N676" s="2">
        <v>623</v>
      </c>
      <c r="O676" s="2">
        <v>637.70000000000005</v>
      </c>
      <c r="P676" s="2">
        <v>759.3</v>
      </c>
      <c r="Q676" s="2">
        <v>764.4</v>
      </c>
      <c r="R676" s="2">
        <v>362.1</v>
      </c>
      <c r="S676" s="2" t="s">
        <v>5269</v>
      </c>
      <c r="T676" s="2">
        <v>362.1</v>
      </c>
    </row>
    <row r="677" spans="1:20">
      <c r="A677" s="2" t="s">
        <v>3485</v>
      </c>
      <c r="B677" s="2" t="s">
        <v>1085</v>
      </c>
      <c r="C677" s="2" t="s">
        <v>63</v>
      </c>
      <c r="D677" s="2" t="s">
        <v>224</v>
      </c>
      <c r="E677" s="2">
        <v>781.7</v>
      </c>
      <c r="F677" s="2">
        <v>779.7</v>
      </c>
      <c r="G677" s="2">
        <v>792.4</v>
      </c>
      <c r="H677" s="2">
        <v>801.4</v>
      </c>
      <c r="I677" s="2">
        <v>619.1</v>
      </c>
      <c r="J677" s="2">
        <v>522.79999999999995</v>
      </c>
      <c r="K677" s="2">
        <v>348.6</v>
      </c>
      <c r="L677" s="2">
        <v>364.7</v>
      </c>
      <c r="M677" s="2">
        <v>373.9</v>
      </c>
      <c r="N677" s="2">
        <v>379</v>
      </c>
      <c r="O677" s="2">
        <v>393.4</v>
      </c>
      <c r="P677" s="2">
        <v>542.9</v>
      </c>
      <c r="Q677" s="2">
        <v>545.29999999999995</v>
      </c>
      <c r="R677" s="2">
        <v>119.3</v>
      </c>
      <c r="S677" s="2" t="s">
        <v>5269</v>
      </c>
      <c r="T677" s="2">
        <v>119.3</v>
      </c>
    </row>
    <row r="678" spans="1:20">
      <c r="A678" s="2" t="s">
        <v>3486</v>
      </c>
      <c r="B678" s="2" t="s">
        <v>1086</v>
      </c>
      <c r="C678" s="2" t="s">
        <v>63</v>
      </c>
      <c r="D678" s="2" t="s">
        <v>224</v>
      </c>
      <c r="E678" s="2">
        <v>710.4</v>
      </c>
      <c r="F678" s="2">
        <v>707.1</v>
      </c>
      <c r="G678" s="2">
        <v>722.9</v>
      </c>
      <c r="H678" s="2">
        <v>735.5</v>
      </c>
      <c r="I678" s="2">
        <v>524.6</v>
      </c>
      <c r="J678" s="2">
        <v>414.8</v>
      </c>
      <c r="K678" s="2">
        <v>221.7</v>
      </c>
      <c r="L678" s="2">
        <v>260.7</v>
      </c>
      <c r="M678" s="2">
        <v>293.7</v>
      </c>
      <c r="N678" s="2">
        <v>300.8</v>
      </c>
      <c r="O678" s="2">
        <v>316.5</v>
      </c>
      <c r="P678" s="2">
        <v>462.2</v>
      </c>
      <c r="Q678" s="2">
        <v>465.9</v>
      </c>
      <c r="R678" s="2">
        <v>9.8000000000000007</v>
      </c>
      <c r="S678" s="2" t="s">
        <v>5269</v>
      </c>
      <c r="T678" s="2">
        <v>9.8000000000000007</v>
      </c>
    </row>
    <row r="679" spans="1:20">
      <c r="A679" s="2" t="s">
        <v>3487</v>
      </c>
      <c r="B679" s="2" t="s">
        <v>1088</v>
      </c>
      <c r="C679" s="2" t="s">
        <v>63</v>
      </c>
      <c r="D679" s="2" t="s">
        <v>224</v>
      </c>
      <c r="E679" s="2">
        <v>848.1</v>
      </c>
      <c r="F679" s="2">
        <v>845.9</v>
      </c>
      <c r="G679" s="2">
        <v>859.1</v>
      </c>
      <c r="H679" s="2">
        <v>868.6</v>
      </c>
      <c r="I679" s="2">
        <v>679.8</v>
      </c>
      <c r="J679" s="2">
        <v>578.1</v>
      </c>
      <c r="K679" s="2">
        <v>388.2</v>
      </c>
      <c r="L679" s="2">
        <v>374.3</v>
      </c>
      <c r="M679" s="2">
        <v>369.3</v>
      </c>
      <c r="N679" s="2">
        <v>373</v>
      </c>
      <c r="O679" s="2">
        <v>385.9</v>
      </c>
      <c r="P679" s="2">
        <v>530.79999999999995</v>
      </c>
      <c r="Q679" s="2">
        <v>532.4</v>
      </c>
      <c r="R679" s="2">
        <v>158.6</v>
      </c>
      <c r="S679" s="2" t="s">
        <v>5269</v>
      </c>
      <c r="T679" s="2">
        <v>158.6</v>
      </c>
    </row>
    <row r="680" spans="1:20">
      <c r="A680" s="2" t="s">
        <v>3488</v>
      </c>
      <c r="B680" s="2" t="s">
        <v>1089</v>
      </c>
      <c r="C680" s="2" t="s">
        <v>63</v>
      </c>
      <c r="D680" s="2" t="s">
        <v>224</v>
      </c>
      <c r="E680" s="2">
        <v>846.2</v>
      </c>
      <c r="F680" s="2">
        <v>844.1</v>
      </c>
      <c r="G680" s="2">
        <v>857.1</v>
      </c>
      <c r="H680" s="2">
        <v>866.6</v>
      </c>
      <c r="I680" s="2">
        <v>678.7</v>
      </c>
      <c r="J680" s="2">
        <v>577.5</v>
      </c>
      <c r="K680" s="2">
        <v>388.7</v>
      </c>
      <c r="L680" s="2">
        <v>376.5</v>
      </c>
      <c r="M680" s="2">
        <v>372.1</v>
      </c>
      <c r="N680" s="2">
        <v>375.9</v>
      </c>
      <c r="O680" s="2">
        <v>388.9</v>
      </c>
      <c r="P680" s="2">
        <v>534</v>
      </c>
      <c r="Q680" s="2">
        <v>535.70000000000005</v>
      </c>
      <c r="R680" s="2">
        <v>158.80000000000001</v>
      </c>
      <c r="S680" s="2" t="s">
        <v>5269</v>
      </c>
      <c r="T680" s="2">
        <v>158.80000000000001</v>
      </c>
    </row>
    <row r="681" spans="1:20">
      <c r="A681" s="2" t="s">
        <v>3489</v>
      </c>
      <c r="B681" s="2" t="s">
        <v>1090</v>
      </c>
      <c r="C681" s="2" t="s">
        <v>63</v>
      </c>
      <c r="D681" s="2" t="s">
        <v>224</v>
      </c>
      <c r="E681" s="2">
        <v>365</v>
      </c>
      <c r="F681" s="2">
        <v>360.2</v>
      </c>
      <c r="G681" s="2">
        <v>379.8</v>
      </c>
      <c r="H681" s="2">
        <v>399.4</v>
      </c>
      <c r="I681" s="2">
        <v>377.9</v>
      </c>
      <c r="J681" s="2">
        <v>391</v>
      </c>
      <c r="K681" s="2">
        <v>414.7</v>
      </c>
      <c r="L681" s="2">
        <v>546.1</v>
      </c>
      <c r="M681" s="2">
        <v>605.1</v>
      </c>
      <c r="N681" s="2">
        <v>613.1</v>
      </c>
      <c r="O681" s="2">
        <v>627.70000000000005</v>
      </c>
      <c r="P681" s="2">
        <v>748</v>
      </c>
      <c r="Q681" s="2">
        <v>753.1</v>
      </c>
      <c r="R681" s="2"/>
      <c r="S681" s="2" t="s">
        <v>133</v>
      </c>
      <c r="T681" s="2">
        <v>360.2</v>
      </c>
    </row>
    <row r="682" spans="1:20">
      <c r="A682" s="2" t="s">
        <v>3490</v>
      </c>
      <c r="B682" s="2" t="s">
        <v>1091</v>
      </c>
      <c r="C682" s="2" t="s">
        <v>63</v>
      </c>
      <c r="D682" s="2" t="s">
        <v>224</v>
      </c>
      <c r="E682" s="2">
        <v>721.7</v>
      </c>
      <c r="F682" s="2">
        <v>721</v>
      </c>
      <c r="G682" s="2">
        <v>730.5</v>
      </c>
      <c r="H682" s="2">
        <v>736.1</v>
      </c>
      <c r="I682" s="2">
        <v>589.4</v>
      </c>
      <c r="J682" s="2">
        <v>514.9</v>
      </c>
      <c r="K682" s="2">
        <v>387.8</v>
      </c>
      <c r="L682" s="2">
        <v>446.7</v>
      </c>
      <c r="M682" s="2">
        <v>469.4</v>
      </c>
      <c r="N682" s="2">
        <v>475.5</v>
      </c>
      <c r="O682" s="2">
        <v>490.7</v>
      </c>
      <c r="P682" s="2">
        <v>640.29999999999995</v>
      </c>
      <c r="Q682" s="2">
        <v>643.4</v>
      </c>
      <c r="R682" s="2">
        <v>184.5</v>
      </c>
      <c r="S682" s="2" t="s">
        <v>5269</v>
      </c>
      <c r="T682" s="2">
        <v>184.5</v>
      </c>
    </row>
    <row r="683" spans="1:20">
      <c r="A683" s="2" t="s">
        <v>3491</v>
      </c>
      <c r="B683" s="2" t="s">
        <v>1092</v>
      </c>
      <c r="C683" s="2" t="s">
        <v>63</v>
      </c>
      <c r="D683" s="2" t="s">
        <v>224</v>
      </c>
      <c r="E683" s="2">
        <v>650.6</v>
      </c>
      <c r="F683" s="2">
        <v>645.9</v>
      </c>
      <c r="G683" s="2">
        <v>664.7</v>
      </c>
      <c r="H683" s="2">
        <v>681</v>
      </c>
      <c r="I683" s="2">
        <v>445.4</v>
      </c>
      <c r="J683" s="2">
        <v>322.7</v>
      </c>
      <c r="K683" s="2">
        <v>134.1</v>
      </c>
      <c r="L683" s="2">
        <v>261.10000000000002</v>
      </c>
      <c r="M683" s="2">
        <v>322.7</v>
      </c>
      <c r="N683" s="2">
        <v>330.7</v>
      </c>
      <c r="O683" s="2">
        <v>344.7</v>
      </c>
      <c r="P683" s="2">
        <v>462.1</v>
      </c>
      <c r="Q683" s="2">
        <v>467.2</v>
      </c>
      <c r="R683" s="2"/>
      <c r="S683" s="2" t="s">
        <v>152</v>
      </c>
      <c r="T683" s="2">
        <v>134.1</v>
      </c>
    </row>
    <row r="684" spans="1:20">
      <c r="A684" s="2" t="s">
        <v>3492</v>
      </c>
      <c r="B684" s="2" t="s">
        <v>1093</v>
      </c>
      <c r="C684" s="2" t="s">
        <v>63</v>
      </c>
      <c r="D684" s="2" t="s">
        <v>224</v>
      </c>
      <c r="E684" s="2">
        <v>888.4</v>
      </c>
      <c r="F684" s="2">
        <v>883.7</v>
      </c>
      <c r="G684" s="2">
        <v>902.6</v>
      </c>
      <c r="H684" s="2">
        <v>919</v>
      </c>
      <c r="I684" s="2">
        <v>681.9</v>
      </c>
      <c r="J684" s="2">
        <v>558.6</v>
      </c>
      <c r="K684" s="2">
        <v>341.6</v>
      </c>
      <c r="L684" s="2">
        <v>245.4</v>
      </c>
      <c r="M684" s="2">
        <v>234.6</v>
      </c>
      <c r="N684" s="2">
        <v>235.2</v>
      </c>
      <c r="O684" s="2">
        <v>235.6</v>
      </c>
      <c r="P684" s="2">
        <v>238.5</v>
      </c>
      <c r="Q684" s="2">
        <v>236.6</v>
      </c>
      <c r="R684" s="2">
        <v>234</v>
      </c>
      <c r="S684" s="2" t="s">
        <v>5269</v>
      </c>
      <c r="T684" s="2">
        <v>234</v>
      </c>
    </row>
    <row r="685" spans="1:20">
      <c r="A685" s="2" t="s">
        <v>3493</v>
      </c>
      <c r="B685" s="2" t="s">
        <v>1094</v>
      </c>
      <c r="C685" s="2" t="s">
        <v>63</v>
      </c>
      <c r="D685" s="2" t="s">
        <v>224</v>
      </c>
      <c r="E685" s="2">
        <v>751.7</v>
      </c>
      <c r="F685" s="2">
        <v>747.6</v>
      </c>
      <c r="G685" s="2">
        <v>765.2</v>
      </c>
      <c r="H685" s="2">
        <v>780.1</v>
      </c>
      <c r="I685" s="2">
        <v>551.9</v>
      </c>
      <c r="J685" s="2">
        <v>431.6</v>
      </c>
      <c r="K685" s="2">
        <v>209.4</v>
      </c>
      <c r="L685" s="2">
        <v>176.6</v>
      </c>
      <c r="M685" s="2">
        <v>219.5</v>
      </c>
      <c r="N685" s="2">
        <v>227.3</v>
      </c>
      <c r="O685" s="2">
        <v>242.6</v>
      </c>
      <c r="P685" s="2">
        <v>381.2</v>
      </c>
      <c r="Q685" s="2">
        <v>385.3</v>
      </c>
      <c r="R685" s="2">
        <v>86</v>
      </c>
      <c r="S685" s="2" t="s">
        <v>5269</v>
      </c>
      <c r="T685" s="2">
        <v>86</v>
      </c>
    </row>
    <row r="686" spans="1:20">
      <c r="A686" s="2" t="s">
        <v>3494</v>
      </c>
      <c r="B686" s="2" t="s">
        <v>1096</v>
      </c>
      <c r="C686" s="2" t="s">
        <v>63</v>
      </c>
      <c r="D686" s="2" t="s">
        <v>224</v>
      </c>
      <c r="E686" s="2">
        <v>857.7</v>
      </c>
      <c r="F686" s="2">
        <v>855.5</v>
      </c>
      <c r="G686" s="2">
        <v>868.7</v>
      </c>
      <c r="H686" s="2">
        <v>878.2</v>
      </c>
      <c r="I686" s="2">
        <v>689.3</v>
      </c>
      <c r="J686" s="2">
        <v>587.29999999999995</v>
      </c>
      <c r="K686" s="2">
        <v>396.4</v>
      </c>
      <c r="L686" s="2">
        <v>379.7</v>
      </c>
      <c r="M686" s="2">
        <v>373.1</v>
      </c>
      <c r="N686" s="2">
        <v>376.7</v>
      </c>
      <c r="O686" s="2">
        <v>389.3</v>
      </c>
      <c r="P686" s="2">
        <v>533.20000000000005</v>
      </c>
      <c r="Q686" s="2">
        <v>534.70000000000005</v>
      </c>
      <c r="R686" s="2">
        <v>167.2</v>
      </c>
      <c r="S686" s="2" t="s">
        <v>5269</v>
      </c>
      <c r="T686" s="2">
        <v>167.2</v>
      </c>
    </row>
    <row r="687" spans="1:20">
      <c r="A687" s="2" t="s">
        <v>3495</v>
      </c>
      <c r="B687" s="2" t="s">
        <v>1097</v>
      </c>
      <c r="C687" s="2" t="s">
        <v>63</v>
      </c>
      <c r="D687" s="2" t="s">
        <v>224</v>
      </c>
      <c r="E687" s="2">
        <v>520.1</v>
      </c>
      <c r="F687" s="2">
        <v>515.4</v>
      </c>
      <c r="G687" s="2">
        <v>534.20000000000005</v>
      </c>
      <c r="H687" s="2">
        <v>550.79999999999995</v>
      </c>
      <c r="I687" s="2">
        <v>318</v>
      </c>
      <c r="J687" s="2">
        <v>242.2</v>
      </c>
      <c r="K687" s="2">
        <v>259.5</v>
      </c>
      <c r="L687" s="2">
        <v>390.8</v>
      </c>
      <c r="M687" s="2">
        <v>450.7</v>
      </c>
      <c r="N687" s="2">
        <v>458.7</v>
      </c>
      <c r="O687" s="2">
        <v>473.2</v>
      </c>
      <c r="P687" s="2">
        <v>592.5</v>
      </c>
      <c r="Q687" s="2">
        <v>597.6</v>
      </c>
      <c r="R687" s="2">
        <v>216.7</v>
      </c>
      <c r="S687" s="2" t="s">
        <v>5269</v>
      </c>
      <c r="T687" s="2">
        <v>216.7</v>
      </c>
    </row>
    <row r="688" spans="1:20">
      <c r="A688" s="2" t="s">
        <v>3496</v>
      </c>
      <c r="B688" s="2" t="s">
        <v>1098</v>
      </c>
      <c r="C688" s="2" t="s">
        <v>63</v>
      </c>
      <c r="D688" s="2" t="s">
        <v>224</v>
      </c>
      <c r="E688" s="2">
        <v>826.5</v>
      </c>
      <c r="F688" s="2">
        <v>822.2</v>
      </c>
      <c r="G688" s="2">
        <v>840.2</v>
      </c>
      <c r="H688" s="2">
        <v>855.5</v>
      </c>
      <c r="I688" s="2">
        <v>624.4</v>
      </c>
      <c r="J688" s="2">
        <v>502.4</v>
      </c>
      <c r="K688" s="2">
        <v>279.60000000000002</v>
      </c>
      <c r="L688" s="2">
        <v>183.2</v>
      </c>
      <c r="M688" s="2">
        <v>149.4</v>
      </c>
      <c r="N688" s="2">
        <v>151.19999999999999</v>
      </c>
      <c r="O688" s="2">
        <v>165.9</v>
      </c>
      <c r="P688" s="2">
        <v>314.3</v>
      </c>
      <c r="Q688" s="2">
        <v>317.39999999999998</v>
      </c>
      <c r="R688" s="2"/>
      <c r="S688" s="2" t="s">
        <v>161</v>
      </c>
      <c r="T688" s="2">
        <v>149.4</v>
      </c>
    </row>
    <row r="689" spans="1:20">
      <c r="A689" s="2" t="s">
        <v>3497</v>
      </c>
      <c r="B689" s="2" t="s">
        <v>1099</v>
      </c>
      <c r="C689" s="2" t="s">
        <v>63</v>
      </c>
      <c r="D689" s="2" t="s">
        <v>224</v>
      </c>
      <c r="E689" s="2">
        <v>831.2</v>
      </c>
      <c r="F689" s="2">
        <v>826.8</v>
      </c>
      <c r="G689" s="2">
        <v>844.9</v>
      </c>
      <c r="H689" s="2">
        <v>860.2</v>
      </c>
      <c r="I689" s="2">
        <v>628.6</v>
      </c>
      <c r="J689" s="2">
        <v>506.4</v>
      </c>
      <c r="K689" s="2">
        <v>283.8</v>
      </c>
      <c r="L689" s="2">
        <v>186.1</v>
      </c>
      <c r="M689" s="2">
        <v>155.30000000000001</v>
      </c>
      <c r="N689" s="2">
        <v>155.69999999999999</v>
      </c>
      <c r="O689" s="2">
        <v>161</v>
      </c>
      <c r="P689" s="2">
        <v>308.3</v>
      </c>
      <c r="Q689" s="2">
        <v>311.3</v>
      </c>
      <c r="R689" s="2">
        <v>155.30000000000001</v>
      </c>
      <c r="S689" s="2" t="s">
        <v>161</v>
      </c>
      <c r="T689" s="2">
        <v>155.30000000000001</v>
      </c>
    </row>
    <row r="690" spans="1:20">
      <c r="A690" s="2" t="s">
        <v>3498</v>
      </c>
      <c r="B690" s="2" t="s">
        <v>1100</v>
      </c>
      <c r="C690" s="2" t="s">
        <v>63</v>
      </c>
      <c r="D690" s="2" t="s">
        <v>224</v>
      </c>
      <c r="E690" s="2">
        <v>750.2</v>
      </c>
      <c r="F690" s="2">
        <v>746.2</v>
      </c>
      <c r="G690" s="2">
        <v>763.7</v>
      </c>
      <c r="H690" s="2">
        <v>778.3</v>
      </c>
      <c r="I690" s="2">
        <v>551.5</v>
      </c>
      <c r="J690" s="2">
        <v>431.7</v>
      </c>
      <c r="K690" s="2">
        <v>210.4</v>
      </c>
      <c r="L690" s="2">
        <v>183.3</v>
      </c>
      <c r="M690" s="2">
        <v>222.9</v>
      </c>
      <c r="N690" s="2">
        <v>230.7</v>
      </c>
      <c r="O690" s="2">
        <v>246.1</v>
      </c>
      <c r="P690" s="2">
        <v>386.6</v>
      </c>
      <c r="Q690" s="2">
        <v>390.6</v>
      </c>
      <c r="R690" s="2">
        <v>79.2</v>
      </c>
      <c r="S690" s="2" t="s">
        <v>5269</v>
      </c>
      <c r="T690" s="2">
        <v>79.2</v>
      </c>
    </row>
    <row r="691" spans="1:20">
      <c r="A691" s="2" t="s">
        <v>3499</v>
      </c>
      <c r="B691" s="2" t="s">
        <v>1101</v>
      </c>
      <c r="C691" s="2" t="s">
        <v>63</v>
      </c>
      <c r="D691" s="2" t="s">
        <v>224</v>
      </c>
      <c r="E691" s="2">
        <v>841.2</v>
      </c>
      <c r="F691" s="2">
        <v>839</v>
      </c>
      <c r="G691" s="2">
        <v>852.1</v>
      </c>
      <c r="H691" s="2">
        <v>861.5</v>
      </c>
      <c r="I691" s="2">
        <v>673.7</v>
      </c>
      <c r="J691" s="2">
        <v>572.70000000000005</v>
      </c>
      <c r="K691" s="2">
        <v>384.4</v>
      </c>
      <c r="L691" s="2">
        <v>373.8</v>
      </c>
      <c r="M691" s="2">
        <v>370.3</v>
      </c>
      <c r="N691" s="2">
        <v>374.2</v>
      </c>
      <c r="O691" s="2">
        <v>387.3</v>
      </c>
      <c r="P691" s="2">
        <v>532.9</v>
      </c>
      <c r="Q691" s="2">
        <v>534.6</v>
      </c>
      <c r="R691" s="2">
        <v>154.4</v>
      </c>
      <c r="S691" s="2" t="s">
        <v>5269</v>
      </c>
      <c r="T691" s="2">
        <v>154.4</v>
      </c>
    </row>
    <row r="692" spans="1:20">
      <c r="A692" s="2" t="s">
        <v>3500</v>
      </c>
      <c r="B692" s="2" t="s">
        <v>1102</v>
      </c>
      <c r="C692" s="2" t="s">
        <v>63</v>
      </c>
      <c r="D692" s="2" t="s">
        <v>224</v>
      </c>
      <c r="E692" s="2">
        <v>514.6</v>
      </c>
      <c r="F692" s="2">
        <v>513.6</v>
      </c>
      <c r="G692" s="2">
        <v>523.79999999999995</v>
      </c>
      <c r="H692" s="2">
        <v>530.9</v>
      </c>
      <c r="I692" s="2">
        <v>402.9</v>
      </c>
      <c r="J692" s="2">
        <v>367.2</v>
      </c>
      <c r="K692" s="2">
        <v>336.8</v>
      </c>
      <c r="L692" s="2">
        <v>457.4</v>
      </c>
      <c r="M692" s="2">
        <v>507.4</v>
      </c>
      <c r="N692" s="2">
        <v>515.20000000000005</v>
      </c>
      <c r="O692" s="2">
        <v>530.6</v>
      </c>
      <c r="P692" s="2">
        <v>665.8</v>
      </c>
      <c r="Q692" s="2">
        <v>670.4</v>
      </c>
      <c r="R692" s="2">
        <v>231.4</v>
      </c>
      <c r="S692" s="2" t="s">
        <v>5269</v>
      </c>
      <c r="T692" s="2">
        <v>231.4</v>
      </c>
    </row>
    <row r="693" spans="1:20">
      <c r="A693" s="2" t="s">
        <v>3501</v>
      </c>
      <c r="B693" s="2" t="s">
        <v>1103</v>
      </c>
      <c r="C693" s="2" t="s">
        <v>63</v>
      </c>
      <c r="D693" s="2" t="s">
        <v>224</v>
      </c>
      <c r="E693" s="2">
        <v>513.29999999999995</v>
      </c>
      <c r="F693" s="2">
        <v>512.29999999999995</v>
      </c>
      <c r="G693" s="2">
        <v>522.5</v>
      </c>
      <c r="H693" s="2">
        <v>529.6</v>
      </c>
      <c r="I693" s="2">
        <v>401.8</v>
      </c>
      <c r="J693" s="2">
        <v>366.6</v>
      </c>
      <c r="K693" s="2">
        <v>337</v>
      </c>
      <c r="L693" s="2">
        <v>457.8</v>
      </c>
      <c r="M693" s="2">
        <v>507.9</v>
      </c>
      <c r="N693" s="2">
        <v>515.70000000000005</v>
      </c>
      <c r="O693" s="2">
        <v>531.1</v>
      </c>
      <c r="P693" s="2">
        <v>666.1</v>
      </c>
      <c r="Q693" s="2">
        <v>670.7</v>
      </c>
      <c r="R693" s="2">
        <v>232.2</v>
      </c>
      <c r="S693" s="2" t="s">
        <v>5269</v>
      </c>
      <c r="T693" s="2">
        <v>232.2</v>
      </c>
    </row>
    <row r="694" spans="1:20">
      <c r="A694" s="2" t="s">
        <v>3502</v>
      </c>
      <c r="B694" s="2" t="s">
        <v>1104</v>
      </c>
      <c r="C694" s="2" t="s">
        <v>63</v>
      </c>
      <c r="D694" s="2" t="s">
        <v>224</v>
      </c>
      <c r="E694" s="2">
        <v>911.5</v>
      </c>
      <c r="F694" s="2">
        <v>908.8</v>
      </c>
      <c r="G694" s="2">
        <v>923.2</v>
      </c>
      <c r="H694" s="2">
        <v>934</v>
      </c>
      <c r="I694" s="2">
        <v>732.9</v>
      </c>
      <c r="J694" s="2">
        <v>623.79999999999995</v>
      </c>
      <c r="K694" s="2">
        <v>417.3</v>
      </c>
      <c r="L694" s="2">
        <v>370.6</v>
      </c>
      <c r="M694" s="2">
        <v>350.8</v>
      </c>
      <c r="N694" s="2">
        <v>352.8</v>
      </c>
      <c r="O694" s="2">
        <v>363.1</v>
      </c>
      <c r="P694" s="2">
        <v>496</v>
      </c>
      <c r="Q694" s="2">
        <v>496.6</v>
      </c>
      <c r="R694" s="2">
        <v>199.5</v>
      </c>
      <c r="S694" s="2" t="s">
        <v>5269</v>
      </c>
      <c r="T694" s="2">
        <v>199.5</v>
      </c>
    </row>
    <row r="695" spans="1:20">
      <c r="A695" s="2" t="s">
        <v>3503</v>
      </c>
      <c r="B695" s="2" t="s">
        <v>1105</v>
      </c>
      <c r="C695" s="2" t="s">
        <v>63</v>
      </c>
      <c r="D695" s="2" t="s">
        <v>224</v>
      </c>
      <c r="E695" s="2">
        <v>513.1</v>
      </c>
      <c r="F695" s="2">
        <v>515.9</v>
      </c>
      <c r="G695" s="2">
        <v>514</v>
      </c>
      <c r="H695" s="2">
        <v>508.5</v>
      </c>
      <c r="I695" s="2">
        <v>498</v>
      </c>
      <c r="J695" s="2">
        <v>493.5</v>
      </c>
      <c r="K695" s="2">
        <v>486.3</v>
      </c>
      <c r="L695" s="2">
        <v>609.20000000000005</v>
      </c>
      <c r="M695" s="2">
        <v>659.2</v>
      </c>
      <c r="N695" s="2">
        <v>666.9</v>
      </c>
      <c r="O695" s="2">
        <v>682.4</v>
      </c>
      <c r="P695" s="2">
        <v>817.5</v>
      </c>
      <c r="Q695" s="2">
        <v>822.1</v>
      </c>
      <c r="R695" s="2">
        <v>379.8</v>
      </c>
      <c r="S695" s="2" t="s">
        <v>5269</v>
      </c>
      <c r="T695" s="2">
        <v>379.8</v>
      </c>
    </row>
    <row r="696" spans="1:20">
      <c r="A696" s="2" t="s">
        <v>3504</v>
      </c>
      <c r="B696" s="2" t="s">
        <v>1106</v>
      </c>
      <c r="C696" s="2" t="s">
        <v>63</v>
      </c>
      <c r="D696" s="2" t="s">
        <v>224</v>
      </c>
      <c r="E696" s="2">
        <v>843.3</v>
      </c>
      <c r="F696" s="2">
        <v>841.2</v>
      </c>
      <c r="G696" s="2">
        <v>854.1</v>
      </c>
      <c r="H696" s="2">
        <v>863.4</v>
      </c>
      <c r="I696" s="2">
        <v>677</v>
      </c>
      <c r="J696" s="2">
        <v>576.70000000000005</v>
      </c>
      <c r="K696" s="2">
        <v>389.7</v>
      </c>
      <c r="L696" s="2">
        <v>380.2</v>
      </c>
      <c r="M696" s="2">
        <v>376.8</v>
      </c>
      <c r="N696" s="2">
        <v>380.7</v>
      </c>
      <c r="O696" s="2">
        <v>393.8</v>
      </c>
      <c r="P696" s="2">
        <v>539.29999999999995</v>
      </c>
      <c r="Q696" s="2">
        <v>541</v>
      </c>
      <c r="R696" s="2">
        <v>159.4</v>
      </c>
      <c r="S696" s="2" t="s">
        <v>5269</v>
      </c>
      <c r="T696" s="2">
        <v>159.4</v>
      </c>
    </row>
    <row r="697" spans="1:20">
      <c r="A697" s="2" t="s">
        <v>3505</v>
      </c>
      <c r="B697" s="2" t="s">
        <v>1107</v>
      </c>
      <c r="C697" s="2" t="s">
        <v>63</v>
      </c>
      <c r="D697" s="2" t="s">
        <v>224</v>
      </c>
      <c r="E697" s="2">
        <v>895.3</v>
      </c>
      <c r="F697" s="2">
        <v>890.5</v>
      </c>
      <c r="G697" s="2">
        <v>909.4</v>
      </c>
      <c r="H697" s="2">
        <v>925.8</v>
      </c>
      <c r="I697" s="2">
        <v>688.7</v>
      </c>
      <c r="J697" s="2">
        <v>565.4</v>
      </c>
      <c r="K697" s="2">
        <v>348.5</v>
      </c>
      <c r="L697" s="2">
        <v>252.2</v>
      </c>
      <c r="M697" s="2">
        <v>240.5</v>
      </c>
      <c r="N697" s="2">
        <v>240.9</v>
      </c>
      <c r="O697" s="2">
        <v>241.2</v>
      </c>
      <c r="P697" s="2">
        <v>244.7</v>
      </c>
      <c r="Q697" s="2">
        <v>242.9</v>
      </c>
      <c r="R697" s="2">
        <v>240.1</v>
      </c>
      <c r="S697" s="2" t="s">
        <v>5269</v>
      </c>
      <c r="T697" s="2">
        <v>240.1</v>
      </c>
    </row>
    <row r="698" spans="1:20">
      <c r="A698" s="2" t="s">
        <v>3506</v>
      </c>
      <c r="B698" s="2" t="s">
        <v>1108</v>
      </c>
      <c r="C698" s="2" t="s">
        <v>63</v>
      </c>
      <c r="D698" s="2" t="s">
        <v>224</v>
      </c>
      <c r="E698" s="2">
        <v>519.70000000000005</v>
      </c>
      <c r="F698" s="2">
        <v>515</v>
      </c>
      <c r="G698" s="2">
        <v>533.79999999999995</v>
      </c>
      <c r="H698" s="2">
        <v>550.4</v>
      </c>
      <c r="I698" s="2">
        <v>317.60000000000002</v>
      </c>
      <c r="J698" s="2">
        <v>242.4</v>
      </c>
      <c r="K698" s="2">
        <v>259.8</v>
      </c>
      <c r="L698" s="2">
        <v>391.2</v>
      </c>
      <c r="M698" s="2">
        <v>451.1</v>
      </c>
      <c r="N698" s="2">
        <v>459.1</v>
      </c>
      <c r="O698" s="2">
        <v>473.5</v>
      </c>
      <c r="P698" s="2">
        <v>592.9</v>
      </c>
      <c r="Q698" s="2">
        <v>598</v>
      </c>
      <c r="R698" s="2">
        <v>217</v>
      </c>
      <c r="S698" s="2" t="s">
        <v>5269</v>
      </c>
      <c r="T698" s="2">
        <v>217</v>
      </c>
    </row>
    <row r="699" spans="1:20">
      <c r="A699" s="2" t="s">
        <v>3507</v>
      </c>
      <c r="B699" s="2" t="s">
        <v>1109</v>
      </c>
      <c r="C699" s="2" t="s">
        <v>63</v>
      </c>
      <c r="D699" s="2" t="s">
        <v>224</v>
      </c>
      <c r="E699" s="2">
        <v>714.4</v>
      </c>
      <c r="F699" s="2">
        <v>711.2</v>
      </c>
      <c r="G699" s="2">
        <v>726.7</v>
      </c>
      <c r="H699" s="2">
        <v>739</v>
      </c>
      <c r="I699" s="2">
        <v>530.6</v>
      </c>
      <c r="J699" s="2">
        <v>422.1</v>
      </c>
      <c r="K699" s="2">
        <v>231.5</v>
      </c>
      <c r="L699" s="2">
        <v>267.7</v>
      </c>
      <c r="M699" s="2">
        <v>298.10000000000002</v>
      </c>
      <c r="N699" s="2">
        <v>305</v>
      </c>
      <c r="O699" s="2">
        <v>320.7</v>
      </c>
      <c r="P699" s="2">
        <v>467.4</v>
      </c>
      <c r="Q699" s="2">
        <v>471</v>
      </c>
      <c r="R699" s="2">
        <v>6.1</v>
      </c>
      <c r="S699" s="2" t="s">
        <v>5269</v>
      </c>
      <c r="T699" s="2">
        <v>6.1</v>
      </c>
    </row>
    <row r="700" spans="1:20">
      <c r="A700" s="2" t="s">
        <v>3508</v>
      </c>
      <c r="B700" s="2" t="s">
        <v>1110</v>
      </c>
      <c r="C700" s="2" t="s">
        <v>63</v>
      </c>
      <c r="D700" s="2" t="s">
        <v>224</v>
      </c>
      <c r="E700" s="2">
        <v>823.5</v>
      </c>
      <c r="F700" s="2">
        <v>819.2</v>
      </c>
      <c r="G700" s="2">
        <v>837.2</v>
      </c>
      <c r="H700" s="2">
        <v>852.4</v>
      </c>
      <c r="I700" s="2">
        <v>621.20000000000005</v>
      </c>
      <c r="J700" s="2">
        <v>499.2</v>
      </c>
      <c r="K700" s="2">
        <v>276.39999999999998</v>
      </c>
      <c r="L700" s="2">
        <v>180</v>
      </c>
      <c r="M700" s="2">
        <v>147.80000000000001</v>
      </c>
      <c r="N700" s="2">
        <v>154.30000000000001</v>
      </c>
      <c r="O700" s="2">
        <v>168.6</v>
      </c>
      <c r="P700" s="2">
        <v>315.39999999999998</v>
      </c>
      <c r="Q700" s="2">
        <v>318.60000000000002</v>
      </c>
      <c r="R700" s="2"/>
      <c r="S700" s="2" t="s">
        <v>161</v>
      </c>
      <c r="T700" s="2">
        <v>147.80000000000001</v>
      </c>
    </row>
    <row r="701" spans="1:20">
      <c r="A701" s="2" t="s">
        <v>3509</v>
      </c>
      <c r="B701" s="2" t="s">
        <v>1111</v>
      </c>
      <c r="C701" s="2" t="s">
        <v>63</v>
      </c>
      <c r="D701" s="2" t="s">
        <v>224</v>
      </c>
      <c r="E701" s="2">
        <v>793.5</v>
      </c>
      <c r="F701" s="2">
        <v>788.8</v>
      </c>
      <c r="G701" s="2">
        <v>807.6</v>
      </c>
      <c r="H701" s="2">
        <v>823.8</v>
      </c>
      <c r="I701" s="2">
        <v>587.9</v>
      </c>
      <c r="J701" s="2">
        <v>464.7</v>
      </c>
      <c r="K701" s="2">
        <v>246</v>
      </c>
      <c r="L701" s="2">
        <v>155.6</v>
      </c>
      <c r="M701" s="2">
        <v>198.6</v>
      </c>
      <c r="N701" s="2">
        <v>205.1</v>
      </c>
      <c r="O701" s="2">
        <v>214.9</v>
      </c>
      <c r="P701" s="2">
        <v>320.3</v>
      </c>
      <c r="Q701" s="2">
        <v>325.2</v>
      </c>
      <c r="R701" s="2"/>
      <c r="S701" s="2" t="s">
        <v>156</v>
      </c>
      <c r="T701" s="2">
        <v>155.6</v>
      </c>
    </row>
    <row r="702" spans="1:20">
      <c r="A702" s="2" t="s">
        <v>3510</v>
      </c>
      <c r="B702" s="2" t="s">
        <v>1113</v>
      </c>
      <c r="C702" s="2" t="s">
        <v>63</v>
      </c>
      <c r="D702" s="2" t="s">
        <v>224</v>
      </c>
      <c r="E702" s="2">
        <v>882.6</v>
      </c>
      <c r="F702" s="2">
        <v>878.6</v>
      </c>
      <c r="G702" s="2">
        <v>895.8</v>
      </c>
      <c r="H702" s="2">
        <v>910</v>
      </c>
      <c r="I702" s="2">
        <v>684.8</v>
      </c>
      <c r="J702" s="2">
        <v>564.79999999999995</v>
      </c>
      <c r="K702" s="2">
        <v>342.3</v>
      </c>
      <c r="L702" s="2">
        <v>254.5</v>
      </c>
      <c r="M702" s="2">
        <v>221.1</v>
      </c>
      <c r="N702" s="2">
        <v>220.9</v>
      </c>
      <c r="O702" s="2">
        <v>226.8</v>
      </c>
      <c r="P702" s="2">
        <v>346.6</v>
      </c>
      <c r="Q702" s="2">
        <v>347.1</v>
      </c>
      <c r="R702" s="2">
        <v>177.4</v>
      </c>
      <c r="S702" s="2" t="s">
        <v>5269</v>
      </c>
      <c r="T702" s="2">
        <v>177.4</v>
      </c>
    </row>
    <row r="703" spans="1:20">
      <c r="A703" s="2" t="s">
        <v>3511</v>
      </c>
      <c r="B703" s="2" t="s">
        <v>1114</v>
      </c>
      <c r="C703" s="2" t="s">
        <v>63</v>
      </c>
      <c r="D703" s="2" t="s">
        <v>224</v>
      </c>
      <c r="E703" s="2">
        <v>453.4</v>
      </c>
      <c r="F703" s="2">
        <v>453</v>
      </c>
      <c r="G703" s="2">
        <v>462.1</v>
      </c>
      <c r="H703" s="2">
        <v>468.8</v>
      </c>
      <c r="I703" s="2">
        <v>378.9</v>
      </c>
      <c r="J703" s="2">
        <v>369.7</v>
      </c>
      <c r="K703" s="2">
        <v>368.9</v>
      </c>
      <c r="L703" s="2">
        <v>496.5</v>
      </c>
      <c r="M703" s="2">
        <v>550.6</v>
      </c>
      <c r="N703" s="2">
        <v>558.5</v>
      </c>
      <c r="O703" s="2">
        <v>573.70000000000005</v>
      </c>
      <c r="P703" s="2">
        <v>703.4</v>
      </c>
      <c r="Q703" s="2">
        <v>708.3</v>
      </c>
      <c r="R703" s="2">
        <v>283.89999999999998</v>
      </c>
      <c r="S703" s="2" t="s">
        <v>5269</v>
      </c>
      <c r="T703" s="2">
        <v>283.89999999999998</v>
      </c>
    </row>
    <row r="704" spans="1:20">
      <c r="A704" s="2" t="s">
        <v>3512</v>
      </c>
      <c r="B704" s="2" t="s">
        <v>1116</v>
      </c>
      <c r="C704" s="2" t="s">
        <v>63</v>
      </c>
      <c r="D704" s="2" t="s">
        <v>224</v>
      </c>
      <c r="E704" s="2">
        <v>712.4</v>
      </c>
      <c r="F704" s="2">
        <v>709.3</v>
      </c>
      <c r="G704" s="2">
        <v>724.7</v>
      </c>
      <c r="H704" s="2">
        <v>736.9</v>
      </c>
      <c r="I704" s="2">
        <v>529.4</v>
      </c>
      <c r="J704" s="2">
        <v>421.6</v>
      </c>
      <c r="K704" s="2">
        <v>232.9</v>
      </c>
      <c r="L704" s="2">
        <v>271.3</v>
      </c>
      <c r="M704" s="2">
        <v>301.7</v>
      </c>
      <c r="N704" s="2">
        <v>308.7</v>
      </c>
      <c r="O704" s="2">
        <v>324.3</v>
      </c>
      <c r="P704" s="2">
        <v>471.1</v>
      </c>
      <c r="Q704" s="2">
        <v>474.7</v>
      </c>
      <c r="R704" s="2">
        <v>9.6999999999999993</v>
      </c>
      <c r="S704" s="2" t="s">
        <v>5269</v>
      </c>
      <c r="T704" s="2">
        <v>9.6999999999999993</v>
      </c>
    </row>
    <row r="705" spans="1:20">
      <c r="A705" s="2" t="s">
        <v>3513</v>
      </c>
      <c r="B705" s="2" t="s">
        <v>1117</v>
      </c>
      <c r="C705" s="2" t="s">
        <v>63</v>
      </c>
      <c r="D705" s="2" t="s">
        <v>224</v>
      </c>
      <c r="E705" s="2">
        <v>792.3</v>
      </c>
      <c r="F705" s="2">
        <v>788.9</v>
      </c>
      <c r="G705" s="2">
        <v>805</v>
      </c>
      <c r="H705" s="2">
        <v>817.9</v>
      </c>
      <c r="I705" s="2">
        <v>602.70000000000005</v>
      </c>
      <c r="J705" s="2">
        <v>488.2</v>
      </c>
      <c r="K705" s="2">
        <v>275.5</v>
      </c>
      <c r="L705" s="2">
        <v>241.1</v>
      </c>
      <c r="M705" s="2">
        <v>243.4</v>
      </c>
      <c r="N705" s="2">
        <v>248.5</v>
      </c>
      <c r="O705" s="2">
        <v>263</v>
      </c>
      <c r="P705" s="2">
        <v>412.8</v>
      </c>
      <c r="Q705" s="2">
        <v>415.4</v>
      </c>
      <c r="R705" s="2">
        <v>75.599999999999994</v>
      </c>
      <c r="S705" s="2" t="s">
        <v>5269</v>
      </c>
      <c r="T705" s="2">
        <v>75.599999999999994</v>
      </c>
    </row>
    <row r="706" spans="1:20">
      <c r="A706" s="2" t="s">
        <v>3514</v>
      </c>
      <c r="B706" s="2" t="s">
        <v>1119</v>
      </c>
      <c r="C706" s="2" t="s">
        <v>63</v>
      </c>
      <c r="D706" s="2" t="s">
        <v>224</v>
      </c>
      <c r="E706" s="2">
        <v>714.5</v>
      </c>
      <c r="F706" s="2">
        <v>710.6</v>
      </c>
      <c r="G706" s="2">
        <v>727.8</v>
      </c>
      <c r="H706" s="2">
        <v>742.2</v>
      </c>
      <c r="I706" s="2">
        <v>517.9</v>
      </c>
      <c r="J706" s="2">
        <v>400.1</v>
      </c>
      <c r="K706" s="2">
        <v>184.6</v>
      </c>
      <c r="L706" s="2">
        <v>214.6</v>
      </c>
      <c r="M706" s="2">
        <v>260.2</v>
      </c>
      <c r="N706" s="2">
        <v>268</v>
      </c>
      <c r="O706" s="2">
        <v>283.39999999999998</v>
      </c>
      <c r="P706" s="2">
        <v>421.8</v>
      </c>
      <c r="Q706" s="2">
        <v>426</v>
      </c>
      <c r="R706" s="2">
        <v>58.9</v>
      </c>
      <c r="S706" s="2" t="s">
        <v>5269</v>
      </c>
      <c r="T706" s="2">
        <v>58.9</v>
      </c>
    </row>
    <row r="707" spans="1:20">
      <c r="A707" s="2" t="s">
        <v>3515</v>
      </c>
      <c r="B707" s="2" t="s">
        <v>1120</v>
      </c>
      <c r="C707" s="2" t="s">
        <v>63</v>
      </c>
      <c r="D707" s="2" t="s">
        <v>224</v>
      </c>
      <c r="E707" s="2">
        <v>955.8</v>
      </c>
      <c r="F707" s="2">
        <v>953</v>
      </c>
      <c r="G707" s="2">
        <v>967.7</v>
      </c>
      <c r="H707" s="2">
        <v>979</v>
      </c>
      <c r="I707" s="2">
        <v>773.9</v>
      </c>
      <c r="J707" s="2">
        <v>662.3</v>
      </c>
      <c r="K707" s="2">
        <v>450.8</v>
      </c>
      <c r="L707" s="2">
        <v>390.9</v>
      </c>
      <c r="M707" s="2">
        <v>364.9</v>
      </c>
      <c r="N707" s="2">
        <v>366</v>
      </c>
      <c r="O707" s="2">
        <v>374.5</v>
      </c>
      <c r="P707" s="2">
        <v>496.4</v>
      </c>
      <c r="Q707" s="2">
        <v>496.4</v>
      </c>
      <c r="R707" s="2">
        <v>240</v>
      </c>
      <c r="S707" s="2" t="s">
        <v>5269</v>
      </c>
      <c r="T707" s="2">
        <v>240</v>
      </c>
    </row>
    <row r="708" spans="1:20">
      <c r="A708" s="2" t="s">
        <v>3516</v>
      </c>
      <c r="B708" s="2" t="s">
        <v>1121</v>
      </c>
      <c r="C708" s="2" t="s">
        <v>63</v>
      </c>
      <c r="D708" s="2" t="s">
        <v>224</v>
      </c>
      <c r="E708" s="2">
        <v>366</v>
      </c>
      <c r="F708" s="2">
        <v>365.8</v>
      </c>
      <c r="G708" s="2">
        <v>378.7</v>
      </c>
      <c r="H708" s="2">
        <v>396.6</v>
      </c>
      <c r="I708" s="2">
        <v>379</v>
      </c>
      <c r="J708" s="2">
        <v>391.6</v>
      </c>
      <c r="K708" s="2">
        <v>414.2</v>
      </c>
      <c r="L708" s="2">
        <v>545.6</v>
      </c>
      <c r="M708" s="2">
        <v>604.20000000000005</v>
      </c>
      <c r="N708" s="2">
        <v>612.29999999999995</v>
      </c>
      <c r="O708" s="2">
        <v>626.9</v>
      </c>
      <c r="P708" s="2">
        <v>748</v>
      </c>
      <c r="Q708" s="2">
        <v>753.1</v>
      </c>
      <c r="R708" s="2">
        <v>353.1</v>
      </c>
      <c r="S708" s="2" t="s">
        <v>5269</v>
      </c>
      <c r="T708" s="2">
        <v>353.1</v>
      </c>
    </row>
    <row r="709" spans="1:20">
      <c r="A709" s="2" t="s">
        <v>3517</v>
      </c>
      <c r="B709" s="2" t="s">
        <v>1122</v>
      </c>
      <c r="C709" s="2" t="s">
        <v>63</v>
      </c>
      <c r="D709" s="2" t="s">
        <v>224</v>
      </c>
      <c r="E709" s="2">
        <v>453.3</v>
      </c>
      <c r="F709" s="2">
        <v>454.4</v>
      </c>
      <c r="G709" s="2">
        <v>459</v>
      </c>
      <c r="H709" s="2">
        <v>460.7</v>
      </c>
      <c r="I709" s="2">
        <v>408.6</v>
      </c>
      <c r="J709" s="2">
        <v>403</v>
      </c>
      <c r="K709" s="2">
        <v>401.8</v>
      </c>
      <c r="L709" s="2">
        <v>528.5</v>
      </c>
      <c r="M709" s="2">
        <v>581.70000000000005</v>
      </c>
      <c r="N709" s="2">
        <v>589.6</v>
      </c>
      <c r="O709" s="2">
        <v>604.9</v>
      </c>
      <c r="P709" s="2">
        <v>735.9</v>
      </c>
      <c r="Q709" s="2">
        <v>740.6</v>
      </c>
      <c r="R709" s="2">
        <v>311.39999999999998</v>
      </c>
      <c r="S709" s="2" t="s">
        <v>5269</v>
      </c>
      <c r="T709" s="2">
        <v>311.39999999999998</v>
      </c>
    </row>
    <row r="710" spans="1:20">
      <c r="A710" s="2" t="s">
        <v>3518</v>
      </c>
      <c r="B710" s="2" t="s">
        <v>1124</v>
      </c>
      <c r="C710" s="2" t="s">
        <v>63</v>
      </c>
      <c r="D710" s="2" t="s">
        <v>224</v>
      </c>
      <c r="E710" s="2">
        <v>896.8</v>
      </c>
      <c r="F710" s="2">
        <v>892</v>
      </c>
      <c r="G710" s="2">
        <v>910.9</v>
      </c>
      <c r="H710" s="2">
        <v>927.3</v>
      </c>
      <c r="I710" s="2">
        <v>690.1</v>
      </c>
      <c r="J710" s="2">
        <v>566.79999999999995</v>
      </c>
      <c r="K710" s="2">
        <v>350.1</v>
      </c>
      <c r="L710" s="2">
        <v>254</v>
      </c>
      <c r="M710" s="2">
        <v>242.5</v>
      </c>
      <c r="N710" s="2">
        <v>242.9</v>
      </c>
      <c r="O710" s="2">
        <v>243.2</v>
      </c>
      <c r="P710" s="2">
        <v>245.9</v>
      </c>
      <c r="Q710" s="2">
        <v>244.2</v>
      </c>
      <c r="R710" s="2">
        <v>242.1</v>
      </c>
      <c r="S710" s="2" t="s">
        <v>5269</v>
      </c>
      <c r="T710" s="2">
        <v>242.1</v>
      </c>
    </row>
    <row r="711" spans="1:20">
      <c r="A711" s="2" t="s">
        <v>3519</v>
      </c>
      <c r="B711" s="2" t="s">
        <v>1125</v>
      </c>
      <c r="C711" s="2" t="s">
        <v>63</v>
      </c>
      <c r="D711" s="2" t="s">
        <v>224</v>
      </c>
      <c r="E711" s="2">
        <v>717.5</v>
      </c>
      <c r="F711" s="2">
        <v>716.7</v>
      </c>
      <c r="G711" s="2">
        <v>726.2</v>
      </c>
      <c r="H711" s="2">
        <v>731.9</v>
      </c>
      <c r="I711" s="2">
        <v>585</v>
      </c>
      <c r="J711" s="2">
        <v>510.7</v>
      </c>
      <c r="K711" s="2">
        <v>384.6</v>
      </c>
      <c r="L711" s="2">
        <v>444.7</v>
      </c>
      <c r="M711" s="2">
        <v>468.1</v>
      </c>
      <c r="N711" s="2">
        <v>474.2</v>
      </c>
      <c r="O711" s="2">
        <v>489.5</v>
      </c>
      <c r="P711" s="2">
        <v>639</v>
      </c>
      <c r="Q711" s="2">
        <v>642.1</v>
      </c>
      <c r="R711" s="2">
        <v>182.5</v>
      </c>
      <c r="S711" s="2" t="s">
        <v>5269</v>
      </c>
      <c r="T711" s="2">
        <v>182.5</v>
      </c>
    </row>
    <row r="712" spans="1:20">
      <c r="A712" s="2" t="s">
        <v>3520</v>
      </c>
      <c r="B712" s="2" t="s">
        <v>1126</v>
      </c>
      <c r="C712" s="2" t="s">
        <v>63</v>
      </c>
      <c r="D712" s="2" t="s">
        <v>224</v>
      </c>
      <c r="E712" s="2">
        <v>824.5</v>
      </c>
      <c r="F712" s="2">
        <v>820.1</v>
      </c>
      <c r="G712" s="2">
        <v>838.2</v>
      </c>
      <c r="H712" s="2">
        <v>853.5</v>
      </c>
      <c r="I712" s="2">
        <v>621.9</v>
      </c>
      <c r="J712" s="2">
        <v>499.8</v>
      </c>
      <c r="K712" s="2">
        <v>277.10000000000002</v>
      </c>
      <c r="L712" s="2">
        <v>179.8</v>
      </c>
      <c r="M712" s="2">
        <v>151</v>
      </c>
      <c r="N712" s="2">
        <v>155.69999999999999</v>
      </c>
      <c r="O712" s="2">
        <v>167.6</v>
      </c>
      <c r="P712" s="2">
        <v>312.5</v>
      </c>
      <c r="Q712" s="2">
        <v>315.7</v>
      </c>
      <c r="R712" s="2"/>
      <c r="S712" s="2" t="s">
        <v>161</v>
      </c>
      <c r="T712" s="2">
        <v>151</v>
      </c>
    </row>
    <row r="713" spans="1:20">
      <c r="A713" s="2" t="s">
        <v>3521</v>
      </c>
      <c r="B713" s="2" t="s">
        <v>1127</v>
      </c>
      <c r="C713" s="2" t="s">
        <v>63</v>
      </c>
      <c r="D713" s="2" t="s">
        <v>224</v>
      </c>
      <c r="E713" s="2">
        <v>786.6</v>
      </c>
      <c r="F713" s="2">
        <v>782.1</v>
      </c>
      <c r="G713" s="2">
        <v>800.5</v>
      </c>
      <c r="H713" s="2">
        <v>816.1</v>
      </c>
      <c r="I713" s="2">
        <v>582.9</v>
      </c>
      <c r="J713" s="2">
        <v>460.3</v>
      </c>
      <c r="K713" s="2">
        <v>238.4</v>
      </c>
      <c r="L713" s="2">
        <v>139.30000000000001</v>
      </c>
      <c r="M713" s="2">
        <v>187.3</v>
      </c>
      <c r="N713" s="2">
        <v>195</v>
      </c>
      <c r="O713" s="2">
        <v>207.9</v>
      </c>
      <c r="P713" s="2">
        <v>334.2</v>
      </c>
      <c r="Q713" s="2">
        <v>338.6</v>
      </c>
      <c r="R713" s="2"/>
      <c r="S713" s="2" t="s">
        <v>156</v>
      </c>
      <c r="T713" s="2">
        <v>139.30000000000001</v>
      </c>
    </row>
    <row r="714" spans="1:20">
      <c r="A714" s="2" t="s">
        <v>3522</v>
      </c>
      <c r="B714" s="2" t="s">
        <v>1128</v>
      </c>
      <c r="C714" s="2" t="s">
        <v>63</v>
      </c>
      <c r="D714" s="2" t="s">
        <v>224</v>
      </c>
      <c r="E714" s="2">
        <v>828.9</v>
      </c>
      <c r="F714" s="2">
        <v>824.6</v>
      </c>
      <c r="G714" s="2">
        <v>842.6</v>
      </c>
      <c r="H714" s="2">
        <v>857.9</v>
      </c>
      <c r="I714" s="2">
        <v>626.4</v>
      </c>
      <c r="J714" s="2">
        <v>504.3</v>
      </c>
      <c r="K714" s="2">
        <v>281.60000000000002</v>
      </c>
      <c r="L714" s="2">
        <v>184.3</v>
      </c>
      <c r="M714" s="2">
        <v>152.69999999999999</v>
      </c>
      <c r="N714" s="2">
        <v>153.6</v>
      </c>
      <c r="O714" s="2">
        <v>163.1</v>
      </c>
      <c r="P714" s="2">
        <v>310.60000000000002</v>
      </c>
      <c r="Q714" s="2">
        <v>313.7</v>
      </c>
      <c r="R714" s="2"/>
      <c r="S714" s="2" t="s">
        <v>161</v>
      </c>
      <c r="T714" s="2">
        <v>152.69999999999999</v>
      </c>
    </row>
    <row r="715" spans="1:20">
      <c r="A715" s="2" t="s">
        <v>3523</v>
      </c>
      <c r="B715" s="2" t="s">
        <v>1129</v>
      </c>
      <c r="C715" s="2" t="s">
        <v>63</v>
      </c>
      <c r="D715" s="2" t="s">
        <v>224</v>
      </c>
      <c r="E715" s="2">
        <v>367.7</v>
      </c>
      <c r="F715" s="2">
        <v>371</v>
      </c>
      <c r="G715" s="2">
        <v>370.7</v>
      </c>
      <c r="H715" s="2">
        <v>386.5</v>
      </c>
      <c r="I715" s="2">
        <v>389.2</v>
      </c>
      <c r="J715" s="2">
        <v>401.6</v>
      </c>
      <c r="K715" s="2">
        <v>423.8</v>
      </c>
      <c r="L715" s="2">
        <v>555.1</v>
      </c>
      <c r="M715" s="2">
        <v>613.6</v>
      </c>
      <c r="N715" s="2">
        <v>621.6</v>
      </c>
      <c r="O715" s="2">
        <v>636.29999999999995</v>
      </c>
      <c r="P715" s="2">
        <v>757.7</v>
      </c>
      <c r="Q715" s="2">
        <v>762.8</v>
      </c>
      <c r="R715" s="2">
        <v>361.1</v>
      </c>
      <c r="S715" s="2" t="s">
        <v>5269</v>
      </c>
      <c r="T715" s="2">
        <v>361.1</v>
      </c>
    </row>
    <row r="716" spans="1:20">
      <c r="A716" s="2" t="s">
        <v>3524</v>
      </c>
      <c r="B716" s="2" t="s">
        <v>1130</v>
      </c>
      <c r="C716" s="2" t="s">
        <v>63</v>
      </c>
      <c r="D716" s="2" t="s">
        <v>224</v>
      </c>
      <c r="E716" s="2">
        <v>828.7</v>
      </c>
      <c r="F716" s="2">
        <v>824.4</v>
      </c>
      <c r="G716" s="2">
        <v>842.4</v>
      </c>
      <c r="H716" s="2">
        <v>857.7</v>
      </c>
      <c r="I716" s="2">
        <v>626.4</v>
      </c>
      <c r="J716" s="2">
        <v>504.4</v>
      </c>
      <c r="K716" s="2">
        <v>281.60000000000002</v>
      </c>
      <c r="L716" s="2">
        <v>184.8</v>
      </c>
      <c r="M716" s="2">
        <v>151.9</v>
      </c>
      <c r="N716" s="2">
        <v>152</v>
      </c>
      <c r="O716" s="2">
        <v>163.5</v>
      </c>
      <c r="P716" s="2">
        <v>312</v>
      </c>
      <c r="Q716" s="2">
        <v>315.10000000000002</v>
      </c>
      <c r="R716" s="2"/>
      <c r="S716" s="2" t="s">
        <v>161</v>
      </c>
      <c r="T716" s="2">
        <v>151.9</v>
      </c>
    </row>
    <row r="717" spans="1:20">
      <c r="A717" s="2" t="s">
        <v>3525</v>
      </c>
      <c r="B717" s="2" t="s">
        <v>1131</v>
      </c>
      <c r="C717" s="2" t="s">
        <v>68</v>
      </c>
      <c r="D717" s="2" t="s">
        <v>224</v>
      </c>
      <c r="E717" s="2">
        <v>462.7</v>
      </c>
      <c r="F717" s="2">
        <v>455</v>
      </c>
      <c r="G717" s="2">
        <v>471.6</v>
      </c>
      <c r="H717" s="2">
        <v>493.4</v>
      </c>
      <c r="I717" s="2">
        <v>439.1</v>
      </c>
      <c r="J717" s="2">
        <v>501.5</v>
      </c>
      <c r="K717" s="2">
        <v>714.1</v>
      </c>
      <c r="L717" s="2">
        <v>908.8</v>
      </c>
      <c r="M717" s="2">
        <v>1007.2</v>
      </c>
      <c r="N717" s="2">
        <v>1015.7</v>
      </c>
      <c r="O717" s="2">
        <v>1024.5999999999999</v>
      </c>
      <c r="P717" s="2">
        <v>1059.8</v>
      </c>
      <c r="Q717" s="2">
        <v>1067.2</v>
      </c>
      <c r="R717" s="2">
        <v>166.8</v>
      </c>
      <c r="S717" s="2" t="s">
        <v>5269</v>
      </c>
      <c r="T717" s="2">
        <v>166.8</v>
      </c>
    </row>
    <row r="718" spans="1:20">
      <c r="A718" s="2" t="s">
        <v>3526</v>
      </c>
      <c r="B718" s="2" t="s">
        <v>1133</v>
      </c>
      <c r="C718" s="2" t="s">
        <v>68</v>
      </c>
      <c r="D718" s="2" t="s">
        <v>224</v>
      </c>
      <c r="E718" s="2">
        <v>438.1</v>
      </c>
      <c r="F718" s="2">
        <v>430.6</v>
      </c>
      <c r="G718" s="2">
        <v>448.5</v>
      </c>
      <c r="H718" s="2">
        <v>470.3</v>
      </c>
      <c r="I718" s="2">
        <v>366.5</v>
      </c>
      <c r="J718" s="2">
        <v>397.9</v>
      </c>
      <c r="K718" s="2">
        <v>608</v>
      </c>
      <c r="L718" s="2">
        <v>810.9</v>
      </c>
      <c r="M718" s="2">
        <v>909.3</v>
      </c>
      <c r="N718" s="2">
        <v>918</v>
      </c>
      <c r="O718" s="2">
        <v>927.7</v>
      </c>
      <c r="P718" s="2">
        <v>973.7</v>
      </c>
      <c r="Q718" s="2">
        <v>981.1</v>
      </c>
      <c r="R718" s="2">
        <v>255.2</v>
      </c>
      <c r="S718" s="2" t="s">
        <v>5269</v>
      </c>
      <c r="T718" s="2">
        <v>255.2</v>
      </c>
    </row>
    <row r="719" spans="1:20">
      <c r="A719" s="2" t="s">
        <v>3527</v>
      </c>
      <c r="B719" s="2" t="s">
        <v>1135</v>
      </c>
      <c r="C719" s="2" t="s">
        <v>68</v>
      </c>
      <c r="D719" s="2" t="s">
        <v>224</v>
      </c>
      <c r="E719" s="2">
        <v>462.7</v>
      </c>
      <c r="F719" s="2">
        <v>454.9</v>
      </c>
      <c r="G719" s="2">
        <v>471.5</v>
      </c>
      <c r="H719" s="2">
        <v>493.3</v>
      </c>
      <c r="I719" s="2">
        <v>439.1</v>
      </c>
      <c r="J719" s="2">
        <v>501.5</v>
      </c>
      <c r="K719" s="2">
        <v>714.2</v>
      </c>
      <c r="L719" s="2">
        <v>908.9</v>
      </c>
      <c r="M719" s="2">
        <v>1007.3</v>
      </c>
      <c r="N719" s="2">
        <v>1015.8</v>
      </c>
      <c r="O719" s="2">
        <v>1024.7</v>
      </c>
      <c r="P719" s="2">
        <v>1059.9000000000001</v>
      </c>
      <c r="Q719" s="2">
        <v>1067.4000000000001</v>
      </c>
      <c r="R719" s="2">
        <v>166.6</v>
      </c>
      <c r="S719" s="2" t="s">
        <v>5269</v>
      </c>
      <c r="T719" s="2">
        <v>166.6</v>
      </c>
    </row>
    <row r="720" spans="1:20">
      <c r="A720" s="2" t="s">
        <v>3528</v>
      </c>
      <c r="B720" s="2" t="s">
        <v>1136</v>
      </c>
      <c r="C720" s="2" t="s">
        <v>68</v>
      </c>
      <c r="D720" s="2" t="s">
        <v>224</v>
      </c>
      <c r="E720" s="2">
        <v>419.6</v>
      </c>
      <c r="F720" s="2">
        <v>413.1</v>
      </c>
      <c r="G720" s="2">
        <v>429.8</v>
      </c>
      <c r="H720" s="2">
        <v>449.4</v>
      </c>
      <c r="I720" s="2">
        <v>332.8</v>
      </c>
      <c r="J720" s="2">
        <v>318</v>
      </c>
      <c r="K720" s="2">
        <v>559.1</v>
      </c>
      <c r="L720" s="2">
        <v>775.5</v>
      </c>
      <c r="M720" s="2">
        <v>871.6</v>
      </c>
      <c r="N720" s="2">
        <v>880.5</v>
      </c>
      <c r="O720" s="2">
        <v>891.4</v>
      </c>
      <c r="P720" s="2">
        <v>952.8</v>
      </c>
      <c r="Q720" s="2">
        <v>960</v>
      </c>
      <c r="R720" s="2">
        <v>309.2</v>
      </c>
      <c r="S720" s="2" t="s">
        <v>5269</v>
      </c>
      <c r="T720" s="2">
        <v>309.2</v>
      </c>
    </row>
    <row r="721" spans="1:20">
      <c r="A721" s="2" t="s">
        <v>3529</v>
      </c>
      <c r="B721" s="2" t="s">
        <v>1138</v>
      </c>
      <c r="C721" s="2" t="s">
        <v>68</v>
      </c>
      <c r="D721" s="2" t="s">
        <v>224</v>
      </c>
      <c r="E721" s="2">
        <v>475.7</v>
      </c>
      <c r="F721" s="2">
        <v>469.7</v>
      </c>
      <c r="G721" s="2">
        <v>479.5</v>
      </c>
      <c r="H721" s="2">
        <v>496.2</v>
      </c>
      <c r="I721" s="2">
        <v>531.4</v>
      </c>
      <c r="J721" s="2">
        <v>626.1</v>
      </c>
      <c r="K721" s="2">
        <v>859.5</v>
      </c>
      <c r="L721" s="2">
        <v>1064.2</v>
      </c>
      <c r="M721" s="2">
        <v>1162.7</v>
      </c>
      <c r="N721" s="2">
        <v>1171.4000000000001</v>
      </c>
      <c r="O721" s="2">
        <v>1180.9000000000001</v>
      </c>
      <c r="P721" s="2">
        <v>1221.4000000000001</v>
      </c>
      <c r="Q721" s="2">
        <v>1228.9000000000001</v>
      </c>
      <c r="R721" s="2">
        <v>5.8</v>
      </c>
      <c r="S721" s="2" t="s">
        <v>5269</v>
      </c>
      <c r="T721" s="2">
        <v>5.8</v>
      </c>
    </row>
    <row r="722" spans="1:20">
      <c r="A722" s="2" t="s">
        <v>3530</v>
      </c>
      <c r="B722" s="2" t="s">
        <v>1140</v>
      </c>
      <c r="C722" s="2" t="s">
        <v>68</v>
      </c>
      <c r="D722" s="2" t="s">
        <v>224</v>
      </c>
      <c r="E722" s="2">
        <v>329.8</v>
      </c>
      <c r="F722" s="2">
        <v>322.5</v>
      </c>
      <c r="G722" s="2">
        <v>337.2</v>
      </c>
      <c r="H722" s="2">
        <v>358.2</v>
      </c>
      <c r="I722" s="2">
        <v>378.1</v>
      </c>
      <c r="J722" s="2">
        <v>486.2</v>
      </c>
      <c r="K722" s="2">
        <v>728.8</v>
      </c>
      <c r="L722" s="2">
        <v>943.7</v>
      </c>
      <c r="M722" s="2">
        <v>1040.5999999999999</v>
      </c>
      <c r="N722" s="2">
        <v>1049.5</v>
      </c>
      <c r="O722" s="2">
        <v>1060.0999999999999</v>
      </c>
      <c r="P722" s="2">
        <v>1115.7</v>
      </c>
      <c r="Q722" s="2">
        <v>1123.0999999999999</v>
      </c>
      <c r="R722" s="2">
        <v>159</v>
      </c>
      <c r="S722" s="2" t="s">
        <v>5269</v>
      </c>
      <c r="T722" s="2">
        <v>159</v>
      </c>
    </row>
    <row r="723" spans="1:20">
      <c r="A723" s="2" t="s">
        <v>3531</v>
      </c>
      <c r="B723" s="2" t="s">
        <v>1142</v>
      </c>
      <c r="C723" s="2" t="s">
        <v>68</v>
      </c>
      <c r="D723" s="2" t="s">
        <v>224</v>
      </c>
      <c r="E723" s="2">
        <v>417.1</v>
      </c>
      <c r="F723" s="2">
        <v>410.5</v>
      </c>
      <c r="G723" s="2">
        <v>427.3</v>
      </c>
      <c r="H723" s="2">
        <v>447</v>
      </c>
      <c r="I723" s="2">
        <v>330.1</v>
      </c>
      <c r="J723" s="2">
        <v>320.8</v>
      </c>
      <c r="K723" s="2">
        <v>562.29999999999995</v>
      </c>
      <c r="L723" s="2">
        <v>778.6</v>
      </c>
      <c r="M723" s="2">
        <v>874.7</v>
      </c>
      <c r="N723" s="2">
        <v>883.6</v>
      </c>
      <c r="O723" s="2">
        <v>894.5</v>
      </c>
      <c r="P723" s="2">
        <v>955.7</v>
      </c>
      <c r="Q723" s="2">
        <v>962.9</v>
      </c>
      <c r="R723" s="2">
        <v>306</v>
      </c>
      <c r="S723" s="2" t="s">
        <v>5269</v>
      </c>
      <c r="T723" s="2">
        <v>306</v>
      </c>
    </row>
    <row r="724" spans="1:20">
      <c r="A724" s="2" t="s">
        <v>3532</v>
      </c>
      <c r="B724" s="2" t="s">
        <v>1143</v>
      </c>
      <c r="C724" s="2" t="s">
        <v>68</v>
      </c>
      <c r="D724" s="2" t="s">
        <v>224</v>
      </c>
      <c r="E724" s="2">
        <v>429.5</v>
      </c>
      <c r="F724" s="2">
        <v>421.8</v>
      </c>
      <c r="G724" s="2">
        <v>439.6</v>
      </c>
      <c r="H724" s="2">
        <v>461.7</v>
      </c>
      <c r="I724" s="2">
        <v>372.9</v>
      </c>
      <c r="J724" s="2">
        <v>422.3</v>
      </c>
      <c r="K724" s="2">
        <v>639.1</v>
      </c>
      <c r="L724" s="2">
        <v>841.5</v>
      </c>
      <c r="M724" s="2">
        <v>940</v>
      </c>
      <c r="N724" s="2">
        <v>948.7</v>
      </c>
      <c r="O724" s="2">
        <v>958.2</v>
      </c>
      <c r="P724" s="2">
        <v>1002.5</v>
      </c>
      <c r="Q724" s="2">
        <v>1009.9</v>
      </c>
      <c r="R724" s="2">
        <v>224.4</v>
      </c>
      <c r="S724" s="2" t="s">
        <v>5269</v>
      </c>
      <c r="T724" s="2">
        <v>224.4</v>
      </c>
    </row>
    <row r="725" spans="1:20">
      <c r="A725" s="2" t="s">
        <v>3533</v>
      </c>
      <c r="B725" s="2" t="s">
        <v>1145</v>
      </c>
      <c r="C725" s="2" t="s">
        <v>68</v>
      </c>
      <c r="D725" s="2" t="s">
        <v>224</v>
      </c>
      <c r="E725" s="2">
        <v>419.4</v>
      </c>
      <c r="F725" s="2">
        <v>411.6</v>
      </c>
      <c r="G725" s="2">
        <v>429.4</v>
      </c>
      <c r="H725" s="2">
        <v>451.5</v>
      </c>
      <c r="I725" s="2">
        <v>367.3</v>
      </c>
      <c r="J725" s="2">
        <v>423.9</v>
      </c>
      <c r="K725" s="2">
        <v>645.79999999999995</v>
      </c>
      <c r="L725" s="2">
        <v>850.1</v>
      </c>
      <c r="M725" s="2">
        <v>948.5</v>
      </c>
      <c r="N725" s="2">
        <v>957.2</v>
      </c>
      <c r="O725" s="2">
        <v>966.9</v>
      </c>
      <c r="P725" s="2">
        <v>1012.3</v>
      </c>
      <c r="Q725" s="2">
        <v>1019.8</v>
      </c>
      <c r="R725" s="2">
        <v>216.1</v>
      </c>
      <c r="S725" s="2" t="s">
        <v>5269</v>
      </c>
      <c r="T725" s="2">
        <v>216.1</v>
      </c>
    </row>
    <row r="726" spans="1:20">
      <c r="A726" s="2" t="s">
        <v>3534</v>
      </c>
      <c r="B726" s="2" t="s">
        <v>1147</v>
      </c>
      <c r="C726" s="2" t="s">
        <v>68</v>
      </c>
      <c r="D726" s="2" t="s">
        <v>224</v>
      </c>
      <c r="E726" s="2">
        <v>357.2</v>
      </c>
      <c r="F726" s="2">
        <v>349.4</v>
      </c>
      <c r="G726" s="2">
        <v>367.2</v>
      </c>
      <c r="H726" s="2">
        <v>389.3</v>
      </c>
      <c r="I726" s="2">
        <v>325.3</v>
      </c>
      <c r="J726" s="2">
        <v>420.3</v>
      </c>
      <c r="K726" s="2">
        <v>661.3</v>
      </c>
      <c r="L726" s="2">
        <v>875.1</v>
      </c>
      <c r="M726" s="2">
        <v>972.3</v>
      </c>
      <c r="N726" s="2">
        <v>981.1</v>
      </c>
      <c r="O726" s="2">
        <v>991.7</v>
      </c>
      <c r="P726" s="2">
        <v>1046.8</v>
      </c>
      <c r="Q726" s="2">
        <v>1054.0999999999999</v>
      </c>
      <c r="R726" s="2">
        <v>208.6</v>
      </c>
      <c r="S726" s="2" t="s">
        <v>5269</v>
      </c>
      <c r="T726" s="2">
        <v>208.6</v>
      </c>
    </row>
    <row r="727" spans="1:20">
      <c r="A727" s="2" t="s">
        <v>3535</v>
      </c>
      <c r="B727" s="2" t="s">
        <v>1149</v>
      </c>
      <c r="C727" s="2" t="s">
        <v>68</v>
      </c>
      <c r="D727" s="2" t="s">
        <v>224</v>
      </c>
      <c r="E727" s="2">
        <v>530.6</v>
      </c>
      <c r="F727" s="2">
        <v>523.29999999999995</v>
      </c>
      <c r="G727" s="2">
        <v>541</v>
      </c>
      <c r="H727" s="2">
        <v>562.20000000000005</v>
      </c>
      <c r="I727" s="2">
        <v>447.1</v>
      </c>
      <c r="J727" s="2">
        <v>441</v>
      </c>
      <c r="K727" s="2">
        <v>561.4</v>
      </c>
      <c r="L727" s="2">
        <v>733.1</v>
      </c>
      <c r="M727" s="2">
        <v>830.8</v>
      </c>
      <c r="N727" s="2">
        <v>839.1</v>
      </c>
      <c r="O727" s="2">
        <v>847.4</v>
      </c>
      <c r="P727" s="2">
        <v>881.5</v>
      </c>
      <c r="Q727" s="2">
        <v>888.9</v>
      </c>
      <c r="R727" s="2">
        <v>342.5</v>
      </c>
      <c r="S727" s="2" t="s">
        <v>5269</v>
      </c>
      <c r="T727" s="2">
        <v>342.5</v>
      </c>
    </row>
    <row r="728" spans="1:20">
      <c r="A728" s="2" t="s">
        <v>3536</v>
      </c>
      <c r="B728" s="2" t="s">
        <v>1151</v>
      </c>
      <c r="C728" s="2" t="s">
        <v>68</v>
      </c>
      <c r="D728" s="2" t="s">
        <v>224</v>
      </c>
      <c r="E728" s="2">
        <v>358.2</v>
      </c>
      <c r="F728" s="2">
        <v>350.5</v>
      </c>
      <c r="G728" s="2">
        <v>368.3</v>
      </c>
      <c r="H728" s="2">
        <v>390.4</v>
      </c>
      <c r="I728" s="2">
        <v>325</v>
      </c>
      <c r="J728" s="2">
        <v>419.2</v>
      </c>
      <c r="K728" s="2">
        <v>660.1</v>
      </c>
      <c r="L728" s="2">
        <v>873.8</v>
      </c>
      <c r="M728" s="2">
        <v>971.1</v>
      </c>
      <c r="N728" s="2">
        <v>979.9</v>
      </c>
      <c r="O728" s="2">
        <v>990.5</v>
      </c>
      <c r="P728" s="2">
        <v>1045.5</v>
      </c>
      <c r="Q728" s="2">
        <v>1052.8</v>
      </c>
      <c r="R728" s="2">
        <v>209.4</v>
      </c>
      <c r="S728" s="2" t="s">
        <v>5269</v>
      </c>
      <c r="T728" s="2">
        <v>209.4</v>
      </c>
    </row>
    <row r="729" spans="1:20">
      <c r="A729" s="2" t="s">
        <v>3537</v>
      </c>
      <c r="B729" s="2" t="s">
        <v>1152</v>
      </c>
      <c r="C729" s="2" t="s">
        <v>68</v>
      </c>
      <c r="D729" s="2" t="s">
        <v>224</v>
      </c>
      <c r="E729" s="2">
        <v>314.3</v>
      </c>
      <c r="F729" s="2">
        <v>306.60000000000002</v>
      </c>
      <c r="G729" s="2">
        <v>324.5</v>
      </c>
      <c r="H729" s="2">
        <v>346.5</v>
      </c>
      <c r="I729" s="2">
        <v>322.7</v>
      </c>
      <c r="J729" s="2">
        <v>436.4</v>
      </c>
      <c r="K729" s="2">
        <v>679.4</v>
      </c>
      <c r="L729" s="2">
        <v>896.4</v>
      </c>
      <c r="M729" s="2">
        <v>992.2</v>
      </c>
      <c r="N729" s="2">
        <v>1001.1</v>
      </c>
      <c r="O729" s="2">
        <v>1012.2</v>
      </c>
      <c r="P729" s="2">
        <v>1072.9000000000001</v>
      </c>
      <c r="Q729" s="2">
        <v>1080.0999999999999</v>
      </c>
      <c r="R729" s="2">
        <v>215.6</v>
      </c>
      <c r="S729" s="2" t="s">
        <v>5269</v>
      </c>
      <c r="T729" s="2">
        <v>215.6</v>
      </c>
    </row>
    <row r="730" spans="1:20">
      <c r="A730" s="2" t="s">
        <v>3538</v>
      </c>
      <c r="B730" s="2" t="s">
        <v>1154</v>
      </c>
      <c r="C730" s="2" t="s">
        <v>68</v>
      </c>
      <c r="D730" s="2" t="s">
        <v>224</v>
      </c>
      <c r="E730" s="2">
        <v>530</v>
      </c>
      <c r="F730" s="2">
        <v>522.79999999999995</v>
      </c>
      <c r="G730" s="2">
        <v>540.5</v>
      </c>
      <c r="H730" s="2">
        <v>561.6</v>
      </c>
      <c r="I730" s="2">
        <v>446.6</v>
      </c>
      <c r="J730" s="2">
        <v>440.6</v>
      </c>
      <c r="K730" s="2">
        <v>561.4</v>
      </c>
      <c r="L730" s="2">
        <v>733.4</v>
      </c>
      <c r="M730" s="2">
        <v>831.2</v>
      </c>
      <c r="N730" s="2">
        <v>839.5</v>
      </c>
      <c r="O730" s="2">
        <v>847.8</v>
      </c>
      <c r="P730" s="2">
        <v>881.9</v>
      </c>
      <c r="Q730" s="2">
        <v>889.4</v>
      </c>
      <c r="R730" s="2">
        <v>342</v>
      </c>
      <c r="S730" s="2" t="s">
        <v>5269</v>
      </c>
      <c r="T730" s="2">
        <v>342</v>
      </c>
    </row>
    <row r="731" spans="1:20">
      <c r="A731" s="2" t="s">
        <v>3539</v>
      </c>
      <c r="B731" s="2" t="s">
        <v>1155</v>
      </c>
      <c r="C731" s="2" t="s">
        <v>68</v>
      </c>
      <c r="D731" s="2" t="s">
        <v>224</v>
      </c>
      <c r="E731" s="2">
        <v>461.5</v>
      </c>
      <c r="F731" s="2">
        <v>453.8</v>
      </c>
      <c r="G731" s="2">
        <v>470.3</v>
      </c>
      <c r="H731" s="2">
        <v>492.1</v>
      </c>
      <c r="I731" s="2">
        <v>438.4</v>
      </c>
      <c r="J731" s="2">
        <v>501.2</v>
      </c>
      <c r="K731" s="2">
        <v>714.3</v>
      </c>
      <c r="L731" s="2">
        <v>909.3</v>
      </c>
      <c r="M731" s="2">
        <v>1007.8</v>
      </c>
      <c r="N731" s="2">
        <v>1016.2</v>
      </c>
      <c r="O731" s="2">
        <v>1025.0999999999999</v>
      </c>
      <c r="P731" s="2">
        <v>1060.5</v>
      </c>
      <c r="Q731" s="2">
        <v>1068</v>
      </c>
      <c r="R731" s="2">
        <v>165.8</v>
      </c>
      <c r="S731" s="2" t="s">
        <v>5269</v>
      </c>
      <c r="T731" s="2">
        <v>165.8</v>
      </c>
    </row>
    <row r="732" spans="1:20">
      <c r="A732" s="2" t="s">
        <v>3540</v>
      </c>
      <c r="B732" s="2" t="s">
        <v>1156</v>
      </c>
      <c r="C732" s="2" t="s">
        <v>68</v>
      </c>
      <c r="D732" s="2" t="s">
        <v>224</v>
      </c>
      <c r="E732" s="2">
        <v>405.3</v>
      </c>
      <c r="F732" s="2">
        <v>397.9</v>
      </c>
      <c r="G732" s="2">
        <v>415.7</v>
      </c>
      <c r="H732" s="2">
        <v>437.1</v>
      </c>
      <c r="I732" s="2">
        <v>329</v>
      </c>
      <c r="J732" s="2">
        <v>373.8</v>
      </c>
      <c r="K732" s="2">
        <v>605.5</v>
      </c>
      <c r="L732" s="2">
        <v>816.6</v>
      </c>
      <c r="M732" s="2">
        <v>914.3</v>
      </c>
      <c r="N732" s="2">
        <v>923.1</v>
      </c>
      <c r="O732" s="2">
        <v>933.4</v>
      </c>
      <c r="P732" s="2">
        <v>986.8</v>
      </c>
      <c r="Q732" s="2">
        <v>994.1</v>
      </c>
      <c r="R732" s="2">
        <v>256.2</v>
      </c>
      <c r="S732" s="2" t="s">
        <v>5269</v>
      </c>
      <c r="T732" s="2">
        <v>256.2</v>
      </c>
    </row>
    <row r="733" spans="1:20">
      <c r="A733" s="2" t="s">
        <v>3541</v>
      </c>
      <c r="B733" s="2" t="s">
        <v>1158</v>
      </c>
      <c r="C733" s="2" t="s">
        <v>68</v>
      </c>
      <c r="D733" s="2" t="s">
        <v>224</v>
      </c>
      <c r="E733" s="2">
        <v>528.29999999999995</v>
      </c>
      <c r="F733" s="2">
        <v>520.70000000000005</v>
      </c>
      <c r="G733" s="2">
        <v>538.6</v>
      </c>
      <c r="H733" s="2">
        <v>560.5</v>
      </c>
      <c r="I733" s="2">
        <v>457.2</v>
      </c>
      <c r="J733" s="2">
        <v>470.7</v>
      </c>
      <c r="K733" s="2">
        <v>624.20000000000005</v>
      </c>
      <c r="L733" s="2">
        <v>795.6</v>
      </c>
      <c r="M733" s="2">
        <v>892.7</v>
      </c>
      <c r="N733" s="2">
        <v>900.8</v>
      </c>
      <c r="O733" s="2">
        <v>908.6</v>
      </c>
      <c r="P733" s="2">
        <v>935.2</v>
      </c>
      <c r="Q733" s="2">
        <v>942.6</v>
      </c>
      <c r="R733" s="2">
        <v>295</v>
      </c>
      <c r="S733" s="2" t="s">
        <v>5269</v>
      </c>
      <c r="T733" s="2">
        <v>295</v>
      </c>
    </row>
    <row r="734" spans="1:20">
      <c r="A734" s="2" t="s">
        <v>3542</v>
      </c>
      <c r="B734" s="2" t="s">
        <v>1160</v>
      </c>
      <c r="C734" s="2" t="s">
        <v>68</v>
      </c>
      <c r="D734" s="2" t="s">
        <v>224</v>
      </c>
      <c r="E734" s="2">
        <v>538.9</v>
      </c>
      <c r="F734" s="2">
        <v>531.1</v>
      </c>
      <c r="G734" s="2">
        <v>548.29999999999995</v>
      </c>
      <c r="H734" s="2">
        <v>570.4</v>
      </c>
      <c r="I734" s="2">
        <v>492.6</v>
      </c>
      <c r="J734" s="2">
        <v>529.5</v>
      </c>
      <c r="K734" s="2">
        <v>707.4</v>
      </c>
      <c r="L734" s="2">
        <v>880.8</v>
      </c>
      <c r="M734" s="2">
        <v>977.5</v>
      </c>
      <c r="N734" s="2">
        <v>985.5</v>
      </c>
      <c r="O734" s="2">
        <v>993</v>
      </c>
      <c r="P734" s="2">
        <v>1014.5</v>
      </c>
      <c r="Q734" s="2">
        <v>1021.9</v>
      </c>
      <c r="R734" s="2">
        <v>237.5</v>
      </c>
      <c r="S734" s="2" t="s">
        <v>5269</v>
      </c>
      <c r="T734" s="2">
        <v>237.5</v>
      </c>
    </row>
    <row r="735" spans="1:20">
      <c r="A735" s="2" t="s">
        <v>3543</v>
      </c>
      <c r="B735" s="2" t="s">
        <v>1162</v>
      </c>
      <c r="C735" s="2" t="s">
        <v>68</v>
      </c>
      <c r="D735" s="2" t="s">
        <v>224</v>
      </c>
      <c r="E735" s="2">
        <v>565.20000000000005</v>
      </c>
      <c r="F735" s="2">
        <v>558.20000000000005</v>
      </c>
      <c r="G735" s="2">
        <v>575.6</v>
      </c>
      <c r="H735" s="2">
        <v>596.29999999999995</v>
      </c>
      <c r="I735" s="2">
        <v>479.2</v>
      </c>
      <c r="J735" s="2">
        <v>466</v>
      </c>
      <c r="K735" s="2">
        <v>545.79999999999995</v>
      </c>
      <c r="L735" s="2">
        <v>695.6</v>
      </c>
      <c r="M735" s="2">
        <v>792.3</v>
      </c>
      <c r="N735" s="2">
        <v>800.4</v>
      </c>
      <c r="O735" s="2">
        <v>808.1</v>
      </c>
      <c r="P735" s="2">
        <v>838.7</v>
      </c>
      <c r="Q735" s="2">
        <v>846.1</v>
      </c>
      <c r="R735" s="2">
        <v>385.4</v>
      </c>
      <c r="S735" s="2" t="s">
        <v>5269</v>
      </c>
      <c r="T735" s="2">
        <v>385.4</v>
      </c>
    </row>
    <row r="736" spans="1:20">
      <c r="A736" s="2" t="s">
        <v>3544</v>
      </c>
      <c r="B736" s="2" t="s">
        <v>1164</v>
      </c>
      <c r="C736" s="2" t="s">
        <v>68</v>
      </c>
      <c r="D736" s="2" t="s">
        <v>224</v>
      </c>
      <c r="E736" s="2">
        <v>458.6</v>
      </c>
      <c r="F736" s="2">
        <v>451</v>
      </c>
      <c r="G736" s="2">
        <v>466.9</v>
      </c>
      <c r="H736" s="2">
        <v>488.3</v>
      </c>
      <c r="I736" s="2">
        <v>447.5</v>
      </c>
      <c r="J736" s="2">
        <v>516.9</v>
      </c>
      <c r="K736" s="2">
        <v>734.5</v>
      </c>
      <c r="L736" s="2">
        <v>931.1</v>
      </c>
      <c r="M736" s="2">
        <v>1029.5999999999999</v>
      </c>
      <c r="N736" s="2">
        <v>1038.0999999999999</v>
      </c>
      <c r="O736" s="2">
        <v>1047.0999999999999</v>
      </c>
      <c r="P736" s="2">
        <v>1083.0999999999999</v>
      </c>
      <c r="Q736" s="2">
        <v>1090.5999999999999</v>
      </c>
      <c r="R736" s="2">
        <v>143.4</v>
      </c>
      <c r="S736" s="2" t="s">
        <v>5269</v>
      </c>
      <c r="T736" s="2">
        <v>143.4</v>
      </c>
    </row>
    <row r="737" spans="1:20">
      <c r="A737" s="2" t="s">
        <v>3545</v>
      </c>
      <c r="B737" s="2" t="s">
        <v>1166</v>
      </c>
      <c r="C737" s="2" t="s">
        <v>68</v>
      </c>
      <c r="D737" s="2" t="s">
        <v>224</v>
      </c>
      <c r="E737" s="2">
        <v>531.20000000000005</v>
      </c>
      <c r="F737" s="2">
        <v>524</v>
      </c>
      <c r="G737" s="2">
        <v>541.6</v>
      </c>
      <c r="H737" s="2">
        <v>562.70000000000005</v>
      </c>
      <c r="I737" s="2">
        <v>447.2</v>
      </c>
      <c r="J737" s="2">
        <v>439.7</v>
      </c>
      <c r="K737" s="2">
        <v>556.70000000000005</v>
      </c>
      <c r="L737" s="2">
        <v>728.4</v>
      </c>
      <c r="M737" s="2">
        <v>826.2</v>
      </c>
      <c r="N737" s="2">
        <v>834.5</v>
      </c>
      <c r="O737" s="2">
        <v>842.9</v>
      </c>
      <c r="P737" s="2">
        <v>877.7</v>
      </c>
      <c r="Q737" s="2">
        <v>885.1</v>
      </c>
      <c r="R737" s="2">
        <v>346.2</v>
      </c>
      <c r="S737" s="2" t="s">
        <v>5269</v>
      </c>
      <c r="T737" s="2">
        <v>346.2</v>
      </c>
    </row>
    <row r="738" spans="1:20">
      <c r="A738" s="2" t="s">
        <v>3546</v>
      </c>
      <c r="B738" s="2" t="s">
        <v>1167</v>
      </c>
      <c r="C738" s="2" t="s">
        <v>68</v>
      </c>
      <c r="D738" s="2" t="s">
        <v>224</v>
      </c>
      <c r="E738" s="2">
        <v>482.9</v>
      </c>
      <c r="F738" s="2">
        <v>475.3</v>
      </c>
      <c r="G738" s="2">
        <v>490.8</v>
      </c>
      <c r="H738" s="2">
        <v>511.9</v>
      </c>
      <c r="I738" s="2">
        <v>475.5</v>
      </c>
      <c r="J738" s="2">
        <v>543.5</v>
      </c>
      <c r="K738" s="2">
        <v>757.3</v>
      </c>
      <c r="L738" s="2">
        <v>950.4</v>
      </c>
      <c r="M738" s="2">
        <v>1048.7</v>
      </c>
      <c r="N738" s="2">
        <v>1057.0999999999999</v>
      </c>
      <c r="O738" s="2">
        <v>1065.7</v>
      </c>
      <c r="P738" s="2">
        <v>1098.2</v>
      </c>
      <c r="Q738" s="2">
        <v>1105.7</v>
      </c>
      <c r="R738" s="2">
        <v>136.9</v>
      </c>
      <c r="S738" s="2" t="s">
        <v>5269</v>
      </c>
      <c r="T738" s="2">
        <v>136.9</v>
      </c>
    </row>
    <row r="739" spans="1:20">
      <c r="A739" s="2" t="s">
        <v>3547</v>
      </c>
      <c r="B739" s="2" t="s">
        <v>1169</v>
      </c>
      <c r="C739" s="2" t="s">
        <v>68</v>
      </c>
      <c r="D739" s="2" t="s">
        <v>224</v>
      </c>
      <c r="E739" s="2">
        <v>464.9</v>
      </c>
      <c r="F739" s="2">
        <v>457.2</v>
      </c>
      <c r="G739" s="2">
        <v>473.7</v>
      </c>
      <c r="H739" s="2">
        <v>495.5</v>
      </c>
      <c r="I739" s="2">
        <v>441.1</v>
      </c>
      <c r="J739" s="2">
        <v>503.1</v>
      </c>
      <c r="K739" s="2">
        <v>715.1</v>
      </c>
      <c r="L739" s="2">
        <v>909.3</v>
      </c>
      <c r="M739" s="2">
        <v>1007.7</v>
      </c>
      <c r="N739" s="2">
        <v>1016.2</v>
      </c>
      <c r="O739" s="2">
        <v>1025</v>
      </c>
      <c r="P739" s="2">
        <v>1059.9000000000001</v>
      </c>
      <c r="Q739" s="2">
        <v>1067.3</v>
      </c>
      <c r="R739" s="2">
        <v>167.1</v>
      </c>
      <c r="S739" s="2" t="s">
        <v>5269</v>
      </c>
      <c r="T739" s="2">
        <v>167.1</v>
      </c>
    </row>
    <row r="740" spans="1:20">
      <c r="A740" s="2" t="s">
        <v>3548</v>
      </c>
      <c r="B740" s="2" t="s">
        <v>1170</v>
      </c>
      <c r="C740" s="2" t="s">
        <v>68</v>
      </c>
      <c r="D740" s="2" t="s">
        <v>224</v>
      </c>
      <c r="E740" s="2">
        <v>399.5</v>
      </c>
      <c r="F740" s="2">
        <v>391.9</v>
      </c>
      <c r="G740" s="2">
        <v>407.7</v>
      </c>
      <c r="H740" s="2">
        <v>429.1</v>
      </c>
      <c r="I740" s="2">
        <v>402.5</v>
      </c>
      <c r="J740" s="2">
        <v>488.4</v>
      </c>
      <c r="K740" s="2">
        <v>720.9</v>
      </c>
      <c r="L740" s="2">
        <v>927.6</v>
      </c>
      <c r="M740" s="2">
        <v>1025.9000000000001</v>
      </c>
      <c r="N740" s="2">
        <v>1034.5999999999999</v>
      </c>
      <c r="O740" s="2">
        <v>1044.4000000000001</v>
      </c>
      <c r="P740" s="2">
        <v>1089.9000000000001</v>
      </c>
      <c r="Q740" s="2">
        <v>1097.3</v>
      </c>
      <c r="R740" s="2">
        <v>139.80000000000001</v>
      </c>
      <c r="S740" s="2" t="s">
        <v>5269</v>
      </c>
      <c r="T740" s="2">
        <v>139.80000000000001</v>
      </c>
    </row>
    <row r="741" spans="1:20">
      <c r="A741" s="2" t="s">
        <v>3549</v>
      </c>
      <c r="B741" s="2" t="s">
        <v>1172</v>
      </c>
      <c r="C741" s="2" t="s">
        <v>68</v>
      </c>
      <c r="D741" s="2" t="s">
        <v>224</v>
      </c>
      <c r="E741" s="2">
        <v>522.70000000000005</v>
      </c>
      <c r="F741" s="2">
        <v>515.4</v>
      </c>
      <c r="G741" s="2">
        <v>533.1</v>
      </c>
      <c r="H741" s="2">
        <v>554.4</v>
      </c>
      <c r="I741" s="2">
        <v>440</v>
      </c>
      <c r="J741" s="2">
        <v>436</v>
      </c>
      <c r="K741" s="2">
        <v>565.6</v>
      </c>
      <c r="L741" s="2">
        <v>741.1</v>
      </c>
      <c r="M741" s="2">
        <v>839</v>
      </c>
      <c r="N741" s="2">
        <v>847.3</v>
      </c>
      <c r="O741" s="2">
        <v>855.8</v>
      </c>
      <c r="P741" s="2">
        <v>890.7</v>
      </c>
      <c r="Q741" s="2">
        <v>898.2</v>
      </c>
      <c r="R741" s="2">
        <v>333.2</v>
      </c>
      <c r="S741" s="2" t="s">
        <v>5269</v>
      </c>
      <c r="T741" s="2">
        <v>333.2</v>
      </c>
    </row>
    <row r="742" spans="1:20">
      <c r="A742" s="2" t="s">
        <v>3550</v>
      </c>
      <c r="B742" s="2" t="s">
        <v>1174</v>
      </c>
      <c r="C742" s="2" t="s">
        <v>68</v>
      </c>
      <c r="D742" s="2" t="s">
        <v>224</v>
      </c>
      <c r="E742" s="2">
        <v>354.1</v>
      </c>
      <c r="F742" s="2">
        <v>347.4</v>
      </c>
      <c r="G742" s="2">
        <v>364.3</v>
      </c>
      <c r="H742" s="2">
        <v>384.5</v>
      </c>
      <c r="I742" s="2">
        <v>267.10000000000002</v>
      </c>
      <c r="J742" s="2">
        <v>380.7</v>
      </c>
      <c r="K742" s="2">
        <v>622.5</v>
      </c>
      <c r="L742" s="2">
        <v>840.2</v>
      </c>
      <c r="M742" s="2">
        <v>935.4</v>
      </c>
      <c r="N742" s="2">
        <v>944.3</v>
      </c>
      <c r="O742" s="2">
        <v>955.5</v>
      </c>
      <c r="P742" s="2">
        <v>1018.8</v>
      </c>
      <c r="Q742" s="2">
        <v>1025.9000000000001</v>
      </c>
      <c r="R742" s="2">
        <v>265.3</v>
      </c>
      <c r="S742" s="2" t="s">
        <v>5269</v>
      </c>
      <c r="T742" s="2">
        <v>265.3</v>
      </c>
    </row>
    <row r="743" spans="1:20">
      <c r="A743" s="2" t="s">
        <v>3551</v>
      </c>
      <c r="B743" s="2" t="s">
        <v>1176</v>
      </c>
      <c r="C743" s="2" t="s">
        <v>75</v>
      </c>
      <c r="D743" s="2" t="s">
        <v>224</v>
      </c>
      <c r="E743" s="2">
        <v>512.6</v>
      </c>
      <c r="F743" s="2">
        <v>510</v>
      </c>
      <c r="G743" s="2">
        <v>517</v>
      </c>
      <c r="H743" s="2">
        <v>532.29999999999995</v>
      </c>
      <c r="I743" s="2">
        <v>506.2</v>
      </c>
      <c r="J743" s="2">
        <v>507.8</v>
      </c>
      <c r="K743" s="2">
        <v>530.20000000000005</v>
      </c>
      <c r="L743" s="2">
        <v>571.1</v>
      </c>
      <c r="M743" s="2">
        <v>629.29999999999995</v>
      </c>
      <c r="N743" s="2">
        <v>634.29999999999995</v>
      </c>
      <c r="O743" s="2">
        <v>637.5</v>
      </c>
      <c r="P743" s="2">
        <v>638.5</v>
      </c>
      <c r="Q743" s="2">
        <v>645</v>
      </c>
      <c r="R743" s="2">
        <v>505.2</v>
      </c>
      <c r="S743" s="2" t="s">
        <v>5269</v>
      </c>
      <c r="T743" s="2">
        <v>505.2</v>
      </c>
    </row>
    <row r="744" spans="1:20">
      <c r="A744" s="2" t="s">
        <v>3552</v>
      </c>
      <c r="B744" s="2" t="s">
        <v>1178</v>
      </c>
      <c r="C744" s="2" t="s">
        <v>68</v>
      </c>
      <c r="D744" s="2" t="s">
        <v>224</v>
      </c>
      <c r="E744" s="2">
        <v>546.5</v>
      </c>
      <c r="F744" s="2">
        <v>539.70000000000005</v>
      </c>
      <c r="G744" s="2">
        <v>552.1</v>
      </c>
      <c r="H744" s="2">
        <v>570.9</v>
      </c>
      <c r="I744" s="2">
        <v>571.1</v>
      </c>
      <c r="J744" s="2">
        <v>649.4</v>
      </c>
      <c r="K744" s="2">
        <v>867.3</v>
      </c>
      <c r="L744" s="2">
        <v>1059.5</v>
      </c>
      <c r="M744" s="2">
        <v>1157.5999999999999</v>
      </c>
      <c r="N744" s="2">
        <v>1165.9000000000001</v>
      </c>
      <c r="O744" s="2">
        <v>1174.3</v>
      </c>
      <c r="P744" s="2">
        <v>1203.0999999999999</v>
      </c>
      <c r="Q744" s="2">
        <v>1210.5</v>
      </c>
      <c r="R744" s="2">
        <v>99.6</v>
      </c>
      <c r="S744" s="2" t="s">
        <v>5269</v>
      </c>
      <c r="T744" s="2">
        <v>99.6</v>
      </c>
    </row>
    <row r="745" spans="1:20">
      <c r="A745" s="2" t="s">
        <v>3553</v>
      </c>
      <c r="B745" s="2" t="s">
        <v>1180</v>
      </c>
      <c r="C745" s="2" t="s">
        <v>68</v>
      </c>
      <c r="D745" s="2" t="s">
        <v>224</v>
      </c>
      <c r="E745" s="2">
        <v>433.4</v>
      </c>
      <c r="F745" s="2">
        <v>425.7</v>
      </c>
      <c r="G745" s="2">
        <v>442.4</v>
      </c>
      <c r="H745" s="2">
        <v>464.3</v>
      </c>
      <c r="I745" s="2">
        <v>410.8</v>
      </c>
      <c r="J745" s="2">
        <v>479.3</v>
      </c>
      <c r="K745" s="2">
        <v>700.3</v>
      </c>
      <c r="L745" s="2">
        <v>900.8</v>
      </c>
      <c r="M745" s="2">
        <v>999.3</v>
      </c>
      <c r="N745" s="2">
        <v>1007.9</v>
      </c>
      <c r="O745" s="2">
        <v>1017.2</v>
      </c>
      <c r="P745" s="2">
        <v>1057.5</v>
      </c>
      <c r="Q745" s="2">
        <v>1064.9000000000001</v>
      </c>
      <c r="R745" s="2">
        <v>166.5</v>
      </c>
      <c r="S745" s="2" t="s">
        <v>5269</v>
      </c>
      <c r="T745" s="2">
        <v>166.5</v>
      </c>
    </row>
    <row r="746" spans="1:20">
      <c r="A746" s="2" t="s">
        <v>3554</v>
      </c>
      <c r="B746" s="2" t="s">
        <v>1182</v>
      </c>
      <c r="C746" s="2" t="s">
        <v>68</v>
      </c>
      <c r="D746" s="2" t="s">
        <v>224</v>
      </c>
      <c r="E746" s="2">
        <v>548</v>
      </c>
      <c r="F746" s="2">
        <v>540.9</v>
      </c>
      <c r="G746" s="2">
        <v>554.6</v>
      </c>
      <c r="H746" s="2">
        <v>574.4</v>
      </c>
      <c r="I746" s="2">
        <v>558.4</v>
      </c>
      <c r="J746" s="2">
        <v>629.9</v>
      </c>
      <c r="K746" s="2">
        <v>841.4</v>
      </c>
      <c r="L746" s="2">
        <v>1029.4000000000001</v>
      </c>
      <c r="M746" s="2">
        <v>1127.2</v>
      </c>
      <c r="N746" s="2">
        <v>1135.4000000000001</v>
      </c>
      <c r="O746" s="2">
        <v>1143.5999999999999</v>
      </c>
      <c r="P746" s="2">
        <v>1169.7</v>
      </c>
      <c r="Q746" s="2">
        <v>1177.0999999999999</v>
      </c>
      <c r="R746" s="2">
        <v>124.8</v>
      </c>
      <c r="S746" s="2" t="s">
        <v>5269</v>
      </c>
      <c r="T746" s="2">
        <v>124.8</v>
      </c>
    </row>
    <row r="747" spans="1:20">
      <c r="A747" s="2" t="s">
        <v>3555</v>
      </c>
      <c r="B747" s="2" t="s">
        <v>1184</v>
      </c>
      <c r="C747" s="2" t="s">
        <v>68</v>
      </c>
      <c r="D747" s="2" t="s">
        <v>224</v>
      </c>
      <c r="E747" s="2">
        <v>499.7</v>
      </c>
      <c r="F747" s="2">
        <v>493.6</v>
      </c>
      <c r="G747" s="2">
        <v>503.7</v>
      </c>
      <c r="H747" s="2">
        <v>520.5</v>
      </c>
      <c r="I747" s="2">
        <v>551.5</v>
      </c>
      <c r="J747" s="2">
        <v>643.6</v>
      </c>
      <c r="K747" s="2">
        <v>874.5</v>
      </c>
      <c r="L747" s="2">
        <v>1076.9000000000001</v>
      </c>
      <c r="M747" s="2">
        <v>1175.4000000000001</v>
      </c>
      <c r="N747" s="2">
        <v>1184</v>
      </c>
      <c r="O747" s="2">
        <v>1193.3</v>
      </c>
      <c r="P747" s="2">
        <v>1231.2</v>
      </c>
      <c r="Q747" s="2">
        <v>1238.5999999999999</v>
      </c>
      <c r="R747" s="2">
        <v>28.6</v>
      </c>
      <c r="S747" s="2" t="s">
        <v>5269</v>
      </c>
      <c r="T747" s="2">
        <v>28.6</v>
      </c>
    </row>
    <row r="748" spans="1:20">
      <c r="A748" s="2" t="s">
        <v>3556</v>
      </c>
      <c r="B748" s="2" t="s">
        <v>1186</v>
      </c>
      <c r="C748" s="2" t="s">
        <v>68</v>
      </c>
      <c r="D748" s="2" t="s">
        <v>224</v>
      </c>
      <c r="E748" s="2">
        <v>530.6</v>
      </c>
      <c r="F748" s="2">
        <v>523.29999999999995</v>
      </c>
      <c r="G748" s="2">
        <v>541</v>
      </c>
      <c r="H748" s="2">
        <v>562.1</v>
      </c>
      <c r="I748" s="2">
        <v>446.8</v>
      </c>
      <c r="J748" s="2">
        <v>440</v>
      </c>
      <c r="K748" s="2">
        <v>558.79999999999995</v>
      </c>
      <c r="L748" s="2">
        <v>730.7</v>
      </c>
      <c r="M748" s="2">
        <v>828.5</v>
      </c>
      <c r="N748" s="2">
        <v>836.8</v>
      </c>
      <c r="O748" s="2">
        <v>845.1</v>
      </c>
      <c r="P748" s="2">
        <v>879.7</v>
      </c>
      <c r="Q748" s="2">
        <v>887.1</v>
      </c>
      <c r="R748" s="2">
        <v>344.2</v>
      </c>
      <c r="S748" s="2" t="s">
        <v>5269</v>
      </c>
      <c r="T748" s="2">
        <v>344.2</v>
      </c>
    </row>
    <row r="749" spans="1:20">
      <c r="A749" s="2" t="s">
        <v>3557</v>
      </c>
      <c r="B749" s="2" t="s">
        <v>1187</v>
      </c>
      <c r="C749" s="2" t="s">
        <v>68</v>
      </c>
      <c r="D749" s="2" t="s">
        <v>224</v>
      </c>
      <c r="E749" s="2">
        <v>591</v>
      </c>
      <c r="F749" s="2">
        <v>584.1</v>
      </c>
      <c r="G749" s="2">
        <v>596.70000000000005</v>
      </c>
      <c r="H749" s="2">
        <v>615.6</v>
      </c>
      <c r="I749" s="2">
        <v>611</v>
      </c>
      <c r="J749" s="2">
        <v>685</v>
      </c>
      <c r="K749" s="2">
        <v>896.8</v>
      </c>
      <c r="L749" s="2">
        <v>1083.4000000000001</v>
      </c>
      <c r="M749" s="2">
        <v>1180.9000000000001</v>
      </c>
      <c r="N749" s="2">
        <v>1189.0999999999999</v>
      </c>
      <c r="O749" s="2">
        <v>1197.0999999999999</v>
      </c>
      <c r="P749" s="2">
        <v>1220.8</v>
      </c>
      <c r="Q749" s="2">
        <v>1228.2</v>
      </c>
      <c r="R749" s="2">
        <v>140.5</v>
      </c>
      <c r="S749" s="2" t="s">
        <v>5269</v>
      </c>
      <c r="T749" s="2">
        <v>140.5</v>
      </c>
    </row>
    <row r="750" spans="1:20">
      <c r="A750" s="2" t="s">
        <v>3558</v>
      </c>
      <c r="B750" s="2" t="s">
        <v>1189</v>
      </c>
      <c r="C750" s="2" t="s">
        <v>68</v>
      </c>
      <c r="D750" s="2" t="s">
        <v>224</v>
      </c>
      <c r="E750" s="2">
        <v>595.29999999999995</v>
      </c>
      <c r="F750" s="2">
        <v>588.9</v>
      </c>
      <c r="G750" s="2">
        <v>599.9</v>
      </c>
      <c r="H750" s="2">
        <v>617.5</v>
      </c>
      <c r="I750" s="2">
        <v>631.5</v>
      </c>
      <c r="J750" s="2">
        <v>712.9</v>
      </c>
      <c r="K750" s="2">
        <v>932</v>
      </c>
      <c r="L750" s="2">
        <v>1123.5999999999999</v>
      </c>
      <c r="M750" s="2">
        <v>1221.5999999999999</v>
      </c>
      <c r="N750" s="2">
        <v>1229.9000000000001</v>
      </c>
      <c r="O750" s="2">
        <v>1238.2</v>
      </c>
      <c r="P750" s="2">
        <v>1265.2</v>
      </c>
      <c r="Q750" s="2">
        <v>1272.5999999999999</v>
      </c>
      <c r="R750" s="2">
        <v>127.6</v>
      </c>
      <c r="S750" s="2" t="s">
        <v>5269</v>
      </c>
      <c r="T750" s="2">
        <v>127.6</v>
      </c>
    </row>
    <row r="751" spans="1:20">
      <c r="A751" s="2" t="s">
        <v>3559</v>
      </c>
      <c r="B751" s="2" t="s">
        <v>1191</v>
      </c>
      <c r="C751" s="2" t="s">
        <v>68</v>
      </c>
      <c r="D751" s="2" t="s">
        <v>224</v>
      </c>
      <c r="E751" s="2">
        <v>421.6</v>
      </c>
      <c r="F751" s="2">
        <v>415</v>
      </c>
      <c r="G751" s="2">
        <v>431.8</v>
      </c>
      <c r="H751" s="2">
        <v>451.5</v>
      </c>
      <c r="I751" s="2">
        <v>334.6</v>
      </c>
      <c r="J751" s="2">
        <v>320</v>
      </c>
      <c r="K751" s="2">
        <v>558.20000000000005</v>
      </c>
      <c r="L751" s="2">
        <v>774.3</v>
      </c>
      <c r="M751" s="2">
        <v>870.5</v>
      </c>
      <c r="N751" s="2">
        <v>879.4</v>
      </c>
      <c r="O751" s="2">
        <v>890.3</v>
      </c>
      <c r="P751" s="2">
        <v>951.2</v>
      </c>
      <c r="Q751" s="2">
        <v>958.4</v>
      </c>
      <c r="R751" s="2">
        <v>309.10000000000002</v>
      </c>
      <c r="S751" s="2" t="s">
        <v>5269</v>
      </c>
      <c r="T751" s="2">
        <v>309.10000000000002</v>
      </c>
    </row>
    <row r="752" spans="1:20">
      <c r="A752" s="2" t="s">
        <v>3560</v>
      </c>
      <c r="B752" s="2" t="s">
        <v>1192</v>
      </c>
      <c r="C752" s="2" t="s">
        <v>68</v>
      </c>
      <c r="D752" s="2" t="s">
        <v>224</v>
      </c>
      <c r="E752" s="2">
        <v>476</v>
      </c>
      <c r="F752" s="2">
        <v>468.7</v>
      </c>
      <c r="G752" s="2">
        <v>482.9</v>
      </c>
      <c r="H752" s="2">
        <v>503.2</v>
      </c>
      <c r="I752" s="2">
        <v>486.9</v>
      </c>
      <c r="J752" s="2">
        <v>564.29999999999995</v>
      </c>
      <c r="K752" s="2">
        <v>785.5</v>
      </c>
      <c r="L752" s="2">
        <v>982.4</v>
      </c>
      <c r="M752" s="2">
        <v>1080.9000000000001</v>
      </c>
      <c r="N752" s="2">
        <v>1089.4000000000001</v>
      </c>
      <c r="O752" s="2">
        <v>1098.3</v>
      </c>
      <c r="P752" s="2">
        <v>1133.0999999999999</v>
      </c>
      <c r="Q752" s="2">
        <v>1140.5</v>
      </c>
      <c r="R752" s="2">
        <v>100.1</v>
      </c>
      <c r="S752" s="2" t="s">
        <v>5269</v>
      </c>
      <c r="T752" s="2">
        <v>100.1</v>
      </c>
    </row>
    <row r="753" spans="1:20">
      <c r="A753" s="2" t="s">
        <v>3561</v>
      </c>
      <c r="B753" s="2" t="s">
        <v>1194</v>
      </c>
      <c r="C753" s="2" t="s">
        <v>68</v>
      </c>
      <c r="D753" s="2" t="s">
        <v>224</v>
      </c>
      <c r="E753" s="2">
        <v>417.1</v>
      </c>
      <c r="F753" s="2">
        <v>410.6</v>
      </c>
      <c r="G753" s="2">
        <v>427.2</v>
      </c>
      <c r="H753" s="2">
        <v>446.7</v>
      </c>
      <c r="I753" s="2">
        <v>330.4</v>
      </c>
      <c r="J753" s="2">
        <v>317.5</v>
      </c>
      <c r="K753" s="2">
        <v>560.5</v>
      </c>
      <c r="L753" s="2">
        <v>777.3</v>
      </c>
      <c r="M753" s="2">
        <v>873.2</v>
      </c>
      <c r="N753" s="2">
        <v>882.1</v>
      </c>
      <c r="O753" s="2">
        <v>893.1</v>
      </c>
      <c r="P753" s="2">
        <v>955</v>
      </c>
      <c r="Q753" s="2">
        <v>962.2</v>
      </c>
      <c r="R753" s="2">
        <v>309.10000000000002</v>
      </c>
      <c r="S753" s="2" t="s">
        <v>5269</v>
      </c>
      <c r="T753" s="2">
        <v>309.10000000000002</v>
      </c>
    </row>
    <row r="754" spans="1:20">
      <c r="A754" s="2" t="s">
        <v>3562</v>
      </c>
      <c r="B754" s="2" t="s">
        <v>1195</v>
      </c>
      <c r="C754" s="2" t="s">
        <v>68</v>
      </c>
      <c r="D754" s="2" t="s">
        <v>224</v>
      </c>
      <c r="E754" s="2">
        <v>567.70000000000005</v>
      </c>
      <c r="F754" s="2">
        <v>560.5</v>
      </c>
      <c r="G754" s="2">
        <v>574.5</v>
      </c>
      <c r="H754" s="2">
        <v>594.5</v>
      </c>
      <c r="I754" s="2">
        <v>572.5</v>
      </c>
      <c r="J754" s="2">
        <v>639.9</v>
      </c>
      <c r="K754" s="2">
        <v>846.2</v>
      </c>
      <c r="L754" s="2">
        <v>1030.2</v>
      </c>
      <c r="M754" s="2">
        <v>1127.5999999999999</v>
      </c>
      <c r="N754" s="2">
        <v>1135.8</v>
      </c>
      <c r="O754" s="2">
        <v>1143.5999999999999</v>
      </c>
      <c r="P754" s="2">
        <v>1166.5999999999999</v>
      </c>
      <c r="Q754" s="2">
        <v>1174</v>
      </c>
      <c r="R754" s="2">
        <v>147.4</v>
      </c>
      <c r="S754" s="2" t="s">
        <v>5269</v>
      </c>
      <c r="T754" s="2">
        <v>147.4</v>
      </c>
    </row>
    <row r="755" spans="1:20">
      <c r="A755" s="2" t="s">
        <v>3563</v>
      </c>
      <c r="B755" s="2" t="s">
        <v>1197</v>
      </c>
      <c r="C755" s="2" t="s">
        <v>68</v>
      </c>
      <c r="D755" s="2" t="s">
        <v>224</v>
      </c>
      <c r="E755" s="2">
        <v>439.2</v>
      </c>
      <c r="F755" s="2">
        <v>431.7</v>
      </c>
      <c r="G755" s="2">
        <v>446.9</v>
      </c>
      <c r="H755" s="2">
        <v>467.9</v>
      </c>
      <c r="I755" s="2">
        <v>442.4</v>
      </c>
      <c r="J755" s="2">
        <v>521.20000000000005</v>
      </c>
      <c r="K755" s="2">
        <v>746.3</v>
      </c>
      <c r="L755" s="2">
        <v>947.4</v>
      </c>
      <c r="M755" s="2">
        <v>1045.9000000000001</v>
      </c>
      <c r="N755" s="2">
        <v>1054.5</v>
      </c>
      <c r="O755" s="2">
        <v>1063.8</v>
      </c>
      <c r="P755" s="2">
        <v>1103.2</v>
      </c>
      <c r="Q755" s="2">
        <v>1110.7</v>
      </c>
      <c r="R755" s="2">
        <v>120.8</v>
      </c>
      <c r="S755" s="2" t="s">
        <v>5269</v>
      </c>
      <c r="T755" s="2">
        <v>120.8</v>
      </c>
    </row>
    <row r="756" spans="1:20">
      <c r="A756" s="2" t="s">
        <v>3564</v>
      </c>
      <c r="B756" s="2" t="s">
        <v>1199</v>
      </c>
      <c r="C756" s="2" t="s">
        <v>63</v>
      </c>
      <c r="D756" s="2" t="s">
        <v>224</v>
      </c>
      <c r="E756" s="2">
        <v>774.1</v>
      </c>
      <c r="F756" s="2">
        <v>768.5</v>
      </c>
      <c r="G756" s="2">
        <v>788.8</v>
      </c>
      <c r="H756" s="2">
        <v>807.2</v>
      </c>
      <c r="I756" s="2">
        <v>565.70000000000005</v>
      </c>
      <c r="J756" s="2">
        <v>446.5</v>
      </c>
      <c r="K756" s="2">
        <v>271</v>
      </c>
      <c r="L756" s="2">
        <v>262.8</v>
      </c>
      <c r="M756" s="2">
        <v>313.39999999999998</v>
      </c>
      <c r="N756" s="2">
        <v>319.3</v>
      </c>
      <c r="O756" s="2">
        <v>327</v>
      </c>
      <c r="P756" s="2">
        <v>385.1</v>
      </c>
      <c r="Q756" s="2">
        <v>390.5</v>
      </c>
      <c r="R756" s="2">
        <v>241.1</v>
      </c>
      <c r="S756" s="2" t="s">
        <v>5269</v>
      </c>
      <c r="T756" s="2">
        <v>241.1</v>
      </c>
    </row>
    <row r="757" spans="1:20">
      <c r="A757" s="2" t="s">
        <v>3565</v>
      </c>
      <c r="B757" s="2" t="s">
        <v>1201</v>
      </c>
      <c r="C757" s="2" t="s">
        <v>68</v>
      </c>
      <c r="D757" s="2" t="s">
        <v>224</v>
      </c>
      <c r="E757" s="2">
        <v>527.79999999999995</v>
      </c>
      <c r="F757" s="2">
        <v>520.6</v>
      </c>
      <c r="G757" s="2">
        <v>538.20000000000005</v>
      </c>
      <c r="H757" s="2">
        <v>559.20000000000005</v>
      </c>
      <c r="I757" s="2">
        <v>443.5</v>
      </c>
      <c r="J757" s="2">
        <v>435.7</v>
      </c>
      <c r="K757" s="2">
        <v>553.9</v>
      </c>
      <c r="L757" s="2">
        <v>727.8</v>
      </c>
      <c r="M757" s="2">
        <v>825.8</v>
      </c>
      <c r="N757" s="2">
        <v>834.1</v>
      </c>
      <c r="O757" s="2">
        <v>842.6</v>
      </c>
      <c r="P757" s="2">
        <v>878.6</v>
      </c>
      <c r="Q757" s="2">
        <v>886</v>
      </c>
      <c r="R757" s="2">
        <v>345.3</v>
      </c>
      <c r="S757" s="2" t="s">
        <v>5269</v>
      </c>
      <c r="T757" s="2">
        <v>345.3</v>
      </c>
    </row>
    <row r="758" spans="1:20">
      <c r="A758" s="2" t="s">
        <v>3566</v>
      </c>
      <c r="B758" s="2" t="s">
        <v>1202</v>
      </c>
      <c r="C758" s="2" t="s">
        <v>68</v>
      </c>
      <c r="D758" s="2" t="s">
        <v>224</v>
      </c>
      <c r="E758" s="2">
        <v>417.1</v>
      </c>
      <c r="F758" s="2">
        <v>410.5</v>
      </c>
      <c r="G758" s="2">
        <v>427.2</v>
      </c>
      <c r="H758" s="2">
        <v>446.9</v>
      </c>
      <c r="I758" s="2">
        <v>330.1</v>
      </c>
      <c r="J758" s="2">
        <v>320.3</v>
      </c>
      <c r="K758" s="2">
        <v>562.1</v>
      </c>
      <c r="L758" s="2">
        <v>778.4</v>
      </c>
      <c r="M758" s="2">
        <v>874.5</v>
      </c>
      <c r="N758" s="2">
        <v>883.4</v>
      </c>
      <c r="O758" s="2">
        <v>894.4</v>
      </c>
      <c r="P758" s="2">
        <v>955.6</v>
      </c>
      <c r="Q758" s="2">
        <v>962.8</v>
      </c>
      <c r="R758" s="2">
        <v>306.39999999999998</v>
      </c>
      <c r="S758" s="2" t="s">
        <v>5269</v>
      </c>
      <c r="T758" s="2">
        <v>306.39999999999998</v>
      </c>
    </row>
    <row r="759" spans="1:20">
      <c r="A759" s="2" t="s">
        <v>3567</v>
      </c>
      <c r="B759" s="2" t="s">
        <v>1203</v>
      </c>
      <c r="C759" s="2" t="s">
        <v>68</v>
      </c>
      <c r="D759" s="2" t="s">
        <v>224</v>
      </c>
      <c r="E759" s="2">
        <v>383</v>
      </c>
      <c r="F759" s="2">
        <v>375.6</v>
      </c>
      <c r="G759" s="2">
        <v>393.4</v>
      </c>
      <c r="H759" s="2">
        <v>415</v>
      </c>
      <c r="I759" s="2">
        <v>315.3</v>
      </c>
      <c r="J759" s="2">
        <v>385.9</v>
      </c>
      <c r="K759" s="2">
        <v>624.5</v>
      </c>
      <c r="L759" s="2">
        <v>837.5</v>
      </c>
      <c r="M759" s="2">
        <v>934.9</v>
      </c>
      <c r="N759" s="2">
        <v>943.7</v>
      </c>
      <c r="O759" s="2">
        <v>954.2</v>
      </c>
      <c r="P759" s="2">
        <v>1009.2</v>
      </c>
      <c r="Q759" s="2">
        <v>1016.5</v>
      </c>
      <c r="R759" s="2">
        <v>240.6</v>
      </c>
      <c r="S759" s="2" t="s">
        <v>5269</v>
      </c>
      <c r="T759" s="2">
        <v>240.6</v>
      </c>
    </row>
    <row r="760" spans="1:20">
      <c r="A760" s="2" t="s">
        <v>3568</v>
      </c>
      <c r="B760" s="2" t="s">
        <v>1205</v>
      </c>
      <c r="C760" s="2" t="s">
        <v>63</v>
      </c>
      <c r="D760" s="2" t="s">
        <v>224</v>
      </c>
      <c r="E760" s="2">
        <v>753.1</v>
      </c>
      <c r="F760" s="2">
        <v>747.6</v>
      </c>
      <c r="G760" s="2">
        <v>767.8</v>
      </c>
      <c r="H760" s="2">
        <v>786</v>
      </c>
      <c r="I760" s="2">
        <v>544.5</v>
      </c>
      <c r="J760" s="2">
        <v>424.9</v>
      </c>
      <c r="K760" s="2">
        <v>250.5</v>
      </c>
      <c r="L760" s="2">
        <v>255.7</v>
      </c>
      <c r="M760" s="2">
        <v>310.89999999999998</v>
      </c>
      <c r="N760" s="2">
        <v>317.2</v>
      </c>
      <c r="O760" s="2">
        <v>326</v>
      </c>
      <c r="P760" s="2">
        <v>394</v>
      </c>
      <c r="Q760" s="2">
        <v>399.5</v>
      </c>
      <c r="R760" s="2">
        <v>225.5</v>
      </c>
      <c r="S760" s="2" t="s">
        <v>5269</v>
      </c>
      <c r="T760" s="2">
        <v>225.5</v>
      </c>
    </row>
    <row r="761" spans="1:20">
      <c r="A761" s="2" t="s">
        <v>3569</v>
      </c>
      <c r="B761" s="2" t="s">
        <v>1207</v>
      </c>
      <c r="C761" s="2" t="s">
        <v>68</v>
      </c>
      <c r="D761" s="2" t="s">
        <v>224</v>
      </c>
      <c r="E761" s="2">
        <v>462.2</v>
      </c>
      <c r="F761" s="2">
        <v>454.4</v>
      </c>
      <c r="G761" s="2">
        <v>471</v>
      </c>
      <c r="H761" s="2">
        <v>492.8</v>
      </c>
      <c r="I761" s="2">
        <v>438.8</v>
      </c>
      <c r="J761" s="2">
        <v>501.4</v>
      </c>
      <c r="K761" s="2">
        <v>714.3</v>
      </c>
      <c r="L761" s="2">
        <v>909.2</v>
      </c>
      <c r="M761" s="2">
        <v>1007.6</v>
      </c>
      <c r="N761" s="2">
        <v>1016.1</v>
      </c>
      <c r="O761" s="2">
        <v>1024.9000000000001</v>
      </c>
      <c r="P761" s="2">
        <v>1060.3</v>
      </c>
      <c r="Q761" s="2">
        <v>1067.7</v>
      </c>
      <c r="R761" s="2">
        <v>166.2</v>
      </c>
      <c r="S761" s="2" t="s">
        <v>5269</v>
      </c>
      <c r="T761" s="2">
        <v>166.2</v>
      </c>
    </row>
    <row r="762" spans="1:20">
      <c r="A762" s="2" t="s">
        <v>3570</v>
      </c>
      <c r="B762" s="2" t="s">
        <v>1208</v>
      </c>
      <c r="C762" s="2" t="s">
        <v>68</v>
      </c>
      <c r="D762" s="2" t="s">
        <v>224</v>
      </c>
      <c r="E762" s="2">
        <v>328.6</v>
      </c>
      <c r="F762" s="2">
        <v>321.3</v>
      </c>
      <c r="G762" s="2">
        <v>335.6</v>
      </c>
      <c r="H762" s="2">
        <v>356.2</v>
      </c>
      <c r="I762" s="2">
        <v>382.6</v>
      </c>
      <c r="J762" s="2">
        <v>491.3</v>
      </c>
      <c r="K762" s="2">
        <v>734</v>
      </c>
      <c r="L762" s="2">
        <v>949</v>
      </c>
      <c r="M762" s="2">
        <v>1045.9000000000001</v>
      </c>
      <c r="N762" s="2">
        <v>1054.8</v>
      </c>
      <c r="O762" s="2">
        <v>1065.4000000000001</v>
      </c>
      <c r="P762" s="2">
        <v>1121.2</v>
      </c>
      <c r="Q762" s="2">
        <v>1128.5</v>
      </c>
      <c r="R762" s="2">
        <v>156.4</v>
      </c>
      <c r="S762" s="2" t="s">
        <v>5269</v>
      </c>
      <c r="T762" s="2">
        <v>156.4</v>
      </c>
    </row>
    <row r="763" spans="1:20">
      <c r="A763" s="2" t="s">
        <v>3571</v>
      </c>
      <c r="B763" s="2" t="s">
        <v>1209</v>
      </c>
      <c r="C763" s="2" t="s">
        <v>63</v>
      </c>
      <c r="D763" s="2" t="s">
        <v>224</v>
      </c>
      <c r="E763" s="2">
        <v>780.8</v>
      </c>
      <c r="F763" s="2">
        <v>775.2</v>
      </c>
      <c r="G763" s="2">
        <v>795.5</v>
      </c>
      <c r="H763" s="2">
        <v>813.9</v>
      </c>
      <c r="I763" s="2">
        <v>572.5</v>
      </c>
      <c r="J763" s="2">
        <v>453.7</v>
      </c>
      <c r="K763" s="2">
        <v>279.5</v>
      </c>
      <c r="L763" s="2">
        <v>269.10000000000002</v>
      </c>
      <c r="M763" s="2">
        <v>318.2</v>
      </c>
      <c r="N763" s="2">
        <v>323.89999999999998</v>
      </c>
      <c r="O763" s="2">
        <v>331.3</v>
      </c>
      <c r="P763" s="2">
        <v>385.6</v>
      </c>
      <c r="Q763" s="2">
        <v>391</v>
      </c>
      <c r="R763" s="2">
        <v>249.1</v>
      </c>
      <c r="S763" s="2" t="s">
        <v>5269</v>
      </c>
      <c r="T763" s="2">
        <v>249.1</v>
      </c>
    </row>
    <row r="764" spans="1:20">
      <c r="A764" s="2" t="s">
        <v>3572</v>
      </c>
      <c r="B764" s="2" t="s">
        <v>1210</v>
      </c>
      <c r="C764" s="2" t="s">
        <v>75</v>
      </c>
      <c r="D764" s="2" t="s">
        <v>224</v>
      </c>
      <c r="E764" s="2">
        <v>513.4</v>
      </c>
      <c r="F764" s="2">
        <v>510.8</v>
      </c>
      <c r="G764" s="2">
        <v>517.79999999999995</v>
      </c>
      <c r="H764" s="2">
        <v>533.1</v>
      </c>
      <c r="I764" s="2">
        <v>507</v>
      </c>
      <c r="J764" s="2">
        <v>508.6</v>
      </c>
      <c r="K764" s="2">
        <v>530.70000000000005</v>
      </c>
      <c r="L764" s="2">
        <v>571</v>
      </c>
      <c r="M764" s="2">
        <v>628.9</v>
      </c>
      <c r="N764" s="2">
        <v>633.9</v>
      </c>
      <c r="O764" s="2">
        <v>637</v>
      </c>
      <c r="P764" s="2">
        <v>637.6</v>
      </c>
      <c r="Q764" s="2">
        <v>644.20000000000005</v>
      </c>
      <c r="R764" s="2">
        <v>506</v>
      </c>
      <c r="S764" s="2" t="s">
        <v>5269</v>
      </c>
      <c r="T764" s="2">
        <v>506</v>
      </c>
    </row>
    <row r="765" spans="1:20">
      <c r="A765" s="2" t="s">
        <v>3573</v>
      </c>
      <c r="B765" s="2" t="s">
        <v>1211</v>
      </c>
      <c r="C765" s="2" t="s">
        <v>68</v>
      </c>
      <c r="D765" s="2" t="s">
        <v>224</v>
      </c>
      <c r="E765" s="2">
        <v>530.70000000000005</v>
      </c>
      <c r="F765" s="2">
        <v>523.5</v>
      </c>
      <c r="G765" s="2">
        <v>541.1</v>
      </c>
      <c r="H765" s="2">
        <v>562.20000000000005</v>
      </c>
      <c r="I765" s="2">
        <v>446.4</v>
      </c>
      <c r="J765" s="2">
        <v>438.4</v>
      </c>
      <c r="K765" s="2">
        <v>554.29999999999995</v>
      </c>
      <c r="L765" s="2">
        <v>726.5</v>
      </c>
      <c r="M765" s="2">
        <v>824.4</v>
      </c>
      <c r="N765" s="2">
        <v>832.7</v>
      </c>
      <c r="O765" s="2">
        <v>841.1</v>
      </c>
      <c r="P765" s="2">
        <v>876.4</v>
      </c>
      <c r="Q765" s="2">
        <v>883.9</v>
      </c>
      <c r="R765" s="2">
        <v>347.5</v>
      </c>
      <c r="S765" s="2" t="s">
        <v>5269</v>
      </c>
      <c r="T765" s="2">
        <v>347.5</v>
      </c>
    </row>
    <row r="766" spans="1:20">
      <c r="A766" s="2" t="s">
        <v>3574</v>
      </c>
      <c r="B766" s="2" t="s">
        <v>1212</v>
      </c>
      <c r="C766" s="2" t="s">
        <v>68</v>
      </c>
      <c r="D766" s="2" t="s">
        <v>224</v>
      </c>
      <c r="E766" s="2">
        <v>430.9</v>
      </c>
      <c r="F766" s="2">
        <v>424</v>
      </c>
      <c r="G766" s="2">
        <v>441.3</v>
      </c>
      <c r="H766" s="2">
        <v>461.9</v>
      </c>
      <c r="I766" s="2">
        <v>344.9</v>
      </c>
      <c r="J766" s="2">
        <v>347</v>
      </c>
      <c r="K766" s="2">
        <v>566.20000000000005</v>
      </c>
      <c r="L766" s="2">
        <v>777.8</v>
      </c>
      <c r="M766" s="2">
        <v>875.3</v>
      </c>
      <c r="N766" s="2">
        <v>884.1</v>
      </c>
      <c r="O766" s="2">
        <v>894.6</v>
      </c>
      <c r="P766" s="2">
        <v>949.9</v>
      </c>
      <c r="Q766" s="2">
        <v>957.2</v>
      </c>
      <c r="R766" s="2">
        <v>295</v>
      </c>
      <c r="S766" s="2" t="s">
        <v>5269</v>
      </c>
      <c r="T766" s="2">
        <v>295</v>
      </c>
    </row>
    <row r="767" spans="1:20">
      <c r="A767" s="2" t="s">
        <v>3575</v>
      </c>
      <c r="B767" s="2" t="s">
        <v>1214</v>
      </c>
      <c r="C767" s="2" t="s">
        <v>68</v>
      </c>
      <c r="D767" s="2" t="s">
        <v>224</v>
      </c>
      <c r="E767" s="2">
        <v>277.60000000000002</v>
      </c>
      <c r="F767" s="2">
        <v>271.7</v>
      </c>
      <c r="G767" s="2">
        <v>282.2</v>
      </c>
      <c r="H767" s="2">
        <v>301.3</v>
      </c>
      <c r="I767" s="2">
        <v>388.3</v>
      </c>
      <c r="J767" s="2">
        <v>504.5</v>
      </c>
      <c r="K767" s="2">
        <v>746.4</v>
      </c>
      <c r="L767" s="2">
        <v>964.2</v>
      </c>
      <c r="M767" s="2">
        <v>1059.3</v>
      </c>
      <c r="N767" s="2">
        <v>1068.2</v>
      </c>
      <c r="O767" s="2">
        <v>1079.4000000000001</v>
      </c>
      <c r="P767" s="2">
        <v>1142.2</v>
      </c>
      <c r="Q767" s="2">
        <v>1149.4000000000001</v>
      </c>
      <c r="R767" s="2">
        <v>195</v>
      </c>
      <c r="S767" s="2" t="s">
        <v>5269</v>
      </c>
      <c r="T767" s="2">
        <v>195</v>
      </c>
    </row>
    <row r="768" spans="1:20">
      <c r="A768" s="2" t="s">
        <v>3576</v>
      </c>
      <c r="B768" s="2" t="s">
        <v>1216</v>
      </c>
      <c r="C768" s="2" t="s">
        <v>68</v>
      </c>
      <c r="D768" s="2" t="s">
        <v>224</v>
      </c>
      <c r="E768" s="2">
        <v>530</v>
      </c>
      <c r="F768" s="2">
        <v>522.79999999999995</v>
      </c>
      <c r="G768" s="2">
        <v>540.4</v>
      </c>
      <c r="H768" s="2">
        <v>561.6</v>
      </c>
      <c r="I768" s="2">
        <v>446.3</v>
      </c>
      <c r="J768" s="2">
        <v>439.8</v>
      </c>
      <c r="K768" s="2">
        <v>559.6</v>
      </c>
      <c r="L768" s="2">
        <v>731.7</v>
      </c>
      <c r="M768" s="2">
        <v>829.5</v>
      </c>
      <c r="N768" s="2">
        <v>837.8</v>
      </c>
      <c r="O768" s="2">
        <v>846.1</v>
      </c>
      <c r="P768" s="2">
        <v>880.6</v>
      </c>
      <c r="Q768" s="2">
        <v>888.1</v>
      </c>
      <c r="R768" s="2">
        <v>343.3</v>
      </c>
      <c r="S768" s="2" t="s">
        <v>5269</v>
      </c>
      <c r="T768" s="2">
        <v>343.3</v>
      </c>
    </row>
    <row r="769" spans="1:20">
      <c r="A769" s="2" t="s">
        <v>3577</v>
      </c>
      <c r="B769" s="2" t="s">
        <v>1217</v>
      </c>
      <c r="C769" s="2" t="s">
        <v>63</v>
      </c>
      <c r="D769" s="2" t="s">
        <v>224</v>
      </c>
      <c r="E769" s="2">
        <v>819</v>
      </c>
      <c r="F769" s="2">
        <v>813.5</v>
      </c>
      <c r="G769" s="2">
        <v>833.7</v>
      </c>
      <c r="H769" s="2">
        <v>851.9</v>
      </c>
      <c r="I769" s="2">
        <v>610.4</v>
      </c>
      <c r="J769" s="2">
        <v>490.4</v>
      </c>
      <c r="K769" s="2">
        <v>305</v>
      </c>
      <c r="L769" s="2">
        <v>267.89999999999998</v>
      </c>
      <c r="M769" s="2">
        <v>306.39999999999998</v>
      </c>
      <c r="N769" s="2">
        <v>311.2</v>
      </c>
      <c r="O769" s="2">
        <v>316.8</v>
      </c>
      <c r="P769" s="2">
        <v>355.4</v>
      </c>
      <c r="Q769" s="2">
        <v>360.6</v>
      </c>
      <c r="R769" s="2">
        <v>260.2</v>
      </c>
      <c r="S769" s="2" t="s">
        <v>5269</v>
      </c>
      <c r="T769" s="2">
        <v>260.2</v>
      </c>
    </row>
    <row r="770" spans="1:20">
      <c r="A770" s="2" t="s">
        <v>3578</v>
      </c>
      <c r="B770" s="2" t="s">
        <v>1219</v>
      </c>
      <c r="C770" s="2" t="s">
        <v>68</v>
      </c>
      <c r="D770" s="2" t="s">
        <v>224</v>
      </c>
      <c r="E770" s="2">
        <v>497.6</v>
      </c>
      <c r="F770" s="2">
        <v>491.3</v>
      </c>
      <c r="G770" s="2">
        <v>502.2</v>
      </c>
      <c r="H770" s="2">
        <v>519.70000000000005</v>
      </c>
      <c r="I770" s="2">
        <v>542.20000000000005</v>
      </c>
      <c r="J770" s="2">
        <v>631.70000000000005</v>
      </c>
      <c r="K770" s="2">
        <v>860.7</v>
      </c>
      <c r="L770" s="2">
        <v>1061.8</v>
      </c>
      <c r="M770" s="2">
        <v>1160.3</v>
      </c>
      <c r="N770" s="2">
        <v>1168.8</v>
      </c>
      <c r="O770" s="2">
        <v>1178</v>
      </c>
      <c r="P770" s="2">
        <v>1214.8</v>
      </c>
      <c r="Q770" s="2">
        <v>1222.3</v>
      </c>
      <c r="R770" s="2">
        <v>36.1</v>
      </c>
      <c r="S770" s="2" t="s">
        <v>5269</v>
      </c>
      <c r="T770" s="2">
        <v>36.1</v>
      </c>
    </row>
    <row r="771" spans="1:20">
      <c r="A771" s="2" t="s">
        <v>3579</v>
      </c>
      <c r="B771" s="2" t="s">
        <v>1221</v>
      </c>
      <c r="C771" s="2" t="s">
        <v>68</v>
      </c>
      <c r="D771" s="2" t="s">
        <v>224</v>
      </c>
      <c r="E771" s="2">
        <v>488.4</v>
      </c>
      <c r="F771" s="2">
        <v>480.7</v>
      </c>
      <c r="G771" s="2">
        <v>498.6</v>
      </c>
      <c r="H771" s="2">
        <v>520.70000000000005</v>
      </c>
      <c r="I771" s="2">
        <v>421.4</v>
      </c>
      <c r="J771" s="2">
        <v>445.2</v>
      </c>
      <c r="K771" s="2">
        <v>625.4</v>
      </c>
      <c r="L771" s="2">
        <v>811.9</v>
      </c>
      <c r="M771" s="2">
        <v>910.1</v>
      </c>
      <c r="N771" s="2">
        <v>918.5</v>
      </c>
      <c r="O771" s="2">
        <v>927.1</v>
      </c>
      <c r="P771" s="2">
        <v>961.4</v>
      </c>
      <c r="Q771" s="2">
        <v>968.9</v>
      </c>
      <c r="R771" s="2">
        <v>263.2</v>
      </c>
      <c r="S771" s="2" t="s">
        <v>5269</v>
      </c>
      <c r="T771" s="2">
        <v>263.2</v>
      </c>
    </row>
    <row r="772" spans="1:20">
      <c r="A772" s="2" t="s">
        <v>3580</v>
      </c>
      <c r="B772" s="2" t="s">
        <v>1223</v>
      </c>
      <c r="C772" s="2" t="s">
        <v>68</v>
      </c>
      <c r="D772" s="2" t="s">
        <v>224</v>
      </c>
      <c r="E772" s="2">
        <v>456.4</v>
      </c>
      <c r="F772" s="2">
        <v>450.7</v>
      </c>
      <c r="G772" s="2">
        <v>459.5</v>
      </c>
      <c r="H772" s="2">
        <v>475.2</v>
      </c>
      <c r="I772" s="2">
        <v>523.5</v>
      </c>
      <c r="J772" s="2">
        <v>622.9</v>
      </c>
      <c r="K772" s="2">
        <v>859.7</v>
      </c>
      <c r="L772" s="2">
        <v>1067.5</v>
      </c>
      <c r="M772" s="2">
        <v>1165.8</v>
      </c>
      <c r="N772" s="2">
        <v>1174.5</v>
      </c>
      <c r="O772" s="2">
        <v>1184.3</v>
      </c>
      <c r="P772" s="2">
        <v>1228.3</v>
      </c>
      <c r="Q772" s="2">
        <v>1235.8</v>
      </c>
      <c r="R772" s="2">
        <v>22.9</v>
      </c>
      <c r="S772" s="2" t="s">
        <v>5269</v>
      </c>
      <c r="T772" s="2">
        <v>22.9</v>
      </c>
    </row>
    <row r="773" spans="1:20">
      <c r="A773" s="2" t="s">
        <v>3581</v>
      </c>
      <c r="B773" s="2" t="s">
        <v>1225</v>
      </c>
      <c r="C773" s="2" t="s">
        <v>68</v>
      </c>
      <c r="D773" s="2" t="s">
        <v>224</v>
      </c>
      <c r="E773" s="2">
        <v>421.3</v>
      </c>
      <c r="F773" s="2">
        <v>414.9</v>
      </c>
      <c r="G773" s="2">
        <v>431.4</v>
      </c>
      <c r="H773" s="2">
        <v>450.9</v>
      </c>
      <c r="I773" s="2">
        <v>334.8</v>
      </c>
      <c r="J773" s="2">
        <v>315.2</v>
      </c>
      <c r="K773" s="2">
        <v>556.20000000000005</v>
      </c>
      <c r="L773" s="2">
        <v>772.9</v>
      </c>
      <c r="M773" s="2">
        <v>868.8</v>
      </c>
      <c r="N773" s="2">
        <v>877.7</v>
      </c>
      <c r="O773" s="2">
        <v>888.7</v>
      </c>
      <c r="P773" s="2">
        <v>950.6</v>
      </c>
      <c r="Q773" s="2">
        <v>957.8</v>
      </c>
      <c r="R773" s="2">
        <v>312.60000000000002</v>
      </c>
      <c r="S773" s="2" t="s">
        <v>5269</v>
      </c>
      <c r="T773" s="2">
        <v>312.60000000000002</v>
      </c>
    </row>
    <row r="774" spans="1:20">
      <c r="A774" s="2" t="s">
        <v>3582</v>
      </c>
      <c r="B774" s="2" t="s">
        <v>1226</v>
      </c>
      <c r="C774" s="2" t="s">
        <v>63</v>
      </c>
      <c r="D774" s="2" t="s">
        <v>224</v>
      </c>
      <c r="E774" s="2">
        <v>770.8</v>
      </c>
      <c r="F774" s="2">
        <v>765.4</v>
      </c>
      <c r="G774" s="2">
        <v>785.4</v>
      </c>
      <c r="H774" s="2">
        <v>803.5</v>
      </c>
      <c r="I774" s="2">
        <v>562.1</v>
      </c>
      <c r="J774" s="2">
        <v>441.5</v>
      </c>
      <c r="K774" s="2">
        <v>258.39999999999998</v>
      </c>
      <c r="L774" s="2">
        <v>245.6</v>
      </c>
      <c r="M774" s="2">
        <v>297</v>
      </c>
      <c r="N774" s="2">
        <v>303</v>
      </c>
      <c r="O774" s="2">
        <v>311.10000000000002</v>
      </c>
      <c r="P774" s="2">
        <v>374.3</v>
      </c>
      <c r="Q774" s="2">
        <v>379.8</v>
      </c>
      <c r="R774" s="2">
        <v>224.6</v>
      </c>
      <c r="S774" s="2" t="s">
        <v>5269</v>
      </c>
      <c r="T774" s="2">
        <v>224.6</v>
      </c>
    </row>
    <row r="775" spans="1:20">
      <c r="A775" s="2" t="s">
        <v>3583</v>
      </c>
      <c r="B775" s="2" t="s">
        <v>1227</v>
      </c>
      <c r="C775" s="2" t="s">
        <v>68</v>
      </c>
      <c r="D775" s="2" t="s">
        <v>224</v>
      </c>
      <c r="E775" s="2">
        <v>528.9</v>
      </c>
      <c r="F775" s="2">
        <v>521.70000000000005</v>
      </c>
      <c r="G775" s="2">
        <v>539.4</v>
      </c>
      <c r="H775" s="2">
        <v>560.4</v>
      </c>
      <c r="I775" s="2">
        <v>444.6</v>
      </c>
      <c r="J775" s="2">
        <v>436.8</v>
      </c>
      <c r="K775" s="2">
        <v>554.20000000000005</v>
      </c>
      <c r="L775" s="2">
        <v>727.4</v>
      </c>
      <c r="M775" s="2">
        <v>825.4</v>
      </c>
      <c r="N775" s="2">
        <v>833.7</v>
      </c>
      <c r="O775" s="2">
        <v>842.1</v>
      </c>
      <c r="P775" s="2">
        <v>877.8</v>
      </c>
      <c r="Q775" s="2">
        <v>885.3</v>
      </c>
      <c r="R775" s="2">
        <v>346.1</v>
      </c>
      <c r="S775" s="2" t="s">
        <v>5269</v>
      </c>
      <c r="T775" s="2">
        <v>346.1</v>
      </c>
    </row>
    <row r="776" spans="1:20">
      <c r="A776" s="2" t="s">
        <v>3584</v>
      </c>
      <c r="B776" s="2" t="s">
        <v>1228</v>
      </c>
      <c r="C776" s="2" t="s">
        <v>68</v>
      </c>
      <c r="D776" s="2" t="s">
        <v>224</v>
      </c>
      <c r="E776" s="2">
        <v>530.29999999999995</v>
      </c>
      <c r="F776" s="2">
        <v>523</v>
      </c>
      <c r="G776" s="2">
        <v>540.70000000000005</v>
      </c>
      <c r="H776" s="2">
        <v>561.9</v>
      </c>
      <c r="I776" s="2">
        <v>446.8</v>
      </c>
      <c r="J776" s="2">
        <v>440.8</v>
      </c>
      <c r="K776" s="2">
        <v>561.4</v>
      </c>
      <c r="L776" s="2">
        <v>733.2</v>
      </c>
      <c r="M776" s="2">
        <v>831</v>
      </c>
      <c r="N776" s="2">
        <v>839.3</v>
      </c>
      <c r="O776" s="2">
        <v>847.6</v>
      </c>
      <c r="P776" s="2">
        <v>881.7</v>
      </c>
      <c r="Q776" s="2">
        <v>889.1</v>
      </c>
      <c r="R776" s="2">
        <v>342.3</v>
      </c>
      <c r="S776" s="2" t="s">
        <v>5269</v>
      </c>
      <c r="T776" s="2">
        <v>342.3</v>
      </c>
    </row>
    <row r="777" spans="1:20">
      <c r="A777" s="2" t="s">
        <v>3585</v>
      </c>
      <c r="B777" s="2" t="s">
        <v>1229</v>
      </c>
      <c r="C777" s="2" t="s">
        <v>68</v>
      </c>
      <c r="D777" s="2" t="s">
        <v>224</v>
      </c>
      <c r="E777" s="2">
        <v>449.4</v>
      </c>
      <c r="F777" s="2">
        <v>442.5</v>
      </c>
      <c r="G777" s="2">
        <v>455.3</v>
      </c>
      <c r="H777" s="2">
        <v>474.5</v>
      </c>
      <c r="I777" s="2">
        <v>480.5</v>
      </c>
      <c r="J777" s="2">
        <v>568.6</v>
      </c>
      <c r="K777" s="2">
        <v>798.5</v>
      </c>
      <c r="L777" s="2">
        <v>1001.5</v>
      </c>
      <c r="M777" s="2">
        <v>1100</v>
      </c>
      <c r="N777" s="2">
        <v>1108.5999999999999</v>
      </c>
      <c r="O777" s="2">
        <v>1118</v>
      </c>
      <c r="P777" s="2">
        <v>1157.9000000000001</v>
      </c>
      <c r="Q777" s="2">
        <v>1165.4000000000001</v>
      </c>
      <c r="R777" s="2">
        <v>66.2</v>
      </c>
      <c r="S777" s="2" t="s">
        <v>5269</v>
      </c>
      <c r="T777" s="2">
        <v>66.2</v>
      </c>
    </row>
    <row r="778" spans="1:20">
      <c r="A778" s="2" t="s">
        <v>3586</v>
      </c>
      <c r="B778" s="2" t="s">
        <v>1231</v>
      </c>
      <c r="C778" s="2" t="s">
        <v>68</v>
      </c>
      <c r="D778" s="2" t="s">
        <v>224</v>
      </c>
      <c r="E778" s="2">
        <v>437.8</v>
      </c>
      <c r="F778" s="2">
        <v>430.2</v>
      </c>
      <c r="G778" s="2">
        <v>448.1</v>
      </c>
      <c r="H778" s="2">
        <v>469.9</v>
      </c>
      <c r="I778" s="2">
        <v>366</v>
      </c>
      <c r="J778" s="2">
        <v>397.2</v>
      </c>
      <c r="K778" s="2">
        <v>607.5</v>
      </c>
      <c r="L778" s="2">
        <v>810.6</v>
      </c>
      <c r="M778" s="2">
        <v>909</v>
      </c>
      <c r="N778" s="2">
        <v>917.7</v>
      </c>
      <c r="O778" s="2">
        <v>927.4</v>
      </c>
      <c r="P778" s="2">
        <v>973.5</v>
      </c>
      <c r="Q778" s="2">
        <v>980.9</v>
      </c>
      <c r="R778" s="2">
        <v>255.5</v>
      </c>
      <c r="S778" s="2" t="s">
        <v>5269</v>
      </c>
      <c r="T778" s="2">
        <v>255.5</v>
      </c>
    </row>
    <row r="779" spans="1:20">
      <c r="A779" s="2" t="s">
        <v>3587</v>
      </c>
      <c r="B779" s="2" t="s">
        <v>1232</v>
      </c>
      <c r="C779" s="2" t="s">
        <v>63</v>
      </c>
      <c r="D779" s="2" t="s">
        <v>224</v>
      </c>
      <c r="E779" s="2">
        <v>766.5</v>
      </c>
      <c r="F779" s="2">
        <v>761</v>
      </c>
      <c r="G779" s="2">
        <v>781.1</v>
      </c>
      <c r="H779" s="2">
        <v>799.2</v>
      </c>
      <c r="I779" s="2">
        <v>557.70000000000005</v>
      </c>
      <c r="J779" s="2">
        <v>437</v>
      </c>
      <c r="K779" s="2">
        <v>253.9</v>
      </c>
      <c r="L779" s="2">
        <v>243.7</v>
      </c>
      <c r="M779" s="2">
        <v>296.3</v>
      </c>
      <c r="N779" s="2">
        <v>302.39999999999998</v>
      </c>
      <c r="O779" s="2">
        <v>310.7</v>
      </c>
      <c r="P779" s="2">
        <v>376.2</v>
      </c>
      <c r="Q779" s="2">
        <v>381.7</v>
      </c>
      <c r="R779" s="2">
        <v>221.1</v>
      </c>
      <c r="S779" s="2" t="s">
        <v>5269</v>
      </c>
      <c r="T779" s="2">
        <v>221.1</v>
      </c>
    </row>
    <row r="780" spans="1:20">
      <c r="A780" s="2" t="s">
        <v>3588</v>
      </c>
      <c r="B780" s="2" t="s">
        <v>1233</v>
      </c>
      <c r="C780" s="2" t="s">
        <v>68</v>
      </c>
      <c r="D780" s="2" t="s">
        <v>224</v>
      </c>
      <c r="E780" s="2">
        <v>537.29999999999995</v>
      </c>
      <c r="F780" s="2">
        <v>529.6</v>
      </c>
      <c r="G780" s="2">
        <v>547.5</v>
      </c>
      <c r="H780" s="2">
        <v>569.5</v>
      </c>
      <c r="I780" s="2">
        <v>469.2</v>
      </c>
      <c r="J780" s="2">
        <v>485.4</v>
      </c>
      <c r="K780" s="2">
        <v>639.29999999999995</v>
      </c>
      <c r="L780" s="2">
        <v>807.7</v>
      </c>
      <c r="M780" s="2">
        <v>904.3</v>
      </c>
      <c r="N780" s="2">
        <v>912.3</v>
      </c>
      <c r="O780" s="2">
        <v>919.9</v>
      </c>
      <c r="P780" s="2">
        <v>943.5</v>
      </c>
      <c r="Q780" s="2">
        <v>951</v>
      </c>
      <c r="R780" s="2">
        <v>291.5</v>
      </c>
      <c r="S780" s="2" t="s">
        <v>5269</v>
      </c>
      <c r="T780" s="2">
        <v>291.5</v>
      </c>
    </row>
    <row r="781" spans="1:20">
      <c r="A781" s="2" t="s">
        <v>3589</v>
      </c>
      <c r="B781" s="2" t="s">
        <v>1235</v>
      </c>
      <c r="C781" s="2" t="s">
        <v>68</v>
      </c>
      <c r="D781" s="2" t="s">
        <v>224</v>
      </c>
      <c r="E781" s="2">
        <v>536.29999999999995</v>
      </c>
      <c r="F781" s="2">
        <v>528.6</v>
      </c>
      <c r="G781" s="2">
        <v>546.5</v>
      </c>
      <c r="H781" s="2">
        <v>568.5</v>
      </c>
      <c r="I781" s="2">
        <v>468</v>
      </c>
      <c r="J781" s="2">
        <v>484</v>
      </c>
      <c r="K781" s="2">
        <v>638.1</v>
      </c>
      <c r="L781" s="2">
        <v>806.8</v>
      </c>
      <c r="M781" s="2">
        <v>903.4</v>
      </c>
      <c r="N781" s="2">
        <v>911.5</v>
      </c>
      <c r="O781" s="2">
        <v>919</v>
      </c>
      <c r="P781" s="2">
        <v>943</v>
      </c>
      <c r="Q781" s="2">
        <v>950.4</v>
      </c>
      <c r="R781" s="2">
        <v>291.60000000000002</v>
      </c>
      <c r="S781" s="2" t="s">
        <v>5269</v>
      </c>
      <c r="T781" s="2">
        <v>291.60000000000002</v>
      </c>
    </row>
    <row r="782" spans="1:20">
      <c r="A782" s="2" t="s">
        <v>3590</v>
      </c>
      <c r="B782" s="2" t="s">
        <v>1236</v>
      </c>
      <c r="C782" s="2" t="s">
        <v>68</v>
      </c>
      <c r="D782" s="2" t="s">
        <v>224</v>
      </c>
      <c r="E782" s="2">
        <v>598.70000000000005</v>
      </c>
      <c r="F782" s="2">
        <v>591.6</v>
      </c>
      <c r="G782" s="2">
        <v>609.1</v>
      </c>
      <c r="H782" s="2">
        <v>629.9</v>
      </c>
      <c r="I782" s="2">
        <v>513.20000000000005</v>
      </c>
      <c r="J782" s="2">
        <v>500.6</v>
      </c>
      <c r="K782" s="2">
        <v>569.79999999999995</v>
      </c>
      <c r="L782" s="2">
        <v>695</v>
      </c>
      <c r="M782" s="2">
        <v>788.3</v>
      </c>
      <c r="N782" s="2">
        <v>795.9</v>
      </c>
      <c r="O782" s="2">
        <v>802.4</v>
      </c>
      <c r="P782" s="2">
        <v>821.5</v>
      </c>
      <c r="Q782" s="2">
        <v>828.9</v>
      </c>
      <c r="R782" s="2">
        <v>407.1</v>
      </c>
      <c r="S782" s="2" t="s">
        <v>5269</v>
      </c>
      <c r="T782" s="2">
        <v>407.1</v>
      </c>
    </row>
    <row r="783" spans="1:20">
      <c r="A783" s="2" t="s">
        <v>3591</v>
      </c>
      <c r="B783" s="2" t="s">
        <v>1238</v>
      </c>
      <c r="C783" s="2" t="s">
        <v>68</v>
      </c>
      <c r="D783" s="2" t="s">
        <v>224</v>
      </c>
      <c r="E783" s="2">
        <v>352.5</v>
      </c>
      <c r="F783" s="2">
        <v>347.1</v>
      </c>
      <c r="G783" s="2">
        <v>355.5</v>
      </c>
      <c r="H783" s="2">
        <v>371.4</v>
      </c>
      <c r="I783" s="2">
        <v>440</v>
      </c>
      <c r="J783" s="2">
        <v>550.1</v>
      </c>
      <c r="K783" s="2">
        <v>792.9</v>
      </c>
      <c r="L783" s="2">
        <v>1007.7</v>
      </c>
      <c r="M783" s="2">
        <v>1104.7</v>
      </c>
      <c r="N783" s="2">
        <v>1113.5999999999999</v>
      </c>
      <c r="O783" s="2">
        <v>1124.2</v>
      </c>
      <c r="P783" s="2">
        <v>1179.0999999999999</v>
      </c>
      <c r="Q783" s="2">
        <v>1186.4000000000001</v>
      </c>
      <c r="R783" s="2">
        <v>121.3</v>
      </c>
      <c r="S783" s="2" t="s">
        <v>5269</v>
      </c>
      <c r="T783" s="2">
        <v>121.3</v>
      </c>
    </row>
    <row r="784" spans="1:20">
      <c r="A784" s="2" t="s">
        <v>3592</v>
      </c>
      <c r="B784" s="2" t="s">
        <v>1240</v>
      </c>
      <c r="C784" s="2" t="s">
        <v>68</v>
      </c>
      <c r="D784" s="2" t="s">
        <v>224</v>
      </c>
      <c r="E784" s="2">
        <v>581.9</v>
      </c>
      <c r="F784" s="2">
        <v>574.4</v>
      </c>
      <c r="G784" s="2">
        <v>592.29999999999995</v>
      </c>
      <c r="H784" s="2">
        <v>613.79999999999995</v>
      </c>
      <c r="I784" s="2">
        <v>501.8</v>
      </c>
      <c r="J784" s="2">
        <v>499.3</v>
      </c>
      <c r="K784" s="2">
        <v>605.1</v>
      </c>
      <c r="L784" s="2">
        <v>748.1</v>
      </c>
      <c r="M784" s="2">
        <v>842.2</v>
      </c>
      <c r="N784" s="2">
        <v>849.9</v>
      </c>
      <c r="O784" s="2">
        <v>856.5</v>
      </c>
      <c r="P784" s="2">
        <v>873.5</v>
      </c>
      <c r="Q784" s="2">
        <v>880.9</v>
      </c>
      <c r="R784" s="2">
        <v>362.6</v>
      </c>
      <c r="S784" s="2" t="s">
        <v>5269</v>
      </c>
      <c r="T784" s="2">
        <v>362.6</v>
      </c>
    </row>
    <row r="785" spans="1:20">
      <c r="A785" s="2" t="s">
        <v>3593</v>
      </c>
      <c r="B785" s="2" t="s">
        <v>1242</v>
      </c>
      <c r="C785" s="2" t="s">
        <v>68</v>
      </c>
      <c r="D785" s="2" t="s">
        <v>224</v>
      </c>
      <c r="E785" s="2">
        <v>529.79999999999995</v>
      </c>
      <c r="F785" s="2">
        <v>522</v>
      </c>
      <c r="G785" s="2">
        <v>539.6</v>
      </c>
      <c r="H785" s="2">
        <v>561.70000000000005</v>
      </c>
      <c r="I785" s="2">
        <v>475.9</v>
      </c>
      <c r="J785" s="2">
        <v>507.1</v>
      </c>
      <c r="K785" s="2">
        <v>681</v>
      </c>
      <c r="L785" s="2">
        <v>855</v>
      </c>
      <c r="M785" s="2">
        <v>951.9</v>
      </c>
      <c r="N785" s="2">
        <v>960</v>
      </c>
      <c r="O785" s="2">
        <v>967.6</v>
      </c>
      <c r="P785" s="2">
        <v>991.1</v>
      </c>
      <c r="Q785" s="2">
        <v>998.5</v>
      </c>
      <c r="R785" s="2">
        <v>250.9</v>
      </c>
      <c r="S785" s="2" t="s">
        <v>5269</v>
      </c>
      <c r="T785" s="2">
        <v>250.9</v>
      </c>
    </row>
    <row r="786" spans="1:20">
      <c r="A786" s="2" t="s">
        <v>3594</v>
      </c>
      <c r="B786" s="2" t="s">
        <v>1244</v>
      </c>
      <c r="C786" s="2" t="s">
        <v>68</v>
      </c>
      <c r="D786" s="2" t="s">
        <v>224</v>
      </c>
      <c r="E786" s="2">
        <v>472.9</v>
      </c>
      <c r="F786" s="2">
        <v>465.1</v>
      </c>
      <c r="G786" s="2">
        <v>482.6</v>
      </c>
      <c r="H786" s="2">
        <v>504.8</v>
      </c>
      <c r="I786" s="2">
        <v>423.5</v>
      </c>
      <c r="J786" s="2">
        <v>467</v>
      </c>
      <c r="K786" s="2">
        <v>666.2</v>
      </c>
      <c r="L786" s="2">
        <v>857</v>
      </c>
      <c r="M786" s="2">
        <v>955.3</v>
      </c>
      <c r="N786" s="2">
        <v>963.8</v>
      </c>
      <c r="O786" s="2">
        <v>972.5</v>
      </c>
      <c r="P786" s="2">
        <v>1007.1</v>
      </c>
      <c r="Q786" s="2">
        <v>1014.5</v>
      </c>
      <c r="R786" s="2">
        <v>218.4</v>
      </c>
      <c r="S786" s="2" t="s">
        <v>5269</v>
      </c>
      <c r="T786" s="2">
        <v>218.4</v>
      </c>
    </row>
    <row r="787" spans="1:20">
      <c r="A787" s="2" t="s">
        <v>3595</v>
      </c>
      <c r="B787" s="2" t="s">
        <v>1246</v>
      </c>
      <c r="C787" s="2" t="s">
        <v>63</v>
      </c>
      <c r="D787" s="2" t="s">
        <v>224</v>
      </c>
      <c r="E787" s="2">
        <v>892.4</v>
      </c>
      <c r="F787" s="2">
        <v>886.2</v>
      </c>
      <c r="G787" s="2">
        <v>907.1</v>
      </c>
      <c r="H787" s="2">
        <v>926.9</v>
      </c>
      <c r="I787" s="2">
        <v>692.8</v>
      </c>
      <c r="J787" s="2">
        <v>586.20000000000005</v>
      </c>
      <c r="K787" s="2">
        <v>444</v>
      </c>
      <c r="L787" s="2">
        <v>433.3</v>
      </c>
      <c r="M787" s="2">
        <v>471.7</v>
      </c>
      <c r="N787" s="2">
        <v>476.1</v>
      </c>
      <c r="O787" s="2">
        <v>481</v>
      </c>
      <c r="P787" s="2">
        <v>503.7</v>
      </c>
      <c r="Q787" s="2">
        <v>507.8</v>
      </c>
      <c r="R787" s="2">
        <v>419.3</v>
      </c>
      <c r="S787" s="2" t="s">
        <v>5269</v>
      </c>
      <c r="T787" s="2">
        <v>419.3</v>
      </c>
    </row>
    <row r="788" spans="1:20">
      <c r="A788" s="2" t="s">
        <v>3596</v>
      </c>
      <c r="B788" s="2" t="s">
        <v>1248</v>
      </c>
      <c r="C788" s="2" t="s">
        <v>68</v>
      </c>
      <c r="D788" s="2" t="s">
        <v>224</v>
      </c>
      <c r="E788" s="2">
        <v>527.29999999999995</v>
      </c>
      <c r="F788" s="2">
        <v>519.79999999999995</v>
      </c>
      <c r="G788" s="2">
        <v>535</v>
      </c>
      <c r="H788" s="2">
        <v>556</v>
      </c>
      <c r="I788" s="2">
        <v>518.4</v>
      </c>
      <c r="J788" s="2">
        <v>581.29999999999995</v>
      </c>
      <c r="K788" s="2">
        <v>786.3</v>
      </c>
      <c r="L788" s="2">
        <v>972</v>
      </c>
      <c r="M788" s="2">
        <v>1069.7</v>
      </c>
      <c r="N788" s="2">
        <v>1077.9000000000001</v>
      </c>
      <c r="O788" s="2">
        <v>1086</v>
      </c>
      <c r="P788" s="2">
        <v>1112</v>
      </c>
      <c r="Q788" s="2">
        <v>1119.4000000000001</v>
      </c>
      <c r="R788" s="2">
        <v>152</v>
      </c>
      <c r="S788" s="2" t="s">
        <v>5269</v>
      </c>
      <c r="T788" s="2">
        <v>152</v>
      </c>
    </row>
    <row r="789" spans="1:20">
      <c r="A789" s="2" t="s">
        <v>3597</v>
      </c>
      <c r="B789" s="2" t="s">
        <v>1250</v>
      </c>
      <c r="C789" s="2" t="s">
        <v>68</v>
      </c>
      <c r="D789" s="2" t="s">
        <v>224</v>
      </c>
      <c r="E789" s="2">
        <v>535.79999999999995</v>
      </c>
      <c r="F789" s="2">
        <v>528.79999999999995</v>
      </c>
      <c r="G789" s="2">
        <v>541.9</v>
      </c>
      <c r="H789" s="2">
        <v>561.20000000000005</v>
      </c>
      <c r="I789" s="2">
        <v>554.5</v>
      </c>
      <c r="J789" s="2">
        <v>630.79999999999995</v>
      </c>
      <c r="K789" s="2">
        <v>847.3</v>
      </c>
      <c r="L789" s="2">
        <v>1038.9000000000001</v>
      </c>
      <c r="M789" s="2">
        <v>1137</v>
      </c>
      <c r="N789" s="2">
        <v>1145.4000000000001</v>
      </c>
      <c r="O789" s="2">
        <v>1153.8</v>
      </c>
      <c r="P789" s="2">
        <v>1182.5999999999999</v>
      </c>
      <c r="Q789" s="2">
        <v>1190</v>
      </c>
      <c r="R789" s="2">
        <v>102.5</v>
      </c>
      <c r="S789" s="2" t="s">
        <v>5269</v>
      </c>
      <c r="T789" s="2">
        <v>102.5</v>
      </c>
    </row>
    <row r="790" spans="1:20">
      <c r="A790" s="2" t="s">
        <v>3598</v>
      </c>
      <c r="B790" s="2" t="s">
        <v>1252</v>
      </c>
      <c r="C790" s="2" t="s">
        <v>68</v>
      </c>
      <c r="D790" s="2" t="s">
        <v>224</v>
      </c>
      <c r="E790" s="2">
        <v>395.3</v>
      </c>
      <c r="F790" s="2">
        <v>387.5</v>
      </c>
      <c r="G790" s="2">
        <v>405.2</v>
      </c>
      <c r="H790" s="2">
        <v>427.4</v>
      </c>
      <c r="I790" s="2">
        <v>354</v>
      </c>
      <c r="J790" s="2">
        <v>426.5</v>
      </c>
      <c r="K790" s="2">
        <v>657.9</v>
      </c>
      <c r="L790" s="2">
        <v>866.2</v>
      </c>
      <c r="M790" s="2">
        <v>964.3</v>
      </c>
      <c r="N790" s="2">
        <v>973.1</v>
      </c>
      <c r="O790" s="2">
        <v>983.1</v>
      </c>
      <c r="P790" s="2">
        <v>1031.8</v>
      </c>
      <c r="Q790" s="2">
        <v>1039.2</v>
      </c>
      <c r="R790" s="2">
        <v>202.9</v>
      </c>
      <c r="S790" s="2" t="s">
        <v>5269</v>
      </c>
      <c r="T790" s="2">
        <v>202.9</v>
      </c>
    </row>
    <row r="791" spans="1:20">
      <c r="A791" s="2" t="s">
        <v>3599</v>
      </c>
      <c r="B791" s="2" t="s">
        <v>1254</v>
      </c>
      <c r="C791" s="2" t="s">
        <v>63</v>
      </c>
      <c r="D791" s="2" t="s">
        <v>224</v>
      </c>
      <c r="E791" s="2">
        <v>772.7</v>
      </c>
      <c r="F791" s="2">
        <v>767.2</v>
      </c>
      <c r="G791" s="2">
        <v>787.4</v>
      </c>
      <c r="H791" s="2">
        <v>805.5</v>
      </c>
      <c r="I791" s="2">
        <v>564</v>
      </c>
      <c r="J791" s="2">
        <v>443.8</v>
      </c>
      <c r="K791" s="2">
        <v>262.8</v>
      </c>
      <c r="L791" s="2">
        <v>250.8</v>
      </c>
      <c r="M791" s="2">
        <v>301.7</v>
      </c>
      <c r="N791" s="2">
        <v>307.7</v>
      </c>
      <c r="O791" s="2">
        <v>315.60000000000002</v>
      </c>
      <c r="P791" s="2">
        <v>376.7</v>
      </c>
      <c r="Q791" s="2">
        <v>382.2</v>
      </c>
      <c r="R791" s="2">
        <v>230</v>
      </c>
      <c r="S791" s="2" t="s">
        <v>5269</v>
      </c>
      <c r="T791" s="2">
        <v>230</v>
      </c>
    </row>
    <row r="792" spans="1:20">
      <c r="A792" s="2" t="s">
        <v>3600</v>
      </c>
      <c r="B792" s="2" t="s">
        <v>1255</v>
      </c>
      <c r="C792" s="2" t="s">
        <v>68</v>
      </c>
      <c r="D792" s="2" t="s">
        <v>224</v>
      </c>
      <c r="E792" s="2">
        <v>422</v>
      </c>
      <c r="F792" s="2">
        <v>415.6</v>
      </c>
      <c r="G792" s="2">
        <v>432.1</v>
      </c>
      <c r="H792" s="2">
        <v>451.6</v>
      </c>
      <c r="I792" s="2">
        <v>335.4</v>
      </c>
      <c r="J792" s="2">
        <v>315.89999999999998</v>
      </c>
      <c r="K792" s="2">
        <v>555.70000000000005</v>
      </c>
      <c r="L792" s="2">
        <v>772.3</v>
      </c>
      <c r="M792" s="2">
        <v>868.3</v>
      </c>
      <c r="N792" s="2">
        <v>877.2</v>
      </c>
      <c r="O792" s="2">
        <v>888.2</v>
      </c>
      <c r="P792" s="2">
        <v>950</v>
      </c>
      <c r="Q792" s="2">
        <v>957.1</v>
      </c>
      <c r="R792" s="2">
        <v>312.89999999999998</v>
      </c>
      <c r="S792" s="2" t="s">
        <v>5269</v>
      </c>
      <c r="T792" s="2">
        <v>312.89999999999998</v>
      </c>
    </row>
    <row r="793" spans="1:20">
      <c r="A793" s="2" t="s">
        <v>3601</v>
      </c>
      <c r="B793" s="2" t="s">
        <v>1256</v>
      </c>
      <c r="C793" s="2" t="s">
        <v>68</v>
      </c>
      <c r="D793" s="2" t="s">
        <v>224</v>
      </c>
      <c r="E793" s="2">
        <v>473.1</v>
      </c>
      <c r="F793" s="2">
        <v>465.7</v>
      </c>
      <c r="G793" s="2">
        <v>483.5</v>
      </c>
      <c r="H793" s="2">
        <v>505.1</v>
      </c>
      <c r="I793" s="2">
        <v>396</v>
      </c>
      <c r="J793" s="2">
        <v>408.8</v>
      </c>
      <c r="K793" s="2">
        <v>589.9</v>
      </c>
      <c r="L793" s="2">
        <v>784</v>
      </c>
      <c r="M793" s="2">
        <v>882.5</v>
      </c>
      <c r="N793" s="2">
        <v>891.1</v>
      </c>
      <c r="O793" s="2">
        <v>900.3</v>
      </c>
      <c r="P793" s="2">
        <v>941.7</v>
      </c>
      <c r="Q793" s="2">
        <v>949.1</v>
      </c>
      <c r="R793" s="2">
        <v>283.3</v>
      </c>
      <c r="S793" s="2" t="s">
        <v>5269</v>
      </c>
      <c r="T793" s="2">
        <v>283.3</v>
      </c>
    </row>
    <row r="794" spans="1:20">
      <c r="A794" s="2" t="s">
        <v>3602</v>
      </c>
      <c r="B794" s="2" t="s">
        <v>1258</v>
      </c>
      <c r="C794" s="2" t="s">
        <v>63</v>
      </c>
      <c r="D794" s="2" t="s">
        <v>224</v>
      </c>
      <c r="E794" s="2">
        <v>786.6</v>
      </c>
      <c r="F794" s="2">
        <v>781.4</v>
      </c>
      <c r="G794" s="2">
        <v>801.1</v>
      </c>
      <c r="H794" s="2">
        <v>818.6</v>
      </c>
      <c r="I794" s="2">
        <v>578</v>
      </c>
      <c r="J794" s="2">
        <v>455.6</v>
      </c>
      <c r="K794" s="2">
        <v>257</v>
      </c>
      <c r="L794" s="2">
        <v>217</v>
      </c>
      <c r="M794" s="2">
        <v>264</v>
      </c>
      <c r="N794" s="2">
        <v>269.7</v>
      </c>
      <c r="O794" s="2">
        <v>277.3</v>
      </c>
      <c r="P794" s="2">
        <v>342.4</v>
      </c>
      <c r="Q794" s="2">
        <v>347.9</v>
      </c>
      <c r="R794" s="2">
        <v>206.5</v>
      </c>
      <c r="S794" s="2" t="s">
        <v>5269</v>
      </c>
      <c r="T794" s="2">
        <v>206.5</v>
      </c>
    </row>
    <row r="795" spans="1:20">
      <c r="A795" s="2" t="s">
        <v>3603</v>
      </c>
      <c r="B795" s="2" t="s">
        <v>1260</v>
      </c>
      <c r="C795" s="2" t="s">
        <v>63</v>
      </c>
      <c r="D795" s="2" t="s">
        <v>224</v>
      </c>
      <c r="E795" s="2">
        <v>773.4</v>
      </c>
      <c r="F795" s="2">
        <v>767.9</v>
      </c>
      <c r="G795" s="2">
        <v>788</v>
      </c>
      <c r="H795" s="2">
        <v>806.2</v>
      </c>
      <c r="I795" s="2">
        <v>564.70000000000005</v>
      </c>
      <c r="J795" s="2">
        <v>444.6</v>
      </c>
      <c r="K795" s="2">
        <v>263.8</v>
      </c>
      <c r="L795" s="2">
        <v>251.6</v>
      </c>
      <c r="M795" s="2">
        <v>302.39999999999998</v>
      </c>
      <c r="N795" s="2">
        <v>308.3</v>
      </c>
      <c r="O795" s="2">
        <v>316.2</v>
      </c>
      <c r="P795" s="2">
        <v>376.8</v>
      </c>
      <c r="Q795" s="2">
        <v>382.3</v>
      </c>
      <c r="R795" s="2">
        <v>231</v>
      </c>
      <c r="S795" s="2" t="s">
        <v>5269</v>
      </c>
      <c r="T795" s="2">
        <v>231</v>
      </c>
    </row>
    <row r="796" spans="1:20">
      <c r="A796" s="2" t="s">
        <v>3604</v>
      </c>
      <c r="B796" s="2" t="s">
        <v>1261</v>
      </c>
      <c r="C796" s="2" t="s">
        <v>68</v>
      </c>
      <c r="D796" s="2" t="s">
        <v>224</v>
      </c>
      <c r="E796" s="2">
        <v>318</v>
      </c>
      <c r="F796" s="2">
        <v>310.3</v>
      </c>
      <c r="G796" s="2">
        <v>326.8</v>
      </c>
      <c r="H796" s="2">
        <v>348.6</v>
      </c>
      <c r="I796" s="2">
        <v>356</v>
      </c>
      <c r="J796" s="2">
        <v>466.3</v>
      </c>
      <c r="K796" s="2">
        <v>709.4</v>
      </c>
      <c r="L796" s="2">
        <v>925.2</v>
      </c>
      <c r="M796" s="2">
        <v>1021.7</v>
      </c>
      <c r="N796" s="2">
        <v>1030.5999999999999</v>
      </c>
      <c r="O796" s="2">
        <v>1041.4000000000001</v>
      </c>
      <c r="P796" s="2">
        <v>1099.2</v>
      </c>
      <c r="Q796" s="2">
        <v>1106.4000000000001</v>
      </c>
      <c r="R796" s="2">
        <v>181.8</v>
      </c>
      <c r="S796" s="2" t="s">
        <v>5269</v>
      </c>
      <c r="T796" s="2">
        <v>181.8</v>
      </c>
    </row>
    <row r="797" spans="1:20">
      <c r="A797" s="2" t="s">
        <v>3605</v>
      </c>
      <c r="B797" s="2" t="s">
        <v>1263</v>
      </c>
      <c r="C797" s="2" t="s">
        <v>68</v>
      </c>
      <c r="D797" s="2" t="s">
        <v>224</v>
      </c>
      <c r="E797" s="2">
        <v>353</v>
      </c>
      <c r="F797" s="2">
        <v>345.2</v>
      </c>
      <c r="G797" s="2">
        <v>362.2</v>
      </c>
      <c r="H797" s="2">
        <v>384.3</v>
      </c>
      <c r="I797" s="2">
        <v>353.2</v>
      </c>
      <c r="J797" s="2">
        <v>451.7</v>
      </c>
      <c r="K797" s="2">
        <v>692.2</v>
      </c>
      <c r="L797" s="2">
        <v>905.1</v>
      </c>
      <c r="M797" s="2">
        <v>1002.6</v>
      </c>
      <c r="N797" s="2">
        <v>1011.4</v>
      </c>
      <c r="O797" s="2">
        <v>1021.9</v>
      </c>
      <c r="P797" s="2">
        <v>1075.2</v>
      </c>
      <c r="Q797" s="2">
        <v>1082.5</v>
      </c>
      <c r="R797" s="2">
        <v>178</v>
      </c>
      <c r="S797" s="2" t="s">
        <v>5269</v>
      </c>
      <c r="T797" s="2">
        <v>178</v>
      </c>
    </row>
    <row r="798" spans="1:20">
      <c r="A798" s="2" t="s">
        <v>3606</v>
      </c>
      <c r="B798" s="2" t="s">
        <v>1265</v>
      </c>
      <c r="C798" s="2" t="s">
        <v>68</v>
      </c>
      <c r="D798" s="2" t="s">
        <v>224</v>
      </c>
      <c r="E798" s="2">
        <v>530.1</v>
      </c>
      <c r="F798" s="2">
        <v>522.9</v>
      </c>
      <c r="G798" s="2">
        <v>540.5</v>
      </c>
      <c r="H798" s="2">
        <v>561.70000000000005</v>
      </c>
      <c r="I798" s="2">
        <v>446.7</v>
      </c>
      <c r="J798" s="2">
        <v>440.8</v>
      </c>
      <c r="K798" s="2">
        <v>561.9</v>
      </c>
      <c r="L798" s="2">
        <v>733.8</v>
      </c>
      <c r="M798" s="2">
        <v>831.5</v>
      </c>
      <c r="N798" s="2">
        <v>839.8</v>
      </c>
      <c r="O798" s="2">
        <v>848.1</v>
      </c>
      <c r="P798" s="2">
        <v>882.2</v>
      </c>
      <c r="Q798" s="2">
        <v>889.6</v>
      </c>
      <c r="R798" s="2">
        <v>341.8</v>
      </c>
      <c r="S798" s="2" t="s">
        <v>5269</v>
      </c>
      <c r="T798" s="2">
        <v>341.8</v>
      </c>
    </row>
    <row r="799" spans="1:20">
      <c r="A799" s="2" t="s">
        <v>3607</v>
      </c>
      <c r="B799" s="2" t="s">
        <v>1266</v>
      </c>
      <c r="C799" s="2" t="s">
        <v>63</v>
      </c>
      <c r="D799" s="2" t="s">
        <v>224</v>
      </c>
      <c r="E799" s="2">
        <v>793.9</v>
      </c>
      <c r="F799" s="2">
        <v>788.2</v>
      </c>
      <c r="G799" s="2">
        <v>808.6</v>
      </c>
      <c r="H799" s="2">
        <v>827.3</v>
      </c>
      <c r="I799" s="2">
        <v>586.29999999999995</v>
      </c>
      <c r="J799" s="2">
        <v>469.1</v>
      </c>
      <c r="K799" s="2">
        <v>300.39999999999998</v>
      </c>
      <c r="L799" s="2">
        <v>289.10000000000002</v>
      </c>
      <c r="M799" s="2">
        <v>335.7</v>
      </c>
      <c r="N799" s="2">
        <v>341.1</v>
      </c>
      <c r="O799" s="2">
        <v>347.9</v>
      </c>
      <c r="P799" s="2">
        <v>394.7</v>
      </c>
      <c r="Q799" s="2">
        <v>400</v>
      </c>
      <c r="R799" s="2">
        <v>270.89999999999998</v>
      </c>
      <c r="S799" s="2" t="s">
        <v>5269</v>
      </c>
      <c r="T799" s="2">
        <v>270.89999999999998</v>
      </c>
    </row>
    <row r="800" spans="1:20">
      <c r="A800" s="2" t="s">
        <v>3608</v>
      </c>
      <c r="B800" s="2" t="s">
        <v>1268</v>
      </c>
      <c r="C800" s="2" t="s">
        <v>68</v>
      </c>
      <c r="D800" s="2" t="s">
        <v>224</v>
      </c>
      <c r="E800" s="2">
        <v>559.70000000000005</v>
      </c>
      <c r="F800" s="2">
        <v>552.29999999999995</v>
      </c>
      <c r="G800" s="2">
        <v>570.1</v>
      </c>
      <c r="H800" s="2">
        <v>591.5</v>
      </c>
      <c r="I800" s="2">
        <v>477.9</v>
      </c>
      <c r="J800" s="2">
        <v>473.5</v>
      </c>
      <c r="K800" s="2">
        <v>583.1</v>
      </c>
      <c r="L800" s="2">
        <v>737.6</v>
      </c>
      <c r="M800" s="2">
        <v>833.6</v>
      </c>
      <c r="N800" s="2">
        <v>841.5</v>
      </c>
      <c r="O800" s="2">
        <v>848.9</v>
      </c>
      <c r="P800" s="2">
        <v>873.5</v>
      </c>
      <c r="Q800" s="2">
        <v>881</v>
      </c>
      <c r="R800" s="2">
        <v>354.5</v>
      </c>
      <c r="S800" s="2" t="s">
        <v>5269</v>
      </c>
      <c r="T800" s="2">
        <v>354.5</v>
      </c>
    </row>
    <row r="801" spans="1:20">
      <c r="A801" s="2" t="s">
        <v>3609</v>
      </c>
      <c r="B801" s="2" t="s">
        <v>1270</v>
      </c>
      <c r="C801" s="2" t="s">
        <v>68</v>
      </c>
      <c r="D801" s="2" t="s">
        <v>224</v>
      </c>
      <c r="E801" s="2">
        <v>329.2</v>
      </c>
      <c r="F801" s="2">
        <v>322.10000000000002</v>
      </c>
      <c r="G801" s="2">
        <v>336.1</v>
      </c>
      <c r="H801" s="2">
        <v>356.7</v>
      </c>
      <c r="I801" s="2">
        <v>384.5</v>
      </c>
      <c r="J801" s="2">
        <v>493.2</v>
      </c>
      <c r="K801" s="2">
        <v>735.9</v>
      </c>
      <c r="L801" s="2">
        <v>950.8</v>
      </c>
      <c r="M801" s="2">
        <v>1047.8</v>
      </c>
      <c r="N801" s="2">
        <v>1056.5999999999999</v>
      </c>
      <c r="O801" s="2">
        <v>1067.3</v>
      </c>
      <c r="P801" s="2">
        <v>1123</v>
      </c>
      <c r="Q801" s="2">
        <v>1130.3</v>
      </c>
      <c r="R801" s="2">
        <v>154.80000000000001</v>
      </c>
      <c r="S801" s="2" t="s">
        <v>5269</v>
      </c>
      <c r="T801" s="2">
        <v>154.80000000000001</v>
      </c>
    </row>
    <row r="802" spans="1:20">
      <c r="A802" s="2" t="s">
        <v>3610</v>
      </c>
      <c r="B802" s="2" t="s">
        <v>1271</v>
      </c>
      <c r="C802" s="2" t="s">
        <v>68</v>
      </c>
      <c r="D802" s="2" t="s">
        <v>224</v>
      </c>
      <c r="E802" s="2">
        <v>530.1</v>
      </c>
      <c r="F802" s="2">
        <v>522.9</v>
      </c>
      <c r="G802" s="2">
        <v>540.5</v>
      </c>
      <c r="H802" s="2">
        <v>561.70000000000005</v>
      </c>
      <c r="I802" s="2">
        <v>446.6</v>
      </c>
      <c r="J802" s="2">
        <v>440.4</v>
      </c>
      <c r="K802" s="2">
        <v>560.79999999999995</v>
      </c>
      <c r="L802" s="2">
        <v>732.8</v>
      </c>
      <c r="M802" s="2">
        <v>830.6</v>
      </c>
      <c r="N802" s="2">
        <v>838.9</v>
      </c>
      <c r="O802" s="2">
        <v>847.2</v>
      </c>
      <c r="P802" s="2">
        <v>881.4</v>
      </c>
      <c r="Q802" s="2">
        <v>888.9</v>
      </c>
      <c r="R802" s="2">
        <v>342.5</v>
      </c>
      <c r="S802" s="2" t="s">
        <v>5269</v>
      </c>
      <c r="T802" s="2">
        <v>342.5</v>
      </c>
    </row>
    <row r="803" spans="1:20">
      <c r="A803" s="2" t="s">
        <v>3611</v>
      </c>
      <c r="B803" s="2" t="s">
        <v>1272</v>
      </c>
      <c r="C803" s="2" t="s">
        <v>68</v>
      </c>
      <c r="D803" s="2" t="s">
        <v>224</v>
      </c>
      <c r="E803" s="2">
        <v>579.4</v>
      </c>
      <c r="F803" s="2">
        <v>571.5</v>
      </c>
      <c r="G803" s="2">
        <v>588.79999999999995</v>
      </c>
      <c r="H803" s="2">
        <v>610.9</v>
      </c>
      <c r="I803" s="2">
        <v>531.4</v>
      </c>
      <c r="J803" s="2">
        <v>563.5</v>
      </c>
      <c r="K803" s="2">
        <v>728.6</v>
      </c>
      <c r="L803" s="2">
        <v>890.9</v>
      </c>
      <c r="M803" s="2">
        <v>985.9</v>
      </c>
      <c r="N803" s="2">
        <v>993.6</v>
      </c>
      <c r="O803" s="2">
        <v>1000.4</v>
      </c>
      <c r="P803" s="2">
        <v>1014.2</v>
      </c>
      <c r="Q803" s="2">
        <v>1021.6</v>
      </c>
      <c r="R803" s="2">
        <v>264.7</v>
      </c>
      <c r="S803" s="2" t="s">
        <v>5269</v>
      </c>
      <c r="T803" s="2">
        <v>264.7</v>
      </c>
    </row>
    <row r="804" spans="1:20">
      <c r="A804" s="2" t="s">
        <v>3612</v>
      </c>
      <c r="B804" s="2" t="s">
        <v>1274</v>
      </c>
      <c r="C804" s="2" t="s">
        <v>63</v>
      </c>
      <c r="D804" s="2" t="s">
        <v>224</v>
      </c>
      <c r="E804" s="2">
        <v>778.2</v>
      </c>
      <c r="F804" s="2">
        <v>772.7</v>
      </c>
      <c r="G804" s="2">
        <v>792.9</v>
      </c>
      <c r="H804" s="2">
        <v>811.1</v>
      </c>
      <c r="I804" s="2">
        <v>569.6</v>
      </c>
      <c r="J804" s="2">
        <v>449.7</v>
      </c>
      <c r="K804" s="2">
        <v>269.60000000000002</v>
      </c>
      <c r="L804" s="2">
        <v>255.4</v>
      </c>
      <c r="M804" s="2">
        <v>304.89999999999998</v>
      </c>
      <c r="N804" s="2">
        <v>310.7</v>
      </c>
      <c r="O804" s="2">
        <v>318.3</v>
      </c>
      <c r="P804" s="2">
        <v>376.2</v>
      </c>
      <c r="Q804" s="2">
        <v>381.6</v>
      </c>
      <c r="R804" s="2">
        <v>236.2</v>
      </c>
      <c r="S804" s="2" t="s">
        <v>5269</v>
      </c>
      <c r="T804" s="2">
        <v>236.2</v>
      </c>
    </row>
    <row r="805" spans="1:20">
      <c r="A805" s="2" t="s">
        <v>3613</v>
      </c>
      <c r="B805" s="2" t="s">
        <v>1275</v>
      </c>
      <c r="C805" s="2" t="s">
        <v>63</v>
      </c>
      <c r="D805" s="2" t="s">
        <v>224</v>
      </c>
      <c r="E805" s="2">
        <v>775</v>
      </c>
      <c r="F805" s="2">
        <v>769.4</v>
      </c>
      <c r="G805" s="2">
        <v>789.6</v>
      </c>
      <c r="H805" s="2">
        <v>808</v>
      </c>
      <c r="I805" s="2">
        <v>566.5</v>
      </c>
      <c r="J805" s="2">
        <v>447.2</v>
      </c>
      <c r="K805" s="2">
        <v>270.8</v>
      </c>
      <c r="L805" s="2">
        <v>261.5</v>
      </c>
      <c r="M805" s="2">
        <v>311.8</v>
      </c>
      <c r="N805" s="2">
        <v>317.7</v>
      </c>
      <c r="O805" s="2">
        <v>325.39999999999998</v>
      </c>
      <c r="P805" s="2">
        <v>383.4</v>
      </c>
      <c r="Q805" s="2">
        <v>388.8</v>
      </c>
      <c r="R805" s="2">
        <v>240.2</v>
      </c>
      <c r="S805" s="2" t="s">
        <v>5269</v>
      </c>
      <c r="T805" s="2">
        <v>240.2</v>
      </c>
    </row>
    <row r="806" spans="1:20">
      <c r="A806" s="2" t="s">
        <v>3614</v>
      </c>
      <c r="B806" s="2" t="s">
        <v>1276</v>
      </c>
      <c r="C806" s="2" t="s">
        <v>68</v>
      </c>
      <c r="D806" s="2" t="s">
        <v>224</v>
      </c>
      <c r="E806" s="2">
        <v>461.3</v>
      </c>
      <c r="F806" s="2">
        <v>453.5</v>
      </c>
      <c r="G806" s="2">
        <v>470.1</v>
      </c>
      <c r="H806" s="2">
        <v>491.9</v>
      </c>
      <c r="I806" s="2">
        <v>438</v>
      </c>
      <c r="J806" s="2">
        <v>500.8</v>
      </c>
      <c r="K806" s="2">
        <v>713.9</v>
      </c>
      <c r="L806" s="2">
        <v>909</v>
      </c>
      <c r="M806" s="2">
        <v>1007.4</v>
      </c>
      <c r="N806" s="2">
        <v>1015.9</v>
      </c>
      <c r="O806" s="2">
        <v>1024.8</v>
      </c>
      <c r="P806" s="2">
        <v>1060.3</v>
      </c>
      <c r="Q806" s="2">
        <v>1067.7</v>
      </c>
      <c r="R806" s="2">
        <v>166</v>
      </c>
      <c r="S806" s="2" t="s">
        <v>5269</v>
      </c>
      <c r="T806" s="2">
        <v>166</v>
      </c>
    </row>
    <row r="807" spans="1:20">
      <c r="A807" s="2" t="s">
        <v>3615</v>
      </c>
      <c r="B807" s="2" t="s">
        <v>1277</v>
      </c>
      <c r="C807" s="2" t="s">
        <v>68</v>
      </c>
      <c r="D807" s="2" t="s">
        <v>224</v>
      </c>
      <c r="E807" s="2">
        <v>599.70000000000005</v>
      </c>
      <c r="F807" s="2">
        <v>592.5</v>
      </c>
      <c r="G807" s="2">
        <v>610</v>
      </c>
      <c r="H807" s="2">
        <v>630.9</v>
      </c>
      <c r="I807" s="2">
        <v>514.1</v>
      </c>
      <c r="J807" s="2">
        <v>501.4</v>
      </c>
      <c r="K807" s="2">
        <v>570</v>
      </c>
      <c r="L807" s="2">
        <v>694.3</v>
      </c>
      <c r="M807" s="2">
        <v>787.5</v>
      </c>
      <c r="N807" s="2">
        <v>795.1</v>
      </c>
      <c r="O807" s="2">
        <v>801.6</v>
      </c>
      <c r="P807" s="2">
        <v>820.4</v>
      </c>
      <c r="Q807" s="2">
        <v>827.9</v>
      </c>
      <c r="R807" s="2">
        <v>408.1</v>
      </c>
      <c r="S807" s="2" t="s">
        <v>5269</v>
      </c>
      <c r="T807" s="2">
        <v>408.1</v>
      </c>
    </row>
    <row r="808" spans="1:20">
      <c r="A808" s="2" t="s">
        <v>3616</v>
      </c>
      <c r="B808" s="2" t="s">
        <v>1278</v>
      </c>
      <c r="C808" s="2" t="s">
        <v>68</v>
      </c>
      <c r="D808" s="2" t="s">
        <v>224</v>
      </c>
      <c r="E808" s="2">
        <v>519.5</v>
      </c>
      <c r="F808" s="2">
        <v>513.5</v>
      </c>
      <c r="G808" s="2">
        <v>523.20000000000005</v>
      </c>
      <c r="H808" s="2">
        <v>539.70000000000005</v>
      </c>
      <c r="I808" s="2">
        <v>572.5</v>
      </c>
      <c r="J808" s="2">
        <v>664.1</v>
      </c>
      <c r="K808" s="2">
        <v>894.2</v>
      </c>
      <c r="L808" s="2">
        <v>1095.5</v>
      </c>
      <c r="M808" s="2">
        <v>1194</v>
      </c>
      <c r="N808" s="2">
        <v>1202.5999999999999</v>
      </c>
      <c r="O808" s="2">
        <v>1211.8</v>
      </c>
      <c r="P808" s="2">
        <v>1248.3</v>
      </c>
      <c r="Q808" s="2">
        <v>1255.8</v>
      </c>
      <c r="R808" s="2">
        <v>47</v>
      </c>
      <c r="S808" s="2" t="s">
        <v>5269</v>
      </c>
      <c r="T808" s="2">
        <v>47</v>
      </c>
    </row>
    <row r="809" spans="1:20">
      <c r="A809" s="2" t="s">
        <v>3617</v>
      </c>
      <c r="B809" s="2" t="s">
        <v>1280</v>
      </c>
      <c r="C809" s="2" t="s">
        <v>63</v>
      </c>
      <c r="D809" s="2" t="s">
        <v>224</v>
      </c>
      <c r="E809" s="2">
        <v>766.1</v>
      </c>
      <c r="F809" s="2">
        <v>760.7</v>
      </c>
      <c r="G809" s="2">
        <v>780.7</v>
      </c>
      <c r="H809" s="2">
        <v>798.8</v>
      </c>
      <c r="I809" s="2">
        <v>557.4</v>
      </c>
      <c r="J809" s="2">
        <v>436.6</v>
      </c>
      <c r="K809" s="2">
        <v>253.1</v>
      </c>
      <c r="L809" s="2">
        <v>242.8</v>
      </c>
      <c r="M809" s="2">
        <v>295.5</v>
      </c>
      <c r="N809" s="2">
        <v>301.7</v>
      </c>
      <c r="O809" s="2">
        <v>310</v>
      </c>
      <c r="P809" s="2">
        <v>375.9</v>
      </c>
      <c r="Q809" s="2">
        <v>381.4</v>
      </c>
      <c r="R809" s="2">
        <v>220.2</v>
      </c>
      <c r="S809" s="2" t="s">
        <v>5269</v>
      </c>
      <c r="T809" s="2">
        <v>220.2</v>
      </c>
    </row>
    <row r="810" spans="1:20">
      <c r="A810" s="2" t="s">
        <v>3618</v>
      </c>
      <c r="B810" s="2" t="s">
        <v>1281</v>
      </c>
      <c r="C810" s="2" t="s">
        <v>68</v>
      </c>
      <c r="D810" s="2" t="s">
        <v>224</v>
      </c>
      <c r="E810" s="2">
        <v>568.20000000000005</v>
      </c>
      <c r="F810" s="2">
        <v>560.4</v>
      </c>
      <c r="G810" s="2">
        <v>577.4</v>
      </c>
      <c r="H810" s="2">
        <v>599.29999999999995</v>
      </c>
      <c r="I810" s="2">
        <v>527.29999999999995</v>
      </c>
      <c r="J810" s="2">
        <v>565.79999999999995</v>
      </c>
      <c r="K810" s="2">
        <v>740.7</v>
      </c>
      <c r="L810" s="2">
        <v>908.6</v>
      </c>
      <c r="M810" s="2">
        <v>1004.3</v>
      </c>
      <c r="N810" s="2">
        <v>1012.2</v>
      </c>
      <c r="O810" s="2">
        <v>1019.3</v>
      </c>
      <c r="P810" s="2">
        <v>1035.7</v>
      </c>
      <c r="Q810" s="2">
        <v>1043.0999999999999</v>
      </c>
      <c r="R810" s="2">
        <v>241.4</v>
      </c>
      <c r="S810" s="2" t="s">
        <v>5269</v>
      </c>
      <c r="T810" s="2">
        <v>241.4</v>
      </c>
    </row>
    <row r="811" spans="1:20">
      <c r="A811" s="2" t="s">
        <v>3619</v>
      </c>
      <c r="B811" s="2" t="s">
        <v>1283</v>
      </c>
      <c r="C811" s="2" t="s">
        <v>68</v>
      </c>
      <c r="D811" s="2" t="s">
        <v>224</v>
      </c>
      <c r="E811" s="2">
        <v>417.8</v>
      </c>
      <c r="F811" s="2">
        <v>411.3</v>
      </c>
      <c r="G811" s="2">
        <v>427.9</v>
      </c>
      <c r="H811" s="2">
        <v>447.4</v>
      </c>
      <c r="I811" s="2">
        <v>331.2</v>
      </c>
      <c r="J811" s="2">
        <v>316.8</v>
      </c>
      <c r="K811" s="2">
        <v>559.79999999999995</v>
      </c>
      <c r="L811" s="2">
        <v>776.5</v>
      </c>
      <c r="M811" s="2">
        <v>872.4</v>
      </c>
      <c r="N811" s="2">
        <v>881.3</v>
      </c>
      <c r="O811" s="2">
        <v>892.3</v>
      </c>
      <c r="P811" s="2">
        <v>954.3</v>
      </c>
      <c r="Q811" s="2">
        <v>961.4</v>
      </c>
      <c r="R811" s="2">
        <v>309.7</v>
      </c>
      <c r="S811" s="2" t="s">
        <v>5269</v>
      </c>
      <c r="T811" s="2">
        <v>309.7</v>
      </c>
    </row>
    <row r="812" spans="1:20">
      <c r="A812" s="2" t="s">
        <v>3620</v>
      </c>
      <c r="B812" s="2" t="s">
        <v>1284</v>
      </c>
      <c r="C812" s="2" t="s">
        <v>68</v>
      </c>
      <c r="D812" s="2" t="s">
        <v>224</v>
      </c>
      <c r="E812" s="2">
        <v>461.7</v>
      </c>
      <c r="F812" s="2">
        <v>453.9</v>
      </c>
      <c r="G812" s="2">
        <v>470.5</v>
      </c>
      <c r="H812" s="2">
        <v>492.3</v>
      </c>
      <c r="I812" s="2">
        <v>438.7</v>
      </c>
      <c r="J812" s="2">
        <v>501.5</v>
      </c>
      <c r="K812" s="2">
        <v>714.6</v>
      </c>
      <c r="L812" s="2">
        <v>909.6</v>
      </c>
      <c r="M812" s="2">
        <v>1008</v>
      </c>
      <c r="N812" s="2">
        <v>1016.5</v>
      </c>
      <c r="O812" s="2">
        <v>1025.4000000000001</v>
      </c>
      <c r="P812" s="2">
        <v>1060.8</v>
      </c>
      <c r="Q812" s="2">
        <v>1068.3</v>
      </c>
      <c r="R812" s="2">
        <v>165.6</v>
      </c>
      <c r="S812" s="2" t="s">
        <v>5269</v>
      </c>
      <c r="T812" s="2">
        <v>165.6</v>
      </c>
    </row>
    <row r="813" spans="1:20">
      <c r="A813" s="2" t="s">
        <v>3621</v>
      </c>
      <c r="B813" s="2" t="s">
        <v>1285</v>
      </c>
      <c r="C813" s="2" t="s">
        <v>68</v>
      </c>
      <c r="D813" s="2" t="s">
        <v>224</v>
      </c>
      <c r="E813" s="2">
        <v>519.79999999999995</v>
      </c>
      <c r="F813" s="2">
        <v>513.9</v>
      </c>
      <c r="G813" s="2">
        <v>523.6</v>
      </c>
      <c r="H813" s="2">
        <v>540.1</v>
      </c>
      <c r="I813" s="2">
        <v>572.9</v>
      </c>
      <c r="J813" s="2">
        <v>664.4</v>
      </c>
      <c r="K813" s="2">
        <v>894.5</v>
      </c>
      <c r="L813" s="2">
        <v>1095.8</v>
      </c>
      <c r="M813" s="2">
        <v>1194.3</v>
      </c>
      <c r="N813" s="2">
        <v>1202.9000000000001</v>
      </c>
      <c r="O813" s="2">
        <v>1212</v>
      </c>
      <c r="P813" s="2">
        <v>1248.5</v>
      </c>
      <c r="Q813" s="2">
        <v>1256</v>
      </c>
      <c r="R813" s="2">
        <v>47.4</v>
      </c>
      <c r="S813" s="2" t="s">
        <v>5269</v>
      </c>
      <c r="T813" s="2">
        <v>47.4</v>
      </c>
    </row>
    <row r="814" spans="1:20">
      <c r="A814" s="2" t="s">
        <v>3622</v>
      </c>
      <c r="B814" s="2" t="s">
        <v>1286</v>
      </c>
      <c r="C814" s="2" t="s">
        <v>63</v>
      </c>
      <c r="D814" s="2" t="s">
        <v>224</v>
      </c>
      <c r="E814" s="2">
        <v>776.7</v>
      </c>
      <c r="F814" s="2">
        <v>771.1</v>
      </c>
      <c r="G814" s="2">
        <v>791.3</v>
      </c>
      <c r="H814" s="2">
        <v>809.6</v>
      </c>
      <c r="I814" s="2">
        <v>568.1</v>
      </c>
      <c r="J814" s="2">
        <v>448.5</v>
      </c>
      <c r="K814" s="2">
        <v>270.3</v>
      </c>
      <c r="L814" s="2">
        <v>258.39999999999998</v>
      </c>
      <c r="M814" s="2">
        <v>308.39999999999998</v>
      </c>
      <c r="N814" s="2">
        <v>314.2</v>
      </c>
      <c r="O814" s="2">
        <v>321.89999999999998</v>
      </c>
      <c r="P814" s="2">
        <v>379.7</v>
      </c>
      <c r="Q814" s="2">
        <v>385.2</v>
      </c>
      <c r="R814" s="2">
        <v>238.3</v>
      </c>
      <c r="S814" s="2" t="s">
        <v>5269</v>
      </c>
      <c r="T814" s="2">
        <v>238.3</v>
      </c>
    </row>
    <row r="815" spans="1:20">
      <c r="A815" s="2" t="s">
        <v>3623</v>
      </c>
      <c r="B815" s="2" t="s">
        <v>1287</v>
      </c>
      <c r="C815" s="2" t="s">
        <v>68</v>
      </c>
      <c r="D815" s="2" t="s">
        <v>224</v>
      </c>
      <c r="E815" s="2">
        <v>423.7</v>
      </c>
      <c r="F815" s="2">
        <v>417.2</v>
      </c>
      <c r="G815" s="2">
        <v>433.7</v>
      </c>
      <c r="H815" s="2">
        <v>453.3</v>
      </c>
      <c r="I815" s="2">
        <v>337.1</v>
      </c>
      <c r="J815" s="2">
        <v>317.10000000000002</v>
      </c>
      <c r="K815" s="2">
        <v>554.29999999999995</v>
      </c>
      <c r="L815" s="2">
        <v>770.8</v>
      </c>
      <c r="M815" s="2">
        <v>866.8</v>
      </c>
      <c r="N815" s="2">
        <v>875.7</v>
      </c>
      <c r="O815" s="2">
        <v>886.6</v>
      </c>
      <c r="P815" s="2">
        <v>948.4</v>
      </c>
      <c r="Q815" s="2">
        <v>955.5</v>
      </c>
      <c r="R815" s="2">
        <v>313.89999999999998</v>
      </c>
      <c r="S815" s="2" t="s">
        <v>5269</v>
      </c>
      <c r="T815" s="2">
        <v>313.89999999999998</v>
      </c>
    </row>
    <row r="816" spans="1:20">
      <c r="A816" s="2" t="s">
        <v>3624</v>
      </c>
      <c r="B816" s="2" t="s">
        <v>1288</v>
      </c>
      <c r="C816" s="2" t="s">
        <v>68</v>
      </c>
      <c r="D816" s="2" t="s">
        <v>224</v>
      </c>
      <c r="E816" s="2">
        <v>442.4</v>
      </c>
      <c r="F816" s="2">
        <v>434.6</v>
      </c>
      <c r="G816" s="2">
        <v>452.1</v>
      </c>
      <c r="H816" s="2">
        <v>474.2</v>
      </c>
      <c r="I816" s="2">
        <v>400.4</v>
      </c>
      <c r="J816" s="2">
        <v>456</v>
      </c>
      <c r="K816" s="2">
        <v>669.8</v>
      </c>
      <c r="L816" s="2">
        <v>868.2</v>
      </c>
      <c r="M816" s="2">
        <v>966.8</v>
      </c>
      <c r="N816" s="2">
        <v>975.3</v>
      </c>
      <c r="O816" s="2">
        <v>984.5</v>
      </c>
      <c r="P816" s="2">
        <v>1024.4000000000001</v>
      </c>
      <c r="Q816" s="2">
        <v>1031.8</v>
      </c>
      <c r="R816" s="2">
        <v>199.6</v>
      </c>
      <c r="S816" s="2" t="s">
        <v>5269</v>
      </c>
      <c r="T816" s="2">
        <v>199.6</v>
      </c>
    </row>
    <row r="817" spans="1:20">
      <c r="A817" s="2" t="s">
        <v>3625</v>
      </c>
      <c r="B817" s="2" t="s">
        <v>1290</v>
      </c>
      <c r="C817" s="2" t="s">
        <v>68</v>
      </c>
      <c r="D817" s="2" t="s">
        <v>224</v>
      </c>
      <c r="E817" s="2">
        <v>421.6</v>
      </c>
      <c r="F817" s="2">
        <v>417.1</v>
      </c>
      <c r="G817" s="2">
        <v>422.7</v>
      </c>
      <c r="H817" s="2">
        <v>435.7</v>
      </c>
      <c r="I817" s="2">
        <v>514.20000000000005</v>
      </c>
      <c r="J817" s="2">
        <v>622</v>
      </c>
      <c r="K817" s="2">
        <v>863.7</v>
      </c>
      <c r="L817" s="2">
        <v>1076.5</v>
      </c>
      <c r="M817" s="2">
        <v>1174.0999999999999</v>
      </c>
      <c r="N817" s="2">
        <v>1183</v>
      </c>
      <c r="O817" s="2">
        <v>1193.3</v>
      </c>
      <c r="P817" s="2">
        <v>1244.2</v>
      </c>
      <c r="Q817" s="2">
        <v>1251.5999999999999</v>
      </c>
      <c r="R817" s="2">
        <v>82.4</v>
      </c>
      <c r="S817" s="2" t="s">
        <v>5269</v>
      </c>
      <c r="T817" s="2">
        <v>82.4</v>
      </c>
    </row>
    <row r="818" spans="1:20">
      <c r="A818" s="2" t="s">
        <v>3626</v>
      </c>
      <c r="B818" s="2" t="s">
        <v>1292</v>
      </c>
      <c r="C818" s="2" t="s">
        <v>68</v>
      </c>
      <c r="D818" s="2" t="s">
        <v>224</v>
      </c>
      <c r="E818" s="2">
        <v>591.20000000000005</v>
      </c>
      <c r="F818" s="2">
        <v>584.4</v>
      </c>
      <c r="G818" s="2">
        <v>597</v>
      </c>
      <c r="H818" s="2">
        <v>615.79999999999995</v>
      </c>
      <c r="I818" s="2">
        <v>611.29999999999995</v>
      </c>
      <c r="J818" s="2">
        <v>685.3</v>
      </c>
      <c r="K818" s="2">
        <v>897.2</v>
      </c>
      <c r="L818" s="2">
        <v>1083.7</v>
      </c>
      <c r="M818" s="2">
        <v>1181.3</v>
      </c>
      <c r="N818" s="2">
        <v>1189.5</v>
      </c>
      <c r="O818" s="2">
        <v>1197.5</v>
      </c>
      <c r="P818" s="2">
        <v>1221.0999999999999</v>
      </c>
      <c r="Q818" s="2">
        <v>1228.5</v>
      </c>
      <c r="R818" s="2">
        <v>140.6</v>
      </c>
      <c r="S818" s="2" t="s">
        <v>5269</v>
      </c>
      <c r="T818" s="2">
        <v>140.6</v>
      </c>
    </row>
    <row r="819" spans="1:20">
      <c r="A819" s="2" t="s">
        <v>3627</v>
      </c>
      <c r="B819" s="2" t="s">
        <v>1293</v>
      </c>
      <c r="C819" s="2" t="s">
        <v>68</v>
      </c>
      <c r="D819" s="2" t="s">
        <v>224</v>
      </c>
      <c r="E819" s="2">
        <v>602.5</v>
      </c>
      <c r="F819" s="2">
        <v>594.79999999999995</v>
      </c>
      <c r="G819" s="2">
        <v>611.29999999999995</v>
      </c>
      <c r="H819" s="2">
        <v>633</v>
      </c>
      <c r="I819" s="2">
        <v>569.4</v>
      </c>
      <c r="J819" s="2">
        <v>611.29999999999995</v>
      </c>
      <c r="K819" s="2">
        <v>786.2</v>
      </c>
      <c r="L819" s="2">
        <v>950.2</v>
      </c>
      <c r="M819" s="2">
        <v>1045</v>
      </c>
      <c r="N819" s="2">
        <v>1052.7</v>
      </c>
      <c r="O819" s="2">
        <v>1059.4000000000001</v>
      </c>
      <c r="P819" s="2">
        <v>1071.3</v>
      </c>
      <c r="Q819" s="2">
        <v>1078.5999999999999</v>
      </c>
      <c r="R819" s="2">
        <v>245.6</v>
      </c>
      <c r="S819" s="2" t="s">
        <v>5269</v>
      </c>
      <c r="T819" s="2">
        <v>245.6</v>
      </c>
    </row>
    <row r="820" spans="1:20">
      <c r="A820" s="2" t="s">
        <v>3628</v>
      </c>
      <c r="B820" s="2" t="s">
        <v>1295</v>
      </c>
      <c r="C820" s="2" t="s">
        <v>68</v>
      </c>
      <c r="D820" s="2" t="s">
        <v>224</v>
      </c>
      <c r="E820" s="2">
        <v>634.4</v>
      </c>
      <c r="F820" s="2">
        <v>626.79999999999995</v>
      </c>
      <c r="G820" s="2">
        <v>642.6</v>
      </c>
      <c r="H820" s="2">
        <v>663.9</v>
      </c>
      <c r="I820" s="2">
        <v>611.29999999999995</v>
      </c>
      <c r="J820" s="2">
        <v>658.4</v>
      </c>
      <c r="K820" s="2">
        <v>836.9</v>
      </c>
      <c r="L820" s="2">
        <v>1000.4</v>
      </c>
      <c r="M820" s="2">
        <v>1094.8</v>
      </c>
      <c r="N820" s="2">
        <v>1102.5</v>
      </c>
      <c r="O820" s="2">
        <v>1109</v>
      </c>
      <c r="P820" s="2">
        <v>1118.4000000000001</v>
      </c>
      <c r="Q820" s="2">
        <v>1125.7</v>
      </c>
      <c r="R820" s="2">
        <v>247.4</v>
      </c>
      <c r="S820" s="2" t="s">
        <v>5269</v>
      </c>
      <c r="T820" s="2">
        <v>247.4</v>
      </c>
    </row>
    <row r="821" spans="1:20">
      <c r="A821" s="2" t="s">
        <v>3629</v>
      </c>
      <c r="B821" s="2" t="s">
        <v>1297</v>
      </c>
      <c r="C821" s="2" t="s">
        <v>63</v>
      </c>
      <c r="D821" s="2" t="s">
        <v>224</v>
      </c>
      <c r="E821" s="2">
        <v>893.3</v>
      </c>
      <c r="F821" s="2">
        <v>887.1</v>
      </c>
      <c r="G821" s="2">
        <v>908</v>
      </c>
      <c r="H821" s="2">
        <v>927.8</v>
      </c>
      <c r="I821" s="2">
        <v>694.2</v>
      </c>
      <c r="J821" s="2">
        <v>588.20000000000005</v>
      </c>
      <c r="K821" s="2">
        <v>447.3</v>
      </c>
      <c r="L821" s="2">
        <v>437.8</v>
      </c>
      <c r="M821" s="2">
        <v>476.4</v>
      </c>
      <c r="N821" s="2">
        <v>480.8</v>
      </c>
      <c r="O821" s="2">
        <v>485.7</v>
      </c>
      <c r="P821" s="2">
        <v>508.6</v>
      </c>
      <c r="Q821" s="2">
        <v>512.79999999999995</v>
      </c>
      <c r="R821" s="2">
        <v>423.3</v>
      </c>
      <c r="S821" s="2" t="s">
        <v>5269</v>
      </c>
      <c r="T821" s="2">
        <v>423.3</v>
      </c>
    </row>
    <row r="822" spans="1:20">
      <c r="A822" s="2" t="s">
        <v>3630</v>
      </c>
      <c r="B822" s="2" t="s">
        <v>1298</v>
      </c>
      <c r="C822" s="2" t="s">
        <v>68</v>
      </c>
      <c r="D822" s="2" t="s">
        <v>224</v>
      </c>
      <c r="E822" s="2">
        <v>595.20000000000005</v>
      </c>
      <c r="F822" s="2">
        <v>588.9</v>
      </c>
      <c r="G822" s="2">
        <v>599.9</v>
      </c>
      <c r="H822" s="2">
        <v>617.4</v>
      </c>
      <c r="I822" s="2">
        <v>631.29999999999995</v>
      </c>
      <c r="J822" s="2">
        <v>712.6</v>
      </c>
      <c r="K822" s="2">
        <v>931.6</v>
      </c>
      <c r="L822" s="2">
        <v>1123.0999999999999</v>
      </c>
      <c r="M822" s="2">
        <v>1221.0999999999999</v>
      </c>
      <c r="N822" s="2">
        <v>1229.5</v>
      </c>
      <c r="O822" s="2">
        <v>1237.8</v>
      </c>
      <c r="P822" s="2">
        <v>1264.7</v>
      </c>
      <c r="Q822" s="2">
        <v>1272.2</v>
      </c>
      <c r="R822" s="2">
        <v>127.7</v>
      </c>
      <c r="S822" s="2" t="s">
        <v>5269</v>
      </c>
      <c r="T822" s="2">
        <v>127.7</v>
      </c>
    </row>
    <row r="823" spans="1:20">
      <c r="A823" s="2" t="s">
        <v>3631</v>
      </c>
      <c r="B823" s="2" t="s">
        <v>1299</v>
      </c>
      <c r="C823" s="2" t="s">
        <v>68</v>
      </c>
      <c r="D823" s="2" t="s">
        <v>224</v>
      </c>
      <c r="E823" s="2">
        <v>421.6</v>
      </c>
      <c r="F823" s="2">
        <v>415.1</v>
      </c>
      <c r="G823" s="2">
        <v>431.7</v>
      </c>
      <c r="H823" s="2">
        <v>451.3</v>
      </c>
      <c r="I823" s="2">
        <v>334.9</v>
      </c>
      <c r="J823" s="2">
        <v>316.39999999999998</v>
      </c>
      <c r="K823" s="2">
        <v>556.5</v>
      </c>
      <c r="L823" s="2">
        <v>773</v>
      </c>
      <c r="M823" s="2">
        <v>869</v>
      </c>
      <c r="N823" s="2">
        <v>877.9</v>
      </c>
      <c r="O823" s="2">
        <v>888.9</v>
      </c>
      <c r="P823" s="2">
        <v>950.5</v>
      </c>
      <c r="Q823" s="2">
        <v>957.7</v>
      </c>
      <c r="R823" s="2">
        <v>311.89999999999998</v>
      </c>
      <c r="S823" s="2" t="s">
        <v>5269</v>
      </c>
      <c r="T823" s="2">
        <v>311.89999999999998</v>
      </c>
    </row>
    <row r="824" spans="1:20">
      <c r="A824" s="2" t="s">
        <v>3632</v>
      </c>
      <c r="B824" s="2" t="s">
        <v>1300</v>
      </c>
      <c r="C824" s="2" t="s">
        <v>68</v>
      </c>
      <c r="D824" s="2" t="s">
        <v>224</v>
      </c>
      <c r="E824" s="2">
        <v>638.29999999999995</v>
      </c>
      <c r="F824" s="2">
        <v>630.9</v>
      </c>
      <c r="G824" s="2">
        <v>648.79999999999995</v>
      </c>
      <c r="H824" s="2">
        <v>670.2</v>
      </c>
      <c r="I824" s="2">
        <v>556.79999999999995</v>
      </c>
      <c r="J824" s="2">
        <v>550.29999999999995</v>
      </c>
      <c r="K824" s="2">
        <v>630.70000000000005</v>
      </c>
      <c r="L824" s="2">
        <v>741.9</v>
      </c>
      <c r="M824" s="2">
        <v>829.7</v>
      </c>
      <c r="N824" s="2">
        <v>836.7</v>
      </c>
      <c r="O824" s="2">
        <v>841.6</v>
      </c>
      <c r="P824" s="2">
        <v>842.9</v>
      </c>
      <c r="Q824" s="2">
        <v>850.1</v>
      </c>
      <c r="R824" s="2">
        <v>413.5</v>
      </c>
      <c r="S824" s="2" t="s">
        <v>5269</v>
      </c>
      <c r="T824" s="2">
        <v>413.5</v>
      </c>
    </row>
    <row r="825" spans="1:20">
      <c r="A825" s="2" t="s">
        <v>3633</v>
      </c>
      <c r="B825" s="2" t="s">
        <v>1302</v>
      </c>
      <c r="C825" s="2" t="s">
        <v>68</v>
      </c>
      <c r="D825" s="2" t="s">
        <v>224</v>
      </c>
      <c r="E825" s="2">
        <v>715</v>
      </c>
      <c r="F825" s="2">
        <v>707.4</v>
      </c>
      <c r="G825" s="2">
        <v>725.2</v>
      </c>
      <c r="H825" s="2">
        <v>747.3</v>
      </c>
      <c r="I825" s="2">
        <v>642.70000000000005</v>
      </c>
      <c r="J825" s="2">
        <v>646</v>
      </c>
      <c r="K825" s="2">
        <v>741.3</v>
      </c>
      <c r="L825" s="2">
        <v>843.8</v>
      </c>
      <c r="M825" s="2">
        <v>925.5</v>
      </c>
      <c r="N825" s="2">
        <v>931.6</v>
      </c>
      <c r="O825" s="2">
        <v>935</v>
      </c>
      <c r="P825" s="2">
        <v>918.3</v>
      </c>
      <c r="Q825" s="2">
        <v>924.9</v>
      </c>
      <c r="R825" s="2">
        <v>436.8</v>
      </c>
      <c r="S825" s="2" t="s">
        <v>5269</v>
      </c>
      <c r="T825" s="2">
        <v>436.8</v>
      </c>
    </row>
    <row r="826" spans="1:20">
      <c r="A826" s="2" t="s">
        <v>3634</v>
      </c>
      <c r="B826" s="2" t="s">
        <v>1304</v>
      </c>
      <c r="C826" s="2" t="s">
        <v>63</v>
      </c>
      <c r="D826" s="2" t="s">
        <v>224</v>
      </c>
      <c r="E826" s="2">
        <v>773.2</v>
      </c>
      <c r="F826" s="2">
        <v>767.6</v>
      </c>
      <c r="G826" s="2">
        <v>787.8</v>
      </c>
      <c r="H826" s="2">
        <v>806</v>
      </c>
      <c r="I826" s="2">
        <v>564.5</v>
      </c>
      <c r="J826" s="2">
        <v>444.6</v>
      </c>
      <c r="K826" s="2">
        <v>265.3</v>
      </c>
      <c r="L826" s="2">
        <v>254.5</v>
      </c>
      <c r="M826" s="2">
        <v>305.3</v>
      </c>
      <c r="N826" s="2">
        <v>311.2</v>
      </c>
      <c r="O826" s="2">
        <v>319.10000000000002</v>
      </c>
      <c r="P826" s="2">
        <v>379.2</v>
      </c>
      <c r="Q826" s="2">
        <v>384.7</v>
      </c>
      <c r="R826" s="2">
        <v>233.4</v>
      </c>
      <c r="S826" s="2" t="s">
        <v>5269</v>
      </c>
      <c r="T826" s="2">
        <v>233.4</v>
      </c>
    </row>
    <row r="827" spans="1:20">
      <c r="A827" s="2" t="s">
        <v>3635</v>
      </c>
      <c r="B827" s="2" t="s">
        <v>1305</v>
      </c>
      <c r="C827" s="2" t="s">
        <v>68</v>
      </c>
      <c r="D827" s="2" t="s">
        <v>224</v>
      </c>
      <c r="E827" s="2">
        <v>587.79999999999995</v>
      </c>
      <c r="F827" s="2">
        <v>580</v>
      </c>
      <c r="G827" s="2">
        <v>597.70000000000005</v>
      </c>
      <c r="H827" s="2">
        <v>619.9</v>
      </c>
      <c r="I827" s="2">
        <v>525.70000000000005</v>
      </c>
      <c r="J827" s="2">
        <v>544.5</v>
      </c>
      <c r="K827" s="2">
        <v>689.2</v>
      </c>
      <c r="L827" s="2">
        <v>842</v>
      </c>
      <c r="M827" s="2">
        <v>935.8</v>
      </c>
      <c r="N827" s="2">
        <v>943.4</v>
      </c>
      <c r="O827" s="2">
        <v>949.9</v>
      </c>
      <c r="P827" s="2">
        <v>961.5</v>
      </c>
      <c r="Q827" s="2">
        <v>968.8</v>
      </c>
      <c r="R827" s="2">
        <v>306.3</v>
      </c>
      <c r="S827" s="2" t="s">
        <v>5269</v>
      </c>
      <c r="T827" s="2">
        <v>306.3</v>
      </c>
    </row>
    <row r="828" spans="1:20">
      <c r="A828" s="2" t="s">
        <v>3636</v>
      </c>
      <c r="B828" s="2" t="s">
        <v>1307</v>
      </c>
      <c r="C828" s="2" t="s">
        <v>63</v>
      </c>
      <c r="D828" s="2" t="s">
        <v>224</v>
      </c>
      <c r="E828" s="2">
        <v>770.1</v>
      </c>
      <c r="F828" s="2">
        <v>764.7</v>
      </c>
      <c r="G828" s="2">
        <v>784.8</v>
      </c>
      <c r="H828" s="2">
        <v>802.9</v>
      </c>
      <c r="I828" s="2">
        <v>561.4</v>
      </c>
      <c r="J828" s="2">
        <v>440.9</v>
      </c>
      <c r="K828" s="2">
        <v>258.2</v>
      </c>
      <c r="L828" s="2">
        <v>246.2</v>
      </c>
      <c r="M828" s="2">
        <v>297.8</v>
      </c>
      <c r="N828" s="2">
        <v>303.8</v>
      </c>
      <c r="O828" s="2">
        <v>311.89999999999998</v>
      </c>
      <c r="P828" s="2">
        <v>375.3</v>
      </c>
      <c r="Q828" s="2">
        <v>380.8</v>
      </c>
      <c r="R828" s="2">
        <v>224.9</v>
      </c>
      <c r="S828" s="2" t="s">
        <v>5269</v>
      </c>
      <c r="T828" s="2">
        <v>224.9</v>
      </c>
    </row>
    <row r="829" spans="1:20">
      <c r="A829" s="2" t="s">
        <v>3637</v>
      </c>
      <c r="B829" s="2" t="s">
        <v>1308</v>
      </c>
      <c r="C829" s="2" t="s">
        <v>68</v>
      </c>
      <c r="D829" s="2" t="s">
        <v>224</v>
      </c>
      <c r="E829" s="2">
        <v>749.3</v>
      </c>
      <c r="F829" s="2">
        <v>741.5</v>
      </c>
      <c r="G829" s="2">
        <v>758.8</v>
      </c>
      <c r="H829" s="2">
        <v>781</v>
      </c>
      <c r="I829" s="2">
        <v>693.6</v>
      </c>
      <c r="J829" s="2">
        <v>712</v>
      </c>
      <c r="K829" s="2">
        <v>836.4</v>
      </c>
      <c r="L829" s="2">
        <v>955.2</v>
      </c>
      <c r="M829" s="2">
        <v>1039.5999999999999</v>
      </c>
      <c r="N829" s="2">
        <v>1046</v>
      </c>
      <c r="O829" s="2">
        <v>1049.8</v>
      </c>
      <c r="P829" s="2">
        <v>1034.5999999999999</v>
      </c>
      <c r="Q829" s="2">
        <v>1041.3</v>
      </c>
      <c r="R829" s="2">
        <v>414</v>
      </c>
      <c r="S829" s="2" t="s">
        <v>5269</v>
      </c>
      <c r="T829" s="2">
        <v>414</v>
      </c>
    </row>
    <row r="830" spans="1:20">
      <c r="A830" s="2" t="s">
        <v>3638</v>
      </c>
      <c r="B830" s="2" t="s">
        <v>1310</v>
      </c>
      <c r="C830" s="2" t="s">
        <v>68</v>
      </c>
      <c r="D830" s="2" t="s">
        <v>224</v>
      </c>
      <c r="E830" s="2">
        <v>491.2</v>
      </c>
      <c r="F830" s="2">
        <v>483.7</v>
      </c>
      <c r="G830" s="2">
        <v>501.6</v>
      </c>
      <c r="H830" s="2">
        <v>523.29999999999995</v>
      </c>
      <c r="I830" s="2">
        <v>415.8</v>
      </c>
      <c r="J830" s="2">
        <v>428</v>
      </c>
      <c r="K830" s="2">
        <v>597.4</v>
      </c>
      <c r="L830" s="2">
        <v>784.3</v>
      </c>
      <c r="M830" s="2">
        <v>882.6</v>
      </c>
      <c r="N830" s="2">
        <v>891</v>
      </c>
      <c r="O830" s="2">
        <v>899.7</v>
      </c>
      <c r="P830" s="2">
        <v>936.5</v>
      </c>
      <c r="Q830" s="2">
        <v>944</v>
      </c>
      <c r="R830" s="2">
        <v>287.39999999999998</v>
      </c>
      <c r="S830" s="2" t="s">
        <v>5269</v>
      </c>
      <c r="T830" s="2">
        <v>287.39999999999998</v>
      </c>
    </row>
    <row r="831" spans="1:20">
      <c r="A831" s="2" t="s">
        <v>3639</v>
      </c>
      <c r="B831" s="2" t="s">
        <v>1312</v>
      </c>
      <c r="C831" s="2" t="s">
        <v>63</v>
      </c>
      <c r="D831" s="2" t="s">
        <v>224</v>
      </c>
      <c r="E831" s="2">
        <v>771.5</v>
      </c>
      <c r="F831" s="2">
        <v>765.9</v>
      </c>
      <c r="G831" s="2">
        <v>786.2</v>
      </c>
      <c r="H831" s="2">
        <v>804.7</v>
      </c>
      <c r="I831" s="2">
        <v>563.20000000000005</v>
      </c>
      <c r="J831" s="2">
        <v>444.5</v>
      </c>
      <c r="K831" s="2">
        <v>271.89999999999998</v>
      </c>
      <c r="L831" s="2">
        <v>267.5</v>
      </c>
      <c r="M831" s="2">
        <v>318.60000000000002</v>
      </c>
      <c r="N831" s="2">
        <v>324.5</v>
      </c>
      <c r="O831" s="2">
        <v>332.4</v>
      </c>
      <c r="P831" s="2">
        <v>390.6</v>
      </c>
      <c r="Q831" s="2">
        <v>396</v>
      </c>
      <c r="R831" s="2">
        <v>244.1</v>
      </c>
      <c r="S831" s="2" t="s">
        <v>5269</v>
      </c>
      <c r="T831" s="2">
        <v>244.1</v>
      </c>
    </row>
    <row r="832" spans="1:20">
      <c r="A832" s="2" t="s">
        <v>3640</v>
      </c>
      <c r="B832" s="2" t="s">
        <v>1313</v>
      </c>
      <c r="C832" s="2" t="s">
        <v>68</v>
      </c>
      <c r="D832" s="2" t="s">
        <v>224</v>
      </c>
      <c r="E832" s="2">
        <v>345.4</v>
      </c>
      <c r="F832" s="2">
        <v>337.8</v>
      </c>
      <c r="G832" s="2">
        <v>355.7</v>
      </c>
      <c r="H832" s="2">
        <v>377.6</v>
      </c>
      <c r="I832" s="2">
        <v>310.39999999999998</v>
      </c>
      <c r="J832" s="2">
        <v>413.5</v>
      </c>
      <c r="K832" s="2">
        <v>656.3</v>
      </c>
      <c r="L832" s="2">
        <v>871.9</v>
      </c>
      <c r="M832" s="2">
        <v>968.5</v>
      </c>
      <c r="N832" s="2">
        <v>977.4</v>
      </c>
      <c r="O832" s="2">
        <v>988.1</v>
      </c>
      <c r="P832" s="2">
        <v>1046</v>
      </c>
      <c r="Q832" s="2">
        <v>1053.3</v>
      </c>
      <c r="R832" s="2">
        <v>220.7</v>
      </c>
      <c r="S832" s="2" t="s">
        <v>5269</v>
      </c>
      <c r="T832" s="2">
        <v>220.7</v>
      </c>
    </row>
    <row r="833" spans="1:20">
      <c r="A833" s="2" t="s">
        <v>3641</v>
      </c>
      <c r="B833" s="2" t="s">
        <v>1315</v>
      </c>
      <c r="C833" s="2" t="s">
        <v>68</v>
      </c>
      <c r="D833" s="2" t="s">
        <v>224</v>
      </c>
      <c r="E833" s="2">
        <v>624.5</v>
      </c>
      <c r="F833" s="2">
        <v>616.70000000000005</v>
      </c>
      <c r="G833" s="2">
        <v>634.5</v>
      </c>
      <c r="H833" s="2">
        <v>656.6</v>
      </c>
      <c r="I833" s="2">
        <v>559.5</v>
      </c>
      <c r="J833" s="2">
        <v>573.5</v>
      </c>
      <c r="K833" s="2">
        <v>703.3</v>
      </c>
      <c r="L833" s="2">
        <v>842.2</v>
      </c>
      <c r="M833" s="2">
        <v>933.4</v>
      </c>
      <c r="N833" s="2">
        <v>940.6</v>
      </c>
      <c r="O833" s="2">
        <v>946.2</v>
      </c>
      <c r="P833" s="2">
        <v>949.8</v>
      </c>
      <c r="Q833" s="2">
        <v>957</v>
      </c>
      <c r="R833" s="2">
        <v>340.5</v>
      </c>
      <c r="S833" s="2" t="s">
        <v>5269</v>
      </c>
      <c r="T833" s="2">
        <v>340.5</v>
      </c>
    </row>
    <row r="834" spans="1:20">
      <c r="A834" s="2" t="s">
        <v>3642</v>
      </c>
      <c r="B834" s="2" t="s">
        <v>1317</v>
      </c>
      <c r="C834" s="2" t="s">
        <v>63</v>
      </c>
      <c r="D834" s="2" t="s">
        <v>224</v>
      </c>
      <c r="E834" s="2">
        <v>774</v>
      </c>
      <c r="F834" s="2">
        <v>768.4</v>
      </c>
      <c r="G834" s="2">
        <v>788.6</v>
      </c>
      <c r="H834" s="2">
        <v>807</v>
      </c>
      <c r="I834" s="2">
        <v>565.5</v>
      </c>
      <c r="J834" s="2">
        <v>446.3</v>
      </c>
      <c r="K834" s="2">
        <v>270.89999999999998</v>
      </c>
      <c r="L834" s="2">
        <v>262.89999999999998</v>
      </c>
      <c r="M834" s="2">
        <v>313.5</v>
      </c>
      <c r="N834" s="2">
        <v>319.39999999999998</v>
      </c>
      <c r="O834" s="2">
        <v>327.2</v>
      </c>
      <c r="P834" s="2">
        <v>385.2</v>
      </c>
      <c r="Q834" s="2">
        <v>390.7</v>
      </c>
      <c r="R834" s="2">
        <v>241.1</v>
      </c>
      <c r="S834" s="2" t="s">
        <v>5269</v>
      </c>
      <c r="T834" s="2">
        <v>241.1</v>
      </c>
    </row>
    <row r="835" spans="1:20">
      <c r="A835" s="2" t="s">
        <v>3643</v>
      </c>
      <c r="B835" s="2" t="s">
        <v>1318</v>
      </c>
      <c r="C835" s="2" t="s">
        <v>68</v>
      </c>
      <c r="D835" s="2" t="s">
        <v>224</v>
      </c>
      <c r="E835" s="2">
        <v>773.3</v>
      </c>
      <c r="F835" s="2">
        <v>765.5</v>
      </c>
      <c r="G835" s="2">
        <v>782.8</v>
      </c>
      <c r="H835" s="2">
        <v>804.9</v>
      </c>
      <c r="I835" s="2">
        <v>718.5</v>
      </c>
      <c r="J835" s="2">
        <v>737.1</v>
      </c>
      <c r="K835" s="2">
        <v>860.1</v>
      </c>
      <c r="L835" s="2">
        <v>976</v>
      </c>
      <c r="M835" s="2">
        <v>1059.2</v>
      </c>
      <c r="N835" s="2">
        <v>1065.4000000000001</v>
      </c>
      <c r="O835" s="2">
        <v>1069</v>
      </c>
      <c r="P835" s="2">
        <v>1051.2</v>
      </c>
      <c r="Q835" s="2">
        <v>1057.8</v>
      </c>
      <c r="R835" s="2">
        <v>432.3</v>
      </c>
      <c r="S835" s="2" t="s">
        <v>5269</v>
      </c>
      <c r="T835" s="2">
        <v>432.3</v>
      </c>
    </row>
    <row r="836" spans="1:20">
      <c r="A836" s="2" t="s">
        <v>3644</v>
      </c>
      <c r="B836" s="2" t="s">
        <v>1319</v>
      </c>
      <c r="C836" s="2" t="s">
        <v>68</v>
      </c>
      <c r="D836" s="2" t="s">
        <v>224</v>
      </c>
      <c r="E836" s="2">
        <v>765</v>
      </c>
      <c r="F836" s="2">
        <v>757.2</v>
      </c>
      <c r="G836" s="2">
        <v>774.5</v>
      </c>
      <c r="H836" s="2">
        <v>796.6</v>
      </c>
      <c r="I836" s="2">
        <v>710.2</v>
      </c>
      <c r="J836" s="2">
        <v>728.9</v>
      </c>
      <c r="K836" s="2">
        <v>852.8</v>
      </c>
      <c r="L836" s="2">
        <v>970</v>
      </c>
      <c r="M836" s="2">
        <v>1053.5999999999999</v>
      </c>
      <c r="N836" s="2">
        <v>1059.9000000000001</v>
      </c>
      <c r="O836" s="2">
        <v>1063.5</v>
      </c>
      <c r="P836" s="2">
        <v>1046.8</v>
      </c>
      <c r="Q836" s="2">
        <v>1053.4000000000001</v>
      </c>
      <c r="R836" s="2">
        <v>425.3</v>
      </c>
      <c r="S836" s="2" t="s">
        <v>5269</v>
      </c>
      <c r="T836" s="2">
        <v>425.3</v>
      </c>
    </row>
    <row r="837" spans="1:20">
      <c r="A837" s="2" t="s">
        <v>3645</v>
      </c>
      <c r="B837" s="2" t="s">
        <v>1320</v>
      </c>
      <c r="C837" s="2" t="s">
        <v>63</v>
      </c>
      <c r="D837" s="2" t="s">
        <v>224</v>
      </c>
      <c r="E837" s="2">
        <v>772.9</v>
      </c>
      <c r="F837" s="2">
        <v>767.3</v>
      </c>
      <c r="G837" s="2">
        <v>787.6</v>
      </c>
      <c r="H837" s="2">
        <v>806</v>
      </c>
      <c r="I837" s="2">
        <v>564.5</v>
      </c>
      <c r="J837" s="2">
        <v>445.3</v>
      </c>
      <c r="K837" s="2">
        <v>270.3</v>
      </c>
      <c r="L837" s="2">
        <v>263.10000000000002</v>
      </c>
      <c r="M837" s="2">
        <v>314</v>
      </c>
      <c r="N837" s="2">
        <v>319.89999999999998</v>
      </c>
      <c r="O837" s="2">
        <v>327.7</v>
      </c>
      <c r="P837" s="2">
        <v>386.1</v>
      </c>
      <c r="Q837" s="2">
        <v>391.6</v>
      </c>
      <c r="R837" s="2">
        <v>240.8</v>
      </c>
      <c r="S837" s="2" t="s">
        <v>5269</v>
      </c>
      <c r="T837" s="2">
        <v>240.8</v>
      </c>
    </row>
    <row r="838" spans="1:20">
      <c r="A838" s="2" t="s">
        <v>3646</v>
      </c>
      <c r="B838" s="2" t="s">
        <v>1321</v>
      </c>
      <c r="C838" s="2" t="s">
        <v>68</v>
      </c>
      <c r="D838" s="2" t="s">
        <v>224</v>
      </c>
      <c r="E838" s="2">
        <v>751</v>
      </c>
      <c r="F838" s="2">
        <v>743.2</v>
      </c>
      <c r="G838" s="2">
        <v>760.9</v>
      </c>
      <c r="H838" s="2">
        <v>783.1</v>
      </c>
      <c r="I838" s="2">
        <v>684.7</v>
      </c>
      <c r="J838" s="2">
        <v>693.5</v>
      </c>
      <c r="K838" s="2">
        <v>798</v>
      </c>
      <c r="L838" s="2">
        <v>902.4</v>
      </c>
      <c r="M838" s="2">
        <v>983.3</v>
      </c>
      <c r="N838" s="2">
        <v>989.3</v>
      </c>
      <c r="O838" s="2">
        <v>992.5</v>
      </c>
      <c r="P838" s="2">
        <v>972.4</v>
      </c>
      <c r="Q838" s="2">
        <v>978.9</v>
      </c>
      <c r="R838" s="2">
        <v>446.2</v>
      </c>
      <c r="S838" s="2" t="s">
        <v>5269</v>
      </c>
      <c r="T838" s="2">
        <v>446.2</v>
      </c>
    </row>
    <row r="839" spans="1:20">
      <c r="A839" s="2" t="s">
        <v>3647</v>
      </c>
      <c r="B839" s="2" t="s">
        <v>1323</v>
      </c>
      <c r="C839" s="2" t="s">
        <v>68</v>
      </c>
      <c r="D839" s="2" t="s">
        <v>224</v>
      </c>
      <c r="E839" s="2">
        <v>476.9</v>
      </c>
      <c r="F839" s="2">
        <v>470.6</v>
      </c>
      <c r="G839" s="2">
        <v>481.6</v>
      </c>
      <c r="H839" s="2">
        <v>499.3</v>
      </c>
      <c r="I839" s="2">
        <v>522.20000000000005</v>
      </c>
      <c r="J839" s="2">
        <v>613.29999999999995</v>
      </c>
      <c r="K839" s="2">
        <v>844</v>
      </c>
      <c r="L839" s="2">
        <v>1046.8</v>
      </c>
      <c r="M839" s="2">
        <v>1145.3</v>
      </c>
      <c r="N839" s="2">
        <v>1153.9000000000001</v>
      </c>
      <c r="O839" s="2">
        <v>1163.2</v>
      </c>
      <c r="P839" s="2">
        <v>1202</v>
      </c>
      <c r="Q839" s="2">
        <v>1209.5</v>
      </c>
      <c r="R839" s="2">
        <v>28.3</v>
      </c>
      <c r="S839" s="2" t="s">
        <v>5269</v>
      </c>
      <c r="T839" s="2">
        <v>28.3</v>
      </c>
    </row>
    <row r="840" spans="1:20">
      <c r="A840" s="2" t="s">
        <v>3648</v>
      </c>
      <c r="B840" s="2" t="s">
        <v>1325</v>
      </c>
      <c r="C840" s="2" t="s">
        <v>68</v>
      </c>
      <c r="D840" s="2" t="s">
        <v>224</v>
      </c>
      <c r="E840" s="2">
        <v>419.7</v>
      </c>
      <c r="F840" s="2">
        <v>413.2</v>
      </c>
      <c r="G840" s="2">
        <v>429.8</v>
      </c>
      <c r="H840" s="2">
        <v>449.3</v>
      </c>
      <c r="I840" s="2">
        <v>333</v>
      </c>
      <c r="J840" s="2">
        <v>316.10000000000002</v>
      </c>
      <c r="K840" s="2">
        <v>558.20000000000005</v>
      </c>
      <c r="L840" s="2">
        <v>774.8</v>
      </c>
      <c r="M840" s="2">
        <v>870.8</v>
      </c>
      <c r="N840" s="2">
        <v>879.7</v>
      </c>
      <c r="O840" s="2">
        <v>890.6</v>
      </c>
      <c r="P840" s="2">
        <v>952.4</v>
      </c>
      <c r="Q840" s="2">
        <v>959.6</v>
      </c>
      <c r="R840" s="2">
        <v>310.7</v>
      </c>
      <c r="S840" s="2" t="s">
        <v>5269</v>
      </c>
      <c r="T840" s="2">
        <v>310.7</v>
      </c>
    </row>
    <row r="841" spans="1:20">
      <c r="A841" s="2" t="s">
        <v>3649</v>
      </c>
      <c r="B841" s="2" t="s">
        <v>1326</v>
      </c>
      <c r="C841" s="2" t="s">
        <v>68</v>
      </c>
      <c r="D841" s="2" t="s">
        <v>224</v>
      </c>
      <c r="E841" s="2">
        <v>715.4</v>
      </c>
      <c r="F841" s="2">
        <v>707.8</v>
      </c>
      <c r="G841" s="2">
        <v>725.7</v>
      </c>
      <c r="H841" s="2">
        <v>747.7</v>
      </c>
      <c r="I841" s="2">
        <v>642.20000000000005</v>
      </c>
      <c r="J841" s="2">
        <v>644.4</v>
      </c>
      <c r="K841" s="2">
        <v>737.4</v>
      </c>
      <c r="L841" s="2">
        <v>838</v>
      </c>
      <c r="M841" s="2">
        <v>919.3</v>
      </c>
      <c r="N841" s="2">
        <v>925.4</v>
      </c>
      <c r="O841" s="2">
        <v>928.8</v>
      </c>
      <c r="P841" s="2">
        <v>911.5</v>
      </c>
      <c r="Q841" s="2">
        <v>918.2</v>
      </c>
      <c r="R841" s="2">
        <v>440.5</v>
      </c>
      <c r="S841" s="2" t="s">
        <v>5269</v>
      </c>
      <c r="T841" s="2">
        <v>440.5</v>
      </c>
    </row>
    <row r="842" spans="1:20">
      <c r="A842" s="2" t="s">
        <v>3650</v>
      </c>
      <c r="B842" s="2" t="s">
        <v>1327</v>
      </c>
      <c r="C842" s="2" t="s">
        <v>63</v>
      </c>
      <c r="D842" s="2" t="s">
        <v>224</v>
      </c>
      <c r="E842" s="2">
        <v>894.1</v>
      </c>
      <c r="F842" s="2">
        <v>887.9</v>
      </c>
      <c r="G842" s="2">
        <v>908.8</v>
      </c>
      <c r="H842" s="2">
        <v>928.6</v>
      </c>
      <c r="I842" s="2">
        <v>694.7</v>
      </c>
      <c r="J842" s="2">
        <v>588.29999999999995</v>
      </c>
      <c r="K842" s="2">
        <v>446.4</v>
      </c>
      <c r="L842" s="2">
        <v>435.9</v>
      </c>
      <c r="M842" s="2">
        <v>474.2</v>
      </c>
      <c r="N842" s="2">
        <v>478.5</v>
      </c>
      <c r="O842" s="2">
        <v>483.4</v>
      </c>
      <c r="P842" s="2">
        <v>505.9</v>
      </c>
      <c r="Q842" s="2">
        <v>510.1</v>
      </c>
      <c r="R842" s="2">
        <v>421.8</v>
      </c>
      <c r="S842" s="2" t="s">
        <v>5269</v>
      </c>
      <c r="T842" s="2">
        <v>421.8</v>
      </c>
    </row>
    <row r="843" spans="1:20">
      <c r="A843" s="2" t="s">
        <v>3651</v>
      </c>
      <c r="B843" s="2" t="s">
        <v>1328</v>
      </c>
      <c r="C843" s="2" t="s">
        <v>68</v>
      </c>
      <c r="D843" s="2" t="s">
        <v>224</v>
      </c>
      <c r="E843" s="2">
        <v>546.4</v>
      </c>
      <c r="F843" s="2">
        <v>538.70000000000005</v>
      </c>
      <c r="G843" s="2">
        <v>555.20000000000005</v>
      </c>
      <c r="H843" s="2">
        <v>577</v>
      </c>
      <c r="I843" s="2">
        <v>515.1</v>
      </c>
      <c r="J843" s="2">
        <v>562.5</v>
      </c>
      <c r="K843" s="2">
        <v>750.2</v>
      </c>
      <c r="L843" s="2">
        <v>926.3</v>
      </c>
      <c r="M843" s="2">
        <v>1023</v>
      </c>
      <c r="N843" s="2">
        <v>1031.0999999999999</v>
      </c>
      <c r="O843" s="2">
        <v>1038.5999999999999</v>
      </c>
      <c r="P843" s="2">
        <v>1059.5</v>
      </c>
      <c r="Q843" s="2">
        <v>1066.9000000000001</v>
      </c>
      <c r="R843" s="2">
        <v>207.9</v>
      </c>
      <c r="S843" s="2" t="s">
        <v>5269</v>
      </c>
      <c r="T843" s="2">
        <v>207.9</v>
      </c>
    </row>
    <row r="844" spans="1:20">
      <c r="A844" s="2" t="s">
        <v>3652</v>
      </c>
      <c r="B844" s="2" t="s">
        <v>1330</v>
      </c>
      <c r="C844" s="2" t="s">
        <v>68</v>
      </c>
      <c r="D844" s="2" t="s">
        <v>224</v>
      </c>
      <c r="E844" s="2">
        <v>668.1</v>
      </c>
      <c r="F844" s="2">
        <v>660.3</v>
      </c>
      <c r="G844" s="2">
        <v>677.8</v>
      </c>
      <c r="H844" s="2">
        <v>700</v>
      </c>
      <c r="I844" s="2">
        <v>611.20000000000005</v>
      </c>
      <c r="J844" s="2">
        <v>630.9</v>
      </c>
      <c r="K844" s="2">
        <v>765.2</v>
      </c>
      <c r="L844" s="2">
        <v>899.4</v>
      </c>
      <c r="M844" s="2">
        <v>988.6</v>
      </c>
      <c r="N844" s="2">
        <v>995.5</v>
      </c>
      <c r="O844" s="2">
        <v>1000.5</v>
      </c>
      <c r="P844" s="2">
        <v>997.2</v>
      </c>
      <c r="Q844" s="2">
        <v>1004.2</v>
      </c>
      <c r="R844" s="2">
        <v>350.8</v>
      </c>
      <c r="S844" s="2" t="s">
        <v>5269</v>
      </c>
      <c r="T844" s="2">
        <v>350.8</v>
      </c>
    </row>
    <row r="845" spans="1:20">
      <c r="A845" s="2" t="s">
        <v>3653</v>
      </c>
      <c r="B845" s="2" t="s">
        <v>1332</v>
      </c>
      <c r="C845" s="2" t="s">
        <v>68</v>
      </c>
      <c r="D845" s="2" t="s">
        <v>224</v>
      </c>
      <c r="E845" s="2">
        <v>765.7</v>
      </c>
      <c r="F845" s="2">
        <v>757.9</v>
      </c>
      <c r="G845" s="2">
        <v>775.2</v>
      </c>
      <c r="H845" s="2">
        <v>797.3</v>
      </c>
      <c r="I845" s="2">
        <v>711.1</v>
      </c>
      <c r="J845" s="2">
        <v>730</v>
      </c>
      <c r="K845" s="2">
        <v>854.2</v>
      </c>
      <c r="L845" s="2">
        <v>971.6</v>
      </c>
      <c r="M845" s="2">
        <v>1055.2</v>
      </c>
      <c r="N845" s="2">
        <v>1061.5</v>
      </c>
      <c r="O845" s="2">
        <v>1065.2</v>
      </c>
      <c r="P845" s="2">
        <v>1048.4000000000001</v>
      </c>
      <c r="Q845" s="2">
        <v>1055</v>
      </c>
      <c r="R845" s="2">
        <v>425.2</v>
      </c>
      <c r="S845" s="2" t="s">
        <v>5269</v>
      </c>
      <c r="T845" s="2">
        <v>425.2</v>
      </c>
    </row>
    <row r="846" spans="1:20">
      <c r="A846" s="2" t="s">
        <v>3654</v>
      </c>
      <c r="B846" s="2" t="s">
        <v>1333</v>
      </c>
      <c r="C846" s="2" t="s">
        <v>68</v>
      </c>
      <c r="D846" s="2" t="s">
        <v>224</v>
      </c>
      <c r="E846" s="2">
        <v>255.6</v>
      </c>
      <c r="F846" s="2">
        <v>251.8</v>
      </c>
      <c r="G846" s="2">
        <v>258</v>
      </c>
      <c r="H846" s="2">
        <v>276.8</v>
      </c>
      <c r="I846" s="2">
        <v>390.2</v>
      </c>
      <c r="J846" s="2">
        <v>506.6</v>
      </c>
      <c r="K846" s="2">
        <v>746.2</v>
      </c>
      <c r="L846" s="2">
        <v>964.4</v>
      </c>
      <c r="M846" s="2">
        <v>1058.4000000000001</v>
      </c>
      <c r="N846" s="2">
        <v>1067.3</v>
      </c>
      <c r="O846" s="2">
        <v>1078.8</v>
      </c>
      <c r="P846" s="2">
        <v>1144.5999999999999</v>
      </c>
      <c r="Q846" s="2">
        <v>1151.7</v>
      </c>
      <c r="R846" s="2">
        <v>218.3</v>
      </c>
      <c r="S846" s="2" t="s">
        <v>5269</v>
      </c>
      <c r="T846" s="2">
        <v>218.3</v>
      </c>
    </row>
    <row r="847" spans="1:20">
      <c r="A847" s="2" t="s">
        <v>3655</v>
      </c>
      <c r="B847" s="2" t="s">
        <v>1335</v>
      </c>
      <c r="C847" s="2" t="s">
        <v>68</v>
      </c>
      <c r="D847" s="2" t="s">
        <v>224</v>
      </c>
      <c r="E847" s="2">
        <v>752.8</v>
      </c>
      <c r="F847" s="2">
        <v>745.1</v>
      </c>
      <c r="G847" s="2">
        <v>762.8</v>
      </c>
      <c r="H847" s="2">
        <v>785</v>
      </c>
      <c r="I847" s="2">
        <v>686.3</v>
      </c>
      <c r="J847" s="2">
        <v>694.8</v>
      </c>
      <c r="K847" s="2">
        <v>798.5</v>
      </c>
      <c r="L847" s="2">
        <v>902.1</v>
      </c>
      <c r="M847" s="2">
        <v>982.7</v>
      </c>
      <c r="N847" s="2">
        <v>988.7</v>
      </c>
      <c r="O847" s="2">
        <v>991.8</v>
      </c>
      <c r="P847" s="2">
        <v>971.3</v>
      </c>
      <c r="Q847" s="2">
        <v>977.8</v>
      </c>
      <c r="R847" s="2">
        <v>448.7</v>
      </c>
      <c r="S847" s="2" t="s">
        <v>5269</v>
      </c>
      <c r="T847" s="2">
        <v>448.7</v>
      </c>
    </row>
    <row r="848" spans="1:20">
      <c r="A848" s="2" t="s">
        <v>3656</v>
      </c>
      <c r="B848" s="2" t="s">
        <v>1336</v>
      </c>
      <c r="C848" s="2" t="s">
        <v>68</v>
      </c>
      <c r="D848" s="2" t="s">
        <v>224</v>
      </c>
      <c r="E848" s="2">
        <v>751</v>
      </c>
      <c r="F848" s="2">
        <v>743.2</v>
      </c>
      <c r="G848" s="2">
        <v>760.5</v>
      </c>
      <c r="H848" s="2">
        <v>782.7</v>
      </c>
      <c r="I848" s="2">
        <v>695.3</v>
      </c>
      <c r="J848" s="2">
        <v>713.7</v>
      </c>
      <c r="K848" s="2">
        <v>837.9</v>
      </c>
      <c r="L848" s="2">
        <v>956.5</v>
      </c>
      <c r="M848" s="2">
        <v>1040.7</v>
      </c>
      <c r="N848" s="2">
        <v>1047.0999999999999</v>
      </c>
      <c r="O848" s="2">
        <v>1050.9000000000001</v>
      </c>
      <c r="P848" s="2">
        <v>1035.5</v>
      </c>
      <c r="Q848" s="2">
        <v>1042.2</v>
      </c>
      <c r="R848" s="2">
        <v>415.4</v>
      </c>
      <c r="S848" s="2" t="s">
        <v>5269</v>
      </c>
      <c r="T848" s="2">
        <v>415.4</v>
      </c>
    </row>
    <row r="849" spans="1:20">
      <c r="A849" s="2" t="s">
        <v>3657</v>
      </c>
      <c r="B849" s="2" t="s">
        <v>1337</v>
      </c>
      <c r="C849" s="2" t="s">
        <v>68</v>
      </c>
      <c r="D849" s="2" t="s">
        <v>224</v>
      </c>
      <c r="E849" s="2">
        <v>795.2</v>
      </c>
      <c r="F849" s="2">
        <v>787.4</v>
      </c>
      <c r="G849" s="2">
        <v>804.5</v>
      </c>
      <c r="H849" s="2">
        <v>826.6</v>
      </c>
      <c r="I849" s="2">
        <v>744.3</v>
      </c>
      <c r="J849" s="2">
        <v>765.7</v>
      </c>
      <c r="K849" s="2">
        <v>892.7</v>
      </c>
      <c r="L849" s="2">
        <v>1009.9</v>
      </c>
      <c r="M849" s="2">
        <v>1093</v>
      </c>
      <c r="N849" s="2">
        <v>1099.3</v>
      </c>
      <c r="O849" s="2">
        <v>1102.8</v>
      </c>
      <c r="P849" s="2">
        <v>1084.3</v>
      </c>
      <c r="Q849" s="2">
        <v>1090.9000000000001</v>
      </c>
      <c r="R849" s="2">
        <v>441.5</v>
      </c>
      <c r="S849" s="2" t="s">
        <v>5269</v>
      </c>
      <c r="T849" s="2">
        <v>441.5</v>
      </c>
    </row>
    <row r="850" spans="1:20">
      <c r="A850" s="2" t="s">
        <v>3658</v>
      </c>
      <c r="B850" s="2" t="s">
        <v>1339</v>
      </c>
      <c r="C850" s="2" t="s">
        <v>68</v>
      </c>
      <c r="D850" s="2" t="s">
        <v>224</v>
      </c>
      <c r="E850" s="2">
        <v>509.4</v>
      </c>
      <c r="F850" s="2">
        <v>501.6</v>
      </c>
      <c r="G850" s="2">
        <v>518.70000000000005</v>
      </c>
      <c r="H850" s="2">
        <v>540.70000000000005</v>
      </c>
      <c r="I850" s="2">
        <v>469.5</v>
      </c>
      <c r="J850" s="2">
        <v>514.6</v>
      </c>
      <c r="K850" s="2">
        <v>706.1</v>
      </c>
      <c r="L850" s="2">
        <v>888.5</v>
      </c>
      <c r="M850" s="2">
        <v>986.1</v>
      </c>
      <c r="N850" s="2">
        <v>994.3</v>
      </c>
      <c r="O850" s="2">
        <v>1002.4</v>
      </c>
      <c r="P850" s="2">
        <v>1029.4000000000001</v>
      </c>
      <c r="Q850" s="2">
        <v>1036.9000000000001</v>
      </c>
      <c r="R850" s="2">
        <v>210.1</v>
      </c>
      <c r="S850" s="2" t="s">
        <v>5269</v>
      </c>
      <c r="T850" s="2">
        <v>210.1</v>
      </c>
    </row>
    <row r="851" spans="1:20">
      <c r="A851" s="2" t="s">
        <v>3659</v>
      </c>
      <c r="B851" s="2" t="s">
        <v>1341</v>
      </c>
      <c r="C851" s="2" t="s">
        <v>68</v>
      </c>
      <c r="D851" s="2" t="s">
        <v>224</v>
      </c>
      <c r="E851" s="2">
        <v>817</v>
      </c>
      <c r="F851" s="2">
        <v>809.4</v>
      </c>
      <c r="G851" s="2">
        <v>825.3</v>
      </c>
      <c r="H851" s="2">
        <v>846.7</v>
      </c>
      <c r="I851" s="2">
        <v>786.2</v>
      </c>
      <c r="J851" s="2">
        <v>822.2</v>
      </c>
      <c r="K851" s="2">
        <v>973.8</v>
      </c>
      <c r="L851" s="2">
        <v>1108.3</v>
      </c>
      <c r="M851" s="2">
        <v>1195.5</v>
      </c>
      <c r="N851" s="2">
        <v>1202.0999999999999</v>
      </c>
      <c r="O851" s="2">
        <v>1206.5</v>
      </c>
      <c r="P851" s="2">
        <v>1194.5999999999999</v>
      </c>
      <c r="Q851" s="2">
        <v>1201.3</v>
      </c>
      <c r="R851" s="2">
        <v>417.5</v>
      </c>
      <c r="S851" s="2" t="s">
        <v>5269</v>
      </c>
      <c r="T851" s="2">
        <v>417.5</v>
      </c>
    </row>
    <row r="852" spans="1:20">
      <c r="A852" s="2" t="s">
        <v>3660</v>
      </c>
      <c r="B852" s="2" t="s">
        <v>1343</v>
      </c>
      <c r="C852" s="2" t="s">
        <v>68</v>
      </c>
      <c r="D852" s="2" t="s">
        <v>224</v>
      </c>
      <c r="E852" s="2">
        <v>252.9</v>
      </c>
      <c r="F852" s="2">
        <v>250.3</v>
      </c>
      <c r="G852" s="2">
        <v>253.7</v>
      </c>
      <c r="H852" s="2">
        <v>271.89999999999998</v>
      </c>
      <c r="I852" s="2">
        <v>392</v>
      </c>
      <c r="J852" s="2">
        <v>508.3</v>
      </c>
      <c r="K852" s="2">
        <v>747.2</v>
      </c>
      <c r="L852" s="2">
        <v>965.5</v>
      </c>
      <c r="M852" s="2">
        <v>1059.2</v>
      </c>
      <c r="N852" s="2">
        <v>1068.0999999999999</v>
      </c>
      <c r="O852" s="2">
        <v>1079.5999999999999</v>
      </c>
      <c r="P852" s="2">
        <v>1146.0999999999999</v>
      </c>
      <c r="Q852" s="2">
        <v>1153.2</v>
      </c>
      <c r="R852" s="2">
        <v>222.7</v>
      </c>
      <c r="S852" s="2" t="s">
        <v>5269</v>
      </c>
      <c r="T852" s="2">
        <v>222.7</v>
      </c>
    </row>
    <row r="853" spans="1:20">
      <c r="A853" s="2" t="s">
        <v>3661</v>
      </c>
      <c r="B853" s="2" t="s">
        <v>1344</v>
      </c>
      <c r="C853" s="2" t="s">
        <v>68</v>
      </c>
      <c r="D853" s="2" t="s">
        <v>224</v>
      </c>
      <c r="E853" s="2">
        <v>714</v>
      </c>
      <c r="F853" s="2">
        <v>706.3</v>
      </c>
      <c r="G853" s="2">
        <v>724.2</v>
      </c>
      <c r="H853" s="2">
        <v>746.2</v>
      </c>
      <c r="I853" s="2">
        <v>641.29999999999995</v>
      </c>
      <c r="J853" s="2">
        <v>644.4</v>
      </c>
      <c r="K853" s="2">
        <v>739.2</v>
      </c>
      <c r="L853" s="2">
        <v>841.5</v>
      </c>
      <c r="M853" s="2">
        <v>923.1</v>
      </c>
      <c r="N853" s="2">
        <v>929.3</v>
      </c>
      <c r="O853" s="2">
        <v>932.7</v>
      </c>
      <c r="P853" s="2">
        <v>916</v>
      </c>
      <c r="Q853" s="2">
        <v>922.7</v>
      </c>
      <c r="R853" s="2">
        <v>436.9</v>
      </c>
      <c r="S853" s="2" t="s">
        <v>5269</v>
      </c>
      <c r="T853" s="2">
        <v>436.9</v>
      </c>
    </row>
    <row r="854" spans="1:20">
      <c r="A854" s="2" t="s">
        <v>3662</v>
      </c>
      <c r="B854" s="2" t="s">
        <v>1345</v>
      </c>
      <c r="C854" s="2" t="s">
        <v>68</v>
      </c>
      <c r="D854" s="2" t="s">
        <v>224</v>
      </c>
      <c r="E854" s="2">
        <v>761.1</v>
      </c>
      <c r="F854" s="2">
        <v>753.3</v>
      </c>
      <c r="G854" s="2">
        <v>770.6</v>
      </c>
      <c r="H854" s="2">
        <v>792.8</v>
      </c>
      <c r="I854" s="2">
        <v>706.4</v>
      </c>
      <c r="J854" s="2">
        <v>725.4</v>
      </c>
      <c r="K854" s="2">
        <v>850</v>
      </c>
      <c r="L854" s="2">
        <v>967.9</v>
      </c>
      <c r="M854" s="2">
        <v>1051.8</v>
      </c>
      <c r="N854" s="2">
        <v>1058.2</v>
      </c>
      <c r="O854" s="2">
        <v>1061.9000000000001</v>
      </c>
      <c r="P854" s="2">
        <v>1045.5999999999999</v>
      </c>
      <c r="Q854" s="2">
        <v>1052.3</v>
      </c>
      <c r="R854" s="2">
        <v>421.5</v>
      </c>
      <c r="S854" s="2" t="s">
        <v>5269</v>
      </c>
      <c r="T854" s="2">
        <v>421.5</v>
      </c>
    </row>
    <row r="855" spans="1:20">
      <c r="A855" s="2" t="s">
        <v>3663</v>
      </c>
      <c r="B855" s="2" t="s">
        <v>1346</v>
      </c>
      <c r="C855" s="2" t="s">
        <v>68</v>
      </c>
      <c r="D855" s="2" t="s">
        <v>224</v>
      </c>
      <c r="E855" s="2">
        <v>776.1</v>
      </c>
      <c r="F855" s="2">
        <v>768.3</v>
      </c>
      <c r="G855" s="2">
        <v>785.6</v>
      </c>
      <c r="H855" s="2">
        <v>807.8</v>
      </c>
      <c r="I855" s="2">
        <v>721.3</v>
      </c>
      <c r="J855" s="2">
        <v>739.9</v>
      </c>
      <c r="K855" s="2">
        <v>862.6</v>
      </c>
      <c r="L855" s="2">
        <v>977.9</v>
      </c>
      <c r="M855" s="2">
        <v>1061</v>
      </c>
      <c r="N855" s="2">
        <v>1067.2</v>
      </c>
      <c r="O855" s="2">
        <v>1070.7</v>
      </c>
      <c r="P855" s="2">
        <v>1052.5999999999999</v>
      </c>
      <c r="Q855" s="2">
        <v>1059.0999999999999</v>
      </c>
      <c r="R855" s="2">
        <v>434.8</v>
      </c>
      <c r="S855" s="2" t="s">
        <v>5269</v>
      </c>
      <c r="T855" s="2">
        <v>434.8</v>
      </c>
    </row>
    <row r="856" spans="1:20">
      <c r="A856" s="2" t="s">
        <v>3664</v>
      </c>
      <c r="B856" s="2" t="s">
        <v>1347</v>
      </c>
      <c r="C856" s="2" t="s">
        <v>68</v>
      </c>
      <c r="D856" s="2" t="s">
        <v>224</v>
      </c>
      <c r="E856" s="2">
        <v>472.7</v>
      </c>
      <c r="F856" s="2">
        <v>464.9</v>
      </c>
      <c r="G856" s="2">
        <v>482.5</v>
      </c>
      <c r="H856" s="2">
        <v>504.7</v>
      </c>
      <c r="I856" s="2">
        <v>423.3</v>
      </c>
      <c r="J856" s="2">
        <v>466.8</v>
      </c>
      <c r="K856" s="2">
        <v>665.9</v>
      </c>
      <c r="L856" s="2">
        <v>856.8</v>
      </c>
      <c r="M856" s="2">
        <v>955.1</v>
      </c>
      <c r="N856" s="2">
        <v>963.5</v>
      </c>
      <c r="O856" s="2">
        <v>972.2</v>
      </c>
      <c r="P856" s="2">
        <v>1006.8</v>
      </c>
      <c r="Q856" s="2">
        <v>1014.3</v>
      </c>
      <c r="R856" s="2">
        <v>218.6</v>
      </c>
      <c r="S856" s="2" t="s">
        <v>5269</v>
      </c>
      <c r="T856" s="2">
        <v>218.6</v>
      </c>
    </row>
    <row r="857" spans="1:20">
      <c r="A857" s="2" t="s">
        <v>3665</v>
      </c>
      <c r="B857" s="2" t="s">
        <v>1348</v>
      </c>
      <c r="C857" s="2" t="s">
        <v>68</v>
      </c>
      <c r="D857" s="2" t="s">
        <v>224</v>
      </c>
      <c r="E857" s="2">
        <v>781.2</v>
      </c>
      <c r="F857" s="2">
        <v>773.4</v>
      </c>
      <c r="G857" s="2">
        <v>790.7</v>
      </c>
      <c r="H857" s="2">
        <v>812.8</v>
      </c>
      <c r="I857" s="2">
        <v>728.5</v>
      </c>
      <c r="J857" s="2">
        <v>748.7</v>
      </c>
      <c r="K857" s="2">
        <v>874.2</v>
      </c>
      <c r="L857" s="2">
        <v>991.3</v>
      </c>
      <c r="M857" s="2">
        <v>1074.5999999999999</v>
      </c>
      <c r="N857" s="2">
        <v>1080.9000000000001</v>
      </c>
      <c r="O857" s="2">
        <v>1084.4000000000001</v>
      </c>
      <c r="P857" s="2">
        <v>1066.7</v>
      </c>
      <c r="Q857" s="2">
        <v>1073.2</v>
      </c>
      <c r="R857" s="2">
        <v>433.9</v>
      </c>
      <c r="S857" s="2" t="s">
        <v>5269</v>
      </c>
      <c r="T857" s="2">
        <v>433.9</v>
      </c>
    </row>
    <row r="858" spans="1:20">
      <c r="A858" s="2" t="s">
        <v>3666</v>
      </c>
      <c r="B858" s="2" t="s">
        <v>1350</v>
      </c>
      <c r="C858" s="2" t="s">
        <v>63</v>
      </c>
      <c r="D858" s="2" t="s">
        <v>224</v>
      </c>
      <c r="E858" s="2">
        <v>776.3</v>
      </c>
      <c r="F858" s="2">
        <v>770.7</v>
      </c>
      <c r="G858" s="2">
        <v>791</v>
      </c>
      <c r="H858" s="2">
        <v>809.3</v>
      </c>
      <c r="I858" s="2">
        <v>567.79999999999995</v>
      </c>
      <c r="J858" s="2">
        <v>448.4</v>
      </c>
      <c r="K858" s="2">
        <v>271.3</v>
      </c>
      <c r="L858" s="2">
        <v>260.60000000000002</v>
      </c>
      <c r="M858" s="2">
        <v>310.7</v>
      </c>
      <c r="N858" s="2">
        <v>316.5</v>
      </c>
      <c r="O858" s="2">
        <v>324.2</v>
      </c>
      <c r="P858" s="2">
        <v>381.7</v>
      </c>
      <c r="Q858" s="2">
        <v>387.2</v>
      </c>
      <c r="R858" s="2">
        <v>240</v>
      </c>
      <c r="S858" s="2" t="s">
        <v>5269</v>
      </c>
      <c r="T858" s="2">
        <v>240</v>
      </c>
    </row>
    <row r="859" spans="1:20">
      <c r="A859" s="2" t="s">
        <v>3667</v>
      </c>
      <c r="B859" s="2" t="s">
        <v>1351</v>
      </c>
      <c r="C859" s="2" t="s">
        <v>68</v>
      </c>
      <c r="D859" s="2" t="s">
        <v>224</v>
      </c>
      <c r="E859" s="2">
        <v>770.2</v>
      </c>
      <c r="F859" s="2">
        <v>762.4</v>
      </c>
      <c r="G859" s="2">
        <v>779.7</v>
      </c>
      <c r="H859" s="2">
        <v>801.9</v>
      </c>
      <c r="I859" s="2">
        <v>715.6</v>
      </c>
      <c r="J859" s="2">
        <v>734.4</v>
      </c>
      <c r="K859" s="2">
        <v>858.1</v>
      </c>
      <c r="L859" s="2">
        <v>974.6</v>
      </c>
      <c r="M859" s="2">
        <v>1058</v>
      </c>
      <c r="N859" s="2">
        <v>1064.3</v>
      </c>
      <c r="O859" s="2">
        <v>1067.9000000000001</v>
      </c>
      <c r="P859" s="2">
        <v>1050.5999999999999</v>
      </c>
      <c r="Q859" s="2">
        <v>1057.0999999999999</v>
      </c>
      <c r="R859" s="2">
        <v>429.2</v>
      </c>
      <c r="S859" s="2" t="s">
        <v>5269</v>
      </c>
      <c r="T859" s="2">
        <v>429.2</v>
      </c>
    </row>
    <row r="860" spans="1:20">
      <c r="A860" s="2" t="s">
        <v>3668</v>
      </c>
      <c r="B860" s="2" t="s">
        <v>1352</v>
      </c>
      <c r="C860" s="2" t="s">
        <v>63</v>
      </c>
      <c r="D860" s="2" t="s">
        <v>224</v>
      </c>
      <c r="E860" s="2">
        <v>893.9</v>
      </c>
      <c r="F860" s="2">
        <v>887.7</v>
      </c>
      <c r="G860" s="2">
        <v>908.6</v>
      </c>
      <c r="H860" s="2">
        <v>928.3</v>
      </c>
      <c r="I860" s="2">
        <v>694.1</v>
      </c>
      <c r="J860" s="2">
        <v>587.20000000000005</v>
      </c>
      <c r="K860" s="2">
        <v>444.2</v>
      </c>
      <c r="L860" s="2">
        <v>432.6</v>
      </c>
      <c r="M860" s="2">
        <v>470.6</v>
      </c>
      <c r="N860" s="2">
        <v>475</v>
      </c>
      <c r="O860" s="2">
        <v>479.8</v>
      </c>
      <c r="P860" s="2">
        <v>502.1</v>
      </c>
      <c r="Q860" s="2">
        <v>506.3</v>
      </c>
      <c r="R860" s="2">
        <v>419</v>
      </c>
      <c r="S860" s="2" t="s">
        <v>5269</v>
      </c>
      <c r="T860" s="2">
        <v>419</v>
      </c>
    </row>
    <row r="861" spans="1:20">
      <c r="A861" s="2" t="s">
        <v>3669</v>
      </c>
      <c r="B861" s="2" t="s">
        <v>1353</v>
      </c>
      <c r="C861" s="2" t="s">
        <v>68</v>
      </c>
      <c r="D861" s="2" t="s">
        <v>224</v>
      </c>
      <c r="E861" s="2">
        <v>310.39999999999998</v>
      </c>
      <c r="F861" s="2">
        <v>304.60000000000002</v>
      </c>
      <c r="G861" s="2">
        <v>314.39999999999998</v>
      </c>
      <c r="H861" s="2">
        <v>332</v>
      </c>
      <c r="I861" s="2">
        <v>405.2</v>
      </c>
      <c r="J861" s="2">
        <v>519</v>
      </c>
      <c r="K861" s="2">
        <v>762.2</v>
      </c>
      <c r="L861" s="2">
        <v>978.8</v>
      </c>
      <c r="M861" s="2">
        <v>1074.9000000000001</v>
      </c>
      <c r="N861" s="2">
        <v>1083.8</v>
      </c>
      <c r="O861" s="2">
        <v>1094.7</v>
      </c>
      <c r="P861" s="2">
        <v>1153.8</v>
      </c>
      <c r="Q861" s="2">
        <v>1161</v>
      </c>
      <c r="R861" s="2">
        <v>162.1</v>
      </c>
      <c r="S861" s="2" t="s">
        <v>5269</v>
      </c>
      <c r="T861" s="2">
        <v>162.1</v>
      </c>
    </row>
    <row r="862" spans="1:20">
      <c r="A862" s="2" t="s">
        <v>3670</v>
      </c>
      <c r="B862" s="2" t="s">
        <v>1355</v>
      </c>
      <c r="C862" s="2" t="s">
        <v>68</v>
      </c>
      <c r="D862" s="2" t="s">
        <v>224</v>
      </c>
      <c r="E862" s="2">
        <v>665.4</v>
      </c>
      <c r="F862" s="2">
        <v>657.8</v>
      </c>
      <c r="G862" s="2">
        <v>675.6</v>
      </c>
      <c r="H862" s="2">
        <v>697.7</v>
      </c>
      <c r="I862" s="2">
        <v>594.20000000000005</v>
      </c>
      <c r="J862" s="2">
        <v>599.9</v>
      </c>
      <c r="K862" s="2">
        <v>707</v>
      </c>
      <c r="L862" s="2">
        <v>825.7</v>
      </c>
      <c r="M862" s="2">
        <v>912.5</v>
      </c>
      <c r="N862" s="2">
        <v>919.3</v>
      </c>
      <c r="O862" s="2">
        <v>923.8</v>
      </c>
      <c r="P862" s="2">
        <v>917.7</v>
      </c>
      <c r="Q862" s="2">
        <v>924.7</v>
      </c>
      <c r="R862" s="2">
        <v>392.2</v>
      </c>
      <c r="S862" s="2" t="s">
        <v>5269</v>
      </c>
      <c r="T862" s="2">
        <v>392.2</v>
      </c>
    </row>
    <row r="863" spans="1:20">
      <c r="A863" s="2" t="s">
        <v>3671</v>
      </c>
      <c r="B863" s="2" t="s">
        <v>1357</v>
      </c>
      <c r="C863" s="2" t="s">
        <v>68</v>
      </c>
      <c r="D863" s="2" t="s">
        <v>224</v>
      </c>
      <c r="E863" s="2">
        <v>475.4</v>
      </c>
      <c r="F863" s="2">
        <v>469.4</v>
      </c>
      <c r="G863" s="2">
        <v>479.3</v>
      </c>
      <c r="H863" s="2">
        <v>496</v>
      </c>
      <c r="I863" s="2">
        <v>530.79999999999995</v>
      </c>
      <c r="J863" s="2">
        <v>625.4</v>
      </c>
      <c r="K863" s="2">
        <v>858.8</v>
      </c>
      <c r="L863" s="2">
        <v>1063.4000000000001</v>
      </c>
      <c r="M863" s="2">
        <v>1161.9000000000001</v>
      </c>
      <c r="N863" s="2">
        <v>1170.5999999999999</v>
      </c>
      <c r="O863" s="2">
        <v>1180.0999999999999</v>
      </c>
      <c r="P863" s="2">
        <v>1220.5999999999999</v>
      </c>
      <c r="Q863" s="2">
        <v>1228</v>
      </c>
      <c r="R863" s="2">
        <v>6.4</v>
      </c>
      <c r="S863" s="2" t="s">
        <v>5269</v>
      </c>
      <c r="T863" s="2">
        <v>6.4</v>
      </c>
    </row>
    <row r="864" spans="1:20">
      <c r="A864" s="2" t="s">
        <v>3672</v>
      </c>
      <c r="B864" s="2" t="s">
        <v>1358</v>
      </c>
      <c r="C864" s="2" t="s">
        <v>68</v>
      </c>
      <c r="D864" s="2" t="s">
        <v>224</v>
      </c>
      <c r="E864" s="2">
        <v>746.4</v>
      </c>
      <c r="F864" s="2">
        <v>738.6</v>
      </c>
      <c r="G864" s="2">
        <v>756.1</v>
      </c>
      <c r="H864" s="2">
        <v>778.3</v>
      </c>
      <c r="I864" s="2">
        <v>686</v>
      </c>
      <c r="J864" s="2">
        <v>700.4</v>
      </c>
      <c r="K864" s="2">
        <v>817</v>
      </c>
      <c r="L864" s="2">
        <v>930.7</v>
      </c>
      <c r="M864" s="2">
        <v>1013.9</v>
      </c>
      <c r="N864" s="2">
        <v>1020.2</v>
      </c>
      <c r="O864" s="2">
        <v>1023.7</v>
      </c>
      <c r="P864" s="2">
        <v>1007</v>
      </c>
      <c r="Q864" s="2">
        <v>1013.7</v>
      </c>
      <c r="R864" s="2">
        <v>424.4</v>
      </c>
      <c r="S864" s="2" t="s">
        <v>5269</v>
      </c>
      <c r="T864" s="2">
        <v>424.4</v>
      </c>
    </row>
    <row r="865" spans="1:20">
      <c r="A865" s="2" t="s">
        <v>3673</v>
      </c>
      <c r="B865" s="2" t="s">
        <v>1360</v>
      </c>
      <c r="C865" s="2" t="s">
        <v>68</v>
      </c>
      <c r="D865" s="2" t="s">
        <v>224</v>
      </c>
      <c r="E865" s="2">
        <v>762.5</v>
      </c>
      <c r="F865" s="2">
        <v>754.7</v>
      </c>
      <c r="G865" s="2">
        <v>772</v>
      </c>
      <c r="H865" s="2">
        <v>794.1</v>
      </c>
      <c r="I865" s="2">
        <v>708.4</v>
      </c>
      <c r="J865" s="2">
        <v>727.9</v>
      </c>
      <c r="K865" s="2">
        <v>853.3</v>
      </c>
      <c r="L865" s="2">
        <v>971.8</v>
      </c>
      <c r="M865" s="2">
        <v>1055.8</v>
      </c>
      <c r="N865" s="2">
        <v>1062.0999999999999</v>
      </c>
      <c r="O865" s="2">
        <v>1065.8</v>
      </c>
      <c r="P865" s="2">
        <v>1049.7</v>
      </c>
      <c r="Q865" s="2">
        <v>1056.3</v>
      </c>
      <c r="R865" s="2">
        <v>421.1</v>
      </c>
      <c r="S865" s="2" t="s">
        <v>5269</v>
      </c>
      <c r="T865" s="2">
        <v>421.1</v>
      </c>
    </row>
    <row r="866" spans="1:20">
      <c r="A866" s="2" t="s">
        <v>3674</v>
      </c>
      <c r="B866" s="2" t="s">
        <v>1361</v>
      </c>
      <c r="C866" s="2" t="s">
        <v>68</v>
      </c>
      <c r="D866" s="2" t="s">
        <v>224</v>
      </c>
      <c r="E866" s="2">
        <v>650.5</v>
      </c>
      <c r="F866" s="2">
        <v>642.70000000000005</v>
      </c>
      <c r="G866" s="2">
        <v>660.4</v>
      </c>
      <c r="H866" s="2">
        <v>682.6</v>
      </c>
      <c r="I866" s="2">
        <v>587.70000000000005</v>
      </c>
      <c r="J866" s="2">
        <v>602.6</v>
      </c>
      <c r="K866" s="2">
        <v>730.4</v>
      </c>
      <c r="L866" s="2">
        <v>863.5</v>
      </c>
      <c r="M866" s="2">
        <v>953</v>
      </c>
      <c r="N866" s="2">
        <v>960</v>
      </c>
      <c r="O866" s="2">
        <v>965.1</v>
      </c>
      <c r="P866" s="2">
        <v>963.7</v>
      </c>
      <c r="Q866" s="2">
        <v>970.8</v>
      </c>
      <c r="R866" s="2">
        <v>353.8</v>
      </c>
      <c r="S866" s="2" t="s">
        <v>5269</v>
      </c>
      <c r="T866" s="2">
        <v>353.8</v>
      </c>
    </row>
    <row r="867" spans="1:20">
      <c r="A867" s="2" t="s">
        <v>3675</v>
      </c>
      <c r="B867" s="2" t="s">
        <v>1363</v>
      </c>
      <c r="C867" s="2" t="s">
        <v>68</v>
      </c>
      <c r="D867" s="2" t="s">
        <v>224</v>
      </c>
      <c r="E867" s="2">
        <v>496.8</v>
      </c>
      <c r="F867" s="2">
        <v>489.6</v>
      </c>
      <c r="G867" s="2">
        <v>503.6</v>
      </c>
      <c r="H867" s="2">
        <v>523.70000000000005</v>
      </c>
      <c r="I867" s="2">
        <v>507.5</v>
      </c>
      <c r="J867" s="2">
        <v>582.9</v>
      </c>
      <c r="K867" s="2">
        <v>801</v>
      </c>
      <c r="L867" s="2">
        <v>995.3</v>
      </c>
      <c r="M867" s="2">
        <v>1093.5999999999999</v>
      </c>
      <c r="N867" s="2">
        <v>1102.0999999999999</v>
      </c>
      <c r="O867" s="2">
        <v>1110.7</v>
      </c>
      <c r="P867" s="2">
        <v>1142.9000000000001</v>
      </c>
      <c r="Q867" s="2">
        <v>1150.3</v>
      </c>
      <c r="R867" s="2">
        <v>102.6</v>
      </c>
      <c r="S867" s="2" t="s">
        <v>5269</v>
      </c>
      <c r="T867" s="2">
        <v>102.6</v>
      </c>
    </row>
    <row r="868" spans="1:20">
      <c r="A868" s="2" t="s">
        <v>3676</v>
      </c>
      <c r="B868" s="2" t="s">
        <v>1365</v>
      </c>
      <c r="C868" s="2" t="s">
        <v>68</v>
      </c>
      <c r="D868" s="2" t="s">
        <v>224</v>
      </c>
      <c r="E868" s="2">
        <v>719.3</v>
      </c>
      <c r="F868" s="2">
        <v>711.6</v>
      </c>
      <c r="G868" s="2">
        <v>729.5</v>
      </c>
      <c r="H868" s="2">
        <v>751.5</v>
      </c>
      <c r="I868" s="2">
        <v>645.70000000000005</v>
      </c>
      <c r="J868" s="2">
        <v>647.6</v>
      </c>
      <c r="K868" s="2">
        <v>739.1</v>
      </c>
      <c r="L868" s="2">
        <v>838.2</v>
      </c>
      <c r="M868" s="2">
        <v>919</v>
      </c>
      <c r="N868" s="2">
        <v>925</v>
      </c>
      <c r="O868" s="2">
        <v>928.3</v>
      </c>
      <c r="P868" s="2">
        <v>910.2</v>
      </c>
      <c r="Q868" s="2">
        <v>916.8</v>
      </c>
      <c r="R868" s="2">
        <v>444.9</v>
      </c>
      <c r="S868" s="2" t="s">
        <v>5269</v>
      </c>
      <c r="T868" s="2">
        <v>444.9</v>
      </c>
    </row>
    <row r="869" spans="1:20">
      <c r="A869" s="2" t="s">
        <v>3677</v>
      </c>
      <c r="B869" s="2" t="s">
        <v>1366</v>
      </c>
      <c r="C869" s="2" t="s">
        <v>68</v>
      </c>
      <c r="D869" s="2" t="s">
        <v>224</v>
      </c>
      <c r="E869" s="2">
        <v>718.1</v>
      </c>
      <c r="F869" s="2">
        <v>710.4</v>
      </c>
      <c r="G869" s="2">
        <v>728.3</v>
      </c>
      <c r="H869" s="2">
        <v>750.3</v>
      </c>
      <c r="I869" s="2">
        <v>644.70000000000005</v>
      </c>
      <c r="J869" s="2">
        <v>646.9</v>
      </c>
      <c r="K869" s="2">
        <v>739.2</v>
      </c>
      <c r="L869" s="2">
        <v>839</v>
      </c>
      <c r="M869" s="2">
        <v>920</v>
      </c>
      <c r="N869" s="2">
        <v>926.1</v>
      </c>
      <c r="O869" s="2">
        <v>929.3</v>
      </c>
      <c r="P869" s="2">
        <v>911.6</v>
      </c>
      <c r="Q869" s="2">
        <v>918.2</v>
      </c>
      <c r="R869" s="2">
        <v>443</v>
      </c>
      <c r="S869" s="2" t="s">
        <v>5269</v>
      </c>
      <c r="T869" s="2">
        <v>443</v>
      </c>
    </row>
    <row r="870" spans="1:20">
      <c r="A870" s="2" t="s">
        <v>3678</v>
      </c>
      <c r="B870" s="2" t="s">
        <v>1367</v>
      </c>
      <c r="C870" s="2" t="s">
        <v>68</v>
      </c>
      <c r="D870" s="2" t="s">
        <v>224</v>
      </c>
      <c r="E870" s="2">
        <v>544.70000000000005</v>
      </c>
      <c r="F870" s="2">
        <v>537.20000000000005</v>
      </c>
      <c r="G870" s="2">
        <v>555.1</v>
      </c>
      <c r="H870" s="2">
        <v>576.9</v>
      </c>
      <c r="I870" s="2">
        <v>469.7</v>
      </c>
      <c r="J870" s="2">
        <v>476.5</v>
      </c>
      <c r="K870" s="2">
        <v>614.1</v>
      </c>
      <c r="L870" s="2">
        <v>777.8</v>
      </c>
      <c r="M870" s="2">
        <v>874.2</v>
      </c>
      <c r="N870" s="2">
        <v>882.2</v>
      </c>
      <c r="O870" s="2">
        <v>889.7</v>
      </c>
      <c r="P870" s="2">
        <v>913.8</v>
      </c>
      <c r="Q870" s="2">
        <v>921.3</v>
      </c>
      <c r="R870" s="2">
        <v>317.7</v>
      </c>
      <c r="S870" s="2" t="s">
        <v>5269</v>
      </c>
      <c r="T870" s="2">
        <v>317.7</v>
      </c>
    </row>
    <row r="871" spans="1:20">
      <c r="A871" s="2" t="s">
        <v>3679</v>
      </c>
      <c r="B871" s="2" t="s">
        <v>1369</v>
      </c>
      <c r="C871" s="2" t="s">
        <v>68</v>
      </c>
      <c r="D871" s="2" t="s">
        <v>224</v>
      </c>
      <c r="E871" s="2">
        <v>774.3</v>
      </c>
      <c r="F871" s="2">
        <v>766.5</v>
      </c>
      <c r="G871" s="2">
        <v>783.8</v>
      </c>
      <c r="H871" s="2">
        <v>806</v>
      </c>
      <c r="I871" s="2">
        <v>719.6</v>
      </c>
      <c r="J871" s="2">
        <v>738.2</v>
      </c>
      <c r="K871" s="2">
        <v>861.2</v>
      </c>
      <c r="L871" s="2">
        <v>976.9</v>
      </c>
      <c r="M871" s="2">
        <v>1060.0999999999999</v>
      </c>
      <c r="N871" s="2">
        <v>1066.3</v>
      </c>
      <c r="O871" s="2">
        <v>1069.8</v>
      </c>
      <c r="P871" s="2">
        <v>1052</v>
      </c>
      <c r="Q871" s="2">
        <v>1058.5</v>
      </c>
      <c r="R871" s="2">
        <v>433.1</v>
      </c>
      <c r="S871" s="2" t="s">
        <v>5269</v>
      </c>
      <c r="T871" s="2">
        <v>433.1</v>
      </c>
    </row>
    <row r="872" spans="1:20">
      <c r="A872" s="2" t="s">
        <v>3680</v>
      </c>
      <c r="B872" s="2" t="s">
        <v>1370</v>
      </c>
      <c r="C872" s="2" t="s">
        <v>63</v>
      </c>
      <c r="D872" s="2" t="s">
        <v>224</v>
      </c>
      <c r="E872" s="2">
        <v>894.5</v>
      </c>
      <c r="F872" s="2">
        <v>888.3</v>
      </c>
      <c r="G872" s="2">
        <v>909.2</v>
      </c>
      <c r="H872" s="2">
        <v>929</v>
      </c>
      <c r="I872" s="2">
        <v>695.2</v>
      </c>
      <c r="J872" s="2">
        <v>589</v>
      </c>
      <c r="K872" s="2">
        <v>447.5</v>
      </c>
      <c r="L872" s="2">
        <v>437.3</v>
      </c>
      <c r="M872" s="2">
        <v>475.7</v>
      </c>
      <c r="N872" s="2">
        <v>480</v>
      </c>
      <c r="O872" s="2">
        <v>484.9</v>
      </c>
      <c r="P872" s="2">
        <v>507.5</v>
      </c>
      <c r="Q872" s="2">
        <v>511.7</v>
      </c>
      <c r="R872" s="2">
        <v>423.1</v>
      </c>
      <c r="S872" s="2" t="s">
        <v>5269</v>
      </c>
      <c r="T872" s="2">
        <v>423.1</v>
      </c>
    </row>
    <row r="873" spans="1:20">
      <c r="A873" s="2" t="s">
        <v>3681</v>
      </c>
      <c r="B873" s="2" t="s">
        <v>1371</v>
      </c>
      <c r="C873" s="2" t="s">
        <v>75</v>
      </c>
      <c r="D873" s="2" t="s">
        <v>224</v>
      </c>
      <c r="E873" s="2">
        <v>708</v>
      </c>
      <c r="F873" s="2">
        <v>704.3</v>
      </c>
      <c r="G873" s="2">
        <v>710.9</v>
      </c>
      <c r="H873" s="2">
        <v>728.2</v>
      </c>
      <c r="I873" s="2">
        <v>747.4</v>
      </c>
      <c r="J873" s="2">
        <v>794.8</v>
      </c>
      <c r="K873" s="2">
        <v>931.7</v>
      </c>
      <c r="L873" s="2">
        <v>1059.0999999999999</v>
      </c>
      <c r="M873" s="2">
        <v>1135.5999999999999</v>
      </c>
      <c r="N873" s="2">
        <v>1141.8</v>
      </c>
      <c r="O873" s="2">
        <v>1146.7</v>
      </c>
      <c r="P873" s="2">
        <v>1147.7</v>
      </c>
      <c r="Q873" s="2">
        <v>1153.5999999999999</v>
      </c>
      <c r="R873" s="2">
        <v>677.5</v>
      </c>
      <c r="S873" s="2" t="s">
        <v>5269</v>
      </c>
      <c r="T873" s="2">
        <v>677.5</v>
      </c>
    </row>
    <row r="874" spans="1:20">
      <c r="A874" s="2" t="s">
        <v>3682</v>
      </c>
      <c r="B874" s="2" t="s">
        <v>1373</v>
      </c>
      <c r="C874" s="2" t="s">
        <v>63</v>
      </c>
      <c r="D874" s="2" t="s">
        <v>224</v>
      </c>
      <c r="E874" s="2">
        <v>852.2</v>
      </c>
      <c r="F874" s="2">
        <v>845.9</v>
      </c>
      <c r="G874" s="2">
        <v>866.7</v>
      </c>
      <c r="H874" s="2">
        <v>886.7</v>
      </c>
      <c r="I874" s="2">
        <v>657.8</v>
      </c>
      <c r="J874" s="2">
        <v>557.70000000000005</v>
      </c>
      <c r="K874" s="2">
        <v>435.8</v>
      </c>
      <c r="L874" s="2">
        <v>446.9</v>
      </c>
      <c r="M874" s="2">
        <v>492.6</v>
      </c>
      <c r="N874" s="2">
        <v>497.7</v>
      </c>
      <c r="O874" s="2">
        <v>503.9</v>
      </c>
      <c r="P874" s="2">
        <v>537.1</v>
      </c>
      <c r="Q874" s="2">
        <v>541.70000000000005</v>
      </c>
      <c r="R874" s="2">
        <v>421.5</v>
      </c>
      <c r="S874" s="2" t="s">
        <v>5269</v>
      </c>
      <c r="T874" s="2">
        <v>421.5</v>
      </c>
    </row>
    <row r="875" spans="1:20">
      <c r="A875" s="2" t="s">
        <v>3683</v>
      </c>
      <c r="B875" s="2" t="s">
        <v>1374</v>
      </c>
      <c r="C875" s="2" t="s">
        <v>68</v>
      </c>
      <c r="D875" s="2" t="s">
        <v>224</v>
      </c>
      <c r="E875" s="2">
        <v>715.4</v>
      </c>
      <c r="F875" s="2">
        <v>707.7</v>
      </c>
      <c r="G875" s="2">
        <v>725.6</v>
      </c>
      <c r="H875" s="2">
        <v>747.6</v>
      </c>
      <c r="I875" s="2">
        <v>642.9</v>
      </c>
      <c r="J875" s="2">
        <v>646</v>
      </c>
      <c r="K875" s="2">
        <v>741</v>
      </c>
      <c r="L875" s="2">
        <v>843.1</v>
      </c>
      <c r="M875" s="2">
        <v>924.7</v>
      </c>
      <c r="N875" s="2">
        <v>930.9</v>
      </c>
      <c r="O875" s="2">
        <v>934.2</v>
      </c>
      <c r="P875" s="2">
        <v>917.4</v>
      </c>
      <c r="Q875" s="2">
        <v>924.1</v>
      </c>
      <c r="R875" s="2">
        <v>437.6</v>
      </c>
      <c r="S875" s="2" t="s">
        <v>5269</v>
      </c>
      <c r="T875" s="2">
        <v>437.6</v>
      </c>
    </row>
    <row r="876" spans="1:20">
      <c r="A876" s="2" t="s">
        <v>3684</v>
      </c>
      <c r="B876" s="2" t="s">
        <v>1375</v>
      </c>
      <c r="C876" s="2" t="s">
        <v>68</v>
      </c>
      <c r="D876" s="2" t="s">
        <v>224</v>
      </c>
      <c r="E876" s="2">
        <v>714.7</v>
      </c>
      <c r="F876" s="2">
        <v>707</v>
      </c>
      <c r="G876" s="2">
        <v>724.9</v>
      </c>
      <c r="H876" s="2">
        <v>746.9</v>
      </c>
      <c r="I876" s="2">
        <v>642.20000000000005</v>
      </c>
      <c r="J876" s="2">
        <v>645.4</v>
      </c>
      <c r="K876" s="2">
        <v>740.7</v>
      </c>
      <c r="L876" s="2">
        <v>843.1</v>
      </c>
      <c r="M876" s="2">
        <v>924.8</v>
      </c>
      <c r="N876" s="2">
        <v>931</v>
      </c>
      <c r="O876" s="2">
        <v>934.4</v>
      </c>
      <c r="P876" s="2">
        <v>917.7</v>
      </c>
      <c r="Q876" s="2">
        <v>924.4</v>
      </c>
      <c r="R876" s="2">
        <v>436.7</v>
      </c>
      <c r="S876" s="2" t="s">
        <v>5269</v>
      </c>
      <c r="T876" s="2">
        <v>436.7</v>
      </c>
    </row>
    <row r="877" spans="1:20">
      <c r="A877" s="2" t="s">
        <v>3685</v>
      </c>
      <c r="B877" s="2" t="s">
        <v>1376</v>
      </c>
      <c r="C877" s="2" t="s">
        <v>63</v>
      </c>
      <c r="D877" s="2" t="s">
        <v>224</v>
      </c>
      <c r="E877" s="2">
        <v>852.6</v>
      </c>
      <c r="F877" s="2">
        <v>846.2</v>
      </c>
      <c r="G877" s="2">
        <v>867.1</v>
      </c>
      <c r="H877" s="2">
        <v>887.1</v>
      </c>
      <c r="I877" s="2">
        <v>658.2</v>
      </c>
      <c r="J877" s="2">
        <v>558.20000000000005</v>
      </c>
      <c r="K877" s="2">
        <v>436.3</v>
      </c>
      <c r="L877" s="2">
        <v>447.5</v>
      </c>
      <c r="M877" s="2">
        <v>493.2</v>
      </c>
      <c r="N877" s="2">
        <v>498.2</v>
      </c>
      <c r="O877" s="2">
        <v>504.4</v>
      </c>
      <c r="P877" s="2">
        <v>537.5</v>
      </c>
      <c r="Q877" s="2">
        <v>542.20000000000005</v>
      </c>
      <c r="R877" s="2">
        <v>422</v>
      </c>
      <c r="S877" s="2" t="s">
        <v>5269</v>
      </c>
      <c r="T877" s="2">
        <v>422</v>
      </c>
    </row>
    <row r="878" spans="1:20">
      <c r="A878" s="2" t="s">
        <v>3686</v>
      </c>
      <c r="B878" s="2" t="s">
        <v>1377</v>
      </c>
      <c r="C878" s="2" t="s">
        <v>68</v>
      </c>
      <c r="D878" s="2" t="s">
        <v>224</v>
      </c>
      <c r="E878" s="2">
        <v>714.2</v>
      </c>
      <c r="F878" s="2">
        <v>706.5</v>
      </c>
      <c r="G878" s="2">
        <v>724.4</v>
      </c>
      <c r="H878" s="2">
        <v>746.4</v>
      </c>
      <c r="I878" s="2">
        <v>641.5</v>
      </c>
      <c r="J878" s="2">
        <v>644.5</v>
      </c>
      <c r="K878" s="2">
        <v>739.1</v>
      </c>
      <c r="L878" s="2">
        <v>841.3</v>
      </c>
      <c r="M878" s="2">
        <v>922.9</v>
      </c>
      <c r="N878" s="2">
        <v>929</v>
      </c>
      <c r="O878" s="2">
        <v>932.4</v>
      </c>
      <c r="P878" s="2">
        <v>915.7</v>
      </c>
      <c r="Q878" s="2">
        <v>922.4</v>
      </c>
      <c r="R878" s="2">
        <v>437.3</v>
      </c>
      <c r="S878" s="2" t="s">
        <v>5269</v>
      </c>
      <c r="T878" s="2">
        <v>437.3</v>
      </c>
    </row>
    <row r="879" spans="1:20">
      <c r="A879" s="2" t="s">
        <v>3687</v>
      </c>
      <c r="B879" s="2" t="s">
        <v>1378</v>
      </c>
      <c r="C879" s="2" t="s">
        <v>68</v>
      </c>
      <c r="D879" s="2" t="s">
        <v>224</v>
      </c>
      <c r="E879" s="2">
        <v>787.8</v>
      </c>
      <c r="F879" s="2">
        <v>780</v>
      </c>
      <c r="G879" s="2">
        <v>797.3</v>
      </c>
      <c r="H879" s="2">
        <v>819.4</v>
      </c>
      <c r="I879" s="2">
        <v>734</v>
      </c>
      <c r="J879" s="2">
        <v>753.2</v>
      </c>
      <c r="K879" s="2">
        <v>876.3</v>
      </c>
      <c r="L879" s="2">
        <v>991.2</v>
      </c>
      <c r="M879" s="2">
        <v>1073.8</v>
      </c>
      <c r="N879" s="2">
        <v>1080</v>
      </c>
      <c r="O879" s="2">
        <v>1083.4000000000001</v>
      </c>
      <c r="P879" s="2">
        <v>1064.5</v>
      </c>
      <c r="Q879" s="2">
        <v>1071</v>
      </c>
      <c r="R879" s="2">
        <v>442.4</v>
      </c>
      <c r="S879" s="2" t="s">
        <v>5269</v>
      </c>
      <c r="T879" s="2">
        <v>442.4</v>
      </c>
    </row>
    <row r="880" spans="1:20">
      <c r="A880" s="2" t="s">
        <v>3688</v>
      </c>
      <c r="B880" s="2" t="s">
        <v>1380</v>
      </c>
      <c r="C880" s="2" t="s">
        <v>63</v>
      </c>
      <c r="D880" s="2" t="s">
        <v>224</v>
      </c>
      <c r="E880" s="2">
        <v>772.6</v>
      </c>
      <c r="F880" s="2">
        <v>767</v>
      </c>
      <c r="G880" s="2">
        <v>787.3</v>
      </c>
      <c r="H880" s="2">
        <v>805.7</v>
      </c>
      <c r="I880" s="2">
        <v>564.20000000000005</v>
      </c>
      <c r="J880" s="2">
        <v>445</v>
      </c>
      <c r="K880" s="2">
        <v>270.10000000000002</v>
      </c>
      <c r="L880" s="2">
        <v>263.2</v>
      </c>
      <c r="M880" s="2">
        <v>314.10000000000002</v>
      </c>
      <c r="N880" s="2">
        <v>320</v>
      </c>
      <c r="O880" s="2">
        <v>327.8</v>
      </c>
      <c r="P880" s="2">
        <v>386.4</v>
      </c>
      <c r="Q880" s="2">
        <v>391.8</v>
      </c>
      <c r="R880" s="2">
        <v>240.7</v>
      </c>
      <c r="S880" s="2" t="s">
        <v>5269</v>
      </c>
      <c r="T880" s="2">
        <v>240.7</v>
      </c>
    </row>
    <row r="881" spans="1:20">
      <c r="A881" s="2" t="s">
        <v>3689</v>
      </c>
      <c r="B881" s="2" t="s">
        <v>1381</v>
      </c>
      <c r="C881" s="2" t="s">
        <v>68</v>
      </c>
      <c r="D881" s="2" t="s">
        <v>224</v>
      </c>
      <c r="E881" s="2">
        <v>422.6</v>
      </c>
      <c r="F881" s="2">
        <v>416.1</v>
      </c>
      <c r="G881" s="2">
        <v>432.6</v>
      </c>
      <c r="H881" s="2">
        <v>452.2</v>
      </c>
      <c r="I881" s="2">
        <v>336</v>
      </c>
      <c r="J881" s="2">
        <v>316.2</v>
      </c>
      <c r="K881" s="2">
        <v>555.20000000000005</v>
      </c>
      <c r="L881" s="2">
        <v>771.8</v>
      </c>
      <c r="M881" s="2">
        <v>867.8</v>
      </c>
      <c r="N881" s="2">
        <v>876.7</v>
      </c>
      <c r="O881" s="2">
        <v>887.7</v>
      </c>
      <c r="P881" s="2">
        <v>949.5</v>
      </c>
      <c r="Q881" s="2">
        <v>956.6</v>
      </c>
      <c r="R881" s="2">
        <v>313.2</v>
      </c>
      <c r="S881" s="2" t="s">
        <v>5269</v>
      </c>
      <c r="T881" s="2">
        <v>313.2</v>
      </c>
    </row>
    <row r="882" spans="1:20">
      <c r="A882" s="2" t="s">
        <v>3690</v>
      </c>
      <c r="B882" s="2" t="s">
        <v>1382</v>
      </c>
      <c r="C882" s="2" t="s">
        <v>68</v>
      </c>
      <c r="D882" s="2" t="s">
        <v>224</v>
      </c>
      <c r="E882" s="2">
        <v>314.39999999999998</v>
      </c>
      <c r="F882" s="2">
        <v>306.7</v>
      </c>
      <c r="G882" s="2">
        <v>324.60000000000002</v>
      </c>
      <c r="H882" s="2">
        <v>346.6</v>
      </c>
      <c r="I882" s="2">
        <v>322.60000000000002</v>
      </c>
      <c r="J882" s="2">
        <v>436.3</v>
      </c>
      <c r="K882" s="2">
        <v>679.3</v>
      </c>
      <c r="L882" s="2">
        <v>896.3</v>
      </c>
      <c r="M882" s="2">
        <v>992.1</v>
      </c>
      <c r="N882" s="2">
        <v>1001</v>
      </c>
      <c r="O882" s="2">
        <v>1012.1</v>
      </c>
      <c r="P882" s="2">
        <v>1072.8</v>
      </c>
      <c r="Q882" s="2">
        <v>1080</v>
      </c>
      <c r="R882" s="2">
        <v>215.7</v>
      </c>
      <c r="S882" s="2" t="s">
        <v>5269</v>
      </c>
      <c r="T882" s="2">
        <v>215.7</v>
      </c>
    </row>
    <row r="883" spans="1:20">
      <c r="A883" s="2" t="s">
        <v>3691</v>
      </c>
      <c r="B883" s="2" t="s">
        <v>1383</v>
      </c>
      <c r="C883" s="2" t="s">
        <v>63</v>
      </c>
      <c r="D883" s="2" t="s">
        <v>224</v>
      </c>
      <c r="E883" s="2">
        <v>892.4</v>
      </c>
      <c r="F883" s="2">
        <v>886.2</v>
      </c>
      <c r="G883" s="2">
        <v>907.1</v>
      </c>
      <c r="H883" s="2">
        <v>926.9</v>
      </c>
      <c r="I883" s="2">
        <v>692.9</v>
      </c>
      <c r="J883" s="2">
        <v>586.5</v>
      </c>
      <c r="K883" s="2">
        <v>444.6</v>
      </c>
      <c r="L883" s="2">
        <v>434.3</v>
      </c>
      <c r="M883" s="2">
        <v>472.7</v>
      </c>
      <c r="N883" s="2">
        <v>477.1</v>
      </c>
      <c r="O883" s="2">
        <v>482</v>
      </c>
      <c r="P883" s="2">
        <v>504.8</v>
      </c>
      <c r="Q883" s="2">
        <v>509</v>
      </c>
      <c r="R883" s="2">
        <v>420.1</v>
      </c>
      <c r="S883" s="2" t="s">
        <v>5269</v>
      </c>
      <c r="T883" s="2">
        <v>420.1</v>
      </c>
    </row>
    <row r="884" spans="1:20">
      <c r="A884" s="2" t="s">
        <v>3692</v>
      </c>
      <c r="B884" s="2" t="s">
        <v>1384</v>
      </c>
      <c r="C884" s="2" t="s">
        <v>68</v>
      </c>
      <c r="D884" s="2" t="s">
        <v>224</v>
      </c>
      <c r="E884" s="2">
        <v>483.2</v>
      </c>
      <c r="F884" s="2">
        <v>476.5</v>
      </c>
      <c r="G884" s="2">
        <v>488.5</v>
      </c>
      <c r="H884" s="2">
        <v>507.1</v>
      </c>
      <c r="I884" s="2">
        <v>517.79999999999995</v>
      </c>
      <c r="J884" s="2">
        <v>604.4</v>
      </c>
      <c r="K884" s="2">
        <v>831.8</v>
      </c>
      <c r="L884" s="2">
        <v>1032.0999999999999</v>
      </c>
      <c r="M884" s="2">
        <v>1130.5999999999999</v>
      </c>
      <c r="N884" s="2">
        <v>1139.2</v>
      </c>
      <c r="O884" s="2">
        <v>1148.3</v>
      </c>
      <c r="P884" s="2">
        <v>1185</v>
      </c>
      <c r="Q884" s="2">
        <v>1192.4000000000001</v>
      </c>
      <c r="R884" s="2">
        <v>51.2</v>
      </c>
      <c r="S884" s="2" t="s">
        <v>5269</v>
      </c>
      <c r="T884" s="2">
        <v>51.2</v>
      </c>
    </row>
    <row r="885" spans="1:20">
      <c r="A885" s="2" t="s">
        <v>3693</v>
      </c>
      <c r="B885" s="2" t="s">
        <v>1386</v>
      </c>
      <c r="C885" s="2" t="s">
        <v>68</v>
      </c>
      <c r="D885" s="2" t="s">
        <v>224</v>
      </c>
      <c r="E885" s="2">
        <v>273.60000000000002</v>
      </c>
      <c r="F885" s="2">
        <v>267.10000000000002</v>
      </c>
      <c r="G885" s="2">
        <v>279.60000000000002</v>
      </c>
      <c r="H885" s="2">
        <v>300</v>
      </c>
      <c r="I885" s="2">
        <v>380.6</v>
      </c>
      <c r="J885" s="2">
        <v>496.9</v>
      </c>
      <c r="K885" s="2">
        <v>738.6</v>
      </c>
      <c r="L885" s="2">
        <v>956.5</v>
      </c>
      <c r="M885" s="2">
        <v>1051.4000000000001</v>
      </c>
      <c r="N885" s="2">
        <v>1060.3</v>
      </c>
      <c r="O885" s="2">
        <v>1071.5999999999999</v>
      </c>
      <c r="P885" s="2">
        <v>1134.7</v>
      </c>
      <c r="Q885" s="2">
        <v>1141.9000000000001</v>
      </c>
      <c r="R885" s="2">
        <v>199.9</v>
      </c>
      <c r="S885" s="2" t="s">
        <v>5269</v>
      </c>
      <c r="T885" s="2">
        <v>199.9</v>
      </c>
    </row>
    <row r="886" spans="1:20">
      <c r="A886" s="2" t="s">
        <v>3694</v>
      </c>
      <c r="B886" s="2" t="s">
        <v>1388</v>
      </c>
      <c r="C886" s="2" t="s">
        <v>68</v>
      </c>
      <c r="D886" s="2" t="s">
        <v>224</v>
      </c>
      <c r="E886" s="2">
        <v>476.8</v>
      </c>
      <c r="F886" s="2">
        <v>470.9</v>
      </c>
      <c r="G886" s="2">
        <v>480.6</v>
      </c>
      <c r="H886" s="2">
        <v>497.2</v>
      </c>
      <c r="I886" s="2">
        <v>533.70000000000005</v>
      </c>
      <c r="J886" s="2">
        <v>628.79999999999995</v>
      </c>
      <c r="K886" s="2">
        <v>862.4</v>
      </c>
      <c r="L886" s="2">
        <v>1067.3</v>
      </c>
      <c r="M886" s="2">
        <v>1165.8</v>
      </c>
      <c r="N886" s="2">
        <v>1174.4000000000001</v>
      </c>
      <c r="O886" s="2">
        <v>1183.9000000000001</v>
      </c>
      <c r="P886" s="2">
        <v>1224.5999999999999</v>
      </c>
      <c r="Q886" s="2">
        <v>1232</v>
      </c>
      <c r="R886" s="2">
        <v>4.7</v>
      </c>
      <c r="S886" s="2" t="s">
        <v>5269</v>
      </c>
      <c r="T886" s="2">
        <v>4.7</v>
      </c>
    </row>
    <row r="887" spans="1:20">
      <c r="A887" s="2" t="s">
        <v>3695</v>
      </c>
      <c r="B887" s="2" t="s">
        <v>1389</v>
      </c>
      <c r="C887" s="2" t="s">
        <v>68</v>
      </c>
      <c r="D887" s="2" t="s">
        <v>224</v>
      </c>
      <c r="E887" s="2">
        <v>518.29999999999995</v>
      </c>
      <c r="F887" s="2">
        <v>510.6</v>
      </c>
      <c r="G887" s="2">
        <v>527.29999999999995</v>
      </c>
      <c r="H887" s="2">
        <v>549.1</v>
      </c>
      <c r="I887" s="2">
        <v>485.4</v>
      </c>
      <c r="J887" s="2">
        <v>534.29999999999995</v>
      </c>
      <c r="K887" s="2">
        <v>727.7</v>
      </c>
      <c r="L887" s="2">
        <v>909.4</v>
      </c>
      <c r="M887" s="2">
        <v>1006.8</v>
      </c>
      <c r="N887" s="2">
        <v>1015</v>
      </c>
      <c r="O887" s="2">
        <v>1023</v>
      </c>
      <c r="P887" s="2">
        <v>1048.5</v>
      </c>
      <c r="Q887" s="2">
        <v>1055.9000000000001</v>
      </c>
      <c r="R887" s="2">
        <v>198.7</v>
      </c>
      <c r="S887" s="2" t="s">
        <v>5269</v>
      </c>
      <c r="T887" s="2">
        <v>198.7</v>
      </c>
    </row>
    <row r="888" spans="1:20">
      <c r="A888" s="2" t="s">
        <v>3696</v>
      </c>
      <c r="B888" s="2" t="s">
        <v>1391</v>
      </c>
      <c r="C888" s="2" t="s">
        <v>68</v>
      </c>
      <c r="D888" s="2" t="s">
        <v>224</v>
      </c>
      <c r="E888" s="2">
        <v>493.5</v>
      </c>
      <c r="F888" s="2">
        <v>486.7</v>
      </c>
      <c r="G888" s="2">
        <v>499.5</v>
      </c>
      <c r="H888" s="2">
        <v>518.70000000000005</v>
      </c>
      <c r="I888" s="2">
        <v>518.6</v>
      </c>
      <c r="J888" s="2">
        <v>600.6</v>
      </c>
      <c r="K888" s="2">
        <v>824</v>
      </c>
      <c r="L888" s="2">
        <v>1021.5</v>
      </c>
      <c r="M888" s="2">
        <v>1120</v>
      </c>
      <c r="N888" s="2">
        <v>1128.5</v>
      </c>
      <c r="O888" s="2">
        <v>1137.4000000000001</v>
      </c>
      <c r="P888" s="2">
        <v>1171.5999999999999</v>
      </c>
      <c r="Q888" s="2">
        <v>1179.0999999999999</v>
      </c>
      <c r="R888" s="2">
        <v>72.599999999999994</v>
      </c>
      <c r="S888" s="2" t="s">
        <v>5269</v>
      </c>
      <c r="T888" s="2">
        <v>72.599999999999994</v>
      </c>
    </row>
    <row r="889" spans="1:20">
      <c r="A889" s="2" t="s">
        <v>3697</v>
      </c>
      <c r="B889" s="2" t="s">
        <v>1393</v>
      </c>
      <c r="C889" s="2" t="s">
        <v>68</v>
      </c>
      <c r="D889" s="2" t="s">
        <v>224</v>
      </c>
      <c r="E889" s="2">
        <v>246</v>
      </c>
      <c r="F889" s="2">
        <v>246</v>
      </c>
      <c r="G889" s="2">
        <v>244.1</v>
      </c>
      <c r="H889" s="2">
        <v>264</v>
      </c>
      <c r="I889" s="2">
        <v>390.7</v>
      </c>
      <c r="J889" s="2">
        <v>506.5</v>
      </c>
      <c r="K889" s="2">
        <v>744.2</v>
      </c>
      <c r="L889" s="2">
        <v>962.4</v>
      </c>
      <c r="M889" s="2">
        <v>1055.7</v>
      </c>
      <c r="N889" s="2">
        <v>1064.5999999999999</v>
      </c>
      <c r="O889" s="2">
        <v>1076.2</v>
      </c>
      <c r="P889" s="2">
        <v>1143.7</v>
      </c>
      <c r="Q889" s="2">
        <v>1150.8</v>
      </c>
      <c r="R889" s="2">
        <v>232.2</v>
      </c>
      <c r="S889" s="2" t="s">
        <v>5269</v>
      </c>
      <c r="T889" s="2">
        <v>232.2</v>
      </c>
    </row>
    <row r="890" spans="1:20">
      <c r="A890" s="2" t="s">
        <v>3698</v>
      </c>
      <c r="B890" s="2" t="s">
        <v>1394</v>
      </c>
      <c r="C890" s="2" t="s">
        <v>68</v>
      </c>
      <c r="D890" s="2" t="s">
        <v>224</v>
      </c>
      <c r="E890" s="2">
        <v>336</v>
      </c>
      <c r="F890" s="2">
        <v>328.2</v>
      </c>
      <c r="G890" s="2">
        <v>345.1</v>
      </c>
      <c r="H890" s="2">
        <v>367.1</v>
      </c>
      <c r="I890" s="2">
        <v>351.9</v>
      </c>
      <c r="J890" s="2">
        <v>457</v>
      </c>
      <c r="K890" s="2">
        <v>699.3</v>
      </c>
      <c r="L890" s="2">
        <v>913.8</v>
      </c>
      <c r="M890" s="2">
        <v>1010.8</v>
      </c>
      <c r="N890" s="2">
        <v>1019.7</v>
      </c>
      <c r="O890" s="2">
        <v>1030.3</v>
      </c>
      <c r="P890" s="2">
        <v>1085.9000000000001</v>
      </c>
      <c r="Q890" s="2">
        <v>1093.2</v>
      </c>
      <c r="R890" s="2">
        <v>179.6</v>
      </c>
      <c r="S890" s="2" t="s">
        <v>5269</v>
      </c>
      <c r="T890" s="2">
        <v>179.6</v>
      </c>
    </row>
    <row r="891" spans="1:20">
      <c r="A891" s="2" t="s">
        <v>3699</v>
      </c>
      <c r="B891" s="2" t="s">
        <v>1396</v>
      </c>
      <c r="C891" s="2" t="s">
        <v>68</v>
      </c>
      <c r="D891" s="2" t="s">
        <v>224</v>
      </c>
      <c r="E891" s="2">
        <v>436.7</v>
      </c>
      <c r="F891" s="2">
        <v>429.7</v>
      </c>
      <c r="G891" s="2">
        <v>447.1</v>
      </c>
      <c r="H891" s="2">
        <v>467.8</v>
      </c>
      <c r="I891" s="2">
        <v>351</v>
      </c>
      <c r="J891" s="2">
        <v>352</v>
      </c>
      <c r="K891" s="2">
        <v>564.4</v>
      </c>
      <c r="L891" s="2">
        <v>774.7</v>
      </c>
      <c r="M891" s="2">
        <v>872.4</v>
      </c>
      <c r="N891" s="2">
        <v>881.2</v>
      </c>
      <c r="O891" s="2">
        <v>891.5</v>
      </c>
      <c r="P891" s="2">
        <v>945.7</v>
      </c>
      <c r="Q891" s="2">
        <v>953</v>
      </c>
      <c r="R891" s="2">
        <v>296.39999999999998</v>
      </c>
      <c r="S891" s="2" t="s">
        <v>5269</v>
      </c>
      <c r="T891" s="2">
        <v>296.39999999999998</v>
      </c>
    </row>
    <row r="892" spans="1:20">
      <c r="A892" s="2" t="s">
        <v>3700</v>
      </c>
      <c r="B892" s="2" t="s">
        <v>1397</v>
      </c>
      <c r="C892" s="2" t="s">
        <v>68</v>
      </c>
      <c r="D892" s="2" t="s">
        <v>224</v>
      </c>
      <c r="E892" s="2">
        <v>405.2</v>
      </c>
      <c r="F892" s="2">
        <v>397.8</v>
      </c>
      <c r="G892" s="2">
        <v>415.6</v>
      </c>
      <c r="H892" s="2">
        <v>437</v>
      </c>
      <c r="I892" s="2">
        <v>329.1</v>
      </c>
      <c r="J892" s="2">
        <v>374.1</v>
      </c>
      <c r="K892" s="2">
        <v>605.79999999999995</v>
      </c>
      <c r="L892" s="2">
        <v>816.9</v>
      </c>
      <c r="M892" s="2">
        <v>914.6</v>
      </c>
      <c r="N892" s="2">
        <v>923.4</v>
      </c>
      <c r="O892" s="2">
        <v>933.7</v>
      </c>
      <c r="P892" s="2">
        <v>987</v>
      </c>
      <c r="Q892" s="2">
        <v>994.3</v>
      </c>
      <c r="R892" s="2">
        <v>255.9</v>
      </c>
      <c r="S892" s="2" t="s">
        <v>5269</v>
      </c>
      <c r="T892" s="2">
        <v>255.9</v>
      </c>
    </row>
    <row r="893" spans="1:20">
      <c r="A893" s="2" t="s">
        <v>3701</v>
      </c>
      <c r="B893" s="2" t="s">
        <v>1398</v>
      </c>
      <c r="C893" s="2" t="s">
        <v>68</v>
      </c>
      <c r="D893" s="2" t="s">
        <v>224</v>
      </c>
      <c r="E893" s="2">
        <v>253</v>
      </c>
      <c r="F893" s="2">
        <v>252.5</v>
      </c>
      <c r="G893" s="2">
        <v>249.7</v>
      </c>
      <c r="H893" s="2">
        <v>264.5</v>
      </c>
      <c r="I893" s="2">
        <v>396.8</v>
      </c>
      <c r="J893" s="2">
        <v>512.79999999999995</v>
      </c>
      <c r="K893" s="2">
        <v>750.9</v>
      </c>
      <c r="L893" s="2">
        <v>969.1</v>
      </c>
      <c r="M893" s="2">
        <v>1062.5</v>
      </c>
      <c r="N893" s="2">
        <v>1071.4000000000001</v>
      </c>
      <c r="O893" s="2">
        <v>1083</v>
      </c>
      <c r="P893" s="2">
        <v>1150.2</v>
      </c>
      <c r="Q893" s="2">
        <v>1157.3</v>
      </c>
      <c r="R893" s="2">
        <v>228.7</v>
      </c>
      <c r="S893" s="2" t="s">
        <v>5269</v>
      </c>
      <c r="T893" s="2">
        <v>228.7</v>
      </c>
    </row>
    <row r="894" spans="1:20">
      <c r="A894" s="2" t="s">
        <v>3702</v>
      </c>
      <c r="B894" s="2" t="s">
        <v>1399</v>
      </c>
      <c r="C894" s="2" t="s">
        <v>68</v>
      </c>
      <c r="D894" s="2" t="s">
        <v>224</v>
      </c>
      <c r="E894" s="2">
        <v>434.1</v>
      </c>
      <c r="F894" s="2">
        <v>427</v>
      </c>
      <c r="G894" s="2">
        <v>444.4</v>
      </c>
      <c r="H894" s="2">
        <v>465.1</v>
      </c>
      <c r="I894" s="2">
        <v>348.5</v>
      </c>
      <c r="J894" s="2">
        <v>351.6</v>
      </c>
      <c r="K894" s="2">
        <v>566.79999999999995</v>
      </c>
      <c r="L894" s="2">
        <v>777.4</v>
      </c>
      <c r="M894" s="2">
        <v>875</v>
      </c>
      <c r="N894" s="2">
        <v>883.9</v>
      </c>
      <c r="O894" s="2">
        <v>894.2</v>
      </c>
      <c r="P894" s="2">
        <v>948.5</v>
      </c>
      <c r="Q894" s="2">
        <v>955.8</v>
      </c>
      <c r="R894" s="2">
        <v>294</v>
      </c>
      <c r="S894" s="2" t="s">
        <v>5269</v>
      </c>
      <c r="T894" s="2">
        <v>294</v>
      </c>
    </row>
    <row r="895" spans="1:20">
      <c r="A895" s="2" t="s">
        <v>3703</v>
      </c>
      <c r="B895" s="2" t="s">
        <v>1400</v>
      </c>
      <c r="C895" s="2" t="s">
        <v>68</v>
      </c>
      <c r="D895" s="2" t="s">
        <v>224</v>
      </c>
      <c r="E895" s="2">
        <v>419</v>
      </c>
      <c r="F895" s="2">
        <v>412.5</v>
      </c>
      <c r="G895" s="2">
        <v>429.1</v>
      </c>
      <c r="H895" s="2">
        <v>448.7</v>
      </c>
      <c r="I895" s="2">
        <v>332.4</v>
      </c>
      <c r="J895" s="2">
        <v>316.2</v>
      </c>
      <c r="K895" s="2">
        <v>558.70000000000005</v>
      </c>
      <c r="L895" s="2">
        <v>775.4</v>
      </c>
      <c r="M895" s="2">
        <v>871.4</v>
      </c>
      <c r="N895" s="2">
        <v>880.3</v>
      </c>
      <c r="O895" s="2">
        <v>891.2</v>
      </c>
      <c r="P895" s="2">
        <v>953.1</v>
      </c>
      <c r="Q895" s="2">
        <v>960.2</v>
      </c>
      <c r="R895" s="2">
        <v>310.39999999999998</v>
      </c>
      <c r="S895" s="2" t="s">
        <v>5269</v>
      </c>
      <c r="T895" s="2">
        <v>310.39999999999998</v>
      </c>
    </row>
    <row r="896" spans="1:20">
      <c r="A896" s="2" t="s">
        <v>3704</v>
      </c>
      <c r="B896" s="2" t="s">
        <v>1401</v>
      </c>
      <c r="C896" s="2" t="s">
        <v>68</v>
      </c>
      <c r="D896" s="2" t="s">
        <v>224</v>
      </c>
      <c r="E896" s="2">
        <v>572.1</v>
      </c>
      <c r="F896" s="2">
        <v>564.79999999999995</v>
      </c>
      <c r="G896" s="2">
        <v>579.5</v>
      </c>
      <c r="H896" s="2">
        <v>600</v>
      </c>
      <c r="I896" s="2">
        <v>567.9</v>
      </c>
      <c r="J896" s="2">
        <v>630</v>
      </c>
      <c r="K896" s="2">
        <v>830.7</v>
      </c>
      <c r="L896" s="2">
        <v>1011.1</v>
      </c>
      <c r="M896" s="2">
        <v>1108.0999999999999</v>
      </c>
      <c r="N896" s="2">
        <v>1116.2</v>
      </c>
      <c r="O896" s="2">
        <v>1123.8</v>
      </c>
      <c r="P896" s="2">
        <v>1144.7</v>
      </c>
      <c r="Q896" s="2">
        <v>1152.0999999999999</v>
      </c>
      <c r="R896" s="2">
        <v>167.1</v>
      </c>
      <c r="S896" s="2" t="s">
        <v>5269</v>
      </c>
      <c r="T896" s="2">
        <v>167.1</v>
      </c>
    </row>
    <row r="897" spans="1:20">
      <c r="A897" s="2" t="s">
        <v>3705</v>
      </c>
      <c r="B897" s="2" t="s">
        <v>1403</v>
      </c>
      <c r="C897" s="2" t="s">
        <v>68</v>
      </c>
      <c r="D897" s="2" t="s">
        <v>224</v>
      </c>
      <c r="E897" s="2">
        <v>579.6</v>
      </c>
      <c r="F897" s="2">
        <v>572</v>
      </c>
      <c r="G897" s="2">
        <v>587.79999999999995</v>
      </c>
      <c r="H897" s="2">
        <v>609.1</v>
      </c>
      <c r="I897" s="2">
        <v>558.5</v>
      </c>
      <c r="J897" s="2">
        <v>610</v>
      </c>
      <c r="K897" s="2">
        <v>798.6</v>
      </c>
      <c r="L897" s="2">
        <v>971.9</v>
      </c>
      <c r="M897" s="2">
        <v>1068.0999999999999</v>
      </c>
      <c r="N897" s="2">
        <v>1076</v>
      </c>
      <c r="O897" s="2">
        <v>1083.2</v>
      </c>
      <c r="P897" s="2">
        <v>1100.3</v>
      </c>
      <c r="Q897" s="2">
        <v>1107.7</v>
      </c>
      <c r="R897" s="2">
        <v>205.2</v>
      </c>
      <c r="S897" s="2" t="s">
        <v>5269</v>
      </c>
      <c r="T897" s="2">
        <v>205.2</v>
      </c>
    </row>
    <row r="898" spans="1:20">
      <c r="A898" s="2" t="s">
        <v>3706</v>
      </c>
      <c r="B898" s="2" t="s">
        <v>1405</v>
      </c>
      <c r="C898" s="2" t="s">
        <v>68</v>
      </c>
      <c r="D898" s="2" t="s">
        <v>224</v>
      </c>
      <c r="E898" s="2">
        <v>518.29999999999995</v>
      </c>
      <c r="F898" s="2">
        <v>511.1</v>
      </c>
      <c r="G898" s="2">
        <v>525.4</v>
      </c>
      <c r="H898" s="2">
        <v>545.70000000000005</v>
      </c>
      <c r="I898" s="2">
        <v>523.29999999999995</v>
      </c>
      <c r="J898" s="2">
        <v>594.1</v>
      </c>
      <c r="K898" s="2">
        <v>806.9</v>
      </c>
      <c r="L898" s="2">
        <v>997.2</v>
      </c>
      <c r="M898" s="2">
        <v>1095.3</v>
      </c>
      <c r="N898" s="2">
        <v>1103.5999999999999</v>
      </c>
      <c r="O898" s="2">
        <v>1112</v>
      </c>
      <c r="P898" s="2">
        <v>1140.8</v>
      </c>
      <c r="Q898" s="2">
        <v>1148.2</v>
      </c>
      <c r="R898" s="2">
        <v>120.7</v>
      </c>
      <c r="S898" s="2" t="s">
        <v>5269</v>
      </c>
      <c r="T898" s="2">
        <v>120.7</v>
      </c>
    </row>
    <row r="899" spans="1:20">
      <c r="A899" s="2" t="s">
        <v>3707</v>
      </c>
      <c r="B899" s="2" t="s">
        <v>1407</v>
      </c>
      <c r="C899" s="2" t="s">
        <v>68</v>
      </c>
      <c r="D899" s="2" t="s">
        <v>224</v>
      </c>
      <c r="E899" s="2">
        <v>471.8</v>
      </c>
      <c r="F899" s="2">
        <v>466</v>
      </c>
      <c r="G899" s="2">
        <v>475.4</v>
      </c>
      <c r="H899" s="2">
        <v>491.7</v>
      </c>
      <c r="I899" s="2">
        <v>531.9</v>
      </c>
      <c r="J899" s="2">
        <v>628.29999999999995</v>
      </c>
      <c r="K899" s="2">
        <v>862.9</v>
      </c>
      <c r="L899" s="2">
        <v>1068.5999999999999</v>
      </c>
      <c r="M899" s="2">
        <v>1167</v>
      </c>
      <c r="N899" s="2">
        <v>1175.7</v>
      </c>
      <c r="O899" s="2">
        <v>1185.3</v>
      </c>
      <c r="P899" s="2">
        <v>1226.9000000000001</v>
      </c>
      <c r="Q899" s="2">
        <v>1234.3</v>
      </c>
      <c r="R899" s="2">
        <v>4.0999999999999996</v>
      </c>
      <c r="S899" s="2" t="s">
        <v>5269</v>
      </c>
      <c r="T899" s="2">
        <v>4.0999999999999996</v>
      </c>
    </row>
    <row r="900" spans="1:20">
      <c r="A900" s="2" t="s">
        <v>3708</v>
      </c>
      <c r="B900" s="2" t="s">
        <v>1409</v>
      </c>
      <c r="C900" s="2" t="s">
        <v>68</v>
      </c>
      <c r="D900" s="2" t="s">
        <v>224</v>
      </c>
      <c r="E900" s="2">
        <v>329.2</v>
      </c>
      <c r="F900" s="2">
        <v>322.10000000000002</v>
      </c>
      <c r="G900" s="2">
        <v>336</v>
      </c>
      <c r="H900" s="2">
        <v>356.4</v>
      </c>
      <c r="I900" s="2">
        <v>386</v>
      </c>
      <c r="J900" s="2">
        <v>494.9</v>
      </c>
      <c r="K900" s="2">
        <v>737.6</v>
      </c>
      <c r="L900" s="2">
        <v>952.5</v>
      </c>
      <c r="M900" s="2">
        <v>1049.4000000000001</v>
      </c>
      <c r="N900" s="2">
        <v>1058.3</v>
      </c>
      <c r="O900" s="2">
        <v>1069</v>
      </c>
      <c r="P900" s="2">
        <v>1124.7</v>
      </c>
      <c r="Q900" s="2">
        <v>1132</v>
      </c>
      <c r="R900" s="2">
        <v>153.80000000000001</v>
      </c>
      <c r="S900" s="2" t="s">
        <v>5269</v>
      </c>
      <c r="T900" s="2">
        <v>153.80000000000001</v>
      </c>
    </row>
    <row r="901" spans="1:20">
      <c r="A901" s="2" t="s">
        <v>3709</v>
      </c>
      <c r="B901" s="2" t="s">
        <v>1410</v>
      </c>
      <c r="C901" s="2" t="s">
        <v>68</v>
      </c>
      <c r="D901" s="2" t="s">
        <v>224</v>
      </c>
      <c r="E901" s="2">
        <v>247.4</v>
      </c>
      <c r="F901" s="2">
        <v>242.7</v>
      </c>
      <c r="G901" s="2">
        <v>252.9</v>
      </c>
      <c r="H901" s="2">
        <v>274.3</v>
      </c>
      <c r="I901" s="2">
        <v>383.5</v>
      </c>
      <c r="J901" s="2">
        <v>499.7</v>
      </c>
      <c r="K901" s="2">
        <v>738.6</v>
      </c>
      <c r="L901" s="2">
        <v>956.8</v>
      </c>
      <c r="M901" s="2">
        <v>1050.5</v>
      </c>
      <c r="N901" s="2">
        <v>1059.4000000000001</v>
      </c>
      <c r="O901" s="2">
        <v>1070.9000000000001</v>
      </c>
      <c r="P901" s="2">
        <v>1137.4000000000001</v>
      </c>
      <c r="Q901" s="2">
        <v>1144.5</v>
      </c>
      <c r="R901" s="2">
        <v>225.2</v>
      </c>
      <c r="S901" s="2" t="s">
        <v>5269</v>
      </c>
      <c r="T901" s="2">
        <v>225.2</v>
      </c>
    </row>
    <row r="902" spans="1:20">
      <c r="A902" s="2" t="s">
        <v>3710</v>
      </c>
      <c r="B902" s="2" t="s">
        <v>1411</v>
      </c>
      <c r="C902" s="2" t="s">
        <v>68</v>
      </c>
      <c r="D902" s="2" t="s">
        <v>224</v>
      </c>
      <c r="E902" s="2">
        <v>246.9</v>
      </c>
      <c r="F902" s="2">
        <v>246.3</v>
      </c>
      <c r="G902" s="2">
        <v>245.8</v>
      </c>
      <c r="H902" s="2">
        <v>265.3</v>
      </c>
      <c r="I902" s="2">
        <v>390.8</v>
      </c>
      <c r="J902" s="2">
        <v>506.7</v>
      </c>
      <c r="K902" s="2">
        <v>744.6</v>
      </c>
      <c r="L902" s="2">
        <v>962.8</v>
      </c>
      <c r="M902" s="2">
        <v>1056.3</v>
      </c>
      <c r="N902" s="2">
        <v>1065.2</v>
      </c>
      <c r="O902" s="2">
        <v>1076.7</v>
      </c>
      <c r="P902" s="2">
        <v>1144</v>
      </c>
      <c r="Q902" s="2">
        <v>1151.0999999999999</v>
      </c>
      <c r="R902" s="2">
        <v>230.5</v>
      </c>
      <c r="S902" s="2" t="s">
        <v>5269</v>
      </c>
      <c r="T902" s="2">
        <v>230.5</v>
      </c>
    </row>
    <row r="903" spans="1:20">
      <c r="A903" s="2" t="s">
        <v>3711</v>
      </c>
      <c r="B903" s="2" t="s">
        <v>1412</v>
      </c>
      <c r="C903" s="2" t="s">
        <v>63</v>
      </c>
      <c r="D903" s="2" t="s">
        <v>224</v>
      </c>
      <c r="E903" s="2">
        <v>770.7</v>
      </c>
      <c r="F903" s="2">
        <v>765.2</v>
      </c>
      <c r="G903" s="2">
        <v>785.4</v>
      </c>
      <c r="H903" s="2">
        <v>803.6</v>
      </c>
      <c r="I903" s="2">
        <v>562.1</v>
      </c>
      <c r="J903" s="2">
        <v>442</v>
      </c>
      <c r="K903" s="2">
        <v>261.7</v>
      </c>
      <c r="L903" s="2">
        <v>251.5</v>
      </c>
      <c r="M903" s="2">
        <v>302.89999999999998</v>
      </c>
      <c r="N903" s="2">
        <v>308.89999999999998</v>
      </c>
      <c r="O903" s="2">
        <v>316.89999999999998</v>
      </c>
      <c r="P903" s="2">
        <v>378.7</v>
      </c>
      <c r="Q903" s="2">
        <v>384.1</v>
      </c>
      <c r="R903" s="2">
        <v>229.8</v>
      </c>
      <c r="S903" s="2" t="s">
        <v>5269</v>
      </c>
      <c r="T903" s="2">
        <v>229.8</v>
      </c>
    </row>
    <row r="904" spans="1:20">
      <c r="A904" s="2" t="s">
        <v>3712</v>
      </c>
      <c r="B904" s="2" t="s">
        <v>1413</v>
      </c>
      <c r="C904" s="2" t="s">
        <v>68</v>
      </c>
      <c r="D904" s="2" t="s">
        <v>224</v>
      </c>
      <c r="E904" s="2">
        <v>255.3</v>
      </c>
      <c r="F904" s="2">
        <v>254.2</v>
      </c>
      <c r="G904" s="2">
        <v>252.9</v>
      </c>
      <c r="H904" s="2">
        <v>267.60000000000002</v>
      </c>
      <c r="I904" s="2">
        <v>397.7</v>
      </c>
      <c r="J904" s="2">
        <v>513.79999999999995</v>
      </c>
      <c r="K904" s="2">
        <v>752.3</v>
      </c>
      <c r="L904" s="2">
        <v>970.6</v>
      </c>
      <c r="M904" s="2">
        <v>1064.0999999999999</v>
      </c>
      <c r="N904" s="2">
        <v>1073</v>
      </c>
      <c r="O904" s="2">
        <v>1084.5999999999999</v>
      </c>
      <c r="P904" s="2">
        <v>1151.4000000000001</v>
      </c>
      <c r="Q904" s="2">
        <v>1158.5</v>
      </c>
      <c r="R904" s="2">
        <v>225.4</v>
      </c>
      <c r="S904" s="2" t="s">
        <v>5269</v>
      </c>
      <c r="T904" s="2">
        <v>225.4</v>
      </c>
    </row>
    <row r="905" spans="1:20">
      <c r="A905" s="2" t="s">
        <v>3713</v>
      </c>
      <c r="B905" s="2" t="s">
        <v>1414</v>
      </c>
      <c r="C905" s="2" t="s">
        <v>68</v>
      </c>
      <c r="D905" s="2" t="s">
        <v>224</v>
      </c>
      <c r="E905" s="2">
        <v>253.2</v>
      </c>
      <c r="F905" s="2">
        <v>250.3</v>
      </c>
      <c r="G905" s="2">
        <v>254.5</v>
      </c>
      <c r="H905" s="2">
        <v>273</v>
      </c>
      <c r="I905" s="2">
        <v>391.4</v>
      </c>
      <c r="J905" s="2">
        <v>507.7</v>
      </c>
      <c r="K905" s="2">
        <v>746.8</v>
      </c>
      <c r="L905" s="2">
        <v>965</v>
      </c>
      <c r="M905" s="2">
        <v>1058.9000000000001</v>
      </c>
      <c r="N905" s="2">
        <v>1067.8</v>
      </c>
      <c r="O905" s="2">
        <v>1079.2</v>
      </c>
      <c r="P905" s="2">
        <v>1145.5</v>
      </c>
      <c r="Q905" s="2">
        <v>1152.7</v>
      </c>
      <c r="R905" s="2">
        <v>221.7</v>
      </c>
      <c r="S905" s="2" t="s">
        <v>5269</v>
      </c>
      <c r="T905" s="2">
        <v>221.7</v>
      </c>
    </row>
    <row r="906" spans="1:20">
      <c r="A906" s="2" t="s">
        <v>3714</v>
      </c>
      <c r="B906" s="2" t="s">
        <v>1415</v>
      </c>
      <c r="C906" s="2" t="s">
        <v>68</v>
      </c>
      <c r="D906" s="2" t="s">
        <v>224</v>
      </c>
      <c r="E906" s="2">
        <v>617.5</v>
      </c>
      <c r="F906" s="2">
        <v>609.79999999999995</v>
      </c>
      <c r="G906" s="2">
        <v>627.70000000000005</v>
      </c>
      <c r="H906" s="2">
        <v>649.70000000000005</v>
      </c>
      <c r="I906" s="2">
        <v>543.6</v>
      </c>
      <c r="J906" s="2">
        <v>548.1</v>
      </c>
      <c r="K906" s="2">
        <v>660.4</v>
      </c>
      <c r="L906" s="2">
        <v>793.1</v>
      </c>
      <c r="M906" s="2">
        <v>884.1</v>
      </c>
      <c r="N906" s="2">
        <v>891.3</v>
      </c>
      <c r="O906" s="2">
        <v>896.9</v>
      </c>
      <c r="P906" s="2">
        <v>902.2</v>
      </c>
      <c r="Q906" s="2">
        <v>909.4</v>
      </c>
      <c r="R906" s="2">
        <v>364.3</v>
      </c>
      <c r="S906" s="2" t="s">
        <v>5269</v>
      </c>
      <c r="T906" s="2">
        <v>364.3</v>
      </c>
    </row>
    <row r="907" spans="1:20">
      <c r="A907" s="2" t="s">
        <v>3715</v>
      </c>
      <c r="B907" s="2" t="s">
        <v>1417</v>
      </c>
      <c r="C907" s="2" t="s">
        <v>68</v>
      </c>
      <c r="D907" s="2" t="s">
        <v>224</v>
      </c>
      <c r="E907" s="2">
        <v>358.5</v>
      </c>
      <c r="F907" s="2">
        <v>352</v>
      </c>
      <c r="G907" s="2">
        <v>363.7</v>
      </c>
      <c r="H907" s="2">
        <v>382.4</v>
      </c>
      <c r="I907" s="2">
        <v>420.8</v>
      </c>
      <c r="J907" s="2">
        <v>526.5</v>
      </c>
      <c r="K907" s="2">
        <v>767.9</v>
      </c>
      <c r="L907" s="2">
        <v>981.1</v>
      </c>
      <c r="M907" s="2">
        <v>1078.5</v>
      </c>
      <c r="N907" s="2">
        <v>1087.4000000000001</v>
      </c>
      <c r="O907" s="2">
        <v>1097.8</v>
      </c>
      <c r="P907" s="2">
        <v>1150.2</v>
      </c>
      <c r="Q907" s="2">
        <v>1157.5999999999999</v>
      </c>
      <c r="R907" s="2">
        <v>117.7</v>
      </c>
      <c r="S907" s="2" t="s">
        <v>5269</v>
      </c>
      <c r="T907" s="2">
        <v>117.7</v>
      </c>
    </row>
    <row r="908" spans="1:20">
      <c r="A908" s="2" t="s">
        <v>3716</v>
      </c>
      <c r="B908" s="2" t="s">
        <v>1419</v>
      </c>
      <c r="C908" s="2" t="s">
        <v>68</v>
      </c>
      <c r="D908" s="2" t="s">
        <v>224</v>
      </c>
      <c r="E908" s="2">
        <v>605.6</v>
      </c>
      <c r="F908" s="2">
        <v>598</v>
      </c>
      <c r="G908" s="2">
        <v>613.79999999999995</v>
      </c>
      <c r="H908" s="2">
        <v>635.1</v>
      </c>
      <c r="I908" s="2">
        <v>583.70000000000005</v>
      </c>
      <c r="J908" s="2">
        <v>633.1</v>
      </c>
      <c r="K908" s="2">
        <v>816.8</v>
      </c>
      <c r="L908" s="2">
        <v>985.5</v>
      </c>
      <c r="M908" s="2">
        <v>1080.8</v>
      </c>
      <c r="N908" s="2">
        <v>1088.5999999999999</v>
      </c>
      <c r="O908" s="2">
        <v>1095.5</v>
      </c>
      <c r="P908" s="2">
        <v>1109</v>
      </c>
      <c r="Q908" s="2">
        <v>1116.3</v>
      </c>
      <c r="R908" s="2">
        <v>224.1</v>
      </c>
      <c r="S908" s="2" t="s">
        <v>5269</v>
      </c>
      <c r="T908" s="2">
        <v>224.1</v>
      </c>
    </row>
    <row r="909" spans="1:20">
      <c r="A909" s="2" t="s">
        <v>3717</v>
      </c>
      <c r="B909" s="2" t="s">
        <v>1421</v>
      </c>
      <c r="C909" s="2" t="s">
        <v>68</v>
      </c>
      <c r="D909" s="2" t="s">
        <v>224</v>
      </c>
      <c r="E909" s="2">
        <v>802.3</v>
      </c>
      <c r="F909" s="2">
        <v>794.5</v>
      </c>
      <c r="G909" s="2">
        <v>811.5</v>
      </c>
      <c r="H909" s="2">
        <v>833.5</v>
      </c>
      <c r="I909" s="2">
        <v>752.7</v>
      </c>
      <c r="J909" s="2">
        <v>775</v>
      </c>
      <c r="K909" s="2">
        <v>903.3</v>
      </c>
      <c r="L909" s="2">
        <v>1021</v>
      </c>
      <c r="M909" s="2">
        <v>1104.0999999999999</v>
      </c>
      <c r="N909" s="2">
        <v>1110.4000000000001</v>
      </c>
      <c r="O909" s="2">
        <v>1113.9000000000001</v>
      </c>
      <c r="P909" s="2">
        <v>1095.3</v>
      </c>
      <c r="Q909" s="2">
        <v>1101.8</v>
      </c>
      <c r="R909" s="2">
        <v>444.5</v>
      </c>
      <c r="S909" s="2" t="s">
        <v>5269</v>
      </c>
      <c r="T909" s="2">
        <v>444.5</v>
      </c>
    </row>
    <row r="910" spans="1:20">
      <c r="A910" s="2" t="s">
        <v>3718</v>
      </c>
      <c r="B910" s="2" t="s">
        <v>1423</v>
      </c>
      <c r="C910" s="2" t="s">
        <v>68</v>
      </c>
      <c r="D910" s="2" t="s">
        <v>224</v>
      </c>
      <c r="E910" s="2">
        <v>369.9</v>
      </c>
      <c r="F910" s="2">
        <v>362.6</v>
      </c>
      <c r="G910" s="2">
        <v>377</v>
      </c>
      <c r="H910" s="2">
        <v>397.6</v>
      </c>
      <c r="I910" s="2">
        <v>402.4</v>
      </c>
      <c r="J910" s="2">
        <v>501.2</v>
      </c>
      <c r="K910" s="2">
        <v>740.2</v>
      </c>
      <c r="L910" s="2">
        <v>951.2</v>
      </c>
      <c r="M910" s="2">
        <v>1049.0999999999999</v>
      </c>
      <c r="N910" s="2">
        <v>1057.9000000000001</v>
      </c>
      <c r="O910" s="2">
        <v>1068.0999999999999</v>
      </c>
      <c r="P910" s="2">
        <v>1118</v>
      </c>
      <c r="Q910" s="2">
        <v>1125.4000000000001</v>
      </c>
      <c r="R910" s="2">
        <v>128.4</v>
      </c>
      <c r="S910" s="2" t="s">
        <v>5269</v>
      </c>
      <c r="T910" s="2">
        <v>128.4</v>
      </c>
    </row>
    <row r="911" spans="1:20">
      <c r="A911" s="2" t="s">
        <v>3719</v>
      </c>
      <c r="B911" s="2" t="s">
        <v>1425</v>
      </c>
      <c r="C911" s="2" t="s">
        <v>68</v>
      </c>
      <c r="D911" s="2" t="s">
        <v>224</v>
      </c>
      <c r="E911" s="2">
        <v>456.2</v>
      </c>
      <c r="F911" s="2">
        <v>450.6</v>
      </c>
      <c r="G911" s="2">
        <v>459.3</v>
      </c>
      <c r="H911" s="2">
        <v>475</v>
      </c>
      <c r="I911" s="2">
        <v>523.5</v>
      </c>
      <c r="J911" s="2">
        <v>623</v>
      </c>
      <c r="K911" s="2">
        <v>859.9</v>
      </c>
      <c r="L911" s="2">
        <v>1067.7</v>
      </c>
      <c r="M911" s="2">
        <v>1166</v>
      </c>
      <c r="N911" s="2">
        <v>1174.8</v>
      </c>
      <c r="O911" s="2">
        <v>1184.5999999999999</v>
      </c>
      <c r="P911" s="2">
        <v>1228.5999999999999</v>
      </c>
      <c r="Q911" s="2">
        <v>1236</v>
      </c>
      <c r="R911" s="2">
        <v>23.4</v>
      </c>
      <c r="S911" s="2" t="s">
        <v>5269</v>
      </c>
      <c r="T911" s="2">
        <v>23.4</v>
      </c>
    </row>
    <row r="912" spans="1:20">
      <c r="A912" s="2" t="s">
        <v>3720</v>
      </c>
      <c r="B912" s="2" t="s">
        <v>1426</v>
      </c>
      <c r="C912" s="2" t="s">
        <v>68</v>
      </c>
      <c r="D912" s="2" t="s">
        <v>224</v>
      </c>
      <c r="E912" s="2">
        <v>573</v>
      </c>
      <c r="F912" s="2">
        <v>565.6</v>
      </c>
      <c r="G912" s="2">
        <v>580.29999999999995</v>
      </c>
      <c r="H912" s="2">
        <v>600.9</v>
      </c>
      <c r="I912" s="2">
        <v>568.6</v>
      </c>
      <c r="J912" s="2">
        <v>630.6</v>
      </c>
      <c r="K912" s="2">
        <v>831.1</v>
      </c>
      <c r="L912" s="2">
        <v>1011.4</v>
      </c>
      <c r="M912" s="2">
        <v>1108.3</v>
      </c>
      <c r="N912" s="2">
        <v>1116.4000000000001</v>
      </c>
      <c r="O912" s="2">
        <v>1124</v>
      </c>
      <c r="P912" s="2">
        <v>1144.8</v>
      </c>
      <c r="Q912" s="2">
        <v>1152.2</v>
      </c>
      <c r="R912" s="2">
        <v>167.9</v>
      </c>
      <c r="S912" s="2" t="s">
        <v>5269</v>
      </c>
      <c r="T912" s="2">
        <v>167.9</v>
      </c>
    </row>
    <row r="913" spans="1:20">
      <c r="A913" s="2" t="s">
        <v>3721</v>
      </c>
      <c r="B913" s="2" t="s">
        <v>1427</v>
      </c>
      <c r="C913" s="2" t="s">
        <v>68</v>
      </c>
      <c r="D913" s="2" t="s">
        <v>224</v>
      </c>
      <c r="E913" s="2">
        <v>253.4</v>
      </c>
      <c r="F913" s="2">
        <v>247</v>
      </c>
      <c r="G913" s="2">
        <v>260.3</v>
      </c>
      <c r="H913" s="2">
        <v>281.8</v>
      </c>
      <c r="I913" s="2">
        <v>379.2</v>
      </c>
      <c r="J913" s="2">
        <v>495.6</v>
      </c>
      <c r="K913" s="2">
        <v>735.3</v>
      </c>
      <c r="L913" s="2">
        <v>953.5</v>
      </c>
      <c r="M913" s="2">
        <v>1047.5999999999999</v>
      </c>
      <c r="N913" s="2">
        <v>1056.5</v>
      </c>
      <c r="O913" s="2">
        <v>1067.9000000000001</v>
      </c>
      <c r="P913" s="2">
        <v>1133.5999999999999</v>
      </c>
      <c r="Q913" s="2">
        <v>1140.7</v>
      </c>
      <c r="R913" s="2">
        <v>219.7</v>
      </c>
      <c r="S913" s="2" t="s">
        <v>5269</v>
      </c>
      <c r="T913" s="2">
        <v>219.7</v>
      </c>
    </row>
    <row r="914" spans="1:20">
      <c r="A914" s="2" t="s">
        <v>3722</v>
      </c>
      <c r="B914" s="2" t="s">
        <v>1429</v>
      </c>
      <c r="C914" s="2" t="s">
        <v>63</v>
      </c>
      <c r="D914" s="2" t="s">
        <v>224</v>
      </c>
      <c r="E914" s="2">
        <v>773.9</v>
      </c>
      <c r="F914" s="2">
        <v>768.4</v>
      </c>
      <c r="G914" s="2">
        <v>788.6</v>
      </c>
      <c r="H914" s="2">
        <v>806.8</v>
      </c>
      <c r="I914" s="2">
        <v>565.29999999999995</v>
      </c>
      <c r="J914" s="2">
        <v>445.5</v>
      </c>
      <c r="K914" s="2">
        <v>266.3</v>
      </c>
      <c r="L914" s="2">
        <v>255.1</v>
      </c>
      <c r="M914" s="2">
        <v>305.7</v>
      </c>
      <c r="N914" s="2">
        <v>311.60000000000002</v>
      </c>
      <c r="O914" s="2">
        <v>319.39999999999998</v>
      </c>
      <c r="P914" s="2">
        <v>379.1</v>
      </c>
      <c r="Q914" s="2">
        <v>384.5</v>
      </c>
      <c r="R914" s="2">
        <v>234.3</v>
      </c>
      <c r="S914" s="2" t="s">
        <v>5269</v>
      </c>
      <c r="T914" s="2">
        <v>234.3</v>
      </c>
    </row>
    <row r="915" spans="1:20">
      <c r="A915" s="2" t="s">
        <v>3723</v>
      </c>
      <c r="B915" s="2" t="s">
        <v>1430</v>
      </c>
      <c r="C915" s="2" t="s">
        <v>68</v>
      </c>
      <c r="D915" s="2" t="s">
        <v>224</v>
      </c>
      <c r="E915" s="2">
        <v>249.6</v>
      </c>
      <c r="F915" s="2">
        <v>249.6</v>
      </c>
      <c r="G915" s="2">
        <v>246</v>
      </c>
      <c r="H915" s="2">
        <v>262.7</v>
      </c>
      <c r="I915" s="2">
        <v>394.3</v>
      </c>
      <c r="J915" s="2">
        <v>510.1</v>
      </c>
      <c r="K915" s="2">
        <v>747.8</v>
      </c>
      <c r="L915" s="2">
        <v>966</v>
      </c>
      <c r="M915" s="2">
        <v>1059.4000000000001</v>
      </c>
      <c r="N915" s="2">
        <v>1068.3</v>
      </c>
      <c r="O915" s="2">
        <v>1079.8</v>
      </c>
      <c r="P915" s="2">
        <v>1147.3</v>
      </c>
      <c r="Q915" s="2">
        <v>1154.4000000000001</v>
      </c>
      <c r="R915" s="2">
        <v>231.5</v>
      </c>
      <c r="S915" s="2" t="s">
        <v>5269</v>
      </c>
      <c r="T915" s="2">
        <v>231.5</v>
      </c>
    </row>
    <row r="916" spans="1:20">
      <c r="A916" s="2" t="s">
        <v>3724</v>
      </c>
      <c r="B916" s="2" t="s">
        <v>1431</v>
      </c>
      <c r="C916" s="2" t="s">
        <v>68</v>
      </c>
      <c r="D916" s="2" t="s">
        <v>224</v>
      </c>
      <c r="E916" s="2">
        <v>265.10000000000002</v>
      </c>
      <c r="F916" s="2">
        <v>260.5</v>
      </c>
      <c r="G916" s="2">
        <v>267.89999999999998</v>
      </c>
      <c r="H916" s="2">
        <v>285.89999999999998</v>
      </c>
      <c r="I916" s="2">
        <v>392.3</v>
      </c>
      <c r="J916" s="2">
        <v>508.8</v>
      </c>
      <c r="K916" s="2">
        <v>749.4</v>
      </c>
      <c r="L916" s="2">
        <v>967.5</v>
      </c>
      <c r="M916" s="2">
        <v>1061.9000000000001</v>
      </c>
      <c r="N916" s="2">
        <v>1070.9000000000001</v>
      </c>
      <c r="O916" s="2">
        <v>1082.2</v>
      </c>
      <c r="P916" s="2">
        <v>1146.9000000000001</v>
      </c>
      <c r="Q916" s="2">
        <v>1154.0999999999999</v>
      </c>
      <c r="R916" s="2">
        <v>208.4</v>
      </c>
      <c r="S916" s="2" t="s">
        <v>5269</v>
      </c>
      <c r="T916" s="2">
        <v>208.4</v>
      </c>
    </row>
    <row r="917" spans="1:20">
      <c r="A917" s="2" t="s">
        <v>3725</v>
      </c>
      <c r="B917" s="2" t="s">
        <v>1433</v>
      </c>
      <c r="C917" s="2" t="s">
        <v>63</v>
      </c>
      <c r="D917" s="2" t="s">
        <v>224</v>
      </c>
      <c r="E917" s="2">
        <v>789.4</v>
      </c>
      <c r="F917" s="2">
        <v>783.6</v>
      </c>
      <c r="G917" s="2">
        <v>804.1</v>
      </c>
      <c r="H917" s="2">
        <v>823</v>
      </c>
      <c r="I917" s="2">
        <v>582.20000000000005</v>
      </c>
      <c r="J917" s="2">
        <v>465.9</v>
      </c>
      <c r="K917" s="2">
        <v>301.8</v>
      </c>
      <c r="L917" s="2">
        <v>296</v>
      </c>
      <c r="M917" s="2">
        <v>343.8</v>
      </c>
      <c r="N917" s="2">
        <v>349.3</v>
      </c>
      <c r="O917" s="2">
        <v>356.3</v>
      </c>
      <c r="P917" s="2">
        <v>404.2</v>
      </c>
      <c r="Q917" s="2">
        <v>409.4</v>
      </c>
      <c r="R917" s="2">
        <v>275.3</v>
      </c>
      <c r="S917" s="2" t="s">
        <v>5269</v>
      </c>
      <c r="T917" s="2">
        <v>275.3</v>
      </c>
    </row>
    <row r="918" spans="1:20">
      <c r="A918" s="2" t="s">
        <v>3726</v>
      </c>
      <c r="B918" s="2" t="s">
        <v>1434</v>
      </c>
      <c r="C918" s="2" t="s">
        <v>68</v>
      </c>
      <c r="D918" s="2" t="s">
        <v>224</v>
      </c>
      <c r="E918" s="2">
        <v>436.9</v>
      </c>
      <c r="F918" s="2">
        <v>429.2</v>
      </c>
      <c r="G918" s="2">
        <v>446.9</v>
      </c>
      <c r="H918" s="2">
        <v>469.1</v>
      </c>
      <c r="I918" s="2">
        <v>382.9</v>
      </c>
      <c r="J918" s="2">
        <v>431.8</v>
      </c>
      <c r="K918" s="2">
        <v>645.29999999999995</v>
      </c>
      <c r="L918" s="2">
        <v>845.7</v>
      </c>
      <c r="M918" s="2">
        <v>944.2</v>
      </c>
      <c r="N918" s="2">
        <v>952.8</v>
      </c>
      <c r="O918" s="2">
        <v>962.2</v>
      </c>
      <c r="P918" s="2">
        <v>1004.6</v>
      </c>
      <c r="Q918" s="2">
        <v>1012</v>
      </c>
      <c r="R918" s="2">
        <v>220.6</v>
      </c>
      <c r="S918" s="2" t="s">
        <v>5269</v>
      </c>
      <c r="T918" s="2">
        <v>220.6</v>
      </c>
    </row>
    <row r="919" spans="1:20">
      <c r="A919" s="2" t="s">
        <v>3727</v>
      </c>
      <c r="B919" s="2" t="s">
        <v>1436</v>
      </c>
      <c r="C919" s="2" t="s">
        <v>68</v>
      </c>
      <c r="D919" s="2" t="s">
        <v>224</v>
      </c>
      <c r="E919" s="2">
        <v>248.7</v>
      </c>
      <c r="F919" s="2">
        <v>247.2</v>
      </c>
      <c r="G919" s="2">
        <v>248.5</v>
      </c>
      <c r="H919" s="2">
        <v>267.60000000000002</v>
      </c>
      <c r="I919" s="2">
        <v>391.1</v>
      </c>
      <c r="J919" s="2">
        <v>507.1</v>
      </c>
      <c r="K919" s="2">
        <v>745.5</v>
      </c>
      <c r="L919" s="2">
        <v>963.7</v>
      </c>
      <c r="M919" s="2">
        <v>1057.2</v>
      </c>
      <c r="N919" s="2">
        <v>1066.0999999999999</v>
      </c>
      <c r="O919" s="2">
        <v>1077.7</v>
      </c>
      <c r="P919" s="2">
        <v>1144.7</v>
      </c>
      <c r="Q919" s="2">
        <v>1151.8</v>
      </c>
      <c r="R919" s="2">
        <v>227.7</v>
      </c>
      <c r="S919" s="2" t="s">
        <v>5269</v>
      </c>
      <c r="T919" s="2">
        <v>227.7</v>
      </c>
    </row>
    <row r="920" spans="1:20">
      <c r="A920" s="2" t="s">
        <v>3728</v>
      </c>
      <c r="B920" s="2" t="s">
        <v>1437</v>
      </c>
      <c r="C920" s="2" t="s">
        <v>68</v>
      </c>
      <c r="D920" s="2" t="s">
        <v>224</v>
      </c>
      <c r="E920" s="2">
        <v>276.2</v>
      </c>
      <c r="F920" s="2">
        <v>268.60000000000002</v>
      </c>
      <c r="G920" s="2">
        <v>286.5</v>
      </c>
      <c r="H920" s="2">
        <v>308.3</v>
      </c>
      <c r="I920" s="2">
        <v>345.6</v>
      </c>
      <c r="J920" s="2">
        <v>462.1</v>
      </c>
      <c r="K920" s="2">
        <v>702.5</v>
      </c>
      <c r="L920" s="2">
        <v>920.6</v>
      </c>
      <c r="M920" s="2">
        <v>1015.1</v>
      </c>
      <c r="N920" s="2">
        <v>1024</v>
      </c>
      <c r="O920" s="2">
        <v>1035.4000000000001</v>
      </c>
      <c r="P920" s="2">
        <v>1100.2</v>
      </c>
      <c r="Q920" s="2">
        <v>1107.3</v>
      </c>
      <c r="R920" s="2">
        <v>226.2</v>
      </c>
      <c r="S920" s="2" t="s">
        <v>5269</v>
      </c>
      <c r="T920" s="2">
        <v>226.2</v>
      </c>
    </row>
    <row r="921" spans="1:20">
      <c r="A921" s="2" t="s">
        <v>3729</v>
      </c>
      <c r="B921" s="2" t="s">
        <v>1439</v>
      </c>
      <c r="C921" s="2" t="s">
        <v>68</v>
      </c>
      <c r="D921" s="2" t="s">
        <v>224</v>
      </c>
      <c r="E921" s="2">
        <v>430</v>
      </c>
      <c r="F921" s="2">
        <v>423.5</v>
      </c>
      <c r="G921" s="2">
        <v>440.1</v>
      </c>
      <c r="H921" s="2">
        <v>459.6</v>
      </c>
      <c r="I921" s="2">
        <v>343.3</v>
      </c>
      <c r="J921" s="2">
        <v>323.2</v>
      </c>
      <c r="K921" s="2">
        <v>548.79999999999995</v>
      </c>
      <c r="L921" s="2">
        <v>765</v>
      </c>
      <c r="M921" s="2">
        <v>861.2</v>
      </c>
      <c r="N921" s="2">
        <v>870.1</v>
      </c>
      <c r="O921" s="2">
        <v>881</v>
      </c>
      <c r="P921" s="2">
        <v>942.2</v>
      </c>
      <c r="Q921" s="2">
        <v>949.4</v>
      </c>
      <c r="R921" s="2">
        <v>317.7</v>
      </c>
      <c r="S921" s="2" t="s">
        <v>5269</v>
      </c>
      <c r="T921" s="2">
        <v>317.7</v>
      </c>
    </row>
    <row r="922" spans="1:20">
      <c r="A922" s="2" t="s">
        <v>3730</v>
      </c>
      <c r="B922" s="2" t="s">
        <v>1441</v>
      </c>
      <c r="C922" s="2" t="s">
        <v>68</v>
      </c>
      <c r="D922" s="2" t="s">
        <v>224</v>
      </c>
      <c r="E922" s="2">
        <v>255.2</v>
      </c>
      <c r="F922" s="2">
        <v>250.9</v>
      </c>
      <c r="G922" s="2">
        <v>258.5</v>
      </c>
      <c r="H922" s="2">
        <v>278</v>
      </c>
      <c r="I922" s="2">
        <v>388.1</v>
      </c>
      <c r="J922" s="2">
        <v>504.6</v>
      </c>
      <c r="K922" s="2">
        <v>744.2</v>
      </c>
      <c r="L922" s="2">
        <v>962.4</v>
      </c>
      <c r="M922" s="2">
        <v>1056.4000000000001</v>
      </c>
      <c r="N922" s="2">
        <v>1065.4000000000001</v>
      </c>
      <c r="O922" s="2">
        <v>1076.8</v>
      </c>
      <c r="P922" s="2">
        <v>1142.5</v>
      </c>
      <c r="Q922" s="2">
        <v>1149.7</v>
      </c>
      <c r="R922" s="2">
        <v>218</v>
      </c>
      <c r="S922" s="2" t="s">
        <v>5269</v>
      </c>
      <c r="T922" s="2">
        <v>218</v>
      </c>
    </row>
    <row r="923" spans="1:20">
      <c r="A923" s="2" t="s">
        <v>3731</v>
      </c>
      <c r="B923" s="2" t="s">
        <v>1443</v>
      </c>
      <c r="C923" s="2" t="s">
        <v>68</v>
      </c>
      <c r="D923" s="2" t="s">
        <v>224</v>
      </c>
      <c r="E923" s="2">
        <v>248.8</v>
      </c>
      <c r="F923" s="2">
        <v>248.1</v>
      </c>
      <c r="G923" s="2">
        <v>247.2</v>
      </c>
      <c r="H923" s="2">
        <v>265.5</v>
      </c>
      <c r="I923" s="2">
        <v>392.4</v>
      </c>
      <c r="J923" s="2">
        <v>508.4</v>
      </c>
      <c r="K923" s="2">
        <v>746.5</v>
      </c>
      <c r="L923" s="2">
        <v>964.7</v>
      </c>
      <c r="M923" s="2">
        <v>1058.0999999999999</v>
      </c>
      <c r="N923" s="2">
        <v>1067</v>
      </c>
      <c r="O923" s="2">
        <v>1078.5999999999999</v>
      </c>
      <c r="P923" s="2">
        <v>1145.8</v>
      </c>
      <c r="Q923" s="2">
        <v>1152.9000000000001</v>
      </c>
      <c r="R923" s="2">
        <v>229.4</v>
      </c>
      <c r="S923" s="2" t="s">
        <v>5269</v>
      </c>
      <c r="T923" s="2">
        <v>229.4</v>
      </c>
    </row>
    <row r="924" spans="1:20">
      <c r="A924" s="2" t="s">
        <v>3732</v>
      </c>
      <c r="B924" s="2" t="s">
        <v>1444</v>
      </c>
      <c r="C924" s="2" t="s">
        <v>68</v>
      </c>
      <c r="D924" s="2" t="s">
        <v>224</v>
      </c>
      <c r="E924" s="2">
        <v>248.7</v>
      </c>
      <c r="F924" s="2">
        <v>248</v>
      </c>
      <c r="G924" s="2">
        <v>247.2</v>
      </c>
      <c r="H924" s="2">
        <v>265.60000000000002</v>
      </c>
      <c r="I924" s="2">
        <v>392.3</v>
      </c>
      <c r="J924" s="2">
        <v>508.3</v>
      </c>
      <c r="K924" s="2">
        <v>746.3</v>
      </c>
      <c r="L924" s="2">
        <v>964.6</v>
      </c>
      <c r="M924" s="2">
        <v>1058</v>
      </c>
      <c r="N924" s="2">
        <v>1066.9000000000001</v>
      </c>
      <c r="O924" s="2">
        <v>1078.5</v>
      </c>
      <c r="P924" s="2">
        <v>1145.7</v>
      </c>
      <c r="Q924" s="2">
        <v>1152.8</v>
      </c>
      <c r="R924" s="2">
        <v>229.3</v>
      </c>
      <c r="S924" s="2" t="s">
        <v>5269</v>
      </c>
      <c r="T924" s="2">
        <v>229.3</v>
      </c>
    </row>
    <row r="925" spans="1:20">
      <c r="A925" s="2" t="s">
        <v>3733</v>
      </c>
      <c r="B925" s="2" t="s">
        <v>1445</v>
      </c>
      <c r="C925" s="2" t="s">
        <v>68</v>
      </c>
      <c r="D925" s="2" t="s">
        <v>224</v>
      </c>
      <c r="E925" s="2">
        <v>749.5</v>
      </c>
      <c r="F925" s="2">
        <v>741.7</v>
      </c>
      <c r="G925" s="2">
        <v>759</v>
      </c>
      <c r="H925" s="2">
        <v>781.2</v>
      </c>
      <c r="I925" s="2">
        <v>693.9</v>
      </c>
      <c r="J925" s="2">
        <v>712.3</v>
      </c>
      <c r="K925" s="2">
        <v>836.7</v>
      </c>
      <c r="L925" s="2">
        <v>955.6</v>
      </c>
      <c r="M925" s="2">
        <v>1040</v>
      </c>
      <c r="N925" s="2">
        <v>1046.4000000000001</v>
      </c>
      <c r="O925" s="2">
        <v>1050.0999999999999</v>
      </c>
      <c r="P925" s="2">
        <v>1035</v>
      </c>
      <c r="Q925" s="2">
        <v>1041.7</v>
      </c>
      <c r="R925" s="2">
        <v>414</v>
      </c>
      <c r="S925" s="2" t="s">
        <v>5269</v>
      </c>
      <c r="T925" s="2">
        <v>414</v>
      </c>
    </row>
    <row r="926" spans="1:20">
      <c r="A926" s="2" t="s">
        <v>3734</v>
      </c>
      <c r="B926" s="2" t="s">
        <v>1446</v>
      </c>
      <c r="C926" s="2" t="s">
        <v>68</v>
      </c>
      <c r="D926" s="2" t="s">
        <v>224</v>
      </c>
      <c r="E926" s="2">
        <v>254</v>
      </c>
      <c r="F926" s="2">
        <v>252.8</v>
      </c>
      <c r="G926" s="2">
        <v>252.1</v>
      </c>
      <c r="H926" s="2">
        <v>267.8</v>
      </c>
      <c r="I926" s="2">
        <v>396.2</v>
      </c>
      <c r="J926" s="2">
        <v>512.4</v>
      </c>
      <c r="K926" s="2">
        <v>750.9</v>
      </c>
      <c r="L926" s="2">
        <v>969.1</v>
      </c>
      <c r="M926" s="2">
        <v>1062.7</v>
      </c>
      <c r="N926" s="2">
        <v>1071.5999999999999</v>
      </c>
      <c r="O926" s="2">
        <v>1083.0999999999999</v>
      </c>
      <c r="P926" s="2">
        <v>1150</v>
      </c>
      <c r="Q926" s="2">
        <v>1157.0999999999999</v>
      </c>
      <c r="R926" s="2">
        <v>225.5</v>
      </c>
      <c r="S926" s="2" t="s">
        <v>5269</v>
      </c>
      <c r="T926" s="2">
        <v>225.5</v>
      </c>
    </row>
    <row r="927" spans="1:20">
      <c r="A927" s="2" t="s">
        <v>3735</v>
      </c>
      <c r="B927" s="2" t="s">
        <v>1447</v>
      </c>
      <c r="C927" s="2" t="s">
        <v>68</v>
      </c>
      <c r="D927" s="2" t="s">
        <v>224</v>
      </c>
      <c r="E927" s="2">
        <v>258.60000000000002</v>
      </c>
      <c r="F927" s="2">
        <v>255.5</v>
      </c>
      <c r="G927" s="2">
        <v>259.39999999999998</v>
      </c>
      <c r="H927" s="2">
        <v>276.39999999999998</v>
      </c>
      <c r="I927" s="2">
        <v>394.7</v>
      </c>
      <c r="J927" s="2">
        <v>511.1</v>
      </c>
      <c r="K927" s="2">
        <v>750.7</v>
      </c>
      <c r="L927" s="2">
        <v>968.9</v>
      </c>
      <c r="M927" s="2">
        <v>1062.9000000000001</v>
      </c>
      <c r="N927" s="2">
        <v>1071.8</v>
      </c>
      <c r="O927" s="2">
        <v>1083.2</v>
      </c>
      <c r="P927" s="2">
        <v>1149.0999999999999</v>
      </c>
      <c r="Q927" s="2">
        <v>1156.2</v>
      </c>
      <c r="R927" s="2">
        <v>217.2</v>
      </c>
      <c r="S927" s="2" t="s">
        <v>5269</v>
      </c>
      <c r="T927" s="2">
        <v>217.2</v>
      </c>
    </row>
    <row r="928" spans="1:20">
      <c r="A928" s="2" t="s">
        <v>3736</v>
      </c>
      <c r="B928" s="2" t="s">
        <v>1449</v>
      </c>
      <c r="C928" s="2" t="s">
        <v>68</v>
      </c>
      <c r="D928" s="2" t="s">
        <v>224</v>
      </c>
      <c r="E928" s="2">
        <v>245.3</v>
      </c>
      <c r="F928" s="2">
        <v>245</v>
      </c>
      <c r="G928" s="2">
        <v>244.6</v>
      </c>
      <c r="H928" s="2">
        <v>265.10000000000002</v>
      </c>
      <c r="I928" s="2">
        <v>389.6</v>
      </c>
      <c r="J928" s="2">
        <v>505.5</v>
      </c>
      <c r="K928" s="2">
        <v>743.3</v>
      </c>
      <c r="L928" s="2">
        <v>961.5</v>
      </c>
      <c r="M928" s="2">
        <v>1054.9000000000001</v>
      </c>
      <c r="N928" s="2">
        <v>1063.8</v>
      </c>
      <c r="O928" s="2">
        <v>1075.3</v>
      </c>
      <c r="P928" s="2">
        <v>1142.8</v>
      </c>
      <c r="Q928" s="2">
        <v>1149.8</v>
      </c>
      <c r="R928" s="2">
        <v>231.6</v>
      </c>
      <c r="S928" s="2" t="s">
        <v>5269</v>
      </c>
      <c r="T928" s="2">
        <v>231.6</v>
      </c>
    </row>
    <row r="929" spans="1:20">
      <c r="A929" s="2" t="s">
        <v>3737</v>
      </c>
      <c r="B929" s="2" t="s">
        <v>1450</v>
      </c>
      <c r="C929" s="2" t="s">
        <v>68</v>
      </c>
      <c r="D929" s="2" t="s">
        <v>224</v>
      </c>
      <c r="E929" s="2">
        <v>407.1</v>
      </c>
      <c r="F929" s="2">
        <v>399.4</v>
      </c>
      <c r="G929" s="2">
        <v>417.3</v>
      </c>
      <c r="H929" s="2">
        <v>439.3</v>
      </c>
      <c r="I929" s="2">
        <v>348.6</v>
      </c>
      <c r="J929" s="2">
        <v>406.8</v>
      </c>
      <c r="K929" s="2">
        <v>634.29999999999995</v>
      </c>
      <c r="L929" s="2">
        <v>841.9</v>
      </c>
      <c r="M929" s="2">
        <v>940.1</v>
      </c>
      <c r="N929" s="2">
        <v>948.8</v>
      </c>
      <c r="O929" s="2">
        <v>958.8</v>
      </c>
      <c r="P929" s="2">
        <v>1007.7</v>
      </c>
      <c r="Q929" s="2">
        <v>1015.1</v>
      </c>
      <c r="R929" s="2">
        <v>226.4</v>
      </c>
      <c r="S929" s="2" t="s">
        <v>5269</v>
      </c>
      <c r="T929" s="2">
        <v>226.4</v>
      </c>
    </row>
    <row r="930" spans="1:20">
      <c r="A930" s="2" t="s">
        <v>3738</v>
      </c>
      <c r="B930" s="2" t="s">
        <v>1452</v>
      </c>
      <c r="C930" s="2" t="s">
        <v>75</v>
      </c>
      <c r="D930" s="2" t="s">
        <v>224</v>
      </c>
      <c r="E930" s="2">
        <v>688.3</v>
      </c>
      <c r="F930" s="2">
        <v>684.8</v>
      </c>
      <c r="G930" s="2">
        <v>690.5</v>
      </c>
      <c r="H930" s="2">
        <v>707.1</v>
      </c>
      <c r="I930" s="2">
        <v>742.8</v>
      </c>
      <c r="J930" s="2">
        <v>801.3</v>
      </c>
      <c r="K930" s="2">
        <v>958.3</v>
      </c>
      <c r="L930" s="2">
        <v>1102.5999999999999</v>
      </c>
      <c r="M930" s="2">
        <v>1183.8</v>
      </c>
      <c r="N930" s="2">
        <v>1190.5999999999999</v>
      </c>
      <c r="O930" s="2">
        <v>1196.5</v>
      </c>
      <c r="P930" s="2">
        <v>1205.8</v>
      </c>
      <c r="Q930" s="2">
        <v>1212.0999999999999</v>
      </c>
      <c r="R930" s="2">
        <v>653.4</v>
      </c>
      <c r="S930" s="2" t="s">
        <v>5269</v>
      </c>
      <c r="T930" s="2">
        <v>653.4</v>
      </c>
    </row>
    <row r="931" spans="1:20">
      <c r="A931" s="2" t="s">
        <v>3739</v>
      </c>
      <c r="B931" s="2" t="s">
        <v>1454</v>
      </c>
      <c r="C931" s="2" t="s">
        <v>68</v>
      </c>
      <c r="D931" s="2" t="s">
        <v>224</v>
      </c>
      <c r="E931" s="2">
        <v>716.1</v>
      </c>
      <c r="F931" s="2">
        <v>708.3</v>
      </c>
      <c r="G931" s="2">
        <v>725.1</v>
      </c>
      <c r="H931" s="2">
        <v>747</v>
      </c>
      <c r="I931" s="2">
        <v>673.6</v>
      </c>
      <c r="J931" s="2">
        <v>703.6</v>
      </c>
      <c r="K931" s="2">
        <v>850.8</v>
      </c>
      <c r="L931" s="2">
        <v>988.4</v>
      </c>
      <c r="M931" s="2">
        <v>1077.3</v>
      </c>
      <c r="N931" s="2">
        <v>1084.2</v>
      </c>
      <c r="O931" s="2">
        <v>1089</v>
      </c>
      <c r="P931" s="2">
        <v>1083</v>
      </c>
      <c r="Q931" s="2">
        <v>1089.9000000000001</v>
      </c>
      <c r="R931" s="2">
        <v>353.8</v>
      </c>
      <c r="S931" s="2" t="s">
        <v>5269</v>
      </c>
      <c r="T931" s="2">
        <v>353.8</v>
      </c>
    </row>
    <row r="932" spans="1:20">
      <c r="A932" s="2" t="s">
        <v>3740</v>
      </c>
      <c r="B932" s="2" t="s">
        <v>1456</v>
      </c>
      <c r="C932" s="2" t="s">
        <v>68</v>
      </c>
      <c r="D932" s="2" t="s">
        <v>224</v>
      </c>
      <c r="E932" s="2">
        <v>656.2</v>
      </c>
      <c r="F932" s="2">
        <v>648.5</v>
      </c>
      <c r="G932" s="2">
        <v>664.8</v>
      </c>
      <c r="H932" s="2">
        <v>686.5</v>
      </c>
      <c r="I932" s="2">
        <v>623.70000000000005</v>
      </c>
      <c r="J932" s="2">
        <v>663.4</v>
      </c>
      <c r="K932" s="2">
        <v>830.1</v>
      </c>
      <c r="L932" s="2">
        <v>984.9</v>
      </c>
      <c r="M932" s="2">
        <v>1077.7</v>
      </c>
      <c r="N932" s="2">
        <v>1085.0999999999999</v>
      </c>
      <c r="O932" s="2">
        <v>1091.0999999999999</v>
      </c>
      <c r="P932" s="2">
        <v>1095.5999999999999</v>
      </c>
      <c r="Q932" s="2">
        <v>1102.7</v>
      </c>
      <c r="R932" s="2">
        <v>283.39999999999998</v>
      </c>
      <c r="S932" s="2" t="s">
        <v>5269</v>
      </c>
      <c r="T932" s="2">
        <v>283.39999999999998</v>
      </c>
    </row>
    <row r="933" spans="1:20">
      <c r="A933" s="2" t="s">
        <v>3741</v>
      </c>
      <c r="B933" s="2" t="s">
        <v>1458</v>
      </c>
      <c r="C933" s="2" t="s">
        <v>68</v>
      </c>
      <c r="D933" s="2" t="s">
        <v>224</v>
      </c>
      <c r="E933" s="2">
        <v>243</v>
      </c>
      <c r="F933" s="2">
        <v>239.7</v>
      </c>
      <c r="G933" s="2">
        <v>248.9</v>
      </c>
      <c r="H933" s="2">
        <v>270.8</v>
      </c>
      <c r="I933" s="2">
        <v>383.5</v>
      </c>
      <c r="J933" s="2">
        <v>499.5</v>
      </c>
      <c r="K933" s="2">
        <v>737.8</v>
      </c>
      <c r="L933" s="2">
        <v>956</v>
      </c>
      <c r="M933" s="2">
        <v>1049.5999999999999</v>
      </c>
      <c r="N933" s="2">
        <v>1058.5</v>
      </c>
      <c r="O933" s="2">
        <v>1070</v>
      </c>
      <c r="P933" s="2">
        <v>1137</v>
      </c>
      <c r="Q933" s="2">
        <v>1144.0999999999999</v>
      </c>
      <c r="R933" s="2">
        <v>229.7</v>
      </c>
      <c r="S933" s="2" t="s">
        <v>5269</v>
      </c>
      <c r="T933" s="2">
        <v>229.7</v>
      </c>
    </row>
    <row r="934" spans="1:20">
      <c r="A934" s="2" t="s">
        <v>3742</v>
      </c>
      <c r="B934" s="2" t="s">
        <v>1459</v>
      </c>
      <c r="C934" s="2" t="s">
        <v>68</v>
      </c>
      <c r="D934" s="2" t="s">
        <v>224</v>
      </c>
      <c r="E934" s="2">
        <v>250.2</v>
      </c>
      <c r="F934" s="2">
        <v>250.8</v>
      </c>
      <c r="G934" s="2">
        <v>245</v>
      </c>
      <c r="H934" s="2">
        <v>260</v>
      </c>
      <c r="I934" s="2">
        <v>395.5</v>
      </c>
      <c r="J934" s="2">
        <v>511.2</v>
      </c>
      <c r="K934" s="2">
        <v>748.5</v>
      </c>
      <c r="L934" s="2">
        <v>966.7</v>
      </c>
      <c r="M934" s="2">
        <v>1059.9000000000001</v>
      </c>
      <c r="N934" s="2">
        <v>1068.8</v>
      </c>
      <c r="O934" s="2">
        <v>1080.4000000000001</v>
      </c>
      <c r="P934" s="2">
        <v>1148.2</v>
      </c>
      <c r="Q934" s="2">
        <v>1155.3</v>
      </c>
      <c r="R934" s="2">
        <v>234</v>
      </c>
      <c r="S934" s="2" t="s">
        <v>5269</v>
      </c>
      <c r="T934" s="2">
        <v>234</v>
      </c>
    </row>
    <row r="935" spans="1:20">
      <c r="A935" s="2" t="s">
        <v>3743</v>
      </c>
      <c r="B935" s="2" t="s">
        <v>1460</v>
      </c>
      <c r="C935" s="2" t="s">
        <v>68</v>
      </c>
      <c r="D935" s="2" t="s">
        <v>224</v>
      </c>
      <c r="E935" s="2">
        <v>250.3</v>
      </c>
      <c r="F935" s="2">
        <v>248</v>
      </c>
      <c r="G935" s="2">
        <v>251.1</v>
      </c>
      <c r="H935" s="2">
        <v>270.10000000000002</v>
      </c>
      <c r="I935" s="2">
        <v>390.7</v>
      </c>
      <c r="J935" s="2">
        <v>506.9</v>
      </c>
      <c r="K935" s="2">
        <v>745.6</v>
      </c>
      <c r="L935" s="2">
        <v>963.8</v>
      </c>
      <c r="M935" s="2">
        <v>1057.5</v>
      </c>
      <c r="N935" s="2">
        <v>1066.4000000000001</v>
      </c>
      <c r="O935" s="2">
        <v>1077.9000000000001</v>
      </c>
      <c r="P935" s="2">
        <v>1144.5999999999999</v>
      </c>
      <c r="Q935" s="2">
        <v>1151.7</v>
      </c>
      <c r="R935" s="2">
        <v>225.1</v>
      </c>
      <c r="S935" s="2" t="s">
        <v>5269</v>
      </c>
      <c r="T935" s="2">
        <v>225.1</v>
      </c>
    </row>
    <row r="936" spans="1:20">
      <c r="A936" s="2" t="s">
        <v>3744</v>
      </c>
      <c r="B936" s="2" t="s">
        <v>1461</v>
      </c>
      <c r="C936" s="2" t="s">
        <v>68</v>
      </c>
      <c r="D936" s="2" t="s">
        <v>224</v>
      </c>
      <c r="E936" s="2">
        <v>259.5</v>
      </c>
      <c r="F936" s="2">
        <v>256.3</v>
      </c>
      <c r="G936" s="2">
        <v>260.39999999999998</v>
      </c>
      <c r="H936" s="2">
        <v>277.3</v>
      </c>
      <c r="I936" s="2">
        <v>394.9</v>
      </c>
      <c r="J936" s="2">
        <v>511.3</v>
      </c>
      <c r="K936" s="2">
        <v>751</v>
      </c>
      <c r="L936" s="2">
        <v>969.2</v>
      </c>
      <c r="M936" s="2">
        <v>1063.2</v>
      </c>
      <c r="N936" s="2">
        <v>1072.0999999999999</v>
      </c>
      <c r="O936" s="2">
        <v>1083.5999999999999</v>
      </c>
      <c r="P936" s="2">
        <v>1149.3</v>
      </c>
      <c r="Q936" s="2">
        <v>1156.5</v>
      </c>
      <c r="R936" s="2">
        <v>216.2</v>
      </c>
      <c r="S936" s="2" t="s">
        <v>5269</v>
      </c>
      <c r="T936" s="2">
        <v>216.2</v>
      </c>
    </row>
    <row r="937" spans="1:20">
      <c r="A937" s="2" t="s">
        <v>3745</v>
      </c>
      <c r="B937" s="2" t="s">
        <v>1462</v>
      </c>
      <c r="C937" s="2" t="s">
        <v>75</v>
      </c>
      <c r="D937" s="2" t="s">
        <v>224</v>
      </c>
      <c r="E937" s="2">
        <v>691.3</v>
      </c>
      <c r="F937" s="2">
        <v>687.6</v>
      </c>
      <c r="G937" s="2">
        <v>694</v>
      </c>
      <c r="H937" s="2">
        <v>711.1</v>
      </c>
      <c r="I937" s="2">
        <v>734.8</v>
      </c>
      <c r="J937" s="2">
        <v>785.4</v>
      </c>
      <c r="K937" s="2">
        <v>928.8</v>
      </c>
      <c r="L937" s="2">
        <v>1062.2</v>
      </c>
      <c r="M937" s="2">
        <v>1140.5</v>
      </c>
      <c r="N937" s="2">
        <v>1146.8</v>
      </c>
      <c r="O937" s="2">
        <v>1152.0999999999999</v>
      </c>
      <c r="P937" s="2">
        <v>1156.2</v>
      </c>
      <c r="Q937" s="2">
        <v>1162.3</v>
      </c>
      <c r="R937" s="2">
        <v>659.6</v>
      </c>
      <c r="S937" s="2" t="s">
        <v>5269</v>
      </c>
      <c r="T937" s="2">
        <v>659.6</v>
      </c>
    </row>
    <row r="938" spans="1:20">
      <c r="A938" s="2" t="s">
        <v>3746</v>
      </c>
      <c r="B938" s="2" t="s">
        <v>1463</v>
      </c>
      <c r="C938" s="2" t="s">
        <v>68</v>
      </c>
      <c r="D938" s="2" t="s">
        <v>224</v>
      </c>
      <c r="E938" s="2">
        <v>255.6</v>
      </c>
      <c r="F938" s="2">
        <v>254.2</v>
      </c>
      <c r="G938" s="2">
        <v>253.6</v>
      </c>
      <c r="H938" s="2">
        <v>268.7</v>
      </c>
      <c r="I938" s="2">
        <v>397.3</v>
      </c>
      <c r="J938" s="2">
        <v>513.5</v>
      </c>
      <c r="K938" s="2">
        <v>752.2</v>
      </c>
      <c r="L938" s="2">
        <v>970.4</v>
      </c>
      <c r="M938" s="2">
        <v>1064</v>
      </c>
      <c r="N938" s="2">
        <v>1072.9000000000001</v>
      </c>
      <c r="O938" s="2">
        <v>1084.5</v>
      </c>
      <c r="P938" s="2">
        <v>1151.2</v>
      </c>
      <c r="Q938" s="2">
        <v>1158.3</v>
      </c>
      <c r="R938" s="2">
        <v>224.4</v>
      </c>
      <c r="S938" s="2" t="s">
        <v>5269</v>
      </c>
      <c r="T938" s="2">
        <v>224.4</v>
      </c>
    </row>
    <row r="939" spans="1:20">
      <c r="A939" s="2" t="s">
        <v>3747</v>
      </c>
      <c r="B939" s="2" t="s">
        <v>1464</v>
      </c>
      <c r="C939" s="2" t="s">
        <v>68</v>
      </c>
      <c r="D939" s="2" t="s">
        <v>224</v>
      </c>
      <c r="E939" s="2">
        <v>258.60000000000002</v>
      </c>
      <c r="F939" s="2">
        <v>255.6</v>
      </c>
      <c r="G939" s="2">
        <v>259.10000000000002</v>
      </c>
      <c r="H939" s="2">
        <v>275.8</v>
      </c>
      <c r="I939" s="2">
        <v>395.2</v>
      </c>
      <c r="J939" s="2">
        <v>511.7</v>
      </c>
      <c r="K939" s="2">
        <v>751.2</v>
      </c>
      <c r="L939" s="2">
        <v>969.4</v>
      </c>
      <c r="M939" s="2">
        <v>1063.4000000000001</v>
      </c>
      <c r="N939" s="2">
        <v>1072.3</v>
      </c>
      <c r="O939" s="2">
        <v>1083.7</v>
      </c>
      <c r="P939" s="2">
        <v>1149.5999999999999</v>
      </c>
      <c r="Q939" s="2">
        <v>1156.8</v>
      </c>
      <c r="R939" s="2">
        <v>217.6</v>
      </c>
      <c r="S939" s="2" t="s">
        <v>5269</v>
      </c>
      <c r="T939" s="2">
        <v>217.6</v>
      </c>
    </row>
    <row r="940" spans="1:20">
      <c r="A940" s="2" t="s">
        <v>3748</v>
      </c>
      <c r="B940" s="2" t="s">
        <v>1465</v>
      </c>
      <c r="C940" s="2" t="s">
        <v>68</v>
      </c>
      <c r="D940" s="2" t="s">
        <v>224</v>
      </c>
      <c r="E940" s="2">
        <v>245.1</v>
      </c>
      <c r="F940" s="2">
        <v>245.9</v>
      </c>
      <c r="G940" s="2">
        <v>241.7</v>
      </c>
      <c r="H940" s="2">
        <v>262.3</v>
      </c>
      <c r="I940" s="2">
        <v>390.5</v>
      </c>
      <c r="J940" s="2">
        <v>506.1</v>
      </c>
      <c r="K940" s="2">
        <v>743.4</v>
      </c>
      <c r="L940" s="2">
        <v>961.6</v>
      </c>
      <c r="M940" s="2">
        <v>1054.9000000000001</v>
      </c>
      <c r="N940" s="2">
        <v>1063.8</v>
      </c>
      <c r="O940" s="2">
        <v>1075.4000000000001</v>
      </c>
      <c r="P940" s="2">
        <v>1143.0999999999999</v>
      </c>
      <c r="Q940" s="2">
        <v>1150.2</v>
      </c>
      <c r="R940" s="2">
        <v>234.6</v>
      </c>
      <c r="S940" s="2" t="s">
        <v>5269</v>
      </c>
      <c r="T940" s="2">
        <v>234.6</v>
      </c>
    </row>
    <row r="941" spans="1:20">
      <c r="A941" s="2" t="s">
        <v>3749</v>
      </c>
      <c r="B941" s="2" t="s">
        <v>1466</v>
      </c>
      <c r="C941" s="2" t="s">
        <v>68</v>
      </c>
      <c r="D941" s="2" t="s">
        <v>224</v>
      </c>
      <c r="E941" s="2">
        <v>248.9</v>
      </c>
      <c r="F941" s="2">
        <v>249.4</v>
      </c>
      <c r="G941" s="2">
        <v>244.2</v>
      </c>
      <c r="H941" s="2">
        <v>260.89999999999998</v>
      </c>
      <c r="I941" s="2">
        <v>394.1</v>
      </c>
      <c r="J941" s="2">
        <v>509.8</v>
      </c>
      <c r="K941" s="2">
        <v>747.2</v>
      </c>
      <c r="L941" s="2">
        <v>965.4</v>
      </c>
      <c r="M941" s="2">
        <v>1058.5999999999999</v>
      </c>
      <c r="N941" s="2">
        <v>1067.5</v>
      </c>
      <c r="O941" s="2">
        <v>1079.0999999999999</v>
      </c>
      <c r="P941" s="2">
        <v>1146.9000000000001</v>
      </c>
      <c r="Q941" s="2">
        <v>1153.9000000000001</v>
      </c>
      <c r="R941" s="2">
        <v>233.6</v>
      </c>
      <c r="S941" s="2" t="s">
        <v>5269</v>
      </c>
      <c r="T941" s="2">
        <v>233.6</v>
      </c>
    </row>
    <row r="942" spans="1:20">
      <c r="A942" s="2" t="s">
        <v>3750</v>
      </c>
      <c r="B942" s="2" t="s">
        <v>1467</v>
      </c>
      <c r="C942" s="2" t="s">
        <v>68</v>
      </c>
      <c r="D942" s="2" t="s">
        <v>224</v>
      </c>
      <c r="E942" s="2">
        <v>255.5</v>
      </c>
      <c r="F942" s="2">
        <v>252.6</v>
      </c>
      <c r="G942" s="2">
        <v>256.3</v>
      </c>
      <c r="H942" s="2">
        <v>273.89999999999998</v>
      </c>
      <c r="I942" s="2">
        <v>393.2</v>
      </c>
      <c r="J942" s="2">
        <v>509.6</v>
      </c>
      <c r="K942" s="2">
        <v>748.8</v>
      </c>
      <c r="L942" s="2">
        <v>967.1</v>
      </c>
      <c r="M942" s="2">
        <v>1060.9000000000001</v>
      </c>
      <c r="N942" s="2">
        <v>1069.8</v>
      </c>
      <c r="O942" s="2">
        <v>1081.3</v>
      </c>
      <c r="P942" s="2">
        <v>1147.5</v>
      </c>
      <c r="Q942" s="2">
        <v>1154.5999999999999</v>
      </c>
      <c r="R942" s="2">
        <v>220.2</v>
      </c>
      <c r="S942" s="2" t="s">
        <v>5269</v>
      </c>
      <c r="T942" s="2">
        <v>220.2</v>
      </c>
    </row>
    <row r="943" spans="1:20">
      <c r="A943" s="2" t="s">
        <v>3751</v>
      </c>
      <c r="B943" s="2" t="s">
        <v>1468</v>
      </c>
      <c r="C943" s="2" t="s">
        <v>68</v>
      </c>
      <c r="D943" s="2" t="s">
        <v>224</v>
      </c>
      <c r="E943" s="2">
        <v>714.2</v>
      </c>
      <c r="F943" s="2">
        <v>706.5</v>
      </c>
      <c r="G943" s="2">
        <v>724.4</v>
      </c>
      <c r="H943" s="2">
        <v>746.4</v>
      </c>
      <c r="I943" s="2">
        <v>641.5</v>
      </c>
      <c r="J943" s="2">
        <v>644.5</v>
      </c>
      <c r="K943" s="2">
        <v>739.1</v>
      </c>
      <c r="L943" s="2">
        <v>841.2</v>
      </c>
      <c r="M943" s="2">
        <v>922.9</v>
      </c>
      <c r="N943" s="2">
        <v>929</v>
      </c>
      <c r="O943" s="2">
        <v>932.4</v>
      </c>
      <c r="P943" s="2">
        <v>915.7</v>
      </c>
      <c r="Q943" s="2">
        <v>922.4</v>
      </c>
      <c r="R943" s="2">
        <v>437.3</v>
      </c>
      <c r="S943" s="2" t="s">
        <v>5269</v>
      </c>
      <c r="T943" s="2">
        <v>437.3</v>
      </c>
    </row>
    <row r="944" spans="1:20">
      <c r="A944" s="2" t="s">
        <v>3752</v>
      </c>
      <c r="B944" s="2" t="s">
        <v>1469</v>
      </c>
      <c r="C944" s="2" t="s">
        <v>68</v>
      </c>
      <c r="D944" s="2" t="s">
        <v>224</v>
      </c>
      <c r="E944" s="2">
        <v>244.8</v>
      </c>
      <c r="F944" s="2">
        <v>242.6</v>
      </c>
      <c r="G944" s="2">
        <v>248</v>
      </c>
      <c r="H944" s="2">
        <v>269.2</v>
      </c>
      <c r="I944" s="2">
        <v>386.5</v>
      </c>
      <c r="J944" s="2">
        <v>502.5</v>
      </c>
      <c r="K944" s="2">
        <v>740.8</v>
      </c>
      <c r="L944" s="2">
        <v>959</v>
      </c>
      <c r="M944" s="2">
        <v>1052.5999999999999</v>
      </c>
      <c r="N944" s="2">
        <v>1061.5</v>
      </c>
      <c r="O944" s="2">
        <v>1073</v>
      </c>
      <c r="P944" s="2">
        <v>1140</v>
      </c>
      <c r="Q944" s="2">
        <v>1147.0999999999999</v>
      </c>
      <c r="R944" s="2">
        <v>229</v>
      </c>
      <c r="S944" s="2" t="s">
        <v>5269</v>
      </c>
      <c r="T944" s="2">
        <v>229</v>
      </c>
    </row>
    <row r="945" spans="1:20">
      <c r="A945" s="2" t="s">
        <v>3753</v>
      </c>
      <c r="B945" s="2" t="s">
        <v>1470</v>
      </c>
      <c r="C945" s="2" t="s">
        <v>63</v>
      </c>
      <c r="D945" s="2" t="s">
        <v>224</v>
      </c>
      <c r="E945" s="2">
        <v>847.8</v>
      </c>
      <c r="F945" s="2">
        <v>841.7</v>
      </c>
      <c r="G945" s="2">
        <v>862.5</v>
      </c>
      <c r="H945" s="2">
        <v>882.1</v>
      </c>
      <c r="I945" s="2">
        <v>645.20000000000005</v>
      </c>
      <c r="J945" s="2">
        <v>535.5</v>
      </c>
      <c r="K945" s="2">
        <v>387.9</v>
      </c>
      <c r="L945" s="2">
        <v>379.8</v>
      </c>
      <c r="M945" s="2">
        <v>421.3</v>
      </c>
      <c r="N945" s="2">
        <v>426</v>
      </c>
      <c r="O945" s="2">
        <v>431.6</v>
      </c>
      <c r="P945" s="2">
        <v>461.4</v>
      </c>
      <c r="Q945" s="2">
        <v>466</v>
      </c>
      <c r="R945" s="2">
        <v>363.4</v>
      </c>
      <c r="S945" s="2" t="s">
        <v>5269</v>
      </c>
      <c r="T945" s="2">
        <v>363.4</v>
      </c>
    </row>
    <row r="946" spans="1:20">
      <c r="A946" s="2" t="s">
        <v>3754</v>
      </c>
      <c r="B946" s="2" t="s">
        <v>1472</v>
      </c>
      <c r="C946" s="2" t="s">
        <v>68</v>
      </c>
      <c r="D946" s="2" t="s">
        <v>224</v>
      </c>
      <c r="E946" s="2">
        <v>830.3</v>
      </c>
      <c r="F946" s="2">
        <v>822.5</v>
      </c>
      <c r="G946" s="2">
        <v>839</v>
      </c>
      <c r="H946" s="2">
        <v>860.8</v>
      </c>
      <c r="I946" s="2">
        <v>790.4</v>
      </c>
      <c r="J946" s="2">
        <v>819.6</v>
      </c>
      <c r="K946" s="2">
        <v>959</v>
      </c>
      <c r="L946" s="2">
        <v>1083.5</v>
      </c>
      <c r="M946" s="2">
        <v>1168.0999999999999</v>
      </c>
      <c r="N946" s="2">
        <v>1174.5</v>
      </c>
      <c r="O946" s="2">
        <v>1178.2</v>
      </c>
      <c r="P946" s="2">
        <v>1161.4000000000001</v>
      </c>
      <c r="Q946" s="2">
        <v>1167.9000000000001</v>
      </c>
      <c r="R946" s="2">
        <v>447.7</v>
      </c>
      <c r="S946" s="2" t="s">
        <v>5269</v>
      </c>
      <c r="T946" s="2">
        <v>447.7</v>
      </c>
    </row>
    <row r="947" spans="1:20">
      <c r="A947" s="2" t="s">
        <v>3755</v>
      </c>
      <c r="B947" s="2" t="s">
        <v>1474</v>
      </c>
      <c r="C947" s="2" t="s">
        <v>68</v>
      </c>
      <c r="D947" s="2" t="s">
        <v>224</v>
      </c>
      <c r="E947" s="2">
        <v>406.6</v>
      </c>
      <c r="F947" s="2">
        <v>400.2</v>
      </c>
      <c r="G947" s="2">
        <v>411.5</v>
      </c>
      <c r="H947" s="2">
        <v>429.5</v>
      </c>
      <c r="I947" s="2">
        <v>460.1</v>
      </c>
      <c r="J947" s="2">
        <v>559.1</v>
      </c>
      <c r="K947" s="2">
        <v>796.7</v>
      </c>
      <c r="L947" s="2">
        <v>1005.9</v>
      </c>
      <c r="M947" s="2">
        <v>1104.0999999999999</v>
      </c>
      <c r="N947" s="2">
        <v>1112.9000000000001</v>
      </c>
      <c r="O947" s="2">
        <v>1122.8</v>
      </c>
      <c r="P947" s="2">
        <v>1169.5</v>
      </c>
      <c r="Q947" s="2">
        <v>1176.9000000000001</v>
      </c>
      <c r="R947" s="2">
        <v>71.400000000000006</v>
      </c>
      <c r="S947" s="2" t="s">
        <v>5269</v>
      </c>
      <c r="T947" s="2">
        <v>71.400000000000006</v>
      </c>
    </row>
    <row r="948" spans="1:20">
      <c r="A948" s="2" t="s">
        <v>3756</v>
      </c>
      <c r="B948" s="2" t="s">
        <v>1476</v>
      </c>
      <c r="C948" s="2" t="s">
        <v>68</v>
      </c>
      <c r="D948" s="2" t="s">
        <v>224</v>
      </c>
      <c r="E948" s="2">
        <v>803.1</v>
      </c>
      <c r="F948" s="2">
        <v>795.3</v>
      </c>
      <c r="G948" s="2">
        <v>812.4</v>
      </c>
      <c r="H948" s="2">
        <v>834.4</v>
      </c>
      <c r="I948" s="2">
        <v>753.4</v>
      </c>
      <c r="J948" s="2">
        <v>775.6</v>
      </c>
      <c r="K948" s="2">
        <v>903.6</v>
      </c>
      <c r="L948" s="2">
        <v>1021</v>
      </c>
      <c r="M948" s="2">
        <v>1104.0999999999999</v>
      </c>
      <c r="N948" s="2">
        <v>1110.3</v>
      </c>
      <c r="O948" s="2">
        <v>1113.7</v>
      </c>
      <c r="P948" s="2">
        <v>1095</v>
      </c>
      <c r="Q948" s="2">
        <v>1101.5</v>
      </c>
      <c r="R948" s="2">
        <v>445.6</v>
      </c>
      <c r="S948" s="2" t="s">
        <v>5269</v>
      </c>
      <c r="T948" s="2">
        <v>445.6</v>
      </c>
    </row>
    <row r="949" spans="1:20">
      <c r="A949" s="2" t="s">
        <v>3757</v>
      </c>
      <c r="B949" s="2" t="s">
        <v>1477</v>
      </c>
      <c r="C949" s="2" t="s">
        <v>68</v>
      </c>
      <c r="D949" s="2" t="s">
        <v>224</v>
      </c>
      <c r="E949" s="2">
        <v>257.8</v>
      </c>
      <c r="F949" s="2">
        <v>254.8</v>
      </c>
      <c r="G949" s="2">
        <v>258.3</v>
      </c>
      <c r="H949" s="2">
        <v>275.3</v>
      </c>
      <c r="I949" s="2">
        <v>394.6</v>
      </c>
      <c r="J949" s="2">
        <v>511</v>
      </c>
      <c r="K949" s="2">
        <v>750.5</v>
      </c>
      <c r="L949" s="2">
        <v>968.7</v>
      </c>
      <c r="M949" s="2">
        <v>1062.7</v>
      </c>
      <c r="N949" s="2">
        <v>1071.5999999999999</v>
      </c>
      <c r="O949" s="2">
        <v>1083</v>
      </c>
      <c r="P949" s="2">
        <v>1149</v>
      </c>
      <c r="Q949" s="2">
        <v>1156.0999999999999</v>
      </c>
      <c r="R949" s="2">
        <v>218.2</v>
      </c>
      <c r="S949" s="2" t="s">
        <v>5269</v>
      </c>
      <c r="T949" s="2">
        <v>218.2</v>
      </c>
    </row>
    <row r="950" spans="1:20">
      <c r="A950" s="2" t="s">
        <v>3758</v>
      </c>
      <c r="B950" s="2" t="s">
        <v>1478</v>
      </c>
      <c r="C950" s="2" t="s">
        <v>68</v>
      </c>
      <c r="D950" s="2" t="s">
        <v>224</v>
      </c>
      <c r="E950" s="2">
        <v>762.6</v>
      </c>
      <c r="F950" s="2">
        <v>754.8</v>
      </c>
      <c r="G950" s="2">
        <v>772.2</v>
      </c>
      <c r="H950" s="2">
        <v>794.3</v>
      </c>
      <c r="I950" s="2">
        <v>707.9</v>
      </c>
      <c r="J950" s="2">
        <v>726.8</v>
      </c>
      <c r="K950" s="2">
        <v>851.1</v>
      </c>
      <c r="L950" s="2">
        <v>968.8</v>
      </c>
      <c r="M950" s="2">
        <v>1052.5999999999999</v>
      </c>
      <c r="N950" s="2">
        <v>1058.9000000000001</v>
      </c>
      <c r="O950" s="2">
        <v>1062.5999999999999</v>
      </c>
      <c r="P950" s="2">
        <v>1046.2</v>
      </c>
      <c r="Q950" s="2">
        <v>1052.8</v>
      </c>
      <c r="R950" s="2">
        <v>423</v>
      </c>
      <c r="S950" s="2" t="s">
        <v>5269</v>
      </c>
      <c r="T950" s="2">
        <v>423</v>
      </c>
    </row>
    <row r="951" spans="1:20">
      <c r="A951" s="2" t="s">
        <v>3759</v>
      </c>
      <c r="B951" s="2" t="s">
        <v>1479</v>
      </c>
      <c r="C951" s="2" t="s">
        <v>68</v>
      </c>
      <c r="D951" s="2" t="s">
        <v>224</v>
      </c>
      <c r="E951" s="2">
        <v>415.7</v>
      </c>
      <c r="F951" s="2">
        <v>410.4</v>
      </c>
      <c r="G951" s="2">
        <v>418.4</v>
      </c>
      <c r="H951" s="2">
        <v>433.6</v>
      </c>
      <c r="I951" s="2">
        <v>493.4</v>
      </c>
      <c r="J951" s="2">
        <v>597.79999999999995</v>
      </c>
      <c r="K951" s="2">
        <v>838</v>
      </c>
      <c r="L951" s="2">
        <v>1049.3</v>
      </c>
      <c r="M951" s="2">
        <v>1147.2</v>
      </c>
      <c r="N951" s="2">
        <v>1156</v>
      </c>
      <c r="O951" s="2">
        <v>1166.2</v>
      </c>
      <c r="P951" s="2">
        <v>1214.9000000000001</v>
      </c>
      <c r="Q951" s="2">
        <v>1222.3</v>
      </c>
      <c r="R951" s="2">
        <v>62.8</v>
      </c>
      <c r="S951" s="2" t="s">
        <v>5269</v>
      </c>
      <c r="T951" s="2">
        <v>62.8</v>
      </c>
    </row>
    <row r="952" spans="1:20">
      <c r="A952" s="2" t="s">
        <v>3760</v>
      </c>
      <c r="B952" s="2" t="s">
        <v>1481</v>
      </c>
      <c r="C952" s="2" t="s">
        <v>68</v>
      </c>
      <c r="D952" s="2" t="s">
        <v>224</v>
      </c>
      <c r="E952" s="2">
        <v>269.60000000000002</v>
      </c>
      <c r="F952" s="2">
        <v>263.60000000000002</v>
      </c>
      <c r="G952" s="2">
        <v>274.7</v>
      </c>
      <c r="H952" s="2">
        <v>294.5</v>
      </c>
      <c r="I952" s="2">
        <v>384.7</v>
      </c>
      <c r="J952" s="2">
        <v>501.1</v>
      </c>
      <c r="K952" s="2">
        <v>742.5</v>
      </c>
      <c r="L952" s="2">
        <v>960.5</v>
      </c>
      <c r="M952" s="2">
        <v>1055.2</v>
      </c>
      <c r="N952" s="2">
        <v>1064.0999999999999</v>
      </c>
      <c r="O952" s="2">
        <v>1075.4000000000001</v>
      </c>
      <c r="P952" s="2">
        <v>1139.2</v>
      </c>
      <c r="Q952" s="2">
        <v>1146.3</v>
      </c>
      <c r="R952" s="2">
        <v>203</v>
      </c>
      <c r="S952" s="2" t="s">
        <v>5269</v>
      </c>
      <c r="T952" s="2">
        <v>203</v>
      </c>
    </row>
    <row r="953" spans="1:20">
      <c r="A953" s="2" t="s">
        <v>3761</v>
      </c>
      <c r="B953" s="2" t="s">
        <v>1483</v>
      </c>
      <c r="C953" s="2" t="s">
        <v>68</v>
      </c>
      <c r="D953" s="2" t="s">
        <v>224</v>
      </c>
      <c r="E953" s="2">
        <v>406.4</v>
      </c>
      <c r="F953" s="2">
        <v>400</v>
      </c>
      <c r="G953" s="2">
        <v>411.2</v>
      </c>
      <c r="H953" s="2">
        <v>429.3</v>
      </c>
      <c r="I953" s="2">
        <v>460.6</v>
      </c>
      <c r="J953" s="2">
        <v>559.70000000000005</v>
      </c>
      <c r="K953" s="2">
        <v>797.5</v>
      </c>
      <c r="L953" s="2">
        <v>1006.7</v>
      </c>
      <c r="M953" s="2">
        <v>1104.9000000000001</v>
      </c>
      <c r="N953" s="2">
        <v>1113.7</v>
      </c>
      <c r="O953" s="2">
        <v>1123.5999999999999</v>
      </c>
      <c r="P953" s="2">
        <v>1170.4000000000001</v>
      </c>
      <c r="Q953" s="2">
        <v>1177.8</v>
      </c>
      <c r="R953" s="2">
        <v>71.099999999999994</v>
      </c>
      <c r="S953" s="2" t="s">
        <v>5269</v>
      </c>
      <c r="T953" s="2">
        <v>71.099999999999994</v>
      </c>
    </row>
    <row r="954" spans="1:20">
      <c r="A954" s="2" t="s">
        <v>3762</v>
      </c>
      <c r="B954" s="2" t="s">
        <v>1484</v>
      </c>
      <c r="C954" s="2" t="s">
        <v>68</v>
      </c>
      <c r="D954" s="2" t="s">
        <v>224</v>
      </c>
      <c r="E954" s="2">
        <v>499.9</v>
      </c>
      <c r="F954" s="2">
        <v>493.7</v>
      </c>
      <c r="G954" s="2">
        <v>504.2</v>
      </c>
      <c r="H954" s="2">
        <v>521.4</v>
      </c>
      <c r="I954" s="2">
        <v>547.4</v>
      </c>
      <c r="J954" s="2">
        <v>637.9</v>
      </c>
      <c r="K954" s="2">
        <v>867.7</v>
      </c>
      <c r="L954" s="2">
        <v>1069.0999999999999</v>
      </c>
      <c r="M954" s="2">
        <v>1167.5999999999999</v>
      </c>
      <c r="N954" s="2">
        <v>1176.2</v>
      </c>
      <c r="O954" s="2">
        <v>1185.4000000000001</v>
      </c>
      <c r="P954" s="2">
        <v>1222.5999999999999</v>
      </c>
      <c r="Q954" s="2">
        <v>1230</v>
      </c>
      <c r="R954" s="2">
        <v>33.200000000000003</v>
      </c>
      <c r="S954" s="2" t="s">
        <v>5269</v>
      </c>
      <c r="T954" s="2">
        <v>33.200000000000003</v>
      </c>
    </row>
    <row r="955" spans="1:20">
      <c r="A955" s="2" t="s">
        <v>3763</v>
      </c>
      <c r="B955" s="2" t="s">
        <v>1486</v>
      </c>
      <c r="C955" s="2" t="s">
        <v>68</v>
      </c>
      <c r="D955" s="2" t="s">
        <v>224</v>
      </c>
      <c r="E955" s="2">
        <v>719.3</v>
      </c>
      <c r="F955" s="2">
        <v>711.7</v>
      </c>
      <c r="G955" s="2">
        <v>729.6</v>
      </c>
      <c r="H955" s="2">
        <v>751.6</v>
      </c>
      <c r="I955" s="2">
        <v>645.70000000000005</v>
      </c>
      <c r="J955" s="2">
        <v>647.6</v>
      </c>
      <c r="K955" s="2">
        <v>739</v>
      </c>
      <c r="L955" s="2">
        <v>838</v>
      </c>
      <c r="M955" s="2">
        <v>918.8</v>
      </c>
      <c r="N955" s="2">
        <v>924.8</v>
      </c>
      <c r="O955" s="2">
        <v>928.1</v>
      </c>
      <c r="P955" s="2">
        <v>909.9</v>
      </c>
      <c r="Q955" s="2">
        <v>916.6</v>
      </c>
      <c r="R955" s="2">
        <v>445.1</v>
      </c>
      <c r="S955" s="2" t="s">
        <v>5269</v>
      </c>
      <c r="T955" s="2">
        <v>445.1</v>
      </c>
    </row>
    <row r="956" spans="1:20">
      <c r="A956" s="2" t="s">
        <v>3764</v>
      </c>
      <c r="B956" s="2" t="s">
        <v>1487</v>
      </c>
      <c r="C956" s="2" t="s">
        <v>68</v>
      </c>
      <c r="D956" s="2" t="s">
        <v>224</v>
      </c>
      <c r="E956" s="2">
        <v>255.6</v>
      </c>
      <c r="F956" s="2">
        <v>253.4</v>
      </c>
      <c r="G956" s="2">
        <v>255.1</v>
      </c>
      <c r="H956" s="2">
        <v>271.7</v>
      </c>
      <c r="I956" s="2">
        <v>395.2</v>
      </c>
      <c r="J956" s="2">
        <v>511.5</v>
      </c>
      <c r="K956" s="2">
        <v>750.5</v>
      </c>
      <c r="L956" s="2">
        <v>968.8</v>
      </c>
      <c r="M956" s="2">
        <v>1062.5</v>
      </c>
      <c r="N956" s="2">
        <v>1071.4000000000001</v>
      </c>
      <c r="O956" s="2">
        <v>1082.9000000000001</v>
      </c>
      <c r="P956" s="2">
        <v>1149.3</v>
      </c>
      <c r="Q956" s="2">
        <v>1156.4000000000001</v>
      </c>
      <c r="R956" s="2">
        <v>221.8</v>
      </c>
      <c r="S956" s="2" t="s">
        <v>5269</v>
      </c>
      <c r="T956" s="2">
        <v>221.8</v>
      </c>
    </row>
    <row r="957" spans="1:20">
      <c r="A957" s="2" t="s">
        <v>3765</v>
      </c>
      <c r="B957" s="2" t="s">
        <v>1489</v>
      </c>
      <c r="C957" s="2" t="s">
        <v>68</v>
      </c>
      <c r="D957" s="2" t="s">
        <v>224</v>
      </c>
      <c r="E957" s="2">
        <v>246</v>
      </c>
      <c r="F957" s="2">
        <v>245.4</v>
      </c>
      <c r="G957" s="2">
        <v>245.5</v>
      </c>
      <c r="H957" s="2">
        <v>265.60000000000002</v>
      </c>
      <c r="I957" s="2">
        <v>389.9</v>
      </c>
      <c r="J957" s="2">
        <v>505.8</v>
      </c>
      <c r="K957" s="2">
        <v>743.8</v>
      </c>
      <c r="L957" s="2">
        <v>962</v>
      </c>
      <c r="M957" s="2">
        <v>1055.4000000000001</v>
      </c>
      <c r="N957" s="2">
        <v>1064.3</v>
      </c>
      <c r="O957" s="2">
        <v>1075.8</v>
      </c>
      <c r="P957" s="2">
        <v>1143.2</v>
      </c>
      <c r="Q957" s="2">
        <v>1150.3</v>
      </c>
      <c r="R957" s="2">
        <v>230.8</v>
      </c>
      <c r="S957" s="2" t="s">
        <v>5269</v>
      </c>
      <c r="T957" s="2">
        <v>230.8</v>
      </c>
    </row>
    <row r="958" spans="1:20">
      <c r="A958" s="2" t="s">
        <v>3766</v>
      </c>
      <c r="B958" s="2" t="s">
        <v>1490</v>
      </c>
      <c r="C958" s="2" t="s">
        <v>68</v>
      </c>
      <c r="D958" s="2" t="s">
        <v>224</v>
      </c>
      <c r="E958" s="2">
        <v>240.8</v>
      </c>
      <c r="F958" s="2">
        <v>237.9</v>
      </c>
      <c r="G958" s="2">
        <v>248.2</v>
      </c>
      <c r="H958" s="2">
        <v>270.39999999999998</v>
      </c>
      <c r="I958" s="2">
        <v>382.4</v>
      </c>
      <c r="J958" s="2">
        <v>498.3</v>
      </c>
      <c r="K958" s="2">
        <v>736.3</v>
      </c>
      <c r="L958" s="2">
        <v>954.5</v>
      </c>
      <c r="M958" s="2">
        <v>1047.9000000000001</v>
      </c>
      <c r="N958" s="2">
        <v>1056.8</v>
      </c>
      <c r="O958" s="2">
        <v>1068.4000000000001</v>
      </c>
      <c r="P958" s="2">
        <v>1135.5999999999999</v>
      </c>
      <c r="Q958" s="2">
        <v>1142.7</v>
      </c>
      <c r="R958" s="2">
        <v>231.7</v>
      </c>
      <c r="S958" s="2" t="s">
        <v>5269</v>
      </c>
      <c r="T958" s="2">
        <v>231.7</v>
      </c>
    </row>
    <row r="959" spans="1:20">
      <c r="A959" s="2" t="s">
        <v>3767</v>
      </c>
      <c r="B959" s="2" t="s">
        <v>1491</v>
      </c>
      <c r="C959" s="2" t="s">
        <v>63</v>
      </c>
      <c r="D959" s="2" t="s">
        <v>224</v>
      </c>
      <c r="E959" s="2">
        <v>820.9</v>
      </c>
      <c r="F959" s="2">
        <v>814.9</v>
      </c>
      <c r="G959" s="2">
        <v>835.7</v>
      </c>
      <c r="H959" s="2">
        <v>855.1</v>
      </c>
      <c r="I959" s="2">
        <v>617</v>
      </c>
      <c r="J959" s="2">
        <v>505.6</v>
      </c>
      <c r="K959" s="2">
        <v>355.8</v>
      </c>
      <c r="L959" s="2">
        <v>351.6</v>
      </c>
      <c r="M959" s="2">
        <v>396</v>
      </c>
      <c r="N959" s="2">
        <v>401.1</v>
      </c>
      <c r="O959" s="2">
        <v>407.2</v>
      </c>
      <c r="P959" s="2">
        <v>443.5</v>
      </c>
      <c r="Q959" s="2">
        <v>448.4</v>
      </c>
      <c r="R959" s="2">
        <v>332.4</v>
      </c>
      <c r="S959" s="2" t="s">
        <v>5269</v>
      </c>
      <c r="T959" s="2">
        <v>332.4</v>
      </c>
    </row>
    <row r="960" spans="1:20">
      <c r="A960" s="2" t="s">
        <v>3768</v>
      </c>
      <c r="B960" s="2" t="s">
        <v>1493</v>
      </c>
      <c r="C960" s="2" t="s">
        <v>63</v>
      </c>
      <c r="D960" s="2" t="s">
        <v>224</v>
      </c>
      <c r="E960" s="2">
        <v>764.1</v>
      </c>
      <c r="F960" s="2">
        <v>758.7</v>
      </c>
      <c r="G960" s="2">
        <v>778.7</v>
      </c>
      <c r="H960" s="2">
        <v>796.7</v>
      </c>
      <c r="I960" s="2">
        <v>555.29999999999995</v>
      </c>
      <c r="J960" s="2">
        <v>434.3</v>
      </c>
      <c r="K960" s="2">
        <v>249.1</v>
      </c>
      <c r="L960" s="2">
        <v>238.7</v>
      </c>
      <c r="M960" s="2">
        <v>292</v>
      </c>
      <c r="N960" s="2">
        <v>298.2</v>
      </c>
      <c r="O960" s="2">
        <v>306.8</v>
      </c>
      <c r="P960" s="2">
        <v>374.7</v>
      </c>
      <c r="Q960" s="2">
        <v>380.2</v>
      </c>
      <c r="R960" s="2">
        <v>215.6</v>
      </c>
      <c r="S960" s="2" t="s">
        <v>5269</v>
      </c>
      <c r="T960" s="2">
        <v>215.6</v>
      </c>
    </row>
    <row r="961" spans="1:20">
      <c r="A961" s="2" t="s">
        <v>3769</v>
      </c>
      <c r="B961" s="2" t="s">
        <v>1494</v>
      </c>
      <c r="C961" s="2" t="s">
        <v>63</v>
      </c>
      <c r="D961" s="2" t="s">
        <v>224</v>
      </c>
      <c r="E961" s="2">
        <v>778</v>
      </c>
      <c r="F961" s="2">
        <v>772.5</v>
      </c>
      <c r="G961" s="2">
        <v>792.7</v>
      </c>
      <c r="H961" s="2">
        <v>811</v>
      </c>
      <c r="I961" s="2">
        <v>569.5</v>
      </c>
      <c r="J961" s="2">
        <v>449.8</v>
      </c>
      <c r="K961" s="2">
        <v>271.39999999999998</v>
      </c>
      <c r="L961" s="2">
        <v>258.7</v>
      </c>
      <c r="M961" s="2">
        <v>308.3</v>
      </c>
      <c r="N961" s="2">
        <v>314.10000000000002</v>
      </c>
      <c r="O961" s="2">
        <v>321.7</v>
      </c>
      <c r="P961" s="2">
        <v>379</v>
      </c>
      <c r="Q961" s="2">
        <v>384.4</v>
      </c>
      <c r="R961" s="2">
        <v>239</v>
      </c>
      <c r="S961" s="2" t="s">
        <v>5269</v>
      </c>
      <c r="T961" s="2">
        <v>239</v>
      </c>
    </row>
    <row r="962" spans="1:20">
      <c r="A962" s="2" t="s">
        <v>3770</v>
      </c>
      <c r="B962" s="2" t="s">
        <v>1495</v>
      </c>
      <c r="C962" s="2" t="s">
        <v>68</v>
      </c>
      <c r="D962" s="2" t="s">
        <v>224</v>
      </c>
      <c r="E962" s="2">
        <v>715.3</v>
      </c>
      <c r="F962" s="2">
        <v>707.7</v>
      </c>
      <c r="G962" s="2">
        <v>725.6</v>
      </c>
      <c r="H962" s="2">
        <v>747.6</v>
      </c>
      <c r="I962" s="2">
        <v>642.1</v>
      </c>
      <c r="J962" s="2">
        <v>644.5</v>
      </c>
      <c r="K962" s="2">
        <v>737.7</v>
      </c>
      <c r="L962" s="2">
        <v>838.5</v>
      </c>
      <c r="M962" s="2">
        <v>919.9</v>
      </c>
      <c r="N962" s="2">
        <v>926</v>
      </c>
      <c r="O962" s="2">
        <v>929.3</v>
      </c>
      <c r="P962" s="2">
        <v>912.2</v>
      </c>
      <c r="Q962" s="2">
        <v>918.8</v>
      </c>
      <c r="R962" s="2">
        <v>440.1</v>
      </c>
      <c r="S962" s="2" t="s">
        <v>5269</v>
      </c>
      <c r="T962" s="2">
        <v>440.1</v>
      </c>
    </row>
    <row r="963" spans="1:20">
      <c r="A963" s="2" t="s">
        <v>3771</v>
      </c>
      <c r="B963" s="2" t="s">
        <v>1496</v>
      </c>
      <c r="C963" s="2" t="s">
        <v>68</v>
      </c>
      <c r="D963" s="2" t="s">
        <v>224</v>
      </c>
      <c r="E963" s="2">
        <v>240.3</v>
      </c>
      <c r="F963" s="2">
        <v>238.1</v>
      </c>
      <c r="G963" s="2">
        <v>247.6</v>
      </c>
      <c r="H963" s="2">
        <v>269.7</v>
      </c>
      <c r="I963" s="2">
        <v>382.7</v>
      </c>
      <c r="J963" s="2">
        <v>498.6</v>
      </c>
      <c r="K963" s="2">
        <v>736.5</v>
      </c>
      <c r="L963" s="2">
        <v>954.7</v>
      </c>
      <c r="M963" s="2">
        <v>1048.0999999999999</v>
      </c>
      <c r="N963" s="2">
        <v>1057</v>
      </c>
      <c r="O963" s="2">
        <v>1068.5999999999999</v>
      </c>
      <c r="P963" s="2">
        <v>1135.9000000000001</v>
      </c>
      <c r="Q963" s="2">
        <v>1143</v>
      </c>
      <c r="R963" s="2">
        <v>232.3</v>
      </c>
      <c r="S963" s="2" t="s">
        <v>5269</v>
      </c>
      <c r="T963" s="2">
        <v>232.3</v>
      </c>
    </row>
    <row r="964" spans="1:20">
      <c r="A964" s="2" t="s">
        <v>3772</v>
      </c>
      <c r="B964" s="2" t="s">
        <v>1497</v>
      </c>
      <c r="C964" s="2" t="s">
        <v>68</v>
      </c>
      <c r="D964" s="2" t="s">
        <v>224</v>
      </c>
      <c r="E964" s="2">
        <v>751</v>
      </c>
      <c r="F964" s="2">
        <v>743.2</v>
      </c>
      <c r="G964" s="2">
        <v>760.6</v>
      </c>
      <c r="H964" s="2">
        <v>782.7</v>
      </c>
      <c r="I964" s="2">
        <v>695.6</v>
      </c>
      <c r="J964" s="2">
        <v>714.1</v>
      </c>
      <c r="K964" s="2">
        <v>838.6</v>
      </c>
      <c r="L964" s="2">
        <v>957.4</v>
      </c>
      <c r="M964" s="2">
        <v>1041.7</v>
      </c>
      <c r="N964" s="2">
        <v>1048.0999999999999</v>
      </c>
      <c r="O964" s="2">
        <v>1051.9000000000001</v>
      </c>
      <c r="P964" s="2">
        <v>1036.5999999999999</v>
      </c>
      <c r="Q964" s="2">
        <v>1043.3</v>
      </c>
      <c r="R964" s="2">
        <v>414.9</v>
      </c>
      <c r="S964" s="2" t="s">
        <v>5269</v>
      </c>
      <c r="T964" s="2">
        <v>414.9</v>
      </c>
    </row>
    <row r="965" spans="1:20">
      <c r="A965" s="2" t="s">
        <v>3773</v>
      </c>
      <c r="B965" s="2" t="s">
        <v>1498</v>
      </c>
      <c r="C965" s="2" t="s">
        <v>75</v>
      </c>
      <c r="D965" s="2" t="s">
        <v>224</v>
      </c>
      <c r="E965" s="2">
        <v>512.20000000000005</v>
      </c>
      <c r="F965" s="2">
        <v>509.6</v>
      </c>
      <c r="G965" s="2">
        <v>516.6</v>
      </c>
      <c r="H965" s="2">
        <v>531.9</v>
      </c>
      <c r="I965" s="2">
        <v>505.8</v>
      </c>
      <c r="J965" s="2">
        <v>507.4</v>
      </c>
      <c r="K965" s="2">
        <v>529.79999999999995</v>
      </c>
      <c r="L965" s="2">
        <v>571</v>
      </c>
      <c r="M965" s="2">
        <v>629.29999999999995</v>
      </c>
      <c r="N965" s="2">
        <v>634.29999999999995</v>
      </c>
      <c r="O965" s="2">
        <v>637.6</v>
      </c>
      <c r="P965" s="2">
        <v>638.79999999999995</v>
      </c>
      <c r="Q965" s="2">
        <v>645.4</v>
      </c>
      <c r="R965" s="2">
        <v>504.8</v>
      </c>
      <c r="S965" s="2" t="s">
        <v>5269</v>
      </c>
      <c r="T965" s="2">
        <v>504.8</v>
      </c>
    </row>
    <row r="966" spans="1:20">
      <c r="A966" s="2" t="s">
        <v>3774</v>
      </c>
      <c r="B966" s="2" t="s">
        <v>1499</v>
      </c>
      <c r="C966" s="2" t="s">
        <v>63</v>
      </c>
      <c r="D966" s="2" t="s">
        <v>224</v>
      </c>
      <c r="E966" s="2">
        <v>773</v>
      </c>
      <c r="F966" s="2">
        <v>767.5</v>
      </c>
      <c r="G966" s="2">
        <v>787.7</v>
      </c>
      <c r="H966" s="2">
        <v>805.9</v>
      </c>
      <c r="I966" s="2">
        <v>564.4</v>
      </c>
      <c r="J966" s="2">
        <v>444.6</v>
      </c>
      <c r="K966" s="2">
        <v>266</v>
      </c>
      <c r="L966" s="2">
        <v>255.9</v>
      </c>
      <c r="M966" s="2">
        <v>306.7</v>
      </c>
      <c r="N966" s="2">
        <v>312.7</v>
      </c>
      <c r="O966" s="2">
        <v>320.5</v>
      </c>
      <c r="P966" s="2">
        <v>380.4</v>
      </c>
      <c r="Q966" s="2">
        <v>385.9</v>
      </c>
      <c r="R966" s="2">
        <v>234.6</v>
      </c>
      <c r="S966" s="2" t="s">
        <v>5269</v>
      </c>
      <c r="T966" s="2">
        <v>234.6</v>
      </c>
    </row>
    <row r="967" spans="1:20">
      <c r="A967" s="2" t="s">
        <v>3775</v>
      </c>
      <c r="B967" s="2" t="s">
        <v>1500</v>
      </c>
      <c r="C967" s="2" t="s">
        <v>68</v>
      </c>
      <c r="D967" s="2" t="s">
        <v>224</v>
      </c>
      <c r="E967" s="2">
        <v>253.5</v>
      </c>
      <c r="F967" s="2">
        <v>251.5</v>
      </c>
      <c r="G967" s="2">
        <v>253.2</v>
      </c>
      <c r="H967" s="2">
        <v>270.5</v>
      </c>
      <c r="I967" s="2">
        <v>393.9</v>
      </c>
      <c r="J967" s="2">
        <v>510.1</v>
      </c>
      <c r="K967" s="2">
        <v>749</v>
      </c>
      <c r="L967" s="2">
        <v>967.2</v>
      </c>
      <c r="M967" s="2">
        <v>1060.9000000000001</v>
      </c>
      <c r="N967" s="2">
        <v>1069.8</v>
      </c>
      <c r="O967" s="2">
        <v>1081.3</v>
      </c>
      <c r="P967" s="2">
        <v>1147.9000000000001</v>
      </c>
      <c r="Q967" s="2">
        <v>1155</v>
      </c>
      <c r="R967" s="2">
        <v>223.4</v>
      </c>
      <c r="S967" s="2" t="s">
        <v>5269</v>
      </c>
      <c r="T967" s="2">
        <v>223.4</v>
      </c>
    </row>
    <row r="968" spans="1:20">
      <c r="A968" s="2" t="s">
        <v>3776</v>
      </c>
      <c r="B968" s="2" t="s">
        <v>1501</v>
      </c>
      <c r="C968" s="2" t="s">
        <v>68</v>
      </c>
      <c r="D968" s="2" t="s">
        <v>224</v>
      </c>
      <c r="E968" s="2">
        <v>255</v>
      </c>
      <c r="F968" s="2">
        <v>251.7</v>
      </c>
      <c r="G968" s="2">
        <v>256.5</v>
      </c>
      <c r="H968" s="2">
        <v>274.8</v>
      </c>
      <c r="I968" s="2">
        <v>391.7</v>
      </c>
      <c r="J968" s="2">
        <v>508.1</v>
      </c>
      <c r="K968" s="2">
        <v>747.4</v>
      </c>
      <c r="L968" s="2">
        <v>965.6</v>
      </c>
      <c r="M968" s="2">
        <v>1059.5</v>
      </c>
      <c r="N968" s="2">
        <v>1068.4000000000001</v>
      </c>
      <c r="O968" s="2">
        <v>1079.9000000000001</v>
      </c>
      <c r="P968" s="2">
        <v>1146</v>
      </c>
      <c r="Q968" s="2">
        <v>1153.0999999999999</v>
      </c>
      <c r="R968" s="2">
        <v>219.8</v>
      </c>
      <c r="S968" s="2" t="s">
        <v>5269</v>
      </c>
      <c r="T968" s="2">
        <v>219.8</v>
      </c>
    </row>
    <row r="969" spans="1:20">
      <c r="A969" s="2" t="s">
        <v>3777</v>
      </c>
      <c r="B969" s="2" t="s">
        <v>1502</v>
      </c>
      <c r="C969" s="2" t="s">
        <v>68</v>
      </c>
      <c r="D969" s="2" t="s">
        <v>224</v>
      </c>
      <c r="E969" s="2">
        <v>424.9</v>
      </c>
      <c r="F969" s="2">
        <v>418.4</v>
      </c>
      <c r="G969" s="2">
        <v>435</v>
      </c>
      <c r="H969" s="2">
        <v>454.5</v>
      </c>
      <c r="I969" s="2">
        <v>338.2</v>
      </c>
      <c r="J969" s="2">
        <v>318.60000000000002</v>
      </c>
      <c r="K969" s="2">
        <v>553.5</v>
      </c>
      <c r="L969" s="2">
        <v>769.9</v>
      </c>
      <c r="M969" s="2">
        <v>865.9</v>
      </c>
      <c r="N969" s="2">
        <v>874.8</v>
      </c>
      <c r="O969" s="2">
        <v>885.8</v>
      </c>
      <c r="P969" s="2">
        <v>947.3</v>
      </c>
      <c r="Q969" s="2">
        <v>954.5</v>
      </c>
      <c r="R969" s="2">
        <v>314.2</v>
      </c>
      <c r="S969" s="2" t="s">
        <v>5269</v>
      </c>
      <c r="T969" s="2">
        <v>314.2</v>
      </c>
    </row>
    <row r="970" spans="1:20">
      <c r="A970" s="2" t="s">
        <v>3778</v>
      </c>
      <c r="B970" s="2" t="s">
        <v>1503</v>
      </c>
      <c r="C970" s="2" t="s">
        <v>68</v>
      </c>
      <c r="D970" s="2" t="s">
        <v>224</v>
      </c>
      <c r="E970" s="2">
        <v>714</v>
      </c>
      <c r="F970" s="2">
        <v>706.4</v>
      </c>
      <c r="G970" s="2">
        <v>724.2</v>
      </c>
      <c r="H970" s="2">
        <v>746.3</v>
      </c>
      <c r="I970" s="2">
        <v>641.29999999999995</v>
      </c>
      <c r="J970" s="2">
        <v>644.29999999999995</v>
      </c>
      <c r="K970" s="2">
        <v>739</v>
      </c>
      <c r="L970" s="2">
        <v>841.1</v>
      </c>
      <c r="M970" s="2">
        <v>922.8</v>
      </c>
      <c r="N970" s="2">
        <v>928.9</v>
      </c>
      <c r="O970" s="2">
        <v>932.3</v>
      </c>
      <c r="P970" s="2">
        <v>915.6</v>
      </c>
      <c r="Q970" s="2">
        <v>922.3</v>
      </c>
      <c r="R970" s="2">
        <v>437.2</v>
      </c>
      <c r="S970" s="2" t="s">
        <v>5269</v>
      </c>
      <c r="T970" s="2">
        <v>437.2</v>
      </c>
    </row>
    <row r="971" spans="1:20">
      <c r="A971" s="2" t="s">
        <v>3779</v>
      </c>
      <c r="B971" s="2" t="s">
        <v>1504</v>
      </c>
      <c r="C971" s="2" t="s">
        <v>63</v>
      </c>
      <c r="D971" s="2" t="s">
        <v>224</v>
      </c>
      <c r="E971" s="2">
        <v>777.8</v>
      </c>
      <c r="F971" s="2">
        <v>772.2</v>
      </c>
      <c r="G971" s="2">
        <v>792.5</v>
      </c>
      <c r="H971" s="2">
        <v>810.8</v>
      </c>
      <c r="I971" s="2">
        <v>569.29999999999995</v>
      </c>
      <c r="J971" s="2">
        <v>450.1</v>
      </c>
      <c r="K971" s="2">
        <v>273.7</v>
      </c>
      <c r="L971" s="2">
        <v>262.89999999999998</v>
      </c>
      <c r="M971" s="2">
        <v>312.60000000000002</v>
      </c>
      <c r="N971" s="2">
        <v>318.39999999999998</v>
      </c>
      <c r="O971" s="2">
        <v>326</v>
      </c>
      <c r="P971" s="2">
        <v>382.5</v>
      </c>
      <c r="Q971" s="2">
        <v>387.9</v>
      </c>
      <c r="R971" s="2">
        <v>242.5</v>
      </c>
      <c r="S971" s="2" t="s">
        <v>5269</v>
      </c>
      <c r="T971" s="2">
        <v>242.5</v>
      </c>
    </row>
    <row r="972" spans="1:20">
      <c r="A972" s="2" t="s">
        <v>3780</v>
      </c>
      <c r="B972" s="2" t="s">
        <v>1505</v>
      </c>
      <c r="C972" s="2" t="s">
        <v>63</v>
      </c>
      <c r="D972" s="2" t="s">
        <v>224</v>
      </c>
      <c r="E972" s="2">
        <v>774.3</v>
      </c>
      <c r="F972" s="2">
        <v>768.8</v>
      </c>
      <c r="G972" s="2">
        <v>789</v>
      </c>
      <c r="H972" s="2">
        <v>807.2</v>
      </c>
      <c r="I972" s="2">
        <v>565.70000000000005</v>
      </c>
      <c r="J972" s="2">
        <v>445.6</v>
      </c>
      <c r="K972" s="2">
        <v>264.89999999999998</v>
      </c>
      <c r="L972" s="2">
        <v>252.2</v>
      </c>
      <c r="M972" s="2">
        <v>302.8</v>
      </c>
      <c r="N972" s="2">
        <v>308.7</v>
      </c>
      <c r="O972" s="2">
        <v>316.5</v>
      </c>
      <c r="P972" s="2">
        <v>376.6</v>
      </c>
      <c r="Q972" s="2">
        <v>382.1</v>
      </c>
      <c r="R972" s="2">
        <v>232</v>
      </c>
      <c r="S972" s="2" t="s">
        <v>5269</v>
      </c>
      <c r="T972" s="2">
        <v>232</v>
      </c>
    </row>
    <row r="973" spans="1:20">
      <c r="A973" s="2" t="s">
        <v>3781</v>
      </c>
      <c r="B973" s="2" t="s">
        <v>1506</v>
      </c>
      <c r="C973" s="2" t="s">
        <v>68</v>
      </c>
      <c r="D973" s="2" t="s">
        <v>224</v>
      </c>
      <c r="E973" s="2">
        <v>243.2</v>
      </c>
      <c r="F973" s="2">
        <v>242.3</v>
      </c>
      <c r="G973" s="2">
        <v>245.5</v>
      </c>
      <c r="H973" s="2">
        <v>267.10000000000002</v>
      </c>
      <c r="I973" s="2">
        <v>386.9</v>
      </c>
      <c r="J973" s="2">
        <v>502.8</v>
      </c>
      <c r="K973" s="2">
        <v>740.6</v>
      </c>
      <c r="L973" s="2">
        <v>958.9</v>
      </c>
      <c r="M973" s="2">
        <v>1052.3</v>
      </c>
      <c r="N973" s="2">
        <v>1061.2</v>
      </c>
      <c r="O973" s="2">
        <v>1072.7</v>
      </c>
      <c r="P973" s="2">
        <v>1140.0999999999999</v>
      </c>
      <c r="Q973" s="2">
        <v>1147.2</v>
      </c>
      <c r="R973" s="2">
        <v>231.5</v>
      </c>
      <c r="S973" s="2" t="s">
        <v>5269</v>
      </c>
      <c r="T973" s="2">
        <v>231.5</v>
      </c>
    </row>
    <row r="974" spans="1:20">
      <c r="A974" s="2" t="s">
        <v>3782</v>
      </c>
      <c r="B974" s="2" t="s">
        <v>1507</v>
      </c>
      <c r="C974" s="2" t="s">
        <v>68</v>
      </c>
      <c r="D974" s="2" t="s">
        <v>224</v>
      </c>
      <c r="E974" s="2">
        <v>250</v>
      </c>
      <c r="F974" s="2">
        <v>245.5</v>
      </c>
      <c r="G974" s="2">
        <v>254.6</v>
      </c>
      <c r="H974" s="2">
        <v>275.39999999999998</v>
      </c>
      <c r="I974" s="2">
        <v>385</v>
      </c>
      <c r="J974" s="2">
        <v>501.3</v>
      </c>
      <c r="K974" s="2">
        <v>740.5</v>
      </c>
      <c r="L974" s="2">
        <v>958.7</v>
      </c>
      <c r="M974" s="2">
        <v>1052.5999999999999</v>
      </c>
      <c r="N974" s="2">
        <v>1061.5</v>
      </c>
      <c r="O974" s="2">
        <v>1073</v>
      </c>
      <c r="P974" s="2">
        <v>1139.2</v>
      </c>
      <c r="Q974" s="2">
        <v>1146.3</v>
      </c>
      <c r="R974" s="2">
        <v>222.7</v>
      </c>
      <c r="S974" s="2" t="s">
        <v>5269</v>
      </c>
      <c r="T974" s="2">
        <v>222.7</v>
      </c>
    </row>
    <row r="975" spans="1:20">
      <c r="A975" s="2" t="s">
        <v>3783</v>
      </c>
      <c r="B975" s="2" t="s">
        <v>1508</v>
      </c>
      <c r="C975" s="2" t="s">
        <v>68</v>
      </c>
      <c r="D975" s="2" t="s">
        <v>224</v>
      </c>
      <c r="E975" s="2">
        <v>253.6</v>
      </c>
      <c r="F975" s="2">
        <v>251.4</v>
      </c>
      <c r="G975" s="2">
        <v>253.4</v>
      </c>
      <c r="H975" s="2">
        <v>270.8</v>
      </c>
      <c r="I975" s="2">
        <v>393.6</v>
      </c>
      <c r="J975" s="2">
        <v>509.9</v>
      </c>
      <c r="K975" s="2">
        <v>748.8</v>
      </c>
      <c r="L975" s="2">
        <v>967</v>
      </c>
      <c r="M975" s="2">
        <v>1060.7</v>
      </c>
      <c r="N975" s="2">
        <v>1069.5999999999999</v>
      </c>
      <c r="O975" s="2">
        <v>1081.0999999999999</v>
      </c>
      <c r="P975" s="2">
        <v>1147.7</v>
      </c>
      <c r="Q975" s="2">
        <v>1154.8</v>
      </c>
      <c r="R975" s="2">
        <v>223.2</v>
      </c>
      <c r="S975" s="2" t="s">
        <v>5269</v>
      </c>
      <c r="T975" s="2">
        <v>223.2</v>
      </c>
    </row>
    <row r="976" spans="1:20">
      <c r="A976" s="2" t="s">
        <v>3784</v>
      </c>
      <c r="B976" s="2" t="s">
        <v>1509</v>
      </c>
      <c r="C976" s="2" t="s">
        <v>68</v>
      </c>
      <c r="D976" s="2" t="s">
        <v>224</v>
      </c>
      <c r="E976" s="2">
        <v>530.9</v>
      </c>
      <c r="F976" s="2">
        <v>523.70000000000005</v>
      </c>
      <c r="G976" s="2">
        <v>541.29999999999995</v>
      </c>
      <c r="H976" s="2">
        <v>562.4</v>
      </c>
      <c r="I976" s="2">
        <v>446.9</v>
      </c>
      <c r="J976" s="2">
        <v>439.5</v>
      </c>
      <c r="K976" s="2">
        <v>556.79999999999995</v>
      </c>
      <c r="L976" s="2">
        <v>728.7</v>
      </c>
      <c r="M976" s="2">
        <v>826.5</v>
      </c>
      <c r="N976" s="2">
        <v>834.8</v>
      </c>
      <c r="O976" s="2">
        <v>843.2</v>
      </c>
      <c r="P976" s="2">
        <v>878</v>
      </c>
      <c r="Q976" s="2">
        <v>885.5</v>
      </c>
      <c r="R976" s="2">
        <v>345.9</v>
      </c>
      <c r="S976" s="2" t="s">
        <v>5269</v>
      </c>
      <c r="T976" s="2">
        <v>345.9</v>
      </c>
    </row>
    <row r="977" spans="1:20">
      <c r="A977" s="2" t="s">
        <v>3785</v>
      </c>
      <c r="B977" s="2" t="s">
        <v>1510</v>
      </c>
      <c r="C977" s="2" t="s">
        <v>63</v>
      </c>
      <c r="D977" s="2" t="s">
        <v>224</v>
      </c>
      <c r="E977" s="2">
        <v>758.3</v>
      </c>
      <c r="F977" s="2">
        <v>753</v>
      </c>
      <c r="G977" s="2">
        <v>772.9</v>
      </c>
      <c r="H977" s="2">
        <v>790.7</v>
      </c>
      <c r="I977" s="2">
        <v>549.5</v>
      </c>
      <c r="J977" s="2">
        <v>427.8</v>
      </c>
      <c r="K977" s="2">
        <v>238.8</v>
      </c>
      <c r="L977" s="2">
        <v>229.3</v>
      </c>
      <c r="M977" s="2">
        <v>284.39999999999998</v>
      </c>
      <c r="N977" s="2">
        <v>290.8</v>
      </c>
      <c r="O977" s="2">
        <v>299.8</v>
      </c>
      <c r="P977" s="2">
        <v>373.3</v>
      </c>
      <c r="Q977" s="2">
        <v>378.8</v>
      </c>
      <c r="R977" s="2">
        <v>204.3</v>
      </c>
      <c r="S977" s="2" t="s">
        <v>5269</v>
      </c>
      <c r="T977" s="2">
        <v>204.3</v>
      </c>
    </row>
    <row r="978" spans="1:20">
      <c r="A978" s="2" t="s">
        <v>3786</v>
      </c>
      <c r="B978" s="2" t="s">
        <v>1511</v>
      </c>
      <c r="C978" s="2" t="s">
        <v>68</v>
      </c>
      <c r="D978" s="2" t="s">
        <v>224</v>
      </c>
      <c r="E978" s="2">
        <v>555.5</v>
      </c>
      <c r="F978" s="2">
        <v>547.70000000000005</v>
      </c>
      <c r="G978" s="2">
        <v>565.20000000000005</v>
      </c>
      <c r="H978" s="2">
        <v>587.4</v>
      </c>
      <c r="I978" s="2">
        <v>501.6</v>
      </c>
      <c r="J978" s="2">
        <v>530.4</v>
      </c>
      <c r="K978" s="2">
        <v>695.7</v>
      </c>
      <c r="L978" s="2">
        <v>862.1</v>
      </c>
      <c r="M978" s="2">
        <v>957.9</v>
      </c>
      <c r="N978" s="2">
        <v>965.8</v>
      </c>
      <c r="O978" s="2">
        <v>972.9</v>
      </c>
      <c r="P978" s="2">
        <v>991.2</v>
      </c>
      <c r="Q978" s="2">
        <v>998.6</v>
      </c>
      <c r="R978" s="2">
        <v>264.89999999999998</v>
      </c>
      <c r="S978" s="2" t="s">
        <v>5269</v>
      </c>
      <c r="T978" s="2">
        <v>264.89999999999998</v>
      </c>
    </row>
    <row r="979" spans="1:20">
      <c r="A979" s="2" t="s">
        <v>3787</v>
      </c>
      <c r="B979" s="2" t="s">
        <v>1513</v>
      </c>
      <c r="C979" s="2" t="s">
        <v>68</v>
      </c>
      <c r="D979" s="2" t="s">
        <v>224</v>
      </c>
      <c r="E979" s="2">
        <v>530.6</v>
      </c>
      <c r="F979" s="2">
        <v>523.4</v>
      </c>
      <c r="G979" s="2">
        <v>541.1</v>
      </c>
      <c r="H979" s="2">
        <v>562.20000000000005</v>
      </c>
      <c r="I979" s="2">
        <v>447.1</v>
      </c>
      <c r="J979" s="2">
        <v>440.8</v>
      </c>
      <c r="K979" s="2">
        <v>560.79999999999995</v>
      </c>
      <c r="L979" s="2">
        <v>732.4</v>
      </c>
      <c r="M979" s="2">
        <v>830.2</v>
      </c>
      <c r="N979" s="2">
        <v>838.5</v>
      </c>
      <c r="O979" s="2">
        <v>846.8</v>
      </c>
      <c r="P979" s="2">
        <v>881</v>
      </c>
      <c r="Q979" s="2">
        <v>888.4</v>
      </c>
      <c r="R979" s="2">
        <v>343</v>
      </c>
      <c r="S979" s="2" t="s">
        <v>5269</v>
      </c>
      <c r="T979" s="2">
        <v>343</v>
      </c>
    </row>
    <row r="980" spans="1:20">
      <c r="A980" s="2" t="s">
        <v>3788</v>
      </c>
      <c r="B980" s="2" t="s">
        <v>1514</v>
      </c>
      <c r="C980" s="2" t="s">
        <v>68</v>
      </c>
      <c r="D980" s="2" t="s">
        <v>224</v>
      </c>
      <c r="E980" s="2">
        <v>258.10000000000002</v>
      </c>
      <c r="F980" s="2">
        <v>255</v>
      </c>
      <c r="G980" s="2">
        <v>259</v>
      </c>
      <c r="H980" s="2">
        <v>276.2</v>
      </c>
      <c r="I980" s="2">
        <v>394.3</v>
      </c>
      <c r="J980" s="2">
        <v>510.7</v>
      </c>
      <c r="K980" s="2">
        <v>750.3</v>
      </c>
      <c r="L980" s="2">
        <v>968.5</v>
      </c>
      <c r="M980" s="2">
        <v>1062.5</v>
      </c>
      <c r="N980" s="2">
        <v>1071.4000000000001</v>
      </c>
      <c r="O980" s="2">
        <v>1082.8</v>
      </c>
      <c r="P980" s="2">
        <v>1148.7</v>
      </c>
      <c r="Q980" s="2">
        <v>1155.8</v>
      </c>
      <c r="R980" s="2">
        <v>217.5</v>
      </c>
      <c r="S980" s="2" t="s">
        <v>5269</v>
      </c>
      <c r="T980" s="2">
        <v>217.5</v>
      </c>
    </row>
    <row r="981" spans="1:20">
      <c r="A981" s="2" t="s">
        <v>3789</v>
      </c>
      <c r="B981" s="2" t="s">
        <v>1515</v>
      </c>
      <c r="C981" s="2" t="s">
        <v>68</v>
      </c>
      <c r="D981" s="2" t="s">
        <v>224</v>
      </c>
      <c r="E981" s="2">
        <v>277.39999999999998</v>
      </c>
      <c r="F981" s="2">
        <v>270.60000000000002</v>
      </c>
      <c r="G981" s="2">
        <v>284</v>
      </c>
      <c r="H981" s="2">
        <v>304.7</v>
      </c>
      <c r="I981" s="2">
        <v>377.4</v>
      </c>
      <c r="J981" s="2">
        <v>493.5</v>
      </c>
      <c r="K981" s="2">
        <v>735.6</v>
      </c>
      <c r="L981" s="2">
        <v>953.3</v>
      </c>
      <c r="M981" s="2">
        <v>1048.4000000000001</v>
      </c>
      <c r="N981" s="2">
        <v>1057.3</v>
      </c>
      <c r="O981" s="2">
        <v>1068.5</v>
      </c>
      <c r="P981" s="2">
        <v>1131.0999999999999</v>
      </c>
      <c r="Q981" s="2">
        <v>1138.3</v>
      </c>
      <c r="R981" s="2">
        <v>197.4</v>
      </c>
      <c r="S981" s="2" t="s">
        <v>5269</v>
      </c>
      <c r="T981" s="2">
        <v>197.4</v>
      </c>
    </row>
    <row r="982" spans="1:20">
      <c r="A982" s="2" t="s">
        <v>3790</v>
      </c>
      <c r="B982" s="2" t="s">
        <v>1516</v>
      </c>
      <c r="C982" s="2" t="s">
        <v>68</v>
      </c>
      <c r="D982" s="2" t="s">
        <v>224</v>
      </c>
      <c r="E982" s="2">
        <v>277.2</v>
      </c>
      <c r="F982" s="2">
        <v>270.5</v>
      </c>
      <c r="G982" s="2">
        <v>283.7</v>
      </c>
      <c r="H982" s="2">
        <v>304.3</v>
      </c>
      <c r="I982" s="2">
        <v>378.4</v>
      </c>
      <c r="J982" s="2">
        <v>494.5</v>
      </c>
      <c r="K982" s="2">
        <v>736.5</v>
      </c>
      <c r="L982" s="2">
        <v>954.3</v>
      </c>
      <c r="M982" s="2">
        <v>1049.4000000000001</v>
      </c>
      <c r="N982" s="2">
        <v>1058.3</v>
      </c>
      <c r="O982" s="2">
        <v>1069.5</v>
      </c>
      <c r="P982" s="2">
        <v>1132.0999999999999</v>
      </c>
      <c r="Q982" s="2">
        <v>1139.3</v>
      </c>
      <c r="R982" s="2">
        <v>197.2</v>
      </c>
      <c r="S982" s="2" t="s">
        <v>5269</v>
      </c>
      <c r="T982" s="2">
        <v>197.2</v>
      </c>
    </row>
    <row r="983" spans="1:20">
      <c r="A983" s="2" t="s">
        <v>3791</v>
      </c>
      <c r="B983" s="2" t="s">
        <v>1517</v>
      </c>
      <c r="C983" s="2" t="s">
        <v>68</v>
      </c>
      <c r="D983" s="2" t="s">
        <v>224</v>
      </c>
      <c r="E983" s="2">
        <v>719.1</v>
      </c>
      <c r="F983" s="2">
        <v>711.5</v>
      </c>
      <c r="G983" s="2">
        <v>729.4</v>
      </c>
      <c r="H983" s="2">
        <v>751.4</v>
      </c>
      <c r="I983" s="2">
        <v>645.6</v>
      </c>
      <c r="J983" s="2">
        <v>647.4</v>
      </c>
      <c r="K983" s="2">
        <v>739</v>
      </c>
      <c r="L983" s="2">
        <v>838.1</v>
      </c>
      <c r="M983" s="2">
        <v>918.9</v>
      </c>
      <c r="N983" s="2">
        <v>924.9</v>
      </c>
      <c r="O983" s="2">
        <v>928.2</v>
      </c>
      <c r="P983" s="2">
        <v>910.1</v>
      </c>
      <c r="Q983" s="2">
        <v>916.7</v>
      </c>
      <c r="R983" s="2">
        <v>444.8</v>
      </c>
      <c r="S983" s="2" t="s">
        <v>5269</v>
      </c>
      <c r="T983" s="2">
        <v>444.8</v>
      </c>
    </row>
    <row r="984" spans="1:20">
      <c r="A984" s="2" t="s">
        <v>3792</v>
      </c>
      <c r="B984" s="2" t="s">
        <v>1518</v>
      </c>
      <c r="C984" s="2" t="s">
        <v>63</v>
      </c>
      <c r="D984" s="2" t="s">
        <v>224</v>
      </c>
      <c r="E984" s="2">
        <v>771.2</v>
      </c>
      <c r="F984" s="2">
        <v>765.7</v>
      </c>
      <c r="G984" s="2">
        <v>785.9</v>
      </c>
      <c r="H984" s="2">
        <v>804</v>
      </c>
      <c r="I984" s="2">
        <v>562.5</v>
      </c>
      <c r="J984" s="2">
        <v>442.4</v>
      </c>
      <c r="K984" s="2">
        <v>261.7</v>
      </c>
      <c r="L984" s="2">
        <v>250.9</v>
      </c>
      <c r="M984" s="2">
        <v>302.2</v>
      </c>
      <c r="N984" s="2">
        <v>308.10000000000002</v>
      </c>
      <c r="O984" s="2">
        <v>316.2</v>
      </c>
      <c r="P984" s="2">
        <v>377.9</v>
      </c>
      <c r="Q984" s="2">
        <v>383.4</v>
      </c>
      <c r="R984" s="2">
        <v>229.5</v>
      </c>
      <c r="S984" s="2" t="s">
        <v>5269</v>
      </c>
      <c r="T984" s="2">
        <v>229.5</v>
      </c>
    </row>
    <row r="985" spans="1:20">
      <c r="A985" s="2" t="s">
        <v>3793</v>
      </c>
      <c r="B985" s="2" t="s">
        <v>1519</v>
      </c>
      <c r="C985" s="2" t="s">
        <v>68</v>
      </c>
      <c r="D985" s="2" t="s">
        <v>224</v>
      </c>
      <c r="E985" s="2">
        <v>246.9</v>
      </c>
      <c r="F985" s="2">
        <v>242.6</v>
      </c>
      <c r="G985" s="2">
        <v>252.1</v>
      </c>
      <c r="H985" s="2">
        <v>273.39999999999998</v>
      </c>
      <c r="I985" s="2">
        <v>384.1</v>
      </c>
      <c r="J985" s="2">
        <v>500.3</v>
      </c>
      <c r="K985" s="2">
        <v>739.1</v>
      </c>
      <c r="L985" s="2">
        <v>957.3</v>
      </c>
      <c r="M985" s="2">
        <v>1051</v>
      </c>
      <c r="N985" s="2">
        <v>1059.9000000000001</v>
      </c>
      <c r="O985" s="2">
        <v>1071.4000000000001</v>
      </c>
      <c r="P985" s="2">
        <v>1138</v>
      </c>
      <c r="Q985" s="2">
        <v>1145.0999999999999</v>
      </c>
      <c r="R985" s="2">
        <v>225.8</v>
      </c>
      <c r="S985" s="2" t="s">
        <v>5269</v>
      </c>
      <c r="T985" s="2">
        <v>225.8</v>
      </c>
    </row>
    <row r="986" spans="1:20">
      <c r="A986" s="2" t="s">
        <v>3794</v>
      </c>
      <c r="B986" s="2" t="s">
        <v>1520</v>
      </c>
      <c r="C986" s="2" t="s">
        <v>68</v>
      </c>
      <c r="D986" s="2" t="s">
        <v>224</v>
      </c>
      <c r="E986" s="2">
        <v>254.2</v>
      </c>
      <c r="F986" s="2">
        <v>252.2</v>
      </c>
      <c r="G986" s="2">
        <v>253.6</v>
      </c>
      <c r="H986" s="2">
        <v>270.39999999999998</v>
      </c>
      <c r="I986" s="2">
        <v>394.6</v>
      </c>
      <c r="J986" s="2">
        <v>510.9</v>
      </c>
      <c r="K986" s="2">
        <v>749.7</v>
      </c>
      <c r="L986" s="2">
        <v>967.9</v>
      </c>
      <c r="M986" s="2">
        <v>1061.5999999999999</v>
      </c>
      <c r="N986" s="2">
        <v>1070.5</v>
      </c>
      <c r="O986" s="2">
        <v>1082</v>
      </c>
      <c r="P986" s="2">
        <v>1148.5999999999999</v>
      </c>
      <c r="Q986" s="2">
        <v>1155.7</v>
      </c>
      <c r="R986" s="2">
        <v>223.2</v>
      </c>
      <c r="S986" s="2" t="s">
        <v>5269</v>
      </c>
      <c r="T986" s="2">
        <v>223.2</v>
      </c>
    </row>
    <row r="987" spans="1:20">
      <c r="A987" s="2" t="s">
        <v>3795</v>
      </c>
      <c r="B987" s="2" t="s">
        <v>1521</v>
      </c>
      <c r="C987" s="2" t="s">
        <v>68</v>
      </c>
      <c r="D987" s="2" t="s">
        <v>224</v>
      </c>
      <c r="E987" s="2">
        <v>566.6</v>
      </c>
      <c r="F987" s="2">
        <v>560.1</v>
      </c>
      <c r="G987" s="2">
        <v>571.6</v>
      </c>
      <c r="H987" s="2">
        <v>589.5</v>
      </c>
      <c r="I987" s="2">
        <v>599.9</v>
      </c>
      <c r="J987" s="2">
        <v>681.2</v>
      </c>
      <c r="K987" s="2">
        <v>901</v>
      </c>
      <c r="L987" s="2">
        <v>1093.8</v>
      </c>
      <c r="M987" s="2">
        <v>1192</v>
      </c>
      <c r="N987" s="2">
        <v>1200.3</v>
      </c>
      <c r="O987" s="2">
        <v>1208.8</v>
      </c>
      <c r="P987" s="2">
        <v>1237.4000000000001</v>
      </c>
      <c r="Q987" s="2">
        <v>1244.9000000000001</v>
      </c>
      <c r="R987" s="2">
        <v>104.1</v>
      </c>
      <c r="S987" s="2" t="s">
        <v>5269</v>
      </c>
      <c r="T987" s="2">
        <v>104.1</v>
      </c>
    </row>
    <row r="988" spans="1:20">
      <c r="A988" s="2" t="s">
        <v>3796</v>
      </c>
      <c r="B988" s="2" t="s">
        <v>1523</v>
      </c>
      <c r="C988" s="2" t="s">
        <v>68</v>
      </c>
      <c r="D988" s="2" t="s">
        <v>224</v>
      </c>
      <c r="E988" s="2">
        <v>531.4</v>
      </c>
      <c r="F988" s="2">
        <v>524.20000000000005</v>
      </c>
      <c r="G988" s="2">
        <v>541.79999999999995</v>
      </c>
      <c r="H988" s="2">
        <v>562.9</v>
      </c>
      <c r="I988" s="2">
        <v>447.3</v>
      </c>
      <c r="J988" s="2">
        <v>439.8</v>
      </c>
      <c r="K988" s="2">
        <v>556.5</v>
      </c>
      <c r="L988" s="2">
        <v>728.2</v>
      </c>
      <c r="M988" s="2">
        <v>826</v>
      </c>
      <c r="N988" s="2">
        <v>834.3</v>
      </c>
      <c r="O988" s="2">
        <v>842.6</v>
      </c>
      <c r="P988" s="2">
        <v>877.4</v>
      </c>
      <c r="Q988" s="2">
        <v>884.9</v>
      </c>
      <c r="R988" s="2">
        <v>346.5</v>
      </c>
      <c r="S988" s="2" t="s">
        <v>5269</v>
      </c>
      <c r="T988" s="2">
        <v>346.5</v>
      </c>
    </row>
    <row r="989" spans="1:20">
      <c r="A989" s="2" t="s">
        <v>3797</v>
      </c>
      <c r="B989" s="2" t="s">
        <v>1524</v>
      </c>
      <c r="C989" s="2" t="s">
        <v>68</v>
      </c>
      <c r="D989" s="2" t="s">
        <v>224</v>
      </c>
      <c r="E989" s="2">
        <v>587.6</v>
      </c>
      <c r="F989" s="2">
        <v>579.79999999999995</v>
      </c>
      <c r="G989" s="2">
        <v>597.5</v>
      </c>
      <c r="H989" s="2">
        <v>619.70000000000005</v>
      </c>
      <c r="I989" s="2">
        <v>525.6</v>
      </c>
      <c r="J989" s="2">
        <v>544.4</v>
      </c>
      <c r="K989" s="2">
        <v>689.2</v>
      </c>
      <c r="L989" s="2">
        <v>842.1</v>
      </c>
      <c r="M989" s="2">
        <v>936</v>
      </c>
      <c r="N989" s="2">
        <v>943.6</v>
      </c>
      <c r="O989" s="2">
        <v>950</v>
      </c>
      <c r="P989" s="2">
        <v>961.6</v>
      </c>
      <c r="Q989" s="2">
        <v>969</v>
      </c>
      <c r="R989" s="2">
        <v>306.10000000000002</v>
      </c>
      <c r="S989" s="2" t="s">
        <v>5269</v>
      </c>
      <c r="T989" s="2">
        <v>306.10000000000002</v>
      </c>
    </row>
    <row r="990" spans="1:20">
      <c r="A990" s="2" t="s">
        <v>3798</v>
      </c>
      <c r="B990" s="2" t="s">
        <v>1525</v>
      </c>
      <c r="C990" s="2" t="s">
        <v>68</v>
      </c>
      <c r="D990" s="2" t="s">
        <v>224</v>
      </c>
      <c r="E990" s="2">
        <v>239.8</v>
      </c>
      <c r="F990" s="2">
        <v>240.4</v>
      </c>
      <c r="G990" s="2">
        <v>244.4</v>
      </c>
      <c r="H990" s="2">
        <v>266.5</v>
      </c>
      <c r="I990" s="2">
        <v>384.9</v>
      </c>
      <c r="J990" s="2">
        <v>500.6</v>
      </c>
      <c r="K990" s="2">
        <v>738.1</v>
      </c>
      <c r="L990" s="2">
        <v>956.3</v>
      </c>
      <c r="M990" s="2">
        <v>1049.5</v>
      </c>
      <c r="N990" s="2">
        <v>1058.4000000000001</v>
      </c>
      <c r="O990" s="2">
        <v>1070</v>
      </c>
      <c r="P990" s="2">
        <v>1137.7</v>
      </c>
      <c r="Q990" s="2">
        <v>1144.8</v>
      </c>
      <c r="R990" s="2">
        <v>234.7</v>
      </c>
      <c r="S990" s="2" t="s">
        <v>5269</v>
      </c>
      <c r="T990" s="2">
        <v>234.7</v>
      </c>
    </row>
    <row r="991" spans="1:20">
      <c r="A991" s="2" t="s">
        <v>3799</v>
      </c>
      <c r="B991" s="2" t="s">
        <v>1526</v>
      </c>
      <c r="C991" s="2" t="s">
        <v>63</v>
      </c>
      <c r="D991" s="2" t="s">
        <v>224</v>
      </c>
      <c r="E991" s="2">
        <v>778.3</v>
      </c>
      <c r="F991" s="2">
        <v>772.8</v>
      </c>
      <c r="G991" s="2">
        <v>793</v>
      </c>
      <c r="H991" s="2">
        <v>811.2</v>
      </c>
      <c r="I991" s="2">
        <v>569.70000000000005</v>
      </c>
      <c r="J991" s="2">
        <v>449.8</v>
      </c>
      <c r="K991" s="2">
        <v>269.89999999999998</v>
      </c>
      <c r="L991" s="2">
        <v>255.7</v>
      </c>
      <c r="M991" s="2">
        <v>305.3</v>
      </c>
      <c r="N991" s="2">
        <v>311</v>
      </c>
      <c r="O991" s="2">
        <v>318.7</v>
      </c>
      <c r="P991" s="2">
        <v>376.4</v>
      </c>
      <c r="Q991" s="2">
        <v>381.8</v>
      </c>
      <c r="R991" s="2">
        <v>236.6</v>
      </c>
      <c r="S991" s="2" t="s">
        <v>5269</v>
      </c>
      <c r="T991" s="2">
        <v>236.6</v>
      </c>
    </row>
    <row r="992" spans="1:20">
      <c r="A992" s="2" t="s">
        <v>3800</v>
      </c>
      <c r="B992" s="2" t="s">
        <v>1527</v>
      </c>
      <c r="C992" s="2" t="s">
        <v>68</v>
      </c>
      <c r="D992" s="2" t="s">
        <v>224</v>
      </c>
      <c r="E992" s="2">
        <v>717.5</v>
      </c>
      <c r="F992" s="2">
        <v>709.8</v>
      </c>
      <c r="G992" s="2">
        <v>727.7</v>
      </c>
      <c r="H992" s="2">
        <v>749.7</v>
      </c>
      <c r="I992" s="2">
        <v>644</v>
      </c>
      <c r="J992" s="2">
        <v>646.1</v>
      </c>
      <c r="K992" s="2">
        <v>738.3</v>
      </c>
      <c r="L992" s="2">
        <v>838.1</v>
      </c>
      <c r="M992" s="2">
        <v>919.1</v>
      </c>
      <c r="N992" s="2">
        <v>925.1</v>
      </c>
      <c r="O992" s="2">
        <v>928.4</v>
      </c>
      <c r="P992" s="2">
        <v>910.7</v>
      </c>
      <c r="Q992" s="2">
        <v>917.4</v>
      </c>
      <c r="R992" s="2">
        <v>442.9</v>
      </c>
      <c r="S992" s="2" t="s">
        <v>5269</v>
      </c>
      <c r="T992" s="2">
        <v>442.9</v>
      </c>
    </row>
    <row r="993" spans="1:20">
      <c r="A993" s="2" t="s">
        <v>3801</v>
      </c>
      <c r="B993" s="2" t="s">
        <v>1528</v>
      </c>
      <c r="C993" s="2" t="s">
        <v>68</v>
      </c>
      <c r="D993" s="2" t="s">
        <v>224</v>
      </c>
      <c r="E993" s="2">
        <v>708.6</v>
      </c>
      <c r="F993" s="2">
        <v>701</v>
      </c>
      <c r="G993" s="2">
        <v>718.9</v>
      </c>
      <c r="H993" s="2">
        <v>740.9</v>
      </c>
      <c r="I993" s="2">
        <v>635.5</v>
      </c>
      <c r="J993" s="2">
        <v>638.1</v>
      </c>
      <c r="K993" s="2">
        <v>732.4</v>
      </c>
      <c r="L993" s="2">
        <v>835.2</v>
      </c>
      <c r="M993" s="2">
        <v>917.2</v>
      </c>
      <c r="N993" s="2">
        <v>923.4</v>
      </c>
      <c r="O993" s="2">
        <v>926.9</v>
      </c>
      <c r="P993" s="2">
        <v>911.1</v>
      </c>
      <c r="Q993" s="2">
        <v>917.8</v>
      </c>
      <c r="R993" s="2">
        <v>434.3</v>
      </c>
      <c r="S993" s="2" t="s">
        <v>5269</v>
      </c>
      <c r="T993" s="2">
        <v>434.3</v>
      </c>
    </row>
    <row r="994" spans="1:20">
      <c r="A994" s="2" t="s">
        <v>3802</v>
      </c>
      <c r="B994" s="2" t="s">
        <v>1529</v>
      </c>
      <c r="C994" s="2" t="s">
        <v>68</v>
      </c>
      <c r="D994" s="2" t="s">
        <v>224</v>
      </c>
      <c r="E994" s="2">
        <v>764.5</v>
      </c>
      <c r="F994" s="2">
        <v>756.6</v>
      </c>
      <c r="G994" s="2">
        <v>774</v>
      </c>
      <c r="H994" s="2">
        <v>796.1</v>
      </c>
      <c r="I994" s="2">
        <v>709.4</v>
      </c>
      <c r="J994" s="2">
        <v>727.9</v>
      </c>
      <c r="K994" s="2">
        <v>851.4</v>
      </c>
      <c r="L994" s="2">
        <v>968.4</v>
      </c>
      <c r="M994" s="2">
        <v>1052</v>
      </c>
      <c r="N994" s="2">
        <v>1058.3</v>
      </c>
      <c r="O994" s="2">
        <v>1061.9000000000001</v>
      </c>
      <c r="P994" s="2">
        <v>1045.0999999999999</v>
      </c>
      <c r="Q994" s="2">
        <v>1051.7</v>
      </c>
      <c r="R994" s="2">
        <v>425.5</v>
      </c>
      <c r="S994" s="2" t="s">
        <v>5269</v>
      </c>
      <c r="T994" s="2">
        <v>425.5</v>
      </c>
    </row>
    <row r="995" spans="1:20">
      <c r="A995" s="2" t="s">
        <v>3803</v>
      </c>
      <c r="B995" s="2" t="s">
        <v>1530</v>
      </c>
      <c r="C995" s="2" t="s">
        <v>63</v>
      </c>
      <c r="D995" s="2" t="s">
        <v>224</v>
      </c>
      <c r="E995" s="2">
        <v>776.5</v>
      </c>
      <c r="F995" s="2">
        <v>771</v>
      </c>
      <c r="G995" s="2">
        <v>791.2</v>
      </c>
      <c r="H995" s="2">
        <v>809.5</v>
      </c>
      <c r="I995" s="2">
        <v>568</v>
      </c>
      <c r="J995" s="2">
        <v>448.6</v>
      </c>
      <c r="K995" s="2">
        <v>271.39999999999998</v>
      </c>
      <c r="L995" s="2">
        <v>260.60000000000002</v>
      </c>
      <c r="M995" s="2">
        <v>310.60000000000002</v>
      </c>
      <c r="N995" s="2">
        <v>316.39999999999998</v>
      </c>
      <c r="O995" s="2">
        <v>324.10000000000002</v>
      </c>
      <c r="P995" s="2">
        <v>381.5</v>
      </c>
      <c r="Q995" s="2">
        <v>387</v>
      </c>
      <c r="R995" s="2">
        <v>240.1</v>
      </c>
      <c r="S995" s="2" t="s">
        <v>5269</v>
      </c>
      <c r="T995" s="2">
        <v>240.1</v>
      </c>
    </row>
    <row r="996" spans="1:20">
      <c r="A996" s="2" t="s">
        <v>3804</v>
      </c>
      <c r="B996" s="2" t="s">
        <v>1531</v>
      </c>
      <c r="C996" s="2" t="s">
        <v>68</v>
      </c>
      <c r="D996" s="2" t="s">
        <v>224</v>
      </c>
      <c r="E996" s="2">
        <v>249.6</v>
      </c>
      <c r="F996" s="2">
        <v>249.7</v>
      </c>
      <c r="G996" s="2">
        <v>245.6</v>
      </c>
      <c r="H996" s="2">
        <v>262.2</v>
      </c>
      <c r="I996" s="2">
        <v>394.4</v>
      </c>
      <c r="J996" s="2">
        <v>510.2</v>
      </c>
      <c r="K996" s="2">
        <v>747.9</v>
      </c>
      <c r="L996" s="2">
        <v>966.1</v>
      </c>
      <c r="M996" s="2">
        <v>1059.4000000000001</v>
      </c>
      <c r="N996" s="2">
        <v>1068.3</v>
      </c>
      <c r="O996" s="2">
        <v>1079.8</v>
      </c>
      <c r="P996" s="2">
        <v>1147.4000000000001</v>
      </c>
      <c r="Q996" s="2">
        <v>1154.5</v>
      </c>
      <c r="R996" s="2">
        <v>232</v>
      </c>
      <c r="S996" s="2" t="s">
        <v>5269</v>
      </c>
      <c r="T996" s="2">
        <v>232</v>
      </c>
    </row>
    <row r="997" spans="1:20">
      <c r="A997" s="2" t="s">
        <v>3805</v>
      </c>
      <c r="B997" s="2" t="s">
        <v>1532</v>
      </c>
      <c r="C997" s="2" t="s">
        <v>63</v>
      </c>
      <c r="D997" s="2" t="s">
        <v>224</v>
      </c>
      <c r="E997" s="2">
        <v>771.8</v>
      </c>
      <c r="F997" s="2">
        <v>766.3</v>
      </c>
      <c r="G997" s="2">
        <v>786.5</v>
      </c>
      <c r="H997" s="2">
        <v>804.7</v>
      </c>
      <c r="I997" s="2">
        <v>563.20000000000005</v>
      </c>
      <c r="J997" s="2">
        <v>443</v>
      </c>
      <c r="K997" s="2">
        <v>262.39999999999998</v>
      </c>
      <c r="L997" s="2">
        <v>251.1</v>
      </c>
      <c r="M997" s="2">
        <v>302.3</v>
      </c>
      <c r="N997" s="2">
        <v>308.2</v>
      </c>
      <c r="O997" s="2">
        <v>316.2</v>
      </c>
      <c r="P997" s="2">
        <v>377.6</v>
      </c>
      <c r="Q997" s="2">
        <v>383.1</v>
      </c>
      <c r="R997" s="2">
        <v>229.9</v>
      </c>
      <c r="S997" s="2" t="s">
        <v>5269</v>
      </c>
      <c r="T997" s="2">
        <v>229.9</v>
      </c>
    </row>
    <row r="998" spans="1:20">
      <c r="A998" s="2" t="s">
        <v>3806</v>
      </c>
      <c r="B998" s="2" t="s">
        <v>1533</v>
      </c>
      <c r="C998" s="2" t="s">
        <v>68</v>
      </c>
      <c r="D998" s="2" t="s">
        <v>224</v>
      </c>
      <c r="E998" s="2">
        <v>345.7</v>
      </c>
      <c r="F998" s="2">
        <v>338.1</v>
      </c>
      <c r="G998" s="2">
        <v>356</v>
      </c>
      <c r="H998" s="2">
        <v>377.9</v>
      </c>
      <c r="I998" s="2">
        <v>310.5</v>
      </c>
      <c r="J998" s="2">
        <v>413.4</v>
      </c>
      <c r="K998" s="2">
        <v>656.2</v>
      </c>
      <c r="L998" s="2">
        <v>871.7</v>
      </c>
      <c r="M998" s="2">
        <v>968.3</v>
      </c>
      <c r="N998" s="2">
        <v>977.2</v>
      </c>
      <c r="O998" s="2">
        <v>988</v>
      </c>
      <c r="P998" s="2">
        <v>1045.8</v>
      </c>
      <c r="Q998" s="2">
        <v>1053.0999999999999</v>
      </c>
      <c r="R998" s="2">
        <v>220.7</v>
      </c>
      <c r="S998" s="2" t="s">
        <v>5269</v>
      </c>
      <c r="T998" s="2">
        <v>220.7</v>
      </c>
    </row>
    <row r="999" spans="1:20">
      <c r="A999" s="2" t="s">
        <v>3807</v>
      </c>
      <c r="B999" s="2" t="s">
        <v>1534</v>
      </c>
      <c r="C999" s="2" t="s">
        <v>63</v>
      </c>
      <c r="D999" s="2" t="s">
        <v>224</v>
      </c>
      <c r="E999" s="2">
        <v>777</v>
      </c>
      <c r="F999" s="2">
        <v>771.4</v>
      </c>
      <c r="G999" s="2">
        <v>791.7</v>
      </c>
      <c r="H999" s="2">
        <v>810</v>
      </c>
      <c r="I999" s="2">
        <v>568.5</v>
      </c>
      <c r="J999" s="2">
        <v>448.9</v>
      </c>
      <c r="K999" s="2">
        <v>271.2</v>
      </c>
      <c r="L999" s="2">
        <v>259.60000000000002</v>
      </c>
      <c r="M999" s="2">
        <v>309.5</v>
      </c>
      <c r="N999" s="2">
        <v>315.3</v>
      </c>
      <c r="O999" s="2">
        <v>323</v>
      </c>
      <c r="P999" s="2">
        <v>380.4</v>
      </c>
      <c r="Q999" s="2">
        <v>385.9</v>
      </c>
      <c r="R999" s="2">
        <v>239.4</v>
      </c>
      <c r="S999" s="2" t="s">
        <v>5269</v>
      </c>
      <c r="T999" s="2">
        <v>239.4</v>
      </c>
    </row>
    <row r="1000" spans="1:20">
      <c r="A1000" s="2" t="s">
        <v>3808</v>
      </c>
      <c r="B1000" s="2" t="s">
        <v>1535</v>
      </c>
      <c r="C1000" s="2" t="s">
        <v>68</v>
      </c>
      <c r="D1000" s="2" t="s">
        <v>224</v>
      </c>
      <c r="E1000" s="2">
        <v>392.6</v>
      </c>
      <c r="F1000" s="2">
        <v>385.9</v>
      </c>
      <c r="G1000" s="2">
        <v>402.9</v>
      </c>
      <c r="H1000" s="2">
        <v>423</v>
      </c>
      <c r="I1000" s="2">
        <v>305.39999999999998</v>
      </c>
      <c r="J1000" s="2">
        <v>345.2</v>
      </c>
      <c r="K1000" s="2">
        <v>588.29999999999995</v>
      </c>
      <c r="L1000" s="2">
        <v>804.8</v>
      </c>
      <c r="M1000" s="2">
        <v>900.9</v>
      </c>
      <c r="N1000" s="2">
        <v>909.8</v>
      </c>
      <c r="O1000" s="2">
        <v>920.8</v>
      </c>
      <c r="P1000" s="2">
        <v>981.7</v>
      </c>
      <c r="Q1000" s="2">
        <v>988.9</v>
      </c>
      <c r="R1000" s="2">
        <v>283.7</v>
      </c>
      <c r="S1000" s="2" t="s">
        <v>5269</v>
      </c>
      <c r="T1000" s="2">
        <v>283.7</v>
      </c>
    </row>
    <row r="1001" spans="1:20">
      <c r="A1001" s="2" t="s">
        <v>3809</v>
      </c>
      <c r="B1001" s="2" t="s">
        <v>1537</v>
      </c>
      <c r="C1001" s="2" t="s">
        <v>68</v>
      </c>
      <c r="D1001" s="2" t="s">
        <v>224</v>
      </c>
      <c r="E1001" s="2">
        <v>439.1</v>
      </c>
      <c r="F1001" s="2">
        <v>431.6</v>
      </c>
      <c r="G1001" s="2">
        <v>446.8</v>
      </c>
      <c r="H1001" s="2">
        <v>467.8</v>
      </c>
      <c r="I1001" s="2">
        <v>442.1</v>
      </c>
      <c r="J1001" s="2">
        <v>520.79999999999995</v>
      </c>
      <c r="K1001" s="2">
        <v>745.9</v>
      </c>
      <c r="L1001" s="2">
        <v>946.9</v>
      </c>
      <c r="M1001" s="2">
        <v>1045.5</v>
      </c>
      <c r="N1001" s="2">
        <v>1054.0999999999999</v>
      </c>
      <c r="O1001" s="2">
        <v>1063.3</v>
      </c>
      <c r="P1001" s="2">
        <v>1102.7</v>
      </c>
      <c r="Q1001" s="2">
        <v>1110.2</v>
      </c>
      <c r="R1001" s="2">
        <v>121.3</v>
      </c>
      <c r="S1001" s="2" t="s">
        <v>5269</v>
      </c>
      <c r="T1001" s="2">
        <v>121.3</v>
      </c>
    </row>
    <row r="1002" spans="1:20">
      <c r="A1002" s="2" t="s">
        <v>3810</v>
      </c>
      <c r="B1002" s="2" t="s">
        <v>1538</v>
      </c>
      <c r="C1002" s="2" t="s">
        <v>63</v>
      </c>
      <c r="D1002" s="2" t="s">
        <v>224</v>
      </c>
      <c r="E1002" s="2">
        <v>806.8</v>
      </c>
      <c r="F1002" s="2">
        <v>801.3</v>
      </c>
      <c r="G1002" s="2">
        <v>821.5</v>
      </c>
      <c r="H1002" s="2">
        <v>839.7</v>
      </c>
      <c r="I1002" s="2">
        <v>598.20000000000005</v>
      </c>
      <c r="J1002" s="2">
        <v>478.4</v>
      </c>
      <c r="K1002" s="2">
        <v>295.2</v>
      </c>
      <c r="L1002" s="2">
        <v>264.8</v>
      </c>
      <c r="M1002" s="2">
        <v>306.8</v>
      </c>
      <c r="N1002" s="2">
        <v>311.89999999999998</v>
      </c>
      <c r="O1002" s="2">
        <v>318.10000000000002</v>
      </c>
      <c r="P1002" s="2">
        <v>362.3</v>
      </c>
      <c r="Q1002" s="2">
        <v>367.6</v>
      </c>
      <c r="R1002" s="2">
        <v>254.1</v>
      </c>
      <c r="S1002" s="2" t="s">
        <v>5269</v>
      </c>
      <c r="T1002" s="2">
        <v>254.1</v>
      </c>
    </row>
    <row r="1003" spans="1:20">
      <c r="A1003" s="2" t="s">
        <v>3811</v>
      </c>
      <c r="B1003" s="2" t="s">
        <v>1540</v>
      </c>
      <c r="C1003" s="2" t="s">
        <v>68</v>
      </c>
      <c r="D1003" s="2" t="s">
        <v>224</v>
      </c>
      <c r="E1003" s="2">
        <v>584.29999999999995</v>
      </c>
      <c r="F1003" s="2">
        <v>576.5</v>
      </c>
      <c r="G1003" s="2">
        <v>593.4</v>
      </c>
      <c r="H1003" s="2">
        <v>615.29999999999995</v>
      </c>
      <c r="I1003" s="2">
        <v>544.70000000000005</v>
      </c>
      <c r="J1003" s="2">
        <v>583</v>
      </c>
      <c r="K1003" s="2">
        <v>755.4</v>
      </c>
      <c r="L1003" s="2">
        <v>920.3</v>
      </c>
      <c r="M1003" s="2">
        <v>1015.4</v>
      </c>
      <c r="N1003" s="2">
        <v>1023.2</v>
      </c>
      <c r="O1003" s="2">
        <v>1030</v>
      </c>
      <c r="P1003" s="2">
        <v>1043.8</v>
      </c>
      <c r="Q1003" s="2">
        <v>1051.0999999999999</v>
      </c>
      <c r="R1003" s="2">
        <v>248.2</v>
      </c>
      <c r="S1003" s="2" t="s">
        <v>5269</v>
      </c>
      <c r="T1003" s="2">
        <v>248.2</v>
      </c>
    </row>
    <row r="1004" spans="1:20">
      <c r="A1004" s="2" t="s">
        <v>3812</v>
      </c>
      <c r="B1004" s="2" t="s">
        <v>1542</v>
      </c>
      <c r="C1004" s="2" t="s">
        <v>68</v>
      </c>
      <c r="D1004" s="2" t="s">
        <v>224</v>
      </c>
      <c r="E1004" s="2">
        <v>529.5</v>
      </c>
      <c r="F1004" s="2">
        <v>521.79999999999995</v>
      </c>
      <c r="G1004" s="2">
        <v>539.70000000000005</v>
      </c>
      <c r="H1004" s="2">
        <v>561.70000000000005</v>
      </c>
      <c r="I1004" s="2">
        <v>458.6</v>
      </c>
      <c r="J1004" s="2">
        <v>472.1</v>
      </c>
      <c r="K1004" s="2">
        <v>625.29999999999995</v>
      </c>
      <c r="L1004" s="2">
        <v>796.3</v>
      </c>
      <c r="M1004" s="2">
        <v>893.3</v>
      </c>
      <c r="N1004" s="2">
        <v>901.4</v>
      </c>
      <c r="O1004" s="2">
        <v>909.2</v>
      </c>
      <c r="P1004" s="2">
        <v>935.4</v>
      </c>
      <c r="Q1004" s="2">
        <v>942.9</v>
      </c>
      <c r="R1004" s="2">
        <v>295.2</v>
      </c>
      <c r="S1004" s="2" t="s">
        <v>5269</v>
      </c>
      <c r="T1004" s="2">
        <v>295.2</v>
      </c>
    </row>
    <row r="1005" spans="1:20">
      <c r="A1005" s="2" t="s">
        <v>3813</v>
      </c>
      <c r="B1005" s="2" t="s">
        <v>1543</v>
      </c>
      <c r="C1005" s="2" t="s">
        <v>68</v>
      </c>
      <c r="D1005" s="2" t="s">
        <v>224</v>
      </c>
      <c r="E1005" s="2">
        <v>240.6</v>
      </c>
      <c r="F1005" s="2">
        <v>235.9</v>
      </c>
      <c r="G1005" s="2">
        <v>249.5</v>
      </c>
      <c r="H1005" s="2">
        <v>271.7</v>
      </c>
      <c r="I1005" s="2">
        <v>380.5</v>
      </c>
      <c r="J1005" s="2">
        <v>496.3</v>
      </c>
      <c r="K1005" s="2">
        <v>734.3</v>
      </c>
      <c r="L1005" s="2">
        <v>952.5</v>
      </c>
      <c r="M1005" s="2">
        <v>1046</v>
      </c>
      <c r="N1005" s="2">
        <v>1054.9000000000001</v>
      </c>
      <c r="O1005" s="2">
        <v>1066.4000000000001</v>
      </c>
      <c r="P1005" s="2">
        <v>1133.7</v>
      </c>
      <c r="Q1005" s="2">
        <v>1140.8</v>
      </c>
      <c r="R1005" s="2">
        <v>232.2</v>
      </c>
      <c r="S1005" s="2" t="s">
        <v>5269</v>
      </c>
      <c r="T1005" s="2">
        <v>232.2</v>
      </c>
    </row>
    <row r="1006" spans="1:20">
      <c r="A1006" s="2" t="s">
        <v>3814</v>
      </c>
      <c r="B1006" s="2" t="s">
        <v>1544</v>
      </c>
      <c r="C1006" s="2" t="s">
        <v>68</v>
      </c>
      <c r="D1006" s="2" t="s">
        <v>224</v>
      </c>
      <c r="E1006" s="2">
        <v>352.4</v>
      </c>
      <c r="F1006" s="2">
        <v>346.9</v>
      </c>
      <c r="G1006" s="2">
        <v>355.3</v>
      </c>
      <c r="H1006" s="2">
        <v>371.3</v>
      </c>
      <c r="I1006" s="2">
        <v>440</v>
      </c>
      <c r="J1006" s="2">
        <v>550.1</v>
      </c>
      <c r="K1006" s="2">
        <v>792.9</v>
      </c>
      <c r="L1006" s="2">
        <v>1007.7</v>
      </c>
      <c r="M1006" s="2">
        <v>1104.7</v>
      </c>
      <c r="N1006" s="2">
        <v>1113.5999999999999</v>
      </c>
      <c r="O1006" s="2">
        <v>1124.3</v>
      </c>
      <c r="P1006" s="2">
        <v>1179.0999999999999</v>
      </c>
      <c r="Q1006" s="2">
        <v>1186.5</v>
      </c>
      <c r="R1006" s="2">
        <v>121.5</v>
      </c>
      <c r="S1006" s="2" t="s">
        <v>5269</v>
      </c>
      <c r="T1006" s="2">
        <v>121.5</v>
      </c>
    </row>
    <row r="1007" spans="1:20">
      <c r="A1007" s="2" t="s">
        <v>3815</v>
      </c>
      <c r="B1007" s="2" t="s">
        <v>1545</v>
      </c>
      <c r="C1007" s="2" t="s">
        <v>68</v>
      </c>
      <c r="D1007" s="2" t="s">
        <v>224</v>
      </c>
      <c r="E1007" s="2">
        <v>634.20000000000005</v>
      </c>
      <c r="F1007" s="2">
        <v>627</v>
      </c>
      <c r="G1007" s="2">
        <v>644.6</v>
      </c>
      <c r="H1007" s="2">
        <v>665.6</v>
      </c>
      <c r="I1007" s="2">
        <v>549.6</v>
      </c>
      <c r="J1007" s="2">
        <v>538.20000000000005</v>
      </c>
      <c r="K1007" s="2">
        <v>603.29999999999995</v>
      </c>
      <c r="L1007" s="2">
        <v>707.9</v>
      </c>
      <c r="M1007" s="2">
        <v>796.1</v>
      </c>
      <c r="N1007" s="2">
        <v>803.1</v>
      </c>
      <c r="O1007" s="2">
        <v>808.2</v>
      </c>
      <c r="P1007" s="2">
        <v>813.4</v>
      </c>
      <c r="Q1007" s="2">
        <v>820.7</v>
      </c>
      <c r="R1007" s="2">
        <v>428.6</v>
      </c>
      <c r="S1007" s="2" t="s">
        <v>5269</v>
      </c>
      <c r="T1007" s="2">
        <v>428.6</v>
      </c>
    </row>
    <row r="1008" spans="1:20">
      <c r="A1008" s="2" t="s">
        <v>3816</v>
      </c>
      <c r="B1008" s="2" t="s">
        <v>1547</v>
      </c>
      <c r="C1008" s="2" t="s">
        <v>68</v>
      </c>
      <c r="D1008" s="2" t="s">
        <v>224</v>
      </c>
      <c r="E1008" s="2">
        <v>769.2</v>
      </c>
      <c r="F1008" s="2">
        <v>761.4</v>
      </c>
      <c r="G1008" s="2">
        <v>778.7</v>
      </c>
      <c r="H1008" s="2">
        <v>800.8</v>
      </c>
      <c r="I1008" s="2">
        <v>714.6</v>
      </c>
      <c r="J1008" s="2">
        <v>733.4</v>
      </c>
      <c r="K1008" s="2">
        <v>857.1</v>
      </c>
      <c r="L1008" s="2">
        <v>973.7</v>
      </c>
      <c r="M1008" s="2">
        <v>1057.2</v>
      </c>
      <c r="N1008" s="2">
        <v>1063.5</v>
      </c>
      <c r="O1008" s="2">
        <v>1067.0999999999999</v>
      </c>
      <c r="P1008" s="2">
        <v>1049.9000000000001</v>
      </c>
      <c r="Q1008" s="2">
        <v>1056.4000000000001</v>
      </c>
      <c r="R1008" s="2">
        <v>428.4</v>
      </c>
      <c r="S1008" s="2" t="s">
        <v>5269</v>
      </c>
      <c r="T1008" s="2">
        <v>428.4</v>
      </c>
    </row>
    <row r="1009" spans="1:20">
      <c r="A1009" s="2" t="s">
        <v>3817</v>
      </c>
      <c r="B1009" s="2" t="s">
        <v>1548</v>
      </c>
      <c r="C1009" s="2" t="s">
        <v>68</v>
      </c>
      <c r="D1009" s="2" t="s">
        <v>224</v>
      </c>
      <c r="E1009" s="2">
        <v>451.2</v>
      </c>
      <c r="F1009" s="2">
        <v>444</v>
      </c>
      <c r="G1009" s="2">
        <v>457.9</v>
      </c>
      <c r="H1009" s="2">
        <v>478</v>
      </c>
      <c r="I1009" s="2">
        <v>469.1</v>
      </c>
      <c r="J1009" s="2">
        <v>552.1</v>
      </c>
      <c r="K1009" s="2">
        <v>778.6</v>
      </c>
      <c r="L1009" s="2">
        <v>979.7</v>
      </c>
      <c r="M1009" s="2">
        <v>1078.2</v>
      </c>
      <c r="N1009" s="2">
        <v>1086.8</v>
      </c>
      <c r="O1009" s="2">
        <v>1096.0999999999999</v>
      </c>
      <c r="P1009" s="2">
        <v>1134.5999999999999</v>
      </c>
      <c r="Q1009" s="2">
        <v>1142.0999999999999</v>
      </c>
      <c r="R1009" s="2">
        <v>90.4</v>
      </c>
      <c r="S1009" s="2" t="s">
        <v>5269</v>
      </c>
      <c r="T1009" s="2">
        <v>90.4</v>
      </c>
    </row>
    <row r="1010" spans="1:20">
      <c r="A1010" s="2" t="s">
        <v>3818</v>
      </c>
      <c r="B1010" s="2" t="s">
        <v>1550</v>
      </c>
      <c r="C1010" s="2" t="s">
        <v>68</v>
      </c>
      <c r="D1010" s="2" t="s">
        <v>224</v>
      </c>
      <c r="E1010" s="2">
        <v>425.8</v>
      </c>
      <c r="F1010" s="2">
        <v>420.7</v>
      </c>
      <c r="G1010" s="2">
        <v>428</v>
      </c>
      <c r="H1010" s="2">
        <v>442.6</v>
      </c>
      <c r="I1010" s="2">
        <v>506.7</v>
      </c>
      <c r="J1010" s="2">
        <v>611.4</v>
      </c>
      <c r="K1010" s="2">
        <v>851.7</v>
      </c>
      <c r="L1010" s="2">
        <v>1062.9000000000001</v>
      </c>
      <c r="M1010" s="2">
        <v>1160.8</v>
      </c>
      <c r="N1010" s="2">
        <v>1169.5999999999999</v>
      </c>
      <c r="O1010" s="2">
        <v>1179.8</v>
      </c>
      <c r="P1010" s="2">
        <v>1228.3</v>
      </c>
      <c r="Q1010" s="2">
        <v>1235.7</v>
      </c>
      <c r="R1010" s="2">
        <v>60.3</v>
      </c>
      <c r="S1010" s="2" t="s">
        <v>5269</v>
      </c>
      <c r="T1010" s="2">
        <v>60.3</v>
      </c>
    </row>
    <row r="1011" spans="1:20">
      <c r="A1011" s="2" t="s">
        <v>3819</v>
      </c>
      <c r="B1011" s="2" t="s">
        <v>1552</v>
      </c>
      <c r="C1011" s="2" t="s">
        <v>68</v>
      </c>
      <c r="D1011" s="2" t="s">
        <v>224</v>
      </c>
      <c r="E1011" s="2">
        <v>249.7</v>
      </c>
      <c r="F1011" s="2">
        <v>250.3</v>
      </c>
      <c r="G1011" s="2">
        <v>244.7</v>
      </c>
      <c r="H1011" s="2">
        <v>260.3</v>
      </c>
      <c r="I1011" s="2">
        <v>395</v>
      </c>
      <c r="J1011" s="2">
        <v>510.7</v>
      </c>
      <c r="K1011" s="2">
        <v>748.1</v>
      </c>
      <c r="L1011" s="2">
        <v>966.3</v>
      </c>
      <c r="M1011" s="2">
        <v>1059.5</v>
      </c>
      <c r="N1011" s="2">
        <v>1068.4000000000001</v>
      </c>
      <c r="O1011" s="2">
        <v>1080</v>
      </c>
      <c r="P1011" s="2">
        <v>1147.8</v>
      </c>
      <c r="Q1011" s="2">
        <v>1154.8</v>
      </c>
      <c r="R1011" s="2">
        <v>233.8</v>
      </c>
      <c r="S1011" s="2" t="s">
        <v>5269</v>
      </c>
      <c r="T1011" s="2">
        <v>233.8</v>
      </c>
    </row>
    <row r="1012" spans="1:20">
      <c r="A1012" s="2" t="s">
        <v>3820</v>
      </c>
      <c r="B1012" s="2" t="s">
        <v>1553</v>
      </c>
      <c r="C1012" s="2" t="s">
        <v>68</v>
      </c>
      <c r="D1012" s="2" t="s">
        <v>224</v>
      </c>
      <c r="E1012" s="2">
        <v>263.39999999999998</v>
      </c>
      <c r="F1012" s="2">
        <v>258.89999999999998</v>
      </c>
      <c r="G1012" s="2">
        <v>266.3</v>
      </c>
      <c r="H1012" s="2">
        <v>284.5</v>
      </c>
      <c r="I1012" s="2">
        <v>391.6</v>
      </c>
      <c r="J1012" s="2">
        <v>508.1</v>
      </c>
      <c r="K1012" s="2">
        <v>748.6</v>
      </c>
      <c r="L1012" s="2">
        <v>966.7</v>
      </c>
      <c r="M1012" s="2">
        <v>1061</v>
      </c>
      <c r="N1012" s="2">
        <v>1070</v>
      </c>
      <c r="O1012" s="2">
        <v>1081.3</v>
      </c>
      <c r="P1012" s="2">
        <v>1146.2</v>
      </c>
      <c r="Q1012" s="2">
        <v>1153.4000000000001</v>
      </c>
      <c r="R1012" s="2">
        <v>210</v>
      </c>
      <c r="S1012" s="2" t="s">
        <v>5269</v>
      </c>
      <c r="T1012" s="2">
        <v>210</v>
      </c>
    </row>
    <row r="1013" spans="1:20">
      <c r="A1013" s="2" t="s">
        <v>3821</v>
      </c>
      <c r="B1013" s="2" t="s">
        <v>1555</v>
      </c>
      <c r="C1013" s="2" t="s">
        <v>68</v>
      </c>
      <c r="D1013" s="2" t="s">
        <v>224</v>
      </c>
      <c r="E1013" s="2">
        <v>624.4</v>
      </c>
      <c r="F1013" s="2">
        <v>616.70000000000005</v>
      </c>
      <c r="G1013" s="2">
        <v>634.4</v>
      </c>
      <c r="H1013" s="2">
        <v>656.6</v>
      </c>
      <c r="I1013" s="2">
        <v>559.5</v>
      </c>
      <c r="J1013" s="2">
        <v>573.4</v>
      </c>
      <c r="K1013" s="2">
        <v>703.2</v>
      </c>
      <c r="L1013" s="2">
        <v>842.1</v>
      </c>
      <c r="M1013" s="2">
        <v>933.2</v>
      </c>
      <c r="N1013" s="2">
        <v>940.5</v>
      </c>
      <c r="O1013" s="2">
        <v>946.1</v>
      </c>
      <c r="P1013" s="2">
        <v>949.7</v>
      </c>
      <c r="Q1013" s="2">
        <v>956.9</v>
      </c>
      <c r="R1013" s="2">
        <v>340.5</v>
      </c>
      <c r="S1013" s="2" t="s">
        <v>5269</v>
      </c>
      <c r="T1013" s="2">
        <v>340.5</v>
      </c>
    </row>
    <row r="1014" spans="1:20">
      <c r="A1014" s="2" t="s">
        <v>3822</v>
      </c>
      <c r="B1014" s="2" t="s">
        <v>1556</v>
      </c>
      <c r="C1014" s="2" t="s">
        <v>63</v>
      </c>
      <c r="D1014" s="2" t="s">
        <v>224</v>
      </c>
      <c r="E1014" s="2">
        <v>852.9</v>
      </c>
      <c r="F1014" s="2">
        <v>846.6</v>
      </c>
      <c r="G1014" s="2">
        <v>867.5</v>
      </c>
      <c r="H1014" s="2">
        <v>887.5</v>
      </c>
      <c r="I1014" s="2">
        <v>658.5</v>
      </c>
      <c r="J1014" s="2">
        <v>558.29999999999995</v>
      </c>
      <c r="K1014" s="2">
        <v>436.2</v>
      </c>
      <c r="L1014" s="2">
        <v>447</v>
      </c>
      <c r="M1014" s="2">
        <v>492.7</v>
      </c>
      <c r="N1014" s="2">
        <v>497.7</v>
      </c>
      <c r="O1014" s="2">
        <v>503.9</v>
      </c>
      <c r="P1014" s="2">
        <v>536.9</v>
      </c>
      <c r="Q1014" s="2">
        <v>541.5</v>
      </c>
      <c r="R1014" s="2">
        <v>421.7</v>
      </c>
      <c r="S1014" s="2" t="s">
        <v>5269</v>
      </c>
      <c r="T1014" s="2">
        <v>421.7</v>
      </c>
    </row>
    <row r="1015" spans="1:20">
      <c r="A1015" s="2" t="s">
        <v>3823</v>
      </c>
      <c r="B1015" s="2" t="s">
        <v>1557</v>
      </c>
      <c r="C1015" s="2" t="s">
        <v>68</v>
      </c>
      <c r="D1015" s="2" t="s">
        <v>224</v>
      </c>
      <c r="E1015" s="2">
        <v>514.70000000000005</v>
      </c>
      <c r="F1015" s="2">
        <v>507.8</v>
      </c>
      <c r="G1015" s="2">
        <v>520.70000000000005</v>
      </c>
      <c r="H1015" s="2">
        <v>540</v>
      </c>
      <c r="I1015" s="2">
        <v>535.9</v>
      </c>
      <c r="J1015" s="2">
        <v>614.70000000000005</v>
      </c>
      <c r="K1015" s="2">
        <v>834.5</v>
      </c>
      <c r="L1015" s="2">
        <v>1029</v>
      </c>
      <c r="M1015" s="2">
        <v>1127.3</v>
      </c>
      <c r="N1015" s="2">
        <v>1135.7</v>
      </c>
      <c r="O1015" s="2">
        <v>1144.4000000000001</v>
      </c>
      <c r="P1015" s="2">
        <v>1175.8</v>
      </c>
      <c r="Q1015" s="2">
        <v>1183.3</v>
      </c>
      <c r="R1015" s="2">
        <v>87.1</v>
      </c>
      <c r="S1015" s="2" t="s">
        <v>5269</v>
      </c>
      <c r="T1015" s="2">
        <v>87.1</v>
      </c>
    </row>
    <row r="1016" spans="1:20">
      <c r="A1016" s="2" t="s">
        <v>3824</v>
      </c>
      <c r="B1016" s="2" t="s">
        <v>1559</v>
      </c>
      <c r="C1016" s="2" t="s">
        <v>75</v>
      </c>
      <c r="D1016" s="2" t="s">
        <v>224</v>
      </c>
      <c r="E1016" s="2">
        <v>726.9</v>
      </c>
      <c r="F1016" s="2">
        <v>723.4</v>
      </c>
      <c r="G1016" s="2">
        <v>729.4</v>
      </c>
      <c r="H1016" s="2">
        <v>746.2</v>
      </c>
      <c r="I1016" s="2">
        <v>776.2</v>
      </c>
      <c r="J1016" s="2">
        <v>830.4</v>
      </c>
      <c r="K1016" s="2">
        <v>979</v>
      </c>
      <c r="L1016" s="2">
        <v>1115.0999999999999</v>
      </c>
      <c r="M1016" s="2">
        <v>1193.9000000000001</v>
      </c>
      <c r="N1016" s="2">
        <v>1200.4000000000001</v>
      </c>
      <c r="O1016" s="2">
        <v>1205.7</v>
      </c>
      <c r="P1016" s="2">
        <v>1210.3</v>
      </c>
      <c r="Q1016" s="2">
        <v>1216.3</v>
      </c>
      <c r="R1016" s="2">
        <v>693.4</v>
      </c>
      <c r="S1016" s="2" t="s">
        <v>5269</v>
      </c>
      <c r="T1016" s="2">
        <v>693.4</v>
      </c>
    </row>
    <row r="1017" spans="1:20">
      <c r="A1017" s="2" t="s">
        <v>3825</v>
      </c>
      <c r="B1017" s="2" t="s">
        <v>1561</v>
      </c>
      <c r="C1017" s="2" t="s">
        <v>68</v>
      </c>
      <c r="D1017" s="2" t="s">
        <v>224</v>
      </c>
      <c r="E1017" s="2">
        <v>251.5</v>
      </c>
      <c r="F1017" s="2">
        <v>248.7</v>
      </c>
      <c r="G1017" s="2">
        <v>253</v>
      </c>
      <c r="H1017" s="2">
        <v>271.89999999999998</v>
      </c>
      <c r="I1017" s="2">
        <v>390.5</v>
      </c>
      <c r="J1017" s="2">
        <v>506.7</v>
      </c>
      <c r="K1017" s="2">
        <v>745.7</v>
      </c>
      <c r="L1017" s="2">
        <v>963.9</v>
      </c>
      <c r="M1017" s="2">
        <v>1057.5999999999999</v>
      </c>
      <c r="N1017" s="2">
        <v>1066.5</v>
      </c>
      <c r="O1017" s="2">
        <v>1078</v>
      </c>
      <c r="P1017" s="2">
        <v>1144.5</v>
      </c>
      <c r="Q1017" s="2">
        <v>1151.5999999999999</v>
      </c>
      <c r="R1017" s="2">
        <v>223.3</v>
      </c>
      <c r="S1017" s="2" t="s">
        <v>5269</v>
      </c>
      <c r="T1017" s="2">
        <v>223.3</v>
      </c>
    </row>
    <row r="1018" spans="1:20">
      <c r="A1018" s="2" t="s">
        <v>3826</v>
      </c>
      <c r="B1018" s="2" t="s">
        <v>1562</v>
      </c>
      <c r="C1018" s="2" t="s">
        <v>63</v>
      </c>
      <c r="D1018" s="2" t="s">
        <v>224</v>
      </c>
      <c r="E1018" s="2">
        <v>776.7</v>
      </c>
      <c r="F1018" s="2">
        <v>771.2</v>
      </c>
      <c r="G1018" s="2">
        <v>791.3</v>
      </c>
      <c r="H1018" s="2">
        <v>809.6</v>
      </c>
      <c r="I1018" s="2">
        <v>568.1</v>
      </c>
      <c r="J1018" s="2">
        <v>448.1</v>
      </c>
      <c r="K1018" s="2">
        <v>268.3</v>
      </c>
      <c r="L1018" s="2">
        <v>255</v>
      </c>
      <c r="M1018" s="2">
        <v>304.89999999999998</v>
      </c>
      <c r="N1018" s="2">
        <v>310.8</v>
      </c>
      <c r="O1018" s="2">
        <v>318.5</v>
      </c>
      <c r="P1018" s="2">
        <v>377</v>
      </c>
      <c r="Q1018" s="2">
        <v>382.5</v>
      </c>
      <c r="R1018" s="2">
        <v>235.3</v>
      </c>
      <c r="S1018" s="2" t="s">
        <v>5269</v>
      </c>
      <c r="T1018" s="2">
        <v>235.3</v>
      </c>
    </row>
    <row r="1019" spans="1:20">
      <c r="A1019" s="2" t="s">
        <v>3827</v>
      </c>
      <c r="B1019" s="2" t="s">
        <v>1563</v>
      </c>
      <c r="C1019" s="2" t="s">
        <v>63</v>
      </c>
      <c r="D1019" s="2" t="s">
        <v>224</v>
      </c>
      <c r="E1019" s="2">
        <v>789.6</v>
      </c>
      <c r="F1019" s="2">
        <v>783.8</v>
      </c>
      <c r="G1019" s="2">
        <v>804.3</v>
      </c>
      <c r="H1019" s="2">
        <v>823.1</v>
      </c>
      <c r="I1019" s="2">
        <v>582.29999999999995</v>
      </c>
      <c r="J1019" s="2">
        <v>465.9</v>
      </c>
      <c r="K1019" s="2">
        <v>301.5</v>
      </c>
      <c r="L1019" s="2">
        <v>295.3</v>
      </c>
      <c r="M1019" s="2">
        <v>343</v>
      </c>
      <c r="N1019" s="2">
        <v>348.6</v>
      </c>
      <c r="O1019" s="2">
        <v>355.6</v>
      </c>
      <c r="P1019" s="2">
        <v>403.5</v>
      </c>
      <c r="Q1019" s="2">
        <v>408.7</v>
      </c>
      <c r="R1019" s="2">
        <v>274.8</v>
      </c>
      <c r="S1019" s="2" t="s">
        <v>5269</v>
      </c>
      <c r="T1019" s="2">
        <v>274.8</v>
      </c>
    </row>
    <row r="1020" spans="1:20">
      <c r="A1020" s="2" t="s">
        <v>3828</v>
      </c>
      <c r="B1020" s="2" t="s">
        <v>1564</v>
      </c>
      <c r="C1020" s="2" t="s">
        <v>68</v>
      </c>
      <c r="D1020" s="2" t="s">
        <v>224</v>
      </c>
      <c r="E1020" s="2">
        <v>719.4</v>
      </c>
      <c r="F1020" s="2">
        <v>711.8</v>
      </c>
      <c r="G1020" s="2">
        <v>729.7</v>
      </c>
      <c r="H1020" s="2">
        <v>751.7</v>
      </c>
      <c r="I1020" s="2">
        <v>646</v>
      </c>
      <c r="J1020" s="2">
        <v>648.1</v>
      </c>
      <c r="K1020" s="2">
        <v>740.1</v>
      </c>
      <c r="L1020" s="2">
        <v>839.5</v>
      </c>
      <c r="M1020" s="2">
        <v>920.3</v>
      </c>
      <c r="N1020" s="2">
        <v>926.4</v>
      </c>
      <c r="O1020" s="2">
        <v>929.6</v>
      </c>
      <c r="P1020" s="2">
        <v>911.6</v>
      </c>
      <c r="Q1020" s="2">
        <v>918.2</v>
      </c>
      <c r="R1020" s="2">
        <v>444.3</v>
      </c>
      <c r="S1020" s="2" t="s">
        <v>5269</v>
      </c>
      <c r="T1020" s="2">
        <v>444.3</v>
      </c>
    </row>
    <row r="1021" spans="1:20">
      <c r="A1021" s="2" t="s">
        <v>3829</v>
      </c>
      <c r="B1021" s="2" t="s">
        <v>1565</v>
      </c>
      <c r="C1021" s="2" t="s">
        <v>75</v>
      </c>
      <c r="D1021" s="2" t="s">
        <v>224</v>
      </c>
      <c r="E1021" s="2">
        <v>512.79999999999995</v>
      </c>
      <c r="F1021" s="2">
        <v>510.2</v>
      </c>
      <c r="G1021" s="2">
        <v>517.20000000000005</v>
      </c>
      <c r="H1021" s="2">
        <v>532.5</v>
      </c>
      <c r="I1021" s="2">
        <v>506.4</v>
      </c>
      <c r="J1021" s="2">
        <v>508</v>
      </c>
      <c r="K1021" s="2">
        <v>530.29999999999995</v>
      </c>
      <c r="L1021" s="2">
        <v>571</v>
      </c>
      <c r="M1021" s="2">
        <v>629</v>
      </c>
      <c r="N1021" s="2">
        <v>634.1</v>
      </c>
      <c r="O1021" s="2">
        <v>637.29999999999995</v>
      </c>
      <c r="P1021" s="2">
        <v>638.20000000000005</v>
      </c>
      <c r="Q1021" s="2">
        <v>644.70000000000005</v>
      </c>
      <c r="R1021" s="2">
        <v>505.4</v>
      </c>
      <c r="S1021" s="2" t="s">
        <v>5269</v>
      </c>
      <c r="T1021" s="2">
        <v>505.4</v>
      </c>
    </row>
    <row r="1022" spans="1:20">
      <c r="A1022" s="2" t="s">
        <v>3830</v>
      </c>
      <c r="B1022" s="2" t="s">
        <v>1566</v>
      </c>
      <c r="C1022" s="2" t="s">
        <v>68</v>
      </c>
      <c r="D1022" s="2" t="s">
        <v>224</v>
      </c>
      <c r="E1022" s="2">
        <v>489.7</v>
      </c>
      <c r="F1022" s="2">
        <v>481.9</v>
      </c>
      <c r="G1022" s="2">
        <v>499.1</v>
      </c>
      <c r="H1022" s="2">
        <v>521.1</v>
      </c>
      <c r="I1022" s="2">
        <v>450</v>
      </c>
      <c r="J1022" s="2">
        <v>497.8</v>
      </c>
      <c r="K1022" s="2">
        <v>695.6</v>
      </c>
      <c r="L1022" s="2">
        <v>882.8</v>
      </c>
      <c r="M1022" s="2">
        <v>980.8</v>
      </c>
      <c r="N1022" s="2">
        <v>989.1</v>
      </c>
      <c r="O1022" s="2">
        <v>997.5</v>
      </c>
      <c r="P1022" s="2">
        <v>1028.2</v>
      </c>
      <c r="Q1022" s="2">
        <v>1035.7</v>
      </c>
      <c r="R1022" s="2">
        <v>203.3</v>
      </c>
      <c r="S1022" s="2" t="s">
        <v>5269</v>
      </c>
      <c r="T1022" s="2">
        <v>203.3</v>
      </c>
    </row>
    <row r="1023" spans="1:20">
      <c r="A1023" s="2" t="s">
        <v>3831</v>
      </c>
      <c r="B1023" s="2" t="s">
        <v>1568</v>
      </c>
      <c r="C1023" s="2" t="s">
        <v>68</v>
      </c>
      <c r="D1023" s="2" t="s">
        <v>224</v>
      </c>
      <c r="E1023" s="2">
        <v>728</v>
      </c>
      <c r="F1023" s="2">
        <v>720.3</v>
      </c>
      <c r="G1023" s="2">
        <v>738.2</v>
      </c>
      <c r="H1023" s="2">
        <v>760.2</v>
      </c>
      <c r="I1023" s="2">
        <v>655.1</v>
      </c>
      <c r="J1023" s="2">
        <v>657.6</v>
      </c>
      <c r="K1023" s="2">
        <v>749.7</v>
      </c>
      <c r="L1023" s="2">
        <v>847.9</v>
      </c>
      <c r="M1023" s="2">
        <v>928.1</v>
      </c>
      <c r="N1023" s="2">
        <v>934.1</v>
      </c>
      <c r="O1023" s="2">
        <v>937.2</v>
      </c>
      <c r="P1023" s="2">
        <v>917.8</v>
      </c>
      <c r="Q1023" s="2">
        <v>924.4</v>
      </c>
      <c r="R1023" s="2">
        <v>449.6</v>
      </c>
      <c r="S1023" s="2" t="s">
        <v>5269</v>
      </c>
      <c r="T1023" s="2">
        <v>449.6</v>
      </c>
    </row>
    <row r="1024" spans="1:20">
      <c r="A1024" s="2" t="s">
        <v>3832</v>
      </c>
      <c r="B1024" s="2" t="s">
        <v>1569</v>
      </c>
      <c r="C1024" s="2" t="s">
        <v>68</v>
      </c>
      <c r="D1024" s="2" t="s">
        <v>224</v>
      </c>
      <c r="E1024" s="2">
        <v>773</v>
      </c>
      <c r="F1024" s="2">
        <v>765.2</v>
      </c>
      <c r="G1024" s="2">
        <v>782.2</v>
      </c>
      <c r="H1024" s="2">
        <v>804.2</v>
      </c>
      <c r="I1024" s="2">
        <v>725.3</v>
      </c>
      <c r="J1024" s="2">
        <v>749.8</v>
      </c>
      <c r="K1024" s="2">
        <v>883.7</v>
      </c>
      <c r="L1024" s="2">
        <v>1007.6</v>
      </c>
      <c r="M1024" s="2">
        <v>1092.7</v>
      </c>
      <c r="N1024" s="2">
        <v>1099.0999999999999</v>
      </c>
      <c r="O1024" s="2">
        <v>1103.0999999999999</v>
      </c>
      <c r="P1024" s="2">
        <v>1088.4000000000001</v>
      </c>
      <c r="Q1024" s="2">
        <v>1095.0999999999999</v>
      </c>
      <c r="R1024" s="2">
        <v>414.3</v>
      </c>
      <c r="S1024" s="2" t="s">
        <v>5269</v>
      </c>
      <c r="T1024" s="2">
        <v>414.3</v>
      </c>
    </row>
    <row r="1025" spans="1:20">
      <c r="A1025" s="2" t="s">
        <v>3833</v>
      </c>
      <c r="B1025" s="2" t="s">
        <v>1571</v>
      </c>
      <c r="C1025" s="2" t="s">
        <v>68</v>
      </c>
      <c r="D1025" s="2" t="s">
        <v>224</v>
      </c>
      <c r="E1025" s="2">
        <v>481.6</v>
      </c>
      <c r="F1025" s="2">
        <v>475.5</v>
      </c>
      <c r="G1025" s="2">
        <v>485.6</v>
      </c>
      <c r="H1025" s="2">
        <v>502.6</v>
      </c>
      <c r="I1025" s="2">
        <v>534.1</v>
      </c>
      <c r="J1025" s="2">
        <v>627.4</v>
      </c>
      <c r="K1025" s="2">
        <v>859.7</v>
      </c>
      <c r="L1025" s="2">
        <v>1063.4000000000001</v>
      </c>
      <c r="M1025" s="2">
        <v>1162</v>
      </c>
      <c r="N1025" s="2">
        <v>1170.5999999999999</v>
      </c>
      <c r="O1025" s="2">
        <v>1180</v>
      </c>
      <c r="P1025" s="2">
        <v>1219.5</v>
      </c>
      <c r="Q1025" s="2">
        <v>1227</v>
      </c>
      <c r="R1025" s="2">
        <v>14.1</v>
      </c>
      <c r="S1025" s="2" t="s">
        <v>5269</v>
      </c>
      <c r="T1025" s="2">
        <v>14.1</v>
      </c>
    </row>
    <row r="1026" spans="1:20">
      <c r="A1026" s="2" t="s">
        <v>3834</v>
      </c>
      <c r="B1026" s="2" t="s">
        <v>1573</v>
      </c>
      <c r="C1026" s="2" t="s">
        <v>63</v>
      </c>
      <c r="D1026" s="2" t="s">
        <v>224</v>
      </c>
      <c r="E1026" s="2">
        <v>760.9</v>
      </c>
      <c r="F1026" s="2">
        <v>755.6</v>
      </c>
      <c r="G1026" s="2">
        <v>775.5</v>
      </c>
      <c r="H1026" s="2">
        <v>793.2</v>
      </c>
      <c r="I1026" s="2">
        <v>552.1</v>
      </c>
      <c r="J1026" s="2">
        <v>430.3</v>
      </c>
      <c r="K1026" s="2">
        <v>239.6</v>
      </c>
      <c r="L1026" s="2">
        <v>226.5</v>
      </c>
      <c r="M1026" s="2">
        <v>281.10000000000002</v>
      </c>
      <c r="N1026" s="2">
        <v>287.39999999999998</v>
      </c>
      <c r="O1026" s="2">
        <v>296.39999999999998</v>
      </c>
      <c r="P1026" s="2">
        <v>369.7</v>
      </c>
      <c r="Q1026" s="2">
        <v>375.2</v>
      </c>
      <c r="R1026" s="2">
        <v>203.1</v>
      </c>
      <c r="S1026" s="2" t="s">
        <v>5269</v>
      </c>
      <c r="T1026" s="2">
        <v>203.1</v>
      </c>
    </row>
    <row r="1027" spans="1:20">
      <c r="A1027" s="2" t="s">
        <v>3835</v>
      </c>
      <c r="B1027" s="2" t="s">
        <v>1574</v>
      </c>
      <c r="C1027" s="2" t="s">
        <v>68</v>
      </c>
      <c r="D1027" s="2" t="s">
        <v>224</v>
      </c>
      <c r="E1027" s="2">
        <v>522.6</v>
      </c>
      <c r="F1027" s="2">
        <v>515</v>
      </c>
      <c r="G1027" s="2">
        <v>531</v>
      </c>
      <c r="H1027" s="2">
        <v>552.4</v>
      </c>
      <c r="I1027" s="2">
        <v>502.3</v>
      </c>
      <c r="J1027" s="2">
        <v>558.79999999999995</v>
      </c>
      <c r="K1027" s="2">
        <v>758.6</v>
      </c>
      <c r="L1027" s="2">
        <v>942.3</v>
      </c>
      <c r="M1027" s="2">
        <v>1039.9000000000001</v>
      </c>
      <c r="N1027" s="2">
        <v>1048.0999999999999</v>
      </c>
      <c r="O1027" s="2">
        <v>1056.0999999999999</v>
      </c>
      <c r="P1027" s="2">
        <v>1081.5999999999999</v>
      </c>
      <c r="Q1027" s="2">
        <v>1089.0999999999999</v>
      </c>
      <c r="R1027" s="2">
        <v>173.9</v>
      </c>
      <c r="S1027" s="2" t="s">
        <v>5269</v>
      </c>
      <c r="T1027" s="2">
        <v>173.9</v>
      </c>
    </row>
    <row r="1028" spans="1:20">
      <c r="A1028" s="2" t="s">
        <v>3836</v>
      </c>
      <c r="B1028" s="2" t="s">
        <v>1576</v>
      </c>
      <c r="C1028" s="2" t="s">
        <v>75</v>
      </c>
      <c r="D1028" s="2" t="s">
        <v>224</v>
      </c>
      <c r="E1028" s="2">
        <v>726.1</v>
      </c>
      <c r="F1028" s="2">
        <v>722.7</v>
      </c>
      <c r="G1028" s="2">
        <v>728.1</v>
      </c>
      <c r="H1028" s="2">
        <v>744.5</v>
      </c>
      <c r="I1028" s="2">
        <v>783.5</v>
      </c>
      <c r="J1028" s="2">
        <v>843.4</v>
      </c>
      <c r="K1028" s="2">
        <v>1001.5</v>
      </c>
      <c r="L1028" s="2">
        <v>1145.5</v>
      </c>
      <c r="M1028" s="2">
        <v>1226.5</v>
      </c>
      <c r="N1028" s="2">
        <v>1233.2</v>
      </c>
      <c r="O1028" s="2">
        <v>1239</v>
      </c>
      <c r="P1028" s="2">
        <v>1247.3</v>
      </c>
      <c r="Q1028" s="2">
        <v>1253.5</v>
      </c>
      <c r="R1028" s="2">
        <v>690.3</v>
      </c>
      <c r="S1028" s="2" t="s">
        <v>5269</v>
      </c>
      <c r="T1028" s="2">
        <v>690.3</v>
      </c>
    </row>
    <row r="1029" spans="1:20">
      <c r="A1029" s="2" t="s">
        <v>3837</v>
      </c>
      <c r="B1029" s="2" t="s">
        <v>1578</v>
      </c>
      <c r="C1029" s="2" t="s">
        <v>75</v>
      </c>
      <c r="D1029" s="2" t="s">
        <v>224</v>
      </c>
      <c r="E1029" s="2">
        <v>688.1</v>
      </c>
      <c r="F1029" s="2">
        <v>684.6</v>
      </c>
      <c r="G1029" s="2">
        <v>690.3</v>
      </c>
      <c r="H1029" s="2">
        <v>706.9</v>
      </c>
      <c r="I1029" s="2">
        <v>742.6</v>
      </c>
      <c r="J1029" s="2">
        <v>801.1</v>
      </c>
      <c r="K1029" s="2">
        <v>958.1</v>
      </c>
      <c r="L1029" s="2">
        <v>1102.3</v>
      </c>
      <c r="M1029" s="2">
        <v>1183.5999999999999</v>
      </c>
      <c r="N1029" s="2">
        <v>1190.3</v>
      </c>
      <c r="O1029" s="2">
        <v>1196.2</v>
      </c>
      <c r="P1029" s="2">
        <v>1205.5</v>
      </c>
      <c r="Q1029" s="2">
        <v>1211.8</v>
      </c>
      <c r="R1029" s="2">
        <v>653.29999999999995</v>
      </c>
      <c r="S1029" s="2" t="s">
        <v>5269</v>
      </c>
      <c r="T1029" s="2">
        <v>653.29999999999995</v>
      </c>
    </row>
    <row r="1030" spans="1:20">
      <c r="A1030" s="2" t="s">
        <v>3838</v>
      </c>
      <c r="B1030" s="2" t="s">
        <v>1579</v>
      </c>
      <c r="C1030" s="2" t="s">
        <v>68</v>
      </c>
      <c r="D1030" s="2" t="s">
        <v>224</v>
      </c>
      <c r="E1030" s="2">
        <v>838.1</v>
      </c>
      <c r="F1030" s="2">
        <v>830.4</v>
      </c>
      <c r="G1030" s="2">
        <v>846.7</v>
      </c>
      <c r="H1030" s="2">
        <v>868.3</v>
      </c>
      <c r="I1030" s="2">
        <v>801.6</v>
      </c>
      <c r="J1030" s="2">
        <v>833.2</v>
      </c>
      <c r="K1030" s="2">
        <v>976.4</v>
      </c>
      <c r="L1030" s="2">
        <v>1103.5</v>
      </c>
      <c r="M1030" s="2">
        <v>1188.5999999999999</v>
      </c>
      <c r="N1030" s="2">
        <v>1195</v>
      </c>
      <c r="O1030" s="2">
        <v>1198.9000000000001</v>
      </c>
      <c r="P1030" s="2">
        <v>1182.9000000000001</v>
      </c>
      <c r="Q1030" s="2">
        <v>1189.5</v>
      </c>
      <c r="R1030" s="2">
        <v>447.8</v>
      </c>
      <c r="S1030" s="2" t="s">
        <v>5269</v>
      </c>
      <c r="T1030" s="2">
        <v>447.8</v>
      </c>
    </row>
    <row r="1031" spans="1:20">
      <c r="A1031" s="2" t="s">
        <v>3839</v>
      </c>
      <c r="B1031" s="2" t="s">
        <v>1581</v>
      </c>
      <c r="C1031" s="2" t="s">
        <v>68</v>
      </c>
      <c r="D1031" s="2" t="s">
        <v>224</v>
      </c>
      <c r="E1031" s="2">
        <v>521.79999999999995</v>
      </c>
      <c r="F1031" s="2">
        <v>514.1</v>
      </c>
      <c r="G1031" s="2">
        <v>530.20000000000005</v>
      </c>
      <c r="H1031" s="2">
        <v>551.6</v>
      </c>
      <c r="I1031" s="2">
        <v>501.4</v>
      </c>
      <c r="J1031" s="2">
        <v>558</v>
      </c>
      <c r="K1031" s="2">
        <v>757.9</v>
      </c>
      <c r="L1031" s="2">
        <v>941.8</v>
      </c>
      <c r="M1031" s="2">
        <v>1039.3</v>
      </c>
      <c r="N1031" s="2">
        <v>1047.5</v>
      </c>
      <c r="O1031" s="2">
        <v>1055.5999999999999</v>
      </c>
      <c r="P1031" s="2">
        <v>1081.3</v>
      </c>
      <c r="Q1031" s="2">
        <v>1088.7</v>
      </c>
      <c r="R1031" s="2">
        <v>173.7</v>
      </c>
      <c r="S1031" s="2" t="s">
        <v>5269</v>
      </c>
      <c r="T1031" s="2">
        <v>173.7</v>
      </c>
    </row>
    <row r="1032" spans="1:20">
      <c r="A1032" s="2" t="s">
        <v>3840</v>
      </c>
      <c r="B1032" s="2" t="s">
        <v>1582</v>
      </c>
      <c r="C1032" s="2" t="s">
        <v>68</v>
      </c>
      <c r="D1032" s="2" t="s">
        <v>224</v>
      </c>
      <c r="E1032" s="2">
        <v>589.29999999999995</v>
      </c>
      <c r="F1032" s="2">
        <v>581.6</v>
      </c>
      <c r="G1032" s="2">
        <v>599.5</v>
      </c>
      <c r="H1032" s="2">
        <v>621.6</v>
      </c>
      <c r="I1032" s="2">
        <v>519.29999999999995</v>
      </c>
      <c r="J1032" s="2">
        <v>529.5</v>
      </c>
      <c r="K1032" s="2">
        <v>659.5</v>
      </c>
      <c r="L1032" s="2">
        <v>806.7</v>
      </c>
      <c r="M1032" s="2">
        <v>900.2</v>
      </c>
      <c r="N1032" s="2">
        <v>907.7</v>
      </c>
      <c r="O1032" s="2">
        <v>914.1</v>
      </c>
      <c r="P1032" s="2">
        <v>925.8</v>
      </c>
      <c r="Q1032" s="2">
        <v>933.1</v>
      </c>
      <c r="R1032" s="2">
        <v>331</v>
      </c>
      <c r="S1032" s="2" t="s">
        <v>5269</v>
      </c>
      <c r="T1032" s="2">
        <v>331</v>
      </c>
    </row>
    <row r="1033" spans="1:20">
      <c r="A1033" s="2" t="s">
        <v>3841</v>
      </c>
      <c r="B1033" s="2" t="s">
        <v>1584</v>
      </c>
      <c r="C1033" s="2" t="s">
        <v>63</v>
      </c>
      <c r="D1033" s="2" t="s">
        <v>224</v>
      </c>
      <c r="E1033" s="2">
        <v>894.3</v>
      </c>
      <c r="F1033" s="2">
        <v>888.1</v>
      </c>
      <c r="G1033" s="2">
        <v>909</v>
      </c>
      <c r="H1033" s="2">
        <v>928.8</v>
      </c>
      <c r="I1033" s="2">
        <v>694.4</v>
      </c>
      <c r="J1033" s="2">
        <v>587.6</v>
      </c>
      <c r="K1033" s="2">
        <v>444.2</v>
      </c>
      <c r="L1033" s="2">
        <v>432.4</v>
      </c>
      <c r="M1033" s="2">
        <v>470.3</v>
      </c>
      <c r="N1033" s="2">
        <v>474.7</v>
      </c>
      <c r="O1033" s="2">
        <v>479.5</v>
      </c>
      <c r="P1033" s="2">
        <v>501.6</v>
      </c>
      <c r="Q1033" s="2">
        <v>505.8</v>
      </c>
      <c r="R1033" s="2">
        <v>418.9</v>
      </c>
      <c r="S1033" s="2" t="s">
        <v>5269</v>
      </c>
      <c r="T1033" s="2">
        <v>418.9</v>
      </c>
    </row>
    <row r="1034" spans="1:20">
      <c r="A1034" s="2" t="s">
        <v>3842</v>
      </c>
      <c r="B1034" s="2" t="s">
        <v>1585</v>
      </c>
      <c r="C1034" s="2" t="s">
        <v>68</v>
      </c>
      <c r="D1034" s="2" t="s">
        <v>224</v>
      </c>
      <c r="E1034" s="2">
        <v>535.5</v>
      </c>
      <c r="F1034" s="2">
        <v>527.79999999999995</v>
      </c>
      <c r="G1034" s="2">
        <v>544.1</v>
      </c>
      <c r="H1034" s="2">
        <v>565.79999999999995</v>
      </c>
      <c r="I1034" s="2">
        <v>507.8</v>
      </c>
      <c r="J1034" s="2">
        <v>558.5</v>
      </c>
      <c r="K1034" s="2">
        <v>751.2</v>
      </c>
      <c r="L1034" s="2">
        <v>930.5</v>
      </c>
      <c r="M1034" s="2">
        <v>1027.5999999999999</v>
      </c>
      <c r="N1034" s="2">
        <v>1035.7</v>
      </c>
      <c r="O1034" s="2">
        <v>1043.5</v>
      </c>
      <c r="P1034" s="2">
        <v>1066.4000000000001</v>
      </c>
      <c r="Q1034" s="2">
        <v>1073.9000000000001</v>
      </c>
      <c r="R1034" s="2">
        <v>194.9</v>
      </c>
      <c r="S1034" s="2" t="s">
        <v>5269</v>
      </c>
      <c r="T1034" s="2">
        <v>194.9</v>
      </c>
    </row>
    <row r="1035" spans="1:20">
      <c r="A1035" s="2" t="s">
        <v>3843</v>
      </c>
      <c r="B1035" s="2" t="s">
        <v>1587</v>
      </c>
      <c r="C1035" s="2" t="s">
        <v>63</v>
      </c>
      <c r="D1035" s="2" t="s">
        <v>224</v>
      </c>
      <c r="E1035" s="2">
        <v>852.7</v>
      </c>
      <c r="F1035" s="2">
        <v>846.4</v>
      </c>
      <c r="G1035" s="2">
        <v>867.3</v>
      </c>
      <c r="H1035" s="2">
        <v>887.3</v>
      </c>
      <c r="I1035" s="2">
        <v>658.3</v>
      </c>
      <c r="J1035" s="2">
        <v>558.20000000000005</v>
      </c>
      <c r="K1035" s="2">
        <v>436.2</v>
      </c>
      <c r="L1035" s="2">
        <v>447.2</v>
      </c>
      <c r="M1035" s="2">
        <v>492.9</v>
      </c>
      <c r="N1035" s="2">
        <v>498</v>
      </c>
      <c r="O1035" s="2">
        <v>504.1</v>
      </c>
      <c r="P1035" s="2">
        <v>537.20000000000005</v>
      </c>
      <c r="Q1035" s="2">
        <v>541.79999999999995</v>
      </c>
      <c r="R1035" s="2">
        <v>421.8</v>
      </c>
      <c r="S1035" s="2" t="s">
        <v>5269</v>
      </c>
      <c r="T1035" s="2">
        <v>421.8</v>
      </c>
    </row>
    <row r="1036" spans="1:20">
      <c r="A1036" s="2" t="s">
        <v>3844</v>
      </c>
      <c r="B1036" s="2" t="s">
        <v>1588</v>
      </c>
      <c r="C1036" s="2" t="s">
        <v>68</v>
      </c>
      <c r="D1036" s="2" t="s">
        <v>224</v>
      </c>
      <c r="E1036" s="2">
        <v>242.3</v>
      </c>
      <c r="F1036" s="2">
        <v>239.8</v>
      </c>
      <c r="G1036" s="2">
        <v>247.9</v>
      </c>
      <c r="H1036" s="2">
        <v>269.8</v>
      </c>
      <c r="I1036" s="2">
        <v>384</v>
      </c>
      <c r="J1036" s="2">
        <v>500</v>
      </c>
      <c r="K1036" s="2">
        <v>738.1</v>
      </c>
      <c r="L1036" s="2">
        <v>956.3</v>
      </c>
      <c r="M1036" s="2">
        <v>1049.8</v>
      </c>
      <c r="N1036" s="2">
        <v>1058.7</v>
      </c>
      <c r="O1036" s="2">
        <v>1070.2</v>
      </c>
      <c r="P1036" s="2">
        <v>1137.4000000000001</v>
      </c>
      <c r="Q1036" s="2">
        <v>1144.5</v>
      </c>
      <c r="R1036" s="2">
        <v>230.6</v>
      </c>
      <c r="S1036" s="2" t="s">
        <v>5269</v>
      </c>
      <c r="T1036" s="2">
        <v>230.6</v>
      </c>
    </row>
    <row r="1037" spans="1:20">
      <c r="A1037" s="2" t="s">
        <v>3845</v>
      </c>
      <c r="B1037" s="2" t="s">
        <v>1589</v>
      </c>
      <c r="C1037" s="2" t="s">
        <v>68</v>
      </c>
      <c r="D1037" s="2" t="s">
        <v>224</v>
      </c>
      <c r="E1037" s="2">
        <v>246.6</v>
      </c>
      <c r="F1037" s="2">
        <v>241.9</v>
      </c>
      <c r="G1037" s="2">
        <v>252.3</v>
      </c>
      <c r="H1037" s="2">
        <v>273.89999999999998</v>
      </c>
      <c r="I1037" s="2">
        <v>383.1</v>
      </c>
      <c r="J1037" s="2">
        <v>499.3</v>
      </c>
      <c r="K1037" s="2">
        <v>738.1</v>
      </c>
      <c r="L1037" s="2">
        <v>956.3</v>
      </c>
      <c r="M1037" s="2">
        <v>1050.0999999999999</v>
      </c>
      <c r="N1037" s="2">
        <v>1059</v>
      </c>
      <c r="O1037" s="2">
        <v>1070.5</v>
      </c>
      <c r="P1037" s="2">
        <v>1137</v>
      </c>
      <c r="Q1037" s="2">
        <v>1144.0999999999999</v>
      </c>
      <c r="R1037" s="2">
        <v>226</v>
      </c>
      <c r="S1037" s="2" t="s">
        <v>5269</v>
      </c>
      <c r="T1037" s="2">
        <v>226</v>
      </c>
    </row>
    <row r="1038" spans="1:20">
      <c r="A1038" s="2" t="s">
        <v>3846</v>
      </c>
      <c r="B1038" s="2" t="s">
        <v>1590</v>
      </c>
      <c r="C1038" s="2" t="s">
        <v>68</v>
      </c>
      <c r="D1038" s="2" t="s">
        <v>224</v>
      </c>
      <c r="E1038" s="2">
        <v>587.1</v>
      </c>
      <c r="F1038" s="2">
        <v>579.4</v>
      </c>
      <c r="G1038" s="2">
        <v>597.1</v>
      </c>
      <c r="H1038" s="2">
        <v>619.20000000000005</v>
      </c>
      <c r="I1038" s="2">
        <v>525.29999999999995</v>
      </c>
      <c r="J1038" s="2">
        <v>544.29999999999995</v>
      </c>
      <c r="K1038" s="2">
        <v>689.5</v>
      </c>
      <c r="L1038" s="2">
        <v>842.6</v>
      </c>
      <c r="M1038" s="2">
        <v>936.5</v>
      </c>
      <c r="N1038" s="2">
        <v>944.1</v>
      </c>
      <c r="O1038" s="2">
        <v>950.5</v>
      </c>
      <c r="P1038" s="2">
        <v>962.3</v>
      </c>
      <c r="Q1038" s="2">
        <v>969.6</v>
      </c>
      <c r="R1038" s="2">
        <v>305.3</v>
      </c>
      <c r="S1038" s="2" t="s">
        <v>5269</v>
      </c>
      <c r="T1038" s="2">
        <v>305.3</v>
      </c>
    </row>
    <row r="1039" spans="1:20">
      <c r="A1039" s="2" t="s">
        <v>3847</v>
      </c>
      <c r="B1039" s="2" t="s">
        <v>1591</v>
      </c>
      <c r="C1039" s="2" t="s">
        <v>68</v>
      </c>
      <c r="D1039" s="2" t="s">
        <v>224</v>
      </c>
      <c r="E1039" s="2">
        <v>327.2</v>
      </c>
      <c r="F1039" s="2">
        <v>320</v>
      </c>
      <c r="G1039" s="2">
        <v>334.3</v>
      </c>
      <c r="H1039" s="2">
        <v>355</v>
      </c>
      <c r="I1039" s="2">
        <v>381.8</v>
      </c>
      <c r="J1039" s="2">
        <v>490.8</v>
      </c>
      <c r="K1039" s="2">
        <v>733.6</v>
      </c>
      <c r="L1039" s="2">
        <v>948.7</v>
      </c>
      <c r="M1039" s="2">
        <v>1045.5</v>
      </c>
      <c r="N1039" s="2">
        <v>1054.4000000000001</v>
      </c>
      <c r="O1039" s="2">
        <v>1065.0999999999999</v>
      </c>
      <c r="P1039" s="2">
        <v>1121.0999999999999</v>
      </c>
      <c r="Q1039" s="2">
        <v>1128.4000000000001</v>
      </c>
      <c r="R1039" s="2">
        <v>157.6</v>
      </c>
      <c r="S1039" s="2" t="s">
        <v>5269</v>
      </c>
      <c r="T1039" s="2">
        <v>157.6</v>
      </c>
    </row>
    <row r="1040" spans="1:20">
      <c r="A1040" s="2" t="s">
        <v>3848</v>
      </c>
      <c r="B1040" s="2" t="s">
        <v>1592</v>
      </c>
      <c r="C1040" s="2" t="s">
        <v>68</v>
      </c>
      <c r="D1040" s="2" t="s">
        <v>224</v>
      </c>
      <c r="E1040" s="2">
        <v>608.29999999999995</v>
      </c>
      <c r="F1040" s="2">
        <v>600.5</v>
      </c>
      <c r="G1040" s="2">
        <v>618.29999999999995</v>
      </c>
      <c r="H1040" s="2">
        <v>640.5</v>
      </c>
      <c r="I1040" s="2">
        <v>544.29999999999995</v>
      </c>
      <c r="J1040" s="2">
        <v>560</v>
      </c>
      <c r="K1040" s="2">
        <v>695.7</v>
      </c>
      <c r="L1040" s="2">
        <v>840.5</v>
      </c>
      <c r="M1040" s="2">
        <v>932.9</v>
      </c>
      <c r="N1040" s="2">
        <v>940.3</v>
      </c>
      <c r="O1040" s="2">
        <v>946.3</v>
      </c>
      <c r="P1040" s="2">
        <v>953.4</v>
      </c>
      <c r="Q1040" s="2">
        <v>960.7</v>
      </c>
      <c r="R1040" s="2">
        <v>326</v>
      </c>
      <c r="S1040" s="2" t="s">
        <v>5269</v>
      </c>
      <c r="T1040" s="2">
        <v>326</v>
      </c>
    </row>
    <row r="1041" spans="1:20">
      <c r="A1041" s="2" t="s">
        <v>3849</v>
      </c>
      <c r="B1041" s="2" t="s">
        <v>1593</v>
      </c>
      <c r="C1041" s="2" t="s">
        <v>63</v>
      </c>
      <c r="D1041" s="2" t="s">
        <v>224</v>
      </c>
      <c r="E1041" s="2">
        <v>847.7</v>
      </c>
      <c r="F1041" s="2">
        <v>841.6</v>
      </c>
      <c r="G1041" s="2">
        <v>862.5</v>
      </c>
      <c r="H1041" s="2">
        <v>882</v>
      </c>
      <c r="I1041" s="2">
        <v>645</v>
      </c>
      <c r="J1041" s="2">
        <v>535.1</v>
      </c>
      <c r="K1041" s="2">
        <v>386.8</v>
      </c>
      <c r="L1041" s="2">
        <v>378.1</v>
      </c>
      <c r="M1041" s="2">
        <v>419.5</v>
      </c>
      <c r="N1041" s="2">
        <v>424.2</v>
      </c>
      <c r="O1041" s="2">
        <v>429.7</v>
      </c>
      <c r="P1041" s="2">
        <v>459.4</v>
      </c>
      <c r="Q1041" s="2">
        <v>464</v>
      </c>
      <c r="R1041" s="2">
        <v>362</v>
      </c>
      <c r="S1041" s="2" t="s">
        <v>5269</v>
      </c>
      <c r="T1041" s="2">
        <v>362</v>
      </c>
    </row>
    <row r="1042" spans="1:20">
      <c r="A1042" s="2" t="s">
        <v>3850</v>
      </c>
      <c r="B1042" s="2" t="s">
        <v>1594</v>
      </c>
      <c r="C1042" s="2" t="s">
        <v>68</v>
      </c>
      <c r="D1042" s="2" t="s">
        <v>224</v>
      </c>
      <c r="E1042" s="2">
        <v>332.1</v>
      </c>
      <c r="F1042" s="2">
        <v>324.8</v>
      </c>
      <c r="G1042" s="2">
        <v>339.1</v>
      </c>
      <c r="H1042" s="2">
        <v>359.8</v>
      </c>
      <c r="I1042" s="2">
        <v>383.7</v>
      </c>
      <c r="J1042" s="2">
        <v>491.7</v>
      </c>
      <c r="K1042" s="2">
        <v>734.2</v>
      </c>
      <c r="L1042" s="2">
        <v>948.9</v>
      </c>
      <c r="M1042" s="2">
        <v>1045.9000000000001</v>
      </c>
      <c r="N1042" s="2">
        <v>1054.8</v>
      </c>
      <c r="O1042" s="2">
        <v>1065.4000000000001</v>
      </c>
      <c r="P1042" s="2">
        <v>1120.7</v>
      </c>
      <c r="Q1042" s="2">
        <v>1128</v>
      </c>
      <c r="R1042" s="2">
        <v>153.9</v>
      </c>
      <c r="S1042" s="2" t="s">
        <v>5269</v>
      </c>
      <c r="T1042" s="2">
        <v>153.9</v>
      </c>
    </row>
    <row r="1043" spans="1:20">
      <c r="A1043" s="2" t="s">
        <v>3851</v>
      </c>
      <c r="B1043" s="2" t="s">
        <v>1595</v>
      </c>
      <c r="C1043" s="2" t="s">
        <v>68</v>
      </c>
      <c r="D1043" s="2" t="s">
        <v>224</v>
      </c>
      <c r="E1043" s="2">
        <v>710</v>
      </c>
      <c r="F1043" s="2">
        <v>702.3</v>
      </c>
      <c r="G1043" s="2">
        <v>720.2</v>
      </c>
      <c r="H1043" s="2">
        <v>742.2</v>
      </c>
      <c r="I1043" s="2">
        <v>637.70000000000005</v>
      </c>
      <c r="J1043" s="2">
        <v>641.1</v>
      </c>
      <c r="K1043" s="2">
        <v>737.4</v>
      </c>
      <c r="L1043" s="2">
        <v>841.3</v>
      </c>
      <c r="M1043" s="2">
        <v>923.5</v>
      </c>
      <c r="N1043" s="2">
        <v>929.7</v>
      </c>
      <c r="O1043" s="2">
        <v>933.2</v>
      </c>
      <c r="P1043" s="2">
        <v>917.4</v>
      </c>
      <c r="Q1043" s="2">
        <v>924.1</v>
      </c>
      <c r="R1043" s="2">
        <v>432.4</v>
      </c>
      <c r="S1043" s="2" t="s">
        <v>5269</v>
      </c>
      <c r="T1043" s="2">
        <v>432.4</v>
      </c>
    </row>
    <row r="1044" spans="1:20">
      <c r="A1044" s="2" t="s">
        <v>3852</v>
      </c>
      <c r="B1044" s="2" t="s">
        <v>1596</v>
      </c>
      <c r="C1044" s="2" t="s">
        <v>68</v>
      </c>
      <c r="D1044" s="2" t="s">
        <v>224</v>
      </c>
      <c r="E1044" s="2">
        <v>710.2</v>
      </c>
      <c r="F1044" s="2">
        <v>702.6</v>
      </c>
      <c r="G1044" s="2">
        <v>720.4</v>
      </c>
      <c r="H1044" s="2">
        <v>742.4</v>
      </c>
      <c r="I1044" s="2">
        <v>637.1</v>
      </c>
      <c r="J1044" s="2">
        <v>639.70000000000005</v>
      </c>
      <c r="K1044" s="2">
        <v>733.9</v>
      </c>
      <c r="L1044" s="2">
        <v>836.3</v>
      </c>
      <c r="M1044" s="2">
        <v>918.2</v>
      </c>
      <c r="N1044" s="2">
        <v>924.3</v>
      </c>
      <c r="O1044" s="2">
        <v>927.8</v>
      </c>
      <c r="P1044" s="2">
        <v>911.7</v>
      </c>
      <c r="Q1044" s="2">
        <v>918.4</v>
      </c>
      <c r="R1044" s="2">
        <v>435.5</v>
      </c>
      <c r="S1044" s="2" t="s">
        <v>5269</v>
      </c>
      <c r="T1044" s="2">
        <v>435.5</v>
      </c>
    </row>
    <row r="1045" spans="1:20">
      <c r="A1045" s="2" t="s">
        <v>3853</v>
      </c>
      <c r="B1045" s="2" t="s">
        <v>1597</v>
      </c>
      <c r="C1045" s="2" t="s">
        <v>68</v>
      </c>
      <c r="D1045" s="2" t="s">
        <v>224</v>
      </c>
      <c r="E1045" s="2">
        <v>277.3</v>
      </c>
      <c r="F1045" s="2">
        <v>269.5</v>
      </c>
      <c r="G1045" s="2">
        <v>287.2</v>
      </c>
      <c r="H1045" s="2">
        <v>309.39999999999998</v>
      </c>
      <c r="I1045" s="2">
        <v>350.4</v>
      </c>
      <c r="J1045" s="2">
        <v>466.9</v>
      </c>
      <c r="K1045" s="2">
        <v>708.2</v>
      </c>
      <c r="L1045" s="2">
        <v>926.1</v>
      </c>
      <c r="M1045" s="2">
        <v>1020.9</v>
      </c>
      <c r="N1045" s="2">
        <v>1029.8</v>
      </c>
      <c r="O1045" s="2">
        <v>1041.0999999999999</v>
      </c>
      <c r="P1045" s="2">
        <v>1104.9000000000001</v>
      </c>
      <c r="Q1045" s="2">
        <v>1112.0999999999999</v>
      </c>
      <c r="R1045" s="2">
        <v>217.3</v>
      </c>
      <c r="S1045" s="2" t="s">
        <v>5269</v>
      </c>
      <c r="T1045" s="2">
        <v>217.3</v>
      </c>
    </row>
    <row r="1046" spans="1:20">
      <c r="A1046" s="2" t="s">
        <v>3854</v>
      </c>
      <c r="B1046" s="2" t="s">
        <v>1599</v>
      </c>
      <c r="C1046" s="2" t="s">
        <v>68</v>
      </c>
      <c r="D1046" s="2" t="s">
        <v>224</v>
      </c>
      <c r="E1046" s="2">
        <v>252.6</v>
      </c>
      <c r="F1046" s="2">
        <v>252</v>
      </c>
      <c r="G1046" s="2">
        <v>249.8</v>
      </c>
      <c r="H1046" s="2">
        <v>265.10000000000002</v>
      </c>
      <c r="I1046" s="2">
        <v>396.2</v>
      </c>
      <c r="J1046" s="2">
        <v>512.20000000000005</v>
      </c>
      <c r="K1046" s="2">
        <v>750.4</v>
      </c>
      <c r="L1046" s="2">
        <v>968.6</v>
      </c>
      <c r="M1046" s="2">
        <v>1062</v>
      </c>
      <c r="N1046" s="2">
        <v>1070.9000000000001</v>
      </c>
      <c r="O1046" s="2">
        <v>1082.5</v>
      </c>
      <c r="P1046" s="2">
        <v>1149.7</v>
      </c>
      <c r="Q1046" s="2">
        <v>1156.8</v>
      </c>
      <c r="R1046" s="2">
        <v>228.2</v>
      </c>
      <c r="S1046" s="2" t="s">
        <v>5269</v>
      </c>
      <c r="T1046" s="2">
        <v>228.2</v>
      </c>
    </row>
    <row r="1047" spans="1:20">
      <c r="A1047" s="2" t="s">
        <v>3855</v>
      </c>
      <c r="B1047" s="2" t="s">
        <v>1600</v>
      </c>
      <c r="C1047" s="2" t="s">
        <v>68</v>
      </c>
      <c r="D1047" s="2" t="s">
        <v>224</v>
      </c>
      <c r="E1047" s="2">
        <v>716.8</v>
      </c>
      <c r="F1047" s="2">
        <v>709.2</v>
      </c>
      <c r="G1047" s="2">
        <v>727.1</v>
      </c>
      <c r="H1047" s="2">
        <v>749.1</v>
      </c>
      <c r="I1047" s="2">
        <v>642.9</v>
      </c>
      <c r="J1047" s="2">
        <v>644.5</v>
      </c>
      <c r="K1047" s="2">
        <v>735.5</v>
      </c>
      <c r="L1047" s="2">
        <v>834.6</v>
      </c>
      <c r="M1047" s="2">
        <v>915.4</v>
      </c>
      <c r="N1047" s="2">
        <v>921.5</v>
      </c>
      <c r="O1047" s="2">
        <v>924.7</v>
      </c>
      <c r="P1047" s="2">
        <v>907</v>
      </c>
      <c r="Q1047" s="2">
        <v>913.6</v>
      </c>
      <c r="R1047" s="2">
        <v>444.1</v>
      </c>
      <c r="S1047" s="2" t="s">
        <v>5269</v>
      </c>
      <c r="T1047" s="2">
        <v>444.1</v>
      </c>
    </row>
    <row r="1048" spans="1:20">
      <c r="A1048" s="2" t="s">
        <v>3856</v>
      </c>
      <c r="B1048" s="2" t="s">
        <v>1601</v>
      </c>
      <c r="C1048" s="2" t="s">
        <v>68</v>
      </c>
      <c r="D1048" s="2" t="s">
        <v>224</v>
      </c>
      <c r="E1048" s="2">
        <v>265.10000000000002</v>
      </c>
      <c r="F1048" s="2">
        <v>260.10000000000002</v>
      </c>
      <c r="G1048" s="2">
        <v>268.60000000000002</v>
      </c>
      <c r="H1048" s="2">
        <v>287.39999999999998</v>
      </c>
      <c r="I1048" s="2">
        <v>389.9</v>
      </c>
      <c r="J1048" s="2">
        <v>506.4</v>
      </c>
      <c r="K1048" s="2">
        <v>747.1</v>
      </c>
      <c r="L1048" s="2">
        <v>965.2</v>
      </c>
      <c r="M1048" s="2">
        <v>1059.7</v>
      </c>
      <c r="N1048" s="2">
        <v>1068.5999999999999</v>
      </c>
      <c r="O1048" s="2">
        <v>1079.9000000000001</v>
      </c>
      <c r="P1048" s="2">
        <v>1144.5</v>
      </c>
      <c r="Q1048" s="2">
        <v>1151.5999999999999</v>
      </c>
      <c r="R1048" s="2">
        <v>207.8</v>
      </c>
      <c r="S1048" s="2" t="s">
        <v>5269</v>
      </c>
      <c r="T1048" s="2">
        <v>207.8</v>
      </c>
    </row>
    <row r="1049" spans="1:20">
      <c r="A1049" s="2" t="s">
        <v>3857</v>
      </c>
      <c r="B1049" s="2" t="s">
        <v>1602</v>
      </c>
      <c r="C1049" s="2" t="s">
        <v>68</v>
      </c>
      <c r="D1049" s="2" t="s">
        <v>224</v>
      </c>
      <c r="E1049" s="2">
        <v>266.8</v>
      </c>
      <c r="F1049" s="2">
        <v>263.60000000000002</v>
      </c>
      <c r="G1049" s="2">
        <v>267.10000000000002</v>
      </c>
      <c r="H1049" s="2">
        <v>282.39999999999998</v>
      </c>
      <c r="I1049" s="2">
        <v>400.2</v>
      </c>
      <c r="J1049" s="2">
        <v>516.70000000000005</v>
      </c>
      <c r="K1049" s="2">
        <v>756.9</v>
      </c>
      <c r="L1049" s="2">
        <v>975.1</v>
      </c>
      <c r="M1049" s="2">
        <v>1069.3</v>
      </c>
      <c r="N1049" s="2">
        <v>1078.2</v>
      </c>
      <c r="O1049" s="2">
        <v>1089.5999999999999</v>
      </c>
      <c r="P1049" s="2">
        <v>1154.8</v>
      </c>
      <c r="Q1049" s="2">
        <v>1161.9000000000001</v>
      </c>
      <c r="R1049" s="2">
        <v>210.4</v>
      </c>
      <c r="S1049" s="2" t="s">
        <v>5269</v>
      </c>
      <c r="T1049" s="2">
        <v>210.4</v>
      </c>
    </row>
    <row r="1050" spans="1:20">
      <c r="A1050" s="2" t="s">
        <v>3858</v>
      </c>
      <c r="B1050" s="2" t="s">
        <v>1604</v>
      </c>
      <c r="C1050" s="2" t="s">
        <v>68</v>
      </c>
      <c r="D1050" s="2" t="s">
        <v>224</v>
      </c>
      <c r="E1050" s="2">
        <v>246.1</v>
      </c>
      <c r="F1050" s="2">
        <v>244.1</v>
      </c>
      <c r="G1050" s="2">
        <v>248.3</v>
      </c>
      <c r="H1050" s="2">
        <v>268.89999999999998</v>
      </c>
      <c r="I1050" s="2">
        <v>387.8</v>
      </c>
      <c r="J1050" s="2">
        <v>503.9</v>
      </c>
      <c r="K1050" s="2">
        <v>742.2</v>
      </c>
      <c r="L1050" s="2">
        <v>960.4</v>
      </c>
      <c r="M1050" s="2">
        <v>1054</v>
      </c>
      <c r="N1050" s="2">
        <v>1062.9000000000001</v>
      </c>
      <c r="O1050" s="2">
        <v>1074.4000000000001</v>
      </c>
      <c r="P1050" s="2">
        <v>1141.4000000000001</v>
      </c>
      <c r="Q1050" s="2">
        <v>1148.5</v>
      </c>
      <c r="R1050" s="2">
        <v>228.3</v>
      </c>
      <c r="S1050" s="2" t="s">
        <v>5269</v>
      </c>
      <c r="T1050" s="2">
        <v>228.3</v>
      </c>
    </row>
    <row r="1051" spans="1:20">
      <c r="A1051" s="2" t="s">
        <v>3859</v>
      </c>
      <c r="B1051" s="2" t="s">
        <v>1605</v>
      </c>
      <c r="C1051" s="2" t="s">
        <v>68</v>
      </c>
      <c r="D1051" s="2" t="s">
        <v>224</v>
      </c>
      <c r="E1051" s="2">
        <v>251.4</v>
      </c>
      <c r="F1051" s="2">
        <v>249.6</v>
      </c>
      <c r="G1051" s="2">
        <v>251.1</v>
      </c>
      <c r="H1051" s="2">
        <v>269.10000000000002</v>
      </c>
      <c r="I1051" s="2">
        <v>392.7</v>
      </c>
      <c r="J1051" s="2">
        <v>508.9</v>
      </c>
      <c r="K1051" s="2">
        <v>747.5</v>
      </c>
      <c r="L1051" s="2">
        <v>965.7</v>
      </c>
      <c r="M1051" s="2">
        <v>1059.4000000000001</v>
      </c>
      <c r="N1051" s="2">
        <v>1068.3</v>
      </c>
      <c r="O1051" s="2">
        <v>1079.8</v>
      </c>
      <c r="P1051" s="2">
        <v>1146.5</v>
      </c>
      <c r="Q1051" s="2">
        <v>1153.5999999999999</v>
      </c>
      <c r="R1051" s="2">
        <v>225.3</v>
      </c>
      <c r="S1051" s="2" t="s">
        <v>5269</v>
      </c>
      <c r="T1051" s="2">
        <v>225.3</v>
      </c>
    </row>
    <row r="1052" spans="1:20">
      <c r="A1052" s="2" t="s">
        <v>3860</v>
      </c>
      <c r="B1052" s="2" t="s">
        <v>1606</v>
      </c>
      <c r="C1052" s="2" t="s">
        <v>68</v>
      </c>
      <c r="D1052" s="2" t="s">
        <v>224</v>
      </c>
      <c r="E1052" s="2">
        <v>244.2</v>
      </c>
      <c r="F1052" s="2">
        <v>240.3</v>
      </c>
      <c r="G1052" s="2">
        <v>250.1</v>
      </c>
      <c r="H1052" s="2">
        <v>271.8</v>
      </c>
      <c r="I1052" s="2">
        <v>383.4</v>
      </c>
      <c r="J1052" s="2">
        <v>499.5</v>
      </c>
      <c r="K1052" s="2">
        <v>737.9</v>
      </c>
      <c r="L1052" s="2">
        <v>956.1</v>
      </c>
      <c r="M1052" s="2">
        <v>1049.7</v>
      </c>
      <c r="N1052" s="2">
        <v>1058.5999999999999</v>
      </c>
      <c r="O1052" s="2">
        <v>1070.2</v>
      </c>
      <c r="P1052" s="2">
        <v>1137</v>
      </c>
      <c r="Q1052" s="2">
        <v>1144.0999999999999</v>
      </c>
      <c r="R1052" s="2">
        <v>228.4</v>
      </c>
      <c r="S1052" s="2" t="s">
        <v>5269</v>
      </c>
      <c r="T1052" s="2">
        <v>228.4</v>
      </c>
    </row>
    <row r="1053" spans="1:20">
      <c r="A1053" s="2" t="s">
        <v>3861</v>
      </c>
      <c r="B1053" s="2" t="s">
        <v>1607</v>
      </c>
      <c r="C1053" s="2" t="s">
        <v>68</v>
      </c>
      <c r="D1053" s="2" t="s">
        <v>224</v>
      </c>
      <c r="E1053" s="2">
        <v>250.3</v>
      </c>
      <c r="F1053" s="2">
        <v>250.3</v>
      </c>
      <c r="G1053" s="2">
        <v>246.7</v>
      </c>
      <c r="H1053" s="2">
        <v>262.89999999999998</v>
      </c>
      <c r="I1053" s="2">
        <v>394.9</v>
      </c>
      <c r="J1053" s="2">
        <v>510.8</v>
      </c>
      <c r="K1053" s="2">
        <v>748.5</v>
      </c>
      <c r="L1053" s="2">
        <v>966.7</v>
      </c>
      <c r="M1053" s="2">
        <v>1060.0999999999999</v>
      </c>
      <c r="N1053" s="2">
        <v>1069</v>
      </c>
      <c r="O1053" s="2">
        <v>1080.5999999999999</v>
      </c>
      <c r="P1053" s="2">
        <v>1148</v>
      </c>
      <c r="Q1053" s="2">
        <v>1155.0999999999999</v>
      </c>
      <c r="R1053" s="2">
        <v>231</v>
      </c>
      <c r="S1053" s="2" t="s">
        <v>5269</v>
      </c>
      <c r="T1053" s="2">
        <v>231</v>
      </c>
    </row>
    <row r="1054" spans="1:20">
      <c r="A1054" s="2" t="s">
        <v>3862</v>
      </c>
      <c r="B1054" s="2" t="s">
        <v>1608</v>
      </c>
      <c r="C1054" s="2" t="s">
        <v>68</v>
      </c>
      <c r="D1054" s="2" t="s">
        <v>224</v>
      </c>
      <c r="E1054" s="2">
        <v>308.8</v>
      </c>
      <c r="F1054" s="2">
        <v>301.7</v>
      </c>
      <c r="G1054" s="2">
        <v>319.2</v>
      </c>
      <c r="H1054" s="2">
        <v>340.2</v>
      </c>
      <c r="I1054" s="2">
        <v>311.2</v>
      </c>
      <c r="J1054" s="2">
        <v>427.7</v>
      </c>
      <c r="K1054" s="2">
        <v>668.9</v>
      </c>
      <c r="L1054" s="2">
        <v>886.8</v>
      </c>
      <c r="M1054" s="2">
        <v>981.7</v>
      </c>
      <c r="N1054" s="2">
        <v>990.6</v>
      </c>
      <c r="O1054" s="2">
        <v>1001.8</v>
      </c>
      <c r="P1054" s="2">
        <v>1065.8</v>
      </c>
      <c r="Q1054" s="2">
        <v>1073</v>
      </c>
      <c r="R1054" s="2">
        <v>238.3</v>
      </c>
      <c r="S1054" s="2" t="s">
        <v>5269</v>
      </c>
      <c r="T1054" s="2">
        <v>238.3</v>
      </c>
    </row>
    <row r="1055" spans="1:20">
      <c r="A1055" s="2" t="s">
        <v>3863</v>
      </c>
      <c r="B1055" s="2" t="s">
        <v>1610</v>
      </c>
      <c r="C1055" s="2" t="s">
        <v>68</v>
      </c>
      <c r="D1055" s="2" t="s">
        <v>224</v>
      </c>
      <c r="E1055" s="2">
        <v>482.7</v>
      </c>
      <c r="F1055" s="2">
        <v>476.8</v>
      </c>
      <c r="G1055" s="2">
        <v>486.5</v>
      </c>
      <c r="H1055" s="2">
        <v>503</v>
      </c>
      <c r="I1055" s="2">
        <v>539.4</v>
      </c>
      <c r="J1055" s="2">
        <v>634.1</v>
      </c>
      <c r="K1055" s="2">
        <v>867.3</v>
      </c>
      <c r="L1055" s="2">
        <v>1071.7</v>
      </c>
      <c r="M1055" s="2">
        <v>1170.2</v>
      </c>
      <c r="N1055" s="2">
        <v>1178.8</v>
      </c>
      <c r="O1055" s="2">
        <v>1188.3</v>
      </c>
      <c r="P1055" s="2">
        <v>1228.4000000000001</v>
      </c>
      <c r="Q1055" s="2">
        <v>1235.9000000000001</v>
      </c>
      <c r="R1055" s="2">
        <v>10.199999999999999</v>
      </c>
      <c r="S1055" s="2" t="s">
        <v>5269</v>
      </c>
      <c r="T1055" s="2">
        <v>10.199999999999999</v>
      </c>
    </row>
    <row r="1056" spans="1:20">
      <c r="A1056" s="2" t="s">
        <v>3864</v>
      </c>
      <c r="B1056" s="2" t="s">
        <v>1611</v>
      </c>
      <c r="C1056" s="2" t="s">
        <v>63</v>
      </c>
      <c r="D1056" s="2" t="s">
        <v>224</v>
      </c>
      <c r="E1056" s="2">
        <v>773.4</v>
      </c>
      <c r="F1056" s="2">
        <v>767.8</v>
      </c>
      <c r="G1056" s="2">
        <v>788.1</v>
      </c>
      <c r="H1056" s="2">
        <v>806.5</v>
      </c>
      <c r="I1056" s="2">
        <v>565</v>
      </c>
      <c r="J1056" s="2">
        <v>445.9</v>
      </c>
      <c r="K1056" s="2">
        <v>271.2</v>
      </c>
      <c r="L1056" s="2">
        <v>264.10000000000002</v>
      </c>
      <c r="M1056" s="2">
        <v>314.89999999999998</v>
      </c>
      <c r="N1056" s="2">
        <v>320.7</v>
      </c>
      <c r="O1056" s="2">
        <v>328.5</v>
      </c>
      <c r="P1056" s="2">
        <v>386.6</v>
      </c>
      <c r="Q1056" s="2">
        <v>392</v>
      </c>
      <c r="R1056" s="2">
        <v>241.9</v>
      </c>
      <c r="S1056" s="2" t="s">
        <v>5269</v>
      </c>
      <c r="T1056" s="2">
        <v>241.9</v>
      </c>
    </row>
    <row r="1057" spans="1:20">
      <c r="A1057" s="2" t="s">
        <v>3865</v>
      </c>
      <c r="B1057" s="2" t="s">
        <v>1612</v>
      </c>
      <c r="C1057" s="2" t="s">
        <v>63</v>
      </c>
      <c r="D1057" s="2" t="s">
        <v>224</v>
      </c>
      <c r="E1057" s="2">
        <v>759.6</v>
      </c>
      <c r="F1057" s="2">
        <v>754.2</v>
      </c>
      <c r="G1057" s="2">
        <v>774.1</v>
      </c>
      <c r="H1057" s="2">
        <v>791.9</v>
      </c>
      <c r="I1057" s="2">
        <v>550.79999999999995</v>
      </c>
      <c r="J1057" s="2">
        <v>429</v>
      </c>
      <c r="K1057" s="2">
        <v>239.4</v>
      </c>
      <c r="L1057" s="2">
        <v>228.3</v>
      </c>
      <c r="M1057" s="2">
        <v>283.10000000000002</v>
      </c>
      <c r="N1057" s="2">
        <v>289.5</v>
      </c>
      <c r="O1057" s="2">
        <v>298.5</v>
      </c>
      <c r="P1057" s="2">
        <v>371.8</v>
      </c>
      <c r="Q1057" s="2">
        <v>377.3</v>
      </c>
      <c r="R1057" s="2">
        <v>204</v>
      </c>
      <c r="S1057" s="2" t="s">
        <v>5269</v>
      </c>
      <c r="T1057" s="2">
        <v>204</v>
      </c>
    </row>
    <row r="1058" spans="1:20">
      <c r="A1058" s="2" t="s">
        <v>3866</v>
      </c>
      <c r="B1058" s="2" t="s">
        <v>1613</v>
      </c>
      <c r="C1058" s="2" t="s">
        <v>63</v>
      </c>
      <c r="D1058" s="2" t="s">
        <v>224</v>
      </c>
      <c r="E1058" s="2">
        <v>774</v>
      </c>
      <c r="F1058" s="2">
        <v>768.5</v>
      </c>
      <c r="G1058" s="2">
        <v>788.7</v>
      </c>
      <c r="H1058" s="2">
        <v>806.9</v>
      </c>
      <c r="I1058" s="2">
        <v>565.4</v>
      </c>
      <c r="J1058" s="2">
        <v>445.2</v>
      </c>
      <c r="K1058" s="2">
        <v>264.5</v>
      </c>
      <c r="L1058" s="2">
        <v>251.9</v>
      </c>
      <c r="M1058" s="2">
        <v>302.5</v>
      </c>
      <c r="N1058" s="2">
        <v>308.39999999999998</v>
      </c>
      <c r="O1058" s="2">
        <v>316.2</v>
      </c>
      <c r="P1058" s="2">
        <v>376.6</v>
      </c>
      <c r="Q1058" s="2">
        <v>382</v>
      </c>
      <c r="R1058" s="2">
        <v>231.5</v>
      </c>
      <c r="S1058" s="2" t="s">
        <v>5269</v>
      </c>
      <c r="T1058" s="2">
        <v>231.5</v>
      </c>
    </row>
    <row r="1059" spans="1:20">
      <c r="A1059" s="2" t="s">
        <v>3867</v>
      </c>
      <c r="B1059" s="2" t="s">
        <v>1614</v>
      </c>
      <c r="C1059" s="2" t="s">
        <v>68</v>
      </c>
      <c r="D1059" s="2" t="s">
        <v>224</v>
      </c>
      <c r="E1059" s="2">
        <v>554.6</v>
      </c>
      <c r="F1059" s="2">
        <v>546.79999999999995</v>
      </c>
      <c r="G1059" s="2">
        <v>564.4</v>
      </c>
      <c r="H1059" s="2">
        <v>586.5</v>
      </c>
      <c r="I1059" s="2">
        <v>499.7</v>
      </c>
      <c r="J1059" s="2">
        <v>527.70000000000005</v>
      </c>
      <c r="K1059" s="2">
        <v>692.1</v>
      </c>
      <c r="L1059" s="2">
        <v>858.5</v>
      </c>
      <c r="M1059" s="2">
        <v>954.3</v>
      </c>
      <c r="N1059" s="2">
        <v>962.2</v>
      </c>
      <c r="O1059" s="2">
        <v>969.4</v>
      </c>
      <c r="P1059" s="2">
        <v>987.8</v>
      </c>
      <c r="Q1059" s="2">
        <v>995.2</v>
      </c>
      <c r="R1059" s="2">
        <v>266.8</v>
      </c>
      <c r="S1059" s="2" t="s">
        <v>5269</v>
      </c>
      <c r="T1059" s="2">
        <v>266.8</v>
      </c>
    </row>
    <row r="1060" spans="1:20">
      <c r="A1060" s="2" t="s">
        <v>3868</v>
      </c>
      <c r="B1060" s="2" t="s">
        <v>1615</v>
      </c>
      <c r="C1060" s="2" t="s">
        <v>68</v>
      </c>
      <c r="D1060" s="2" t="s">
        <v>224</v>
      </c>
      <c r="E1060" s="2">
        <v>558.29999999999995</v>
      </c>
      <c r="F1060" s="2">
        <v>550.5</v>
      </c>
      <c r="G1060" s="2">
        <v>568</v>
      </c>
      <c r="H1060" s="2">
        <v>590.20000000000005</v>
      </c>
      <c r="I1060" s="2">
        <v>504.2</v>
      </c>
      <c r="J1060" s="2">
        <v>532.6</v>
      </c>
      <c r="K1060" s="2">
        <v>696.8</v>
      </c>
      <c r="L1060" s="2">
        <v>862.3</v>
      </c>
      <c r="M1060" s="2">
        <v>958</v>
      </c>
      <c r="N1060" s="2">
        <v>965.9</v>
      </c>
      <c r="O1060" s="2">
        <v>973</v>
      </c>
      <c r="P1060" s="2">
        <v>990.7</v>
      </c>
      <c r="Q1060" s="2">
        <v>998</v>
      </c>
      <c r="R1060" s="2">
        <v>267</v>
      </c>
      <c r="S1060" s="2" t="s">
        <v>5269</v>
      </c>
      <c r="T1060" s="2">
        <v>267</v>
      </c>
    </row>
    <row r="1061" spans="1:20">
      <c r="A1061" s="2" t="s">
        <v>3869</v>
      </c>
      <c r="B1061" s="2" t="s">
        <v>1616</v>
      </c>
      <c r="C1061" s="2" t="s">
        <v>68</v>
      </c>
      <c r="D1061" s="2" t="s">
        <v>224</v>
      </c>
      <c r="E1061" s="2">
        <v>716.4</v>
      </c>
      <c r="F1061" s="2">
        <v>708.8</v>
      </c>
      <c r="G1061" s="2">
        <v>726.6</v>
      </c>
      <c r="H1061" s="2">
        <v>748.6</v>
      </c>
      <c r="I1061" s="2">
        <v>643.5</v>
      </c>
      <c r="J1061" s="2">
        <v>646.20000000000005</v>
      </c>
      <c r="K1061" s="2">
        <v>739.9</v>
      </c>
      <c r="L1061" s="2">
        <v>841</v>
      </c>
      <c r="M1061" s="2">
        <v>922.4</v>
      </c>
      <c r="N1061" s="2">
        <v>928.5</v>
      </c>
      <c r="O1061" s="2">
        <v>931.8</v>
      </c>
      <c r="P1061" s="2">
        <v>914.6</v>
      </c>
      <c r="Q1061" s="2">
        <v>921.2</v>
      </c>
      <c r="R1061" s="2">
        <v>440</v>
      </c>
      <c r="S1061" s="2" t="s">
        <v>5269</v>
      </c>
      <c r="T1061" s="2">
        <v>440</v>
      </c>
    </row>
    <row r="1062" spans="1:20">
      <c r="A1062" s="2" t="s">
        <v>3870</v>
      </c>
      <c r="B1062" s="2" t="s">
        <v>1617</v>
      </c>
      <c r="C1062" s="2" t="s">
        <v>68</v>
      </c>
      <c r="D1062" s="2" t="s">
        <v>224</v>
      </c>
      <c r="E1062" s="2">
        <v>329.7</v>
      </c>
      <c r="F1062" s="2">
        <v>322.5</v>
      </c>
      <c r="G1062" s="2">
        <v>336.9</v>
      </c>
      <c r="H1062" s="2">
        <v>357.6</v>
      </c>
      <c r="I1062" s="2">
        <v>381.6</v>
      </c>
      <c r="J1062" s="2">
        <v>490</v>
      </c>
      <c r="K1062" s="2">
        <v>732.7</v>
      </c>
      <c r="L1062" s="2">
        <v>947.5</v>
      </c>
      <c r="M1062" s="2">
        <v>1044.5</v>
      </c>
      <c r="N1062" s="2">
        <v>1053.3</v>
      </c>
      <c r="O1062" s="2">
        <v>1064</v>
      </c>
      <c r="P1062" s="2">
        <v>1119.5999999999999</v>
      </c>
      <c r="Q1062" s="2">
        <v>1126.9000000000001</v>
      </c>
      <c r="R1062" s="2">
        <v>156.5</v>
      </c>
      <c r="S1062" s="2" t="s">
        <v>5269</v>
      </c>
      <c r="T1062" s="2">
        <v>156.5</v>
      </c>
    </row>
    <row r="1063" spans="1:20">
      <c r="A1063" s="2" t="s">
        <v>3871</v>
      </c>
      <c r="B1063" s="2" t="s">
        <v>1618</v>
      </c>
      <c r="C1063" s="2" t="s">
        <v>68</v>
      </c>
      <c r="D1063" s="2" t="s">
        <v>224</v>
      </c>
      <c r="E1063" s="2">
        <v>718.7</v>
      </c>
      <c r="F1063" s="2">
        <v>711</v>
      </c>
      <c r="G1063" s="2">
        <v>728.9</v>
      </c>
      <c r="H1063" s="2">
        <v>750.9</v>
      </c>
      <c r="I1063" s="2">
        <v>645.1</v>
      </c>
      <c r="J1063" s="2">
        <v>647.1</v>
      </c>
      <c r="K1063" s="2">
        <v>738.8</v>
      </c>
      <c r="L1063" s="2">
        <v>838.1</v>
      </c>
      <c r="M1063" s="2">
        <v>918.9</v>
      </c>
      <c r="N1063" s="2">
        <v>925</v>
      </c>
      <c r="O1063" s="2">
        <v>928.2</v>
      </c>
      <c r="P1063" s="2">
        <v>910.3</v>
      </c>
      <c r="Q1063" s="2">
        <v>916.9</v>
      </c>
      <c r="R1063" s="2">
        <v>444.3</v>
      </c>
      <c r="S1063" s="2" t="s">
        <v>5269</v>
      </c>
      <c r="T1063" s="2">
        <v>444.3</v>
      </c>
    </row>
    <row r="1064" spans="1:20">
      <c r="A1064" s="2" t="s">
        <v>3872</v>
      </c>
      <c r="B1064" s="2" t="s">
        <v>1619</v>
      </c>
      <c r="C1064" s="2" t="s">
        <v>68</v>
      </c>
      <c r="D1064" s="2" t="s">
        <v>224</v>
      </c>
      <c r="E1064" s="2">
        <v>716.9</v>
      </c>
      <c r="F1064" s="2">
        <v>709.3</v>
      </c>
      <c r="G1064" s="2">
        <v>727.1</v>
      </c>
      <c r="H1064" s="2">
        <v>749.1</v>
      </c>
      <c r="I1064" s="2">
        <v>643.5</v>
      </c>
      <c r="J1064" s="2">
        <v>645.70000000000005</v>
      </c>
      <c r="K1064" s="2">
        <v>738.2</v>
      </c>
      <c r="L1064" s="2">
        <v>838.3</v>
      </c>
      <c r="M1064" s="2">
        <v>919.4</v>
      </c>
      <c r="N1064" s="2">
        <v>925.5</v>
      </c>
      <c r="O1064" s="2">
        <v>928.8</v>
      </c>
      <c r="P1064" s="2">
        <v>911.2</v>
      </c>
      <c r="Q1064" s="2">
        <v>917.9</v>
      </c>
      <c r="R1064" s="2">
        <v>442.1</v>
      </c>
      <c r="S1064" s="2" t="s">
        <v>5269</v>
      </c>
      <c r="T1064" s="2">
        <v>442.1</v>
      </c>
    </row>
    <row r="1065" spans="1:20">
      <c r="A1065" s="2" t="s">
        <v>3873</v>
      </c>
      <c r="B1065" s="2" t="s">
        <v>1620</v>
      </c>
      <c r="C1065" s="2" t="s">
        <v>63</v>
      </c>
      <c r="D1065" s="2" t="s">
        <v>224</v>
      </c>
      <c r="E1065" s="2">
        <v>769</v>
      </c>
      <c r="F1065" s="2">
        <v>763.6</v>
      </c>
      <c r="G1065" s="2">
        <v>783.6</v>
      </c>
      <c r="H1065" s="2">
        <v>801.7</v>
      </c>
      <c r="I1065" s="2">
        <v>560.29999999999995</v>
      </c>
      <c r="J1065" s="2">
        <v>439.7</v>
      </c>
      <c r="K1065" s="2">
        <v>256.7</v>
      </c>
      <c r="L1065" s="2">
        <v>245.1</v>
      </c>
      <c r="M1065" s="2">
        <v>297.10000000000002</v>
      </c>
      <c r="N1065" s="2">
        <v>303.10000000000002</v>
      </c>
      <c r="O1065" s="2">
        <v>311.3</v>
      </c>
      <c r="P1065" s="2">
        <v>375.4</v>
      </c>
      <c r="Q1065" s="2">
        <v>380.9</v>
      </c>
      <c r="R1065" s="2">
        <v>223.5</v>
      </c>
      <c r="S1065" s="2" t="s">
        <v>5269</v>
      </c>
      <c r="T1065" s="2">
        <v>223.5</v>
      </c>
    </row>
    <row r="1066" spans="1:20">
      <c r="A1066" s="2" t="s">
        <v>3874</v>
      </c>
      <c r="B1066" s="2" t="s">
        <v>1621</v>
      </c>
      <c r="C1066" s="2" t="s">
        <v>68</v>
      </c>
      <c r="D1066" s="2" t="s">
        <v>224</v>
      </c>
      <c r="E1066" s="2">
        <v>482.7</v>
      </c>
      <c r="F1066" s="2">
        <v>476.8</v>
      </c>
      <c r="G1066" s="2">
        <v>486.4</v>
      </c>
      <c r="H1066" s="2">
        <v>502.8</v>
      </c>
      <c r="I1066" s="2">
        <v>540.20000000000005</v>
      </c>
      <c r="J1066" s="2">
        <v>635.1</v>
      </c>
      <c r="K1066" s="2">
        <v>868.5</v>
      </c>
      <c r="L1066" s="2">
        <v>1073.0999999999999</v>
      </c>
      <c r="M1066" s="2">
        <v>1171.5999999999999</v>
      </c>
      <c r="N1066" s="2">
        <v>1180.2</v>
      </c>
      <c r="O1066" s="2">
        <v>1189.7</v>
      </c>
      <c r="P1066" s="2">
        <v>1230</v>
      </c>
      <c r="Q1066" s="2">
        <v>1237.4000000000001</v>
      </c>
      <c r="R1066" s="2">
        <v>10.199999999999999</v>
      </c>
      <c r="S1066" s="2" t="s">
        <v>5269</v>
      </c>
      <c r="T1066" s="2">
        <v>10.199999999999999</v>
      </c>
    </row>
    <row r="1067" spans="1:20">
      <c r="A1067" s="2" t="s">
        <v>3875</v>
      </c>
      <c r="B1067" s="2" t="s">
        <v>1622</v>
      </c>
      <c r="C1067" s="2" t="s">
        <v>68</v>
      </c>
      <c r="D1067" s="2" t="s">
        <v>224</v>
      </c>
      <c r="E1067" s="2">
        <v>379.9</v>
      </c>
      <c r="F1067" s="2">
        <v>372.3</v>
      </c>
      <c r="G1067" s="2">
        <v>388.2</v>
      </c>
      <c r="H1067" s="2">
        <v>409.7</v>
      </c>
      <c r="I1067" s="2">
        <v>387.1</v>
      </c>
      <c r="J1067" s="2">
        <v>478.6</v>
      </c>
      <c r="K1067" s="2">
        <v>714.9</v>
      </c>
      <c r="L1067" s="2">
        <v>924.3</v>
      </c>
      <c r="M1067" s="2">
        <v>1022.4</v>
      </c>
      <c r="N1067" s="2">
        <v>1031.2</v>
      </c>
      <c r="O1067" s="2">
        <v>1041.2</v>
      </c>
      <c r="P1067" s="2">
        <v>1089.7</v>
      </c>
      <c r="Q1067" s="2">
        <v>1097.0999999999999</v>
      </c>
      <c r="R1067" s="2">
        <v>147.9</v>
      </c>
      <c r="S1067" s="2" t="s">
        <v>5269</v>
      </c>
      <c r="T1067" s="2">
        <v>147.9</v>
      </c>
    </row>
    <row r="1068" spans="1:20">
      <c r="A1068" s="2" t="s">
        <v>3876</v>
      </c>
      <c r="B1068" s="2" t="s">
        <v>1624</v>
      </c>
      <c r="C1068" s="2" t="s">
        <v>63</v>
      </c>
      <c r="D1068" s="2" t="s">
        <v>224</v>
      </c>
      <c r="E1068" s="2">
        <v>893.5</v>
      </c>
      <c r="F1068" s="2">
        <v>887.3</v>
      </c>
      <c r="G1068" s="2">
        <v>908.2</v>
      </c>
      <c r="H1068" s="2">
        <v>928</v>
      </c>
      <c r="I1068" s="2">
        <v>694.4</v>
      </c>
      <c r="J1068" s="2">
        <v>588.5</v>
      </c>
      <c r="K1068" s="2">
        <v>447.8</v>
      </c>
      <c r="L1068" s="2">
        <v>438.3</v>
      </c>
      <c r="M1068" s="2">
        <v>476.9</v>
      </c>
      <c r="N1068" s="2">
        <v>481.3</v>
      </c>
      <c r="O1068" s="2">
        <v>486.3</v>
      </c>
      <c r="P1068" s="2">
        <v>509.2</v>
      </c>
      <c r="Q1068" s="2">
        <v>513.29999999999995</v>
      </c>
      <c r="R1068" s="2">
        <v>423.7</v>
      </c>
      <c r="S1068" s="2" t="s">
        <v>5269</v>
      </c>
      <c r="T1068" s="2">
        <v>423.7</v>
      </c>
    </row>
    <row r="1069" spans="1:20">
      <c r="A1069" s="2" t="s">
        <v>3877</v>
      </c>
      <c r="B1069" s="2" t="s">
        <v>1625</v>
      </c>
      <c r="C1069" s="2" t="s">
        <v>63</v>
      </c>
      <c r="D1069" s="2" t="s">
        <v>224</v>
      </c>
      <c r="E1069" s="2">
        <v>771.4</v>
      </c>
      <c r="F1069" s="2">
        <v>765.9</v>
      </c>
      <c r="G1069" s="2">
        <v>786.1</v>
      </c>
      <c r="H1069" s="2">
        <v>804.3</v>
      </c>
      <c r="I1069" s="2">
        <v>562.79999999999995</v>
      </c>
      <c r="J1069" s="2">
        <v>442.7</v>
      </c>
      <c r="K1069" s="2">
        <v>262.5</v>
      </c>
      <c r="L1069" s="2">
        <v>252</v>
      </c>
      <c r="M1069" s="2">
        <v>303.2</v>
      </c>
      <c r="N1069" s="2">
        <v>309.2</v>
      </c>
      <c r="O1069" s="2">
        <v>317.2</v>
      </c>
      <c r="P1069" s="2">
        <v>378.5</v>
      </c>
      <c r="Q1069" s="2">
        <v>384</v>
      </c>
      <c r="R1069" s="2">
        <v>230.5</v>
      </c>
      <c r="S1069" s="2" t="s">
        <v>5269</v>
      </c>
      <c r="T1069" s="2">
        <v>230.5</v>
      </c>
    </row>
    <row r="1070" spans="1:20">
      <c r="A1070" s="2" t="s">
        <v>3878</v>
      </c>
      <c r="B1070" s="2" t="s">
        <v>1626</v>
      </c>
      <c r="C1070" s="2" t="s">
        <v>63</v>
      </c>
      <c r="D1070" s="2" t="s">
        <v>224</v>
      </c>
      <c r="E1070" s="2">
        <v>773.2</v>
      </c>
      <c r="F1070" s="2">
        <v>767.7</v>
      </c>
      <c r="G1070" s="2">
        <v>787.8</v>
      </c>
      <c r="H1070" s="2">
        <v>806</v>
      </c>
      <c r="I1070" s="2">
        <v>564.5</v>
      </c>
      <c r="J1070" s="2">
        <v>444.4</v>
      </c>
      <c r="K1070" s="2">
        <v>263.89999999999998</v>
      </c>
      <c r="L1070" s="2">
        <v>252</v>
      </c>
      <c r="M1070" s="2">
        <v>302.8</v>
      </c>
      <c r="N1070" s="2">
        <v>308.7</v>
      </c>
      <c r="O1070" s="2">
        <v>316.60000000000002</v>
      </c>
      <c r="P1070" s="2">
        <v>377.3</v>
      </c>
      <c r="Q1070" s="2">
        <v>382.8</v>
      </c>
      <c r="R1070" s="2">
        <v>231.3</v>
      </c>
      <c r="S1070" s="2" t="s">
        <v>5269</v>
      </c>
      <c r="T1070" s="2">
        <v>231.3</v>
      </c>
    </row>
    <row r="1071" spans="1:20">
      <c r="A1071" s="2" t="s">
        <v>3879</v>
      </c>
      <c r="B1071" s="2" t="s">
        <v>1627</v>
      </c>
      <c r="C1071" s="2" t="s">
        <v>68</v>
      </c>
      <c r="D1071" s="2" t="s">
        <v>224</v>
      </c>
      <c r="E1071" s="2">
        <v>750.7</v>
      </c>
      <c r="F1071" s="2">
        <v>742.9</v>
      </c>
      <c r="G1071" s="2">
        <v>760.3</v>
      </c>
      <c r="H1071" s="2">
        <v>782.4</v>
      </c>
      <c r="I1071" s="2">
        <v>695</v>
      </c>
      <c r="J1071" s="2">
        <v>713.3</v>
      </c>
      <c r="K1071" s="2">
        <v>837.4</v>
      </c>
      <c r="L1071" s="2">
        <v>955.9</v>
      </c>
      <c r="M1071" s="2">
        <v>1040.0999999999999</v>
      </c>
      <c r="N1071" s="2">
        <v>1046.5</v>
      </c>
      <c r="O1071" s="2">
        <v>1050.3</v>
      </c>
      <c r="P1071" s="2">
        <v>1034.9000000000001</v>
      </c>
      <c r="Q1071" s="2">
        <v>1041.5999999999999</v>
      </c>
      <c r="R1071" s="2">
        <v>415.4</v>
      </c>
      <c r="S1071" s="2" t="s">
        <v>5269</v>
      </c>
      <c r="T1071" s="2">
        <v>415.4</v>
      </c>
    </row>
    <row r="1072" spans="1:20">
      <c r="A1072" s="2" t="s">
        <v>3880</v>
      </c>
      <c r="B1072" s="2" t="s">
        <v>1628</v>
      </c>
      <c r="C1072" s="2" t="s">
        <v>63</v>
      </c>
      <c r="D1072" s="2" t="s">
        <v>224</v>
      </c>
      <c r="E1072" s="2">
        <v>776.1</v>
      </c>
      <c r="F1072" s="2">
        <v>770.5</v>
      </c>
      <c r="G1072" s="2">
        <v>790.7</v>
      </c>
      <c r="H1072" s="2">
        <v>809</v>
      </c>
      <c r="I1072" s="2">
        <v>567.5</v>
      </c>
      <c r="J1072" s="2">
        <v>448</v>
      </c>
      <c r="K1072" s="2">
        <v>270.10000000000002</v>
      </c>
      <c r="L1072" s="2">
        <v>259</v>
      </c>
      <c r="M1072" s="2">
        <v>309.10000000000002</v>
      </c>
      <c r="N1072" s="2">
        <v>314.89999999999998</v>
      </c>
      <c r="O1072" s="2">
        <v>322.60000000000002</v>
      </c>
      <c r="P1072" s="2">
        <v>380.6</v>
      </c>
      <c r="Q1072" s="2">
        <v>386</v>
      </c>
      <c r="R1072" s="2">
        <v>238.5</v>
      </c>
      <c r="S1072" s="2" t="s">
        <v>5269</v>
      </c>
      <c r="T1072" s="2">
        <v>238.5</v>
      </c>
    </row>
    <row r="1073" spans="1:20">
      <c r="A1073" s="2" t="s">
        <v>3881</v>
      </c>
      <c r="B1073" s="2" t="s">
        <v>1629</v>
      </c>
      <c r="C1073" s="2" t="s">
        <v>68</v>
      </c>
      <c r="D1073" s="2" t="s">
        <v>224</v>
      </c>
      <c r="E1073" s="2">
        <v>786.8</v>
      </c>
      <c r="F1073" s="2">
        <v>778.9</v>
      </c>
      <c r="G1073" s="2">
        <v>796.2</v>
      </c>
      <c r="H1073" s="2">
        <v>818.3</v>
      </c>
      <c r="I1073" s="2">
        <v>732.8</v>
      </c>
      <c r="J1073" s="2">
        <v>751.9</v>
      </c>
      <c r="K1073" s="2">
        <v>874.9</v>
      </c>
      <c r="L1073" s="2">
        <v>989.7</v>
      </c>
      <c r="M1073" s="2">
        <v>1072.4000000000001</v>
      </c>
      <c r="N1073" s="2">
        <v>1078.5999999999999</v>
      </c>
      <c r="O1073" s="2">
        <v>1082</v>
      </c>
      <c r="P1073" s="2">
        <v>1063.0999999999999</v>
      </c>
      <c r="Q1073" s="2">
        <v>1069.5999999999999</v>
      </c>
      <c r="R1073" s="2">
        <v>441.8</v>
      </c>
      <c r="S1073" s="2" t="s">
        <v>5269</v>
      </c>
      <c r="T1073" s="2">
        <v>441.8</v>
      </c>
    </row>
    <row r="1074" spans="1:20">
      <c r="A1074" s="2" t="s">
        <v>3882</v>
      </c>
      <c r="B1074" s="2" t="s">
        <v>1630</v>
      </c>
      <c r="C1074" s="2" t="s">
        <v>68</v>
      </c>
      <c r="D1074" s="2" t="s">
        <v>224</v>
      </c>
      <c r="E1074" s="2">
        <v>638.4</v>
      </c>
      <c r="F1074" s="2">
        <v>631</v>
      </c>
      <c r="G1074" s="2">
        <v>648.79999999999995</v>
      </c>
      <c r="H1074" s="2">
        <v>670.3</v>
      </c>
      <c r="I1074" s="2">
        <v>556.9</v>
      </c>
      <c r="J1074" s="2">
        <v>550.4</v>
      </c>
      <c r="K1074" s="2">
        <v>631</v>
      </c>
      <c r="L1074" s="2">
        <v>742.1</v>
      </c>
      <c r="M1074" s="2">
        <v>830</v>
      </c>
      <c r="N1074" s="2">
        <v>836.9</v>
      </c>
      <c r="O1074" s="2">
        <v>841.9</v>
      </c>
      <c r="P1074" s="2">
        <v>843.1</v>
      </c>
      <c r="Q1074" s="2">
        <v>850.3</v>
      </c>
      <c r="R1074" s="2">
        <v>413.4</v>
      </c>
      <c r="S1074" s="2" t="s">
        <v>5269</v>
      </c>
      <c r="T1074" s="2">
        <v>413.4</v>
      </c>
    </row>
    <row r="1075" spans="1:20">
      <c r="A1075" s="2" t="s">
        <v>3883</v>
      </c>
      <c r="B1075" s="2" t="s">
        <v>1631</v>
      </c>
      <c r="C1075" s="2" t="s">
        <v>63</v>
      </c>
      <c r="D1075" s="2" t="s">
        <v>224</v>
      </c>
      <c r="E1075" s="2">
        <v>777.3</v>
      </c>
      <c r="F1075" s="2">
        <v>771.7</v>
      </c>
      <c r="G1075" s="2">
        <v>792</v>
      </c>
      <c r="H1075" s="2">
        <v>810.4</v>
      </c>
      <c r="I1075" s="2">
        <v>568.9</v>
      </c>
      <c r="J1075" s="2">
        <v>449.8</v>
      </c>
      <c r="K1075" s="2">
        <v>274.10000000000002</v>
      </c>
      <c r="L1075" s="2">
        <v>264.10000000000002</v>
      </c>
      <c r="M1075" s="2">
        <v>313.89999999999998</v>
      </c>
      <c r="N1075" s="2">
        <v>319.7</v>
      </c>
      <c r="O1075" s="2">
        <v>327.3</v>
      </c>
      <c r="P1075" s="2">
        <v>383.9</v>
      </c>
      <c r="Q1075" s="2">
        <v>389.3</v>
      </c>
      <c r="R1075" s="2">
        <v>243.4</v>
      </c>
      <c r="S1075" s="2" t="s">
        <v>5269</v>
      </c>
      <c r="T1075" s="2">
        <v>243.4</v>
      </c>
    </row>
    <row r="1076" spans="1:20">
      <c r="A1076" s="2" t="s">
        <v>3884</v>
      </c>
      <c r="B1076" s="2" t="s">
        <v>1632</v>
      </c>
      <c r="C1076" s="2" t="s">
        <v>68</v>
      </c>
      <c r="D1076" s="2" t="s">
        <v>224</v>
      </c>
      <c r="E1076" s="2">
        <v>275.39999999999998</v>
      </c>
      <c r="F1076" s="2">
        <v>267.8</v>
      </c>
      <c r="G1076" s="2">
        <v>285.7</v>
      </c>
      <c r="H1076" s="2">
        <v>307.60000000000002</v>
      </c>
      <c r="I1076" s="2">
        <v>346.6</v>
      </c>
      <c r="J1076" s="2">
        <v>463</v>
      </c>
      <c r="K1076" s="2">
        <v>703.5</v>
      </c>
      <c r="L1076" s="2">
        <v>921.6</v>
      </c>
      <c r="M1076" s="2">
        <v>1016</v>
      </c>
      <c r="N1076" s="2">
        <v>1024.9000000000001</v>
      </c>
      <c r="O1076" s="2">
        <v>1036.3</v>
      </c>
      <c r="P1076" s="2">
        <v>1101.0999999999999</v>
      </c>
      <c r="Q1076" s="2">
        <v>1108.3</v>
      </c>
      <c r="R1076" s="2">
        <v>225.8</v>
      </c>
      <c r="S1076" s="2" t="s">
        <v>5269</v>
      </c>
      <c r="T1076" s="2">
        <v>225.8</v>
      </c>
    </row>
    <row r="1077" spans="1:20">
      <c r="A1077" s="2" t="s">
        <v>3885</v>
      </c>
      <c r="B1077" s="2" t="s">
        <v>1633</v>
      </c>
      <c r="C1077" s="2" t="s">
        <v>63</v>
      </c>
      <c r="D1077" s="2" t="s">
        <v>224</v>
      </c>
      <c r="E1077" s="2">
        <v>790.5</v>
      </c>
      <c r="F1077" s="2">
        <v>784.9</v>
      </c>
      <c r="G1077" s="2">
        <v>805.2</v>
      </c>
      <c r="H1077" s="2">
        <v>823.5</v>
      </c>
      <c r="I1077" s="2">
        <v>582</v>
      </c>
      <c r="J1077" s="2">
        <v>462.3</v>
      </c>
      <c r="K1077" s="2">
        <v>282</v>
      </c>
      <c r="L1077" s="2">
        <v>261.39999999999998</v>
      </c>
      <c r="M1077" s="2">
        <v>307.89999999999998</v>
      </c>
      <c r="N1077" s="2">
        <v>313.39999999999998</v>
      </c>
      <c r="O1077" s="2">
        <v>320.39999999999998</v>
      </c>
      <c r="P1077" s="2">
        <v>372</v>
      </c>
      <c r="Q1077" s="2">
        <v>377.3</v>
      </c>
      <c r="R1077" s="2">
        <v>246</v>
      </c>
      <c r="S1077" s="2" t="s">
        <v>5269</v>
      </c>
      <c r="T1077" s="2">
        <v>246</v>
      </c>
    </row>
    <row r="1078" spans="1:20">
      <c r="A1078" s="2" t="s">
        <v>3886</v>
      </c>
      <c r="B1078" s="2" t="s">
        <v>1635</v>
      </c>
      <c r="C1078" s="2" t="s">
        <v>68</v>
      </c>
      <c r="D1078" s="2" t="s">
        <v>224</v>
      </c>
      <c r="E1078" s="2">
        <v>329.3</v>
      </c>
      <c r="F1078" s="2">
        <v>322.10000000000002</v>
      </c>
      <c r="G1078" s="2">
        <v>336.4</v>
      </c>
      <c r="H1078" s="2">
        <v>357.1</v>
      </c>
      <c r="I1078" s="2">
        <v>382</v>
      </c>
      <c r="J1078" s="2">
        <v>490.6</v>
      </c>
      <c r="K1078" s="2">
        <v>733.2</v>
      </c>
      <c r="L1078" s="2">
        <v>948.1</v>
      </c>
      <c r="M1078" s="2">
        <v>1045.0999999999999</v>
      </c>
      <c r="N1078" s="2">
        <v>1053.9000000000001</v>
      </c>
      <c r="O1078" s="2">
        <v>1064.5999999999999</v>
      </c>
      <c r="P1078" s="2">
        <v>1120.3</v>
      </c>
      <c r="Q1078" s="2">
        <v>1127.5999999999999</v>
      </c>
      <c r="R1078" s="2">
        <v>156.4</v>
      </c>
      <c r="S1078" s="2" t="s">
        <v>5269</v>
      </c>
      <c r="T1078" s="2">
        <v>156.4</v>
      </c>
    </row>
    <row r="1079" spans="1:20">
      <c r="A1079" s="2" t="s">
        <v>3887</v>
      </c>
      <c r="B1079" s="2" t="s">
        <v>1636</v>
      </c>
      <c r="C1079" s="2" t="s">
        <v>68</v>
      </c>
      <c r="D1079" s="2" t="s">
        <v>224</v>
      </c>
      <c r="E1079" s="2">
        <v>519.1</v>
      </c>
      <c r="F1079" s="2">
        <v>511.3</v>
      </c>
      <c r="G1079" s="2">
        <v>528</v>
      </c>
      <c r="H1079" s="2">
        <v>549.9</v>
      </c>
      <c r="I1079" s="2">
        <v>486.1</v>
      </c>
      <c r="J1079" s="2">
        <v>534.9</v>
      </c>
      <c r="K1079" s="2">
        <v>728.1</v>
      </c>
      <c r="L1079" s="2">
        <v>909.6</v>
      </c>
      <c r="M1079" s="2">
        <v>1007</v>
      </c>
      <c r="N1079" s="2">
        <v>1015.2</v>
      </c>
      <c r="O1079" s="2">
        <v>1023.1</v>
      </c>
      <c r="P1079" s="2">
        <v>1048.5</v>
      </c>
      <c r="Q1079" s="2">
        <v>1056</v>
      </c>
      <c r="R1079" s="2">
        <v>199.1</v>
      </c>
      <c r="S1079" s="2" t="s">
        <v>5269</v>
      </c>
      <c r="T1079" s="2">
        <v>199.1</v>
      </c>
    </row>
    <row r="1080" spans="1:20">
      <c r="A1080" s="2" t="s">
        <v>3888</v>
      </c>
      <c r="B1080" s="2" t="s">
        <v>1637</v>
      </c>
      <c r="C1080" s="2" t="s">
        <v>68</v>
      </c>
      <c r="D1080" s="2" t="s">
        <v>224</v>
      </c>
      <c r="E1080" s="2">
        <v>309.3</v>
      </c>
      <c r="F1080" s="2">
        <v>303.5</v>
      </c>
      <c r="G1080" s="2">
        <v>313.39999999999998</v>
      </c>
      <c r="H1080" s="2">
        <v>331.2</v>
      </c>
      <c r="I1080" s="2">
        <v>403.9</v>
      </c>
      <c r="J1080" s="2">
        <v>517.6</v>
      </c>
      <c r="K1080" s="2">
        <v>760.8</v>
      </c>
      <c r="L1080" s="2">
        <v>977.5</v>
      </c>
      <c r="M1080" s="2">
        <v>1073.5999999999999</v>
      </c>
      <c r="N1080" s="2">
        <v>1082.5</v>
      </c>
      <c r="O1080" s="2">
        <v>1093.4000000000001</v>
      </c>
      <c r="P1080" s="2">
        <v>1152.5</v>
      </c>
      <c r="Q1080" s="2">
        <v>1159.8</v>
      </c>
      <c r="R1080" s="2">
        <v>163.19999999999999</v>
      </c>
      <c r="S1080" s="2" t="s">
        <v>5269</v>
      </c>
      <c r="T1080" s="2">
        <v>163.19999999999999</v>
      </c>
    </row>
    <row r="1081" spans="1:20">
      <c r="A1081" s="2" t="s">
        <v>3889</v>
      </c>
      <c r="B1081" s="2" t="s">
        <v>1638</v>
      </c>
      <c r="C1081" s="2" t="s">
        <v>68</v>
      </c>
      <c r="D1081" s="2" t="s">
        <v>224</v>
      </c>
      <c r="E1081" s="2">
        <v>751</v>
      </c>
      <c r="F1081" s="2">
        <v>743.2</v>
      </c>
      <c r="G1081" s="2">
        <v>760.6</v>
      </c>
      <c r="H1081" s="2">
        <v>782.7</v>
      </c>
      <c r="I1081" s="2">
        <v>695.1</v>
      </c>
      <c r="J1081" s="2">
        <v>713.3</v>
      </c>
      <c r="K1081" s="2">
        <v>837</v>
      </c>
      <c r="L1081" s="2">
        <v>955.3</v>
      </c>
      <c r="M1081" s="2">
        <v>1039.5</v>
      </c>
      <c r="N1081" s="2">
        <v>1045.9000000000001</v>
      </c>
      <c r="O1081" s="2">
        <v>1049.5999999999999</v>
      </c>
      <c r="P1081" s="2">
        <v>1034.2</v>
      </c>
      <c r="Q1081" s="2">
        <v>1040.8</v>
      </c>
      <c r="R1081" s="2">
        <v>416.1</v>
      </c>
      <c r="S1081" s="2" t="s">
        <v>5269</v>
      </c>
      <c r="T1081" s="2">
        <v>416.1</v>
      </c>
    </row>
    <row r="1082" spans="1:20">
      <c r="A1082" s="2" t="s">
        <v>3890</v>
      </c>
      <c r="B1082" s="2" t="s">
        <v>1640</v>
      </c>
      <c r="C1082" s="2" t="s">
        <v>68</v>
      </c>
      <c r="D1082" s="2" t="s">
        <v>224</v>
      </c>
      <c r="E1082" s="2">
        <v>476.1</v>
      </c>
      <c r="F1082" s="2">
        <v>470.1</v>
      </c>
      <c r="G1082" s="2">
        <v>479.8</v>
      </c>
      <c r="H1082" s="2">
        <v>496.3</v>
      </c>
      <c r="I1082" s="2">
        <v>533.4</v>
      </c>
      <c r="J1082" s="2">
        <v>628.70000000000005</v>
      </c>
      <c r="K1082" s="2">
        <v>862.5</v>
      </c>
      <c r="L1082" s="2">
        <v>1067.4000000000001</v>
      </c>
      <c r="M1082" s="2">
        <v>1165.9000000000001</v>
      </c>
      <c r="N1082" s="2">
        <v>1174.5</v>
      </c>
      <c r="O1082" s="2">
        <v>1184.0999999999999</v>
      </c>
      <c r="P1082" s="2">
        <v>1224.9000000000001</v>
      </c>
      <c r="Q1082" s="2">
        <v>1232.3</v>
      </c>
      <c r="R1082" s="2">
        <v>3.7</v>
      </c>
      <c r="S1082" s="2" t="s">
        <v>5269</v>
      </c>
      <c r="T1082" s="2">
        <v>3.7</v>
      </c>
    </row>
    <row r="1083" spans="1:20">
      <c r="A1083" s="2" t="s">
        <v>3891</v>
      </c>
      <c r="B1083" s="2" t="s">
        <v>1641</v>
      </c>
      <c r="C1083" s="2" t="s">
        <v>68</v>
      </c>
      <c r="D1083" s="2" t="s">
        <v>224</v>
      </c>
      <c r="E1083" s="2">
        <v>555.4</v>
      </c>
      <c r="F1083" s="2">
        <v>547.6</v>
      </c>
      <c r="G1083" s="2">
        <v>565.1</v>
      </c>
      <c r="H1083" s="2">
        <v>587.29999999999995</v>
      </c>
      <c r="I1083" s="2">
        <v>501.4</v>
      </c>
      <c r="J1083" s="2">
        <v>530.20000000000005</v>
      </c>
      <c r="K1083" s="2">
        <v>695.5</v>
      </c>
      <c r="L1083" s="2">
        <v>861.9</v>
      </c>
      <c r="M1083" s="2">
        <v>957.7</v>
      </c>
      <c r="N1083" s="2">
        <v>965.6</v>
      </c>
      <c r="O1083" s="2">
        <v>972.8</v>
      </c>
      <c r="P1083" s="2">
        <v>991</v>
      </c>
      <c r="Q1083" s="2">
        <v>998.4</v>
      </c>
      <c r="R1083" s="2">
        <v>264.89999999999998</v>
      </c>
      <c r="S1083" s="2" t="s">
        <v>5269</v>
      </c>
      <c r="T1083" s="2">
        <v>264.89999999999998</v>
      </c>
    </row>
    <row r="1084" spans="1:20">
      <c r="A1084" s="2" t="s">
        <v>3892</v>
      </c>
      <c r="B1084" s="2" t="s">
        <v>1642</v>
      </c>
      <c r="C1084" s="2" t="s">
        <v>63</v>
      </c>
      <c r="D1084" s="2" t="s">
        <v>224</v>
      </c>
      <c r="E1084" s="2">
        <v>776.3</v>
      </c>
      <c r="F1084" s="2">
        <v>770.8</v>
      </c>
      <c r="G1084" s="2">
        <v>791</v>
      </c>
      <c r="H1084" s="2">
        <v>809.3</v>
      </c>
      <c r="I1084" s="2">
        <v>567.79999999999995</v>
      </c>
      <c r="J1084" s="2">
        <v>448.2</v>
      </c>
      <c r="K1084" s="2">
        <v>270.2</v>
      </c>
      <c r="L1084" s="2">
        <v>258.8</v>
      </c>
      <c r="M1084" s="2">
        <v>308.89999999999998</v>
      </c>
      <c r="N1084" s="2">
        <v>314.7</v>
      </c>
      <c r="O1084" s="2">
        <v>322.39999999999998</v>
      </c>
      <c r="P1084" s="2">
        <v>380.3</v>
      </c>
      <c r="Q1084" s="2">
        <v>385.8</v>
      </c>
      <c r="R1084" s="2">
        <v>238.5</v>
      </c>
      <c r="S1084" s="2" t="s">
        <v>5269</v>
      </c>
      <c r="T1084" s="2">
        <v>238.5</v>
      </c>
    </row>
    <row r="1085" spans="1:20">
      <c r="A1085" s="2" t="s">
        <v>3893</v>
      </c>
      <c r="B1085" s="2" t="s">
        <v>1643</v>
      </c>
      <c r="C1085" s="2" t="s">
        <v>63</v>
      </c>
      <c r="D1085" s="2" t="s">
        <v>224</v>
      </c>
      <c r="E1085" s="2">
        <v>772.6</v>
      </c>
      <c r="F1085" s="2">
        <v>767</v>
      </c>
      <c r="G1085" s="2">
        <v>787.3</v>
      </c>
      <c r="H1085" s="2">
        <v>805.8</v>
      </c>
      <c r="I1085" s="2">
        <v>564.4</v>
      </c>
      <c r="J1085" s="2">
        <v>445.8</v>
      </c>
      <c r="K1085" s="2">
        <v>273.7</v>
      </c>
      <c r="L1085" s="2">
        <v>269.10000000000002</v>
      </c>
      <c r="M1085" s="2">
        <v>320</v>
      </c>
      <c r="N1085" s="2">
        <v>325.8</v>
      </c>
      <c r="O1085" s="2">
        <v>333.6</v>
      </c>
      <c r="P1085" s="2">
        <v>391.1</v>
      </c>
      <c r="Q1085" s="2">
        <v>396.6</v>
      </c>
      <c r="R1085" s="2">
        <v>245.9</v>
      </c>
      <c r="S1085" s="2" t="s">
        <v>5269</v>
      </c>
      <c r="T1085" s="2">
        <v>245.9</v>
      </c>
    </row>
    <row r="1086" spans="1:20">
      <c r="A1086" s="2" t="s">
        <v>3894</v>
      </c>
      <c r="B1086" s="2" t="s">
        <v>1644</v>
      </c>
      <c r="C1086" s="2" t="s">
        <v>68</v>
      </c>
      <c r="D1086" s="2" t="s">
        <v>224</v>
      </c>
      <c r="E1086" s="2">
        <v>527.4</v>
      </c>
      <c r="F1086" s="2">
        <v>519.9</v>
      </c>
      <c r="G1086" s="2">
        <v>535.20000000000005</v>
      </c>
      <c r="H1086" s="2">
        <v>556.20000000000005</v>
      </c>
      <c r="I1086" s="2">
        <v>518.5</v>
      </c>
      <c r="J1086" s="2">
        <v>581.29999999999995</v>
      </c>
      <c r="K1086" s="2">
        <v>786.2</v>
      </c>
      <c r="L1086" s="2">
        <v>971.8</v>
      </c>
      <c r="M1086" s="2">
        <v>1069.5</v>
      </c>
      <c r="N1086" s="2">
        <v>1077.7</v>
      </c>
      <c r="O1086" s="2">
        <v>1085.8</v>
      </c>
      <c r="P1086" s="2">
        <v>1111.8</v>
      </c>
      <c r="Q1086" s="2">
        <v>1119.2</v>
      </c>
      <c r="R1086" s="2">
        <v>152.4</v>
      </c>
      <c r="S1086" s="2" t="s">
        <v>5269</v>
      </c>
      <c r="T1086" s="2">
        <v>152.4</v>
      </c>
    </row>
    <row r="1087" spans="1:20">
      <c r="A1087" s="2" t="s">
        <v>3895</v>
      </c>
      <c r="B1087" s="2" t="s">
        <v>1645</v>
      </c>
      <c r="C1087" s="2" t="s">
        <v>68</v>
      </c>
      <c r="D1087" s="2" t="s">
        <v>224</v>
      </c>
      <c r="E1087" s="2">
        <v>422.1</v>
      </c>
      <c r="F1087" s="2">
        <v>417.5</v>
      </c>
      <c r="G1087" s="2">
        <v>423.2</v>
      </c>
      <c r="H1087" s="2">
        <v>436.1</v>
      </c>
      <c r="I1087" s="2">
        <v>514.6</v>
      </c>
      <c r="J1087" s="2">
        <v>622.4</v>
      </c>
      <c r="K1087" s="2">
        <v>864.1</v>
      </c>
      <c r="L1087" s="2">
        <v>1076.9000000000001</v>
      </c>
      <c r="M1087" s="2">
        <v>1174.5</v>
      </c>
      <c r="N1087" s="2">
        <v>1183.4000000000001</v>
      </c>
      <c r="O1087" s="2">
        <v>1193.7</v>
      </c>
      <c r="P1087" s="2">
        <v>1244.5</v>
      </c>
      <c r="Q1087" s="2">
        <v>1251.9000000000001</v>
      </c>
      <c r="R1087" s="2">
        <v>82.3</v>
      </c>
      <c r="S1087" s="2" t="s">
        <v>5269</v>
      </c>
      <c r="T1087" s="2">
        <v>82.3</v>
      </c>
    </row>
    <row r="1088" spans="1:20">
      <c r="A1088" s="2" t="s">
        <v>3896</v>
      </c>
      <c r="B1088" s="2" t="s">
        <v>1646</v>
      </c>
      <c r="C1088" s="2" t="s">
        <v>68</v>
      </c>
      <c r="D1088" s="2" t="s">
        <v>224</v>
      </c>
      <c r="E1088" s="2">
        <v>253.8</v>
      </c>
      <c r="F1088" s="2">
        <v>251.9</v>
      </c>
      <c r="G1088" s="2">
        <v>253.1</v>
      </c>
      <c r="H1088" s="2">
        <v>270</v>
      </c>
      <c r="I1088" s="2">
        <v>394.5</v>
      </c>
      <c r="J1088" s="2">
        <v>510.7</v>
      </c>
      <c r="K1088" s="2">
        <v>749.5</v>
      </c>
      <c r="L1088" s="2">
        <v>967.7</v>
      </c>
      <c r="M1088" s="2">
        <v>1061.4000000000001</v>
      </c>
      <c r="N1088" s="2">
        <v>1070.3</v>
      </c>
      <c r="O1088" s="2">
        <v>1081.8</v>
      </c>
      <c r="P1088" s="2">
        <v>1148.4000000000001</v>
      </c>
      <c r="Q1088" s="2">
        <v>1155.5</v>
      </c>
      <c r="R1088" s="2">
        <v>223.7</v>
      </c>
      <c r="S1088" s="2" t="s">
        <v>5269</v>
      </c>
      <c r="T1088" s="2">
        <v>223.7</v>
      </c>
    </row>
    <row r="1089" spans="1:20">
      <c r="A1089" s="2" t="s">
        <v>3897</v>
      </c>
      <c r="B1089" s="2" t="s">
        <v>1647</v>
      </c>
      <c r="C1089" s="2" t="s">
        <v>68</v>
      </c>
      <c r="D1089" s="2" t="s">
        <v>224</v>
      </c>
      <c r="E1089" s="2">
        <v>254</v>
      </c>
      <c r="F1089" s="2">
        <v>251.6</v>
      </c>
      <c r="G1089" s="2">
        <v>254.1</v>
      </c>
      <c r="H1089" s="2">
        <v>271.60000000000002</v>
      </c>
      <c r="I1089" s="2">
        <v>393.4</v>
      </c>
      <c r="J1089" s="2">
        <v>509.7</v>
      </c>
      <c r="K1089" s="2">
        <v>748.7</v>
      </c>
      <c r="L1089" s="2">
        <v>966.9</v>
      </c>
      <c r="M1089" s="2">
        <v>1060.7</v>
      </c>
      <c r="N1089" s="2">
        <v>1069.5999999999999</v>
      </c>
      <c r="O1089" s="2">
        <v>1081.0999999999999</v>
      </c>
      <c r="P1089" s="2">
        <v>1147.5</v>
      </c>
      <c r="Q1089" s="2">
        <v>1154.5999999999999</v>
      </c>
      <c r="R1089" s="2">
        <v>222.4</v>
      </c>
      <c r="S1089" s="2" t="s">
        <v>5269</v>
      </c>
      <c r="T1089" s="2">
        <v>222.4</v>
      </c>
    </row>
    <row r="1090" spans="1:20">
      <c r="A1090" s="2" t="s">
        <v>3898</v>
      </c>
      <c r="B1090" s="2" t="s">
        <v>1648</v>
      </c>
      <c r="C1090" s="2" t="s">
        <v>68</v>
      </c>
      <c r="D1090" s="2" t="s">
        <v>224</v>
      </c>
      <c r="E1090" s="2">
        <v>477.1</v>
      </c>
      <c r="F1090" s="2">
        <v>471.1</v>
      </c>
      <c r="G1090" s="2">
        <v>480.9</v>
      </c>
      <c r="H1090" s="2">
        <v>497.5</v>
      </c>
      <c r="I1090" s="2">
        <v>533.5</v>
      </c>
      <c r="J1090" s="2">
        <v>628.4</v>
      </c>
      <c r="K1090" s="2">
        <v>861.9</v>
      </c>
      <c r="L1090" s="2">
        <v>1066.5999999999999</v>
      </c>
      <c r="M1090" s="2">
        <v>1165.0999999999999</v>
      </c>
      <c r="N1090" s="2">
        <v>1173.7</v>
      </c>
      <c r="O1090" s="2">
        <v>1183.2</v>
      </c>
      <c r="P1090" s="2">
        <v>1223.8</v>
      </c>
      <c r="Q1090" s="2">
        <v>1231.3</v>
      </c>
      <c r="R1090" s="2">
        <v>5.5</v>
      </c>
      <c r="S1090" s="2" t="s">
        <v>5269</v>
      </c>
      <c r="T1090" s="2">
        <v>5.5</v>
      </c>
    </row>
    <row r="1091" spans="1:20">
      <c r="A1091" s="2" t="s">
        <v>3899</v>
      </c>
      <c r="B1091" s="2" t="s">
        <v>1649</v>
      </c>
      <c r="C1091" s="2" t="s">
        <v>68</v>
      </c>
      <c r="D1091" s="2" t="s">
        <v>224</v>
      </c>
      <c r="E1091" s="2">
        <v>513.5</v>
      </c>
      <c r="F1091" s="2">
        <v>505.7</v>
      </c>
      <c r="G1091" s="2">
        <v>523.5</v>
      </c>
      <c r="H1091" s="2">
        <v>545.6</v>
      </c>
      <c r="I1091" s="2">
        <v>450.9</v>
      </c>
      <c r="J1091" s="2">
        <v>475.8</v>
      </c>
      <c r="K1091" s="2">
        <v>647.6</v>
      </c>
      <c r="L1091" s="2">
        <v>825.4</v>
      </c>
      <c r="M1091" s="2">
        <v>922.9</v>
      </c>
      <c r="N1091" s="2">
        <v>931.1</v>
      </c>
      <c r="O1091" s="2">
        <v>939.1</v>
      </c>
      <c r="P1091" s="2">
        <v>967</v>
      </c>
      <c r="Q1091" s="2">
        <v>974.5</v>
      </c>
      <c r="R1091" s="2">
        <v>263.89999999999998</v>
      </c>
      <c r="S1091" s="2" t="s">
        <v>5269</v>
      </c>
      <c r="T1091" s="2">
        <v>263.89999999999998</v>
      </c>
    </row>
    <row r="1092" spans="1:20">
      <c r="A1092" s="2" t="s">
        <v>3900</v>
      </c>
      <c r="B1092" s="2" t="s">
        <v>1651</v>
      </c>
      <c r="C1092" s="2" t="s">
        <v>68</v>
      </c>
      <c r="D1092" s="2" t="s">
        <v>224</v>
      </c>
      <c r="E1092" s="2">
        <v>774.7</v>
      </c>
      <c r="F1092" s="2">
        <v>766.9</v>
      </c>
      <c r="G1092" s="2">
        <v>784.2</v>
      </c>
      <c r="H1092" s="2">
        <v>806.3</v>
      </c>
      <c r="I1092" s="2">
        <v>719.9</v>
      </c>
      <c r="J1092" s="2">
        <v>738.4</v>
      </c>
      <c r="K1092" s="2">
        <v>861.2</v>
      </c>
      <c r="L1092" s="2">
        <v>976.8</v>
      </c>
      <c r="M1092" s="2">
        <v>1059.9000000000001</v>
      </c>
      <c r="N1092" s="2">
        <v>1066.0999999999999</v>
      </c>
      <c r="O1092" s="2">
        <v>1069.5999999999999</v>
      </c>
      <c r="P1092" s="2">
        <v>1051.7</v>
      </c>
      <c r="Q1092" s="2">
        <v>1058.2</v>
      </c>
      <c r="R1092" s="2">
        <v>433.7</v>
      </c>
      <c r="S1092" s="2" t="s">
        <v>5269</v>
      </c>
      <c r="T1092" s="2">
        <v>433.7</v>
      </c>
    </row>
    <row r="1093" spans="1:20">
      <c r="A1093" s="2" t="s">
        <v>3901</v>
      </c>
      <c r="B1093" s="2" t="s">
        <v>1652</v>
      </c>
      <c r="C1093" s="2" t="s">
        <v>68</v>
      </c>
      <c r="D1093" s="2" t="s">
        <v>224</v>
      </c>
      <c r="E1093" s="2">
        <v>252.1</v>
      </c>
      <c r="F1093" s="2">
        <v>249.2</v>
      </c>
      <c r="G1093" s="2">
        <v>253.5</v>
      </c>
      <c r="H1093" s="2">
        <v>272.3</v>
      </c>
      <c r="I1093" s="2">
        <v>390.7</v>
      </c>
      <c r="J1093" s="2">
        <v>507</v>
      </c>
      <c r="K1093" s="2">
        <v>746</v>
      </c>
      <c r="L1093" s="2">
        <v>964.2</v>
      </c>
      <c r="M1093" s="2">
        <v>1058</v>
      </c>
      <c r="N1093" s="2">
        <v>1066.9000000000001</v>
      </c>
      <c r="O1093" s="2">
        <v>1078.4000000000001</v>
      </c>
      <c r="P1093" s="2">
        <v>1144.8</v>
      </c>
      <c r="Q1093" s="2">
        <v>1151.9000000000001</v>
      </c>
      <c r="R1093" s="2">
        <v>222.7</v>
      </c>
      <c r="S1093" s="2" t="s">
        <v>5269</v>
      </c>
      <c r="T1093" s="2">
        <v>222.7</v>
      </c>
    </row>
    <row r="1094" spans="1:20">
      <c r="A1094" s="2" t="s">
        <v>3902</v>
      </c>
      <c r="B1094" s="2" t="s">
        <v>1653</v>
      </c>
      <c r="C1094" s="2" t="s">
        <v>68</v>
      </c>
      <c r="D1094" s="2" t="s">
        <v>224</v>
      </c>
      <c r="E1094" s="2">
        <v>246.8</v>
      </c>
      <c r="F1094" s="2">
        <v>246.1</v>
      </c>
      <c r="G1094" s="2">
        <v>246</v>
      </c>
      <c r="H1094" s="2">
        <v>265.60000000000002</v>
      </c>
      <c r="I1094" s="2">
        <v>390.6</v>
      </c>
      <c r="J1094" s="2">
        <v>506.5</v>
      </c>
      <c r="K1094" s="2">
        <v>744.5</v>
      </c>
      <c r="L1094" s="2">
        <v>962.7</v>
      </c>
      <c r="M1094" s="2">
        <v>1056.0999999999999</v>
      </c>
      <c r="N1094" s="2">
        <v>1065</v>
      </c>
      <c r="O1094" s="2">
        <v>1076.5999999999999</v>
      </c>
      <c r="P1094" s="2">
        <v>1143.9000000000001</v>
      </c>
      <c r="Q1094" s="2">
        <v>1150.9000000000001</v>
      </c>
      <c r="R1094" s="2">
        <v>230.3</v>
      </c>
      <c r="S1094" s="2" t="s">
        <v>5269</v>
      </c>
      <c r="T1094" s="2">
        <v>230.3</v>
      </c>
    </row>
    <row r="1095" spans="1:20">
      <c r="A1095" s="2" t="s">
        <v>3903</v>
      </c>
      <c r="B1095" s="2" t="s">
        <v>1654</v>
      </c>
      <c r="C1095" s="2" t="s">
        <v>68</v>
      </c>
      <c r="D1095" s="2" t="s">
        <v>224</v>
      </c>
      <c r="E1095" s="2">
        <v>329.9</v>
      </c>
      <c r="F1095" s="2">
        <v>322.5</v>
      </c>
      <c r="G1095" s="2">
        <v>337.2</v>
      </c>
      <c r="H1095" s="2">
        <v>358.1</v>
      </c>
      <c r="I1095" s="2">
        <v>378.8</v>
      </c>
      <c r="J1095" s="2">
        <v>486.9</v>
      </c>
      <c r="K1095" s="2">
        <v>729.6</v>
      </c>
      <c r="L1095" s="2">
        <v>944.4</v>
      </c>
      <c r="M1095" s="2">
        <v>1041.3</v>
      </c>
      <c r="N1095" s="2">
        <v>1050.2</v>
      </c>
      <c r="O1095" s="2">
        <v>1060.9000000000001</v>
      </c>
      <c r="P1095" s="2">
        <v>1116.5</v>
      </c>
      <c r="Q1095" s="2">
        <v>1123.8</v>
      </c>
      <c r="R1095" s="2">
        <v>158.4</v>
      </c>
      <c r="S1095" s="2" t="s">
        <v>5269</v>
      </c>
      <c r="T1095" s="2">
        <v>158.4</v>
      </c>
    </row>
    <row r="1096" spans="1:20">
      <c r="A1096" s="2" t="s">
        <v>3904</v>
      </c>
      <c r="B1096" s="2" t="s">
        <v>1655</v>
      </c>
      <c r="C1096" s="2" t="s">
        <v>68</v>
      </c>
      <c r="D1096" s="2" t="s">
        <v>224</v>
      </c>
      <c r="E1096" s="2">
        <v>250.6</v>
      </c>
      <c r="F1096" s="2">
        <v>245.5</v>
      </c>
      <c r="G1096" s="2">
        <v>255.9</v>
      </c>
      <c r="H1096" s="2">
        <v>276.89999999999998</v>
      </c>
      <c r="I1096" s="2">
        <v>383.6</v>
      </c>
      <c r="J1096" s="2">
        <v>499.9</v>
      </c>
      <c r="K1096" s="2">
        <v>739.2</v>
      </c>
      <c r="L1096" s="2">
        <v>957.5</v>
      </c>
      <c r="M1096" s="2">
        <v>1051.4000000000001</v>
      </c>
      <c r="N1096" s="2">
        <v>1060.3</v>
      </c>
      <c r="O1096" s="2">
        <v>1071.7</v>
      </c>
      <c r="P1096" s="2">
        <v>1137.8</v>
      </c>
      <c r="Q1096" s="2">
        <v>1144.9000000000001</v>
      </c>
      <c r="R1096" s="2">
        <v>221.9</v>
      </c>
      <c r="S1096" s="2" t="s">
        <v>5269</v>
      </c>
      <c r="T1096" s="2">
        <v>221.9</v>
      </c>
    </row>
    <row r="1097" spans="1:20">
      <c r="A1097" s="2" t="s">
        <v>3905</v>
      </c>
      <c r="B1097" s="2" t="s">
        <v>1656</v>
      </c>
      <c r="C1097" s="2" t="s">
        <v>68</v>
      </c>
      <c r="D1097" s="2" t="s">
        <v>224</v>
      </c>
      <c r="E1097" s="2">
        <v>249.9</v>
      </c>
      <c r="F1097" s="2">
        <v>250.6</v>
      </c>
      <c r="G1097" s="2">
        <v>244.6</v>
      </c>
      <c r="H1097" s="2">
        <v>259.8</v>
      </c>
      <c r="I1097" s="2">
        <v>395.2</v>
      </c>
      <c r="J1097" s="2">
        <v>510.9</v>
      </c>
      <c r="K1097" s="2">
        <v>748.2</v>
      </c>
      <c r="L1097" s="2">
        <v>966.4</v>
      </c>
      <c r="M1097" s="2">
        <v>1059.5999999999999</v>
      </c>
      <c r="N1097" s="2">
        <v>1068.5</v>
      </c>
      <c r="O1097" s="2">
        <v>1080.0999999999999</v>
      </c>
      <c r="P1097" s="2">
        <v>1147.9000000000001</v>
      </c>
      <c r="Q1097" s="2">
        <v>1155</v>
      </c>
      <c r="R1097" s="2">
        <v>234.2</v>
      </c>
      <c r="S1097" s="2" t="s">
        <v>5269</v>
      </c>
      <c r="T1097" s="2">
        <v>234.2</v>
      </c>
    </row>
    <row r="1098" spans="1:20">
      <c r="A1098" s="2" t="s">
        <v>3906</v>
      </c>
      <c r="B1098" s="2" t="s">
        <v>1657</v>
      </c>
      <c r="C1098" s="2" t="s">
        <v>68</v>
      </c>
      <c r="D1098" s="2" t="s">
        <v>224</v>
      </c>
      <c r="E1098" s="2">
        <v>774.2</v>
      </c>
      <c r="F1098" s="2">
        <v>766.4</v>
      </c>
      <c r="G1098" s="2">
        <v>783.7</v>
      </c>
      <c r="H1098" s="2">
        <v>805.8</v>
      </c>
      <c r="I1098" s="2">
        <v>719.4</v>
      </c>
      <c r="J1098" s="2">
        <v>738</v>
      </c>
      <c r="K1098" s="2">
        <v>860.8</v>
      </c>
      <c r="L1098" s="2">
        <v>976.5</v>
      </c>
      <c r="M1098" s="2">
        <v>1059.7</v>
      </c>
      <c r="N1098" s="2">
        <v>1065.9000000000001</v>
      </c>
      <c r="O1098" s="2">
        <v>1069.4000000000001</v>
      </c>
      <c r="P1098" s="2">
        <v>1051.5999999999999</v>
      </c>
      <c r="Q1098" s="2">
        <v>1058.0999999999999</v>
      </c>
      <c r="R1098" s="2">
        <v>433.2</v>
      </c>
      <c r="S1098" s="2" t="s">
        <v>5269</v>
      </c>
      <c r="T1098" s="2">
        <v>433.2</v>
      </c>
    </row>
    <row r="1099" spans="1:20">
      <c r="A1099" s="2" t="s">
        <v>3907</v>
      </c>
      <c r="B1099" s="2" t="s">
        <v>1658</v>
      </c>
      <c r="C1099" s="2" t="s">
        <v>63</v>
      </c>
      <c r="D1099" s="2" t="s">
        <v>224</v>
      </c>
      <c r="E1099" s="2">
        <v>826.2</v>
      </c>
      <c r="F1099" s="2">
        <v>820.6</v>
      </c>
      <c r="G1099" s="2">
        <v>840.9</v>
      </c>
      <c r="H1099" s="2">
        <v>859.3</v>
      </c>
      <c r="I1099" s="2">
        <v>617.9</v>
      </c>
      <c r="J1099" s="2">
        <v>498.7</v>
      </c>
      <c r="K1099" s="2">
        <v>317.10000000000002</v>
      </c>
      <c r="L1099" s="2">
        <v>281.89999999999998</v>
      </c>
      <c r="M1099" s="2">
        <v>319.7</v>
      </c>
      <c r="N1099" s="2">
        <v>324.2</v>
      </c>
      <c r="O1099" s="2">
        <v>329.7</v>
      </c>
      <c r="P1099" s="2">
        <v>364.3</v>
      </c>
      <c r="Q1099" s="2">
        <v>369.3</v>
      </c>
      <c r="R1099" s="2">
        <v>274.10000000000002</v>
      </c>
      <c r="S1099" s="2" t="s">
        <v>5269</v>
      </c>
      <c r="T1099" s="2">
        <v>274.10000000000002</v>
      </c>
    </row>
    <row r="1100" spans="1:20">
      <c r="A1100" s="2" t="s">
        <v>3908</v>
      </c>
      <c r="B1100" s="2" t="s">
        <v>1660</v>
      </c>
      <c r="C1100" s="2" t="s">
        <v>68</v>
      </c>
      <c r="D1100" s="2" t="s">
        <v>224</v>
      </c>
      <c r="E1100" s="2">
        <v>277.39999999999998</v>
      </c>
      <c r="F1100" s="2">
        <v>269.60000000000002</v>
      </c>
      <c r="G1100" s="2">
        <v>287.39999999999998</v>
      </c>
      <c r="H1100" s="2">
        <v>309.5</v>
      </c>
      <c r="I1100" s="2">
        <v>350.4</v>
      </c>
      <c r="J1100" s="2">
        <v>466.9</v>
      </c>
      <c r="K1100" s="2">
        <v>708.2</v>
      </c>
      <c r="L1100" s="2">
        <v>926.1</v>
      </c>
      <c r="M1100" s="2">
        <v>1020.9</v>
      </c>
      <c r="N1100" s="2">
        <v>1029.8</v>
      </c>
      <c r="O1100" s="2">
        <v>1041.0999999999999</v>
      </c>
      <c r="P1100" s="2">
        <v>1105</v>
      </c>
      <c r="Q1100" s="2">
        <v>1112.0999999999999</v>
      </c>
      <c r="R1100" s="2">
        <v>217.1</v>
      </c>
      <c r="S1100" s="2" t="s">
        <v>5269</v>
      </c>
      <c r="T1100" s="2">
        <v>217.1</v>
      </c>
    </row>
    <row r="1101" spans="1:20">
      <c r="A1101" s="2" t="s">
        <v>3909</v>
      </c>
      <c r="B1101" s="2" t="s">
        <v>1661</v>
      </c>
      <c r="C1101" s="2" t="s">
        <v>68</v>
      </c>
      <c r="D1101" s="2" t="s">
        <v>224</v>
      </c>
      <c r="E1101" s="2">
        <v>244.8</v>
      </c>
      <c r="F1101" s="2">
        <v>244.1</v>
      </c>
      <c r="G1101" s="2">
        <v>245.4</v>
      </c>
      <c r="H1101" s="2">
        <v>266.2</v>
      </c>
      <c r="I1101" s="2">
        <v>388.7</v>
      </c>
      <c r="J1101" s="2">
        <v>504.6</v>
      </c>
      <c r="K1101" s="2">
        <v>742.5</v>
      </c>
      <c r="L1101" s="2">
        <v>960.7</v>
      </c>
      <c r="M1101" s="2">
        <v>1054.0999999999999</v>
      </c>
      <c r="N1101" s="2">
        <v>1063</v>
      </c>
      <c r="O1101" s="2">
        <v>1074.5999999999999</v>
      </c>
      <c r="P1101" s="2">
        <v>1141.9000000000001</v>
      </c>
      <c r="Q1101" s="2">
        <v>1149</v>
      </c>
      <c r="R1101" s="2">
        <v>231</v>
      </c>
      <c r="S1101" s="2" t="s">
        <v>5269</v>
      </c>
      <c r="T1101" s="2">
        <v>231</v>
      </c>
    </row>
    <row r="1102" spans="1:20">
      <c r="A1102" s="2" t="s">
        <v>3910</v>
      </c>
      <c r="B1102" s="2" t="s">
        <v>1662</v>
      </c>
      <c r="C1102" s="2" t="s">
        <v>68</v>
      </c>
      <c r="D1102" s="2" t="s">
        <v>224</v>
      </c>
      <c r="E1102" s="2">
        <v>254.5</v>
      </c>
      <c r="F1102" s="2">
        <v>249</v>
      </c>
      <c r="G1102" s="2">
        <v>259.8</v>
      </c>
      <c r="H1102" s="2">
        <v>280.39999999999998</v>
      </c>
      <c r="I1102" s="2">
        <v>383.5</v>
      </c>
      <c r="J1102" s="2">
        <v>499.9</v>
      </c>
      <c r="K1102" s="2">
        <v>739.8</v>
      </c>
      <c r="L1102" s="2">
        <v>957.9</v>
      </c>
      <c r="M1102" s="2">
        <v>1052</v>
      </c>
      <c r="N1102" s="2">
        <v>1060.9000000000001</v>
      </c>
      <c r="O1102" s="2">
        <v>1072.4000000000001</v>
      </c>
      <c r="P1102" s="2">
        <v>1138</v>
      </c>
      <c r="Q1102" s="2">
        <v>1145.0999999999999</v>
      </c>
      <c r="R1102" s="2">
        <v>218</v>
      </c>
      <c r="S1102" s="2" t="s">
        <v>5269</v>
      </c>
      <c r="T1102" s="2">
        <v>218</v>
      </c>
    </row>
    <row r="1103" spans="1:20">
      <c r="A1103" s="2" t="s">
        <v>3911</v>
      </c>
      <c r="B1103" s="2" t="s">
        <v>1664</v>
      </c>
      <c r="C1103" s="2" t="s">
        <v>68</v>
      </c>
      <c r="D1103" s="2" t="s">
        <v>224</v>
      </c>
      <c r="E1103" s="2">
        <v>716.2</v>
      </c>
      <c r="F1103" s="2">
        <v>708.6</v>
      </c>
      <c r="G1103" s="2">
        <v>726.5</v>
      </c>
      <c r="H1103" s="2">
        <v>748.4</v>
      </c>
      <c r="I1103" s="2">
        <v>642.20000000000005</v>
      </c>
      <c r="J1103" s="2">
        <v>643.70000000000005</v>
      </c>
      <c r="K1103" s="2">
        <v>734.6</v>
      </c>
      <c r="L1103" s="2">
        <v>833.7</v>
      </c>
      <c r="M1103" s="2">
        <v>914.6</v>
      </c>
      <c r="N1103" s="2">
        <v>920.7</v>
      </c>
      <c r="O1103" s="2">
        <v>924</v>
      </c>
      <c r="P1103" s="2">
        <v>906.3</v>
      </c>
      <c r="Q1103" s="2">
        <v>912.9</v>
      </c>
      <c r="R1103" s="2">
        <v>443.9</v>
      </c>
      <c r="S1103" s="2" t="s">
        <v>5269</v>
      </c>
      <c r="T1103" s="2">
        <v>443.9</v>
      </c>
    </row>
    <row r="1104" spans="1:20">
      <c r="A1104" s="2" t="s">
        <v>3912</v>
      </c>
      <c r="B1104" s="2" t="s">
        <v>1665</v>
      </c>
      <c r="C1104" s="2" t="s">
        <v>68</v>
      </c>
      <c r="D1104" s="2" t="s">
        <v>224</v>
      </c>
      <c r="E1104" s="2">
        <v>764.2</v>
      </c>
      <c r="F1104" s="2">
        <v>756.4</v>
      </c>
      <c r="G1104" s="2">
        <v>773.4</v>
      </c>
      <c r="H1104" s="2">
        <v>795.3</v>
      </c>
      <c r="I1104" s="2">
        <v>717.8</v>
      </c>
      <c r="J1104" s="2">
        <v>743.5</v>
      </c>
      <c r="K1104" s="2">
        <v>880.2</v>
      </c>
      <c r="L1104" s="2">
        <v>1006.7</v>
      </c>
      <c r="M1104" s="2">
        <v>1092.5</v>
      </c>
      <c r="N1104" s="2">
        <v>1099.0999999999999</v>
      </c>
      <c r="O1104" s="2">
        <v>1103.0999999999999</v>
      </c>
      <c r="P1104" s="2">
        <v>1090</v>
      </c>
      <c r="Q1104" s="2">
        <v>1096.7</v>
      </c>
      <c r="R1104" s="2">
        <v>403.6</v>
      </c>
      <c r="S1104" s="2" t="s">
        <v>5269</v>
      </c>
      <c r="T1104" s="2">
        <v>403.6</v>
      </c>
    </row>
    <row r="1105" spans="1:20">
      <c r="A1105" s="2" t="s">
        <v>3913</v>
      </c>
      <c r="B1105" s="2" t="s">
        <v>1667</v>
      </c>
      <c r="C1105" s="2" t="s">
        <v>68</v>
      </c>
      <c r="D1105" s="2" t="s">
        <v>224</v>
      </c>
      <c r="E1105" s="2">
        <v>750.4</v>
      </c>
      <c r="F1105" s="2">
        <v>742.6</v>
      </c>
      <c r="G1105" s="2">
        <v>760</v>
      </c>
      <c r="H1105" s="2">
        <v>782.1</v>
      </c>
      <c r="I1105" s="2">
        <v>694.9</v>
      </c>
      <c r="J1105" s="2">
        <v>713.4</v>
      </c>
      <c r="K1105" s="2">
        <v>837.8</v>
      </c>
      <c r="L1105" s="2">
        <v>956.6</v>
      </c>
      <c r="M1105" s="2">
        <v>1040.9000000000001</v>
      </c>
      <c r="N1105" s="2">
        <v>1047.3</v>
      </c>
      <c r="O1105" s="2">
        <v>1051</v>
      </c>
      <c r="P1105" s="2">
        <v>1035.8</v>
      </c>
      <c r="Q1105" s="2">
        <v>1042.5</v>
      </c>
      <c r="R1105" s="2">
        <v>414.6</v>
      </c>
      <c r="S1105" s="2" t="s">
        <v>5269</v>
      </c>
      <c r="T1105" s="2">
        <v>414.6</v>
      </c>
    </row>
    <row r="1106" spans="1:20">
      <c r="A1106" s="2" t="s">
        <v>3914</v>
      </c>
      <c r="B1106" s="2" t="s">
        <v>1668</v>
      </c>
      <c r="C1106" s="2" t="s">
        <v>68</v>
      </c>
      <c r="D1106" s="2" t="s">
        <v>224</v>
      </c>
      <c r="E1106" s="2">
        <v>711.4</v>
      </c>
      <c r="F1106" s="2">
        <v>703.8</v>
      </c>
      <c r="G1106" s="2">
        <v>721.7</v>
      </c>
      <c r="H1106" s="2">
        <v>743.7</v>
      </c>
      <c r="I1106" s="2">
        <v>638.29999999999995</v>
      </c>
      <c r="J1106" s="2">
        <v>640.9</v>
      </c>
      <c r="K1106" s="2">
        <v>734.9</v>
      </c>
      <c r="L1106" s="2">
        <v>836.9</v>
      </c>
      <c r="M1106" s="2">
        <v>918.7</v>
      </c>
      <c r="N1106" s="2">
        <v>924.8</v>
      </c>
      <c r="O1106" s="2">
        <v>928.3</v>
      </c>
      <c r="P1106" s="2">
        <v>911.9</v>
      </c>
      <c r="Q1106" s="2">
        <v>918.6</v>
      </c>
      <c r="R1106" s="2">
        <v>436.6</v>
      </c>
      <c r="S1106" s="2" t="s">
        <v>5269</v>
      </c>
      <c r="T1106" s="2">
        <v>436.6</v>
      </c>
    </row>
    <row r="1107" spans="1:20">
      <c r="A1107" s="2" t="s">
        <v>3915</v>
      </c>
      <c r="B1107" s="2" t="s">
        <v>1669</v>
      </c>
      <c r="C1107" s="2" t="s">
        <v>68</v>
      </c>
      <c r="D1107" s="2" t="s">
        <v>224</v>
      </c>
      <c r="E1107" s="2">
        <v>419.3</v>
      </c>
      <c r="F1107" s="2">
        <v>412.8</v>
      </c>
      <c r="G1107" s="2">
        <v>429.4</v>
      </c>
      <c r="H1107" s="2">
        <v>449</v>
      </c>
      <c r="I1107" s="2">
        <v>332.7</v>
      </c>
      <c r="J1107" s="2">
        <v>316.2</v>
      </c>
      <c r="K1107" s="2">
        <v>558.5</v>
      </c>
      <c r="L1107" s="2">
        <v>775.1</v>
      </c>
      <c r="M1107" s="2">
        <v>871.1</v>
      </c>
      <c r="N1107" s="2">
        <v>880</v>
      </c>
      <c r="O1107" s="2">
        <v>891</v>
      </c>
      <c r="P1107" s="2">
        <v>952.8</v>
      </c>
      <c r="Q1107" s="2">
        <v>959.9</v>
      </c>
      <c r="R1107" s="2">
        <v>310.5</v>
      </c>
      <c r="S1107" s="2" t="s">
        <v>5269</v>
      </c>
      <c r="T1107" s="2">
        <v>310.5</v>
      </c>
    </row>
    <row r="1108" spans="1:20">
      <c r="A1108" s="2" t="s">
        <v>3916</v>
      </c>
      <c r="B1108" s="2" t="s">
        <v>1670</v>
      </c>
      <c r="C1108" s="2" t="s">
        <v>63</v>
      </c>
      <c r="D1108" s="2" t="s">
        <v>224</v>
      </c>
      <c r="E1108" s="2">
        <v>773.1</v>
      </c>
      <c r="F1108" s="2">
        <v>767.5</v>
      </c>
      <c r="G1108" s="2">
        <v>787.7</v>
      </c>
      <c r="H1108" s="2">
        <v>806.1</v>
      </c>
      <c r="I1108" s="2">
        <v>564.70000000000005</v>
      </c>
      <c r="J1108" s="2">
        <v>445.5</v>
      </c>
      <c r="K1108" s="2">
        <v>270.5</v>
      </c>
      <c r="L1108" s="2">
        <v>263.39999999999998</v>
      </c>
      <c r="M1108" s="2">
        <v>314.2</v>
      </c>
      <c r="N1108" s="2">
        <v>320</v>
      </c>
      <c r="O1108" s="2">
        <v>327.9</v>
      </c>
      <c r="P1108" s="2">
        <v>386.2</v>
      </c>
      <c r="Q1108" s="2">
        <v>391.6</v>
      </c>
      <c r="R1108" s="2">
        <v>241.1</v>
      </c>
      <c r="S1108" s="2" t="s">
        <v>5269</v>
      </c>
      <c r="T1108" s="2">
        <v>241.1</v>
      </c>
    </row>
    <row r="1109" spans="1:20">
      <c r="A1109" s="2" t="s">
        <v>3917</v>
      </c>
      <c r="B1109" s="2" t="s">
        <v>1671</v>
      </c>
      <c r="C1109" s="2" t="s">
        <v>63</v>
      </c>
      <c r="D1109" s="2" t="s">
        <v>224</v>
      </c>
      <c r="E1109" s="2">
        <v>776.7</v>
      </c>
      <c r="F1109" s="2">
        <v>771.2</v>
      </c>
      <c r="G1109" s="2">
        <v>791.4</v>
      </c>
      <c r="H1109" s="2">
        <v>809.7</v>
      </c>
      <c r="I1109" s="2">
        <v>568.20000000000005</v>
      </c>
      <c r="J1109" s="2">
        <v>448.7</v>
      </c>
      <c r="K1109" s="2">
        <v>271.3</v>
      </c>
      <c r="L1109" s="2">
        <v>260.10000000000002</v>
      </c>
      <c r="M1109" s="2">
        <v>310.10000000000002</v>
      </c>
      <c r="N1109" s="2">
        <v>315.89999999999998</v>
      </c>
      <c r="O1109" s="2">
        <v>323.60000000000002</v>
      </c>
      <c r="P1109" s="2">
        <v>381.1</v>
      </c>
      <c r="Q1109" s="2">
        <v>386.5</v>
      </c>
      <c r="R1109" s="2">
        <v>239.8</v>
      </c>
      <c r="S1109" s="2" t="s">
        <v>5269</v>
      </c>
      <c r="T1109" s="2">
        <v>239.8</v>
      </c>
    </row>
    <row r="1110" spans="1:20">
      <c r="A1110" s="2" t="s">
        <v>3918</v>
      </c>
      <c r="B1110" s="2" t="s">
        <v>1672</v>
      </c>
      <c r="C1110" s="2" t="s">
        <v>63</v>
      </c>
      <c r="D1110" s="2" t="s">
        <v>224</v>
      </c>
      <c r="E1110" s="2">
        <v>771.2</v>
      </c>
      <c r="F1110" s="2">
        <v>765.7</v>
      </c>
      <c r="G1110" s="2">
        <v>785.9</v>
      </c>
      <c r="H1110" s="2">
        <v>804</v>
      </c>
      <c r="I1110" s="2">
        <v>562.5</v>
      </c>
      <c r="J1110" s="2">
        <v>442.4</v>
      </c>
      <c r="K1110" s="2">
        <v>261.89999999999998</v>
      </c>
      <c r="L1110" s="2">
        <v>251.1</v>
      </c>
      <c r="M1110" s="2">
        <v>302.39999999999998</v>
      </c>
      <c r="N1110" s="2">
        <v>308.39999999999998</v>
      </c>
      <c r="O1110" s="2">
        <v>316.39999999999998</v>
      </c>
      <c r="P1110" s="2">
        <v>378</v>
      </c>
      <c r="Q1110" s="2">
        <v>383.5</v>
      </c>
      <c r="R1110" s="2">
        <v>229.7</v>
      </c>
      <c r="S1110" s="2" t="s">
        <v>5269</v>
      </c>
      <c r="T1110" s="2">
        <v>229.7</v>
      </c>
    </row>
    <row r="1111" spans="1:20">
      <c r="A1111" s="2" t="s">
        <v>3919</v>
      </c>
      <c r="B1111" s="2" t="s">
        <v>1673</v>
      </c>
      <c r="C1111" s="2" t="s">
        <v>68</v>
      </c>
      <c r="D1111" s="2" t="s">
        <v>224</v>
      </c>
      <c r="E1111" s="2">
        <v>425.1</v>
      </c>
      <c r="F1111" s="2">
        <v>418</v>
      </c>
      <c r="G1111" s="2">
        <v>431.8</v>
      </c>
      <c r="H1111" s="2">
        <v>451.7</v>
      </c>
      <c r="I1111" s="2">
        <v>449.9</v>
      </c>
      <c r="J1111" s="2">
        <v>538.4</v>
      </c>
      <c r="K1111" s="2">
        <v>769.9</v>
      </c>
      <c r="L1111" s="2">
        <v>974.7</v>
      </c>
      <c r="M1111" s="2">
        <v>1073.2</v>
      </c>
      <c r="N1111" s="2">
        <v>1081.9000000000001</v>
      </c>
      <c r="O1111" s="2">
        <v>1091.4000000000001</v>
      </c>
      <c r="P1111" s="2">
        <v>1133.8</v>
      </c>
      <c r="Q1111" s="2">
        <v>1141.2</v>
      </c>
      <c r="R1111" s="2">
        <v>91.3</v>
      </c>
      <c r="S1111" s="2" t="s">
        <v>5269</v>
      </c>
      <c r="T1111" s="2">
        <v>91.3</v>
      </c>
    </row>
    <row r="1112" spans="1:20">
      <c r="A1112" s="2" t="s">
        <v>3920</v>
      </c>
      <c r="B1112" s="2" t="s">
        <v>1675</v>
      </c>
      <c r="C1112" s="2" t="s">
        <v>68</v>
      </c>
      <c r="D1112" s="2" t="s">
        <v>224</v>
      </c>
      <c r="E1112" s="2">
        <v>530.6</v>
      </c>
      <c r="F1112" s="2">
        <v>523.4</v>
      </c>
      <c r="G1112" s="2">
        <v>541</v>
      </c>
      <c r="H1112" s="2">
        <v>562</v>
      </c>
      <c r="I1112" s="2">
        <v>446.1</v>
      </c>
      <c r="J1112" s="2">
        <v>437.9</v>
      </c>
      <c r="K1112" s="2">
        <v>553.20000000000005</v>
      </c>
      <c r="L1112" s="2">
        <v>725.6</v>
      </c>
      <c r="M1112" s="2">
        <v>823.5</v>
      </c>
      <c r="N1112" s="2">
        <v>831.8</v>
      </c>
      <c r="O1112" s="2">
        <v>840.3</v>
      </c>
      <c r="P1112" s="2">
        <v>875.8</v>
      </c>
      <c r="Q1112" s="2">
        <v>883.3</v>
      </c>
      <c r="R1112" s="2">
        <v>348.1</v>
      </c>
      <c r="S1112" s="2" t="s">
        <v>5269</v>
      </c>
      <c r="T1112" s="2">
        <v>348.1</v>
      </c>
    </row>
    <row r="1113" spans="1:20">
      <c r="A1113" s="2" t="s">
        <v>3921</v>
      </c>
      <c r="B1113" s="2" t="s">
        <v>1676</v>
      </c>
      <c r="C1113" s="2" t="s">
        <v>63</v>
      </c>
      <c r="D1113" s="2" t="s">
        <v>224</v>
      </c>
      <c r="E1113" s="2">
        <v>770.1</v>
      </c>
      <c r="F1113" s="2">
        <v>764.6</v>
      </c>
      <c r="G1113" s="2">
        <v>784.7</v>
      </c>
      <c r="H1113" s="2">
        <v>802.8</v>
      </c>
      <c r="I1113" s="2">
        <v>561.29999999999995</v>
      </c>
      <c r="J1113" s="2">
        <v>440.8</v>
      </c>
      <c r="K1113" s="2">
        <v>258</v>
      </c>
      <c r="L1113" s="2">
        <v>245.8</v>
      </c>
      <c r="M1113" s="2">
        <v>297.5</v>
      </c>
      <c r="N1113" s="2">
        <v>303.5</v>
      </c>
      <c r="O1113" s="2">
        <v>311.60000000000002</v>
      </c>
      <c r="P1113" s="2">
        <v>375.1</v>
      </c>
      <c r="Q1113" s="2">
        <v>380.6</v>
      </c>
      <c r="R1113" s="2">
        <v>224.6</v>
      </c>
      <c r="S1113" s="2" t="s">
        <v>5269</v>
      </c>
      <c r="T1113" s="2">
        <v>224.6</v>
      </c>
    </row>
    <row r="1114" spans="1:20">
      <c r="A1114" s="2" t="s">
        <v>3922</v>
      </c>
      <c r="B1114" s="2" t="s">
        <v>1677</v>
      </c>
      <c r="C1114" s="2" t="s">
        <v>68</v>
      </c>
      <c r="D1114" s="2" t="s">
        <v>224</v>
      </c>
      <c r="E1114" s="2">
        <v>741.2</v>
      </c>
      <c r="F1114" s="2">
        <v>733.4</v>
      </c>
      <c r="G1114" s="2">
        <v>751.1</v>
      </c>
      <c r="H1114" s="2">
        <v>773.2</v>
      </c>
      <c r="I1114" s="2">
        <v>679.4</v>
      </c>
      <c r="J1114" s="2">
        <v>692.5</v>
      </c>
      <c r="K1114" s="2">
        <v>806.9</v>
      </c>
      <c r="L1114" s="2">
        <v>919.6</v>
      </c>
      <c r="M1114" s="2">
        <v>1002.7</v>
      </c>
      <c r="N1114" s="2">
        <v>1008.9</v>
      </c>
      <c r="O1114" s="2">
        <v>1012.5</v>
      </c>
      <c r="P1114" s="2">
        <v>995.8</v>
      </c>
      <c r="Q1114" s="2">
        <v>1002.5</v>
      </c>
      <c r="R1114" s="2">
        <v>424.5</v>
      </c>
      <c r="S1114" s="2" t="s">
        <v>5269</v>
      </c>
      <c r="T1114" s="2">
        <v>424.5</v>
      </c>
    </row>
    <row r="1115" spans="1:20">
      <c r="A1115" s="2" t="s">
        <v>3923</v>
      </c>
      <c r="B1115" s="2" t="s">
        <v>1679</v>
      </c>
      <c r="C1115" s="2" t="s">
        <v>68</v>
      </c>
      <c r="D1115" s="2" t="s">
        <v>224</v>
      </c>
      <c r="E1115" s="2">
        <v>278.89999999999998</v>
      </c>
      <c r="F1115" s="2">
        <v>271.10000000000002</v>
      </c>
      <c r="G1115" s="2">
        <v>288.7</v>
      </c>
      <c r="H1115" s="2">
        <v>310.89999999999998</v>
      </c>
      <c r="I1115" s="2">
        <v>351.2</v>
      </c>
      <c r="J1115" s="2">
        <v>467.5</v>
      </c>
      <c r="K1115" s="2">
        <v>709.1</v>
      </c>
      <c r="L1115" s="2">
        <v>927</v>
      </c>
      <c r="M1115" s="2">
        <v>1021.9</v>
      </c>
      <c r="N1115" s="2">
        <v>1030.8</v>
      </c>
      <c r="O1115" s="2">
        <v>1042.0999999999999</v>
      </c>
      <c r="P1115" s="2">
        <v>1105.5999999999999</v>
      </c>
      <c r="Q1115" s="2">
        <v>1112.7</v>
      </c>
      <c r="R1115" s="2">
        <v>214.6</v>
      </c>
      <c r="S1115" s="2" t="s">
        <v>5269</v>
      </c>
      <c r="T1115" s="2">
        <v>214.6</v>
      </c>
    </row>
    <row r="1116" spans="1:20">
      <c r="A1116" s="2" t="s">
        <v>3924</v>
      </c>
      <c r="B1116" s="2" t="s">
        <v>1680</v>
      </c>
      <c r="C1116" s="2" t="s">
        <v>63</v>
      </c>
      <c r="D1116" s="2" t="s">
        <v>224</v>
      </c>
      <c r="E1116" s="2">
        <v>892</v>
      </c>
      <c r="F1116" s="2">
        <v>885.8</v>
      </c>
      <c r="G1116" s="2">
        <v>906.7</v>
      </c>
      <c r="H1116" s="2">
        <v>926.4</v>
      </c>
      <c r="I1116" s="2">
        <v>692.3</v>
      </c>
      <c r="J1116" s="2">
        <v>585.70000000000005</v>
      </c>
      <c r="K1116" s="2">
        <v>443.2</v>
      </c>
      <c r="L1116" s="2">
        <v>432.5</v>
      </c>
      <c r="M1116" s="2">
        <v>470.8</v>
      </c>
      <c r="N1116" s="2">
        <v>475.2</v>
      </c>
      <c r="O1116" s="2">
        <v>480.1</v>
      </c>
      <c r="P1116" s="2">
        <v>502.8</v>
      </c>
      <c r="Q1116" s="2">
        <v>507</v>
      </c>
      <c r="R1116" s="2">
        <v>418.4</v>
      </c>
      <c r="S1116" s="2" t="s">
        <v>5269</v>
      </c>
      <c r="T1116" s="2">
        <v>418.4</v>
      </c>
    </row>
    <row r="1117" spans="1:20">
      <c r="A1117" s="2" t="s">
        <v>3925</v>
      </c>
      <c r="B1117" s="2" t="s">
        <v>1681</v>
      </c>
      <c r="C1117" s="2" t="s">
        <v>68</v>
      </c>
      <c r="D1117" s="2" t="s">
        <v>224</v>
      </c>
      <c r="E1117" s="2">
        <v>255.1</v>
      </c>
      <c r="F1117" s="2">
        <v>251.1</v>
      </c>
      <c r="G1117" s="2">
        <v>257.7</v>
      </c>
      <c r="H1117" s="2">
        <v>276.8</v>
      </c>
      <c r="I1117" s="2">
        <v>389.5</v>
      </c>
      <c r="J1117" s="2">
        <v>505.9</v>
      </c>
      <c r="K1117" s="2">
        <v>745.5</v>
      </c>
      <c r="L1117" s="2">
        <v>963.7</v>
      </c>
      <c r="M1117" s="2">
        <v>1057.5999999999999</v>
      </c>
      <c r="N1117" s="2">
        <v>1066.5</v>
      </c>
      <c r="O1117" s="2">
        <v>1078</v>
      </c>
      <c r="P1117" s="2">
        <v>1143.9000000000001</v>
      </c>
      <c r="Q1117" s="2">
        <v>1151</v>
      </c>
      <c r="R1117" s="2">
        <v>218.6</v>
      </c>
      <c r="S1117" s="2" t="s">
        <v>5269</v>
      </c>
      <c r="T1117" s="2">
        <v>218.6</v>
      </c>
    </row>
    <row r="1118" spans="1:20">
      <c r="A1118" s="2" t="s">
        <v>3926</v>
      </c>
      <c r="B1118" s="2" t="s">
        <v>1682</v>
      </c>
      <c r="C1118" s="2" t="s">
        <v>63</v>
      </c>
      <c r="D1118" s="2" t="s">
        <v>224</v>
      </c>
      <c r="E1118" s="2">
        <v>771.2</v>
      </c>
      <c r="F1118" s="2">
        <v>765.7</v>
      </c>
      <c r="G1118" s="2">
        <v>785.8</v>
      </c>
      <c r="H1118" s="2">
        <v>803.9</v>
      </c>
      <c r="I1118" s="2">
        <v>562.5</v>
      </c>
      <c r="J1118" s="2">
        <v>441.9</v>
      </c>
      <c r="K1118" s="2">
        <v>258.89999999999998</v>
      </c>
      <c r="L1118" s="2">
        <v>246</v>
      </c>
      <c r="M1118" s="2">
        <v>297.3</v>
      </c>
      <c r="N1118" s="2">
        <v>303.3</v>
      </c>
      <c r="O1118" s="2">
        <v>311.39999999999998</v>
      </c>
      <c r="P1118" s="2">
        <v>374.3</v>
      </c>
      <c r="Q1118" s="2">
        <v>379.8</v>
      </c>
      <c r="R1118" s="2">
        <v>225.2</v>
      </c>
      <c r="S1118" s="2" t="s">
        <v>5269</v>
      </c>
      <c r="T1118" s="2">
        <v>225.2</v>
      </c>
    </row>
    <row r="1119" spans="1:20">
      <c r="A1119" s="2" t="s">
        <v>3927</v>
      </c>
      <c r="B1119" s="2" t="s">
        <v>1683</v>
      </c>
      <c r="C1119" s="2" t="s">
        <v>68</v>
      </c>
      <c r="D1119" s="2" t="s">
        <v>224</v>
      </c>
      <c r="E1119" s="2">
        <v>331</v>
      </c>
      <c r="F1119" s="2">
        <v>323.8</v>
      </c>
      <c r="G1119" s="2">
        <v>338.3</v>
      </c>
      <c r="H1119" s="2">
        <v>359.1</v>
      </c>
      <c r="I1119" s="2">
        <v>380.8</v>
      </c>
      <c r="J1119" s="2">
        <v>488.8</v>
      </c>
      <c r="K1119" s="2">
        <v>731.3</v>
      </c>
      <c r="L1119" s="2">
        <v>946.1</v>
      </c>
      <c r="M1119" s="2">
        <v>1043</v>
      </c>
      <c r="N1119" s="2">
        <v>1051.9000000000001</v>
      </c>
      <c r="O1119" s="2">
        <v>1062.5999999999999</v>
      </c>
      <c r="P1119" s="2">
        <v>1118</v>
      </c>
      <c r="Q1119" s="2">
        <v>1125.3</v>
      </c>
      <c r="R1119" s="2">
        <v>156.5</v>
      </c>
      <c r="S1119" s="2" t="s">
        <v>5269</v>
      </c>
      <c r="T1119" s="2">
        <v>156.5</v>
      </c>
    </row>
    <row r="1120" spans="1:20">
      <c r="A1120" s="2" t="s">
        <v>3928</v>
      </c>
      <c r="B1120" s="2" t="s">
        <v>1684</v>
      </c>
      <c r="C1120" s="2" t="s">
        <v>68</v>
      </c>
      <c r="D1120" s="2" t="s">
        <v>224</v>
      </c>
      <c r="E1120" s="2">
        <v>767.5</v>
      </c>
      <c r="F1120" s="2">
        <v>759.7</v>
      </c>
      <c r="G1120" s="2">
        <v>777</v>
      </c>
      <c r="H1120" s="2">
        <v>799.1</v>
      </c>
      <c r="I1120" s="2">
        <v>712.2</v>
      </c>
      <c r="J1120" s="2">
        <v>730.6</v>
      </c>
      <c r="K1120" s="2">
        <v>853.5</v>
      </c>
      <c r="L1120" s="2">
        <v>969.8</v>
      </c>
      <c r="M1120" s="2">
        <v>1053.2</v>
      </c>
      <c r="N1120" s="2">
        <v>1059.5</v>
      </c>
      <c r="O1120" s="2">
        <v>1063</v>
      </c>
      <c r="P1120" s="2">
        <v>1045.8</v>
      </c>
      <c r="Q1120" s="2">
        <v>1052.4000000000001</v>
      </c>
      <c r="R1120" s="2">
        <v>428.5</v>
      </c>
      <c r="S1120" s="2" t="s">
        <v>5269</v>
      </c>
      <c r="T1120" s="2">
        <v>428.5</v>
      </c>
    </row>
    <row r="1121" spans="1:20">
      <c r="A1121" s="2" t="s">
        <v>3929</v>
      </c>
      <c r="B1121" s="2" t="s">
        <v>1685</v>
      </c>
      <c r="C1121" s="2" t="s">
        <v>68</v>
      </c>
      <c r="D1121" s="2" t="s">
        <v>224</v>
      </c>
      <c r="E1121" s="2">
        <v>753.5</v>
      </c>
      <c r="F1121" s="2">
        <v>745.7</v>
      </c>
      <c r="G1121" s="2">
        <v>763</v>
      </c>
      <c r="H1121" s="2">
        <v>785.1</v>
      </c>
      <c r="I1121" s="2">
        <v>700.1</v>
      </c>
      <c r="J1121" s="2">
        <v>720.3</v>
      </c>
      <c r="K1121" s="2">
        <v>847.7</v>
      </c>
      <c r="L1121" s="2">
        <v>968.4</v>
      </c>
      <c r="M1121" s="2">
        <v>1053.0999999999999</v>
      </c>
      <c r="N1121" s="2">
        <v>1059.5</v>
      </c>
      <c r="O1121" s="2">
        <v>1063.3</v>
      </c>
      <c r="P1121" s="2">
        <v>1048.5999999999999</v>
      </c>
      <c r="Q1121" s="2">
        <v>1055.3</v>
      </c>
      <c r="R1121" s="2">
        <v>411.8</v>
      </c>
      <c r="S1121" s="2" t="s">
        <v>5269</v>
      </c>
      <c r="T1121" s="2">
        <v>411.8</v>
      </c>
    </row>
    <row r="1122" spans="1:20">
      <c r="A1122" s="2" t="s">
        <v>3930</v>
      </c>
      <c r="B1122" s="2" t="s">
        <v>1687</v>
      </c>
      <c r="C1122" s="2" t="s">
        <v>68</v>
      </c>
      <c r="D1122" s="2" t="s">
        <v>224</v>
      </c>
      <c r="E1122" s="2">
        <v>670.9</v>
      </c>
      <c r="F1122" s="2">
        <v>663.4</v>
      </c>
      <c r="G1122" s="2">
        <v>681.2</v>
      </c>
      <c r="H1122" s="2">
        <v>702.9</v>
      </c>
      <c r="I1122" s="2">
        <v>591.4</v>
      </c>
      <c r="J1122" s="2">
        <v>587.1</v>
      </c>
      <c r="K1122" s="2">
        <v>668.6</v>
      </c>
      <c r="L1122" s="2">
        <v>770.5</v>
      </c>
      <c r="M1122" s="2">
        <v>854.5</v>
      </c>
      <c r="N1122" s="2">
        <v>861</v>
      </c>
      <c r="O1122" s="2">
        <v>865</v>
      </c>
      <c r="P1122" s="2">
        <v>856.5</v>
      </c>
      <c r="Q1122" s="2">
        <v>863.5</v>
      </c>
      <c r="R1122" s="2">
        <v>429.6</v>
      </c>
      <c r="S1122" s="2" t="s">
        <v>5269</v>
      </c>
      <c r="T1122" s="2">
        <v>429.6</v>
      </c>
    </row>
    <row r="1123" spans="1:20">
      <c r="A1123" s="2" t="s">
        <v>3931</v>
      </c>
      <c r="B1123" s="2" t="s">
        <v>1689</v>
      </c>
      <c r="C1123" s="2" t="s">
        <v>68</v>
      </c>
      <c r="D1123" s="2" t="s">
        <v>224</v>
      </c>
      <c r="E1123" s="2">
        <v>357.3</v>
      </c>
      <c r="F1123" s="2">
        <v>349.6</v>
      </c>
      <c r="G1123" s="2">
        <v>367.4</v>
      </c>
      <c r="H1123" s="2">
        <v>389.5</v>
      </c>
      <c r="I1123" s="2">
        <v>325.39999999999998</v>
      </c>
      <c r="J1123" s="2">
        <v>420.2</v>
      </c>
      <c r="K1123" s="2">
        <v>661.2</v>
      </c>
      <c r="L1123" s="2">
        <v>874.9</v>
      </c>
      <c r="M1123" s="2">
        <v>972.2</v>
      </c>
      <c r="N1123" s="2">
        <v>981</v>
      </c>
      <c r="O1123" s="2">
        <v>991.6</v>
      </c>
      <c r="P1123" s="2">
        <v>1046.5999999999999</v>
      </c>
      <c r="Q1123" s="2">
        <v>1053.9000000000001</v>
      </c>
      <c r="R1123" s="2">
        <v>208.7</v>
      </c>
      <c r="S1123" s="2" t="s">
        <v>5269</v>
      </c>
      <c r="T1123" s="2">
        <v>208.7</v>
      </c>
    </row>
    <row r="1124" spans="1:20">
      <c r="A1124" s="2" t="s">
        <v>3932</v>
      </c>
      <c r="B1124" s="2" t="s">
        <v>1690</v>
      </c>
      <c r="C1124" s="2" t="s">
        <v>68</v>
      </c>
      <c r="D1124" s="2" t="s">
        <v>224</v>
      </c>
      <c r="E1124" s="2">
        <v>764</v>
      </c>
      <c r="F1124" s="2">
        <v>756.2</v>
      </c>
      <c r="G1124" s="2">
        <v>773.5</v>
      </c>
      <c r="H1124" s="2">
        <v>795.7</v>
      </c>
      <c r="I1124" s="2">
        <v>709.2</v>
      </c>
      <c r="J1124" s="2">
        <v>727.9</v>
      </c>
      <c r="K1124" s="2">
        <v>851.9</v>
      </c>
      <c r="L1124" s="2">
        <v>969.2</v>
      </c>
      <c r="M1124" s="2">
        <v>1052.9000000000001</v>
      </c>
      <c r="N1124" s="2">
        <v>1059.2</v>
      </c>
      <c r="O1124" s="2">
        <v>1062.9000000000001</v>
      </c>
      <c r="P1124" s="2">
        <v>1046.2</v>
      </c>
      <c r="Q1124" s="2">
        <v>1052.8</v>
      </c>
      <c r="R1124" s="2">
        <v>424.4</v>
      </c>
      <c r="S1124" s="2" t="s">
        <v>5269</v>
      </c>
      <c r="T1124" s="2">
        <v>424.4</v>
      </c>
    </row>
    <row r="1125" spans="1:20">
      <c r="A1125" s="2" t="s">
        <v>3933</v>
      </c>
      <c r="B1125" s="2" t="s">
        <v>1691</v>
      </c>
      <c r="C1125" s="2" t="s">
        <v>68</v>
      </c>
      <c r="D1125" s="2" t="s">
        <v>224</v>
      </c>
      <c r="E1125" s="2">
        <v>246.9</v>
      </c>
      <c r="F1125" s="2">
        <v>246.2</v>
      </c>
      <c r="G1125" s="2">
        <v>246.2</v>
      </c>
      <c r="H1125" s="2">
        <v>265.7</v>
      </c>
      <c r="I1125" s="2">
        <v>390.6</v>
      </c>
      <c r="J1125" s="2">
        <v>506.6</v>
      </c>
      <c r="K1125" s="2">
        <v>744.6</v>
      </c>
      <c r="L1125" s="2">
        <v>962.8</v>
      </c>
      <c r="M1125" s="2">
        <v>1056.2</v>
      </c>
      <c r="N1125" s="2">
        <v>1065.0999999999999</v>
      </c>
      <c r="O1125" s="2">
        <v>1076.7</v>
      </c>
      <c r="P1125" s="2">
        <v>1143.9000000000001</v>
      </c>
      <c r="Q1125" s="2">
        <v>1151</v>
      </c>
      <c r="R1125" s="2">
        <v>230.1</v>
      </c>
      <c r="S1125" s="2" t="s">
        <v>5269</v>
      </c>
      <c r="T1125" s="2">
        <v>230.1</v>
      </c>
    </row>
    <row r="1126" spans="1:20">
      <c r="A1126" s="2" t="s">
        <v>3934</v>
      </c>
      <c r="B1126" s="2" t="s">
        <v>1692</v>
      </c>
      <c r="C1126" s="2" t="s">
        <v>68</v>
      </c>
      <c r="D1126" s="2" t="s">
        <v>224</v>
      </c>
      <c r="E1126" s="2">
        <v>751.5</v>
      </c>
      <c r="F1126" s="2">
        <v>743.7</v>
      </c>
      <c r="G1126" s="2">
        <v>761.1</v>
      </c>
      <c r="H1126" s="2">
        <v>783.2</v>
      </c>
      <c r="I1126" s="2">
        <v>695.8</v>
      </c>
      <c r="J1126" s="2">
        <v>714.2</v>
      </c>
      <c r="K1126" s="2">
        <v>838.2</v>
      </c>
      <c r="L1126" s="2">
        <v>956.7</v>
      </c>
      <c r="M1126" s="2">
        <v>1040.9000000000001</v>
      </c>
      <c r="N1126" s="2">
        <v>1047.3</v>
      </c>
      <c r="O1126" s="2">
        <v>1051</v>
      </c>
      <c r="P1126" s="2">
        <v>1035.5999999999999</v>
      </c>
      <c r="Q1126" s="2">
        <v>1042.3</v>
      </c>
      <c r="R1126" s="2">
        <v>415.9</v>
      </c>
      <c r="S1126" s="2" t="s">
        <v>5269</v>
      </c>
      <c r="T1126" s="2">
        <v>415.9</v>
      </c>
    </row>
    <row r="1127" spans="1:20">
      <c r="A1127" s="2" t="s">
        <v>3935</v>
      </c>
      <c r="B1127" s="2" t="s">
        <v>1693</v>
      </c>
      <c r="C1127" s="2" t="s">
        <v>68</v>
      </c>
      <c r="D1127" s="2" t="s">
        <v>224</v>
      </c>
      <c r="E1127" s="2">
        <v>252.2</v>
      </c>
      <c r="F1127" s="2">
        <v>251.6</v>
      </c>
      <c r="G1127" s="2">
        <v>249.3</v>
      </c>
      <c r="H1127" s="2">
        <v>264.89999999999998</v>
      </c>
      <c r="I1127" s="2">
        <v>395.9</v>
      </c>
      <c r="J1127" s="2">
        <v>511.9</v>
      </c>
      <c r="K1127" s="2">
        <v>750</v>
      </c>
      <c r="L1127" s="2">
        <v>968.2</v>
      </c>
      <c r="M1127" s="2">
        <v>1061.7</v>
      </c>
      <c r="N1127" s="2">
        <v>1070.5999999999999</v>
      </c>
      <c r="O1127" s="2">
        <v>1082.0999999999999</v>
      </c>
      <c r="P1127" s="2">
        <v>1149.3</v>
      </c>
      <c r="Q1127" s="2">
        <v>1156.4000000000001</v>
      </c>
      <c r="R1127" s="2">
        <v>228.6</v>
      </c>
      <c r="S1127" s="2" t="s">
        <v>5269</v>
      </c>
      <c r="T1127" s="2">
        <v>228.6</v>
      </c>
    </row>
    <row r="1128" spans="1:20">
      <c r="A1128" s="2" t="s">
        <v>3936</v>
      </c>
      <c r="B1128" s="2" t="s">
        <v>1694</v>
      </c>
      <c r="C1128" s="2" t="s">
        <v>68</v>
      </c>
      <c r="D1128" s="2" t="s">
        <v>224</v>
      </c>
      <c r="E1128" s="2">
        <v>244</v>
      </c>
      <c r="F1128" s="2">
        <v>244.7</v>
      </c>
      <c r="G1128" s="2">
        <v>241.7</v>
      </c>
      <c r="H1128" s="2">
        <v>263.10000000000002</v>
      </c>
      <c r="I1128" s="2">
        <v>389.3</v>
      </c>
      <c r="J1128" s="2">
        <v>504.9</v>
      </c>
      <c r="K1128" s="2">
        <v>742.3</v>
      </c>
      <c r="L1128" s="2">
        <v>960.5</v>
      </c>
      <c r="M1128" s="2">
        <v>1053.7</v>
      </c>
      <c r="N1128" s="2">
        <v>1062.5999999999999</v>
      </c>
      <c r="O1128" s="2">
        <v>1074.2</v>
      </c>
      <c r="P1128" s="2">
        <v>1142</v>
      </c>
      <c r="Q1128" s="2">
        <v>1149.0999999999999</v>
      </c>
      <c r="R1128" s="2">
        <v>234.6</v>
      </c>
      <c r="S1128" s="2" t="s">
        <v>5269</v>
      </c>
      <c r="T1128" s="2">
        <v>234.6</v>
      </c>
    </row>
    <row r="1129" spans="1:20">
      <c r="A1129" s="2" t="s">
        <v>3937</v>
      </c>
      <c r="B1129" s="2" t="s">
        <v>1695</v>
      </c>
      <c r="C1129" s="2" t="s">
        <v>68</v>
      </c>
      <c r="D1129" s="2" t="s">
        <v>224</v>
      </c>
      <c r="E1129" s="2">
        <v>419.6</v>
      </c>
      <c r="F1129" s="2">
        <v>413.1</v>
      </c>
      <c r="G1129" s="2">
        <v>429.7</v>
      </c>
      <c r="H1129" s="2">
        <v>449.3</v>
      </c>
      <c r="I1129" s="2">
        <v>333</v>
      </c>
      <c r="J1129" s="2">
        <v>316</v>
      </c>
      <c r="K1129" s="2">
        <v>558.20000000000005</v>
      </c>
      <c r="L1129" s="2">
        <v>774.8</v>
      </c>
      <c r="M1129" s="2">
        <v>870.8</v>
      </c>
      <c r="N1129" s="2">
        <v>879.7</v>
      </c>
      <c r="O1129" s="2">
        <v>890.6</v>
      </c>
      <c r="P1129" s="2">
        <v>952.5</v>
      </c>
      <c r="Q1129" s="2">
        <v>959.6</v>
      </c>
      <c r="R1129" s="2">
        <v>310.8</v>
      </c>
      <c r="S1129" s="2" t="s">
        <v>5269</v>
      </c>
      <c r="T1129" s="2">
        <v>310.8</v>
      </c>
    </row>
    <row r="1130" spans="1:20">
      <c r="A1130" s="2" t="s">
        <v>3938</v>
      </c>
      <c r="B1130" s="2" t="s">
        <v>1696</v>
      </c>
      <c r="C1130" s="2" t="s">
        <v>68</v>
      </c>
      <c r="D1130" s="2" t="s">
        <v>224</v>
      </c>
      <c r="E1130" s="2">
        <v>766.6</v>
      </c>
      <c r="F1130" s="2">
        <v>758.8</v>
      </c>
      <c r="G1130" s="2">
        <v>776.1</v>
      </c>
      <c r="H1130" s="2">
        <v>798.2</v>
      </c>
      <c r="I1130" s="2">
        <v>712.5</v>
      </c>
      <c r="J1130" s="2">
        <v>731.8</v>
      </c>
      <c r="K1130" s="2">
        <v>856.7</v>
      </c>
      <c r="L1130" s="2">
        <v>974.4</v>
      </c>
      <c r="M1130" s="2">
        <v>1058.2</v>
      </c>
      <c r="N1130" s="2">
        <v>1064.5</v>
      </c>
      <c r="O1130" s="2">
        <v>1068.0999999999999</v>
      </c>
      <c r="P1130" s="2">
        <v>1051.5</v>
      </c>
      <c r="Q1130" s="2">
        <v>1058.0999999999999</v>
      </c>
      <c r="R1130" s="2">
        <v>424.8</v>
      </c>
      <c r="S1130" s="2" t="s">
        <v>5269</v>
      </c>
      <c r="T1130" s="2">
        <v>424.8</v>
      </c>
    </row>
    <row r="1131" spans="1:20">
      <c r="A1131" s="2" t="s">
        <v>3939</v>
      </c>
      <c r="B1131" s="2" t="s">
        <v>1697</v>
      </c>
      <c r="C1131" s="2" t="s">
        <v>63</v>
      </c>
      <c r="D1131" s="2" t="s">
        <v>224</v>
      </c>
      <c r="E1131" s="2">
        <v>771.5</v>
      </c>
      <c r="F1131" s="2">
        <v>766</v>
      </c>
      <c r="G1131" s="2">
        <v>786.1</v>
      </c>
      <c r="H1131" s="2">
        <v>804.3</v>
      </c>
      <c r="I1131" s="2">
        <v>562.79999999999995</v>
      </c>
      <c r="J1131" s="2">
        <v>442.7</v>
      </c>
      <c r="K1131" s="2">
        <v>262.7</v>
      </c>
      <c r="L1131" s="2">
        <v>252.1</v>
      </c>
      <c r="M1131" s="2">
        <v>303.39999999999998</v>
      </c>
      <c r="N1131" s="2">
        <v>309.3</v>
      </c>
      <c r="O1131" s="2">
        <v>317.3</v>
      </c>
      <c r="P1131" s="2">
        <v>378.6</v>
      </c>
      <c r="Q1131" s="2">
        <v>384.1</v>
      </c>
      <c r="R1131" s="2">
        <v>230.7</v>
      </c>
      <c r="S1131" s="2" t="s">
        <v>5269</v>
      </c>
      <c r="T1131" s="2">
        <v>230.7</v>
      </c>
    </row>
    <row r="1132" spans="1:20">
      <c r="A1132" s="2" t="s">
        <v>3940</v>
      </c>
      <c r="B1132" s="2" t="s">
        <v>1698</v>
      </c>
      <c r="C1132" s="2" t="s">
        <v>68</v>
      </c>
      <c r="D1132" s="2" t="s">
        <v>224</v>
      </c>
      <c r="E1132" s="2">
        <v>514.4</v>
      </c>
      <c r="F1132" s="2">
        <v>507.4</v>
      </c>
      <c r="G1132" s="2">
        <v>520.4</v>
      </c>
      <c r="H1132" s="2">
        <v>539.70000000000005</v>
      </c>
      <c r="I1132" s="2">
        <v>535.5</v>
      </c>
      <c r="J1132" s="2">
        <v>614.20000000000005</v>
      </c>
      <c r="K1132" s="2">
        <v>834</v>
      </c>
      <c r="L1132" s="2">
        <v>1028.5</v>
      </c>
      <c r="M1132" s="2">
        <v>1126.8</v>
      </c>
      <c r="N1132" s="2">
        <v>1135.2</v>
      </c>
      <c r="O1132" s="2">
        <v>1143.8</v>
      </c>
      <c r="P1132" s="2">
        <v>1175.3</v>
      </c>
      <c r="Q1132" s="2">
        <v>1182.8</v>
      </c>
      <c r="R1132" s="2">
        <v>87.2</v>
      </c>
      <c r="S1132" s="2" t="s">
        <v>5269</v>
      </c>
      <c r="T1132" s="2">
        <v>87.2</v>
      </c>
    </row>
    <row r="1133" spans="1:20">
      <c r="A1133" s="2" t="s">
        <v>3941</v>
      </c>
      <c r="B1133" s="2" t="s">
        <v>1699</v>
      </c>
      <c r="C1133" s="2" t="s">
        <v>68</v>
      </c>
      <c r="D1133" s="2" t="s">
        <v>224</v>
      </c>
      <c r="E1133" s="2">
        <v>765.3</v>
      </c>
      <c r="F1133" s="2">
        <v>757.5</v>
      </c>
      <c r="G1133" s="2">
        <v>774.8</v>
      </c>
      <c r="H1133" s="2">
        <v>796.9</v>
      </c>
      <c r="I1133" s="2">
        <v>710.3</v>
      </c>
      <c r="J1133" s="2">
        <v>729</v>
      </c>
      <c r="K1133" s="2">
        <v>852.6</v>
      </c>
      <c r="L1133" s="2">
        <v>969.6</v>
      </c>
      <c r="M1133" s="2">
        <v>1053.2</v>
      </c>
      <c r="N1133" s="2">
        <v>1059.5</v>
      </c>
      <c r="O1133" s="2">
        <v>1063.0999999999999</v>
      </c>
      <c r="P1133" s="2">
        <v>1046.3</v>
      </c>
      <c r="Q1133" s="2">
        <v>1052.9000000000001</v>
      </c>
      <c r="R1133" s="2">
        <v>425.8</v>
      </c>
      <c r="S1133" s="2" t="s">
        <v>5269</v>
      </c>
      <c r="T1133" s="2">
        <v>425.8</v>
      </c>
    </row>
    <row r="1134" spans="1:20">
      <c r="A1134" s="2" t="s">
        <v>3942</v>
      </c>
      <c r="B1134" s="2" t="s">
        <v>1700</v>
      </c>
      <c r="C1134" s="2" t="s">
        <v>68</v>
      </c>
      <c r="D1134" s="2" t="s">
        <v>224</v>
      </c>
      <c r="E1134" s="2">
        <v>530.79999999999995</v>
      </c>
      <c r="F1134" s="2">
        <v>523.6</v>
      </c>
      <c r="G1134" s="2">
        <v>541.20000000000005</v>
      </c>
      <c r="H1134" s="2">
        <v>562.29999999999995</v>
      </c>
      <c r="I1134" s="2">
        <v>446.7</v>
      </c>
      <c r="J1134" s="2">
        <v>439.1</v>
      </c>
      <c r="K1134" s="2">
        <v>555.9</v>
      </c>
      <c r="L1134" s="2">
        <v>727.9</v>
      </c>
      <c r="M1134" s="2">
        <v>825.7</v>
      </c>
      <c r="N1134" s="2">
        <v>834.1</v>
      </c>
      <c r="O1134" s="2">
        <v>842.4</v>
      </c>
      <c r="P1134" s="2">
        <v>877.4</v>
      </c>
      <c r="Q1134" s="2">
        <v>884.9</v>
      </c>
      <c r="R1134" s="2">
        <v>346.5</v>
      </c>
      <c r="S1134" s="2" t="s">
        <v>5269</v>
      </c>
      <c r="T1134" s="2">
        <v>346.5</v>
      </c>
    </row>
    <row r="1135" spans="1:20">
      <c r="A1135" s="2" t="s">
        <v>3943</v>
      </c>
      <c r="B1135" s="2" t="s">
        <v>1701</v>
      </c>
      <c r="C1135" s="2" t="s">
        <v>68</v>
      </c>
      <c r="D1135" s="2" t="s">
        <v>224</v>
      </c>
      <c r="E1135" s="2">
        <v>719.2</v>
      </c>
      <c r="F1135" s="2">
        <v>711.4</v>
      </c>
      <c r="G1135" s="2">
        <v>728.9</v>
      </c>
      <c r="H1135" s="2">
        <v>751.1</v>
      </c>
      <c r="I1135" s="2">
        <v>661.4</v>
      </c>
      <c r="J1135" s="2">
        <v>678.7</v>
      </c>
      <c r="K1135" s="2">
        <v>803.3</v>
      </c>
      <c r="L1135" s="2">
        <v>925.4</v>
      </c>
      <c r="M1135" s="2">
        <v>1011.1</v>
      </c>
      <c r="N1135" s="2">
        <v>1017.6</v>
      </c>
      <c r="O1135" s="2">
        <v>1021.7</v>
      </c>
      <c r="P1135" s="2">
        <v>1009.9</v>
      </c>
      <c r="Q1135" s="2">
        <v>1016.7</v>
      </c>
      <c r="R1135" s="2">
        <v>394.5</v>
      </c>
      <c r="S1135" s="2" t="s">
        <v>5269</v>
      </c>
      <c r="T1135" s="2">
        <v>394.5</v>
      </c>
    </row>
    <row r="1136" spans="1:20">
      <c r="A1136" s="2" t="s">
        <v>3944</v>
      </c>
      <c r="B1136" s="2" t="s">
        <v>1703</v>
      </c>
      <c r="C1136" s="2" t="s">
        <v>68</v>
      </c>
      <c r="D1136" s="2" t="s">
        <v>224</v>
      </c>
      <c r="E1136" s="2">
        <v>277.3</v>
      </c>
      <c r="F1136" s="2">
        <v>271.3</v>
      </c>
      <c r="G1136" s="2">
        <v>282.10000000000002</v>
      </c>
      <c r="H1136" s="2">
        <v>301.39999999999998</v>
      </c>
      <c r="I1136" s="2">
        <v>387.4</v>
      </c>
      <c r="J1136" s="2">
        <v>503.5</v>
      </c>
      <c r="K1136" s="2">
        <v>745.5</v>
      </c>
      <c r="L1136" s="2">
        <v>963.3</v>
      </c>
      <c r="M1136" s="2">
        <v>1058.3</v>
      </c>
      <c r="N1136" s="2">
        <v>1067.2</v>
      </c>
      <c r="O1136" s="2">
        <v>1078.5</v>
      </c>
      <c r="P1136" s="2">
        <v>1141.3</v>
      </c>
      <c r="Q1136" s="2">
        <v>1148.5</v>
      </c>
      <c r="R1136" s="2">
        <v>195.3</v>
      </c>
      <c r="S1136" s="2" t="s">
        <v>5269</v>
      </c>
      <c r="T1136" s="2">
        <v>195.3</v>
      </c>
    </row>
    <row r="1137" spans="1:20">
      <c r="A1137" s="2" t="s">
        <v>3945</v>
      </c>
      <c r="B1137" s="2" t="s">
        <v>1704</v>
      </c>
      <c r="C1137" s="2" t="s">
        <v>68</v>
      </c>
      <c r="D1137" s="2" t="s">
        <v>224</v>
      </c>
      <c r="E1137" s="2">
        <v>530.1</v>
      </c>
      <c r="F1137" s="2">
        <v>522.9</v>
      </c>
      <c r="G1137" s="2">
        <v>540.5</v>
      </c>
      <c r="H1137" s="2">
        <v>561.70000000000005</v>
      </c>
      <c r="I1137" s="2">
        <v>446.5</v>
      </c>
      <c r="J1137" s="2">
        <v>440.2</v>
      </c>
      <c r="K1137" s="2">
        <v>560.29999999999995</v>
      </c>
      <c r="L1137" s="2">
        <v>732.3</v>
      </c>
      <c r="M1137" s="2">
        <v>830.1</v>
      </c>
      <c r="N1137" s="2">
        <v>838.4</v>
      </c>
      <c r="O1137" s="2">
        <v>846.7</v>
      </c>
      <c r="P1137" s="2">
        <v>881</v>
      </c>
      <c r="Q1137" s="2">
        <v>888.5</v>
      </c>
      <c r="R1137" s="2">
        <v>342.9</v>
      </c>
      <c r="S1137" s="2" t="s">
        <v>5269</v>
      </c>
      <c r="T1137" s="2">
        <v>342.9</v>
      </c>
    </row>
    <row r="1138" spans="1:20">
      <c r="A1138" s="2" t="s">
        <v>3946</v>
      </c>
      <c r="B1138" s="2" t="s">
        <v>1705</v>
      </c>
      <c r="C1138" s="2" t="s">
        <v>68</v>
      </c>
      <c r="D1138" s="2" t="s">
        <v>224</v>
      </c>
      <c r="E1138" s="2">
        <v>247.7</v>
      </c>
      <c r="F1138" s="2">
        <v>245.9</v>
      </c>
      <c r="G1138" s="2">
        <v>248.5</v>
      </c>
      <c r="H1138" s="2">
        <v>268.2</v>
      </c>
      <c r="I1138" s="2">
        <v>389.7</v>
      </c>
      <c r="J1138" s="2">
        <v>505.8</v>
      </c>
      <c r="K1138" s="2">
        <v>744.1</v>
      </c>
      <c r="L1138" s="2">
        <v>962.3</v>
      </c>
      <c r="M1138" s="2">
        <v>1055.9000000000001</v>
      </c>
      <c r="N1138" s="2">
        <v>1064.8</v>
      </c>
      <c r="O1138" s="2">
        <v>1076.3</v>
      </c>
      <c r="P1138" s="2">
        <v>1143.3</v>
      </c>
      <c r="Q1138" s="2">
        <v>1150.4000000000001</v>
      </c>
      <c r="R1138" s="2">
        <v>227.8</v>
      </c>
      <c r="S1138" s="2" t="s">
        <v>5269</v>
      </c>
      <c r="T1138" s="2">
        <v>227.8</v>
      </c>
    </row>
    <row r="1139" spans="1:20">
      <c r="A1139" s="2" t="s">
        <v>3947</v>
      </c>
      <c r="B1139" s="2" t="s">
        <v>1706</v>
      </c>
      <c r="C1139" s="2" t="s">
        <v>68</v>
      </c>
      <c r="D1139" s="2" t="s">
        <v>224</v>
      </c>
      <c r="E1139" s="2">
        <v>250</v>
      </c>
      <c r="F1139" s="2">
        <v>244.8</v>
      </c>
      <c r="G1139" s="2">
        <v>255.6</v>
      </c>
      <c r="H1139" s="2">
        <v>276.8</v>
      </c>
      <c r="I1139" s="2">
        <v>383</v>
      </c>
      <c r="J1139" s="2">
        <v>499.3</v>
      </c>
      <c r="K1139" s="2">
        <v>738.6</v>
      </c>
      <c r="L1139" s="2">
        <v>956.8</v>
      </c>
      <c r="M1139" s="2">
        <v>1050.7</v>
      </c>
      <c r="N1139" s="2">
        <v>1059.5999999999999</v>
      </c>
      <c r="O1139" s="2">
        <v>1071.0999999999999</v>
      </c>
      <c r="P1139" s="2">
        <v>1137.2</v>
      </c>
      <c r="Q1139" s="2">
        <v>1144.3</v>
      </c>
      <c r="R1139" s="2">
        <v>222.5</v>
      </c>
      <c r="S1139" s="2" t="s">
        <v>5269</v>
      </c>
      <c r="T1139" s="2">
        <v>222.5</v>
      </c>
    </row>
    <row r="1140" spans="1:20">
      <c r="A1140" s="2" t="s">
        <v>3948</v>
      </c>
      <c r="B1140" s="2" t="s">
        <v>1707</v>
      </c>
      <c r="C1140" s="2" t="s">
        <v>68</v>
      </c>
      <c r="D1140" s="2" t="s">
        <v>224</v>
      </c>
      <c r="E1140" s="2">
        <v>254.6</v>
      </c>
      <c r="F1140" s="2">
        <v>251</v>
      </c>
      <c r="G1140" s="2">
        <v>256.8</v>
      </c>
      <c r="H1140" s="2">
        <v>275.60000000000002</v>
      </c>
      <c r="I1140" s="2">
        <v>390.3</v>
      </c>
      <c r="J1140" s="2">
        <v>506.7</v>
      </c>
      <c r="K1140" s="2">
        <v>746.1</v>
      </c>
      <c r="L1140" s="2">
        <v>964.3</v>
      </c>
      <c r="M1140" s="2">
        <v>1058.2</v>
      </c>
      <c r="N1140" s="2">
        <v>1067.0999999999999</v>
      </c>
      <c r="O1140" s="2">
        <v>1078.5999999999999</v>
      </c>
      <c r="P1140" s="2">
        <v>1144.5999999999999</v>
      </c>
      <c r="Q1140" s="2">
        <v>1151.7</v>
      </c>
      <c r="R1140" s="2">
        <v>219.5</v>
      </c>
      <c r="S1140" s="2" t="s">
        <v>5269</v>
      </c>
      <c r="T1140" s="2">
        <v>219.5</v>
      </c>
    </row>
    <row r="1141" spans="1:20">
      <c r="A1141" s="2" t="s">
        <v>3949</v>
      </c>
      <c r="B1141" s="2" t="s">
        <v>1708</v>
      </c>
      <c r="C1141" s="2" t="s">
        <v>68</v>
      </c>
      <c r="D1141" s="2" t="s">
        <v>224</v>
      </c>
      <c r="E1141" s="2">
        <v>751.8</v>
      </c>
      <c r="F1141" s="2">
        <v>744</v>
      </c>
      <c r="G1141" s="2">
        <v>761.4</v>
      </c>
      <c r="H1141" s="2">
        <v>783.5</v>
      </c>
      <c r="I1141" s="2">
        <v>695</v>
      </c>
      <c r="J1141" s="2">
        <v>712.4</v>
      </c>
      <c r="K1141" s="2">
        <v>834.6</v>
      </c>
      <c r="L1141" s="2">
        <v>951.7</v>
      </c>
      <c r="M1141" s="2">
        <v>1035.5999999999999</v>
      </c>
      <c r="N1141" s="2">
        <v>1041.9000000000001</v>
      </c>
      <c r="O1141" s="2">
        <v>1045.5999999999999</v>
      </c>
      <c r="P1141" s="2">
        <v>1029.7</v>
      </c>
      <c r="Q1141" s="2">
        <v>1036.4000000000001</v>
      </c>
      <c r="R1141" s="2">
        <v>419.1</v>
      </c>
      <c r="S1141" s="2" t="s">
        <v>5269</v>
      </c>
      <c r="T1141" s="2">
        <v>419.1</v>
      </c>
    </row>
    <row r="1142" spans="1:20">
      <c r="A1142" s="2" t="s">
        <v>3950</v>
      </c>
      <c r="B1142" s="2" t="s">
        <v>1710</v>
      </c>
      <c r="C1142" s="2" t="s">
        <v>68</v>
      </c>
      <c r="D1142" s="2" t="s">
        <v>224</v>
      </c>
      <c r="E1142" s="2">
        <v>242</v>
      </c>
      <c r="F1142" s="2">
        <v>239.3</v>
      </c>
      <c r="G1142" s="2">
        <v>248.1</v>
      </c>
      <c r="H1142" s="2">
        <v>270.10000000000002</v>
      </c>
      <c r="I1142" s="2">
        <v>383.5</v>
      </c>
      <c r="J1142" s="2">
        <v>499.5</v>
      </c>
      <c r="K1142" s="2">
        <v>737.6</v>
      </c>
      <c r="L1142" s="2">
        <v>955.8</v>
      </c>
      <c r="M1142" s="2">
        <v>1049.3</v>
      </c>
      <c r="N1142" s="2">
        <v>1058.2</v>
      </c>
      <c r="O1142" s="2">
        <v>1069.7</v>
      </c>
      <c r="P1142" s="2">
        <v>1136.9000000000001</v>
      </c>
      <c r="Q1142" s="2">
        <v>1144</v>
      </c>
      <c r="R1142" s="2">
        <v>230.7</v>
      </c>
      <c r="S1142" s="2" t="s">
        <v>5269</v>
      </c>
      <c r="T1142" s="2">
        <v>230.7</v>
      </c>
    </row>
    <row r="1143" spans="1:20">
      <c r="A1143" s="2" t="s">
        <v>3951</v>
      </c>
      <c r="B1143" s="2" t="s">
        <v>1711</v>
      </c>
      <c r="C1143" s="2" t="s">
        <v>68</v>
      </c>
      <c r="D1143" s="2" t="s">
        <v>224</v>
      </c>
      <c r="E1143" s="2">
        <v>750</v>
      </c>
      <c r="F1143" s="2">
        <v>742.1</v>
      </c>
      <c r="G1143" s="2">
        <v>759.5</v>
      </c>
      <c r="H1143" s="2">
        <v>781.7</v>
      </c>
      <c r="I1143" s="2">
        <v>694.1</v>
      </c>
      <c r="J1143" s="2">
        <v>712.3</v>
      </c>
      <c r="K1143" s="2">
        <v>836.1</v>
      </c>
      <c r="L1143" s="2">
        <v>954.6</v>
      </c>
      <c r="M1143" s="2">
        <v>1038.8</v>
      </c>
      <c r="N1143" s="2">
        <v>1045.2</v>
      </c>
      <c r="O1143" s="2">
        <v>1049</v>
      </c>
      <c r="P1143" s="2">
        <v>1033.7</v>
      </c>
      <c r="Q1143" s="2">
        <v>1040.3</v>
      </c>
      <c r="R1143" s="2">
        <v>415.2</v>
      </c>
      <c r="S1143" s="2" t="s">
        <v>5269</v>
      </c>
      <c r="T1143" s="2">
        <v>415.2</v>
      </c>
    </row>
    <row r="1144" spans="1:20">
      <c r="A1144" s="2" t="s">
        <v>3952</v>
      </c>
      <c r="B1144" s="2" t="s">
        <v>1712</v>
      </c>
      <c r="C1144" s="2" t="s">
        <v>63</v>
      </c>
      <c r="D1144" s="2" t="s">
        <v>224</v>
      </c>
      <c r="E1144" s="2">
        <v>891.6</v>
      </c>
      <c r="F1144" s="2">
        <v>885.4</v>
      </c>
      <c r="G1144" s="2">
        <v>906.3</v>
      </c>
      <c r="H1144" s="2">
        <v>926</v>
      </c>
      <c r="I1144" s="2">
        <v>691.9</v>
      </c>
      <c r="J1144" s="2">
        <v>585.29999999999995</v>
      </c>
      <c r="K1144" s="2">
        <v>443</v>
      </c>
      <c r="L1144" s="2">
        <v>432.4</v>
      </c>
      <c r="M1144" s="2">
        <v>470.8</v>
      </c>
      <c r="N1144" s="2">
        <v>475.1</v>
      </c>
      <c r="O1144" s="2">
        <v>480</v>
      </c>
      <c r="P1144" s="2">
        <v>502.8</v>
      </c>
      <c r="Q1144" s="2">
        <v>507</v>
      </c>
      <c r="R1144" s="2">
        <v>418.2</v>
      </c>
      <c r="S1144" s="2" t="s">
        <v>5269</v>
      </c>
      <c r="T1144" s="2">
        <v>418.2</v>
      </c>
    </row>
    <row r="1145" spans="1:20">
      <c r="A1145" s="2" t="s">
        <v>3953</v>
      </c>
      <c r="B1145" s="2" t="s">
        <v>1713</v>
      </c>
      <c r="C1145" s="2" t="s">
        <v>68</v>
      </c>
      <c r="D1145" s="2" t="s">
        <v>224</v>
      </c>
      <c r="E1145" s="2">
        <v>397.7</v>
      </c>
      <c r="F1145" s="2">
        <v>390.6</v>
      </c>
      <c r="G1145" s="2">
        <v>404.4</v>
      </c>
      <c r="H1145" s="2">
        <v>424.4</v>
      </c>
      <c r="I1145" s="2">
        <v>428.7</v>
      </c>
      <c r="J1145" s="2">
        <v>522.79999999999995</v>
      </c>
      <c r="K1145" s="2">
        <v>758.5</v>
      </c>
      <c r="L1145" s="2">
        <v>966.7</v>
      </c>
      <c r="M1145" s="2">
        <v>1064.9000000000001</v>
      </c>
      <c r="N1145" s="2">
        <v>1073.7</v>
      </c>
      <c r="O1145" s="2">
        <v>1083.5999999999999</v>
      </c>
      <c r="P1145" s="2">
        <v>1129.7</v>
      </c>
      <c r="Q1145" s="2">
        <v>1137.2</v>
      </c>
      <c r="R1145" s="2">
        <v>103.8</v>
      </c>
      <c r="S1145" s="2" t="s">
        <v>5269</v>
      </c>
      <c r="T1145" s="2">
        <v>103.8</v>
      </c>
    </row>
    <row r="1146" spans="1:20">
      <c r="A1146" s="2" t="s">
        <v>3954</v>
      </c>
      <c r="B1146" s="2" t="s">
        <v>1715</v>
      </c>
      <c r="C1146" s="2" t="s">
        <v>68</v>
      </c>
      <c r="D1146" s="2" t="s">
        <v>224</v>
      </c>
      <c r="E1146" s="2">
        <v>715.9</v>
      </c>
      <c r="F1146" s="2">
        <v>708.1</v>
      </c>
      <c r="G1146" s="2">
        <v>724.9</v>
      </c>
      <c r="H1146" s="2">
        <v>746.7</v>
      </c>
      <c r="I1146" s="2">
        <v>673.4</v>
      </c>
      <c r="J1146" s="2">
        <v>703.5</v>
      </c>
      <c r="K1146" s="2">
        <v>850.9</v>
      </c>
      <c r="L1146" s="2">
        <v>988.5</v>
      </c>
      <c r="M1146" s="2">
        <v>1077.5</v>
      </c>
      <c r="N1146" s="2">
        <v>1084.4000000000001</v>
      </c>
      <c r="O1146" s="2">
        <v>1089.3</v>
      </c>
      <c r="P1146" s="2">
        <v>1083.3</v>
      </c>
      <c r="Q1146" s="2">
        <v>1090.2</v>
      </c>
      <c r="R1146" s="2">
        <v>353.3</v>
      </c>
      <c r="S1146" s="2" t="s">
        <v>5269</v>
      </c>
      <c r="T1146" s="2">
        <v>353.3</v>
      </c>
    </row>
    <row r="1147" spans="1:20">
      <c r="A1147" s="2" t="s">
        <v>3955</v>
      </c>
      <c r="B1147" s="2" t="s">
        <v>1716</v>
      </c>
      <c r="C1147" s="2" t="s">
        <v>68</v>
      </c>
      <c r="D1147" s="2" t="s">
        <v>224</v>
      </c>
      <c r="E1147" s="2">
        <v>479.3</v>
      </c>
      <c r="F1147" s="2">
        <v>473.3</v>
      </c>
      <c r="G1147" s="2">
        <v>483.3</v>
      </c>
      <c r="H1147" s="2">
        <v>500.1</v>
      </c>
      <c r="I1147" s="2">
        <v>533.5</v>
      </c>
      <c r="J1147" s="2">
        <v>627.5</v>
      </c>
      <c r="K1147" s="2">
        <v>860.3</v>
      </c>
      <c r="L1147" s="2">
        <v>1064.4000000000001</v>
      </c>
      <c r="M1147" s="2">
        <v>1163</v>
      </c>
      <c r="N1147" s="2">
        <v>1171.5999999999999</v>
      </c>
      <c r="O1147" s="2">
        <v>1181</v>
      </c>
      <c r="P1147" s="2">
        <v>1221</v>
      </c>
      <c r="Q1147" s="2">
        <v>1228.5</v>
      </c>
      <c r="R1147" s="2">
        <v>10.199999999999999</v>
      </c>
      <c r="S1147" s="2" t="s">
        <v>5269</v>
      </c>
      <c r="T1147" s="2">
        <v>10.199999999999999</v>
      </c>
    </row>
    <row r="1148" spans="1:20">
      <c r="A1148" s="2" t="s">
        <v>3956</v>
      </c>
      <c r="B1148" s="2" t="s">
        <v>1717</v>
      </c>
      <c r="C1148" s="2" t="s">
        <v>68</v>
      </c>
      <c r="D1148" s="2" t="s">
        <v>224</v>
      </c>
      <c r="E1148" s="2">
        <v>535.9</v>
      </c>
      <c r="F1148" s="2">
        <v>528.70000000000005</v>
      </c>
      <c r="G1148" s="2">
        <v>546.29999999999995</v>
      </c>
      <c r="H1148" s="2">
        <v>567.4</v>
      </c>
      <c r="I1148" s="2">
        <v>451.9</v>
      </c>
      <c r="J1148" s="2">
        <v>444.4</v>
      </c>
      <c r="K1148" s="2">
        <v>558.20000000000005</v>
      </c>
      <c r="L1148" s="2">
        <v>727.1</v>
      </c>
      <c r="M1148" s="2">
        <v>824.7</v>
      </c>
      <c r="N1148" s="2">
        <v>833</v>
      </c>
      <c r="O1148" s="2">
        <v>841.2</v>
      </c>
      <c r="P1148" s="2">
        <v>874.8</v>
      </c>
      <c r="Q1148" s="2">
        <v>882.2</v>
      </c>
      <c r="R1148" s="2">
        <v>349.2</v>
      </c>
      <c r="S1148" s="2" t="s">
        <v>5269</v>
      </c>
      <c r="T1148" s="2">
        <v>349.2</v>
      </c>
    </row>
    <row r="1149" spans="1:20">
      <c r="A1149" s="2" t="s">
        <v>3957</v>
      </c>
      <c r="B1149" s="2" t="s">
        <v>1718</v>
      </c>
      <c r="C1149" s="2" t="s">
        <v>68</v>
      </c>
      <c r="D1149" s="2" t="s">
        <v>224</v>
      </c>
      <c r="E1149" s="2">
        <v>769.6</v>
      </c>
      <c r="F1149" s="2">
        <v>761.8</v>
      </c>
      <c r="G1149" s="2">
        <v>779.1</v>
      </c>
      <c r="H1149" s="2">
        <v>801.3</v>
      </c>
      <c r="I1149" s="2">
        <v>714.8</v>
      </c>
      <c r="J1149" s="2">
        <v>733.4</v>
      </c>
      <c r="K1149" s="2">
        <v>856.8</v>
      </c>
      <c r="L1149" s="2">
        <v>973.2</v>
      </c>
      <c r="M1149" s="2">
        <v>1056.5999999999999</v>
      </c>
      <c r="N1149" s="2">
        <v>1062.8</v>
      </c>
      <c r="O1149" s="2">
        <v>1066.4000000000001</v>
      </c>
      <c r="P1149" s="2">
        <v>1049.0999999999999</v>
      </c>
      <c r="Q1149" s="2">
        <v>1055.7</v>
      </c>
      <c r="R1149" s="2">
        <v>429.3</v>
      </c>
      <c r="S1149" s="2" t="s">
        <v>5269</v>
      </c>
      <c r="T1149" s="2">
        <v>429.3</v>
      </c>
    </row>
    <row r="1150" spans="1:20">
      <c r="A1150" s="2" t="s">
        <v>3958</v>
      </c>
      <c r="B1150" s="2" t="s">
        <v>1719</v>
      </c>
      <c r="C1150" s="2" t="s">
        <v>68</v>
      </c>
      <c r="D1150" s="2" t="s">
        <v>224</v>
      </c>
      <c r="E1150" s="2">
        <v>775.5</v>
      </c>
      <c r="F1150" s="2">
        <v>767.6</v>
      </c>
      <c r="G1150" s="2">
        <v>785</v>
      </c>
      <c r="H1150" s="2">
        <v>807.1</v>
      </c>
      <c r="I1150" s="2">
        <v>720.6</v>
      </c>
      <c r="J1150" s="2">
        <v>739.1</v>
      </c>
      <c r="K1150" s="2">
        <v>861.7</v>
      </c>
      <c r="L1150" s="2">
        <v>977.2</v>
      </c>
      <c r="M1150" s="2">
        <v>1060.2</v>
      </c>
      <c r="N1150" s="2">
        <v>1066.4000000000001</v>
      </c>
      <c r="O1150" s="2">
        <v>1069.9000000000001</v>
      </c>
      <c r="P1150" s="2">
        <v>1051.9000000000001</v>
      </c>
      <c r="Q1150" s="2">
        <v>1058.4000000000001</v>
      </c>
      <c r="R1150" s="2">
        <v>434.4</v>
      </c>
      <c r="S1150" s="2" t="s">
        <v>5269</v>
      </c>
      <c r="T1150" s="2">
        <v>434.4</v>
      </c>
    </row>
    <row r="1151" spans="1:20">
      <c r="A1151" s="2" t="s">
        <v>3959</v>
      </c>
      <c r="B1151" s="2" t="s">
        <v>1720</v>
      </c>
      <c r="C1151" s="2" t="s">
        <v>68</v>
      </c>
      <c r="D1151" s="2" t="s">
        <v>224</v>
      </c>
      <c r="E1151" s="2">
        <v>529.5</v>
      </c>
      <c r="F1151" s="2">
        <v>522.29999999999995</v>
      </c>
      <c r="G1151" s="2">
        <v>539.9</v>
      </c>
      <c r="H1151" s="2">
        <v>561</v>
      </c>
      <c r="I1151" s="2">
        <v>445.5</v>
      </c>
      <c r="J1151" s="2">
        <v>438.3</v>
      </c>
      <c r="K1151" s="2">
        <v>556.70000000000005</v>
      </c>
      <c r="L1151" s="2">
        <v>729.4</v>
      </c>
      <c r="M1151" s="2">
        <v>827.2</v>
      </c>
      <c r="N1151" s="2">
        <v>835.6</v>
      </c>
      <c r="O1151" s="2">
        <v>843.9</v>
      </c>
      <c r="P1151" s="2">
        <v>879.1</v>
      </c>
      <c r="Q1151" s="2">
        <v>886.5</v>
      </c>
      <c r="R1151" s="2">
        <v>344.8</v>
      </c>
      <c r="S1151" s="2" t="s">
        <v>5269</v>
      </c>
      <c r="T1151" s="2">
        <v>344.8</v>
      </c>
    </row>
    <row r="1152" spans="1:20">
      <c r="A1152" s="2" t="s">
        <v>3960</v>
      </c>
      <c r="B1152" s="2" t="s">
        <v>1721</v>
      </c>
      <c r="C1152" s="2" t="s">
        <v>68</v>
      </c>
      <c r="D1152" s="2" t="s">
        <v>224</v>
      </c>
      <c r="E1152" s="2">
        <v>527.6</v>
      </c>
      <c r="F1152" s="2">
        <v>520.4</v>
      </c>
      <c r="G1152" s="2">
        <v>538</v>
      </c>
      <c r="H1152" s="2">
        <v>559.20000000000005</v>
      </c>
      <c r="I1152" s="2">
        <v>443.9</v>
      </c>
      <c r="J1152" s="2">
        <v>437.4</v>
      </c>
      <c r="K1152" s="2">
        <v>558.70000000000005</v>
      </c>
      <c r="L1152" s="2">
        <v>732.3</v>
      </c>
      <c r="M1152" s="2">
        <v>830.2</v>
      </c>
      <c r="N1152" s="2">
        <v>838.5</v>
      </c>
      <c r="O1152" s="2">
        <v>846.9</v>
      </c>
      <c r="P1152" s="2">
        <v>882</v>
      </c>
      <c r="Q1152" s="2">
        <v>889.5</v>
      </c>
      <c r="R1152" s="2">
        <v>341.9</v>
      </c>
      <c r="S1152" s="2" t="s">
        <v>5269</v>
      </c>
      <c r="T1152" s="2">
        <v>341.9</v>
      </c>
    </row>
    <row r="1153" spans="1:20">
      <c r="A1153" s="2" t="s">
        <v>3961</v>
      </c>
      <c r="B1153" s="2" t="s">
        <v>1722</v>
      </c>
      <c r="C1153" s="2" t="s">
        <v>68</v>
      </c>
      <c r="D1153" s="2" t="s">
        <v>224</v>
      </c>
      <c r="E1153" s="2">
        <v>255</v>
      </c>
      <c r="F1153" s="2">
        <v>251.5</v>
      </c>
      <c r="G1153" s="2">
        <v>257</v>
      </c>
      <c r="H1153" s="2">
        <v>275.60000000000002</v>
      </c>
      <c r="I1153" s="2">
        <v>390.8</v>
      </c>
      <c r="J1153" s="2">
        <v>507.2</v>
      </c>
      <c r="K1153" s="2">
        <v>746.6</v>
      </c>
      <c r="L1153" s="2">
        <v>964.9</v>
      </c>
      <c r="M1153" s="2">
        <v>1058.8</v>
      </c>
      <c r="N1153" s="2">
        <v>1067.7</v>
      </c>
      <c r="O1153" s="2">
        <v>1079.2</v>
      </c>
      <c r="P1153" s="2">
        <v>1145.0999999999999</v>
      </c>
      <c r="Q1153" s="2">
        <v>1152.3</v>
      </c>
      <c r="R1153" s="2">
        <v>219.2</v>
      </c>
      <c r="S1153" s="2" t="s">
        <v>5269</v>
      </c>
      <c r="T1153" s="2">
        <v>219.2</v>
      </c>
    </row>
    <row r="1154" spans="1:20">
      <c r="A1154" s="2" t="s">
        <v>3962</v>
      </c>
      <c r="B1154" s="2" t="s">
        <v>1723</v>
      </c>
      <c r="C1154" s="2" t="s">
        <v>68</v>
      </c>
      <c r="D1154" s="2" t="s">
        <v>224</v>
      </c>
      <c r="E1154" s="2">
        <v>548.79999999999995</v>
      </c>
      <c r="F1154" s="2">
        <v>542.5</v>
      </c>
      <c r="G1154" s="2">
        <v>553.29999999999995</v>
      </c>
      <c r="H1154" s="2">
        <v>570.70000000000005</v>
      </c>
      <c r="I1154" s="2">
        <v>590.29999999999995</v>
      </c>
      <c r="J1154" s="2">
        <v>676</v>
      </c>
      <c r="K1154" s="2">
        <v>900.4</v>
      </c>
      <c r="L1154" s="2">
        <v>1096.9000000000001</v>
      </c>
      <c r="M1154" s="2">
        <v>1195.2</v>
      </c>
      <c r="N1154" s="2">
        <v>1203.7</v>
      </c>
      <c r="O1154" s="2">
        <v>1212.4000000000001</v>
      </c>
      <c r="P1154" s="2">
        <v>1244.3</v>
      </c>
      <c r="Q1154" s="2">
        <v>1251.8</v>
      </c>
      <c r="R1154" s="2">
        <v>80.7</v>
      </c>
      <c r="S1154" s="2" t="s">
        <v>5269</v>
      </c>
      <c r="T1154" s="2">
        <v>80.7</v>
      </c>
    </row>
    <row r="1155" spans="1:20">
      <c r="A1155" s="2" t="s">
        <v>3963</v>
      </c>
      <c r="B1155" s="2" t="s">
        <v>1725</v>
      </c>
      <c r="C1155" s="2" t="s">
        <v>68</v>
      </c>
      <c r="D1155" s="2" t="s">
        <v>224</v>
      </c>
      <c r="E1155" s="2">
        <v>756.5</v>
      </c>
      <c r="F1155" s="2">
        <v>748.7</v>
      </c>
      <c r="G1155" s="2">
        <v>766</v>
      </c>
      <c r="H1155" s="2">
        <v>788.1</v>
      </c>
      <c r="I1155" s="2">
        <v>701.7</v>
      </c>
      <c r="J1155" s="2">
        <v>720.7</v>
      </c>
      <c r="K1155" s="2">
        <v>845.7</v>
      </c>
      <c r="L1155" s="2">
        <v>964.3</v>
      </c>
      <c r="M1155" s="2">
        <v>1048.5</v>
      </c>
      <c r="N1155" s="2">
        <v>1054.8</v>
      </c>
      <c r="O1155" s="2">
        <v>1058.5999999999999</v>
      </c>
      <c r="P1155" s="2">
        <v>1042.9000000000001</v>
      </c>
      <c r="Q1155" s="2">
        <v>1049.5999999999999</v>
      </c>
      <c r="R1155" s="2">
        <v>417.8</v>
      </c>
      <c r="S1155" s="2" t="s">
        <v>5269</v>
      </c>
      <c r="T1155" s="2">
        <v>417.8</v>
      </c>
    </row>
    <row r="1156" spans="1:20">
      <c r="A1156" s="2" t="s">
        <v>3964</v>
      </c>
      <c r="B1156" s="2" t="s">
        <v>1726</v>
      </c>
      <c r="C1156" s="2" t="s">
        <v>68</v>
      </c>
      <c r="D1156" s="2" t="s">
        <v>224</v>
      </c>
      <c r="E1156" s="2">
        <v>667.9</v>
      </c>
      <c r="F1156" s="2">
        <v>660.1</v>
      </c>
      <c r="G1156" s="2">
        <v>677.6</v>
      </c>
      <c r="H1156" s="2">
        <v>699.8</v>
      </c>
      <c r="I1156" s="2">
        <v>611</v>
      </c>
      <c r="J1156" s="2">
        <v>630.79999999999995</v>
      </c>
      <c r="K1156" s="2">
        <v>765</v>
      </c>
      <c r="L1156" s="2">
        <v>899.3</v>
      </c>
      <c r="M1156" s="2">
        <v>988.5</v>
      </c>
      <c r="N1156" s="2">
        <v>995.4</v>
      </c>
      <c r="O1156" s="2">
        <v>1000.4</v>
      </c>
      <c r="P1156" s="2">
        <v>997.1</v>
      </c>
      <c r="Q1156" s="2">
        <v>1004.2</v>
      </c>
      <c r="R1156" s="2">
        <v>350.7</v>
      </c>
      <c r="S1156" s="2" t="s">
        <v>5269</v>
      </c>
      <c r="T1156" s="2">
        <v>350.7</v>
      </c>
    </row>
    <row r="1157" spans="1:20">
      <c r="A1157" s="2" t="s">
        <v>3965</v>
      </c>
      <c r="B1157" s="2" t="s">
        <v>1727</v>
      </c>
      <c r="C1157" s="2" t="s">
        <v>68</v>
      </c>
      <c r="D1157" s="2" t="s">
        <v>224</v>
      </c>
      <c r="E1157" s="2">
        <v>607.29999999999995</v>
      </c>
      <c r="F1157" s="2">
        <v>599.70000000000005</v>
      </c>
      <c r="G1157" s="2">
        <v>615.5</v>
      </c>
      <c r="H1157" s="2">
        <v>636.79999999999995</v>
      </c>
      <c r="I1157" s="2">
        <v>584.79999999999995</v>
      </c>
      <c r="J1157" s="2">
        <v>633.79999999999995</v>
      </c>
      <c r="K1157" s="2">
        <v>816.8</v>
      </c>
      <c r="L1157" s="2">
        <v>985</v>
      </c>
      <c r="M1157" s="2">
        <v>1080.2</v>
      </c>
      <c r="N1157" s="2">
        <v>1088</v>
      </c>
      <c r="O1157" s="2">
        <v>1094.9000000000001</v>
      </c>
      <c r="P1157" s="2">
        <v>1108</v>
      </c>
      <c r="Q1157" s="2">
        <v>1115.3</v>
      </c>
      <c r="R1157" s="2">
        <v>226.4</v>
      </c>
      <c r="S1157" s="2" t="s">
        <v>5269</v>
      </c>
      <c r="T1157" s="2">
        <v>226.4</v>
      </c>
    </row>
    <row r="1158" spans="1:20">
      <c r="A1158" s="2" t="s">
        <v>3966</v>
      </c>
      <c r="B1158" s="2" t="s">
        <v>1728</v>
      </c>
      <c r="C1158" s="2" t="s">
        <v>68</v>
      </c>
      <c r="D1158" s="2" t="s">
        <v>224</v>
      </c>
      <c r="E1158" s="2">
        <v>605.79999999999995</v>
      </c>
      <c r="F1158" s="2">
        <v>598.20000000000005</v>
      </c>
      <c r="G1158" s="2">
        <v>614</v>
      </c>
      <c r="H1158" s="2">
        <v>635.29999999999995</v>
      </c>
      <c r="I1158" s="2">
        <v>583.9</v>
      </c>
      <c r="J1158" s="2">
        <v>633.29999999999995</v>
      </c>
      <c r="K1158" s="2">
        <v>817</v>
      </c>
      <c r="L1158" s="2">
        <v>985.6</v>
      </c>
      <c r="M1158" s="2">
        <v>1080.9000000000001</v>
      </c>
      <c r="N1158" s="2">
        <v>1088.7</v>
      </c>
      <c r="O1158" s="2">
        <v>1095.5999999999999</v>
      </c>
      <c r="P1158" s="2">
        <v>1109</v>
      </c>
      <c r="Q1158" s="2">
        <v>1116.3</v>
      </c>
      <c r="R1158" s="2">
        <v>224.3</v>
      </c>
      <c r="S1158" s="2" t="s">
        <v>5269</v>
      </c>
      <c r="T1158" s="2">
        <v>224.3</v>
      </c>
    </row>
    <row r="1159" spans="1:20">
      <c r="A1159" s="2" t="s">
        <v>3967</v>
      </c>
      <c r="B1159" s="2" t="s">
        <v>1729</v>
      </c>
      <c r="C1159" s="2" t="s">
        <v>68</v>
      </c>
      <c r="D1159" s="2" t="s">
        <v>224</v>
      </c>
      <c r="E1159" s="2">
        <v>475.6</v>
      </c>
      <c r="F1159" s="2">
        <v>469.6</v>
      </c>
      <c r="G1159" s="2">
        <v>479.5</v>
      </c>
      <c r="H1159" s="2">
        <v>496.3</v>
      </c>
      <c r="I1159" s="2">
        <v>530.5</v>
      </c>
      <c r="J1159" s="2">
        <v>625</v>
      </c>
      <c r="K1159" s="2">
        <v>858.2</v>
      </c>
      <c r="L1159" s="2">
        <v>1062.8</v>
      </c>
      <c r="M1159" s="2">
        <v>1161.3</v>
      </c>
      <c r="N1159" s="2">
        <v>1169.9000000000001</v>
      </c>
      <c r="O1159" s="2">
        <v>1179.4000000000001</v>
      </c>
      <c r="P1159" s="2">
        <v>1219.9000000000001</v>
      </c>
      <c r="Q1159" s="2">
        <v>1227.3</v>
      </c>
      <c r="R1159" s="2">
        <v>7.4</v>
      </c>
      <c r="S1159" s="2" t="s">
        <v>5269</v>
      </c>
      <c r="T1159" s="2">
        <v>7.4</v>
      </c>
    </row>
    <row r="1160" spans="1:20">
      <c r="A1160" s="2" t="s">
        <v>3968</v>
      </c>
      <c r="B1160" s="2" t="s">
        <v>1730</v>
      </c>
      <c r="C1160" s="2" t="s">
        <v>68</v>
      </c>
      <c r="D1160" s="2" t="s">
        <v>224</v>
      </c>
      <c r="E1160" s="2">
        <v>247.8</v>
      </c>
      <c r="F1160" s="2">
        <v>243.5</v>
      </c>
      <c r="G1160" s="2">
        <v>252.7</v>
      </c>
      <c r="H1160" s="2">
        <v>273.8</v>
      </c>
      <c r="I1160" s="2">
        <v>384.5</v>
      </c>
      <c r="J1160" s="2">
        <v>500.7</v>
      </c>
      <c r="K1160" s="2">
        <v>739.6</v>
      </c>
      <c r="L1160" s="2">
        <v>957.8</v>
      </c>
      <c r="M1160" s="2">
        <v>1051.5</v>
      </c>
      <c r="N1160" s="2">
        <v>1060.4000000000001</v>
      </c>
      <c r="O1160" s="2">
        <v>1071.9000000000001</v>
      </c>
      <c r="P1160" s="2">
        <v>1138.4000000000001</v>
      </c>
      <c r="Q1160" s="2">
        <v>1145.5</v>
      </c>
      <c r="R1160" s="2">
        <v>225</v>
      </c>
      <c r="S1160" s="2" t="s">
        <v>5269</v>
      </c>
      <c r="T1160" s="2">
        <v>225</v>
      </c>
    </row>
    <row r="1161" spans="1:20">
      <c r="A1161" s="2" t="s">
        <v>3969</v>
      </c>
      <c r="B1161" s="2" t="s">
        <v>1731</v>
      </c>
      <c r="C1161" s="2" t="s">
        <v>68</v>
      </c>
      <c r="D1161" s="2" t="s">
        <v>224</v>
      </c>
      <c r="E1161" s="2">
        <v>748.3</v>
      </c>
      <c r="F1161" s="2">
        <v>740.5</v>
      </c>
      <c r="G1161" s="2">
        <v>757.9</v>
      </c>
      <c r="H1161" s="2">
        <v>780</v>
      </c>
      <c r="I1161" s="2">
        <v>692.5</v>
      </c>
      <c r="J1161" s="2">
        <v>710.8</v>
      </c>
      <c r="K1161" s="2">
        <v>835</v>
      </c>
      <c r="L1161" s="2">
        <v>953.9</v>
      </c>
      <c r="M1161" s="2">
        <v>1038.2</v>
      </c>
      <c r="N1161" s="2">
        <v>1044.5999999999999</v>
      </c>
      <c r="O1161" s="2">
        <v>1048.4000000000001</v>
      </c>
      <c r="P1161" s="2">
        <v>1033.4000000000001</v>
      </c>
      <c r="Q1161" s="2">
        <v>1040</v>
      </c>
      <c r="R1161" s="2">
        <v>413.6</v>
      </c>
      <c r="S1161" s="2" t="s">
        <v>5269</v>
      </c>
      <c r="T1161" s="2">
        <v>413.6</v>
      </c>
    </row>
    <row r="1162" spans="1:20">
      <c r="A1162" s="2" t="s">
        <v>3970</v>
      </c>
      <c r="B1162" s="2" t="s">
        <v>1732</v>
      </c>
      <c r="C1162" s="2" t="s">
        <v>68</v>
      </c>
      <c r="D1162" s="2" t="s">
        <v>224</v>
      </c>
      <c r="E1162" s="2">
        <v>244.7</v>
      </c>
      <c r="F1162" s="2">
        <v>243.5</v>
      </c>
      <c r="G1162" s="2">
        <v>246.2</v>
      </c>
      <c r="H1162" s="2">
        <v>267.2</v>
      </c>
      <c r="I1162" s="2">
        <v>387.9</v>
      </c>
      <c r="J1162" s="2">
        <v>503.8</v>
      </c>
      <c r="K1162" s="2">
        <v>741.9</v>
      </c>
      <c r="L1162" s="2">
        <v>960.1</v>
      </c>
      <c r="M1162" s="2">
        <v>1053.5</v>
      </c>
      <c r="N1162" s="2">
        <v>1062.4000000000001</v>
      </c>
      <c r="O1162" s="2">
        <v>1074</v>
      </c>
      <c r="P1162" s="2">
        <v>1141.2</v>
      </c>
      <c r="Q1162" s="2">
        <v>1148.3</v>
      </c>
      <c r="R1162" s="2">
        <v>230.4</v>
      </c>
      <c r="S1162" s="2" t="s">
        <v>5269</v>
      </c>
      <c r="T1162" s="2">
        <v>230.4</v>
      </c>
    </row>
    <row r="1163" spans="1:20">
      <c r="A1163" s="2" t="s">
        <v>3971</v>
      </c>
      <c r="B1163" s="2" t="s">
        <v>1733</v>
      </c>
      <c r="C1163" s="2" t="s">
        <v>63</v>
      </c>
      <c r="D1163" s="2" t="s">
        <v>224</v>
      </c>
      <c r="E1163" s="2">
        <v>764.1</v>
      </c>
      <c r="F1163" s="2">
        <v>758.7</v>
      </c>
      <c r="G1163" s="2">
        <v>778.7</v>
      </c>
      <c r="H1163" s="2">
        <v>796.6</v>
      </c>
      <c r="I1163" s="2">
        <v>555.29999999999995</v>
      </c>
      <c r="J1163" s="2">
        <v>434.1</v>
      </c>
      <c r="K1163" s="2">
        <v>248.4</v>
      </c>
      <c r="L1163" s="2">
        <v>237.5</v>
      </c>
      <c r="M1163" s="2">
        <v>290.8</v>
      </c>
      <c r="N1163" s="2">
        <v>297.10000000000002</v>
      </c>
      <c r="O1163" s="2">
        <v>305.60000000000002</v>
      </c>
      <c r="P1163" s="2">
        <v>373.9</v>
      </c>
      <c r="Q1163" s="2">
        <v>379.4</v>
      </c>
      <c r="R1163" s="2">
        <v>214.5</v>
      </c>
      <c r="S1163" s="2" t="s">
        <v>5269</v>
      </c>
      <c r="T1163" s="2">
        <v>214.5</v>
      </c>
    </row>
    <row r="1164" spans="1:20">
      <c r="A1164" s="2" t="s">
        <v>3972</v>
      </c>
      <c r="B1164" s="2" t="s">
        <v>1734</v>
      </c>
      <c r="C1164" s="2" t="s">
        <v>68</v>
      </c>
      <c r="D1164" s="2" t="s">
        <v>224</v>
      </c>
      <c r="E1164" s="2">
        <v>764.5</v>
      </c>
      <c r="F1164" s="2">
        <v>756.7</v>
      </c>
      <c r="G1164" s="2">
        <v>774</v>
      </c>
      <c r="H1164" s="2">
        <v>796.2</v>
      </c>
      <c r="I1164" s="2">
        <v>710.2</v>
      </c>
      <c r="J1164" s="2">
        <v>729.3</v>
      </c>
      <c r="K1164" s="2">
        <v>854</v>
      </c>
      <c r="L1164" s="2">
        <v>971.8</v>
      </c>
      <c r="M1164" s="2">
        <v>1055.5999999999999</v>
      </c>
      <c r="N1164" s="2">
        <v>1061.9000000000001</v>
      </c>
      <c r="O1164" s="2">
        <v>1065.5999999999999</v>
      </c>
      <c r="P1164" s="2">
        <v>1049.0999999999999</v>
      </c>
      <c r="Q1164" s="2">
        <v>1055.7</v>
      </c>
      <c r="R1164" s="2">
        <v>423.6</v>
      </c>
      <c r="S1164" s="2" t="s">
        <v>5269</v>
      </c>
      <c r="T1164" s="2">
        <v>423.6</v>
      </c>
    </row>
    <row r="1165" spans="1:20">
      <c r="A1165" s="2" t="s">
        <v>3973</v>
      </c>
      <c r="B1165" s="2" t="s">
        <v>1735</v>
      </c>
      <c r="C1165" s="2" t="s">
        <v>68</v>
      </c>
      <c r="D1165" s="2" t="s">
        <v>224</v>
      </c>
      <c r="E1165" s="2">
        <v>750</v>
      </c>
      <c r="F1165" s="2">
        <v>742.1</v>
      </c>
      <c r="G1165" s="2">
        <v>759.5</v>
      </c>
      <c r="H1165" s="2">
        <v>781.7</v>
      </c>
      <c r="I1165" s="2">
        <v>694.2</v>
      </c>
      <c r="J1165" s="2">
        <v>712.5</v>
      </c>
      <c r="K1165" s="2">
        <v>836.5</v>
      </c>
      <c r="L1165" s="2">
        <v>955.1</v>
      </c>
      <c r="M1165" s="2">
        <v>1039.3</v>
      </c>
      <c r="N1165" s="2">
        <v>1045.7</v>
      </c>
      <c r="O1165" s="2">
        <v>1049.5</v>
      </c>
      <c r="P1165" s="2">
        <v>1034.2</v>
      </c>
      <c r="Q1165" s="2">
        <v>1040.9000000000001</v>
      </c>
      <c r="R1165" s="2">
        <v>414.9</v>
      </c>
      <c r="S1165" s="2" t="s">
        <v>5269</v>
      </c>
      <c r="T1165" s="2">
        <v>414.9</v>
      </c>
    </row>
    <row r="1166" spans="1:20">
      <c r="A1166" s="2" t="s">
        <v>3974</v>
      </c>
      <c r="B1166" s="2" t="s">
        <v>1736</v>
      </c>
      <c r="C1166" s="2" t="s">
        <v>68</v>
      </c>
      <c r="D1166" s="2" t="s">
        <v>224</v>
      </c>
      <c r="E1166" s="2">
        <v>289.10000000000002</v>
      </c>
      <c r="F1166" s="2">
        <v>283.39999999999998</v>
      </c>
      <c r="G1166" s="2">
        <v>293.3</v>
      </c>
      <c r="H1166" s="2">
        <v>311.5</v>
      </c>
      <c r="I1166" s="2">
        <v>394.5</v>
      </c>
      <c r="J1166" s="2">
        <v>510.1</v>
      </c>
      <c r="K1166" s="2">
        <v>752.6</v>
      </c>
      <c r="L1166" s="2">
        <v>970.1</v>
      </c>
      <c r="M1166" s="2">
        <v>1065.5</v>
      </c>
      <c r="N1166" s="2">
        <v>1074.4000000000001</v>
      </c>
      <c r="O1166" s="2">
        <v>1085.5999999999999</v>
      </c>
      <c r="P1166" s="2">
        <v>1147.0999999999999</v>
      </c>
      <c r="Q1166" s="2">
        <v>1154.3</v>
      </c>
      <c r="R1166" s="2">
        <v>183.4</v>
      </c>
      <c r="S1166" s="2" t="s">
        <v>5269</v>
      </c>
      <c r="T1166" s="2">
        <v>183.4</v>
      </c>
    </row>
    <row r="1167" spans="1:20">
      <c r="A1167" s="2" t="s">
        <v>3975</v>
      </c>
      <c r="B1167" s="2" t="s">
        <v>1738</v>
      </c>
      <c r="C1167" s="2" t="s">
        <v>68</v>
      </c>
      <c r="D1167" s="2" t="s">
        <v>224</v>
      </c>
      <c r="E1167" s="2">
        <v>753.9</v>
      </c>
      <c r="F1167" s="2">
        <v>746</v>
      </c>
      <c r="G1167" s="2">
        <v>763.4</v>
      </c>
      <c r="H1167" s="2">
        <v>785.5</v>
      </c>
      <c r="I1167" s="2">
        <v>698.6</v>
      </c>
      <c r="J1167" s="2">
        <v>717.3</v>
      </c>
      <c r="K1167" s="2">
        <v>841.8</v>
      </c>
      <c r="L1167" s="2">
        <v>960.4</v>
      </c>
      <c r="M1167" s="2">
        <v>1044.5999999999999</v>
      </c>
      <c r="N1167" s="2">
        <v>1051</v>
      </c>
      <c r="O1167" s="2">
        <v>1054.7</v>
      </c>
      <c r="P1167" s="2">
        <v>1039.2</v>
      </c>
      <c r="Q1167" s="2">
        <v>1045.8</v>
      </c>
      <c r="R1167" s="2">
        <v>416.7</v>
      </c>
      <c r="S1167" s="2" t="s">
        <v>5269</v>
      </c>
      <c r="T1167" s="2">
        <v>416.7</v>
      </c>
    </row>
    <row r="1168" spans="1:20">
      <c r="A1168" s="2" t="s">
        <v>3976</v>
      </c>
      <c r="B1168" s="2" t="s">
        <v>1739</v>
      </c>
      <c r="C1168" s="2" t="s">
        <v>68</v>
      </c>
      <c r="D1168" s="2" t="s">
        <v>224</v>
      </c>
      <c r="E1168" s="2">
        <v>475.7</v>
      </c>
      <c r="F1168" s="2">
        <v>469.7</v>
      </c>
      <c r="G1168" s="2">
        <v>479.6</v>
      </c>
      <c r="H1168" s="2">
        <v>496.3</v>
      </c>
      <c r="I1168" s="2">
        <v>531.4</v>
      </c>
      <c r="J1168" s="2">
        <v>626.1</v>
      </c>
      <c r="K1168" s="2">
        <v>859.5</v>
      </c>
      <c r="L1168" s="2">
        <v>1064.2</v>
      </c>
      <c r="M1168" s="2">
        <v>1162.7</v>
      </c>
      <c r="N1168" s="2">
        <v>1171.3</v>
      </c>
      <c r="O1168" s="2">
        <v>1180.8</v>
      </c>
      <c r="P1168" s="2">
        <v>1221.4000000000001</v>
      </c>
      <c r="Q1168" s="2">
        <v>1228.8</v>
      </c>
      <c r="R1168" s="2">
        <v>6</v>
      </c>
      <c r="S1168" s="2" t="s">
        <v>5269</v>
      </c>
      <c r="T1168" s="2">
        <v>6</v>
      </c>
    </row>
    <row r="1169" spans="1:20">
      <c r="A1169" s="2" t="s">
        <v>3977</v>
      </c>
      <c r="B1169" s="2" t="s">
        <v>1740</v>
      </c>
      <c r="C1169" s="2" t="s">
        <v>68</v>
      </c>
      <c r="D1169" s="2" t="s">
        <v>224</v>
      </c>
      <c r="E1169" s="2">
        <v>245.2</v>
      </c>
      <c r="F1169" s="2">
        <v>244.2</v>
      </c>
      <c r="G1169" s="2">
        <v>246.1</v>
      </c>
      <c r="H1169" s="2">
        <v>266.8</v>
      </c>
      <c r="I1169" s="2">
        <v>388.6</v>
      </c>
      <c r="J1169" s="2">
        <v>504.5</v>
      </c>
      <c r="K1169" s="2">
        <v>742.6</v>
      </c>
      <c r="L1169" s="2">
        <v>960.8</v>
      </c>
      <c r="M1169" s="2">
        <v>1054.2</v>
      </c>
      <c r="N1169" s="2">
        <v>1063.0999999999999</v>
      </c>
      <c r="O1169" s="2">
        <v>1074.7</v>
      </c>
      <c r="P1169" s="2">
        <v>1141.9000000000001</v>
      </c>
      <c r="Q1169" s="2">
        <v>1149</v>
      </c>
      <c r="R1169" s="2">
        <v>230.3</v>
      </c>
      <c r="S1169" s="2" t="s">
        <v>5269</v>
      </c>
      <c r="T1169" s="2">
        <v>230.3</v>
      </c>
    </row>
    <row r="1170" spans="1:20">
      <c r="A1170" s="2" t="s">
        <v>3978</v>
      </c>
      <c r="B1170" s="2" t="s">
        <v>1741</v>
      </c>
      <c r="C1170" s="2" t="s">
        <v>68</v>
      </c>
      <c r="D1170" s="2" t="s">
        <v>224</v>
      </c>
      <c r="E1170" s="2">
        <v>483.8</v>
      </c>
      <c r="F1170" s="2">
        <v>477.8</v>
      </c>
      <c r="G1170" s="2">
        <v>487.6</v>
      </c>
      <c r="H1170" s="2">
        <v>504.2</v>
      </c>
      <c r="I1170" s="2">
        <v>539.4</v>
      </c>
      <c r="J1170" s="2">
        <v>633.6</v>
      </c>
      <c r="K1170" s="2">
        <v>866.5</v>
      </c>
      <c r="L1170" s="2">
        <v>1070.7</v>
      </c>
      <c r="M1170" s="2">
        <v>1169.2</v>
      </c>
      <c r="N1170" s="2">
        <v>1177.8</v>
      </c>
      <c r="O1170" s="2">
        <v>1187.2</v>
      </c>
      <c r="P1170" s="2">
        <v>1227.0999999999999</v>
      </c>
      <c r="Q1170" s="2">
        <v>1234.5999999999999</v>
      </c>
      <c r="R1170" s="2">
        <v>11.8</v>
      </c>
      <c r="S1170" s="2" t="s">
        <v>5269</v>
      </c>
      <c r="T1170" s="2">
        <v>11.8</v>
      </c>
    </row>
    <row r="1171" spans="1:20">
      <c r="A1171" s="2" t="s">
        <v>3979</v>
      </c>
      <c r="B1171" s="2" t="s">
        <v>1742</v>
      </c>
      <c r="C1171" s="2" t="s">
        <v>68</v>
      </c>
      <c r="D1171" s="2" t="s">
        <v>224</v>
      </c>
      <c r="E1171" s="2">
        <v>420</v>
      </c>
      <c r="F1171" s="2">
        <v>415.4</v>
      </c>
      <c r="G1171" s="2">
        <v>421.2</v>
      </c>
      <c r="H1171" s="2">
        <v>434.3</v>
      </c>
      <c r="I1171" s="2">
        <v>511.8</v>
      </c>
      <c r="J1171" s="2">
        <v>619.5</v>
      </c>
      <c r="K1171" s="2">
        <v>861.1</v>
      </c>
      <c r="L1171" s="2">
        <v>1073.9000000000001</v>
      </c>
      <c r="M1171" s="2">
        <v>1171.5</v>
      </c>
      <c r="N1171" s="2">
        <v>1180.4000000000001</v>
      </c>
      <c r="O1171" s="2">
        <v>1190.7</v>
      </c>
      <c r="P1171" s="2">
        <v>1241.5</v>
      </c>
      <c r="Q1171" s="2">
        <v>1248.9000000000001</v>
      </c>
      <c r="R1171" s="2">
        <v>81.5</v>
      </c>
      <c r="S1171" s="2" t="s">
        <v>5269</v>
      </c>
      <c r="T1171" s="2">
        <v>81.5</v>
      </c>
    </row>
    <row r="1172" spans="1:20">
      <c r="A1172" s="2" t="s">
        <v>3980</v>
      </c>
      <c r="B1172" s="2" t="s">
        <v>1743</v>
      </c>
      <c r="C1172" s="2" t="s">
        <v>68</v>
      </c>
      <c r="D1172" s="2" t="s">
        <v>224</v>
      </c>
      <c r="E1172" s="2">
        <v>247.1</v>
      </c>
      <c r="F1172" s="2">
        <v>247.3</v>
      </c>
      <c r="G1172" s="2">
        <v>243.9</v>
      </c>
      <c r="H1172" s="2">
        <v>262.8</v>
      </c>
      <c r="I1172" s="2">
        <v>392</v>
      </c>
      <c r="J1172" s="2">
        <v>507.8</v>
      </c>
      <c r="K1172" s="2">
        <v>745.3</v>
      </c>
      <c r="L1172" s="2">
        <v>963.6</v>
      </c>
      <c r="M1172" s="2">
        <v>1056.8</v>
      </c>
      <c r="N1172" s="2">
        <v>1065.7</v>
      </c>
      <c r="O1172" s="2">
        <v>1077.3</v>
      </c>
      <c r="P1172" s="2">
        <v>1144.9000000000001</v>
      </c>
      <c r="Q1172" s="2">
        <v>1152</v>
      </c>
      <c r="R1172" s="2">
        <v>232.7</v>
      </c>
      <c r="S1172" s="2" t="s">
        <v>5269</v>
      </c>
      <c r="T1172" s="2">
        <v>232.7</v>
      </c>
    </row>
    <row r="1173" spans="1:20">
      <c r="A1173" s="2" t="s">
        <v>3981</v>
      </c>
      <c r="B1173" s="2" t="s">
        <v>1744</v>
      </c>
      <c r="C1173" s="2" t="s">
        <v>68</v>
      </c>
      <c r="D1173" s="2" t="s">
        <v>224</v>
      </c>
      <c r="E1173" s="2">
        <v>769.7</v>
      </c>
      <c r="F1173" s="2">
        <v>761.9</v>
      </c>
      <c r="G1173" s="2">
        <v>779.2</v>
      </c>
      <c r="H1173" s="2">
        <v>801.3</v>
      </c>
      <c r="I1173" s="2">
        <v>716.6</v>
      </c>
      <c r="J1173" s="2">
        <v>736.7</v>
      </c>
      <c r="K1173" s="2">
        <v>862.9</v>
      </c>
      <c r="L1173" s="2">
        <v>981.3</v>
      </c>
      <c r="M1173" s="2">
        <v>1065.2</v>
      </c>
      <c r="N1173" s="2">
        <v>1071.5</v>
      </c>
      <c r="O1173" s="2">
        <v>1075.0999999999999</v>
      </c>
      <c r="P1173" s="2">
        <v>1058.5999999999999</v>
      </c>
      <c r="Q1173" s="2">
        <v>1065.2</v>
      </c>
      <c r="R1173" s="2">
        <v>424.8</v>
      </c>
      <c r="S1173" s="2" t="s">
        <v>5269</v>
      </c>
      <c r="T1173" s="2">
        <v>424.8</v>
      </c>
    </row>
    <row r="1174" spans="1:20">
      <c r="A1174" s="2" t="s">
        <v>3982</v>
      </c>
      <c r="B1174" s="2" t="s">
        <v>1746</v>
      </c>
      <c r="C1174" s="2" t="s">
        <v>68</v>
      </c>
      <c r="D1174" s="2" t="s">
        <v>224</v>
      </c>
      <c r="E1174" s="2">
        <v>624.20000000000005</v>
      </c>
      <c r="F1174" s="2">
        <v>616.4</v>
      </c>
      <c r="G1174" s="2">
        <v>634.20000000000005</v>
      </c>
      <c r="H1174" s="2">
        <v>656.3</v>
      </c>
      <c r="I1174" s="2">
        <v>559.4</v>
      </c>
      <c r="J1174" s="2">
        <v>573.4</v>
      </c>
      <c r="K1174" s="2">
        <v>703.5</v>
      </c>
      <c r="L1174" s="2">
        <v>842.6</v>
      </c>
      <c r="M1174" s="2">
        <v>933.8</v>
      </c>
      <c r="N1174" s="2">
        <v>941.1</v>
      </c>
      <c r="O1174" s="2">
        <v>946.7</v>
      </c>
      <c r="P1174" s="2">
        <v>950.4</v>
      </c>
      <c r="Q1174" s="2">
        <v>957.6</v>
      </c>
      <c r="R1174" s="2">
        <v>339.9</v>
      </c>
      <c r="S1174" s="2" t="s">
        <v>5269</v>
      </c>
      <c r="T1174" s="2">
        <v>339.9</v>
      </c>
    </row>
    <row r="1175" spans="1:20">
      <c r="A1175" s="2" t="s">
        <v>3983</v>
      </c>
      <c r="B1175" s="2" t="s">
        <v>1747</v>
      </c>
      <c r="C1175" s="2" t="s">
        <v>68</v>
      </c>
      <c r="D1175" s="2" t="s">
        <v>224</v>
      </c>
      <c r="E1175" s="2">
        <v>752.2</v>
      </c>
      <c r="F1175" s="2">
        <v>744.4</v>
      </c>
      <c r="G1175" s="2">
        <v>761.8</v>
      </c>
      <c r="H1175" s="2">
        <v>783.9</v>
      </c>
      <c r="I1175" s="2">
        <v>696.6</v>
      </c>
      <c r="J1175" s="2">
        <v>715</v>
      </c>
      <c r="K1175" s="2">
        <v>839</v>
      </c>
      <c r="L1175" s="2">
        <v>957.4</v>
      </c>
      <c r="M1175" s="2">
        <v>1041.5999999999999</v>
      </c>
      <c r="N1175" s="2">
        <v>1048</v>
      </c>
      <c r="O1175" s="2">
        <v>1051.7</v>
      </c>
      <c r="P1175" s="2">
        <v>1036.2</v>
      </c>
      <c r="Q1175" s="2">
        <v>1042.9000000000001</v>
      </c>
      <c r="R1175" s="2">
        <v>416.4</v>
      </c>
      <c r="S1175" s="2" t="s">
        <v>5269</v>
      </c>
      <c r="T1175" s="2">
        <v>416.4</v>
      </c>
    </row>
    <row r="1176" spans="1:20">
      <c r="A1176" s="2" t="s">
        <v>3984</v>
      </c>
      <c r="B1176" s="2" t="s">
        <v>1748</v>
      </c>
      <c r="C1176" s="2" t="s">
        <v>68</v>
      </c>
      <c r="D1176" s="2" t="s">
        <v>224</v>
      </c>
      <c r="E1176" s="2">
        <v>379.8</v>
      </c>
      <c r="F1176" s="2">
        <v>372.2</v>
      </c>
      <c r="G1176" s="2">
        <v>388.1</v>
      </c>
      <c r="H1176" s="2">
        <v>409.6</v>
      </c>
      <c r="I1176" s="2">
        <v>387.8</v>
      </c>
      <c r="J1176" s="2">
        <v>479.5</v>
      </c>
      <c r="K1176" s="2">
        <v>715.8</v>
      </c>
      <c r="L1176" s="2">
        <v>925.3</v>
      </c>
      <c r="M1176" s="2">
        <v>1023.4</v>
      </c>
      <c r="N1176" s="2">
        <v>1032.0999999999999</v>
      </c>
      <c r="O1176" s="2">
        <v>1042.2</v>
      </c>
      <c r="P1176" s="2">
        <v>1090.7</v>
      </c>
      <c r="Q1176" s="2">
        <v>1098.0999999999999</v>
      </c>
      <c r="R1176" s="2">
        <v>147</v>
      </c>
      <c r="S1176" s="2" t="s">
        <v>5269</v>
      </c>
      <c r="T1176" s="2">
        <v>147</v>
      </c>
    </row>
    <row r="1177" spans="1:20">
      <c r="A1177" s="2" t="s">
        <v>3985</v>
      </c>
      <c r="B1177" s="2" t="s">
        <v>1749</v>
      </c>
      <c r="C1177" s="2" t="s">
        <v>68</v>
      </c>
      <c r="D1177" s="2" t="s">
        <v>224</v>
      </c>
      <c r="E1177" s="2">
        <v>332.7</v>
      </c>
      <c r="F1177" s="2">
        <v>325.39999999999998</v>
      </c>
      <c r="G1177" s="2">
        <v>340</v>
      </c>
      <c r="H1177" s="2">
        <v>360.8</v>
      </c>
      <c r="I1177" s="2">
        <v>381.2</v>
      </c>
      <c r="J1177" s="2">
        <v>488.8</v>
      </c>
      <c r="K1177" s="2">
        <v>731.3</v>
      </c>
      <c r="L1177" s="2">
        <v>945.9</v>
      </c>
      <c r="M1177" s="2">
        <v>1042.9000000000001</v>
      </c>
      <c r="N1177" s="2">
        <v>1051.8</v>
      </c>
      <c r="O1177" s="2">
        <v>1062.4000000000001</v>
      </c>
      <c r="P1177" s="2">
        <v>1117.5999999999999</v>
      </c>
      <c r="Q1177" s="2">
        <v>1124.9000000000001</v>
      </c>
      <c r="R1177" s="2">
        <v>155.30000000000001</v>
      </c>
      <c r="S1177" s="2" t="s">
        <v>5269</v>
      </c>
      <c r="T1177" s="2">
        <v>155.30000000000001</v>
      </c>
    </row>
    <row r="1178" spans="1:20">
      <c r="A1178" s="2" t="s">
        <v>3986</v>
      </c>
      <c r="B1178" s="2" t="s">
        <v>1750</v>
      </c>
      <c r="C1178" s="2" t="s">
        <v>68</v>
      </c>
      <c r="D1178" s="2" t="s">
        <v>224</v>
      </c>
      <c r="E1178" s="2">
        <v>419.9</v>
      </c>
      <c r="F1178" s="2">
        <v>413.3</v>
      </c>
      <c r="G1178" s="2">
        <v>430</v>
      </c>
      <c r="H1178" s="2">
        <v>449.8</v>
      </c>
      <c r="I1178" s="2">
        <v>332.8</v>
      </c>
      <c r="J1178" s="2">
        <v>321</v>
      </c>
      <c r="K1178" s="2">
        <v>560.29999999999995</v>
      </c>
      <c r="L1178" s="2">
        <v>776.3</v>
      </c>
      <c r="M1178" s="2">
        <v>872.6</v>
      </c>
      <c r="N1178" s="2">
        <v>881.5</v>
      </c>
      <c r="O1178" s="2">
        <v>892.3</v>
      </c>
      <c r="P1178" s="2">
        <v>953.2</v>
      </c>
      <c r="Q1178" s="2">
        <v>960.3</v>
      </c>
      <c r="R1178" s="2">
        <v>307</v>
      </c>
      <c r="S1178" s="2" t="s">
        <v>5269</v>
      </c>
      <c r="T1178" s="2">
        <v>307</v>
      </c>
    </row>
    <row r="1179" spans="1:20">
      <c r="A1179" s="2" t="s">
        <v>3987</v>
      </c>
      <c r="B1179" s="2" t="s">
        <v>1751</v>
      </c>
      <c r="C1179" s="2" t="s">
        <v>68</v>
      </c>
      <c r="D1179" s="2" t="s">
        <v>224</v>
      </c>
      <c r="E1179" s="2">
        <v>766.5</v>
      </c>
      <c r="F1179" s="2">
        <v>758.7</v>
      </c>
      <c r="G1179" s="2">
        <v>776</v>
      </c>
      <c r="H1179" s="2">
        <v>798.2</v>
      </c>
      <c r="I1179" s="2">
        <v>711.5</v>
      </c>
      <c r="J1179" s="2">
        <v>730.1</v>
      </c>
      <c r="K1179" s="2">
        <v>853.5</v>
      </c>
      <c r="L1179" s="2">
        <v>970.2</v>
      </c>
      <c r="M1179" s="2">
        <v>1053.7</v>
      </c>
      <c r="N1179" s="2">
        <v>1060</v>
      </c>
      <c r="O1179" s="2">
        <v>1063.5999999999999</v>
      </c>
      <c r="P1179" s="2">
        <v>1046.5999999999999</v>
      </c>
      <c r="Q1179" s="2">
        <v>1053.2</v>
      </c>
      <c r="R1179" s="2">
        <v>427</v>
      </c>
      <c r="S1179" s="2" t="s">
        <v>5269</v>
      </c>
      <c r="T1179" s="2">
        <v>427</v>
      </c>
    </row>
    <row r="1180" spans="1:20">
      <c r="A1180" s="2" t="s">
        <v>3988</v>
      </c>
      <c r="B1180" s="2" t="s">
        <v>1752</v>
      </c>
      <c r="C1180" s="2" t="s">
        <v>68</v>
      </c>
      <c r="D1180" s="2" t="s">
        <v>224</v>
      </c>
      <c r="E1180" s="2">
        <v>716</v>
      </c>
      <c r="F1180" s="2">
        <v>708.3</v>
      </c>
      <c r="G1180" s="2">
        <v>726.2</v>
      </c>
      <c r="H1180" s="2">
        <v>748.2</v>
      </c>
      <c r="I1180" s="2">
        <v>643.70000000000005</v>
      </c>
      <c r="J1180" s="2">
        <v>647</v>
      </c>
      <c r="K1180" s="2">
        <v>742.4</v>
      </c>
      <c r="L1180" s="2">
        <v>844.8</v>
      </c>
      <c r="M1180" s="2">
        <v>926.4</v>
      </c>
      <c r="N1180" s="2">
        <v>932.5</v>
      </c>
      <c r="O1180" s="2">
        <v>935.9</v>
      </c>
      <c r="P1180" s="2">
        <v>919</v>
      </c>
      <c r="Q1180" s="2">
        <v>925.6</v>
      </c>
      <c r="R1180" s="2">
        <v>437.4</v>
      </c>
      <c r="S1180" s="2" t="s">
        <v>5269</v>
      </c>
      <c r="T1180" s="2">
        <v>437.4</v>
      </c>
    </row>
    <row r="1181" spans="1:20">
      <c r="A1181" s="2" t="s">
        <v>3989</v>
      </c>
      <c r="B1181" s="2" t="s">
        <v>1753</v>
      </c>
      <c r="C1181" s="2" t="s">
        <v>68</v>
      </c>
      <c r="D1181" s="2" t="s">
        <v>224</v>
      </c>
      <c r="E1181" s="2">
        <v>354.4</v>
      </c>
      <c r="F1181" s="2">
        <v>347.7</v>
      </c>
      <c r="G1181" s="2">
        <v>364.6</v>
      </c>
      <c r="H1181" s="2">
        <v>384.8</v>
      </c>
      <c r="I1181" s="2">
        <v>267.5</v>
      </c>
      <c r="J1181" s="2">
        <v>380.5</v>
      </c>
      <c r="K1181" s="2">
        <v>622.4</v>
      </c>
      <c r="L1181" s="2">
        <v>840</v>
      </c>
      <c r="M1181" s="2">
        <v>935.3</v>
      </c>
      <c r="N1181" s="2">
        <v>944.2</v>
      </c>
      <c r="O1181" s="2">
        <v>955.3</v>
      </c>
      <c r="P1181" s="2">
        <v>1018.6</v>
      </c>
      <c r="Q1181" s="2">
        <v>1025.8</v>
      </c>
      <c r="R1181" s="2">
        <v>265.10000000000002</v>
      </c>
      <c r="S1181" s="2" t="s">
        <v>5269</v>
      </c>
      <c r="T1181" s="2">
        <v>265.10000000000002</v>
      </c>
    </row>
    <row r="1182" spans="1:20">
      <c r="A1182" s="2" t="s">
        <v>3990</v>
      </c>
      <c r="B1182" s="2" t="s">
        <v>1754</v>
      </c>
      <c r="C1182" s="2" t="s">
        <v>68</v>
      </c>
      <c r="D1182" s="2" t="s">
        <v>224</v>
      </c>
      <c r="E1182" s="2">
        <v>422.2</v>
      </c>
      <c r="F1182" s="2">
        <v>417.7</v>
      </c>
      <c r="G1182" s="2">
        <v>423.4</v>
      </c>
      <c r="H1182" s="2">
        <v>436.3</v>
      </c>
      <c r="I1182" s="2">
        <v>514.6</v>
      </c>
      <c r="J1182" s="2">
        <v>622.29999999999995</v>
      </c>
      <c r="K1182" s="2">
        <v>864</v>
      </c>
      <c r="L1182" s="2">
        <v>1076.8</v>
      </c>
      <c r="M1182" s="2">
        <v>1174.4000000000001</v>
      </c>
      <c r="N1182" s="2">
        <v>1183.2</v>
      </c>
      <c r="O1182" s="2">
        <v>1193.5999999999999</v>
      </c>
      <c r="P1182" s="2">
        <v>1244.3</v>
      </c>
      <c r="Q1182" s="2">
        <v>1251.7</v>
      </c>
      <c r="R1182" s="2">
        <v>81.900000000000006</v>
      </c>
      <c r="S1182" s="2" t="s">
        <v>5269</v>
      </c>
      <c r="T1182" s="2">
        <v>81.900000000000006</v>
      </c>
    </row>
    <row r="1183" spans="1:20">
      <c r="A1183" s="2" t="s">
        <v>3991</v>
      </c>
      <c r="B1183" s="2" t="s">
        <v>1755</v>
      </c>
      <c r="C1183" s="2" t="s">
        <v>68</v>
      </c>
      <c r="D1183" s="2" t="s">
        <v>224</v>
      </c>
      <c r="E1183" s="2">
        <v>421.4</v>
      </c>
      <c r="F1183" s="2">
        <v>416.8</v>
      </c>
      <c r="G1183" s="2">
        <v>422.6</v>
      </c>
      <c r="H1183" s="2">
        <v>435.7</v>
      </c>
      <c r="I1183" s="2">
        <v>513.29999999999995</v>
      </c>
      <c r="J1183" s="2">
        <v>620.9</v>
      </c>
      <c r="K1183" s="2">
        <v>862.5</v>
      </c>
      <c r="L1183" s="2">
        <v>1075.3</v>
      </c>
      <c r="M1183" s="2">
        <v>1172.9000000000001</v>
      </c>
      <c r="N1183" s="2">
        <v>1181.8</v>
      </c>
      <c r="O1183" s="2">
        <v>1192.0999999999999</v>
      </c>
      <c r="P1183" s="2">
        <v>1242.8</v>
      </c>
      <c r="Q1183" s="2">
        <v>1250.2</v>
      </c>
      <c r="R1183" s="2">
        <v>81.099999999999994</v>
      </c>
      <c r="S1183" s="2" t="s">
        <v>5269</v>
      </c>
      <c r="T1183" s="2">
        <v>81.099999999999994</v>
      </c>
    </row>
    <row r="1184" spans="1:20">
      <c r="A1184" s="2" t="s">
        <v>3992</v>
      </c>
      <c r="B1184" s="2" t="s">
        <v>1756</v>
      </c>
      <c r="C1184" s="2" t="s">
        <v>68</v>
      </c>
      <c r="D1184" s="2" t="s">
        <v>224</v>
      </c>
      <c r="E1184" s="2">
        <v>399.7</v>
      </c>
      <c r="F1184" s="2">
        <v>392.1</v>
      </c>
      <c r="G1184" s="2">
        <v>407.9</v>
      </c>
      <c r="H1184" s="2">
        <v>429.4</v>
      </c>
      <c r="I1184" s="2">
        <v>402.5</v>
      </c>
      <c r="J1184" s="2">
        <v>488.2</v>
      </c>
      <c r="K1184" s="2">
        <v>720.6</v>
      </c>
      <c r="L1184" s="2">
        <v>927.3</v>
      </c>
      <c r="M1184" s="2">
        <v>1025.7</v>
      </c>
      <c r="N1184" s="2">
        <v>1034.4000000000001</v>
      </c>
      <c r="O1184" s="2">
        <v>1044.2</v>
      </c>
      <c r="P1184" s="2">
        <v>1089.5999999999999</v>
      </c>
      <c r="Q1184" s="2">
        <v>1097</v>
      </c>
      <c r="R1184" s="2">
        <v>140</v>
      </c>
      <c r="S1184" s="2" t="s">
        <v>5269</v>
      </c>
      <c r="T1184" s="2">
        <v>140</v>
      </c>
    </row>
    <row r="1185" spans="1:20">
      <c r="A1185" s="2" t="s">
        <v>3993</v>
      </c>
      <c r="B1185" s="2" t="s">
        <v>1757</v>
      </c>
      <c r="C1185" s="2" t="s">
        <v>68</v>
      </c>
      <c r="D1185" s="2" t="s">
        <v>224</v>
      </c>
      <c r="E1185" s="2">
        <v>300.10000000000002</v>
      </c>
      <c r="F1185" s="2">
        <v>295.8</v>
      </c>
      <c r="G1185" s="2">
        <v>301.3</v>
      </c>
      <c r="H1185" s="2">
        <v>315.7</v>
      </c>
      <c r="I1185" s="2">
        <v>416.9</v>
      </c>
      <c r="J1185" s="2">
        <v>532.5</v>
      </c>
      <c r="K1185" s="2">
        <v>775</v>
      </c>
      <c r="L1185" s="2">
        <v>992.5</v>
      </c>
      <c r="M1185" s="2">
        <v>1087.9000000000001</v>
      </c>
      <c r="N1185" s="2">
        <v>1096.8</v>
      </c>
      <c r="O1185" s="2">
        <v>1107.9000000000001</v>
      </c>
      <c r="P1185" s="2">
        <v>1169.5</v>
      </c>
      <c r="Q1185" s="2">
        <v>1176.7</v>
      </c>
      <c r="R1185" s="2">
        <v>177.6</v>
      </c>
      <c r="S1185" s="2" t="s">
        <v>5269</v>
      </c>
      <c r="T1185" s="2">
        <v>177.6</v>
      </c>
    </row>
    <row r="1186" spans="1:20">
      <c r="A1186" s="2" t="s">
        <v>3994</v>
      </c>
      <c r="B1186" s="2" t="s">
        <v>1759</v>
      </c>
      <c r="C1186" s="2" t="s">
        <v>75</v>
      </c>
      <c r="D1186" s="2" t="s">
        <v>224</v>
      </c>
      <c r="E1186" s="2">
        <v>649.70000000000005</v>
      </c>
      <c r="F1186" s="2">
        <v>646</v>
      </c>
      <c r="G1186" s="2">
        <v>652.6</v>
      </c>
      <c r="H1186" s="2">
        <v>669.8</v>
      </c>
      <c r="I1186" s="2">
        <v>690.5</v>
      </c>
      <c r="J1186" s="2">
        <v>739.8</v>
      </c>
      <c r="K1186" s="2">
        <v>882.5</v>
      </c>
      <c r="L1186" s="2">
        <v>1017</v>
      </c>
      <c r="M1186" s="2">
        <v>1096</v>
      </c>
      <c r="N1186" s="2">
        <v>1102.5</v>
      </c>
      <c r="O1186" s="2">
        <v>1107.9000000000001</v>
      </c>
      <c r="P1186" s="2">
        <v>1113.8</v>
      </c>
      <c r="Q1186" s="2">
        <v>1119.9000000000001</v>
      </c>
      <c r="R1186" s="2">
        <v>619.1</v>
      </c>
      <c r="S1186" s="2" t="s">
        <v>5269</v>
      </c>
      <c r="T1186" s="2">
        <v>619.1</v>
      </c>
    </row>
    <row r="1187" spans="1:20">
      <c r="A1187" s="2" t="s">
        <v>3995</v>
      </c>
      <c r="B1187" s="2" t="s">
        <v>1761</v>
      </c>
      <c r="C1187" s="2" t="s">
        <v>68</v>
      </c>
      <c r="D1187" s="2" t="s">
        <v>224</v>
      </c>
      <c r="E1187" s="2">
        <v>768.6</v>
      </c>
      <c r="F1187" s="2">
        <v>760.8</v>
      </c>
      <c r="G1187" s="2">
        <v>778.1</v>
      </c>
      <c r="H1187" s="2">
        <v>800.2</v>
      </c>
      <c r="I1187" s="2">
        <v>713.9</v>
      </c>
      <c r="J1187" s="2">
        <v>732.8</v>
      </c>
      <c r="K1187" s="2">
        <v>856.6</v>
      </c>
      <c r="L1187" s="2">
        <v>973.3</v>
      </c>
      <c r="M1187" s="2">
        <v>1056.8</v>
      </c>
      <c r="N1187" s="2">
        <v>1063.0999999999999</v>
      </c>
      <c r="O1187" s="2">
        <v>1066.7</v>
      </c>
      <c r="P1187" s="2">
        <v>1049.5999999999999</v>
      </c>
      <c r="Q1187" s="2">
        <v>1056.2</v>
      </c>
      <c r="R1187" s="2">
        <v>427.9</v>
      </c>
      <c r="S1187" s="2" t="s">
        <v>5269</v>
      </c>
      <c r="T1187" s="2">
        <v>427.9</v>
      </c>
    </row>
    <row r="1188" spans="1:20">
      <c r="A1188" s="2" t="s">
        <v>3996</v>
      </c>
      <c r="B1188" s="2" t="s">
        <v>1762</v>
      </c>
      <c r="C1188" s="2" t="s">
        <v>68</v>
      </c>
      <c r="D1188" s="2" t="s">
        <v>224</v>
      </c>
      <c r="E1188" s="2">
        <v>310.7</v>
      </c>
      <c r="F1188" s="2">
        <v>304.89999999999998</v>
      </c>
      <c r="G1188" s="2">
        <v>314.7</v>
      </c>
      <c r="H1188" s="2">
        <v>332.3</v>
      </c>
      <c r="I1188" s="2">
        <v>405.5</v>
      </c>
      <c r="J1188" s="2">
        <v>519.20000000000005</v>
      </c>
      <c r="K1188" s="2">
        <v>762.4</v>
      </c>
      <c r="L1188" s="2">
        <v>979</v>
      </c>
      <c r="M1188" s="2">
        <v>1075.0999999999999</v>
      </c>
      <c r="N1188" s="2">
        <v>1084</v>
      </c>
      <c r="O1188" s="2">
        <v>1095</v>
      </c>
      <c r="P1188" s="2">
        <v>1153.9000000000001</v>
      </c>
      <c r="Q1188" s="2">
        <v>1161.2</v>
      </c>
      <c r="R1188" s="2">
        <v>161.80000000000001</v>
      </c>
      <c r="S1188" s="2" t="s">
        <v>5269</v>
      </c>
      <c r="T1188" s="2">
        <v>161.80000000000001</v>
      </c>
    </row>
    <row r="1189" spans="1:20">
      <c r="A1189" s="2" t="s">
        <v>3997</v>
      </c>
      <c r="B1189" s="2" t="s">
        <v>1763</v>
      </c>
      <c r="C1189" s="2" t="s">
        <v>68</v>
      </c>
      <c r="D1189" s="2" t="s">
        <v>224</v>
      </c>
      <c r="E1189" s="2">
        <v>481.7</v>
      </c>
      <c r="F1189" s="2">
        <v>475.8</v>
      </c>
      <c r="G1189" s="2">
        <v>485.5</v>
      </c>
      <c r="H1189" s="2">
        <v>502.1</v>
      </c>
      <c r="I1189" s="2">
        <v>538.1</v>
      </c>
      <c r="J1189" s="2">
        <v>632.70000000000005</v>
      </c>
      <c r="K1189" s="2">
        <v>865.9</v>
      </c>
      <c r="L1189" s="2">
        <v>1070.3</v>
      </c>
      <c r="M1189" s="2">
        <v>1168.8</v>
      </c>
      <c r="N1189" s="2">
        <v>1177.5</v>
      </c>
      <c r="O1189" s="2">
        <v>1187</v>
      </c>
      <c r="P1189" s="2">
        <v>1227.0999999999999</v>
      </c>
      <c r="Q1189" s="2">
        <v>1234.5999999999999</v>
      </c>
      <c r="R1189" s="2">
        <v>9.4</v>
      </c>
      <c r="S1189" s="2" t="s">
        <v>5269</v>
      </c>
      <c r="T1189" s="2">
        <v>9.4</v>
      </c>
    </row>
    <row r="1190" spans="1:20">
      <c r="A1190" s="2" t="s">
        <v>3998</v>
      </c>
      <c r="B1190" s="2" t="s">
        <v>1764</v>
      </c>
      <c r="C1190" s="2" t="s">
        <v>68</v>
      </c>
      <c r="D1190" s="2" t="s">
        <v>224</v>
      </c>
      <c r="E1190" s="2">
        <v>329.6</v>
      </c>
      <c r="F1190" s="2">
        <v>322.3</v>
      </c>
      <c r="G1190" s="2">
        <v>336.8</v>
      </c>
      <c r="H1190" s="2">
        <v>357.5</v>
      </c>
      <c r="I1190" s="2">
        <v>381.1</v>
      </c>
      <c r="J1190" s="2">
        <v>489.5</v>
      </c>
      <c r="K1190" s="2">
        <v>732.2</v>
      </c>
      <c r="L1190" s="2">
        <v>947</v>
      </c>
      <c r="M1190" s="2">
        <v>1044</v>
      </c>
      <c r="N1190" s="2">
        <v>1052.8</v>
      </c>
      <c r="O1190" s="2">
        <v>1063.5</v>
      </c>
      <c r="P1190" s="2">
        <v>1119.0999999999999</v>
      </c>
      <c r="Q1190" s="2">
        <v>1126.4000000000001</v>
      </c>
      <c r="R1190" s="2">
        <v>156.9</v>
      </c>
      <c r="S1190" s="2" t="s">
        <v>5269</v>
      </c>
      <c r="T1190" s="2">
        <v>156.9</v>
      </c>
    </row>
    <row r="1191" spans="1:20">
      <c r="A1191" s="2" t="s">
        <v>3999</v>
      </c>
      <c r="B1191" s="2" t="s">
        <v>1765</v>
      </c>
      <c r="C1191" s="2" t="s">
        <v>68</v>
      </c>
      <c r="D1191" s="2" t="s">
        <v>224</v>
      </c>
      <c r="E1191" s="2">
        <v>476.2</v>
      </c>
      <c r="F1191" s="2">
        <v>470.3</v>
      </c>
      <c r="G1191" s="2">
        <v>480.1</v>
      </c>
      <c r="H1191" s="2">
        <v>496.8</v>
      </c>
      <c r="I1191" s="2">
        <v>532.1</v>
      </c>
      <c r="J1191" s="2">
        <v>626.9</v>
      </c>
      <c r="K1191" s="2">
        <v>860.3</v>
      </c>
      <c r="L1191" s="2">
        <v>1065</v>
      </c>
      <c r="M1191" s="2">
        <v>1163.5</v>
      </c>
      <c r="N1191" s="2">
        <v>1172.0999999999999</v>
      </c>
      <c r="O1191" s="2">
        <v>1181.5999999999999</v>
      </c>
      <c r="P1191" s="2">
        <v>1222.0999999999999</v>
      </c>
      <c r="Q1191" s="2">
        <v>1229.5999999999999</v>
      </c>
      <c r="R1191" s="2">
        <v>5.8</v>
      </c>
      <c r="S1191" s="2" t="s">
        <v>5269</v>
      </c>
      <c r="T1191" s="2">
        <v>5.8</v>
      </c>
    </row>
    <row r="1192" spans="1:20">
      <c r="A1192" s="2" t="s">
        <v>4000</v>
      </c>
      <c r="B1192" s="2" t="s">
        <v>1766</v>
      </c>
      <c r="C1192" s="2" t="s">
        <v>68</v>
      </c>
      <c r="D1192" s="2" t="s">
        <v>224</v>
      </c>
      <c r="E1192" s="2">
        <v>330.2</v>
      </c>
      <c r="F1192" s="2">
        <v>323.10000000000002</v>
      </c>
      <c r="G1192" s="2">
        <v>336.9</v>
      </c>
      <c r="H1192" s="2">
        <v>357.2</v>
      </c>
      <c r="I1192" s="2">
        <v>387.8</v>
      </c>
      <c r="J1192" s="2">
        <v>496.5</v>
      </c>
      <c r="K1192" s="2">
        <v>739.2</v>
      </c>
      <c r="L1192" s="2">
        <v>954.1</v>
      </c>
      <c r="M1192" s="2">
        <v>1051</v>
      </c>
      <c r="N1192" s="2">
        <v>1059.9000000000001</v>
      </c>
      <c r="O1192" s="2">
        <v>1070.5999999999999</v>
      </c>
      <c r="P1192" s="2">
        <v>1126.2</v>
      </c>
      <c r="Q1192" s="2">
        <v>1133.5</v>
      </c>
      <c r="R1192" s="2">
        <v>152.19999999999999</v>
      </c>
      <c r="S1192" s="2" t="s">
        <v>5269</v>
      </c>
      <c r="T1192" s="2">
        <v>152.19999999999999</v>
      </c>
    </row>
    <row r="1193" spans="1:20">
      <c r="A1193" s="2" t="s">
        <v>4001</v>
      </c>
      <c r="B1193" s="2" t="s">
        <v>1768</v>
      </c>
      <c r="C1193" s="2" t="s">
        <v>68</v>
      </c>
      <c r="D1193" s="2" t="s">
        <v>224</v>
      </c>
      <c r="E1193" s="2">
        <v>717.7</v>
      </c>
      <c r="F1193" s="2">
        <v>710.1</v>
      </c>
      <c r="G1193" s="2">
        <v>728</v>
      </c>
      <c r="H1193" s="2">
        <v>750</v>
      </c>
      <c r="I1193" s="2">
        <v>643.9</v>
      </c>
      <c r="J1193" s="2">
        <v>645.6</v>
      </c>
      <c r="K1193" s="2">
        <v>736.8</v>
      </c>
      <c r="L1193" s="2">
        <v>835.9</v>
      </c>
      <c r="M1193" s="2">
        <v>916.7</v>
      </c>
      <c r="N1193" s="2">
        <v>922.7</v>
      </c>
      <c r="O1193" s="2">
        <v>926</v>
      </c>
      <c r="P1193" s="2">
        <v>908.1</v>
      </c>
      <c r="Q1193" s="2">
        <v>914.7</v>
      </c>
      <c r="R1193" s="2">
        <v>444.4</v>
      </c>
      <c r="S1193" s="2" t="s">
        <v>5269</v>
      </c>
      <c r="T1193" s="2">
        <v>444.4</v>
      </c>
    </row>
    <row r="1194" spans="1:20">
      <c r="A1194" s="2" t="s">
        <v>4002</v>
      </c>
      <c r="B1194" s="2" t="s">
        <v>1769</v>
      </c>
      <c r="C1194" s="2" t="s">
        <v>68</v>
      </c>
      <c r="D1194" s="2" t="s">
        <v>224</v>
      </c>
      <c r="E1194" s="2">
        <v>246.3</v>
      </c>
      <c r="F1194" s="2">
        <v>246.5</v>
      </c>
      <c r="G1194" s="2">
        <v>243.5</v>
      </c>
      <c r="H1194" s="2">
        <v>263.10000000000002</v>
      </c>
      <c r="I1194" s="2">
        <v>391.2</v>
      </c>
      <c r="J1194" s="2">
        <v>507</v>
      </c>
      <c r="K1194" s="2">
        <v>744.6</v>
      </c>
      <c r="L1194" s="2">
        <v>962.8</v>
      </c>
      <c r="M1194" s="2">
        <v>1056.0999999999999</v>
      </c>
      <c r="N1194" s="2">
        <v>1065</v>
      </c>
      <c r="O1194" s="2">
        <v>1076.5</v>
      </c>
      <c r="P1194" s="2">
        <v>1144.2</v>
      </c>
      <c r="Q1194" s="2">
        <v>1151.2</v>
      </c>
      <c r="R1194" s="2">
        <v>232.9</v>
      </c>
      <c r="S1194" s="2" t="s">
        <v>5269</v>
      </c>
      <c r="T1194" s="2">
        <v>232.9</v>
      </c>
    </row>
    <row r="1195" spans="1:20">
      <c r="A1195" s="2" t="s">
        <v>4003</v>
      </c>
      <c r="B1195" s="2" t="s">
        <v>1770</v>
      </c>
      <c r="C1195" s="2" t="s">
        <v>68</v>
      </c>
      <c r="D1195" s="2" t="s">
        <v>224</v>
      </c>
      <c r="E1195" s="2">
        <v>253</v>
      </c>
      <c r="F1195" s="2">
        <v>247.7</v>
      </c>
      <c r="G1195" s="2">
        <v>258.10000000000002</v>
      </c>
      <c r="H1195" s="2">
        <v>278.89999999999998</v>
      </c>
      <c r="I1195" s="2">
        <v>383.8</v>
      </c>
      <c r="J1195" s="2">
        <v>500.2</v>
      </c>
      <c r="K1195" s="2">
        <v>739.8</v>
      </c>
      <c r="L1195" s="2">
        <v>958</v>
      </c>
      <c r="M1195" s="2">
        <v>1052.0999999999999</v>
      </c>
      <c r="N1195" s="2">
        <v>1061</v>
      </c>
      <c r="O1195" s="2">
        <v>1072.4000000000001</v>
      </c>
      <c r="P1195" s="2">
        <v>1138.2</v>
      </c>
      <c r="Q1195" s="2">
        <v>1145.3</v>
      </c>
      <c r="R1195" s="2">
        <v>219.6</v>
      </c>
      <c r="S1195" s="2" t="s">
        <v>5269</v>
      </c>
      <c r="T1195" s="2">
        <v>219.6</v>
      </c>
    </row>
    <row r="1196" spans="1:20">
      <c r="A1196" s="2" t="s">
        <v>4004</v>
      </c>
      <c r="B1196" s="2" t="s">
        <v>1772</v>
      </c>
      <c r="C1196" s="2" t="s">
        <v>68</v>
      </c>
      <c r="D1196" s="2" t="s">
        <v>224</v>
      </c>
      <c r="E1196" s="2">
        <v>462</v>
      </c>
      <c r="F1196" s="2">
        <v>454.2</v>
      </c>
      <c r="G1196" s="2">
        <v>470.8</v>
      </c>
      <c r="H1196" s="2">
        <v>492.6</v>
      </c>
      <c r="I1196" s="2">
        <v>438.5</v>
      </c>
      <c r="J1196" s="2">
        <v>501</v>
      </c>
      <c r="K1196" s="2">
        <v>713.8</v>
      </c>
      <c r="L1196" s="2">
        <v>908.7</v>
      </c>
      <c r="M1196" s="2">
        <v>1007.1</v>
      </c>
      <c r="N1196" s="2">
        <v>1015.6</v>
      </c>
      <c r="O1196" s="2">
        <v>1024.5</v>
      </c>
      <c r="P1196" s="2">
        <v>1059.9000000000001</v>
      </c>
      <c r="Q1196" s="2">
        <v>1067.3</v>
      </c>
      <c r="R1196" s="2">
        <v>166.5</v>
      </c>
      <c r="S1196" s="2" t="s">
        <v>5269</v>
      </c>
      <c r="T1196" s="2">
        <v>166.5</v>
      </c>
    </row>
    <row r="1197" spans="1:20">
      <c r="A1197" s="2" t="s">
        <v>4005</v>
      </c>
      <c r="B1197" s="2" t="s">
        <v>1773</v>
      </c>
      <c r="C1197" s="2" t="s">
        <v>68</v>
      </c>
      <c r="D1197" s="2" t="s">
        <v>224</v>
      </c>
      <c r="E1197" s="2">
        <v>482.8</v>
      </c>
      <c r="F1197" s="2">
        <v>476.8</v>
      </c>
      <c r="G1197" s="2">
        <v>486.5</v>
      </c>
      <c r="H1197" s="2">
        <v>503</v>
      </c>
      <c r="I1197" s="2">
        <v>539.70000000000005</v>
      </c>
      <c r="J1197" s="2">
        <v>634.5</v>
      </c>
      <c r="K1197" s="2">
        <v>867.8</v>
      </c>
      <c r="L1197" s="2">
        <v>1072.2</v>
      </c>
      <c r="M1197" s="2">
        <v>1170.7</v>
      </c>
      <c r="N1197" s="2">
        <v>1179.4000000000001</v>
      </c>
      <c r="O1197" s="2">
        <v>1188.9000000000001</v>
      </c>
      <c r="P1197" s="2">
        <v>1229</v>
      </c>
      <c r="Q1197" s="2">
        <v>1236.5</v>
      </c>
      <c r="R1197" s="2">
        <v>10.199999999999999</v>
      </c>
      <c r="S1197" s="2" t="s">
        <v>5269</v>
      </c>
      <c r="T1197" s="2">
        <v>10.199999999999999</v>
      </c>
    </row>
    <row r="1198" spans="1:20">
      <c r="A1198" s="2" t="s">
        <v>4006</v>
      </c>
      <c r="B1198" s="2" t="s">
        <v>1774</v>
      </c>
      <c r="C1198" s="2" t="s">
        <v>68</v>
      </c>
      <c r="D1198" s="2" t="s">
        <v>224</v>
      </c>
      <c r="E1198" s="2">
        <v>767.4</v>
      </c>
      <c r="F1198" s="2">
        <v>759.6</v>
      </c>
      <c r="G1198" s="2">
        <v>776.9</v>
      </c>
      <c r="H1198" s="2">
        <v>799.1</v>
      </c>
      <c r="I1198" s="2">
        <v>712.4</v>
      </c>
      <c r="J1198" s="2">
        <v>730.9</v>
      </c>
      <c r="K1198" s="2">
        <v>854.1</v>
      </c>
      <c r="L1198" s="2">
        <v>970.6</v>
      </c>
      <c r="M1198" s="2">
        <v>1054</v>
      </c>
      <c r="N1198" s="2">
        <v>1060.3</v>
      </c>
      <c r="O1198" s="2">
        <v>1063.9000000000001</v>
      </c>
      <c r="P1198" s="2">
        <v>1046.8</v>
      </c>
      <c r="Q1198" s="2">
        <v>1053.3</v>
      </c>
      <c r="R1198" s="2">
        <v>428</v>
      </c>
      <c r="S1198" s="2" t="s">
        <v>5269</v>
      </c>
      <c r="T1198" s="2">
        <v>428</v>
      </c>
    </row>
    <row r="1199" spans="1:20">
      <c r="A1199" s="2" t="s">
        <v>4007</v>
      </c>
      <c r="B1199" s="2" t="s">
        <v>1775</v>
      </c>
      <c r="C1199" s="2" t="s">
        <v>68</v>
      </c>
      <c r="D1199" s="2" t="s">
        <v>224</v>
      </c>
      <c r="E1199" s="2">
        <v>531.1</v>
      </c>
      <c r="F1199" s="2">
        <v>523.9</v>
      </c>
      <c r="G1199" s="2">
        <v>541.5</v>
      </c>
      <c r="H1199" s="2">
        <v>562.6</v>
      </c>
      <c r="I1199" s="2">
        <v>446.9</v>
      </c>
      <c r="J1199" s="2">
        <v>439</v>
      </c>
      <c r="K1199" s="2">
        <v>555.1</v>
      </c>
      <c r="L1199" s="2">
        <v>727</v>
      </c>
      <c r="M1199" s="2">
        <v>824.9</v>
      </c>
      <c r="N1199" s="2">
        <v>833.2</v>
      </c>
      <c r="O1199" s="2">
        <v>841.5</v>
      </c>
      <c r="P1199" s="2">
        <v>876.6</v>
      </c>
      <c r="Q1199" s="2">
        <v>884.1</v>
      </c>
      <c r="R1199" s="2">
        <v>347.3</v>
      </c>
      <c r="S1199" s="2" t="s">
        <v>5269</v>
      </c>
      <c r="T1199" s="2">
        <v>347.3</v>
      </c>
    </row>
    <row r="1200" spans="1:20">
      <c r="A1200" s="2" t="s">
        <v>4008</v>
      </c>
      <c r="B1200" s="2" t="s">
        <v>1776</v>
      </c>
      <c r="C1200" s="2" t="s">
        <v>68</v>
      </c>
      <c r="D1200" s="2" t="s">
        <v>224</v>
      </c>
      <c r="E1200" s="2">
        <v>381.5</v>
      </c>
      <c r="F1200" s="2">
        <v>377</v>
      </c>
      <c r="G1200" s="2">
        <v>382.7</v>
      </c>
      <c r="H1200" s="2">
        <v>395.9</v>
      </c>
      <c r="I1200" s="2">
        <v>478.8</v>
      </c>
      <c r="J1200" s="2">
        <v>589.20000000000005</v>
      </c>
      <c r="K1200" s="2">
        <v>831.9</v>
      </c>
      <c r="L1200" s="2">
        <v>1046.5</v>
      </c>
      <c r="M1200" s="2">
        <v>1143.5999999999999</v>
      </c>
      <c r="N1200" s="2">
        <v>1152.5</v>
      </c>
      <c r="O1200" s="2">
        <v>1163.0999999999999</v>
      </c>
      <c r="P1200" s="2">
        <v>1217.0999999999999</v>
      </c>
      <c r="Q1200" s="2">
        <v>1224.5</v>
      </c>
      <c r="R1200" s="2">
        <v>107.5</v>
      </c>
      <c r="S1200" s="2" t="s">
        <v>5269</v>
      </c>
      <c r="T1200" s="2">
        <v>107.5</v>
      </c>
    </row>
    <row r="1201" spans="1:20">
      <c r="A1201" s="2" t="s">
        <v>4009</v>
      </c>
      <c r="B1201" s="2" t="s">
        <v>1778</v>
      </c>
      <c r="C1201" s="2" t="s">
        <v>68</v>
      </c>
      <c r="D1201" s="2" t="s">
        <v>224</v>
      </c>
      <c r="E1201" s="2">
        <v>255.4</v>
      </c>
      <c r="F1201" s="2">
        <v>251.9</v>
      </c>
      <c r="G1201" s="2">
        <v>257.3</v>
      </c>
      <c r="H1201" s="2">
        <v>275.8</v>
      </c>
      <c r="I1201" s="2">
        <v>391</v>
      </c>
      <c r="J1201" s="2">
        <v>507.4</v>
      </c>
      <c r="K1201" s="2">
        <v>746.9</v>
      </c>
      <c r="L1201" s="2">
        <v>965.1</v>
      </c>
      <c r="M1201" s="2">
        <v>1059.0999999999999</v>
      </c>
      <c r="N1201" s="2">
        <v>1068</v>
      </c>
      <c r="O1201" s="2">
        <v>1079.4000000000001</v>
      </c>
      <c r="P1201" s="2">
        <v>1145.4000000000001</v>
      </c>
      <c r="Q1201" s="2">
        <v>1152.5</v>
      </c>
      <c r="R1201" s="2">
        <v>218.9</v>
      </c>
      <c r="S1201" s="2" t="s">
        <v>5269</v>
      </c>
      <c r="T1201" s="2">
        <v>218.9</v>
      </c>
    </row>
    <row r="1202" spans="1:20">
      <c r="A1202" s="2" t="s">
        <v>4010</v>
      </c>
      <c r="B1202" s="2" t="s">
        <v>1779</v>
      </c>
      <c r="C1202" s="2" t="s">
        <v>68</v>
      </c>
      <c r="D1202" s="2" t="s">
        <v>224</v>
      </c>
      <c r="E1202" s="2">
        <v>481.9</v>
      </c>
      <c r="F1202" s="2">
        <v>476</v>
      </c>
      <c r="G1202" s="2">
        <v>485.7</v>
      </c>
      <c r="H1202" s="2">
        <v>502.2</v>
      </c>
      <c r="I1202" s="2">
        <v>538.70000000000005</v>
      </c>
      <c r="J1202" s="2">
        <v>633.5</v>
      </c>
      <c r="K1202" s="2">
        <v>866.7</v>
      </c>
      <c r="L1202" s="2">
        <v>1071.2</v>
      </c>
      <c r="M1202" s="2">
        <v>1169.7</v>
      </c>
      <c r="N1202" s="2">
        <v>1178.3</v>
      </c>
      <c r="O1202" s="2">
        <v>1187.8</v>
      </c>
      <c r="P1202" s="2">
        <v>1228</v>
      </c>
      <c r="Q1202" s="2">
        <v>1235.5</v>
      </c>
      <c r="R1202" s="2">
        <v>9.5</v>
      </c>
      <c r="S1202" s="2" t="s">
        <v>5269</v>
      </c>
      <c r="T1202" s="2">
        <v>9.5</v>
      </c>
    </row>
    <row r="1203" spans="1:20">
      <c r="A1203" s="2" t="s">
        <v>4011</v>
      </c>
      <c r="B1203" s="2" t="s">
        <v>1780</v>
      </c>
      <c r="C1203" s="2" t="s">
        <v>63</v>
      </c>
      <c r="D1203" s="2" t="s">
        <v>224</v>
      </c>
      <c r="E1203" s="2">
        <v>837.4</v>
      </c>
      <c r="F1203" s="2">
        <v>831.6</v>
      </c>
      <c r="G1203" s="2">
        <v>852.2</v>
      </c>
      <c r="H1203" s="2">
        <v>871.2</v>
      </c>
      <c r="I1203" s="2">
        <v>630.9</v>
      </c>
      <c r="J1203" s="2">
        <v>515.4</v>
      </c>
      <c r="K1203" s="2">
        <v>348.9</v>
      </c>
      <c r="L1203" s="2">
        <v>326.39999999999998</v>
      </c>
      <c r="M1203" s="2">
        <v>365.4</v>
      </c>
      <c r="N1203" s="2">
        <v>370</v>
      </c>
      <c r="O1203" s="2">
        <v>375.3</v>
      </c>
      <c r="P1203" s="2">
        <v>405.7</v>
      </c>
      <c r="Q1203" s="2">
        <v>410.4</v>
      </c>
      <c r="R1203" s="2">
        <v>315.10000000000002</v>
      </c>
      <c r="S1203" s="2" t="s">
        <v>5269</v>
      </c>
      <c r="T1203" s="2">
        <v>315.10000000000002</v>
      </c>
    </row>
    <row r="1204" spans="1:20">
      <c r="A1204" s="2" t="s">
        <v>4012</v>
      </c>
      <c r="B1204" s="2" t="s">
        <v>1782</v>
      </c>
      <c r="C1204" s="2" t="s">
        <v>68</v>
      </c>
      <c r="D1204" s="2" t="s">
        <v>224</v>
      </c>
      <c r="E1204" s="2">
        <v>483</v>
      </c>
      <c r="F1204" s="2">
        <v>477.1</v>
      </c>
      <c r="G1204" s="2">
        <v>486.7</v>
      </c>
      <c r="H1204" s="2">
        <v>503.2</v>
      </c>
      <c r="I1204" s="2">
        <v>540.20000000000005</v>
      </c>
      <c r="J1204" s="2">
        <v>635.1</v>
      </c>
      <c r="K1204" s="2">
        <v>868.4</v>
      </c>
      <c r="L1204" s="2">
        <v>1072.9000000000001</v>
      </c>
      <c r="M1204" s="2">
        <v>1171.4000000000001</v>
      </c>
      <c r="N1204" s="2">
        <v>1180</v>
      </c>
      <c r="O1204" s="2">
        <v>1189.5</v>
      </c>
      <c r="P1204" s="2">
        <v>1229.7</v>
      </c>
      <c r="Q1204" s="2">
        <v>1237.0999999999999</v>
      </c>
      <c r="R1204" s="2">
        <v>10.5</v>
      </c>
      <c r="S1204" s="2" t="s">
        <v>5269</v>
      </c>
      <c r="T1204" s="2">
        <v>10.5</v>
      </c>
    </row>
    <row r="1205" spans="1:20">
      <c r="A1205" s="2" t="s">
        <v>4013</v>
      </c>
      <c r="B1205" s="2" t="s">
        <v>1783</v>
      </c>
      <c r="C1205" s="2" t="s">
        <v>63</v>
      </c>
      <c r="D1205" s="2" t="s">
        <v>224</v>
      </c>
      <c r="E1205" s="2">
        <v>769.4</v>
      </c>
      <c r="F1205" s="2">
        <v>763.9</v>
      </c>
      <c r="G1205" s="2">
        <v>784.1</v>
      </c>
      <c r="H1205" s="2">
        <v>802.2</v>
      </c>
      <c r="I1205" s="2">
        <v>560.70000000000005</v>
      </c>
      <c r="J1205" s="2">
        <v>440.5</v>
      </c>
      <c r="K1205" s="2">
        <v>260</v>
      </c>
      <c r="L1205" s="2">
        <v>250.3</v>
      </c>
      <c r="M1205" s="2">
        <v>302</v>
      </c>
      <c r="N1205" s="2">
        <v>308</v>
      </c>
      <c r="O1205" s="2">
        <v>316.10000000000002</v>
      </c>
      <c r="P1205" s="2">
        <v>378.7</v>
      </c>
      <c r="Q1205" s="2">
        <v>384.2</v>
      </c>
      <c r="R1205" s="2">
        <v>228.2</v>
      </c>
      <c r="S1205" s="2" t="s">
        <v>5269</v>
      </c>
      <c r="T1205" s="2">
        <v>228.2</v>
      </c>
    </row>
    <row r="1206" spans="1:20">
      <c r="A1206" s="2" t="s">
        <v>4014</v>
      </c>
      <c r="B1206" s="2" t="s">
        <v>1784</v>
      </c>
      <c r="C1206" s="2" t="s">
        <v>68</v>
      </c>
      <c r="D1206" s="2" t="s">
        <v>224</v>
      </c>
      <c r="E1206" s="2">
        <v>255.4</v>
      </c>
      <c r="F1206" s="2">
        <v>253.2</v>
      </c>
      <c r="G1206" s="2">
        <v>254.9</v>
      </c>
      <c r="H1206" s="2">
        <v>271.60000000000002</v>
      </c>
      <c r="I1206" s="2">
        <v>395</v>
      </c>
      <c r="J1206" s="2">
        <v>511.3</v>
      </c>
      <c r="K1206" s="2">
        <v>750.3</v>
      </c>
      <c r="L1206" s="2">
        <v>968.6</v>
      </c>
      <c r="M1206" s="2">
        <v>1062.3</v>
      </c>
      <c r="N1206" s="2">
        <v>1071.2</v>
      </c>
      <c r="O1206" s="2">
        <v>1082.7</v>
      </c>
      <c r="P1206" s="2">
        <v>1149.0999999999999</v>
      </c>
      <c r="Q1206" s="2">
        <v>1156.3</v>
      </c>
      <c r="R1206" s="2">
        <v>221.9</v>
      </c>
      <c r="S1206" s="2" t="s">
        <v>5269</v>
      </c>
      <c r="T1206" s="2">
        <v>221.9</v>
      </c>
    </row>
    <row r="1207" spans="1:20">
      <c r="A1207" s="2" t="s">
        <v>4015</v>
      </c>
      <c r="B1207" s="2" t="s">
        <v>1785</v>
      </c>
      <c r="C1207" s="2" t="s">
        <v>63</v>
      </c>
      <c r="D1207" s="2" t="s">
        <v>224</v>
      </c>
      <c r="E1207" s="2">
        <v>765.6</v>
      </c>
      <c r="F1207" s="2">
        <v>760.2</v>
      </c>
      <c r="G1207" s="2">
        <v>780.2</v>
      </c>
      <c r="H1207" s="2">
        <v>798.2</v>
      </c>
      <c r="I1207" s="2">
        <v>556.79999999999995</v>
      </c>
      <c r="J1207" s="2">
        <v>436</v>
      </c>
      <c r="K1207" s="2">
        <v>252.4</v>
      </c>
      <c r="L1207" s="2">
        <v>242.4</v>
      </c>
      <c r="M1207" s="2">
        <v>295.2</v>
      </c>
      <c r="N1207" s="2">
        <v>301.39999999999998</v>
      </c>
      <c r="O1207" s="2">
        <v>309.8</v>
      </c>
      <c r="P1207" s="2">
        <v>376</v>
      </c>
      <c r="Q1207" s="2">
        <v>381.5</v>
      </c>
      <c r="R1207" s="2">
        <v>219.6</v>
      </c>
      <c r="S1207" s="2" t="s">
        <v>5269</v>
      </c>
      <c r="T1207" s="2">
        <v>219.6</v>
      </c>
    </row>
    <row r="1208" spans="1:20">
      <c r="A1208" s="2" t="s">
        <v>4016</v>
      </c>
      <c r="B1208" s="2" t="s">
        <v>1786</v>
      </c>
      <c r="C1208" s="2" t="s">
        <v>68</v>
      </c>
      <c r="D1208" s="2" t="s">
        <v>224</v>
      </c>
      <c r="E1208" s="2">
        <v>776.7</v>
      </c>
      <c r="F1208" s="2">
        <v>768.9</v>
      </c>
      <c r="G1208" s="2">
        <v>786.2</v>
      </c>
      <c r="H1208" s="2">
        <v>808.3</v>
      </c>
      <c r="I1208" s="2">
        <v>722.1</v>
      </c>
      <c r="J1208" s="2">
        <v>740.9</v>
      </c>
      <c r="K1208" s="2">
        <v>863.9</v>
      </c>
      <c r="L1208" s="2">
        <v>979.5</v>
      </c>
      <c r="M1208" s="2">
        <v>1062.5</v>
      </c>
      <c r="N1208" s="2">
        <v>1068.8</v>
      </c>
      <c r="O1208" s="2">
        <v>1072.3</v>
      </c>
      <c r="P1208" s="2">
        <v>1054.2</v>
      </c>
      <c r="Q1208" s="2">
        <v>1060.8</v>
      </c>
      <c r="R1208" s="2">
        <v>434.7</v>
      </c>
      <c r="S1208" s="2" t="s">
        <v>5269</v>
      </c>
      <c r="T1208" s="2">
        <v>434.7</v>
      </c>
    </row>
    <row r="1209" spans="1:20">
      <c r="A1209" s="2" t="s">
        <v>4017</v>
      </c>
      <c r="B1209" s="2" t="s">
        <v>1788</v>
      </c>
      <c r="C1209" s="2" t="s">
        <v>68</v>
      </c>
      <c r="D1209" s="2" t="s">
        <v>224</v>
      </c>
      <c r="E1209" s="2">
        <v>715.4</v>
      </c>
      <c r="F1209" s="2">
        <v>707.7</v>
      </c>
      <c r="G1209" s="2">
        <v>725.6</v>
      </c>
      <c r="H1209" s="2">
        <v>747.6</v>
      </c>
      <c r="I1209" s="2">
        <v>643.1</v>
      </c>
      <c r="J1209" s="2">
        <v>646.5</v>
      </c>
      <c r="K1209" s="2">
        <v>742</v>
      </c>
      <c r="L1209" s="2">
        <v>844.6</v>
      </c>
      <c r="M1209" s="2">
        <v>926.3</v>
      </c>
      <c r="N1209" s="2">
        <v>932.4</v>
      </c>
      <c r="O1209" s="2">
        <v>935.8</v>
      </c>
      <c r="P1209" s="2">
        <v>919.1</v>
      </c>
      <c r="Q1209" s="2">
        <v>925.7</v>
      </c>
      <c r="R1209" s="2">
        <v>436.7</v>
      </c>
      <c r="S1209" s="2" t="s">
        <v>5269</v>
      </c>
      <c r="T1209" s="2">
        <v>436.7</v>
      </c>
    </row>
    <row r="1210" spans="1:20">
      <c r="A1210" s="2" t="s">
        <v>4018</v>
      </c>
      <c r="B1210" s="2" t="s">
        <v>1789</v>
      </c>
      <c r="C1210" s="2" t="s">
        <v>68</v>
      </c>
      <c r="D1210" s="2" t="s">
        <v>224</v>
      </c>
      <c r="E1210" s="2">
        <v>481.6</v>
      </c>
      <c r="F1210" s="2">
        <v>475.7</v>
      </c>
      <c r="G1210" s="2">
        <v>485.3</v>
      </c>
      <c r="H1210" s="2">
        <v>501.8</v>
      </c>
      <c r="I1210" s="2">
        <v>538.70000000000005</v>
      </c>
      <c r="J1210" s="2">
        <v>633.5</v>
      </c>
      <c r="K1210" s="2">
        <v>866.9</v>
      </c>
      <c r="L1210" s="2">
        <v>1071.4000000000001</v>
      </c>
      <c r="M1210" s="2">
        <v>1169.9000000000001</v>
      </c>
      <c r="N1210" s="2">
        <v>1178.5999999999999</v>
      </c>
      <c r="O1210" s="2">
        <v>1188.0999999999999</v>
      </c>
      <c r="P1210" s="2">
        <v>1228.3</v>
      </c>
      <c r="Q1210" s="2">
        <v>1235.8</v>
      </c>
      <c r="R1210" s="2">
        <v>9.1</v>
      </c>
      <c r="S1210" s="2" t="s">
        <v>5269</v>
      </c>
      <c r="T1210" s="2">
        <v>9.1</v>
      </c>
    </row>
    <row r="1211" spans="1:20">
      <c r="A1211" s="2" t="s">
        <v>4019</v>
      </c>
      <c r="B1211" s="2" t="s">
        <v>1790</v>
      </c>
      <c r="C1211" s="2" t="s">
        <v>68</v>
      </c>
      <c r="D1211" s="2" t="s">
        <v>224</v>
      </c>
      <c r="E1211" s="2">
        <v>531.29999999999995</v>
      </c>
      <c r="F1211" s="2">
        <v>524.1</v>
      </c>
      <c r="G1211" s="2">
        <v>541.70000000000005</v>
      </c>
      <c r="H1211" s="2">
        <v>562.79999999999995</v>
      </c>
      <c r="I1211" s="2">
        <v>447.4</v>
      </c>
      <c r="J1211" s="2">
        <v>440.4</v>
      </c>
      <c r="K1211" s="2">
        <v>558.29999999999995</v>
      </c>
      <c r="L1211" s="2">
        <v>729.8</v>
      </c>
      <c r="M1211" s="2">
        <v>827.6</v>
      </c>
      <c r="N1211" s="2">
        <v>835.9</v>
      </c>
      <c r="O1211" s="2">
        <v>844.2</v>
      </c>
      <c r="P1211" s="2">
        <v>878.7</v>
      </c>
      <c r="Q1211" s="2">
        <v>886.2</v>
      </c>
      <c r="R1211" s="2">
        <v>345.2</v>
      </c>
      <c r="S1211" s="2" t="s">
        <v>5269</v>
      </c>
      <c r="T1211" s="2">
        <v>345.2</v>
      </c>
    </row>
    <row r="1212" spans="1:20">
      <c r="A1212" s="2" t="s">
        <v>4020</v>
      </c>
      <c r="B1212" s="2" t="s">
        <v>1791</v>
      </c>
      <c r="C1212" s="2" t="s">
        <v>68</v>
      </c>
      <c r="D1212" s="2" t="s">
        <v>224</v>
      </c>
      <c r="E1212" s="2">
        <v>329.4</v>
      </c>
      <c r="F1212" s="2">
        <v>322.2</v>
      </c>
      <c r="G1212" s="2">
        <v>336.4</v>
      </c>
      <c r="H1212" s="2">
        <v>357</v>
      </c>
      <c r="I1212" s="2">
        <v>383.2</v>
      </c>
      <c r="J1212" s="2">
        <v>491.8</v>
      </c>
      <c r="K1212" s="2">
        <v>734.5</v>
      </c>
      <c r="L1212" s="2">
        <v>949.4</v>
      </c>
      <c r="M1212" s="2">
        <v>1046.3</v>
      </c>
      <c r="N1212" s="2">
        <v>1055.2</v>
      </c>
      <c r="O1212" s="2">
        <v>1065.9000000000001</v>
      </c>
      <c r="P1212" s="2">
        <v>1121.5</v>
      </c>
      <c r="Q1212" s="2">
        <v>1128.8</v>
      </c>
      <c r="R1212" s="2">
        <v>155.5</v>
      </c>
      <c r="S1212" s="2" t="s">
        <v>5269</v>
      </c>
      <c r="T1212" s="2">
        <v>155.5</v>
      </c>
    </row>
    <row r="1213" spans="1:20">
      <c r="A1213" s="2" t="s">
        <v>4021</v>
      </c>
      <c r="B1213" s="2" t="s">
        <v>1792</v>
      </c>
      <c r="C1213" s="2" t="s">
        <v>68</v>
      </c>
      <c r="D1213" s="2" t="s">
        <v>224</v>
      </c>
      <c r="E1213" s="2">
        <v>749.6</v>
      </c>
      <c r="F1213" s="2">
        <v>741.8</v>
      </c>
      <c r="G1213" s="2">
        <v>759.2</v>
      </c>
      <c r="H1213" s="2">
        <v>781.3</v>
      </c>
      <c r="I1213" s="2">
        <v>693.8</v>
      </c>
      <c r="J1213" s="2">
        <v>712.1</v>
      </c>
      <c r="K1213" s="2">
        <v>836.3</v>
      </c>
      <c r="L1213" s="2">
        <v>955</v>
      </c>
      <c r="M1213" s="2">
        <v>1039.3</v>
      </c>
      <c r="N1213" s="2">
        <v>1045.5999999999999</v>
      </c>
      <c r="O1213" s="2">
        <v>1049.4000000000001</v>
      </c>
      <c r="P1213" s="2">
        <v>1034.2</v>
      </c>
      <c r="Q1213" s="2">
        <v>1040.9000000000001</v>
      </c>
      <c r="R1213" s="2">
        <v>414.5</v>
      </c>
      <c r="S1213" s="2" t="s">
        <v>5269</v>
      </c>
      <c r="T1213" s="2">
        <v>414.5</v>
      </c>
    </row>
    <row r="1214" spans="1:20">
      <c r="A1214" s="2" t="s">
        <v>4022</v>
      </c>
      <c r="B1214" s="2" t="s">
        <v>1793</v>
      </c>
      <c r="C1214" s="2" t="s">
        <v>68</v>
      </c>
      <c r="D1214" s="2" t="s">
        <v>224</v>
      </c>
      <c r="E1214" s="2">
        <v>528.20000000000005</v>
      </c>
      <c r="F1214" s="2">
        <v>520.9</v>
      </c>
      <c r="G1214" s="2">
        <v>538.6</v>
      </c>
      <c r="H1214" s="2">
        <v>559.70000000000005</v>
      </c>
      <c r="I1214" s="2">
        <v>444.3</v>
      </c>
      <c r="J1214" s="2">
        <v>437.4</v>
      </c>
      <c r="K1214" s="2">
        <v>557.6</v>
      </c>
      <c r="L1214" s="2">
        <v>730.9</v>
      </c>
      <c r="M1214" s="2">
        <v>828.8</v>
      </c>
      <c r="N1214" s="2">
        <v>837.1</v>
      </c>
      <c r="O1214" s="2">
        <v>845.5</v>
      </c>
      <c r="P1214" s="2">
        <v>880.8</v>
      </c>
      <c r="Q1214" s="2">
        <v>888.2</v>
      </c>
      <c r="R1214" s="2">
        <v>343.1</v>
      </c>
      <c r="S1214" s="2" t="s">
        <v>5269</v>
      </c>
      <c r="T1214" s="2">
        <v>343.1</v>
      </c>
    </row>
    <row r="1215" spans="1:20">
      <c r="A1215" s="2" t="s">
        <v>4023</v>
      </c>
      <c r="B1215" s="2" t="s">
        <v>1794</v>
      </c>
      <c r="C1215" s="2" t="s">
        <v>63</v>
      </c>
      <c r="D1215" s="2" t="s">
        <v>224</v>
      </c>
      <c r="E1215" s="2">
        <v>828.6</v>
      </c>
      <c r="F1215" s="2">
        <v>823</v>
      </c>
      <c r="G1215" s="2">
        <v>843.4</v>
      </c>
      <c r="H1215" s="2">
        <v>862</v>
      </c>
      <c r="I1215" s="2">
        <v>620.70000000000005</v>
      </c>
      <c r="J1215" s="2">
        <v>502.6</v>
      </c>
      <c r="K1215" s="2">
        <v>326.10000000000002</v>
      </c>
      <c r="L1215" s="2">
        <v>295.7</v>
      </c>
      <c r="M1215" s="2">
        <v>334</v>
      </c>
      <c r="N1215" s="2">
        <v>338.6</v>
      </c>
      <c r="O1215" s="2">
        <v>344</v>
      </c>
      <c r="P1215" s="2">
        <v>377.3</v>
      </c>
      <c r="Q1215" s="2">
        <v>382.2</v>
      </c>
      <c r="R1215" s="2">
        <v>286.60000000000002</v>
      </c>
      <c r="S1215" s="2" t="s">
        <v>5269</v>
      </c>
      <c r="T1215" s="2">
        <v>286.60000000000002</v>
      </c>
    </row>
    <row r="1216" spans="1:20">
      <c r="A1216" s="2" t="s">
        <v>4024</v>
      </c>
      <c r="B1216" s="2" t="s">
        <v>1796</v>
      </c>
      <c r="C1216" s="2" t="s">
        <v>68</v>
      </c>
      <c r="D1216" s="2" t="s">
        <v>224</v>
      </c>
      <c r="E1216" s="2">
        <v>263.89999999999998</v>
      </c>
      <c r="F1216" s="2">
        <v>258.8</v>
      </c>
      <c r="G1216" s="2">
        <v>267.60000000000002</v>
      </c>
      <c r="H1216" s="2">
        <v>286.5</v>
      </c>
      <c r="I1216" s="2">
        <v>389.1</v>
      </c>
      <c r="J1216" s="2">
        <v>505.6</v>
      </c>
      <c r="K1216" s="2">
        <v>746.3</v>
      </c>
      <c r="L1216" s="2">
        <v>964.4</v>
      </c>
      <c r="M1216" s="2">
        <v>1058.8</v>
      </c>
      <c r="N1216" s="2">
        <v>1067.7</v>
      </c>
      <c r="O1216" s="2">
        <v>1079</v>
      </c>
      <c r="P1216" s="2">
        <v>1143.7</v>
      </c>
      <c r="Q1216" s="2">
        <v>1150.9000000000001</v>
      </c>
      <c r="R1216" s="2">
        <v>208.9</v>
      </c>
      <c r="S1216" s="2" t="s">
        <v>5269</v>
      </c>
      <c r="T1216" s="2">
        <v>208.9</v>
      </c>
    </row>
    <row r="1217" spans="1:20">
      <c r="A1217" s="2" t="s">
        <v>4025</v>
      </c>
      <c r="B1217" s="2" t="s">
        <v>1798</v>
      </c>
      <c r="C1217" s="2" t="s">
        <v>68</v>
      </c>
      <c r="D1217" s="2" t="s">
        <v>224</v>
      </c>
      <c r="E1217" s="2">
        <v>698.1</v>
      </c>
      <c r="F1217" s="2">
        <v>690.3</v>
      </c>
      <c r="G1217" s="2">
        <v>707.5</v>
      </c>
      <c r="H1217" s="2">
        <v>729.5</v>
      </c>
      <c r="I1217" s="2">
        <v>648.79999999999995</v>
      </c>
      <c r="J1217" s="2">
        <v>673.9</v>
      </c>
      <c r="K1217" s="2">
        <v>814.6</v>
      </c>
      <c r="L1217" s="2">
        <v>949.3</v>
      </c>
      <c r="M1217" s="2">
        <v>1038</v>
      </c>
      <c r="N1217" s="2">
        <v>1044.9000000000001</v>
      </c>
      <c r="O1217" s="2">
        <v>1049.7</v>
      </c>
      <c r="P1217" s="2">
        <v>1043.8</v>
      </c>
      <c r="Q1217" s="2">
        <v>1050.8</v>
      </c>
      <c r="R1217" s="2">
        <v>355.1</v>
      </c>
      <c r="S1217" s="2" t="s">
        <v>5269</v>
      </c>
      <c r="T1217" s="2">
        <v>355.1</v>
      </c>
    </row>
    <row r="1218" spans="1:20">
      <c r="A1218" s="2" t="s">
        <v>4026</v>
      </c>
      <c r="B1218" s="2" t="s">
        <v>1800</v>
      </c>
      <c r="C1218" s="2" t="s">
        <v>68</v>
      </c>
      <c r="D1218" s="2" t="s">
        <v>224</v>
      </c>
      <c r="E1218" s="2">
        <v>522</v>
      </c>
      <c r="F1218" s="2">
        <v>514.79999999999995</v>
      </c>
      <c r="G1218" s="2">
        <v>532.4</v>
      </c>
      <c r="H1218" s="2">
        <v>553.4</v>
      </c>
      <c r="I1218" s="2">
        <v>437.6</v>
      </c>
      <c r="J1218" s="2">
        <v>430.1</v>
      </c>
      <c r="K1218" s="2">
        <v>552.9</v>
      </c>
      <c r="L1218" s="2">
        <v>730.1</v>
      </c>
      <c r="M1218" s="2">
        <v>828.3</v>
      </c>
      <c r="N1218" s="2">
        <v>836.7</v>
      </c>
      <c r="O1218" s="2">
        <v>845.3</v>
      </c>
      <c r="P1218" s="2">
        <v>882.6</v>
      </c>
      <c r="Q1218" s="2">
        <v>890.1</v>
      </c>
      <c r="R1218" s="2">
        <v>341.4</v>
      </c>
      <c r="S1218" s="2" t="s">
        <v>5269</v>
      </c>
      <c r="T1218" s="2">
        <v>341.4</v>
      </c>
    </row>
    <row r="1219" spans="1:20">
      <c r="A1219" s="2" t="s">
        <v>4027</v>
      </c>
      <c r="B1219" s="2" t="s">
        <v>1801</v>
      </c>
      <c r="C1219" s="2" t="s">
        <v>68</v>
      </c>
      <c r="D1219" s="2" t="s">
        <v>224</v>
      </c>
      <c r="E1219" s="2">
        <v>607</v>
      </c>
      <c r="F1219" s="2">
        <v>599.29999999999995</v>
      </c>
      <c r="G1219" s="2">
        <v>615.20000000000005</v>
      </c>
      <c r="H1219" s="2">
        <v>636.5</v>
      </c>
      <c r="I1219" s="2">
        <v>584.4</v>
      </c>
      <c r="J1219" s="2">
        <v>633.29999999999995</v>
      </c>
      <c r="K1219" s="2">
        <v>816.3</v>
      </c>
      <c r="L1219" s="2">
        <v>984.5</v>
      </c>
      <c r="M1219" s="2">
        <v>1079.7</v>
      </c>
      <c r="N1219" s="2">
        <v>1087.5</v>
      </c>
      <c r="O1219" s="2">
        <v>1094.4000000000001</v>
      </c>
      <c r="P1219" s="2">
        <v>1107.5</v>
      </c>
      <c r="Q1219" s="2">
        <v>1114.8</v>
      </c>
      <c r="R1219" s="2">
        <v>226.4</v>
      </c>
      <c r="S1219" s="2" t="s">
        <v>5269</v>
      </c>
      <c r="T1219" s="2">
        <v>226.4</v>
      </c>
    </row>
    <row r="1220" spans="1:20">
      <c r="A1220" s="2" t="s">
        <v>4028</v>
      </c>
      <c r="B1220" s="2" t="s">
        <v>1802</v>
      </c>
      <c r="C1220" s="2" t="s">
        <v>68</v>
      </c>
      <c r="D1220" s="2" t="s">
        <v>224</v>
      </c>
      <c r="E1220" s="2">
        <v>764.2</v>
      </c>
      <c r="F1220" s="2">
        <v>756.4</v>
      </c>
      <c r="G1220" s="2">
        <v>773.6</v>
      </c>
      <c r="H1220" s="2">
        <v>795.7</v>
      </c>
      <c r="I1220" s="2">
        <v>712</v>
      </c>
      <c r="J1220" s="2">
        <v>733.1</v>
      </c>
      <c r="K1220" s="2">
        <v>861.3</v>
      </c>
      <c r="L1220" s="2">
        <v>981.7</v>
      </c>
      <c r="M1220" s="2">
        <v>1066.2</v>
      </c>
      <c r="N1220" s="2">
        <v>1072.5</v>
      </c>
      <c r="O1220" s="2">
        <v>1076.3</v>
      </c>
      <c r="P1220" s="2">
        <v>1060.8</v>
      </c>
      <c r="Q1220" s="2">
        <v>1067.5</v>
      </c>
      <c r="R1220" s="2">
        <v>417.6</v>
      </c>
      <c r="S1220" s="2" t="s">
        <v>5269</v>
      </c>
      <c r="T1220" s="2">
        <v>417.6</v>
      </c>
    </row>
    <row r="1221" spans="1:20">
      <c r="A1221" s="2" t="s">
        <v>4029</v>
      </c>
      <c r="B1221" s="2" t="s">
        <v>1804</v>
      </c>
      <c r="C1221" s="2" t="s">
        <v>75</v>
      </c>
      <c r="D1221" s="2" t="s">
        <v>224</v>
      </c>
      <c r="E1221" s="2">
        <v>725.9</v>
      </c>
      <c r="F1221" s="2">
        <v>722.3</v>
      </c>
      <c r="G1221" s="2">
        <v>728.3</v>
      </c>
      <c r="H1221" s="2">
        <v>745.1</v>
      </c>
      <c r="I1221" s="2">
        <v>775.3</v>
      </c>
      <c r="J1221" s="2">
        <v>829.8</v>
      </c>
      <c r="K1221" s="2">
        <v>978.7</v>
      </c>
      <c r="L1221" s="2">
        <v>1115.2</v>
      </c>
      <c r="M1221" s="2">
        <v>1194.0999999999999</v>
      </c>
      <c r="N1221" s="2">
        <v>1200.5</v>
      </c>
      <c r="O1221" s="2">
        <v>1205.9000000000001</v>
      </c>
      <c r="P1221" s="2">
        <v>1210.5999999999999</v>
      </c>
      <c r="Q1221" s="2">
        <v>1216.7</v>
      </c>
      <c r="R1221" s="2">
        <v>692.3</v>
      </c>
      <c r="S1221" s="2" t="s">
        <v>5269</v>
      </c>
      <c r="T1221" s="2">
        <v>692.3</v>
      </c>
    </row>
    <row r="1222" spans="1:20">
      <c r="A1222" s="2" t="s">
        <v>4030</v>
      </c>
      <c r="B1222" s="2" t="s">
        <v>1805</v>
      </c>
      <c r="C1222" s="2" t="s">
        <v>68</v>
      </c>
      <c r="D1222" s="2" t="s">
        <v>224</v>
      </c>
      <c r="E1222" s="2">
        <v>644</v>
      </c>
      <c r="F1222" s="2">
        <v>636.29999999999995</v>
      </c>
      <c r="G1222" s="2">
        <v>653.1</v>
      </c>
      <c r="H1222" s="2">
        <v>675</v>
      </c>
      <c r="I1222" s="2">
        <v>602.4</v>
      </c>
      <c r="J1222" s="2">
        <v>635.9</v>
      </c>
      <c r="K1222" s="2">
        <v>794.9</v>
      </c>
      <c r="L1222" s="2">
        <v>946.1</v>
      </c>
      <c r="M1222" s="2">
        <v>1038.5</v>
      </c>
      <c r="N1222" s="2">
        <v>1045.9000000000001</v>
      </c>
      <c r="O1222" s="2">
        <v>1051.8</v>
      </c>
      <c r="P1222" s="2">
        <v>1055.8</v>
      </c>
      <c r="Q1222" s="2">
        <v>1063</v>
      </c>
      <c r="R1222" s="2">
        <v>294.2</v>
      </c>
      <c r="S1222" s="2" t="s">
        <v>5269</v>
      </c>
      <c r="T1222" s="2">
        <v>294.2</v>
      </c>
    </row>
    <row r="1223" spans="1:20">
      <c r="A1223" s="2" t="s">
        <v>4031</v>
      </c>
      <c r="B1223" s="2" t="s">
        <v>1807</v>
      </c>
      <c r="C1223" s="2" t="s">
        <v>68</v>
      </c>
      <c r="D1223" s="2" t="s">
        <v>224</v>
      </c>
      <c r="E1223" s="2">
        <v>248.1</v>
      </c>
      <c r="F1223" s="2">
        <v>246.6</v>
      </c>
      <c r="G1223" s="2">
        <v>248.3</v>
      </c>
      <c r="H1223" s="2">
        <v>267.7</v>
      </c>
      <c r="I1223" s="2">
        <v>390.5</v>
      </c>
      <c r="J1223" s="2">
        <v>506.5</v>
      </c>
      <c r="K1223" s="2">
        <v>744.8</v>
      </c>
      <c r="L1223" s="2">
        <v>963.1</v>
      </c>
      <c r="M1223" s="2">
        <v>1056.5999999999999</v>
      </c>
      <c r="N1223" s="2">
        <v>1065.5</v>
      </c>
      <c r="O1223" s="2">
        <v>1077</v>
      </c>
      <c r="P1223" s="2">
        <v>1144</v>
      </c>
      <c r="Q1223" s="2">
        <v>1151.0999999999999</v>
      </c>
      <c r="R1223" s="2">
        <v>228</v>
      </c>
      <c r="S1223" s="2" t="s">
        <v>5269</v>
      </c>
      <c r="T1223" s="2">
        <v>228</v>
      </c>
    </row>
    <row r="1224" spans="1:20">
      <c r="A1224" s="2" t="s">
        <v>4032</v>
      </c>
      <c r="B1224" s="2" t="s">
        <v>1808</v>
      </c>
      <c r="C1224" s="2" t="s">
        <v>68</v>
      </c>
      <c r="D1224" s="2" t="s">
        <v>224</v>
      </c>
      <c r="E1224" s="2">
        <v>579</v>
      </c>
      <c r="F1224" s="2">
        <v>571.29999999999995</v>
      </c>
      <c r="G1224" s="2">
        <v>589.1</v>
      </c>
      <c r="H1224" s="2">
        <v>611.20000000000005</v>
      </c>
      <c r="I1224" s="2">
        <v>513.9</v>
      </c>
      <c r="J1224" s="2">
        <v>530</v>
      </c>
      <c r="K1224" s="2">
        <v>672.5</v>
      </c>
      <c r="L1224" s="2">
        <v>826.5</v>
      </c>
      <c r="M1224" s="2">
        <v>920.8</v>
      </c>
      <c r="N1224" s="2">
        <v>928.5</v>
      </c>
      <c r="O1224" s="2">
        <v>935.1</v>
      </c>
      <c r="P1224" s="2">
        <v>948.7</v>
      </c>
      <c r="Q1224" s="2">
        <v>956</v>
      </c>
      <c r="R1224" s="2">
        <v>309.3</v>
      </c>
      <c r="S1224" s="2" t="s">
        <v>5269</v>
      </c>
      <c r="T1224" s="2">
        <v>309.3</v>
      </c>
    </row>
    <row r="1225" spans="1:20">
      <c r="A1225" s="2" t="s">
        <v>4033</v>
      </c>
      <c r="B1225" s="2" t="s">
        <v>1810</v>
      </c>
      <c r="C1225" s="2" t="s">
        <v>68</v>
      </c>
      <c r="D1225" s="2" t="s">
        <v>224</v>
      </c>
      <c r="E1225" s="2">
        <v>480.9</v>
      </c>
      <c r="F1225" s="2">
        <v>475</v>
      </c>
      <c r="G1225" s="2">
        <v>484.7</v>
      </c>
      <c r="H1225" s="2">
        <v>501.4</v>
      </c>
      <c r="I1225" s="2">
        <v>536.79999999999995</v>
      </c>
      <c r="J1225" s="2">
        <v>631.20000000000005</v>
      </c>
      <c r="K1225" s="2">
        <v>864.4</v>
      </c>
      <c r="L1225" s="2">
        <v>1068.7</v>
      </c>
      <c r="M1225" s="2">
        <v>1167.2</v>
      </c>
      <c r="N1225" s="2">
        <v>1175.9000000000001</v>
      </c>
      <c r="O1225" s="2">
        <v>1185.3</v>
      </c>
      <c r="P1225" s="2">
        <v>1225.5</v>
      </c>
      <c r="Q1225" s="2">
        <v>1232.9000000000001</v>
      </c>
      <c r="R1225" s="2">
        <v>9.1</v>
      </c>
      <c r="S1225" s="2" t="s">
        <v>5269</v>
      </c>
      <c r="T1225" s="2">
        <v>9.1</v>
      </c>
    </row>
    <row r="1226" spans="1:20">
      <c r="A1226" s="2" t="s">
        <v>4034</v>
      </c>
      <c r="B1226" s="2" t="s">
        <v>1811</v>
      </c>
      <c r="C1226" s="2" t="s">
        <v>68</v>
      </c>
      <c r="D1226" s="2" t="s">
        <v>224</v>
      </c>
      <c r="E1226" s="2">
        <v>480.5</v>
      </c>
      <c r="F1226" s="2">
        <v>474.6</v>
      </c>
      <c r="G1226" s="2">
        <v>484.3</v>
      </c>
      <c r="H1226" s="2">
        <v>500.8</v>
      </c>
      <c r="I1226" s="2">
        <v>537.20000000000005</v>
      </c>
      <c r="J1226" s="2">
        <v>632</v>
      </c>
      <c r="K1226" s="2">
        <v>865.3</v>
      </c>
      <c r="L1226" s="2">
        <v>1069.9000000000001</v>
      </c>
      <c r="M1226" s="2">
        <v>1168.4000000000001</v>
      </c>
      <c r="N1226" s="2">
        <v>1177</v>
      </c>
      <c r="O1226" s="2">
        <v>1186.5</v>
      </c>
      <c r="P1226" s="2">
        <v>1226.8</v>
      </c>
      <c r="Q1226" s="2">
        <v>1234.3</v>
      </c>
      <c r="R1226" s="2">
        <v>8.1999999999999993</v>
      </c>
      <c r="S1226" s="2" t="s">
        <v>5269</v>
      </c>
      <c r="T1226" s="2">
        <v>8.1999999999999993</v>
      </c>
    </row>
    <row r="1227" spans="1:20">
      <c r="A1227" s="2" t="s">
        <v>4035</v>
      </c>
      <c r="B1227" s="2" t="s">
        <v>1812</v>
      </c>
      <c r="C1227" s="2" t="s">
        <v>68</v>
      </c>
      <c r="D1227" s="2" t="s">
        <v>224</v>
      </c>
      <c r="E1227" s="2">
        <v>489</v>
      </c>
      <c r="F1227" s="2">
        <v>483</v>
      </c>
      <c r="G1227" s="2">
        <v>492.7</v>
      </c>
      <c r="H1227" s="2">
        <v>509.3</v>
      </c>
      <c r="I1227" s="2">
        <v>544.70000000000005</v>
      </c>
      <c r="J1227" s="2">
        <v>638.79999999999995</v>
      </c>
      <c r="K1227" s="2">
        <v>871.4</v>
      </c>
      <c r="L1227" s="2">
        <v>1075.2</v>
      </c>
      <c r="M1227" s="2">
        <v>1173.8</v>
      </c>
      <c r="N1227" s="2">
        <v>1182.4000000000001</v>
      </c>
      <c r="O1227" s="2">
        <v>1191.8</v>
      </c>
      <c r="P1227" s="2">
        <v>1231.3</v>
      </c>
      <c r="Q1227" s="2">
        <v>1238.7</v>
      </c>
      <c r="R1227" s="2">
        <v>16.600000000000001</v>
      </c>
      <c r="S1227" s="2" t="s">
        <v>5269</v>
      </c>
      <c r="T1227" s="2">
        <v>16.600000000000001</v>
      </c>
    </row>
    <row r="1228" spans="1:20">
      <c r="A1228" s="2" t="s">
        <v>4036</v>
      </c>
      <c r="B1228" s="2" t="s">
        <v>1814</v>
      </c>
      <c r="C1228" s="2" t="s">
        <v>68</v>
      </c>
      <c r="D1228" s="2" t="s">
        <v>224</v>
      </c>
      <c r="E1228" s="2">
        <v>414</v>
      </c>
      <c r="F1228" s="2">
        <v>408.7</v>
      </c>
      <c r="G1228" s="2">
        <v>416.6</v>
      </c>
      <c r="H1228" s="2">
        <v>431.7</v>
      </c>
      <c r="I1228" s="2">
        <v>492.5</v>
      </c>
      <c r="J1228" s="2">
        <v>597.29999999999995</v>
      </c>
      <c r="K1228" s="2">
        <v>837.7</v>
      </c>
      <c r="L1228" s="2">
        <v>1049.0999999999999</v>
      </c>
      <c r="M1228" s="2">
        <v>1147</v>
      </c>
      <c r="N1228" s="2">
        <v>1155.8</v>
      </c>
      <c r="O1228" s="2">
        <v>1166</v>
      </c>
      <c r="P1228" s="2">
        <v>1215</v>
      </c>
      <c r="Q1228" s="2">
        <v>1222.4000000000001</v>
      </c>
      <c r="R1228" s="2">
        <v>65</v>
      </c>
      <c r="S1228" s="2" t="s">
        <v>5269</v>
      </c>
      <c r="T1228" s="2">
        <v>65</v>
      </c>
    </row>
    <row r="1229" spans="1:20">
      <c r="A1229" s="2" t="s">
        <v>4037</v>
      </c>
      <c r="B1229" s="2" t="s">
        <v>1815</v>
      </c>
      <c r="C1229" s="2" t="s">
        <v>68</v>
      </c>
      <c r="D1229" s="2" t="s">
        <v>224</v>
      </c>
      <c r="E1229" s="2">
        <v>258</v>
      </c>
      <c r="F1229" s="2">
        <v>252.4</v>
      </c>
      <c r="G1229" s="2">
        <v>263.10000000000002</v>
      </c>
      <c r="H1229" s="2">
        <v>283.39999999999998</v>
      </c>
      <c r="I1229" s="2">
        <v>384</v>
      </c>
      <c r="J1229" s="2">
        <v>500.5</v>
      </c>
      <c r="K1229" s="2">
        <v>740.7</v>
      </c>
      <c r="L1229" s="2">
        <v>958.9</v>
      </c>
      <c r="M1229" s="2">
        <v>1053.0999999999999</v>
      </c>
      <c r="N1229" s="2">
        <v>1062</v>
      </c>
      <c r="O1229" s="2">
        <v>1073.4000000000001</v>
      </c>
      <c r="P1229" s="2">
        <v>1138.5999999999999</v>
      </c>
      <c r="Q1229" s="2">
        <v>1145.7</v>
      </c>
      <c r="R1229" s="2">
        <v>214.5</v>
      </c>
      <c r="S1229" s="2" t="s">
        <v>5269</v>
      </c>
      <c r="T1229" s="2">
        <v>214.5</v>
      </c>
    </row>
    <row r="1230" spans="1:20">
      <c r="A1230" s="2" t="s">
        <v>4038</v>
      </c>
      <c r="B1230" s="2" t="s">
        <v>1817</v>
      </c>
      <c r="C1230" s="2" t="s">
        <v>68</v>
      </c>
      <c r="D1230" s="2" t="s">
        <v>224</v>
      </c>
      <c r="E1230" s="2">
        <v>249.8</v>
      </c>
      <c r="F1230" s="2">
        <v>248.6</v>
      </c>
      <c r="G1230" s="2">
        <v>248.8</v>
      </c>
      <c r="H1230" s="2">
        <v>266.89999999999998</v>
      </c>
      <c r="I1230" s="2">
        <v>392.5</v>
      </c>
      <c r="J1230" s="2">
        <v>508.6</v>
      </c>
      <c r="K1230" s="2">
        <v>746.9</v>
      </c>
      <c r="L1230" s="2">
        <v>965.1</v>
      </c>
      <c r="M1230" s="2">
        <v>1058.5999999999999</v>
      </c>
      <c r="N1230" s="2">
        <v>1067.5</v>
      </c>
      <c r="O1230" s="2">
        <v>1079</v>
      </c>
      <c r="P1230" s="2">
        <v>1146.0999999999999</v>
      </c>
      <c r="Q1230" s="2">
        <v>1153.2</v>
      </c>
      <c r="R1230" s="2">
        <v>227.7</v>
      </c>
      <c r="S1230" s="2" t="s">
        <v>5269</v>
      </c>
      <c r="T1230" s="2">
        <v>227.7</v>
      </c>
    </row>
    <row r="1231" spans="1:20">
      <c r="A1231" s="2" t="s">
        <v>4039</v>
      </c>
      <c r="B1231" s="2" t="s">
        <v>1818</v>
      </c>
      <c r="C1231" s="2" t="s">
        <v>63</v>
      </c>
      <c r="D1231" s="2" t="s">
        <v>224</v>
      </c>
      <c r="E1231" s="2">
        <v>779.7</v>
      </c>
      <c r="F1231" s="2">
        <v>774.2</v>
      </c>
      <c r="G1231" s="2">
        <v>794.4</v>
      </c>
      <c r="H1231" s="2">
        <v>812.6</v>
      </c>
      <c r="I1231" s="2">
        <v>571.1</v>
      </c>
      <c r="J1231" s="2">
        <v>451.3</v>
      </c>
      <c r="K1231" s="2">
        <v>271.3</v>
      </c>
      <c r="L1231" s="2">
        <v>256.39999999999998</v>
      </c>
      <c r="M1231" s="2">
        <v>305.5</v>
      </c>
      <c r="N1231" s="2">
        <v>311.3</v>
      </c>
      <c r="O1231" s="2">
        <v>318.89999999999998</v>
      </c>
      <c r="P1231" s="2">
        <v>375.9</v>
      </c>
      <c r="Q1231" s="2">
        <v>381.3</v>
      </c>
      <c r="R1231" s="2">
        <v>237.7</v>
      </c>
      <c r="S1231" s="2" t="s">
        <v>5269</v>
      </c>
      <c r="T1231" s="2">
        <v>237.7</v>
      </c>
    </row>
    <row r="1232" spans="1:20">
      <c r="A1232" s="2" t="s">
        <v>4040</v>
      </c>
      <c r="B1232" s="2" t="s">
        <v>1819</v>
      </c>
      <c r="C1232" s="2" t="s">
        <v>68</v>
      </c>
      <c r="D1232" s="2" t="s">
        <v>224</v>
      </c>
      <c r="E1232" s="2">
        <v>251</v>
      </c>
      <c r="F1232" s="2">
        <v>250.1</v>
      </c>
      <c r="G1232" s="2">
        <v>248.9</v>
      </c>
      <c r="H1232" s="2">
        <v>265.89999999999998</v>
      </c>
      <c r="I1232" s="2">
        <v>394.2</v>
      </c>
      <c r="J1232" s="2">
        <v>510.2</v>
      </c>
      <c r="K1232" s="2">
        <v>748.4</v>
      </c>
      <c r="L1232" s="2">
        <v>966.6</v>
      </c>
      <c r="M1232" s="2">
        <v>1060.0999999999999</v>
      </c>
      <c r="N1232" s="2">
        <v>1069</v>
      </c>
      <c r="O1232" s="2">
        <v>1080.5999999999999</v>
      </c>
      <c r="P1232" s="2">
        <v>1147.7</v>
      </c>
      <c r="Q1232" s="2">
        <v>1154.8</v>
      </c>
      <c r="R1232" s="2">
        <v>228.1</v>
      </c>
      <c r="S1232" s="2" t="s">
        <v>5269</v>
      </c>
      <c r="T1232" s="2">
        <v>228.1</v>
      </c>
    </row>
    <row r="1233" spans="1:20">
      <c r="A1233" s="2" t="s">
        <v>4041</v>
      </c>
      <c r="B1233" s="2" t="s">
        <v>1820</v>
      </c>
      <c r="C1233" s="2" t="s">
        <v>68</v>
      </c>
      <c r="D1233" s="2" t="s">
        <v>224</v>
      </c>
      <c r="E1233" s="2">
        <v>254.8</v>
      </c>
      <c r="F1233" s="2">
        <v>249.9</v>
      </c>
      <c r="G1233" s="2">
        <v>259.10000000000002</v>
      </c>
      <c r="H1233" s="2">
        <v>279.3</v>
      </c>
      <c r="I1233" s="2">
        <v>385.7</v>
      </c>
      <c r="J1233" s="2">
        <v>502.2</v>
      </c>
      <c r="K1233" s="2">
        <v>741.9</v>
      </c>
      <c r="L1233" s="2">
        <v>960.1</v>
      </c>
      <c r="M1233" s="2">
        <v>1054.2</v>
      </c>
      <c r="N1233" s="2">
        <v>1063.0999999999999</v>
      </c>
      <c r="O1233" s="2">
        <v>1074.5</v>
      </c>
      <c r="P1233" s="2">
        <v>1140.2</v>
      </c>
      <c r="Q1233" s="2">
        <v>1147.3</v>
      </c>
      <c r="R1233" s="2">
        <v>217.9</v>
      </c>
      <c r="S1233" s="2" t="s">
        <v>5269</v>
      </c>
      <c r="T1233" s="2">
        <v>217.9</v>
      </c>
    </row>
    <row r="1234" spans="1:20">
      <c r="A1234" s="2" t="s">
        <v>4042</v>
      </c>
      <c r="B1234" s="2" t="s">
        <v>1821</v>
      </c>
      <c r="C1234" s="2" t="s">
        <v>68</v>
      </c>
      <c r="D1234" s="2" t="s">
        <v>224</v>
      </c>
      <c r="E1234" s="2">
        <v>452.2</v>
      </c>
      <c r="F1234" s="2">
        <v>446.2</v>
      </c>
      <c r="G1234" s="2">
        <v>456.2</v>
      </c>
      <c r="H1234" s="2">
        <v>473</v>
      </c>
      <c r="I1234" s="2">
        <v>510</v>
      </c>
      <c r="J1234" s="2">
        <v>606.79999999999995</v>
      </c>
      <c r="K1234" s="2">
        <v>842.1</v>
      </c>
      <c r="L1234" s="2">
        <v>1048.5999999999999</v>
      </c>
      <c r="M1234" s="2">
        <v>1147</v>
      </c>
      <c r="N1234" s="2">
        <v>1155.7</v>
      </c>
      <c r="O1234" s="2">
        <v>1165.4000000000001</v>
      </c>
      <c r="P1234" s="2">
        <v>1208.3</v>
      </c>
      <c r="Q1234" s="2">
        <v>1215.7</v>
      </c>
      <c r="R1234" s="2">
        <v>21.1</v>
      </c>
      <c r="S1234" s="2" t="s">
        <v>5269</v>
      </c>
      <c r="T1234" s="2">
        <v>21.1</v>
      </c>
    </row>
    <row r="1235" spans="1:20">
      <c r="A1235" s="2" t="s">
        <v>4043</v>
      </c>
      <c r="B1235" s="2" t="s">
        <v>1823</v>
      </c>
      <c r="C1235" s="2" t="s">
        <v>68</v>
      </c>
      <c r="D1235" s="2" t="s">
        <v>224</v>
      </c>
      <c r="E1235" s="2">
        <v>767.3</v>
      </c>
      <c r="F1235" s="2">
        <v>759.5</v>
      </c>
      <c r="G1235" s="2">
        <v>776.8</v>
      </c>
      <c r="H1235" s="2">
        <v>798.9</v>
      </c>
      <c r="I1235" s="2">
        <v>713.8</v>
      </c>
      <c r="J1235" s="2">
        <v>733.6</v>
      </c>
      <c r="K1235" s="2">
        <v>859.3</v>
      </c>
      <c r="L1235" s="2">
        <v>977.6</v>
      </c>
      <c r="M1235" s="2">
        <v>1061.4000000000001</v>
      </c>
      <c r="N1235" s="2">
        <v>1067.8</v>
      </c>
      <c r="O1235" s="2">
        <v>1071.4000000000001</v>
      </c>
      <c r="P1235" s="2">
        <v>1055</v>
      </c>
      <c r="Q1235" s="2">
        <v>1061.5999999999999</v>
      </c>
      <c r="R1235" s="2">
        <v>423.9</v>
      </c>
      <c r="S1235" s="2" t="s">
        <v>5269</v>
      </c>
      <c r="T1235" s="2">
        <v>423.9</v>
      </c>
    </row>
    <row r="1236" spans="1:20">
      <c r="A1236" s="2" t="s">
        <v>4044</v>
      </c>
      <c r="B1236" s="2" t="s">
        <v>1825</v>
      </c>
      <c r="C1236" s="2" t="s">
        <v>68</v>
      </c>
      <c r="D1236" s="2" t="s">
        <v>224</v>
      </c>
      <c r="E1236" s="2">
        <v>247.1</v>
      </c>
      <c r="F1236" s="2">
        <v>245.1</v>
      </c>
      <c r="G1236" s="2">
        <v>248.7</v>
      </c>
      <c r="H1236" s="2">
        <v>268.89999999999998</v>
      </c>
      <c r="I1236" s="2">
        <v>388.7</v>
      </c>
      <c r="J1236" s="2">
        <v>504.8</v>
      </c>
      <c r="K1236" s="2">
        <v>743.2</v>
      </c>
      <c r="L1236" s="2">
        <v>961.4</v>
      </c>
      <c r="M1236" s="2">
        <v>1055</v>
      </c>
      <c r="N1236" s="2">
        <v>1063.9000000000001</v>
      </c>
      <c r="O1236" s="2">
        <v>1075.4000000000001</v>
      </c>
      <c r="P1236" s="2">
        <v>1142.3</v>
      </c>
      <c r="Q1236" s="2">
        <v>1149.4000000000001</v>
      </c>
      <c r="R1236" s="2">
        <v>227.7</v>
      </c>
      <c r="S1236" s="2" t="s">
        <v>5269</v>
      </c>
      <c r="T1236" s="2">
        <v>227.7</v>
      </c>
    </row>
    <row r="1237" spans="1:20">
      <c r="A1237" s="2" t="s">
        <v>4045</v>
      </c>
      <c r="B1237" s="2" t="s">
        <v>1826</v>
      </c>
      <c r="C1237" s="2" t="s">
        <v>68</v>
      </c>
      <c r="D1237" s="2" t="s">
        <v>224</v>
      </c>
      <c r="E1237" s="2">
        <v>598.5</v>
      </c>
      <c r="F1237" s="2">
        <v>591.4</v>
      </c>
      <c r="G1237" s="2">
        <v>608.9</v>
      </c>
      <c r="H1237" s="2">
        <v>629.79999999999995</v>
      </c>
      <c r="I1237" s="2">
        <v>513.1</v>
      </c>
      <c r="J1237" s="2">
        <v>500.5</v>
      </c>
      <c r="K1237" s="2">
        <v>570.1</v>
      </c>
      <c r="L1237" s="2">
        <v>695.4</v>
      </c>
      <c r="M1237" s="2">
        <v>788.7</v>
      </c>
      <c r="N1237" s="2">
        <v>796.3</v>
      </c>
      <c r="O1237" s="2">
        <v>802.9</v>
      </c>
      <c r="P1237" s="2">
        <v>821.9</v>
      </c>
      <c r="Q1237" s="2">
        <v>829.3</v>
      </c>
      <c r="R1237" s="2">
        <v>406.7</v>
      </c>
      <c r="S1237" s="2" t="s">
        <v>5269</v>
      </c>
      <c r="T1237" s="2">
        <v>406.7</v>
      </c>
    </row>
    <row r="1238" spans="1:20">
      <c r="A1238" s="2" t="s">
        <v>4046</v>
      </c>
      <c r="B1238" s="2" t="s">
        <v>1827</v>
      </c>
      <c r="C1238" s="2" t="s">
        <v>68</v>
      </c>
      <c r="D1238" s="2" t="s">
        <v>224</v>
      </c>
      <c r="E1238" s="2">
        <v>762.9</v>
      </c>
      <c r="F1238" s="2">
        <v>755.1</v>
      </c>
      <c r="G1238" s="2">
        <v>772.4</v>
      </c>
      <c r="H1238" s="2">
        <v>794.5</v>
      </c>
      <c r="I1238" s="2">
        <v>710.2</v>
      </c>
      <c r="J1238" s="2">
        <v>730.8</v>
      </c>
      <c r="K1238" s="2">
        <v>858.2</v>
      </c>
      <c r="L1238" s="2">
        <v>978.2</v>
      </c>
      <c r="M1238" s="2">
        <v>1062.5</v>
      </c>
      <c r="N1238" s="2">
        <v>1068.9000000000001</v>
      </c>
      <c r="O1238" s="2">
        <v>1072.7</v>
      </c>
      <c r="P1238" s="2">
        <v>1057.0999999999999</v>
      </c>
      <c r="Q1238" s="2">
        <v>1063.7</v>
      </c>
      <c r="R1238" s="2">
        <v>418</v>
      </c>
      <c r="S1238" s="2" t="s">
        <v>5269</v>
      </c>
      <c r="T1238" s="2">
        <v>418</v>
      </c>
    </row>
    <row r="1239" spans="1:20">
      <c r="A1239" s="2" t="s">
        <v>4047</v>
      </c>
      <c r="B1239" s="2" t="s">
        <v>1829</v>
      </c>
      <c r="C1239" s="2" t="s">
        <v>68</v>
      </c>
      <c r="D1239" s="2" t="s">
        <v>224</v>
      </c>
      <c r="E1239" s="2">
        <v>430.6</v>
      </c>
      <c r="F1239" s="2">
        <v>423.6</v>
      </c>
      <c r="G1239" s="2">
        <v>441</v>
      </c>
      <c r="H1239" s="2">
        <v>461.6</v>
      </c>
      <c r="I1239" s="2">
        <v>344.8</v>
      </c>
      <c r="J1239" s="2">
        <v>348.6</v>
      </c>
      <c r="K1239" s="2">
        <v>567.79999999999995</v>
      </c>
      <c r="L1239" s="2">
        <v>779.2</v>
      </c>
      <c r="M1239" s="2">
        <v>876.7</v>
      </c>
      <c r="N1239" s="2">
        <v>885.5</v>
      </c>
      <c r="O1239" s="2">
        <v>895.9</v>
      </c>
      <c r="P1239" s="2">
        <v>950.9</v>
      </c>
      <c r="Q1239" s="2">
        <v>958.2</v>
      </c>
      <c r="R1239" s="2">
        <v>293.3</v>
      </c>
      <c r="S1239" s="2" t="s">
        <v>5269</v>
      </c>
      <c r="T1239" s="2">
        <v>293.3</v>
      </c>
    </row>
    <row r="1240" spans="1:20">
      <c r="A1240" s="2" t="s">
        <v>4048</v>
      </c>
      <c r="B1240" s="2" t="s">
        <v>1830</v>
      </c>
      <c r="C1240" s="2" t="s">
        <v>68</v>
      </c>
      <c r="D1240" s="2" t="s">
        <v>224</v>
      </c>
      <c r="E1240" s="2">
        <v>770.7</v>
      </c>
      <c r="F1240" s="2">
        <v>762.9</v>
      </c>
      <c r="G1240" s="2">
        <v>780.2</v>
      </c>
      <c r="H1240" s="2">
        <v>802.4</v>
      </c>
      <c r="I1240" s="2">
        <v>715.5</v>
      </c>
      <c r="J1240" s="2">
        <v>733.8</v>
      </c>
      <c r="K1240" s="2">
        <v>856.5</v>
      </c>
      <c r="L1240" s="2">
        <v>972.3</v>
      </c>
      <c r="M1240" s="2">
        <v>1055.5</v>
      </c>
      <c r="N1240" s="2">
        <v>1061.7</v>
      </c>
      <c r="O1240" s="2">
        <v>1065.3</v>
      </c>
      <c r="P1240" s="2">
        <v>1047.7</v>
      </c>
      <c r="Q1240" s="2">
        <v>1054.2</v>
      </c>
      <c r="R1240" s="2">
        <v>431.2</v>
      </c>
      <c r="S1240" s="2" t="s">
        <v>5269</v>
      </c>
      <c r="T1240" s="2">
        <v>431.2</v>
      </c>
    </row>
    <row r="1241" spans="1:20">
      <c r="A1241" s="2" t="s">
        <v>4049</v>
      </c>
      <c r="B1241" s="2" t="s">
        <v>1831</v>
      </c>
      <c r="C1241" s="2" t="s">
        <v>68</v>
      </c>
      <c r="D1241" s="2" t="s">
        <v>224</v>
      </c>
      <c r="E1241" s="2">
        <v>708.3</v>
      </c>
      <c r="F1241" s="2">
        <v>700.6</v>
      </c>
      <c r="G1241" s="2">
        <v>718.5</v>
      </c>
      <c r="H1241" s="2">
        <v>740.5</v>
      </c>
      <c r="I1241" s="2">
        <v>635</v>
      </c>
      <c r="J1241" s="2">
        <v>637.5</v>
      </c>
      <c r="K1241" s="2">
        <v>731.6</v>
      </c>
      <c r="L1241" s="2">
        <v>834.3</v>
      </c>
      <c r="M1241" s="2">
        <v>916.3</v>
      </c>
      <c r="N1241" s="2">
        <v>922.5</v>
      </c>
      <c r="O1241" s="2">
        <v>926</v>
      </c>
      <c r="P1241" s="2">
        <v>910.2</v>
      </c>
      <c r="Q1241" s="2">
        <v>917</v>
      </c>
      <c r="R1241" s="2">
        <v>434.4</v>
      </c>
      <c r="S1241" s="2" t="s">
        <v>5269</v>
      </c>
      <c r="T1241" s="2">
        <v>434.4</v>
      </c>
    </row>
    <row r="1242" spans="1:20">
      <c r="A1242" s="2" t="s">
        <v>4050</v>
      </c>
      <c r="B1242" s="2" t="s">
        <v>1832</v>
      </c>
      <c r="C1242" s="2" t="s">
        <v>63</v>
      </c>
      <c r="D1242" s="2" t="s">
        <v>224</v>
      </c>
      <c r="E1242" s="2">
        <v>777.8</v>
      </c>
      <c r="F1242" s="2">
        <v>772.2</v>
      </c>
      <c r="G1242" s="2">
        <v>792.5</v>
      </c>
      <c r="H1242" s="2">
        <v>810.8</v>
      </c>
      <c r="I1242" s="2">
        <v>569.4</v>
      </c>
      <c r="J1242" s="2">
        <v>450.1</v>
      </c>
      <c r="K1242" s="2">
        <v>273.8</v>
      </c>
      <c r="L1242" s="2">
        <v>263</v>
      </c>
      <c r="M1242" s="2">
        <v>312.7</v>
      </c>
      <c r="N1242" s="2">
        <v>318.5</v>
      </c>
      <c r="O1242" s="2">
        <v>326.10000000000002</v>
      </c>
      <c r="P1242" s="2">
        <v>382.6</v>
      </c>
      <c r="Q1242" s="2">
        <v>388</v>
      </c>
      <c r="R1242" s="2">
        <v>242.7</v>
      </c>
      <c r="S1242" s="2" t="s">
        <v>5269</v>
      </c>
      <c r="T1242" s="2">
        <v>242.7</v>
      </c>
    </row>
    <row r="1243" spans="1:20">
      <c r="A1243" s="2" t="s">
        <v>4051</v>
      </c>
      <c r="B1243" s="2" t="s">
        <v>1833</v>
      </c>
      <c r="C1243" s="2" t="s">
        <v>68</v>
      </c>
      <c r="D1243" s="2" t="s">
        <v>224</v>
      </c>
      <c r="E1243" s="2">
        <v>250.6</v>
      </c>
      <c r="F1243" s="2">
        <v>248.9</v>
      </c>
      <c r="G1243" s="2">
        <v>250.2</v>
      </c>
      <c r="H1243" s="2">
        <v>268.39999999999998</v>
      </c>
      <c r="I1243" s="2">
        <v>392.3</v>
      </c>
      <c r="J1243" s="2">
        <v>508.4</v>
      </c>
      <c r="K1243" s="2">
        <v>746.9</v>
      </c>
      <c r="L1243" s="2">
        <v>965.2</v>
      </c>
      <c r="M1243" s="2">
        <v>1058.8</v>
      </c>
      <c r="N1243" s="2">
        <v>1067.7</v>
      </c>
      <c r="O1243" s="2">
        <v>1079.2</v>
      </c>
      <c r="P1243" s="2">
        <v>1146</v>
      </c>
      <c r="Q1243" s="2">
        <v>1153.2</v>
      </c>
      <c r="R1243" s="2">
        <v>226.2</v>
      </c>
      <c r="S1243" s="2" t="s">
        <v>5269</v>
      </c>
      <c r="T1243" s="2">
        <v>226.2</v>
      </c>
    </row>
    <row r="1244" spans="1:20">
      <c r="A1244" s="2" t="s">
        <v>4052</v>
      </c>
      <c r="B1244" s="2" t="s">
        <v>1834</v>
      </c>
      <c r="C1244" s="2" t="s">
        <v>68</v>
      </c>
      <c r="D1244" s="2" t="s">
        <v>224</v>
      </c>
      <c r="E1244" s="2">
        <v>611.29999999999995</v>
      </c>
      <c r="F1244" s="2">
        <v>603.5</v>
      </c>
      <c r="G1244" s="2">
        <v>621.1</v>
      </c>
      <c r="H1244" s="2">
        <v>643.29999999999995</v>
      </c>
      <c r="I1244" s="2">
        <v>553.20000000000005</v>
      </c>
      <c r="J1244" s="2">
        <v>574.5</v>
      </c>
      <c r="K1244" s="2">
        <v>718.9</v>
      </c>
      <c r="L1244" s="2">
        <v>867</v>
      </c>
      <c r="M1244" s="2">
        <v>959.6</v>
      </c>
      <c r="N1244" s="2">
        <v>967.1</v>
      </c>
      <c r="O1244" s="2">
        <v>973.1</v>
      </c>
      <c r="P1244" s="2">
        <v>980</v>
      </c>
      <c r="Q1244" s="2">
        <v>987.3</v>
      </c>
      <c r="R1244" s="2">
        <v>311.60000000000002</v>
      </c>
      <c r="S1244" s="2" t="s">
        <v>5269</v>
      </c>
      <c r="T1244" s="2">
        <v>311.60000000000002</v>
      </c>
    </row>
    <row r="1245" spans="1:20">
      <c r="A1245" s="2" t="s">
        <v>4053</v>
      </c>
      <c r="B1245" s="2" t="s">
        <v>1836</v>
      </c>
      <c r="C1245" s="2" t="s">
        <v>68</v>
      </c>
      <c r="D1245" s="2" t="s">
        <v>224</v>
      </c>
      <c r="E1245" s="2">
        <v>254.4</v>
      </c>
      <c r="F1245" s="2">
        <v>251.2</v>
      </c>
      <c r="G1245" s="2">
        <v>255.9</v>
      </c>
      <c r="H1245" s="2">
        <v>274.3</v>
      </c>
      <c r="I1245" s="2">
        <v>391.4</v>
      </c>
      <c r="J1245" s="2">
        <v>507.7</v>
      </c>
      <c r="K1245" s="2">
        <v>747</v>
      </c>
      <c r="L1245" s="2">
        <v>965.3</v>
      </c>
      <c r="M1245" s="2">
        <v>1059.0999999999999</v>
      </c>
      <c r="N1245" s="2">
        <v>1068</v>
      </c>
      <c r="O1245" s="2">
        <v>1079.5</v>
      </c>
      <c r="P1245" s="2">
        <v>1145.5999999999999</v>
      </c>
      <c r="Q1245" s="2">
        <v>1152.8</v>
      </c>
      <c r="R1245" s="2">
        <v>220.3</v>
      </c>
      <c r="S1245" s="2" t="s">
        <v>5269</v>
      </c>
      <c r="T1245" s="2">
        <v>220.3</v>
      </c>
    </row>
    <row r="1246" spans="1:20">
      <c r="A1246" s="2" t="s">
        <v>4054</v>
      </c>
      <c r="B1246" s="2" t="s">
        <v>1837</v>
      </c>
      <c r="C1246" s="2" t="s">
        <v>68</v>
      </c>
      <c r="D1246" s="2" t="s">
        <v>224</v>
      </c>
      <c r="E1246" s="2">
        <v>714</v>
      </c>
      <c r="F1246" s="2">
        <v>706.4</v>
      </c>
      <c r="G1246" s="2">
        <v>724.2</v>
      </c>
      <c r="H1246" s="2">
        <v>746.3</v>
      </c>
      <c r="I1246" s="2">
        <v>641.1</v>
      </c>
      <c r="J1246" s="2">
        <v>643.70000000000005</v>
      </c>
      <c r="K1246" s="2">
        <v>737.8</v>
      </c>
      <c r="L1246" s="2">
        <v>839.4</v>
      </c>
      <c r="M1246" s="2">
        <v>921</v>
      </c>
      <c r="N1246" s="2">
        <v>927.1</v>
      </c>
      <c r="O1246" s="2">
        <v>930.5</v>
      </c>
      <c r="P1246" s="2">
        <v>913.7</v>
      </c>
      <c r="Q1246" s="2">
        <v>920.4</v>
      </c>
      <c r="R1246" s="2">
        <v>438.1</v>
      </c>
      <c r="S1246" s="2" t="s">
        <v>5269</v>
      </c>
      <c r="T1246" s="2">
        <v>438.1</v>
      </c>
    </row>
    <row r="1247" spans="1:20">
      <c r="A1247" s="2" t="s">
        <v>4055</v>
      </c>
      <c r="B1247" s="2" t="s">
        <v>1838</v>
      </c>
      <c r="C1247" s="2" t="s">
        <v>63</v>
      </c>
      <c r="D1247" s="2" t="s">
        <v>224</v>
      </c>
      <c r="E1247" s="2">
        <v>774</v>
      </c>
      <c r="F1247" s="2">
        <v>768.5</v>
      </c>
      <c r="G1247" s="2">
        <v>788.7</v>
      </c>
      <c r="H1247" s="2">
        <v>806.9</v>
      </c>
      <c r="I1247" s="2">
        <v>565.4</v>
      </c>
      <c r="J1247" s="2">
        <v>445.3</v>
      </c>
      <c r="K1247" s="2">
        <v>264.8</v>
      </c>
      <c r="L1247" s="2">
        <v>252.4</v>
      </c>
      <c r="M1247" s="2">
        <v>303</v>
      </c>
      <c r="N1247" s="2">
        <v>308.89999999999998</v>
      </c>
      <c r="O1247" s="2">
        <v>316.8</v>
      </c>
      <c r="P1247" s="2">
        <v>377</v>
      </c>
      <c r="Q1247" s="2">
        <v>382.5</v>
      </c>
      <c r="R1247" s="2">
        <v>232</v>
      </c>
      <c r="S1247" s="2" t="s">
        <v>5269</v>
      </c>
      <c r="T1247" s="2">
        <v>232</v>
      </c>
    </row>
    <row r="1248" spans="1:20">
      <c r="A1248" s="2" t="s">
        <v>4056</v>
      </c>
      <c r="B1248" s="2" t="s">
        <v>1839</v>
      </c>
      <c r="C1248" s="2" t="s">
        <v>68</v>
      </c>
      <c r="D1248" s="2" t="s">
        <v>224</v>
      </c>
      <c r="E1248" s="2">
        <v>245.8</v>
      </c>
      <c r="F1248" s="2">
        <v>243.6</v>
      </c>
      <c r="G1248" s="2">
        <v>248.4</v>
      </c>
      <c r="H1248" s="2">
        <v>269.2</v>
      </c>
      <c r="I1248" s="2">
        <v>387.3</v>
      </c>
      <c r="J1248" s="2">
        <v>503.3</v>
      </c>
      <c r="K1248" s="2">
        <v>741.7</v>
      </c>
      <c r="L1248" s="2">
        <v>959.9</v>
      </c>
      <c r="M1248" s="2">
        <v>1053.5</v>
      </c>
      <c r="N1248" s="2">
        <v>1062.4000000000001</v>
      </c>
      <c r="O1248" s="2">
        <v>1073.9000000000001</v>
      </c>
      <c r="P1248" s="2">
        <v>1140.9000000000001</v>
      </c>
      <c r="Q1248" s="2">
        <v>1148</v>
      </c>
      <c r="R1248" s="2">
        <v>228.3</v>
      </c>
      <c r="S1248" s="2" t="s">
        <v>5269</v>
      </c>
      <c r="T1248" s="2">
        <v>228.3</v>
      </c>
    </row>
    <row r="1249" spans="1:20">
      <c r="A1249" s="2" t="s">
        <v>4057</v>
      </c>
      <c r="B1249" s="2" t="s">
        <v>1840</v>
      </c>
      <c r="C1249" s="2" t="s">
        <v>68</v>
      </c>
      <c r="D1249" s="2" t="s">
        <v>224</v>
      </c>
      <c r="E1249" s="2">
        <v>244.9</v>
      </c>
      <c r="F1249" s="2">
        <v>243.3</v>
      </c>
      <c r="G1249" s="2">
        <v>247</v>
      </c>
      <c r="H1249" s="2">
        <v>268</v>
      </c>
      <c r="I1249" s="2">
        <v>387.5</v>
      </c>
      <c r="J1249" s="2">
        <v>503.5</v>
      </c>
      <c r="K1249" s="2">
        <v>741.6</v>
      </c>
      <c r="L1249" s="2">
        <v>959.8</v>
      </c>
      <c r="M1249" s="2">
        <v>1053.3</v>
      </c>
      <c r="N1249" s="2">
        <v>1062.2</v>
      </c>
      <c r="O1249" s="2">
        <v>1073.8</v>
      </c>
      <c r="P1249" s="2">
        <v>1140.9000000000001</v>
      </c>
      <c r="Q1249" s="2">
        <v>1148</v>
      </c>
      <c r="R1249" s="2">
        <v>229.7</v>
      </c>
      <c r="S1249" s="2" t="s">
        <v>5269</v>
      </c>
      <c r="T1249" s="2">
        <v>229.7</v>
      </c>
    </row>
    <row r="1250" spans="1:20">
      <c r="A1250" s="2" t="s">
        <v>4058</v>
      </c>
      <c r="B1250" s="2" t="s">
        <v>1841</v>
      </c>
      <c r="C1250" s="2" t="s">
        <v>68</v>
      </c>
      <c r="D1250" s="2" t="s">
        <v>224</v>
      </c>
      <c r="E1250" s="2">
        <v>786.8</v>
      </c>
      <c r="F1250" s="2">
        <v>778.9</v>
      </c>
      <c r="G1250" s="2">
        <v>796.2</v>
      </c>
      <c r="H1250" s="2">
        <v>818.3</v>
      </c>
      <c r="I1250" s="2">
        <v>732.7</v>
      </c>
      <c r="J1250" s="2">
        <v>751.7</v>
      </c>
      <c r="K1250" s="2">
        <v>874.5</v>
      </c>
      <c r="L1250" s="2">
        <v>989.1</v>
      </c>
      <c r="M1250" s="2">
        <v>1071.7</v>
      </c>
      <c r="N1250" s="2">
        <v>1077.9000000000001</v>
      </c>
      <c r="O1250" s="2">
        <v>1081.3</v>
      </c>
      <c r="P1250" s="2">
        <v>1062.4000000000001</v>
      </c>
      <c r="Q1250" s="2">
        <v>1068.9000000000001</v>
      </c>
      <c r="R1250" s="2">
        <v>442.2</v>
      </c>
      <c r="S1250" s="2" t="s">
        <v>5269</v>
      </c>
      <c r="T1250" s="2">
        <v>442.2</v>
      </c>
    </row>
    <row r="1251" spans="1:20">
      <c r="A1251" s="2" t="s">
        <v>4059</v>
      </c>
      <c r="B1251" s="2" t="s">
        <v>1842</v>
      </c>
      <c r="C1251" s="2" t="s">
        <v>68</v>
      </c>
      <c r="D1251" s="2" t="s">
        <v>224</v>
      </c>
      <c r="E1251" s="2">
        <v>758</v>
      </c>
      <c r="F1251" s="2">
        <v>750.2</v>
      </c>
      <c r="G1251" s="2">
        <v>767</v>
      </c>
      <c r="H1251" s="2">
        <v>788.8</v>
      </c>
      <c r="I1251" s="2">
        <v>714.9</v>
      </c>
      <c r="J1251" s="2">
        <v>743.4</v>
      </c>
      <c r="K1251" s="2">
        <v>885.3</v>
      </c>
      <c r="L1251" s="2">
        <v>1016</v>
      </c>
      <c r="M1251" s="2">
        <v>1102.9000000000001</v>
      </c>
      <c r="N1251" s="2">
        <v>1109.5</v>
      </c>
      <c r="O1251" s="2">
        <v>1113.9000000000001</v>
      </c>
      <c r="P1251" s="2">
        <v>1102.7</v>
      </c>
      <c r="Q1251" s="2">
        <v>1109.5</v>
      </c>
      <c r="R1251" s="2">
        <v>390.4</v>
      </c>
      <c r="S1251" s="2" t="s">
        <v>5269</v>
      </c>
      <c r="T1251" s="2">
        <v>390.4</v>
      </c>
    </row>
    <row r="1252" spans="1:20">
      <c r="A1252" s="2" t="s">
        <v>4060</v>
      </c>
      <c r="B1252" s="2" t="s">
        <v>1844</v>
      </c>
      <c r="C1252" s="2" t="s">
        <v>68</v>
      </c>
      <c r="D1252" s="2" t="s">
        <v>224</v>
      </c>
      <c r="E1252" s="2">
        <v>775.2</v>
      </c>
      <c r="F1252" s="2">
        <v>767.4</v>
      </c>
      <c r="G1252" s="2">
        <v>784.8</v>
      </c>
      <c r="H1252" s="2">
        <v>806.9</v>
      </c>
      <c r="I1252" s="2">
        <v>720.4</v>
      </c>
      <c r="J1252" s="2">
        <v>739</v>
      </c>
      <c r="K1252" s="2">
        <v>861.7</v>
      </c>
      <c r="L1252" s="2">
        <v>977.2</v>
      </c>
      <c r="M1252" s="2">
        <v>1060.2</v>
      </c>
      <c r="N1252" s="2">
        <v>1066.5</v>
      </c>
      <c r="O1252" s="2">
        <v>1070</v>
      </c>
      <c r="P1252" s="2">
        <v>1052</v>
      </c>
      <c r="Q1252" s="2">
        <v>1058.5</v>
      </c>
      <c r="R1252" s="2">
        <v>434.2</v>
      </c>
      <c r="S1252" s="2" t="s">
        <v>5269</v>
      </c>
      <c r="T1252" s="2">
        <v>434.2</v>
      </c>
    </row>
    <row r="1253" spans="1:20">
      <c r="A1253" s="2" t="s">
        <v>4061</v>
      </c>
      <c r="B1253" s="2" t="s">
        <v>1845</v>
      </c>
      <c r="C1253" s="2" t="s">
        <v>68</v>
      </c>
      <c r="D1253" s="2" t="s">
        <v>224</v>
      </c>
      <c r="E1253" s="2">
        <v>244.2</v>
      </c>
      <c r="F1253" s="2">
        <v>244.9</v>
      </c>
      <c r="G1253" s="2">
        <v>241.7</v>
      </c>
      <c r="H1253" s="2">
        <v>263</v>
      </c>
      <c r="I1253" s="2">
        <v>389.5</v>
      </c>
      <c r="J1253" s="2">
        <v>505.2</v>
      </c>
      <c r="K1253" s="2">
        <v>742.5</v>
      </c>
      <c r="L1253" s="2">
        <v>960.7</v>
      </c>
      <c r="M1253" s="2">
        <v>1054</v>
      </c>
      <c r="N1253" s="2">
        <v>1062.9000000000001</v>
      </c>
      <c r="O1253" s="2">
        <v>1074.4000000000001</v>
      </c>
      <c r="P1253" s="2">
        <v>1142.2</v>
      </c>
      <c r="Q1253" s="2">
        <v>1149.3</v>
      </c>
      <c r="R1253" s="2">
        <v>234.6</v>
      </c>
      <c r="S1253" s="2" t="s">
        <v>5269</v>
      </c>
      <c r="T1253" s="2">
        <v>234.6</v>
      </c>
    </row>
    <row r="1254" spans="1:20">
      <c r="A1254" s="2" t="s">
        <v>4062</v>
      </c>
      <c r="B1254" s="2" t="s">
        <v>1846</v>
      </c>
      <c r="C1254" s="2" t="s">
        <v>75</v>
      </c>
      <c r="D1254" s="2" t="s">
        <v>224</v>
      </c>
      <c r="E1254" s="2">
        <v>725.9</v>
      </c>
      <c r="F1254" s="2">
        <v>722.4</v>
      </c>
      <c r="G1254" s="2">
        <v>727.8</v>
      </c>
      <c r="H1254" s="2">
        <v>744.3</v>
      </c>
      <c r="I1254" s="2">
        <v>783.4</v>
      </c>
      <c r="J1254" s="2">
        <v>843.4</v>
      </c>
      <c r="K1254" s="2">
        <v>1001.8</v>
      </c>
      <c r="L1254" s="2">
        <v>1145.9000000000001</v>
      </c>
      <c r="M1254" s="2">
        <v>1226.9000000000001</v>
      </c>
      <c r="N1254" s="2">
        <v>1233.5999999999999</v>
      </c>
      <c r="O1254" s="2">
        <v>1239.4000000000001</v>
      </c>
      <c r="P1254" s="2">
        <v>1247.9000000000001</v>
      </c>
      <c r="Q1254" s="2">
        <v>1254.0999999999999</v>
      </c>
      <c r="R1254" s="2">
        <v>690</v>
      </c>
      <c r="S1254" s="2" t="s">
        <v>5269</v>
      </c>
      <c r="T1254" s="2">
        <v>690</v>
      </c>
    </row>
    <row r="1255" spans="1:20">
      <c r="A1255" s="2" t="s">
        <v>4063</v>
      </c>
      <c r="B1255" s="2" t="s">
        <v>1847</v>
      </c>
      <c r="C1255" s="2" t="s">
        <v>68</v>
      </c>
      <c r="D1255" s="2" t="s">
        <v>224</v>
      </c>
      <c r="E1255" s="2">
        <v>483.3</v>
      </c>
      <c r="F1255" s="2">
        <v>477.5</v>
      </c>
      <c r="G1255" s="2">
        <v>486.8</v>
      </c>
      <c r="H1255" s="2">
        <v>503.1</v>
      </c>
      <c r="I1255" s="2">
        <v>542.5</v>
      </c>
      <c r="J1255" s="2">
        <v>638</v>
      </c>
      <c r="K1255" s="2">
        <v>871.8</v>
      </c>
      <c r="L1255" s="2">
        <v>1076.7</v>
      </c>
      <c r="M1255" s="2">
        <v>1175.2</v>
      </c>
      <c r="N1255" s="2">
        <v>1183.8</v>
      </c>
      <c r="O1255" s="2">
        <v>1193.3</v>
      </c>
      <c r="P1255" s="2">
        <v>1233.9000000000001</v>
      </c>
      <c r="Q1255" s="2">
        <v>1241.3</v>
      </c>
      <c r="R1255" s="2">
        <v>11.8</v>
      </c>
      <c r="S1255" s="2" t="s">
        <v>5269</v>
      </c>
      <c r="T1255" s="2">
        <v>11.8</v>
      </c>
    </row>
    <row r="1256" spans="1:20">
      <c r="A1256" s="2" t="s">
        <v>4064</v>
      </c>
      <c r="B1256" s="2" t="s">
        <v>1849</v>
      </c>
      <c r="C1256" s="2" t="s">
        <v>68</v>
      </c>
      <c r="D1256" s="2" t="s">
        <v>224</v>
      </c>
      <c r="E1256" s="2">
        <v>763.5</v>
      </c>
      <c r="F1256" s="2">
        <v>755.7</v>
      </c>
      <c r="G1256" s="2">
        <v>773.1</v>
      </c>
      <c r="H1256" s="2">
        <v>795.2</v>
      </c>
      <c r="I1256" s="2">
        <v>708.6</v>
      </c>
      <c r="J1256" s="2">
        <v>727.4</v>
      </c>
      <c r="K1256" s="2">
        <v>851.3</v>
      </c>
      <c r="L1256" s="2">
        <v>968.7</v>
      </c>
      <c r="M1256" s="2">
        <v>1052.4000000000001</v>
      </c>
      <c r="N1256" s="2">
        <v>1058.7</v>
      </c>
      <c r="O1256" s="2">
        <v>1062.3</v>
      </c>
      <c r="P1256" s="2">
        <v>1045.7</v>
      </c>
      <c r="Q1256" s="2">
        <v>1052.3</v>
      </c>
      <c r="R1256" s="2">
        <v>424.1</v>
      </c>
      <c r="S1256" s="2" t="s">
        <v>5269</v>
      </c>
      <c r="T1256" s="2">
        <v>424.1</v>
      </c>
    </row>
    <row r="1257" spans="1:20">
      <c r="A1257" s="2" t="s">
        <v>4065</v>
      </c>
      <c r="B1257" s="2" t="s">
        <v>1850</v>
      </c>
      <c r="C1257" s="2" t="s">
        <v>68</v>
      </c>
      <c r="D1257" s="2" t="s">
        <v>224</v>
      </c>
      <c r="E1257" s="2">
        <v>387.9</v>
      </c>
      <c r="F1257" s="2">
        <v>382.1</v>
      </c>
      <c r="G1257" s="2">
        <v>391.5</v>
      </c>
      <c r="H1257" s="2">
        <v>408.1</v>
      </c>
      <c r="I1257" s="2">
        <v>460.4</v>
      </c>
      <c r="J1257" s="2">
        <v>565.4</v>
      </c>
      <c r="K1257" s="2">
        <v>806.2</v>
      </c>
      <c r="L1257" s="2">
        <v>1018.2</v>
      </c>
      <c r="M1257" s="2">
        <v>1116</v>
      </c>
      <c r="N1257" s="2">
        <v>1124.8</v>
      </c>
      <c r="O1257" s="2">
        <v>1135.0999999999999</v>
      </c>
      <c r="P1257" s="2">
        <v>1185.4000000000001</v>
      </c>
      <c r="Q1257" s="2">
        <v>1192.8</v>
      </c>
      <c r="R1257" s="2">
        <v>84.7</v>
      </c>
      <c r="S1257" s="2" t="s">
        <v>5269</v>
      </c>
      <c r="T1257" s="2">
        <v>84.7</v>
      </c>
    </row>
    <row r="1258" spans="1:20">
      <c r="A1258" s="2" t="s">
        <v>4066</v>
      </c>
      <c r="B1258" s="2" t="s">
        <v>1852</v>
      </c>
      <c r="C1258" s="2" t="s">
        <v>68</v>
      </c>
      <c r="D1258" s="2" t="s">
        <v>224</v>
      </c>
      <c r="E1258" s="2">
        <v>253.6</v>
      </c>
      <c r="F1258" s="2">
        <v>252.4</v>
      </c>
      <c r="G1258" s="2">
        <v>251.8</v>
      </c>
      <c r="H1258" s="2">
        <v>267.60000000000002</v>
      </c>
      <c r="I1258" s="2">
        <v>395.9</v>
      </c>
      <c r="J1258" s="2">
        <v>512</v>
      </c>
      <c r="K1258" s="2">
        <v>750.5</v>
      </c>
      <c r="L1258" s="2">
        <v>968.8</v>
      </c>
      <c r="M1258" s="2">
        <v>1062.3</v>
      </c>
      <c r="N1258" s="2">
        <v>1071.2</v>
      </c>
      <c r="O1258" s="2">
        <v>1082.8</v>
      </c>
      <c r="P1258" s="2">
        <v>1149.5999999999999</v>
      </c>
      <c r="Q1258" s="2">
        <v>1156.7</v>
      </c>
      <c r="R1258" s="2">
        <v>225.7</v>
      </c>
      <c r="S1258" s="2" t="s">
        <v>5269</v>
      </c>
      <c r="T1258" s="2">
        <v>225.7</v>
      </c>
    </row>
    <row r="1259" spans="1:20">
      <c r="A1259" s="2" t="s">
        <v>4067</v>
      </c>
      <c r="B1259" s="2" t="s">
        <v>1853</v>
      </c>
      <c r="C1259" s="2" t="s">
        <v>68</v>
      </c>
      <c r="D1259" s="2" t="s">
        <v>224</v>
      </c>
      <c r="E1259" s="2">
        <v>750.3</v>
      </c>
      <c r="F1259" s="2">
        <v>742.5</v>
      </c>
      <c r="G1259" s="2">
        <v>759.8</v>
      </c>
      <c r="H1259" s="2">
        <v>782</v>
      </c>
      <c r="I1259" s="2">
        <v>694.7</v>
      </c>
      <c r="J1259" s="2">
        <v>713.3</v>
      </c>
      <c r="K1259" s="2">
        <v>837.7</v>
      </c>
      <c r="L1259" s="2">
        <v>956.5</v>
      </c>
      <c r="M1259" s="2">
        <v>1040.8</v>
      </c>
      <c r="N1259" s="2">
        <v>1047.2</v>
      </c>
      <c r="O1259" s="2">
        <v>1051</v>
      </c>
      <c r="P1259" s="2">
        <v>1035.8</v>
      </c>
      <c r="Q1259" s="2">
        <v>1042.5</v>
      </c>
      <c r="R1259" s="2">
        <v>414.5</v>
      </c>
      <c r="S1259" s="2" t="s">
        <v>5269</v>
      </c>
      <c r="T1259" s="2">
        <v>414.5</v>
      </c>
    </row>
    <row r="1260" spans="1:20">
      <c r="A1260" s="2" t="s">
        <v>4068</v>
      </c>
      <c r="B1260" s="2" t="s">
        <v>1854</v>
      </c>
      <c r="C1260" s="2" t="s">
        <v>68</v>
      </c>
      <c r="D1260" s="2" t="s">
        <v>224</v>
      </c>
      <c r="E1260" s="2">
        <v>749.8</v>
      </c>
      <c r="F1260" s="2">
        <v>742</v>
      </c>
      <c r="G1260" s="2">
        <v>759.2</v>
      </c>
      <c r="H1260" s="2">
        <v>781.2</v>
      </c>
      <c r="I1260" s="2">
        <v>698</v>
      </c>
      <c r="J1260" s="2">
        <v>719.7</v>
      </c>
      <c r="K1260" s="2">
        <v>850.2</v>
      </c>
      <c r="L1260" s="2">
        <v>973.4</v>
      </c>
      <c r="M1260" s="2">
        <v>1058.7</v>
      </c>
      <c r="N1260" s="2">
        <v>1065.2</v>
      </c>
      <c r="O1260" s="2">
        <v>1069.2</v>
      </c>
      <c r="P1260" s="2">
        <v>1055.5999999999999</v>
      </c>
      <c r="Q1260" s="2">
        <v>1062.3</v>
      </c>
      <c r="R1260" s="2">
        <v>404.2</v>
      </c>
      <c r="S1260" s="2" t="s">
        <v>5269</v>
      </c>
      <c r="T1260" s="2">
        <v>404.2</v>
      </c>
    </row>
    <row r="1261" spans="1:20">
      <c r="A1261" s="2" t="s">
        <v>4069</v>
      </c>
      <c r="B1261" s="2" t="s">
        <v>1856</v>
      </c>
      <c r="C1261" s="2" t="s">
        <v>68</v>
      </c>
      <c r="D1261" s="2" t="s">
        <v>224</v>
      </c>
      <c r="E1261" s="2">
        <v>771.8</v>
      </c>
      <c r="F1261" s="2">
        <v>764</v>
      </c>
      <c r="G1261" s="2">
        <v>781.3</v>
      </c>
      <c r="H1261" s="2">
        <v>803.4</v>
      </c>
      <c r="I1261" s="2">
        <v>717.1</v>
      </c>
      <c r="J1261" s="2">
        <v>735.9</v>
      </c>
      <c r="K1261" s="2">
        <v>859.2</v>
      </c>
      <c r="L1261" s="2">
        <v>975.5</v>
      </c>
      <c r="M1261" s="2">
        <v>1058.8</v>
      </c>
      <c r="N1261" s="2">
        <v>1065</v>
      </c>
      <c r="O1261" s="2">
        <v>1068.5999999999999</v>
      </c>
      <c r="P1261" s="2">
        <v>1051.0999999999999</v>
      </c>
      <c r="Q1261" s="2">
        <v>1057.5999999999999</v>
      </c>
      <c r="R1261" s="2">
        <v>430.8</v>
      </c>
      <c r="S1261" s="2" t="s">
        <v>5269</v>
      </c>
      <c r="T1261" s="2">
        <v>430.8</v>
      </c>
    </row>
    <row r="1262" spans="1:20">
      <c r="A1262" s="2" t="s">
        <v>4070</v>
      </c>
      <c r="B1262" s="2" t="s">
        <v>1857</v>
      </c>
      <c r="C1262" s="2" t="s">
        <v>75</v>
      </c>
      <c r="D1262" s="2" t="s">
        <v>224</v>
      </c>
      <c r="E1262" s="2">
        <v>706.8</v>
      </c>
      <c r="F1262" s="2">
        <v>703.2</v>
      </c>
      <c r="G1262" s="2">
        <v>709.5</v>
      </c>
      <c r="H1262" s="2">
        <v>726.6</v>
      </c>
      <c r="I1262" s="2">
        <v>750.7</v>
      </c>
      <c r="J1262" s="2">
        <v>801.5</v>
      </c>
      <c r="K1262" s="2">
        <v>944.5</v>
      </c>
      <c r="L1262" s="2">
        <v>1076.9000000000001</v>
      </c>
      <c r="M1262" s="2">
        <v>1154.8</v>
      </c>
      <c r="N1262" s="2">
        <v>1161.0999999999999</v>
      </c>
      <c r="O1262" s="2">
        <v>1166.3</v>
      </c>
      <c r="P1262" s="2">
        <v>1169.5999999999999</v>
      </c>
      <c r="Q1262" s="2">
        <v>1175.5999999999999</v>
      </c>
      <c r="R1262" s="2">
        <v>675</v>
      </c>
      <c r="S1262" s="2" t="s">
        <v>5269</v>
      </c>
      <c r="T1262" s="2">
        <v>675</v>
      </c>
    </row>
    <row r="1263" spans="1:20">
      <c r="A1263" s="2" t="s">
        <v>4071</v>
      </c>
      <c r="B1263" s="2" t="s">
        <v>1859</v>
      </c>
      <c r="C1263" s="2" t="s">
        <v>68</v>
      </c>
      <c r="D1263" s="2" t="s">
        <v>224</v>
      </c>
      <c r="E1263" s="2">
        <v>465.4</v>
      </c>
      <c r="F1263" s="2">
        <v>457.7</v>
      </c>
      <c r="G1263" s="2">
        <v>474.2</v>
      </c>
      <c r="H1263" s="2">
        <v>495.9</v>
      </c>
      <c r="I1263" s="2">
        <v>443.4</v>
      </c>
      <c r="J1263" s="2">
        <v>506.2</v>
      </c>
      <c r="K1263" s="2">
        <v>718.7</v>
      </c>
      <c r="L1263" s="2">
        <v>913</v>
      </c>
      <c r="M1263" s="2">
        <v>1011.4</v>
      </c>
      <c r="N1263" s="2">
        <v>1019.9</v>
      </c>
      <c r="O1263" s="2">
        <v>1028.7</v>
      </c>
      <c r="P1263" s="2">
        <v>1063.4000000000001</v>
      </c>
      <c r="Q1263" s="2">
        <v>1070.9000000000001</v>
      </c>
      <c r="R1263" s="2">
        <v>163.9</v>
      </c>
      <c r="S1263" s="2" t="s">
        <v>5269</v>
      </c>
      <c r="T1263" s="2">
        <v>163.9</v>
      </c>
    </row>
    <row r="1264" spans="1:20">
      <c r="A1264" s="2" t="s">
        <v>4072</v>
      </c>
      <c r="B1264" s="2" t="s">
        <v>1860</v>
      </c>
      <c r="C1264" s="2" t="s">
        <v>68</v>
      </c>
      <c r="D1264" s="2" t="s">
        <v>224</v>
      </c>
      <c r="E1264" s="2">
        <v>531.4</v>
      </c>
      <c r="F1264" s="2">
        <v>524.20000000000005</v>
      </c>
      <c r="G1264" s="2">
        <v>541.79999999999995</v>
      </c>
      <c r="H1264" s="2">
        <v>562.9</v>
      </c>
      <c r="I1264" s="2">
        <v>447.5</v>
      </c>
      <c r="J1264" s="2">
        <v>440.3</v>
      </c>
      <c r="K1264" s="2">
        <v>557.6</v>
      </c>
      <c r="L1264" s="2">
        <v>729.1</v>
      </c>
      <c r="M1264" s="2">
        <v>826.9</v>
      </c>
      <c r="N1264" s="2">
        <v>835.2</v>
      </c>
      <c r="O1264" s="2">
        <v>843.5</v>
      </c>
      <c r="P1264" s="2">
        <v>878.1</v>
      </c>
      <c r="Q1264" s="2">
        <v>885.6</v>
      </c>
      <c r="R1264" s="2">
        <v>345.8</v>
      </c>
      <c r="S1264" s="2" t="s">
        <v>5269</v>
      </c>
      <c r="T1264" s="2">
        <v>345.8</v>
      </c>
    </row>
    <row r="1265" spans="1:20">
      <c r="A1265" s="2" t="s">
        <v>4073</v>
      </c>
      <c r="B1265" s="2" t="s">
        <v>1861</v>
      </c>
      <c r="C1265" s="2" t="s">
        <v>68</v>
      </c>
      <c r="D1265" s="2" t="s">
        <v>224</v>
      </c>
      <c r="E1265" s="2">
        <v>715.6</v>
      </c>
      <c r="F1265" s="2">
        <v>707.9</v>
      </c>
      <c r="G1265" s="2">
        <v>725.8</v>
      </c>
      <c r="H1265" s="2">
        <v>747.8</v>
      </c>
      <c r="I1265" s="2">
        <v>643.29999999999995</v>
      </c>
      <c r="J1265" s="2">
        <v>646.70000000000005</v>
      </c>
      <c r="K1265" s="2">
        <v>742.2</v>
      </c>
      <c r="L1265" s="2">
        <v>844.7</v>
      </c>
      <c r="M1265" s="2">
        <v>926.3</v>
      </c>
      <c r="N1265" s="2">
        <v>932.4</v>
      </c>
      <c r="O1265" s="2">
        <v>935.8</v>
      </c>
      <c r="P1265" s="2">
        <v>919</v>
      </c>
      <c r="Q1265" s="2">
        <v>925.7</v>
      </c>
      <c r="R1265" s="2">
        <v>436.9</v>
      </c>
      <c r="S1265" s="2" t="s">
        <v>5269</v>
      </c>
      <c r="T1265" s="2">
        <v>436.9</v>
      </c>
    </row>
    <row r="1266" spans="1:20">
      <c r="A1266" s="2" t="s">
        <v>4074</v>
      </c>
      <c r="B1266" s="2" t="s">
        <v>1862</v>
      </c>
      <c r="C1266" s="2" t="s">
        <v>68</v>
      </c>
      <c r="D1266" s="2" t="s">
        <v>224</v>
      </c>
      <c r="E1266" s="2">
        <v>356.7</v>
      </c>
      <c r="F1266" s="2">
        <v>348.9</v>
      </c>
      <c r="G1266" s="2">
        <v>366.7</v>
      </c>
      <c r="H1266" s="2">
        <v>388.9</v>
      </c>
      <c r="I1266" s="2">
        <v>324.5</v>
      </c>
      <c r="J1266" s="2">
        <v>419.8</v>
      </c>
      <c r="K1266" s="2">
        <v>660.9</v>
      </c>
      <c r="L1266" s="2">
        <v>874.8</v>
      </c>
      <c r="M1266" s="2">
        <v>971.9</v>
      </c>
      <c r="N1266" s="2">
        <v>980.8</v>
      </c>
      <c r="O1266" s="2">
        <v>991.4</v>
      </c>
      <c r="P1266" s="2">
        <v>1046.5999999999999</v>
      </c>
      <c r="Q1266" s="2">
        <v>1053.9000000000001</v>
      </c>
      <c r="R1266" s="2">
        <v>209.3</v>
      </c>
      <c r="S1266" s="2" t="s">
        <v>5269</v>
      </c>
      <c r="T1266" s="2">
        <v>209.3</v>
      </c>
    </row>
    <row r="1267" spans="1:20">
      <c r="A1267" s="2" t="s">
        <v>4075</v>
      </c>
      <c r="B1267" s="2" t="s">
        <v>1863</v>
      </c>
      <c r="C1267" s="2" t="s">
        <v>68</v>
      </c>
      <c r="D1267" s="2" t="s">
        <v>224</v>
      </c>
      <c r="E1267" s="2">
        <v>417.3</v>
      </c>
      <c r="F1267" s="2">
        <v>410.7</v>
      </c>
      <c r="G1267" s="2">
        <v>427.4</v>
      </c>
      <c r="H1267" s="2">
        <v>447.1</v>
      </c>
      <c r="I1267" s="2">
        <v>330.3</v>
      </c>
      <c r="J1267" s="2">
        <v>320.7</v>
      </c>
      <c r="K1267" s="2">
        <v>562.1</v>
      </c>
      <c r="L1267" s="2">
        <v>778.4</v>
      </c>
      <c r="M1267" s="2">
        <v>874.6</v>
      </c>
      <c r="N1267" s="2">
        <v>883.5</v>
      </c>
      <c r="O1267" s="2">
        <v>894.4</v>
      </c>
      <c r="P1267" s="2">
        <v>955.5</v>
      </c>
      <c r="Q1267" s="2">
        <v>962.7</v>
      </c>
      <c r="R1267" s="2">
        <v>306.10000000000002</v>
      </c>
      <c r="S1267" s="2" t="s">
        <v>5269</v>
      </c>
      <c r="T1267" s="2">
        <v>306.10000000000002</v>
      </c>
    </row>
    <row r="1268" spans="1:20">
      <c r="A1268" s="2" t="s">
        <v>4076</v>
      </c>
      <c r="B1268" s="2" t="s">
        <v>1864</v>
      </c>
      <c r="C1268" s="2" t="s">
        <v>63</v>
      </c>
      <c r="D1268" s="2" t="s">
        <v>224</v>
      </c>
      <c r="E1268" s="2">
        <v>773.7</v>
      </c>
      <c r="F1268" s="2">
        <v>768.2</v>
      </c>
      <c r="G1268" s="2">
        <v>788.4</v>
      </c>
      <c r="H1268" s="2">
        <v>806.6</v>
      </c>
      <c r="I1268" s="2">
        <v>565.1</v>
      </c>
      <c r="J1268" s="2">
        <v>445.3</v>
      </c>
      <c r="K1268" s="2">
        <v>266.3</v>
      </c>
      <c r="L1268" s="2">
        <v>255.4</v>
      </c>
      <c r="M1268" s="2">
        <v>306.10000000000002</v>
      </c>
      <c r="N1268" s="2">
        <v>312</v>
      </c>
      <c r="O1268" s="2">
        <v>319.89999999999998</v>
      </c>
      <c r="P1268" s="2">
        <v>379.5</v>
      </c>
      <c r="Q1268" s="2">
        <v>385</v>
      </c>
      <c r="R1268" s="2">
        <v>234.5</v>
      </c>
      <c r="S1268" s="2" t="s">
        <v>5269</v>
      </c>
      <c r="T1268" s="2">
        <v>234.5</v>
      </c>
    </row>
    <row r="1269" spans="1:20">
      <c r="A1269" s="2" t="s">
        <v>4077</v>
      </c>
      <c r="B1269" s="2" t="s">
        <v>1865</v>
      </c>
      <c r="C1269" s="2" t="s">
        <v>68</v>
      </c>
      <c r="D1269" s="2" t="s">
        <v>224</v>
      </c>
      <c r="E1269" s="2">
        <v>769.6</v>
      </c>
      <c r="F1269" s="2">
        <v>761.8</v>
      </c>
      <c r="G1269" s="2">
        <v>779.1</v>
      </c>
      <c r="H1269" s="2">
        <v>801.2</v>
      </c>
      <c r="I1269" s="2">
        <v>715</v>
      </c>
      <c r="J1269" s="2">
        <v>733.9</v>
      </c>
      <c r="K1269" s="2">
        <v>857.6</v>
      </c>
      <c r="L1269" s="2">
        <v>974.3</v>
      </c>
      <c r="M1269" s="2">
        <v>1057.7</v>
      </c>
      <c r="N1269" s="2">
        <v>1064</v>
      </c>
      <c r="O1269" s="2">
        <v>1067.5999999999999</v>
      </c>
      <c r="P1269" s="2">
        <v>1050.4000000000001</v>
      </c>
      <c r="Q1269" s="2">
        <v>1056.9000000000001</v>
      </c>
      <c r="R1269" s="2">
        <v>428.6</v>
      </c>
      <c r="S1269" s="2" t="s">
        <v>5269</v>
      </c>
      <c r="T1269" s="2">
        <v>428.6</v>
      </c>
    </row>
    <row r="1270" spans="1:20">
      <c r="A1270" s="2" t="s">
        <v>4078</v>
      </c>
      <c r="B1270" s="2" t="s">
        <v>1866</v>
      </c>
      <c r="C1270" s="2" t="s">
        <v>68</v>
      </c>
      <c r="D1270" s="2" t="s">
        <v>224</v>
      </c>
      <c r="E1270" s="2">
        <v>421.7</v>
      </c>
      <c r="F1270" s="2">
        <v>415.2</v>
      </c>
      <c r="G1270" s="2">
        <v>431.8</v>
      </c>
      <c r="H1270" s="2">
        <v>451.3</v>
      </c>
      <c r="I1270" s="2">
        <v>335</v>
      </c>
      <c r="J1270" s="2">
        <v>316.3</v>
      </c>
      <c r="K1270" s="2">
        <v>556.4</v>
      </c>
      <c r="L1270" s="2">
        <v>772.9</v>
      </c>
      <c r="M1270" s="2">
        <v>868.9</v>
      </c>
      <c r="N1270" s="2">
        <v>877.8</v>
      </c>
      <c r="O1270" s="2">
        <v>888.8</v>
      </c>
      <c r="P1270" s="2">
        <v>950.5</v>
      </c>
      <c r="Q1270" s="2">
        <v>957.6</v>
      </c>
      <c r="R1270" s="2">
        <v>312.10000000000002</v>
      </c>
      <c r="S1270" s="2" t="s">
        <v>5269</v>
      </c>
      <c r="T1270" s="2">
        <v>312.10000000000002</v>
      </c>
    </row>
    <row r="1271" spans="1:20">
      <c r="A1271" s="2" t="s">
        <v>4079</v>
      </c>
      <c r="B1271" s="2" t="s">
        <v>1867</v>
      </c>
      <c r="C1271" s="2" t="s">
        <v>68</v>
      </c>
      <c r="D1271" s="2" t="s">
        <v>224</v>
      </c>
      <c r="E1271" s="2">
        <v>714.9</v>
      </c>
      <c r="F1271" s="2">
        <v>707.2</v>
      </c>
      <c r="G1271" s="2">
        <v>725.1</v>
      </c>
      <c r="H1271" s="2">
        <v>747.1</v>
      </c>
      <c r="I1271" s="2">
        <v>641.79999999999995</v>
      </c>
      <c r="J1271" s="2">
        <v>644.4</v>
      </c>
      <c r="K1271" s="2">
        <v>738</v>
      </c>
      <c r="L1271" s="2">
        <v>839.3</v>
      </c>
      <c r="M1271" s="2">
        <v>920.7</v>
      </c>
      <c r="N1271" s="2">
        <v>926.9</v>
      </c>
      <c r="O1271" s="2">
        <v>930.2</v>
      </c>
      <c r="P1271" s="2">
        <v>913.2</v>
      </c>
      <c r="Q1271" s="2">
        <v>919.9</v>
      </c>
      <c r="R1271" s="2">
        <v>439.2</v>
      </c>
      <c r="S1271" s="2" t="s">
        <v>5269</v>
      </c>
      <c r="T1271" s="2">
        <v>439.2</v>
      </c>
    </row>
    <row r="1272" spans="1:20">
      <c r="A1272" s="2" t="s">
        <v>4080</v>
      </c>
      <c r="B1272" s="2" t="s">
        <v>1868</v>
      </c>
      <c r="C1272" s="2" t="s">
        <v>68</v>
      </c>
      <c r="D1272" s="2" t="s">
        <v>224</v>
      </c>
      <c r="E1272" s="2">
        <v>254.3</v>
      </c>
      <c r="F1272" s="2">
        <v>248.8</v>
      </c>
      <c r="G1272" s="2">
        <v>259.7</v>
      </c>
      <c r="H1272" s="2">
        <v>280.39999999999998</v>
      </c>
      <c r="I1272" s="2">
        <v>383.2</v>
      </c>
      <c r="J1272" s="2">
        <v>499.6</v>
      </c>
      <c r="K1272" s="2">
        <v>739.4</v>
      </c>
      <c r="L1272" s="2">
        <v>957.6</v>
      </c>
      <c r="M1272" s="2">
        <v>1051.7</v>
      </c>
      <c r="N1272" s="2">
        <v>1060.5999999999999</v>
      </c>
      <c r="O1272" s="2">
        <v>1072</v>
      </c>
      <c r="P1272" s="2">
        <v>1137.5999999999999</v>
      </c>
      <c r="Q1272" s="2">
        <v>1144.8</v>
      </c>
      <c r="R1272" s="2">
        <v>218.2</v>
      </c>
      <c r="S1272" s="2" t="s">
        <v>5269</v>
      </c>
      <c r="T1272" s="2">
        <v>218.2</v>
      </c>
    </row>
    <row r="1273" spans="1:20">
      <c r="A1273" s="2" t="s">
        <v>4081</v>
      </c>
      <c r="B1273" s="2" t="s">
        <v>1869</v>
      </c>
      <c r="C1273" s="2" t="s">
        <v>68</v>
      </c>
      <c r="D1273" s="2" t="s">
        <v>224</v>
      </c>
      <c r="E1273" s="2">
        <v>712.1</v>
      </c>
      <c r="F1273" s="2">
        <v>704.5</v>
      </c>
      <c r="G1273" s="2">
        <v>722.4</v>
      </c>
      <c r="H1273" s="2">
        <v>744.4</v>
      </c>
      <c r="I1273" s="2">
        <v>637.29999999999995</v>
      </c>
      <c r="J1273" s="2">
        <v>637.9</v>
      </c>
      <c r="K1273" s="2">
        <v>727</v>
      </c>
      <c r="L1273" s="2">
        <v>825.5</v>
      </c>
      <c r="M1273" s="2">
        <v>906.5</v>
      </c>
      <c r="N1273" s="2">
        <v>912.6</v>
      </c>
      <c r="O1273" s="2">
        <v>915.9</v>
      </c>
      <c r="P1273" s="2">
        <v>898.7</v>
      </c>
      <c r="Q1273" s="2">
        <v>905.3</v>
      </c>
      <c r="R1273" s="2">
        <v>443.8</v>
      </c>
      <c r="S1273" s="2" t="s">
        <v>5269</v>
      </c>
      <c r="T1273" s="2">
        <v>443.8</v>
      </c>
    </row>
    <row r="1274" spans="1:20">
      <c r="A1274" s="2" t="s">
        <v>4082</v>
      </c>
      <c r="B1274" s="2" t="s">
        <v>1871</v>
      </c>
      <c r="C1274" s="2" t="s">
        <v>68</v>
      </c>
      <c r="D1274" s="2" t="s">
        <v>224</v>
      </c>
      <c r="E1274" s="2">
        <v>624.6</v>
      </c>
      <c r="F1274" s="2">
        <v>616.79999999999995</v>
      </c>
      <c r="G1274" s="2">
        <v>634.6</v>
      </c>
      <c r="H1274" s="2">
        <v>656.7</v>
      </c>
      <c r="I1274" s="2">
        <v>559.6</v>
      </c>
      <c r="J1274" s="2">
        <v>573.5</v>
      </c>
      <c r="K1274" s="2">
        <v>703.2</v>
      </c>
      <c r="L1274" s="2">
        <v>842</v>
      </c>
      <c r="M1274" s="2">
        <v>933.1</v>
      </c>
      <c r="N1274" s="2">
        <v>940.4</v>
      </c>
      <c r="O1274" s="2">
        <v>946</v>
      </c>
      <c r="P1274" s="2">
        <v>949.6</v>
      </c>
      <c r="Q1274" s="2">
        <v>956.8</v>
      </c>
      <c r="R1274" s="2">
        <v>340.7</v>
      </c>
      <c r="S1274" s="2" t="s">
        <v>5269</v>
      </c>
      <c r="T1274" s="2">
        <v>340.7</v>
      </c>
    </row>
    <row r="1275" spans="1:20">
      <c r="A1275" s="2" t="s">
        <v>4083</v>
      </c>
      <c r="B1275" s="2" t="s">
        <v>1872</v>
      </c>
      <c r="C1275" s="2" t="s">
        <v>68</v>
      </c>
      <c r="D1275" s="2" t="s">
        <v>224</v>
      </c>
      <c r="E1275" s="2">
        <v>420</v>
      </c>
      <c r="F1275" s="2">
        <v>413.5</v>
      </c>
      <c r="G1275" s="2">
        <v>430.1</v>
      </c>
      <c r="H1275" s="2">
        <v>449.6</v>
      </c>
      <c r="I1275" s="2">
        <v>333.4</v>
      </c>
      <c r="J1275" s="2">
        <v>315.7</v>
      </c>
      <c r="K1275" s="2">
        <v>557.79999999999995</v>
      </c>
      <c r="L1275" s="2">
        <v>774.4</v>
      </c>
      <c r="M1275" s="2">
        <v>870.4</v>
      </c>
      <c r="N1275" s="2">
        <v>879.3</v>
      </c>
      <c r="O1275" s="2">
        <v>890.2</v>
      </c>
      <c r="P1275" s="2">
        <v>952.1</v>
      </c>
      <c r="Q1275" s="2">
        <v>959.2</v>
      </c>
      <c r="R1275" s="2">
        <v>311.2</v>
      </c>
      <c r="S1275" s="2" t="s">
        <v>5269</v>
      </c>
      <c r="T1275" s="2">
        <v>311.2</v>
      </c>
    </row>
    <row r="1276" spans="1:20">
      <c r="A1276" s="2" t="s">
        <v>4084</v>
      </c>
      <c r="B1276" s="2" t="s">
        <v>1873</v>
      </c>
      <c r="C1276" s="2" t="s">
        <v>68</v>
      </c>
      <c r="D1276" s="2" t="s">
        <v>224</v>
      </c>
      <c r="E1276" s="2">
        <v>310.60000000000002</v>
      </c>
      <c r="F1276" s="2">
        <v>304.89999999999998</v>
      </c>
      <c r="G1276" s="2">
        <v>314.5</v>
      </c>
      <c r="H1276" s="2">
        <v>332.1</v>
      </c>
      <c r="I1276" s="2">
        <v>405.6</v>
      </c>
      <c r="J1276" s="2">
        <v>519.4</v>
      </c>
      <c r="K1276" s="2">
        <v>762.6</v>
      </c>
      <c r="L1276" s="2">
        <v>979.2</v>
      </c>
      <c r="M1276" s="2">
        <v>1075.3</v>
      </c>
      <c r="N1276" s="2">
        <v>1084.2</v>
      </c>
      <c r="O1276" s="2">
        <v>1095.0999999999999</v>
      </c>
      <c r="P1276" s="2">
        <v>1154.2</v>
      </c>
      <c r="Q1276" s="2">
        <v>1161.4000000000001</v>
      </c>
      <c r="R1276" s="2">
        <v>161.9</v>
      </c>
      <c r="S1276" s="2" t="s">
        <v>5269</v>
      </c>
      <c r="T1276" s="2">
        <v>161.9</v>
      </c>
    </row>
    <row r="1277" spans="1:20">
      <c r="A1277" s="2" t="s">
        <v>4085</v>
      </c>
      <c r="B1277" s="2" t="s">
        <v>1874</v>
      </c>
      <c r="C1277" s="2" t="s">
        <v>68</v>
      </c>
      <c r="D1277" s="2" t="s">
        <v>224</v>
      </c>
      <c r="E1277" s="2">
        <v>418.9</v>
      </c>
      <c r="F1277" s="2">
        <v>412.4</v>
      </c>
      <c r="G1277" s="2">
        <v>429</v>
      </c>
      <c r="H1277" s="2">
        <v>448.6</v>
      </c>
      <c r="I1277" s="2">
        <v>332.3</v>
      </c>
      <c r="J1277" s="2">
        <v>316</v>
      </c>
      <c r="K1277" s="2">
        <v>558.70000000000005</v>
      </c>
      <c r="L1277" s="2">
        <v>775.4</v>
      </c>
      <c r="M1277" s="2">
        <v>871.4</v>
      </c>
      <c r="N1277" s="2">
        <v>880.3</v>
      </c>
      <c r="O1277" s="2">
        <v>891.2</v>
      </c>
      <c r="P1277" s="2">
        <v>953.1</v>
      </c>
      <c r="Q1277" s="2">
        <v>960.3</v>
      </c>
      <c r="R1277" s="2">
        <v>310.5</v>
      </c>
      <c r="S1277" s="2" t="s">
        <v>5269</v>
      </c>
      <c r="T1277" s="2">
        <v>310.5</v>
      </c>
    </row>
    <row r="1278" spans="1:20">
      <c r="A1278" s="2" t="s">
        <v>4086</v>
      </c>
      <c r="B1278" s="2" t="s">
        <v>1875</v>
      </c>
      <c r="C1278" s="2" t="s">
        <v>68</v>
      </c>
      <c r="D1278" s="2" t="s">
        <v>224</v>
      </c>
      <c r="E1278" s="2">
        <v>255</v>
      </c>
      <c r="F1278" s="2">
        <v>252.6</v>
      </c>
      <c r="G1278" s="2">
        <v>255</v>
      </c>
      <c r="H1278" s="2">
        <v>272.10000000000002</v>
      </c>
      <c r="I1278" s="2">
        <v>394.2</v>
      </c>
      <c r="J1278" s="2">
        <v>510.5</v>
      </c>
      <c r="K1278" s="2">
        <v>749.6</v>
      </c>
      <c r="L1278" s="2">
        <v>967.8</v>
      </c>
      <c r="M1278" s="2">
        <v>1061.5999999999999</v>
      </c>
      <c r="N1278" s="2">
        <v>1070.5</v>
      </c>
      <c r="O1278" s="2">
        <v>1082</v>
      </c>
      <c r="P1278" s="2">
        <v>1148.3</v>
      </c>
      <c r="Q1278" s="2">
        <v>1155.4000000000001</v>
      </c>
      <c r="R1278" s="2">
        <v>221.6</v>
      </c>
      <c r="S1278" s="2" t="s">
        <v>5269</v>
      </c>
      <c r="T1278" s="2">
        <v>221.6</v>
      </c>
    </row>
    <row r="1279" spans="1:20">
      <c r="A1279" s="2" t="s">
        <v>4087</v>
      </c>
      <c r="B1279" s="2" t="s">
        <v>1876</v>
      </c>
      <c r="C1279" s="2" t="s">
        <v>68</v>
      </c>
      <c r="D1279" s="2" t="s">
        <v>224</v>
      </c>
      <c r="E1279" s="2">
        <v>444</v>
      </c>
      <c r="F1279" s="2">
        <v>437.4</v>
      </c>
      <c r="G1279" s="2">
        <v>449.2</v>
      </c>
      <c r="H1279" s="2">
        <v>467.5</v>
      </c>
      <c r="I1279" s="2">
        <v>486.4</v>
      </c>
      <c r="J1279" s="2">
        <v>578.79999999999995</v>
      </c>
      <c r="K1279" s="2">
        <v>811.6</v>
      </c>
      <c r="L1279" s="2">
        <v>1016.6</v>
      </c>
      <c r="M1279" s="2">
        <v>1115.0999999999999</v>
      </c>
      <c r="N1279" s="2">
        <v>1123.7</v>
      </c>
      <c r="O1279" s="2">
        <v>1133.3</v>
      </c>
      <c r="P1279" s="2">
        <v>1175</v>
      </c>
      <c r="Q1279" s="2">
        <v>1182.4000000000001</v>
      </c>
      <c r="R1279" s="2">
        <v>49.4</v>
      </c>
      <c r="S1279" s="2" t="s">
        <v>5269</v>
      </c>
      <c r="T1279" s="2">
        <v>49.4</v>
      </c>
    </row>
    <row r="1280" spans="1:20">
      <c r="A1280" s="2" t="s">
        <v>4088</v>
      </c>
      <c r="B1280" s="2" t="s">
        <v>1878</v>
      </c>
      <c r="C1280" s="2" t="s">
        <v>68</v>
      </c>
      <c r="D1280" s="2" t="s">
        <v>224</v>
      </c>
      <c r="E1280" s="2">
        <v>532.5</v>
      </c>
      <c r="F1280" s="2">
        <v>525.29999999999995</v>
      </c>
      <c r="G1280" s="2">
        <v>542.9</v>
      </c>
      <c r="H1280" s="2">
        <v>563.9</v>
      </c>
      <c r="I1280" s="2">
        <v>448.2</v>
      </c>
      <c r="J1280" s="2">
        <v>440.1</v>
      </c>
      <c r="K1280" s="2">
        <v>554.70000000000005</v>
      </c>
      <c r="L1280" s="2">
        <v>725.8</v>
      </c>
      <c r="M1280" s="2">
        <v>823.7</v>
      </c>
      <c r="N1280" s="2">
        <v>832</v>
      </c>
      <c r="O1280" s="2">
        <v>840.3</v>
      </c>
      <c r="P1280" s="2">
        <v>875.2</v>
      </c>
      <c r="Q1280" s="2">
        <v>882.7</v>
      </c>
      <c r="R1280" s="2">
        <v>348.7</v>
      </c>
      <c r="S1280" s="2" t="s">
        <v>5269</v>
      </c>
      <c r="T1280" s="2">
        <v>348.7</v>
      </c>
    </row>
    <row r="1281" spans="1:20">
      <c r="A1281" s="2" t="s">
        <v>4089</v>
      </c>
      <c r="B1281" s="2" t="s">
        <v>1879</v>
      </c>
      <c r="C1281" s="2" t="s">
        <v>68</v>
      </c>
      <c r="D1281" s="2" t="s">
        <v>224</v>
      </c>
      <c r="E1281" s="2">
        <v>715.6</v>
      </c>
      <c r="F1281" s="2">
        <v>707.9</v>
      </c>
      <c r="G1281" s="2">
        <v>725.8</v>
      </c>
      <c r="H1281" s="2">
        <v>747.8</v>
      </c>
      <c r="I1281" s="2">
        <v>642.29999999999995</v>
      </c>
      <c r="J1281" s="2">
        <v>644.70000000000005</v>
      </c>
      <c r="K1281" s="2">
        <v>737.7</v>
      </c>
      <c r="L1281" s="2">
        <v>838.5</v>
      </c>
      <c r="M1281" s="2">
        <v>919.8</v>
      </c>
      <c r="N1281" s="2">
        <v>925.9</v>
      </c>
      <c r="O1281" s="2">
        <v>929.2</v>
      </c>
      <c r="P1281" s="2">
        <v>912</v>
      </c>
      <c r="Q1281" s="2">
        <v>918.7</v>
      </c>
      <c r="R1281" s="2">
        <v>440.4</v>
      </c>
      <c r="S1281" s="2" t="s">
        <v>5269</v>
      </c>
      <c r="T1281" s="2">
        <v>440.4</v>
      </c>
    </row>
    <row r="1282" spans="1:20">
      <c r="A1282" s="2" t="s">
        <v>4090</v>
      </c>
      <c r="B1282" s="2" t="s">
        <v>1880</v>
      </c>
      <c r="C1282" s="2" t="s">
        <v>68</v>
      </c>
      <c r="D1282" s="2" t="s">
        <v>224</v>
      </c>
      <c r="E1282" s="2">
        <v>509.8</v>
      </c>
      <c r="F1282" s="2">
        <v>503.9</v>
      </c>
      <c r="G1282" s="2">
        <v>513.4</v>
      </c>
      <c r="H1282" s="2">
        <v>529.70000000000005</v>
      </c>
      <c r="I1282" s="2">
        <v>565.29999999999995</v>
      </c>
      <c r="J1282" s="2">
        <v>658.3</v>
      </c>
      <c r="K1282" s="2">
        <v>889.6</v>
      </c>
      <c r="L1282" s="2">
        <v>1092.0999999999999</v>
      </c>
      <c r="M1282" s="2">
        <v>1190.7</v>
      </c>
      <c r="N1282" s="2">
        <v>1199.3</v>
      </c>
      <c r="O1282" s="2">
        <v>1208.5</v>
      </c>
      <c r="P1282" s="2">
        <v>1246.3</v>
      </c>
      <c r="Q1282" s="2">
        <v>1253.8</v>
      </c>
      <c r="R1282" s="2">
        <v>37.299999999999997</v>
      </c>
      <c r="S1282" s="2" t="s">
        <v>5269</v>
      </c>
      <c r="T1282" s="2">
        <v>37.299999999999997</v>
      </c>
    </row>
    <row r="1283" spans="1:20">
      <c r="A1283" s="2" t="s">
        <v>4091</v>
      </c>
      <c r="B1283" s="2" t="s">
        <v>1882</v>
      </c>
      <c r="C1283" s="2" t="s">
        <v>68</v>
      </c>
      <c r="D1283" s="2" t="s">
        <v>224</v>
      </c>
      <c r="E1283" s="2">
        <v>247.1</v>
      </c>
      <c r="F1283" s="2">
        <v>248</v>
      </c>
      <c r="G1283" s="2">
        <v>241.7</v>
      </c>
      <c r="H1283" s="2">
        <v>260.2</v>
      </c>
      <c r="I1283" s="2">
        <v>392.5</v>
      </c>
      <c r="J1283" s="2">
        <v>508.1</v>
      </c>
      <c r="K1283" s="2">
        <v>745.3</v>
      </c>
      <c r="L1283" s="2">
        <v>963.4</v>
      </c>
      <c r="M1283" s="2">
        <v>1056.5999999999999</v>
      </c>
      <c r="N1283" s="2">
        <v>1065.5</v>
      </c>
      <c r="O1283" s="2">
        <v>1077.0999999999999</v>
      </c>
      <c r="P1283" s="2">
        <v>1145</v>
      </c>
      <c r="Q1283" s="2">
        <v>1152.0999999999999</v>
      </c>
      <c r="R1283" s="2">
        <v>235.6</v>
      </c>
      <c r="S1283" s="2" t="s">
        <v>5269</v>
      </c>
      <c r="T1283" s="2">
        <v>235.6</v>
      </c>
    </row>
    <row r="1284" spans="1:20">
      <c r="A1284" s="2" t="s">
        <v>4092</v>
      </c>
      <c r="B1284" s="2" t="s">
        <v>1883</v>
      </c>
      <c r="C1284" s="2" t="s">
        <v>68</v>
      </c>
      <c r="D1284" s="2" t="s">
        <v>224</v>
      </c>
      <c r="E1284" s="2">
        <v>421.3</v>
      </c>
      <c r="F1284" s="2">
        <v>414.8</v>
      </c>
      <c r="G1284" s="2">
        <v>431.4</v>
      </c>
      <c r="H1284" s="2">
        <v>450.9</v>
      </c>
      <c r="I1284" s="2">
        <v>334.7</v>
      </c>
      <c r="J1284" s="2">
        <v>315.7</v>
      </c>
      <c r="K1284" s="2">
        <v>556.5</v>
      </c>
      <c r="L1284" s="2">
        <v>773.1</v>
      </c>
      <c r="M1284" s="2">
        <v>869.1</v>
      </c>
      <c r="N1284" s="2">
        <v>878</v>
      </c>
      <c r="O1284" s="2">
        <v>888.9</v>
      </c>
      <c r="P1284" s="2">
        <v>950.7</v>
      </c>
      <c r="Q1284" s="2">
        <v>957.9</v>
      </c>
      <c r="R1284" s="2">
        <v>312.2</v>
      </c>
      <c r="S1284" s="2" t="s">
        <v>5269</v>
      </c>
      <c r="T1284" s="2">
        <v>312.2</v>
      </c>
    </row>
    <row r="1285" spans="1:20">
      <c r="A1285" s="2" t="s">
        <v>4093</v>
      </c>
      <c r="B1285" s="2" t="s">
        <v>1884</v>
      </c>
      <c r="C1285" s="2" t="s">
        <v>63</v>
      </c>
      <c r="D1285" s="2" t="s">
        <v>224</v>
      </c>
      <c r="E1285" s="2">
        <v>766.4</v>
      </c>
      <c r="F1285" s="2">
        <v>761</v>
      </c>
      <c r="G1285" s="2">
        <v>781</v>
      </c>
      <c r="H1285" s="2">
        <v>799.1</v>
      </c>
      <c r="I1285" s="2">
        <v>557.70000000000005</v>
      </c>
      <c r="J1285" s="2">
        <v>436.9</v>
      </c>
      <c r="K1285" s="2">
        <v>253.7</v>
      </c>
      <c r="L1285" s="2">
        <v>243.4</v>
      </c>
      <c r="M1285" s="2">
        <v>296</v>
      </c>
      <c r="N1285" s="2">
        <v>302.10000000000002</v>
      </c>
      <c r="O1285" s="2">
        <v>310.5</v>
      </c>
      <c r="P1285" s="2">
        <v>376.1</v>
      </c>
      <c r="Q1285" s="2">
        <v>381.6</v>
      </c>
      <c r="R1285" s="2">
        <v>220.8</v>
      </c>
      <c r="S1285" s="2" t="s">
        <v>5269</v>
      </c>
      <c r="T1285" s="2">
        <v>220.8</v>
      </c>
    </row>
    <row r="1286" spans="1:20">
      <c r="A1286" s="2" t="s">
        <v>4094</v>
      </c>
      <c r="B1286" s="2" t="s">
        <v>1885</v>
      </c>
      <c r="C1286" s="2" t="s">
        <v>68</v>
      </c>
      <c r="D1286" s="2" t="s">
        <v>224</v>
      </c>
      <c r="E1286" s="2">
        <v>248.8</v>
      </c>
      <c r="F1286" s="2">
        <v>247.6</v>
      </c>
      <c r="G1286" s="2">
        <v>248.1</v>
      </c>
      <c r="H1286" s="2">
        <v>266.8</v>
      </c>
      <c r="I1286" s="2">
        <v>391.6</v>
      </c>
      <c r="J1286" s="2">
        <v>507.7</v>
      </c>
      <c r="K1286" s="2">
        <v>745.9</v>
      </c>
      <c r="L1286" s="2">
        <v>964.1</v>
      </c>
      <c r="M1286" s="2">
        <v>1057.5999999999999</v>
      </c>
      <c r="N1286" s="2">
        <v>1066.5</v>
      </c>
      <c r="O1286" s="2">
        <v>1078.0999999999999</v>
      </c>
      <c r="P1286" s="2">
        <v>1145.2</v>
      </c>
      <c r="Q1286" s="2">
        <v>1152.3</v>
      </c>
      <c r="R1286" s="2">
        <v>228.3</v>
      </c>
      <c r="S1286" s="2" t="s">
        <v>5269</v>
      </c>
      <c r="T1286" s="2">
        <v>228.3</v>
      </c>
    </row>
    <row r="1287" spans="1:20">
      <c r="A1287" s="2" t="s">
        <v>4095</v>
      </c>
      <c r="B1287" s="2" t="s">
        <v>1886</v>
      </c>
      <c r="C1287" s="2" t="s">
        <v>68</v>
      </c>
      <c r="D1287" s="2" t="s">
        <v>224</v>
      </c>
      <c r="E1287" s="2">
        <v>420.6</v>
      </c>
      <c r="F1287" s="2">
        <v>414.2</v>
      </c>
      <c r="G1287" s="2">
        <v>430.7</v>
      </c>
      <c r="H1287" s="2">
        <v>450.2</v>
      </c>
      <c r="I1287" s="2">
        <v>334.1</v>
      </c>
      <c r="J1287" s="2">
        <v>314.7</v>
      </c>
      <c r="K1287" s="2">
        <v>556.79999999999995</v>
      </c>
      <c r="L1287" s="2">
        <v>773.5</v>
      </c>
      <c r="M1287" s="2">
        <v>869.4</v>
      </c>
      <c r="N1287" s="2">
        <v>878.3</v>
      </c>
      <c r="O1287" s="2">
        <v>889.3</v>
      </c>
      <c r="P1287" s="2">
        <v>951.3</v>
      </c>
      <c r="Q1287" s="2">
        <v>958.4</v>
      </c>
      <c r="R1287" s="2">
        <v>312.3</v>
      </c>
      <c r="S1287" s="2" t="s">
        <v>5269</v>
      </c>
      <c r="T1287" s="2">
        <v>312.3</v>
      </c>
    </row>
    <row r="1288" spans="1:20">
      <c r="A1288" s="2" t="s">
        <v>4096</v>
      </c>
      <c r="B1288" s="2" t="s">
        <v>1887</v>
      </c>
      <c r="C1288" s="2" t="s">
        <v>68</v>
      </c>
      <c r="D1288" s="2" t="s">
        <v>224</v>
      </c>
      <c r="E1288" s="2">
        <v>243.3</v>
      </c>
      <c r="F1288" s="2">
        <v>238.3</v>
      </c>
      <c r="G1288" s="2">
        <v>250.7</v>
      </c>
      <c r="H1288" s="2">
        <v>272.8</v>
      </c>
      <c r="I1288" s="2">
        <v>381.3</v>
      </c>
      <c r="J1288" s="2">
        <v>497.4</v>
      </c>
      <c r="K1288" s="2">
        <v>735.7</v>
      </c>
      <c r="L1288" s="2">
        <v>953.9</v>
      </c>
      <c r="M1288" s="2">
        <v>1047.5</v>
      </c>
      <c r="N1288" s="2">
        <v>1056.4000000000001</v>
      </c>
      <c r="O1288" s="2">
        <v>1068</v>
      </c>
      <c r="P1288" s="2">
        <v>1134.9000000000001</v>
      </c>
      <c r="Q1288" s="2">
        <v>1142</v>
      </c>
      <c r="R1288" s="2">
        <v>229.3</v>
      </c>
      <c r="S1288" s="2" t="s">
        <v>5269</v>
      </c>
      <c r="T1288" s="2">
        <v>229.3</v>
      </c>
    </row>
    <row r="1289" spans="1:20">
      <c r="A1289" s="2" t="s">
        <v>4097</v>
      </c>
      <c r="B1289" s="2" t="s">
        <v>1888</v>
      </c>
      <c r="C1289" s="2" t="s">
        <v>68</v>
      </c>
      <c r="D1289" s="2" t="s">
        <v>224</v>
      </c>
      <c r="E1289" s="2">
        <v>602.20000000000005</v>
      </c>
      <c r="F1289" s="2">
        <v>594.5</v>
      </c>
      <c r="G1289" s="2">
        <v>610.9</v>
      </c>
      <c r="H1289" s="2">
        <v>632.70000000000005</v>
      </c>
      <c r="I1289" s="2">
        <v>568.9</v>
      </c>
      <c r="J1289" s="2">
        <v>610.79999999999995</v>
      </c>
      <c r="K1289" s="2">
        <v>785.6</v>
      </c>
      <c r="L1289" s="2">
        <v>949.6</v>
      </c>
      <c r="M1289" s="2">
        <v>1044.4000000000001</v>
      </c>
      <c r="N1289" s="2">
        <v>1052.0999999999999</v>
      </c>
      <c r="O1289" s="2">
        <v>1058.8</v>
      </c>
      <c r="P1289" s="2">
        <v>1070.7</v>
      </c>
      <c r="Q1289" s="2">
        <v>1078</v>
      </c>
      <c r="R1289" s="2">
        <v>245.7</v>
      </c>
      <c r="S1289" s="2" t="s">
        <v>5269</v>
      </c>
      <c r="T1289" s="2">
        <v>245.7</v>
      </c>
    </row>
    <row r="1290" spans="1:20">
      <c r="A1290" s="2" t="s">
        <v>4098</v>
      </c>
      <c r="B1290" s="2" t="s">
        <v>1889</v>
      </c>
      <c r="C1290" s="2" t="s">
        <v>68</v>
      </c>
      <c r="D1290" s="2" t="s">
        <v>224</v>
      </c>
      <c r="E1290" s="2">
        <v>627.6</v>
      </c>
      <c r="F1290" s="2">
        <v>619.79999999999995</v>
      </c>
      <c r="G1290" s="2">
        <v>636.9</v>
      </c>
      <c r="H1290" s="2">
        <v>659</v>
      </c>
      <c r="I1290" s="2">
        <v>580.6</v>
      </c>
      <c r="J1290" s="2">
        <v>610.6</v>
      </c>
      <c r="K1290" s="2">
        <v>766.3</v>
      </c>
      <c r="L1290" s="2">
        <v>917.5</v>
      </c>
      <c r="M1290" s="2">
        <v>1010.2</v>
      </c>
      <c r="N1290" s="2">
        <v>1017.6</v>
      </c>
      <c r="O1290" s="2">
        <v>1023.6</v>
      </c>
      <c r="P1290" s="2">
        <v>1029.2</v>
      </c>
      <c r="Q1290" s="2">
        <v>1036.4000000000001</v>
      </c>
      <c r="R1290" s="2">
        <v>294.89999999999998</v>
      </c>
      <c r="S1290" s="2" t="s">
        <v>5269</v>
      </c>
      <c r="T1290" s="2">
        <v>294.89999999999998</v>
      </c>
    </row>
    <row r="1291" spans="1:20">
      <c r="A1291" s="2" t="s">
        <v>4099</v>
      </c>
      <c r="B1291" s="2" t="s">
        <v>1891</v>
      </c>
      <c r="C1291" s="2" t="s">
        <v>68</v>
      </c>
      <c r="D1291" s="2" t="s">
        <v>224</v>
      </c>
      <c r="E1291" s="2">
        <v>422</v>
      </c>
      <c r="F1291" s="2">
        <v>415.6</v>
      </c>
      <c r="G1291" s="2">
        <v>432.1</v>
      </c>
      <c r="H1291" s="2">
        <v>451.6</v>
      </c>
      <c r="I1291" s="2">
        <v>335.5</v>
      </c>
      <c r="J1291" s="2">
        <v>315.60000000000002</v>
      </c>
      <c r="K1291" s="2">
        <v>555.5</v>
      </c>
      <c r="L1291" s="2">
        <v>772.2</v>
      </c>
      <c r="M1291" s="2">
        <v>868.2</v>
      </c>
      <c r="N1291" s="2">
        <v>877</v>
      </c>
      <c r="O1291" s="2">
        <v>888</v>
      </c>
      <c r="P1291" s="2">
        <v>949.9</v>
      </c>
      <c r="Q1291" s="2">
        <v>957.1</v>
      </c>
      <c r="R1291" s="2">
        <v>313.2</v>
      </c>
      <c r="S1291" s="2" t="s">
        <v>5269</v>
      </c>
      <c r="T1291" s="2">
        <v>313.2</v>
      </c>
    </row>
    <row r="1292" spans="1:20">
      <c r="A1292" s="2" t="s">
        <v>4100</v>
      </c>
      <c r="B1292" s="2" t="s">
        <v>1892</v>
      </c>
      <c r="C1292" s="2" t="s">
        <v>68</v>
      </c>
      <c r="D1292" s="2" t="s">
        <v>224</v>
      </c>
      <c r="E1292" s="2">
        <v>276.7</v>
      </c>
      <c r="F1292" s="2">
        <v>269.2</v>
      </c>
      <c r="G1292" s="2">
        <v>287</v>
      </c>
      <c r="H1292" s="2">
        <v>308.89999999999998</v>
      </c>
      <c r="I1292" s="2">
        <v>345.3</v>
      </c>
      <c r="J1292" s="2">
        <v>461.8</v>
      </c>
      <c r="K1292" s="2">
        <v>702.3</v>
      </c>
      <c r="L1292" s="2">
        <v>920.3</v>
      </c>
      <c r="M1292" s="2">
        <v>1014.8</v>
      </c>
      <c r="N1292" s="2">
        <v>1023.7</v>
      </c>
      <c r="O1292" s="2">
        <v>1035.0999999999999</v>
      </c>
      <c r="P1292" s="2">
        <v>1099.9000000000001</v>
      </c>
      <c r="Q1292" s="2">
        <v>1107</v>
      </c>
      <c r="R1292" s="2">
        <v>225.9</v>
      </c>
      <c r="S1292" s="2" t="s">
        <v>5269</v>
      </c>
      <c r="T1292" s="2">
        <v>225.9</v>
      </c>
    </row>
    <row r="1293" spans="1:20">
      <c r="A1293" s="2" t="s">
        <v>4101</v>
      </c>
      <c r="B1293" s="2" t="s">
        <v>1893</v>
      </c>
      <c r="C1293" s="2" t="s">
        <v>68</v>
      </c>
      <c r="D1293" s="2" t="s">
        <v>224</v>
      </c>
      <c r="E1293" s="2">
        <v>418.9</v>
      </c>
      <c r="F1293" s="2">
        <v>412.4</v>
      </c>
      <c r="G1293" s="2">
        <v>429</v>
      </c>
      <c r="H1293" s="2">
        <v>448.5</v>
      </c>
      <c r="I1293" s="2">
        <v>332.3</v>
      </c>
      <c r="J1293" s="2">
        <v>315.8</v>
      </c>
      <c r="K1293" s="2">
        <v>558.6</v>
      </c>
      <c r="L1293" s="2">
        <v>775.3</v>
      </c>
      <c r="M1293" s="2">
        <v>871.2</v>
      </c>
      <c r="N1293" s="2">
        <v>880.1</v>
      </c>
      <c r="O1293" s="2">
        <v>891.1</v>
      </c>
      <c r="P1293" s="2">
        <v>953.1</v>
      </c>
      <c r="Q1293" s="2">
        <v>960.2</v>
      </c>
      <c r="R1293" s="2">
        <v>310.7</v>
      </c>
      <c r="S1293" s="2" t="s">
        <v>5269</v>
      </c>
      <c r="T1293" s="2">
        <v>310.7</v>
      </c>
    </row>
    <row r="1294" spans="1:20">
      <c r="A1294" s="2" t="s">
        <v>4102</v>
      </c>
      <c r="B1294" s="2" t="s">
        <v>1894</v>
      </c>
      <c r="C1294" s="2" t="s">
        <v>68</v>
      </c>
      <c r="D1294" s="2" t="s">
        <v>224</v>
      </c>
      <c r="E1294" s="2">
        <v>255.7</v>
      </c>
      <c r="F1294" s="2">
        <v>251.4</v>
      </c>
      <c r="G1294" s="2">
        <v>258.8</v>
      </c>
      <c r="H1294" s="2">
        <v>278.10000000000002</v>
      </c>
      <c r="I1294" s="2">
        <v>388.6</v>
      </c>
      <c r="J1294" s="2">
        <v>505.1</v>
      </c>
      <c r="K1294" s="2">
        <v>744.8</v>
      </c>
      <c r="L1294" s="2">
        <v>963</v>
      </c>
      <c r="M1294" s="2">
        <v>1057</v>
      </c>
      <c r="N1294" s="2">
        <v>1065.9000000000001</v>
      </c>
      <c r="O1294" s="2">
        <v>1077.3</v>
      </c>
      <c r="P1294" s="2">
        <v>1143.0999999999999</v>
      </c>
      <c r="Q1294" s="2">
        <v>1150.2</v>
      </c>
      <c r="R1294" s="2">
        <v>217.6</v>
      </c>
      <c r="S1294" s="2" t="s">
        <v>5269</v>
      </c>
      <c r="T1294" s="2">
        <v>217.6</v>
      </c>
    </row>
    <row r="1295" spans="1:20">
      <c r="A1295" s="2" t="s">
        <v>4103</v>
      </c>
      <c r="B1295" s="2" t="s">
        <v>1895</v>
      </c>
      <c r="C1295" s="2" t="s">
        <v>68</v>
      </c>
      <c r="D1295" s="2" t="s">
        <v>224</v>
      </c>
      <c r="E1295" s="2">
        <v>496.9</v>
      </c>
      <c r="F1295" s="2">
        <v>489.7</v>
      </c>
      <c r="G1295" s="2">
        <v>503.7</v>
      </c>
      <c r="H1295" s="2">
        <v>523.79999999999995</v>
      </c>
      <c r="I1295" s="2">
        <v>507.7</v>
      </c>
      <c r="J1295" s="2">
        <v>583.20000000000005</v>
      </c>
      <c r="K1295" s="2">
        <v>801.3</v>
      </c>
      <c r="L1295" s="2">
        <v>995.6</v>
      </c>
      <c r="M1295" s="2">
        <v>1093.9000000000001</v>
      </c>
      <c r="N1295" s="2">
        <v>1102.4000000000001</v>
      </c>
      <c r="O1295" s="2">
        <v>1111</v>
      </c>
      <c r="P1295" s="2">
        <v>1143.2</v>
      </c>
      <c r="Q1295" s="2">
        <v>1150.7</v>
      </c>
      <c r="R1295" s="2">
        <v>102.3</v>
      </c>
      <c r="S1295" s="2" t="s">
        <v>5269</v>
      </c>
      <c r="T1295" s="2">
        <v>102.3</v>
      </c>
    </row>
    <row r="1296" spans="1:20">
      <c r="A1296" s="2" t="s">
        <v>4104</v>
      </c>
      <c r="B1296" s="2" t="s">
        <v>1896</v>
      </c>
      <c r="C1296" s="2" t="s">
        <v>68</v>
      </c>
      <c r="D1296" s="2" t="s">
        <v>224</v>
      </c>
      <c r="E1296" s="2">
        <v>256</v>
      </c>
      <c r="F1296" s="2">
        <v>251.8</v>
      </c>
      <c r="G1296" s="2">
        <v>258.8</v>
      </c>
      <c r="H1296" s="2">
        <v>277.89999999999998</v>
      </c>
      <c r="I1296" s="2">
        <v>389.3</v>
      </c>
      <c r="J1296" s="2">
        <v>505.8</v>
      </c>
      <c r="K1296" s="2">
        <v>745.5</v>
      </c>
      <c r="L1296" s="2">
        <v>963.7</v>
      </c>
      <c r="M1296" s="2">
        <v>1057.7</v>
      </c>
      <c r="N1296" s="2">
        <v>1066.5999999999999</v>
      </c>
      <c r="O1296" s="2">
        <v>1078</v>
      </c>
      <c r="P1296" s="2">
        <v>1143.8</v>
      </c>
      <c r="Q1296" s="2">
        <v>1150.9000000000001</v>
      </c>
      <c r="R1296" s="2">
        <v>217.5</v>
      </c>
      <c r="S1296" s="2" t="s">
        <v>5269</v>
      </c>
      <c r="T1296" s="2">
        <v>217.5</v>
      </c>
    </row>
    <row r="1297" spans="1:20">
      <c r="A1297" s="2" t="s">
        <v>4105</v>
      </c>
      <c r="B1297" s="2" t="s">
        <v>1897</v>
      </c>
      <c r="C1297" s="2" t="s">
        <v>68</v>
      </c>
      <c r="D1297" s="2" t="s">
        <v>224</v>
      </c>
      <c r="E1297" s="2">
        <v>620.29999999999995</v>
      </c>
      <c r="F1297" s="2">
        <v>612.5</v>
      </c>
      <c r="G1297" s="2">
        <v>630.29999999999995</v>
      </c>
      <c r="H1297" s="2">
        <v>652.4</v>
      </c>
      <c r="I1297" s="2">
        <v>555.6</v>
      </c>
      <c r="J1297" s="2">
        <v>569.9</v>
      </c>
      <c r="K1297" s="2">
        <v>701.2</v>
      </c>
      <c r="L1297" s="2">
        <v>841.5</v>
      </c>
      <c r="M1297" s="2">
        <v>933.1</v>
      </c>
      <c r="N1297" s="2">
        <v>940.3</v>
      </c>
      <c r="O1297" s="2">
        <v>946</v>
      </c>
      <c r="P1297" s="2">
        <v>950.6</v>
      </c>
      <c r="Q1297" s="2">
        <v>957.8</v>
      </c>
      <c r="R1297" s="2">
        <v>336.8</v>
      </c>
      <c r="S1297" s="2" t="s">
        <v>5269</v>
      </c>
      <c r="T1297" s="2">
        <v>336.8</v>
      </c>
    </row>
    <row r="1298" spans="1:20">
      <c r="A1298" s="2" t="s">
        <v>4106</v>
      </c>
      <c r="B1298" s="2" t="s">
        <v>1898</v>
      </c>
      <c r="C1298" s="2" t="s">
        <v>68</v>
      </c>
      <c r="D1298" s="2" t="s">
        <v>224</v>
      </c>
      <c r="E1298" s="2">
        <v>413</v>
      </c>
      <c r="F1298" s="2">
        <v>406.3</v>
      </c>
      <c r="G1298" s="2">
        <v>423.2</v>
      </c>
      <c r="H1298" s="2">
        <v>443.2</v>
      </c>
      <c r="I1298" s="2">
        <v>325.7</v>
      </c>
      <c r="J1298" s="2">
        <v>328.7</v>
      </c>
      <c r="K1298" s="2">
        <v>569.20000000000005</v>
      </c>
      <c r="L1298" s="2">
        <v>785</v>
      </c>
      <c r="M1298" s="2">
        <v>881.3</v>
      </c>
      <c r="N1298" s="2">
        <v>890.2</v>
      </c>
      <c r="O1298" s="2">
        <v>901.1</v>
      </c>
      <c r="P1298" s="2">
        <v>961.2</v>
      </c>
      <c r="Q1298" s="2">
        <v>968.4</v>
      </c>
      <c r="R1298" s="2">
        <v>298.10000000000002</v>
      </c>
      <c r="S1298" s="2" t="s">
        <v>5269</v>
      </c>
      <c r="T1298" s="2">
        <v>298.10000000000002</v>
      </c>
    </row>
    <row r="1299" spans="1:20">
      <c r="A1299" s="2" t="s">
        <v>4107</v>
      </c>
      <c r="B1299" s="2" t="s">
        <v>1900</v>
      </c>
      <c r="C1299" s="2" t="s">
        <v>63</v>
      </c>
      <c r="D1299" s="2" t="s">
        <v>224</v>
      </c>
      <c r="E1299" s="2">
        <v>759.4</v>
      </c>
      <c r="F1299" s="2">
        <v>754.1</v>
      </c>
      <c r="G1299" s="2">
        <v>774</v>
      </c>
      <c r="H1299" s="2">
        <v>791.7</v>
      </c>
      <c r="I1299" s="2">
        <v>550.6</v>
      </c>
      <c r="J1299" s="2">
        <v>428.9</v>
      </c>
      <c r="K1299" s="2">
        <v>239.3</v>
      </c>
      <c r="L1299" s="2">
        <v>228.5</v>
      </c>
      <c r="M1299" s="2">
        <v>283.39999999999998</v>
      </c>
      <c r="N1299" s="2">
        <v>289.8</v>
      </c>
      <c r="O1299" s="2">
        <v>298.7</v>
      </c>
      <c r="P1299" s="2">
        <v>372</v>
      </c>
      <c r="Q1299" s="2">
        <v>377.5</v>
      </c>
      <c r="R1299" s="2">
        <v>204.1</v>
      </c>
      <c r="S1299" s="2" t="s">
        <v>5269</v>
      </c>
      <c r="T1299" s="2">
        <v>204.1</v>
      </c>
    </row>
    <row r="1300" spans="1:20">
      <c r="A1300" s="2" t="s">
        <v>4108</v>
      </c>
      <c r="B1300" s="2" t="s">
        <v>1901</v>
      </c>
      <c r="C1300" s="2" t="s">
        <v>68</v>
      </c>
      <c r="D1300" s="2" t="s">
        <v>224</v>
      </c>
      <c r="E1300" s="2">
        <v>771.9</v>
      </c>
      <c r="F1300" s="2">
        <v>764.1</v>
      </c>
      <c r="G1300" s="2">
        <v>781.5</v>
      </c>
      <c r="H1300" s="2">
        <v>803.6</v>
      </c>
      <c r="I1300" s="2">
        <v>717.1</v>
      </c>
      <c r="J1300" s="2">
        <v>735.8</v>
      </c>
      <c r="K1300" s="2">
        <v>858.9</v>
      </c>
      <c r="L1300" s="2">
        <v>975</v>
      </c>
      <c r="M1300" s="2">
        <v>1058.2</v>
      </c>
      <c r="N1300" s="2">
        <v>1064.5</v>
      </c>
      <c r="O1300" s="2">
        <v>1068</v>
      </c>
      <c r="P1300" s="2">
        <v>1050.4000000000001</v>
      </c>
      <c r="Q1300" s="2">
        <v>1057</v>
      </c>
      <c r="R1300" s="2">
        <v>431.2</v>
      </c>
      <c r="S1300" s="2" t="s">
        <v>5269</v>
      </c>
      <c r="T1300" s="2">
        <v>431.2</v>
      </c>
    </row>
    <row r="1301" spans="1:20">
      <c r="A1301" s="2" t="s">
        <v>4109</v>
      </c>
      <c r="B1301" s="2" t="s">
        <v>1902</v>
      </c>
      <c r="C1301" s="2" t="s">
        <v>68</v>
      </c>
      <c r="D1301" s="2" t="s">
        <v>224</v>
      </c>
      <c r="E1301" s="2">
        <v>529.29999999999995</v>
      </c>
      <c r="F1301" s="2">
        <v>522.1</v>
      </c>
      <c r="G1301" s="2">
        <v>539.70000000000005</v>
      </c>
      <c r="H1301" s="2">
        <v>560.9</v>
      </c>
      <c r="I1301" s="2">
        <v>445.6</v>
      </c>
      <c r="J1301" s="2">
        <v>439</v>
      </c>
      <c r="K1301" s="2">
        <v>559</v>
      </c>
      <c r="L1301" s="2">
        <v>731.6</v>
      </c>
      <c r="M1301" s="2">
        <v>829.4</v>
      </c>
      <c r="N1301" s="2">
        <v>837.7</v>
      </c>
      <c r="O1301" s="2">
        <v>846.1</v>
      </c>
      <c r="P1301" s="2">
        <v>880.8</v>
      </c>
      <c r="Q1301" s="2">
        <v>888.3</v>
      </c>
      <c r="R1301" s="2">
        <v>343.1</v>
      </c>
      <c r="S1301" s="2" t="s">
        <v>5269</v>
      </c>
      <c r="T1301" s="2">
        <v>343.1</v>
      </c>
    </row>
    <row r="1302" spans="1:20">
      <c r="A1302" s="2" t="s">
        <v>4110</v>
      </c>
      <c r="B1302" s="2" t="s">
        <v>1903</v>
      </c>
      <c r="C1302" s="2" t="s">
        <v>68</v>
      </c>
      <c r="D1302" s="2" t="s">
        <v>224</v>
      </c>
      <c r="E1302" s="2">
        <v>422.3</v>
      </c>
      <c r="F1302" s="2">
        <v>415.8</v>
      </c>
      <c r="G1302" s="2">
        <v>432.4</v>
      </c>
      <c r="H1302" s="2">
        <v>451.9</v>
      </c>
      <c r="I1302" s="2">
        <v>335.7</v>
      </c>
      <c r="J1302" s="2">
        <v>316.10000000000002</v>
      </c>
      <c r="K1302" s="2">
        <v>555.6</v>
      </c>
      <c r="L1302" s="2">
        <v>772.1</v>
      </c>
      <c r="M1302" s="2">
        <v>868.1</v>
      </c>
      <c r="N1302" s="2">
        <v>877</v>
      </c>
      <c r="O1302" s="2">
        <v>888</v>
      </c>
      <c r="P1302" s="2">
        <v>949.8</v>
      </c>
      <c r="Q1302" s="2">
        <v>956.9</v>
      </c>
      <c r="R1302" s="2">
        <v>312.89999999999998</v>
      </c>
      <c r="S1302" s="2" t="s">
        <v>5269</v>
      </c>
      <c r="T1302" s="2">
        <v>312.89999999999998</v>
      </c>
    </row>
    <row r="1303" spans="1:20">
      <c r="A1303" s="2" t="s">
        <v>4111</v>
      </c>
      <c r="B1303" s="2" t="s">
        <v>1904</v>
      </c>
      <c r="C1303" s="2" t="s">
        <v>68</v>
      </c>
      <c r="D1303" s="2" t="s">
        <v>224</v>
      </c>
      <c r="E1303" s="2">
        <v>481.7</v>
      </c>
      <c r="F1303" s="2">
        <v>475.7</v>
      </c>
      <c r="G1303" s="2">
        <v>485.5</v>
      </c>
      <c r="H1303" s="2">
        <v>502.1</v>
      </c>
      <c r="I1303" s="2">
        <v>537.70000000000005</v>
      </c>
      <c r="J1303" s="2">
        <v>632.20000000000005</v>
      </c>
      <c r="K1303" s="2">
        <v>865.3</v>
      </c>
      <c r="L1303" s="2">
        <v>1069.7</v>
      </c>
      <c r="M1303" s="2">
        <v>1168.2</v>
      </c>
      <c r="N1303" s="2">
        <v>1176.8</v>
      </c>
      <c r="O1303" s="2">
        <v>1186.3</v>
      </c>
      <c r="P1303" s="2">
        <v>1226.4000000000001</v>
      </c>
      <c r="Q1303" s="2">
        <v>1233.8</v>
      </c>
      <c r="R1303" s="2">
        <v>9.6</v>
      </c>
      <c r="S1303" s="2" t="s">
        <v>5269</v>
      </c>
      <c r="T1303" s="2">
        <v>9.6</v>
      </c>
    </row>
    <row r="1304" spans="1:20">
      <c r="A1304" s="2" t="s">
        <v>4112</v>
      </c>
      <c r="B1304" s="2" t="s">
        <v>1905</v>
      </c>
      <c r="C1304" s="2" t="s">
        <v>68</v>
      </c>
      <c r="D1304" s="2" t="s">
        <v>224</v>
      </c>
      <c r="E1304" s="2">
        <v>335.3</v>
      </c>
      <c r="F1304" s="2">
        <v>327.5</v>
      </c>
      <c r="G1304" s="2">
        <v>344.4</v>
      </c>
      <c r="H1304" s="2">
        <v>366.4</v>
      </c>
      <c r="I1304" s="2">
        <v>351.2</v>
      </c>
      <c r="J1304" s="2">
        <v>456.5</v>
      </c>
      <c r="K1304" s="2">
        <v>698.8</v>
      </c>
      <c r="L1304" s="2">
        <v>913.4</v>
      </c>
      <c r="M1304" s="2">
        <v>1010.4</v>
      </c>
      <c r="N1304" s="2">
        <v>1019.3</v>
      </c>
      <c r="O1304" s="2">
        <v>1029.9000000000001</v>
      </c>
      <c r="P1304" s="2">
        <v>1085.5999999999999</v>
      </c>
      <c r="Q1304" s="2">
        <v>1092.9000000000001</v>
      </c>
      <c r="R1304" s="2">
        <v>180.4</v>
      </c>
      <c r="S1304" s="2" t="s">
        <v>5269</v>
      </c>
      <c r="T1304" s="2">
        <v>180.4</v>
      </c>
    </row>
    <row r="1305" spans="1:20">
      <c r="A1305" s="2" t="s">
        <v>4113</v>
      </c>
      <c r="B1305" s="2" t="s">
        <v>1906</v>
      </c>
      <c r="C1305" s="2" t="s">
        <v>68</v>
      </c>
      <c r="D1305" s="2" t="s">
        <v>224</v>
      </c>
      <c r="E1305" s="2">
        <v>752</v>
      </c>
      <c r="F1305" s="2">
        <v>744.1</v>
      </c>
      <c r="G1305" s="2">
        <v>761.5</v>
      </c>
      <c r="H1305" s="2">
        <v>783.6</v>
      </c>
      <c r="I1305" s="2">
        <v>696.5</v>
      </c>
      <c r="J1305" s="2">
        <v>715</v>
      </c>
      <c r="K1305" s="2">
        <v>839.4</v>
      </c>
      <c r="L1305" s="2">
        <v>958</v>
      </c>
      <c r="M1305" s="2">
        <v>1042.3</v>
      </c>
      <c r="N1305" s="2">
        <v>1048.5999999999999</v>
      </c>
      <c r="O1305" s="2">
        <v>1052.4000000000001</v>
      </c>
      <c r="P1305" s="2">
        <v>1037</v>
      </c>
      <c r="Q1305" s="2">
        <v>1043.7</v>
      </c>
      <c r="R1305" s="2">
        <v>415.7</v>
      </c>
      <c r="S1305" s="2" t="s">
        <v>5269</v>
      </c>
      <c r="T1305" s="2">
        <v>415.7</v>
      </c>
    </row>
    <row r="1306" spans="1:20">
      <c r="A1306" s="2" t="s">
        <v>4114</v>
      </c>
      <c r="B1306" s="2" t="s">
        <v>1907</v>
      </c>
      <c r="C1306" s="2" t="s">
        <v>68</v>
      </c>
      <c r="D1306" s="2" t="s">
        <v>224</v>
      </c>
      <c r="E1306" s="2">
        <v>763.1</v>
      </c>
      <c r="F1306" s="2">
        <v>755.3</v>
      </c>
      <c r="G1306" s="2">
        <v>772.6</v>
      </c>
      <c r="H1306" s="2">
        <v>794.8</v>
      </c>
      <c r="I1306" s="2">
        <v>708.3</v>
      </c>
      <c r="J1306" s="2">
        <v>727.1</v>
      </c>
      <c r="K1306" s="2">
        <v>851.1</v>
      </c>
      <c r="L1306" s="2">
        <v>968.5</v>
      </c>
      <c r="M1306" s="2">
        <v>1052.3</v>
      </c>
      <c r="N1306" s="2">
        <v>1058.5999999999999</v>
      </c>
      <c r="O1306" s="2">
        <v>1062.3</v>
      </c>
      <c r="P1306" s="2">
        <v>1045.7</v>
      </c>
      <c r="Q1306" s="2">
        <v>1052.3</v>
      </c>
      <c r="R1306" s="2">
        <v>423.7</v>
      </c>
      <c r="S1306" s="2" t="s">
        <v>5269</v>
      </c>
      <c r="T1306" s="2">
        <v>423.7</v>
      </c>
    </row>
    <row r="1307" spans="1:20">
      <c r="A1307" s="2" t="s">
        <v>4115</v>
      </c>
      <c r="B1307" s="2" t="s">
        <v>1908</v>
      </c>
      <c r="C1307" s="2" t="s">
        <v>68</v>
      </c>
      <c r="D1307" s="2" t="s">
        <v>224</v>
      </c>
      <c r="E1307" s="2">
        <v>250.7</v>
      </c>
      <c r="F1307" s="2">
        <v>244.7</v>
      </c>
      <c r="G1307" s="2">
        <v>257.3</v>
      </c>
      <c r="H1307" s="2">
        <v>278.8</v>
      </c>
      <c r="I1307" s="2">
        <v>380.7</v>
      </c>
      <c r="J1307" s="2">
        <v>497.1</v>
      </c>
      <c r="K1307" s="2">
        <v>736.4</v>
      </c>
      <c r="L1307" s="2">
        <v>954.7</v>
      </c>
      <c r="M1307" s="2">
        <v>1048.5999999999999</v>
      </c>
      <c r="N1307" s="2">
        <v>1057.5</v>
      </c>
      <c r="O1307" s="2">
        <v>1069</v>
      </c>
      <c r="P1307" s="2">
        <v>1135</v>
      </c>
      <c r="Q1307" s="2">
        <v>1142.0999999999999</v>
      </c>
      <c r="R1307" s="2">
        <v>222.1</v>
      </c>
      <c r="S1307" s="2" t="s">
        <v>5269</v>
      </c>
      <c r="T1307" s="2">
        <v>222.1</v>
      </c>
    </row>
    <row r="1308" spans="1:20">
      <c r="A1308" s="2" t="s">
        <v>4116</v>
      </c>
      <c r="B1308" s="2" t="s">
        <v>1909</v>
      </c>
      <c r="C1308" s="2" t="s">
        <v>68</v>
      </c>
      <c r="D1308" s="2" t="s">
        <v>224</v>
      </c>
      <c r="E1308" s="2">
        <v>529.4</v>
      </c>
      <c r="F1308" s="2">
        <v>522.20000000000005</v>
      </c>
      <c r="G1308" s="2">
        <v>539.79999999999995</v>
      </c>
      <c r="H1308" s="2">
        <v>560.9</v>
      </c>
      <c r="I1308" s="2">
        <v>445.4</v>
      </c>
      <c r="J1308" s="2">
        <v>438.1</v>
      </c>
      <c r="K1308" s="2">
        <v>556.5</v>
      </c>
      <c r="L1308" s="2">
        <v>729.2</v>
      </c>
      <c r="M1308" s="2">
        <v>827.1</v>
      </c>
      <c r="N1308" s="2">
        <v>835.5</v>
      </c>
      <c r="O1308" s="2">
        <v>843.8</v>
      </c>
      <c r="P1308" s="2">
        <v>879</v>
      </c>
      <c r="Q1308" s="2">
        <v>886.5</v>
      </c>
      <c r="R1308" s="2">
        <v>344.9</v>
      </c>
      <c r="S1308" s="2" t="s">
        <v>5269</v>
      </c>
      <c r="T1308" s="2">
        <v>344.9</v>
      </c>
    </row>
    <row r="1309" spans="1:20">
      <c r="A1309" s="2" t="s">
        <v>4117</v>
      </c>
      <c r="B1309" s="2" t="s">
        <v>1910</v>
      </c>
      <c r="C1309" s="2" t="s">
        <v>68</v>
      </c>
      <c r="D1309" s="2" t="s">
        <v>224</v>
      </c>
      <c r="E1309" s="2">
        <v>419.3</v>
      </c>
      <c r="F1309" s="2">
        <v>412.8</v>
      </c>
      <c r="G1309" s="2">
        <v>429.4</v>
      </c>
      <c r="H1309" s="2">
        <v>448.9</v>
      </c>
      <c r="I1309" s="2">
        <v>332.8</v>
      </c>
      <c r="J1309" s="2">
        <v>315.10000000000002</v>
      </c>
      <c r="K1309" s="2">
        <v>558</v>
      </c>
      <c r="L1309" s="2">
        <v>774.8</v>
      </c>
      <c r="M1309" s="2">
        <v>870.7</v>
      </c>
      <c r="N1309" s="2">
        <v>879.6</v>
      </c>
      <c r="O1309" s="2">
        <v>890.6</v>
      </c>
      <c r="P1309" s="2">
        <v>952.6</v>
      </c>
      <c r="Q1309" s="2">
        <v>959.8</v>
      </c>
      <c r="R1309" s="2">
        <v>311.39999999999998</v>
      </c>
      <c r="S1309" s="2" t="s">
        <v>5269</v>
      </c>
      <c r="T1309" s="2">
        <v>311.39999999999998</v>
      </c>
    </row>
    <row r="1310" spans="1:20">
      <c r="A1310" s="2" t="s">
        <v>4118</v>
      </c>
      <c r="B1310" s="2" t="s">
        <v>1911</v>
      </c>
      <c r="C1310" s="2" t="s">
        <v>68</v>
      </c>
      <c r="D1310" s="2" t="s">
        <v>224</v>
      </c>
      <c r="E1310" s="2">
        <v>745.9</v>
      </c>
      <c r="F1310" s="2">
        <v>738.1</v>
      </c>
      <c r="G1310" s="2">
        <v>755.7</v>
      </c>
      <c r="H1310" s="2">
        <v>777.8</v>
      </c>
      <c r="I1310" s="2">
        <v>685.6</v>
      </c>
      <c r="J1310" s="2">
        <v>700</v>
      </c>
      <c r="K1310" s="2">
        <v>816.8</v>
      </c>
      <c r="L1310" s="2">
        <v>930.6</v>
      </c>
      <c r="M1310" s="2">
        <v>1013.8</v>
      </c>
      <c r="N1310" s="2">
        <v>1020.1</v>
      </c>
      <c r="O1310" s="2">
        <v>1023.7</v>
      </c>
      <c r="P1310" s="2">
        <v>1007</v>
      </c>
      <c r="Q1310" s="2">
        <v>1013.7</v>
      </c>
      <c r="R1310" s="2">
        <v>423.9</v>
      </c>
      <c r="S1310" s="2" t="s">
        <v>5269</v>
      </c>
      <c r="T1310" s="2">
        <v>423.9</v>
      </c>
    </row>
    <row r="1311" spans="1:20">
      <c r="A1311" s="2" t="s">
        <v>4119</v>
      </c>
      <c r="B1311" s="2" t="s">
        <v>1912</v>
      </c>
      <c r="C1311" s="2" t="s">
        <v>68</v>
      </c>
      <c r="D1311" s="2" t="s">
        <v>224</v>
      </c>
      <c r="E1311" s="2">
        <v>382.8</v>
      </c>
      <c r="F1311" s="2">
        <v>375.4</v>
      </c>
      <c r="G1311" s="2">
        <v>393.2</v>
      </c>
      <c r="H1311" s="2">
        <v>414.9</v>
      </c>
      <c r="I1311" s="2">
        <v>315.3</v>
      </c>
      <c r="J1311" s="2">
        <v>386.3</v>
      </c>
      <c r="K1311" s="2">
        <v>624.79999999999995</v>
      </c>
      <c r="L1311" s="2">
        <v>837.9</v>
      </c>
      <c r="M1311" s="2">
        <v>935.2</v>
      </c>
      <c r="N1311" s="2">
        <v>944.1</v>
      </c>
      <c r="O1311" s="2">
        <v>954.5</v>
      </c>
      <c r="P1311" s="2">
        <v>1009.5</v>
      </c>
      <c r="Q1311" s="2">
        <v>1016.8</v>
      </c>
      <c r="R1311" s="2">
        <v>240.2</v>
      </c>
      <c r="S1311" s="2" t="s">
        <v>5269</v>
      </c>
      <c r="T1311" s="2">
        <v>240.2</v>
      </c>
    </row>
    <row r="1312" spans="1:20">
      <c r="A1312" s="2" t="s">
        <v>4120</v>
      </c>
      <c r="B1312" s="2" t="s">
        <v>1913</v>
      </c>
      <c r="C1312" s="2" t="s">
        <v>68</v>
      </c>
      <c r="D1312" s="2" t="s">
        <v>224</v>
      </c>
      <c r="E1312" s="2">
        <v>419.7</v>
      </c>
      <c r="F1312" s="2">
        <v>413.2</v>
      </c>
      <c r="G1312" s="2">
        <v>429.8</v>
      </c>
      <c r="H1312" s="2">
        <v>449.3</v>
      </c>
      <c r="I1312" s="2">
        <v>333.1</v>
      </c>
      <c r="J1312" s="2">
        <v>315.60000000000002</v>
      </c>
      <c r="K1312" s="2">
        <v>558</v>
      </c>
      <c r="L1312" s="2">
        <v>774.6</v>
      </c>
      <c r="M1312" s="2">
        <v>870.6</v>
      </c>
      <c r="N1312" s="2">
        <v>879.5</v>
      </c>
      <c r="O1312" s="2">
        <v>890.5</v>
      </c>
      <c r="P1312" s="2">
        <v>952.3</v>
      </c>
      <c r="Q1312" s="2">
        <v>959.5</v>
      </c>
      <c r="R1312" s="2">
        <v>311.10000000000002</v>
      </c>
      <c r="S1312" s="2" t="s">
        <v>5269</v>
      </c>
      <c r="T1312" s="2">
        <v>311.10000000000002</v>
      </c>
    </row>
    <row r="1313" spans="1:20">
      <c r="A1313" s="2" t="s">
        <v>4121</v>
      </c>
      <c r="B1313" s="2" t="s">
        <v>1914</v>
      </c>
      <c r="C1313" s="2" t="s">
        <v>68</v>
      </c>
      <c r="D1313" s="2" t="s">
        <v>224</v>
      </c>
      <c r="E1313" s="2">
        <v>419.4</v>
      </c>
      <c r="F1313" s="2">
        <v>412.9</v>
      </c>
      <c r="G1313" s="2">
        <v>429.5</v>
      </c>
      <c r="H1313" s="2">
        <v>449.1</v>
      </c>
      <c r="I1313" s="2">
        <v>332.8</v>
      </c>
      <c r="J1313" s="2">
        <v>316.3</v>
      </c>
      <c r="K1313" s="2">
        <v>558.5</v>
      </c>
      <c r="L1313" s="2">
        <v>775.1</v>
      </c>
      <c r="M1313" s="2">
        <v>871.1</v>
      </c>
      <c r="N1313" s="2">
        <v>880</v>
      </c>
      <c r="O1313" s="2">
        <v>890.9</v>
      </c>
      <c r="P1313" s="2">
        <v>952.7</v>
      </c>
      <c r="Q1313" s="2">
        <v>959.9</v>
      </c>
      <c r="R1313" s="2">
        <v>310.5</v>
      </c>
      <c r="S1313" s="2" t="s">
        <v>5269</v>
      </c>
      <c r="T1313" s="2">
        <v>310.5</v>
      </c>
    </row>
    <row r="1314" spans="1:20">
      <c r="A1314" s="2" t="s">
        <v>4122</v>
      </c>
      <c r="B1314" s="2" t="s">
        <v>1915</v>
      </c>
      <c r="C1314" s="2" t="s">
        <v>75</v>
      </c>
      <c r="D1314" s="2" t="s">
        <v>224</v>
      </c>
      <c r="E1314" s="2">
        <v>727.4</v>
      </c>
      <c r="F1314" s="2">
        <v>723.8</v>
      </c>
      <c r="G1314" s="2">
        <v>729.8</v>
      </c>
      <c r="H1314" s="2">
        <v>746.7</v>
      </c>
      <c r="I1314" s="2">
        <v>776.6</v>
      </c>
      <c r="J1314" s="2">
        <v>830.8</v>
      </c>
      <c r="K1314" s="2">
        <v>979.3</v>
      </c>
      <c r="L1314" s="2">
        <v>1115.4000000000001</v>
      </c>
      <c r="M1314" s="2">
        <v>1194.2</v>
      </c>
      <c r="N1314" s="2">
        <v>1200.5999999999999</v>
      </c>
      <c r="O1314" s="2">
        <v>1206</v>
      </c>
      <c r="P1314" s="2">
        <v>1210.5</v>
      </c>
      <c r="Q1314" s="2">
        <v>1216.5</v>
      </c>
      <c r="R1314" s="2">
        <v>693.9</v>
      </c>
      <c r="S1314" s="2" t="s">
        <v>5269</v>
      </c>
      <c r="T1314" s="2">
        <v>693.9</v>
      </c>
    </row>
    <row r="1315" spans="1:20">
      <c r="A1315" s="2" t="s">
        <v>4123</v>
      </c>
      <c r="B1315" s="2" t="s">
        <v>1916</v>
      </c>
      <c r="C1315" s="2" t="s">
        <v>68</v>
      </c>
      <c r="D1315" s="2" t="s">
        <v>224</v>
      </c>
      <c r="E1315" s="2">
        <v>691.6</v>
      </c>
      <c r="F1315" s="2">
        <v>683.8</v>
      </c>
      <c r="G1315" s="2">
        <v>700.8</v>
      </c>
      <c r="H1315" s="2">
        <v>722.8</v>
      </c>
      <c r="I1315" s="2">
        <v>645.70000000000005</v>
      </c>
      <c r="J1315" s="2">
        <v>674</v>
      </c>
      <c r="K1315" s="2">
        <v>820.2</v>
      </c>
      <c r="L1315" s="2">
        <v>959.2</v>
      </c>
      <c r="M1315" s="2">
        <v>1048.8</v>
      </c>
      <c r="N1315" s="2">
        <v>1055.8</v>
      </c>
      <c r="O1315" s="2">
        <v>1060.8</v>
      </c>
      <c r="P1315" s="2">
        <v>1056.9000000000001</v>
      </c>
      <c r="Q1315" s="2">
        <v>1063.9000000000001</v>
      </c>
      <c r="R1315" s="2">
        <v>341.4</v>
      </c>
      <c r="S1315" s="2" t="s">
        <v>5269</v>
      </c>
      <c r="T1315" s="2">
        <v>341.4</v>
      </c>
    </row>
    <row r="1316" spans="1:20">
      <c r="A1316" s="2" t="s">
        <v>4124</v>
      </c>
      <c r="B1316" s="2" t="s">
        <v>1918</v>
      </c>
      <c r="C1316" s="2" t="s">
        <v>68</v>
      </c>
      <c r="D1316" s="2" t="s">
        <v>224</v>
      </c>
      <c r="E1316" s="2">
        <v>482.2</v>
      </c>
      <c r="F1316" s="2">
        <v>476.2</v>
      </c>
      <c r="G1316" s="2">
        <v>485.9</v>
      </c>
      <c r="H1316" s="2">
        <v>502.5</v>
      </c>
      <c r="I1316" s="2">
        <v>538.6</v>
      </c>
      <c r="J1316" s="2">
        <v>633.29999999999995</v>
      </c>
      <c r="K1316" s="2">
        <v>866.5</v>
      </c>
      <c r="L1316" s="2">
        <v>1070.9000000000001</v>
      </c>
      <c r="M1316" s="2">
        <v>1169.4000000000001</v>
      </c>
      <c r="N1316" s="2">
        <v>1178</v>
      </c>
      <c r="O1316" s="2">
        <v>1187.5</v>
      </c>
      <c r="P1316" s="2">
        <v>1227.5999999999999</v>
      </c>
      <c r="Q1316" s="2">
        <v>1235.0999999999999</v>
      </c>
      <c r="R1316" s="2">
        <v>9.8000000000000007</v>
      </c>
      <c r="S1316" s="2" t="s">
        <v>5269</v>
      </c>
      <c r="T1316" s="2">
        <v>9.8000000000000007</v>
      </c>
    </row>
    <row r="1317" spans="1:20">
      <c r="A1317" s="2" t="s">
        <v>4125</v>
      </c>
      <c r="B1317" s="2" t="s">
        <v>1919</v>
      </c>
      <c r="C1317" s="2" t="s">
        <v>72</v>
      </c>
      <c r="D1317" s="2" t="s">
        <v>224</v>
      </c>
      <c r="E1317" s="2">
        <v>943.8</v>
      </c>
      <c r="F1317" s="2">
        <v>944.1</v>
      </c>
      <c r="G1317" s="2">
        <v>935.8</v>
      </c>
      <c r="H1317" s="2">
        <v>933.5</v>
      </c>
      <c r="I1317" s="2">
        <v>1109.2</v>
      </c>
      <c r="J1317" s="2">
        <v>1231.4000000000001</v>
      </c>
      <c r="K1317" s="2">
        <v>1479.4</v>
      </c>
      <c r="L1317" s="2">
        <v>1697.1</v>
      </c>
      <c r="M1317" s="2">
        <v>1794.1</v>
      </c>
      <c r="N1317" s="2">
        <v>1803</v>
      </c>
      <c r="O1317" s="2">
        <v>1813.8</v>
      </c>
      <c r="P1317" s="2">
        <v>1866.7</v>
      </c>
      <c r="Q1317" s="2">
        <v>1874.1</v>
      </c>
      <c r="R1317" s="2">
        <v>224.4</v>
      </c>
      <c r="S1317" s="2" t="s">
        <v>5269</v>
      </c>
      <c r="T1317" s="2">
        <v>224.4</v>
      </c>
    </row>
    <row r="1318" spans="1:20">
      <c r="A1318" s="2" t="s">
        <v>4126</v>
      </c>
      <c r="B1318" s="2" t="s">
        <v>1921</v>
      </c>
      <c r="C1318" s="2" t="s">
        <v>72</v>
      </c>
      <c r="D1318" s="2" t="s">
        <v>224</v>
      </c>
      <c r="E1318" s="2">
        <v>1023.1</v>
      </c>
      <c r="F1318" s="2">
        <v>1023.6</v>
      </c>
      <c r="G1318" s="2">
        <v>1015</v>
      </c>
      <c r="H1318" s="2">
        <v>1012.1</v>
      </c>
      <c r="I1318" s="2">
        <v>1189.5999999999999</v>
      </c>
      <c r="J1318" s="2">
        <v>1311.7</v>
      </c>
      <c r="K1318" s="2">
        <v>1559.6</v>
      </c>
      <c r="L1318" s="2">
        <v>1777.1</v>
      </c>
      <c r="M1318" s="2">
        <v>1874.2</v>
      </c>
      <c r="N1318" s="2">
        <v>1883.1</v>
      </c>
      <c r="O1318" s="2">
        <v>1893.8</v>
      </c>
      <c r="P1318" s="2">
        <v>1945.9</v>
      </c>
      <c r="Q1318" s="2">
        <v>1953.3</v>
      </c>
      <c r="R1318" s="2">
        <v>169.7</v>
      </c>
      <c r="S1318" s="2" t="s">
        <v>5269</v>
      </c>
      <c r="T1318" s="2">
        <v>169.7</v>
      </c>
    </row>
    <row r="1319" spans="1:20">
      <c r="A1319" s="2" t="s">
        <v>4127</v>
      </c>
      <c r="B1319" s="2" t="s">
        <v>1923</v>
      </c>
      <c r="C1319" s="2" t="s">
        <v>72</v>
      </c>
      <c r="D1319" s="2" t="s">
        <v>224</v>
      </c>
      <c r="E1319" s="2">
        <v>835.8</v>
      </c>
      <c r="F1319" s="2">
        <v>832.9</v>
      </c>
      <c r="G1319" s="2">
        <v>833.4</v>
      </c>
      <c r="H1319" s="2">
        <v>840.4</v>
      </c>
      <c r="I1319" s="2">
        <v>947.9</v>
      </c>
      <c r="J1319" s="2">
        <v>1055.4000000000001</v>
      </c>
      <c r="K1319" s="2">
        <v>1295.3</v>
      </c>
      <c r="L1319" s="2">
        <v>1503.7</v>
      </c>
      <c r="M1319" s="2">
        <v>1602.1</v>
      </c>
      <c r="N1319" s="2">
        <v>1610.8</v>
      </c>
      <c r="O1319" s="2">
        <v>1620.5</v>
      </c>
      <c r="P1319" s="2">
        <v>1661.5</v>
      </c>
      <c r="Q1319" s="2">
        <v>1669</v>
      </c>
      <c r="R1319" s="2">
        <v>366.2</v>
      </c>
      <c r="S1319" s="2" t="s">
        <v>5269</v>
      </c>
      <c r="T1319" s="2">
        <v>366.2</v>
      </c>
    </row>
    <row r="1320" spans="1:20">
      <c r="A1320" s="2" t="s">
        <v>4128</v>
      </c>
      <c r="B1320" s="2" t="s">
        <v>1925</v>
      </c>
      <c r="C1320" s="2" t="s">
        <v>72</v>
      </c>
      <c r="D1320" s="2" t="s">
        <v>224</v>
      </c>
      <c r="E1320" s="2">
        <v>1020</v>
      </c>
      <c r="F1320" s="2">
        <v>1020.5</v>
      </c>
      <c r="G1320" s="2">
        <v>1011.8</v>
      </c>
      <c r="H1320" s="2">
        <v>1008.7</v>
      </c>
      <c r="I1320" s="2">
        <v>1187.0999999999999</v>
      </c>
      <c r="J1320" s="2">
        <v>1309.5</v>
      </c>
      <c r="K1320" s="2">
        <v>1557.5</v>
      </c>
      <c r="L1320" s="2">
        <v>1775.1</v>
      </c>
      <c r="M1320" s="2">
        <v>1872.1</v>
      </c>
      <c r="N1320" s="2">
        <v>1881</v>
      </c>
      <c r="O1320" s="2">
        <v>1891.8</v>
      </c>
      <c r="P1320" s="2">
        <v>1944.3</v>
      </c>
      <c r="Q1320" s="2">
        <v>1951.7</v>
      </c>
      <c r="R1320" s="2">
        <v>175.3</v>
      </c>
      <c r="S1320" s="2" t="s">
        <v>5269</v>
      </c>
      <c r="T1320" s="2">
        <v>175.3</v>
      </c>
    </row>
    <row r="1321" spans="1:20">
      <c r="A1321" s="2" t="s">
        <v>4129</v>
      </c>
      <c r="B1321" s="2" t="s">
        <v>1926</v>
      </c>
      <c r="C1321" s="2" t="s">
        <v>72</v>
      </c>
      <c r="D1321" s="2" t="s">
        <v>224</v>
      </c>
      <c r="E1321" s="2">
        <v>754.6</v>
      </c>
      <c r="F1321" s="2">
        <v>756.4</v>
      </c>
      <c r="G1321" s="2">
        <v>744.7</v>
      </c>
      <c r="H1321" s="2">
        <v>738.5</v>
      </c>
      <c r="I1321" s="2">
        <v>938.2</v>
      </c>
      <c r="J1321" s="2">
        <v>1064.5</v>
      </c>
      <c r="K1321" s="2">
        <v>1310.5</v>
      </c>
      <c r="L1321" s="2">
        <v>1531.5</v>
      </c>
      <c r="M1321" s="2">
        <v>1625.7</v>
      </c>
      <c r="N1321" s="2">
        <v>1634.6</v>
      </c>
      <c r="O1321" s="2">
        <v>1646.2</v>
      </c>
      <c r="P1321" s="2">
        <v>1710.4</v>
      </c>
      <c r="Q1321" s="2">
        <v>1717.6</v>
      </c>
      <c r="R1321" s="2">
        <v>427.2</v>
      </c>
      <c r="S1321" s="2" t="s">
        <v>5269</v>
      </c>
      <c r="T1321" s="2">
        <v>427.2</v>
      </c>
    </row>
    <row r="1322" spans="1:20">
      <c r="A1322" s="2" t="s">
        <v>4130</v>
      </c>
      <c r="B1322" s="2" t="s">
        <v>1928</v>
      </c>
      <c r="C1322" s="2" t="s">
        <v>72</v>
      </c>
      <c r="D1322" s="2" t="s">
        <v>224</v>
      </c>
      <c r="E1322" s="2">
        <v>829.4</v>
      </c>
      <c r="F1322" s="2">
        <v>827.1</v>
      </c>
      <c r="G1322" s="2">
        <v>826</v>
      </c>
      <c r="H1322" s="2">
        <v>831.5</v>
      </c>
      <c r="I1322" s="2">
        <v>954.3</v>
      </c>
      <c r="J1322" s="2">
        <v>1066.0999999999999</v>
      </c>
      <c r="K1322" s="2">
        <v>1309.0999999999999</v>
      </c>
      <c r="L1322" s="2">
        <v>1520.3</v>
      </c>
      <c r="M1322" s="2">
        <v>1618.5</v>
      </c>
      <c r="N1322" s="2">
        <v>1627.3</v>
      </c>
      <c r="O1322" s="2">
        <v>1637.3</v>
      </c>
      <c r="P1322" s="2">
        <v>1681.4</v>
      </c>
      <c r="Q1322" s="2">
        <v>1688.8</v>
      </c>
      <c r="R1322" s="2">
        <v>349.3</v>
      </c>
      <c r="S1322" s="2" t="s">
        <v>5269</v>
      </c>
      <c r="T1322" s="2">
        <v>349.3</v>
      </c>
    </row>
    <row r="1323" spans="1:20">
      <c r="A1323" s="2" t="s">
        <v>4131</v>
      </c>
      <c r="B1323" s="2" t="s">
        <v>1930</v>
      </c>
      <c r="C1323" s="2" t="s">
        <v>72</v>
      </c>
      <c r="D1323" s="2" t="s">
        <v>224</v>
      </c>
      <c r="E1323" s="2">
        <v>866</v>
      </c>
      <c r="F1323" s="2">
        <v>863.7</v>
      </c>
      <c r="G1323" s="2">
        <v>862.9</v>
      </c>
      <c r="H1323" s="2">
        <v>868.5</v>
      </c>
      <c r="I1323" s="2">
        <v>986.3</v>
      </c>
      <c r="J1323" s="2">
        <v>1095.5</v>
      </c>
      <c r="K1323" s="2">
        <v>1336.2</v>
      </c>
      <c r="L1323" s="2">
        <v>1545</v>
      </c>
      <c r="M1323" s="2">
        <v>1643.4</v>
      </c>
      <c r="N1323" s="2">
        <v>1652.1</v>
      </c>
      <c r="O1323" s="2">
        <v>1661.8</v>
      </c>
      <c r="P1323" s="2">
        <v>1702.7</v>
      </c>
      <c r="Q1323" s="2">
        <v>1710.1</v>
      </c>
      <c r="R1323" s="2">
        <v>324.89999999999998</v>
      </c>
      <c r="S1323" s="2" t="s">
        <v>5269</v>
      </c>
      <c r="T1323" s="2">
        <v>324.89999999999998</v>
      </c>
    </row>
    <row r="1324" spans="1:20">
      <c r="A1324" s="2" t="s">
        <v>4132</v>
      </c>
      <c r="B1324" s="2" t="s">
        <v>1932</v>
      </c>
      <c r="C1324" s="2" t="s">
        <v>72</v>
      </c>
      <c r="D1324" s="2" t="s">
        <v>224</v>
      </c>
      <c r="E1324" s="2">
        <v>766.7</v>
      </c>
      <c r="F1324" s="2">
        <v>769.6</v>
      </c>
      <c r="G1324" s="2">
        <v>755.6</v>
      </c>
      <c r="H1324" s="2">
        <v>746.1</v>
      </c>
      <c r="I1324" s="2">
        <v>956.1</v>
      </c>
      <c r="J1324" s="2">
        <v>1082.3</v>
      </c>
      <c r="K1324" s="2">
        <v>1324.9</v>
      </c>
      <c r="L1324" s="2">
        <v>1545.8</v>
      </c>
      <c r="M1324" s="2">
        <v>1638.3</v>
      </c>
      <c r="N1324" s="2">
        <v>1647.3</v>
      </c>
      <c r="O1324" s="2">
        <v>1659.1</v>
      </c>
      <c r="P1324" s="2">
        <v>1727.6</v>
      </c>
      <c r="Q1324" s="2">
        <v>1734.7</v>
      </c>
      <c r="R1324" s="2">
        <v>457.9</v>
      </c>
      <c r="S1324" s="2" t="s">
        <v>5269</v>
      </c>
      <c r="T1324" s="2">
        <v>457.9</v>
      </c>
    </row>
    <row r="1325" spans="1:20">
      <c r="A1325" s="2" t="s">
        <v>4133</v>
      </c>
      <c r="B1325" s="2" t="s">
        <v>1934</v>
      </c>
      <c r="C1325" s="2" t="s">
        <v>72</v>
      </c>
      <c r="D1325" s="2" t="s">
        <v>224</v>
      </c>
      <c r="E1325" s="2">
        <v>752.4</v>
      </c>
      <c r="F1325" s="2">
        <v>754.2</v>
      </c>
      <c r="G1325" s="2">
        <v>742.5</v>
      </c>
      <c r="H1325" s="2">
        <v>736.4</v>
      </c>
      <c r="I1325" s="2">
        <v>935.9</v>
      </c>
      <c r="J1325" s="2">
        <v>1062.3</v>
      </c>
      <c r="K1325" s="2">
        <v>1308.3</v>
      </c>
      <c r="L1325" s="2">
        <v>1529.2</v>
      </c>
      <c r="M1325" s="2">
        <v>1623.5</v>
      </c>
      <c r="N1325" s="2">
        <v>1632.4</v>
      </c>
      <c r="O1325" s="2">
        <v>1644</v>
      </c>
      <c r="P1325" s="2">
        <v>1708.1</v>
      </c>
      <c r="Q1325" s="2">
        <v>1715.3</v>
      </c>
      <c r="R1325" s="2">
        <v>428.4</v>
      </c>
      <c r="S1325" s="2" t="s">
        <v>5269</v>
      </c>
      <c r="T1325" s="2">
        <v>428.4</v>
      </c>
    </row>
    <row r="1326" spans="1:20">
      <c r="A1326" s="2" t="s">
        <v>4134</v>
      </c>
      <c r="B1326" s="2" t="s">
        <v>1935</v>
      </c>
      <c r="C1326" s="2" t="s">
        <v>72</v>
      </c>
      <c r="D1326" s="2" t="s">
        <v>224</v>
      </c>
      <c r="E1326" s="2">
        <v>1130</v>
      </c>
      <c r="F1326" s="2">
        <v>1131.5</v>
      </c>
      <c r="G1326" s="2">
        <v>1120.5</v>
      </c>
      <c r="H1326" s="2">
        <v>1114.7</v>
      </c>
      <c r="I1326" s="2">
        <v>1307.5</v>
      </c>
      <c r="J1326" s="2">
        <v>1432.4</v>
      </c>
      <c r="K1326" s="2">
        <v>1680.4</v>
      </c>
      <c r="L1326" s="2">
        <v>1900.1</v>
      </c>
      <c r="M1326" s="2">
        <v>1996</v>
      </c>
      <c r="N1326" s="2">
        <v>2004.9</v>
      </c>
      <c r="O1326" s="2">
        <v>2016.1</v>
      </c>
      <c r="P1326" s="2">
        <v>2073.8000000000002</v>
      </c>
      <c r="Q1326" s="2">
        <v>2081.1</v>
      </c>
      <c r="R1326" s="2">
        <v>241.1</v>
      </c>
      <c r="S1326" s="2" t="s">
        <v>5269</v>
      </c>
      <c r="T1326" s="2">
        <v>241.1</v>
      </c>
    </row>
    <row r="1327" spans="1:20">
      <c r="A1327" s="2" t="s">
        <v>4135</v>
      </c>
      <c r="B1327" s="2" t="s">
        <v>1937</v>
      </c>
      <c r="C1327" s="2" t="s">
        <v>72</v>
      </c>
      <c r="D1327" s="2" t="s">
        <v>224</v>
      </c>
      <c r="E1327" s="2">
        <v>877</v>
      </c>
      <c r="F1327" s="2">
        <v>875.6</v>
      </c>
      <c r="G1327" s="2">
        <v>872.1</v>
      </c>
      <c r="H1327" s="2">
        <v>875.1</v>
      </c>
      <c r="I1327" s="2">
        <v>1015.5</v>
      </c>
      <c r="J1327" s="2">
        <v>1130.4000000000001</v>
      </c>
      <c r="K1327" s="2">
        <v>1374.9</v>
      </c>
      <c r="L1327" s="2">
        <v>1587.5</v>
      </c>
      <c r="M1327" s="2">
        <v>1685.6</v>
      </c>
      <c r="N1327" s="2">
        <v>1694.4</v>
      </c>
      <c r="O1327" s="2">
        <v>1704.5</v>
      </c>
      <c r="P1327" s="2">
        <v>1749.7</v>
      </c>
      <c r="Q1327" s="2">
        <v>1757.1</v>
      </c>
      <c r="R1327" s="2">
        <v>283.8</v>
      </c>
      <c r="S1327" s="2" t="s">
        <v>5269</v>
      </c>
      <c r="T1327" s="2">
        <v>283.8</v>
      </c>
    </row>
    <row r="1328" spans="1:20">
      <c r="A1328" s="2" t="s">
        <v>4136</v>
      </c>
      <c r="B1328" s="2" t="s">
        <v>1939</v>
      </c>
      <c r="C1328" s="2" t="s">
        <v>72</v>
      </c>
      <c r="D1328" s="2" t="s">
        <v>224</v>
      </c>
      <c r="E1328" s="2">
        <v>1023.2</v>
      </c>
      <c r="F1328" s="2">
        <v>1023.7</v>
      </c>
      <c r="G1328" s="2">
        <v>1015</v>
      </c>
      <c r="H1328" s="2">
        <v>1012.1</v>
      </c>
      <c r="I1328" s="2">
        <v>1189.7</v>
      </c>
      <c r="J1328" s="2">
        <v>1311.8</v>
      </c>
      <c r="K1328" s="2">
        <v>1559.7</v>
      </c>
      <c r="L1328" s="2">
        <v>1777.2</v>
      </c>
      <c r="M1328" s="2">
        <v>1874.3</v>
      </c>
      <c r="N1328" s="2">
        <v>1883.2</v>
      </c>
      <c r="O1328" s="2">
        <v>1893.9</v>
      </c>
      <c r="P1328" s="2">
        <v>1946</v>
      </c>
      <c r="Q1328" s="2">
        <v>1953.4</v>
      </c>
      <c r="R1328" s="2">
        <v>169.8</v>
      </c>
      <c r="S1328" s="2" t="s">
        <v>5269</v>
      </c>
      <c r="T1328" s="2">
        <v>169.8</v>
      </c>
    </row>
    <row r="1329" spans="1:20">
      <c r="A1329" s="2" t="s">
        <v>4137</v>
      </c>
      <c r="B1329" s="2" t="s">
        <v>1940</v>
      </c>
      <c r="C1329" s="2" t="s">
        <v>72</v>
      </c>
      <c r="D1329" s="2" t="s">
        <v>224</v>
      </c>
      <c r="E1329" s="2">
        <v>929.7</v>
      </c>
      <c r="F1329" s="2">
        <v>931.3</v>
      </c>
      <c r="G1329" s="2">
        <v>920</v>
      </c>
      <c r="H1329" s="2">
        <v>913.9</v>
      </c>
      <c r="I1329" s="2">
        <v>1109.8</v>
      </c>
      <c r="J1329" s="2">
        <v>1235.4000000000001</v>
      </c>
      <c r="K1329" s="2">
        <v>1482.8</v>
      </c>
      <c r="L1329" s="2">
        <v>1703.3</v>
      </c>
      <c r="M1329" s="2">
        <v>1798.4</v>
      </c>
      <c r="N1329" s="2">
        <v>1807.3</v>
      </c>
      <c r="O1329" s="2">
        <v>1818.7</v>
      </c>
      <c r="P1329" s="2">
        <v>1879.6</v>
      </c>
      <c r="Q1329" s="2">
        <v>1886.8</v>
      </c>
      <c r="R1329" s="2">
        <v>302.39999999999998</v>
      </c>
      <c r="S1329" s="2" t="s">
        <v>5269</v>
      </c>
      <c r="T1329" s="2">
        <v>302.39999999999998</v>
      </c>
    </row>
    <row r="1330" spans="1:20">
      <c r="A1330" s="2" t="s">
        <v>4138</v>
      </c>
      <c r="B1330" s="2" t="s">
        <v>1942</v>
      </c>
      <c r="C1330" s="2" t="s">
        <v>72</v>
      </c>
      <c r="D1330" s="2" t="s">
        <v>224</v>
      </c>
      <c r="E1330" s="2">
        <v>960.4</v>
      </c>
      <c r="F1330" s="2">
        <v>958.3</v>
      </c>
      <c r="G1330" s="2">
        <v>956.7</v>
      </c>
      <c r="H1330" s="2">
        <v>961.5</v>
      </c>
      <c r="I1330" s="2">
        <v>1082.0999999999999</v>
      </c>
      <c r="J1330" s="2">
        <v>1189.5999999999999</v>
      </c>
      <c r="K1330" s="2">
        <v>1428</v>
      </c>
      <c r="L1330" s="2">
        <v>1633.8</v>
      </c>
      <c r="M1330" s="2">
        <v>1732.2</v>
      </c>
      <c r="N1330" s="2">
        <v>1740.9</v>
      </c>
      <c r="O1330" s="2">
        <v>1750.3</v>
      </c>
      <c r="P1330" s="2">
        <v>1786.7</v>
      </c>
      <c r="Q1330" s="2">
        <v>1794.2</v>
      </c>
      <c r="R1330" s="2">
        <v>244.8</v>
      </c>
      <c r="S1330" s="2" t="s">
        <v>5269</v>
      </c>
      <c r="T1330" s="2">
        <v>244.8</v>
      </c>
    </row>
    <row r="1331" spans="1:20">
      <c r="A1331" s="2" t="s">
        <v>4139</v>
      </c>
      <c r="B1331" s="2" t="s">
        <v>1944</v>
      </c>
      <c r="C1331" s="2" t="s">
        <v>72</v>
      </c>
      <c r="D1331" s="2" t="s">
        <v>224</v>
      </c>
      <c r="E1331" s="2">
        <v>1082.9000000000001</v>
      </c>
      <c r="F1331" s="2">
        <v>1084</v>
      </c>
      <c r="G1331" s="2">
        <v>1073.9000000000001</v>
      </c>
      <c r="H1331" s="2">
        <v>1069.3</v>
      </c>
      <c r="I1331" s="2">
        <v>1256.0999999999999</v>
      </c>
      <c r="J1331" s="2">
        <v>1379.9</v>
      </c>
      <c r="K1331" s="2">
        <v>1628.1</v>
      </c>
      <c r="L1331" s="2">
        <v>1847</v>
      </c>
      <c r="M1331" s="2">
        <v>1943.4</v>
      </c>
      <c r="N1331" s="2">
        <v>1952.4</v>
      </c>
      <c r="O1331" s="2">
        <v>1963.4</v>
      </c>
      <c r="P1331" s="2">
        <v>2018.5</v>
      </c>
      <c r="Q1331" s="2">
        <v>2025.9</v>
      </c>
      <c r="R1331" s="2">
        <v>196</v>
      </c>
      <c r="S1331" s="2" t="s">
        <v>5269</v>
      </c>
      <c r="T1331" s="2">
        <v>196</v>
      </c>
    </row>
    <row r="1332" spans="1:20">
      <c r="A1332" s="2" t="s">
        <v>4140</v>
      </c>
      <c r="B1332" s="2" t="s">
        <v>1946</v>
      </c>
      <c r="C1332" s="2" t="s">
        <v>72</v>
      </c>
      <c r="D1332" s="2" t="s">
        <v>224</v>
      </c>
      <c r="E1332" s="2">
        <v>1120.8</v>
      </c>
      <c r="F1332" s="2">
        <v>1121.2</v>
      </c>
      <c r="G1332" s="2">
        <v>1112.7</v>
      </c>
      <c r="H1332" s="2">
        <v>1109.9000000000001</v>
      </c>
      <c r="I1332" s="2">
        <v>1285.5</v>
      </c>
      <c r="J1332" s="2">
        <v>1406.7</v>
      </c>
      <c r="K1332" s="2">
        <v>1654.4</v>
      </c>
      <c r="L1332" s="2">
        <v>1870.8</v>
      </c>
      <c r="M1332" s="2">
        <v>1968.2</v>
      </c>
      <c r="N1332" s="2">
        <v>1977.1</v>
      </c>
      <c r="O1332" s="2">
        <v>1987.7</v>
      </c>
      <c r="P1332" s="2">
        <v>2037.5</v>
      </c>
      <c r="Q1332" s="2">
        <v>2044.9</v>
      </c>
      <c r="R1332" s="2">
        <v>120.6</v>
      </c>
      <c r="S1332" s="2" t="s">
        <v>5269</v>
      </c>
      <c r="T1332" s="2">
        <v>120.6</v>
      </c>
    </row>
    <row r="1333" spans="1:20">
      <c r="A1333" s="2" t="s">
        <v>4141</v>
      </c>
      <c r="B1333" s="2" t="s">
        <v>1948</v>
      </c>
      <c r="C1333" s="2" t="s">
        <v>72</v>
      </c>
      <c r="D1333" s="2" t="s">
        <v>224</v>
      </c>
      <c r="E1333" s="2">
        <v>791.4</v>
      </c>
      <c r="F1333" s="2">
        <v>790.2</v>
      </c>
      <c r="G1333" s="2">
        <v>786</v>
      </c>
      <c r="H1333" s="2">
        <v>788.4</v>
      </c>
      <c r="I1333" s="2">
        <v>939.3</v>
      </c>
      <c r="J1333" s="2">
        <v>1058.7</v>
      </c>
      <c r="K1333" s="2">
        <v>1305.9000000000001</v>
      </c>
      <c r="L1333" s="2">
        <v>1522.2</v>
      </c>
      <c r="M1333" s="2">
        <v>1619.5</v>
      </c>
      <c r="N1333" s="2">
        <v>1628.4</v>
      </c>
      <c r="O1333" s="2">
        <v>1639</v>
      </c>
      <c r="P1333" s="2">
        <v>1690.5</v>
      </c>
      <c r="Q1333" s="2">
        <v>1697.9</v>
      </c>
      <c r="R1333" s="2">
        <v>361.5</v>
      </c>
      <c r="S1333" s="2" t="s">
        <v>5269</v>
      </c>
      <c r="T1333" s="2">
        <v>361.5</v>
      </c>
    </row>
    <row r="1334" spans="1:20">
      <c r="A1334" s="2" t="s">
        <v>4142</v>
      </c>
      <c r="B1334" s="2" t="s">
        <v>1950</v>
      </c>
      <c r="C1334" s="2" t="s">
        <v>72</v>
      </c>
      <c r="D1334" s="2" t="s">
        <v>224</v>
      </c>
      <c r="E1334" s="2">
        <v>754.4</v>
      </c>
      <c r="F1334" s="2">
        <v>756.2</v>
      </c>
      <c r="G1334" s="2">
        <v>744.5</v>
      </c>
      <c r="H1334" s="2">
        <v>738.3</v>
      </c>
      <c r="I1334" s="2">
        <v>938</v>
      </c>
      <c r="J1334" s="2">
        <v>1064.3</v>
      </c>
      <c r="K1334" s="2">
        <v>1310.3</v>
      </c>
      <c r="L1334" s="2">
        <v>1531.3</v>
      </c>
      <c r="M1334" s="2">
        <v>1625.5</v>
      </c>
      <c r="N1334" s="2">
        <v>1634.4</v>
      </c>
      <c r="O1334" s="2">
        <v>1646</v>
      </c>
      <c r="P1334" s="2">
        <v>1710.2</v>
      </c>
      <c r="Q1334" s="2">
        <v>1717.4</v>
      </c>
      <c r="R1334" s="2">
        <v>427.3</v>
      </c>
      <c r="S1334" s="2" t="s">
        <v>5269</v>
      </c>
      <c r="T1334" s="2">
        <v>427.3</v>
      </c>
    </row>
    <row r="1335" spans="1:20">
      <c r="A1335" s="2" t="s">
        <v>4143</v>
      </c>
      <c r="B1335" s="2" t="s">
        <v>1951</v>
      </c>
      <c r="C1335" s="2" t="s">
        <v>72</v>
      </c>
      <c r="D1335" s="2" t="s">
        <v>224</v>
      </c>
      <c r="E1335" s="2">
        <v>841.1</v>
      </c>
      <c r="F1335" s="2">
        <v>840.3</v>
      </c>
      <c r="G1335" s="2">
        <v>835</v>
      </c>
      <c r="H1335" s="2">
        <v>836.1</v>
      </c>
      <c r="I1335" s="2">
        <v>992.8</v>
      </c>
      <c r="J1335" s="2">
        <v>1112.2</v>
      </c>
      <c r="K1335" s="2">
        <v>1359.3</v>
      </c>
      <c r="L1335" s="2">
        <v>1575.3</v>
      </c>
      <c r="M1335" s="2">
        <v>1672.8</v>
      </c>
      <c r="N1335" s="2">
        <v>1681.7</v>
      </c>
      <c r="O1335" s="2">
        <v>1692.2</v>
      </c>
      <c r="P1335" s="2">
        <v>1742.7</v>
      </c>
      <c r="Q1335" s="2">
        <v>1750.1</v>
      </c>
      <c r="R1335" s="2">
        <v>309.5</v>
      </c>
      <c r="S1335" s="2" t="s">
        <v>5269</v>
      </c>
      <c r="T1335" s="2">
        <v>309.5</v>
      </c>
    </row>
    <row r="1336" spans="1:20">
      <c r="A1336" s="2" t="s">
        <v>4144</v>
      </c>
      <c r="B1336" s="2" t="s">
        <v>1953</v>
      </c>
      <c r="C1336" s="2" t="s">
        <v>72</v>
      </c>
      <c r="D1336" s="2" t="s">
        <v>224</v>
      </c>
      <c r="E1336" s="2">
        <v>1121.0999999999999</v>
      </c>
      <c r="F1336" s="2">
        <v>1121.5999999999999</v>
      </c>
      <c r="G1336" s="2">
        <v>1113</v>
      </c>
      <c r="H1336" s="2">
        <v>1110.2</v>
      </c>
      <c r="I1336" s="2">
        <v>1285.9000000000001</v>
      </c>
      <c r="J1336" s="2">
        <v>1407.1</v>
      </c>
      <c r="K1336" s="2">
        <v>1654.8</v>
      </c>
      <c r="L1336" s="2">
        <v>1871.2</v>
      </c>
      <c r="M1336" s="2">
        <v>1968.6</v>
      </c>
      <c r="N1336" s="2">
        <v>1977.5</v>
      </c>
      <c r="O1336" s="2">
        <v>1988.1</v>
      </c>
      <c r="P1336" s="2">
        <v>2038</v>
      </c>
      <c r="Q1336" s="2">
        <v>2045.4</v>
      </c>
      <c r="R1336" s="2">
        <v>121.1</v>
      </c>
      <c r="S1336" s="2" t="s">
        <v>5269</v>
      </c>
      <c r="T1336" s="2">
        <v>121.1</v>
      </c>
    </row>
    <row r="1337" spans="1:20">
      <c r="A1337" s="2" t="s">
        <v>4145</v>
      </c>
      <c r="B1337" s="2" t="s">
        <v>1954</v>
      </c>
      <c r="C1337" s="2" t="s">
        <v>72</v>
      </c>
      <c r="D1337" s="2" t="s">
        <v>224</v>
      </c>
      <c r="E1337" s="2">
        <v>956.5</v>
      </c>
      <c r="F1337" s="2">
        <v>953.9</v>
      </c>
      <c r="G1337" s="2">
        <v>953.8</v>
      </c>
      <c r="H1337" s="2">
        <v>960.1</v>
      </c>
      <c r="I1337" s="2">
        <v>1066.4000000000001</v>
      </c>
      <c r="J1337" s="2">
        <v>1169.3</v>
      </c>
      <c r="K1337" s="2">
        <v>1403.8</v>
      </c>
      <c r="L1337" s="2">
        <v>1606</v>
      </c>
      <c r="M1337" s="2">
        <v>1704.4</v>
      </c>
      <c r="N1337" s="2">
        <v>1712.9</v>
      </c>
      <c r="O1337" s="2">
        <v>1722</v>
      </c>
      <c r="P1337" s="2">
        <v>1755.1</v>
      </c>
      <c r="Q1337" s="2">
        <v>1762.6</v>
      </c>
      <c r="R1337" s="2">
        <v>284.10000000000002</v>
      </c>
      <c r="S1337" s="2" t="s">
        <v>5269</v>
      </c>
      <c r="T1337" s="2">
        <v>284.10000000000002</v>
      </c>
    </row>
    <row r="1338" spans="1:20">
      <c r="A1338" s="2" t="s">
        <v>4146</v>
      </c>
      <c r="B1338" s="2" t="s">
        <v>1956</v>
      </c>
      <c r="C1338" s="2" t="s">
        <v>72</v>
      </c>
      <c r="D1338" s="2" t="s">
        <v>224</v>
      </c>
      <c r="E1338" s="2">
        <v>706.2</v>
      </c>
      <c r="F1338" s="2">
        <v>705.6</v>
      </c>
      <c r="G1338" s="2">
        <v>700</v>
      </c>
      <c r="H1338" s="2">
        <v>701.6</v>
      </c>
      <c r="I1338" s="2">
        <v>868.4</v>
      </c>
      <c r="J1338" s="2">
        <v>992.3</v>
      </c>
      <c r="K1338" s="2">
        <v>1240.5</v>
      </c>
      <c r="L1338" s="2">
        <v>1459.9</v>
      </c>
      <c r="M1338" s="2">
        <v>1556</v>
      </c>
      <c r="N1338" s="2">
        <v>1564.9</v>
      </c>
      <c r="O1338" s="2">
        <v>1576</v>
      </c>
      <c r="P1338" s="2">
        <v>1634.3</v>
      </c>
      <c r="Q1338" s="2">
        <v>1641.6</v>
      </c>
      <c r="R1338" s="2">
        <v>444</v>
      </c>
      <c r="S1338" s="2" t="s">
        <v>5269</v>
      </c>
      <c r="T1338" s="2">
        <v>444</v>
      </c>
    </row>
    <row r="1339" spans="1:20">
      <c r="A1339" s="2" t="s">
        <v>4147</v>
      </c>
      <c r="B1339" s="2" t="s">
        <v>1958</v>
      </c>
      <c r="C1339" s="2" t="s">
        <v>72</v>
      </c>
      <c r="D1339" s="2" t="s">
        <v>224</v>
      </c>
      <c r="E1339" s="2">
        <v>992.3</v>
      </c>
      <c r="F1339" s="2">
        <v>993.7</v>
      </c>
      <c r="G1339" s="2">
        <v>982.8</v>
      </c>
      <c r="H1339" s="2">
        <v>977.2</v>
      </c>
      <c r="I1339" s="2">
        <v>1170.3</v>
      </c>
      <c r="J1339" s="2">
        <v>1295.5</v>
      </c>
      <c r="K1339" s="2">
        <v>1543.3</v>
      </c>
      <c r="L1339" s="2">
        <v>1763.3</v>
      </c>
      <c r="M1339" s="2">
        <v>1858.9</v>
      </c>
      <c r="N1339" s="2">
        <v>1867.9</v>
      </c>
      <c r="O1339" s="2">
        <v>1879.1</v>
      </c>
      <c r="P1339" s="2">
        <v>1938.1</v>
      </c>
      <c r="Q1339" s="2">
        <v>1945.4</v>
      </c>
      <c r="R1339" s="2">
        <v>260.10000000000002</v>
      </c>
      <c r="S1339" s="2" t="s">
        <v>5269</v>
      </c>
      <c r="T1339" s="2">
        <v>260.10000000000002</v>
      </c>
    </row>
    <row r="1340" spans="1:20">
      <c r="A1340" s="2" t="s">
        <v>4148</v>
      </c>
      <c r="B1340" s="2" t="s">
        <v>1960</v>
      </c>
      <c r="C1340" s="2" t="s">
        <v>72</v>
      </c>
      <c r="D1340" s="2" t="s">
        <v>224</v>
      </c>
      <c r="E1340" s="2">
        <v>1013.6</v>
      </c>
      <c r="F1340" s="2">
        <v>1010.7</v>
      </c>
      <c r="G1340" s="2">
        <v>1011.3</v>
      </c>
      <c r="H1340" s="2">
        <v>1018.2</v>
      </c>
      <c r="I1340" s="2">
        <v>1115.4000000000001</v>
      </c>
      <c r="J1340" s="2">
        <v>1213.5999999999999</v>
      </c>
      <c r="K1340" s="2">
        <v>1442.9</v>
      </c>
      <c r="L1340" s="2">
        <v>1639.9</v>
      </c>
      <c r="M1340" s="2">
        <v>1738</v>
      </c>
      <c r="N1340" s="2">
        <v>1746.4</v>
      </c>
      <c r="O1340" s="2">
        <v>1755</v>
      </c>
      <c r="P1340" s="2">
        <v>1782.6</v>
      </c>
      <c r="Q1340" s="2">
        <v>1790.1</v>
      </c>
      <c r="R1340" s="2">
        <v>285.3</v>
      </c>
      <c r="S1340" s="2" t="s">
        <v>5269</v>
      </c>
      <c r="T1340" s="2">
        <v>285.3</v>
      </c>
    </row>
    <row r="1341" spans="1:20">
      <c r="A1341" s="2" t="s">
        <v>4149</v>
      </c>
      <c r="B1341" s="2" t="s">
        <v>1962</v>
      </c>
      <c r="C1341" s="2" t="s">
        <v>72</v>
      </c>
      <c r="D1341" s="2" t="s">
        <v>224</v>
      </c>
      <c r="E1341" s="2">
        <v>737.7</v>
      </c>
      <c r="F1341" s="2">
        <v>736.9</v>
      </c>
      <c r="G1341" s="2">
        <v>731.7</v>
      </c>
      <c r="H1341" s="2">
        <v>733.4</v>
      </c>
      <c r="I1341" s="2">
        <v>894.9</v>
      </c>
      <c r="J1341" s="2">
        <v>1017.4</v>
      </c>
      <c r="K1341" s="2">
        <v>1265.5999999999999</v>
      </c>
      <c r="L1341" s="2">
        <v>1484.1</v>
      </c>
      <c r="M1341" s="2">
        <v>1580.6</v>
      </c>
      <c r="N1341" s="2">
        <v>1589.6</v>
      </c>
      <c r="O1341" s="2">
        <v>1600.5</v>
      </c>
      <c r="P1341" s="2">
        <v>1656.5</v>
      </c>
      <c r="Q1341" s="2">
        <v>1663.8</v>
      </c>
      <c r="R1341" s="2">
        <v>412.8</v>
      </c>
      <c r="S1341" s="2" t="s">
        <v>5269</v>
      </c>
      <c r="T1341" s="2">
        <v>412.8</v>
      </c>
    </row>
    <row r="1342" spans="1:20">
      <c r="A1342" s="2" t="s">
        <v>4150</v>
      </c>
      <c r="B1342" s="2" t="s">
        <v>1964</v>
      </c>
      <c r="C1342" s="2" t="s">
        <v>72</v>
      </c>
      <c r="D1342" s="2" t="s">
        <v>224</v>
      </c>
      <c r="E1342" s="2">
        <v>739.8</v>
      </c>
      <c r="F1342" s="2">
        <v>739.1</v>
      </c>
      <c r="G1342" s="2">
        <v>733.7</v>
      </c>
      <c r="H1342" s="2">
        <v>735.2</v>
      </c>
      <c r="I1342" s="2">
        <v>897.7</v>
      </c>
      <c r="J1342" s="2">
        <v>1020.4</v>
      </c>
      <c r="K1342" s="2">
        <v>1268.5</v>
      </c>
      <c r="L1342" s="2">
        <v>1487.1</v>
      </c>
      <c r="M1342" s="2">
        <v>1583.6</v>
      </c>
      <c r="N1342" s="2">
        <v>1592.5</v>
      </c>
      <c r="O1342" s="2">
        <v>1603.5</v>
      </c>
      <c r="P1342" s="2">
        <v>1659.5</v>
      </c>
      <c r="Q1342" s="2">
        <v>1666.9</v>
      </c>
      <c r="R1342" s="2">
        <v>410.5</v>
      </c>
      <c r="S1342" s="2" t="s">
        <v>5269</v>
      </c>
      <c r="T1342" s="2">
        <v>410.5</v>
      </c>
    </row>
    <row r="1343" spans="1:20">
      <c r="A1343" s="2" t="s">
        <v>4151</v>
      </c>
      <c r="B1343" s="2" t="s">
        <v>1965</v>
      </c>
      <c r="C1343" s="2" t="s">
        <v>72</v>
      </c>
      <c r="D1343" s="2" t="s">
        <v>224</v>
      </c>
      <c r="E1343" s="2">
        <v>828.6</v>
      </c>
      <c r="F1343" s="2">
        <v>829</v>
      </c>
      <c r="G1343" s="2">
        <v>820.7</v>
      </c>
      <c r="H1343" s="2">
        <v>818.5</v>
      </c>
      <c r="I1343" s="2">
        <v>996.8</v>
      </c>
      <c r="J1343" s="2">
        <v>1120.4000000000001</v>
      </c>
      <c r="K1343" s="2">
        <v>1368.6</v>
      </c>
      <c r="L1343" s="2">
        <v>1587.6</v>
      </c>
      <c r="M1343" s="2">
        <v>1683.9</v>
      </c>
      <c r="N1343" s="2">
        <v>1692.8</v>
      </c>
      <c r="O1343" s="2">
        <v>1703.9</v>
      </c>
      <c r="P1343" s="2">
        <v>1760.3</v>
      </c>
      <c r="Q1343" s="2">
        <v>1767.6</v>
      </c>
      <c r="R1343" s="2">
        <v>330.2</v>
      </c>
      <c r="S1343" s="2" t="s">
        <v>5269</v>
      </c>
      <c r="T1343" s="2">
        <v>330.2</v>
      </c>
    </row>
    <row r="1344" spans="1:20">
      <c r="A1344" s="2" t="s">
        <v>4152</v>
      </c>
      <c r="B1344" s="2" t="s">
        <v>1967</v>
      </c>
      <c r="C1344" s="2" t="s">
        <v>72</v>
      </c>
      <c r="D1344" s="2" t="s">
        <v>224</v>
      </c>
      <c r="E1344" s="2">
        <v>908</v>
      </c>
      <c r="F1344" s="2">
        <v>909.1</v>
      </c>
      <c r="G1344" s="2">
        <v>899</v>
      </c>
      <c r="H1344" s="2">
        <v>894.4</v>
      </c>
      <c r="I1344" s="2">
        <v>1083.2</v>
      </c>
      <c r="J1344" s="2">
        <v>1207.9000000000001</v>
      </c>
      <c r="K1344" s="2">
        <v>1455.9</v>
      </c>
      <c r="L1344" s="2">
        <v>1675.6</v>
      </c>
      <c r="M1344" s="2">
        <v>1771.5</v>
      </c>
      <c r="N1344" s="2">
        <v>1780.4</v>
      </c>
      <c r="O1344" s="2">
        <v>1791.6</v>
      </c>
      <c r="P1344" s="2">
        <v>1849.8</v>
      </c>
      <c r="Q1344" s="2">
        <v>1857.1</v>
      </c>
      <c r="R1344" s="2">
        <v>286.5</v>
      </c>
      <c r="S1344" s="2" t="s">
        <v>5269</v>
      </c>
      <c r="T1344" s="2">
        <v>286.5</v>
      </c>
    </row>
    <row r="1345" spans="1:20">
      <c r="A1345" s="2" t="s">
        <v>4153</v>
      </c>
      <c r="B1345" s="2" t="s">
        <v>1969</v>
      </c>
      <c r="C1345" s="2" t="s">
        <v>72</v>
      </c>
      <c r="D1345" s="2" t="s">
        <v>224</v>
      </c>
      <c r="E1345" s="2">
        <v>824.3</v>
      </c>
      <c r="F1345" s="2">
        <v>823.9</v>
      </c>
      <c r="G1345" s="2">
        <v>817.5</v>
      </c>
      <c r="H1345" s="2">
        <v>817.5</v>
      </c>
      <c r="I1345" s="2">
        <v>982.6</v>
      </c>
      <c r="J1345" s="2">
        <v>1103.9000000000001</v>
      </c>
      <c r="K1345" s="2">
        <v>1351.8</v>
      </c>
      <c r="L1345" s="2">
        <v>1569.2</v>
      </c>
      <c r="M1345" s="2">
        <v>1666.2</v>
      </c>
      <c r="N1345" s="2">
        <v>1675.1</v>
      </c>
      <c r="O1345" s="2">
        <v>1685.9</v>
      </c>
      <c r="P1345" s="2">
        <v>1739</v>
      </c>
      <c r="Q1345" s="2">
        <v>1746.4</v>
      </c>
      <c r="R1345" s="2">
        <v>326.3</v>
      </c>
      <c r="S1345" s="2" t="s">
        <v>5269</v>
      </c>
      <c r="T1345" s="2">
        <v>326.3</v>
      </c>
    </row>
    <row r="1346" spans="1:20">
      <c r="A1346" s="2" t="s">
        <v>4154</v>
      </c>
      <c r="B1346" s="2" t="s">
        <v>1971</v>
      </c>
      <c r="C1346" s="2" t="s">
        <v>72</v>
      </c>
      <c r="D1346" s="2" t="s">
        <v>224</v>
      </c>
      <c r="E1346" s="2">
        <v>740.8</v>
      </c>
      <c r="F1346" s="2">
        <v>740.2</v>
      </c>
      <c r="G1346" s="2">
        <v>734.6</v>
      </c>
      <c r="H1346" s="2">
        <v>735.8</v>
      </c>
      <c r="I1346" s="2">
        <v>900.1</v>
      </c>
      <c r="J1346" s="2">
        <v>1022.9</v>
      </c>
      <c r="K1346" s="2">
        <v>1271.0999999999999</v>
      </c>
      <c r="L1346" s="2">
        <v>1489.8</v>
      </c>
      <c r="M1346" s="2">
        <v>1586.3</v>
      </c>
      <c r="N1346" s="2">
        <v>1595.2</v>
      </c>
      <c r="O1346" s="2">
        <v>1606.2</v>
      </c>
      <c r="P1346" s="2">
        <v>1662.5</v>
      </c>
      <c r="Q1346" s="2">
        <v>1669.8</v>
      </c>
      <c r="R1346" s="2">
        <v>409.4</v>
      </c>
      <c r="S1346" s="2" t="s">
        <v>5269</v>
      </c>
      <c r="T1346" s="2">
        <v>409.4</v>
      </c>
    </row>
    <row r="1347" spans="1:20">
      <c r="A1347" s="2" t="s">
        <v>4155</v>
      </c>
      <c r="B1347" s="2" t="s">
        <v>1972</v>
      </c>
      <c r="C1347" s="2" t="s">
        <v>72</v>
      </c>
      <c r="D1347" s="2" t="s">
        <v>224</v>
      </c>
      <c r="E1347" s="2">
        <v>737.4</v>
      </c>
      <c r="F1347" s="2">
        <v>736.7</v>
      </c>
      <c r="G1347" s="2">
        <v>731.4</v>
      </c>
      <c r="H1347" s="2">
        <v>732.9</v>
      </c>
      <c r="I1347" s="2">
        <v>895.2</v>
      </c>
      <c r="J1347" s="2">
        <v>1017.9</v>
      </c>
      <c r="K1347" s="2">
        <v>1266</v>
      </c>
      <c r="L1347" s="2">
        <v>1484.6</v>
      </c>
      <c r="M1347" s="2">
        <v>1581.1</v>
      </c>
      <c r="N1347" s="2">
        <v>1590.1</v>
      </c>
      <c r="O1347" s="2">
        <v>1601</v>
      </c>
      <c r="P1347" s="2">
        <v>1657.1</v>
      </c>
      <c r="Q1347" s="2">
        <v>1664.4</v>
      </c>
      <c r="R1347" s="2">
        <v>413</v>
      </c>
      <c r="S1347" s="2" t="s">
        <v>5269</v>
      </c>
      <c r="T1347" s="2">
        <v>413</v>
      </c>
    </row>
    <row r="1348" spans="1:20">
      <c r="A1348" s="2" t="s">
        <v>4156</v>
      </c>
      <c r="B1348" s="2" t="s">
        <v>1973</v>
      </c>
      <c r="C1348" s="2" t="s">
        <v>72</v>
      </c>
      <c r="D1348" s="2" t="s">
        <v>224</v>
      </c>
      <c r="E1348" s="2">
        <v>641.1</v>
      </c>
      <c r="F1348" s="2">
        <v>641.5</v>
      </c>
      <c r="G1348" s="2">
        <v>633.79999999999995</v>
      </c>
      <c r="H1348" s="2">
        <v>634.5</v>
      </c>
      <c r="I1348" s="2">
        <v>818.7</v>
      </c>
      <c r="J1348" s="2">
        <v>945</v>
      </c>
      <c r="K1348" s="2">
        <v>1191.3</v>
      </c>
      <c r="L1348" s="2">
        <v>1412.1</v>
      </c>
      <c r="M1348" s="2">
        <v>1506.7</v>
      </c>
      <c r="N1348" s="2">
        <v>1515.6</v>
      </c>
      <c r="O1348" s="2">
        <v>1527.1</v>
      </c>
      <c r="P1348" s="2">
        <v>1590.9</v>
      </c>
      <c r="Q1348" s="2">
        <v>1598.1</v>
      </c>
      <c r="R1348" s="2">
        <v>510</v>
      </c>
      <c r="S1348" s="2" t="s">
        <v>5269</v>
      </c>
      <c r="T1348" s="2">
        <v>510</v>
      </c>
    </row>
    <row r="1349" spans="1:20">
      <c r="A1349" s="2" t="s">
        <v>4157</v>
      </c>
      <c r="B1349" s="2" t="s">
        <v>1975</v>
      </c>
      <c r="C1349" s="2" t="s">
        <v>72</v>
      </c>
      <c r="D1349" s="2" t="s">
        <v>224</v>
      </c>
      <c r="E1349" s="2">
        <v>944.9</v>
      </c>
      <c r="F1349" s="2">
        <v>945.1</v>
      </c>
      <c r="G1349" s="2">
        <v>937.2</v>
      </c>
      <c r="H1349" s="2">
        <v>935.3</v>
      </c>
      <c r="I1349" s="2">
        <v>1108.0999999999999</v>
      </c>
      <c r="J1349" s="2">
        <v>1229.5999999999999</v>
      </c>
      <c r="K1349" s="2">
        <v>1477.4</v>
      </c>
      <c r="L1349" s="2">
        <v>1694.6</v>
      </c>
      <c r="M1349" s="2">
        <v>1791.7</v>
      </c>
      <c r="N1349" s="2">
        <v>1800.6</v>
      </c>
      <c r="O1349" s="2">
        <v>1811.3</v>
      </c>
      <c r="P1349" s="2">
        <v>1863.2</v>
      </c>
      <c r="Q1349" s="2">
        <v>1870.6</v>
      </c>
      <c r="R1349" s="2">
        <v>217.5</v>
      </c>
      <c r="S1349" s="2" t="s">
        <v>5269</v>
      </c>
      <c r="T1349" s="2">
        <v>217.5</v>
      </c>
    </row>
    <row r="1350" spans="1:20">
      <c r="A1350" s="2" t="s">
        <v>4158</v>
      </c>
      <c r="B1350" s="2" t="s">
        <v>1977</v>
      </c>
      <c r="C1350" s="2" t="s">
        <v>72</v>
      </c>
      <c r="D1350" s="2" t="s">
        <v>224</v>
      </c>
      <c r="E1350" s="2">
        <v>742.6</v>
      </c>
      <c r="F1350" s="2">
        <v>741.9</v>
      </c>
      <c r="G1350" s="2">
        <v>736.6</v>
      </c>
      <c r="H1350" s="2">
        <v>738.1</v>
      </c>
      <c r="I1350" s="2">
        <v>900</v>
      </c>
      <c r="J1350" s="2">
        <v>1022.5</v>
      </c>
      <c r="K1350" s="2">
        <v>1270.5999999999999</v>
      </c>
      <c r="L1350" s="2">
        <v>1489</v>
      </c>
      <c r="M1350" s="2">
        <v>1585.6</v>
      </c>
      <c r="N1350" s="2">
        <v>1594.6</v>
      </c>
      <c r="O1350" s="2">
        <v>1605.5</v>
      </c>
      <c r="P1350" s="2">
        <v>1661.3</v>
      </c>
      <c r="Q1350" s="2">
        <v>1668.6</v>
      </c>
      <c r="R1350" s="2">
        <v>407.7</v>
      </c>
      <c r="S1350" s="2" t="s">
        <v>5269</v>
      </c>
      <c r="T1350" s="2">
        <v>407.7</v>
      </c>
    </row>
    <row r="1351" spans="1:20">
      <c r="A1351" s="2" t="s">
        <v>4159</v>
      </c>
      <c r="B1351" s="2" t="s">
        <v>1978</v>
      </c>
      <c r="C1351" s="2" t="s">
        <v>72</v>
      </c>
      <c r="D1351" s="2" t="s">
        <v>224</v>
      </c>
      <c r="E1351" s="2">
        <v>901.7</v>
      </c>
      <c r="F1351" s="2">
        <v>900.1</v>
      </c>
      <c r="G1351" s="2">
        <v>896.9</v>
      </c>
      <c r="H1351" s="2">
        <v>900.1</v>
      </c>
      <c r="I1351" s="2">
        <v>1037.4000000000001</v>
      </c>
      <c r="J1351" s="2">
        <v>1151</v>
      </c>
      <c r="K1351" s="2">
        <v>1394.6</v>
      </c>
      <c r="L1351" s="2">
        <v>1605.9</v>
      </c>
      <c r="M1351" s="2">
        <v>1704.1</v>
      </c>
      <c r="N1351" s="2">
        <v>1712.9</v>
      </c>
      <c r="O1351" s="2">
        <v>1722.9</v>
      </c>
      <c r="P1351" s="2">
        <v>1766.2</v>
      </c>
      <c r="Q1351" s="2">
        <v>1773.6</v>
      </c>
      <c r="R1351" s="2">
        <v>263.8</v>
      </c>
      <c r="S1351" s="2" t="s">
        <v>5269</v>
      </c>
      <c r="T1351" s="2">
        <v>263.8</v>
      </c>
    </row>
    <row r="1352" spans="1:20">
      <c r="A1352" s="2" t="s">
        <v>4160</v>
      </c>
      <c r="B1352" s="2" t="s">
        <v>1980</v>
      </c>
      <c r="C1352" s="2" t="s">
        <v>72</v>
      </c>
      <c r="D1352" s="2" t="s">
        <v>224</v>
      </c>
      <c r="E1352" s="2">
        <v>668</v>
      </c>
      <c r="F1352" s="2">
        <v>667</v>
      </c>
      <c r="G1352" s="2">
        <v>662.8</v>
      </c>
      <c r="H1352" s="2">
        <v>666.3</v>
      </c>
      <c r="I1352" s="2">
        <v>830</v>
      </c>
      <c r="J1352" s="2">
        <v>954.7</v>
      </c>
      <c r="K1352" s="2">
        <v>1202.7</v>
      </c>
      <c r="L1352" s="2">
        <v>1422.6</v>
      </c>
      <c r="M1352" s="2">
        <v>1518.3</v>
      </c>
      <c r="N1352" s="2">
        <v>1527.2</v>
      </c>
      <c r="O1352" s="2">
        <v>1538.4</v>
      </c>
      <c r="P1352" s="2">
        <v>1598.4</v>
      </c>
      <c r="Q1352" s="2">
        <v>1605.7</v>
      </c>
      <c r="R1352" s="2">
        <v>482.8</v>
      </c>
      <c r="S1352" s="2" t="s">
        <v>5269</v>
      </c>
      <c r="T1352" s="2">
        <v>482.8</v>
      </c>
    </row>
    <row r="1353" spans="1:20">
      <c r="A1353" s="2" t="s">
        <v>4161</v>
      </c>
      <c r="B1353" s="2" t="s">
        <v>1982</v>
      </c>
      <c r="C1353" s="2" t="s">
        <v>72</v>
      </c>
      <c r="D1353" s="2" t="s">
        <v>224</v>
      </c>
      <c r="E1353" s="2">
        <v>772.5</v>
      </c>
      <c r="F1353" s="2">
        <v>772.6</v>
      </c>
      <c r="G1353" s="2">
        <v>765.1</v>
      </c>
      <c r="H1353" s="2">
        <v>763.9</v>
      </c>
      <c r="I1353" s="2">
        <v>939</v>
      </c>
      <c r="J1353" s="2">
        <v>1062.8</v>
      </c>
      <c r="K1353" s="2">
        <v>1311</v>
      </c>
      <c r="L1353" s="2">
        <v>1530.1</v>
      </c>
      <c r="M1353" s="2">
        <v>1626.4</v>
      </c>
      <c r="N1353" s="2">
        <v>1635.3</v>
      </c>
      <c r="O1353" s="2">
        <v>1646.4</v>
      </c>
      <c r="P1353" s="2">
        <v>1703.6</v>
      </c>
      <c r="Q1353" s="2">
        <v>1710.9</v>
      </c>
      <c r="R1353" s="2">
        <v>380.4</v>
      </c>
      <c r="S1353" s="2" t="s">
        <v>5269</v>
      </c>
      <c r="T1353" s="2">
        <v>380.4</v>
      </c>
    </row>
    <row r="1354" spans="1:20">
      <c r="A1354" s="2" t="s">
        <v>4162</v>
      </c>
      <c r="B1354" s="2" t="s">
        <v>1984</v>
      </c>
      <c r="C1354" s="2" t="s">
        <v>72</v>
      </c>
      <c r="D1354" s="2" t="s">
        <v>224</v>
      </c>
      <c r="E1354" s="2">
        <v>740.7</v>
      </c>
      <c r="F1354" s="2">
        <v>740.1</v>
      </c>
      <c r="G1354" s="2">
        <v>734.6</v>
      </c>
      <c r="H1354" s="2">
        <v>736.1</v>
      </c>
      <c r="I1354" s="2">
        <v>898.9</v>
      </c>
      <c r="J1354" s="2">
        <v>1021.6</v>
      </c>
      <c r="K1354" s="2">
        <v>1269.7</v>
      </c>
      <c r="L1354" s="2">
        <v>1488.3</v>
      </c>
      <c r="M1354" s="2">
        <v>1584.8</v>
      </c>
      <c r="N1354" s="2">
        <v>1593.8</v>
      </c>
      <c r="O1354" s="2">
        <v>1604.7</v>
      </c>
      <c r="P1354" s="2">
        <v>1660.8</v>
      </c>
      <c r="Q1354" s="2">
        <v>1668.1</v>
      </c>
      <c r="R1354" s="2">
        <v>409.5</v>
      </c>
      <c r="S1354" s="2" t="s">
        <v>5269</v>
      </c>
      <c r="T1354" s="2">
        <v>409.5</v>
      </c>
    </row>
    <row r="1355" spans="1:20">
      <c r="A1355" s="2" t="s">
        <v>4163</v>
      </c>
      <c r="B1355" s="2" t="s">
        <v>1985</v>
      </c>
      <c r="C1355" s="2" t="s">
        <v>72</v>
      </c>
      <c r="D1355" s="2" t="s">
        <v>224</v>
      </c>
      <c r="E1355" s="2">
        <v>969.1</v>
      </c>
      <c r="F1355" s="2">
        <v>967.7</v>
      </c>
      <c r="G1355" s="2">
        <v>964.2</v>
      </c>
      <c r="H1355" s="2">
        <v>967</v>
      </c>
      <c r="I1355" s="2">
        <v>1104.5</v>
      </c>
      <c r="J1355" s="2">
        <v>1217</v>
      </c>
      <c r="K1355" s="2">
        <v>1459.3</v>
      </c>
      <c r="L1355" s="2">
        <v>1668.9</v>
      </c>
      <c r="M1355" s="2">
        <v>1767.2</v>
      </c>
      <c r="N1355" s="2">
        <v>1775.9</v>
      </c>
      <c r="O1355" s="2">
        <v>1785.7</v>
      </c>
      <c r="P1355" s="2">
        <v>1826.3</v>
      </c>
      <c r="Q1355" s="2">
        <v>1833.8</v>
      </c>
      <c r="R1355" s="2">
        <v>201.1</v>
      </c>
      <c r="S1355" s="2" t="s">
        <v>5269</v>
      </c>
      <c r="T1355" s="2">
        <v>201.1</v>
      </c>
    </row>
    <row r="1356" spans="1:20">
      <c r="A1356" s="2" t="s">
        <v>4164</v>
      </c>
      <c r="B1356" s="2" t="s">
        <v>1987</v>
      </c>
      <c r="C1356" s="2" t="s">
        <v>72</v>
      </c>
      <c r="D1356" s="2" t="s">
        <v>224</v>
      </c>
      <c r="E1356" s="2">
        <v>754.1</v>
      </c>
      <c r="F1356" s="2">
        <v>755.9</v>
      </c>
      <c r="G1356" s="2">
        <v>744.2</v>
      </c>
      <c r="H1356" s="2">
        <v>738</v>
      </c>
      <c r="I1356" s="2">
        <v>937.6</v>
      </c>
      <c r="J1356" s="2">
        <v>1064</v>
      </c>
      <c r="K1356" s="2">
        <v>1310</v>
      </c>
      <c r="L1356" s="2">
        <v>1530.9</v>
      </c>
      <c r="M1356" s="2">
        <v>1625.1</v>
      </c>
      <c r="N1356" s="2">
        <v>1634.1</v>
      </c>
      <c r="O1356" s="2">
        <v>1645.7</v>
      </c>
      <c r="P1356" s="2">
        <v>1709.8</v>
      </c>
      <c r="Q1356" s="2">
        <v>1717</v>
      </c>
      <c r="R1356" s="2">
        <v>427.4</v>
      </c>
      <c r="S1356" s="2" t="s">
        <v>5269</v>
      </c>
      <c r="T1356" s="2">
        <v>427.4</v>
      </c>
    </row>
    <row r="1357" spans="1:20">
      <c r="A1357" s="2" t="s">
        <v>4165</v>
      </c>
      <c r="B1357" s="2" t="s">
        <v>1988</v>
      </c>
      <c r="C1357" s="2" t="s">
        <v>72</v>
      </c>
      <c r="D1357" s="2" t="s">
        <v>224</v>
      </c>
      <c r="E1357" s="2">
        <v>738.6</v>
      </c>
      <c r="F1357" s="2">
        <v>741.6</v>
      </c>
      <c r="G1357" s="2">
        <v>727.5</v>
      </c>
      <c r="H1357" s="2">
        <v>718</v>
      </c>
      <c r="I1357" s="2">
        <v>928.3</v>
      </c>
      <c r="J1357" s="2">
        <v>1054.4000000000001</v>
      </c>
      <c r="K1357" s="2">
        <v>1296.7</v>
      </c>
      <c r="L1357" s="2">
        <v>1517.7</v>
      </c>
      <c r="M1357" s="2">
        <v>1610.2</v>
      </c>
      <c r="N1357" s="2">
        <v>1619.1</v>
      </c>
      <c r="O1357" s="2">
        <v>1631</v>
      </c>
      <c r="P1357" s="2">
        <v>1699.6</v>
      </c>
      <c r="Q1357" s="2">
        <v>1706.7</v>
      </c>
      <c r="R1357" s="2">
        <v>473.8</v>
      </c>
      <c r="S1357" s="2" t="s">
        <v>5269</v>
      </c>
      <c r="T1357" s="2">
        <v>473.8</v>
      </c>
    </row>
    <row r="1358" spans="1:20">
      <c r="A1358" s="2" t="s">
        <v>4166</v>
      </c>
      <c r="B1358" s="2" t="s">
        <v>1990</v>
      </c>
      <c r="C1358" s="2" t="s">
        <v>72</v>
      </c>
      <c r="D1358" s="2" t="s">
        <v>224</v>
      </c>
      <c r="E1358" s="2">
        <v>766.6</v>
      </c>
      <c r="F1358" s="2">
        <v>769.5</v>
      </c>
      <c r="G1358" s="2">
        <v>755.5</v>
      </c>
      <c r="H1358" s="2">
        <v>746</v>
      </c>
      <c r="I1358" s="2">
        <v>956.1</v>
      </c>
      <c r="J1358" s="2">
        <v>1082.2</v>
      </c>
      <c r="K1358" s="2">
        <v>1324.7</v>
      </c>
      <c r="L1358" s="2">
        <v>1545.7</v>
      </c>
      <c r="M1358" s="2">
        <v>1638.2</v>
      </c>
      <c r="N1358" s="2">
        <v>1647.1</v>
      </c>
      <c r="O1358" s="2">
        <v>1659</v>
      </c>
      <c r="P1358" s="2">
        <v>1727.6</v>
      </c>
      <c r="Q1358" s="2">
        <v>1734.6</v>
      </c>
      <c r="R1358" s="2">
        <v>458.4</v>
      </c>
      <c r="S1358" s="2" t="s">
        <v>5269</v>
      </c>
      <c r="T1358" s="2">
        <v>458.4</v>
      </c>
    </row>
    <row r="1359" spans="1:20">
      <c r="A1359" s="2" t="s">
        <v>4167</v>
      </c>
      <c r="B1359" s="2" t="s">
        <v>1991</v>
      </c>
      <c r="C1359" s="2" t="s">
        <v>72</v>
      </c>
      <c r="D1359" s="2" t="s">
        <v>224</v>
      </c>
      <c r="E1359" s="2">
        <v>907.6</v>
      </c>
      <c r="F1359" s="2">
        <v>908</v>
      </c>
      <c r="G1359" s="2">
        <v>899.7</v>
      </c>
      <c r="H1359" s="2">
        <v>897.4</v>
      </c>
      <c r="I1359" s="2">
        <v>1073.5</v>
      </c>
      <c r="J1359" s="2">
        <v>1196</v>
      </c>
      <c r="K1359" s="2">
        <v>1444.1</v>
      </c>
      <c r="L1359" s="2">
        <v>1662.1</v>
      </c>
      <c r="M1359" s="2">
        <v>1758.9</v>
      </c>
      <c r="N1359" s="2">
        <v>1767.8</v>
      </c>
      <c r="O1359" s="2">
        <v>1778.7</v>
      </c>
      <c r="P1359" s="2">
        <v>1832.5</v>
      </c>
      <c r="Q1359" s="2">
        <v>1839.9</v>
      </c>
      <c r="R1359" s="2">
        <v>256.10000000000002</v>
      </c>
      <c r="S1359" s="2" t="s">
        <v>5269</v>
      </c>
      <c r="T1359" s="2">
        <v>256.10000000000002</v>
      </c>
    </row>
    <row r="1360" spans="1:20">
      <c r="A1360" s="2" t="s">
        <v>4168</v>
      </c>
      <c r="B1360" s="2" t="s">
        <v>1993</v>
      </c>
      <c r="C1360" s="2" t="s">
        <v>72</v>
      </c>
      <c r="D1360" s="2" t="s">
        <v>224</v>
      </c>
      <c r="E1360" s="2">
        <v>929.7</v>
      </c>
      <c r="F1360" s="2">
        <v>930.5</v>
      </c>
      <c r="G1360" s="2">
        <v>921.1</v>
      </c>
      <c r="H1360" s="2">
        <v>917.3</v>
      </c>
      <c r="I1360" s="2">
        <v>1101.4000000000001</v>
      </c>
      <c r="J1360" s="2">
        <v>1225.2</v>
      </c>
      <c r="K1360" s="2">
        <v>1473.4</v>
      </c>
      <c r="L1360" s="2">
        <v>1692.4</v>
      </c>
      <c r="M1360" s="2">
        <v>1788.8</v>
      </c>
      <c r="N1360" s="2">
        <v>1797.7</v>
      </c>
      <c r="O1360" s="2">
        <v>1808.7</v>
      </c>
      <c r="P1360" s="2">
        <v>1864.8</v>
      </c>
      <c r="Q1360" s="2">
        <v>1872.2</v>
      </c>
      <c r="R1360" s="2">
        <v>256.3</v>
      </c>
      <c r="S1360" s="2" t="s">
        <v>5269</v>
      </c>
      <c r="T1360" s="2">
        <v>256.3</v>
      </c>
    </row>
    <row r="1361" spans="1:20">
      <c r="A1361" s="2" t="s">
        <v>4169</v>
      </c>
      <c r="B1361" s="2" t="s">
        <v>1995</v>
      </c>
      <c r="C1361" s="2" t="s">
        <v>72</v>
      </c>
      <c r="D1361" s="2" t="s">
        <v>224</v>
      </c>
      <c r="E1361" s="2">
        <v>1137.2</v>
      </c>
      <c r="F1361" s="2">
        <v>1138.0999999999999</v>
      </c>
      <c r="G1361" s="2">
        <v>1128.3</v>
      </c>
      <c r="H1361" s="2">
        <v>1123.8</v>
      </c>
      <c r="I1361" s="2">
        <v>1309.2</v>
      </c>
      <c r="J1361" s="2">
        <v>1432.5</v>
      </c>
      <c r="K1361" s="2">
        <v>1680.7</v>
      </c>
      <c r="L1361" s="2">
        <v>1899.1</v>
      </c>
      <c r="M1361" s="2">
        <v>1995.8</v>
      </c>
      <c r="N1361" s="2">
        <v>2004.7</v>
      </c>
      <c r="O1361" s="2">
        <v>2015.7</v>
      </c>
      <c r="P1361" s="2">
        <v>2069.6</v>
      </c>
      <c r="Q1361" s="2">
        <v>2077</v>
      </c>
      <c r="R1361" s="2">
        <v>185.4</v>
      </c>
      <c r="S1361" s="2" t="s">
        <v>5269</v>
      </c>
      <c r="T1361" s="2">
        <v>185.4</v>
      </c>
    </row>
    <row r="1362" spans="1:20">
      <c r="A1362" s="2" t="s">
        <v>4170</v>
      </c>
      <c r="B1362" s="2" t="s">
        <v>1997</v>
      </c>
      <c r="C1362" s="2" t="s">
        <v>72</v>
      </c>
      <c r="D1362" s="2" t="s">
        <v>224</v>
      </c>
      <c r="E1362" s="2">
        <v>1108.2</v>
      </c>
      <c r="F1362" s="2">
        <v>1108.8</v>
      </c>
      <c r="G1362" s="2">
        <v>1099.9000000000001</v>
      </c>
      <c r="H1362" s="2">
        <v>1096.5999999999999</v>
      </c>
      <c r="I1362" s="2">
        <v>1275.2</v>
      </c>
      <c r="J1362" s="2">
        <v>1397.2</v>
      </c>
      <c r="K1362" s="2">
        <v>1645</v>
      </c>
      <c r="L1362" s="2">
        <v>1862.2</v>
      </c>
      <c r="M1362" s="2">
        <v>1959.4</v>
      </c>
      <c r="N1362" s="2">
        <v>1968.3</v>
      </c>
      <c r="O1362" s="2">
        <v>1979</v>
      </c>
      <c r="P1362" s="2">
        <v>2030.3</v>
      </c>
      <c r="Q1362" s="2">
        <v>2037.7</v>
      </c>
      <c r="R1362" s="2">
        <v>140.19999999999999</v>
      </c>
      <c r="S1362" s="2" t="s">
        <v>5269</v>
      </c>
      <c r="T1362" s="2">
        <v>140.19999999999999</v>
      </c>
    </row>
    <row r="1363" spans="1:20">
      <c r="A1363" s="2" t="s">
        <v>4171</v>
      </c>
      <c r="B1363" s="2" t="s">
        <v>1999</v>
      </c>
      <c r="C1363" s="2" t="s">
        <v>72</v>
      </c>
      <c r="D1363" s="2" t="s">
        <v>224</v>
      </c>
      <c r="E1363" s="2">
        <v>908.5</v>
      </c>
      <c r="F1363" s="2">
        <v>909.6</v>
      </c>
      <c r="G1363" s="2">
        <v>899.5</v>
      </c>
      <c r="H1363" s="2">
        <v>895</v>
      </c>
      <c r="I1363" s="2">
        <v>1083.5999999999999</v>
      </c>
      <c r="J1363" s="2">
        <v>1208.3</v>
      </c>
      <c r="K1363" s="2">
        <v>1456.3</v>
      </c>
      <c r="L1363" s="2">
        <v>1676</v>
      </c>
      <c r="M1363" s="2">
        <v>1771.9</v>
      </c>
      <c r="N1363" s="2">
        <v>1780.8</v>
      </c>
      <c r="O1363" s="2">
        <v>1792</v>
      </c>
      <c r="P1363" s="2">
        <v>1850.2</v>
      </c>
      <c r="Q1363" s="2">
        <v>1857.5</v>
      </c>
      <c r="R1363" s="2">
        <v>285.8</v>
      </c>
      <c r="S1363" s="2" t="s">
        <v>5269</v>
      </c>
      <c r="T1363" s="2">
        <v>285.8</v>
      </c>
    </row>
    <row r="1364" spans="1:20">
      <c r="A1364" s="2" t="s">
        <v>4172</v>
      </c>
      <c r="B1364" s="2" t="s">
        <v>2000</v>
      </c>
      <c r="C1364" s="2" t="s">
        <v>72</v>
      </c>
      <c r="D1364" s="2" t="s">
        <v>224</v>
      </c>
      <c r="E1364" s="2">
        <v>992.7</v>
      </c>
      <c r="F1364" s="2">
        <v>990</v>
      </c>
      <c r="G1364" s="2">
        <v>990.2</v>
      </c>
      <c r="H1364" s="2">
        <v>996.7</v>
      </c>
      <c r="I1364" s="2">
        <v>1098.5999999999999</v>
      </c>
      <c r="J1364" s="2">
        <v>1199.0999999999999</v>
      </c>
      <c r="K1364" s="2">
        <v>1430.8</v>
      </c>
      <c r="L1364" s="2">
        <v>1630.2</v>
      </c>
      <c r="M1364" s="2">
        <v>1728.4</v>
      </c>
      <c r="N1364" s="2">
        <v>1736.9</v>
      </c>
      <c r="O1364" s="2">
        <v>1745.7</v>
      </c>
      <c r="P1364" s="2">
        <v>1775.7</v>
      </c>
      <c r="Q1364" s="2">
        <v>1783.2</v>
      </c>
      <c r="R1364" s="2">
        <v>278.3</v>
      </c>
      <c r="S1364" s="2" t="s">
        <v>5269</v>
      </c>
      <c r="T1364" s="2">
        <v>278.3</v>
      </c>
    </row>
    <row r="1365" spans="1:20">
      <c r="A1365" s="2" t="s">
        <v>4173</v>
      </c>
      <c r="B1365" s="2" t="s">
        <v>2002</v>
      </c>
      <c r="C1365" s="2" t="s">
        <v>72</v>
      </c>
      <c r="D1365" s="2" t="s">
        <v>224</v>
      </c>
      <c r="E1365" s="2">
        <v>689.8</v>
      </c>
      <c r="F1365" s="2">
        <v>690.2</v>
      </c>
      <c r="G1365" s="2">
        <v>682</v>
      </c>
      <c r="H1365" s="2">
        <v>680.9</v>
      </c>
      <c r="I1365" s="2">
        <v>863.6</v>
      </c>
      <c r="J1365" s="2">
        <v>989.3</v>
      </c>
      <c r="K1365" s="2">
        <v>1236.7</v>
      </c>
      <c r="L1365" s="2">
        <v>1457.1</v>
      </c>
      <c r="M1365" s="2">
        <v>1552.3</v>
      </c>
      <c r="N1365" s="2">
        <v>1561.2</v>
      </c>
      <c r="O1365" s="2">
        <v>1572.6</v>
      </c>
      <c r="P1365" s="2">
        <v>1634.1</v>
      </c>
      <c r="Q1365" s="2">
        <v>1641.4</v>
      </c>
      <c r="R1365" s="2">
        <v>462.9</v>
      </c>
      <c r="S1365" s="2" t="s">
        <v>5269</v>
      </c>
      <c r="T1365" s="2">
        <v>462.9</v>
      </c>
    </row>
    <row r="1366" spans="1:20">
      <c r="A1366" s="2" t="s">
        <v>4174</v>
      </c>
      <c r="B1366" s="2" t="s">
        <v>2004</v>
      </c>
      <c r="C1366" s="2" t="s">
        <v>72</v>
      </c>
      <c r="D1366" s="2" t="s">
        <v>224</v>
      </c>
      <c r="E1366" s="2">
        <v>1219.5999999999999</v>
      </c>
      <c r="F1366" s="2">
        <v>1218.8</v>
      </c>
      <c r="G1366" s="2">
        <v>1213.5</v>
      </c>
      <c r="H1366" s="2">
        <v>1214.2</v>
      </c>
      <c r="I1366" s="2">
        <v>1363.3</v>
      </c>
      <c r="J1366" s="2">
        <v>1476.7</v>
      </c>
      <c r="K1366" s="2">
        <v>1719</v>
      </c>
      <c r="L1366" s="2">
        <v>1927.4</v>
      </c>
      <c r="M1366" s="2">
        <v>2025.8</v>
      </c>
      <c r="N1366" s="2">
        <v>2034.5</v>
      </c>
      <c r="O1366" s="2">
        <v>2044.1</v>
      </c>
      <c r="P1366" s="2">
        <v>2081.6999999999998</v>
      </c>
      <c r="Q1366" s="2">
        <v>2089.1</v>
      </c>
      <c r="R1366" s="2">
        <v>75.099999999999994</v>
      </c>
      <c r="S1366" s="2" t="s">
        <v>5269</v>
      </c>
      <c r="T1366" s="2">
        <v>75.099999999999994</v>
      </c>
    </row>
    <row r="1367" spans="1:20">
      <c r="A1367" s="2" t="s">
        <v>4175</v>
      </c>
      <c r="B1367" s="2" t="s">
        <v>2006</v>
      </c>
      <c r="C1367" s="2" t="s">
        <v>72</v>
      </c>
      <c r="D1367" s="2" t="s">
        <v>224</v>
      </c>
      <c r="E1367" s="2">
        <v>1069.5999999999999</v>
      </c>
      <c r="F1367" s="2">
        <v>1066.7</v>
      </c>
      <c r="G1367" s="2">
        <v>1067.2</v>
      </c>
      <c r="H1367" s="2">
        <v>1073.9000000000001</v>
      </c>
      <c r="I1367" s="2">
        <v>1171.5</v>
      </c>
      <c r="J1367" s="2">
        <v>1268.8</v>
      </c>
      <c r="K1367" s="2">
        <v>1496.2</v>
      </c>
      <c r="L1367" s="2">
        <v>1691</v>
      </c>
      <c r="M1367" s="2">
        <v>1788.8</v>
      </c>
      <c r="N1367" s="2">
        <v>1797.2</v>
      </c>
      <c r="O1367" s="2">
        <v>1805.6</v>
      </c>
      <c r="P1367" s="2">
        <v>1830.6</v>
      </c>
      <c r="Q1367" s="2">
        <v>1838</v>
      </c>
      <c r="R1367" s="2">
        <v>270.3</v>
      </c>
      <c r="S1367" s="2" t="s">
        <v>5269</v>
      </c>
      <c r="T1367" s="2">
        <v>270.3</v>
      </c>
    </row>
    <row r="1368" spans="1:20">
      <c r="A1368" s="2" t="s">
        <v>4176</v>
      </c>
      <c r="B1368" s="2" t="s">
        <v>2008</v>
      </c>
      <c r="C1368" s="2" t="s">
        <v>72</v>
      </c>
      <c r="D1368" s="2" t="s">
        <v>224</v>
      </c>
      <c r="E1368" s="2">
        <v>738.7</v>
      </c>
      <c r="F1368" s="2">
        <v>739.9</v>
      </c>
      <c r="G1368" s="2">
        <v>729.6</v>
      </c>
      <c r="H1368" s="2">
        <v>725.3</v>
      </c>
      <c r="I1368" s="2">
        <v>917.9</v>
      </c>
      <c r="J1368" s="2">
        <v>1043.8</v>
      </c>
      <c r="K1368" s="2">
        <v>1290.8</v>
      </c>
      <c r="L1368" s="2">
        <v>1511.4</v>
      </c>
      <c r="M1368" s="2">
        <v>1606.3</v>
      </c>
      <c r="N1368" s="2">
        <v>1615.3</v>
      </c>
      <c r="O1368" s="2">
        <v>1626.7</v>
      </c>
      <c r="P1368" s="2">
        <v>1689</v>
      </c>
      <c r="Q1368" s="2">
        <v>1696.2</v>
      </c>
      <c r="R1368" s="2">
        <v>426.9</v>
      </c>
      <c r="S1368" s="2" t="s">
        <v>5269</v>
      </c>
      <c r="T1368" s="2">
        <v>426.9</v>
      </c>
    </row>
    <row r="1369" spans="1:20">
      <c r="A1369" s="2" t="s">
        <v>4177</v>
      </c>
      <c r="B1369" s="2" t="s">
        <v>2010</v>
      </c>
      <c r="C1369" s="2" t="s">
        <v>72</v>
      </c>
      <c r="D1369" s="2" t="s">
        <v>224</v>
      </c>
      <c r="E1369" s="2">
        <v>985.8</v>
      </c>
      <c r="F1369" s="2">
        <v>985.8</v>
      </c>
      <c r="G1369" s="2">
        <v>978.5</v>
      </c>
      <c r="H1369" s="2">
        <v>977.1</v>
      </c>
      <c r="I1369" s="2">
        <v>1145.4000000000001</v>
      </c>
      <c r="J1369" s="2">
        <v>1265.7</v>
      </c>
      <c r="K1369" s="2">
        <v>1513</v>
      </c>
      <c r="L1369" s="2">
        <v>1728.9</v>
      </c>
      <c r="M1369" s="2">
        <v>1826.5</v>
      </c>
      <c r="N1369" s="2">
        <v>1835.3</v>
      </c>
      <c r="O1369" s="2">
        <v>1845.9</v>
      </c>
      <c r="P1369" s="2">
        <v>1895.4</v>
      </c>
      <c r="Q1369" s="2">
        <v>1902.8</v>
      </c>
      <c r="R1369" s="2">
        <v>173.6</v>
      </c>
      <c r="S1369" s="2" t="s">
        <v>5269</v>
      </c>
      <c r="T1369" s="2">
        <v>173.6</v>
      </c>
    </row>
    <row r="1370" spans="1:20">
      <c r="A1370" s="2" t="s">
        <v>4178</v>
      </c>
      <c r="B1370" s="2" t="s">
        <v>2012</v>
      </c>
      <c r="C1370" s="2" t="s">
        <v>72</v>
      </c>
      <c r="D1370" s="2" t="s">
        <v>224</v>
      </c>
      <c r="E1370" s="2">
        <v>1221.0999999999999</v>
      </c>
      <c r="F1370" s="2">
        <v>1220.3</v>
      </c>
      <c r="G1370" s="2">
        <v>1215</v>
      </c>
      <c r="H1370" s="2">
        <v>1215.7</v>
      </c>
      <c r="I1370" s="2">
        <v>1364.9</v>
      </c>
      <c r="J1370" s="2">
        <v>1478.3</v>
      </c>
      <c r="K1370" s="2">
        <v>1720.6</v>
      </c>
      <c r="L1370" s="2">
        <v>1929</v>
      </c>
      <c r="M1370" s="2">
        <v>2027.4</v>
      </c>
      <c r="N1370" s="2">
        <v>2036.1</v>
      </c>
      <c r="O1370" s="2">
        <v>2045.7</v>
      </c>
      <c r="P1370" s="2">
        <v>2083.3000000000002</v>
      </c>
      <c r="Q1370" s="2">
        <v>2090.8000000000002</v>
      </c>
      <c r="R1370" s="2">
        <v>76.3</v>
      </c>
      <c r="S1370" s="2" t="s">
        <v>5269</v>
      </c>
      <c r="T1370" s="2">
        <v>76.3</v>
      </c>
    </row>
    <row r="1371" spans="1:20">
      <c r="A1371" s="2" t="s">
        <v>4179</v>
      </c>
      <c r="B1371" s="2" t="s">
        <v>2013</v>
      </c>
      <c r="C1371" s="2" t="s">
        <v>72</v>
      </c>
      <c r="D1371" s="2" t="s">
        <v>224</v>
      </c>
      <c r="E1371" s="2">
        <v>1117.5999999999999</v>
      </c>
      <c r="F1371" s="2">
        <v>1115.4000000000001</v>
      </c>
      <c r="G1371" s="2">
        <v>1114.0999999999999</v>
      </c>
      <c r="H1371" s="2">
        <v>1119</v>
      </c>
      <c r="I1371" s="2">
        <v>1233</v>
      </c>
      <c r="J1371" s="2">
        <v>1335.4</v>
      </c>
      <c r="K1371" s="2">
        <v>1567.8</v>
      </c>
      <c r="L1371" s="2">
        <v>1766.6</v>
      </c>
      <c r="M1371" s="2">
        <v>1864.8</v>
      </c>
      <c r="N1371" s="2">
        <v>1873.2</v>
      </c>
      <c r="O1371" s="2">
        <v>1881.9</v>
      </c>
      <c r="P1371" s="2">
        <v>1909.9</v>
      </c>
      <c r="Q1371" s="2">
        <v>1917.3</v>
      </c>
      <c r="R1371" s="2">
        <v>199.2</v>
      </c>
      <c r="S1371" s="2" t="s">
        <v>5269</v>
      </c>
      <c r="T1371" s="2">
        <v>199.2</v>
      </c>
    </row>
    <row r="1372" spans="1:20">
      <c r="A1372" s="2" t="s">
        <v>4180</v>
      </c>
      <c r="B1372" s="2" t="s">
        <v>2015</v>
      </c>
      <c r="C1372" s="2" t="s">
        <v>72</v>
      </c>
      <c r="D1372" s="2" t="s">
        <v>224</v>
      </c>
      <c r="E1372" s="2">
        <v>1021.1</v>
      </c>
      <c r="F1372" s="2">
        <v>1019.8</v>
      </c>
      <c r="G1372" s="2">
        <v>1015.7</v>
      </c>
      <c r="H1372" s="2">
        <v>1017.9</v>
      </c>
      <c r="I1372" s="2">
        <v>1159.3</v>
      </c>
      <c r="J1372" s="2">
        <v>1272</v>
      </c>
      <c r="K1372" s="2">
        <v>1514.4</v>
      </c>
      <c r="L1372" s="2">
        <v>1723.8</v>
      </c>
      <c r="M1372" s="2">
        <v>1822.1</v>
      </c>
      <c r="N1372" s="2">
        <v>1830.8</v>
      </c>
      <c r="O1372" s="2">
        <v>1840.6</v>
      </c>
      <c r="P1372" s="2">
        <v>1880.5</v>
      </c>
      <c r="Q1372" s="2">
        <v>1888</v>
      </c>
      <c r="R1372" s="2">
        <v>147.19999999999999</v>
      </c>
      <c r="S1372" s="2" t="s">
        <v>5269</v>
      </c>
      <c r="T1372" s="2">
        <v>147.19999999999999</v>
      </c>
    </row>
    <row r="1373" spans="1:20">
      <c r="A1373" s="2" t="s">
        <v>4181</v>
      </c>
      <c r="B1373" s="2" t="s">
        <v>2017</v>
      </c>
      <c r="C1373" s="2" t="s">
        <v>72</v>
      </c>
      <c r="D1373" s="2" t="s">
        <v>224</v>
      </c>
      <c r="E1373" s="2">
        <v>1109.4000000000001</v>
      </c>
      <c r="F1373" s="2">
        <v>1111</v>
      </c>
      <c r="G1373" s="2">
        <v>1099.8</v>
      </c>
      <c r="H1373" s="2">
        <v>1093.8</v>
      </c>
      <c r="I1373" s="2">
        <v>1288</v>
      </c>
      <c r="J1373" s="2">
        <v>1413.1</v>
      </c>
      <c r="K1373" s="2">
        <v>1661</v>
      </c>
      <c r="L1373" s="2">
        <v>1880.9</v>
      </c>
      <c r="M1373" s="2">
        <v>1976.6</v>
      </c>
      <c r="N1373" s="2">
        <v>1985.5</v>
      </c>
      <c r="O1373" s="2">
        <v>1996.8</v>
      </c>
      <c r="P1373" s="2">
        <v>2055.4</v>
      </c>
      <c r="Q1373" s="2">
        <v>2062.6999999999998</v>
      </c>
      <c r="R1373" s="2">
        <v>249.9</v>
      </c>
      <c r="S1373" s="2" t="s">
        <v>5269</v>
      </c>
      <c r="T1373" s="2">
        <v>249.9</v>
      </c>
    </row>
    <row r="1374" spans="1:20">
      <c r="A1374" s="2" t="s">
        <v>4182</v>
      </c>
      <c r="B1374" s="2" t="s">
        <v>2019</v>
      </c>
      <c r="C1374" s="2" t="s">
        <v>72</v>
      </c>
      <c r="D1374" s="2" t="s">
        <v>224</v>
      </c>
      <c r="E1374" s="2">
        <v>1101.4000000000001</v>
      </c>
      <c r="F1374" s="2">
        <v>1100.5999999999999</v>
      </c>
      <c r="G1374" s="2">
        <v>1095.4000000000001</v>
      </c>
      <c r="H1374" s="2">
        <v>1096.4000000000001</v>
      </c>
      <c r="I1374" s="2">
        <v>1245.4000000000001</v>
      </c>
      <c r="J1374" s="2">
        <v>1359.7</v>
      </c>
      <c r="K1374" s="2">
        <v>1602.9</v>
      </c>
      <c r="L1374" s="2">
        <v>1812.8</v>
      </c>
      <c r="M1374" s="2">
        <v>1911.2</v>
      </c>
      <c r="N1374" s="2">
        <v>1919.9</v>
      </c>
      <c r="O1374" s="2">
        <v>1929.7</v>
      </c>
      <c r="P1374" s="2">
        <v>1969.8</v>
      </c>
      <c r="Q1374" s="2">
        <v>1977.3</v>
      </c>
      <c r="R1374" s="2">
        <v>58.6</v>
      </c>
      <c r="S1374" s="2" t="s">
        <v>5269</v>
      </c>
      <c r="T1374" s="2">
        <v>58.6</v>
      </c>
    </row>
    <row r="1375" spans="1:20">
      <c r="A1375" s="2" t="s">
        <v>4183</v>
      </c>
      <c r="B1375" s="2" t="s">
        <v>2021</v>
      </c>
      <c r="C1375" s="2" t="s">
        <v>72</v>
      </c>
      <c r="D1375" s="2" t="s">
        <v>224</v>
      </c>
      <c r="E1375" s="2">
        <v>910.2</v>
      </c>
      <c r="F1375" s="2">
        <v>908.3</v>
      </c>
      <c r="G1375" s="2">
        <v>906.1</v>
      </c>
      <c r="H1375" s="2">
        <v>910.4</v>
      </c>
      <c r="I1375" s="2">
        <v>1037.9000000000001</v>
      </c>
      <c r="J1375" s="2">
        <v>1148.5999999999999</v>
      </c>
      <c r="K1375" s="2">
        <v>1390</v>
      </c>
      <c r="L1375" s="2">
        <v>1599.1</v>
      </c>
      <c r="M1375" s="2">
        <v>1697.4</v>
      </c>
      <c r="N1375" s="2">
        <v>1706.1</v>
      </c>
      <c r="O1375" s="2">
        <v>1715.9</v>
      </c>
      <c r="P1375" s="2">
        <v>1756.5</v>
      </c>
      <c r="Q1375" s="2">
        <v>1763.9</v>
      </c>
      <c r="R1375" s="2">
        <v>271</v>
      </c>
      <c r="S1375" s="2" t="s">
        <v>5269</v>
      </c>
      <c r="T1375" s="2">
        <v>271</v>
      </c>
    </row>
    <row r="1376" spans="1:20">
      <c r="A1376" s="2" t="s">
        <v>4184</v>
      </c>
      <c r="B1376" s="2" t="s">
        <v>2023</v>
      </c>
      <c r="C1376" s="2" t="s">
        <v>72</v>
      </c>
      <c r="D1376" s="2" t="s">
        <v>224</v>
      </c>
      <c r="E1376" s="2">
        <v>942.6</v>
      </c>
      <c r="F1376" s="2">
        <v>943</v>
      </c>
      <c r="G1376" s="2">
        <v>934.6</v>
      </c>
      <c r="H1376" s="2">
        <v>932.1</v>
      </c>
      <c r="I1376" s="2">
        <v>1108.5</v>
      </c>
      <c r="J1376" s="2">
        <v>1230.9000000000001</v>
      </c>
      <c r="K1376" s="2">
        <v>1478.9</v>
      </c>
      <c r="L1376" s="2">
        <v>1696.7</v>
      </c>
      <c r="M1376" s="2">
        <v>1793.6</v>
      </c>
      <c r="N1376" s="2">
        <v>1802.6</v>
      </c>
      <c r="O1376" s="2">
        <v>1813.4</v>
      </c>
      <c r="P1376" s="2">
        <v>1866.6</v>
      </c>
      <c r="Q1376" s="2">
        <v>1873.9</v>
      </c>
      <c r="R1376" s="2">
        <v>226.8</v>
      </c>
      <c r="S1376" s="2" t="s">
        <v>5269</v>
      </c>
      <c r="T1376" s="2">
        <v>226.8</v>
      </c>
    </row>
    <row r="1377" spans="1:20">
      <c r="A1377" s="2" t="s">
        <v>4185</v>
      </c>
      <c r="B1377" s="2" t="s">
        <v>2024</v>
      </c>
      <c r="C1377" s="2" t="s">
        <v>72</v>
      </c>
      <c r="D1377" s="2" t="s">
        <v>224</v>
      </c>
      <c r="E1377" s="2">
        <v>997.3</v>
      </c>
      <c r="F1377" s="2">
        <v>997.5</v>
      </c>
      <c r="G1377" s="2">
        <v>989.6</v>
      </c>
      <c r="H1377" s="2">
        <v>987.7</v>
      </c>
      <c r="I1377" s="2">
        <v>1159.4000000000001</v>
      </c>
      <c r="J1377" s="2">
        <v>1280.3</v>
      </c>
      <c r="K1377" s="2">
        <v>1527.9</v>
      </c>
      <c r="L1377" s="2">
        <v>1744.4</v>
      </c>
      <c r="M1377" s="2">
        <v>1841.8</v>
      </c>
      <c r="N1377" s="2">
        <v>1850.6</v>
      </c>
      <c r="O1377" s="2">
        <v>1861.2</v>
      </c>
      <c r="P1377" s="2">
        <v>1911.7</v>
      </c>
      <c r="Q1377" s="2">
        <v>1919.1</v>
      </c>
      <c r="R1377" s="2">
        <v>170.3</v>
      </c>
      <c r="S1377" s="2" t="s">
        <v>5269</v>
      </c>
      <c r="T1377" s="2">
        <v>170.3</v>
      </c>
    </row>
    <row r="1378" spans="1:20">
      <c r="A1378" s="2" t="s">
        <v>4186</v>
      </c>
      <c r="B1378" s="2" t="s">
        <v>2026</v>
      </c>
      <c r="C1378" s="2" t="s">
        <v>72</v>
      </c>
      <c r="D1378" s="2" t="s">
        <v>224</v>
      </c>
      <c r="E1378" s="2">
        <v>1031.3</v>
      </c>
      <c r="F1378" s="2">
        <v>1029.3</v>
      </c>
      <c r="G1378" s="2">
        <v>1027.3</v>
      </c>
      <c r="H1378" s="2">
        <v>1031.5999999999999</v>
      </c>
      <c r="I1378" s="2">
        <v>1154</v>
      </c>
      <c r="J1378" s="2">
        <v>1260.7</v>
      </c>
      <c r="K1378" s="2">
        <v>1497.9</v>
      </c>
      <c r="L1378" s="2">
        <v>1701.8</v>
      </c>
      <c r="M1378" s="2">
        <v>1800.2</v>
      </c>
      <c r="N1378" s="2">
        <v>1808.8</v>
      </c>
      <c r="O1378" s="2">
        <v>1818</v>
      </c>
      <c r="P1378" s="2">
        <v>1851.9</v>
      </c>
      <c r="Q1378" s="2">
        <v>1859.4</v>
      </c>
      <c r="R1378" s="2">
        <v>193.7</v>
      </c>
      <c r="S1378" s="2" t="s">
        <v>5269</v>
      </c>
      <c r="T1378" s="2">
        <v>193.7</v>
      </c>
    </row>
    <row r="1379" spans="1:20">
      <c r="A1379" s="2" t="s">
        <v>4187</v>
      </c>
      <c r="B1379" s="2" t="s">
        <v>2028</v>
      </c>
      <c r="C1379" s="2" t="s">
        <v>72</v>
      </c>
      <c r="D1379" s="2" t="s">
        <v>224</v>
      </c>
      <c r="E1379" s="2">
        <v>1104.5</v>
      </c>
      <c r="F1379" s="2">
        <v>1102.0999999999999</v>
      </c>
      <c r="G1379" s="2">
        <v>1101.3</v>
      </c>
      <c r="H1379" s="2">
        <v>1106.7</v>
      </c>
      <c r="I1379" s="2">
        <v>1216.5999999999999</v>
      </c>
      <c r="J1379" s="2">
        <v>1317.8</v>
      </c>
      <c r="K1379" s="2">
        <v>1549</v>
      </c>
      <c r="L1379" s="2">
        <v>1746.8</v>
      </c>
      <c r="M1379" s="2">
        <v>1844.9</v>
      </c>
      <c r="N1379" s="2">
        <v>1853.3</v>
      </c>
      <c r="O1379" s="2">
        <v>1861.9</v>
      </c>
      <c r="P1379" s="2">
        <v>1889.1</v>
      </c>
      <c r="Q1379" s="2">
        <v>1896.5</v>
      </c>
      <c r="R1379" s="2">
        <v>217.3</v>
      </c>
      <c r="S1379" s="2" t="s">
        <v>5269</v>
      </c>
      <c r="T1379" s="2">
        <v>217.3</v>
      </c>
    </row>
    <row r="1380" spans="1:20">
      <c r="A1380" s="2" t="s">
        <v>4188</v>
      </c>
      <c r="B1380" s="2" t="s">
        <v>2030</v>
      </c>
      <c r="C1380" s="2" t="s">
        <v>72</v>
      </c>
      <c r="D1380" s="2" t="s">
        <v>224</v>
      </c>
      <c r="E1380" s="2">
        <v>942.6</v>
      </c>
      <c r="F1380" s="2">
        <v>942.8</v>
      </c>
      <c r="G1380" s="2">
        <v>934.8</v>
      </c>
      <c r="H1380" s="2">
        <v>932.7</v>
      </c>
      <c r="I1380" s="2">
        <v>1106.5999999999999</v>
      </c>
      <c r="J1380" s="2">
        <v>1228.4000000000001</v>
      </c>
      <c r="K1380" s="2">
        <v>1476.3</v>
      </c>
      <c r="L1380" s="2">
        <v>1693.7</v>
      </c>
      <c r="M1380" s="2">
        <v>1790.8</v>
      </c>
      <c r="N1380" s="2">
        <v>1799.7</v>
      </c>
      <c r="O1380" s="2">
        <v>1810.5</v>
      </c>
      <c r="P1380" s="2">
        <v>1862.8</v>
      </c>
      <c r="Q1380" s="2">
        <v>1870.2</v>
      </c>
      <c r="R1380" s="2">
        <v>221.7</v>
      </c>
      <c r="S1380" s="2" t="s">
        <v>5269</v>
      </c>
      <c r="T1380" s="2">
        <v>221.7</v>
      </c>
    </row>
    <row r="1381" spans="1:20">
      <c r="A1381" s="2" t="s">
        <v>4189</v>
      </c>
      <c r="B1381" s="2" t="s">
        <v>2032</v>
      </c>
      <c r="C1381" s="2" t="s">
        <v>72</v>
      </c>
      <c r="D1381" s="2" t="s">
        <v>224</v>
      </c>
      <c r="E1381" s="2">
        <v>590.4</v>
      </c>
      <c r="F1381" s="2">
        <v>593.70000000000005</v>
      </c>
      <c r="G1381" s="2">
        <v>579.79999999999995</v>
      </c>
      <c r="H1381" s="2">
        <v>584.79999999999995</v>
      </c>
      <c r="I1381" s="2">
        <v>780.9</v>
      </c>
      <c r="J1381" s="2">
        <v>906.5</v>
      </c>
      <c r="K1381" s="2">
        <v>1148.7</v>
      </c>
      <c r="L1381" s="2">
        <v>1369.7</v>
      </c>
      <c r="M1381" s="2">
        <v>1462.8</v>
      </c>
      <c r="N1381" s="2">
        <v>1471.8</v>
      </c>
      <c r="O1381" s="2">
        <v>1483.5</v>
      </c>
      <c r="P1381" s="2">
        <v>1551.4</v>
      </c>
      <c r="Q1381" s="2">
        <v>1558.5</v>
      </c>
      <c r="R1381" s="2">
        <v>564.5</v>
      </c>
      <c r="S1381" s="2" t="s">
        <v>5269</v>
      </c>
      <c r="T1381" s="2">
        <v>564.5</v>
      </c>
    </row>
    <row r="1382" spans="1:20">
      <c r="A1382" s="2" t="s">
        <v>4190</v>
      </c>
      <c r="B1382" s="2" t="s">
        <v>2033</v>
      </c>
      <c r="C1382" s="2" t="s">
        <v>72</v>
      </c>
      <c r="D1382" s="2" t="s">
        <v>224</v>
      </c>
      <c r="E1382" s="2">
        <v>1220.7</v>
      </c>
      <c r="F1382" s="2">
        <v>1219.8</v>
      </c>
      <c r="G1382" s="2">
        <v>1214.5</v>
      </c>
      <c r="H1382" s="2">
        <v>1215.2</v>
      </c>
      <c r="I1382" s="2">
        <v>1364.4</v>
      </c>
      <c r="J1382" s="2">
        <v>1477.8</v>
      </c>
      <c r="K1382" s="2">
        <v>1720</v>
      </c>
      <c r="L1382" s="2">
        <v>1928.5</v>
      </c>
      <c r="M1382" s="2">
        <v>2026.9</v>
      </c>
      <c r="N1382" s="2">
        <v>2035.6</v>
      </c>
      <c r="O1382" s="2">
        <v>2045.2</v>
      </c>
      <c r="P1382" s="2">
        <v>2082.6999999999998</v>
      </c>
      <c r="Q1382" s="2">
        <v>2090.1999999999998</v>
      </c>
      <c r="R1382" s="2">
        <v>76</v>
      </c>
      <c r="S1382" s="2" t="s">
        <v>5269</v>
      </c>
      <c r="T1382" s="2">
        <v>76</v>
      </c>
    </row>
    <row r="1383" spans="1:20">
      <c r="A1383" s="2" t="s">
        <v>4191</v>
      </c>
      <c r="B1383" s="2" t="s">
        <v>2034</v>
      </c>
      <c r="C1383" s="2" t="s">
        <v>72</v>
      </c>
      <c r="D1383" s="2" t="s">
        <v>224</v>
      </c>
      <c r="E1383" s="2">
        <v>1111.4000000000001</v>
      </c>
      <c r="F1383" s="2">
        <v>1110</v>
      </c>
      <c r="G1383" s="2">
        <v>1106.2</v>
      </c>
      <c r="H1383" s="2">
        <v>1108.5999999999999</v>
      </c>
      <c r="I1383" s="2">
        <v>1245.8</v>
      </c>
      <c r="J1383" s="2">
        <v>1356.3</v>
      </c>
      <c r="K1383" s="2">
        <v>1596.3</v>
      </c>
      <c r="L1383" s="2">
        <v>1802.7</v>
      </c>
      <c r="M1383" s="2">
        <v>1901.1</v>
      </c>
      <c r="N1383" s="2">
        <v>1909.8</v>
      </c>
      <c r="O1383" s="2">
        <v>1919.2</v>
      </c>
      <c r="P1383" s="2">
        <v>1955</v>
      </c>
      <c r="Q1383" s="2">
        <v>1962.5</v>
      </c>
      <c r="R1383" s="2">
        <v>98.5</v>
      </c>
      <c r="S1383" s="2" t="s">
        <v>5269</v>
      </c>
      <c r="T1383" s="2">
        <v>98.5</v>
      </c>
    </row>
    <row r="1384" spans="1:20">
      <c r="A1384" s="2" t="s">
        <v>4192</v>
      </c>
      <c r="B1384" s="2" t="s">
        <v>2036</v>
      </c>
      <c r="C1384" s="2" t="s">
        <v>72</v>
      </c>
      <c r="D1384" s="2" t="s">
        <v>224</v>
      </c>
      <c r="E1384" s="2">
        <v>1140.7</v>
      </c>
      <c r="F1384" s="2">
        <v>1138.9000000000001</v>
      </c>
      <c r="G1384" s="2">
        <v>1136.3</v>
      </c>
      <c r="H1384" s="2">
        <v>1140</v>
      </c>
      <c r="I1384" s="2">
        <v>1265.5</v>
      </c>
      <c r="J1384" s="2">
        <v>1371.8</v>
      </c>
      <c r="K1384" s="2">
        <v>1607.9</v>
      </c>
      <c r="L1384" s="2">
        <v>1810</v>
      </c>
      <c r="M1384" s="2">
        <v>1908.3</v>
      </c>
      <c r="N1384" s="2">
        <v>1916.8</v>
      </c>
      <c r="O1384" s="2">
        <v>1925.8</v>
      </c>
      <c r="P1384" s="2">
        <v>1956.8</v>
      </c>
      <c r="Q1384" s="2">
        <v>1964.3</v>
      </c>
      <c r="R1384" s="2">
        <v>146.5</v>
      </c>
      <c r="S1384" s="2" t="s">
        <v>5269</v>
      </c>
      <c r="T1384" s="2">
        <v>146.5</v>
      </c>
    </row>
    <row r="1385" spans="1:20">
      <c r="A1385" s="2" t="s">
        <v>4193</v>
      </c>
      <c r="B1385" s="2" t="s">
        <v>2038</v>
      </c>
      <c r="C1385" s="2" t="s">
        <v>72</v>
      </c>
      <c r="D1385" s="2" t="s">
        <v>224</v>
      </c>
      <c r="E1385" s="2">
        <v>914.2</v>
      </c>
      <c r="F1385" s="2">
        <v>912.3</v>
      </c>
      <c r="G1385" s="2">
        <v>910.1</v>
      </c>
      <c r="H1385" s="2">
        <v>914.3</v>
      </c>
      <c r="I1385" s="2">
        <v>1042.3</v>
      </c>
      <c r="J1385" s="2">
        <v>1153</v>
      </c>
      <c r="K1385" s="2">
        <v>1394.4</v>
      </c>
      <c r="L1385" s="2">
        <v>1603.4</v>
      </c>
      <c r="M1385" s="2">
        <v>1701.7</v>
      </c>
      <c r="N1385" s="2">
        <v>1710.5</v>
      </c>
      <c r="O1385" s="2">
        <v>1720.2</v>
      </c>
      <c r="P1385" s="2">
        <v>1760.7</v>
      </c>
      <c r="Q1385" s="2">
        <v>1768.1</v>
      </c>
      <c r="R1385" s="2">
        <v>266.7</v>
      </c>
      <c r="S1385" s="2" t="s">
        <v>5269</v>
      </c>
      <c r="T1385" s="2">
        <v>266.7</v>
      </c>
    </row>
    <row r="1386" spans="1:20">
      <c r="A1386" s="2" t="s">
        <v>4194</v>
      </c>
      <c r="B1386" s="2" t="s">
        <v>2039</v>
      </c>
      <c r="C1386" s="2" t="s">
        <v>72</v>
      </c>
      <c r="D1386" s="2" t="s">
        <v>224</v>
      </c>
      <c r="E1386" s="2">
        <v>1143.5</v>
      </c>
      <c r="F1386" s="2">
        <v>1142</v>
      </c>
      <c r="G1386" s="2">
        <v>1138.5999999999999</v>
      </c>
      <c r="H1386" s="2">
        <v>1141.4000000000001</v>
      </c>
      <c r="I1386" s="2">
        <v>1274.2</v>
      </c>
      <c r="J1386" s="2">
        <v>1383</v>
      </c>
      <c r="K1386" s="2">
        <v>1621.3</v>
      </c>
      <c r="L1386" s="2">
        <v>1825.7</v>
      </c>
      <c r="M1386" s="2">
        <v>1924.1</v>
      </c>
      <c r="N1386" s="2">
        <v>1932.7</v>
      </c>
      <c r="O1386" s="2">
        <v>1941.9</v>
      </c>
      <c r="P1386" s="2">
        <v>1975.3</v>
      </c>
      <c r="Q1386" s="2">
        <v>1982.8</v>
      </c>
      <c r="R1386" s="2">
        <v>112.3</v>
      </c>
      <c r="S1386" s="2" t="s">
        <v>5269</v>
      </c>
      <c r="T1386" s="2">
        <v>112.3</v>
      </c>
    </row>
    <row r="1387" spans="1:20">
      <c r="A1387" s="2" t="s">
        <v>4195</v>
      </c>
      <c r="B1387" s="2" t="s">
        <v>2041</v>
      </c>
      <c r="C1387" s="2" t="s">
        <v>72</v>
      </c>
      <c r="D1387" s="2" t="s">
        <v>224</v>
      </c>
      <c r="E1387" s="2">
        <v>912.9</v>
      </c>
      <c r="F1387" s="2">
        <v>911</v>
      </c>
      <c r="G1387" s="2">
        <v>908.9</v>
      </c>
      <c r="H1387" s="2">
        <v>913.2</v>
      </c>
      <c r="I1387" s="2">
        <v>1040.3</v>
      </c>
      <c r="J1387" s="2">
        <v>1150.8</v>
      </c>
      <c r="K1387" s="2">
        <v>1392.1</v>
      </c>
      <c r="L1387" s="2">
        <v>1601</v>
      </c>
      <c r="M1387" s="2">
        <v>1699.3</v>
      </c>
      <c r="N1387" s="2">
        <v>1708</v>
      </c>
      <c r="O1387" s="2">
        <v>1717.8</v>
      </c>
      <c r="P1387" s="2">
        <v>1758.1</v>
      </c>
      <c r="Q1387" s="2">
        <v>1765.6</v>
      </c>
      <c r="R1387" s="2">
        <v>269.3</v>
      </c>
      <c r="S1387" s="2" t="s">
        <v>5269</v>
      </c>
      <c r="T1387" s="2">
        <v>269.3</v>
      </c>
    </row>
    <row r="1388" spans="1:20">
      <c r="A1388" s="2" t="s">
        <v>4196</v>
      </c>
      <c r="B1388" s="2" t="s">
        <v>2042</v>
      </c>
      <c r="C1388" s="2" t="s">
        <v>72</v>
      </c>
      <c r="D1388" s="2" t="s">
        <v>224</v>
      </c>
      <c r="E1388" s="2">
        <v>1019.2</v>
      </c>
      <c r="F1388" s="2">
        <v>1018</v>
      </c>
      <c r="G1388" s="2">
        <v>1013.9</v>
      </c>
      <c r="H1388" s="2">
        <v>1016</v>
      </c>
      <c r="I1388" s="2">
        <v>1157.4000000000001</v>
      </c>
      <c r="J1388" s="2">
        <v>1270.2</v>
      </c>
      <c r="K1388" s="2">
        <v>1512.6</v>
      </c>
      <c r="L1388" s="2">
        <v>1722</v>
      </c>
      <c r="M1388" s="2">
        <v>1820.4</v>
      </c>
      <c r="N1388" s="2">
        <v>1829.1</v>
      </c>
      <c r="O1388" s="2">
        <v>1838.9</v>
      </c>
      <c r="P1388" s="2">
        <v>1878.8</v>
      </c>
      <c r="Q1388" s="2">
        <v>1886.3</v>
      </c>
      <c r="R1388" s="2">
        <v>148.80000000000001</v>
      </c>
      <c r="S1388" s="2" t="s">
        <v>5269</v>
      </c>
      <c r="T1388" s="2">
        <v>148.80000000000001</v>
      </c>
    </row>
    <row r="1389" spans="1:20">
      <c r="A1389" s="2" t="s">
        <v>4197</v>
      </c>
      <c r="B1389" s="2" t="s">
        <v>2043</v>
      </c>
      <c r="C1389" s="2" t="s">
        <v>72</v>
      </c>
      <c r="D1389" s="2" t="s">
        <v>224</v>
      </c>
      <c r="E1389" s="2">
        <v>740.1</v>
      </c>
      <c r="F1389" s="2">
        <v>739.4</v>
      </c>
      <c r="G1389" s="2">
        <v>734</v>
      </c>
      <c r="H1389" s="2">
        <v>735.4</v>
      </c>
      <c r="I1389" s="2">
        <v>898.6</v>
      </c>
      <c r="J1389" s="2">
        <v>1021.3</v>
      </c>
      <c r="K1389" s="2">
        <v>1269.4000000000001</v>
      </c>
      <c r="L1389" s="2">
        <v>1488</v>
      </c>
      <c r="M1389" s="2">
        <v>1584.5</v>
      </c>
      <c r="N1389" s="2">
        <v>1593.5</v>
      </c>
      <c r="O1389" s="2">
        <v>1604.4</v>
      </c>
      <c r="P1389" s="2">
        <v>1660.5</v>
      </c>
      <c r="Q1389" s="2">
        <v>1667.9</v>
      </c>
      <c r="R1389" s="2">
        <v>410.1</v>
      </c>
      <c r="S1389" s="2" t="s">
        <v>5269</v>
      </c>
      <c r="T1389" s="2">
        <v>410.1</v>
      </c>
    </row>
    <row r="1390" spans="1:20">
      <c r="A1390" s="2" t="s">
        <v>4198</v>
      </c>
      <c r="B1390" s="2" t="s">
        <v>2044</v>
      </c>
      <c r="C1390" s="2" t="s">
        <v>72</v>
      </c>
      <c r="D1390" s="2" t="s">
        <v>224</v>
      </c>
      <c r="E1390" s="2">
        <v>1111.0999999999999</v>
      </c>
      <c r="F1390" s="2">
        <v>1111.3</v>
      </c>
      <c r="G1390" s="2">
        <v>1103.5</v>
      </c>
      <c r="H1390" s="2">
        <v>1101.5</v>
      </c>
      <c r="I1390" s="2">
        <v>1271.7</v>
      </c>
      <c r="J1390" s="2">
        <v>1391.7</v>
      </c>
      <c r="K1390" s="2">
        <v>1638.7</v>
      </c>
      <c r="L1390" s="2">
        <v>1854</v>
      </c>
      <c r="M1390" s="2">
        <v>1951.7</v>
      </c>
      <c r="N1390" s="2">
        <v>1960.6</v>
      </c>
      <c r="O1390" s="2">
        <v>1971</v>
      </c>
      <c r="P1390" s="2">
        <v>2018.8</v>
      </c>
      <c r="Q1390" s="2">
        <v>2026.2</v>
      </c>
      <c r="R1390" s="2">
        <v>91.7</v>
      </c>
      <c r="S1390" s="2" t="s">
        <v>5269</v>
      </c>
      <c r="T1390" s="2">
        <v>91.7</v>
      </c>
    </row>
    <row r="1391" spans="1:20">
      <c r="A1391" s="2" t="s">
        <v>4199</v>
      </c>
      <c r="B1391" s="2" t="s">
        <v>2046</v>
      </c>
      <c r="C1391" s="2" t="s">
        <v>72</v>
      </c>
      <c r="D1391" s="2" t="s">
        <v>224</v>
      </c>
      <c r="E1391" s="2">
        <v>1141.0999999999999</v>
      </c>
      <c r="F1391" s="2">
        <v>1140.5</v>
      </c>
      <c r="G1391" s="2">
        <v>1134.5999999999999</v>
      </c>
      <c r="H1391" s="2">
        <v>1134.5999999999999</v>
      </c>
      <c r="I1391" s="2">
        <v>1290</v>
      </c>
      <c r="J1391" s="2">
        <v>1405.8</v>
      </c>
      <c r="K1391" s="2">
        <v>1650.1</v>
      </c>
      <c r="L1391" s="2">
        <v>1861.3</v>
      </c>
      <c r="M1391" s="2">
        <v>1959.6</v>
      </c>
      <c r="N1391" s="2">
        <v>1968.3</v>
      </c>
      <c r="O1391" s="2">
        <v>1978.2</v>
      </c>
      <c r="P1391" s="2">
        <v>2019.8</v>
      </c>
      <c r="Q1391" s="2">
        <v>2027.2</v>
      </c>
      <c r="R1391" s="2">
        <v>9.3000000000000007</v>
      </c>
      <c r="S1391" s="2" t="s">
        <v>5269</v>
      </c>
      <c r="T1391" s="2">
        <v>9.3000000000000007</v>
      </c>
    </row>
    <row r="1392" spans="1:20">
      <c r="A1392" s="2" t="s">
        <v>4200</v>
      </c>
      <c r="B1392" s="2" t="s">
        <v>2048</v>
      </c>
      <c r="C1392" s="2" t="s">
        <v>72</v>
      </c>
      <c r="D1392" s="2" t="s">
        <v>224</v>
      </c>
      <c r="E1392" s="2">
        <v>884.6</v>
      </c>
      <c r="F1392" s="2">
        <v>881.7</v>
      </c>
      <c r="G1392" s="2">
        <v>882.4</v>
      </c>
      <c r="H1392" s="2">
        <v>889.6</v>
      </c>
      <c r="I1392" s="2">
        <v>991.5</v>
      </c>
      <c r="J1392" s="2">
        <v>1095.2</v>
      </c>
      <c r="K1392" s="2">
        <v>1331.5</v>
      </c>
      <c r="L1392" s="2">
        <v>1536.3</v>
      </c>
      <c r="M1392" s="2">
        <v>1634.7</v>
      </c>
      <c r="N1392" s="2">
        <v>1643.3</v>
      </c>
      <c r="O1392" s="2">
        <v>1652.7</v>
      </c>
      <c r="P1392" s="2">
        <v>1689.2</v>
      </c>
      <c r="Q1392" s="2">
        <v>1696.7</v>
      </c>
      <c r="R1392" s="2">
        <v>340</v>
      </c>
      <c r="S1392" s="2" t="s">
        <v>5269</v>
      </c>
      <c r="T1392" s="2">
        <v>340</v>
      </c>
    </row>
    <row r="1393" spans="1:20">
      <c r="A1393" s="2" t="s">
        <v>4201</v>
      </c>
      <c r="B1393" s="2" t="s">
        <v>2050</v>
      </c>
      <c r="C1393" s="2" t="s">
        <v>72</v>
      </c>
      <c r="D1393" s="2" t="s">
        <v>224</v>
      </c>
      <c r="E1393" s="2">
        <v>1119.8</v>
      </c>
      <c r="F1393" s="2">
        <v>1120.3</v>
      </c>
      <c r="G1393" s="2">
        <v>1111.7</v>
      </c>
      <c r="H1393" s="2">
        <v>1108.8</v>
      </c>
      <c r="I1393" s="2">
        <v>1284.9000000000001</v>
      </c>
      <c r="J1393" s="2">
        <v>1406.2</v>
      </c>
      <c r="K1393" s="2">
        <v>1653.9</v>
      </c>
      <c r="L1393" s="2">
        <v>1870.4</v>
      </c>
      <c r="M1393" s="2">
        <v>1967.8</v>
      </c>
      <c r="N1393" s="2">
        <v>1976.7</v>
      </c>
      <c r="O1393" s="2">
        <v>1987.3</v>
      </c>
      <c r="P1393" s="2">
        <v>2037.3</v>
      </c>
      <c r="Q1393" s="2">
        <v>2044.8</v>
      </c>
      <c r="R1393" s="2">
        <v>123.4</v>
      </c>
      <c r="S1393" s="2" t="s">
        <v>5269</v>
      </c>
      <c r="T1393" s="2">
        <v>123.4</v>
      </c>
    </row>
    <row r="1394" spans="1:20">
      <c r="A1394" s="2" t="s">
        <v>4202</v>
      </c>
      <c r="B1394" s="2" t="s">
        <v>2051</v>
      </c>
      <c r="C1394" s="2" t="s">
        <v>72</v>
      </c>
      <c r="D1394" s="2" t="s">
        <v>224</v>
      </c>
      <c r="E1394" s="2">
        <v>1052.7</v>
      </c>
      <c r="F1394" s="2">
        <v>1051.8</v>
      </c>
      <c r="G1394" s="2">
        <v>1046.9000000000001</v>
      </c>
      <c r="H1394" s="2">
        <v>1048.3</v>
      </c>
      <c r="I1394" s="2">
        <v>1195.3</v>
      </c>
      <c r="J1394" s="2">
        <v>1309.4000000000001</v>
      </c>
      <c r="K1394" s="2">
        <v>1552.6</v>
      </c>
      <c r="L1394" s="2">
        <v>1762.8</v>
      </c>
      <c r="M1394" s="2">
        <v>1861.1</v>
      </c>
      <c r="N1394" s="2">
        <v>1869.9</v>
      </c>
      <c r="O1394" s="2">
        <v>1879.7</v>
      </c>
      <c r="P1394" s="2">
        <v>1920.4</v>
      </c>
      <c r="Q1394" s="2">
        <v>1927.9</v>
      </c>
      <c r="R1394" s="2">
        <v>107</v>
      </c>
      <c r="S1394" s="2" t="s">
        <v>5269</v>
      </c>
      <c r="T1394" s="2">
        <v>107</v>
      </c>
    </row>
    <row r="1395" spans="1:20">
      <c r="A1395" s="2" t="s">
        <v>4203</v>
      </c>
      <c r="B1395" s="2" t="s">
        <v>2053</v>
      </c>
      <c r="C1395" s="2" t="s">
        <v>72</v>
      </c>
      <c r="D1395" s="2" t="s">
        <v>224</v>
      </c>
      <c r="E1395" s="2">
        <v>938</v>
      </c>
      <c r="F1395" s="2">
        <v>935.8</v>
      </c>
      <c r="G1395" s="2">
        <v>934.5</v>
      </c>
      <c r="H1395" s="2">
        <v>939.6</v>
      </c>
      <c r="I1395" s="2">
        <v>1058.2</v>
      </c>
      <c r="J1395" s="2">
        <v>1165.5999999999999</v>
      </c>
      <c r="K1395" s="2">
        <v>1404.1</v>
      </c>
      <c r="L1395" s="2">
        <v>1610.2</v>
      </c>
      <c r="M1395" s="2">
        <v>1708.6</v>
      </c>
      <c r="N1395" s="2">
        <v>1717.3</v>
      </c>
      <c r="O1395" s="2">
        <v>1726.7</v>
      </c>
      <c r="P1395" s="2">
        <v>1763.8</v>
      </c>
      <c r="Q1395" s="2">
        <v>1771.2</v>
      </c>
      <c r="R1395" s="2">
        <v>266.10000000000002</v>
      </c>
      <c r="S1395" s="2" t="s">
        <v>5269</v>
      </c>
      <c r="T1395" s="2">
        <v>266.10000000000002</v>
      </c>
    </row>
    <row r="1396" spans="1:20">
      <c r="A1396" s="2" t="s">
        <v>4204</v>
      </c>
      <c r="B1396" s="2" t="s">
        <v>2055</v>
      </c>
      <c r="C1396" s="2" t="s">
        <v>72</v>
      </c>
      <c r="D1396" s="2" t="s">
        <v>224</v>
      </c>
      <c r="E1396" s="2">
        <v>1202.5</v>
      </c>
      <c r="F1396" s="2">
        <v>1201.4000000000001</v>
      </c>
      <c r="G1396" s="2">
        <v>1196.9000000000001</v>
      </c>
      <c r="H1396" s="2">
        <v>1198.4000000000001</v>
      </c>
      <c r="I1396" s="2">
        <v>1341.1</v>
      </c>
      <c r="J1396" s="2">
        <v>1452.6</v>
      </c>
      <c r="K1396" s="2">
        <v>1693.2</v>
      </c>
      <c r="L1396" s="2">
        <v>1899.8</v>
      </c>
      <c r="M1396" s="2">
        <v>1998.3</v>
      </c>
      <c r="N1396" s="2">
        <v>2006.9</v>
      </c>
      <c r="O1396" s="2">
        <v>2016.3</v>
      </c>
      <c r="P1396" s="2">
        <v>2051.8000000000002</v>
      </c>
      <c r="Q1396" s="2">
        <v>2059.1999999999998</v>
      </c>
      <c r="R1396" s="2">
        <v>82.1</v>
      </c>
      <c r="S1396" s="2" t="s">
        <v>5269</v>
      </c>
      <c r="T1396" s="2">
        <v>82.1</v>
      </c>
    </row>
    <row r="1397" spans="1:20">
      <c r="A1397" s="2" t="s">
        <v>4205</v>
      </c>
      <c r="B1397" s="2" t="s">
        <v>2057</v>
      </c>
      <c r="C1397" s="2" t="s">
        <v>72</v>
      </c>
      <c r="D1397" s="2" t="s">
        <v>224</v>
      </c>
      <c r="E1397" s="2">
        <v>852.9</v>
      </c>
      <c r="F1397" s="2">
        <v>850.9</v>
      </c>
      <c r="G1397" s="2">
        <v>848.9</v>
      </c>
      <c r="H1397" s="2">
        <v>853.5</v>
      </c>
      <c r="I1397" s="2">
        <v>982.3</v>
      </c>
      <c r="J1397" s="2">
        <v>1095</v>
      </c>
      <c r="K1397" s="2">
        <v>1338.2</v>
      </c>
      <c r="L1397" s="2">
        <v>1549.5</v>
      </c>
      <c r="M1397" s="2">
        <v>1647.7</v>
      </c>
      <c r="N1397" s="2">
        <v>1656.5</v>
      </c>
      <c r="O1397" s="2">
        <v>1666.5</v>
      </c>
      <c r="P1397" s="2">
        <v>1710.3</v>
      </c>
      <c r="Q1397" s="2">
        <v>1717.8</v>
      </c>
      <c r="R1397" s="2">
        <v>320.2</v>
      </c>
      <c r="S1397" s="2" t="s">
        <v>5269</v>
      </c>
      <c r="T1397" s="2">
        <v>320.2</v>
      </c>
    </row>
    <row r="1398" spans="1:20">
      <c r="A1398" s="2" t="s">
        <v>4206</v>
      </c>
      <c r="B1398" s="2" t="s">
        <v>2059</v>
      </c>
      <c r="C1398" s="2" t="s">
        <v>72</v>
      </c>
      <c r="D1398" s="2" t="s">
        <v>224</v>
      </c>
      <c r="E1398" s="2">
        <v>1126.9000000000001</v>
      </c>
      <c r="F1398" s="2">
        <v>1124.3</v>
      </c>
      <c r="G1398" s="2">
        <v>1123.9000000000001</v>
      </c>
      <c r="H1398" s="2">
        <v>1129.7</v>
      </c>
      <c r="I1398" s="2">
        <v>1234.9000000000001</v>
      </c>
      <c r="J1398" s="2">
        <v>1334</v>
      </c>
      <c r="K1398" s="2">
        <v>1562.9</v>
      </c>
      <c r="L1398" s="2">
        <v>1758.3</v>
      </c>
      <c r="M1398" s="2">
        <v>1856.1</v>
      </c>
      <c r="N1398" s="2">
        <v>1864.5</v>
      </c>
      <c r="O1398" s="2">
        <v>1872.9</v>
      </c>
      <c r="P1398" s="2">
        <v>1897.7</v>
      </c>
      <c r="Q1398" s="2">
        <v>1905.1</v>
      </c>
      <c r="R1398" s="2">
        <v>236.5</v>
      </c>
      <c r="S1398" s="2" t="s">
        <v>5269</v>
      </c>
      <c r="T1398" s="2">
        <v>236.5</v>
      </c>
    </row>
    <row r="1399" spans="1:20">
      <c r="A1399" s="2" t="s">
        <v>4207</v>
      </c>
      <c r="B1399" s="2" t="s">
        <v>2061</v>
      </c>
      <c r="C1399" s="2" t="s">
        <v>72</v>
      </c>
      <c r="D1399" s="2" t="s">
        <v>224</v>
      </c>
      <c r="E1399" s="2">
        <v>1071.5999999999999</v>
      </c>
      <c r="F1399" s="2">
        <v>1068.8</v>
      </c>
      <c r="G1399" s="2">
        <v>1069.3</v>
      </c>
      <c r="H1399" s="2">
        <v>1076</v>
      </c>
      <c r="I1399" s="2">
        <v>1172.8</v>
      </c>
      <c r="J1399" s="2">
        <v>1269.7</v>
      </c>
      <c r="K1399" s="2">
        <v>1496.7</v>
      </c>
      <c r="L1399" s="2">
        <v>1691.2</v>
      </c>
      <c r="M1399" s="2">
        <v>1789</v>
      </c>
      <c r="N1399" s="2">
        <v>1797.3</v>
      </c>
      <c r="O1399" s="2">
        <v>1805.6</v>
      </c>
      <c r="P1399" s="2">
        <v>1830.3</v>
      </c>
      <c r="Q1399" s="2">
        <v>1837.7</v>
      </c>
      <c r="R1399" s="2">
        <v>273.3</v>
      </c>
      <c r="S1399" s="2" t="s">
        <v>5269</v>
      </c>
      <c r="T1399" s="2">
        <v>273.3</v>
      </c>
    </row>
    <row r="1400" spans="1:20">
      <c r="A1400" s="2" t="s">
        <v>4208</v>
      </c>
      <c r="B1400" s="2" t="s">
        <v>2062</v>
      </c>
      <c r="C1400" s="2" t="s">
        <v>72</v>
      </c>
      <c r="D1400" s="2" t="s">
        <v>224</v>
      </c>
      <c r="E1400" s="2">
        <v>992.3</v>
      </c>
      <c r="F1400" s="2">
        <v>989.6</v>
      </c>
      <c r="G1400" s="2">
        <v>989.8</v>
      </c>
      <c r="H1400" s="2">
        <v>996.4</v>
      </c>
      <c r="I1400" s="2">
        <v>1098.3</v>
      </c>
      <c r="J1400" s="2">
        <v>1198.8</v>
      </c>
      <c r="K1400" s="2">
        <v>1430.5</v>
      </c>
      <c r="L1400" s="2">
        <v>1629.9</v>
      </c>
      <c r="M1400" s="2">
        <v>1728.2</v>
      </c>
      <c r="N1400" s="2">
        <v>1736.6</v>
      </c>
      <c r="O1400" s="2">
        <v>1745.5</v>
      </c>
      <c r="P1400" s="2">
        <v>1775.5</v>
      </c>
      <c r="Q1400" s="2">
        <v>1783</v>
      </c>
      <c r="R1400" s="2">
        <v>278.3</v>
      </c>
      <c r="S1400" s="2" t="s">
        <v>5269</v>
      </c>
      <c r="T1400" s="2">
        <v>278.3</v>
      </c>
    </row>
    <row r="1401" spans="1:20">
      <c r="A1401" s="2" t="s">
        <v>4209</v>
      </c>
      <c r="B1401" s="2" t="s">
        <v>2063</v>
      </c>
      <c r="C1401" s="2" t="s">
        <v>72</v>
      </c>
      <c r="D1401" s="2" t="s">
        <v>224</v>
      </c>
      <c r="E1401" s="2">
        <v>738.1</v>
      </c>
      <c r="F1401" s="2">
        <v>737.5</v>
      </c>
      <c r="G1401" s="2">
        <v>732</v>
      </c>
      <c r="H1401" s="2">
        <v>733.4</v>
      </c>
      <c r="I1401" s="2">
        <v>896.8</v>
      </c>
      <c r="J1401" s="2">
        <v>1019.6</v>
      </c>
      <c r="K1401" s="2">
        <v>1267.7</v>
      </c>
      <c r="L1401" s="2">
        <v>1486.4</v>
      </c>
      <c r="M1401" s="2">
        <v>1582.9</v>
      </c>
      <c r="N1401" s="2">
        <v>1591.8</v>
      </c>
      <c r="O1401" s="2">
        <v>1602.8</v>
      </c>
      <c r="P1401" s="2">
        <v>1659</v>
      </c>
      <c r="Q1401" s="2">
        <v>1666.4</v>
      </c>
      <c r="R1401" s="2">
        <v>412.1</v>
      </c>
      <c r="S1401" s="2" t="s">
        <v>5269</v>
      </c>
      <c r="T1401" s="2">
        <v>412.1</v>
      </c>
    </row>
    <row r="1402" spans="1:20">
      <c r="A1402" s="2" t="s">
        <v>4210</v>
      </c>
      <c r="B1402" s="2" t="s">
        <v>2064</v>
      </c>
      <c r="C1402" s="2" t="s">
        <v>72</v>
      </c>
      <c r="D1402" s="2" t="s">
        <v>224</v>
      </c>
      <c r="E1402" s="2">
        <v>1216.7</v>
      </c>
      <c r="F1402" s="2">
        <v>1216.2</v>
      </c>
      <c r="G1402" s="2">
        <v>1210.0999999999999</v>
      </c>
      <c r="H1402" s="2">
        <v>1210</v>
      </c>
      <c r="I1402" s="2">
        <v>1365.5</v>
      </c>
      <c r="J1402" s="2">
        <v>1480.8</v>
      </c>
      <c r="K1402" s="2">
        <v>1724.6</v>
      </c>
      <c r="L1402" s="2">
        <v>1935</v>
      </c>
      <c r="M1402" s="2">
        <v>2033.4</v>
      </c>
      <c r="N1402" s="2">
        <v>2042.1</v>
      </c>
      <c r="O1402" s="2">
        <v>2051.9</v>
      </c>
      <c r="P1402" s="2">
        <v>2092</v>
      </c>
      <c r="Q1402" s="2">
        <v>2099.5</v>
      </c>
      <c r="R1402" s="2">
        <v>66.900000000000006</v>
      </c>
      <c r="S1402" s="2" t="s">
        <v>5269</v>
      </c>
      <c r="T1402" s="2">
        <v>66.900000000000006</v>
      </c>
    </row>
    <row r="1403" spans="1:20">
      <c r="A1403" s="2" t="s">
        <v>4211</v>
      </c>
      <c r="B1403" s="2" t="s">
        <v>2066</v>
      </c>
      <c r="C1403" s="2" t="s">
        <v>72</v>
      </c>
      <c r="D1403" s="2" t="s">
        <v>224</v>
      </c>
      <c r="E1403" s="2">
        <v>1014.7</v>
      </c>
      <c r="F1403" s="2">
        <v>1013.5</v>
      </c>
      <c r="G1403" s="2">
        <v>1009.4</v>
      </c>
      <c r="H1403" s="2">
        <v>1011.5</v>
      </c>
      <c r="I1403" s="2">
        <v>1153.0999999999999</v>
      </c>
      <c r="J1403" s="2">
        <v>1266</v>
      </c>
      <c r="K1403" s="2">
        <v>1508.5</v>
      </c>
      <c r="L1403" s="2">
        <v>1718</v>
      </c>
      <c r="M1403" s="2">
        <v>1816.3</v>
      </c>
      <c r="N1403" s="2">
        <v>1825.1</v>
      </c>
      <c r="O1403" s="2">
        <v>1834.8</v>
      </c>
      <c r="P1403" s="2">
        <v>1875</v>
      </c>
      <c r="Q1403" s="2">
        <v>1882.4</v>
      </c>
      <c r="R1403" s="2">
        <v>152.6</v>
      </c>
      <c r="S1403" s="2" t="s">
        <v>5269</v>
      </c>
      <c r="T1403" s="2">
        <v>152.6</v>
      </c>
    </row>
    <row r="1404" spans="1:20">
      <c r="A1404" s="2" t="s">
        <v>4212</v>
      </c>
      <c r="B1404" s="2" t="s">
        <v>2067</v>
      </c>
      <c r="C1404" s="2" t="s">
        <v>72</v>
      </c>
      <c r="D1404" s="2" t="s">
        <v>224</v>
      </c>
      <c r="E1404" s="2">
        <v>743</v>
      </c>
      <c r="F1404" s="2">
        <v>742.4</v>
      </c>
      <c r="G1404" s="2">
        <v>736.7</v>
      </c>
      <c r="H1404" s="2">
        <v>737.9</v>
      </c>
      <c r="I1404" s="2">
        <v>902.1</v>
      </c>
      <c r="J1404" s="2">
        <v>1024.9000000000001</v>
      </c>
      <c r="K1404" s="2">
        <v>1273</v>
      </c>
      <c r="L1404" s="2">
        <v>1491.7</v>
      </c>
      <c r="M1404" s="2">
        <v>1588.2</v>
      </c>
      <c r="N1404" s="2">
        <v>1597.1</v>
      </c>
      <c r="O1404" s="2">
        <v>1608.1</v>
      </c>
      <c r="P1404" s="2">
        <v>1664.2</v>
      </c>
      <c r="Q1404" s="2">
        <v>1671.5</v>
      </c>
      <c r="R1404" s="2">
        <v>407.2</v>
      </c>
      <c r="S1404" s="2" t="s">
        <v>5269</v>
      </c>
      <c r="T1404" s="2">
        <v>407.2</v>
      </c>
    </row>
    <row r="1405" spans="1:20">
      <c r="A1405" s="2" t="s">
        <v>4213</v>
      </c>
      <c r="B1405" s="2" t="s">
        <v>2068</v>
      </c>
      <c r="C1405" s="2" t="s">
        <v>72</v>
      </c>
      <c r="D1405" s="2" t="s">
        <v>224</v>
      </c>
      <c r="E1405" s="2">
        <v>1145.5999999999999</v>
      </c>
      <c r="F1405" s="2">
        <v>1145</v>
      </c>
      <c r="G1405" s="2">
        <v>1139.2</v>
      </c>
      <c r="H1405" s="2">
        <v>1139.4000000000001</v>
      </c>
      <c r="I1405" s="2">
        <v>1293.5</v>
      </c>
      <c r="J1405" s="2">
        <v>1408.8</v>
      </c>
      <c r="K1405" s="2">
        <v>1652.8</v>
      </c>
      <c r="L1405" s="2">
        <v>1863.6</v>
      </c>
      <c r="M1405" s="2">
        <v>1961.9</v>
      </c>
      <c r="N1405" s="2">
        <v>1970.6</v>
      </c>
      <c r="O1405" s="2">
        <v>1980.5</v>
      </c>
      <c r="P1405" s="2">
        <v>2021.4</v>
      </c>
      <c r="Q1405" s="2">
        <v>2028.9</v>
      </c>
      <c r="R1405" s="2">
        <v>6.6</v>
      </c>
      <c r="S1405" s="2" t="s">
        <v>5269</v>
      </c>
      <c r="T1405" s="2">
        <v>6.6</v>
      </c>
    </row>
    <row r="1406" spans="1:20">
      <c r="A1406" s="2" t="s">
        <v>4214</v>
      </c>
      <c r="B1406" s="2" t="s">
        <v>2069</v>
      </c>
      <c r="C1406" s="2" t="s">
        <v>72</v>
      </c>
      <c r="D1406" s="2" t="s">
        <v>224</v>
      </c>
      <c r="E1406" s="2">
        <v>944.4</v>
      </c>
      <c r="F1406" s="2">
        <v>944.7</v>
      </c>
      <c r="G1406" s="2">
        <v>936.4</v>
      </c>
      <c r="H1406" s="2">
        <v>934</v>
      </c>
      <c r="I1406" s="2">
        <v>1109.8</v>
      </c>
      <c r="J1406" s="2">
        <v>1232</v>
      </c>
      <c r="K1406" s="2">
        <v>1480</v>
      </c>
      <c r="L1406" s="2">
        <v>1697.7</v>
      </c>
      <c r="M1406" s="2">
        <v>1794.7</v>
      </c>
      <c r="N1406" s="2">
        <v>1803.6</v>
      </c>
      <c r="O1406" s="2">
        <v>1814.4</v>
      </c>
      <c r="P1406" s="2">
        <v>1867.3</v>
      </c>
      <c r="Q1406" s="2">
        <v>1874.7</v>
      </c>
      <c r="R1406" s="2">
        <v>223.9</v>
      </c>
      <c r="S1406" s="2" t="s">
        <v>5269</v>
      </c>
      <c r="T1406" s="2">
        <v>223.9</v>
      </c>
    </row>
    <row r="1407" spans="1:20">
      <c r="A1407" s="2" t="s">
        <v>4215</v>
      </c>
      <c r="B1407" s="2" t="s">
        <v>2070</v>
      </c>
      <c r="C1407" s="2" t="s">
        <v>72</v>
      </c>
      <c r="D1407" s="2" t="s">
        <v>224</v>
      </c>
      <c r="E1407" s="2">
        <v>1081.0999999999999</v>
      </c>
      <c r="F1407" s="2">
        <v>1082.2</v>
      </c>
      <c r="G1407" s="2">
        <v>1072.2</v>
      </c>
      <c r="H1407" s="2">
        <v>1067.5999999999999</v>
      </c>
      <c r="I1407" s="2">
        <v>1254.3</v>
      </c>
      <c r="J1407" s="2">
        <v>1378.1</v>
      </c>
      <c r="K1407" s="2">
        <v>1626.3</v>
      </c>
      <c r="L1407" s="2">
        <v>1845.1</v>
      </c>
      <c r="M1407" s="2">
        <v>1941.6</v>
      </c>
      <c r="N1407" s="2">
        <v>1950.5</v>
      </c>
      <c r="O1407" s="2">
        <v>1961.5</v>
      </c>
      <c r="P1407" s="2">
        <v>2016.7</v>
      </c>
      <c r="Q1407" s="2">
        <v>2024</v>
      </c>
      <c r="R1407" s="2">
        <v>195.6</v>
      </c>
      <c r="S1407" s="2" t="s">
        <v>5269</v>
      </c>
      <c r="T1407" s="2">
        <v>195.6</v>
      </c>
    </row>
    <row r="1408" spans="1:20">
      <c r="A1408" s="2" t="s">
        <v>4216</v>
      </c>
      <c r="B1408" s="2" t="s">
        <v>2071</v>
      </c>
      <c r="C1408" s="2" t="s">
        <v>72</v>
      </c>
      <c r="D1408" s="2" t="s">
        <v>224</v>
      </c>
      <c r="E1408" s="2">
        <v>1071.7</v>
      </c>
      <c r="F1408" s="2">
        <v>1068.9000000000001</v>
      </c>
      <c r="G1408" s="2">
        <v>1069.4000000000001</v>
      </c>
      <c r="H1408" s="2">
        <v>1076.2</v>
      </c>
      <c r="I1408" s="2">
        <v>1172.7</v>
      </c>
      <c r="J1408" s="2">
        <v>1269.5999999999999</v>
      </c>
      <c r="K1408" s="2">
        <v>1496.5</v>
      </c>
      <c r="L1408" s="2">
        <v>1690.9</v>
      </c>
      <c r="M1408" s="2">
        <v>1788.6</v>
      </c>
      <c r="N1408" s="2">
        <v>1797</v>
      </c>
      <c r="O1408" s="2">
        <v>1805.3</v>
      </c>
      <c r="P1408" s="2">
        <v>1829.9</v>
      </c>
      <c r="Q1408" s="2">
        <v>1837.3</v>
      </c>
      <c r="R1408" s="2">
        <v>274</v>
      </c>
      <c r="S1408" s="2" t="s">
        <v>5269</v>
      </c>
      <c r="T1408" s="2">
        <v>274</v>
      </c>
    </row>
    <row r="1409" spans="1:20">
      <c r="A1409" s="2" t="s">
        <v>4217</v>
      </c>
      <c r="B1409" s="2" t="s">
        <v>2072</v>
      </c>
      <c r="C1409" s="2" t="s">
        <v>72</v>
      </c>
      <c r="D1409" s="2" t="s">
        <v>224</v>
      </c>
      <c r="E1409" s="2">
        <v>992.4</v>
      </c>
      <c r="F1409" s="2">
        <v>989.6</v>
      </c>
      <c r="G1409" s="2">
        <v>989.9</v>
      </c>
      <c r="H1409" s="2">
        <v>996.4</v>
      </c>
      <c r="I1409" s="2">
        <v>1098.5</v>
      </c>
      <c r="J1409" s="2">
        <v>1199.0999999999999</v>
      </c>
      <c r="K1409" s="2">
        <v>1430.9</v>
      </c>
      <c r="L1409" s="2">
        <v>1630.4</v>
      </c>
      <c r="M1409" s="2">
        <v>1728.6</v>
      </c>
      <c r="N1409" s="2">
        <v>1737.1</v>
      </c>
      <c r="O1409" s="2">
        <v>1745.9</v>
      </c>
      <c r="P1409" s="2">
        <v>1776</v>
      </c>
      <c r="Q1409" s="2">
        <v>1783.5</v>
      </c>
      <c r="R1409" s="2">
        <v>277.5</v>
      </c>
      <c r="S1409" s="2" t="s">
        <v>5269</v>
      </c>
      <c r="T1409" s="2">
        <v>277.5</v>
      </c>
    </row>
    <row r="1410" spans="1:20">
      <c r="A1410" s="2" t="s">
        <v>4218</v>
      </c>
      <c r="B1410" s="2" t="s">
        <v>2073</v>
      </c>
      <c r="C1410" s="2" t="s">
        <v>72</v>
      </c>
      <c r="D1410" s="2" t="s">
        <v>224</v>
      </c>
      <c r="E1410" s="2">
        <v>1124.2</v>
      </c>
      <c r="F1410" s="2">
        <v>1122.4000000000001</v>
      </c>
      <c r="G1410" s="2">
        <v>1119.7</v>
      </c>
      <c r="H1410" s="2">
        <v>1123.2</v>
      </c>
      <c r="I1410" s="2">
        <v>1250.5</v>
      </c>
      <c r="J1410" s="2">
        <v>1357.6</v>
      </c>
      <c r="K1410" s="2">
        <v>1594.5</v>
      </c>
      <c r="L1410" s="2">
        <v>1797.6</v>
      </c>
      <c r="M1410" s="2">
        <v>1896</v>
      </c>
      <c r="N1410" s="2">
        <v>1904.5</v>
      </c>
      <c r="O1410" s="2">
        <v>1913.6</v>
      </c>
      <c r="P1410" s="2">
        <v>1945.7</v>
      </c>
      <c r="Q1410" s="2">
        <v>1953.2</v>
      </c>
      <c r="R1410" s="2">
        <v>139.4</v>
      </c>
      <c r="S1410" s="2" t="s">
        <v>5269</v>
      </c>
      <c r="T1410" s="2">
        <v>139.4</v>
      </c>
    </row>
    <row r="1411" spans="1:20">
      <c r="A1411" s="2" t="s">
        <v>4219</v>
      </c>
      <c r="B1411" s="2" t="s">
        <v>2075</v>
      </c>
      <c r="C1411" s="2" t="s">
        <v>72</v>
      </c>
      <c r="D1411" s="2" t="s">
        <v>224</v>
      </c>
      <c r="E1411" s="2">
        <v>844.2</v>
      </c>
      <c r="F1411" s="2">
        <v>846.1</v>
      </c>
      <c r="G1411" s="2">
        <v>834.3</v>
      </c>
      <c r="H1411" s="2">
        <v>827.7</v>
      </c>
      <c r="I1411" s="2">
        <v>1027.2</v>
      </c>
      <c r="J1411" s="2">
        <v>1153.3</v>
      </c>
      <c r="K1411" s="2">
        <v>1399.8</v>
      </c>
      <c r="L1411" s="2">
        <v>1620.7</v>
      </c>
      <c r="M1411" s="2">
        <v>1715.1</v>
      </c>
      <c r="N1411" s="2">
        <v>1724.1</v>
      </c>
      <c r="O1411" s="2">
        <v>1735.6</v>
      </c>
      <c r="P1411" s="2">
        <v>1798.8</v>
      </c>
      <c r="Q1411" s="2">
        <v>1806</v>
      </c>
      <c r="R1411" s="2">
        <v>366.1</v>
      </c>
      <c r="S1411" s="2" t="s">
        <v>5269</v>
      </c>
      <c r="T1411" s="2">
        <v>366.1</v>
      </c>
    </row>
    <row r="1412" spans="1:20">
      <c r="A1412" s="2" t="s">
        <v>4220</v>
      </c>
      <c r="B1412" s="2" t="s">
        <v>2077</v>
      </c>
      <c r="C1412" s="2" t="s">
        <v>72</v>
      </c>
      <c r="D1412" s="2" t="s">
        <v>224</v>
      </c>
      <c r="E1412" s="2">
        <v>1058.5</v>
      </c>
      <c r="F1412" s="2">
        <v>1056.7</v>
      </c>
      <c r="G1412" s="2">
        <v>1054.0999999999999</v>
      </c>
      <c r="H1412" s="2">
        <v>1057.8</v>
      </c>
      <c r="I1412" s="2">
        <v>1184.7</v>
      </c>
      <c r="J1412" s="2">
        <v>1292.5</v>
      </c>
      <c r="K1412" s="2">
        <v>1530.4</v>
      </c>
      <c r="L1412" s="2">
        <v>1734.9</v>
      </c>
      <c r="M1412" s="2">
        <v>1833.3</v>
      </c>
      <c r="N1412" s="2">
        <v>1841.9</v>
      </c>
      <c r="O1412" s="2">
        <v>1851.2</v>
      </c>
      <c r="P1412" s="2">
        <v>1885.4</v>
      </c>
      <c r="Q1412" s="2">
        <v>1892.8</v>
      </c>
      <c r="R1412" s="2">
        <v>163.69999999999999</v>
      </c>
      <c r="S1412" s="2" t="s">
        <v>5269</v>
      </c>
      <c r="T1412" s="2">
        <v>163.69999999999999</v>
      </c>
    </row>
    <row r="1413" spans="1:20">
      <c r="A1413" s="2" t="s">
        <v>4221</v>
      </c>
      <c r="B1413" s="2" t="s">
        <v>2079</v>
      </c>
      <c r="C1413" s="2" t="s">
        <v>72</v>
      </c>
      <c r="D1413" s="2" t="s">
        <v>224</v>
      </c>
      <c r="E1413" s="2">
        <v>1247.4000000000001</v>
      </c>
      <c r="F1413" s="2">
        <v>1246.2</v>
      </c>
      <c r="G1413" s="2">
        <v>1241.8</v>
      </c>
      <c r="H1413" s="2">
        <v>1243.4000000000001</v>
      </c>
      <c r="I1413" s="2">
        <v>1385</v>
      </c>
      <c r="J1413" s="2">
        <v>1495.8</v>
      </c>
      <c r="K1413" s="2">
        <v>1735.6</v>
      </c>
      <c r="L1413" s="2">
        <v>1941.2</v>
      </c>
      <c r="M1413" s="2">
        <v>2039.6</v>
      </c>
      <c r="N1413" s="2">
        <v>2048.3000000000002</v>
      </c>
      <c r="O1413" s="2">
        <v>2057.5</v>
      </c>
      <c r="P1413" s="2">
        <v>2091.6</v>
      </c>
      <c r="Q1413" s="2">
        <v>2099.1</v>
      </c>
      <c r="R1413" s="2">
        <v>119.4</v>
      </c>
      <c r="S1413" s="2" t="s">
        <v>5269</v>
      </c>
      <c r="T1413" s="2">
        <v>119.4</v>
      </c>
    </row>
    <row r="1414" spans="1:20">
      <c r="A1414" s="2" t="s">
        <v>4222</v>
      </c>
      <c r="B1414" s="2" t="s">
        <v>2081</v>
      </c>
      <c r="C1414" s="2" t="s">
        <v>72</v>
      </c>
      <c r="D1414" s="2" t="s">
        <v>224</v>
      </c>
      <c r="E1414" s="2">
        <v>741.6</v>
      </c>
      <c r="F1414" s="2">
        <v>741</v>
      </c>
      <c r="G1414" s="2">
        <v>735.5</v>
      </c>
      <c r="H1414" s="2">
        <v>736.8</v>
      </c>
      <c r="I1414" s="2">
        <v>900.1</v>
      </c>
      <c r="J1414" s="2">
        <v>1022.8</v>
      </c>
      <c r="K1414" s="2">
        <v>1270.9000000000001</v>
      </c>
      <c r="L1414" s="2">
        <v>1489.5</v>
      </c>
      <c r="M1414" s="2">
        <v>1586</v>
      </c>
      <c r="N1414" s="2">
        <v>1595</v>
      </c>
      <c r="O1414" s="2">
        <v>1605.9</v>
      </c>
      <c r="P1414" s="2">
        <v>1662</v>
      </c>
      <c r="Q1414" s="2">
        <v>1669.3</v>
      </c>
      <c r="R1414" s="2">
        <v>408.6</v>
      </c>
      <c r="S1414" s="2" t="s">
        <v>5269</v>
      </c>
      <c r="T1414" s="2">
        <v>408.6</v>
      </c>
    </row>
    <row r="1415" spans="1:20">
      <c r="A1415" s="2" t="s">
        <v>4223</v>
      </c>
      <c r="B1415" s="2" t="s">
        <v>2082</v>
      </c>
      <c r="C1415" s="2" t="s">
        <v>72</v>
      </c>
      <c r="D1415" s="2" t="s">
        <v>224</v>
      </c>
      <c r="E1415" s="2">
        <v>1198.5</v>
      </c>
      <c r="F1415" s="2">
        <v>1197.5</v>
      </c>
      <c r="G1415" s="2">
        <v>1192.8</v>
      </c>
      <c r="H1415" s="2">
        <v>1194.0999999999999</v>
      </c>
      <c r="I1415" s="2">
        <v>1338.5</v>
      </c>
      <c r="J1415" s="2">
        <v>1450.6</v>
      </c>
      <c r="K1415" s="2">
        <v>1691.7</v>
      </c>
      <c r="L1415" s="2">
        <v>1898.9</v>
      </c>
      <c r="M1415" s="2">
        <v>1997.4</v>
      </c>
      <c r="N1415" s="2">
        <v>2006</v>
      </c>
      <c r="O1415" s="2">
        <v>2015.5</v>
      </c>
      <c r="P1415" s="2">
        <v>2051.6999999999998</v>
      </c>
      <c r="Q1415" s="2">
        <v>2059.1</v>
      </c>
      <c r="R1415" s="2">
        <v>72.8</v>
      </c>
      <c r="S1415" s="2" t="s">
        <v>5269</v>
      </c>
      <c r="T1415" s="2">
        <v>72.8</v>
      </c>
    </row>
    <row r="1416" spans="1:20">
      <c r="A1416" s="2" t="s">
        <v>4224</v>
      </c>
      <c r="B1416" s="2" t="s">
        <v>2084</v>
      </c>
      <c r="C1416" s="2" t="s">
        <v>72</v>
      </c>
      <c r="D1416" s="2" t="s">
        <v>224</v>
      </c>
      <c r="E1416" s="2">
        <v>943.4</v>
      </c>
      <c r="F1416" s="2">
        <v>943.7</v>
      </c>
      <c r="G1416" s="2">
        <v>935.4</v>
      </c>
      <c r="H1416" s="2">
        <v>933.1</v>
      </c>
      <c r="I1416" s="2">
        <v>1108.7</v>
      </c>
      <c r="J1416" s="2">
        <v>1230.9000000000001</v>
      </c>
      <c r="K1416" s="2">
        <v>1478.9</v>
      </c>
      <c r="L1416" s="2">
        <v>1696.5</v>
      </c>
      <c r="M1416" s="2">
        <v>1793.5</v>
      </c>
      <c r="N1416" s="2">
        <v>1802.4</v>
      </c>
      <c r="O1416" s="2">
        <v>1813.2</v>
      </c>
      <c r="P1416" s="2">
        <v>1866.1</v>
      </c>
      <c r="Q1416" s="2">
        <v>1873.5</v>
      </c>
      <c r="R1416" s="2">
        <v>224.4</v>
      </c>
      <c r="S1416" s="2" t="s">
        <v>5269</v>
      </c>
      <c r="T1416" s="2">
        <v>224.4</v>
      </c>
    </row>
    <row r="1417" spans="1:20">
      <c r="A1417" s="2" t="s">
        <v>4225</v>
      </c>
      <c r="B1417" s="2" t="s">
        <v>2085</v>
      </c>
      <c r="C1417" s="2" t="s">
        <v>72</v>
      </c>
      <c r="D1417" s="2" t="s">
        <v>224</v>
      </c>
      <c r="E1417" s="2">
        <v>1279.8</v>
      </c>
      <c r="F1417" s="2">
        <v>1278.2</v>
      </c>
      <c r="G1417" s="2">
        <v>1275.0999999999999</v>
      </c>
      <c r="H1417" s="2">
        <v>1278.2</v>
      </c>
      <c r="I1417" s="2">
        <v>1406.7</v>
      </c>
      <c r="J1417" s="2">
        <v>1512.7</v>
      </c>
      <c r="K1417" s="2">
        <v>1747.8</v>
      </c>
      <c r="L1417" s="2">
        <v>1948.3</v>
      </c>
      <c r="M1417" s="2">
        <v>2046.5</v>
      </c>
      <c r="N1417" s="2">
        <v>2055</v>
      </c>
      <c r="O1417" s="2">
        <v>2063.6999999999998</v>
      </c>
      <c r="P1417" s="2">
        <v>2092.1</v>
      </c>
      <c r="Q1417" s="2">
        <v>2099.5</v>
      </c>
      <c r="R1417" s="2">
        <v>190.3</v>
      </c>
      <c r="S1417" s="2" t="s">
        <v>5269</v>
      </c>
      <c r="T1417" s="2">
        <v>190.3</v>
      </c>
    </row>
    <row r="1418" spans="1:20">
      <c r="A1418" s="2" t="s">
        <v>4226</v>
      </c>
      <c r="B1418" s="2" t="s">
        <v>2087</v>
      </c>
      <c r="C1418" s="2" t="s">
        <v>72</v>
      </c>
      <c r="D1418" s="2" t="s">
        <v>224</v>
      </c>
      <c r="E1418" s="2">
        <v>876.9</v>
      </c>
      <c r="F1418" s="2">
        <v>875.4</v>
      </c>
      <c r="G1418" s="2">
        <v>871.9</v>
      </c>
      <c r="H1418" s="2">
        <v>874.9</v>
      </c>
      <c r="I1418" s="2">
        <v>1015.5</v>
      </c>
      <c r="J1418" s="2">
        <v>1130.5</v>
      </c>
      <c r="K1418" s="2">
        <v>1375.1</v>
      </c>
      <c r="L1418" s="2">
        <v>1587.6</v>
      </c>
      <c r="M1418" s="2">
        <v>1685.7</v>
      </c>
      <c r="N1418" s="2">
        <v>1694.5</v>
      </c>
      <c r="O1418" s="2">
        <v>1704.7</v>
      </c>
      <c r="P1418" s="2">
        <v>1749.9</v>
      </c>
      <c r="Q1418" s="2">
        <v>1757.3</v>
      </c>
      <c r="R1418" s="2">
        <v>283.8</v>
      </c>
      <c r="S1418" s="2" t="s">
        <v>5269</v>
      </c>
      <c r="T1418" s="2">
        <v>283.8</v>
      </c>
    </row>
    <row r="1419" spans="1:20">
      <c r="A1419" s="2" t="s">
        <v>4227</v>
      </c>
      <c r="B1419" s="2" t="s">
        <v>2088</v>
      </c>
      <c r="C1419" s="2" t="s">
        <v>72</v>
      </c>
      <c r="D1419" s="2" t="s">
        <v>224</v>
      </c>
      <c r="E1419" s="2">
        <v>1141.5</v>
      </c>
      <c r="F1419" s="2">
        <v>1141.0999999999999</v>
      </c>
      <c r="G1419" s="2">
        <v>1134.5999999999999</v>
      </c>
      <c r="H1419" s="2">
        <v>1134</v>
      </c>
      <c r="I1419" s="2">
        <v>1294.2</v>
      </c>
      <c r="J1419" s="2">
        <v>1411.4</v>
      </c>
      <c r="K1419" s="2">
        <v>1656.6</v>
      </c>
      <c r="L1419" s="2">
        <v>1869.2</v>
      </c>
      <c r="M1419" s="2">
        <v>1967.3</v>
      </c>
      <c r="N1419" s="2">
        <v>1976.1</v>
      </c>
      <c r="O1419" s="2">
        <v>1986.2</v>
      </c>
      <c r="P1419" s="2">
        <v>2029.5</v>
      </c>
      <c r="Q1419" s="2">
        <v>2037</v>
      </c>
      <c r="R1419" s="2">
        <v>30.1</v>
      </c>
      <c r="S1419" s="2" t="s">
        <v>5269</v>
      </c>
      <c r="T1419" s="2">
        <v>30.1</v>
      </c>
    </row>
    <row r="1420" spans="1:20">
      <c r="A1420" s="2" t="s">
        <v>4228</v>
      </c>
      <c r="B1420" s="2" t="s">
        <v>2090</v>
      </c>
      <c r="C1420" s="2" t="s">
        <v>72</v>
      </c>
      <c r="D1420" s="2" t="s">
        <v>224</v>
      </c>
      <c r="E1420" s="2">
        <v>967.1</v>
      </c>
      <c r="F1420" s="2">
        <v>966.2</v>
      </c>
      <c r="G1420" s="2">
        <v>961.2</v>
      </c>
      <c r="H1420" s="2">
        <v>962.5</v>
      </c>
      <c r="I1420" s="2">
        <v>1112.7</v>
      </c>
      <c r="J1420" s="2">
        <v>1228.5999999999999</v>
      </c>
      <c r="K1420" s="2">
        <v>1473.4</v>
      </c>
      <c r="L1420" s="2">
        <v>1685.9</v>
      </c>
      <c r="M1420" s="2">
        <v>1784</v>
      </c>
      <c r="N1420" s="2">
        <v>1792.8</v>
      </c>
      <c r="O1420" s="2">
        <v>1802.9</v>
      </c>
      <c r="P1420" s="2">
        <v>1847.2</v>
      </c>
      <c r="Q1420" s="2">
        <v>1854.7</v>
      </c>
      <c r="R1420" s="2">
        <v>186</v>
      </c>
      <c r="S1420" s="2" t="s">
        <v>5269</v>
      </c>
      <c r="T1420" s="2">
        <v>186</v>
      </c>
    </row>
    <row r="1421" spans="1:20">
      <c r="A1421" s="2" t="s">
        <v>4229</v>
      </c>
      <c r="B1421" s="2" t="s">
        <v>2092</v>
      </c>
      <c r="C1421" s="2" t="s">
        <v>72</v>
      </c>
      <c r="D1421" s="2" t="s">
        <v>224</v>
      </c>
      <c r="E1421" s="2">
        <v>1036</v>
      </c>
      <c r="F1421" s="2">
        <v>1037.8</v>
      </c>
      <c r="G1421" s="2">
        <v>1025.9000000000001</v>
      </c>
      <c r="H1421" s="2">
        <v>1019</v>
      </c>
      <c r="I1421" s="2">
        <v>1218.0999999999999</v>
      </c>
      <c r="J1421" s="2">
        <v>1344</v>
      </c>
      <c r="K1421" s="2">
        <v>1591</v>
      </c>
      <c r="L1421" s="2">
        <v>1811.7</v>
      </c>
      <c r="M1421" s="2">
        <v>1906.5</v>
      </c>
      <c r="N1421" s="2">
        <v>1915.4</v>
      </c>
      <c r="O1421" s="2">
        <v>1926.9</v>
      </c>
      <c r="P1421" s="2">
        <v>1988.5</v>
      </c>
      <c r="Q1421" s="2">
        <v>1995.8</v>
      </c>
      <c r="R1421" s="2">
        <v>290.39999999999998</v>
      </c>
      <c r="S1421" s="2" t="s">
        <v>5269</v>
      </c>
      <c r="T1421" s="2">
        <v>290.39999999999998</v>
      </c>
    </row>
    <row r="1422" spans="1:20">
      <c r="A1422" s="2" t="s">
        <v>4230</v>
      </c>
      <c r="B1422" s="2" t="s">
        <v>2094</v>
      </c>
      <c r="C1422" s="2" t="s">
        <v>72</v>
      </c>
      <c r="D1422" s="2" t="s">
        <v>224</v>
      </c>
      <c r="E1422" s="2">
        <v>1082.5</v>
      </c>
      <c r="F1422" s="2">
        <v>1082.4000000000001</v>
      </c>
      <c r="G1422" s="2">
        <v>1075.2</v>
      </c>
      <c r="H1422" s="2">
        <v>1074</v>
      </c>
      <c r="I1422" s="2">
        <v>1239.4000000000001</v>
      </c>
      <c r="J1422" s="2">
        <v>1358.2</v>
      </c>
      <c r="K1422" s="2">
        <v>1604.7</v>
      </c>
      <c r="L1422" s="2">
        <v>1819.1</v>
      </c>
      <c r="M1422" s="2">
        <v>1916.9</v>
      </c>
      <c r="N1422" s="2">
        <v>1925.8</v>
      </c>
      <c r="O1422" s="2">
        <v>1936.1</v>
      </c>
      <c r="P1422" s="2">
        <v>1982.5</v>
      </c>
      <c r="Q1422" s="2">
        <v>1989.9</v>
      </c>
      <c r="R1422" s="2">
        <v>85.1</v>
      </c>
      <c r="S1422" s="2" t="s">
        <v>5269</v>
      </c>
      <c r="T1422" s="2">
        <v>85.1</v>
      </c>
    </row>
    <row r="1423" spans="1:20">
      <c r="A1423" s="2" t="s">
        <v>4231</v>
      </c>
      <c r="B1423" s="2" t="s">
        <v>2096</v>
      </c>
      <c r="C1423" s="2" t="s">
        <v>72</v>
      </c>
      <c r="D1423" s="2" t="s">
        <v>224</v>
      </c>
      <c r="E1423" s="2">
        <v>945.4</v>
      </c>
      <c r="F1423" s="2">
        <v>947.4</v>
      </c>
      <c r="G1423" s="2">
        <v>935.3</v>
      </c>
      <c r="H1423" s="2">
        <v>928.2</v>
      </c>
      <c r="I1423" s="2">
        <v>1128.5999999999999</v>
      </c>
      <c r="J1423" s="2">
        <v>1254.7</v>
      </c>
      <c r="K1423" s="2">
        <v>1501.3</v>
      </c>
      <c r="L1423" s="2">
        <v>1722.2</v>
      </c>
      <c r="M1423" s="2">
        <v>1816.6</v>
      </c>
      <c r="N1423" s="2">
        <v>1825.6</v>
      </c>
      <c r="O1423" s="2">
        <v>1837.1</v>
      </c>
      <c r="P1423" s="2">
        <v>1900</v>
      </c>
      <c r="Q1423" s="2">
        <v>1907.2</v>
      </c>
      <c r="R1423" s="2">
        <v>321.39999999999998</v>
      </c>
      <c r="S1423" s="2" t="s">
        <v>5269</v>
      </c>
      <c r="T1423" s="2">
        <v>321.39999999999998</v>
      </c>
    </row>
    <row r="1424" spans="1:20">
      <c r="A1424" s="2" t="s">
        <v>4232</v>
      </c>
      <c r="B1424" s="2" t="s">
        <v>2098</v>
      </c>
      <c r="C1424" s="2" t="s">
        <v>72</v>
      </c>
      <c r="D1424" s="2" t="s">
        <v>224</v>
      </c>
      <c r="E1424" s="2">
        <v>1307.2</v>
      </c>
      <c r="F1424" s="2">
        <v>1305.5</v>
      </c>
      <c r="G1424" s="2">
        <v>1302.5</v>
      </c>
      <c r="H1424" s="2">
        <v>1305.7</v>
      </c>
      <c r="I1424" s="2">
        <v>1433.3</v>
      </c>
      <c r="J1424" s="2">
        <v>1538.9</v>
      </c>
      <c r="K1424" s="2">
        <v>1773.4</v>
      </c>
      <c r="L1424" s="2">
        <v>1973</v>
      </c>
      <c r="M1424" s="2">
        <v>2071.1999999999998</v>
      </c>
      <c r="N1424" s="2">
        <v>2079.6</v>
      </c>
      <c r="O1424" s="2">
        <v>2088.3000000000002</v>
      </c>
      <c r="P1424" s="2">
        <v>2115.6999999999998</v>
      </c>
      <c r="Q1424" s="2">
        <v>2123.1999999999998</v>
      </c>
      <c r="R1424" s="2">
        <v>213.7</v>
      </c>
      <c r="S1424" s="2" t="s">
        <v>5269</v>
      </c>
      <c r="T1424" s="2">
        <v>213.7</v>
      </c>
    </row>
    <row r="1425" spans="1:20">
      <c r="A1425" s="2" t="s">
        <v>4233</v>
      </c>
      <c r="B1425" s="2" t="s">
        <v>2100</v>
      </c>
      <c r="C1425" s="2" t="s">
        <v>72</v>
      </c>
      <c r="D1425" s="2" t="s">
        <v>224</v>
      </c>
      <c r="E1425" s="2">
        <v>991.3</v>
      </c>
      <c r="F1425" s="2">
        <v>993.4</v>
      </c>
      <c r="G1425" s="2">
        <v>981</v>
      </c>
      <c r="H1425" s="2">
        <v>973.4</v>
      </c>
      <c r="I1425" s="2">
        <v>1175.7</v>
      </c>
      <c r="J1425" s="2">
        <v>1301.9000000000001</v>
      </c>
      <c r="K1425" s="2">
        <v>1548.1</v>
      </c>
      <c r="L1425" s="2">
        <v>1769.1</v>
      </c>
      <c r="M1425" s="2">
        <v>1863.2</v>
      </c>
      <c r="N1425" s="2">
        <v>1872.2</v>
      </c>
      <c r="O1425" s="2">
        <v>1883.8</v>
      </c>
      <c r="P1425" s="2">
        <v>1947.4</v>
      </c>
      <c r="Q1425" s="2">
        <v>1954.7</v>
      </c>
      <c r="R1425" s="2">
        <v>322.7</v>
      </c>
      <c r="S1425" s="2" t="s">
        <v>5269</v>
      </c>
      <c r="T1425" s="2">
        <v>322.7</v>
      </c>
    </row>
    <row r="1426" spans="1:20">
      <c r="A1426" s="2" t="s">
        <v>4234</v>
      </c>
      <c r="B1426" s="2" t="s">
        <v>2102</v>
      </c>
      <c r="C1426" s="2" t="s">
        <v>72</v>
      </c>
      <c r="D1426" s="2" t="s">
        <v>224</v>
      </c>
      <c r="E1426" s="2">
        <v>1111</v>
      </c>
      <c r="F1426" s="2">
        <v>1109.2</v>
      </c>
      <c r="G1426" s="2">
        <v>1106.5999999999999</v>
      </c>
      <c r="H1426" s="2">
        <v>1110.3</v>
      </c>
      <c r="I1426" s="2">
        <v>1236.3</v>
      </c>
      <c r="J1426" s="2">
        <v>1343.2</v>
      </c>
      <c r="K1426" s="2">
        <v>1579.8</v>
      </c>
      <c r="L1426" s="2">
        <v>1782.8</v>
      </c>
      <c r="M1426" s="2">
        <v>1881.2</v>
      </c>
      <c r="N1426" s="2">
        <v>1889.7</v>
      </c>
      <c r="O1426" s="2">
        <v>1898.8</v>
      </c>
      <c r="P1426" s="2">
        <v>1930.9</v>
      </c>
      <c r="Q1426" s="2">
        <v>1938.4</v>
      </c>
      <c r="R1426" s="2">
        <v>147.6</v>
      </c>
      <c r="S1426" s="2" t="s">
        <v>5269</v>
      </c>
      <c r="T1426" s="2">
        <v>147.6</v>
      </c>
    </row>
    <row r="1427" spans="1:20">
      <c r="A1427" s="2" t="s">
        <v>4235</v>
      </c>
      <c r="B1427" s="2" t="s">
        <v>2104</v>
      </c>
      <c r="C1427" s="2" t="s">
        <v>72</v>
      </c>
      <c r="D1427" s="2" t="s">
        <v>224</v>
      </c>
      <c r="E1427" s="2">
        <v>999.6</v>
      </c>
      <c r="F1427" s="2">
        <v>998.5</v>
      </c>
      <c r="G1427" s="2">
        <v>994.1</v>
      </c>
      <c r="H1427" s="2">
        <v>995.9</v>
      </c>
      <c r="I1427" s="2">
        <v>1140.5</v>
      </c>
      <c r="J1427" s="2">
        <v>1254.4000000000001</v>
      </c>
      <c r="K1427" s="2">
        <v>1497.8</v>
      </c>
      <c r="L1427" s="2">
        <v>1708.3</v>
      </c>
      <c r="M1427" s="2">
        <v>1806.6</v>
      </c>
      <c r="N1427" s="2">
        <v>1815.4</v>
      </c>
      <c r="O1427" s="2">
        <v>1825.3</v>
      </c>
      <c r="P1427" s="2">
        <v>1866.8</v>
      </c>
      <c r="Q1427" s="2">
        <v>1874.3</v>
      </c>
      <c r="R1427" s="2">
        <v>161</v>
      </c>
      <c r="S1427" s="2" t="s">
        <v>5269</v>
      </c>
      <c r="T1427" s="2">
        <v>161</v>
      </c>
    </row>
    <row r="1428" spans="1:20">
      <c r="A1428" s="2" t="s">
        <v>4236</v>
      </c>
      <c r="B1428" s="2" t="s">
        <v>2106</v>
      </c>
      <c r="C1428" s="2" t="s">
        <v>72</v>
      </c>
      <c r="D1428" s="2" t="s">
        <v>224</v>
      </c>
      <c r="E1428" s="2">
        <v>1018.7</v>
      </c>
      <c r="F1428" s="2">
        <v>1017.5</v>
      </c>
      <c r="G1428" s="2">
        <v>1013.4</v>
      </c>
      <c r="H1428" s="2">
        <v>1015.5</v>
      </c>
      <c r="I1428" s="2">
        <v>1157</v>
      </c>
      <c r="J1428" s="2">
        <v>1269.8</v>
      </c>
      <c r="K1428" s="2">
        <v>1512.2</v>
      </c>
      <c r="L1428" s="2">
        <v>1721.6</v>
      </c>
      <c r="M1428" s="2">
        <v>1820</v>
      </c>
      <c r="N1428" s="2">
        <v>1828.7</v>
      </c>
      <c r="O1428" s="2">
        <v>1838.5</v>
      </c>
      <c r="P1428" s="2">
        <v>1878.5</v>
      </c>
      <c r="Q1428" s="2">
        <v>1885.9</v>
      </c>
      <c r="R1428" s="2">
        <v>149.19999999999999</v>
      </c>
      <c r="S1428" s="2" t="s">
        <v>5269</v>
      </c>
      <c r="T1428" s="2">
        <v>149.19999999999999</v>
      </c>
    </row>
    <row r="1429" spans="1:20">
      <c r="A1429" s="2" t="s">
        <v>4237</v>
      </c>
      <c r="B1429" s="2" t="s">
        <v>2107</v>
      </c>
      <c r="C1429" s="2" t="s">
        <v>72</v>
      </c>
      <c r="D1429" s="2" t="s">
        <v>224</v>
      </c>
      <c r="E1429" s="2">
        <v>1120.8</v>
      </c>
      <c r="F1429" s="2">
        <v>1119.0999999999999</v>
      </c>
      <c r="G1429" s="2">
        <v>1116.3</v>
      </c>
      <c r="H1429" s="2">
        <v>1119.8</v>
      </c>
      <c r="I1429" s="2">
        <v>1247.3</v>
      </c>
      <c r="J1429" s="2">
        <v>1354.5</v>
      </c>
      <c r="K1429" s="2">
        <v>1591.5</v>
      </c>
      <c r="L1429" s="2">
        <v>1794.7</v>
      </c>
      <c r="M1429" s="2">
        <v>1893.1</v>
      </c>
      <c r="N1429" s="2">
        <v>1901.7</v>
      </c>
      <c r="O1429" s="2">
        <v>1910.8</v>
      </c>
      <c r="P1429" s="2">
        <v>1943.1</v>
      </c>
      <c r="Q1429" s="2">
        <v>1950.5</v>
      </c>
      <c r="R1429" s="2">
        <v>139.19999999999999</v>
      </c>
      <c r="S1429" s="2" t="s">
        <v>5269</v>
      </c>
      <c r="T1429" s="2">
        <v>139.19999999999999</v>
      </c>
    </row>
    <row r="1430" spans="1:20">
      <c r="A1430" s="2" t="s">
        <v>4238</v>
      </c>
      <c r="B1430" s="2" t="s">
        <v>2109</v>
      </c>
      <c r="C1430" s="2" t="s">
        <v>72</v>
      </c>
      <c r="D1430" s="2" t="s">
        <v>224</v>
      </c>
      <c r="E1430" s="2">
        <v>910.7</v>
      </c>
      <c r="F1430" s="2">
        <v>910.5</v>
      </c>
      <c r="G1430" s="2">
        <v>903.6</v>
      </c>
      <c r="H1430" s="2">
        <v>902.8</v>
      </c>
      <c r="I1430" s="2">
        <v>1069.4000000000001</v>
      </c>
      <c r="J1430" s="2">
        <v>1189.9000000000001</v>
      </c>
      <c r="K1430" s="2">
        <v>1437.4</v>
      </c>
      <c r="L1430" s="2">
        <v>1653.8</v>
      </c>
      <c r="M1430" s="2">
        <v>1751.2</v>
      </c>
      <c r="N1430" s="2">
        <v>1760.1</v>
      </c>
      <c r="O1430" s="2">
        <v>1770.7</v>
      </c>
      <c r="P1430" s="2">
        <v>1821.5</v>
      </c>
      <c r="Q1430" s="2">
        <v>1828.9</v>
      </c>
      <c r="R1430" s="2">
        <v>242.2</v>
      </c>
      <c r="S1430" s="2" t="s">
        <v>5269</v>
      </c>
      <c r="T1430" s="2">
        <v>242.2</v>
      </c>
    </row>
    <row r="1431" spans="1:20">
      <c r="A1431" s="2" t="s">
        <v>4239</v>
      </c>
      <c r="B1431" s="2" t="s">
        <v>2111</v>
      </c>
      <c r="C1431" s="2" t="s">
        <v>72</v>
      </c>
      <c r="D1431" s="2" t="s">
        <v>224</v>
      </c>
      <c r="E1431" s="2">
        <v>1080.3</v>
      </c>
      <c r="F1431" s="2">
        <v>1077.4000000000001</v>
      </c>
      <c r="G1431" s="2">
        <v>1078</v>
      </c>
      <c r="H1431" s="2">
        <v>1084.9000000000001</v>
      </c>
      <c r="I1431" s="2">
        <v>1180.3</v>
      </c>
      <c r="J1431" s="2">
        <v>1276.4000000000001</v>
      </c>
      <c r="K1431" s="2">
        <v>1502.6</v>
      </c>
      <c r="L1431" s="2">
        <v>1696.2</v>
      </c>
      <c r="M1431" s="2">
        <v>1793.9</v>
      </c>
      <c r="N1431" s="2">
        <v>1802.2</v>
      </c>
      <c r="O1431" s="2">
        <v>1810.5</v>
      </c>
      <c r="P1431" s="2">
        <v>1834.3</v>
      </c>
      <c r="Q1431" s="2">
        <v>1841.7</v>
      </c>
      <c r="R1431" s="2">
        <v>277.8</v>
      </c>
      <c r="S1431" s="2" t="s">
        <v>5269</v>
      </c>
      <c r="T1431" s="2">
        <v>277.8</v>
      </c>
    </row>
    <row r="1432" spans="1:20">
      <c r="A1432" s="2" t="s">
        <v>4240</v>
      </c>
      <c r="B1432" s="2" t="s">
        <v>2113</v>
      </c>
      <c r="C1432" s="2" t="s">
        <v>72</v>
      </c>
      <c r="D1432" s="2" t="s">
        <v>224</v>
      </c>
      <c r="E1432" s="2">
        <v>1114.0999999999999</v>
      </c>
      <c r="F1432" s="2">
        <v>1114.0999999999999</v>
      </c>
      <c r="G1432" s="2">
        <v>1106.5999999999999</v>
      </c>
      <c r="H1432" s="2">
        <v>1104.9000000000001</v>
      </c>
      <c r="I1432" s="2">
        <v>1273.0999999999999</v>
      </c>
      <c r="J1432" s="2">
        <v>1392.6</v>
      </c>
      <c r="K1432" s="2">
        <v>1639.3</v>
      </c>
      <c r="L1432" s="2">
        <v>1854.1</v>
      </c>
      <c r="M1432" s="2">
        <v>1951.9</v>
      </c>
      <c r="N1432" s="2">
        <v>1960.8</v>
      </c>
      <c r="O1432" s="2">
        <v>1971.1</v>
      </c>
      <c r="P1432" s="2">
        <v>2018.1</v>
      </c>
      <c r="Q1432" s="2">
        <v>2025.6</v>
      </c>
      <c r="R1432" s="2">
        <v>80.400000000000006</v>
      </c>
      <c r="S1432" s="2" t="s">
        <v>5269</v>
      </c>
      <c r="T1432" s="2">
        <v>80.400000000000006</v>
      </c>
    </row>
    <row r="1433" spans="1:20">
      <c r="A1433" s="2" t="s">
        <v>4241</v>
      </c>
      <c r="B1433" s="2" t="s">
        <v>2115</v>
      </c>
      <c r="C1433" s="2" t="s">
        <v>72</v>
      </c>
      <c r="D1433" s="2" t="s">
        <v>224</v>
      </c>
      <c r="E1433" s="2">
        <v>1070.9000000000001</v>
      </c>
      <c r="F1433" s="2">
        <v>1068</v>
      </c>
      <c r="G1433" s="2">
        <v>1068.5999999999999</v>
      </c>
      <c r="H1433" s="2">
        <v>1075.3</v>
      </c>
      <c r="I1433" s="2">
        <v>1172</v>
      </c>
      <c r="J1433" s="2">
        <v>1268.8</v>
      </c>
      <c r="K1433" s="2">
        <v>1495.8</v>
      </c>
      <c r="L1433" s="2">
        <v>1690.2</v>
      </c>
      <c r="M1433" s="2">
        <v>1788</v>
      </c>
      <c r="N1433" s="2">
        <v>1796.3</v>
      </c>
      <c r="O1433" s="2">
        <v>1804.7</v>
      </c>
      <c r="P1433" s="2">
        <v>1829.3</v>
      </c>
      <c r="Q1433" s="2">
        <v>1836.7</v>
      </c>
      <c r="R1433" s="2">
        <v>273.89999999999998</v>
      </c>
      <c r="S1433" s="2" t="s">
        <v>5269</v>
      </c>
      <c r="T1433" s="2">
        <v>273.89999999999998</v>
      </c>
    </row>
    <row r="1434" spans="1:20">
      <c r="A1434" s="2" t="s">
        <v>4242</v>
      </c>
      <c r="B1434" s="2" t="s">
        <v>2116</v>
      </c>
      <c r="C1434" s="2" t="s">
        <v>72</v>
      </c>
      <c r="D1434" s="2" t="s">
        <v>224</v>
      </c>
      <c r="E1434" s="2">
        <v>1120.7</v>
      </c>
      <c r="F1434" s="2">
        <v>1121.0999999999999</v>
      </c>
      <c r="G1434" s="2">
        <v>1112.5999999999999</v>
      </c>
      <c r="H1434" s="2">
        <v>1109.8</v>
      </c>
      <c r="I1434" s="2">
        <v>1285.3</v>
      </c>
      <c r="J1434" s="2">
        <v>1406.6</v>
      </c>
      <c r="K1434" s="2">
        <v>1654.2</v>
      </c>
      <c r="L1434" s="2">
        <v>1870.6</v>
      </c>
      <c r="M1434" s="2">
        <v>1968</v>
      </c>
      <c r="N1434" s="2">
        <v>1976.9</v>
      </c>
      <c r="O1434" s="2">
        <v>1987.5</v>
      </c>
      <c r="P1434" s="2">
        <v>2037.3</v>
      </c>
      <c r="Q1434" s="2">
        <v>2044.8</v>
      </c>
      <c r="R1434" s="2">
        <v>120.4</v>
      </c>
      <c r="S1434" s="2" t="s">
        <v>5269</v>
      </c>
      <c r="T1434" s="2">
        <v>120.4</v>
      </c>
    </row>
    <row r="1435" spans="1:20">
      <c r="A1435" s="2" t="s">
        <v>4243</v>
      </c>
      <c r="B1435" s="2" t="s">
        <v>2117</v>
      </c>
      <c r="C1435" s="2" t="s">
        <v>72</v>
      </c>
      <c r="D1435" s="2" t="s">
        <v>224</v>
      </c>
      <c r="E1435" s="2">
        <v>1288.5999999999999</v>
      </c>
      <c r="F1435" s="2">
        <v>1286.8</v>
      </c>
      <c r="G1435" s="2">
        <v>1284.3</v>
      </c>
      <c r="H1435" s="2">
        <v>1287.9000000000001</v>
      </c>
      <c r="I1435" s="2">
        <v>1411</v>
      </c>
      <c r="J1435" s="2">
        <v>1515.1</v>
      </c>
      <c r="K1435" s="2">
        <v>1748.1</v>
      </c>
      <c r="L1435" s="2">
        <v>1946.3</v>
      </c>
      <c r="M1435" s="2">
        <v>2044.3</v>
      </c>
      <c r="N1435" s="2">
        <v>2052.6999999999998</v>
      </c>
      <c r="O1435" s="2">
        <v>2061.3000000000002</v>
      </c>
      <c r="P1435" s="2">
        <v>2087.4</v>
      </c>
      <c r="Q1435" s="2">
        <v>2094.8000000000002</v>
      </c>
      <c r="R1435" s="2">
        <v>217.3</v>
      </c>
      <c r="S1435" s="2" t="s">
        <v>5269</v>
      </c>
      <c r="T1435" s="2">
        <v>217.3</v>
      </c>
    </row>
    <row r="1436" spans="1:20">
      <c r="A1436" s="2" t="s">
        <v>4244</v>
      </c>
      <c r="B1436" s="2" t="s">
        <v>2119</v>
      </c>
      <c r="C1436" s="2" t="s">
        <v>72</v>
      </c>
      <c r="D1436" s="2" t="s">
        <v>224</v>
      </c>
      <c r="E1436" s="2">
        <v>740.7</v>
      </c>
      <c r="F1436" s="2">
        <v>740</v>
      </c>
      <c r="G1436" s="2">
        <v>734.5</v>
      </c>
      <c r="H1436" s="2">
        <v>735.9</v>
      </c>
      <c r="I1436" s="2">
        <v>899.3</v>
      </c>
      <c r="J1436" s="2">
        <v>1022</v>
      </c>
      <c r="K1436" s="2">
        <v>1270.2</v>
      </c>
      <c r="L1436" s="2">
        <v>1488.8</v>
      </c>
      <c r="M1436" s="2">
        <v>1585.3</v>
      </c>
      <c r="N1436" s="2">
        <v>1594.2</v>
      </c>
      <c r="O1436" s="2">
        <v>1605.2</v>
      </c>
      <c r="P1436" s="2">
        <v>1661.3</v>
      </c>
      <c r="Q1436" s="2">
        <v>1668.7</v>
      </c>
      <c r="R1436" s="2">
        <v>409.5</v>
      </c>
      <c r="S1436" s="2" t="s">
        <v>5269</v>
      </c>
      <c r="T1436" s="2">
        <v>409.5</v>
      </c>
    </row>
    <row r="1437" spans="1:20">
      <c r="A1437" s="2" t="s">
        <v>4245</v>
      </c>
      <c r="B1437" s="2" t="s">
        <v>2120</v>
      </c>
      <c r="C1437" s="2" t="s">
        <v>72</v>
      </c>
      <c r="D1437" s="2" t="s">
        <v>224</v>
      </c>
      <c r="E1437" s="2">
        <v>1173.9000000000001</v>
      </c>
      <c r="F1437" s="2">
        <v>1172.8</v>
      </c>
      <c r="G1437" s="2">
        <v>1168.4000000000001</v>
      </c>
      <c r="H1437" s="2">
        <v>1170.2</v>
      </c>
      <c r="I1437" s="2">
        <v>1311.3</v>
      </c>
      <c r="J1437" s="2">
        <v>1422.4</v>
      </c>
      <c r="K1437" s="2">
        <v>1662.8</v>
      </c>
      <c r="L1437" s="2">
        <v>1869.4</v>
      </c>
      <c r="M1437" s="2">
        <v>1967.8</v>
      </c>
      <c r="N1437" s="2">
        <v>1976.4</v>
      </c>
      <c r="O1437" s="2">
        <v>1985.8</v>
      </c>
      <c r="P1437" s="2">
        <v>2021.4</v>
      </c>
      <c r="Q1437" s="2">
        <v>2028.8</v>
      </c>
      <c r="R1437" s="2">
        <v>75.8</v>
      </c>
      <c r="S1437" s="2" t="s">
        <v>5269</v>
      </c>
      <c r="T1437" s="2">
        <v>75.8</v>
      </c>
    </row>
    <row r="1438" spans="1:20">
      <c r="A1438" s="2" t="s">
        <v>4246</v>
      </c>
      <c r="B1438" s="2" t="s">
        <v>2122</v>
      </c>
      <c r="C1438" s="2" t="s">
        <v>72</v>
      </c>
      <c r="D1438" s="2" t="s">
        <v>224</v>
      </c>
      <c r="E1438" s="2">
        <v>1208.2</v>
      </c>
      <c r="F1438" s="2">
        <v>1207.0999999999999</v>
      </c>
      <c r="G1438" s="2">
        <v>1202.5</v>
      </c>
      <c r="H1438" s="2">
        <v>1204</v>
      </c>
      <c r="I1438" s="2">
        <v>1347.3</v>
      </c>
      <c r="J1438" s="2">
        <v>1458.9</v>
      </c>
      <c r="K1438" s="2">
        <v>1699.6</v>
      </c>
      <c r="L1438" s="2">
        <v>1906.4</v>
      </c>
      <c r="M1438" s="2">
        <v>2004.8</v>
      </c>
      <c r="N1438" s="2">
        <v>2013.4</v>
      </c>
      <c r="O1438" s="2">
        <v>2022.9</v>
      </c>
      <c r="P1438" s="2">
        <v>2058.4</v>
      </c>
      <c r="Q1438" s="2">
        <v>2065.9</v>
      </c>
      <c r="R1438" s="2">
        <v>83.6</v>
      </c>
      <c r="S1438" s="2" t="s">
        <v>5269</v>
      </c>
      <c r="T1438" s="2">
        <v>83.6</v>
      </c>
    </row>
    <row r="1439" spans="1:20">
      <c r="A1439" s="2" t="s">
        <v>4247</v>
      </c>
      <c r="B1439" s="2" t="s">
        <v>2124</v>
      </c>
      <c r="C1439" s="2" t="s">
        <v>72</v>
      </c>
      <c r="D1439" s="2" t="s">
        <v>224</v>
      </c>
      <c r="E1439" s="2">
        <v>1210.5999999999999</v>
      </c>
      <c r="F1439" s="2">
        <v>1209.5999999999999</v>
      </c>
      <c r="G1439" s="2">
        <v>1204.9000000000001</v>
      </c>
      <c r="H1439" s="2">
        <v>1206.4000000000001</v>
      </c>
      <c r="I1439" s="2">
        <v>1349.6</v>
      </c>
      <c r="J1439" s="2">
        <v>1461.2</v>
      </c>
      <c r="K1439" s="2">
        <v>1701.8</v>
      </c>
      <c r="L1439" s="2">
        <v>1908.5</v>
      </c>
      <c r="M1439" s="2">
        <v>2006.9</v>
      </c>
      <c r="N1439" s="2">
        <v>2015.6</v>
      </c>
      <c r="O1439" s="2">
        <v>2025</v>
      </c>
      <c r="P1439" s="2">
        <v>2060.4</v>
      </c>
      <c r="Q1439" s="2">
        <v>2067.9</v>
      </c>
      <c r="R1439" s="2">
        <v>85.7</v>
      </c>
      <c r="S1439" s="2" t="s">
        <v>5269</v>
      </c>
      <c r="T1439" s="2">
        <v>85.7</v>
      </c>
    </row>
    <row r="1440" spans="1:20">
      <c r="A1440" s="2" t="s">
        <v>4248</v>
      </c>
      <c r="B1440" s="2" t="s">
        <v>2125</v>
      </c>
      <c r="C1440" s="2" t="s">
        <v>72</v>
      </c>
      <c r="D1440" s="2" t="s">
        <v>224</v>
      </c>
      <c r="E1440" s="2">
        <v>992.2</v>
      </c>
      <c r="F1440" s="2">
        <v>991.7</v>
      </c>
      <c r="G1440" s="2">
        <v>985.5</v>
      </c>
      <c r="H1440" s="2">
        <v>985.5</v>
      </c>
      <c r="I1440" s="2">
        <v>1144.5</v>
      </c>
      <c r="J1440" s="2">
        <v>1262.4000000000001</v>
      </c>
      <c r="K1440" s="2">
        <v>1508.4</v>
      </c>
      <c r="L1440" s="2">
        <v>1722.4</v>
      </c>
      <c r="M1440" s="2">
        <v>1820.3</v>
      </c>
      <c r="N1440" s="2">
        <v>1829.1</v>
      </c>
      <c r="O1440" s="2">
        <v>1839.4</v>
      </c>
      <c r="P1440" s="2">
        <v>1885.7</v>
      </c>
      <c r="Q1440" s="2">
        <v>1893.1</v>
      </c>
      <c r="R1440" s="2">
        <v>158.30000000000001</v>
      </c>
      <c r="S1440" s="2" t="s">
        <v>5269</v>
      </c>
      <c r="T1440" s="2">
        <v>158.30000000000001</v>
      </c>
    </row>
    <row r="1441" spans="1:20">
      <c r="A1441" s="2" t="s">
        <v>4249</v>
      </c>
      <c r="B1441" s="2" t="s">
        <v>2127</v>
      </c>
      <c r="C1441" s="2" t="s">
        <v>72</v>
      </c>
      <c r="D1441" s="2" t="s">
        <v>224</v>
      </c>
      <c r="E1441" s="2">
        <v>1077.5</v>
      </c>
      <c r="F1441" s="2">
        <v>1076.2</v>
      </c>
      <c r="G1441" s="2">
        <v>1072</v>
      </c>
      <c r="H1441" s="2">
        <v>1074</v>
      </c>
      <c r="I1441" s="2">
        <v>1215.3</v>
      </c>
      <c r="J1441" s="2">
        <v>1327.4</v>
      </c>
      <c r="K1441" s="2">
        <v>1568.9</v>
      </c>
      <c r="L1441" s="2">
        <v>1777.1</v>
      </c>
      <c r="M1441" s="2">
        <v>1875.5</v>
      </c>
      <c r="N1441" s="2">
        <v>1884.2</v>
      </c>
      <c r="O1441" s="2">
        <v>1893.8</v>
      </c>
      <c r="P1441" s="2">
        <v>1932</v>
      </c>
      <c r="Q1441" s="2">
        <v>1939.4</v>
      </c>
      <c r="R1441" s="2">
        <v>101.8</v>
      </c>
      <c r="S1441" s="2" t="s">
        <v>5269</v>
      </c>
      <c r="T1441" s="2">
        <v>101.8</v>
      </c>
    </row>
    <row r="1442" spans="1:20">
      <c r="A1442" s="2" t="s">
        <v>4250</v>
      </c>
      <c r="B1442" s="2" t="s">
        <v>2129</v>
      </c>
      <c r="C1442" s="2" t="s">
        <v>72</v>
      </c>
      <c r="D1442" s="2" t="s">
        <v>224</v>
      </c>
      <c r="E1442" s="2">
        <v>1014.4</v>
      </c>
      <c r="F1442" s="2">
        <v>1013.2</v>
      </c>
      <c r="G1442" s="2">
        <v>1009.1</v>
      </c>
      <c r="H1442" s="2">
        <v>1011.2</v>
      </c>
      <c r="I1442" s="2">
        <v>1152.8</v>
      </c>
      <c r="J1442" s="2">
        <v>1265.8</v>
      </c>
      <c r="K1442" s="2">
        <v>1508.3</v>
      </c>
      <c r="L1442" s="2">
        <v>1717.8</v>
      </c>
      <c r="M1442" s="2">
        <v>1816.2</v>
      </c>
      <c r="N1442" s="2">
        <v>1824.9</v>
      </c>
      <c r="O1442" s="2">
        <v>1834.6</v>
      </c>
      <c r="P1442" s="2">
        <v>1874.8</v>
      </c>
      <c r="Q1442" s="2">
        <v>1882.3</v>
      </c>
      <c r="R1442" s="2">
        <v>152.69999999999999</v>
      </c>
      <c r="S1442" s="2" t="s">
        <v>5269</v>
      </c>
      <c r="T1442" s="2">
        <v>152.69999999999999</v>
      </c>
    </row>
    <row r="1443" spans="1:20">
      <c r="A1443" s="2" t="s">
        <v>4251</v>
      </c>
      <c r="B1443" s="2" t="s">
        <v>2130</v>
      </c>
      <c r="C1443" s="2" t="s">
        <v>72</v>
      </c>
      <c r="D1443" s="2" t="s">
        <v>224</v>
      </c>
      <c r="E1443" s="2">
        <v>942.5</v>
      </c>
      <c r="F1443" s="2">
        <v>942.8</v>
      </c>
      <c r="G1443" s="2">
        <v>934.5</v>
      </c>
      <c r="H1443" s="2">
        <v>932.1</v>
      </c>
      <c r="I1443" s="2">
        <v>1108.2</v>
      </c>
      <c r="J1443" s="2">
        <v>1230.5</v>
      </c>
      <c r="K1443" s="2">
        <v>1478.5</v>
      </c>
      <c r="L1443" s="2">
        <v>1696.2</v>
      </c>
      <c r="M1443" s="2">
        <v>1793.2</v>
      </c>
      <c r="N1443" s="2">
        <v>1802.1</v>
      </c>
      <c r="O1443" s="2">
        <v>1812.9</v>
      </c>
      <c r="P1443" s="2">
        <v>1866</v>
      </c>
      <c r="Q1443" s="2">
        <v>1873.3</v>
      </c>
      <c r="R1443" s="2">
        <v>226.2</v>
      </c>
      <c r="S1443" s="2" t="s">
        <v>5269</v>
      </c>
      <c r="T1443" s="2">
        <v>226.2</v>
      </c>
    </row>
    <row r="1444" spans="1:20">
      <c r="A1444" s="2" t="s">
        <v>4252</v>
      </c>
      <c r="B1444" s="2" t="s">
        <v>2131</v>
      </c>
      <c r="C1444" s="2" t="s">
        <v>72</v>
      </c>
      <c r="D1444" s="2" t="s">
        <v>224</v>
      </c>
      <c r="E1444" s="2">
        <v>1069.5</v>
      </c>
      <c r="F1444" s="2">
        <v>1069.7</v>
      </c>
      <c r="G1444" s="2">
        <v>1061.9000000000001</v>
      </c>
      <c r="H1444" s="2">
        <v>1059.9000000000001</v>
      </c>
      <c r="I1444" s="2">
        <v>1230.7</v>
      </c>
      <c r="J1444" s="2">
        <v>1351.1</v>
      </c>
      <c r="K1444" s="2">
        <v>1598.3</v>
      </c>
      <c r="L1444" s="2">
        <v>1814.1</v>
      </c>
      <c r="M1444" s="2">
        <v>1911.6</v>
      </c>
      <c r="N1444" s="2">
        <v>1920.5</v>
      </c>
      <c r="O1444" s="2">
        <v>1931</v>
      </c>
      <c r="P1444" s="2">
        <v>1979.8</v>
      </c>
      <c r="Q1444" s="2">
        <v>1987.2</v>
      </c>
      <c r="R1444" s="2">
        <v>114.4</v>
      </c>
      <c r="S1444" s="2" t="s">
        <v>5269</v>
      </c>
      <c r="T1444" s="2">
        <v>114.4</v>
      </c>
    </row>
    <row r="1445" spans="1:20">
      <c r="A1445" s="2" t="s">
        <v>4253</v>
      </c>
      <c r="B1445" s="2" t="s">
        <v>2133</v>
      </c>
      <c r="C1445" s="2" t="s">
        <v>72</v>
      </c>
      <c r="D1445" s="2" t="s">
        <v>224</v>
      </c>
      <c r="E1445" s="2">
        <v>1277.0999999999999</v>
      </c>
      <c r="F1445" s="2">
        <v>1275.0999999999999</v>
      </c>
      <c r="G1445" s="2">
        <v>1273.0999999999999</v>
      </c>
      <c r="H1445" s="2">
        <v>1277.2</v>
      </c>
      <c r="I1445" s="2">
        <v>1395.8</v>
      </c>
      <c r="J1445" s="2">
        <v>1498.3</v>
      </c>
      <c r="K1445" s="2">
        <v>1729.6</v>
      </c>
      <c r="L1445" s="2">
        <v>1926.3</v>
      </c>
      <c r="M1445" s="2">
        <v>2024.2</v>
      </c>
      <c r="N1445" s="2">
        <v>2032.6</v>
      </c>
      <c r="O1445" s="2">
        <v>2041</v>
      </c>
      <c r="P1445" s="2">
        <v>2065.6999999999998</v>
      </c>
      <c r="Q1445" s="2">
        <v>2073.1</v>
      </c>
      <c r="R1445" s="2">
        <v>228</v>
      </c>
      <c r="S1445" s="2" t="s">
        <v>5269</v>
      </c>
      <c r="T1445" s="2">
        <v>228</v>
      </c>
    </row>
    <row r="1446" spans="1:20">
      <c r="A1446" s="2" t="s">
        <v>4254</v>
      </c>
      <c r="B1446" s="2" t="s">
        <v>2135</v>
      </c>
      <c r="C1446" s="2" t="s">
        <v>72</v>
      </c>
      <c r="D1446" s="2" t="s">
        <v>224</v>
      </c>
      <c r="E1446" s="2">
        <v>1121.9000000000001</v>
      </c>
      <c r="F1446" s="2">
        <v>1119.2</v>
      </c>
      <c r="G1446" s="2">
        <v>1119.2</v>
      </c>
      <c r="H1446" s="2">
        <v>1125.4000000000001</v>
      </c>
      <c r="I1446" s="2">
        <v>1226.5</v>
      </c>
      <c r="J1446" s="2">
        <v>1324.2</v>
      </c>
      <c r="K1446" s="2">
        <v>1551.5</v>
      </c>
      <c r="L1446" s="2">
        <v>1745.6</v>
      </c>
      <c r="M1446" s="2">
        <v>1843.3</v>
      </c>
      <c r="N1446" s="2">
        <v>1851.6</v>
      </c>
      <c r="O1446" s="2">
        <v>1859.9</v>
      </c>
      <c r="P1446" s="2">
        <v>1883.6</v>
      </c>
      <c r="Q1446" s="2">
        <v>1891.1</v>
      </c>
      <c r="R1446" s="2">
        <v>253.6</v>
      </c>
      <c r="S1446" s="2" t="s">
        <v>5269</v>
      </c>
      <c r="T1446" s="2">
        <v>253.6</v>
      </c>
    </row>
    <row r="1447" spans="1:20">
      <c r="A1447" s="2" t="s">
        <v>4255</v>
      </c>
      <c r="B1447" s="2" t="s">
        <v>2137</v>
      </c>
      <c r="C1447" s="2" t="s">
        <v>72</v>
      </c>
      <c r="D1447" s="2" t="s">
        <v>224</v>
      </c>
      <c r="E1447" s="2">
        <v>1146.5</v>
      </c>
      <c r="F1447" s="2">
        <v>1145.9000000000001</v>
      </c>
      <c r="G1447" s="2">
        <v>1140.0999999999999</v>
      </c>
      <c r="H1447" s="2">
        <v>1140.2</v>
      </c>
      <c r="I1447" s="2">
        <v>1294.8</v>
      </c>
      <c r="J1447" s="2">
        <v>1410.2</v>
      </c>
      <c r="K1447" s="2">
        <v>1654.3</v>
      </c>
      <c r="L1447" s="2">
        <v>1865.2</v>
      </c>
      <c r="M1447" s="2">
        <v>1963.5</v>
      </c>
      <c r="N1447" s="2">
        <v>1972.3</v>
      </c>
      <c r="O1447" s="2">
        <v>1982.1</v>
      </c>
      <c r="P1447" s="2">
        <v>2023.2</v>
      </c>
      <c r="Q1447" s="2">
        <v>2030.7</v>
      </c>
      <c r="R1447" s="2">
        <v>4.2</v>
      </c>
      <c r="S1447" s="2" t="s">
        <v>5269</v>
      </c>
      <c r="T1447" s="2">
        <v>4.2</v>
      </c>
    </row>
    <row r="1448" spans="1:20">
      <c r="A1448" s="2" t="s">
        <v>4256</v>
      </c>
      <c r="B1448" s="2" t="s">
        <v>2138</v>
      </c>
      <c r="C1448" s="2" t="s">
        <v>72</v>
      </c>
      <c r="D1448" s="2" t="s">
        <v>224</v>
      </c>
      <c r="E1448" s="2">
        <v>1140.2</v>
      </c>
      <c r="F1448" s="2">
        <v>1139.5</v>
      </c>
      <c r="G1448" s="2">
        <v>1133.8</v>
      </c>
      <c r="H1448" s="2">
        <v>1134.0999999999999</v>
      </c>
      <c r="I1448" s="2">
        <v>1287.5</v>
      </c>
      <c r="J1448" s="2">
        <v>1402.7</v>
      </c>
      <c r="K1448" s="2">
        <v>1646.5</v>
      </c>
      <c r="L1448" s="2">
        <v>1857.2</v>
      </c>
      <c r="M1448" s="2">
        <v>1955.5</v>
      </c>
      <c r="N1448" s="2">
        <v>1964.3</v>
      </c>
      <c r="O1448" s="2">
        <v>1974.1</v>
      </c>
      <c r="P1448" s="2">
        <v>2014.9</v>
      </c>
      <c r="Q1448" s="2">
        <v>2022.4</v>
      </c>
      <c r="R1448" s="2">
        <v>13.2</v>
      </c>
      <c r="S1448" s="2" t="s">
        <v>5269</v>
      </c>
      <c r="T1448" s="2">
        <v>13.2</v>
      </c>
    </row>
    <row r="1449" spans="1:20">
      <c r="A1449" s="2" t="s">
        <v>4257</v>
      </c>
      <c r="B1449" s="2" t="s">
        <v>2139</v>
      </c>
      <c r="C1449" s="2" t="s">
        <v>72</v>
      </c>
      <c r="D1449" s="2" t="s">
        <v>224</v>
      </c>
      <c r="E1449" s="2">
        <v>1178.4000000000001</v>
      </c>
      <c r="F1449" s="2">
        <v>1178</v>
      </c>
      <c r="G1449" s="2">
        <v>1171.7</v>
      </c>
      <c r="H1449" s="2">
        <v>1171.3</v>
      </c>
      <c r="I1449" s="2">
        <v>1329.2</v>
      </c>
      <c r="J1449" s="2">
        <v>1445.4</v>
      </c>
      <c r="K1449" s="2">
        <v>1690</v>
      </c>
      <c r="L1449" s="2">
        <v>1901.5</v>
      </c>
      <c r="M1449" s="2">
        <v>1999.8</v>
      </c>
      <c r="N1449" s="2">
        <v>2008.5</v>
      </c>
      <c r="O1449" s="2">
        <v>2018.5</v>
      </c>
      <c r="P1449" s="2">
        <v>2060.1999999999998</v>
      </c>
      <c r="Q1449" s="2">
        <v>2067.6999999999998</v>
      </c>
      <c r="R1449" s="2">
        <v>33.5</v>
      </c>
      <c r="S1449" s="2" t="s">
        <v>5269</v>
      </c>
      <c r="T1449" s="2">
        <v>33.5</v>
      </c>
    </row>
    <row r="1450" spans="1:20">
      <c r="A1450" s="2" t="s">
        <v>4258</v>
      </c>
      <c r="B1450" s="2" t="s">
        <v>2141</v>
      </c>
      <c r="C1450" s="2" t="s">
        <v>72</v>
      </c>
      <c r="D1450" s="2" t="s">
        <v>224</v>
      </c>
      <c r="E1450" s="2">
        <v>1057.8</v>
      </c>
      <c r="F1450" s="2">
        <v>1055.4000000000001</v>
      </c>
      <c r="G1450" s="2">
        <v>1054.5999999999999</v>
      </c>
      <c r="H1450" s="2">
        <v>1060.0999999999999</v>
      </c>
      <c r="I1450" s="2">
        <v>1170.7</v>
      </c>
      <c r="J1450" s="2">
        <v>1272.9000000000001</v>
      </c>
      <c r="K1450" s="2">
        <v>1505.6</v>
      </c>
      <c r="L1450" s="2">
        <v>1705.1</v>
      </c>
      <c r="M1450" s="2">
        <v>1803.3</v>
      </c>
      <c r="N1450" s="2">
        <v>1811.8</v>
      </c>
      <c r="O1450" s="2">
        <v>1820.6</v>
      </c>
      <c r="P1450" s="2">
        <v>1849.9</v>
      </c>
      <c r="Q1450" s="2">
        <v>1857.4</v>
      </c>
      <c r="R1450" s="2">
        <v>223.9</v>
      </c>
      <c r="S1450" s="2" t="s">
        <v>5269</v>
      </c>
      <c r="T1450" s="2">
        <v>223.9</v>
      </c>
    </row>
    <row r="1451" spans="1:20">
      <c r="A1451" s="2" t="s">
        <v>4259</v>
      </c>
      <c r="B1451" s="2" t="s">
        <v>2143</v>
      </c>
      <c r="C1451" s="2" t="s">
        <v>72</v>
      </c>
      <c r="D1451" s="2" t="s">
        <v>224</v>
      </c>
      <c r="E1451" s="2">
        <v>1067.0999999999999</v>
      </c>
      <c r="F1451" s="2">
        <v>1064.3</v>
      </c>
      <c r="G1451" s="2">
        <v>1064.9000000000001</v>
      </c>
      <c r="H1451" s="2">
        <v>1071.7</v>
      </c>
      <c r="I1451" s="2">
        <v>1168</v>
      </c>
      <c r="J1451" s="2">
        <v>1264.7</v>
      </c>
      <c r="K1451" s="2">
        <v>1491.8</v>
      </c>
      <c r="L1451" s="2">
        <v>1686.2</v>
      </c>
      <c r="M1451" s="2">
        <v>1784</v>
      </c>
      <c r="N1451" s="2">
        <v>1792.3</v>
      </c>
      <c r="O1451" s="2">
        <v>1800.7</v>
      </c>
      <c r="P1451" s="2">
        <v>1825.4</v>
      </c>
      <c r="Q1451" s="2">
        <v>1832.8</v>
      </c>
      <c r="R1451" s="2">
        <v>275.7</v>
      </c>
      <c r="S1451" s="2" t="s">
        <v>5269</v>
      </c>
      <c r="T1451" s="2">
        <v>275.7</v>
      </c>
    </row>
    <row r="1452" spans="1:20">
      <c r="A1452" s="2" t="s">
        <v>4260</v>
      </c>
      <c r="B1452" s="2" t="s">
        <v>2144</v>
      </c>
      <c r="C1452" s="2" t="s">
        <v>72</v>
      </c>
      <c r="D1452" s="2" t="s">
        <v>224</v>
      </c>
      <c r="E1452" s="2">
        <v>1115.4000000000001</v>
      </c>
      <c r="F1452" s="2">
        <v>1115.4000000000001</v>
      </c>
      <c r="G1452" s="2">
        <v>1107.9000000000001</v>
      </c>
      <c r="H1452" s="2">
        <v>1106.2</v>
      </c>
      <c r="I1452" s="2">
        <v>1274.4000000000001</v>
      </c>
      <c r="J1452" s="2">
        <v>1393.8</v>
      </c>
      <c r="K1452" s="2">
        <v>1640.6</v>
      </c>
      <c r="L1452" s="2">
        <v>1855.4</v>
      </c>
      <c r="M1452" s="2">
        <v>1953.2</v>
      </c>
      <c r="N1452" s="2">
        <v>1962</v>
      </c>
      <c r="O1452" s="2">
        <v>1972.4</v>
      </c>
      <c r="P1452" s="2">
        <v>2019.3</v>
      </c>
      <c r="Q1452" s="2">
        <v>2026.7</v>
      </c>
      <c r="R1452" s="2">
        <v>79.599999999999994</v>
      </c>
      <c r="S1452" s="2" t="s">
        <v>5269</v>
      </c>
      <c r="T1452" s="2">
        <v>79.599999999999994</v>
      </c>
    </row>
    <row r="1453" spans="1:20">
      <c r="A1453" s="2" t="s">
        <v>4261</v>
      </c>
      <c r="B1453" s="2" t="s">
        <v>2145</v>
      </c>
      <c r="C1453" s="2" t="s">
        <v>72</v>
      </c>
      <c r="D1453" s="2" t="s">
        <v>224</v>
      </c>
      <c r="E1453" s="2">
        <v>1145.8</v>
      </c>
      <c r="F1453" s="2">
        <v>1145.2</v>
      </c>
      <c r="G1453" s="2">
        <v>1139.4000000000001</v>
      </c>
      <c r="H1453" s="2">
        <v>1139.5999999999999</v>
      </c>
      <c r="I1453" s="2">
        <v>1293.7</v>
      </c>
      <c r="J1453" s="2">
        <v>1409</v>
      </c>
      <c r="K1453" s="2">
        <v>1653</v>
      </c>
      <c r="L1453" s="2">
        <v>1863.8</v>
      </c>
      <c r="M1453" s="2">
        <v>1962.1</v>
      </c>
      <c r="N1453" s="2">
        <v>1970.8</v>
      </c>
      <c r="O1453" s="2">
        <v>1980.7</v>
      </c>
      <c r="P1453" s="2">
        <v>2021.6</v>
      </c>
      <c r="Q1453" s="2">
        <v>2029.1</v>
      </c>
      <c r="R1453" s="2">
        <v>6.5</v>
      </c>
      <c r="S1453" s="2" t="s">
        <v>5269</v>
      </c>
      <c r="T1453" s="2">
        <v>6.5</v>
      </c>
    </row>
    <row r="1454" spans="1:20">
      <c r="A1454" s="2" t="s">
        <v>4262</v>
      </c>
      <c r="B1454" s="2" t="s">
        <v>2146</v>
      </c>
      <c r="C1454" s="2" t="s">
        <v>72</v>
      </c>
      <c r="D1454" s="2" t="s">
        <v>224</v>
      </c>
      <c r="E1454" s="2">
        <v>1064</v>
      </c>
      <c r="F1454" s="2">
        <v>1061.2</v>
      </c>
      <c r="G1454" s="2">
        <v>1061.5</v>
      </c>
      <c r="H1454" s="2">
        <v>1068.0999999999999</v>
      </c>
      <c r="I1454" s="2">
        <v>1167.0999999999999</v>
      </c>
      <c r="J1454" s="2">
        <v>1264.9000000000001</v>
      </c>
      <c r="K1454" s="2">
        <v>1493.1</v>
      </c>
      <c r="L1454" s="2">
        <v>1688.6</v>
      </c>
      <c r="M1454" s="2">
        <v>1786.5</v>
      </c>
      <c r="N1454" s="2">
        <v>1794.9</v>
      </c>
      <c r="O1454" s="2">
        <v>1803.3</v>
      </c>
      <c r="P1454" s="2">
        <v>1829</v>
      </c>
      <c r="Q1454" s="2">
        <v>1836.4</v>
      </c>
      <c r="R1454" s="2">
        <v>266</v>
      </c>
      <c r="S1454" s="2" t="s">
        <v>5269</v>
      </c>
      <c r="T1454" s="2">
        <v>266</v>
      </c>
    </row>
    <row r="1455" spans="1:20">
      <c r="A1455" s="2" t="s">
        <v>4263</v>
      </c>
      <c r="B1455" s="2" t="s">
        <v>2147</v>
      </c>
      <c r="C1455" s="2" t="s">
        <v>72</v>
      </c>
      <c r="D1455" s="2" t="s">
        <v>224</v>
      </c>
      <c r="E1455" s="2">
        <v>877.2</v>
      </c>
      <c r="F1455" s="2">
        <v>876.7</v>
      </c>
      <c r="G1455" s="2">
        <v>870.7</v>
      </c>
      <c r="H1455" s="2">
        <v>870.9</v>
      </c>
      <c r="I1455" s="2">
        <v>1031.5</v>
      </c>
      <c r="J1455" s="2">
        <v>1151.2</v>
      </c>
      <c r="K1455" s="2">
        <v>1398.4</v>
      </c>
      <c r="L1455" s="2">
        <v>1614.3</v>
      </c>
      <c r="M1455" s="2">
        <v>1711.8</v>
      </c>
      <c r="N1455" s="2">
        <v>1720.7</v>
      </c>
      <c r="O1455" s="2">
        <v>1731.2</v>
      </c>
      <c r="P1455" s="2">
        <v>1781.4</v>
      </c>
      <c r="Q1455" s="2">
        <v>1788.8</v>
      </c>
      <c r="R1455" s="2">
        <v>273</v>
      </c>
      <c r="S1455" s="2" t="s">
        <v>5269</v>
      </c>
      <c r="T1455" s="2">
        <v>273</v>
      </c>
    </row>
    <row r="1456" spans="1:20">
      <c r="A1456" s="2" t="s">
        <v>4264</v>
      </c>
      <c r="B1456" s="2" t="s">
        <v>2149</v>
      </c>
      <c r="C1456" s="2" t="s">
        <v>72</v>
      </c>
      <c r="D1456" s="2" t="s">
        <v>224</v>
      </c>
      <c r="E1456" s="2">
        <v>888</v>
      </c>
      <c r="F1456" s="2">
        <v>885.5</v>
      </c>
      <c r="G1456" s="2">
        <v>884.9</v>
      </c>
      <c r="H1456" s="2">
        <v>890.7</v>
      </c>
      <c r="I1456" s="2">
        <v>1005.5</v>
      </c>
      <c r="J1456" s="2">
        <v>1113.0999999999999</v>
      </c>
      <c r="K1456" s="2">
        <v>1352.4</v>
      </c>
      <c r="L1456" s="2">
        <v>1559.7</v>
      </c>
      <c r="M1456" s="2">
        <v>1658.1</v>
      </c>
      <c r="N1456" s="2">
        <v>1666.8</v>
      </c>
      <c r="O1456" s="2">
        <v>1676.4</v>
      </c>
      <c r="P1456" s="2">
        <v>1715.3</v>
      </c>
      <c r="Q1456" s="2">
        <v>1722.8</v>
      </c>
      <c r="R1456" s="2">
        <v>312.3</v>
      </c>
      <c r="S1456" s="2" t="s">
        <v>5269</v>
      </c>
      <c r="T1456" s="2">
        <v>312.3</v>
      </c>
    </row>
    <row r="1457" spans="1:20">
      <c r="A1457" s="2" t="s">
        <v>4265</v>
      </c>
      <c r="B1457" s="2" t="s">
        <v>2151</v>
      </c>
      <c r="C1457" s="2" t="s">
        <v>72</v>
      </c>
      <c r="D1457" s="2" t="s">
        <v>224</v>
      </c>
      <c r="E1457" s="2">
        <v>1095.7</v>
      </c>
      <c r="F1457" s="2">
        <v>1092.8</v>
      </c>
      <c r="G1457" s="2">
        <v>1093.4000000000001</v>
      </c>
      <c r="H1457" s="2">
        <v>1100.0999999999999</v>
      </c>
      <c r="I1457" s="2">
        <v>1196.4000000000001</v>
      </c>
      <c r="J1457" s="2">
        <v>1292.5999999999999</v>
      </c>
      <c r="K1457" s="2">
        <v>1518.7</v>
      </c>
      <c r="L1457" s="2">
        <v>1712</v>
      </c>
      <c r="M1457" s="2">
        <v>1809.6</v>
      </c>
      <c r="N1457" s="2">
        <v>1817.9</v>
      </c>
      <c r="O1457" s="2">
        <v>1826.1</v>
      </c>
      <c r="P1457" s="2">
        <v>1849.5</v>
      </c>
      <c r="Q1457" s="2">
        <v>1856.9</v>
      </c>
      <c r="R1457" s="2">
        <v>273.3</v>
      </c>
      <c r="S1457" s="2" t="s">
        <v>5269</v>
      </c>
      <c r="T1457" s="2">
        <v>273.3</v>
      </c>
    </row>
    <row r="1458" spans="1:20">
      <c r="A1458" s="2" t="s">
        <v>4266</v>
      </c>
      <c r="B1458" s="2" t="s">
        <v>2153</v>
      </c>
      <c r="C1458" s="2" t="s">
        <v>72</v>
      </c>
      <c r="D1458" s="2" t="s">
        <v>224</v>
      </c>
      <c r="E1458" s="2">
        <v>1118.8</v>
      </c>
      <c r="F1458" s="2">
        <v>1116.5999999999999</v>
      </c>
      <c r="G1458" s="2">
        <v>1115.3</v>
      </c>
      <c r="H1458" s="2">
        <v>1120.2</v>
      </c>
      <c r="I1458" s="2">
        <v>1234.0999999999999</v>
      </c>
      <c r="J1458" s="2">
        <v>1336.5</v>
      </c>
      <c r="K1458" s="2">
        <v>1568.9</v>
      </c>
      <c r="L1458" s="2">
        <v>1767.6</v>
      </c>
      <c r="M1458" s="2">
        <v>1865.7</v>
      </c>
      <c r="N1458" s="2">
        <v>1874.2</v>
      </c>
      <c r="O1458" s="2">
        <v>1882.9</v>
      </c>
      <c r="P1458" s="2">
        <v>1910.8</v>
      </c>
      <c r="Q1458" s="2">
        <v>1918.2</v>
      </c>
      <c r="R1458" s="2">
        <v>199.5</v>
      </c>
      <c r="S1458" s="2" t="s">
        <v>5269</v>
      </c>
      <c r="T1458" s="2">
        <v>199.5</v>
      </c>
    </row>
    <row r="1459" spans="1:20">
      <c r="A1459" s="2" t="s">
        <v>4267</v>
      </c>
      <c r="B1459" s="2" t="s">
        <v>2154</v>
      </c>
      <c r="C1459" s="2" t="s">
        <v>72</v>
      </c>
      <c r="D1459" s="2" t="s">
        <v>224</v>
      </c>
      <c r="E1459" s="2">
        <v>1075.0999999999999</v>
      </c>
      <c r="F1459" s="2">
        <v>1073.4000000000001</v>
      </c>
      <c r="G1459" s="2">
        <v>1070.5</v>
      </c>
      <c r="H1459" s="2">
        <v>1073.9000000000001</v>
      </c>
      <c r="I1459" s="2">
        <v>1203.3</v>
      </c>
      <c r="J1459" s="2">
        <v>1311.6</v>
      </c>
      <c r="K1459" s="2">
        <v>1550</v>
      </c>
      <c r="L1459" s="2">
        <v>1754.8</v>
      </c>
      <c r="M1459" s="2">
        <v>1853.2</v>
      </c>
      <c r="N1459" s="2">
        <v>1861.8</v>
      </c>
      <c r="O1459" s="2">
        <v>1871.1</v>
      </c>
      <c r="P1459" s="2">
        <v>1905.4</v>
      </c>
      <c r="Q1459" s="2">
        <v>1912.9</v>
      </c>
      <c r="R1459" s="2">
        <v>146.30000000000001</v>
      </c>
      <c r="S1459" s="2" t="s">
        <v>5269</v>
      </c>
      <c r="T1459" s="2">
        <v>146.30000000000001</v>
      </c>
    </row>
    <row r="1460" spans="1:20">
      <c r="A1460" s="2" t="s">
        <v>4268</v>
      </c>
      <c r="B1460" s="2" t="s">
        <v>2156</v>
      </c>
      <c r="C1460" s="2" t="s">
        <v>72</v>
      </c>
      <c r="D1460" s="2" t="s">
        <v>224</v>
      </c>
      <c r="E1460" s="2">
        <v>1146.2</v>
      </c>
      <c r="F1460" s="2">
        <v>1145</v>
      </c>
      <c r="G1460" s="2">
        <v>1140.5</v>
      </c>
      <c r="H1460" s="2">
        <v>1142.2</v>
      </c>
      <c r="I1460" s="2">
        <v>1285.0999999999999</v>
      </c>
      <c r="J1460" s="2">
        <v>1397</v>
      </c>
      <c r="K1460" s="2">
        <v>1638.2</v>
      </c>
      <c r="L1460" s="2">
        <v>1845.8</v>
      </c>
      <c r="M1460" s="2">
        <v>1944.2</v>
      </c>
      <c r="N1460" s="2">
        <v>1952.9</v>
      </c>
      <c r="O1460" s="2">
        <v>1962.4</v>
      </c>
      <c r="P1460" s="2">
        <v>1999.2</v>
      </c>
      <c r="Q1460" s="2">
        <v>2006.7</v>
      </c>
      <c r="R1460" s="2">
        <v>62.8</v>
      </c>
      <c r="S1460" s="2" t="s">
        <v>5269</v>
      </c>
      <c r="T1460" s="2">
        <v>62.8</v>
      </c>
    </row>
    <row r="1461" spans="1:20">
      <c r="A1461" s="2" t="s">
        <v>4269</v>
      </c>
      <c r="B1461" s="2" t="s">
        <v>2158</v>
      </c>
      <c r="C1461" s="2" t="s">
        <v>72</v>
      </c>
      <c r="D1461" s="2" t="s">
        <v>224</v>
      </c>
      <c r="E1461" s="2">
        <v>1093.0999999999999</v>
      </c>
      <c r="F1461" s="2">
        <v>1090.5999999999999</v>
      </c>
      <c r="G1461" s="2">
        <v>1090.2</v>
      </c>
      <c r="H1461" s="2">
        <v>1096.0999999999999</v>
      </c>
      <c r="I1461" s="2">
        <v>1201.0999999999999</v>
      </c>
      <c r="J1461" s="2">
        <v>1300.7</v>
      </c>
      <c r="K1461" s="2">
        <v>1530.4</v>
      </c>
      <c r="L1461" s="2">
        <v>1726.9</v>
      </c>
      <c r="M1461" s="2">
        <v>1824.8</v>
      </c>
      <c r="N1461" s="2">
        <v>1833.2</v>
      </c>
      <c r="O1461" s="2">
        <v>1841.7</v>
      </c>
      <c r="P1461" s="2">
        <v>1867.9</v>
      </c>
      <c r="Q1461" s="2">
        <v>1875.3</v>
      </c>
      <c r="R1461" s="2">
        <v>238.4</v>
      </c>
      <c r="S1461" s="2" t="s">
        <v>5269</v>
      </c>
      <c r="T1461" s="2">
        <v>238.4</v>
      </c>
    </row>
    <row r="1462" spans="1:20">
      <c r="A1462" s="2" t="s">
        <v>4270</v>
      </c>
      <c r="B1462" s="2" t="s">
        <v>2160</v>
      </c>
      <c r="C1462" s="2" t="s">
        <v>72</v>
      </c>
      <c r="D1462" s="2" t="s">
        <v>224</v>
      </c>
      <c r="E1462" s="2">
        <v>910.7</v>
      </c>
      <c r="F1462" s="2">
        <v>908.7</v>
      </c>
      <c r="G1462" s="2">
        <v>906.7</v>
      </c>
      <c r="H1462" s="2">
        <v>911.1</v>
      </c>
      <c r="I1462" s="2">
        <v>1037.5</v>
      </c>
      <c r="J1462" s="2">
        <v>1147.9000000000001</v>
      </c>
      <c r="K1462" s="2">
        <v>1389.1</v>
      </c>
      <c r="L1462" s="2">
        <v>1597.9</v>
      </c>
      <c r="M1462" s="2">
        <v>1696.3</v>
      </c>
      <c r="N1462" s="2">
        <v>1705</v>
      </c>
      <c r="O1462" s="2">
        <v>1714.7</v>
      </c>
      <c r="P1462" s="2">
        <v>1755</v>
      </c>
      <c r="Q1462" s="2">
        <v>1762.5</v>
      </c>
      <c r="R1462" s="2">
        <v>272.39999999999998</v>
      </c>
      <c r="S1462" s="2" t="s">
        <v>5269</v>
      </c>
      <c r="T1462" s="2">
        <v>272.39999999999998</v>
      </c>
    </row>
    <row r="1463" spans="1:20">
      <c r="A1463" s="2" t="s">
        <v>4271</v>
      </c>
      <c r="B1463" s="2" t="s">
        <v>2161</v>
      </c>
      <c r="C1463" s="2" t="s">
        <v>72</v>
      </c>
      <c r="D1463" s="2" t="s">
        <v>224</v>
      </c>
      <c r="E1463" s="2">
        <v>1127.5999999999999</v>
      </c>
      <c r="F1463" s="2">
        <v>1125.0999999999999</v>
      </c>
      <c r="G1463" s="2">
        <v>1124.7</v>
      </c>
      <c r="H1463" s="2">
        <v>1130.5</v>
      </c>
      <c r="I1463" s="2">
        <v>1235.3</v>
      </c>
      <c r="J1463" s="2">
        <v>1334.3</v>
      </c>
      <c r="K1463" s="2">
        <v>1562.9</v>
      </c>
      <c r="L1463" s="2">
        <v>1758.1</v>
      </c>
      <c r="M1463" s="2">
        <v>1856</v>
      </c>
      <c r="N1463" s="2">
        <v>1864.3</v>
      </c>
      <c r="O1463" s="2">
        <v>1872.7</v>
      </c>
      <c r="P1463" s="2">
        <v>1897.4</v>
      </c>
      <c r="Q1463" s="2">
        <v>1904.8</v>
      </c>
      <c r="R1463" s="2">
        <v>238.4</v>
      </c>
      <c r="S1463" s="2" t="s">
        <v>5269</v>
      </c>
      <c r="T1463" s="2">
        <v>238.4</v>
      </c>
    </row>
    <row r="1464" spans="1:20">
      <c r="A1464" s="2" t="s">
        <v>4272</v>
      </c>
      <c r="B1464" s="2" t="s">
        <v>2163</v>
      </c>
      <c r="C1464" s="2" t="s">
        <v>72</v>
      </c>
      <c r="D1464" s="2" t="s">
        <v>224</v>
      </c>
      <c r="E1464" s="2">
        <v>910.8</v>
      </c>
      <c r="F1464" s="2">
        <v>908.8</v>
      </c>
      <c r="G1464" s="2">
        <v>906.8</v>
      </c>
      <c r="H1464" s="2">
        <v>911.2</v>
      </c>
      <c r="I1464" s="2">
        <v>1037.4000000000001</v>
      </c>
      <c r="J1464" s="2">
        <v>1147.7</v>
      </c>
      <c r="K1464" s="2">
        <v>1388.8</v>
      </c>
      <c r="L1464" s="2">
        <v>1597.6</v>
      </c>
      <c r="M1464" s="2">
        <v>1696</v>
      </c>
      <c r="N1464" s="2">
        <v>1704.7</v>
      </c>
      <c r="O1464" s="2">
        <v>1714.4</v>
      </c>
      <c r="P1464" s="2">
        <v>1754.6</v>
      </c>
      <c r="Q1464" s="2">
        <v>1762.1</v>
      </c>
      <c r="R1464" s="2">
        <v>272.8</v>
      </c>
      <c r="S1464" s="2" t="s">
        <v>5269</v>
      </c>
      <c r="T1464" s="2">
        <v>272.8</v>
      </c>
    </row>
    <row r="1465" spans="1:20">
      <c r="A1465" s="2" t="s">
        <v>4273</v>
      </c>
      <c r="B1465" s="2" t="s">
        <v>2164</v>
      </c>
      <c r="C1465" s="2" t="s">
        <v>72</v>
      </c>
      <c r="D1465" s="2" t="s">
        <v>224</v>
      </c>
      <c r="E1465" s="2">
        <v>1177.3</v>
      </c>
      <c r="F1465" s="2">
        <v>1176.3</v>
      </c>
      <c r="G1465" s="2">
        <v>1171.5</v>
      </c>
      <c r="H1465" s="2">
        <v>1172.7</v>
      </c>
      <c r="I1465" s="2">
        <v>1318.1</v>
      </c>
      <c r="J1465" s="2">
        <v>1430.6</v>
      </c>
      <c r="K1465" s="2">
        <v>1672.2</v>
      </c>
      <c r="L1465" s="2">
        <v>1880.1</v>
      </c>
      <c r="M1465" s="2">
        <v>1978.5</v>
      </c>
      <c r="N1465" s="2">
        <v>1987.2</v>
      </c>
      <c r="O1465" s="2">
        <v>1996.7</v>
      </c>
      <c r="P1465" s="2">
        <v>2033.7</v>
      </c>
      <c r="Q1465" s="2">
        <v>2041.2</v>
      </c>
      <c r="R1465" s="2">
        <v>56.4</v>
      </c>
      <c r="S1465" s="2" t="s">
        <v>5269</v>
      </c>
      <c r="T1465" s="2">
        <v>56.4</v>
      </c>
    </row>
    <row r="1466" spans="1:20">
      <c r="A1466" s="2" t="s">
        <v>4274</v>
      </c>
      <c r="B1466" s="2" t="s">
        <v>2166</v>
      </c>
      <c r="C1466" s="2" t="s">
        <v>72</v>
      </c>
      <c r="D1466" s="2" t="s">
        <v>224</v>
      </c>
      <c r="E1466" s="2">
        <v>975.1</v>
      </c>
      <c r="F1466" s="2">
        <v>973.7</v>
      </c>
      <c r="G1466" s="2">
        <v>970.1</v>
      </c>
      <c r="H1466" s="2">
        <v>972.9</v>
      </c>
      <c r="I1466" s="2">
        <v>1110.5999999999999</v>
      </c>
      <c r="J1466" s="2">
        <v>1223</v>
      </c>
      <c r="K1466" s="2">
        <v>1465.2</v>
      </c>
      <c r="L1466" s="2">
        <v>1674.7</v>
      </c>
      <c r="M1466" s="2">
        <v>1773</v>
      </c>
      <c r="N1466" s="2">
        <v>1781.8</v>
      </c>
      <c r="O1466" s="2">
        <v>1791.5</v>
      </c>
      <c r="P1466" s="2">
        <v>1832</v>
      </c>
      <c r="Q1466" s="2">
        <v>1839.4</v>
      </c>
      <c r="R1466" s="2">
        <v>195.4</v>
      </c>
      <c r="S1466" s="2" t="s">
        <v>5269</v>
      </c>
      <c r="T1466" s="2">
        <v>195.4</v>
      </c>
    </row>
    <row r="1467" spans="1:20">
      <c r="A1467" s="2" t="s">
        <v>4275</v>
      </c>
      <c r="B1467" s="2" t="s">
        <v>2168</v>
      </c>
      <c r="C1467" s="2" t="s">
        <v>72</v>
      </c>
      <c r="D1467" s="2" t="s">
        <v>224</v>
      </c>
      <c r="E1467" s="2">
        <v>912.1</v>
      </c>
      <c r="F1467" s="2">
        <v>910.2</v>
      </c>
      <c r="G1467" s="2">
        <v>908.1</v>
      </c>
      <c r="H1467" s="2">
        <v>912.5</v>
      </c>
      <c r="I1467" s="2">
        <v>1039.3</v>
      </c>
      <c r="J1467" s="2">
        <v>1149.7</v>
      </c>
      <c r="K1467" s="2">
        <v>1391</v>
      </c>
      <c r="L1467" s="2">
        <v>1599.8</v>
      </c>
      <c r="M1467" s="2">
        <v>1698.2</v>
      </c>
      <c r="N1467" s="2">
        <v>1706.9</v>
      </c>
      <c r="O1467" s="2">
        <v>1716.6</v>
      </c>
      <c r="P1467" s="2">
        <v>1756.9</v>
      </c>
      <c r="Q1467" s="2">
        <v>1764.4</v>
      </c>
      <c r="R1467" s="2">
        <v>270.5</v>
      </c>
      <c r="S1467" s="2" t="s">
        <v>5269</v>
      </c>
      <c r="T1467" s="2">
        <v>270.5</v>
      </c>
    </row>
    <row r="1468" spans="1:20">
      <c r="A1468" s="2" t="s">
        <v>4276</v>
      </c>
      <c r="B1468" s="2" t="s">
        <v>2169</v>
      </c>
      <c r="C1468" s="2" t="s">
        <v>72</v>
      </c>
      <c r="D1468" s="2" t="s">
        <v>224</v>
      </c>
      <c r="E1468" s="2">
        <v>986.9</v>
      </c>
      <c r="F1468" s="2">
        <v>986.9</v>
      </c>
      <c r="G1468" s="2">
        <v>979.5</v>
      </c>
      <c r="H1468" s="2">
        <v>978</v>
      </c>
      <c r="I1468" s="2">
        <v>1147</v>
      </c>
      <c r="J1468" s="2">
        <v>1267.4000000000001</v>
      </c>
      <c r="K1468" s="2">
        <v>1514.8</v>
      </c>
      <c r="L1468" s="2">
        <v>1730.9</v>
      </c>
      <c r="M1468" s="2">
        <v>1828.3</v>
      </c>
      <c r="N1468" s="2">
        <v>1837.2</v>
      </c>
      <c r="O1468" s="2">
        <v>1847.8</v>
      </c>
      <c r="P1468" s="2">
        <v>1897.5</v>
      </c>
      <c r="Q1468" s="2">
        <v>1904.9</v>
      </c>
      <c r="R1468" s="2">
        <v>173.8</v>
      </c>
      <c r="S1468" s="2" t="s">
        <v>5269</v>
      </c>
      <c r="T1468" s="2">
        <v>173.8</v>
      </c>
    </row>
    <row r="1469" spans="1:20">
      <c r="A1469" s="2" t="s">
        <v>4277</v>
      </c>
      <c r="B1469" s="2" t="s">
        <v>2170</v>
      </c>
      <c r="C1469" s="2" t="s">
        <v>72</v>
      </c>
      <c r="D1469" s="2" t="s">
        <v>224</v>
      </c>
      <c r="E1469" s="2">
        <v>935.5</v>
      </c>
      <c r="F1469" s="2">
        <v>934.8</v>
      </c>
      <c r="G1469" s="2">
        <v>929.4</v>
      </c>
      <c r="H1469" s="2">
        <v>930.2</v>
      </c>
      <c r="I1469" s="2">
        <v>1084.4000000000001</v>
      </c>
      <c r="J1469" s="2">
        <v>1201.8</v>
      </c>
      <c r="K1469" s="2">
        <v>1447.6</v>
      </c>
      <c r="L1469" s="2">
        <v>1661.5</v>
      </c>
      <c r="M1469" s="2">
        <v>1759.4</v>
      </c>
      <c r="N1469" s="2">
        <v>1768.2</v>
      </c>
      <c r="O1469" s="2">
        <v>1778.5</v>
      </c>
      <c r="P1469" s="2">
        <v>1825</v>
      </c>
      <c r="Q1469" s="2">
        <v>1832.4</v>
      </c>
      <c r="R1469" s="2">
        <v>215.3</v>
      </c>
      <c r="S1469" s="2" t="s">
        <v>5269</v>
      </c>
      <c r="T1469" s="2">
        <v>215.3</v>
      </c>
    </row>
    <row r="1470" spans="1:20">
      <c r="A1470" s="2" t="s">
        <v>4278</v>
      </c>
      <c r="B1470" s="2" t="s">
        <v>2172</v>
      </c>
      <c r="C1470" s="2" t="s">
        <v>72</v>
      </c>
      <c r="D1470" s="2" t="s">
        <v>224</v>
      </c>
      <c r="E1470" s="2">
        <v>985.2</v>
      </c>
      <c r="F1470" s="2">
        <v>985.3</v>
      </c>
      <c r="G1470" s="2">
        <v>977.8</v>
      </c>
      <c r="H1470" s="2">
        <v>976.4</v>
      </c>
      <c r="I1470" s="2">
        <v>1145.2</v>
      </c>
      <c r="J1470" s="2">
        <v>1265.5</v>
      </c>
      <c r="K1470" s="2">
        <v>1512.8</v>
      </c>
      <c r="L1470" s="2">
        <v>1728.9</v>
      </c>
      <c r="M1470" s="2">
        <v>1826.4</v>
      </c>
      <c r="N1470" s="2">
        <v>1835.3</v>
      </c>
      <c r="O1470" s="2">
        <v>1845.8</v>
      </c>
      <c r="P1470" s="2">
        <v>1895.5</v>
      </c>
      <c r="Q1470" s="2">
        <v>1902.9</v>
      </c>
      <c r="R1470" s="2">
        <v>174.8</v>
      </c>
      <c r="S1470" s="2" t="s">
        <v>5269</v>
      </c>
      <c r="T1470" s="2">
        <v>174.8</v>
      </c>
    </row>
    <row r="1471" spans="1:20">
      <c r="A1471" s="2" t="s">
        <v>4279</v>
      </c>
      <c r="B1471" s="2" t="s">
        <v>2173</v>
      </c>
      <c r="C1471" s="2" t="s">
        <v>72</v>
      </c>
      <c r="D1471" s="2" t="s">
        <v>224</v>
      </c>
      <c r="E1471" s="2">
        <v>993.4</v>
      </c>
      <c r="F1471" s="2">
        <v>990.3</v>
      </c>
      <c r="G1471" s="2">
        <v>991.6</v>
      </c>
      <c r="H1471" s="2">
        <v>999.1</v>
      </c>
      <c r="I1471" s="2">
        <v>1090</v>
      </c>
      <c r="J1471" s="2">
        <v>1186.5</v>
      </c>
      <c r="K1471" s="2">
        <v>1414.3</v>
      </c>
      <c r="L1471" s="2">
        <v>1610.4</v>
      </c>
      <c r="M1471" s="2">
        <v>1708.4</v>
      </c>
      <c r="N1471" s="2">
        <v>1716.8</v>
      </c>
      <c r="O1471" s="2">
        <v>1725.3</v>
      </c>
      <c r="P1471" s="2">
        <v>1752.5</v>
      </c>
      <c r="Q1471" s="2">
        <v>1759.9</v>
      </c>
      <c r="R1471" s="2">
        <v>311.89999999999998</v>
      </c>
      <c r="S1471" s="2" t="s">
        <v>5269</v>
      </c>
      <c r="T1471" s="2">
        <v>311.89999999999998</v>
      </c>
    </row>
    <row r="1472" spans="1:20">
      <c r="A1472" s="2" t="s">
        <v>4280</v>
      </c>
      <c r="B1472" s="2" t="s">
        <v>2175</v>
      </c>
      <c r="C1472" s="2" t="s">
        <v>72</v>
      </c>
      <c r="D1472" s="2" t="s">
        <v>224</v>
      </c>
      <c r="E1472" s="2">
        <v>1111.2</v>
      </c>
      <c r="F1472" s="2">
        <v>1111.3</v>
      </c>
      <c r="G1472" s="2">
        <v>1103.5</v>
      </c>
      <c r="H1472" s="2">
        <v>1101.5999999999999</v>
      </c>
      <c r="I1472" s="2">
        <v>1271.7</v>
      </c>
      <c r="J1472" s="2">
        <v>1391.7</v>
      </c>
      <c r="K1472" s="2">
        <v>1638.7</v>
      </c>
      <c r="L1472" s="2">
        <v>1853.9</v>
      </c>
      <c r="M1472" s="2">
        <v>1951.6</v>
      </c>
      <c r="N1472" s="2">
        <v>1960.5</v>
      </c>
      <c r="O1472" s="2">
        <v>1970.9</v>
      </c>
      <c r="P1472" s="2">
        <v>2018.7</v>
      </c>
      <c r="Q1472" s="2">
        <v>2026.1</v>
      </c>
      <c r="R1472" s="2">
        <v>91.2</v>
      </c>
      <c r="S1472" s="2" t="s">
        <v>5269</v>
      </c>
      <c r="T1472" s="2">
        <v>91.2</v>
      </c>
    </row>
    <row r="1473" spans="1:20">
      <c r="A1473" s="2" t="s">
        <v>4281</v>
      </c>
      <c r="B1473" s="2" t="s">
        <v>2176</v>
      </c>
      <c r="C1473" s="2" t="s">
        <v>72</v>
      </c>
      <c r="D1473" s="2" t="s">
        <v>224</v>
      </c>
      <c r="E1473" s="2">
        <v>1175.5</v>
      </c>
      <c r="F1473" s="2">
        <v>1174.3</v>
      </c>
      <c r="G1473" s="2">
        <v>1170</v>
      </c>
      <c r="H1473" s="2">
        <v>1171.8</v>
      </c>
      <c r="I1473" s="2">
        <v>1312.6</v>
      </c>
      <c r="J1473" s="2">
        <v>1423.7</v>
      </c>
      <c r="K1473" s="2">
        <v>1664</v>
      </c>
      <c r="L1473" s="2">
        <v>1870.5</v>
      </c>
      <c r="M1473" s="2">
        <v>1968.9</v>
      </c>
      <c r="N1473" s="2">
        <v>1977.6</v>
      </c>
      <c r="O1473" s="2">
        <v>1986.9</v>
      </c>
      <c r="P1473" s="2">
        <v>2022.4</v>
      </c>
      <c r="Q1473" s="2">
        <v>2029.8</v>
      </c>
      <c r="R1473" s="2">
        <v>77.2</v>
      </c>
      <c r="S1473" s="2" t="s">
        <v>5269</v>
      </c>
      <c r="T1473" s="2">
        <v>77.2</v>
      </c>
    </row>
    <row r="1474" spans="1:20">
      <c r="A1474" s="2" t="s">
        <v>4282</v>
      </c>
      <c r="B1474" s="2" t="s">
        <v>2177</v>
      </c>
      <c r="C1474" s="2" t="s">
        <v>72</v>
      </c>
      <c r="D1474" s="2" t="s">
        <v>224</v>
      </c>
      <c r="E1474" s="2">
        <v>1333</v>
      </c>
      <c r="F1474" s="2">
        <v>1331.6</v>
      </c>
      <c r="G1474" s="2">
        <v>1327.9</v>
      </c>
      <c r="H1474" s="2">
        <v>1330.3</v>
      </c>
      <c r="I1474" s="2">
        <v>1463.7</v>
      </c>
      <c r="J1474" s="2">
        <v>1571.2</v>
      </c>
      <c r="K1474" s="2">
        <v>1807.5</v>
      </c>
      <c r="L1474" s="2">
        <v>2009</v>
      </c>
      <c r="M1474" s="2">
        <v>2107.3000000000002</v>
      </c>
      <c r="N1474" s="2">
        <v>2115.6999999999998</v>
      </c>
      <c r="O1474" s="2">
        <v>2124.6</v>
      </c>
      <c r="P1474" s="2">
        <v>2153.6999999999998</v>
      </c>
      <c r="Q1474" s="2">
        <v>2161.1999999999998</v>
      </c>
      <c r="R1474" s="2">
        <v>216.1</v>
      </c>
      <c r="S1474" s="2" t="s">
        <v>5269</v>
      </c>
      <c r="T1474" s="2">
        <v>216.1</v>
      </c>
    </row>
    <row r="1475" spans="1:20">
      <c r="A1475" s="2" t="s">
        <v>4283</v>
      </c>
      <c r="B1475" s="2" t="s">
        <v>2179</v>
      </c>
      <c r="C1475" s="2" t="s">
        <v>72</v>
      </c>
      <c r="D1475" s="2" t="s">
        <v>224</v>
      </c>
      <c r="E1475" s="2">
        <v>1018.9</v>
      </c>
      <c r="F1475" s="2">
        <v>1019.5</v>
      </c>
      <c r="G1475" s="2">
        <v>1010.7</v>
      </c>
      <c r="H1475" s="2">
        <v>1007.7</v>
      </c>
      <c r="I1475" s="2">
        <v>1185.8</v>
      </c>
      <c r="J1475" s="2">
        <v>1308.0999999999999</v>
      </c>
      <c r="K1475" s="2">
        <v>1556.1</v>
      </c>
      <c r="L1475" s="2">
        <v>1773.6</v>
      </c>
      <c r="M1475" s="2">
        <v>1870.7</v>
      </c>
      <c r="N1475" s="2">
        <v>1879.6</v>
      </c>
      <c r="O1475" s="2">
        <v>1890.4</v>
      </c>
      <c r="P1475" s="2">
        <v>1942.8</v>
      </c>
      <c r="Q1475" s="2">
        <v>1950.2</v>
      </c>
      <c r="R1475" s="2">
        <v>174.7</v>
      </c>
      <c r="S1475" s="2" t="s">
        <v>5269</v>
      </c>
      <c r="T1475" s="2">
        <v>174.7</v>
      </c>
    </row>
    <row r="1476" spans="1:20">
      <c r="A1476" s="2" t="s">
        <v>4284</v>
      </c>
      <c r="B1476" s="2" t="s">
        <v>2180</v>
      </c>
      <c r="C1476" s="2" t="s">
        <v>72</v>
      </c>
      <c r="D1476" s="2" t="s">
        <v>224</v>
      </c>
      <c r="E1476" s="2">
        <v>1108.3</v>
      </c>
      <c r="F1476" s="2">
        <v>1108.9000000000001</v>
      </c>
      <c r="G1476" s="2">
        <v>1100</v>
      </c>
      <c r="H1476" s="2">
        <v>1096.8</v>
      </c>
      <c r="I1476" s="2">
        <v>1275.2</v>
      </c>
      <c r="J1476" s="2">
        <v>1397.1</v>
      </c>
      <c r="K1476" s="2">
        <v>1645</v>
      </c>
      <c r="L1476" s="2">
        <v>1862.1</v>
      </c>
      <c r="M1476" s="2">
        <v>1959.3</v>
      </c>
      <c r="N1476" s="2">
        <v>1968.2</v>
      </c>
      <c r="O1476" s="2">
        <v>1978.9</v>
      </c>
      <c r="P1476" s="2">
        <v>2030.1</v>
      </c>
      <c r="Q1476" s="2">
        <v>2037.5</v>
      </c>
      <c r="R1476" s="2">
        <v>139</v>
      </c>
      <c r="S1476" s="2" t="s">
        <v>5269</v>
      </c>
      <c r="T1476" s="2">
        <v>139</v>
      </c>
    </row>
    <row r="1477" spans="1:20">
      <c r="A1477" s="2" t="s">
        <v>4285</v>
      </c>
      <c r="B1477" s="2" t="s">
        <v>2181</v>
      </c>
      <c r="C1477" s="2" t="s">
        <v>72</v>
      </c>
      <c r="D1477" s="2" t="s">
        <v>224</v>
      </c>
      <c r="E1477" s="2">
        <v>1146.2</v>
      </c>
      <c r="F1477" s="2">
        <v>1145.5999999999999</v>
      </c>
      <c r="G1477" s="2">
        <v>1139.7</v>
      </c>
      <c r="H1477" s="2">
        <v>1139.8</v>
      </c>
      <c r="I1477" s="2">
        <v>1294.4000000000001</v>
      </c>
      <c r="J1477" s="2">
        <v>1409.9</v>
      </c>
      <c r="K1477" s="2">
        <v>1654</v>
      </c>
      <c r="L1477" s="2">
        <v>1864.9</v>
      </c>
      <c r="M1477" s="2">
        <v>1963.2</v>
      </c>
      <c r="N1477" s="2">
        <v>1971.9</v>
      </c>
      <c r="O1477" s="2">
        <v>1981.8</v>
      </c>
      <c r="P1477" s="2">
        <v>2022.9</v>
      </c>
      <c r="Q1477" s="2">
        <v>2030.4</v>
      </c>
      <c r="R1477" s="2">
        <v>4.5</v>
      </c>
      <c r="S1477" s="2" t="s">
        <v>5269</v>
      </c>
      <c r="T1477" s="2">
        <v>4.5</v>
      </c>
    </row>
    <row r="1478" spans="1:20">
      <c r="A1478" s="2" t="s">
        <v>4286</v>
      </c>
      <c r="B1478" s="2" t="s">
        <v>2182</v>
      </c>
      <c r="C1478" s="2" t="s">
        <v>72</v>
      </c>
      <c r="D1478" s="2" t="s">
        <v>224</v>
      </c>
      <c r="E1478" s="2">
        <v>1230.9000000000001</v>
      </c>
      <c r="F1478" s="2">
        <v>1228.7</v>
      </c>
      <c r="G1478" s="2">
        <v>1227.2</v>
      </c>
      <c r="H1478" s="2">
        <v>1231.9000000000001</v>
      </c>
      <c r="I1478" s="2">
        <v>1346.2</v>
      </c>
      <c r="J1478" s="2">
        <v>1447.6</v>
      </c>
      <c r="K1478" s="2">
        <v>1677.9</v>
      </c>
      <c r="L1478" s="2">
        <v>1873.9</v>
      </c>
      <c r="M1478" s="2">
        <v>1971.8</v>
      </c>
      <c r="N1478" s="2">
        <v>1980.1</v>
      </c>
      <c r="O1478" s="2">
        <v>1988.5</v>
      </c>
      <c r="P1478" s="2">
        <v>2012.9</v>
      </c>
      <c r="Q1478" s="2">
        <v>2020.4</v>
      </c>
      <c r="R1478" s="2">
        <v>221.2</v>
      </c>
      <c r="S1478" s="2" t="s">
        <v>5269</v>
      </c>
      <c r="T1478" s="2">
        <v>221.2</v>
      </c>
    </row>
    <row r="1479" spans="1:20">
      <c r="A1479" s="2" t="s">
        <v>4287</v>
      </c>
      <c r="B1479" s="2" t="s">
        <v>2184</v>
      </c>
      <c r="C1479" s="2" t="s">
        <v>72</v>
      </c>
      <c r="D1479" s="2" t="s">
        <v>224</v>
      </c>
      <c r="E1479" s="2">
        <v>1117.9000000000001</v>
      </c>
      <c r="F1479" s="2">
        <v>1115.7</v>
      </c>
      <c r="G1479" s="2">
        <v>1114.4000000000001</v>
      </c>
      <c r="H1479" s="2">
        <v>1119.3</v>
      </c>
      <c r="I1479" s="2">
        <v>1233.5</v>
      </c>
      <c r="J1479" s="2">
        <v>1336.1</v>
      </c>
      <c r="K1479" s="2">
        <v>1568.7</v>
      </c>
      <c r="L1479" s="2">
        <v>1767.5</v>
      </c>
      <c r="M1479" s="2">
        <v>1865.7</v>
      </c>
      <c r="N1479" s="2">
        <v>1874.1</v>
      </c>
      <c r="O1479" s="2">
        <v>1882.8</v>
      </c>
      <c r="P1479" s="2">
        <v>1910.9</v>
      </c>
      <c r="Q1479" s="2">
        <v>1918.3</v>
      </c>
      <c r="R1479" s="2">
        <v>197.8</v>
      </c>
      <c r="S1479" s="2" t="s">
        <v>5269</v>
      </c>
      <c r="T1479" s="2">
        <v>197.8</v>
      </c>
    </row>
    <row r="1480" spans="1:20">
      <c r="A1480" s="2" t="s">
        <v>4288</v>
      </c>
      <c r="B1480" s="2" t="s">
        <v>2185</v>
      </c>
      <c r="C1480" s="2" t="s">
        <v>72</v>
      </c>
      <c r="D1480" s="2" t="s">
        <v>224</v>
      </c>
      <c r="E1480" s="2">
        <v>1335.2</v>
      </c>
      <c r="F1480" s="2">
        <v>1333.7</v>
      </c>
      <c r="G1480" s="2">
        <v>1330.1</v>
      </c>
      <c r="H1480" s="2">
        <v>1332.5</v>
      </c>
      <c r="I1480" s="2">
        <v>1465.9</v>
      </c>
      <c r="J1480" s="2">
        <v>1573.4</v>
      </c>
      <c r="K1480" s="2">
        <v>1809.7</v>
      </c>
      <c r="L1480" s="2">
        <v>2011.1</v>
      </c>
      <c r="M1480" s="2">
        <v>2109.4</v>
      </c>
      <c r="N1480" s="2">
        <v>2117.9</v>
      </c>
      <c r="O1480" s="2">
        <v>2126.6999999999998</v>
      </c>
      <c r="P1480" s="2">
        <v>2155.8000000000002</v>
      </c>
      <c r="Q1480" s="2">
        <v>2163.3000000000002</v>
      </c>
      <c r="R1480" s="2">
        <v>218</v>
      </c>
      <c r="S1480" s="2" t="s">
        <v>5269</v>
      </c>
      <c r="T1480" s="2">
        <v>218</v>
      </c>
    </row>
    <row r="1481" spans="1:20">
      <c r="A1481" s="2" t="s">
        <v>4289</v>
      </c>
      <c r="B1481" s="2" t="s">
        <v>2186</v>
      </c>
      <c r="C1481" s="2" t="s">
        <v>72</v>
      </c>
      <c r="D1481" s="2" t="s">
        <v>224</v>
      </c>
      <c r="E1481" s="2">
        <v>607.4</v>
      </c>
      <c r="F1481" s="2">
        <v>609.1</v>
      </c>
      <c r="G1481" s="2">
        <v>598.6</v>
      </c>
      <c r="H1481" s="2">
        <v>599.1</v>
      </c>
      <c r="I1481" s="2">
        <v>794.5</v>
      </c>
      <c r="J1481" s="2">
        <v>920.7</v>
      </c>
      <c r="K1481" s="2">
        <v>1164.5</v>
      </c>
      <c r="L1481" s="2">
        <v>1385.6</v>
      </c>
      <c r="M1481" s="2">
        <v>1479.2</v>
      </c>
      <c r="N1481" s="2">
        <v>1488.1</v>
      </c>
      <c r="O1481" s="2">
        <v>1499.8</v>
      </c>
      <c r="P1481" s="2">
        <v>1566.4</v>
      </c>
      <c r="Q1481" s="2">
        <v>1573.5</v>
      </c>
      <c r="R1481" s="2">
        <v>545.79999999999995</v>
      </c>
      <c r="S1481" s="2" t="s">
        <v>5269</v>
      </c>
      <c r="T1481" s="2">
        <v>545.79999999999995</v>
      </c>
    </row>
    <row r="1482" spans="1:20">
      <c r="A1482" s="2" t="s">
        <v>4290</v>
      </c>
      <c r="B1482" s="2" t="s">
        <v>2188</v>
      </c>
      <c r="C1482" s="2" t="s">
        <v>72</v>
      </c>
      <c r="D1482" s="2" t="s">
        <v>224</v>
      </c>
      <c r="E1482" s="2">
        <v>602.1</v>
      </c>
      <c r="F1482" s="2">
        <v>605.1</v>
      </c>
      <c r="G1482" s="2">
        <v>591.4</v>
      </c>
      <c r="H1482" s="2">
        <v>588.5</v>
      </c>
      <c r="I1482" s="2">
        <v>792.2</v>
      </c>
      <c r="J1482" s="2">
        <v>918</v>
      </c>
      <c r="K1482" s="2">
        <v>1160.4000000000001</v>
      </c>
      <c r="L1482" s="2">
        <v>1381.5</v>
      </c>
      <c r="M1482" s="2">
        <v>1474.6</v>
      </c>
      <c r="N1482" s="2">
        <v>1483.5</v>
      </c>
      <c r="O1482" s="2">
        <v>1495.3</v>
      </c>
      <c r="P1482" s="2">
        <v>1563</v>
      </c>
      <c r="Q1482" s="2">
        <v>1570.1</v>
      </c>
      <c r="R1482" s="2">
        <v>555.5</v>
      </c>
      <c r="S1482" s="2" t="s">
        <v>5269</v>
      </c>
      <c r="T1482" s="2">
        <v>555.5</v>
      </c>
    </row>
    <row r="1483" spans="1:20">
      <c r="A1483" s="2" t="s">
        <v>4291</v>
      </c>
      <c r="B1483" s="2" t="s">
        <v>2189</v>
      </c>
      <c r="C1483" s="2" t="s">
        <v>72</v>
      </c>
      <c r="D1483" s="2" t="s">
        <v>224</v>
      </c>
      <c r="E1483" s="2">
        <v>1020.1</v>
      </c>
      <c r="F1483" s="2">
        <v>1020.6</v>
      </c>
      <c r="G1483" s="2">
        <v>1011.9</v>
      </c>
      <c r="H1483" s="2">
        <v>1008.9</v>
      </c>
      <c r="I1483" s="2">
        <v>1186.9000000000001</v>
      </c>
      <c r="J1483" s="2">
        <v>1309.0999999999999</v>
      </c>
      <c r="K1483" s="2">
        <v>1557.1</v>
      </c>
      <c r="L1483" s="2">
        <v>1774.6</v>
      </c>
      <c r="M1483" s="2">
        <v>1871.7</v>
      </c>
      <c r="N1483" s="2">
        <v>1880.6</v>
      </c>
      <c r="O1483" s="2">
        <v>1891.4</v>
      </c>
      <c r="P1483" s="2">
        <v>1943.7</v>
      </c>
      <c r="Q1483" s="2">
        <v>1951.1</v>
      </c>
      <c r="R1483" s="2">
        <v>173.4</v>
      </c>
      <c r="S1483" s="2" t="s">
        <v>5269</v>
      </c>
      <c r="T1483" s="2">
        <v>173.4</v>
      </c>
    </row>
    <row r="1484" spans="1:20">
      <c r="A1484" s="2" t="s">
        <v>4292</v>
      </c>
      <c r="B1484" s="2" t="s">
        <v>2190</v>
      </c>
      <c r="C1484" s="2" t="s">
        <v>72</v>
      </c>
      <c r="D1484" s="2" t="s">
        <v>224</v>
      </c>
      <c r="E1484" s="2">
        <v>1312</v>
      </c>
      <c r="F1484" s="2">
        <v>1310.7</v>
      </c>
      <c r="G1484" s="2">
        <v>1306.9000000000001</v>
      </c>
      <c r="H1484" s="2">
        <v>1309.0999999999999</v>
      </c>
      <c r="I1484" s="2">
        <v>1444.1</v>
      </c>
      <c r="J1484" s="2">
        <v>1552.3</v>
      </c>
      <c r="K1484" s="2">
        <v>1789.4</v>
      </c>
      <c r="L1484" s="2">
        <v>1991.7</v>
      </c>
      <c r="M1484" s="2">
        <v>2090</v>
      </c>
      <c r="N1484" s="2">
        <v>2098.6</v>
      </c>
      <c r="O1484" s="2">
        <v>2107.5</v>
      </c>
      <c r="P1484" s="2">
        <v>2137.6999999999998</v>
      </c>
      <c r="Q1484" s="2">
        <v>2145.1</v>
      </c>
      <c r="R1484" s="2">
        <v>193.5</v>
      </c>
      <c r="S1484" s="2" t="s">
        <v>5269</v>
      </c>
      <c r="T1484" s="2">
        <v>193.5</v>
      </c>
    </row>
    <row r="1485" spans="1:20">
      <c r="A1485" s="2" t="s">
        <v>4293</v>
      </c>
      <c r="B1485" s="2" t="s">
        <v>2192</v>
      </c>
      <c r="C1485" s="2" t="s">
        <v>72</v>
      </c>
      <c r="D1485" s="2" t="s">
        <v>224</v>
      </c>
      <c r="E1485" s="2">
        <v>1071.0999999999999</v>
      </c>
      <c r="F1485" s="2">
        <v>1068.5</v>
      </c>
      <c r="G1485" s="2">
        <v>1068.3</v>
      </c>
      <c r="H1485" s="2">
        <v>1074.4000000000001</v>
      </c>
      <c r="I1485" s="2">
        <v>1178.4000000000001</v>
      </c>
      <c r="J1485" s="2">
        <v>1278</v>
      </c>
      <c r="K1485" s="2">
        <v>1507.9</v>
      </c>
      <c r="L1485" s="2">
        <v>1704.8</v>
      </c>
      <c r="M1485" s="2">
        <v>1802.8</v>
      </c>
      <c r="N1485" s="2">
        <v>1811.2</v>
      </c>
      <c r="O1485" s="2">
        <v>1819.7</v>
      </c>
      <c r="P1485" s="2">
        <v>1846.5</v>
      </c>
      <c r="Q1485" s="2">
        <v>1854</v>
      </c>
      <c r="R1485" s="2">
        <v>245.8</v>
      </c>
      <c r="S1485" s="2" t="s">
        <v>5269</v>
      </c>
      <c r="T1485" s="2">
        <v>245.8</v>
      </c>
    </row>
    <row r="1486" spans="1:20">
      <c r="A1486" s="2" t="s">
        <v>4294</v>
      </c>
      <c r="B1486" s="2" t="s">
        <v>2194</v>
      </c>
      <c r="C1486" s="2" t="s">
        <v>72</v>
      </c>
      <c r="D1486" s="2" t="s">
        <v>224</v>
      </c>
      <c r="E1486" s="2">
        <v>828.9</v>
      </c>
      <c r="F1486" s="2">
        <v>829.3</v>
      </c>
      <c r="G1486" s="2">
        <v>820.9</v>
      </c>
      <c r="H1486" s="2">
        <v>818.7</v>
      </c>
      <c r="I1486" s="2">
        <v>997</v>
      </c>
      <c r="J1486" s="2">
        <v>1120.5999999999999</v>
      </c>
      <c r="K1486" s="2">
        <v>1368.8</v>
      </c>
      <c r="L1486" s="2">
        <v>1587.7</v>
      </c>
      <c r="M1486" s="2">
        <v>1684.1</v>
      </c>
      <c r="N1486" s="2">
        <v>1693</v>
      </c>
      <c r="O1486" s="2">
        <v>1704</v>
      </c>
      <c r="P1486" s="2">
        <v>1760.4</v>
      </c>
      <c r="Q1486" s="2">
        <v>1767.7</v>
      </c>
      <c r="R1486" s="2">
        <v>329.9</v>
      </c>
      <c r="S1486" s="2" t="s">
        <v>5269</v>
      </c>
      <c r="T1486" s="2">
        <v>329.9</v>
      </c>
    </row>
    <row r="1487" spans="1:20">
      <c r="A1487" s="2" t="s">
        <v>4295</v>
      </c>
      <c r="B1487" s="2" t="s">
        <v>2195</v>
      </c>
      <c r="C1487" s="2" t="s">
        <v>72</v>
      </c>
      <c r="D1487" s="2" t="s">
        <v>224</v>
      </c>
      <c r="E1487" s="2">
        <v>1020</v>
      </c>
      <c r="F1487" s="2">
        <v>1020.5</v>
      </c>
      <c r="G1487" s="2">
        <v>1011.8</v>
      </c>
      <c r="H1487" s="2">
        <v>1008.8</v>
      </c>
      <c r="I1487" s="2">
        <v>1186.9000000000001</v>
      </c>
      <c r="J1487" s="2">
        <v>1309.0999999999999</v>
      </c>
      <c r="K1487" s="2">
        <v>1557.1</v>
      </c>
      <c r="L1487" s="2">
        <v>1774.7</v>
      </c>
      <c r="M1487" s="2">
        <v>1871.7</v>
      </c>
      <c r="N1487" s="2">
        <v>1880.6</v>
      </c>
      <c r="O1487" s="2">
        <v>1891.4</v>
      </c>
      <c r="P1487" s="2">
        <v>1943.8</v>
      </c>
      <c r="Q1487" s="2">
        <v>1951.2</v>
      </c>
      <c r="R1487" s="2">
        <v>174</v>
      </c>
      <c r="S1487" s="2" t="s">
        <v>5269</v>
      </c>
      <c r="T1487" s="2">
        <v>174</v>
      </c>
    </row>
    <row r="1488" spans="1:20">
      <c r="A1488" s="2" t="s">
        <v>4296</v>
      </c>
      <c r="B1488" s="2" t="s">
        <v>2196</v>
      </c>
      <c r="C1488" s="2" t="s">
        <v>72</v>
      </c>
      <c r="D1488" s="2" t="s">
        <v>224</v>
      </c>
      <c r="E1488" s="2">
        <v>1041.5999999999999</v>
      </c>
      <c r="F1488" s="2">
        <v>1041.0999999999999</v>
      </c>
      <c r="G1488" s="2">
        <v>1034.8</v>
      </c>
      <c r="H1488" s="2">
        <v>1034.5999999999999</v>
      </c>
      <c r="I1488" s="2">
        <v>1193.9000000000001</v>
      </c>
      <c r="J1488" s="2">
        <v>1311.5</v>
      </c>
      <c r="K1488" s="2">
        <v>1557.3</v>
      </c>
      <c r="L1488" s="2">
        <v>1770.7</v>
      </c>
      <c r="M1488" s="2">
        <v>1868.7</v>
      </c>
      <c r="N1488" s="2">
        <v>1877.5</v>
      </c>
      <c r="O1488" s="2">
        <v>1887.7</v>
      </c>
      <c r="P1488" s="2">
        <v>1932.9</v>
      </c>
      <c r="Q1488" s="2">
        <v>1940.3</v>
      </c>
      <c r="R1488" s="2">
        <v>109.8</v>
      </c>
      <c r="S1488" s="2" t="s">
        <v>5269</v>
      </c>
      <c r="T1488" s="2">
        <v>109.8</v>
      </c>
    </row>
    <row r="1489" spans="1:20">
      <c r="A1489" s="2" t="s">
        <v>4297</v>
      </c>
      <c r="B1489" s="2" t="s">
        <v>2198</v>
      </c>
      <c r="C1489" s="2" t="s">
        <v>72</v>
      </c>
      <c r="D1489" s="2" t="s">
        <v>224</v>
      </c>
      <c r="E1489" s="2">
        <v>1183</v>
      </c>
      <c r="F1489" s="2">
        <v>1181.5999999999999</v>
      </c>
      <c r="G1489" s="2">
        <v>1177.8</v>
      </c>
      <c r="H1489" s="2">
        <v>1180.2</v>
      </c>
      <c r="I1489" s="2">
        <v>1316.3</v>
      </c>
      <c r="J1489" s="2">
        <v>1425.7</v>
      </c>
      <c r="K1489" s="2">
        <v>1664.5</v>
      </c>
      <c r="L1489" s="2">
        <v>1869.3</v>
      </c>
      <c r="M1489" s="2">
        <v>1967.7</v>
      </c>
      <c r="N1489" s="2">
        <v>1976.3</v>
      </c>
      <c r="O1489" s="2">
        <v>1985.5</v>
      </c>
      <c r="P1489" s="2">
        <v>2019</v>
      </c>
      <c r="Q1489" s="2">
        <v>2026.5</v>
      </c>
      <c r="R1489" s="2">
        <v>102.6</v>
      </c>
      <c r="S1489" s="2" t="s">
        <v>5269</v>
      </c>
      <c r="T1489" s="2">
        <v>102.6</v>
      </c>
    </row>
    <row r="1490" spans="1:20">
      <c r="A1490" s="2" t="s">
        <v>4298</v>
      </c>
      <c r="B1490" s="2" t="s">
        <v>2200</v>
      </c>
      <c r="C1490" s="2" t="s">
        <v>72</v>
      </c>
      <c r="D1490" s="2" t="s">
        <v>224</v>
      </c>
      <c r="E1490" s="2">
        <v>1266</v>
      </c>
      <c r="F1490" s="2">
        <v>1263.8</v>
      </c>
      <c r="G1490" s="2">
        <v>1262.4000000000001</v>
      </c>
      <c r="H1490" s="2">
        <v>1267.0999999999999</v>
      </c>
      <c r="I1490" s="2">
        <v>1380.1</v>
      </c>
      <c r="J1490" s="2">
        <v>1480.6</v>
      </c>
      <c r="K1490" s="2">
        <v>1709.8</v>
      </c>
      <c r="L1490" s="2">
        <v>1904.4</v>
      </c>
      <c r="M1490" s="2">
        <v>2002.1</v>
      </c>
      <c r="N1490" s="2">
        <v>2010.4</v>
      </c>
      <c r="O1490" s="2">
        <v>2018.7</v>
      </c>
      <c r="P1490" s="2">
        <v>2041.6</v>
      </c>
      <c r="Q1490" s="2">
        <v>2049</v>
      </c>
      <c r="R1490" s="2">
        <v>245.1</v>
      </c>
      <c r="S1490" s="2" t="s">
        <v>5269</v>
      </c>
      <c r="T1490" s="2">
        <v>245.1</v>
      </c>
    </row>
    <row r="1491" spans="1:20">
      <c r="A1491" s="2" t="s">
        <v>4299</v>
      </c>
      <c r="B1491" s="2" t="s">
        <v>2202</v>
      </c>
      <c r="C1491" s="2" t="s">
        <v>72</v>
      </c>
      <c r="D1491" s="2" t="s">
        <v>224</v>
      </c>
      <c r="E1491" s="2">
        <v>1165.2</v>
      </c>
      <c r="F1491" s="2">
        <v>1163.5999999999999</v>
      </c>
      <c r="G1491" s="2">
        <v>1160.4000000000001</v>
      </c>
      <c r="H1491" s="2">
        <v>1163.4000000000001</v>
      </c>
      <c r="I1491" s="2">
        <v>1294.7</v>
      </c>
      <c r="J1491" s="2">
        <v>1402.7</v>
      </c>
      <c r="K1491" s="2">
        <v>1640.2</v>
      </c>
      <c r="L1491" s="2">
        <v>1843.7</v>
      </c>
      <c r="M1491" s="2">
        <v>1942.1</v>
      </c>
      <c r="N1491" s="2">
        <v>1950.7</v>
      </c>
      <c r="O1491" s="2">
        <v>1959.8</v>
      </c>
      <c r="P1491" s="2">
        <v>1992</v>
      </c>
      <c r="Q1491" s="2">
        <v>1999.5</v>
      </c>
      <c r="R1491" s="2">
        <v>121.2</v>
      </c>
      <c r="S1491" s="2" t="s">
        <v>5269</v>
      </c>
      <c r="T1491" s="2">
        <v>121.2</v>
      </c>
    </row>
    <row r="1492" spans="1:20">
      <c r="A1492" s="2" t="s">
        <v>4300</v>
      </c>
      <c r="B1492" s="2" t="s">
        <v>2204</v>
      </c>
      <c r="C1492" s="2" t="s">
        <v>72</v>
      </c>
      <c r="D1492" s="2" t="s">
        <v>224</v>
      </c>
      <c r="E1492" s="2">
        <v>627.79999999999995</v>
      </c>
      <c r="F1492" s="2">
        <v>632</v>
      </c>
      <c r="G1492" s="2">
        <v>616</v>
      </c>
      <c r="H1492" s="2">
        <v>603.29999999999995</v>
      </c>
      <c r="I1492" s="2">
        <v>817.4</v>
      </c>
      <c r="J1492" s="2">
        <v>941.8</v>
      </c>
      <c r="K1492" s="2">
        <v>1180.9000000000001</v>
      </c>
      <c r="L1492" s="2">
        <v>1401.6</v>
      </c>
      <c r="M1492" s="2">
        <v>1493.5</v>
      </c>
      <c r="N1492" s="2">
        <v>1502.4</v>
      </c>
      <c r="O1492" s="2">
        <v>1514.4</v>
      </c>
      <c r="P1492" s="2">
        <v>1584.7</v>
      </c>
      <c r="Q1492" s="2">
        <v>1591.7</v>
      </c>
      <c r="R1492" s="2">
        <v>558.20000000000005</v>
      </c>
      <c r="S1492" s="2" t="s">
        <v>5269</v>
      </c>
      <c r="T1492" s="2">
        <v>558.20000000000005</v>
      </c>
    </row>
    <row r="1493" spans="1:20">
      <c r="A1493" s="2" t="s">
        <v>4301</v>
      </c>
      <c r="B1493" s="2" t="s">
        <v>2206</v>
      </c>
      <c r="C1493" s="2" t="s">
        <v>72</v>
      </c>
      <c r="D1493" s="2" t="s">
        <v>224</v>
      </c>
      <c r="E1493" s="2">
        <v>908.7</v>
      </c>
      <c r="F1493" s="2">
        <v>906.8</v>
      </c>
      <c r="G1493" s="2">
        <v>904.6</v>
      </c>
      <c r="H1493" s="2">
        <v>908.8</v>
      </c>
      <c r="I1493" s="2">
        <v>1036.8</v>
      </c>
      <c r="J1493" s="2">
        <v>1147.5999999999999</v>
      </c>
      <c r="K1493" s="2">
        <v>1389.2</v>
      </c>
      <c r="L1493" s="2">
        <v>1598.4</v>
      </c>
      <c r="M1493" s="2">
        <v>1696.7</v>
      </c>
      <c r="N1493" s="2">
        <v>1705.4</v>
      </c>
      <c r="O1493" s="2">
        <v>1715.2</v>
      </c>
      <c r="P1493" s="2">
        <v>1756</v>
      </c>
      <c r="Q1493" s="2">
        <v>1763.4</v>
      </c>
      <c r="R1493" s="2">
        <v>271.5</v>
      </c>
      <c r="S1493" s="2" t="s">
        <v>5269</v>
      </c>
      <c r="T1493" s="2">
        <v>271.5</v>
      </c>
    </row>
    <row r="1494" spans="1:20">
      <c r="A1494" s="2" t="s">
        <v>4302</v>
      </c>
      <c r="B1494" s="2" t="s">
        <v>2207</v>
      </c>
      <c r="C1494" s="2" t="s">
        <v>72</v>
      </c>
      <c r="D1494" s="2" t="s">
        <v>224</v>
      </c>
      <c r="E1494" s="2">
        <v>1334.1</v>
      </c>
      <c r="F1494" s="2">
        <v>1332.7</v>
      </c>
      <c r="G1494" s="2">
        <v>1329</v>
      </c>
      <c r="H1494" s="2">
        <v>1331.5</v>
      </c>
      <c r="I1494" s="2">
        <v>1464.7</v>
      </c>
      <c r="J1494" s="2">
        <v>1572.1</v>
      </c>
      <c r="K1494" s="2">
        <v>1808.3</v>
      </c>
      <c r="L1494" s="2">
        <v>2009.8</v>
      </c>
      <c r="M1494" s="2">
        <v>2108</v>
      </c>
      <c r="N1494" s="2">
        <v>2116.5</v>
      </c>
      <c r="O1494" s="2">
        <v>2125.4</v>
      </c>
      <c r="P1494" s="2">
        <v>2154.4</v>
      </c>
      <c r="Q1494" s="2">
        <v>2161.8000000000002</v>
      </c>
      <c r="R1494" s="2">
        <v>217.6</v>
      </c>
      <c r="S1494" s="2" t="s">
        <v>5269</v>
      </c>
      <c r="T1494" s="2">
        <v>217.6</v>
      </c>
    </row>
    <row r="1495" spans="1:20">
      <c r="A1495" s="2" t="s">
        <v>4303</v>
      </c>
      <c r="B1495" s="2" t="s">
        <v>2208</v>
      </c>
      <c r="C1495" s="2" t="s">
        <v>72</v>
      </c>
      <c r="D1495" s="2" t="s">
        <v>224</v>
      </c>
      <c r="E1495" s="2">
        <v>590</v>
      </c>
      <c r="F1495" s="2">
        <v>593.29999999999995</v>
      </c>
      <c r="G1495" s="2">
        <v>579.70000000000005</v>
      </c>
      <c r="H1495" s="2">
        <v>585.4</v>
      </c>
      <c r="I1495" s="2">
        <v>780.4</v>
      </c>
      <c r="J1495" s="2">
        <v>906.1</v>
      </c>
      <c r="K1495" s="2">
        <v>1148.4000000000001</v>
      </c>
      <c r="L1495" s="2">
        <v>1369.4</v>
      </c>
      <c r="M1495" s="2">
        <v>1462.5</v>
      </c>
      <c r="N1495" s="2">
        <v>1471.4</v>
      </c>
      <c r="O1495" s="2">
        <v>1483.2</v>
      </c>
      <c r="P1495" s="2">
        <v>1551</v>
      </c>
      <c r="Q1495" s="2">
        <v>1558.1</v>
      </c>
      <c r="R1495" s="2">
        <v>564.4</v>
      </c>
      <c r="S1495" s="2" t="s">
        <v>5269</v>
      </c>
      <c r="T1495" s="2">
        <v>564.4</v>
      </c>
    </row>
    <row r="1496" spans="1:20">
      <c r="A1496" s="2" t="s">
        <v>4304</v>
      </c>
      <c r="B1496" s="2" t="s">
        <v>2209</v>
      </c>
      <c r="C1496" s="2" t="s">
        <v>72</v>
      </c>
      <c r="D1496" s="2" t="s">
        <v>224</v>
      </c>
      <c r="E1496" s="2">
        <v>1143.7</v>
      </c>
      <c r="F1496" s="2">
        <v>1142.2</v>
      </c>
      <c r="G1496" s="2">
        <v>1138.9000000000001</v>
      </c>
      <c r="H1496" s="2">
        <v>1141.7</v>
      </c>
      <c r="I1496" s="2">
        <v>1274.2</v>
      </c>
      <c r="J1496" s="2">
        <v>1382.8</v>
      </c>
      <c r="K1496" s="2">
        <v>1621.1</v>
      </c>
      <c r="L1496" s="2">
        <v>1825.4</v>
      </c>
      <c r="M1496" s="2">
        <v>1923.8</v>
      </c>
      <c r="N1496" s="2">
        <v>1932.4</v>
      </c>
      <c r="O1496" s="2">
        <v>1941.6</v>
      </c>
      <c r="P1496" s="2">
        <v>1974.8</v>
      </c>
      <c r="Q1496" s="2">
        <v>1982.3</v>
      </c>
      <c r="R1496" s="2">
        <v>113.8</v>
      </c>
      <c r="S1496" s="2" t="s">
        <v>5269</v>
      </c>
      <c r="T1496" s="2">
        <v>113.8</v>
      </c>
    </row>
    <row r="1497" spans="1:20">
      <c r="A1497" s="2" t="s">
        <v>4305</v>
      </c>
      <c r="B1497" s="2" t="s">
        <v>2210</v>
      </c>
      <c r="C1497" s="2" t="s">
        <v>72</v>
      </c>
      <c r="D1497" s="2" t="s">
        <v>224</v>
      </c>
      <c r="E1497" s="2">
        <v>1201.3</v>
      </c>
      <c r="F1497" s="2">
        <v>1200.3</v>
      </c>
      <c r="G1497" s="2">
        <v>1195.5</v>
      </c>
      <c r="H1497" s="2">
        <v>1196.8</v>
      </c>
      <c r="I1497" s="2">
        <v>1341.5</v>
      </c>
      <c r="J1497" s="2">
        <v>1453.6</v>
      </c>
      <c r="K1497" s="2">
        <v>1694.8</v>
      </c>
      <c r="L1497" s="2">
        <v>1902.1</v>
      </c>
      <c r="M1497" s="2">
        <v>2000.5</v>
      </c>
      <c r="N1497" s="2">
        <v>2009.2</v>
      </c>
      <c r="O1497" s="2">
        <v>2018.6</v>
      </c>
      <c r="P1497" s="2">
        <v>2054.9</v>
      </c>
      <c r="Q1497" s="2">
        <v>2062.3000000000002</v>
      </c>
      <c r="R1497" s="2">
        <v>73.5</v>
      </c>
      <c r="S1497" s="2" t="s">
        <v>5269</v>
      </c>
      <c r="T1497" s="2">
        <v>73.5</v>
      </c>
    </row>
    <row r="1498" spans="1:20">
      <c r="A1498" s="2" t="s">
        <v>4306</v>
      </c>
      <c r="B1498" s="2" t="s">
        <v>2211</v>
      </c>
      <c r="C1498" s="2" t="s">
        <v>72</v>
      </c>
      <c r="D1498" s="2" t="s">
        <v>224</v>
      </c>
      <c r="E1498" s="2">
        <v>1104.0999999999999</v>
      </c>
      <c r="F1498" s="2">
        <v>1103.9000000000001</v>
      </c>
      <c r="G1498" s="2">
        <v>1097</v>
      </c>
      <c r="H1498" s="2">
        <v>1096</v>
      </c>
      <c r="I1498" s="2">
        <v>1259.5</v>
      </c>
      <c r="J1498" s="2">
        <v>1377.8</v>
      </c>
      <c r="K1498" s="2">
        <v>1623.9</v>
      </c>
      <c r="L1498" s="2">
        <v>1837.6</v>
      </c>
      <c r="M1498" s="2">
        <v>1935.6</v>
      </c>
      <c r="N1498" s="2">
        <v>1944.4</v>
      </c>
      <c r="O1498" s="2">
        <v>1954.6</v>
      </c>
      <c r="P1498" s="2">
        <v>1999.9</v>
      </c>
      <c r="Q1498" s="2">
        <v>2007.4</v>
      </c>
      <c r="R1498" s="2">
        <v>63.5</v>
      </c>
      <c r="S1498" s="2" t="s">
        <v>5269</v>
      </c>
      <c r="T1498" s="2">
        <v>63.5</v>
      </c>
    </row>
    <row r="1499" spans="1:20">
      <c r="A1499" s="2" t="s">
        <v>4307</v>
      </c>
      <c r="B1499" s="2" t="s">
        <v>2213</v>
      </c>
      <c r="C1499" s="2" t="s">
        <v>72</v>
      </c>
      <c r="D1499" s="2" t="s">
        <v>224</v>
      </c>
      <c r="E1499" s="2">
        <v>1147.2</v>
      </c>
      <c r="F1499" s="2">
        <v>1146.7</v>
      </c>
      <c r="G1499" s="2">
        <v>1140.5999999999999</v>
      </c>
      <c r="H1499" s="2">
        <v>1140.5</v>
      </c>
      <c r="I1499" s="2">
        <v>1297</v>
      </c>
      <c r="J1499" s="2">
        <v>1413.1</v>
      </c>
      <c r="K1499" s="2">
        <v>1657.6</v>
      </c>
      <c r="L1499" s="2">
        <v>1869</v>
      </c>
      <c r="M1499" s="2">
        <v>1967.3</v>
      </c>
      <c r="N1499" s="2">
        <v>1976.1</v>
      </c>
      <c r="O1499" s="2">
        <v>1986</v>
      </c>
      <c r="P1499" s="2">
        <v>2027.8</v>
      </c>
      <c r="Q1499" s="2">
        <v>2035.3</v>
      </c>
      <c r="R1499" s="2">
        <v>9.1999999999999993</v>
      </c>
      <c r="S1499" s="2" t="s">
        <v>5269</v>
      </c>
      <c r="T1499" s="2">
        <v>9.1999999999999993</v>
      </c>
    </row>
    <row r="1500" spans="1:20">
      <c r="A1500" s="2" t="s">
        <v>4308</v>
      </c>
      <c r="B1500" s="2" t="s">
        <v>2215</v>
      </c>
      <c r="C1500" s="2" t="s">
        <v>72</v>
      </c>
      <c r="D1500" s="2" t="s">
        <v>224</v>
      </c>
      <c r="E1500" s="2">
        <v>1146.4000000000001</v>
      </c>
      <c r="F1500" s="2">
        <v>1145.8</v>
      </c>
      <c r="G1500" s="2">
        <v>1139.8</v>
      </c>
      <c r="H1500" s="2">
        <v>1139.9000000000001</v>
      </c>
      <c r="I1500" s="2">
        <v>1295</v>
      </c>
      <c r="J1500" s="2">
        <v>1410.6</v>
      </c>
      <c r="K1500" s="2">
        <v>1654.8</v>
      </c>
      <c r="L1500" s="2">
        <v>1865.8</v>
      </c>
      <c r="M1500" s="2">
        <v>1964.1</v>
      </c>
      <c r="N1500" s="2">
        <v>1972.8</v>
      </c>
      <c r="O1500" s="2">
        <v>1982.7</v>
      </c>
      <c r="P1500" s="2">
        <v>2024</v>
      </c>
      <c r="Q1500" s="2">
        <v>2031.5</v>
      </c>
      <c r="R1500" s="2">
        <v>3.8</v>
      </c>
      <c r="S1500" s="2" t="s">
        <v>5269</v>
      </c>
      <c r="T1500" s="2">
        <v>3.8</v>
      </c>
    </row>
    <row r="1501" spans="1:20">
      <c r="A1501" s="2" t="s">
        <v>4309</v>
      </c>
      <c r="B1501" s="2" t="s">
        <v>2216</v>
      </c>
      <c r="C1501" s="2" t="s">
        <v>72</v>
      </c>
      <c r="D1501" s="2" t="s">
        <v>224</v>
      </c>
      <c r="E1501" s="2">
        <v>589.70000000000005</v>
      </c>
      <c r="F1501" s="2">
        <v>593.79999999999995</v>
      </c>
      <c r="G1501" s="2">
        <v>577.9</v>
      </c>
      <c r="H1501" s="2">
        <v>581</v>
      </c>
      <c r="I1501" s="2">
        <v>780.2</v>
      </c>
      <c r="J1501" s="2">
        <v>905.4</v>
      </c>
      <c r="K1501" s="2">
        <v>1146.9000000000001</v>
      </c>
      <c r="L1501" s="2">
        <v>1367.9</v>
      </c>
      <c r="M1501" s="2">
        <v>1460.8</v>
      </c>
      <c r="N1501" s="2">
        <v>1469.7</v>
      </c>
      <c r="O1501" s="2">
        <v>1481.5</v>
      </c>
      <c r="P1501" s="2">
        <v>1549.9</v>
      </c>
      <c r="Q1501" s="2">
        <v>1557</v>
      </c>
      <c r="R1501" s="2">
        <v>568.9</v>
      </c>
      <c r="S1501" s="2" t="s">
        <v>5269</v>
      </c>
      <c r="T1501" s="2">
        <v>568.9</v>
      </c>
    </row>
    <row r="1502" spans="1:20">
      <c r="A1502" s="2" t="s">
        <v>4310</v>
      </c>
      <c r="B1502" s="2" t="s">
        <v>2217</v>
      </c>
      <c r="C1502" s="2" t="s">
        <v>72</v>
      </c>
      <c r="D1502" s="2" t="s">
        <v>224</v>
      </c>
      <c r="E1502" s="2">
        <v>912.4</v>
      </c>
      <c r="F1502" s="2">
        <v>910.5</v>
      </c>
      <c r="G1502" s="2">
        <v>908.4</v>
      </c>
      <c r="H1502" s="2">
        <v>912.7</v>
      </c>
      <c r="I1502" s="2">
        <v>1039.9000000000001</v>
      </c>
      <c r="J1502" s="2">
        <v>1150.5</v>
      </c>
      <c r="K1502" s="2">
        <v>1391.8</v>
      </c>
      <c r="L1502" s="2">
        <v>1600.7</v>
      </c>
      <c r="M1502" s="2">
        <v>1699.1</v>
      </c>
      <c r="N1502" s="2">
        <v>1707.8</v>
      </c>
      <c r="O1502" s="2">
        <v>1717.5</v>
      </c>
      <c r="P1502" s="2">
        <v>1757.9</v>
      </c>
      <c r="Q1502" s="2">
        <v>1765.4</v>
      </c>
      <c r="R1502" s="2">
        <v>269.5</v>
      </c>
      <c r="S1502" s="2" t="s">
        <v>5269</v>
      </c>
      <c r="T1502" s="2">
        <v>269.5</v>
      </c>
    </row>
    <row r="1503" spans="1:20">
      <c r="A1503" s="2" t="s">
        <v>4311</v>
      </c>
      <c r="B1503" s="2" t="s">
        <v>2218</v>
      </c>
      <c r="C1503" s="2" t="s">
        <v>72</v>
      </c>
      <c r="D1503" s="2" t="s">
        <v>224</v>
      </c>
      <c r="E1503" s="2">
        <v>991.9</v>
      </c>
      <c r="F1503" s="2">
        <v>993.3</v>
      </c>
      <c r="G1503" s="2">
        <v>982.4</v>
      </c>
      <c r="H1503" s="2">
        <v>976.9</v>
      </c>
      <c r="I1503" s="2">
        <v>1169.8</v>
      </c>
      <c r="J1503" s="2">
        <v>1294.9000000000001</v>
      </c>
      <c r="K1503" s="2">
        <v>1542.8</v>
      </c>
      <c r="L1503" s="2">
        <v>1762.8</v>
      </c>
      <c r="M1503" s="2">
        <v>1858.4</v>
      </c>
      <c r="N1503" s="2">
        <v>1867.3</v>
      </c>
      <c r="O1503" s="2">
        <v>1878.6</v>
      </c>
      <c r="P1503" s="2">
        <v>1937.5</v>
      </c>
      <c r="Q1503" s="2">
        <v>1944.8</v>
      </c>
      <c r="R1503" s="2">
        <v>259.2</v>
      </c>
      <c r="S1503" s="2" t="s">
        <v>5269</v>
      </c>
      <c r="T1503" s="2">
        <v>259.2</v>
      </c>
    </row>
    <row r="1504" spans="1:20">
      <c r="A1504" s="2" t="s">
        <v>4312</v>
      </c>
      <c r="B1504" s="2" t="s">
        <v>2219</v>
      </c>
      <c r="C1504" s="2" t="s">
        <v>72</v>
      </c>
      <c r="D1504" s="2" t="s">
        <v>224</v>
      </c>
      <c r="E1504" s="2">
        <v>589.20000000000005</v>
      </c>
      <c r="F1504" s="2">
        <v>593.4</v>
      </c>
      <c r="G1504" s="2">
        <v>577.4</v>
      </c>
      <c r="H1504" s="2">
        <v>580.70000000000005</v>
      </c>
      <c r="I1504" s="2">
        <v>779.5</v>
      </c>
      <c r="J1504" s="2">
        <v>904.7</v>
      </c>
      <c r="K1504" s="2">
        <v>1146.0999999999999</v>
      </c>
      <c r="L1504" s="2">
        <v>1367.1</v>
      </c>
      <c r="M1504" s="2">
        <v>1459.9</v>
      </c>
      <c r="N1504" s="2">
        <v>1468.8</v>
      </c>
      <c r="O1504" s="2">
        <v>1480.6</v>
      </c>
      <c r="P1504" s="2">
        <v>1549.1</v>
      </c>
      <c r="Q1504" s="2">
        <v>1556.2</v>
      </c>
      <c r="R1504" s="2">
        <v>570</v>
      </c>
      <c r="S1504" s="2" t="s">
        <v>5269</v>
      </c>
      <c r="T1504" s="2">
        <v>570</v>
      </c>
    </row>
    <row r="1505" spans="1:20">
      <c r="A1505" s="2" t="s">
        <v>4313</v>
      </c>
      <c r="B1505" s="2" t="s">
        <v>2220</v>
      </c>
      <c r="C1505" s="2" t="s">
        <v>72</v>
      </c>
      <c r="D1505" s="2" t="s">
        <v>224</v>
      </c>
      <c r="E1505" s="2">
        <v>1118.5999999999999</v>
      </c>
      <c r="F1505" s="2">
        <v>1116.9000000000001</v>
      </c>
      <c r="G1505" s="2">
        <v>1114.0999999999999</v>
      </c>
      <c r="H1505" s="2">
        <v>1117.5999999999999</v>
      </c>
      <c r="I1505" s="2">
        <v>1245.2</v>
      </c>
      <c r="J1505" s="2">
        <v>1352.5</v>
      </c>
      <c r="K1505" s="2">
        <v>1589.6</v>
      </c>
      <c r="L1505" s="2">
        <v>1792.9</v>
      </c>
      <c r="M1505" s="2">
        <v>1891.3</v>
      </c>
      <c r="N1505" s="2">
        <v>1899.8</v>
      </c>
      <c r="O1505" s="2">
        <v>1908.9</v>
      </c>
      <c r="P1505" s="2">
        <v>1941.3</v>
      </c>
      <c r="Q1505" s="2">
        <v>1948.8</v>
      </c>
      <c r="R1505" s="2">
        <v>138.9</v>
      </c>
      <c r="S1505" s="2" t="s">
        <v>5269</v>
      </c>
      <c r="T1505" s="2">
        <v>138.9</v>
      </c>
    </row>
    <row r="1506" spans="1:20">
      <c r="A1506" s="2" t="s">
        <v>4314</v>
      </c>
      <c r="B1506" s="2" t="s">
        <v>2221</v>
      </c>
      <c r="C1506" s="2" t="s">
        <v>72</v>
      </c>
      <c r="D1506" s="2" t="s">
        <v>224</v>
      </c>
      <c r="E1506" s="2">
        <v>879.9</v>
      </c>
      <c r="F1506" s="2">
        <v>878.5</v>
      </c>
      <c r="G1506" s="2">
        <v>875</v>
      </c>
      <c r="H1506" s="2">
        <v>877.9</v>
      </c>
      <c r="I1506" s="2">
        <v>1018.4</v>
      </c>
      <c r="J1506" s="2">
        <v>1133.2</v>
      </c>
      <c r="K1506" s="2">
        <v>1377.8</v>
      </c>
      <c r="L1506" s="2">
        <v>1590.2</v>
      </c>
      <c r="M1506" s="2">
        <v>1688.3</v>
      </c>
      <c r="N1506" s="2">
        <v>1697.1</v>
      </c>
      <c r="O1506" s="2">
        <v>1707.2</v>
      </c>
      <c r="P1506" s="2">
        <v>1752.3</v>
      </c>
      <c r="Q1506" s="2">
        <v>1759.7</v>
      </c>
      <c r="R1506" s="2">
        <v>281</v>
      </c>
      <c r="S1506" s="2" t="s">
        <v>5269</v>
      </c>
      <c r="T1506" s="2">
        <v>281</v>
      </c>
    </row>
    <row r="1507" spans="1:20">
      <c r="A1507" s="2" t="s">
        <v>4315</v>
      </c>
      <c r="B1507" s="2" t="s">
        <v>2222</v>
      </c>
      <c r="C1507" s="2" t="s">
        <v>72</v>
      </c>
      <c r="D1507" s="2" t="s">
        <v>224</v>
      </c>
      <c r="E1507" s="2">
        <v>1121.2</v>
      </c>
      <c r="F1507" s="2">
        <v>1119.5</v>
      </c>
      <c r="G1507" s="2">
        <v>1116.7</v>
      </c>
      <c r="H1507" s="2">
        <v>1120.2</v>
      </c>
      <c r="I1507" s="2">
        <v>1247.8</v>
      </c>
      <c r="J1507" s="2">
        <v>1355</v>
      </c>
      <c r="K1507" s="2">
        <v>1592.1</v>
      </c>
      <c r="L1507" s="2">
        <v>1795.3</v>
      </c>
      <c r="M1507" s="2">
        <v>1893.7</v>
      </c>
      <c r="N1507" s="2">
        <v>1902.2</v>
      </c>
      <c r="O1507" s="2">
        <v>1911.3</v>
      </c>
      <c r="P1507" s="2">
        <v>1943.6</v>
      </c>
      <c r="Q1507" s="2">
        <v>1951.1</v>
      </c>
      <c r="R1507" s="2">
        <v>138.6</v>
      </c>
      <c r="S1507" s="2" t="s">
        <v>5269</v>
      </c>
      <c r="T1507" s="2">
        <v>138.6</v>
      </c>
    </row>
    <row r="1508" spans="1:20">
      <c r="A1508" s="2" t="s">
        <v>4316</v>
      </c>
      <c r="B1508" s="2" t="s">
        <v>2223</v>
      </c>
      <c r="C1508" s="2" t="s">
        <v>72</v>
      </c>
      <c r="D1508" s="2" t="s">
        <v>224</v>
      </c>
      <c r="E1508" s="2">
        <v>1177.4000000000001</v>
      </c>
      <c r="F1508" s="2">
        <v>1177</v>
      </c>
      <c r="G1508" s="2">
        <v>1170.7</v>
      </c>
      <c r="H1508" s="2">
        <v>1170.3</v>
      </c>
      <c r="I1508" s="2">
        <v>1328.2</v>
      </c>
      <c r="J1508" s="2">
        <v>1444.5</v>
      </c>
      <c r="K1508" s="2">
        <v>1689</v>
      </c>
      <c r="L1508" s="2">
        <v>1900.5</v>
      </c>
      <c r="M1508" s="2">
        <v>1998.8</v>
      </c>
      <c r="N1508" s="2">
        <v>2007.5</v>
      </c>
      <c r="O1508" s="2">
        <v>2017.5</v>
      </c>
      <c r="P1508" s="2">
        <v>2059.1999999999998</v>
      </c>
      <c r="Q1508" s="2">
        <v>2066.6999999999998</v>
      </c>
      <c r="R1508" s="2">
        <v>32.6</v>
      </c>
      <c r="S1508" s="2" t="s">
        <v>5269</v>
      </c>
      <c r="T1508" s="2">
        <v>32.6</v>
      </c>
    </row>
    <row r="1509" spans="1:20">
      <c r="A1509" s="2" t="s">
        <v>4317</v>
      </c>
      <c r="B1509" s="2" t="s">
        <v>2224</v>
      </c>
      <c r="C1509" s="2" t="s">
        <v>72</v>
      </c>
      <c r="D1509" s="2" t="s">
        <v>224</v>
      </c>
      <c r="E1509" s="2">
        <v>866.8</v>
      </c>
      <c r="F1509" s="2">
        <v>867.2</v>
      </c>
      <c r="G1509" s="2">
        <v>858.8</v>
      </c>
      <c r="H1509" s="2">
        <v>856.4</v>
      </c>
      <c r="I1509" s="2">
        <v>1034.4000000000001</v>
      </c>
      <c r="J1509" s="2">
        <v>1157.5999999999999</v>
      </c>
      <c r="K1509" s="2">
        <v>1405.8</v>
      </c>
      <c r="L1509" s="2">
        <v>1624.4</v>
      </c>
      <c r="M1509" s="2">
        <v>1720.9</v>
      </c>
      <c r="N1509" s="2">
        <v>1729.9</v>
      </c>
      <c r="O1509" s="2">
        <v>1740.8</v>
      </c>
      <c r="P1509" s="2">
        <v>1796.2</v>
      </c>
      <c r="Q1509" s="2">
        <v>1803.5</v>
      </c>
      <c r="R1509" s="2">
        <v>295.3</v>
      </c>
      <c r="S1509" s="2" t="s">
        <v>5269</v>
      </c>
      <c r="T1509" s="2">
        <v>295.3</v>
      </c>
    </row>
    <row r="1510" spans="1:20">
      <c r="A1510" s="2" t="s">
        <v>4318</v>
      </c>
      <c r="B1510" s="2" t="s">
        <v>2226</v>
      </c>
      <c r="C1510" s="2" t="s">
        <v>72</v>
      </c>
      <c r="D1510" s="2" t="s">
        <v>224</v>
      </c>
      <c r="E1510" s="2">
        <v>1116</v>
      </c>
      <c r="F1510" s="2">
        <v>1113.8</v>
      </c>
      <c r="G1510" s="2">
        <v>1112.5</v>
      </c>
      <c r="H1510" s="2">
        <v>1117.5</v>
      </c>
      <c r="I1510" s="2">
        <v>1231</v>
      </c>
      <c r="J1510" s="2">
        <v>1333.3</v>
      </c>
      <c r="K1510" s="2">
        <v>1565.6</v>
      </c>
      <c r="L1510" s="2">
        <v>1764.3</v>
      </c>
      <c r="M1510" s="2">
        <v>1862.4</v>
      </c>
      <c r="N1510" s="2">
        <v>1870.8</v>
      </c>
      <c r="O1510" s="2">
        <v>1879.5</v>
      </c>
      <c r="P1510" s="2">
        <v>1907.4</v>
      </c>
      <c r="Q1510" s="2">
        <v>1914.8</v>
      </c>
      <c r="R1510" s="2">
        <v>201.4</v>
      </c>
      <c r="S1510" s="2" t="s">
        <v>5269</v>
      </c>
      <c r="T1510" s="2">
        <v>201.4</v>
      </c>
    </row>
    <row r="1511" spans="1:20">
      <c r="A1511" s="2" t="s">
        <v>4319</v>
      </c>
      <c r="B1511" s="2" t="s">
        <v>2227</v>
      </c>
      <c r="C1511" s="2" t="s">
        <v>72</v>
      </c>
      <c r="D1511" s="2" t="s">
        <v>224</v>
      </c>
      <c r="E1511" s="2">
        <v>1307.4000000000001</v>
      </c>
      <c r="F1511" s="2">
        <v>1305.7</v>
      </c>
      <c r="G1511" s="2">
        <v>1302.7</v>
      </c>
      <c r="H1511" s="2">
        <v>1305.8</v>
      </c>
      <c r="I1511" s="2">
        <v>1433.5</v>
      </c>
      <c r="J1511" s="2">
        <v>1539.1</v>
      </c>
      <c r="K1511" s="2">
        <v>1773.6</v>
      </c>
      <c r="L1511" s="2">
        <v>1973.3</v>
      </c>
      <c r="M1511" s="2">
        <v>2071.4</v>
      </c>
      <c r="N1511" s="2">
        <v>2079.9</v>
      </c>
      <c r="O1511" s="2">
        <v>2088.6</v>
      </c>
      <c r="P1511" s="2">
        <v>2116</v>
      </c>
      <c r="Q1511" s="2">
        <v>2123.4</v>
      </c>
      <c r="R1511" s="2">
        <v>213.7</v>
      </c>
      <c r="S1511" s="2" t="s">
        <v>5269</v>
      </c>
      <c r="T1511" s="2">
        <v>213.7</v>
      </c>
    </row>
    <row r="1512" spans="1:20">
      <c r="A1512" s="2" t="s">
        <v>4320</v>
      </c>
      <c r="B1512" s="2" t="s">
        <v>2228</v>
      </c>
      <c r="C1512" s="2" t="s">
        <v>72</v>
      </c>
      <c r="D1512" s="2" t="s">
        <v>224</v>
      </c>
      <c r="E1512" s="2">
        <v>1104.0999999999999</v>
      </c>
      <c r="F1512" s="2">
        <v>1104.5</v>
      </c>
      <c r="G1512" s="2">
        <v>1096.2</v>
      </c>
      <c r="H1512" s="2">
        <v>1093.7</v>
      </c>
      <c r="I1512" s="2">
        <v>1267.5</v>
      </c>
      <c r="J1512" s="2">
        <v>1388.4</v>
      </c>
      <c r="K1512" s="2">
        <v>1635.8</v>
      </c>
      <c r="L1512" s="2">
        <v>1852</v>
      </c>
      <c r="M1512" s="2">
        <v>1949.5</v>
      </c>
      <c r="N1512" s="2">
        <v>1958.4</v>
      </c>
      <c r="O1512" s="2">
        <v>1968.9</v>
      </c>
      <c r="P1512" s="2">
        <v>2018.2</v>
      </c>
      <c r="Q1512" s="2">
        <v>2025.7</v>
      </c>
      <c r="R1512" s="2">
        <v>113.2</v>
      </c>
      <c r="S1512" s="2" t="s">
        <v>5269</v>
      </c>
      <c r="T1512" s="2">
        <v>113.2</v>
      </c>
    </row>
    <row r="1513" spans="1:20">
      <c r="A1513" s="2" t="s">
        <v>4321</v>
      </c>
      <c r="B1513" s="2" t="s">
        <v>2230</v>
      </c>
      <c r="C1513" s="2" t="s">
        <v>72</v>
      </c>
      <c r="D1513" s="2" t="s">
        <v>224</v>
      </c>
      <c r="E1513" s="2">
        <v>754.6</v>
      </c>
      <c r="F1513" s="2">
        <v>756.4</v>
      </c>
      <c r="G1513" s="2">
        <v>744.8</v>
      </c>
      <c r="H1513" s="2">
        <v>738.7</v>
      </c>
      <c r="I1513" s="2">
        <v>937.9</v>
      </c>
      <c r="J1513" s="2">
        <v>1064.2</v>
      </c>
      <c r="K1513" s="2">
        <v>1310.3</v>
      </c>
      <c r="L1513" s="2">
        <v>1531.2</v>
      </c>
      <c r="M1513" s="2">
        <v>1625.5</v>
      </c>
      <c r="N1513" s="2">
        <v>1634.4</v>
      </c>
      <c r="O1513" s="2">
        <v>1646</v>
      </c>
      <c r="P1513" s="2">
        <v>1710</v>
      </c>
      <c r="Q1513" s="2">
        <v>1717.2</v>
      </c>
      <c r="R1513" s="2">
        <v>425.9</v>
      </c>
      <c r="S1513" s="2" t="s">
        <v>5269</v>
      </c>
      <c r="T1513" s="2">
        <v>425.9</v>
      </c>
    </row>
    <row r="1514" spans="1:20">
      <c r="A1514" s="2" t="s">
        <v>4322</v>
      </c>
      <c r="B1514" s="2" t="s">
        <v>2231</v>
      </c>
      <c r="C1514" s="2" t="s">
        <v>72</v>
      </c>
      <c r="D1514" s="2" t="s">
        <v>224</v>
      </c>
      <c r="E1514" s="2">
        <v>738.5</v>
      </c>
      <c r="F1514" s="2">
        <v>738.6</v>
      </c>
      <c r="G1514" s="2">
        <v>731.2</v>
      </c>
      <c r="H1514" s="2">
        <v>730.4</v>
      </c>
      <c r="I1514" s="2">
        <v>906.2</v>
      </c>
      <c r="J1514" s="2">
        <v>1030.5</v>
      </c>
      <c r="K1514" s="2">
        <v>1278.5999999999999</v>
      </c>
      <c r="L1514" s="2">
        <v>1498.2</v>
      </c>
      <c r="M1514" s="2">
        <v>1594.1</v>
      </c>
      <c r="N1514" s="2">
        <v>1603.1</v>
      </c>
      <c r="O1514" s="2">
        <v>1614.2</v>
      </c>
      <c r="P1514" s="2">
        <v>1672.7</v>
      </c>
      <c r="Q1514" s="2">
        <v>1680</v>
      </c>
      <c r="R1514" s="2">
        <v>413.5</v>
      </c>
      <c r="S1514" s="2" t="s">
        <v>5269</v>
      </c>
      <c r="T1514" s="2">
        <v>413.5</v>
      </c>
    </row>
    <row r="1515" spans="1:20">
      <c r="A1515" s="2" t="s">
        <v>4323</v>
      </c>
      <c r="B1515" s="2" t="s">
        <v>2233</v>
      </c>
      <c r="C1515" s="2" t="s">
        <v>72</v>
      </c>
      <c r="D1515" s="2" t="s">
        <v>224</v>
      </c>
      <c r="E1515" s="2">
        <v>958.6</v>
      </c>
      <c r="F1515" s="2">
        <v>958.1</v>
      </c>
      <c r="G1515" s="2">
        <v>952</v>
      </c>
      <c r="H1515" s="2">
        <v>952.1</v>
      </c>
      <c r="I1515" s="2">
        <v>1111.3</v>
      </c>
      <c r="J1515" s="2">
        <v>1229.5999999999999</v>
      </c>
      <c r="K1515" s="2">
        <v>1475.9</v>
      </c>
      <c r="L1515" s="2">
        <v>1690.4</v>
      </c>
      <c r="M1515" s="2">
        <v>1788.2</v>
      </c>
      <c r="N1515" s="2">
        <v>1797</v>
      </c>
      <c r="O1515" s="2">
        <v>1807.4</v>
      </c>
      <c r="P1515" s="2">
        <v>1854.6</v>
      </c>
      <c r="Q1515" s="2">
        <v>1862.1</v>
      </c>
      <c r="R1515" s="2">
        <v>191.7</v>
      </c>
      <c r="S1515" s="2" t="s">
        <v>5269</v>
      </c>
      <c r="T1515" s="2">
        <v>191.7</v>
      </c>
    </row>
    <row r="1516" spans="1:20">
      <c r="A1516" s="2" t="s">
        <v>4324</v>
      </c>
      <c r="B1516" s="2" t="s">
        <v>2235</v>
      </c>
      <c r="C1516" s="2" t="s">
        <v>72</v>
      </c>
      <c r="D1516" s="2" t="s">
        <v>224</v>
      </c>
      <c r="E1516" s="2">
        <v>1333.2</v>
      </c>
      <c r="F1516" s="2">
        <v>1331.8</v>
      </c>
      <c r="G1516" s="2">
        <v>1328.1</v>
      </c>
      <c r="H1516" s="2">
        <v>1330.5</v>
      </c>
      <c r="I1516" s="2">
        <v>1464.4</v>
      </c>
      <c r="J1516" s="2">
        <v>1572</v>
      </c>
      <c r="K1516" s="2">
        <v>1808.4</v>
      </c>
      <c r="L1516" s="2">
        <v>2010.1</v>
      </c>
      <c r="M1516" s="2">
        <v>2108.4</v>
      </c>
      <c r="N1516" s="2">
        <v>2116.9</v>
      </c>
      <c r="O1516" s="2">
        <v>2125.6999999999998</v>
      </c>
      <c r="P1516" s="2">
        <v>2155</v>
      </c>
      <c r="Q1516" s="2">
        <v>2162.5</v>
      </c>
      <c r="R1516" s="2">
        <v>215</v>
      </c>
      <c r="S1516" s="2" t="s">
        <v>5269</v>
      </c>
      <c r="T1516" s="2">
        <v>215</v>
      </c>
    </row>
    <row r="1517" spans="1:20">
      <c r="A1517" s="2" t="s">
        <v>4325</v>
      </c>
      <c r="B1517" s="2" t="s">
        <v>2236</v>
      </c>
      <c r="C1517" s="2" t="s">
        <v>72</v>
      </c>
      <c r="D1517" s="2" t="s">
        <v>224</v>
      </c>
      <c r="E1517" s="2">
        <v>909.9</v>
      </c>
      <c r="F1517" s="2">
        <v>908</v>
      </c>
      <c r="G1517" s="2">
        <v>905.8</v>
      </c>
      <c r="H1517" s="2">
        <v>910.2</v>
      </c>
      <c r="I1517" s="2">
        <v>1037.5</v>
      </c>
      <c r="J1517" s="2">
        <v>1148.2</v>
      </c>
      <c r="K1517" s="2">
        <v>1389.6</v>
      </c>
      <c r="L1517" s="2">
        <v>1598.6</v>
      </c>
      <c r="M1517" s="2">
        <v>1697</v>
      </c>
      <c r="N1517" s="2">
        <v>1705.7</v>
      </c>
      <c r="O1517" s="2">
        <v>1715.4</v>
      </c>
      <c r="P1517" s="2">
        <v>1756</v>
      </c>
      <c r="Q1517" s="2">
        <v>1763.4</v>
      </c>
      <c r="R1517" s="2">
        <v>271.5</v>
      </c>
      <c r="S1517" s="2" t="s">
        <v>5269</v>
      </c>
      <c r="T1517" s="2">
        <v>271.5</v>
      </c>
    </row>
    <row r="1518" spans="1:20">
      <c r="A1518" s="2" t="s">
        <v>4326</v>
      </c>
      <c r="B1518" s="2" t="s">
        <v>2237</v>
      </c>
      <c r="C1518" s="2" t="s">
        <v>72</v>
      </c>
      <c r="D1518" s="2" t="s">
        <v>224</v>
      </c>
      <c r="E1518" s="2">
        <v>1334.1</v>
      </c>
      <c r="F1518" s="2">
        <v>1332.7</v>
      </c>
      <c r="G1518" s="2">
        <v>1329.1</v>
      </c>
      <c r="H1518" s="2">
        <v>1331.5</v>
      </c>
      <c r="I1518" s="2">
        <v>1464.7</v>
      </c>
      <c r="J1518" s="2">
        <v>1572.1</v>
      </c>
      <c r="K1518" s="2">
        <v>1808.3</v>
      </c>
      <c r="L1518" s="2">
        <v>2009.7</v>
      </c>
      <c r="M1518" s="2">
        <v>2107.9</v>
      </c>
      <c r="N1518" s="2">
        <v>2116.4</v>
      </c>
      <c r="O1518" s="2">
        <v>2125.3000000000002</v>
      </c>
      <c r="P1518" s="2">
        <v>2154.3000000000002</v>
      </c>
      <c r="Q1518" s="2">
        <v>2161.6999999999998</v>
      </c>
      <c r="R1518" s="2">
        <v>217.8</v>
      </c>
      <c r="S1518" s="2" t="s">
        <v>5269</v>
      </c>
      <c r="T1518" s="2">
        <v>217.8</v>
      </c>
    </row>
    <row r="1519" spans="1:20">
      <c r="A1519" s="2" t="s">
        <v>4327</v>
      </c>
      <c r="B1519" s="2" t="s">
        <v>2238</v>
      </c>
      <c r="C1519" s="2" t="s">
        <v>72</v>
      </c>
      <c r="D1519" s="2" t="s">
        <v>224</v>
      </c>
      <c r="E1519" s="2">
        <v>592</v>
      </c>
      <c r="F1519" s="2">
        <v>595.6</v>
      </c>
      <c r="G1519" s="2">
        <v>580.70000000000005</v>
      </c>
      <c r="H1519" s="2">
        <v>582.6</v>
      </c>
      <c r="I1519" s="2">
        <v>782.6</v>
      </c>
      <c r="J1519" s="2">
        <v>908.1</v>
      </c>
      <c r="K1519" s="2">
        <v>1150</v>
      </c>
      <c r="L1519" s="2">
        <v>1371</v>
      </c>
      <c r="M1519" s="2">
        <v>1464</v>
      </c>
      <c r="N1519" s="2">
        <v>1472.9</v>
      </c>
      <c r="O1519" s="2">
        <v>1484.7</v>
      </c>
      <c r="P1519" s="2">
        <v>1552.8</v>
      </c>
      <c r="Q1519" s="2">
        <v>1559.9</v>
      </c>
      <c r="R1519" s="2">
        <v>565</v>
      </c>
      <c r="S1519" s="2" t="s">
        <v>5269</v>
      </c>
      <c r="T1519" s="2">
        <v>565</v>
      </c>
    </row>
    <row r="1520" spans="1:20">
      <c r="A1520" s="2" t="s">
        <v>4328</v>
      </c>
      <c r="B1520" s="2" t="s">
        <v>2239</v>
      </c>
      <c r="C1520" s="2" t="s">
        <v>72</v>
      </c>
      <c r="D1520" s="2" t="s">
        <v>224</v>
      </c>
      <c r="E1520" s="2">
        <v>1015.3</v>
      </c>
      <c r="F1520" s="2">
        <v>1013.4</v>
      </c>
      <c r="G1520" s="2">
        <v>1011.2</v>
      </c>
      <c r="H1520" s="2">
        <v>1015.4</v>
      </c>
      <c r="I1520" s="2">
        <v>1139.7</v>
      </c>
      <c r="J1520" s="2">
        <v>1247.2</v>
      </c>
      <c r="K1520" s="2">
        <v>1485.3</v>
      </c>
      <c r="L1520" s="2">
        <v>1690.2</v>
      </c>
      <c r="M1520" s="2">
        <v>1788.7</v>
      </c>
      <c r="N1520" s="2">
        <v>1797.3</v>
      </c>
      <c r="O1520" s="2">
        <v>1806.6</v>
      </c>
      <c r="P1520" s="2">
        <v>1841.6</v>
      </c>
      <c r="Q1520" s="2">
        <v>1849.1</v>
      </c>
      <c r="R1520" s="2">
        <v>197.4</v>
      </c>
      <c r="S1520" s="2" t="s">
        <v>5269</v>
      </c>
      <c r="T1520" s="2">
        <v>197.4</v>
      </c>
    </row>
    <row r="1521" spans="1:20">
      <c r="A1521" s="2" t="s">
        <v>4329</v>
      </c>
      <c r="B1521" s="2" t="s">
        <v>2241</v>
      </c>
      <c r="C1521" s="2" t="s">
        <v>72</v>
      </c>
      <c r="D1521" s="2" t="s">
        <v>224</v>
      </c>
      <c r="E1521" s="2">
        <v>591.20000000000005</v>
      </c>
      <c r="F1521" s="2">
        <v>594.4</v>
      </c>
      <c r="G1521" s="2">
        <v>580.79999999999995</v>
      </c>
      <c r="H1521" s="2">
        <v>585.29999999999995</v>
      </c>
      <c r="I1521" s="2">
        <v>781.6</v>
      </c>
      <c r="J1521" s="2">
        <v>907.2</v>
      </c>
      <c r="K1521" s="2">
        <v>1149.5</v>
      </c>
      <c r="L1521" s="2">
        <v>1370.6</v>
      </c>
      <c r="M1521" s="2">
        <v>1463.7</v>
      </c>
      <c r="N1521" s="2">
        <v>1472.6</v>
      </c>
      <c r="O1521" s="2">
        <v>1484.4</v>
      </c>
      <c r="P1521" s="2">
        <v>1552.1</v>
      </c>
      <c r="Q1521" s="2">
        <v>1559.2</v>
      </c>
      <c r="R1521" s="2">
        <v>563.6</v>
      </c>
      <c r="S1521" s="2" t="s">
        <v>5269</v>
      </c>
      <c r="T1521" s="2">
        <v>563.6</v>
      </c>
    </row>
    <row r="1522" spans="1:20">
      <c r="A1522" s="2" t="s">
        <v>4330</v>
      </c>
      <c r="B1522" s="2" t="s">
        <v>2242</v>
      </c>
      <c r="C1522" s="2" t="s">
        <v>72</v>
      </c>
      <c r="D1522" s="2" t="s">
        <v>224</v>
      </c>
      <c r="E1522" s="2">
        <v>879.9</v>
      </c>
      <c r="F1522" s="2">
        <v>878.4</v>
      </c>
      <c r="G1522" s="2">
        <v>874.9</v>
      </c>
      <c r="H1522" s="2">
        <v>877.9</v>
      </c>
      <c r="I1522" s="2">
        <v>1018.4</v>
      </c>
      <c r="J1522" s="2">
        <v>1133.3</v>
      </c>
      <c r="K1522" s="2">
        <v>1377.9</v>
      </c>
      <c r="L1522" s="2">
        <v>1590.4</v>
      </c>
      <c r="M1522" s="2">
        <v>1688.5</v>
      </c>
      <c r="N1522" s="2">
        <v>1697.3</v>
      </c>
      <c r="O1522" s="2">
        <v>1707.4</v>
      </c>
      <c r="P1522" s="2">
        <v>1752.5</v>
      </c>
      <c r="Q1522" s="2">
        <v>1759.9</v>
      </c>
      <c r="R1522" s="2">
        <v>280.89999999999998</v>
      </c>
      <c r="S1522" s="2" t="s">
        <v>5269</v>
      </c>
      <c r="T1522" s="2">
        <v>280.89999999999998</v>
      </c>
    </row>
    <row r="1523" spans="1:20">
      <c r="A1523" s="2" t="s">
        <v>4331</v>
      </c>
      <c r="B1523" s="2" t="s">
        <v>2243</v>
      </c>
      <c r="C1523" s="2" t="s">
        <v>72</v>
      </c>
      <c r="D1523" s="2" t="s">
        <v>224</v>
      </c>
      <c r="E1523" s="2">
        <v>1058.7</v>
      </c>
      <c r="F1523" s="2">
        <v>1056.0999999999999</v>
      </c>
      <c r="G1523" s="2">
        <v>1055.8</v>
      </c>
      <c r="H1523" s="2">
        <v>1061.7</v>
      </c>
      <c r="I1523" s="2">
        <v>1167.4000000000001</v>
      </c>
      <c r="J1523" s="2">
        <v>1267.8</v>
      </c>
      <c r="K1523" s="2">
        <v>1498.7</v>
      </c>
      <c r="L1523" s="2">
        <v>1696.6</v>
      </c>
      <c r="M1523" s="2">
        <v>1794.7</v>
      </c>
      <c r="N1523" s="2">
        <v>1803.1</v>
      </c>
      <c r="O1523" s="2">
        <v>1811.8</v>
      </c>
      <c r="P1523" s="2">
        <v>1839.6</v>
      </c>
      <c r="Q1523" s="2">
        <v>1847.1</v>
      </c>
      <c r="R1523" s="2">
        <v>242.1</v>
      </c>
      <c r="S1523" s="2" t="s">
        <v>5269</v>
      </c>
      <c r="T1523" s="2">
        <v>242.1</v>
      </c>
    </row>
    <row r="1524" spans="1:20">
      <c r="A1524" s="2" t="s">
        <v>4332</v>
      </c>
      <c r="B1524" s="2" t="s">
        <v>2245</v>
      </c>
      <c r="C1524" s="2" t="s">
        <v>72</v>
      </c>
      <c r="D1524" s="2" t="s">
        <v>224</v>
      </c>
      <c r="E1524" s="2">
        <v>1142.4000000000001</v>
      </c>
      <c r="F1524" s="2">
        <v>1141.3</v>
      </c>
      <c r="G1524" s="2">
        <v>1136.5999999999999</v>
      </c>
      <c r="H1524" s="2">
        <v>1137.9000000000001</v>
      </c>
      <c r="I1524" s="2">
        <v>1283.0999999999999</v>
      </c>
      <c r="J1524" s="2">
        <v>1395.8</v>
      </c>
      <c r="K1524" s="2">
        <v>1637.6</v>
      </c>
      <c r="L1524" s="2">
        <v>1845.9</v>
      </c>
      <c r="M1524" s="2">
        <v>1944.3</v>
      </c>
      <c r="N1524" s="2">
        <v>1953</v>
      </c>
      <c r="O1524" s="2">
        <v>1962.6</v>
      </c>
      <c r="P1524" s="2">
        <v>2000.3</v>
      </c>
      <c r="Q1524" s="2">
        <v>2007.8</v>
      </c>
      <c r="R1524" s="2">
        <v>52</v>
      </c>
      <c r="S1524" s="2" t="s">
        <v>5269</v>
      </c>
      <c r="T1524" s="2">
        <v>52</v>
      </c>
    </row>
    <row r="1525" spans="1:20">
      <c r="A1525" s="2" t="s">
        <v>4333</v>
      </c>
      <c r="B1525" s="2" t="s">
        <v>2247</v>
      </c>
      <c r="C1525" s="2" t="s">
        <v>72</v>
      </c>
      <c r="D1525" s="2" t="s">
        <v>224</v>
      </c>
      <c r="E1525" s="2">
        <v>1307.0999999999999</v>
      </c>
      <c r="F1525" s="2">
        <v>1305.4000000000001</v>
      </c>
      <c r="G1525" s="2">
        <v>1302.4000000000001</v>
      </c>
      <c r="H1525" s="2">
        <v>1305.5999999999999</v>
      </c>
      <c r="I1525" s="2">
        <v>1433.2</v>
      </c>
      <c r="J1525" s="2">
        <v>1538.8</v>
      </c>
      <c r="K1525" s="2">
        <v>1773.3</v>
      </c>
      <c r="L1525" s="2">
        <v>1973</v>
      </c>
      <c r="M1525" s="2">
        <v>2071.1</v>
      </c>
      <c r="N1525" s="2">
        <v>2079.6</v>
      </c>
      <c r="O1525" s="2">
        <v>2088.3000000000002</v>
      </c>
      <c r="P1525" s="2">
        <v>2115.6999999999998</v>
      </c>
      <c r="Q1525" s="2">
        <v>2123.1</v>
      </c>
      <c r="R1525" s="2">
        <v>213.6</v>
      </c>
      <c r="S1525" s="2" t="s">
        <v>5269</v>
      </c>
      <c r="T1525" s="2">
        <v>213.6</v>
      </c>
    </row>
    <row r="1526" spans="1:20">
      <c r="A1526" s="2" t="s">
        <v>4334</v>
      </c>
      <c r="B1526" s="2" t="s">
        <v>2248</v>
      </c>
      <c r="C1526" s="2" t="s">
        <v>72</v>
      </c>
      <c r="D1526" s="2" t="s">
        <v>224</v>
      </c>
      <c r="E1526" s="2">
        <v>1117.4000000000001</v>
      </c>
      <c r="F1526" s="2">
        <v>1115.5999999999999</v>
      </c>
      <c r="G1526" s="2">
        <v>1112.9000000000001</v>
      </c>
      <c r="H1526" s="2">
        <v>1116.4000000000001</v>
      </c>
      <c r="I1526" s="2">
        <v>1244</v>
      </c>
      <c r="J1526" s="2">
        <v>1351.2</v>
      </c>
      <c r="K1526" s="2">
        <v>1588.3</v>
      </c>
      <c r="L1526" s="2">
        <v>1791.6</v>
      </c>
      <c r="M1526" s="2">
        <v>1890</v>
      </c>
      <c r="N1526" s="2">
        <v>1898.5</v>
      </c>
      <c r="O1526" s="2">
        <v>1907.7</v>
      </c>
      <c r="P1526" s="2">
        <v>1940.1</v>
      </c>
      <c r="Q1526" s="2">
        <v>1947.5</v>
      </c>
      <c r="R1526" s="2">
        <v>139.4</v>
      </c>
      <c r="S1526" s="2" t="s">
        <v>5269</v>
      </c>
      <c r="T1526" s="2">
        <v>139.4</v>
      </c>
    </row>
    <row r="1527" spans="1:20">
      <c r="A1527" s="2" t="s">
        <v>4335</v>
      </c>
      <c r="B1527" s="2" t="s">
        <v>2249</v>
      </c>
      <c r="C1527" s="2" t="s">
        <v>72</v>
      </c>
      <c r="D1527" s="2" t="s">
        <v>224</v>
      </c>
      <c r="E1527" s="2">
        <v>1120.7</v>
      </c>
      <c r="F1527" s="2">
        <v>1119</v>
      </c>
      <c r="G1527" s="2">
        <v>1116.2</v>
      </c>
      <c r="H1527" s="2">
        <v>1119.7</v>
      </c>
      <c r="I1527" s="2">
        <v>1247.0999999999999</v>
      </c>
      <c r="J1527" s="2">
        <v>1354.2</v>
      </c>
      <c r="K1527" s="2">
        <v>1591.1</v>
      </c>
      <c r="L1527" s="2">
        <v>1794.3</v>
      </c>
      <c r="M1527" s="2">
        <v>1892.7</v>
      </c>
      <c r="N1527" s="2">
        <v>1901.2</v>
      </c>
      <c r="O1527" s="2">
        <v>1910.3</v>
      </c>
      <c r="P1527" s="2">
        <v>1942.6</v>
      </c>
      <c r="Q1527" s="2">
        <v>1950</v>
      </c>
      <c r="R1527" s="2">
        <v>140</v>
      </c>
      <c r="S1527" s="2" t="s">
        <v>5269</v>
      </c>
      <c r="T1527" s="2">
        <v>140</v>
      </c>
    </row>
    <row r="1528" spans="1:20">
      <c r="A1528" s="2" t="s">
        <v>4336</v>
      </c>
      <c r="B1528" s="2" t="s">
        <v>2250</v>
      </c>
      <c r="C1528" s="2" t="s">
        <v>72</v>
      </c>
      <c r="D1528" s="2" t="s">
        <v>224</v>
      </c>
      <c r="E1528" s="2">
        <v>606.9</v>
      </c>
      <c r="F1528" s="2">
        <v>608.9</v>
      </c>
      <c r="G1528" s="2">
        <v>597.70000000000005</v>
      </c>
      <c r="H1528" s="2">
        <v>597.6</v>
      </c>
      <c r="I1528" s="2">
        <v>794.7</v>
      </c>
      <c r="J1528" s="2">
        <v>920.9</v>
      </c>
      <c r="K1528" s="2">
        <v>1164.5</v>
      </c>
      <c r="L1528" s="2">
        <v>1385.5</v>
      </c>
      <c r="M1528" s="2">
        <v>1479</v>
      </c>
      <c r="N1528" s="2">
        <v>1487.9</v>
      </c>
      <c r="O1528" s="2">
        <v>1499.6</v>
      </c>
      <c r="P1528" s="2">
        <v>1566.4</v>
      </c>
      <c r="Q1528" s="2">
        <v>1573.6</v>
      </c>
      <c r="R1528" s="2">
        <v>547</v>
      </c>
      <c r="S1528" s="2" t="s">
        <v>5269</v>
      </c>
      <c r="T1528" s="2">
        <v>547</v>
      </c>
    </row>
    <row r="1529" spans="1:20">
      <c r="A1529" s="2" t="s">
        <v>4337</v>
      </c>
      <c r="B1529" s="2" t="s">
        <v>2251</v>
      </c>
      <c r="C1529" s="2" t="s">
        <v>72</v>
      </c>
      <c r="D1529" s="2" t="s">
        <v>224</v>
      </c>
      <c r="E1529" s="2">
        <v>1093.9000000000001</v>
      </c>
      <c r="F1529" s="2">
        <v>1094.8</v>
      </c>
      <c r="G1529" s="2">
        <v>1085.2</v>
      </c>
      <c r="H1529" s="2">
        <v>1081.0999999999999</v>
      </c>
      <c r="I1529" s="2">
        <v>1264.8</v>
      </c>
      <c r="J1529" s="2">
        <v>1387.9</v>
      </c>
      <c r="K1529" s="2">
        <v>1636.1</v>
      </c>
      <c r="L1529" s="2">
        <v>1854.3</v>
      </c>
      <c r="M1529" s="2">
        <v>1951.1</v>
      </c>
      <c r="N1529" s="2">
        <v>1960</v>
      </c>
      <c r="O1529" s="2">
        <v>1970.9</v>
      </c>
      <c r="P1529" s="2">
        <v>2024.6</v>
      </c>
      <c r="Q1529" s="2">
        <v>2032</v>
      </c>
      <c r="R1529" s="2">
        <v>174.3</v>
      </c>
      <c r="S1529" s="2" t="s">
        <v>5269</v>
      </c>
      <c r="T1529" s="2">
        <v>174.3</v>
      </c>
    </row>
    <row r="1530" spans="1:20">
      <c r="A1530" s="2" t="s">
        <v>4338</v>
      </c>
      <c r="B1530" s="2" t="s">
        <v>2253</v>
      </c>
      <c r="C1530" s="2" t="s">
        <v>72</v>
      </c>
      <c r="D1530" s="2" t="s">
        <v>224</v>
      </c>
      <c r="E1530" s="2">
        <v>1331.7</v>
      </c>
      <c r="F1530" s="2">
        <v>1330.3</v>
      </c>
      <c r="G1530" s="2">
        <v>1326.6</v>
      </c>
      <c r="H1530" s="2">
        <v>1329</v>
      </c>
      <c r="I1530" s="2">
        <v>1462.6</v>
      </c>
      <c r="J1530" s="2">
        <v>1570.1</v>
      </c>
      <c r="K1530" s="2">
        <v>1806.4</v>
      </c>
      <c r="L1530" s="2">
        <v>2008</v>
      </c>
      <c r="M1530" s="2">
        <v>2106.3000000000002</v>
      </c>
      <c r="N1530" s="2">
        <v>2114.8000000000002</v>
      </c>
      <c r="O1530" s="2">
        <v>2123.6</v>
      </c>
      <c r="P1530" s="2">
        <v>2152.8000000000002</v>
      </c>
      <c r="Q1530" s="2">
        <v>2160.3000000000002</v>
      </c>
      <c r="R1530" s="2">
        <v>214.6</v>
      </c>
      <c r="S1530" s="2" t="s">
        <v>5269</v>
      </c>
      <c r="T1530" s="2">
        <v>214.6</v>
      </c>
    </row>
    <row r="1531" spans="1:20">
      <c r="A1531" s="2" t="s">
        <v>4339</v>
      </c>
      <c r="B1531" s="2" t="s">
        <v>2254</v>
      </c>
      <c r="C1531" s="2" t="s">
        <v>72</v>
      </c>
      <c r="D1531" s="2" t="s">
        <v>224</v>
      </c>
      <c r="E1531" s="2">
        <v>1106.3</v>
      </c>
      <c r="F1531" s="2">
        <v>1105.0999999999999</v>
      </c>
      <c r="G1531" s="2">
        <v>1100.8</v>
      </c>
      <c r="H1531" s="2">
        <v>1102.5999999999999</v>
      </c>
      <c r="I1531" s="2">
        <v>1244.3</v>
      </c>
      <c r="J1531" s="2">
        <v>1356.3</v>
      </c>
      <c r="K1531" s="2">
        <v>1597.6</v>
      </c>
      <c r="L1531" s="2">
        <v>1805.4</v>
      </c>
      <c r="M1531" s="2">
        <v>1903.9</v>
      </c>
      <c r="N1531" s="2">
        <v>1912.5</v>
      </c>
      <c r="O1531" s="2">
        <v>1922.1</v>
      </c>
      <c r="P1531" s="2">
        <v>1959.6</v>
      </c>
      <c r="Q1531" s="2">
        <v>1967</v>
      </c>
      <c r="R1531" s="2">
        <v>81.7</v>
      </c>
      <c r="S1531" s="2" t="s">
        <v>5269</v>
      </c>
      <c r="T1531" s="2">
        <v>81.7</v>
      </c>
    </row>
    <row r="1532" spans="1:20">
      <c r="A1532" s="2" t="s">
        <v>4340</v>
      </c>
      <c r="B1532" s="2" t="s">
        <v>2256</v>
      </c>
      <c r="C1532" s="2" t="s">
        <v>72</v>
      </c>
      <c r="D1532" s="2" t="s">
        <v>224</v>
      </c>
      <c r="E1532" s="2">
        <v>589.79999999999995</v>
      </c>
      <c r="F1532" s="2">
        <v>593.9</v>
      </c>
      <c r="G1532" s="2">
        <v>578</v>
      </c>
      <c r="H1532" s="2">
        <v>580.79999999999995</v>
      </c>
      <c r="I1532" s="2">
        <v>780.2</v>
      </c>
      <c r="J1532" s="2">
        <v>905.5</v>
      </c>
      <c r="K1532" s="2">
        <v>1147</v>
      </c>
      <c r="L1532" s="2">
        <v>1367.9</v>
      </c>
      <c r="M1532" s="2">
        <v>1460.8</v>
      </c>
      <c r="N1532" s="2">
        <v>1469.7</v>
      </c>
      <c r="O1532" s="2">
        <v>1481.5</v>
      </c>
      <c r="P1532" s="2">
        <v>1549.9</v>
      </c>
      <c r="Q1532" s="2">
        <v>1557</v>
      </c>
      <c r="R1532" s="2">
        <v>569</v>
      </c>
      <c r="S1532" s="2" t="s">
        <v>5269</v>
      </c>
      <c r="T1532" s="2">
        <v>569</v>
      </c>
    </row>
    <row r="1533" spans="1:20">
      <c r="A1533" s="2" t="s">
        <v>4341</v>
      </c>
      <c r="B1533" s="2" t="s">
        <v>2257</v>
      </c>
      <c r="C1533" s="2" t="s">
        <v>72</v>
      </c>
      <c r="D1533" s="2" t="s">
        <v>224</v>
      </c>
      <c r="E1533" s="2">
        <v>1059</v>
      </c>
      <c r="F1533" s="2">
        <v>1055.9000000000001</v>
      </c>
      <c r="G1533" s="2">
        <v>1057.2</v>
      </c>
      <c r="H1533" s="2">
        <v>1064.7</v>
      </c>
      <c r="I1533" s="2">
        <v>1153.7</v>
      </c>
      <c r="J1533" s="2">
        <v>1247.9000000000001</v>
      </c>
      <c r="K1533" s="2">
        <v>1472.2</v>
      </c>
      <c r="L1533" s="2">
        <v>1664.4</v>
      </c>
      <c r="M1533" s="2">
        <v>1762</v>
      </c>
      <c r="N1533" s="2">
        <v>1770.3</v>
      </c>
      <c r="O1533" s="2">
        <v>1778.5</v>
      </c>
      <c r="P1533" s="2">
        <v>1801.5</v>
      </c>
      <c r="Q1533" s="2">
        <v>1808.9</v>
      </c>
      <c r="R1533" s="2">
        <v>303.7</v>
      </c>
      <c r="S1533" s="2" t="s">
        <v>5269</v>
      </c>
      <c r="T1533" s="2">
        <v>303.7</v>
      </c>
    </row>
    <row r="1534" spans="1:20">
      <c r="A1534" s="2" t="s">
        <v>4342</v>
      </c>
      <c r="B1534" s="2" t="s">
        <v>2259</v>
      </c>
      <c r="C1534" s="2" t="s">
        <v>72</v>
      </c>
      <c r="D1534" s="2" t="s">
        <v>224</v>
      </c>
      <c r="E1534" s="2">
        <v>621.1</v>
      </c>
      <c r="F1534" s="2">
        <v>623</v>
      </c>
      <c r="G1534" s="2">
        <v>611.6</v>
      </c>
      <c r="H1534" s="2">
        <v>608.79999999999995</v>
      </c>
      <c r="I1534" s="2">
        <v>808.1</v>
      </c>
      <c r="J1534" s="2">
        <v>934.4</v>
      </c>
      <c r="K1534" s="2">
        <v>1178.4000000000001</v>
      </c>
      <c r="L1534" s="2">
        <v>1399.5</v>
      </c>
      <c r="M1534" s="2">
        <v>1493</v>
      </c>
      <c r="N1534" s="2">
        <v>1502</v>
      </c>
      <c r="O1534" s="2">
        <v>1513.7</v>
      </c>
      <c r="P1534" s="2">
        <v>1580.2</v>
      </c>
      <c r="Q1534" s="2">
        <v>1587.3</v>
      </c>
      <c r="R1534" s="2">
        <v>534.9</v>
      </c>
      <c r="S1534" s="2" t="s">
        <v>5269</v>
      </c>
      <c r="T1534" s="2">
        <v>534.9</v>
      </c>
    </row>
    <row r="1535" spans="1:20">
      <c r="A1535" s="2" t="s">
        <v>4343</v>
      </c>
      <c r="B1535" s="2" t="s">
        <v>2261</v>
      </c>
      <c r="C1535" s="2" t="s">
        <v>72</v>
      </c>
      <c r="D1535" s="2" t="s">
        <v>224</v>
      </c>
      <c r="E1535" s="2">
        <v>1084.8</v>
      </c>
      <c r="F1535" s="2">
        <v>1085.9000000000001</v>
      </c>
      <c r="G1535" s="2">
        <v>1075.9000000000001</v>
      </c>
      <c r="H1535" s="2">
        <v>1071.3</v>
      </c>
      <c r="I1535" s="2">
        <v>1257.8</v>
      </c>
      <c r="J1535" s="2">
        <v>1381.5</v>
      </c>
      <c r="K1535" s="2">
        <v>1629.7</v>
      </c>
      <c r="L1535" s="2">
        <v>1848.5</v>
      </c>
      <c r="M1535" s="2">
        <v>1945</v>
      </c>
      <c r="N1535" s="2">
        <v>1953.9</v>
      </c>
      <c r="O1535" s="2">
        <v>1964.9</v>
      </c>
      <c r="P1535" s="2">
        <v>2019.9</v>
      </c>
      <c r="Q1535" s="2">
        <v>2027.3</v>
      </c>
      <c r="R1535" s="2">
        <v>193.5</v>
      </c>
      <c r="S1535" s="2" t="s">
        <v>5269</v>
      </c>
      <c r="T1535" s="2">
        <v>193.5</v>
      </c>
    </row>
    <row r="1536" spans="1:20">
      <c r="A1536" s="2" t="s">
        <v>4344</v>
      </c>
      <c r="B1536" s="2" t="s">
        <v>2262</v>
      </c>
      <c r="C1536" s="2" t="s">
        <v>72</v>
      </c>
      <c r="D1536" s="2" t="s">
        <v>224</v>
      </c>
      <c r="E1536" s="2">
        <v>1257.5</v>
      </c>
      <c r="F1536" s="2">
        <v>1255.2</v>
      </c>
      <c r="G1536" s="2">
        <v>1253.9000000000001</v>
      </c>
      <c r="H1536" s="2">
        <v>1258.8</v>
      </c>
      <c r="I1536" s="2">
        <v>1370.5</v>
      </c>
      <c r="J1536" s="2">
        <v>1470.6</v>
      </c>
      <c r="K1536" s="2">
        <v>1699.4</v>
      </c>
      <c r="L1536" s="2">
        <v>1893.7</v>
      </c>
      <c r="M1536" s="2">
        <v>1991.4</v>
      </c>
      <c r="N1536" s="2">
        <v>1999.7</v>
      </c>
      <c r="O1536" s="2">
        <v>2007.9</v>
      </c>
      <c r="P1536" s="2">
        <v>2030.7</v>
      </c>
      <c r="Q1536" s="2">
        <v>2038.1</v>
      </c>
      <c r="R1536" s="2">
        <v>245.9</v>
      </c>
      <c r="S1536" s="2" t="s">
        <v>5269</v>
      </c>
      <c r="T1536" s="2">
        <v>245.9</v>
      </c>
    </row>
    <row r="1537" spans="1:20">
      <c r="A1537" s="2" t="s">
        <v>4345</v>
      </c>
      <c r="B1537" s="2" t="s">
        <v>2264</v>
      </c>
      <c r="C1537" s="2" t="s">
        <v>72</v>
      </c>
      <c r="D1537" s="2" t="s">
        <v>224</v>
      </c>
      <c r="E1537" s="2">
        <v>588.6</v>
      </c>
      <c r="F1537" s="2">
        <v>592.79999999999995</v>
      </c>
      <c r="G1537" s="2">
        <v>576.79999999999995</v>
      </c>
      <c r="H1537" s="2">
        <v>581.29999999999995</v>
      </c>
      <c r="I1537" s="2">
        <v>778.9</v>
      </c>
      <c r="J1537" s="2">
        <v>904.1</v>
      </c>
      <c r="K1537" s="2">
        <v>1145.5</v>
      </c>
      <c r="L1537" s="2">
        <v>1366.5</v>
      </c>
      <c r="M1537" s="2">
        <v>1459.3</v>
      </c>
      <c r="N1537" s="2">
        <v>1468.3</v>
      </c>
      <c r="O1537" s="2">
        <v>1480.1</v>
      </c>
      <c r="P1537" s="2">
        <v>1548.5</v>
      </c>
      <c r="Q1537" s="2">
        <v>1555.6</v>
      </c>
      <c r="R1537" s="2">
        <v>570.20000000000005</v>
      </c>
      <c r="S1537" s="2" t="s">
        <v>5269</v>
      </c>
      <c r="T1537" s="2">
        <v>570.20000000000005</v>
      </c>
    </row>
    <row r="1538" spans="1:20">
      <c r="A1538" s="2" t="s">
        <v>4346</v>
      </c>
      <c r="B1538" s="2" t="s">
        <v>2265</v>
      </c>
      <c r="C1538" s="2" t="s">
        <v>72</v>
      </c>
      <c r="D1538" s="2" t="s">
        <v>224</v>
      </c>
      <c r="E1538" s="2">
        <v>1277.3</v>
      </c>
      <c r="F1538" s="2">
        <v>1275.3</v>
      </c>
      <c r="G1538" s="2">
        <v>1273.3</v>
      </c>
      <c r="H1538" s="2">
        <v>1277.4000000000001</v>
      </c>
      <c r="I1538" s="2">
        <v>1396</v>
      </c>
      <c r="J1538" s="2">
        <v>1498.4</v>
      </c>
      <c r="K1538" s="2">
        <v>1729.7</v>
      </c>
      <c r="L1538" s="2">
        <v>1926.4</v>
      </c>
      <c r="M1538" s="2">
        <v>2024.3</v>
      </c>
      <c r="N1538" s="2">
        <v>2032.6</v>
      </c>
      <c r="O1538" s="2">
        <v>2041.1</v>
      </c>
      <c r="P1538" s="2">
        <v>2065.6999999999998</v>
      </c>
      <c r="Q1538" s="2">
        <v>2073.1999999999998</v>
      </c>
      <c r="R1538" s="2">
        <v>228.4</v>
      </c>
      <c r="S1538" s="2" t="s">
        <v>5269</v>
      </c>
      <c r="T1538" s="2">
        <v>228.4</v>
      </c>
    </row>
    <row r="1539" spans="1:20">
      <c r="A1539" s="2" t="s">
        <v>4347</v>
      </c>
      <c r="B1539" s="2" t="s">
        <v>2266</v>
      </c>
      <c r="C1539" s="2" t="s">
        <v>72</v>
      </c>
      <c r="D1539" s="2" t="s">
        <v>224</v>
      </c>
      <c r="E1539" s="2">
        <v>1022.7</v>
      </c>
      <c r="F1539" s="2">
        <v>1021.1</v>
      </c>
      <c r="G1539" s="2">
        <v>1018</v>
      </c>
      <c r="H1539" s="2">
        <v>1021.2</v>
      </c>
      <c r="I1539" s="2">
        <v>1153.7</v>
      </c>
      <c r="J1539" s="2">
        <v>1263.8</v>
      </c>
      <c r="K1539" s="2">
        <v>1503.9</v>
      </c>
      <c r="L1539" s="2">
        <v>1710.9</v>
      </c>
      <c r="M1539" s="2">
        <v>1809.4</v>
      </c>
      <c r="N1539" s="2">
        <v>1818</v>
      </c>
      <c r="O1539" s="2">
        <v>1827.5</v>
      </c>
      <c r="P1539" s="2">
        <v>1864.7</v>
      </c>
      <c r="Q1539" s="2">
        <v>1872.1</v>
      </c>
      <c r="R1539" s="2">
        <v>168.3</v>
      </c>
      <c r="S1539" s="2" t="s">
        <v>5269</v>
      </c>
      <c r="T1539" s="2">
        <v>168.3</v>
      </c>
    </row>
    <row r="1540" spans="1:20">
      <c r="A1540" s="2" t="s">
        <v>4348</v>
      </c>
      <c r="B1540" s="2" t="s">
        <v>2268</v>
      </c>
      <c r="C1540" s="2" t="s">
        <v>72</v>
      </c>
      <c r="D1540" s="2" t="s">
        <v>224</v>
      </c>
      <c r="E1540" s="2">
        <v>1119.7</v>
      </c>
      <c r="F1540" s="2">
        <v>1120.2</v>
      </c>
      <c r="G1540" s="2">
        <v>1111.7</v>
      </c>
      <c r="H1540" s="2">
        <v>1108.9000000000001</v>
      </c>
      <c r="I1540" s="2">
        <v>1284.5</v>
      </c>
      <c r="J1540" s="2">
        <v>1405.7</v>
      </c>
      <c r="K1540" s="2">
        <v>1653.3</v>
      </c>
      <c r="L1540" s="2">
        <v>1869.8</v>
      </c>
      <c r="M1540" s="2">
        <v>1967.2</v>
      </c>
      <c r="N1540" s="2">
        <v>1976.1</v>
      </c>
      <c r="O1540" s="2">
        <v>1986.7</v>
      </c>
      <c r="P1540" s="2">
        <v>2036.5</v>
      </c>
      <c r="Q1540" s="2">
        <v>2044</v>
      </c>
      <c r="R1540" s="2">
        <v>120.8</v>
      </c>
      <c r="S1540" s="2" t="s">
        <v>5269</v>
      </c>
      <c r="T1540" s="2">
        <v>120.8</v>
      </c>
    </row>
    <row r="1541" spans="1:20">
      <c r="A1541" s="2" t="s">
        <v>4349</v>
      </c>
      <c r="B1541" s="2" t="s">
        <v>2269</v>
      </c>
      <c r="C1541" s="2" t="s">
        <v>72</v>
      </c>
      <c r="D1541" s="2" t="s">
        <v>224</v>
      </c>
      <c r="E1541" s="2">
        <v>942.8</v>
      </c>
      <c r="F1541" s="2">
        <v>939.5</v>
      </c>
      <c r="G1541" s="2">
        <v>941.5</v>
      </c>
      <c r="H1541" s="2">
        <v>949.8</v>
      </c>
      <c r="I1541" s="2">
        <v>1034.7</v>
      </c>
      <c r="J1541" s="2">
        <v>1130.5</v>
      </c>
      <c r="K1541" s="2">
        <v>1358.6</v>
      </c>
      <c r="L1541" s="2">
        <v>1555.8</v>
      </c>
      <c r="M1541" s="2">
        <v>1653.9</v>
      </c>
      <c r="N1541" s="2">
        <v>1662.3</v>
      </c>
      <c r="O1541" s="2">
        <v>1671</v>
      </c>
      <c r="P1541" s="2">
        <v>1700</v>
      </c>
      <c r="Q1541" s="2">
        <v>1707.4</v>
      </c>
      <c r="R1541" s="2">
        <v>348.4</v>
      </c>
      <c r="S1541" s="2" t="s">
        <v>5269</v>
      </c>
      <c r="T1541" s="2">
        <v>348.4</v>
      </c>
    </row>
    <row r="1542" spans="1:20">
      <c r="A1542" s="2" t="s">
        <v>4350</v>
      </c>
      <c r="B1542" s="2" t="s">
        <v>2271</v>
      </c>
      <c r="C1542" s="2" t="s">
        <v>72</v>
      </c>
      <c r="D1542" s="2" t="s">
        <v>224</v>
      </c>
      <c r="E1542" s="2">
        <v>944.2</v>
      </c>
      <c r="F1542" s="2">
        <v>944.6</v>
      </c>
      <c r="G1542" s="2">
        <v>936.3</v>
      </c>
      <c r="H1542" s="2">
        <v>933.9</v>
      </c>
      <c r="I1542" s="2">
        <v>1109.8</v>
      </c>
      <c r="J1542" s="2">
        <v>1232.0999999999999</v>
      </c>
      <c r="K1542" s="2">
        <v>1480.1</v>
      </c>
      <c r="L1542" s="2">
        <v>1697.8</v>
      </c>
      <c r="M1542" s="2">
        <v>1794.8</v>
      </c>
      <c r="N1542" s="2">
        <v>1803.7</v>
      </c>
      <c r="O1542" s="2">
        <v>1814.5</v>
      </c>
      <c r="P1542" s="2">
        <v>1867.5</v>
      </c>
      <c r="Q1542" s="2">
        <v>1874.8</v>
      </c>
      <c r="R1542" s="2">
        <v>224.4</v>
      </c>
      <c r="S1542" s="2" t="s">
        <v>5269</v>
      </c>
      <c r="T1542" s="2">
        <v>224.4</v>
      </c>
    </row>
    <row r="1543" spans="1:20">
      <c r="A1543" s="2" t="s">
        <v>4351</v>
      </c>
      <c r="B1543" s="2" t="s">
        <v>2272</v>
      </c>
      <c r="C1543" s="2" t="s">
        <v>72</v>
      </c>
      <c r="D1543" s="2" t="s">
        <v>224</v>
      </c>
      <c r="E1543" s="2">
        <v>835.9</v>
      </c>
      <c r="F1543" s="2">
        <v>833.1</v>
      </c>
      <c r="G1543" s="2">
        <v>833.6</v>
      </c>
      <c r="H1543" s="2">
        <v>840.5</v>
      </c>
      <c r="I1543" s="2">
        <v>948.2</v>
      </c>
      <c r="J1543" s="2">
        <v>1055.8</v>
      </c>
      <c r="K1543" s="2">
        <v>1295.8</v>
      </c>
      <c r="L1543" s="2">
        <v>1504.2</v>
      </c>
      <c r="M1543" s="2">
        <v>1602.6</v>
      </c>
      <c r="N1543" s="2">
        <v>1611.3</v>
      </c>
      <c r="O1543" s="2">
        <v>1621</v>
      </c>
      <c r="P1543" s="2">
        <v>1662</v>
      </c>
      <c r="Q1543" s="2">
        <v>1669.5</v>
      </c>
      <c r="R1543" s="2">
        <v>365.7</v>
      </c>
      <c r="S1543" s="2" t="s">
        <v>5269</v>
      </c>
      <c r="T1543" s="2">
        <v>365.7</v>
      </c>
    </row>
    <row r="1544" spans="1:20">
      <c r="A1544" s="2" t="s">
        <v>4352</v>
      </c>
      <c r="B1544" s="2" t="s">
        <v>2273</v>
      </c>
      <c r="C1544" s="2" t="s">
        <v>72</v>
      </c>
      <c r="D1544" s="2" t="s">
        <v>224</v>
      </c>
      <c r="E1544" s="2">
        <v>942.8</v>
      </c>
      <c r="F1544" s="2">
        <v>943.2</v>
      </c>
      <c r="G1544" s="2">
        <v>934.8</v>
      </c>
      <c r="H1544" s="2">
        <v>932.4</v>
      </c>
      <c r="I1544" s="2">
        <v>1108.5999999999999</v>
      </c>
      <c r="J1544" s="2">
        <v>1230.9000000000001</v>
      </c>
      <c r="K1544" s="2">
        <v>1479</v>
      </c>
      <c r="L1544" s="2">
        <v>1696.7</v>
      </c>
      <c r="M1544" s="2">
        <v>1793.7</v>
      </c>
      <c r="N1544" s="2">
        <v>1802.6</v>
      </c>
      <c r="O1544" s="2">
        <v>1813.4</v>
      </c>
      <c r="P1544" s="2">
        <v>1866.5</v>
      </c>
      <c r="Q1544" s="2">
        <v>1873.9</v>
      </c>
      <c r="R1544" s="2">
        <v>226.2</v>
      </c>
      <c r="S1544" s="2" t="s">
        <v>5269</v>
      </c>
      <c r="T1544" s="2">
        <v>226.2</v>
      </c>
    </row>
    <row r="1545" spans="1:20">
      <c r="A1545" s="2" t="s">
        <v>4353</v>
      </c>
      <c r="B1545" s="2" t="s">
        <v>2274</v>
      </c>
      <c r="C1545" s="2" t="s">
        <v>72</v>
      </c>
      <c r="D1545" s="2" t="s">
        <v>224</v>
      </c>
      <c r="E1545" s="2">
        <v>1118.5999999999999</v>
      </c>
      <c r="F1545" s="2">
        <v>1116.3</v>
      </c>
      <c r="G1545" s="2">
        <v>1115</v>
      </c>
      <c r="H1545" s="2">
        <v>1120</v>
      </c>
      <c r="I1545" s="2">
        <v>1233.9000000000001</v>
      </c>
      <c r="J1545" s="2">
        <v>1336.4</v>
      </c>
      <c r="K1545" s="2">
        <v>1568.7</v>
      </c>
      <c r="L1545" s="2">
        <v>1767.5</v>
      </c>
      <c r="M1545" s="2">
        <v>1865.6</v>
      </c>
      <c r="N1545" s="2">
        <v>1874.1</v>
      </c>
      <c r="O1545" s="2">
        <v>1882.8</v>
      </c>
      <c r="P1545" s="2">
        <v>1910.7</v>
      </c>
      <c r="Q1545" s="2">
        <v>1918.1</v>
      </c>
      <c r="R1545" s="2">
        <v>199.2</v>
      </c>
      <c r="S1545" s="2" t="s">
        <v>5269</v>
      </c>
      <c r="T1545" s="2">
        <v>199.2</v>
      </c>
    </row>
    <row r="1546" spans="1:20">
      <c r="A1546" s="2" t="s">
        <v>4354</v>
      </c>
      <c r="B1546" s="2" t="s">
        <v>2275</v>
      </c>
      <c r="C1546" s="2" t="s">
        <v>72</v>
      </c>
      <c r="D1546" s="2" t="s">
        <v>224</v>
      </c>
      <c r="E1546" s="2">
        <v>1120.5</v>
      </c>
      <c r="F1546" s="2">
        <v>1118.8</v>
      </c>
      <c r="G1546" s="2">
        <v>1116</v>
      </c>
      <c r="H1546" s="2">
        <v>1119.4000000000001</v>
      </c>
      <c r="I1546" s="2">
        <v>1247.5999999999999</v>
      </c>
      <c r="J1546" s="2">
        <v>1355</v>
      </c>
      <c r="K1546" s="2">
        <v>1592.2</v>
      </c>
      <c r="L1546" s="2">
        <v>1795.6</v>
      </c>
      <c r="M1546" s="2">
        <v>1894</v>
      </c>
      <c r="N1546" s="2">
        <v>1902.6</v>
      </c>
      <c r="O1546" s="2">
        <v>1911.7</v>
      </c>
      <c r="P1546" s="2">
        <v>1944.2</v>
      </c>
      <c r="Q1546" s="2">
        <v>1951.6</v>
      </c>
      <c r="R1546" s="2">
        <v>136.30000000000001</v>
      </c>
      <c r="S1546" s="2" t="s">
        <v>5269</v>
      </c>
      <c r="T1546" s="2">
        <v>136.30000000000001</v>
      </c>
    </row>
    <row r="1547" spans="1:20">
      <c r="A1547" s="2" t="s">
        <v>4355</v>
      </c>
      <c r="B1547" s="2" t="s">
        <v>2276</v>
      </c>
      <c r="C1547" s="2" t="s">
        <v>72</v>
      </c>
      <c r="D1547" s="2" t="s">
        <v>224</v>
      </c>
      <c r="E1547" s="2">
        <v>1012.3</v>
      </c>
      <c r="F1547" s="2">
        <v>1011.7</v>
      </c>
      <c r="G1547" s="2">
        <v>1005.9</v>
      </c>
      <c r="H1547" s="2">
        <v>1006.1</v>
      </c>
      <c r="I1547" s="2">
        <v>1162.4000000000001</v>
      </c>
      <c r="J1547" s="2">
        <v>1279.5</v>
      </c>
      <c r="K1547" s="2">
        <v>1524.9</v>
      </c>
      <c r="L1547" s="2">
        <v>1738</v>
      </c>
      <c r="M1547" s="2">
        <v>1836.1</v>
      </c>
      <c r="N1547" s="2">
        <v>1844.9</v>
      </c>
      <c r="O1547" s="2">
        <v>1855</v>
      </c>
      <c r="P1547" s="2">
        <v>1899.9</v>
      </c>
      <c r="Q1547" s="2">
        <v>1907.4</v>
      </c>
      <c r="R1547" s="2">
        <v>137.80000000000001</v>
      </c>
      <c r="S1547" s="2" t="s">
        <v>5269</v>
      </c>
      <c r="T1547" s="2">
        <v>137.80000000000001</v>
      </c>
    </row>
    <row r="1548" spans="1:20">
      <c r="A1548" s="2" t="s">
        <v>4356</v>
      </c>
      <c r="B1548" s="2" t="s">
        <v>2278</v>
      </c>
      <c r="C1548" s="2" t="s">
        <v>72</v>
      </c>
      <c r="D1548" s="2" t="s">
        <v>224</v>
      </c>
      <c r="E1548" s="2">
        <v>1253.8</v>
      </c>
      <c r="F1548" s="2">
        <v>1253.0999999999999</v>
      </c>
      <c r="G1548" s="2">
        <v>1247.5</v>
      </c>
      <c r="H1548" s="2">
        <v>1247.9000000000001</v>
      </c>
      <c r="I1548" s="2">
        <v>1399.4</v>
      </c>
      <c r="J1548" s="2">
        <v>1513.3</v>
      </c>
      <c r="K1548" s="2">
        <v>1755.9</v>
      </c>
      <c r="L1548" s="2">
        <v>1964.7</v>
      </c>
      <c r="M1548" s="2">
        <v>2063.1</v>
      </c>
      <c r="N1548" s="2">
        <v>2071.8000000000002</v>
      </c>
      <c r="O1548" s="2">
        <v>2081.4</v>
      </c>
      <c r="P1548" s="2">
        <v>2119.1999999999998</v>
      </c>
      <c r="Q1548" s="2">
        <v>2126.6999999999998</v>
      </c>
      <c r="R1548" s="2">
        <v>104.7</v>
      </c>
      <c r="S1548" s="2" t="s">
        <v>5269</v>
      </c>
      <c r="T1548" s="2">
        <v>104.7</v>
      </c>
    </row>
    <row r="1549" spans="1:20">
      <c r="A1549" s="2" t="s">
        <v>4357</v>
      </c>
      <c r="B1549" s="2" t="s">
        <v>2280</v>
      </c>
      <c r="C1549" s="2" t="s">
        <v>72</v>
      </c>
      <c r="D1549" s="2" t="s">
        <v>224</v>
      </c>
      <c r="E1549" s="2">
        <v>1019.1</v>
      </c>
      <c r="F1549" s="2">
        <v>1019.6</v>
      </c>
      <c r="G1549" s="2">
        <v>1010.8</v>
      </c>
      <c r="H1549" s="2">
        <v>1007.8</v>
      </c>
      <c r="I1549" s="2">
        <v>1186.0999999999999</v>
      </c>
      <c r="J1549" s="2">
        <v>1308.4000000000001</v>
      </c>
      <c r="K1549" s="2">
        <v>1556.3</v>
      </c>
      <c r="L1549" s="2">
        <v>1773.9</v>
      </c>
      <c r="M1549" s="2">
        <v>1871</v>
      </c>
      <c r="N1549" s="2">
        <v>1879.9</v>
      </c>
      <c r="O1549" s="2">
        <v>1890.6</v>
      </c>
      <c r="P1549" s="2">
        <v>1943.1</v>
      </c>
      <c r="Q1549" s="2">
        <v>1950.5</v>
      </c>
      <c r="R1549" s="2">
        <v>175.1</v>
      </c>
      <c r="S1549" s="2" t="s">
        <v>5269</v>
      </c>
      <c r="T1549" s="2">
        <v>175.1</v>
      </c>
    </row>
    <row r="1550" spans="1:20">
      <c r="A1550" s="2" t="s">
        <v>4358</v>
      </c>
      <c r="B1550" s="2" t="s">
        <v>2281</v>
      </c>
      <c r="C1550" s="2" t="s">
        <v>72</v>
      </c>
      <c r="D1550" s="2" t="s">
        <v>224</v>
      </c>
      <c r="E1550" s="2">
        <v>1168.8</v>
      </c>
      <c r="F1550" s="2">
        <v>1168.7</v>
      </c>
      <c r="G1550" s="2">
        <v>1161.5999999999999</v>
      </c>
      <c r="H1550" s="2">
        <v>1160.3</v>
      </c>
      <c r="I1550" s="2">
        <v>1324.9</v>
      </c>
      <c r="J1550" s="2">
        <v>1443.2</v>
      </c>
      <c r="K1550" s="2">
        <v>1689.1</v>
      </c>
      <c r="L1550" s="2">
        <v>1902.6</v>
      </c>
      <c r="M1550" s="2">
        <v>2000.6</v>
      </c>
      <c r="N1550" s="2">
        <v>2009.4</v>
      </c>
      <c r="O1550" s="2">
        <v>2019.6</v>
      </c>
      <c r="P1550" s="2">
        <v>2064.1999999999998</v>
      </c>
      <c r="Q1550" s="2">
        <v>2071.6</v>
      </c>
      <c r="R1550" s="2">
        <v>59.4</v>
      </c>
      <c r="S1550" s="2" t="s">
        <v>5269</v>
      </c>
      <c r="T1550" s="2">
        <v>59.4</v>
      </c>
    </row>
    <row r="1551" spans="1:20">
      <c r="A1551" s="2" t="s">
        <v>4359</v>
      </c>
      <c r="B1551" s="2" t="s">
        <v>2283</v>
      </c>
      <c r="C1551" s="2" t="s">
        <v>72</v>
      </c>
      <c r="D1551" s="2" t="s">
        <v>224</v>
      </c>
      <c r="E1551" s="2">
        <v>1070.8</v>
      </c>
      <c r="F1551" s="2">
        <v>1067.9000000000001</v>
      </c>
      <c r="G1551" s="2">
        <v>1068.5</v>
      </c>
      <c r="H1551" s="2">
        <v>1075.2</v>
      </c>
      <c r="I1551" s="2">
        <v>1172</v>
      </c>
      <c r="J1551" s="2">
        <v>1268.9000000000001</v>
      </c>
      <c r="K1551" s="2">
        <v>1496</v>
      </c>
      <c r="L1551" s="2">
        <v>1690.4</v>
      </c>
      <c r="M1551" s="2">
        <v>1788.2</v>
      </c>
      <c r="N1551" s="2">
        <v>1796.6</v>
      </c>
      <c r="O1551" s="2">
        <v>1804.9</v>
      </c>
      <c r="P1551" s="2">
        <v>1829.6</v>
      </c>
      <c r="Q1551" s="2">
        <v>1837</v>
      </c>
      <c r="R1551" s="2">
        <v>273.39999999999998</v>
      </c>
      <c r="S1551" s="2" t="s">
        <v>5269</v>
      </c>
      <c r="T1551" s="2">
        <v>273.39999999999998</v>
      </c>
    </row>
    <row r="1552" spans="1:20">
      <c r="A1552" s="2" t="s">
        <v>4360</v>
      </c>
      <c r="B1552" s="2" t="s">
        <v>2284</v>
      </c>
      <c r="C1552" s="2" t="s">
        <v>72</v>
      </c>
      <c r="D1552" s="2" t="s">
        <v>224</v>
      </c>
      <c r="E1552" s="2">
        <v>1198.3</v>
      </c>
      <c r="F1552" s="2">
        <v>1197.3</v>
      </c>
      <c r="G1552" s="2">
        <v>1192.5</v>
      </c>
      <c r="H1552" s="2">
        <v>1193.9000000000001</v>
      </c>
      <c r="I1552" s="2">
        <v>1338.4</v>
      </c>
      <c r="J1552" s="2">
        <v>1450.4</v>
      </c>
      <c r="K1552" s="2">
        <v>1691.6</v>
      </c>
      <c r="L1552" s="2">
        <v>1898.8</v>
      </c>
      <c r="M1552" s="2">
        <v>1997.3</v>
      </c>
      <c r="N1552" s="2">
        <v>2005.9</v>
      </c>
      <c r="O1552" s="2">
        <v>2015.4</v>
      </c>
      <c r="P1552" s="2">
        <v>2051.6</v>
      </c>
      <c r="Q1552" s="2">
        <v>2059.1</v>
      </c>
      <c r="R1552" s="2">
        <v>72.3</v>
      </c>
      <c r="S1552" s="2" t="s">
        <v>5269</v>
      </c>
      <c r="T1552" s="2">
        <v>72.3</v>
      </c>
    </row>
    <row r="1553" spans="1:20">
      <c r="A1553" s="2" t="s">
        <v>4361</v>
      </c>
      <c r="B1553" s="2" t="s">
        <v>2285</v>
      </c>
      <c r="C1553" s="2" t="s">
        <v>72</v>
      </c>
      <c r="D1553" s="2" t="s">
        <v>224</v>
      </c>
      <c r="E1553" s="2">
        <v>1069.5</v>
      </c>
      <c r="F1553" s="2">
        <v>1069.7</v>
      </c>
      <c r="G1553" s="2">
        <v>1061.8</v>
      </c>
      <c r="H1553" s="2">
        <v>1059.8</v>
      </c>
      <c r="I1553" s="2">
        <v>1230.8</v>
      </c>
      <c r="J1553" s="2">
        <v>1351.2</v>
      </c>
      <c r="K1553" s="2">
        <v>1598.4</v>
      </c>
      <c r="L1553" s="2">
        <v>1814.2</v>
      </c>
      <c r="M1553" s="2">
        <v>1911.8</v>
      </c>
      <c r="N1553" s="2">
        <v>1920.6</v>
      </c>
      <c r="O1553" s="2">
        <v>1931.1</v>
      </c>
      <c r="P1553" s="2">
        <v>1979.9</v>
      </c>
      <c r="Q1553" s="2">
        <v>1987.4</v>
      </c>
      <c r="R1553" s="2">
        <v>114.8</v>
      </c>
      <c r="S1553" s="2" t="s">
        <v>5269</v>
      </c>
      <c r="T1553" s="2">
        <v>114.8</v>
      </c>
    </row>
    <row r="1554" spans="1:20">
      <c r="A1554" s="2" t="s">
        <v>4362</v>
      </c>
      <c r="B1554" s="2" t="s">
        <v>2286</v>
      </c>
      <c r="C1554" s="2" t="s">
        <v>72</v>
      </c>
      <c r="D1554" s="2" t="s">
        <v>224</v>
      </c>
      <c r="E1554" s="2">
        <v>1305.7</v>
      </c>
      <c r="F1554" s="2">
        <v>1304.5</v>
      </c>
      <c r="G1554" s="2">
        <v>1300.3</v>
      </c>
      <c r="H1554" s="2">
        <v>1302.2</v>
      </c>
      <c r="I1554" s="2">
        <v>1440.6</v>
      </c>
      <c r="J1554" s="2">
        <v>1549.9</v>
      </c>
      <c r="K1554" s="2">
        <v>1788.2</v>
      </c>
      <c r="L1554" s="2">
        <v>1991.9</v>
      </c>
      <c r="M1554" s="2">
        <v>2090.3000000000002</v>
      </c>
      <c r="N1554" s="2">
        <v>2098.8000000000002</v>
      </c>
      <c r="O1554" s="2">
        <v>2107.9</v>
      </c>
      <c r="P1554" s="2">
        <v>2139.5</v>
      </c>
      <c r="Q1554" s="2">
        <v>2147</v>
      </c>
      <c r="R1554" s="2">
        <v>178.4</v>
      </c>
      <c r="S1554" s="2" t="s">
        <v>5269</v>
      </c>
      <c r="T1554" s="2">
        <v>178.4</v>
      </c>
    </row>
    <row r="1555" spans="1:20">
      <c r="A1555" s="2" t="s">
        <v>4363</v>
      </c>
      <c r="B1555" s="2" t="s">
        <v>2288</v>
      </c>
      <c r="C1555" s="2" t="s">
        <v>72</v>
      </c>
      <c r="D1555" s="2" t="s">
        <v>224</v>
      </c>
      <c r="E1555" s="2">
        <v>697.7</v>
      </c>
      <c r="F1555" s="2">
        <v>699.4</v>
      </c>
      <c r="G1555" s="2">
        <v>688</v>
      </c>
      <c r="H1555" s="2">
        <v>682.6</v>
      </c>
      <c r="I1555" s="2">
        <v>881.6</v>
      </c>
      <c r="J1555" s="2">
        <v>1008</v>
      </c>
      <c r="K1555" s="2">
        <v>1253.5999999999999</v>
      </c>
      <c r="L1555" s="2">
        <v>1474.6</v>
      </c>
      <c r="M1555" s="2">
        <v>1568.7</v>
      </c>
      <c r="N1555" s="2">
        <v>1577.6</v>
      </c>
      <c r="O1555" s="2">
        <v>1589.2</v>
      </c>
      <c r="P1555" s="2">
        <v>1654</v>
      </c>
      <c r="Q1555" s="2">
        <v>1661.2</v>
      </c>
      <c r="R1555" s="2">
        <v>469.8</v>
      </c>
      <c r="S1555" s="2" t="s">
        <v>5269</v>
      </c>
      <c r="T1555" s="2">
        <v>469.8</v>
      </c>
    </row>
    <row r="1556" spans="1:20">
      <c r="A1556" s="2" t="s">
        <v>4364</v>
      </c>
      <c r="B1556" s="2" t="s">
        <v>2290</v>
      </c>
      <c r="C1556" s="2" t="s">
        <v>72</v>
      </c>
      <c r="D1556" s="2" t="s">
        <v>224</v>
      </c>
      <c r="E1556" s="2">
        <v>666.4</v>
      </c>
      <c r="F1556" s="2">
        <v>668.3</v>
      </c>
      <c r="G1556" s="2">
        <v>656.6</v>
      </c>
      <c r="H1556" s="2">
        <v>651.4</v>
      </c>
      <c r="I1556" s="2">
        <v>851.9</v>
      </c>
      <c r="J1556" s="2">
        <v>978.3</v>
      </c>
      <c r="K1556" s="2">
        <v>1223.2</v>
      </c>
      <c r="L1556" s="2">
        <v>1444.3</v>
      </c>
      <c r="M1556" s="2">
        <v>1538.1</v>
      </c>
      <c r="N1556" s="2">
        <v>1547</v>
      </c>
      <c r="O1556" s="2">
        <v>1558.7</v>
      </c>
      <c r="P1556" s="2">
        <v>1624.3</v>
      </c>
      <c r="Q1556" s="2">
        <v>1631.5</v>
      </c>
      <c r="R1556" s="2">
        <v>497.1</v>
      </c>
      <c r="S1556" s="2" t="s">
        <v>5269</v>
      </c>
      <c r="T1556" s="2">
        <v>497.1</v>
      </c>
    </row>
    <row r="1557" spans="1:20">
      <c r="A1557" s="2" t="s">
        <v>4365</v>
      </c>
      <c r="B1557" s="2" t="s">
        <v>2292</v>
      </c>
      <c r="C1557" s="2" t="s">
        <v>72</v>
      </c>
      <c r="D1557" s="2" t="s">
        <v>224</v>
      </c>
      <c r="E1557" s="2">
        <v>592.9</v>
      </c>
      <c r="F1557" s="2">
        <v>596.1</v>
      </c>
      <c r="G1557" s="2">
        <v>582.29999999999995</v>
      </c>
      <c r="H1557" s="2">
        <v>585</v>
      </c>
      <c r="I1557" s="2">
        <v>783.2</v>
      </c>
      <c r="J1557" s="2">
        <v>908.9</v>
      </c>
      <c r="K1557" s="2">
        <v>1151.2</v>
      </c>
      <c r="L1557" s="2">
        <v>1372.2</v>
      </c>
      <c r="M1557" s="2">
        <v>1465.3</v>
      </c>
      <c r="N1557" s="2">
        <v>1474.3</v>
      </c>
      <c r="O1557" s="2">
        <v>1486</v>
      </c>
      <c r="P1557" s="2">
        <v>1553.8</v>
      </c>
      <c r="Q1557" s="2">
        <v>1560.9</v>
      </c>
      <c r="R1557" s="2">
        <v>562.5</v>
      </c>
      <c r="S1557" s="2" t="s">
        <v>5269</v>
      </c>
      <c r="T1557" s="2">
        <v>562.5</v>
      </c>
    </row>
    <row r="1558" spans="1:20">
      <c r="A1558" s="2" t="s">
        <v>4366</v>
      </c>
      <c r="B1558" s="2" t="s">
        <v>2293</v>
      </c>
      <c r="C1558" s="2" t="s">
        <v>72</v>
      </c>
      <c r="D1558" s="2" t="s">
        <v>224</v>
      </c>
      <c r="E1558" s="2">
        <v>1155.0999999999999</v>
      </c>
      <c r="F1558" s="2">
        <v>1154.4000000000001</v>
      </c>
      <c r="G1558" s="2">
        <v>1148.8</v>
      </c>
      <c r="H1558" s="2">
        <v>1149.3</v>
      </c>
      <c r="I1558" s="2">
        <v>1301.5</v>
      </c>
      <c r="J1558" s="2">
        <v>1416.2</v>
      </c>
      <c r="K1558" s="2">
        <v>1659.7</v>
      </c>
      <c r="L1558" s="2">
        <v>1869.8</v>
      </c>
      <c r="M1558" s="2">
        <v>1968.2</v>
      </c>
      <c r="N1558" s="2">
        <v>1976.9</v>
      </c>
      <c r="O1558" s="2">
        <v>1986.7</v>
      </c>
      <c r="P1558" s="2">
        <v>2026.7</v>
      </c>
      <c r="Q1558" s="2">
        <v>2034.2</v>
      </c>
      <c r="R1558" s="2">
        <v>15.1</v>
      </c>
      <c r="S1558" s="2" t="s">
        <v>5269</v>
      </c>
      <c r="T1558" s="2">
        <v>15.1</v>
      </c>
    </row>
    <row r="1559" spans="1:20">
      <c r="A1559" s="2" t="s">
        <v>4367</v>
      </c>
      <c r="B1559" s="2" t="s">
        <v>2295</v>
      </c>
      <c r="C1559" s="2" t="s">
        <v>72</v>
      </c>
      <c r="D1559" s="2" t="s">
        <v>224</v>
      </c>
      <c r="E1559" s="2">
        <v>1120.8</v>
      </c>
      <c r="F1559" s="2">
        <v>1119.0999999999999</v>
      </c>
      <c r="G1559" s="2">
        <v>1116.3</v>
      </c>
      <c r="H1559" s="2">
        <v>1119.8</v>
      </c>
      <c r="I1559" s="2">
        <v>1247.5999999999999</v>
      </c>
      <c r="J1559" s="2">
        <v>1354.9</v>
      </c>
      <c r="K1559" s="2">
        <v>1592</v>
      </c>
      <c r="L1559" s="2">
        <v>1795.3</v>
      </c>
      <c r="M1559" s="2">
        <v>1893.7</v>
      </c>
      <c r="N1559" s="2">
        <v>1902.2</v>
      </c>
      <c r="O1559" s="2">
        <v>1911.3</v>
      </c>
      <c r="P1559" s="2">
        <v>1943.7</v>
      </c>
      <c r="Q1559" s="2">
        <v>1951.2</v>
      </c>
      <c r="R1559" s="2">
        <v>137.80000000000001</v>
      </c>
      <c r="S1559" s="2" t="s">
        <v>5269</v>
      </c>
      <c r="T1559" s="2">
        <v>137.80000000000001</v>
      </c>
    </row>
    <row r="1560" spans="1:20">
      <c r="A1560" s="2" t="s">
        <v>4368</v>
      </c>
      <c r="B1560" s="2" t="s">
        <v>2296</v>
      </c>
      <c r="C1560" s="2" t="s">
        <v>72</v>
      </c>
      <c r="D1560" s="2" t="s">
        <v>224</v>
      </c>
      <c r="E1560" s="2">
        <v>1124.7</v>
      </c>
      <c r="F1560" s="2">
        <v>1124.5999999999999</v>
      </c>
      <c r="G1560" s="2">
        <v>1117.5</v>
      </c>
      <c r="H1560" s="2">
        <v>1116.3</v>
      </c>
      <c r="I1560" s="2">
        <v>1280.9000000000001</v>
      </c>
      <c r="J1560" s="2">
        <v>1399.3</v>
      </c>
      <c r="K1560" s="2">
        <v>1645.4</v>
      </c>
      <c r="L1560" s="2">
        <v>1859.2</v>
      </c>
      <c r="M1560" s="2">
        <v>1957.2</v>
      </c>
      <c r="N1560" s="2">
        <v>1966</v>
      </c>
      <c r="O1560" s="2">
        <v>1976.3</v>
      </c>
      <c r="P1560" s="2">
        <v>2021.6</v>
      </c>
      <c r="Q1560" s="2">
        <v>2029.1</v>
      </c>
      <c r="R1560" s="2">
        <v>57.5</v>
      </c>
      <c r="S1560" s="2" t="s">
        <v>5269</v>
      </c>
      <c r="T1560" s="2">
        <v>57.5</v>
      </c>
    </row>
    <row r="1561" spans="1:20">
      <c r="A1561" s="2" t="s">
        <v>4369</v>
      </c>
      <c r="B1561" s="2" t="s">
        <v>2298</v>
      </c>
      <c r="C1561" s="2" t="s">
        <v>72</v>
      </c>
      <c r="D1561" s="2" t="s">
        <v>224</v>
      </c>
      <c r="E1561" s="2">
        <v>1021.7</v>
      </c>
      <c r="F1561" s="2">
        <v>1022.2</v>
      </c>
      <c r="G1561" s="2">
        <v>1013.5</v>
      </c>
      <c r="H1561" s="2">
        <v>1010.6</v>
      </c>
      <c r="I1561" s="2">
        <v>1188.2</v>
      </c>
      <c r="J1561" s="2">
        <v>1310.4000000000001</v>
      </c>
      <c r="K1561" s="2">
        <v>1558.3</v>
      </c>
      <c r="L1561" s="2">
        <v>1775.8</v>
      </c>
      <c r="M1561" s="2">
        <v>1872.9</v>
      </c>
      <c r="N1561" s="2">
        <v>1881.8</v>
      </c>
      <c r="O1561" s="2">
        <v>1892.5</v>
      </c>
      <c r="P1561" s="2">
        <v>1944.7</v>
      </c>
      <c r="Q1561" s="2">
        <v>1952.1</v>
      </c>
      <c r="R1561" s="2">
        <v>171.2</v>
      </c>
      <c r="S1561" s="2" t="s">
        <v>5269</v>
      </c>
      <c r="T1561" s="2">
        <v>171.2</v>
      </c>
    </row>
    <row r="1562" spans="1:20">
      <c r="A1562" s="2" t="s">
        <v>4370</v>
      </c>
      <c r="B1562" s="2" t="s">
        <v>2299</v>
      </c>
      <c r="C1562" s="2" t="s">
        <v>72</v>
      </c>
      <c r="D1562" s="2" t="s">
        <v>224</v>
      </c>
      <c r="E1562" s="2">
        <v>1109.5999999999999</v>
      </c>
      <c r="F1562" s="2">
        <v>1111.0999999999999</v>
      </c>
      <c r="G1562" s="2">
        <v>1100</v>
      </c>
      <c r="H1562" s="2">
        <v>1094</v>
      </c>
      <c r="I1562" s="2">
        <v>1288.2</v>
      </c>
      <c r="J1562" s="2">
        <v>1413.3</v>
      </c>
      <c r="K1562" s="2">
        <v>1661.1</v>
      </c>
      <c r="L1562" s="2">
        <v>1881.1</v>
      </c>
      <c r="M1562" s="2">
        <v>1976.7</v>
      </c>
      <c r="N1562" s="2">
        <v>1985.7</v>
      </c>
      <c r="O1562" s="2">
        <v>1996.9</v>
      </c>
      <c r="P1562" s="2">
        <v>2055.5</v>
      </c>
      <c r="Q1562" s="2">
        <v>2062.8000000000002</v>
      </c>
      <c r="R1562" s="2">
        <v>250</v>
      </c>
      <c r="S1562" s="2" t="s">
        <v>5269</v>
      </c>
      <c r="T1562" s="2">
        <v>250</v>
      </c>
    </row>
    <row r="1563" spans="1:20">
      <c r="A1563" s="2" t="s">
        <v>4371</v>
      </c>
      <c r="B1563" s="2" t="s">
        <v>2300</v>
      </c>
      <c r="C1563" s="2" t="s">
        <v>72</v>
      </c>
      <c r="D1563" s="2" t="s">
        <v>224</v>
      </c>
      <c r="E1563" s="2">
        <v>1107.0999999999999</v>
      </c>
      <c r="F1563" s="2">
        <v>1107.5999999999999</v>
      </c>
      <c r="G1563" s="2">
        <v>1098.8</v>
      </c>
      <c r="H1563" s="2">
        <v>1095.5999999999999</v>
      </c>
      <c r="I1563" s="2">
        <v>1273.8</v>
      </c>
      <c r="J1563" s="2">
        <v>1395.7</v>
      </c>
      <c r="K1563" s="2">
        <v>1643.5</v>
      </c>
      <c r="L1563" s="2">
        <v>1860.6</v>
      </c>
      <c r="M1563" s="2">
        <v>1957.8</v>
      </c>
      <c r="N1563" s="2">
        <v>1966.7</v>
      </c>
      <c r="O1563" s="2">
        <v>1977.4</v>
      </c>
      <c r="P1563" s="2">
        <v>2028.5</v>
      </c>
      <c r="Q1563" s="2">
        <v>2035.9</v>
      </c>
      <c r="R1563" s="2">
        <v>138</v>
      </c>
      <c r="S1563" s="2" t="s">
        <v>5269</v>
      </c>
      <c r="T1563" s="2">
        <v>138</v>
      </c>
    </row>
    <row r="1564" spans="1:20">
      <c r="A1564" s="2" t="s">
        <v>4372</v>
      </c>
      <c r="B1564" s="2" t="s">
        <v>2301</v>
      </c>
      <c r="C1564" s="2" t="s">
        <v>72</v>
      </c>
      <c r="D1564" s="2" t="s">
        <v>224</v>
      </c>
      <c r="E1564" s="2">
        <v>1124.0999999999999</v>
      </c>
      <c r="F1564" s="2">
        <v>1122.3</v>
      </c>
      <c r="G1564" s="2">
        <v>1119.5999999999999</v>
      </c>
      <c r="H1564" s="2">
        <v>1123.0999999999999</v>
      </c>
      <c r="I1564" s="2">
        <v>1250.3</v>
      </c>
      <c r="J1564" s="2">
        <v>1357.4</v>
      </c>
      <c r="K1564" s="2">
        <v>1594.2</v>
      </c>
      <c r="L1564" s="2">
        <v>1797.2</v>
      </c>
      <c r="M1564" s="2">
        <v>1895.6</v>
      </c>
      <c r="N1564" s="2">
        <v>1904.1</v>
      </c>
      <c r="O1564" s="2">
        <v>1913.2</v>
      </c>
      <c r="P1564" s="2">
        <v>1945.3</v>
      </c>
      <c r="Q1564" s="2">
        <v>1952.8</v>
      </c>
      <c r="R1564" s="2">
        <v>140.19999999999999</v>
      </c>
      <c r="S1564" s="2" t="s">
        <v>5269</v>
      </c>
      <c r="T1564" s="2">
        <v>140.19999999999999</v>
      </c>
    </row>
    <row r="1565" spans="1:20">
      <c r="A1565" s="2" t="s">
        <v>4373</v>
      </c>
      <c r="B1565" s="2" t="s">
        <v>2302</v>
      </c>
      <c r="C1565" s="2" t="s">
        <v>72</v>
      </c>
      <c r="D1565" s="2" t="s">
        <v>224</v>
      </c>
      <c r="E1565" s="2">
        <v>1249.5999999999999</v>
      </c>
      <c r="F1565" s="2">
        <v>1248.9000000000001</v>
      </c>
      <c r="G1565" s="2">
        <v>1243.4000000000001</v>
      </c>
      <c r="H1565" s="2">
        <v>1243.8</v>
      </c>
      <c r="I1565" s="2">
        <v>1394.4</v>
      </c>
      <c r="J1565" s="2">
        <v>1508</v>
      </c>
      <c r="K1565" s="2">
        <v>1750.4</v>
      </c>
      <c r="L1565" s="2">
        <v>1958.9</v>
      </c>
      <c r="M1565" s="2">
        <v>2057.3000000000002</v>
      </c>
      <c r="N1565" s="2">
        <v>2066</v>
      </c>
      <c r="O1565" s="2">
        <v>2075.6</v>
      </c>
      <c r="P1565" s="2">
        <v>2113.1</v>
      </c>
      <c r="Q1565" s="2">
        <v>2120.6</v>
      </c>
      <c r="R1565" s="2">
        <v>101.4</v>
      </c>
      <c r="S1565" s="2" t="s">
        <v>5269</v>
      </c>
      <c r="T1565" s="2">
        <v>101.4</v>
      </c>
    </row>
    <row r="1566" spans="1:20">
      <c r="A1566" s="2" t="s">
        <v>4374</v>
      </c>
      <c r="B1566" s="2" t="s">
        <v>2304</v>
      </c>
      <c r="C1566" s="2" t="s">
        <v>72</v>
      </c>
      <c r="D1566" s="2" t="s">
        <v>224</v>
      </c>
      <c r="E1566" s="2">
        <v>1122.5999999999999</v>
      </c>
      <c r="F1566" s="2">
        <v>1120.9000000000001</v>
      </c>
      <c r="G1566" s="2">
        <v>1118.2</v>
      </c>
      <c r="H1566" s="2">
        <v>1121.8</v>
      </c>
      <c r="I1566" s="2">
        <v>1248.3</v>
      </c>
      <c r="J1566" s="2">
        <v>1355.2</v>
      </c>
      <c r="K1566" s="2">
        <v>1591.8</v>
      </c>
      <c r="L1566" s="2">
        <v>1794.6</v>
      </c>
      <c r="M1566" s="2">
        <v>1893</v>
      </c>
      <c r="N1566" s="2">
        <v>1901.5</v>
      </c>
      <c r="O1566" s="2">
        <v>1910.6</v>
      </c>
      <c r="P1566" s="2">
        <v>1942.5</v>
      </c>
      <c r="Q1566" s="2">
        <v>1950</v>
      </c>
      <c r="R1566" s="2">
        <v>143.4</v>
      </c>
      <c r="S1566" s="2" t="s">
        <v>5269</v>
      </c>
      <c r="T1566" s="2">
        <v>143.4</v>
      </c>
    </row>
    <row r="1567" spans="1:20">
      <c r="A1567" s="2" t="s">
        <v>4375</v>
      </c>
      <c r="B1567" s="2" t="s">
        <v>2305</v>
      </c>
      <c r="C1567" s="2" t="s">
        <v>72</v>
      </c>
      <c r="D1567" s="2" t="s">
        <v>224</v>
      </c>
      <c r="E1567" s="2">
        <v>609.79999999999995</v>
      </c>
      <c r="F1567" s="2">
        <v>612.1</v>
      </c>
      <c r="G1567" s="2">
        <v>599.9</v>
      </c>
      <c r="H1567" s="2">
        <v>597.6</v>
      </c>
      <c r="I1567" s="2">
        <v>798.4</v>
      </c>
      <c r="J1567" s="2">
        <v>924.5</v>
      </c>
      <c r="K1567" s="2">
        <v>1167.8</v>
      </c>
      <c r="L1567" s="2">
        <v>1388.9</v>
      </c>
      <c r="M1567" s="2">
        <v>1482.2</v>
      </c>
      <c r="N1567" s="2">
        <v>1491.2</v>
      </c>
      <c r="O1567" s="2">
        <v>1502.9</v>
      </c>
      <c r="P1567" s="2">
        <v>1570</v>
      </c>
      <c r="Q1567" s="2">
        <v>1577.1</v>
      </c>
      <c r="R1567" s="2">
        <v>546.20000000000005</v>
      </c>
      <c r="S1567" s="2" t="s">
        <v>5269</v>
      </c>
      <c r="T1567" s="2">
        <v>546.20000000000005</v>
      </c>
    </row>
    <row r="1568" spans="1:20">
      <c r="A1568" s="2" t="s">
        <v>4376</v>
      </c>
      <c r="B1568" s="2" t="s">
        <v>2307</v>
      </c>
      <c r="C1568" s="2" t="s">
        <v>72</v>
      </c>
      <c r="D1568" s="2" t="s">
        <v>224</v>
      </c>
      <c r="E1568" s="2">
        <v>609.20000000000005</v>
      </c>
      <c r="F1568" s="2">
        <v>611</v>
      </c>
      <c r="G1568" s="2">
        <v>600.1</v>
      </c>
      <c r="H1568" s="2">
        <v>599.79999999999995</v>
      </c>
      <c r="I1568" s="2">
        <v>796.6</v>
      </c>
      <c r="J1568" s="2">
        <v>922.8</v>
      </c>
      <c r="K1568" s="2">
        <v>1166.5</v>
      </c>
      <c r="L1568" s="2">
        <v>1387.6</v>
      </c>
      <c r="M1568" s="2">
        <v>1481.1</v>
      </c>
      <c r="N1568" s="2">
        <v>1490.1</v>
      </c>
      <c r="O1568" s="2">
        <v>1501.8</v>
      </c>
      <c r="P1568" s="2">
        <v>1568.4</v>
      </c>
      <c r="Q1568" s="2">
        <v>1575.5</v>
      </c>
      <c r="R1568" s="2">
        <v>544.6</v>
      </c>
      <c r="S1568" s="2" t="s">
        <v>5269</v>
      </c>
      <c r="T1568" s="2">
        <v>544.6</v>
      </c>
    </row>
    <row r="1569" spans="1:20">
      <c r="A1569" s="2" t="s">
        <v>4377</v>
      </c>
      <c r="B1569" s="2" t="s">
        <v>2308</v>
      </c>
      <c r="C1569" s="2" t="s">
        <v>72</v>
      </c>
      <c r="D1569" s="2" t="s">
        <v>224</v>
      </c>
      <c r="E1569" s="2">
        <v>1293.7</v>
      </c>
      <c r="F1569" s="2">
        <v>1291.8</v>
      </c>
      <c r="G1569" s="2">
        <v>1289.4000000000001</v>
      </c>
      <c r="H1569" s="2">
        <v>1293</v>
      </c>
      <c r="I1569" s="2">
        <v>1415.9</v>
      </c>
      <c r="J1569" s="2">
        <v>1519.8</v>
      </c>
      <c r="K1569" s="2">
        <v>1752.6</v>
      </c>
      <c r="L1569" s="2">
        <v>1950.7</v>
      </c>
      <c r="M1569" s="2">
        <v>2048.6999999999998</v>
      </c>
      <c r="N1569" s="2">
        <v>2057.1</v>
      </c>
      <c r="O1569" s="2">
        <v>2065.6</v>
      </c>
      <c r="P1569" s="2">
        <v>2091.5</v>
      </c>
      <c r="Q1569" s="2">
        <v>2099</v>
      </c>
      <c r="R1569" s="2">
        <v>221.7</v>
      </c>
      <c r="S1569" s="2" t="s">
        <v>5269</v>
      </c>
      <c r="T1569" s="2">
        <v>221.7</v>
      </c>
    </row>
    <row r="1570" spans="1:20">
      <c r="A1570" s="2" t="s">
        <v>4378</v>
      </c>
      <c r="B1570" s="2" t="s">
        <v>2310</v>
      </c>
      <c r="C1570" s="2" t="s">
        <v>72</v>
      </c>
      <c r="D1570" s="2" t="s">
        <v>224</v>
      </c>
      <c r="E1570" s="2">
        <v>1143.0999999999999</v>
      </c>
      <c r="F1570" s="2">
        <v>1142.4000000000001</v>
      </c>
      <c r="G1570" s="2">
        <v>1136.5999999999999</v>
      </c>
      <c r="H1570" s="2">
        <v>1136.8</v>
      </c>
      <c r="I1570" s="2">
        <v>1290.9000000000001</v>
      </c>
      <c r="J1570" s="2">
        <v>1406.2</v>
      </c>
      <c r="K1570" s="2">
        <v>1650.2</v>
      </c>
      <c r="L1570" s="2">
        <v>1861</v>
      </c>
      <c r="M1570" s="2">
        <v>1959.3</v>
      </c>
      <c r="N1570" s="2">
        <v>1968.1</v>
      </c>
      <c r="O1570" s="2">
        <v>1977.9</v>
      </c>
      <c r="P1570" s="2">
        <v>2018.9</v>
      </c>
      <c r="Q1570" s="2">
        <v>2026.4</v>
      </c>
      <c r="R1570" s="2">
        <v>8.6999999999999993</v>
      </c>
      <c r="S1570" s="2" t="s">
        <v>5269</v>
      </c>
      <c r="T1570" s="2">
        <v>8.6999999999999993</v>
      </c>
    </row>
    <row r="1571" spans="1:20">
      <c r="A1571" s="2" t="s">
        <v>4379</v>
      </c>
      <c r="B1571" s="2" t="s">
        <v>2311</v>
      </c>
      <c r="C1571" s="2" t="s">
        <v>72</v>
      </c>
      <c r="D1571" s="2" t="s">
        <v>224</v>
      </c>
      <c r="E1571" s="2">
        <v>1083.3</v>
      </c>
      <c r="F1571" s="2">
        <v>1084.4000000000001</v>
      </c>
      <c r="G1571" s="2">
        <v>1074.4000000000001</v>
      </c>
      <c r="H1571" s="2">
        <v>1069.8</v>
      </c>
      <c r="I1571" s="2">
        <v>1256.4000000000001</v>
      </c>
      <c r="J1571" s="2">
        <v>1380.2</v>
      </c>
      <c r="K1571" s="2">
        <v>1628.4</v>
      </c>
      <c r="L1571" s="2">
        <v>1847.2</v>
      </c>
      <c r="M1571" s="2">
        <v>1943.7</v>
      </c>
      <c r="N1571" s="2">
        <v>1952.6</v>
      </c>
      <c r="O1571" s="2">
        <v>1963.6</v>
      </c>
      <c r="P1571" s="2">
        <v>2018.7</v>
      </c>
      <c r="Q1571" s="2">
        <v>2026</v>
      </c>
      <c r="R1571" s="2">
        <v>194.7</v>
      </c>
      <c r="S1571" s="2" t="s">
        <v>5269</v>
      </c>
      <c r="T1571" s="2">
        <v>194.7</v>
      </c>
    </row>
    <row r="1572" spans="1:20">
      <c r="A1572" s="2" t="s">
        <v>4380</v>
      </c>
      <c r="B1572" s="2" t="s">
        <v>2312</v>
      </c>
      <c r="C1572" s="2" t="s">
        <v>72</v>
      </c>
      <c r="D1572" s="2" t="s">
        <v>224</v>
      </c>
      <c r="E1572" s="2">
        <v>1120.8</v>
      </c>
      <c r="F1572" s="2">
        <v>1119</v>
      </c>
      <c r="G1572" s="2">
        <v>1116.2</v>
      </c>
      <c r="H1572" s="2">
        <v>1119.5999999999999</v>
      </c>
      <c r="I1572" s="2">
        <v>1247.7</v>
      </c>
      <c r="J1572" s="2">
        <v>1355.1</v>
      </c>
      <c r="K1572" s="2">
        <v>1592.3</v>
      </c>
      <c r="L1572" s="2">
        <v>1795.7</v>
      </c>
      <c r="M1572" s="2">
        <v>1894.1</v>
      </c>
      <c r="N1572" s="2">
        <v>1902.7</v>
      </c>
      <c r="O1572" s="2">
        <v>1911.8</v>
      </c>
      <c r="P1572" s="2">
        <v>1944.2</v>
      </c>
      <c r="Q1572" s="2">
        <v>1951.7</v>
      </c>
      <c r="R1572" s="2">
        <v>136.6</v>
      </c>
      <c r="S1572" s="2" t="s">
        <v>5269</v>
      </c>
      <c r="T1572" s="2">
        <v>136.6</v>
      </c>
    </row>
    <row r="1573" spans="1:20">
      <c r="A1573" s="2" t="s">
        <v>4381</v>
      </c>
      <c r="B1573" s="2" t="s">
        <v>2313</v>
      </c>
      <c r="C1573" s="2" t="s">
        <v>72</v>
      </c>
      <c r="D1573" s="2" t="s">
        <v>224</v>
      </c>
      <c r="E1573" s="2">
        <v>1016</v>
      </c>
      <c r="F1573" s="2">
        <v>1017.3</v>
      </c>
      <c r="G1573" s="2">
        <v>1006.8</v>
      </c>
      <c r="H1573" s="2">
        <v>1001.6</v>
      </c>
      <c r="I1573" s="2">
        <v>1192.3</v>
      </c>
      <c r="J1573" s="2">
        <v>1317</v>
      </c>
      <c r="K1573" s="2">
        <v>1565</v>
      </c>
      <c r="L1573" s="2">
        <v>1784.6</v>
      </c>
      <c r="M1573" s="2">
        <v>1880.6</v>
      </c>
      <c r="N1573" s="2">
        <v>1889.5</v>
      </c>
      <c r="O1573" s="2">
        <v>1900.7</v>
      </c>
      <c r="P1573" s="2">
        <v>1958.4</v>
      </c>
      <c r="Q1573" s="2">
        <v>1965.7</v>
      </c>
      <c r="R1573" s="2">
        <v>237.2</v>
      </c>
      <c r="S1573" s="2" t="s">
        <v>5269</v>
      </c>
      <c r="T1573" s="2">
        <v>237.2</v>
      </c>
    </row>
    <row r="1574" spans="1:20">
      <c r="A1574" s="2" t="s">
        <v>4382</v>
      </c>
      <c r="B1574" s="2" t="s">
        <v>2315</v>
      </c>
      <c r="C1574" s="2" t="s">
        <v>72</v>
      </c>
      <c r="D1574" s="2" t="s">
        <v>224</v>
      </c>
      <c r="E1574" s="2">
        <v>1131.5</v>
      </c>
      <c r="F1574" s="2">
        <v>1130.4000000000001</v>
      </c>
      <c r="G1574" s="2">
        <v>1126</v>
      </c>
      <c r="H1574" s="2">
        <v>1127.5999999999999</v>
      </c>
      <c r="I1574" s="2">
        <v>1270.3</v>
      </c>
      <c r="J1574" s="2">
        <v>1382.3</v>
      </c>
      <c r="K1574" s="2">
        <v>1623.6</v>
      </c>
      <c r="L1574" s="2">
        <v>1831.2</v>
      </c>
      <c r="M1574" s="2">
        <v>1929.7</v>
      </c>
      <c r="N1574" s="2">
        <v>1938.3</v>
      </c>
      <c r="O1574" s="2">
        <v>1947.9</v>
      </c>
      <c r="P1574" s="2">
        <v>1985</v>
      </c>
      <c r="Q1574" s="2">
        <v>1992.5</v>
      </c>
      <c r="R1574" s="2">
        <v>66.8</v>
      </c>
      <c r="S1574" s="2" t="s">
        <v>5269</v>
      </c>
      <c r="T1574" s="2">
        <v>66.8</v>
      </c>
    </row>
    <row r="1575" spans="1:20">
      <c r="A1575" s="2" t="s">
        <v>4383</v>
      </c>
      <c r="B1575" s="2" t="s">
        <v>2317</v>
      </c>
      <c r="C1575" s="2" t="s">
        <v>72</v>
      </c>
      <c r="D1575" s="2" t="s">
        <v>224</v>
      </c>
      <c r="E1575" s="2">
        <v>1276.9000000000001</v>
      </c>
      <c r="F1575" s="2">
        <v>1274.9000000000001</v>
      </c>
      <c r="G1575" s="2">
        <v>1272.9000000000001</v>
      </c>
      <c r="H1575" s="2">
        <v>1277.0999999999999</v>
      </c>
      <c r="I1575" s="2">
        <v>1395.7</v>
      </c>
      <c r="J1575" s="2">
        <v>1498.2</v>
      </c>
      <c r="K1575" s="2">
        <v>1729.5</v>
      </c>
      <c r="L1575" s="2">
        <v>1926.2</v>
      </c>
      <c r="M1575" s="2">
        <v>2024.1</v>
      </c>
      <c r="N1575" s="2">
        <v>2032.4</v>
      </c>
      <c r="O1575" s="2">
        <v>2040.9</v>
      </c>
      <c r="P1575" s="2">
        <v>2065.6</v>
      </c>
      <c r="Q1575" s="2">
        <v>2073</v>
      </c>
      <c r="R1575" s="2">
        <v>227.9</v>
      </c>
      <c r="S1575" s="2" t="s">
        <v>5269</v>
      </c>
      <c r="T1575" s="2">
        <v>227.9</v>
      </c>
    </row>
    <row r="1576" spans="1:20">
      <c r="A1576" s="2" t="s">
        <v>4384</v>
      </c>
      <c r="B1576" s="2" t="s">
        <v>2318</v>
      </c>
      <c r="C1576" s="2" t="s">
        <v>72</v>
      </c>
      <c r="D1576" s="2" t="s">
        <v>224</v>
      </c>
      <c r="E1576" s="2">
        <v>1335.1</v>
      </c>
      <c r="F1576" s="2">
        <v>1333.6</v>
      </c>
      <c r="G1576" s="2">
        <v>1330</v>
      </c>
      <c r="H1576" s="2">
        <v>1332.4</v>
      </c>
      <c r="I1576" s="2">
        <v>1465.8</v>
      </c>
      <c r="J1576" s="2">
        <v>1573.2</v>
      </c>
      <c r="K1576" s="2">
        <v>1809.4</v>
      </c>
      <c r="L1576" s="2">
        <v>2010.9</v>
      </c>
      <c r="M1576" s="2">
        <v>2109.1</v>
      </c>
      <c r="N1576" s="2">
        <v>2117.6</v>
      </c>
      <c r="O1576" s="2">
        <v>2126.5</v>
      </c>
      <c r="P1576" s="2">
        <v>2155.5</v>
      </c>
      <c r="Q1576" s="2">
        <v>2162.9</v>
      </c>
      <c r="R1576" s="2">
        <v>218.2</v>
      </c>
      <c r="S1576" s="2" t="s">
        <v>5269</v>
      </c>
      <c r="T1576" s="2">
        <v>218.2</v>
      </c>
    </row>
    <row r="1577" spans="1:20">
      <c r="A1577" s="2" t="s">
        <v>4385</v>
      </c>
      <c r="B1577" s="2" t="s">
        <v>2319</v>
      </c>
      <c r="C1577" s="2" t="s">
        <v>72</v>
      </c>
      <c r="D1577" s="2" t="s">
        <v>224</v>
      </c>
      <c r="E1577" s="2">
        <v>1135</v>
      </c>
      <c r="F1577" s="2">
        <v>1134.5</v>
      </c>
      <c r="G1577" s="2">
        <v>1128.4000000000001</v>
      </c>
      <c r="H1577" s="2">
        <v>1128.3</v>
      </c>
      <c r="I1577" s="2">
        <v>1284.7</v>
      </c>
      <c r="J1577" s="2">
        <v>1400.8</v>
      </c>
      <c r="K1577" s="2">
        <v>1645.3</v>
      </c>
      <c r="L1577" s="2">
        <v>1856.9</v>
      </c>
      <c r="M1577" s="2">
        <v>1955.1</v>
      </c>
      <c r="N1577" s="2">
        <v>1963.9</v>
      </c>
      <c r="O1577" s="2">
        <v>1973.8</v>
      </c>
      <c r="P1577" s="2">
        <v>2015.8</v>
      </c>
      <c r="Q1577" s="2">
        <v>2023.3</v>
      </c>
      <c r="R1577" s="2">
        <v>16.7</v>
      </c>
      <c r="S1577" s="2" t="s">
        <v>5269</v>
      </c>
      <c r="T1577" s="2">
        <v>16.7</v>
      </c>
    </row>
    <row r="1578" spans="1:20">
      <c r="A1578" s="2" t="s">
        <v>4386</v>
      </c>
      <c r="B1578" s="2" t="s">
        <v>2321</v>
      </c>
      <c r="C1578" s="2" t="s">
        <v>72</v>
      </c>
      <c r="D1578" s="2" t="s">
        <v>224</v>
      </c>
      <c r="E1578" s="2">
        <v>1113.4000000000001</v>
      </c>
      <c r="F1578" s="2">
        <v>1113.8</v>
      </c>
      <c r="G1578" s="2">
        <v>1105.4000000000001</v>
      </c>
      <c r="H1578" s="2">
        <v>1102.8</v>
      </c>
      <c r="I1578" s="2">
        <v>1277.2</v>
      </c>
      <c r="J1578" s="2">
        <v>1398.1</v>
      </c>
      <c r="K1578" s="2">
        <v>1645.6</v>
      </c>
      <c r="L1578" s="2">
        <v>1861.9</v>
      </c>
      <c r="M1578" s="2">
        <v>1959.3</v>
      </c>
      <c r="N1578" s="2">
        <v>1968.2</v>
      </c>
      <c r="O1578" s="2">
        <v>1978.8</v>
      </c>
      <c r="P1578" s="2">
        <v>2028.2</v>
      </c>
      <c r="Q1578" s="2">
        <v>2035.6</v>
      </c>
      <c r="R1578" s="2">
        <v>114.2</v>
      </c>
      <c r="S1578" s="2" t="s">
        <v>5269</v>
      </c>
      <c r="T1578" s="2">
        <v>114.2</v>
      </c>
    </row>
    <row r="1579" spans="1:20">
      <c r="A1579" s="2" t="s">
        <v>4387</v>
      </c>
      <c r="B1579" s="2" t="s">
        <v>2323</v>
      </c>
      <c r="C1579" s="2" t="s">
        <v>72</v>
      </c>
      <c r="D1579" s="2" t="s">
        <v>224</v>
      </c>
      <c r="E1579" s="2">
        <v>592</v>
      </c>
      <c r="F1579" s="2">
        <v>595.29999999999995</v>
      </c>
      <c r="G1579" s="2">
        <v>581.29999999999995</v>
      </c>
      <c r="H1579" s="2">
        <v>584.70000000000005</v>
      </c>
      <c r="I1579" s="2">
        <v>782.4</v>
      </c>
      <c r="J1579" s="2">
        <v>908</v>
      </c>
      <c r="K1579" s="2">
        <v>1150.3</v>
      </c>
      <c r="L1579" s="2">
        <v>1371.3</v>
      </c>
      <c r="M1579" s="2">
        <v>1464.4</v>
      </c>
      <c r="N1579" s="2">
        <v>1473.3</v>
      </c>
      <c r="O1579" s="2">
        <v>1485.1</v>
      </c>
      <c r="P1579" s="2">
        <v>1553</v>
      </c>
      <c r="Q1579" s="2">
        <v>1560</v>
      </c>
      <c r="R1579" s="2">
        <v>563.4</v>
      </c>
      <c r="S1579" s="2" t="s">
        <v>5269</v>
      </c>
      <c r="T1579" s="2">
        <v>563.4</v>
      </c>
    </row>
    <row r="1580" spans="1:20">
      <c r="A1580" s="2" t="s">
        <v>4388</v>
      </c>
      <c r="B1580" s="2" t="s">
        <v>2324</v>
      </c>
      <c r="C1580" s="2" t="s">
        <v>72</v>
      </c>
      <c r="D1580" s="2" t="s">
        <v>224</v>
      </c>
      <c r="E1580" s="2">
        <v>1175</v>
      </c>
      <c r="F1580" s="2">
        <v>1173.8</v>
      </c>
      <c r="G1580" s="2">
        <v>1169.5</v>
      </c>
      <c r="H1580" s="2">
        <v>1171.3</v>
      </c>
      <c r="I1580" s="2">
        <v>1312.1</v>
      </c>
      <c r="J1580" s="2">
        <v>1423.2</v>
      </c>
      <c r="K1580" s="2">
        <v>1663.5</v>
      </c>
      <c r="L1580" s="2">
        <v>1869.9</v>
      </c>
      <c r="M1580" s="2">
        <v>1968.3</v>
      </c>
      <c r="N1580" s="2">
        <v>1977</v>
      </c>
      <c r="O1580" s="2">
        <v>1986.3</v>
      </c>
      <c r="P1580" s="2">
        <v>2021.7</v>
      </c>
      <c r="Q1580" s="2">
        <v>2029.2</v>
      </c>
      <c r="R1580" s="2">
        <v>77.400000000000006</v>
      </c>
      <c r="S1580" s="2" t="s">
        <v>5269</v>
      </c>
      <c r="T1580" s="2">
        <v>77.400000000000006</v>
      </c>
    </row>
    <row r="1581" spans="1:20">
      <c r="A1581" s="2" t="s">
        <v>4389</v>
      </c>
      <c r="B1581" s="2" t="s">
        <v>2325</v>
      </c>
      <c r="C1581" s="2" t="s">
        <v>72</v>
      </c>
      <c r="D1581" s="2" t="s">
        <v>224</v>
      </c>
      <c r="E1581" s="2">
        <v>1137.2</v>
      </c>
      <c r="F1581" s="2">
        <v>1138.2</v>
      </c>
      <c r="G1581" s="2">
        <v>1128.3</v>
      </c>
      <c r="H1581" s="2">
        <v>1123.8</v>
      </c>
      <c r="I1581" s="2">
        <v>1309.3</v>
      </c>
      <c r="J1581" s="2">
        <v>1432.7</v>
      </c>
      <c r="K1581" s="2">
        <v>1680.9</v>
      </c>
      <c r="L1581" s="2">
        <v>1899.3</v>
      </c>
      <c r="M1581" s="2">
        <v>1996</v>
      </c>
      <c r="N1581" s="2">
        <v>2004.9</v>
      </c>
      <c r="O1581" s="2">
        <v>2015.8</v>
      </c>
      <c r="P1581" s="2">
        <v>2069.8000000000002</v>
      </c>
      <c r="Q1581" s="2">
        <v>2077.1999999999998</v>
      </c>
      <c r="R1581" s="2">
        <v>186.3</v>
      </c>
      <c r="S1581" s="2" t="s">
        <v>5269</v>
      </c>
      <c r="T1581" s="2">
        <v>186.3</v>
      </c>
    </row>
    <row r="1582" spans="1:20">
      <c r="A1582" s="2" t="s">
        <v>4390</v>
      </c>
      <c r="B1582" s="2" t="s">
        <v>2326</v>
      </c>
      <c r="C1582" s="2" t="s">
        <v>72</v>
      </c>
      <c r="D1582" s="2" t="s">
        <v>224</v>
      </c>
      <c r="E1582" s="2">
        <v>1148.7</v>
      </c>
      <c r="F1582" s="2">
        <v>1146.7</v>
      </c>
      <c r="G1582" s="2">
        <v>1144.7</v>
      </c>
      <c r="H1582" s="2">
        <v>1148.9000000000001</v>
      </c>
      <c r="I1582" s="2">
        <v>1269.4000000000001</v>
      </c>
      <c r="J1582" s="2">
        <v>1373.9</v>
      </c>
      <c r="K1582" s="2">
        <v>1608</v>
      </c>
      <c r="L1582" s="2">
        <v>1808.3</v>
      </c>
      <c r="M1582" s="2">
        <v>1906.5</v>
      </c>
      <c r="N1582" s="2">
        <v>1915</v>
      </c>
      <c r="O1582" s="2">
        <v>1923.8</v>
      </c>
      <c r="P1582" s="2">
        <v>1952.9</v>
      </c>
      <c r="Q1582" s="2">
        <v>1960.3</v>
      </c>
      <c r="R1582" s="2">
        <v>169.8</v>
      </c>
      <c r="S1582" s="2" t="s">
        <v>5269</v>
      </c>
      <c r="T1582" s="2">
        <v>169.8</v>
      </c>
    </row>
    <row r="1583" spans="1:20">
      <c r="A1583" s="2" t="s">
        <v>4391</v>
      </c>
      <c r="B1583" s="2" t="s">
        <v>2328</v>
      </c>
      <c r="C1583" s="2" t="s">
        <v>72</v>
      </c>
      <c r="D1583" s="2" t="s">
        <v>224</v>
      </c>
      <c r="E1583" s="2">
        <v>804.6</v>
      </c>
      <c r="F1583" s="2">
        <v>803.8</v>
      </c>
      <c r="G1583" s="2">
        <v>798.6</v>
      </c>
      <c r="H1583" s="2">
        <v>800.1</v>
      </c>
      <c r="I1583" s="2">
        <v>956.9</v>
      </c>
      <c r="J1583" s="2">
        <v>1077</v>
      </c>
      <c r="K1583" s="2">
        <v>1324.5</v>
      </c>
      <c r="L1583" s="2">
        <v>1541.2</v>
      </c>
      <c r="M1583" s="2">
        <v>1638.5</v>
      </c>
      <c r="N1583" s="2">
        <v>1647.4</v>
      </c>
      <c r="O1583" s="2">
        <v>1658.1</v>
      </c>
      <c r="P1583" s="2">
        <v>1710.1</v>
      </c>
      <c r="Q1583" s="2">
        <v>1717.5</v>
      </c>
      <c r="R1583" s="2">
        <v>346.2</v>
      </c>
      <c r="S1583" s="2" t="s">
        <v>5269</v>
      </c>
      <c r="T1583" s="2">
        <v>346.2</v>
      </c>
    </row>
    <row r="1584" spans="1:20">
      <c r="A1584" s="2" t="s">
        <v>4392</v>
      </c>
      <c r="B1584" s="2" t="s">
        <v>2330</v>
      </c>
      <c r="C1584" s="2" t="s">
        <v>72</v>
      </c>
      <c r="D1584" s="2" t="s">
        <v>224</v>
      </c>
      <c r="E1584" s="2">
        <v>589.5</v>
      </c>
      <c r="F1584" s="2">
        <v>593.6</v>
      </c>
      <c r="G1584" s="2">
        <v>577.70000000000005</v>
      </c>
      <c r="H1584" s="2">
        <v>581.1</v>
      </c>
      <c r="I1584" s="2">
        <v>780</v>
      </c>
      <c r="J1584" s="2">
        <v>905.2</v>
      </c>
      <c r="K1584" s="2">
        <v>1146.8</v>
      </c>
      <c r="L1584" s="2">
        <v>1367.8</v>
      </c>
      <c r="M1584" s="2">
        <v>1460.6</v>
      </c>
      <c r="N1584" s="2">
        <v>1469.5</v>
      </c>
      <c r="O1584" s="2">
        <v>1481.4</v>
      </c>
      <c r="P1584" s="2">
        <v>1549.7</v>
      </c>
      <c r="Q1584" s="2">
        <v>1556.8</v>
      </c>
      <c r="R1584" s="2">
        <v>568.9</v>
      </c>
      <c r="S1584" s="2" t="s">
        <v>5269</v>
      </c>
      <c r="T1584" s="2">
        <v>568.9</v>
      </c>
    </row>
    <row r="1585" spans="1:20">
      <c r="A1585" s="2" t="s">
        <v>4393</v>
      </c>
      <c r="B1585" s="2" t="s">
        <v>2331</v>
      </c>
      <c r="C1585" s="2" t="s">
        <v>72</v>
      </c>
      <c r="D1585" s="2" t="s">
        <v>224</v>
      </c>
      <c r="E1585" s="2">
        <v>1326.4</v>
      </c>
      <c r="F1585" s="2">
        <v>1324.6</v>
      </c>
      <c r="G1585" s="2">
        <v>1322.1</v>
      </c>
      <c r="H1585" s="2">
        <v>1325.7</v>
      </c>
      <c r="I1585" s="2">
        <v>1448.6</v>
      </c>
      <c r="J1585" s="2">
        <v>1552.4</v>
      </c>
      <c r="K1585" s="2">
        <v>1784.8</v>
      </c>
      <c r="L1585" s="2">
        <v>1982.3</v>
      </c>
      <c r="M1585" s="2">
        <v>2080.1999999999998</v>
      </c>
      <c r="N1585" s="2">
        <v>2088.6</v>
      </c>
      <c r="O1585" s="2">
        <v>2097.1</v>
      </c>
      <c r="P1585" s="2">
        <v>2122.3000000000002</v>
      </c>
      <c r="Q1585" s="2">
        <v>2129.6999999999998</v>
      </c>
      <c r="R1585" s="2">
        <v>245.5</v>
      </c>
      <c r="S1585" s="2" t="s">
        <v>5269</v>
      </c>
      <c r="T1585" s="2">
        <v>245.5</v>
      </c>
    </row>
    <row r="1586" spans="1:20">
      <c r="A1586" s="2" t="s">
        <v>4394</v>
      </c>
      <c r="B1586" s="2" t="s">
        <v>2333</v>
      </c>
      <c r="C1586" s="2" t="s">
        <v>72</v>
      </c>
      <c r="D1586" s="2" t="s">
        <v>224</v>
      </c>
      <c r="E1586" s="2">
        <v>1143.5</v>
      </c>
      <c r="F1586" s="2">
        <v>1142.5</v>
      </c>
      <c r="G1586" s="2">
        <v>1137.7</v>
      </c>
      <c r="H1586" s="2">
        <v>1139.0999999999999</v>
      </c>
      <c r="I1586" s="2">
        <v>1284.3</v>
      </c>
      <c r="J1586" s="2">
        <v>1397</v>
      </c>
      <c r="K1586" s="2">
        <v>1638.9</v>
      </c>
      <c r="L1586" s="2">
        <v>1847.2</v>
      </c>
      <c r="M1586" s="2">
        <v>1945.6</v>
      </c>
      <c r="N1586" s="2">
        <v>1954.3</v>
      </c>
      <c r="O1586" s="2">
        <v>1963.8</v>
      </c>
      <c r="P1586" s="2">
        <v>2001.6</v>
      </c>
      <c r="Q1586" s="2">
        <v>2009.1</v>
      </c>
      <c r="R1586" s="2">
        <v>51.3</v>
      </c>
      <c r="S1586" s="2" t="s">
        <v>5269</v>
      </c>
      <c r="T1586" s="2">
        <v>51.3</v>
      </c>
    </row>
    <row r="1587" spans="1:20">
      <c r="A1587" s="2" t="s">
        <v>4395</v>
      </c>
      <c r="B1587" s="2" t="s">
        <v>2334</v>
      </c>
      <c r="C1587" s="2" t="s">
        <v>72</v>
      </c>
      <c r="D1587" s="2" t="s">
        <v>224</v>
      </c>
      <c r="E1587" s="2">
        <v>1200.2</v>
      </c>
      <c r="F1587" s="2">
        <v>1199.0999999999999</v>
      </c>
      <c r="G1587" s="2">
        <v>1194.4000000000001</v>
      </c>
      <c r="H1587" s="2">
        <v>1195.7</v>
      </c>
      <c r="I1587" s="2">
        <v>1340.2</v>
      </c>
      <c r="J1587" s="2">
        <v>1452.2</v>
      </c>
      <c r="K1587" s="2">
        <v>1693.3</v>
      </c>
      <c r="L1587" s="2">
        <v>1900.5</v>
      </c>
      <c r="M1587" s="2">
        <v>1999</v>
      </c>
      <c r="N1587" s="2">
        <v>2007.6</v>
      </c>
      <c r="O1587" s="2">
        <v>2017.1</v>
      </c>
      <c r="P1587" s="2">
        <v>2053.3000000000002</v>
      </c>
      <c r="Q1587" s="2">
        <v>2060.6999999999998</v>
      </c>
      <c r="R1587" s="2">
        <v>73.7</v>
      </c>
      <c r="S1587" s="2" t="s">
        <v>5269</v>
      </c>
      <c r="T1587" s="2">
        <v>73.7</v>
      </c>
    </row>
    <row r="1588" spans="1:20">
      <c r="A1588" s="2" t="s">
        <v>4396</v>
      </c>
      <c r="B1588" s="2" t="s">
        <v>2335</v>
      </c>
      <c r="C1588" s="2" t="s">
        <v>72</v>
      </c>
      <c r="D1588" s="2" t="s">
        <v>224</v>
      </c>
      <c r="E1588" s="2">
        <v>837</v>
      </c>
      <c r="F1588" s="2">
        <v>836.4</v>
      </c>
      <c r="G1588" s="2">
        <v>830.7</v>
      </c>
      <c r="H1588" s="2">
        <v>831.4</v>
      </c>
      <c r="I1588" s="2">
        <v>991.1</v>
      </c>
      <c r="J1588" s="2">
        <v>1111.2</v>
      </c>
      <c r="K1588" s="2">
        <v>1358.6</v>
      </c>
      <c r="L1588" s="2">
        <v>1575.1</v>
      </c>
      <c r="M1588" s="2">
        <v>1672.4</v>
      </c>
      <c r="N1588" s="2">
        <v>1681.3</v>
      </c>
      <c r="O1588" s="2">
        <v>1691.9</v>
      </c>
      <c r="P1588" s="2">
        <v>1743.3</v>
      </c>
      <c r="Q1588" s="2">
        <v>1750.7</v>
      </c>
      <c r="R1588" s="2">
        <v>313.2</v>
      </c>
      <c r="S1588" s="2" t="s">
        <v>5269</v>
      </c>
      <c r="T1588" s="2">
        <v>313.2</v>
      </c>
    </row>
    <row r="1589" spans="1:20">
      <c r="A1589" s="2" t="s">
        <v>4397</v>
      </c>
      <c r="B1589" s="2" t="s">
        <v>2337</v>
      </c>
      <c r="C1589" s="2" t="s">
        <v>72</v>
      </c>
      <c r="D1589" s="2" t="s">
        <v>224</v>
      </c>
      <c r="E1589" s="2">
        <v>1332.6</v>
      </c>
      <c r="F1589" s="2">
        <v>1331.1</v>
      </c>
      <c r="G1589" s="2">
        <v>1327.5</v>
      </c>
      <c r="H1589" s="2">
        <v>1329.9</v>
      </c>
      <c r="I1589" s="2">
        <v>1463.3</v>
      </c>
      <c r="J1589" s="2">
        <v>1570.8</v>
      </c>
      <c r="K1589" s="2">
        <v>1807.1</v>
      </c>
      <c r="L1589" s="2">
        <v>2008.6</v>
      </c>
      <c r="M1589" s="2">
        <v>2106.8000000000002</v>
      </c>
      <c r="N1589" s="2">
        <v>2115.3000000000002</v>
      </c>
      <c r="O1589" s="2">
        <v>2124.1999999999998</v>
      </c>
      <c r="P1589" s="2">
        <v>2153.3000000000002</v>
      </c>
      <c r="Q1589" s="2">
        <v>2160.6999999999998</v>
      </c>
      <c r="R1589" s="2">
        <v>215.8</v>
      </c>
      <c r="S1589" s="2" t="s">
        <v>5269</v>
      </c>
      <c r="T1589" s="2">
        <v>215.8</v>
      </c>
    </row>
    <row r="1590" spans="1:20">
      <c r="A1590" s="2" t="s">
        <v>4398</v>
      </c>
      <c r="B1590" s="2" t="s">
        <v>2338</v>
      </c>
      <c r="C1590" s="2" t="s">
        <v>72</v>
      </c>
      <c r="D1590" s="2" t="s">
        <v>224</v>
      </c>
      <c r="E1590" s="2">
        <v>1127.8</v>
      </c>
      <c r="F1590" s="2">
        <v>1125.4000000000001</v>
      </c>
      <c r="G1590" s="2">
        <v>1124.7</v>
      </c>
      <c r="H1590" s="2">
        <v>1130.3</v>
      </c>
      <c r="I1590" s="2">
        <v>1237.7</v>
      </c>
      <c r="J1590" s="2">
        <v>1337.7</v>
      </c>
      <c r="K1590" s="2">
        <v>1567.5</v>
      </c>
      <c r="L1590" s="2">
        <v>1763.7</v>
      </c>
      <c r="M1590" s="2">
        <v>1861.6</v>
      </c>
      <c r="N1590" s="2">
        <v>1869.9</v>
      </c>
      <c r="O1590" s="2">
        <v>1878.4</v>
      </c>
      <c r="P1590" s="2">
        <v>1903.9</v>
      </c>
      <c r="Q1590" s="2">
        <v>1911.4</v>
      </c>
      <c r="R1590" s="2">
        <v>226.8</v>
      </c>
      <c r="S1590" s="2" t="s">
        <v>5269</v>
      </c>
      <c r="T1590" s="2">
        <v>226.8</v>
      </c>
    </row>
    <row r="1591" spans="1:20">
      <c r="A1591" s="2" t="s">
        <v>4399</v>
      </c>
      <c r="B1591" s="2" t="s">
        <v>2340</v>
      </c>
      <c r="C1591" s="2" t="s">
        <v>72</v>
      </c>
      <c r="D1591" s="2" t="s">
        <v>224</v>
      </c>
      <c r="E1591" s="2">
        <v>1192.2</v>
      </c>
      <c r="F1591" s="2">
        <v>1191.4000000000001</v>
      </c>
      <c r="G1591" s="2">
        <v>1185.9000000000001</v>
      </c>
      <c r="H1591" s="2">
        <v>1186.3</v>
      </c>
      <c r="I1591" s="2">
        <v>1337.9</v>
      </c>
      <c r="J1591" s="2">
        <v>1452.2</v>
      </c>
      <c r="K1591" s="2">
        <v>1695.3</v>
      </c>
      <c r="L1591" s="2">
        <v>1904.8</v>
      </c>
      <c r="M1591" s="2">
        <v>2003.2</v>
      </c>
      <c r="N1591" s="2">
        <v>2011.9</v>
      </c>
      <c r="O1591" s="2">
        <v>2021.6</v>
      </c>
      <c r="P1591" s="2">
        <v>2060.6</v>
      </c>
      <c r="Q1591" s="2">
        <v>2068.1</v>
      </c>
      <c r="R1591" s="2">
        <v>45</v>
      </c>
      <c r="S1591" s="2" t="s">
        <v>5269</v>
      </c>
      <c r="T1591" s="2">
        <v>45</v>
      </c>
    </row>
    <row r="1592" spans="1:20">
      <c r="A1592" s="2" t="s">
        <v>4400</v>
      </c>
      <c r="B1592" s="2" t="s">
        <v>2342</v>
      </c>
      <c r="C1592" s="2" t="s">
        <v>72</v>
      </c>
      <c r="D1592" s="2" t="s">
        <v>224</v>
      </c>
      <c r="E1592" s="2">
        <v>911.3</v>
      </c>
      <c r="F1592" s="2">
        <v>909.4</v>
      </c>
      <c r="G1592" s="2">
        <v>907.3</v>
      </c>
      <c r="H1592" s="2">
        <v>911.7</v>
      </c>
      <c r="I1592" s="2">
        <v>1038.5</v>
      </c>
      <c r="J1592" s="2">
        <v>1148.9000000000001</v>
      </c>
      <c r="K1592" s="2">
        <v>1390.1</v>
      </c>
      <c r="L1592" s="2">
        <v>1599</v>
      </c>
      <c r="M1592" s="2">
        <v>1697.4</v>
      </c>
      <c r="N1592" s="2">
        <v>1706.1</v>
      </c>
      <c r="O1592" s="2">
        <v>1715.8</v>
      </c>
      <c r="P1592" s="2">
        <v>1756.1</v>
      </c>
      <c r="Q1592" s="2">
        <v>1763.6</v>
      </c>
      <c r="R1592" s="2">
        <v>271.3</v>
      </c>
      <c r="S1592" s="2" t="s">
        <v>5269</v>
      </c>
      <c r="T1592" s="2">
        <v>271.3</v>
      </c>
    </row>
    <row r="1593" spans="1:20">
      <c r="A1593" s="2" t="s">
        <v>4401</v>
      </c>
      <c r="B1593" s="2" t="s">
        <v>2343</v>
      </c>
      <c r="C1593" s="2" t="s">
        <v>72</v>
      </c>
      <c r="D1593" s="2" t="s">
        <v>224</v>
      </c>
      <c r="E1593" s="2">
        <v>590.79999999999995</v>
      </c>
      <c r="F1593" s="2">
        <v>594.4</v>
      </c>
      <c r="G1593" s="2">
        <v>579.5</v>
      </c>
      <c r="H1593" s="2">
        <v>582.79999999999995</v>
      </c>
      <c r="I1593" s="2">
        <v>781.4</v>
      </c>
      <c r="J1593" s="2">
        <v>906.9</v>
      </c>
      <c r="K1593" s="2">
        <v>1148.8</v>
      </c>
      <c r="L1593" s="2">
        <v>1369.8</v>
      </c>
      <c r="M1593" s="2">
        <v>1462.8</v>
      </c>
      <c r="N1593" s="2">
        <v>1471.7</v>
      </c>
      <c r="O1593" s="2">
        <v>1483.5</v>
      </c>
      <c r="P1593" s="2">
        <v>1551.6</v>
      </c>
      <c r="Q1593" s="2">
        <v>1558.7</v>
      </c>
      <c r="R1593" s="2">
        <v>565.79999999999995</v>
      </c>
      <c r="S1593" s="2" t="s">
        <v>5269</v>
      </c>
      <c r="T1593" s="2">
        <v>565.79999999999995</v>
      </c>
    </row>
    <row r="1594" spans="1:20">
      <c r="A1594" s="2" t="s">
        <v>4402</v>
      </c>
      <c r="B1594" s="2" t="s">
        <v>2344</v>
      </c>
      <c r="C1594" s="2" t="s">
        <v>72</v>
      </c>
      <c r="D1594" s="2" t="s">
        <v>224</v>
      </c>
      <c r="E1594" s="2">
        <v>590.9</v>
      </c>
      <c r="F1594" s="2">
        <v>594.20000000000005</v>
      </c>
      <c r="G1594" s="2">
        <v>580.1</v>
      </c>
      <c r="H1594" s="2">
        <v>584.4</v>
      </c>
      <c r="I1594" s="2">
        <v>781.4</v>
      </c>
      <c r="J1594" s="2">
        <v>907</v>
      </c>
      <c r="K1594" s="2">
        <v>1149.2</v>
      </c>
      <c r="L1594" s="2">
        <v>1370.2</v>
      </c>
      <c r="M1594" s="2">
        <v>1463.2</v>
      </c>
      <c r="N1594" s="2">
        <v>1472.2</v>
      </c>
      <c r="O1594" s="2">
        <v>1483.9</v>
      </c>
      <c r="P1594" s="2">
        <v>1551.8</v>
      </c>
      <c r="Q1594" s="2">
        <v>1558.9</v>
      </c>
      <c r="R1594" s="2">
        <v>564.4</v>
      </c>
      <c r="S1594" s="2" t="s">
        <v>5269</v>
      </c>
      <c r="T1594" s="2">
        <v>564.4</v>
      </c>
    </row>
    <row r="1595" spans="1:20">
      <c r="A1595" s="2" t="s">
        <v>4403</v>
      </c>
      <c r="B1595" s="2" t="s">
        <v>2345</v>
      </c>
      <c r="C1595" s="2" t="s">
        <v>72</v>
      </c>
      <c r="D1595" s="2" t="s">
        <v>224</v>
      </c>
      <c r="E1595" s="2">
        <v>1168.3</v>
      </c>
      <c r="F1595" s="2">
        <v>1166.5999999999999</v>
      </c>
      <c r="G1595" s="2">
        <v>1163.7</v>
      </c>
      <c r="H1595" s="2">
        <v>1167</v>
      </c>
      <c r="I1595" s="2">
        <v>1294.9000000000001</v>
      </c>
      <c r="J1595" s="2">
        <v>1401.7</v>
      </c>
      <c r="K1595" s="2">
        <v>1638</v>
      </c>
      <c r="L1595" s="2">
        <v>1840.3</v>
      </c>
      <c r="M1595" s="2">
        <v>1938.6</v>
      </c>
      <c r="N1595" s="2">
        <v>1947.2</v>
      </c>
      <c r="O1595" s="2">
        <v>1956.2</v>
      </c>
      <c r="P1595" s="2">
        <v>1987.1</v>
      </c>
      <c r="Q1595" s="2">
        <v>1994.6</v>
      </c>
      <c r="R1595" s="2">
        <v>138.19999999999999</v>
      </c>
      <c r="S1595" s="2" t="s">
        <v>5269</v>
      </c>
      <c r="T1595" s="2">
        <v>138.19999999999999</v>
      </c>
    </row>
    <row r="1596" spans="1:20">
      <c r="A1596" s="2" t="s">
        <v>4404</v>
      </c>
      <c r="B1596" s="2" t="s">
        <v>2347</v>
      </c>
      <c r="C1596" s="2" t="s">
        <v>72</v>
      </c>
      <c r="D1596" s="2" t="s">
        <v>224</v>
      </c>
      <c r="E1596" s="2">
        <v>1018.1</v>
      </c>
      <c r="F1596" s="2">
        <v>1018.6</v>
      </c>
      <c r="G1596" s="2">
        <v>1009.9</v>
      </c>
      <c r="H1596" s="2">
        <v>1007</v>
      </c>
      <c r="I1596" s="2">
        <v>1184.7</v>
      </c>
      <c r="J1596" s="2">
        <v>1306.9000000000001</v>
      </c>
      <c r="K1596" s="2">
        <v>1554.8</v>
      </c>
      <c r="L1596" s="2">
        <v>1772.3</v>
      </c>
      <c r="M1596" s="2">
        <v>1869.4</v>
      </c>
      <c r="N1596" s="2">
        <v>1878.3</v>
      </c>
      <c r="O1596" s="2">
        <v>1889</v>
      </c>
      <c r="P1596" s="2">
        <v>1941.3</v>
      </c>
      <c r="Q1596" s="2">
        <v>1948.7</v>
      </c>
      <c r="R1596" s="2">
        <v>173.6</v>
      </c>
      <c r="S1596" s="2" t="s">
        <v>5269</v>
      </c>
      <c r="T1596" s="2">
        <v>173.6</v>
      </c>
    </row>
    <row r="1597" spans="1:20">
      <c r="A1597" s="2" t="s">
        <v>4405</v>
      </c>
      <c r="B1597" s="2" t="s">
        <v>2348</v>
      </c>
      <c r="C1597" s="2" t="s">
        <v>72</v>
      </c>
      <c r="D1597" s="2" t="s">
        <v>224</v>
      </c>
      <c r="E1597" s="2">
        <v>1114.2</v>
      </c>
      <c r="F1597" s="2">
        <v>1114.2</v>
      </c>
      <c r="G1597" s="2">
        <v>1106.7</v>
      </c>
      <c r="H1597" s="2">
        <v>1105</v>
      </c>
      <c r="I1597" s="2">
        <v>1273.0999999999999</v>
      </c>
      <c r="J1597" s="2">
        <v>1392.5</v>
      </c>
      <c r="K1597" s="2">
        <v>1639.2</v>
      </c>
      <c r="L1597" s="2">
        <v>1854</v>
      </c>
      <c r="M1597" s="2">
        <v>1951.8</v>
      </c>
      <c r="N1597" s="2">
        <v>1960.6</v>
      </c>
      <c r="O1597" s="2">
        <v>1971</v>
      </c>
      <c r="P1597" s="2">
        <v>2017.9</v>
      </c>
      <c r="Q1597" s="2">
        <v>2025.3</v>
      </c>
      <c r="R1597" s="2">
        <v>79.400000000000006</v>
      </c>
      <c r="S1597" s="2" t="s">
        <v>5269</v>
      </c>
      <c r="T1597" s="2">
        <v>79.400000000000006</v>
      </c>
    </row>
    <row r="1598" spans="1:20">
      <c r="A1598" s="2" t="s">
        <v>4406</v>
      </c>
      <c r="B1598" s="2" t="s">
        <v>2349</v>
      </c>
      <c r="C1598" s="2" t="s">
        <v>72</v>
      </c>
      <c r="D1598" s="2" t="s">
        <v>224</v>
      </c>
      <c r="E1598" s="2">
        <v>1036.7</v>
      </c>
      <c r="F1598" s="2">
        <v>1038.5999999999999</v>
      </c>
      <c r="G1598" s="2">
        <v>1026.7</v>
      </c>
      <c r="H1598" s="2">
        <v>1019.8</v>
      </c>
      <c r="I1598" s="2">
        <v>1218.8</v>
      </c>
      <c r="J1598" s="2">
        <v>1344.7</v>
      </c>
      <c r="K1598" s="2">
        <v>1591.8</v>
      </c>
      <c r="L1598" s="2">
        <v>1812.4</v>
      </c>
      <c r="M1598" s="2">
        <v>1907.2</v>
      </c>
      <c r="N1598" s="2">
        <v>1916.2</v>
      </c>
      <c r="O1598" s="2">
        <v>1927.6</v>
      </c>
      <c r="P1598" s="2">
        <v>1989.3</v>
      </c>
      <c r="Q1598" s="2">
        <v>1996.5</v>
      </c>
      <c r="R1598" s="2">
        <v>290</v>
      </c>
      <c r="S1598" s="2" t="s">
        <v>5269</v>
      </c>
      <c r="T1598" s="2">
        <v>290</v>
      </c>
    </row>
    <row r="1599" spans="1:20">
      <c r="A1599" s="2" t="s">
        <v>4407</v>
      </c>
      <c r="B1599" s="2" t="s">
        <v>2350</v>
      </c>
      <c r="C1599" s="2" t="s">
        <v>72</v>
      </c>
      <c r="D1599" s="2" t="s">
        <v>224</v>
      </c>
      <c r="E1599" s="2">
        <v>1161.0999999999999</v>
      </c>
      <c r="F1599" s="2">
        <v>1158.9000000000001</v>
      </c>
      <c r="G1599" s="2">
        <v>1157.5</v>
      </c>
      <c r="H1599" s="2">
        <v>1162.3</v>
      </c>
      <c r="I1599" s="2">
        <v>1276.5</v>
      </c>
      <c r="J1599" s="2">
        <v>1378.5</v>
      </c>
      <c r="K1599" s="2">
        <v>1610.1</v>
      </c>
      <c r="L1599" s="2">
        <v>1807.8</v>
      </c>
      <c r="M1599" s="2">
        <v>1905.8</v>
      </c>
      <c r="N1599" s="2">
        <v>1914.2</v>
      </c>
      <c r="O1599" s="2">
        <v>1922.8</v>
      </c>
      <c r="P1599" s="2">
        <v>1949.3</v>
      </c>
      <c r="Q1599" s="2">
        <v>1956.7</v>
      </c>
      <c r="R1599" s="2">
        <v>200.1</v>
      </c>
      <c r="S1599" s="2" t="s">
        <v>5269</v>
      </c>
      <c r="T1599" s="2">
        <v>200.1</v>
      </c>
    </row>
    <row r="1600" spans="1:20">
      <c r="A1600" s="2" t="s">
        <v>4408</v>
      </c>
      <c r="B1600" s="2" t="s">
        <v>2352</v>
      </c>
      <c r="C1600" s="2" t="s">
        <v>72</v>
      </c>
      <c r="D1600" s="2" t="s">
        <v>224</v>
      </c>
      <c r="E1600" s="2">
        <v>1120.5999999999999</v>
      </c>
      <c r="F1600" s="2">
        <v>1118.9000000000001</v>
      </c>
      <c r="G1600" s="2">
        <v>1116.0999999999999</v>
      </c>
      <c r="H1600" s="2">
        <v>1119.5</v>
      </c>
      <c r="I1600" s="2">
        <v>1247.3</v>
      </c>
      <c r="J1600" s="2">
        <v>1354.6</v>
      </c>
      <c r="K1600" s="2">
        <v>1591.6</v>
      </c>
      <c r="L1600" s="2">
        <v>1794.9</v>
      </c>
      <c r="M1600" s="2">
        <v>1893.3</v>
      </c>
      <c r="N1600" s="2">
        <v>1901.8</v>
      </c>
      <c r="O1600" s="2">
        <v>1910.9</v>
      </c>
      <c r="P1600" s="2">
        <v>1943.3</v>
      </c>
      <c r="Q1600" s="2">
        <v>1950.8</v>
      </c>
      <c r="R1600" s="2">
        <v>138.19999999999999</v>
      </c>
      <c r="S1600" s="2" t="s">
        <v>5269</v>
      </c>
      <c r="T1600" s="2">
        <v>138.19999999999999</v>
      </c>
    </row>
    <row r="1601" spans="1:20">
      <c r="A1601" s="2" t="s">
        <v>4409</v>
      </c>
      <c r="B1601" s="2" t="s">
        <v>2353</v>
      </c>
      <c r="C1601" s="2" t="s">
        <v>72</v>
      </c>
      <c r="D1601" s="2" t="s">
        <v>224</v>
      </c>
      <c r="E1601" s="2">
        <v>1200</v>
      </c>
      <c r="F1601" s="2">
        <v>1199</v>
      </c>
      <c r="G1601" s="2">
        <v>1194.3</v>
      </c>
      <c r="H1601" s="2">
        <v>1195.5999999999999</v>
      </c>
      <c r="I1601" s="2">
        <v>1340.1</v>
      </c>
      <c r="J1601" s="2">
        <v>1452.1</v>
      </c>
      <c r="K1601" s="2">
        <v>1693.2</v>
      </c>
      <c r="L1601" s="2">
        <v>1900.4</v>
      </c>
      <c r="M1601" s="2">
        <v>1998.9</v>
      </c>
      <c r="N1601" s="2">
        <v>2007.5</v>
      </c>
      <c r="O1601" s="2">
        <v>2017</v>
      </c>
      <c r="P1601" s="2">
        <v>2053.1999999999998</v>
      </c>
      <c r="Q1601" s="2">
        <v>2060.6</v>
      </c>
      <c r="R1601" s="2">
        <v>73.599999999999994</v>
      </c>
      <c r="S1601" s="2" t="s">
        <v>5269</v>
      </c>
      <c r="T1601" s="2">
        <v>73.599999999999994</v>
      </c>
    </row>
    <row r="1602" spans="1:20">
      <c r="A1602" s="2" t="s">
        <v>4410</v>
      </c>
      <c r="B1602" s="2" t="s">
        <v>2354</v>
      </c>
      <c r="C1602" s="2" t="s">
        <v>72</v>
      </c>
      <c r="D1602" s="2" t="s">
        <v>224</v>
      </c>
      <c r="E1602" s="2">
        <v>842.4</v>
      </c>
      <c r="F1602" s="2">
        <v>841.7</v>
      </c>
      <c r="G1602" s="2">
        <v>836.3</v>
      </c>
      <c r="H1602" s="2">
        <v>837.4</v>
      </c>
      <c r="I1602" s="2">
        <v>994.2</v>
      </c>
      <c r="J1602" s="2">
        <v>1113.5999999999999</v>
      </c>
      <c r="K1602" s="2">
        <v>1360.7</v>
      </c>
      <c r="L1602" s="2">
        <v>1576.7</v>
      </c>
      <c r="M1602" s="2">
        <v>1674.2</v>
      </c>
      <c r="N1602" s="2">
        <v>1683.1</v>
      </c>
      <c r="O1602" s="2">
        <v>1693.6</v>
      </c>
      <c r="P1602" s="2">
        <v>1744.1</v>
      </c>
      <c r="Q1602" s="2">
        <v>1751.5</v>
      </c>
      <c r="R1602" s="2">
        <v>308.10000000000002</v>
      </c>
      <c r="S1602" s="2" t="s">
        <v>5269</v>
      </c>
      <c r="T1602" s="2">
        <v>308.10000000000002</v>
      </c>
    </row>
    <row r="1603" spans="1:20">
      <c r="A1603" s="2" t="s">
        <v>4411</v>
      </c>
      <c r="B1603" s="2" t="s">
        <v>2355</v>
      </c>
      <c r="C1603" s="2" t="s">
        <v>72</v>
      </c>
      <c r="D1603" s="2" t="s">
        <v>224</v>
      </c>
      <c r="E1603" s="2">
        <v>921.1</v>
      </c>
      <c r="F1603" s="2">
        <v>921</v>
      </c>
      <c r="G1603" s="2">
        <v>914</v>
      </c>
      <c r="H1603" s="2">
        <v>913.2</v>
      </c>
      <c r="I1603" s="2">
        <v>1079.5</v>
      </c>
      <c r="J1603" s="2">
        <v>1199.9000000000001</v>
      </c>
      <c r="K1603" s="2">
        <v>1447.3</v>
      </c>
      <c r="L1603" s="2">
        <v>1663.6</v>
      </c>
      <c r="M1603" s="2">
        <v>1761</v>
      </c>
      <c r="N1603" s="2">
        <v>1769.9</v>
      </c>
      <c r="O1603" s="2">
        <v>1780.5</v>
      </c>
      <c r="P1603" s="2">
        <v>1830.9</v>
      </c>
      <c r="Q1603" s="2">
        <v>1838.3</v>
      </c>
      <c r="R1603" s="2">
        <v>231.9</v>
      </c>
      <c r="S1603" s="2" t="s">
        <v>5269</v>
      </c>
      <c r="T1603" s="2">
        <v>231.9</v>
      </c>
    </row>
    <row r="1604" spans="1:20">
      <c r="A1604" s="2" t="s">
        <v>4412</v>
      </c>
      <c r="B1604" s="2" t="s">
        <v>2357</v>
      </c>
      <c r="C1604" s="2" t="s">
        <v>72</v>
      </c>
      <c r="D1604" s="2" t="s">
        <v>224</v>
      </c>
      <c r="E1604" s="2">
        <v>1239.5</v>
      </c>
      <c r="F1604" s="2">
        <v>1238.7</v>
      </c>
      <c r="G1604" s="2">
        <v>1233.4000000000001</v>
      </c>
      <c r="H1604" s="2">
        <v>1234.2</v>
      </c>
      <c r="I1604" s="2">
        <v>1382.4</v>
      </c>
      <c r="J1604" s="2">
        <v>1495.4</v>
      </c>
      <c r="K1604" s="2">
        <v>1737.2</v>
      </c>
      <c r="L1604" s="2">
        <v>1945.1</v>
      </c>
      <c r="M1604" s="2">
        <v>2043.5</v>
      </c>
      <c r="N1604" s="2">
        <v>2052.1999999999998</v>
      </c>
      <c r="O1604" s="2">
        <v>2061.6999999999998</v>
      </c>
      <c r="P1604" s="2">
        <v>2098.5</v>
      </c>
      <c r="Q1604" s="2">
        <v>2106</v>
      </c>
      <c r="R1604" s="2">
        <v>95.4</v>
      </c>
      <c r="S1604" s="2" t="s">
        <v>5269</v>
      </c>
      <c r="T1604" s="2">
        <v>95.4</v>
      </c>
    </row>
    <row r="1605" spans="1:20">
      <c r="A1605" s="2" t="s">
        <v>4413</v>
      </c>
      <c r="B1605" s="2" t="s">
        <v>2359</v>
      </c>
      <c r="C1605" s="2" t="s">
        <v>72</v>
      </c>
      <c r="D1605" s="2" t="s">
        <v>224</v>
      </c>
      <c r="E1605" s="2">
        <v>1164.5999999999999</v>
      </c>
      <c r="F1605" s="2">
        <v>1164.2</v>
      </c>
      <c r="G1605" s="2">
        <v>1157.9000000000001</v>
      </c>
      <c r="H1605" s="2">
        <v>1157.7</v>
      </c>
      <c r="I1605" s="2">
        <v>1315</v>
      </c>
      <c r="J1605" s="2">
        <v>1431.2</v>
      </c>
      <c r="K1605" s="2">
        <v>1675.8</v>
      </c>
      <c r="L1605" s="2">
        <v>1887.3</v>
      </c>
      <c r="M1605" s="2">
        <v>1985.5</v>
      </c>
      <c r="N1605" s="2">
        <v>1994.3</v>
      </c>
      <c r="O1605" s="2">
        <v>2004.2</v>
      </c>
      <c r="P1605" s="2">
        <v>2046</v>
      </c>
      <c r="Q1605" s="2">
        <v>2053.5</v>
      </c>
      <c r="R1605" s="2">
        <v>20.399999999999999</v>
      </c>
      <c r="S1605" s="2" t="s">
        <v>5269</v>
      </c>
      <c r="T1605" s="2">
        <v>20.399999999999999</v>
      </c>
    </row>
    <row r="1606" spans="1:20">
      <c r="A1606" s="2" t="s">
        <v>4414</v>
      </c>
      <c r="B1606" s="2" t="s">
        <v>2361</v>
      </c>
      <c r="C1606" s="2" t="s">
        <v>72</v>
      </c>
      <c r="D1606" s="2" t="s">
        <v>224</v>
      </c>
      <c r="E1606" s="2">
        <v>1146.3</v>
      </c>
      <c r="F1606" s="2">
        <v>1145.7</v>
      </c>
      <c r="G1606" s="2">
        <v>1139.8</v>
      </c>
      <c r="H1606" s="2">
        <v>1139.9000000000001</v>
      </c>
      <c r="I1606" s="2">
        <v>1294.9000000000001</v>
      </c>
      <c r="J1606" s="2">
        <v>1410.5</v>
      </c>
      <c r="K1606" s="2">
        <v>1654.7</v>
      </c>
      <c r="L1606" s="2">
        <v>1865.7</v>
      </c>
      <c r="M1606" s="2">
        <v>1964</v>
      </c>
      <c r="N1606" s="2">
        <v>1972.8</v>
      </c>
      <c r="O1606" s="2">
        <v>1982.6</v>
      </c>
      <c r="P1606" s="2">
        <v>2023.9</v>
      </c>
      <c r="Q1606" s="2">
        <v>2031.4</v>
      </c>
      <c r="R1606" s="2">
        <v>3.9</v>
      </c>
      <c r="S1606" s="2" t="s">
        <v>5269</v>
      </c>
      <c r="T1606" s="2">
        <v>3.9</v>
      </c>
    </row>
    <row r="1607" spans="1:20">
      <c r="A1607" s="2" t="s">
        <v>4415</v>
      </c>
      <c r="B1607" s="2" t="s">
        <v>2362</v>
      </c>
      <c r="C1607" s="2" t="s">
        <v>72</v>
      </c>
      <c r="D1607" s="2" t="s">
        <v>224</v>
      </c>
      <c r="E1607" s="2">
        <v>595.4</v>
      </c>
      <c r="F1607" s="2">
        <v>596.6</v>
      </c>
      <c r="G1607" s="2">
        <v>588.4</v>
      </c>
      <c r="H1607" s="2">
        <v>595</v>
      </c>
      <c r="I1607" s="2">
        <v>782</v>
      </c>
      <c r="J1607" s="2">
        <v>908.1</v>
      </c>
      <c r="K1607" s="2">
        <v>1151.9000000000001</v>
      </c>
      <c r="L1607" s="2">
        <v>1372.9</v>
      </c>
      <c r="M1607" s="2">
        <v>1466.5</v>
      </c>
      <c r="N1607" s="2">
        <v>1475.4</v>
      </c>
      <c r="O1607" s="2">
        <v>1487.1</v>
      </c>
      <c r="P1607" s="2">
        <v>1553.7</v>
      </c>
      <c r="Q1607" s="2">
        <v>1560.9</v>
      </c>
      <c r="R1607" s="2">
        <v>555.4</v>
      </c>
      <c r="S1607" s="2" t="s">
        <v>5269</v>
      </c>
      <c r="T1607" s="2">
        <v>555.4</v>
      </c>
    </row>
    <row r="1608" spans="1:20">
      <c r="A1608" s="2" t="s">
        <v>4416</v>
      </c>
      <c r="B1608" s="2" t="s">
        <v>2363</v>
      </c>
      <c r="C1608" s="2" t="s">
        <v>72</v>
      </c>
      <c r="D1608" s="2" t="s">
        <v>224</v>
      </c>
      <c r="E1608" s="2">
        <v>1119.7</v>
      </c>
      <c r="F1608" s="2">
        <v>1118</v>
      </c>
      <c r="G1608" s="2">
        <v>1115.3</v>
      </c>
      <c r="H1608" s="2">
        <v>1118.7</v>
      </c>
      <c r="I1608" s="2">
        <v>1246.2</v>
      </c>
      <c r="J1608" s="2">
        <v>1353.4</v>
      </c>
      <c r="K1608" s="2">
        <v>1590.3</v>
      </c>
      <c r="L1608" s="2">
        <v>1793.6</v>
      </c>
      <c r="M1608" s="2">
        <v>1891.9</v>
      </c>
      <c r="N1608" s="2">
        <v>1900.5</v>
      </c>
      <c r="O1608" s="2">
        <v>1909.6</v>
      </c>
      <c r="P1608" s="2">
        <v>1941.9</v>
      </c>
      <c r="Q1608" s="2">
        <v>1949.3</v>
      </c>
      <c r="R1608" s="2">
        <v>139.69999999999999</v>
      </c>
      <c r="S1608" s="2" t="s">
        <v>5269</v>
      </c>
      <c r="T1608" s="2">
        <v>139.69999999999999</v>
      </c>
    </row>
    <row r="1609" spans="1:20">
      <c r="A1609" s="2" t="s">
        <v>4417</v>
      </c>
      <c r="B1609" s="2" t="s">
        <v>2364</v>
      </c>
      <c r="C1609" s="2" t="s">
        <v>72</v>
      </c>
      <c r="D1609" s="2" t="s">
        <v>224</v>
      </c>
      <c r="E1609" s="2">
        <v>1072.9000000000001</v>
      </c>
      <c r="F1609" s="2">
        <v>1070</v>
      </c>
      <c r="G1609" s="2">
        <v>1070.5</v>
      </c>
      <c r="H1609" s="2">
        <v>1077.3</v>
      </c>
      <c r="I1609" s="2">
        <v>1173.9000000000001</v>
      </c>
      <c r="J1609" s="2">
        <v>1270.7</v>
      </c>
      <c r="K1609" s="2">
        <v>1497.6</v>
      </c>
      <c r="L1609" s="2">
        <v>1692</v>
      </c>
      <c r="M1609" s="2">
        <v>1789.7</v>
      </c>
      <c r="N1609" s="2">
        <v>1798.1</v>
      </c>
      <c r="O1609" s="2">
        <v>1806.4</v>
      </c>
      <c r="P1609" s="2">
        <v>1830.9</v>
      </c>
      <c r="Q1609" s="2">
        <v>1838.4</v>
      </c>
      <c r="R1609" s="2">
        <v>273.8</v>
      </c>
      <c r="S1609" s="2" t="s">
        <v>5269</v>
      </c>
      <c r="T1609" s="2">
        <v>273.8</v>
      </c>
    </row>
    <row r="1610" spans="1:20">
      <c r="A1610" s="2" t="s">
        <v>4418</v>
      </c>
      <c r="B1610" s="2" t="s">
        <v>2365</v>
      </c>
      <c r="C1610" s="2" t="s">
        <v>72</v>
      </c>
      <c r="D1610" s="2" t="s">
        <v>224</v>
      </c>
      <c r="E1610" s="2">
        <v>827.4</v>
      </c>
      <c r="F1610" s="2">
        <v>826.1</v>
      </c>
      <c r="G1610" s="2">
        <v>822.3</v>
      </c>
      <c r="H1610" s="2">
        <v>825</v>
      </c>
      <c r="I1610" s="2">
        <v>970.5</v>
      </c>
      <c r="J1610" s="2">
        <v>1087.8</v>
      </c>
      <c r="K1610" s="2">
        <v>1334</v>
      </c>
      <c r="L1610" s="2">
        <v>1548.6</v>
      </c>
      <c r="M1610" s="2">
        <v>1646.4</v>
      </c>
      <c r="N1610" s="2">
        <v>1655.2</v>
      </c>
      <c r="O1610" s="2">
        <v>1665.6</v>
      </c>
      <c r="P1610" s="2">
        <v>1714.2</v>
      </c>
      <c r="Q1610" s="2">
        <v>1721.6</v>
      </c>
      <c r="R1610" s="2">
        <v>328.4</v>
      </c>
      <c r="S1610" s="2" t="s">
        <v>5269</v>
      </c>
      <c r="T1610" s="2">
        <v>328.4</v>
      </c>
    </row>
    <row r="1611" spans="1:20">
      <c r="A1611" s="2" t="s">
        <v>4419</v>
      </c>
      <c r="B1611" s="2" t="s">
        <v>2367</v>
      </c>
      <c r="C1611" s="2" t="s">
        <v>72</v>
      </c>
      <c r="D1611" s="2" t="s">
        <v>224</v>
      </c>
      <c r="E1611" s="2">
        <v>1029.3</v>
      </c>
      <c r="F1611" s="2">
        <v>1030</v>
      </c>
      <c r="G1611" s="2">
        <v>1020.8</v>
      </c>
      <c r="H1611" s="2">
        <v>1017.1</v>
      </c>
      <c r="I1611" s="2">
        <v>1198.8</v>
      </c>
      <c r="J1611" s="2">
        <v>1321.8</v>
      </c>
      <c r="K1611" s="2">
        <v>1569.9</v>
      </c>
      <c r="L1611" s="2">
        <v>1788.1</v>
      </c>
      <c r="M1611" s="2">
        <v>1884.9</v>
      </c>
      <c r="N1611" s="2">
        <v>1893.8</v>
      </c>
      <c r="O1611" s="2">
        <v>1904.7</v>
      </c>
      <c r="P1611" s="2">
        <v>1958.3</v>
      </c>
      <c r="Q1611" s="2">
        <v>1965.7</v>
      </c>
      <c r="R1611" s="2">
        <v>184.3</v>
      </c>
      <c r="S1611" s="2" t="s">
        <v>5269</v>
      </c>
      <c r="T1611" s="2">
        <v>184.3</v>
      </c>
    </row>
    <row r="1612" spans="1:20">
      <c r="A1612" s="2" t="s">
        <v>4420</v>
      </c>
      <c r="B1612" s="2" t="s">
        <v>2369</v>
      </c>
      <c r="C1612" s="2" t="s">
        <v>72</v>
      </c>
      <c r="D1612" s="2" t="s">
        <v>224</v>
      </c>
      <c r="E1612" s="2">
        <v>590.1</v>
      </c>
      <c r="F1612" s="2">
        <v>593.4</v>
      </c>
      <c r="G1612" s="2">
        <v>579.5</v>
      </c>
      <c r="H1612" s="2">
        <v>584.9</v>
      </c>
      <c r="I1612" s="2">
        <v>780.5</v>
      </c>
      <c r="J1612" s="2">
        <v>906.1</v>
      </c>
      <c r="K1612" s="2">
        <v>1148.4000000000001</v>
      </c>
      <c r="L1612" s="2">
        <v>1369.4</v>
      </c>
      <c r="M1612" s="2">
        <v>1462.5</v>
      </c>
      <c r="N1612" s="2">
        <v>1471.4</v>
      </c>
      <c r="O1612" s="2">
        <v>1483.2</v>
      </c>
      <c r="P1612" s="2">
        <v>1551</v>
      </c>
      <c r="Q1612" s="2">
        <v>1558.1</v>
      </c>
      <c r="R1612" s="2">
        <v>564.79999999999995</v>
      </c>
      <c r="S1612" s="2" t="s">
        <v>5269</v>
      </c>
      <c r="T1612" s="2">
        <v>564.79999999999995</v>
      </c>
    </row>
    <row r="1613" spans="1:20">
      <c r="A1613" s="2" t="s">
        <v>4421</v>
      </c>
      <c r="B1613" s="2" t="s">
        <v>2370</v>
      </c>
      <c r="C1613" s="2" t="s">
        <v>72</v>
      </c>
      <c r="D1613" s="2" t="s">
        <v>224</v>
      </c>
      <c r="E1613" s="2">
        <v>1068.2</v>
      </c>
      <c r="F1613" s="2">
        <v>1067.5</v>
      </c>
      <c r="G1613" s="2">
        <v>1062.0999999999999</v>
      </c>
      <c r="H1613" s="2">
        <v>1062.7</v>
      </c>
      <c r="I1613" s="2">
        <v>1214.7</v>
      </c>
      <c r="J1613" s="2">
        <v>1330</v>
      </c>
      <c r="K1613" s="2">
        <v>1574.1</v>
      </c>
      <c r="L1613" s="2">
        <v>1785.4</v>
      </c>
      <c r="M1613" s="2">
        <v>1883.6</v>
      </c>
      <c r="N1613" s="2">
        <v>1892.4</v>
      </c>
      <c r="O1613" s="2">
        <v>1902.3</v>
      </c>
      <c r="P1613" s="2">
        <v>1944.3</v>
      </c>
      <c r="Q1613" s="2">
        <v>1951.7</v>
      </c>
      <c r="R1613" s="2">
        <v>84.2</v>
      </c>
      <c r="S1613" s="2" t="s">
        <v>5269</v>
      </c>
      <c r="T1613" s="2">
        <v>84.2</v>
      </c>
    </row>
    <row r="1614" spans="1:20">
      <c r="A1614" s="2" t="s">
        <v>4422</v>
      </c>
      <c r="B1614" s="2" t="s">
        <v>2372</v>
      </c>
      <c r="C1614" s="2" t="s">
        <v>72</v>
      </c>
      <c r="D1614" s="2" t="s">
        <v>224</v>
      </c>
      <c r="E1614" s="2">
        <v>1144.2</v>
      </c>
      <c r="F1614" s="2">
        <v>1143.5</v>
      </c>
      <c r="G1614" s="2">
        <v>1137.7</v>
      </c>
      <c r="H1614" s="2">
        <v>1137.9000000000001</v>
      </c>
      <c r="I1614" s="2">
        <v>1292.0999999999999</v>
      </c>
      <c r="J1614" s="2">
        <v>1407.5</v>
      </c>
      <c r="K1614" s="2">
        <v>1651.5</v>
      </c>
      <c r="L1614" s="2">
        <v>1862.3</v>
      </c>
      <c r="M1614" s="2">
        <v>1960.6</v>
      </c>
      <c r="N1614" s="2">
        <v>1969.3</v>
      </c>
      <c r="O1614" s="2">
        <v>1979.2</v>
      </c>
      <c r="P1614" s="2">
        <v>2020.2</v>
      </c>
      <c r="Q1614" s="2">
        <v>2027.7</v>
      </c>
      <c r="R1614" s="2">
        <v>7.4</v>
      </c>
      <c r="S1614" s="2" t="s">
        <v>5269</v>
      </c>
      <c r="T1614" s="2">
        <v>7.4</v>
      </c>
    </row>
    <row r="1615" spans="1:20">
      <c r="A1615" s="2" t="s">
        <v>4423</v>
      </c>
      <c r="B1615" s="2" t="s">
        <v>2373</v>
      </c>
      <c r="C1615" s="2" t="s">
        <v>72</v>
      </c>
      <c r="D1615" s="2" t="s">
        <v>224</v>
      </c>
      <c r="E1615" s="2">
        <v>1022.4</v>
      </c>
      <c r="F1615" s="2">
        <v>1022.9</v>
      </c>
      <c r="G1615" s="2">
        <v>1014.3</v>
      </c>
      <c r="H1615" s="2">
        <v>1011.3</v>
      </c>
      <c r="I1615" s="2">
        <v>1189.0999999999999</v>
      </c>
      <c r="J1615" s="2">
        <v>1311.2</v>
      </c>
      <c r="K1615" s="2">
        <v>1559.2</v>
      </c>
      <c r="L1615" s="2">
        <v>1776.6</v>
      </c>
      <c r="M1615" s="2">
        <v>1873.7</v>
      </c>
      <c r="N1615" s="2">
        <v>1882.6</v>
      </c>
      <c r="O1615" s="2">
        <v>1893.4</v>
      </c>
      <c r="P1615" s="2">
        <v>1945.6</v>
      </c>
      <c r="Q1615" s="2">
        <v>1953</v>
      </c>
      <c r="R1615" s="2">
        <v>171.1</v>
      </c>
      <c r="S1615" s="2" t="s">
        <v>5269</v>
      </c>
      <c r="T1615" s="2">
        <v>171.1</v>
      </c>
    </row>
    <row r="1616" spans="1:20">
      <c r="A1616" s="2" t="s">
        <v>4424</v>
      </c>
      <c r="B1616" s="2" t="s">
        <v>2374</v>
      </c>
      <c r="C1616" s="2" t="s">
        <v>72</v>
      </c>
      <c r="D1616" s="2" t="s">
        <v>224</v>
      </c>
      <c r="E1616" s="2">
        <v>1108.0999999999999</v>
      </c>
      <c r="F1616" s="2">
        <v>1108.7</v>
      </c>
      <c r="G1616" s="2">
        <v>1099.8</v>
      </c>
      <c r="H1616" s="2">
        <v>1096.5</v>
      </c>
      <c r="I1616" s="2">
        <v>1275.2</v>
      </c>
      <c r="J1616" s="2">
        <v>1397.2</v>
      </c>
      <c r="K1616" s="2">
        <v>1645.1</v>
      </c>
      <c r="L1616" s="2">
        <v>1862.2</v>
      </c>
      <c r="M1616" s="2">
        <v>1959.4</v>
      </c>
      <c r="N1616" s="2">
        <v>1968.3</v>
      </c>
      <c r="O1616" s="2">
        <v>1979</v>
      </c>
      <c r="P1616" s="2">
        <v>2030.4</v>
      </c>
      <c r="Q1616" s="2">
        <v>2037.8</v>
      </c>
      <c r="R1616" s="2">
        <v>141</v>
      </c>
      <c r="S1616" s="2" t="s">
        <v>5269</v>
      </c>
      <c r="T1616" s="2">
        <v>141</v>
      </c>
    </row>
    <row r="1617" spans="1:20">
      <c r="A1617" s="2" t="s">
        <v>4425</v>
      </c>
      <c r="B1617" s="2" t="s">
        <v>2375</v>
      </c>
      <c r="C1617" s="2" t="s">
        <v>72</v>
      </c>
      <c r="D1617" s="2" t="s">
        <v>224</v>
      </c>
      <c r="E1617" s="2">
        <v>1333</v>
      </c>
      <c r="F1617" s="2">
        <v>1331.5</v>
      </c>
      <c r="G1617" s="2">
        <v>1327.9</v>
      </c>
      <c r="H1617" s="2">
        <v>1330.3</v>
      </c>
      <c r="I1617" s="2">
        <v>1463.8</v>
      </c>
      <c r="J1617" s="2">
        <v>1571.3</v>
      </c>
      <c r="K1617" s="2">
        <v>1807.6</v>
      </c>
      <c r="L1617" s="2">
        <v>2009.1</v>
      </c>
      <c r="M1617" s="2">
        <v>2107.4</v>
      </c>
      <c r="N1617" s="2">
        <v>2115.9</v>
      </c>
      <c r="O1617" s="2">
        <v>2124.6999999999998</v>
      </c>
      <c r="P1617" s="2">
        <v>2153.9</v>
      </c>
      <c r="Q1617" s="2">
        <v>2161.3000000000002</v>
      </c>
      <c r="R1617" s="2">
        <v>215.9</v>
      </c>
      <c r="S1617" s="2" t="s">
        <v>5269</v>
      </c>
      <c r="T1617" s="2">
        <v>215.9</v>
      </c>
    </row>
    <row r="1618" spans="1:20">
      <c r="A1618" s="2" t="s">
        <v>4426</v>
      </c>
      <c r="B1618" s="2" t="s">
        <v>2376</v>
      </c>
      <c r="C1618" s="2" t="s">
        <v>72</v>
      </c>
      <c r="D1618" s="2" t="s">
        <v>224</v>
      </c>
      <c r="E1618" s="2">
        <v>1118.0999999999999</v>
      </c>
      <c r="F1618" s="2">
        <v>1115.9000000000001</v>
      </c>
      <c r="G1618" s="2">
        <v>1114.5999999999999</v>
      </c>
      <c r="H1618" s="2">
        <v>1119.5</v>
      </c>
      <c r="I1618" s="2">
        <v>1233.5</v>
      </c>
      <c r="J1618" s="2">
        <v>1335.9</v>
      </c>
      <c r="K1618" s="2">
        <v>1568.3</v>
      </c>
      <c r="L1618" s="2">
        <v>1767.1</v>
      </c>
      <c r="M1618" s="2">
        <v>1865.2</v>
      </c>
      <c r="N1618" s="2">
        <v>1873.7</v>
      </c>
      <c r="O1618" s="2">
        <v>1882.3</v>
      </c>
      <c r="P1618" s="2">
        <v>1910.3</v>
      </c>
      <c r="Q1618" s="2">
        <v>1917.7</v>
      </c>
      <c r="R1618" s="2">
        <v>199.3</v>
      </c>
      <c r="S1618" s="2" t="s">
        <v>5269</v>
      </c>
      <c r="T1618" s="2">
        <v>199.3</v>
      </c>
    </row>
    <row r="1619" spans="1:20">
      <c r="A1619" s="2" t="s">
        <v>4427</v>
      </c>
      <c r="B1619" s="2" t="s">
        <v>2377</v>
      </c>
      <c r="C1619" s="2" t="s">
        <v>72</v>
      </c>
      <c r="D1619" s="2" t="s">
        <v>224</v>
      </c>
      <c r="E1619" s="2">
        <v>1246.2</v>
      </c>
      <c r="F1619" s="2">
        <v>1243.8</v>
      </c>
      <c r="G1619" s="2">
        <v>1242.8</v>
      </c>
      <c r="H1619" s="2">
        <v>1247.9000000000001</v>
      </c>
      <c r="I1619" s="2">
        <v>1357.3</v>
      </c>
      <c r="J1619" s="2">
        <v>1456.5</v>
      </c>
      <c r="K1619" s="2">
        <v>1684.5</v>
      </c>
      <c r="L1619" s="2">
        <v>1878.1</v>
      </c>
      <c r="M1619" s="2">
        <v>1975.7</v>
      </c>
      <c r="N1619" s="2">
        <v>1984</v>
      </c>
      <c r="O1619" s="2">
        <v>1992.2</v>
      </c>
      <c r="P1619" s="2">
        <v>2014.4</v>
      </c>
      <c r="Q1619" s="2">
        <v>2021.8</v>
      </c>
      <c r="R1619" s="2">
        <v>250.6</v>
      </c>
      <c r="S1619" s="2" t="s">
        <v>5269</v>
      </c>
      <c r="T1619" s="2">
        <v>250.6</v>
      </c>
    </row>
    <row r="1620" spans="1:20">
      <c r="A1620" s="2" t="s">
        <v>4428</v>
      </c>
      <c r="B1620" s="2" t="s">
        <v>2379</v>
      </c>
      <c r="C1620" s="2" t="s">
        <v>72</v>
      </c>
      <c r="D1620" s="2" t="s">
        <v>224</v>
      </c>
      <c r="E1620" s="2">
        <v>907.8</v>
      </c>
      <c r="F1620" s="2">
        <v>908.9</v>
      </c>
      <c r="G1620" s="2">
        <v>898.8</v>
      </c>
      <c r="H1620" s="2">
        <v>894.2</v>
      </c>
      <c r="I1620" s="2">
        <v>1082.9000000000001</v>
      </c>
      <c r="J1620" s="2">
        <v>1207.5999999999999</v>
      </c>
      <c r="K1620" s="2">
        <v>1455.7</v>
      </c>
      <c r="L1620" s="2">
        <v>1675.4</v>
      </c>
      <c r="M1620" s="2">
        <v>1771.3</v>
      </c>
      <c r="N1620" s="2">
        <v>1780.2</v>
      </c>
      <c r="O1620" s="2">
        <v>1791.4</v>
      </c>
      <c r="P1620" s="2">
        <v>1849.6</v>
      </c>
      <c r="Q1620" s="2">
        <v>1856.9</v>
      </c>
      <c r="R1620" s="2">
        <v>286.5</v>
      </c>
      <c r="S1620" s="2" t="s">
        <v>5269</v>
      </c>
      <c r="T1620" s="2">
        <v>286.5</v>
      </c>
    </row>
    <row r="1621" spans="1:20">
      <c r="A1621" s="2" t="s">
        <v>4429</v>
      </c>
      <c r="B1621" s="2" t="s">
        <v>2380</v>
      </c>
      <c r="C1621" s="2" t="s">
        <v>72</v>
      </c>
      <c r="D1621" s="2" t="s">
        <v>224</v>
      </c>
      <c r="E1621" s="2">
        <v>597.1</v>
      </c>
      <c r="F1621" s="2">
        <v>598.6</v>
      </c>
      <c r="G1621" s="2">
        <v>589.20000000000005</v>
      </c>
      <c r="H1621" s="2">
        <v>594.1</v>
      </c>
      <c r="I1621" s="2">
        <v>784.4</v>
      </c>
      <c r="J1621" s="2">
        <v>910.5</v>
      </c>
      <c r="K1621" s="2">
        <v>1154.0999999999999</v>
      </c>
      <c r="L1621" s="2">
        <v>1375.2</v>
      </c>
      <c r="M1621" s="2">
        <v>1468.7</v>
      </c>
      <c r="N1621" s="2">
        <v>1477.6</v>
      </c>
      <c r="O1621" s="2">
        <v>1489.3</v>
      </c>
      <c r="P1621" s="2">
        <v>1556.1</v>
      </c>
      <c r="Q1621" s="2">
        <v>1563.2</v>
      </c>
      <c r="R1621" s="2">
        <v>554.4</v>
      </c>
      <c r="S1621" s="2" t="s">
        <v>5269</v>
      </c>
      <c r="T1621" s="2">
        <v>554.4</v>
      </c>
    </row>
    <row r="1622" spans="1:20">
      <c r="A1622" s="2" t="s">
        <v>4430</v>
      </c>
      <c r="B1622" s="2" t="s">
        <v>2381</v>
      </c>
      <c r="C1622" s="2" t="s">
        <v>72</v>
      </c>
      <c r="D1622" s="2" t="s">
        <v>224</v>
      </c>
      <c r="E1622" s="2">
        <v>1317.1</v>
      </c>
      <c r="F1622" s="2">
        <v>1315.1</v>
      </c>
      <c r="G1622" s="2">
        <v>1312.9</v>
      </c>
      <c r="H1622" s="2">
        <v>1316.8</v>
      </c>
      <c r="I1622" s="2">
        <v>1437</v>
      </c>
      <c r="J1622" s="2">
        <v>1539.8</v>
      </c>
      <c r="K1622" s="2">
        <v>1771.2</v>
      </c>
      <c r="L1622" s="2">
        <v>1967.7</v>
      </c>
      <c r="M1622" s="2">
        <v>2065.6</v>
      </c>
      <c r="N1622" s="2">
        <v>2073.9</v>
      </c>
      <c r="O1622" s="2">
        <v>2082.3000000000002</v>
      </c>
      <c r="P1622" s="2">
        <v>2106.6</v>
      </c>
      <c r="Q1622" s="2">
        <v>2114</v>
      </c>
      <c r="R1622" s="2">
        <v>248.9</v>
      </c>
      <c r="S1622" s="2" t="s">
        <v>5269</v>
      </c>
      <c r="T1622" s="2">
        <v>248.9</v>
      </c>
    </row>
    <row r="1623" spans="1:20">
      <c r="A1623" s="2" t="s">
        <v>4431</v>
      </c>
      <c r="B1623" s="2" t="s">
        <v>2383</v>
      </c>
      <c r="C1623" s="2" t="s">
        <v>72</v>
      </c>
      <c r="D1623" s="2" t="s">
        <v>224</v>
      </c>
      <c r="E1623" s="2">
        <v>597</v>
      </c>
      <c r="F1623" s="2">
        <v>601.29999999999995</v>
      </c>
      <c r="G1623" s="2">
        <v>585.20000000000005</v>
      </c>
      <c r="H1623" s="2">
        <v>575</v>
      </c>
      <c r="I1623" s="2">
        <v>786.7</v>
      </c>
      <c r="J1623" s="2">
        <v>911.6</v>
      </c>
      <c r="K1623" s="2">
        <v>1152.3</v>
      </c>
      <c r="L1623" s="2">
        <v>1373.2</v>
      </c>
      <c r="M1623" s="2">
        <v>1465.8</v>
      </c>
      <c r="N1623" s="2">
        <v>1474.7</v>
      </c>
      <c r="O1623" s="2">
        <v>1486.6</v>
      </c>
      <c r="P1623" s="2">
        <v>1555.6</v>
      </c>
      <c r="Q1623" s="2">
        <v>1562.6</v>
      </c>
      <c r="R1623" s="2">
        <v>568.9</v>
      </c>
      <c r="S1623" s="2" t="s">
        <v>5269</v>
      </c>
      <c r="T1623" s="2">
        <v>568.9</v>
      </c>
    </row>
    <row r="1624" spans="1:20">
      <c r="A1624" s="2" t="s">
        <v>4432</v>
      </c>
      <c r="B1624" s="2" t="s">
        <v>2385</v>
      </c>
      <c r="C1624" s="2" t="s">
        <v>72</v>
      </c>
      <c r="D1624" s="2" t="s">
        <v>224</v>
      </c>
      <c r="E1624" s="2">
        <v>911.5</v>
      </c>
      <c r="F1624" s="2">
        <v>909.5</v>
      </c>
      <c r="G1624" s="2">
        <v>907.4</v>
      </c>
      <c r="H1624" s="2">
        <v>911.7</v>
      </c>
      <c r="I1624" s="2">
        <v>1039.2</v>
      </c>
      <c r="J1624" s="2">
        <v>1149.8</v>
      </c>
      <c r="K1624" s="2">
        <v>1391.2</v>
      </c>
      <c r="L1624" s="2">
        <v>1600.2</v>
      </c>
      <c r="M1624" s="2">
        <v>1698.5</v>
      </c>
      <c r="N1624" s="2">
        <v>1707.2</v>
      </c>
      <c r="O1624" s="2">
        <v>1717</v>
      </c>
      <c r="P1624" s="2">
        <v>1757.5</v>
      </c>
      <c r="Q1624" s="2">
        <v>1764.9</v>
      </c>
      <c r="R1624" s="2">
        <v>270</v>
      </c>
      <c r="S1624" s="2" t="s">
        <v>5269</v>
      </c>
      <c r="T1624" s="2">
        <v>270</v>
      </c>
    </row>
    <row r="1625" spans="1:20">
      <c r="A1625" s="2" t="s">
        <v>4433</v>
      </c>
      <c r="B1625" s="2" t="s">
        <v>2386</v>
      </c>
      <c r="C1625" s="2" t="s">
        <v>72</v>
      </c>
      <c r="D1625" s="2" t="s">
        <v>224</v>
      </c>
      <c r="E1625" s="2">
        <v>1020.3</v>
      </c>
      <c r="F1625" s="2">
        <v>1020.9</v>
      </c>
      <c r="G1625" s="2">
        <v>1012.1</v>
      </c>
      <c r="H1625" s="2">
        <v>1009.2</v>
      </c>
      <c r="I1625" s="2">
        <v>1187.2</v>
      </c>
      <c r="J1625" s="2">
        <v>1309.4000000000001</v>
      </c>
      <c r="K1625" s="2">
        <v>1557.4</v>
      </c>
      <c r="L1625" s="2">
        <v>1774.9</v>
      </c>
      <c r="M1625" s="2">
        <v>1872</v>
      </c>
      <c r="N1625" s="2">
        <v>1880.9</v>
      </c>
      <c r="O1625" s="2">
        <v>1891.6</v>
      </c>
      <c r="P1625" s="2">
        <v>1944</v>
      </c>
      <c r="Q1625" s="2">
        <v>1951.4</v>
      </c>
      <c r="R1625" s="2">
        <v>173.5</v>
      </c>
      <c r="S1625" s="2" t="s">
        <v>5269</v>
      </c>
      <c r="T1625" s="2">
        <v>173.5</v>
      </c>
    </row>
    <row r="1626" spans="1:20">
      <c r="A1626" s="2" t="s">
        <v>4434</v>
      </c>
      <c r="B1626" s="2" t="s">
        <v>2387</v>
      </c>
      <c r="C1626" s="2" t="s">
        <v>72</v>
      </c>
      <c r="D1626" s="2" t="s">
        <v>224</v>
      </c>
      <c r="E1626" s="2">
        <v>994.3</v>
      </c>
      <c r="F1626" s="2">
        <v>992.2</v>
      </c>
      <c r="G1626" s="2">
        <v>990.5</v>
      </c>
      <c r="H1626" s="2">
        <v>995.1</v>
      </c>
      <c r="I1626" s="2">
        <v>1115.5</v>
      </c>
      <c r="J1626" s="2">
        <v>1222.2</v>
      </c>
      <c r="K1626" s="2">
        <v>1459.7</v>
      </c>
      <c r="L1626" s="2">
        <v>1664.2</v>
      </c>
      <c r="M1626" s="2">
        <v>1762.7</v>
      </c>
      <c r="N1626" s="2">
        <v>1771.3</v>
      </c>
      <c r="O1626" s="2">
        <v>1780.5</v>
      </c>
      <c r="P1626" s="2">
        <v>1815.4</v>
      </c>
      <c r="Q1626" s="2">
        <v>1822.9</v>
      </c>
      <c r="R1626" s="2">
        <v>222.2</v>
      </c>
      <c r="S1626" s="2" t="s">
        <v>5269</v>
      </c>
      <c r="T1626" s="2">
        <v>222.2</v>
      </c>
    </row>
    <row r="1627" spans="1:20">
      <c r="A1627" s="2" t="s">
        <v>4435</v>
      </c>
      <c r="B1627" s="2" t="s">
        <v>2389</v>
      </c>
      <c r="C1627" s="2" t="s">
        <v>72</v>
      </c>
      <c r="D1627" s="2" t="s">
        <v>224</v>
      </c>
      <c r="E1627" s="2">
        <v>1029.0999999999999</v>
      </c>
      <c r="F1627" s="2">
        <v>1026.4000000000001</v>
      </c>
      <c r="G1627" s="2">
        <v>1026.3</v>
      </c>
      <c r="H1627" s="2">
        <v>1032.4000000000001</v>
      </c>
      <c r="I1627" s="2">
        <v>1137.0999999999999</v>
      </c>
      <c r="J1627" s="2">
        <v>1237.8</v>
      </c>
      <c r="K1627" s="2">
        <v>1469.2</v>
      </c>
      <c r="L1627" s="2">
        <v>1668</v>
      </c>
      <c r="M1627" s="2">
        <v>1766.1</v>
      </c>
      <c r="N1627" s="2">
        <v>1774.6</v>
      </c>
      <c r="O1627" s="2">
        <v>1783.3</v>
      </c>
      <c r="P1627" s="2">
        <v>1812.3</v>
      </c>
      <c r="Q1627" s="2">
        <v>1819.7</v>
      </c>
      <c r="R1627" s="2">
        <v>254.6</v>
      </c>
      <c r="S1627" s="2" t="s">
        <v>5269</v>
      </c>
      <c r="T1627" s="2">
        <v>254.6</v>
      </c>
    </row>
    <row r="1628" spans="1:20">
      <c r="A1628" s="2" t="s">
        <v>4436</v>
      </c>
      <c r="B1628" s="2" t="s">
        <v>2391</v>
      </c>
      <c r="C1628" s="2" t="s">
        <v>72</v>
      </c>
      <c r="D1628" s="2" t="s">
        <v>224</v>
      </c>
      <c r="E1628" s="2">
        <v>1281.0999999999999</v>
      </c>
      <c r="F1628" s="2">
        <v>1279.3</v>
      </c>
      <c r="G1628" s="2">
        <v>1276.8</v>
      </c>
      <c r="H1628" s="2">
        <v>1280.5</v>
      </c>
      <c r="I1628" s="2">
        <v>1403.1</v>
      </c>
      <c r="J1628" s="2">
        <v>1507</v>
      </c>
      <c r="K1628" s="2">
        <v>1739.8</v>
      </c>
      <c r="L1628" s="2">
        <v>1938</v>
      </c>
      <c r="M1628" s="2">
        <v>2036</v>
      </c>
      <c r="N1628" s="2">
        <v>2044.4</v>
      </c>
      <c r="O1628" s="2">
        <v>2053</v>
      </c>
      <c r="P1628" s="2">
        <v>2079</v>
      </c>
      <c r="Q1628" s="2">
        <v>2086.4</v>
      </c>
      <c r="R1628" s="2">
        <v>214.5</v>
      </c>
      <c r="S1628" s="2" t="s">
        <v>5269</v>
      </c>
      <c r="T1628" s="2">
        <v>214.5</v>
      </c>
    </row>
    <row r="1629" spans="1:20">
      <c r="A1629" s="2" t="s">
        <v>4437</v>
      </c>
      <c r="B1629" s="2" t="s">
        <v>2393</v>
      </c>
      <c r="C1629" s="2" t="s">
        <v>72</v>
      </c>
      <c r="D1629" s="2" t="s">
        <v>224</v>
      </c>
      <c r="E1629" s="2">
        <v>1143.4000000000001</v>
      </c>
      <c r="F1629" s="2">
        <v>1141.9000000000001</v>
      </c>
      <c r="G1629" s="2">
        <v>1138.5999999999999</v>
      </c>
      <c r="H1629" s="2">
        <v>1141.4000000000001</v>
      </c>
      <c r="I1629" s="2">
        <v>1273.9000000000001</v>
      </c>
      <c r="J1629" s="2">
        <v>1382.6</v>
      </c>
      <c r="K1629" s="2">
        <v>1620.8</v>
      </c>
      <c r="L1629" s="2">
        <v>1825.1</v>
      </c>
      <c r="M1629" s="2">
        <v>1923.5</v>
      </c>
      <c r="N1629" s="2">
        <v>1932.1</v>
      </c>
      <c r="O1629" s="2">
        <v>1941.3</v>
      </c>
      <c r="P1629" s="2">
        <v>1974.6</v>
      </c>
      <c r="Q1629" s="2">
        <v>1982.1</v>
      </c>
      <c r="R1629" s="2">
        <v>113.8</v>
      </c>
      <c r="S1629" s="2" t="s">
        <v>5269</v>
      </c>
      <c r="T1629" s="2">
        <v>113.8</v>
      </c>
    </row>
    <row r="1630" spans="1:20">
      <c r="A1630" s="2" t="s">
        <v>4438</v>
      </c>
      <c r="B1630" s="2" t="s">
        <v>2394</v>
      </c>
      <c r="C1630" s="2" t="s">
        <v>72</v>
      </c>
      <c r="D1630" s="2" t="s">
        <v>224</v>
      </c>
      <c r="E1630" s="2">
        <v>1193.7</v>
      </c>
      <c r="F1630" s="2">
        <v>1193.3</v>
      </c>
      <c r="G1630" s="2">
        <v>1186.9000000000001</v>
      </c>
      <c r="H1630" s="2">
        <v>1186.4000000000001</v>
      </c>
      <c r="I1630" s="2">
        <v>1344.8</v>
      </c>
      <c r="J1630" s="2">
        <v>1461.2</v>
      </c>
      <c r="K1630" s="2">
        <v>1705.8</v>
      </c>
      <c r="L1630" s="2">
        <v>1917.3</v>
      </c>
      <c r="M1630" s="2">
        <v>2015.5</v>
      </c>
      <c r="N1630" s="2">
        <v>2024.3</v>
      </c>
      <c r="O1630" s="2">
        <v>2034.2</v>
      </c>
      <c r="P1630" s="2">
        <v>2075.9</v>
      </c>
      <c r="Q1630" s="2">
        <v>2083.4</v>
      </c>
      <c r="R1630" s="2">
        <v>48.8</v>
      </c>
      <c r="S1630" s="2" t="s">
        <v>5269</v>
      </c>
      <c r="T1630" s="2">
        <v>48.8</v>
      </c>
    </row>
    <row r="1631" spans="1:20">
      <c r="A1631" s="2" t="s">
        <v>4439</v>
      </c>
      <c r="B1631" s="2" t="s">
        <v>2396</v>
      </c>
      <c r="C1631" s="2" t="s">
        <v>72</v>
      </c>
      <c r="D1631" s="2" t="s">
        <v>224</v>
      </c>
      <c r="E1631" s="2">
        <v>663.6</v>
      </c>
      <c r="F1631" s="2">
        <v>667.2</v>
      </c>
      <c r="G1631" s="2">
        <v>652</v>
      </c>
      <c r="H1631" s="2">
        <v>641.1</v>
      </c>
      <c r="I1631" s="2">
        <v>854.3</v>
      </c>
      <c r="J1631" s="2">
        <v>979.5</v>
      </c>
      <c r="K1631" s="2">
        <v>1219.9000000000001</v>
      </c>
      <c r="L1631" s="2">
        <v>1440.7</v>
      </c>
      <c r="M1631" s="2">
        <v>1532.8</v>
      </c>
      <c r="N1631" s="2">
        <v>1541.7</v>
      </c>
      <c r="O1631" s="2">
        <v>1553.7</v>
      </c>
      <c r="P1631" s="2">
        <v>1623.5</v>
      </c>
      <c r="Q1631" s="2">
        <v>1630.5</v>
      </c>
      <c r="R1631" s="2">
        <v>529.29999999999995</v>
      </c>
      <c r="S1631" s="2" t="s">
        <v>5269</v>
      </c>
      <c r="T1631" s="2">
        <v>529.29999999999995</v>
      </c>
    </row>
    <row r="1632" spans="1:20">
      <c r="A1632" s="2" t="s">
        <v>4440</v>
      </c>
      <c r="B1632" s="2" t="s">
        <v>2398</v>
      </c>
      <c r="C1632" s="2" t="s">
        <v>72</v>
      </c>
      <c r="D1632" s="2" t="s">
        <v>224</v>
      </c>
      <c r="E1632" s="2">
        <v>1141.7</v>
      </c>
      <c r="F1632" s="2">
        <v>1141.0999999999999</v>
      </c>
      <c r="G1632" s="2">
        <v>1135.2</v>
      </c>
      <c r="H1632" s="2">
        <v>1135.3</v>
      </c>
      <c r="I1632" s="2">
        <v>1290.3</v>
      </c>
      <c r="J1632" s="2">
        <v>1405.9</v>
      </c>
      <c r="K1632" s="2">
        <v>1650.1</v>
      </c>
      <c r="L1632" s="2">
        <v>1861.2</v>
      </c>
      <c r="M1632" s="2">
        <v>1959.5</v>
      </c>
      <c r="N1632" s="2">
        <v>1968.2</v>
      </c>
      <c r="O1632" s="2">
        <v>1978.1</v>
      </c>
      <c r="P1632" s="2">
        <v>2019.5</v>
      </c>
      <c r="Q1632" s="2">
        <v>2027</v>
      </c>
      <c r="R1632" s="2">
        <v>8.4</v>
      </c>
      <c r="S1632" s="2" t="s">
        <v>5269</v>
      </c>
      <c r="T1632" s="2">
        <v>8.4</v>
      </c>
    </row>
    <row r="1633" spans="1:20">
      <c r="A1633" s="2" t="s">
        <v>4441</v>
      </c>
      <c r="B1633" s="2" t="s">
        <v>2399</v>
      </c>
      <c r="C1633" s="2" t="s">
        <v>72</v>
      </c>
      <c r="D1633" s="2" t="s">
        <v>224</v>
      </c>
      <c r="E1633" s="2">
        <v>992.5</v>
      </c>
      <c r="F1633" s="2">
        <v>989.7</v>
      </c>
      <c r="G1633" s="2">
        <v>990</v>
      </c>
      <c r="H1633" s="2">
        <v>996.5</v>
      </c>
      <c r="I1633" s="2">
        <v>1098.2</v>
      </c>
      <c r="J1633" s="2">
        <v>1198.7</v>
      </c>
      <c r="K1633" s="2">
        <v>1430.3</v>
      </c>
      <c r="L1633" s="2">
        <v>1629.7</v>
      </c>
      <c r="M1633" s="2">
        <v>1727.9</v>
      </c>
      <c r="N1633" s="2">
        <v>1736.4</v>
      </c>
      <c r="O1633" s="2">
        <v>1745.2</v>
      </c>
      <c r="P1633" s="2">
        <v>1775.2</v>
      </c>
      <c r="Q1633" s="2">
        <v>1782.7</v>
      </c>
      <c r="R1633" s="2">
        <v>278.8</v>
      </c>
      <c r="S1633" s="2" t="s">
        <v>5269</v>
      </c>
      <c r="T1633" s="2">
        <v>278.8</v>
      </c>
    </row>
    <row r="1634" spans="1:20">
      <c r="A1634" s="2" t="s">
        <v>4442</v>
      </c>
      <c r="B1634" s="2" t="s">
        <v>2400</v>
      </c>
      <c r="C1634" s="2" t="s">
        <v>72</v>
      </c>
      <c r="D1634" s="2" t="s">
        <v>224</v>
      </c>
      <c r="E1634" s="2">
        <v>1121.4000000000001</v>
      </c>
      <c r="F1634" s="2">
        <v>1119.5999999999999</v>
      </c>
      <c r="G1634" s="2">
        <v>1116.9000000000001</v>
      </c>
      <c r="H1634" s="2">
        <v>1120.4000000000001</v>
      </c>
      <c r="I1634" s="2">
        <v>1247.8</v>
      </c>
      <c r="J1634" s="2">
        <v>1355</v>
      </c>
      <c r="K1634" s="2">
        <v>1592</v>
      </c>
      <c r="L1634" s="2">
        <v>1795.2</v>
      </c>
      <c r="M1634" s="2">
        <v>1893.5</v>
      </c>
      <c r="N1634" s="2">
        <v>1902.1</v>
      </c>
      <c r="O1634" s="2">
        <v>1911.2</v>
      </c>
      <c r="P1634" s="2">
        <v>1943.4</v>
      </c>
      <c r="Q1634" s="2">
        <v>1950.9</v>
      </c>
      <c r="R1634" s="2">
        <v>139.30000000000001</v>
      </c>
      <c r="S1634" s="2" t="s">
        <v>5269</v>
      </c>
      <c r="T1634" s="2">
        <v>139.30000000000001</v>
      </c>
    </row>
    <row r="1635" spans="1:20">
      <c r="A1635" s="2" t="s">
        <v>4443</v>
      </c>
      <c r="B1635" s="2" t="s">
        <v>2401</v>
      </c>
      <c r="C1635" s="2" t="s">
        <v>72</v>
      </c>
      <c r="D1635" s="2" t="s">
        <v>224</v>
      </c>
      <c r="E1635" s="2">
        <v>1178.7</v>
      </c>
      <c r="F1635" s="2">
        <v>1177.2</v>
      </c>
      <c r="G1635" s="2">
        <v>1173.7</v>
      </c>
      <c r="H1635" s="2">
        <v>1176.4000000000001</v>
      </c>
      <c r="I1635" s="2">
        <v>1309.7</v>
      </c>
      <c r="J1635" s="2">
        <v>1418.2</v>
      </c>
      <c r="K1635" s="2">
        <v>1656.2</v>
      </c>
      <c r="L1635" s="2">
        <v>1860.1</v>
      </c>
      <c r="M1635" s="2">
        <v>1958.5</v>
      </c>
      <c r="N1635" s="2">
        <v>1967</v>
      </c>
      <c r="O1635" s="2">
        <v>1976.2</v>
      </c>
      <c r="P1635" s="2">
        <v>2008.8</v>
      </c>
      <c r="Q1635" s="2">
        <v>2016.2</v>
      </c>
      <c r="R1635" s="2">
        <v>114.8</v>
      </c>
      <c r="S1635" s="2" t="s">
        <v>5269</v>
      </c>
      <c r="T1635" s="2">
        <v>114.8</v>
      </c>
    </row>
    <row r="1636" spans="1:20">
      <c r="A1636" s="2" t="s">
        <v>4444</v>
      </c>
      <c r="B1636" s="2" t="s">
        <v>2403</v>
      </c>
      <c r="C1636" s="2" t="s">
        <v>72</v>
      </c>
      <c r="D1636" s="2" t="s">
        <v>224</v>
      </c>
      <c r="E1636" s="2">
        <v>1089.5999999999999</v>
      </c>
      <c r="F1636" s="2">
        <v>1089.0999999999999</v>
      </c>
      <c r="G1636" s="2">
        <v>1083</v>
      </c>
      <c r="H1636" s="2">
        <v>1082.9000000000001</v>
      </c>
      <c r="I1636" s="2">
        <v>1239.9000000000001</v>
      </c>
      <c r="J1636" s="2">
        <v>1356.5</v>
      </c>
      <c r="K1636" s="2">
        <v>1601.5</v>
      </c>
      <c r="L1636" s="2">
        <v>1813.7</v>
      </c>
      <c r="M1636" s="2">
        <v>1911.9</v>
      </c>
      <c r="N1636" s="2">
        <v>1920.7</v>
      </c>
      <c r="O1636" s="2">
        <v>1930.7</v>
      </c>
      <c r="P1636" s="2">
        <v>1973.9</v>
      </c>
      <c r="Q1636" s="2">
        <v>1981.4</v>
      </c>
      <c r="R1636" s="2">
        <v>61</v>
      </c>
      <c r="S1636" s="2" t="s">
        <v>5269</v>
      </c>
      <c r="T1636" s="2">
        <v>61</v>
      </c>
    </row>
    <row r="1637" spans="1:20">
      <c r="A1637" s="2" t="s">
        <v>4445</v>
      </c>
      <c r="B1637" s="2" t="s">
        <v>2405</v>
      </c>
      <c r="C1637" s="2" t="s">
        <v>72</v>
      </c>
      <c r="D1637" s="2" t="s">
        <v>224</v>
      </c>
      <c r="E1637" s="2">
        <v>606.4</v>
      </c>
      <c r="F1637" s="2">
        <v>608.4</v>
      </c>
      <c r="G1637" s="2">
        <v>597.1</v>
      </c>
      <c r="H1637" s="2">
        <v>597</v>
      </c>
      <c r="I1637" s="2">
        <v>794.4</v>
      </c>
      <c r="J1637" s="2">
        <v>920.6</v>
      </c>
      <c r="K1637" s="2">
        <v>1164.0999999999999</v>
      </c>
      <c r="L1637" s="2">
        <v>1385.1</v>
      </c>
      <c r="M1637" s="2">
        <v>1478.6</v>
      </c>
      <c r="N1637" s="2">
        <v>1487.5</v>
      </c>
      <c r="O1637" s="2">
        <v>1499.2</v>
      </c>
      <c r="P1637" s="2">
        <v>1566.1</v>
      </c>
      <c r="Q1637" s="2">
        <v>1573.2</v>
      </c>
      <c r="R1637" s="2">
        <v>547.6</v>
      </c>
      <c r="S1637" s="2" t="s">
        <v>5269</v>
      </c>
      <c r="T1637" s="2">
        <v>547.6</v>
      </c>
    </row>
    <row r="1638" spans="1:20">
      <c r="A1638" s="2" t="s">
        <v>4446</v>
      </c>
      <c r="B1638" s="2" t="s">
        <v>2406</v>
      </c>
      <c r="C1638" s="2" t="s">
        <v>72</v>
      </c>
      <c r="D1638" s="2" t="s">
        <v>224</v>
      </c>
      <c r="E1638" s="2">
        <v>1300.4000000000001</v>
      </c>
      <c r="F1638" s="2">
        <v>1298.5</v>
      </c>
      <c r="G1638" s="2">
        <v>1296.3</v>
      </c>
      <c r="H1638" s="2">
        <v>1300.3</v>
      </c>
      <c r="I1638" s="2">
        <v>1419.9</v>
      </c>
      <c r="J1638" s="2">
        <v>1522.6</v>
      </c>
      <c r="K1638" s="2">
        <v>1754</v>
      </c>
      <c r="L1638" s="2">
        <v>1950.6</v>
      </c>
      <c r="M1638" s="2">
        <v>2048.5</v>
      </c>
      <c r="N1638" s="2">
        <v>2056.8000000000002</v>
      </c>
      <c r="O1638" s="2">
        <v>2065.1999999999998</v>
      </c>
      <c r="P1638" s="2">
        <v>2089.6999999999998</v>
      </c>
      <c r="Q1638" s="2">
        <v>2097.1</v>
      </c>
      <c r="R1638" s="2">
        <v>239.4</v>
      </c>
      <c r="S1638" s="2" t="s">
        <v>5269</v>
      </c>
      <c r="T1638" s="2">
        <v>239.4</v>
      </c>
    </row>
    <row r="1639" spans="1:20">
      <c r="A1639" s="2" t="s">
        <v>4447</v>
      </c>
      <c r="B1639" s="2" t="s">
        <v>2408</v>
      </c>
      <c r="C1639" s="2" t="s">
        <v>72</v>
      </c>
      <c r="D1639" s="2" t="s">
        <v>224</v>
      </c>
      <c r="E1639" s="2">
        <v>1096.9000000000001</v>
      </c>
      <c r="F1639" s="2">
        <v>1094.5999999999999</v>
      </c>
      <c r="G1639" s="2">
        <v>1093.4000000000001</v>
      </c>
      <c r="H1639" s="2">
        <v>1098.5</v>
      </c>
      <c r="I1639" s="2">
        <v>1211.5999999999999</v>
      </c>
      <c r="J1639" s="2">
        <v>1314.1</v>
      </c>
      <c r="K1639" s="2">
        <v>1546.7</v>
      </c>
      <c r="L1639" s="2">
        <v>1745.8</v>
      </c>
      <c r="M1639" s="2">
        <v>1844</v>
      </c>
      <c r="N1639" s="2">
        <v>1852.4</v>
      </c>
      <c r="O1639" s="2">
        <v>1861.2</v>
      </c>
      <c r="P1639" s="2">
        <v>1889.7</v>
      </c>
      <c r="Q1639" s="2">
        <v>1897.1</v>
      </c>
      <c r="R1639" s="2">
        <v>204.9</v>
      </c>
      <c r="S1639" s="2" t="s">
        <v>5269</v>
      </c>
      <c r="T1639" s="2">
        <v>204.9</v>
      </c>
    </row>
    <row r="1640" spans="1:20">
      <c r="A1640" s="2" t="s">
        <v>4448</v>
      </c>
      <c r="B1640" s="2" t="s">
        <v>2410</v>
      </c>
      <c r="C1640" s="2" t="s">
        <v>72</v>
      </c>
      <c r="D1640" s="2" t="s">
        <v>224</v>
      </c>
      <c r="E1640" s="2">
        <v>856.7</v>
      </c>
      <c r="F1640" s="2">
        <v>857.6</v>
      </c>
      <c r="G1640" s="2">
        <v>848.1</v>
      </c>
      <c r="H1640" s="2">
        <v>844.4</v>
      </c>
      <c r="I1640" s="2">
        <v>1029.7</v>
      </c>
      <c r="J1640" s="2">
        <v>1154.2</v>
      </c>
      <c r="K1640" s="2">
        <v>1402.3</v>
      </c>
      <c r="L1640" s="2">
        <v>1621.8</v>
      </c>
      <c r="M1640" s="2">
        <v>1717.8</v>
      </c>
      <c r="N1640" s="2">
        <v>1726.8</v>
      </c>
      <c r="O1640" s="2">
        <v>1737.9</v>
      </c>
      <c r="P1640" s="2">
        <v>1795.8</v>
      </c>
      <c r="Q1640" s="2">
        <v>1803.1</v>
      </c>
      <c r="R1640" s="2">
        <v>316.60000000000002</v>
      </c>
      <c r="S1640" s="2" t="s">
        <v>5269</v>
      </c>
      <c r="T1640" s="2">
        <v>316.60000000000002</v>
      </c>
    </row>
    <row r="1641" spans="1:20">
      <c r="A1641" s="2" t="s">
        <v>4449</v>
      </c>
      <c r="B1641" s="2" t="s">
        <v>2412</v>
      </c>
      <c r="C1641" s="2" t="s">
        <v>72</v>
      </c>
      <c r="D1641" s="2" t="s">
        <v>224</v>
      </c>
      <c r="E1641" s="2">
        <v>598.20000000000005</v>
      </c>
      <c r="F1641" s="2">
        <v>600.1</v>
      </c>
      <c r="G1641" s="2">
        <v>589.5</v>
      </c>
      <c r="H1641" s="2">
        <v>592.9</v>
      </c>
      <c r="I1641" s="2">
        <v>786.3</v>
      </c>
      <c r="J1641" s="2">
        <v>912.4</v>
      </c>
      <c r="K1641" s="2">
        <v>1155.8</v>
      </c>
      <c r="L1641" s="2">
        <v>1376.8</v>
      </c>
      <c r="M1641" s="2">
        <v>1470.2</v>
      </c>
      <c r="N1641" s="2">
        <v>1479.2</v>
      </c>
      <c r="O1641" s="2">
        <v>1490.9</v>
      </c>
      <c r="P1641" s="2">
        <v>1557.9</v>
      </c>
      <c r="Q1641" s="2">
        <v>1565</v>
      </c>
      <c r="R1641" s="2">
        <v>554.29999999999995</v>
      </c>
      <c r="S1641" s="2" t="s">
        <v>5269</v>
      </c>
      <c r="T1641" s="2">
        <v>554.29999999999995</v>
      </c>
    </row>
    <row r="1642" spans="1:20">
      <c r="A1642" s="2" t="s">
        <v>4450</v>
      </c>
      <c r="B1642" s="2" t="s">
        <v>2414</v>
      </c>
      <c r="C1642" s="2" t="s">
        <v>72</v>
      </c>
      <c r="D1642" s="2" t="s">
        <v>224</v>
      </c>
      <c r="E1642" s="2">
        <v>1101</v>
      </c>
      <c r="F1642" s="2">
        <v>1099.0999999999999</v>
      </c>
      <c r="G1642" s="2">
        <v>1096.8</v>
      </c>
      <c r="H1642" s="2">
        <v>1100.8</v>
      </c>
      <c r="I1642" s="2">
        <v>1224.5</v>
      </c>
      <c r="J1642" s="2">
        <v>1330.6</v>
      </c>
      <c r="K1642" s="2">
        <v>1566.7</v>
      </c>
      <c r="L1642" s="2">
        <v>1769.1</v>
      </c>
      <c r="M1642" s="2">
        <v>1867.5</v>
      </c>
      <c r="N1642" s="2">
        <v>1876</v>
      </c>
      <c r="O1642" s="2">
        <v>1885</v>
      </c>
      <c r="P1642" s="2">
        <v>1916.7</v>
      </c>
      <c r="Q1642" s="2">
        <v>1924.2</v>
      </c>
      <c r="R1642" s="2">
        <v>160.1</v>
      </c>
      <c r="S1642" s="2" t="s">
        <v>5269</v>
      </c>
      <c r="T1642" s="2">
        <v>160.1</v>
      </c>
    </row>
    <row r="1643" spans="1:20">
      <c r="A1643" s="2" t="s">
        <v>4451</v>
      </c>
      <c r="B1643" s="2" t="s">
        <v>2416</v>
      </c>
      <c r="C1643" s="2" t="s">
        <v>72</v>
      </c>
      <c r="D1643" s="2" t="s">
        <v>224</v>
      </c>
      <c r="E1643" s="2">
        <v>1152.8</v>
      </c>
      <c r="F1643" s="2">
        <v>1154.0999999999999</v>
      </c>
      <c r="G1643" s="2">
        <v>1143.5</v>
      </c>
      <c r="H1643" s="2">
        <v>1138.3</v>
      </c>
      <c r="I1643" s="2">
        <v>1328</v>
      </c>
      <c r="J1643" s="2">
        <v>1452.3</v>
      </c>
      <c r="K1643" s="2">
        <v>1700.4</v>
      </c>
      <c r="L1643" s="2">
        <v>1919.6</v>
      </c>
      <c r="M1643" s="2">
        <v>2015.9</v>
      </c>
      <c r="N1643" s="2">
        <v>2024.8</v>
      </c>
      <c r="O1643" s="2">
        <v>2035.9</v>
      </c>
      <c r="P1643" s="2">
        <v>2091.8000000000002</v>
      </c>
      <c r="Q1643" s="2">
        <v>2099.1999999999998</v>
      </c>
      <c r="R1643" s="2">
        <v>221.1</v>
      </c>
      <c r="S1643" s="2" t="s">
        <v>5269</v>
      </c>
      <c r="T1643" s="2">
        <v>221.1</v>
      </c>
    </row>
    <row r="1644" spans="1:20">
      <c r="A1644" s="2" t="s">
        <v>4452</v>
      </c>
      <c r="B1644" s="2" t="s">
        <v>2418</v>
      </c>
      <c r="C1644" s="2" t="s">
        <v>72</v>
      </c>
      <c r="D1644" s="2" t="s">
        <v>224</v>
      </c>
      <c r="E1644" s="2">
        <v>1115.0999999999999</v>
      </c>
      <c r="F1644" s="2">
        <v>1115.2</v>
      </c>
      <c r="G1644" s="2">
        <v>1107.7</v>
      </c>
      <c r="H1644" s="2">
        <v>1106</v>
      </c>
      <c r="I1644" s="2">
        <v>1274.0999999999999</v>
      </c>
      <c r="J1644" s="2">
        <v>1393.6</v>
      </c>
      <c r="K1644" s="2">
        <v>1640.3</v>
      </c>
      <c r="L1644" s="2">
        <v>1855.1</v>
      </c>
      <c r="M1644" s="2">
        <v>1952.9</v>
      </c>
      <c r="N1644" s="2">
        <v>1961.7</v>
      </c>
      <c r="O1644" s="2">
        <v>1972.1</v>
      </c>
      <c r="P1644" s="2">
        <v>2019</v>
      </c>
      <c r="Q1644" s="2">
        <v>2026.4</v>
      </c>
      <c r="R1644" s="2">
        <v>79.5</v>
      </c>
      <c r="S1644" s="2" t="s">
        <v>5269</v>
      </c>
      <c r="T1644" s="2">
        <v>79.5</v>
      </c>
    </row>
    <row r="1645" spans="1:20">
      <c r="A1645" s="2" t="s">
        <v>4453</v>
      </c>
      <c r="B1645" s="2" t="s">
        <v>2419</v>
      </c>
      <c r="C1645" s="2" t="s">
        <v>72</v>
      </c>
      <c r="D1645" s="2" t="s">
        <v>224</v>
      </c>
      <c r="E1645" s="2">
        <v>1070.5999999999999</v>
      </c>
      <c r="F1645" s="2">
        <v>1067.7</v>
      </c>
      <c r="G1645" s="2">
        <v>1068.2</v>
      </c>
      <c r="H1645" s="2">
        <v>1075</v>
      </c>
      <c r="I1645" s="2">
        <v>1172</v>
      </c>
      <c r="J1645" s="2">
        <v>1269</v>
      </c>
      <c r="K1645" s="2">
        <v>1496.1</v>
      </c>
      <c r="L1645" s="2">
        <v>1690.7</v>
      </c>
      <c r="M1645" s="2">
        <v>1788.5</v>
      </c>
      <c r="N1645" s="2">
        <v>1796.8</v>
      </c>
      <c r="O1645" s="2">
        <v>1805.2</v>
      </c>
      <c r="P1645" s="2">
        <v>1829.9</v>
      </c>
      <c r="Q1645" s="2">
        <v>1837.4</v>
      </c>
      <c r="R1645" s="2">
        <v>272.5</v>
      </c>
      <c r="S1645" s="2" t="s">
        <v>5269</v>
      </c>
      <c r="T1645" s="2">
        <v>272.5</v>
      </c>
    </row>
    <row r="1646" spans="1:20">
      <c r="A1646" s="2" t="s">
        <v>4454</v>
      </c>
      <c r="B1646" s="2" t="s">
        <v>2420</v>
      </c>
      <c r="C1646" s="2" t="s">
        <v>72</v>
      </c>
      <c r="D1646" s="2" t="s">
        <v>224</v>
      </c>
      <c r="E1646" s="2">
        <v>1161.5</v>
      </c>
      <c r="F1646" s="2">
        <v>1159.4000000000001</v>
      </c>
      <c r="G1646" s="2">
        <v>1157.8</v>
      </c>
      <c r="H1646" s="2">
        <v>1162.4000000000001</v>
      </c>
      <c r="I1646" s="2">
        <v>1278.3</v>
      </c>
      <c r="J1646" s="2">
        <v>1380.9</v>
      </c>
      <c r="K1646" s="2">
        <v>1613.1</v>
      </c>
      <c r="L1646" s="2">
        <v>1811.4</v>
      </c>
      <c r="M1646" s="2">
        <v>1909.5</v>
      </c>
      <c r="N1646" s="2">
        <v>1917.9</v>
      </c>
      <c r="O1646" s="2">
        <v>1926.5</v>
      </c>
      <c r="P1646" s="2">
        <v>1953.6</v>
      </c>
      <c r="Q1646" s="2">
        <v>1961</v>
      </c>
      <c r="R1646" s="2">
        <v>192.6</v>
      </c>
      <c r="S1646" s="2" t="s">
        <v>5269</v>
      </c>
      <c r="T1646" s="2">
        <v>192.6</v>
      </c>
    </row>
    <row r="1647" spans="1:20">
      <c r="A1647" s="2" t="s">
        <v>4455</v>
      </c>
      <c r="B1647" s="2" t="s">
        <v>2422</v>
      </c>
      <c r="C1647" s="2" t="s">
        <v>72</v>
      </c>
      <c r="D1647" s="2" t="s">
        <v>224</v>
      </c>
      <c r="E1647" s="2">
        <v>607.20000000000005</v>
      </c>
      <c r="F1647" s="2">
        <v>609.20000000000005</v>
      </c>
      <c r="G1647" s="2">
        <v>597.9</v>
      </c>
      <c r="H1647" s="2">
        <v>597.4</v>
      </c>
      <c r="I1647" s="2">
        <v>795.2</v>
      </c>
      <c r="J1647" s="2">
        <v>921.3</v>
      </c>
      <c r="K1647" s="2">
        <v>1164.9000000000001</v>
      </c>
      <c r="L1647" s="2">
        <v>1385.9</v>
      </c>
      <c r="M1647" s="2">
        <v>1479.4</v>
      </c>
      <c r="N1647" s="2">
        <v>1488.3</v>
      </c>
      <c r="O1647" s="2">
        <v>1500</v>
      </c>
      <c r="P1647" s="2">
        <v>1566.9</v>
      </c>
      <c r="Q1647" s="2">
        <v>1574</v>
      </c>
      <c r="R1647" s="2">
        <v>547</v>
      </c>
      <c r="S1647" s="2" t="s">
        <v>5269</v>
      </c>
      <c r="T1647" s="2">
        <v>547</v>
      </c>
    </row>
    <row r="1648" spans="1:20">
      <c r="A1648" s="2" t="s">
        <v>4456</v>
      </c>
      <c r="B1648" s="2" t="s">
        <v>2423</v>
      </c>
      <c r="C1648" s="2" t="s">
        <v>72</v>
      </c>
      <c r="D1648" s="2" t="s">
        <v>224</v>
      </c>
      <c r="E1648" s="2">
        <v>1307.3</v>
      </c>
      <c r="F1648" s="2">
        <v>1305.5999999999999</v>
      </c>
      <c r="G1648" s="2">
        <v>1302.5999999999999</v>
      </c>
      <c r="H1648" s="2">
        <v>1305.7</v>
      </c>
      <c r="I1648" s="2">
        <v>1433.5</v>
      </c>
      <c r="J1648" s="2">
        <v>1539.1</v>
      </c>
      <c r="K1648" s="2">
        <v>1773.6</v>
      </c>
      <c r="L1648" s="2">
        <v>1973.3</v>
      </c>
      <c r="M1648" s="2">
        <v>2071.4</v>
      </c>
      <c r="N1648" s="2">
        <v>2079.9</v>
      </c>
      <c r="O1648" s="2">
        <v>2088.6</v>
      </c>
      <c r="P1648" s="2">
        <v>2116</v>
      </c>
      <c r="Q1648" s="2">
        <v>2123.5</v>
      </c>
      <c r="R1648" s="2">
        <v>213.5</v>
      </c>
      <c r="S1648" s="2" t="s">
        <v>5269</v>
      </c>
      <c r="T1648" s="2">
        <v>213.5</v>
      </c>
    </row>
    <row r="1649" spans="1:20">
      <c r="A1649" s="2" t="s">
        <v>4457</v>
      </c>
      <c r="B1649" s="2" t="s">
        <v>2424</v>
      </c>
      <c r="C1649" s="2" t="s">
        <v>72</v>
      </c>
      <c r="D1649" s="2" t="s">
        <v>224</v>
      </c>
      <c r="E1649" s="2">
        <v>1304.2</v>
      </c>
      <c r="F1649" s="2">
        <v>1302.5999999999999</v>
      </c>
      <c r="G1649" s="2">
        <v>1299.5999999999999</v>
      </c>
      <c r="H1649" s="2">
        <v>1302.7</v>
      </c>
      <c r="I1649" s="2">
        <v>1430.4</v>
      </c>
      <c r="J1649" s="2">
        <v>1536</v>
      </c>
      <c r="K1649" s="2">
        <v>1770.5</v>
      </c>
      <c r="L1649" s="2">
        <v>1970.2</v>
      </c>
      <c r="M1649" s="2">
        <v>2068.4</v>
      </c>
      <c r="N1649" s="2">
        <v>2076.8000000000002</v>
      </c>
      <c r="O1649" s="2">
        <v>2085.5</v>
      </c>
      <c r="P1649" s="2">
        <v>2113</v>
      </c>
      <c r="Q1649" s="2">
        <v>2120.4</v>
      </c>
      <c r="R1649" s="2">
        <v>211.4</v>
      </c>
      <c r="S1649" s="2" t="s">
        <v>5269</v>
      </c>
      <c r="T1649" s="2">
        <v>211.4</v>
      </c>
    </row>
    <row r="1650" spans="1:20">
      <c r="A1650" s="2" t="s">
        <v>4458</v>
      </c>
      <c r="B1650" s="2" t="s">
        <v>2425</v>
      </c>
      <c r="C1650" s="2" t="s">
        <v>72</v>
      </c>
      <c r="D1650" s="2" t="s">
        <v>224</v>
      </c>
      <c r="E1650" s="2">
        <v>1333.5</v>
      </c>
      <c r="F1650" s="2">
        <v>1332.1</v>
      </c>
      <c r="G1650" s="2">
        <v>1328.5</v>
      </c>
      <c r="H1650" s="2">
        <v>1330.9</v>
      </c>
      <c r="I1650" s="2">
        <v>1464.2</v>
      </c>
      <c r="J1650" s="2">
        <v>1571.6</v>
      </c>
      <c r="K1650" s="2">
        <v>1807.8</v>
      </c>
      <c r="L1650" s="2">
        <v>2009.2</v>
      </c>
      <c r="M1650" s="2">
        <v>2107.5</v>
      </c>
      <c r="N1650" s="2">
        <v>2116</v>
      </c>
      <c r="O1650" s="2">
        <v>2124.8000000000002</v>
      </c>
      <c r="P1650" s="2">
        <v>2153.8000000000002</v>
      </c>
      <c r="Q1650" s="2">
        <v>2161.3000000000002</v>
      </c>
      <c r="R1650" s="2">
        <v>217.1</v>
      </c>
      <c r="S1650" s="2" t="s">
        <v>5269</v>
      </c>
      <c r="T1650" s="2">
        <v>217.1</v>
      </c>
    </row>
    <row r="1651" spans="1:20">
      <c r="A1651" s="2" t="s">
        <v>4459</v>
      </c>
      <c r="B1651" s="2" t="s">
        <v>2426</v>
      </c>
      <c r="C1651" s="2" t="s">
        <v>72</v>
      </c>
      <c r="D1651" s="2" t="s">
        <v>224</v>
      </c>
      <c r="E1651" s="2">
        <v>608.29999999999995</v>
      </c>
      <c r="F1651" s="2">
        <v>611.20000000000005</v>
      </c>
      <c r="G1651" s="2">
        <v>597.70000000000005</v>
      </c>
      <c r="H1651" s="2">
        <v>593.5</v>
      </c>
      <c r="I1651" s="2">
        <v>798.2</v>
      </c>
      <c r="J1651" s="2">
        <v>924</v>
      </c>
      <c r="K1651" s="2">
        <v>1166.7</v>
      </c>
      <c r="L1651" s="2">
        <v>1387.7</v>
      </c>
      <c r="M1651" s="2">
        <v>1480.9</v>
      </c>
      <c r="N1651" s="2">
        <v>1489.8</v>
      </c>
      <c r="O1651" s="2">
        <v>1501.6</v>
      </c>
      <c r="P1651" s="2">
        <v>1569.2</v>
      </c>
      <c r="Q1651" s="2">
        <v>1576.3</v>
      </c>
      <c r="R1651" s="2">
        <v>550.20000000000005</v>
      </c>
      <c r="S1651" s="2" t="s">
        <v>5269</v>
      </c>
      <c r="T1651" s="2">
        <v>550.20000000000005</v>
      </c>
    </row>
    <row r="1652" spans="1:20">
      <c r="A1652" s="2" t="s">
        <v>4460</v>
      </c>
      <c r="B1652" s="2" t="s">
        <v>2428</v>
      </c>
      <c r="C1652" s="2" t="s">
        <v>72</v>
      </c>
      <c r="D1652" s="2" t="s">
        <v>224</v>
      </c>
      <c r="E1652" s="2">
        <v>606.29999999999995</v>
      </c>
      <c r="F1652" s="2">
        <v>608.70000000000005</v>
      </c>
      <c r="G1652" s="2">
        <v>596.4</v>
      </c>
      <c r="H1652" s="2">
        <v>594.79999999999995</v>
      </c>
      <c r="I1652" s="2">
        <v>795.2</v>
      </c>
      <c r="J1652" s="2">
        <v>921.3</v>
      </c>
      <c r="K1652" s="2">
        <v>1164.4000000000001</v>
      </c>
      <c r="L1652" s="2">
        <v>1385.5</v>
      </c>
      <c r="M1652" s="2">
        <v>1478.8</v>
      </c>
      <c r="N1652" s="2">
        <v>1487.7</v>
      </c>
      <c r="O1652" s="2">
        <v>1499.4</v>
      </c>
      <c r="P1652" s="2">
        <v>1566.6</v>
      </c>
      <c r="Q1652" s="2">
        <v>1573.7</v>
      </c>
      <c r="R1652" s="2">
        <v>549.29999999999995</v>
      </c>
      <c r="S1652" s="2" t="s">
        <v>5269</v>
      </c>
      <c r="T1652" s="2">
        <v>549.29999999999995</v>
      </c>
    </row>
    <row r="1653" spans="1:20">
      <c r="A1653" s="2" t="s">
        <v>4461</v>
      </c>
      <c r="B1653" s="2" t="s">
        <v>2429</v>
      </c>
      <c r="C1653" s="2" t="s">
        <v>72</v>
      </c>
      <c r="D1653" s="2" t="s">
        <v>224</v>
      </c>
      <c r="E1653" s="2">
        <v>1300.0999999999999</v>
      </c>
      <c r="F1653" s="2">
        <v>1298.0999999999999</v>
      </c>
      <c r="G1653" s="2">
        <v>1296</v>
      </c>
      <c r="H1653" s="2">
        <v>1300</v>
      </c>
      <c r="I1653" s="2">
        <v>1419.5</v>
      </c>
      <c r="J1653" s="2">
        <v>1522.2</v>
      </c>
      <c r="K1653" s="2">
        <v>1753.5</v>
      </c>
      <c r="L1653" s="2">
        <v>1950.1</v>
      </c>
      <c r="M1653" s="2">
        <v>2048</v>
      </c>
      <c r="N1653" s="2">
        <v>2056.4</v>
      </c>
      <c r="O1653" s="2">
        <v>2064.8000000000002</v>
      </c>
      <c r="P1653" s="2">
        <v>2089.1999999999998</v>
      </c>
      <c r="Q1653" s="2">
        <v>2096.6999999999998</v>
      </c>
      <c r="R1653" s="2">
        <v>239.4</v>
      </c>
      <c r="S1653" s="2" t="s">
        <v>5269</v>
      </c>
      <c r="T1653" s="2">
        <v>239.4</v>
      </c>
    </row>
    <row r="1654" spans="1:20">
      <c r="A1654" s="2" t="s">
        <v>4462</v>
      </c>
      <c r="B1654" s="2" t="s">
        <v>2430</v>
      </c>
      <c r="C1654" s="2" t="s">
        <v>72</v>
      </c>
      <c r="D1654" s="2" t="s">
        <v>224</v>
      </c>
      <c r="E1654" s="2">
        <v>595.6</v>
      </c>
      <c r="F1654" s="2">
        <v>597.1</v>
      </c>
      <c r="G1654" s="2">
        <v>588.1</v>
      </c>
      <c r="H1654" s="2">
        <v>594</v>
      </c>
      <c r="I1654" s="2">
        <v>782.8</v>
      </c>
      <c r="J1654" s="2">
        <v>908.9</v>
      </c>
      <c r="K1654" s="2">
        <v>1152.5</v>
      </c>
      <c r="L1654" s="2">
        <v>1373.6</v>
      </c>
      <c r="M1654" s="2">
        <v>1467.1</v>
      </c>
      <c r="N1654" s="2">
        <v>1476</v>
      </c>
      <c r="O1654" s="2">
        <v>1487.7</v>
      </c>
      <c r="P1654" s="2">
        <v>1554.5</v>
      </c>
      <c r="Q1654" s="2">
        <v>1561.6</v>
      </c>
      <c r="R1654" s="2">
        <v>555.6</v>
      </c>
      <c r="S1654" s="2" t="s">
        <v>5269</v>
      </c>
      <c r="T1654" s="2">
        <v>555.6</v>
      </c>
    </row>
    <row r="1655" spans="1:20">
      <c r="A1655" s="2" t="s">
        <v>4463</v>
      </c>
      <c r="B1655" s="2" t="s">
        <v>2431</v>
      </c>
      <c r="C1655" s="2" t="s">
        <v>72</v>
      </c>
      <c r="D1655" s="2" t="s">
        <v>224</v>
      </c>
      <c r="E1655" s="2">
        <v>1319.5</v>
      </c>
      <c r="F1655" s="2">
        <v>1317.9</v>
      </c>
      <c r="G1655" s="2">
        <v>1314.6</v>
      </c>
      <c r="H1655" s="2">
        <v>1317.3</v>
      </c>
      <c r="I1655" s="2">
        <v>1448.1</v>
      </c>
      <c r="J1655" s="2">
        <v>1554.8</v>
      </c>
      <c r="K1655" s="2">
        <v>1790.3</v>
      </c>
      <c r="L1655" s="2">
        <v>1991</v>
      </c>
      <c r="M1655" s="2">
        <v>2089.1999999999998</v>
      </c>
      <c r="N1655" s="2">
        <v>2097.6999999999998</v>
      </c>
      <c r="O1655" s="2">
        <v>2106.5</v>
      </c>
      <c r="P1655" s="2">
        <v>2134.8000000000002</v>
      </c>
      <c r="Q1655" s="2">
        <v>2142.3000000000002</v>
      </c>
      <c r="R1655" s="2">
        <v>212.7</v>
      </c>
      <c r="S1655" s="2" t="s">
        <v>5269</v>
      </c>
      <c r="T1655" s="2">
        <v>212.7</v>
      </c>
    </row>
    <row r="1656" spans="1:20">
      <c r="A1656" s="2" t="s">
        <v>4464</v>
      </c>
      <c r="B1656" s="2" t="s">
        <v>2433</v>
      </c>
      <c r="C1656" s="2" t="s">
        <v>72</v>
      </c>
      <c r="D1656" s="2" t="s">
        <v>224</v>
      </c>
      <c r="E1656" s="2">
        <v>1019.7</v>
      </c>
      <c r="F1656" s="2">
        <v>1020.2</v>
      </c>
      <c r="G1656" s="2">
        <v>1011.5</v>
      </c>
      <c r="H1656" s="2">
        <v>1008.5</v>
      </c>
      <c r="I1656" s="2">
        <v>1186.5999999999999</v>
      </c>
      <c r="J1656" s="2">
        <v>1308.8</v>
      </c>
      <c r="K1656" s="2">
        <v>1556.8</v>
      </c>
      <c r="L1656" s="2">
        <v>1774.4</v>
      </c>
      <c r="M1656" s="2">
        <v>1871.4</v>
      </c>
      <c r="N1656" s="2">
        <v>1880.3</v>
      </c>
      <c r="O1656" s="2">
        <v>1891.1</v>
      </c>
      <c r="P1656" s="2">
        <v>1943.5</v>
      </c>
      <c r="Q1656" s="2">
        <v>1950.9</v>
      </c>
      <c r="R1656" s="2">
        <v>174.1</v>
      </c>
      <c r="S1656" s="2" t="s">
        <v>5269</v>
      </c>
      <c r="T1656" s="2">
        <v>174.1</v>
      </c>
    </row>
    <row r="1657" spans="1:20">
      <c r="A1657" s="2" t="s">
        <v>4465</v>
      </c>
      <c r="B1657" s="2" t="s">
        <v>2434</v>
      </c>
      <c r="C1657" s="2" t="s">
        <v>72</v>
      </c>
      <c r="D1657" s="2" t="s">
        <v>224</v>
      </c>
      <c r="E1657" s="2">
        <v>1141.5999999999999</v>
      </c>
      <c r="F1657" s="2">
        <v>1141.3</v>
      </c>
      <c r="G1657" s="2">
        <v>1134.7</v>
      </c>
      <c r="H1657" s="2">
        <v>1134.0999999999999</v>
      </c>
      <c r="I1657" s="2">
        <v>1294.4000000000001</v>
      </c>
      <c r="J1657" s="2">
        <v>1411.5</v>
      </c>
      <c r="K1657" s="2">
        <v>1656.8</v>
      </c>
      <c r="L1657" s="2">
        <v>1869.3</v>
      </c>
      <c r="M1657" s="2">
        <v>1967.4</v>
      </c>
      <c r="N1657" s="2">
        <v>1976.2</v>
      </c>
      <c r="O1657" s="2">
        <v>1986.3</v>
      </c>
      <c r="P1657" s="2">
        <v>2029.6</v>
      </c>
      <c r="Q1657" s="2">
        <v>2037.1</v>
      </c>
      <c r="R1657" s="2">
        <v>30</v>
      </c>
      <c r="S1657" s="2" t="s">
        <v>5269</v>
      </c>
      <c r="T1657" s="2">
        <v>30</v>
      </c>
    </row>
    <row r="1658" spans="1:20">
      <c r="A1658" s="2" t="s">
        <v>4466</v>
      </c>
      <c r="B1658" s="2" t="s">
        <v>2435</v>
      </c>
      <c r="C1658" s="2" t="s">
        <v>72</v>
      </c>
      <c r="D1658" s="2" t="s">
        <v>224</v>
      </c>
      <c r="E1658" s="2">
        <v>628.5</v>
      </c>
      <c r="F1658" s="2">
        <v>630.29999999999995</v>
      </c>
      <c r="G1658" s="2">
        <v>618.9</v>
      </c>
      <c r="H1658" s="2">
        <v>615.6</v>
      </c>
      <c r="I1658" s="2">
        <v>815.1</v>
      </c>
      <c r="J1658" s="2">
        <v>941.4</v>
      </c>
      <c r="K1658" s="2">
        <v>1185.7</v>
      </c>
      <c r="L1658" s="2">
        <v>1406.7</v>
      </c>
      <c r="M1658" s="2">
        <v>1500.3</v>
      </c>
      <c r="N1658" s="2">
        <v>1509.3</v>
      </c>
      <c r="O1658" s="2">
        <v>1520.9</v>
      </c>
      <c r="P1658" s="2">
        <v>1587.3</v>
      </c>
      <c r="Q1658" s="2">
        <v>1594.4</v>
      </c>
      <c r="R1658" s="2">
        <v>528.5</v>
      </c>
      <c r="S1658" s="2" t="s">
        <v>5269</v>
      </c>
      <c r="T1658" s="2">
        <v>528.5</v>
      </c>
    </row>
    <row r="1659" spans="1:20">
      <c r="A1659" s="2" t="s">
        <v>4467</v>
      </c>
      <c r="B1659" s="2" t="s">
        <v>2437</v>
      </c>
      <c r="C1659" s="2" t="s">
        <v>72</v>
      </c>
      <c r="D1659" s="2" t="s">
        <v>224</v>
      </c>
      <c r="E1659" s="2">
        <v>1175.7</v>
      </c>
      <c r="F1659" s="2">
        <v>1174.9000000000001</v>
      </c>
      <c r="G1659" s="2">
        <v>1169.5</v>
      </c>
      <c r="H1659" s="2">
        <v>1170.0999999999999</v>
      </c>
      <c r="I1659" s="2">
        <v>1320.6</v>
      </c>
      <c r="J1659" s="2">
        <v>1434.7</v>
      </c>
      <c r="K1659" s="2">
        <v>1677.5</v>
      </c>
      <c r="L1659" s="2">
        <v>1886.9</v>
      </c>
      <c r="M1659" s="2">
        <v>1985.3</v>
      </c>
      <c r="N1659" s="2">
        <v>1994</v>
      </c>
      <c r="O1659" s="2">
        <v>2003.7</v>
      </c>
      <c r="P1659" s="2">
        <v>2042.7</v>
      </c>
      <c r="Q1659" s="2">
        <v>2050.1</v>
      </c>
      <c r="R1659" s="2">
        <v>34.299999999999997</v>
      </c>
      <c r="S1659" s="2" t="s">
        <v>5269</v>
      </c>
      <c r="T1659" s="2">
        <v>34.299999999999997</v>
      </c>
    </row>
    <row r="1660" spans="1:20">
      <c r="A1660" s="2" t="s">
        <v>4468</v>
      </c>
      <c r="B1660" s="2" t="s">
        <v>2439</v>
      </c>
      <c r="C1660" s="2" t="s">
        <v>72</v>
      </c>
      <c r="D1660" s="2" t="s">
        <v>224</v>
      </c>
      <c r="E1660" s="2">
        <v>1208.4000000000001</v>
      </c>
      <c r="F1660" s="2">
        <v>1207.3</v>
      </c>
      <c r="G1660" s="2">
        <v>1202.7</v>
      </c>
      <c r="H1660" s="2">
        <v>1204.0999999999999</v>
      </c>
      <c r="I1660" s="2">
        <v>1347.3</v>
      </c>
      <c r="J1660" s="2">
        <v>1458.9</v>
      </c>
      <c r="K1660" s="2">
        <v>1699.5</v>
      </c>
      <c r="L1660" s="2">
        <v>1906.2</v>
      </c>
      <c r="M1660" s="2">
        <v>2004.7</v>
      </c>
      <c r="N1660" s="2">
        <v>2013.3</v>
      </c>
      <c r="O1660" s="2">
        <v>2022.7</v>
      </c>
      <c r="P1660" s="2">
        <v>2058.1999999999998</v>
      </c>
      <c r="Q1660" s="2">
        <v>2065.6999999999998</v>
      </c>
      <c r="R1660" s="2">
        <v>84.3</v>
      </c>
      <c r="S1660" s="2" t="s">
        <v>5269</v>
      </c>
      <c r="T1660" s="2">
        <v>84.3</v>
      </c>
    </row>
    <row r="1661" spans="1:20">
      <c r="A1661" s="2" t="s">
        <v>4469</v>
      </c>
      <c r="B1661" s="2" t="s">
        <v>2440</v>
      </c>
      <c r="C1661" s="2" t="s">
        <v>72</v>
      </c>
      <c r="D1661" s="2" t="s">
        <v>224</v>
      </c>
      <c r="E1661" s="2">
        <v>963.7</v>
      </c>
      <c r="F1661" s="2">
        <v>964.2</v>
      </c>
      <c r="G1661" s="2">
        <v>955.4</v>
      </c>
      <c r="H1661" s="2">
        <v>952.4</v>
      </c>
      <c r="I1661" s="2">
        <v>1131.5999999999999</v>
      </c>
      <c r="J1661" s="2">
        <v>1254.3</v>
      </c>
      <c r="K1661" s="2">
        <v>1502.4</v>
      </c>
      <c r="L1661" s="2">
        <v>1720.5</v>
      </c>
      <c r="M1661" s="2">
        <v>1817.3</v>
      </c>
      <c r="N1661" s="2">
        <v>1826.3</v>
      </c>
      <c r="O1661" s="2">
        <v>1837.1</v>
      </c>
      <c r="P1661" s="2">
        <v>1890.9</v>
      </c>
      <c r="Q1661" s="2">
        <v>1898.2</v>
      </c>
      <c r="R1661" s="2">
        <v>216.8</v>
      </c>
      <c r="S1661" s="2" t="s">
        <v>5269</v>
      </c>
      <c r="T1661" s="2">
        <v>216.8</v>
      </c>
    </row>
    <row r="1662" spans="1:20">
      <c r="A1662" s="2" t="s">
        <v>4470</v>
      </c>
      <c r="B1662" s="2" t="s">
        <v>2442</v>
      </c>
      <c r="C1662" s="2" t="s">
        <v>72</v>
      </c>
      <c r="D1662" s="2" t="s">
        <v>224</v>
      </c>
      <c r="E1662" s="2">
        <v>607</v>
      </c>
      <c r="F1662" s="2">
        <v>608.70000000000005</v>
      </c>
      <c r="G1662" s="2">
        <v>598.1</v>
      </c>
      <c r="H1662" s="2">
        <v>598.70000000000005</v>
      </c>
      <c r="I1662" s="2">
        <v>794.2</v>
      </c>
      <c r="J1662" s="2">
        <v>920.4</v>
      </c>
      <c r="K1662" s="2">
        <v>1164.2</v>
      </c>
      <c r="L1662" s="2">
        <v>1385.2</v>
      </c>
      <c r="M1662" s="2">
        <v>1478.8</v>
      </c>
      <c r="N1662" s="2">
        <v>1487.7</v>
      </c>
      <c r="O1662" s="2">
        <v>1499.4</v>
      </c>
      <c r="P1662" s="2">
        <v>1566</v>
      </c>
      <c r="Q1662" s="2">
        <v>1573.2</v>
      </c>
      <c r="R1662" s="2">
        <v>546.20000000000005</v>
      </c>
      <c r="S1662" s="2" t="s">
        <v>5269</v>
      </c>
      <c r="T1662" s="2">
        <v>546.20000000000005</v>
      </c>
    </row>
    <row r="1663" spans="1:20">
      <c r="A1663" s="2" t="s">
        <v>4471</v>
      </c>
      <c r="B1663" s="2" t="s">
        <v>2443</v>
      </c>
      <c r="C1663" s="2" t="s">
        <v>72</v>
      </c>
      <c r="D1663" s="2" t="s">
        <v>224</v>
      </c>
      <c r="E1663" s="2">
        <v>1220</v>
      </c>
      <c r="F1663" s="2">
        <v>1219.2</v>
      </c>
      <c r="G1663" s="2">
        <v>1213.9000000000001</v>
      </c>
      <c r="H1663" s="2">
        <v>1214.5999999999999</v>
      </c>
      <c r="I1663" s="2">
        <v>1363.7</v>
      </c>
      <c r="J1663" s="2">
        <v>1477.1</v>
      </c>
      <c r="K1663" s="2">
        <v>1719.3</v>
      </c>
      <c r="L1663" s="2">
        <v>1927.8</v>
      </c>
      <c r="M1663" s="2">
        <v>2026.2</v>
      </c>
      <c r="N1663" s="2">
        <v>2034.9</v>
      </c>
      <c r="O1663" s="2">
        <v>2044.5</v>
      </c>
      <c r="P1663" s="2">
        <v>2082</v>
      </c>
      <c r="Q1663" s="2">
        <v>2089.5</v>
      </c>
      <c r="R1663" s="2">
        <v>75.5</v>
      </c>
      <c r="S1663" s="2" t="s">
        <v>5269</v>
      </c>
      <c r="T1663" s="2">
        <v>75.5</v>
      </c>
    </row>
    <row r="1664" spans="1:20">
      <c r="A1664" s="2" t="s">
        <v>4472</v>
      </c>
      <c r="B1664" s="2" t="s">
        <v>2444</v>
      </c>
      <c r="C1664" s="2" t="s">
        <v>72</v>
      </c>
      <c r="D1664" s="2" t="s">
        <v>224</v>
      </c>
      <c r="E1664" s="2">
        <v>1082.4000000000001</v>
      </c>
      <c r="F1664" s="2">
        <v>1082.2</v>
      </c>
      <c r="G1664" s="2">
        <v>1075.0999999999999</v>
      </c>
      <c r="H1664" s="2">
        <v>1074</v>
      </c>
      <c r="I1664" s="2">
        <v>1239.0999999999999</v>
      </c>
      <c r="J1664" s="2">
        <v>1357.9</v>
      </c>
      <c r="K1664" s="2">
        <v>1604.4</v>
      </c>
      <c r="L1664" s="2">
        <v>1818.7</v>
      </c>
      <c r="M1664" s="2">
        <v>1916.6</v>
      </c>
      <c r="N1664" s="2">
        <v>1925.4</v>
      </c>
      <c r="O1664" s="2">
        <v>1935.7</v>
      </c>
      <c r="P1664" s="2">
        <v>1982.1</v>
      </c>
      <c r="Q1664" s="2">
        <v>1989.5</v>
      </c>
      <c r="R1664" s="2">
        <v>84.6</v>
      </c>
      <c r="S1664" s="2" t="s">
        <v>5269</v>
      </c>
      <c r="T1664" s="2">
        <v>84.6</v>
      </c>
    </row>
    <row r="1665" spans="1:20">
      <c r="A1665" s="2" t="s">
        <v>4473</v>
      </c>
      <c r="B1665" s="2" t="s">
        <v>2445</v>
      </c>
      <c r="C1665" s="2" t="s">
        <v>72</v>
      </c>
      <c r="D1665" s="2" t="s">
        <v>224</v>
      </c>
      <c r="E1665" s="2">
        <v>1074.5999999999999</v>
      </c>
      <c r="F1665" s="2">
        <v>1076.2</v>
      </c>
      <c r="G1665" s="2">
        <v>1064.9000000000001</v>
      </c>
      <c r="H1665" s="2">
        <v>1058.8</v>
      </c>
      <c r="I1665" s="2">
        <v>1253.7</v>
      </c>
      <c r="J1665" s="2">
        <v>1379</v>
      </c>
      <c r="K1665" s="2">
        <v>1626.7</v>
      </c>
      <c r="L1665" s="2">
        <v>1846.9</v>
      </c>
      <c r="M1665" s="2">
        <v>1942.4</v>
      </c>
      <c r="N1665" s="2">
        <v>1951.3</v>
      </c>
      <c r="O1665" s="2">
        <v>1962.6</v>
      </c>
      <c r="P1665" s="2">
        <v>2021.8</v>
      </c>
      <c r="Q1665" s="2">
        <v>2029.1</v>
      </c>
      <c r="R1665" s="2">
        <v>254.7</v>
      </c>
      <c r="S1665" s="2" t="s">
        <v>5269</v>
      </c>
      <c r="T1665" s="2">
        <v>254.7</v>
      </c>
    </row>
    <row r="1666" spans="1:20">
      <c r="A1666" s="2" t="s">
        <v>4474</v>
      </c>
      <c r="B1666" s="2" t="s">
        <v>2447</v>
      </c>
      <c r="C1666" s="2" t="s">
        <v>72</v>
      </c>
      <c r="D1666" s="2" t="s">
        <v>224</v>
      </c>
      <c r="E1666" s="2">
        <v>1143.7</v>
      </c>
      <c r="F1666" s="2">
        <v>1142.2</v>
      </c>
      <c r="G1666" s="2">
        <v>1138.9000000000001</v>
      </c>
      <c r="H1666" s="2">
        <v>1141.7</v>
      </c>
      <c r="I1666" s="2">
        <v>1274.0999999999999</v>
      </c>
      <c r="J1666" s="2">
        <v>1382.6</v>
      </c>
      <c r="K1666" s="2">
        <v>1620.8</v>
      </c>
      <c r="L1666" s="2">
        <v>1825.1</v>
      </c>
      <c r="M1666" s="2">
        <v>1923.5</v>
      </c>
      <c r="N1666" s="2">
        <v>1932.1</v>
      </c>
      <c r="O1666" s="2">
        <v>1941.2</v>
      </c>
      <c r="P1666" s="2">
        <v>1974.5</v>
      </c>
      <c r="Q1666" s="2">
        <v>1981.9</v>
      </c>
      <c r="R1666" s="2">
        <v>114.7</v>
      </c>
      <c r="S1666" s="2" t="s">
        <v>5269</v>
      </c>
      <c r="T1666" s="2">
        <v>114.7</v>
      </c>
    </row>
    <row r="1667" spans="1:20">
      <c r="A1667" s="2" t="s">
        <v>4475</v>
      </c>
      <c r="B1667" s="2" t="s">
        <v>2448</v>
      </c>
      <c r="C1667" s="2" t="s">
        <v>72</v>
      </c>
      <c r="D1667" s="2" t="s">
        <v>224</v>
      </c>
      <c r="E1667" s="2">
        <v>737.5</v>
      </c>
      <c r="F1667" s="2">
        <v>736.8</v>
      </c>
      <c r="G1667" s="2">
        <v>731.4</v>
      </c>
      <c r="H1667" s="2">
        <v>732.9</v>
      </c>
      <c r="I1667" s="2">
        <v>895.8</v>
      </c>
      <c r="J1667" s="2">
        <v>1018.5</v>
      </c>
      <c r="K1667" s="2">
        <v>1266.5999999999999</v>
      </c>
      <c r="L1667" s="2">
        <v>1485.3</v>
      </c>
      <c r="M1667" s="2">
        <v>1581.8</v>
      </c>
      <c r="N1667" s="2">
        <v>1590.7</v>
      </c>
      <c r="O1667" s="2">
        <v>1601.7</v>
      </c>
      <c r="P1667" s="2">
        <v>1657.9</v>
      </c>
      <c r="Q1667" s="2">
        <v>1665.2</v>
      </c>
      <c r="R1667" s="2">
        <v>412.8</v>
      </c>
      <c r="S1667" s="2" t="s">
        <v>5269</v>
      </c>
      <c r="T1667" s="2">
        <v>412.8</v>
      </c>
    </row>
    <row r="1668" spans="1:20">
      <c r="A1668" s="2" t="s">
        <v>4476</v>
      </c>
      <c r="B1668" s="2" t="s">
        <v>2449</v>
      </c>
      <c r="C1668" s="2" t="s">
        <v>72</v>
      </c>
      <c r="D1668" s="2" t="s">
        <v>224</v>
      </c>
      <c r="E1668" s="2">
        <v>697.7</v>
      </c>
      <c r="F1668" s="2">
        <v>699.5</v>
      </c>
      <c r="G1668" s="2">
        <v>688</v>
      </c>
      <c r="H1668" s="2">
        <v>682.5</v>
      </c>
      <c r="I1668" s="2">
        <v>881.8</v>
      </c>
      <c r="J1668" s="2">
        <v>1008.2</v>
      </c>
      <c r="K1668" s="2">
        <v>1253.7</v>
      </c>
      <c r="L1668" s="2">
        <v>1474.7</v>
      </c>
      <c r="M1668" s="2">
        <v>1568.8</v>
      </c>
      <c r="N1668" s="2">
        <v>1577.7</v>
      </c>
      <c r="O1668" s="2">
        <v>1589.3</v>
      </c>
      <c r="P1668" s="2">
        <v>1654.1</v>
      </c>
      <c r="Q1668" s="2">
        <v>1661.3</v>
      </c>
      <c r="R1668" s="2">
        <v>470</v>
      </c>
      <c r="S1668" s="2" t="s">
        <v>5269</v>
      </c>
      <c r="T1668" s="2">
        <v>470</v>
      </c>
    </row>
    <row r="1669" spans="1:20">
      <c r="A1669" s="2" t="s">
        <v>4477</v>
      </c>
      <c r="B1669" s="2" t="s">
        <v>2450</v>
      </c>
      <c r="C1669" s="2" t="s">
        <v>72</v>
      </c>
      <c r="D1669" s="2" t="s">
        <v>224</v>
      </c>
      <c r="E1669" s="2">
        <v>1085.7</v>
      </c>
      <c r="F1669" s="2">
        <v>1083.2</v>
      </c>
      <c r="G1669" s="2">
        <v>1082.7</v>
      </c>
      <c r="H1669" s="2">
        <v>1088.4000000000001</v>
      </c>
      <c r="I1669" s="2">
        <v>1195.3</v>
      </c>
      <c r="J1669" s="2">
        <v>1295.7</v>
      </c>
      <c r="K1669" s="2">
        <v>1526.3</v>
      </c>
      <c r="L1669" s="2">
        <v>1723.7</v>
      </c>
      <c r="M1669" s="2">
        <v>1821.8</v>
      </c>
      <c r="N1669" s="2">
        <v>1830.2</v>
      </c>
      <c r="O1669" s="2">
        <v>1838.7</v>
      </c>
      <c r="P1669" s="2">
        <v>1865.8</v>
      </c>
      <c r="Q1669" s="2">
        <v>1873.2</v>
      </c>
      <c r="R1669" s="2">
        <v>231.8</v>
      </c>
      <c r="S1669" s="2" t="s">
        <v>5269</v>
      </c>
      <c r="T1669" s="2">
        <v>231.8</v>
      </c>
    </row>
    <row r="1670" spans="1:20">
      <c r="A1670" s="2" t="s">
        <v>4478</v>
      </c>
      <c r="B1670" s="2" t="s">
        <v>2452</v>
      </c>
      <c r="C1670" s="2" t="s">
        <v>72</v>
      </c>
      <c r="D1670" s="2" t="s">
        <v>224</v>
      </c>
      <c r="E1670" s="2">
        <v>1012.2</v>
      </c>
      <c r="F1670" s="2">
        <v>1012.8</v>
      </c>
      <c r="G1670" s="2">
        <v>1003.8</v>
      </c>
      <c r="H1670" s="2">
        <v>1000.5</v>
      </c>
      <c r="I1670" s="2">
        <v>1180.5</v>
      </c>
      <c r="J1670" s="2">
        <v>1303.2</v>
      </c>
      <c r="K1670" s="2">
        <v>1551.3</v>
      </c>
      <c r="L1670" s="2">
        <v>1769.2</v>
      </c>
      <c r="M1670" s="2">
        <v>1866.1</v>
      </c>
      <c r="N1670" s="2">
        <v>1875</v>
      </c>
      <c r="O1670" s="2">
        <v>1885.9</v>
      </c>
      <c r="P1670" s="2">
        <v>1939.1</v>
      </c>
      <c r="Q1670" s="2">
        <v>1946.5</v>
      </c>
      <c r="R1670" s="2">
        <v>186.2</v>
      </c>
      <c r="S1670" s="2" t="s">
        <v>5269</v>
      </c>
      <c r="T1670" s="2">
        <v>186.2</v>
      </c>
    </row>
    <row r="1671" spans="1:20">
      <c r="A1671" s="2" t="s">
        <v>4479</v>
      </c>
      <c r="B1671" s="2" t="s">
        <v>2454</v>
      </c>
      <c r="C1671" s="2" t="s">
        <v>72</v>
      </c>
      <c r="D1671" s="2" t="s">
        <v>224</v>
      </c>
      <c r="E1671" s="2">
        <v>1178</v>
      </c>
      <c r="F1671" s="2">
        <v>1176.5</v>
      </c>
      <c r="G1671" s="2">
        <v>1173</v>
      </c>
      <c r="H1671" s="2">
        <v>1175.7</v>
      </c>
      <c r="I1671" s="2">
        <v>1308.9000000000001</v>
      </c>
      <c r="J1671" s="2">
        <v>1417.4</v>
      </c>
      <c r="K1671" s="2">
        <v>1655.4</v>
      </c>
      <c r="L1671" s="2">
        <v>1859.3</v>
      </c>
      <c r="M1671" s="2">
        <v>1957.7</v>
      </c>
      <c r="N1671" s="2">
        <v>1966.3</v>
      </c>
      <c r="O1671" s="2">
        <v>1975.4</v>
      </c>
      <c r="P1671" s="2">
        <v>2008</v>
      </c>
      <c r="Q1671" s="2">
        <v>2015.4</v>
      </c>
      <c r="R1671" s="2">
        <v>114.9</v>
      </c>
      <c r="S1671" s="2" t="s">
        <v>5269</v>
      </c>
      <c r="T1671" s="2">
        <v>114.9</v>
      </c>
    </row>
    <row r="1672" spans="1:20">
      <c r="A1672" s="2" t="s">
        <v>4480</v>
      </c>
      <c r="B1672" s="2" t="s">
        <v>2455</v>
      </c>
      <c r="C1672" s="2" t="s">
        <v>72</v>
      </c>
      <c r="D1672" s="2" t="s">
        <v>224</v>
      </c>
      <c r="E1672" s="2">
        <v>1120.9000000000001</v>
      </c>
      <c r="F1672" s="2">
        <v>1121.3</v>
      </c>
      <c r="G1672" s="2">
        <v>1112.8</v>
      </c>
      <c r="H1672" s="2">
        <v>1110</v>
      </c>
      <c r="I1672" s="2">
        <v>1285.5</v>
      </c>
      <c r="J1672" s="2">
        <v>1406.8</v>
      </c>
      <c r="K1672" s="2">
        <v>1654.4</v>
      </c>
      <c r="L1672" s="2">
        <v>1870.8</v>
      </c>
      <c r="M1672" s="2">
        <v>1968.2</v>
      </c>
      <c r="N1672" s="2">
        <v>1977.1</v>
      </c>
      <c r="O1672" s="2">
        <v>1987.7</v>
      </c>
      <c r="P1672" s="2">
        <v>2037.5</v>
      </c>
      <c r="Q1672" s="2">
        <v>2044.9</v>
      </c>
      <c r="R1672" s="2">
        <v>120.2</v>
      </c>
      <c r="S1672" s="2" t="s">
        <v>5269</v>
      </c>
      <c r="T1672" s="2">
        <v>120.2</v>
      </c>
    </row>
    <row r="1673" spans="1:20">
      <c r="A1673" s="2" t="s">
        <v>4481</v>
      </c>
      <c r="B1673" s="2" t="s">
        <v>2456</v>
      </c>
      <c r="C1673" s="2" t="s">
        <v>72</v>
      </c>
      <c r="D1673" s="2" t="s">
        <v>224</v>
      </c>
      <c r="E1673" s="2">
        <v>929.6</v>
      </c>
      <c r="F1673" s="2">
        <v>930.5</v>
      </c>
      <c r="G1673" s="2">
        <v>921</v>
      </c>
      <c r="H1673" s="2">
        <v>917.3</v>
      </c>
      <c r="I1673" s="2">
        <v>1101.3</v>
      </c>
      <c r="J1673" s="2">
        <v>1225.2</v>
      </c>
      <c r="K1673" s="2">
        <v>1473.4</v>
      </c>
      <c r="L1673" s="2">
        <v>1692.4</v>
      </c>
      <c r="M1673" s="2">
        <v>1788.7</v>
      </c>
      <c r="N1673" s="2">
        <v>1797.6</v>
      </c>
      <c r="O1673" s="2">
        <v>1808.7</v>
      </c>
      <c r="P1673" s="2">
        <v>1864.8</v>
      </c>
      <c r="Q1673" s="2">
        <v>1872.1</v>
      </c>
      <c r="R1673" s="2">
        <v>256.39999999999998</v>
      </c>
      <c r="S1673" s="2" t="s">
        <v>5269</v>
      </c>
      <c r="T1673" s="2">
        <v>256.39999999999998</v>
      </c>
    </row>
    <row r="1674" spans="1:20">
      <c r="A1674" s="2" t="s">
        <v>4482</v>
      </c>
      <c r="B1674" s="2" t="s">
        <v>2457</v>
      </c>
      <c r="C1674" s="2" t="s">
        <v>72</v>
      </c>
      <c r="D1674" s="2" t="s">
        <v>224</v>
      </c>
      <c r="E1674" s="2">
        <v>1019.2</v>
      </c>
      <c r="F1674" s="2">
        <v>1019.8</v>
      </c>
      <c r="G1674" s="2">
        <v>1011</v>
      </c>
      <c r="H1674" s="2">
        <v>1008</v>
      </c>
      <c r="I1674" s="2">
        <v>1186.3</v>
      </c>
      <c r="J1674" s="2">
        <v>1308.5</v>
      </c>
      <c r="K1674" s="2">
        <v>1556.5</v>
      </c>
      <c r="L1674" s="2">
        <v>1774.1</v>
      </c>
      <c r="M1674" s="2">
        <v>1871.2</v>
      </c>
      <c r="N1674" s="2">
        <v>1880.1</v>
      </c>
      <c r="O1674" s="2">
        <v>1890.8</v>
      </c>
      <c r="P1674" s="2">
        <v>1943.3</v>
      </c>
      <c r="Q1674" s="2">
        <v>1950.7</v>
      </c>
      <c r="R1674" s="2">
        <v>175.2</v>
      </c>
      <c r="S1674" s="2" t="s">
        <v>5269</v>
      </c>
      <c r="T1674" s="2">
        <v>175.2</v>
      </c>
    </row>
    <row r="1675" spans="1:20">
      <c r="A1675" s="2" t="s">
        <v>4483</v>
      </c>
      <c r="B1675" s="2" t="s">
        <v>2458</v>
      </c>
      <c r="C1675" s="2" t="s">
        <v>72</v>
      </c>
      <c r="D1675" s="2" t="s">
        <v>224</v>
      </c>
      <c r="E1675" s="2">
        <v>590.5</v>
      </c>
      <c r="F1675" s="2">
        <v>593.79999999999995</v>
      </c>
      <c r="G1675" s="2">
        <v>580</v>
      </c>
      <c r="H1675" s="2">
        <v>584.9</v>
      </c>
      <c r="I1675" s="2">
        <v>781</v>
      </c>
      <c r="J1675" s="2">
        <v>906.6</v>
      </c>
      <c r="K1675" s="2">
        <v>1148.8</v>
      </c>
      <c r="L1675" s="2">
        <v>1369.9</v>
      </c>
      <c r="M1675" s="2">
        <v>1462.9</v>
      </c>
      <c r="N1675" s="2">
        <v>1471.9</v>
      </c>
      <c r="O1675" s="2">
        <v>1483.6</v>
      </c>
      <c r="P1675" s="2">
        <v>1551.5</v>
      </c>
      <c r="Q1675" s="2">
        <v>1558.6</v>
      </c>
      <c r="R1675" s="2">
        <v>564.4</v>
      </c>
      <c r="S1675" s="2" t="s">
        <v>5269</v>
      </c>
      <c r="T1675" s="2">
        <v>564.4</v>
      </c>
    </row>
    <row r="1676" spans="1:20">
      <c r="A1676" s="2" t="s">
        <v>4484</v>
      </c>
      <c r="B1676" s="2" t="s">
        <v>2459</v>
      </c>
      <c r="C1676" s="2" t="s">
        <v>72</v>
      </c>
      <c r="D1676" s="2" t="s">
        <v>224</v>
      </c>
      <c r="E1676" s="2">
        <v>614.6</v>
      </c>
      <c r="F1676" s="2">
        <v>616.5</v>
      </c>
      <c r="G1676" s="2">
        <v>605.20000000000005</v>
      </c>
      <c r="H1676" s="2">
        <v>603.4</v>
      </c>
      <c r="I1676" s="2">
        <v>802</v>
      </c>
      <c r="J1676" s="2">
        <v>928.2</v>
      </c>
      <c r="K1676" s="2">
        <v>1172</v>
      </c>
      <c r="L1676" s="2">
        <v>1393.1</v>
      </c>
      <c r="M1676" s="2">
        <v>1486.6</v>
      </c>
      <c r="N1676" s="2">
        <v>1495.5</v>
      </c>
      <c r="O1676" s="2">
        <v>1507.2</v>
      </c>
      <c r="P1676" s="2">
        <v>1573.9</v>
      </c>
      <c r="Q1676" s="2">
        <v>1581</v>
      </c>
      <c r="R1676" s="2">
        <v>540.4</v>
      </c>
      <c r="S1676" s="2" t="s">
        <v>5269</v>
      </c>
      <c r="T1676" s="2">
        <v>540.4</v>
      </c>
    </row>
    <row r="1677" spans="1:20">
      <c r="A1677" s="2" t="s">
        <v>4485</v>
      </c>
      <c r="B1677" s="2" t="s">
        <v>2461</v>
      </c>
      <c r="C1677" s="2" t="s">
        <v>72</v>
      </c>
      <c r="D1677" s="2" t="s">
        <v>224</v>
      </c>
      <c r="E1677" s="2">
        <v>911.7</v>
      </c>
      <c r="F1677" s="2">
        <v>909.8</v>
      </c>
      <c r="G1677" s="2">
        <v>907.7</v>
      </c>
      <c r="H1677" s="2">
        <v>911.9</v>
      </c>
      <c r="I1677" s="2">
        <v>1039.5</v>
      </c>
      <c r="J1677" s="2">
        <v>1150.2</v>
      </c>
      <c r="K1677" s="2">
        <v>1391.6</v>
      </c>
      <c r="L1677" s="2">
        <v>1600.6</v>
      </c>
      <c r="M1677" s="2">
        <v>1699</v>
      </c>
      <c r="N1677" s="2">
        <v>1707.7</v>
      </c>
      <c r="O1677" s="2">
        <v>1717.4</v>
      </c>
      <c r="P1677" s="2">
        <v>1758</v>
      </c>
      <c r="Q1677" s="2">
        <v>1765.4</v>
      </c>
      <c r="R1677" s="2">
        <v>269.5</v>
      </c>
      <c r="S1677" s="2" t="s">
        <v>5269</v>
      </c>
      <c r="T1677" s="2">
        <v>269.5</v>
      </c>
    </row>
    <row r="1678" spans="1:20">
      <c r="A1678" s="2" t="s">
        <v>4486</v>
      </c>
      <c r="B1678" s="2" t="s">
        <v>2462</v>
      </c>
      <c r="C1678" s="2" t="s">
        <v>72</v>
      </c>
      <c r="D1678" s="2" t="s">
        <v>224</v>
      </c>
      <c r="E1678" s="2">
        <v>841.1</v>
      </c>
      <c r="F1678" s="2">
        <v>840.4</v>
      </c>
      <c r="G1678" s="2">
        <v>835</v>
      </c>
      <c r="H1678" s="2">
        <v>836.1</v>
      </c>
      <c r="I1678" s="2">
        <v>992.9</v>
      </c>
      <c r="J1678" s="2">
        <v>1112.3</v>
      </c>
      <c r="K1678" s="2">
        <v>1359.4</v>
      </c>
      <c r="L1678" s="2">
        <v>1575.4</v>
      </c>
      <c r="M1678" s="2">
        <v>1672.9</v>
      </c>
      <c r="N1678" s="2">
        <v>1681.8</v>
      </c>
      <c r="O1678" s="2">
        <v>1692.3</v>
      </c>
      <c r="P1678" s="2">
        <v>1742.8</v>
      </c>
      <c r="Q1678" s="2">
        <v>1750.2</v>
      </c>
      <c r="R1678" s="2">
        <v>309.5</v>
      </c>
      <c r="S1678" s="2" t="s">
        <v>5269</v>
      </c>
      <c r="T1678" s="2">
        <v>309.5</v>
      </c>
    </row>
    <row r="1679" spans="1:20">
      <c r="A1679" s="2" t="s">
        <v>4487</v>
      </c>
      <c r="B1679" s="2" t="s">
        <v>2463</v>
      </c>
      <c r="C1679" s="2" t="s">
        <v>72</v>
      </c>
      <c r="D1679" s="2" t="s">
        <v>224</v>
      </c>
      <c r="E1679" s="2">
        <v>1004.4</v>
      </c>
      <c r="F1679" s="2">
        <v>1004.8</v>
      </c>
      <c r="G1679" s="2">
        <v>996.4</v>
      </c>
      <c r="H1679" s="2">
        <v>993.8</v>
      </c>
      <c r="I1679" s="2">
        <v>1169.7</v>
      </c>
      <c r="J1679" s="2">
        <v>1291.5999999999999</v>
      </c>
      <c r="K1679" s="2">
        <v>1539.5</v>
      </c>
      <c r="L1679" s="2">
        <v>1756.7</v>
      </c>
      <c r="M1679" s="2">
        <v>1853.9</v>
      </c>
      <c r="N1679" s="2">
        <v>1862.8</v>
      </c>
      <c r="O1679" s="2">
        <v>1873.5</v>
      </c>
      <c r="P1679" s="2">
        <v>1925.3</v>
      </c>
      <c r="Q1679" s="2">
        <v>1932.7</v>
      </c>
      <c r="R1679" s="2">
        <v>176.7</v>
      </c>
      <c r="S1679" s="2" t="s">
        <v>5269</v>
      </c>
      <c r="T1679" s="2">
        <v>176.7</v>
      </c>
    </row>
    <row r="1680" spans="1:20">
      <c r="A1680" s="2" t="s">
        <v>4488</v>
      </c>
      <c r="B1680" s="2" t="s">
        <v>2465</v>
      </c>
      <c r="C1680" s="2" t="s">
        <v>72</v>
      </c>
      <c r="D1680" s="2" t="s">
        <v>224</v>
      </c>
      <c r="E1680" s="2">
        <v>898.8</v>
      </c>
      <c r="F1680" s="2">
        <v>898.2</v>
      </c>
      <c r="G1680" s="2">
        <v>892.5</v>
      </c>
      <c r="H1680" s="2">
        <v>893</v>
      </c>
      <c r="I1680" s="2">
        <v>1050.9000000000001</v>
      </c>
      <c r="J1680" s="2">
        <v>1169.5999999999999</v>
      </c>
      <c r="K1680" s="2">
        <v>1416.3</v>
      </c>
      <c r="L1680" s="2">
        <v>1631.4</v>
      </c>
      <c r="M1680" s="2">
        <v>1729.1</v>
      </c>
      <c r="N1680" s="2">
        <v>1738</v>
      </c>
      <c r="O1680" s="2">
        <v>1748.4</v>
      </c>
      <c r="P1680" s="2">
        <v>1797.1</v>
      </c>
      <c r="Q1680" s="2">
        <v>1804.6</v>
      </c>
      <c r="R1680" s="2">
        <v>251.4</v>
      </c>
      <c r="S1680" s="2" t="s">
        <v>5269</v>
      </c>
      <c r="T1680" s="2">
        <v>251.4</v>
      </c>
    </row>
    <row r="1681" spans="1:20">
      <c r="A1681" s="2" t="s">
        <v>4489</v>
      </c>
      <c r="B1681" s="2" t="s">
        <v>2467</v>
      </c>
      <c r="C1681" s="2" t="s">
        <v>72</v>
      </c>
      <c r="D1681" s="2" t="s">
        <v>224</v>
      </c>
      <c r="E1681" s="2">
        <v>877.2</v>
      </c>
      <c r="F1681" s="2">
        <v>876.7</v>
      </c>
      <c r="G1681" s="2">
        <v>870.7</v>
      </c>
      <c r="H1681" s="2">
        <v>871.1</v>
      </c>
      <c r="I1681" s="2">
        <v>1031.2</v>
      </c>
      <c r="J1681" s="2">
        <v>1150.7</v>
      </c>
      <c r="K1681" s="2">
        <v>1397.8</v>
      </c>
      <c r="L1681" s="2">
        <v>1613.7</v>
      </c>
      <c r="M1681" s="2">
        <v>1711.2</v>
      </c>
      <c r="N1681" s="2">
        <v>1720.1</v>
      </c>
      <c r="O1681" s="2">
        <v>1730.6</v>
      </c>
      <c r="P1681" s="2">
        <v>1780.6</v>
      </c>
      <c r="Q1681" s="2">
        <v>1788</v>
      </c>
      <c r="R1681" s="2">
        <v>273</v>
      </c>
      <c r="S1681" s="2" t="s">
        <v>5269</v>
      </c>
      <c r="T1681" s="2">
        <v>273</v>
      </c>
    </row>
    <row r="1682" spans="1:20">
      <c r="A1682" s="2" t="s">
        <v>4490</v>
      </c>
      <c r="B1682" s="2" t="s">
        <v>2468</v>
      </c>
      <c r="C1682" s="2" t="s">
        <v>72</v>
      </c>
      <c r="D1682" s="2" t="s">
        <v>224</v>
      </c>
      <c r="E1682" s="2">
        <v>1215.4000000000001</v>
      </c>
      <c r="F1682" s="2">
        <v>1213.0999999999999</v>
      </c>
      <c r="G1682" s="2">
        <v>1212.0999999999999</v>
      </c>
      <c r="H1682" s="2">
        <v>1217.4000000000001</v>
      </c>
      <c r="I1682" s="2">
        <v>1326.3</v>
      </c>
      <c r="J1682" s="2">
        <v>1425.7</v>
      </c>
      <c r="K1682" s="2">
        <v>1654.1</v>
      </c>
      <c r="L1682" s="2">
        <v>1848.3</v>
      </c>
      <c r="M1682" s="2">
        <v>1946</v>
      </c>
      <c r="N1682" s="2">
        <v>1954.3</v>
      </c>
      <c r="O1682" s="2">
        <v>1962.6</v>
      </c>
      <c r="P1682" s="2">
        <v>1985.6</v>
      </c>
      <c r="Q1682" s="2">
        <v>1993</v>
      </c>
      <c r="R1682" s="2">
        <v>238.9</v>
      </c>
      <c r="S1682" s="2" t="s">
        <v>5269</v>
      </c>
      <c r="T1682" s="2">
        <v>238.9</v>
      </c>
    </row>
    <row r="1683" spans="1:20">
      <c r="A1683" s="2" t="s">
        <v>4491</v>
      </c>
      <c r="B1683" s="2" t="s">
        <v>2470</v>
      </c>
      <c r="C1683" s="2" t="s">
        <v>72</v>
      </c>
      <c r="D1683" s="2" t="s">
        <v>224</v>
      </c>
      <c r="E1683" s="2">
        <v>1085</v>
      </c>
      <c r="F1683" s="2">
        <v>1082.5</v>
      </c>
      <c r="G1683" s="2">
        <v>1082</v>
      </c>
      <c r="H1683" s="2">
        <v>1087.8</v>
      </c>
      <c r="I1683" s="2">
        <v>1194.3</v>
      </c>
      <c r="J1683" s="2">
        <v>1294.5999999999999</v>
      </c>
      <c r="K1683" s="2">
        <v>1525.1</v>
      </c>
      <c r="L1683" s="2">
        <v>1722.4</v>
      </c>
      <c r="M1683" s="2">
        <v>1820.4</v>
      </c>
      <c r="N1683" s="2">
        <v>1828.8</v>
      </c>
      <c r="O1683" s="2">
        <v>1837.4</v>
      </c>
      <c r="P1683" s="2">
        <v>1864.4</v>
      </c>
      <c r="Q1683" s="2">
        <v>1871.8</v>
      </c>
      <c r="R1683" s="2">
        <v>233.3</v>
      </c>
      <c r="S1683" s="2" t="s">
        <v>5269</v>
      </c>
      <c r="T1683" s="2">
        <v>233.3</v>
      </c>
    </row>
    <row r="1684" spans="1:20">
      <c r="A1684" s="2" t="s">
        <v>4492</v>
      </c>
      <c r="B1684" s="2" t="s">
        <v>2471</v>
      </c>
      <c r="C1684" s="2" t="s">
        <v>72</v>
      </c>
      <c r="D1684" s="2" t="s">
        <v>224</v>
      </c>
      <c r="E1684" s="2">
        <v>1073.7</v>
      </c>
      <c r="F1684" s="2">
        <v>1071.4000000000001</v>
      </c>
      <c r="G1684" s="2">
        <v>1070.2</v>
      </c>
      <c r="H1684" s="2">
        <v>1075.3</v>
      </c>
      <c r="I1684" s="2">
        <v>1189.0999999999999</v>
      </c>
      <c r="J1684" s="2">
        <v>1292.2</v>
      </c>
      <c r="K1684" s="2">
        <v>1525.6</v>
      </c>
      <c r="L1684" s="2">
        <v>1725.6</v>
      </c>
      <c r="M1684" s="2">
        <v>1823.9</v>
      </c>
      <c r="N1684" s="2">
        <v>1832.3</v>
      </c>
      <c r="O1684" s="2">
        <v>1841.2</v>
      </c>
      <c r="P1684" s="2">
        <v>1870.8</v>
      </c>
      <c r="Q1684" s="2">
        <v>1878.2</v>
      </c>
      <c r="R1684" s="2">
        <v>207.2</v>
      </c>
      <c r="S1684" s="2" t="s">
        <v>5269</v>
      </c>
      <c r="T1684" s="2">
        <v>207.2</v>
      </c>
    </row>
    <row r="1685" spans="1:20">
      <c r="A1685" s="2" t="s">
        <v>4493</v>
      </c>
      <c r="B1685" s="2" t="s">
        <v>2473</v>
      </c>
      <c r="C1685" s="2" t="s">
        <v>72</v>
      </c>
      <c r="D1685" s="2" t="s">
        <v>224</v>
      </c>
      <c r="E1685" s="2">
        <v>1116.8</v>
      </c>
      <c r="F1685" s="2">
        <v>1115.0999999999999</v>
      </c>
      <c r="G1685" s="2">
        <v>1112.3</v>
      </c>
      <c r="H1685" s="2">
        <v>1115.8</v>
      </c>
      <c r="I1685" s="2">
        <v>1243.5</v>
      </c>
      <c r="J1685" s="2">
        <v>1350.8</v>
      </c>
      <c r="K1685" s="2">
        <v>1587.9</v>
      </c>
      <c r="L1685" s="2">
        <v>1791.3</v>
      </c>
      <c r="M1685" s="2">
        <v>1889.7</v>
      </c>
      <c r="N1685" s="2">
        <v>1898.2</v>
      </c>
      <c r="O1685" s="2">
        <v>1907.3</v>
      </c>
      <c r="P1685" s="2">
        <v>1939.8</v>
      </c>
      <c r="Q1685" s="2">
        <v>1947.3</v>
      </c>
      <c r="R1685" s="2">
        <v>139.1</v>
      </c>
      <c r="S1685" s="2" t="s">
        <v>5269</v>
      </c>
      <c r="T1685" s="2">
        <v>139.1</v>
      </c>
    </row>
    <row r="1686" spans="1:20">
      <c r="A1686" s="2" t="s">
        <v>4494</v>
      </c>
      <c r="B1686" s="2" t="s">
        <v>2475</v>
      </c>
      <c r="C1686" s="2" t="s">
        <v>72</v>
      </c>
      <c r="D1686" s="2" t="s">
        <v>224</v>
      </c>
      <c r="E1686" s="2">
        <v>1008.3</v>
      </c>
      <c r="F1686" s="2">
        <v>1006.5</v>
      </c>
      <c r="G1686" s="2">
        <v>1004</v>
      </c>
      <c r="H1686" s="2">
        <v>1007.8</v>
      </c>
      <c r="I1686" s="2">
        <v>1135.5999999999999</v>
      </c>
      <c r="J1686" s="2">
        <v>1244.5</v>
      </c>
      <c r="K1686" s="2">
        <v>1483.7</v>
      </c>
      <c r="L1686" s="2">
        <v>1689.8</v>
      </c>
      <c r="M1686" s="2">
        <v>1788.2</v>
      </c>
      <c r="N1686" s="2">
        <v>1796.9</v>
      </c>
      <c r="O1686" s="2">
        <v>1806.3</v>
      </c>
      <c r="P1686" s="2">
        <v>1842.6</v>
      </c>
      <c r="Q1686" s="2">
        <v>1850.1</v>
      </c>
      <c r="R1686" s="2">
        <v>191.7</v>
      </c>
      <c r="S1686" s="2" t="s">
        <v>5269</v>
      </c>
      <c r="T1686" s="2">
        <v>191.7</v>
      </c>
    </row>
    <row r="1687" spans="1:20">
      <c r="A1687" s="2" t="s">
        <v>4495</v>
      </c>
      <c r="B1687" s="2" t="s">
        <v>2477</v>
      </c>
      <c r="C1687" s="2" t="s">
        <v>72</v>
      </c>
      <c r="D1687" s="2" t="s">
        <v>224</v>
      </c>
      <c r="E1687" s="2">
        <v>1290.5999999999999</v>
      </c>
      <c r="F1687" s="2">
        <v>1288.5999999999999</v>
      </c>
      <c r="G1687" s="2">
        <v>1286.5</v>
      </c>
      <c r="H1687" s="2">
        <v>1290.5999999999999</v>
      </c>
      <c r="I1687" s="2">
        <v>1409.7</v>
      </c>
      <c r="J1687" s="2">
        <v>1512.2</v>
      </c>
      <c r="K1687" s="2">
        <v>1743.6</v>
      </c>
      <c r="L1687" s="2">
        <v>1940.2</v>
      </c>
      <c r="M1687" s="2">
        <v>2038.1</v>
      </c>
      <c r="N1687" s="2">
        <v>2046.4</v>
      </c>
      <c r="O1687" s="2">
        <v>2054.8000000000002</v>
      </c>
      <c r="P1687" s="2">
        <v>2079.4</v>
      </c>
      <c r="Q1687" s="2">
        <v>2086.8000000000002</v>
      </c>
      <c r="R1687" s="2">
        <v>234.6</v>
      </c>
      <c r="S1687" s="2" t="s">
        <v>5269</v>
      </c>
      <c r="T1687" s="2">
        <v>234.6</v>
      </c>
    </row>
    <row r="1688" spans="1:20">
      <c r="A1688" s="2" t="s">
        <v>4496</v>
      </c>
      <c r="B1688" s="2" t="s">
        <v>2479</v>
      </c>
      <c r="C1688" s="2" t="s">
        <v>72</v>
      </c>
      <c r="D1688" s="2" t="s">
        <v>224</v>
      </c>
      <c r="E1688" s="2">
        <v>1141.9000000000001</v>
      </c>
      <c r="F1688" s="2">
        <v>1141.4000000000001</v>
      </c>
      <c r="G1688" s="2">
        <v>1135.4000000000001</v>
      </c>
      <c r="H1688" s="2">
        <v>1135.4000000000001</v>
      </c>
      <c r="I1688" s="2">
        <v>1290.9000000000001</v>
      </c>
      <c r="J1688" s="2">
        <v>1406.7</v>
      </c>
      <c r="K1688" s="2">
        <v>1651</v>
      </c>
      <c r="L1688" s="2">
        <v>1862.3</v>
      </c>
      <c r="M1688" s="2">
        <v>1960.5</v>
      </c>
      <c r="N1688" s="2">
        <v>1969.3</v>
      </c>
      <c r="O1688" s="2">
        <v>1979.2</v>
      </c>
      <c r="P1688" s="2">
        <v>2020.8</v>
      </c>
      <c r="Q1688" s="2">
        <v>2028.2</v>
      </c>
      <c r="R1688" s="2">
        <v>8.6999999999999993</v>
      </c>
      <c r="S1688" s="2" t="s">
        <v>5269</v>
      </c>
      <c r="T1688" s="2">
        <v>8.6999999999999993</v>
      </c>
    </row>
    <row r="1689" spans="1:20">
      <c r="A1689" s="2" t="s">
        <v>4497</v>
      </c>
      <c r="B1689" s="2" t="s">
        <v>2480</v>
      </c>
      <c r="C1689" s="2" t="s">
        <v>72</v>
      </c>
      <c r="D1689" s="2" t="s">
        <v>224</v>
      </c>
      <c r="E1689" s="2">
        <v>940.2</v>
      </c>
      <c r="F1689" s="2">
        <v>939.2</v>
      </c>
      <c r="G1689" s="2">
        <v>934.6</v>
      </c>
      <c r="H1689" s="2">
        <v>936.2</v>
      </c>
      <c r="I1689" s="2">
        <v>1084.2</v>
      </c>
      <c r="J1689" s="2">
        <v>1199.9000000000001</v>
      </c>
      <c r="K1689" s="2">
        <v>1444.7</v>
      </c>
      <c r="L1689" s="2">
        <v>1657.2</v>
      </c>
      <c r="M1689" s="2">
        <v>1755.3</v>
      </c>
      <c r="N1689" s="2">
        <v>1764.1</v>
      </c>
      <c r="O1689" s="2">
        <v>1774.2</v>
      </c>
      <c r="P1689" s="2">
        <v>1818.8</v>
      </c>
      <c r="Q1689" s="2">
        <v>1826.2</v>
      </c>
      <c r="R1689" s="2">
        <v>214.5</v>
      </c>
      <c r="S1689" s="2" t="s">
        <v>5269</v>
      </c>
      <c r="T1689" s="2">
        <v>214.5</v>
      </c>
    </row>
    <row r="1690" spans="1:20">
      <c r="A1690" s="2" t="s">
        <v>4498</v>
      </c>
      <c r="B1690" s="2" t="s">
        <v>2482</v>
      </c>
      <c r="C1690" s="2" t="s">
        <v>72</v>
      </c>
      <c r="D1690" s="2" t="s">
        <v>224</v>
      </c>
      <c r="E1690" s="2">
        <v>827.7</v>
      </c>
      <c r="F1690" s="2">
        <v>828.2</v>
      </c>
      <c r="G1690" s="2">
        <v>819.8</v>
      </c>
      <c r="H1690" s="2">
        <v>817.5</v>
      </c>
      <c r="I1690" s="2">
        <v>996.1</v>
      </c>
      <c r="J1690" s="2">
        <v>1119.7</v>
      </c>
      <c r="K1690" s="2">
        <v>1367.9</v>
      </c>
      <c r="L1690" s="2">
        <v>1586.9</v>
      </c>
      <c r="M1690" s="2">
        <v>1683.2</v>
      </c>
      <c r="N1690" s="2">
        <v>1692.1</v>
      </c>
      <c r="O1690" s="2">
        <v>1703.2</v>
      </c>
      <c r="P1690" s="2">
        <v>1759.6</v>
      </c>
      <c r="Q1690" s="2">
        <v>1767</v>
      </c>
      <c r="R1690" s="2">
        <v>331.2</v>
      </c>
      <c r="S1690" s="2" t="s">
        <v>5269</v>
      </c>
      <c r="T1690" s="2">
        <v>331.2</v>
      </c>
    </row>
    <row r="1691" spans="1:20">
      <c r="A1691" s="2" t="s">
        <v>4499</v>
      </c>
      <c r="B1691" s="2" t="s">
        <v>2483</v>
      </c>
      <c r="C1691" s="2" t="s">
        <v>72</v>
      </c>
      <c r="D1691" s="2" t="s">
        <v>224</v>
      </c>
      <c r="E1691" s="2">
        <v>893.1</v>
      </c>
      <c r="F1691" s="2">
        <v>892.8</v>
      </c>
      <c r="G1691" s="2">
        <v>886.2</v>
      </c>
      <c r="H1691" s="2">
        <v>885.7</v>
      </c>
      <c r="I1691" s="2">
        <v>1050.8</v>
      </c>
      <c r="J1691" s="2">
        <v>1171.2</v>
      </c>
      <c r="K1691" s="2">
        <v>1418.7</v>
      </c>
      <c r="L1691" s="2">
        <v>1635.1</v>
      </c>
      <c r="M1691" s="2">
        <v>1732.5</v>
      </c>
      <c r="N1691" s="2">
        <v>1741.4</v>
      </c>
      <c r="O1691" s="2">
        <v>1752</v>
      </c>
      <c r="P1691" s="2">
        <v>1802.9</v>
      </c>
      <c r="Q1691" s="2">
        <v>1810.3</v>
      </c>
      <c r="R1691" s="2">
        <v>258.39999999999998</v>
      </c>
      <c r="S1691" s="2" t="s">
        <v>5269</v>
      </c>
      <c r="T1691" s="2">
        <v>258.39999999999998</v>
      </c>
    </row>
    <row r="1692" spans="1:20">
      <c r="A1692" s="2" t="s">
        <v>4500</v>
      </c>
      <c r="B1692" s="2" t="s">
        <v>2485</v>
      </c>
      <c r="C1692" s="2" t="s">
        <v>72</v>
      </c>
      <c r="D1692" s="2" t="s">
        <v>224</v>
      </c>
      <c r="E1692" s="2">
        <v>1065.8</v>
      </c>
      <c r="F1692" s="2">
        <v>1062.9000000000001</v>
      </c>
      <c r="G1692" s="2">
        <v>1063.3</v>
      </c>
      <c r="H1692" s="2">
        <v>1070</v>
      </c>
      <c r="I1692" s="2">
        <v>1168.2</v>
      </c>
      <c r="J1692" s="2">
        <v>1265.7</v>
      </c>
      <c r="K1692" s="2">
        <v>1493.5</v>
      </c>
      <c r="L1692" s="2">
        <v>1688.7</v>
      </c>
      <c r="M1692" s="2">
        <v>1786.6</v>
      </c>
      <c r="N1692" s="2">
        <v>1794.9</v>
      </c>
      <c r="O1692" s="2">
        <v>1803.3</v>
      </c>
      <c r="P1692" s="2">
        <v>1828.7</v>
      </c>
      <c r="Q1692" s="2">
        <v>1836.1</v>
      </c>
      <c r="R1692" s="2">
        <v>268.7</v>
      </c>
      <c r="S1692" s="2" t="s">
        <v>5269</v>
      </c>
      <c r="T1692" s="2">
        <v>268.7</v>
      </c>
    </row>
    <row r="1693" spans="1:20">
      <c r="A1693" s="2" t="s">
        <v>4501</v>
      </c>
      <c r="B1693" s="2" t="s">
        <v>2486</v>
      </c>
      <c r="C1693" s="2" t="s">
        <v>72</v>
      </c>
      <c r="D1693" s="2" t="s">
        <v>224</v>
      </c>
      <c r="E1693" s="2">
        <v>1023.7</v>
      </c>
      <c r="F1693" s="2">
        <v>1024.2</v>
      </c>
      <c r="G1693" s="2">
        <v>1015.6</v>
      </c>
      <c r="H1693" s="2">
        <v>1012.8</v>
      </c>
      <c r="I1693" s="2">
        <v>1189.7</v>
      </c>
      <c r="J1693" s="2">
        <v>1311.7</v>
      </c>
      <c r="K1693" s="2">
        <v>1559.6</v>
      </c>
      <c r="L1693" s="2">
        <v>1776.9</v>
      </c>
      <c r="M1693" s="2">
        <v>1874</v>
      </c>
      <c r="N1693" s="2">
        <v>1882.9</v>
      </c>
      <c r="O1693" s="2">
        <v>1893.7</v>
      </c>
      <c r="P1693" s="2">
        <v>1945.6</v>
      </c>
      <c r="Q1693" s="2">
        <v>1953</v>
      </c>
      <c r="R1693" s="2">
        <v>167.1</v>
      </c>
      <c r="S1693" s="2" t="s">
        <v>5269</v>
      </c>
      <c r="T1693" s="2">
        <v>167.1</v>
      </c>
    </row>
    <row r="1694" spans="1:20">
      <c r="A1694" s="2" t="s">
        <v>4502</v>
      </c>
      <c r="B1694" s="2" t="s">
        <v>2487</v>
      </c>
      <c r="C1694" s="2" t="s">
        <v>72</v>
      </c>
      <c r="D1694" s="2" t="s">
        <v>224</v>
      </c>
      <c r="E1694" s="2">
        <v>1015.1</v>
      </c>
      <c r="F1694" s="2">
        <v>1013.8</v>
      </c>
      <c r="G1694" s="2">
        <v>1009.8</v>
      </c>
      <c r="H1694" s="2">
        <v>1011.9</v>
      </c>
      <c r="I1694" s="2">
        <v>1153.3</v>
      </c>
      <c r="J1694" s="2">
        <v>1266.2</v>
      </c>
      <c r="K1694" s="2">
        <v>1508.6</v>
      </c>
      <c r="L1694" s="2">
        <v>1718.1</v>
      </c>
      <c r="M1694" s="2">
        <v>1816.5</v>
      </c>
      <c r="N1694" s="2">
        <v>1825.2</v>
      </c>
      <c r="O1694" s="2">
        <v>1834.9</v>
      </c>
      <c r="P1694" s="2">
        <v>1875</v>
      </c>
      <c r="Q1694" s="2">
        <v>1882.5</v>
      </c>
      <c r="R1694" s="2">
        <v>152.5</v>
      </c>
      <c r="S1694" s="2" t="s">
        <v>5269</v>
      </c>
      <c r="T1694" s="2">
        <v>152.5</v>
      </c>
    </row>
    <row r="1695" spans="1:20">
      <c r="A1695" s="2" t="s">
        <v>4503</v>
      </c>
      <c r="B1695" s="2" t="s">
        <v>2488</v>
      </c>
      <c r="C1695" s="2" t="s">
        <v>72</v>
      </c>
      <c r="D1695" s="2" t="s">
        <v>224</v>
      </c>
      <c r="E1695" s="2">
        <v>1146.0999999999999</v>
      </c>
      <c r="F1695" s="2">
        <v>1145.5</v>
      </c>
      <c r="G1695" s="2">
        <v>1139.5999999999999</v>
      </c>
      <c r="H1695" s="2">
        <v>1139.8</v>
      </c>
      <c r="I1695" s="2">
        <v>1294.3</v>
      </c>
      <c r="J1695" s="2">
        <v>1409.8</v>
      </c>
      <c r="K1695" s="2">
        <v>1653.8</v>
      </c>
      <c r="L1695" s="2">
        <v>1864.7</v>
      </c>
      <c r="M1695" s="2">
        <v>1963</v>
      </c>
      <c r="N1695" s="2">
        <v>1971.8</v>
      </c>
      <c r="O1695" s="2">
        <v>1981.7</v>
      </c>
      <c r="P1695" s="2">
        <v>2022.8</v>
      </c>
      <c r="Q1695" s="2">
        <v>2030.2</v>
      </c>
      <c r="R1695" s="2">
        <v>4.7</v>
      </c>
      <c r="S1695" s="2" t="s">
        <v>5269</v>
      </c>
      <c r="T1695" s="2">
        <v>4.7</v>
      </c>
    </row>
    <row r="1696" spans="1:20">
      <c r="A1696" s="2" t="s">
        <v>4504</v>
      </c>
      <c r="B1696" s="2" t="s">
        <v>2489</v>
      </c>
      <c r="C1696" s="2" t="s">
        <v>72</v>
      </c>
      <c r="D1696" s="2" t="s">
        <v>224</v>
      </c>
      <c r="E1696" s="2">
        <v>1143.7</v>
      </c>
      <c r="F1696" s="2">
        <v>1142.2</v>
      </c>
      <c r="G1696" s="2">
        <v>1138.9000000000001</v>
      </c>
      <c r="H1696" s="2">
        <v>1141.7</v>
      </c>
      <c r="I1696" s="2">
        <v>1274.5999999999999</v>
      </c>
      <c r="J1696" s="2">
        <v>1383.4</v>
      </c>
      <c r="K1696" s="2">
        <v>1621.7</v>
      </c>
      <c r="L1696" s="2">
        <v>1826.2</v>
      </c>
      <c r="M1696" s="2">
        <v>1924.6</v>
      </c>
      <c r="N1696" s="2">
        <v>1933.2</v>
      </c>
      <c r="O1696" s="2">
        <v>1942.4</v>
      </c>
      <c r="P1696" s="2">
        <v>1975.8</v>
      </c>
      <c r="Q1696" s="2">
        <v>1983.3</v>
      </c>
      <c r="R1696" s="2">
        <v>111.7</v>
      </c>
      <c r="S1696" s="2" t="s">
        <v>5269</v>
      </c>
      <c r="T1696" s="2">
        <v>111.7</v>
      </c>
    </row>
    <row r="1697" spans="1:20">
      <c r="A1697" s="2" t="s">
        <v>4505</v>
      </c>
      <c r="B1697" s="2" t="s">
        <v>2490</v>
      </c>
      <c r="C1697" s="2" t="s">
        <v>72</v>
      </c>
      <c r="D1697" s="2" t="s">
        <v>224</v>
      </c>
      <c r="E1697" s="2">
        <v>1016.5</v>
      </c>
      <c r="F1697" s="2">
        <v>1015.2</v>
      </c>
      <c r="G1697" s="2">
        <v>1011.2</v>
      </c>
      <c r="H1697" s="2">
        <v>1013.4</v>
      </c>
      <c r="I1697" s="2">
        <v>1154.4000000000001</v>
      </c>
      <c r="J1697" s="2">
        <v>1267.0999999999999</v>
      </c>
      <c r="K1697" s="2">
        <v>1509.4</v>
      </c>
      <c r="L1697" s="2">
        <v>1718.8</v>
      </c>
      <c r="M1697" s="2">
        <v>1817.1</v>
      </c>
      <c r="N1697" s="2">
        <v>1825.9</v>
      </c>
      <c r="O1697" s="2">
        <v>1835.6</v>
      </c>
      <c r="P1697" s="2">
        <v>1875.5</v>
      </c>
      <c r="Q1697" s="2">
        <v>1883</v>
      </c>
      <c r="R1697" s="2">
        <v>152.19999999999999</v>
      </c>
      <c r="S1697" s="2" t="s">
        <v>5269</v>
      </c>
      <c r="T1697" s="2">
        <v>152.19999999999999</v>
      </c>
    </row>
    <row r="1698" spans="1:20">
      <c r="A1698" s="2" t="s">
        <v>4506</v>
      </c>
      <c r="B1698" s="2" t="s">
        <v>2491</v>
      </c>
      <c r="C1698" s="2" t="s">
        <v>72</v>
      </c>
      <c r="D1698" s="2" t="s">
        <v>224</v>
      </c>
      <c r="E1698" s="2">
        <v>1155</v>
      </c>
      <c r="F1698" s="2">
        <v>1154.0999999999999</v>
      </c>
      <c r="G1698" s="2">
        <v>1149.0999999999999</v>
      </c>
      <c r="H1698" s="2">
        <v>1150.2</v>
      </c>
      <c r="I1698" s="2">
        <v>1297.3</v>
      </c>
      <c r="J1698" s="2">
        <v>1410.6</v>
      </c>
      <c r="K1698" s="2">
        <v>1652.8</v>
      </c>
      <c r="L1698" s="2">
        <v>1861.5</v>
      </c>
      <c r="M1698" s="2">
        <v>1959.9</v>
      </c>
      <c r="N1698" s="2">
        <v>1968.6</v>
      </c>
      <c r="O1698" s="2">
        <v>1978.2</v>
      </c>
      <c r="P1698" s="2">
        <v>2016.4</v>
      </c>
      <c r="Q1698" s="2">
        <v>2023.8</v>
      </c>
      <c r="R1698" s="2">
        <v>41.1</v>
      </c>
      <c r="S1698" s="2" t="s">
        <v>5269</v>
      </c>
      <c r="T1698" s="2">
        <v>41.1</v>
      </c>
    </row>
    <row r="1699" spans="1:20">
      <c r="A1699" s="2" t="s">
        <v>4507</v>
      </c>
      <c r="B1699" s="2" t="s">
        <v>2492</v>
      </c>
      <c r="C1699" s="2" t="s">
        <v>72</v>
      </c>
      <c r="D1699" s="2" t="s">
        <v>224</v>
      </c>
      <c r="E1699" s="2">
        <v>1020.4</v>
      </c>
      <c r="F1699" s="2">
        <v>1020.9</v>
      </c>
      <c r="G1699" s="2">
        <v>1012.2</v>
      </c>
      <c r="H1699" s="2">
        <v>1009.1</v>
      </c>
      <c r="I1699" s="2">
        <v>1187.4000000000001</v>
      </c>
      <c r="J1699" s="2">
        <v>1309.7</v>
      </c>
      <c r="K1699" s="2">
        <v>1557.7</v>
      </c>
      <c r="L1699" s="2">
        <v>1775.3</v>
      </c>
      <c r="M1699" s="2">
        <v>1872.3</v>
      </c>
      <c r="N1699" s="2">
        <v>1881.2</v>
      </c>
      <c r="O1699" s="2">
        <v>1892</v>
      </c>
      <c r="P1699" s="2">
        <v>1944.5</v>
      </c>
      <c r="Q1699" s="2">
        <v>1951.9</v>
      </c>
      <c r="R1699" s="2">
        <v>174.5</v>
      </c>
      <c r="S1699" s="2" t="s">
        <v>5269</v>
      </c>
      <c r="T1699" s="2">
        <v>174.5</v>
      </c>
    </row>
    <row r="1700" spans="1:20">
      <c r="A1700" s="2" t="s">
        <v>4508</v>
      </c>
      <c r="B1700" s="2" t="s">
        <v>2493</v>
      </c>
      <c r="C1700" s="2" t="s">
        <v>72</v>
      </c>
      <c r="D1700" s="2" t="s">
        <v>224</v>
      </c>
      <c r="E1700" s="2">
        <v>1076.0999999999999</v>
      </c>
      <c r="F1700" s="2">
        <v>1073.4000000000001</v>
      </c>
      <c r="G1700" s="2">
        <v>1073.4000000000001</v>
      </c>
      <c r="H1700" s="2">
        <v>1079.7</v>
      </c>
      <c r="I1700" s="2">
        <v>1181.2</v>
      </c>
      <c r="J1700" s="2">
        <v>1279.9000000000001</v>
      </c>
      <c r="K1700" s="2">
        <v>1508.7</v>
      </c>
      <c r="L1700" s="2">
        <v>1704.6</v>
      </c>
      <c r="M1700" s="2">
        <v>1802.5</v>
      </c>
      <c r="N1700" s="2">
        <v>1810.8</v>
      </c>
      <c r="O1700" s="2">
        <v>1819.3</v>
      </c>
      <c r="P1700" s="2">
        <v>1845.2</v>
      </c>
      <c r="Q1700" s="2">
        <v>1852.6</v>
      </c>
      <c r="R1700" s="2">
        <v>254.3</v>
      </c>
      <c r="S1700" s="2" t="s">
        <v>5269</v>
      </c>
      <c r="T1700" s="2">
        <v>254.3</v>
      </c>
    </row>
    <row r="1701" spans="1:20">
      <c r="A1701" s="2" t="s">
        <v>4509</v>
      </c>
      <c r="B1701" s="2" t="s">
        <v>2495</v>
      </c>
      <c r="C1701" s="2" t="s">
        <v>72</v>
      </c>
      <c r="D1701" s="2" t="s">
        <v>224</v>
      </c>
      <c r="E1701" s="2">
        <v>1119.7</v>
      </c>
      <c r="F1701" s="2">
        <v>1117.5</v>
      </c>
      <c r="G1701" s="2">
        <v>1116.2</v>
      </c>
      <c r="H1701" s="2">
        <v>1121.0999999999999</v>
      </c>
      <c r="I1701" s="2">
        <v>1235</v>
      </c>
      <c r="J1701" s="2">
        <v>1337.5</v>
      </c>
      <c r="K1701" s="2">
        <v>1569.8</v>
      </c>
      <c r="L1701" s="2">
        <v>1768.5</v>
      </c>
      <c r="M1701" s="2">
        <v>1866.7</v>
      </c>
      <c r="N1701" s="2">
        <v>1875.1</v>
      </c>
      <c r="O1701" s="2">
        <v>1883.8</v>
      </c>
      <c r="P1701" s="2">
        <v>1911.7</v>
      </c>
      <c r="Q1701" s="2">
        <v>1919.1</v>
      </c>
      <c r="R1701" s="2">
        <v>199.2</v>
      </c>
      <c r="S1701" s="2" t="s">
        <v>5269</v>
      </c>
      <c r="T1701" s="2">
        <v>199.2</v>
      </c>
    </row>
    <row r="1702" spans="1:20">
      <c r="A1702" s="2" t="s">
        <v>4510</v>
      </c>
      <c r="B1702" s="2" t="s">
        <v>2496</v>
      </c>
      <c r="C1702" s="2" t="s">
        <v>72</v>
      </c>
      <c r="D1702" s="2" t="s">
        <v>224</v>
      </c>
      <c r="E1702" s="2">
        <v>744.8</v>
      </c>
      <c r="F1702" s="2">
        <v>745.7</v>
      </c>
      <c r="G1702" s="2">
        <v>736</v>
      </c>
      <c r="H1702" s="2">
        <v>732.6</v>
      </c>
      <c r="I1702" s="2">
        <v>921.3</v>
      </c>
      <c r="J1702" s="2">
        <v>1047</v>
      </c>
      <c r="K1702" s="2">
        <v>1294.4000000000001</v>
      </c>
      <c r="L1702" s="2">
        <v>1514.8</v>
      </c>
      <c r="M1702" s="2">
        <v>1610</v>
      </c>
      <c r="N1702" s="2">
        <v>1618.9</v>
      </c>
      <c r="O1702" s="2">
        <v>1630.3</v>
      </c>
      <c r="P1702" s="2">
        <v>1691.5</v>
      </c>
      <c r="Q1702" s="2">
        <v>1698.7</v>
      </c>
      <c r="R1702" s="2">
        <v>417</v>
      </c>
      <c r="S1702" s="2" t="s">
        <v>5269</v>
      </c>
      <c r="T1702" s="2">
        <v>417</v>
      </c>
    </row>
    <row r="1703" spans="1:20">
      <c r="A1703" s="2" t="s">
        <v>4511</v>
      </c>
      <c r="B1703" s="2" t="s">
        <v>2498</v>
      </c>
      <c r="C1703" s="2" t="s">
        <v>72</v>
      </c>
      <c r="D1703" s="2" t="s">
        <v>224</v>
      </c>
      <c r="E1703" s="2">
        <v>1155.9000000000001</v>
      </c>
      <c r="F1703" s="2">
        <v>1154</v>
      </c>
      <c r="G1703" s="2">
        <v>1151.7</v>
      </c>
      <c r="H1703" s="2">
        <v>1155.5</v>
      </c>
      <c r="I1703" s="2">
        <v>1279.0999999999999</v>
      </c>
      <c r="J1703" s="2">
        <v>1384.6</v>
      </c>
      <c r="K1703" s="2">
        <v>1619.7</v>
      </c>
      <c r="L1703" s="2">
        <v>1820.8</v>
      </c>
      <c r="M1703" s="2">
        <v>1919.1</v>
      </c>
      <c r="N1703" s="2">
        <v>1927.6</v>
      </c>
      <c r="O1703" s="2">
        <v>1936.4</v>
      </c>
      <c r="P1703" s="2">
        <v>1966.3</v>
      </c>
      <c r="Q1703" s="2">
        <v>1973.8</v>
      </c>
      <c r="R1703" s="2">
        <v>156.30000000000001</v>
      </c>
      <c r="S1703" s="2" t="s">
        <v>5269</v>
      </c>
      <c r="T1703" s="2">
        <v>156.30000000000001</v>
      </c>
    </row>
    <row r="1704" spans="1:20">
      <c r="A1704" s="2" t="s">
        <v>4512</v>
      </c>
      <c r="B1704" s="2" t="s">
        <v>2500</v>
      </c>
      <c r="C1704" s="2" t="s">
        <v>72</v>
      </c>
      <c r="D1704" s="2" t="s">
        <v>224</v>
      </c>
      <c r="E1704" s="2">
        <v>595.79999999999995</v>
      </c>
      <c r="F1704" s="2">
        <v>597.1</v>
      </c>
      <c r="G1704" s="2">
        <v>588.5</v>
      </c>
      <c r="H1704" s="2">
        <v>594.6</v>
      </c>
      <c r="I1704" s="2">
        <v>782.7</v>
      </c>
      <c r="J1704" s="2">
        <v>908.8</v>
      </c>
      <c r="K1704" s="2">
        <v>1152.5</v>
      </c>
      <c r="L1704" s="2">
        <v>1373.5</v>
      </c>
      <c r="M1704" s="2">
        <v>1467.1</v>
      </c>
      <c r="N1704" s="2">
        <v>1476</v>
      </c>
      <c r="O1704" s="2">
        <v>1487.7</v>
      </c>
      <c r="P1704" s="2">
        <v>1554.4</v>
      </c>
      <c r="Q1704" s="2">
        <v>1561.5</v>
      </c>
      <c r="R1704" s="2">
        <v>555.20000000000005</v>
      </c>
      <c r="S1704" s="2" t="s">
        <v>5269</v>
      </c>
      <c r="T1704" s="2">
        <v>555.20000000000005</v>
      </c>
    </row>
    <row r="1705" spans="1:20">
      <c r="A1705" s="2" t="s">
        <v>4513</v>
      </c>
      <c r="B1705" s="2" t="s">
        <v>2501</v>
      </c>
      <c r="C1705" s="2" t="s">
        <v>72</v>
      </c>
      <c r="D1705" s="2" t="s">
        <v>224</v>
      </c>
      <c r="E1705" s="2">
        <v>828.6</v>
      </c>
      <c r="F1705" s="2">
        <v>828</v>
      </c>
      <c r="G1705" s="2">
        <v>822.2</v>
      </c>
      <c r="H1705" s="2">
        <v>822.9</v>
      </c>
      <c r="I1705" s="2">
        <v>983.3</v>
      </c>
      <c r="J1705" s="2">
        <v>1103.7</v>
      </c>
      <c r="K1705" s="2">
        <v>1351.3</v>
      </c>
      <c r="L1705" s="2">
        <v>1568</v>
      </c>
      <c r="M1705" s="2">
        <v>1665.3</v>
      </c>
      <c r="N1705" s="2">
        <v>1674.2</v>
      </c>
      <c r="O1705" s="2">
        <v>1684.8</v>
      </c>
      <c r="P1705" s="2">
        <v>1736.7</v>
      </c>
      <c r="Q1705" s="2">
        <v>1744.1</v>
      </c>
      <c r="R1705" s="2">
        <v>321.60000000000002</v>
      </c>
      <c r="S1705" s="2" t="s">
        <v>5269</v>
      </c>
      <c r="T1705" s="2">
        <v>321.60000000000002</v>
      </c>
    </row>
    <row r="1706" spans="1:20">
      <c r="A1706" s="2" t="s">
        <v>4514</v>
      </c>
      <c r="B1706" s="2" t="s">
        <v>2503</v>
      </c>
      <c r="C1706" s="2" t="s">
        <v>72</v>
      </c>
      <c r="D1706" s="2" t="s">
        <v>224</v>
      </c>
      <c r="E1706" s="2">
        <v>706.2</v>
      </c>
      <c r="F1706" s="2">
        <v>705.6</v>
      </c>
      <c r="G1706" s="2">
        <v>700</v>
      </c>
      <c r="H1706" s="2">
        <v>701.5</v>
      </c>
      <c r="I1706" s="2">
        <v>868.6</v>
      </c>
      <c r="J1706" s="2">
        <v>992.6</v>
      </c>
      <c r="K1706" s="2">
        <v>1240.7</v>
      </c>
      <c r="L1706" s="2">
        <v>1460.2</v>
      </c>
      <c r="M1706" s="2">
        <v>1556.2</v>
      </c>
      <c r="N1706" s="2">
        <v>1565.2</v>
      </c>
      <c r="O1706" s="2">
        <v>1576.3</v>
      </c>
      <c r="P1706" s="2">
        <v>1634.6</v>
      </c>
      <c r="Q1706" s="2">
        <v>1641.9</v>
      </c>
      <c r="R1706" s="2">
        <v>444</v>
      </c>
      <c r="S1706" s="2" t="s">
        <v>5269</v>
      </c>
      <c r="T1706" s="2">
        <v>444</v>
      </c>
    </row>
    <row r="1707" spans="1:20">
      <c r="A1707" s="2" t="s">
        <v>4515</v>
      </c>
      <c r="B1707" s="2" t="s">
        <v>2504</v>
      </c>
      <c r="C1707" s="2" t="s">
        <v>72</v>
      </c>
      <c r="D1707" s="2" t="s">
        <v>224</v>
      </c>
      <c r="E1707" s="2">
        <v>739.6</v>
      </c>
      <c r="F1707" s="2">
        <v>738.7</v>
      </c>
      <c r="G1707" s="2">
        <v>733.8</v>
      </c>
      <c r="H1707" s="2">
        <v>735.9</v>
      </c>
      <c r="I1707" s="2">
        <v>895</v>
      </c>
      <c r="J1707" s="2">
        <v>1017.1</v>
      </c>
      <c r="K1707" s="2">
        <v>1265.2</v>
      </c>
      <c r="L1707" s="2">
        <v>1483.5</v>
      </c>
      <c r="M1707" s="2">
        <v>1580.2</v>
      </c>
      <c r="N1707" s="2">
        <v>1589.1</v>
      </c>
      <c r="O1707" s="2">
        <v>1600</v>
      </c>
      <c r="P1707" s="2">
        <v>1655.4</v>
      </c>
      <c r="Q1707" s="2">
        <v>1662.8</v>
      </c>
      <c r="R1707" s="2">
        <v>411.2</v>
      </c>
      <c r="S1707" s="2" t="s">
        <v>5269</v>
      </c>
      <c r="T1707" s="2">
        <v>411.2</v>
      </c>
    </row>
    <row r="1708" spans="1:20">
      <c r="A1708" s="2" t="s">
        <v>4516</v>
      </c>
      <c r="B1708" s="2" t="s">
        <v>2506</v>
      </c>
      <c r="C1708" s="2" t="s">
        <v>72</v>
      </c>
      <c r="D1708" s="2" t="s">
        <v>224</v>
      </c>
      <c r="E1708" s="2">
        <v>1275.0999999999999</v>
      </c>
      <c r="F1708" s="2">
        <v>1273</v>
      </c>
      <c r="G1708" s="2">
        <v>1271.3</v>
      </c>
      <c r="H1708" s="2">
        <v>1275.9000000000001</v>
      </c>
      <c r="I1708" s="2">
        <v>1390.9</v>
      </c>
      <c r="J1708" s="2">
        <v>1492</v>
      </c>
      <c r="K1708" s="2">
        <v>1721.9</v>
      </c>
      <c r="L1708" s="2">
        <v>1917.2</v>
      </c>
      <c r="M1708" s="2">
        <v>2014.9</v>
      </c>
      <c r="N1708" s="2">
        <v>2023.2</v>
      </c>
      <c r="O1708" s="2">
        <v>2031.6</v>
      </c>
      <c r="P1708" s="2">
        <v>2055</v>
      </c>
      <c r="Q1708" s="2">
        <v>2062.4</v>
      </c>
      <c r="R1708" s="2">
        <v>241.9</v>
      </c>
      <c r="S1708" s="2" t="s">
        <v>5269</v>
      </c>
      <c r="T1708" s="2">
        <v>241.9</v>
      </c>
    </row>
    <row r="1709" spans="1:20">
      <c r="A1709" s="2" t="s">
        <v>4517</v>
      </c>
      <c r="B1709" s="2" t="s">
        <v>2508</v>
      </c>
      <c r="C1709" s="2" t="s">
        <v>72</v>
      </c>
      <c r="D1709" s="2" t="s">
        <v>224</v>
      </c>
      <c r="E1709" s="2">
        <v>1029.2</v>
      </c>
      <c r="F1709" s="2">
        <v>1029.9000000000001</v>
      </c>
      <c r="G1709" s="2">
        <v>1020.7</v>
      </c>
      <c r="H1709" s="2">
        <v>1017.1</v>
      </c>
      <c r="I1709" s="2">
        <v>1198.7</v>
      </c>
      <c r="J1709" s="2">
        <v>1321.7</v>
      </c>
      <c r="K1709" s="2">
        <v>1569.9</v>
      </c>
      <c r="L1709" s="2">
        <v>1788</v>
      </c>
      <c r="M1709" s="2">
        <v>1884.8</v>
      </c>
      <c r="N1709" s="2">
        <v>1893.7</v>
      </c>
      <c r="O1709" s="2">
        <v>1904.6</v>
      </c>
      <c r="P1709" s="2">
        <v>1958.3</v>
      </c>
      <c r="Q1709" s="2">
        <v>1965.6</v>
      </c>
      <c r="R1709" s="2">
        <v>184.3</v>
      </c>
      <c r="S1709" s="2" t="s">
        <v>5269</v>
      </c>
      <c r="T1709" s="2">
        <v>184.3</v>
      </c>
    </row>
    <row r="1710" spans="1:20">
      <c r="A1710" s="2" t="s">
        <v>4518</v>
      </c>
      <c r="B1710" s="2" t="s">
        <v>2509</v>
      </c>
      <c r="C1710" s="2" t="s">
        <v>72</v>
      </c>
      <c r="D1710" s="2" t="s">
        <v>224</v>
      </c>
      <c r="E1710" s="2">
        <v>589</v>
      </c>
      <c r="F1710" s="2">
        <v>593.1</v>
      </c>
      <c r="G1710" s="2">
        <v>577.20000000000005</v>
      </c>
      <c r="H1710" s="2">
        <v>581.6</v>
      </c>
      <c r="I1710" s="2">
        <v>779.5</v>
      </c>
      <c r="J1710" s="2">
        <v>904.8</v>
      </c>
      <c r="K1710" s="2">
        <v>1146.3</v>
      </c>
      <c r="L1710" s="2">
        <v>1367.3</v>
      </c>
      <c r="M1710" s="2">
        <v>1460.2</v>
      </c>
      <c r="N1710" s="2">
        <v>1469.1</v>
      </c>
      <c r="O1710" s="2">
        <v>1480.9</v>
      </c>
      <c r="P1710" s="2">
        <v>1549.3</v>
      </c>
      <c r="Q1710" s="2">
        <v>1556.3</v>
      </c>
      <c r="R1710" s="2">
        <v>569</v>
      </c>
      <c r="S1710" s="2" t="s">
        <v>5269</v>
      </c>
      <c r="T1710" s="2">
        <v>569</v>
      </c>
    </row>
    <row r="1711" spans="1:20">
      <c r="A1711" s="2" t="s">
        <v>4519</v>
      </c>
      <c r="B1711" s="2" t="s">
        <v>2510</v>
      </c>
      <c r="C1711" s="2" t="s">
        <v>72</v>
      </c>
      <c r="D1711" s="2" t="s">
        <v>224</v>
      </c>
      <c r="E1711" s="2">
        <v>593.70000000000005</v>
      </c>
      <c r="F1711" s="2">
        <v>596.6</v>
      </c>
      <c r="G1711" s="2">
        <v>583.5</v>
      </c>
      <c r="H1711" s="2">
        <v>586.4</v>
      </c>
      <c r="I1711" s="2">
        <v>783.8</v>
      </c>
      <c r="J1711" s="2">
        <v>909.5</v>
      </c>
      <c r="K1711" s="2">
        <v>1152.0999999999999</v>
      </c>
      <c r="L1711" s="2">
        <v>1373.1</v>
      </c>
      <c r="M1711" s="2">
        <v>1466.2</v>
      </c>
      <c r="N1711" s="2">
        <v>1475.2</v>
      </c>
      <c r="O1711" s="2">
        <v>1486.9</v>
      </c>
      <c r="P1711" s="2">
        <v>1554.6</v>
      </c>
      <c r="Q1711" s="2">
        <v>1561.7</v>
      </c>
      <c r="R1711" s="2">
        <v>561</v>
      </c>
      <c r="S1711" s="2" t="s">
        <v>5269</v>
      </c>
      <c r="T1711" s="2">
        <v>561</v>
      </c>
    </row>
    <row r="1712" spans="1:20">
      <c r="A1712" s="2" t="s">
        <v>4520</v>
      </c>
      <c r="B1712" s="2" t="s">
        <v>2511</v>
      </c>
      <c r="C1712" s="2" t="s">
        <v>72</v>
      </c>
      <c r="D1712" s="2" t="s">
        <v>224</v>
      </c>
      <c r="E1712" s="2">
        <v>966.6</v>
      </c>
      <c r="F1712" s="2">
        <v>963.3</v>
      </c>
      <c r="G1712" s="2">
        <v>965.2</v>
      </c>
      <c r="H1712" s="2">
        <v>973.4</v>
      </c>
      <c r="I1712" s="2">
        <v>1058.5</v>
      </c>
      <c r="J1712" s="2">
        <v>1153.5999999999999</v>
      </c>
      <c r="K1712" s="2">
        <v>1380.5</v>
      </c>
      <c r="L1712" s="2">
        <v>1576.4</v>
      </c>
      <c r="M1712" s="2">
        <v>1674.3</v>
      </c>
      <c r="N1712" s="2">
        <v>1682.7</v>
      </c>
      <c r="O1712" s="2">
        <v>1691.3</v>
      </c>
      <c r="P1712" s="2">
        <v>1718.7</v>
      </c>
      <c r="Q1712" s="2">
        <v>1726.2</v>
      </c>
      <c r="R1712" s="2">
        <v>338.6</v>
      </c>
      <c r="S1712" s="2" t="s">
        <v>5269</v>
      </c>
      <c r="T1712" s="2">
        <v>338.6</v>
      </c>
    </row>
    <row r="1713" spans="1:20">
      <c r="A1713" s="2" t="s">
        <v>4521</v>
      </c>
      <c r="B1713" s="2" t="s">
        <v>2513</v>
      </c>
      <c r="C1713" s="2" t="s">
        <v>72</v>
      </c>
      <c r="D1713" s="2" t="s">
        <v>224</v>
      </c>
      <c r="E1713" s="2">
        <v>1202</v>
      </c>
      <c r="F1713" s="2">
        <v>1200.9000000000001</v>
      </c>
      <c r="G1713" s="2">
        <v>1196.4000000000001</v>
      </c>
      <c r="H1713" s="2">
        <v>1197.9000000000001</v>
      </c>
      <c r="I1713" s="2">
        <v>1340.6</v>
      </c>
      <c r="J1713" s="2">
        <v>1452.1</v>
      </c>
      <c r="K1713" s="2">
        <v>1692.7</v>
      </c>
      <c r="L1713" s="2">
        <v>1899.3</v>
      </c>
      <c r="M1713" s="2">
        <v>1997.7</v>
      </c>
      <c r="N1713" s="2">
        <v>2006.4</v>
      </c>
      <c r="O1713" s="2">
        <v>2015.8</v>
      </c>
      <c r="P1713" s="2">
        <v>2051.1999999999998</v>
      </c>
      <c r="Q1713" s="2">
        <v>2058.6999999999998</v>
      </c>
      <c r="R1713" s="2">
        <v>82</v>
      </c>
      <c r="S1713" s="2" t="s">
        <v>5269</v>
      </c>
      <c r="T1713" s="2">
        <v>82</v>
      </c>
    </row>
    <row r="1714" spans="1:20">
      <c r="A1714" s="2" t="s">
        <v>4522</v>
      </c>
      <c r="B1714" s="2" t="s">
        <v>2514</v>
      </c>
      <c r="C1714" s="2" t="s">
        <v>72</v>
      </c>
      <c r="D1714" s="2" t="s">
        <v>224</v>
      </c>
      <c r="E1714" s="2">
        <v>740.6</v>
      </c>
      <c r="F1714" s="2">
        <v>739.8</v>
      </c>
      <c r="G1714" s="2">
        <v>734.7</v>
      </c>
      <c r="H1714" s="2">
        <v>736.5</v>
      </c>
      <c r="I1714" s="2">
        <v>897.1</v>
      </c>
      <c r="J1714" s="2">
        <v>1019.4</v>
      </c>
      <c r="K1714" s="2">
        <v>1267.5999999999999</v>
      </c>
      <c r="L1714" s="2">
        <v>1485.9</v>
      </c>
      <c r="M1714" s="2">
        <v>1582.6</v>
      </c>
      <c r="N1714" s="2">
        <v>1591.5</v>
      </c>
      <c r="O1714" s="2">
        <v>1602.4</v>
      </c>
      <c r="P1714" s="2">
        <v>1658.1</v>
      </c>
      <c r="Q1714" s="2">
        <v>1665.4</v>
      </c>
      <c r="R1714" s="2">
        <v>409.9</v>
      </c>
      <c r="S1714" s="2" t="s">
        <v>5269</v>
      </c>
      <c r="T1714" s="2">
        <v>409.9</v>
      </c>
    </row>
    <row r="1715" spans="1:20">
      <c r="A1715" s="2" t="s">
        <v>4523</v>
      </c>
      <c r="B1715" s="2" t="s">
        <v>2516</v>
      </c>
      <c r="C1715" s="2" t="s">
        <v>72</v>
      </c>
      <c r="D1715" s="2" t="s">
        <v>224</v>
      </c>
      <c r="E1715" s="2">
        <v>912.5</v>
      </c>
      <c r="F1715" s="2">
        <v>910.5</v>
      </c>
      <c r="G1715" s="2">
        <v>908.4</v>
      </c>
      <c r="H1715" s="2">
        <v>912.7</v>
      </c>
      <c r="I1715" s="2">
        <v>1040</v>
      </c>
      <c r="J1715" s="2">
        <v>1150.5999999999999</v>
      </c>
      <c r="K1715" s="2">
        <v>1391.9</v>
      </c>
      <c r="L1715" s="2">
        <v>1600.9</v>
      </c>
      <c r="M1715" s="2">
        <v>1699.2</v>
      </c>
      <c r="N1715" s="2">
        <v>1707.9</v>
      </c>
      <c r="O1715" s="2">
        <v>1717.7</v>
      </c>
      <c r="P1715" s="2">
        <v>1758.1</v>
      </c>
      <c r="Q1715" s="2">
        <v>1765.6</v>
      </c>
      <c r="R1715" s="2">
        <v>269.3</v>
      </c>
      <c r="S1715" s="2" t="s">
        <v>5269</v>
      </c>
      <c r="T1715" s="2">
        <v>269.3</v>
      </c>
    </row>
    <row r="1716" spans="1:20">
      <c r="A1716" s="2" t="s">
        <v>4524</v>
      </c>
      <c r="B1716" s="2" t="s">
        <v>2517</v>
      </c>
      <c r="C1716" s="2" t="s">
        <v>72</v>
      </c>
      <c r="D1716" s="2" t="s">
        <v>224</v>
      </c>
      <c r="E1716" s="2">
        <v>610.79999999999995</v>
      </c>
      <c r="F1716" s="2">
        <v>612.79999999999995</v>
      </c>
      <c r="G1716" s="2">
        <v>601.5</v>
      </c>
      <c r="H1716" s="2">
        <v>600.29999999999995</v>
      </c>
      <c r="I1716" s="2">
        <v>798.5</v>
      </c>
      <c r="J1716" s="2">
        <v>924.7</v>
      </c>
      <c r="K1716" s="2">
        <v>1168.4000000000001</v>
      </c>
      <c r="L1716" s="2">
        <v>1389.4</v>
      </c>
      <c r="M1716" s="2">
        <v>1482.9</v>
      </c>
      <c r="N1716" s="2">
        <v>1491.9</v>
      </c>
      <c r="O1716" s="2">
        <v>1503.6</v>
      </c>
      <c r="P1716" s="2">
        <v>1570.3</v>
      </c>
      <c r="Q1716" s="2">
        <v>1577.4</v>
      </c>
      <c r="R1716" s="2">
        <v>543.70000000000005</v>
      </c>
      <c r="S1716" s="2" t="s">
        <v>5269</v>
      </c>
      <c r="T1716" s="2">
        <v>543.70000000000005</v>
      </c>
    </row>
    <row r="1717" spans="1:20">
      <c r="A1717" s="2" t="s">
        <v>4525</v>
      </c>
      <c r="B1717" s="2" t="s">
        <v>2518</v>
      </c>
      <c r="C1717" s="2" t="s">
        <v>72</v>
      </c>
      <c r="D1717" s="2" t="s">
        <v>224</v>
      </c>
      <c r="E1717" s="2">
        <v>844.6</v>
      </c>
      <c r="F1717" s="2">
        <v>846.4</v>
      </c>
      <c r="G1717" s="2">
        <v>834.6</v>
      </c>
      <c r="H1717" s="2">
        <v>828</v>
      </c>
      <c r="I1717" s="2">
        <v>1027.4000000000001</v>
      </c>
      <c r="J1717" s="2">
        <v>1153.5</v>
      </c>
      <c r="K1717" s="2">
        <v>1400.1</v>
      </c>
      <c r="L1717" s="2">
        <v>1620.9</v>
      </c>
      <c r="M1717" s="2">
        <v>1715.4</v>
      </c>
      <c r="N1717" s="2">
        <v>1724.3</v>
      </c>
      <c r="O1717" s="2">
        <v>1735.9</v>
      </c>
      <c r="P1717" s="2">
        <v>1799</v>
      </c>
      <c r="Q1717" s="2">
        <v>1806.2</v>
      </c>
      <c r="R1717" s="2">
        <v>365.4</v>
      </c>
      <c r="S1717" s="2" t="s">
        <v>5269</v>
      </c>
      <c r="T1717" s="2">
        <v>365.4</v>
      </c>
    </row>
    <row r="1718" spans="1:20">
      <c r="A1718" s="2" t="s">
        <v>4526</v>
      </c>
      <c r="B1718" s="2" t="s">
        <v>2519</v>
      </c>
      <c r="C1718" s="2" t="s">
        <v>72</v>
      </c>
      <c r="D1718" s="2" t="s">
        <v>224</v>
      </c>
      <c r="E1718" s="2">
        <v>943.6</v>
      </c>
      <c r="F1718" s="2">
        <v>943.9</v>
      </c>
      <c r="G1718" s="2">
        <v>935.7</v>
      </c>
      <c r="H1718" s="2">
        <v>933.3</v>
      </c>
      <c r="I1718" s="2">
        <v>1109</v>
      </c>
      <c r="J1718" s="2">
        <v>1231.2</v>
      </c>
      <c r="K1718" s="2">
        <v>1479.2</v>
      </c>
      <c r="L1718" s="2">
        <v>1696.8</v>
      </c>
      <c r="M1718" s="2">
        <v>1793.8</v>
      </c>
      <c r="N1718" s="2">
        <v>1802.7</v>
      </c>
      <c r="O1718" s="2">
        <v>1813.5</v>
      </c>
      <c r="P1718" s="2">
        <v>1866.4</v>
      </c>
      <c r="Q1718" s="2">
        <v>1873.8</v>
      </c>
      <c r="R1718" s="2">
        <v>224.4</v>
      </c>
      <c r="S1718" s="2" t="s">
        <v>5269</v>
      </c>
      <c r="T1718" s="2">
        <v>224.4</v>
      </c>
    </row>
    <row r="1719" spans="1:20">
      <c r="A1719" s="2" t="s">
        <v>4527</v>
      </c>
      <c r="B1719" s="2" t="s">
        <v>2520</v>
      </c>
      <c r="C1719" s="2" t="s">
        <v>72</v>
      </c>
      <c r="D1719" s="2" t="s">
        <v>224</v>
      </c>
      <c r="E1719" s="2">
        <v>1144.8</v>
      </c>
      <c r="F1719" s="2">
        <v>1144.2</v>
      </c>
      <c r="G1719" s="2">
        <v>1138.3</v>
      </c>
      <c r="H1719" s="2">
        <v>1138.5</v>
      </c>
      <c r="I1719" s="2">
        <v>1292.7</v>
      </c>
      <c r="J1719" s="2">
        <v>1408.1</v>
      </c>
      <c r="K1719" s="2">
        <v>1652.1</v>
      </c>
      <c r="L1719" s="2">
        <v>1862.9</v>
      </c>
      <c r="M1719" s="2">
        <v>1961.2</v>
      </c>
      <c r="N1719" s="2">
        <v>1969.9</v>
      </c>
      <c r="O1719" s="2">
        <v>1979.8</v>
      </c>
      <c r="P1719" s="2">
        <v>2020.8</v>
      </c>
      <c r="Q1719" s="2">
        <v>2028.3</v>
      </c>
      <c r="R1719" s="2">
        <v>6.9</v>
      </c>
      <c r="S1719" s="2" t="s">
        <v>5269</v>
      </c>
      <c r="T1719" s="2">
        <v>6.9</v>
      </c>
    </row>
    <row r="1720" spans="1:20">
      <c r="A1720" s="2" t="s">
        <v>4528</v>
      </c>
      <c r="B1720" s="2" t="s">
        <v>2521</v>
      </c>
      <c r="C1720" s="2" t="s">
        <v>72</v>
      </c>
      <c r="D1720" s="2" t="s">
        <v>224</v>
      </c>
      <c r="E1720" s="2">
        <v>1016.5</v>
      </c>
      <c r="F1720" s="2">
        <v>1015.3</v>
      </c>
      <c r="G1720" s="2">
        <v>1011.2</v>
      </c>
      <c r="H1720" s="2">
        <v>1013.4</v>
      </c>
      <c r="I1720" s="2">
        <v>1154.5999999999999</v>
      </c>
      <c r="J1720" s="2">
        <v>1267.4000000000001</v>
      </c>
      <c r="K1720" s="2">
        <v>1509.8</v>
      </c>
      <c r="L1720" s="2">
        <v>1719.2</v>
      </c>
      <c r="M1720" s="2">
        <v>1817.6</v>
      </c>
      <c r="N1720" s="2">
        <v>1826.3</v>
      </c>
      <c r="O1720" s="2">
        <v>1836</v>
      </c>
      <c r="P1720" s="2">
        <v>1876</v>
      </c>
      <c r="Q1720" s="2">
        <v>1883.5</v>
      </c>
      <c r="R1720" s="2">
        <v>151.6</v>
      </c>
      <c r="S1720" s="2" t="s">
        <v>5269</v>
      </c>
      <c r="T1720" s="2">
        <v>151.6</v>
      </c>
    </row>
    <row r="1721" spans="1:20">
      <c r="A1721" s="2" t="s">
        <v>4529</v>
      </c>
      <c r="B1721" s="2" t="s">
        <v>2522</v>
      </c>
      <c r="C1721" s="2" t="s">
        <v>72</v>
      </c>
      <c r="D1721" s="2" t="s">
        <v>224</v>
      </c>
      <c r="E1721" s="2">
        <v>824.5</v>
      </c>
      <c r="F1721" s="2">
        <v>824.1</v>
      </c>
      <c r="G1721" s="2">
        <v>817.7</v>
      </c>
      <c r="H1721" s="2">
        <v>817.7</v>
      </c>
      <c r="I1721" s="2">
        <v>982.8</v>
      </c>
      <c r="J1721" s="2">
        <v>1104.0999999999999</v>
      </c>
      <c r="K1721" s="2">
        <v>1352</v>
      </c>
      <c r="L1721" s="2">
        <v>1569.4</v>
      </c>
      <c r="M1721" s="2">
        <v>1666.4</v>
      </c>
      <c r="N1721" s="2">
        <v>1675.3</v>
      </c>
      <c r="O1721" s="2">
        <v>1686.1</v>
      </c>
      <c r="P1721" s="2">
        <v>1739.2</v>
      </c>
      <c r="Q1721" s="2">
        <v>1746.6</v>
      </c>
      <c r="R1721" s="2">
        <v>326</v>
      </c>
      <c r="S1721" s="2" t="s">
        <v>5269</v>
      </c>
      <c r="T1721" s="2">
        <v>326</v>
      </c>
    </row>
    <row r="1722" spans="1:20">
      <c r="A1722" s="2" t="s">
        <v>4530</v>
      </c>
      <c r="B1722" s="2" t="s">
        <v>2523</v>
      </c>
      <c r="C1722" s="2" t="s">
        <v>72</v>
      </c>
      <c r="D1722" s="2" t="s">
        <v>224</v>
      </c>
      <c r="E1722" s="2">
        <v>638.5</v>
      </c>
      <c r="F1722" s="2">
        <v>642.29999999999995</v>
      </c>
      <c r="G1722" s="2">
        <v>626.79999999999995</v>
      </c>
      <c r="H1722" s="2">
        <v>615.6</v>
      </c>
      <c r="I1722" s="2">
        <v>829.1</v>
      </c>
      <c r="J1722" s="2">
        <v>954.1</v>
      </c>
      <c r="K1722" s="2">
        <v>1194.4000000000001</v>
      </c>
      <c r="L1722" s="2">
        <v>1415.2</v>
      </c>
      <c r="M1722" s="2">
        <v>1507.4</v>
      </c>
      <c r="N1722" s="2">
        <v>1516.3</v>
      </c>
      <c r="O1722" s="2">
        <v>1528.3</v>
      </c>
      <c r="P1722" s="2">
        <v>1597.9</v>
      </c>
      <c r="Q1722" s="2">
        <v>1605</v>
      </c>
      <c r="R1722" s="2">
        <v>544.70000000000005</v>
      </c>
      <c r="S1722" s="2" t="s">
        <v>5269</v>
      </c>
      <c r="T1722" s="2">
        <v>544.70000000000005</v>
      </c>
    </row>
    <row r="1723" spans="1:20">
      <c r="A1723" s="2" t="s">
        <v>4531</v>
      </c>
      <c r="B1723" s="2" t="s">
        <v>2525</v>
      </c>
      <c r="C1723" s="2" t="s">
        <v>72</v>
      </c>
      <c r="D1723" s="2" t="s">
        <v>224</v>
      </c>
      <c r="E1723" s="2">
        <v>1019.4</v>
      </c>
      <c r="F1723" s="2">
        <v>1018.1</v>
      </c>
      <c r="G1723" s="2">
        <v>1014</v>
      </c>
      <c r="H1723" s="2">
        <v>1016.2</v>
      </c>
      <c r="I1723" s="2">
        <v>1157.5999999999999</v>
      </c>
      <c r="J1723" s="2">
        <v>1270.4000000000001</v>
      </c>
      <c r="K1723" s="2">
        <v>1512.7</v>
      </c>
      <c r="L1723" s="2">
        <v>1722.1</v>
      </c>
      <c r="M1723" s="2">
        <v>1820.5</v>
      </c>
      <c r="N1723" s="2">
        <v>1829.2</v>
      </c>
      <c r="O1723" s="2">
        <v>1838.9</v>
      </c>
      <c r="P1723" s="2">
        <v>1878.9</v>
      </c>
      <c r="Q1723" s="2">
        <v>1886.4</v>
      </c>
      <c r="R1723" s="2">
        <v>148.80000000000001</v>
      </c>
      <c r="S1723" s="2" t="s">
        <v>5269</v>
      </c>
      <c r="T1723" s="2">
        <v>148.80000000000001</v>
      </c>
    </row>
    <row r="1724" spans="1:20">
      <c r="A1724" s="2" t="s">
        <v>4532</v>
      </c>
      <c r="B1724" s="2" t="s">
        <v>2526</v>
      </c>
      <c r="C1724" s="2" t="s">
        <v>72</v>
      </c>
      <c r="D1724" s="2" t="s">
        <v>224</v>
      </c>
      <c r="E1724" s="2">
        <v>1139.5999999999999</v>
      </c>
      <c r="F1724" s="2">
        <v>1139</v>
      </c>
      <c r="G1724" s="2">
        <v>1133.2</v>
      </c>
      <c r="H1724" s="2">
        <v>1133.5</v>
      </c>
      <c r="I1724" s="2">
        <v>1287.2</v>
      </c>
      <c r="J1724" s="2">
        <v>1402.5</v>
      </c>
      <c r="K1724" s="2">
        <v>1646.4</v>
      </c>
      <c r="L1724" s="2">
        <v>1857.2</v>
      </c>
      <c r="M1724" s="2">
        <v>1955.5</v>
      </c>
      <c r="N1724" s="2">
        <v>1964.2</v>
      </c>
      <c r="O1724" s="2">
        <v>1974.1</v>
      </c>
      <c r="P1724" s="2">
        <v>2015</v>
      </c>
      <c r="Q1724" s="2">
        <v>2022.5</v>
      </c>
      <c r="R1724" s="2">
        <v>12.7</v>
      </c>
      <c r="S1724" s="2" t="s">
        <v>5269</v>
      </c>
      <c r="T1724" s="2">
        <v>12.7</v>
      </c>
    </row>
    <row r="1725" spans="1:20">
      <c r="A1725" s="2" t="s">
        <v>4533</v>
      </c>
      <c r="B1725" s="2" t="s">
        <v>2527</v>
      </c>
      <c r="C1725" s="2" t="s">
        <v>72</v>
      </c>
      <c r="D1725" s="2" t="s">
        <v>224</v>
      </c>
      <c r="E1725" s="2">
        <v>1143.5999999999999</v>
      </c>
      <c r="F1725" s="2">
        <v>1142.9000000000001</v>
      </c>
      <c r="G1725" s="2">
        <v>1137.2</v>
      </c>
      <c r="H1725" s="2">
        <v>1137.4000000000001</v>
      </c>
      <c r="I1725" s="2">
        <v>1291.0999999999999</v>
      </c>
      <c r="J1725" s="2">
        <v>1406.3</v>
      </c>
      <c r="K1725" s="2">
        <v>1650.2</v>
      </c>
      <c r="L1725" s="2">
        <v>1860.9</v>
      </c>
      <c r="M1725" s="2">
        <v>1959.2</v>
      </c>
      <c r="N1725" s="2">
        <v>1968</v>
      </c>
      <c r="O1725" s="2">
        <v>1977.8</v>
      </c>
      <c r="P1725" s="2">
        <v>2018.6</v>
      </c>
      <c r="Q1725" s="2">
        <v>2026.1</v>
      </c>
      <c r="R1725" s="2">
        <v>9.6999999999999993</v>
      </c>
      <c r="S1725" s="2" t="s">
        <v>5269</v>
      </c>
      <c r="T1725" s="2">
        <v>9.6999999999999993</v>
      </c>
    </row>
    <row r="1726" spans="1:20">
      <c r="A1726" s="2" t="s">
        <v>4534</v>
      </c>
      <c r="B1726" s="2" t="s">
        <v>2528</v>
      </c>
      <c r="C1726" s="2" t="s">
        <v>72</v>
      </c>
      <c r="D1726" s="2" t="s">
        <v>224</v>
      </c>
      <c r="E1726" s="2">
        <v>817.8</v>
      </c>
      <c r="F1726" s="2">
        <v>819</v>
      </c>
      <c r="G1726" s="2">
        <v>808.8</v>
      </c>
      <c r="H1726" s="2">
        <v>804.4</v>
      </c>
      <c r="I1726" s="2">
        <v>994.6</v>
      </c>
      <c r="J1726" s="2">
        <v>1119.9000000000001</v>
      </c>
      <c r="K1726" s="2">
        <v>1367.6</v>
      </c>
      <c r="L1726" s="2">
        <v>1587.8</v>
      </c>
      <c r="M1726" s="2">
        <v>1683.2</v>
      </c>
      <c r="N1726" s="2">
        <v>1692.2</v>
      </c>
      <c r="O1726" s="2">
        <v>1703.5</v>
      </c>
      <c r="P1726" s="2">
        <v>1763.6</v>
      </c>
      <c r="Q1726" s="2">
        <v>1770.9</v>
      </c>
      <c r="R1726" s="2">
        <v>357.9</v>
      </c>
      <c r="S1726" s="2" t="s">
        <v>5269</v>
      </c>
      <c r="T1726" s="2">
        <v>357.9</v>
      </c>
    </row>
    <row r="1727" spans="1:20">
      <c r="A1727" s="2" t="s">
        <v>4535</v>
      </c>
      <c r="B1727" s="2" t="s">
        <v>2530</v>
      </c>
      <c r="C1727" s="2" t="s">
        <v>72</v>
      </c>
      <c r="D1727" s="2" t="s">
        <v>224</v>
      </c>
      <c r="E1727" s="2">
        <v>1020.9</v>
      </c>
      <c r="F1727" s="2">
        <v>1021.4</v>
      </c>
      <c r="G1727" s="2">
        <v>1012.7</v>
      </c>
      <c r="H1727" s="2">
        <v>1009.7</v>
      </c>
      <c r="I1727" s="2">
        <v>1187.7</v>
      </c>
      <c r="J1727" s="2">
        <v>1309.9000000000001</v>
      </c>
      <c r="K1727" s="2">
        <v>1557.9</v>
      </c>
      <c r="L1727" s="2">
        <v>1775.4</v>
      </c>
      <c r="M1727" s="2">
        <v>1872.5</v>
      </c>
      <c r="N1727" s="2">
        <v>1881.4</v>
      </c>
      <c r="O1727" s="2">
        <v>1892.1</v>
      </c>
      <c r="P1727" s="2">
        <v>1944.5</v>
      </c>
      <c r="Q1727" s="2">
        <v>1951.9</v>
      </c>
      <c r="R1727" s="2">
        <v>173</v>
      </c>
      <c r="S1727" s="2" t="s">
        <v>5269</v>
      </c>
      <c r="T1727" s="2">
        <v>173</v>
      </c>
    </row>
    <row r="1728" spans="1:20">
      <c r="A1728" s="2" t="s">
        <v>4536</v>
      </c>
      <c r="B1728" s="2" t="s">
        <v>2531</v>
      </c>
      <c r="C1728" s="2" t="s">
        <v>72</v>
      </c>
      <c r="D1728" s="2" t="s">
        <v>224</v>
      </c>
      <c r="E1728" s="2">
        <v>739.7</v>
      </c>
      <c r="F1728" s="2">
        <v>739</v>
      </c>
      <c r="G1728" s="2">
        <v>733.6</v>
      </c>
      <c r="H1728" s="2">
        <v>735.1</v>
      </c>
      <c r="I1728" s="2">
        <v>897.8</v>
      </c>
      <c r="J1728" s="2">
        <v>1020.4</v>
      </c>
      <c r="K1728" s="2">
        <v>1268.5</v>
      </c>
      <c r="L1728" s="2">
        <v>1487.1</v>
      </c>
      <c r="M1728" s="2">
        <v>1583.7</v>
      </c>
      <c r="N1728" s="2">
        <v>1592.6</v>
      </c>
      <c r="O1728" s="2">
        <v>1603.5</v>
      </c>
      <c r="P1728" s="2">
        <v>1659.6</v>
      </c>
      <c r="Q1728" s="2">
        <v>1666.9</v>
      </c>
      <c r="R1728" s="2">
        <v>410.6</v>
      </c>
      <c r="S1728" s="2" t="s">
        <v>5269</v>
      </c>
      <c r="T1728" s="2">
        <v>410.6</v>
      </c>
    </row>
    <row r="1729" spans="1:20">
      <c r="A1729" s="2" t="s">
        <v>4537</v>
      </c>
      <c r="B1729" s="2" t="s">
        <v>2532</v>
      </c>
      <c r="C1729" s="2" t="s">
        <v>72</v>
      </c>
      <c r="D1729" s="2" t="s">
        <v>224</v>
      </c>
      <c r="E1729" s="2">
        <v>1134.0999999999999</v>
      </c>
      <c r="F1729" s="2">
        <v>1131.8</v>
      </c>
      <c r="G1729" s="2">
        <v>1130.7</v>
      </c>
      <c r="H1729" s="2">
        <v>1135.9000000000001</v>
      </c>
      <c r="I1729" s="2">
        <v>1247.0999999999999</v>
      </c>
      <c r="J1729" s="2">
        <v>1348.4</v>
      </c>
      <c r="K1729" s="2">
        <v>1579.5</v>
      </c>
      <c r="L1729" s="2">
        <v>1776.8</v>
      </c>
      <c r="M1729" s="2">
        <v>1874.8</v>
      </c>
      <c r="N1729" s="2">
        <v>1883.2</v>
      </c>
      <c r="O1729" s="2">
        <v>1891.8</v>
      </c>
      <c r="P1729" s="2">
        <v>1918.3</v>
      </c>
      <c r="Q1729" s="2">
        <v>1925.7</v>
      </c>
      <c r="R1729" s="2">
        <v>210.7</v>
      </c>
      <c r="S1729" s="2" t="s">
        <v>5269</v>
      </c>
      <c r="T1729" s="2">
        <v>210.7</v>
      </c>
    </row>
    <row r="1730" spans="1:20">
      <c r="A1730" s="2" t="s">
        <v>4538</v>
      </c>
      <c r="B1730" s="2" t="s">
        <v>2534</v>
      </c>
      <c r="C1730" s="2" t="s">
        <v>72</v>
      </c>
      <c r="D1730" s="2" t="s">
        <v>224</v>
      </c>
      <c r="E1730" s="2">
        <v>1161</v>
      </c>
      <c r="F1730" s="2">
        <v>1158.5</v>
      </c>
      <c r="G1730" s="2">
        <v>1158</v>
      </c>
      <c r="H1730" s="2">
        <v>1163.5999999999999</v>
      </c>
      <c r="I1730" s="2">
        <v>1269.4000000000001</v>
      </c>
      <c r="J1730" s="2">
        <v>1368.3</v>
      </c>
      <c r="K1730" s="2">
        <v>1596.5</v>
      </c>
      <c r="L1730" s="2">
        <v>1791.1</v>
      </c>
      <c r="M1730" s="2">
        <v>1888.8</v>
      </c>
      <c r="N1730" s="2">
        <v>1897.1</v>
      </c>
      <c r="O1730" s="2">
        <v>1905.5</v>
      </c>
      <c r="P1730" s="2">
        <v>1929.2</v>
      </c>
      <c r="Q1730" s="2">
        <v>1936.6</v>
      </c>
      <c r="R1730" s="2">
        <v>237.6</v>
      </c>
      <c r="S1730" s="2" t="s">
        <v>5269</v>
      </c>
      <c r="T1730" s="2">
        <v>237.6</v>
      </c>
    </row>
    <row r="1731" spans="1:20">
      <c r="A1731" s="2" t="s">
        <v>4539</v>
      </c>
      <c r="B1731" s="2" t="s">
        <v>2536</v>
      </c>
      <c r="C1731" s="2" t="s">
        <v>72</v>
      </c>
      <c r="D1731" s="2" t="s">
        <v>224</v>
      </c>
      <c r="E1731" s="2">
        <v>1148.5999999999999</v>
      </c>
      <c r="F1731" s="2">
        <v>1148.0999999999999</v>
      </c>
      <c r="G1731" s="2">
        <v>1142.0999999999999</v>
      </c>
      <c r="H1731" s="2">
        <v>1142</v>
      </c>
      <c r="I1731" s="2">
        <v>1297.9000000000001</v>
      </c>
      <c r="J1731" s="2">
        <v>1413.8</v>
      </c>
      <c r="K1731" s="2">
        <v>1658.1</v>
      </c>
      <c r="L1731" s="2">
        <v>1869.4</v>
      </c>
      <c r="M1731" s="2">
        <v>1967.7</v>
      </c>
      <c r="N1731" s="2">
        <v>1976.4</v>
      </c>
      <c r="O1731" s="2">
        <v>1986.4</v>
      </c>
      <c r="P1731" s="2">
        <v>2027.9</v>
      </c>
      <c r="Q1731" s="2">
        <v>2035.4</v>
      </c>
      <c r="R1731" s="2">
        <v>5.6</v>
      </c>
      <c r="S1731" s="2" t="s">
        <v>5269</v>
      </c>
      <c r="T1731" s="2">
        <v>5.6</v>
      </c>
    </row>
    <row r="1732" spans="1:20">
      <c r="A1732" s="2" t="s">
        <v>4540</v>
      </c>
      <c r="B1732" s="2" t="s">
        <v>2537</v>
      </c>
      <c r="C1732" s="2" t="s">
        <v>72</v>
      </c>
      <c r="D1732" s="2" t="s">
        <v>224</v>
      </c>
      <c r="E1732" s="2">
        <v>1173.5999999999999</v>
      </c>
      <c r="F1732" s="2">
        <v>1172.4000000000001</v>
      </c>
      <c r="G1732" s="2">
        <v>1168.0999999999999</v>
      </c>
      <c r="H1732" s="2">
        <v>1169.9000000000001</v>
      </c>
      <c r="I1732" s="2">
        <v>1310.9</v>
      </c>
      <c r="J1732" s="2">
        <v>1422</v>
      </c>
      <c r="K1732" s="2">
        <v>1662.3</v>
      </c>
      <c r="L1732" s="2">
        <v>1868.8</v>
      </c>
      <c r="M1732" s="2">
        <v>1967.3</v>
      </c>
      <c r="N1732" s="2">
        <v>1975.9</v>
      </c>
      <c r="O1732" s="2">
        <v>1985.3</v>
      </c>
      <c r="P1732" s="2">
        <v>2020.8</v>
      </c>
      <c r="Q1732" s="2">
        <v>2028.3</v>
      </c>
      <c r="R1732" s="2">
        <v>76.2</v>
      </c>
      <c r="S1732" s="2" t="s">
        <v>5269</v>
      </c>
      <c r="T1732" s="2">
        <v>76.2</v>
      </c>
    </row>
    <row r="1733" spans="1:20">
      <c r="A1733" s="2" t="s">
        <v>4541</v>
      </c>
      <c r="B1733" s="2" t="s">
        <v>2538</v>
      </c>
      <c r="C1733" s="2" t="s">
        <v>72</v>
      </c>
      <c r="D1733" s="2" t="s">
        <v>224</v>
      </c>
      <c r="E1733" s="2">
        <v>942</v>
      </c>
      <c r="F1733" s="2">
        <v>942.4</v>
      </c>
      <c r="G1733" s="2">
        <v>934</v>
      </c>
      <c r="H1733" s="2">
        <v>931.6</v>
      </c>
      <c r="I1733" s="2">
        <v>1107.9000000000001</v>
      </c>
      <c r="J1733" s="2">
        <v>1230.2</v>
      </c>
      <c r="K1733" s="2">
        <v>1478.3</v>
      </c>
      <c r="L1733" s="2">
        <v>1696.1</v>
      </c>
      <c r="M1733" s="2">
        <v>1793</v>
      </c>
      <c r="N1733" s="2">
        <v>1801.9</v>
      </c>
      <c r="O1733" s="2">
        <v>1812.7</v>
      </c>
      <c r="P1733" s="2">
        <v>1865.9</v>
      </c>
      <c r="Q1733" s="2">
        <v>1873.3</v>
      </c>
      <c r="R1733" s="2">
        <v>227.1</v>
      </c>
      <c r="S1733" s="2" t="s">
        <v>5269</v>
      </c>
      <c r="T1733" s="2">
        <v>227.1</v>
      </c>
    </row>
    <row r="1734" spans="1:20">
      <c r="A1734" s="2" t="s">
        <v>4542</v>
      </c>
      <c r="B1734" s="2" t="s">
        <v>2539</v>
      </c>
      <c r="C1734" s="2" t="s">
        <v>72</v>
      </c>
      <c r="D1734" s="2" t="s">
        <v>224</v>
      </c>
      <c r="E1734" s="2">
        <v>1081.4000000000001</v>
      </c>
      <c r="F1734" s="2">
        <v>1082.5</v>
      </c>
      <c r="G1734" s="2">
        <v>1072.4000000000001</v>
      </c>
      <c r="H1734" s="2">
        <v>1067.8</v>
      </c>
      <c r="I1734" s="2">
        <v>1254.5999999999999</v>
      </c>
      <c r="J1734" s="2">
        <v>1378.4</v>
      </c>
      <c r="K1734" s="2">
        <v>1626.6</v>
      </c>
      <c r="L1734" s="2">
        <v>1845.5</v>
      </c>
      <c r="M1734" s="2">
        <v>1941.9</v>
      </c>
      <c r="N1734" s="2">
        <v>1950.9</v>
      </c>
      <c r="O1734" s="2">
        <v>1961.9</v>
      </c>
      <c r="P1734" s="2">
        <v>2017</v>
      </c>
      <c r="Q1734" s="2">
        <v>2024.4</v>
      </c>
      <c r="R1734" s="2">
        <v>196.1</v>
      </c>
      <c r="S1734" s="2" t="s">
        <v>5269</v>
      </c>
      <c r="T1734" s="2">
        <v>196.1</v>
      </c>
    </row>
    <row r="1735" spans="1:20">
      <c r="A1735" s="2" t="s">
        <v>4543</v>
      </c>
      <c r="B1735" s="2" t="s">
        <v>2540</v>
      </c>
      <c r="C1735" s="2" t="s">
        <v>72</v>
      </c>
      <c r="D1735" s="2" t="s">
        <v>224</v>
      </c>
      <c r="E1735" s="2">
        <v>942.1</v>
      </c>
      <c r="F1735" s="2">
        <v>942.5</v>
      </c>
      <c r="G1735" s="2">
        <v>934.2</v>
      </c>
      <c r="H1735" s="2">
        <v>931.7</v>
      </c>
      <c r="I1735" s="2">
        <v>1107.8</v>
      </c>
      <c r="J1735" s="2">
        <v>1230</v>
      </c>
      <c r="K1735" s="2">
        <v>1478.1</v>
      </c>
      <c r="L1735" s="2">
        <v>1695.8</v>
      </c>
      <c r="M1735" s="2">
        <v>1792.7</v>
      </c>
      <c r="N1735" s="2">
        <v>1801.7</v>
      </c>
      <c r="O1735" s="2">
        <v>1812.5</v>
      </c>
      <c r="P1735" s="2">
        <v>1865.5</v>
      </c>
      <c r="Q1735" s="2">
        <v>1872.9</v>
      </c>
      <c r="R1735" s="2">
        <v>226.3</v>
      </c>
      <c r="S1735" s="2" t="s">
        <v>5269</v>
      </c>
      <c r="T1735" s="2">
        <v>226.3</v>
      </c>
    </row>
    <row r="1736" spans="1:20">
      <c r="A1736" s="2" t="s">
        <v>4544</v>
      </c>
      <c r="B1736" s="2" t="s">
        <v>2541</v>
      </c>
      <c r="C1736" s="2" t="s">
        <v>72</v>
      </c>
      <c r="D1736" s="2" t="s">
        <v>224</v>
      </c>
      <c r="E1736" s="2">
        <v>742.7</v>
      </c>
      <c r="F1736" s="2">
        <v>742.1</v>
      </c>
      <c r="G1736" s="2">
        <v>736.5</v>
      </c>
      <c r="H1736" s="2">
        <v>737.8</v>
      </c>
      <c r="I1736" s="2">
        <v>901.5</v>
      </c>
      <c r="J1736" s="2">
        <v>1024.2</v>
      </c>
      <c r="K1736" s="2">
        <v>1272.4000000000001</v>
      </c>
      <c r="L1736" s="2">
        <v>1491</v>
      </c>
      <c r="M1736" s="2">
        <v>1587.5</v>
      </c>
      <c r="N1736" s="2">
        <v>1596.4</v>
      </c>
      <c r="O1736" s="2">
        <v>1607.4</v>
      </c>
      <c r="P1736" s="2">
        <v>1663.5</v>
      </c>
      <c r="Q1736" s="2">
        <v>1670.8</v>
      </c>
      <c r="R1736" s="2">
        <v>407.5</v>
      </c>
      <c r="S1736" s="2" t="s">
        <v>5269</v>
      </c>
      <c r="T1736" s="2">
        <v>407.5</v>
      </c>
    </row>
    <row r="1737" spans="1:20">
      <c r="A1737" s="2" t="s">
        <v>4545</v>
      </c>
      <c r="B1737" s="2" t="s">
        <v>2542</v>
      </c>
      <c r="C1737" s="2" t="s">
        <v>72</v>
      </c>
      <c r="D1737" s="2" t="s">
        <v>224</v>
      </c>
      <c r="E1737" s="2">
        <v>1121.3</v>
      </c>
      <c r="F1737" s="2">
        <v>1119.5999999999999</v>
      </c>
      <c r="G1737" s="2">
        <v>1116.9000000000001</v>
      </c>
      <c r="H1737" s="2">
        <v>1120.4000000000001</v>
      </c>
      <c r="I1737" s="2">
        <v>1247.4000000000001</v>
      </c>
      <c r="J1737" s="2">
        <v>1354.4</v>
      </c>
      <c r="K1737" s="2">
        <v>1591.3</v>
      </c>
      <c r="L1737" s="2">
        <v>1794.3</v>
      </c>
      <c r="M1737" s="2">
        <v>1892.7</v>
      </c>
      <c r="N1737" s="2">
        <v>1901.2</v>
      </c>
      <c r="O1737" s="2">
        <v>1910.3</v>
      </c>
      <c r="P1737" s="2">
        <v>1942.4</v>
      </c>
      <c r="Q1737" s="2">
        <v>1949.9</v>
      </c>
      <c r="R1737" s="2">
        <v>141.30000000000001</v>
      </c>
      <c r="S1737" s="2" t="s">
        <v>5269</v>
      </c>
      <c r="T1737" s="2">
        <v>141.30000000000001</v>
      </c>
    </row>
    <row r="1738" spans="1:20">
      <c r="A1738" s="2" t="s">
        <v>4546</v>
      </c>
      <c r="B1738" s="2" t="s">
        <v>2543</v>
      </c>
      <c r="C1738" s="2" t="s">
        <v>72</v>
      </c>
      <c r="D1738" s="2" t="s">
        <v>224</v>
      </c>
      <c r="E1738" s="2">
        <v>610</v>
      </c>
      <c r="F1738" s="2">
        <v>611.79999999999995</v>
      </c>
      <c r="G1738" s="2">
        <v>601</v>
      </c>
      <c r="H1738" s="2">
        <v>600.6</v>
      </c>
      <c r="I1738" s="2">
        <v>797.2</v>
      </c>
      <c r="J1738" s="2">
        <v>923.4</v>
      </c>
      <c r="K1738" s="2">
        <v>1167.3</v>
      </c>
      <c r="L1738" s="2">
        <v>1388.3</v>
      </c>
      <c r="M1738" s="2">
        <v>1481.9</v>
      </c>
      <c r="N1738" s="2">
        <v>1490.8</v>
      </c>
      <c r="O1738" s="2">
        <v>1502.5</v>
      </c>
      <c r="P1738" s="2">
        <v>1569.1</v>
      </c>
      <c r="Q1738" s="2">
        <v>1576.2</v>
      </c>
      <c r="R1738" s="2">
        <v>543.70000000000005</v>
      </c>
      <c r="S1738" s="2" t="s">
        <v>5269</v>
      </c>
      <c r="T1738" s="2">
        <v>543.70000000000005</v>
      </c>
    </row>
    <row r="1739" spans="1:20">
      <c r="A1739" s="2" t="s">
        <v>4547</v>
      </c>
      <c r="B1739" s="2" t="s">
        <v>2544</v>
      </c>
      <c r="C1739" s="2" t="s">
        <v>72</v>
      </c>
      <c r="D1739" s="2" t="s">
        <v>224</v>
      </c>
      <c r="E1739" s="2">
        <v>877.5</v>
      </c>
      <c r="F1739" s="2">
        <v>877</v>
      </c>
      <c r="G1739" s="2">
        <v>871</v>
      </c>
      <c r="H1739" s="2">
        <v>871.4</v>
      </c>
      <c r="I1739" s="2">
        <v>1031.4000000000001</v>
      </c>
      <c r="J1739" s="2">
        <v>1151</v>
      </c>
      <c r="K1739" s="2">
        <v>1398.1</v>
      </c>
      <c r="L1739" s="2">
        <v>1613.9</v>
      </c>
      <c r="M1739" s="2">
        <v>1711.4</v>
      </c>
      <c r="N1739" s="2">
        <v>1720.3</v>
      </c>
      <c r="O1739" s="2">
        <v>1730.8</v>
      </c>
      <c r="P1739" s="2">
        <v>1780.8</v>
      </c>
      <c r="Q1739" s="2">
        <v>1788.2</v>
      </c>
      <c r="R1739" s="2">
        <v>272.7</v>
      </c>
      <c r="S1739" s="2" t="s">
        <v>5269</v>
      </c>
      <c r="T1739" s="2">
        <v>272.7</v>
      </c>
    </row>
    <row r="1740" spans="1:20">
      <c r="A1740" s="2" t="s">
        <v>4548</v>
      </c>
      <c r="B1740" s="2" t="s">
        <v>2545</v>
      </c>
      <c r="C1740" s="2" t="s">
        <v>72</v>
      </c>
      <c r="D1740" s="2" t="s">
        <v>224</v>
      </c>
      <c r="E1740" s="2">
        <v>915.4</v>
      </c>
      <c r="F1740" s="2">
        <v>913.5</v>
      </c>
      <c r="G1740" s="2">
        <v>911.4</v>
      </c>
      <c r="H1740" s="2">
        <v>915.7</v>
      </c>
      <c r="I1740" s="2">
        <v>1042.7</v>
      </c>
      <c r="J1740" s="2">
        <v>1153.0999999999999</v>
      </c>
      <c r="K1740" s="2">
        <v>1394.3</v>
      </c>
      <c r="L1740" s="2">
        <v>1603</v>
      </c>
      <c r="M1740" s="2">
        <v>1701.4</v>
      </c>
      <c r="N1740" s="2">
        <v>1710.1</v>
      </c>
      <c r="O1740" s="2">
        <v>1719.8</v>
      </c>
      <c r="P1740" s="2">
        <v>1760</v>
      </c>
      <c r="Q1740" s="2">
        <v>1767.5</v>
      </c>
      <c r="R1740" s="2">
        <v>267.39999999999998</v>
      </c>
      <c r="S1740" s="2" t="s">
        <v>5269</v>
      </c>
      <c r="T1740" s="2">
        <v>267.39999999999998</v>
      </c>
    </row>
    <row r="1741" spans="1:20">
      <c r="A1741" s="2" t="s">
        <v>4549</v>
      </c>
      <c r="B1741" s="2" t="s">
        <v>2546</v>
      </c>
      <c r="C1741" s="2" t="s">
        <v>72</v>
      </c>
      <c r="D1741" s="2" t="s">
        <v>224</v>
      </c>
      <c r="E1741" s="2">
        <v>1349.4</v>
      </c>
      <c r="F1741" s="2">
        <v>1347.9</v>
      </c>
      <c r="G1741" s="2">
        <v>1344.6</v>
      </c>
      <c r="H1741" s="2">
        <v>1347.4</v>
      </c>
      <c r="I1741" s="2">
        <v>1477.5</v>
      </c>
      <c r="J1741" s="2">
        <v>1583.6</v>
      </c>
      <c r="K1741" s="2">
        <v>1818.5</v>
      </c>
      <c r="L1741" s="2">
        <v>2018.5</v>
      </c>
      <c r="M1741" s="2">
        <v>2116.6999999999998</v>
      </c>
      <c r="N1741" s="2">
        <v>2125.1</v>
      </c>
      <c r="O1741" s="2">
        <v>2133.8000000000002</v>
      </c>
      <c r="P1741" s="2">
        <v>2161.3000000000002</v>
      </c>
      <c r="Q1741" s="2">
        <v>2168.6999999999998</v>
      </c>
      <c r="R1741" s="2">
        <v>240.2</v>
      </c>
      <c r="S1741" s="2" t="s">
        <v>5269</v>
      </c>
      <c r="T1741" s="2">
        <v>240.2</v>
      </c>
    </row>
    <row r="1742" spans="1:20">
      <c r="A1742" s="2" t="s">
        <v>4550</v>
      </c>
      <c r="B1742" s="2" t="s">
        <v>2548</v>
      </c>
      <c r="C1742" s="2" t="s">
        <v>72</v>
      </c>
      <c r="D1742" s="2" t="s">
        <v>224</v>
      </c>
      <c r="E1742" s="2">
        <v>606.29999999999995</v>
      </c>
      <c r="F1742" s="2">
        <v>608.29999999999995</v>
      </c>
      <c r="G1742" s="2">
        <v>597</v>
      </c>
      <c r="H1742" s="2">
        <v>596.79999999999995</v>
      </c>
      <c r="I1742" s="2">
        <v>794.3</v>
      </c>
      <c r="J1742" s="2">
        <v>920.5</v>
      </c>
      <c r="K1742" s="2">
        <v>1164</v>
      </c>
      <c r="L1742" s="2">
        <v>1385</v>
      </c>
      <c r="M1742" s="2">
        <v>1478.5</v>
      </c>
      <c r="N1742" s="2">
        <v>1487.4</v>
      </c>
      <c r="O1742" s="2">
        <v>1499.1</v>
      </c>
      <c r="P1742" s="2">
        <v>1566</v>
      </c>
      <c r="Q1742" s="2">
        <v>1573.1</v>
      </c>
      <c r="R1742" s="2">
        <v>547.79999999999995</v>
      </c>
      <c r="S1742" s="2" t="s">
        <v>5269</v>
      </c>
      <c r="T1742" s="2">
        <v>547.79999999999995</v>
      </c>
    </row>
    <row r="1743" spans="1:20">
      <c r="A1743" s="2" t="s">
        <v>4551</v>
      </c>
      <c r="B1743" s="2" t="s">
        <v>2549</v>
      </c>
      <c r="C1743" s="2" t="s">
        <v>72</v>
      </c>
      <c r="D1743" s="2" t="s">
        <v>224</v>
      </c>
      <c r="E1743" s="2">
        <v>610.79999999999995</v>
      </c>
      <c r="F1743" s="2">
        <v>613.1</v>
      </c>
      <c r="G1743" s="2">
        <v>601</v>
      </c>
      <c r="H1743" s="2">
        <v>598.6</v>
      </c>
      <c r="I1743" s="2">
        <v>799.4</v>
      </c>
      <c r="J1743" s="2">
        <v>925.5</v>
      </c>
      <c r="K1743" s="2">
        <v>1168.8</v>
      </c>
      <c r="L1743" s="2">
        <v>1389.9</v>
      </c>
      <c r="M1743" s="2">
        <v>1483.2</v>
      </c>
      <c r="N1743" s="2">
        <v>1492.2</v>
      </c>
      <c r="O1743" s="2">
        <v>1503.9</v>
      </c>
      <c r="P1743" s="2">
        <v>1571</v>
      </c>
      <c r="Q1743" s="2">
        <v>1578.1</v>
      </c>
      <c r="R1743" s="2">
        <v>545.20000000000005</v>
      </c>
      <c r="S1743" s="2" t="s">
        <v>5269</v>
      </c>
      <c r="T1743" s="2">
        <v>545.20000000000005</v>
      </c>
    </row>
    <row r="1744" spans="1:20">
      <c r="A1744" s="2" t="s">
        <v>4552</v>
      </c>
      <c r="B1744" s="2" t="s">
        <v>2550</v>
      </c>
      <c r="C1744" s="2" t="s">
        <v>72</v>
      </c>
      <c r="D1744" s="2" t="s">
        <v>224</v>
      </c>
      <c r="E1744" s="2">
        <v>587.70000000000005</v>
      </c>
      <c r="F1744" s="2">
        <v>591.70000000000005</v>
      </c>
      <c r="G1744" s="2">
        <v>576</v>
      </c>
      <c r="H1744" s="2">
        <v>582.79999999999995</v>
      </c>
      <c r="I1744" s="2">
        <v>778.2</v>
      </c>
      <c r="J1744" s="2">
        <v>903.6</v>
      </c>
      <c r="K1744" s="2">
        <v>1145.3</v>
      </c>
      <c r="L1744" s="2">
        <v>1366.3</v>
      </c>
      <c r="M1744" s="2">
        <v>1459.2</v>
      </c>
      <c r="N1744" s="2">
        <v>1468.1</v>
      </c>
      <c r="O1744" s="2">
        <v>1479.9</v>
      </c>
      <c r="P1744" s="2">
        <v>1548.1</v>
      </c>
      <c r="Q1744" s="2">
        <v>1555.2</v>
      </c>
      <c r="R1744" s="2">
        <v>569.29999999999995</v>
      </c>
      <c r="S1744" s="2" t="s">
        <v>5269</v>
      </c>
      <c r="T1744" s="2">
        <v>569.29999999999995</v>
      </c>
    </row>
    <row r="1745" spans="1:20">
      <c r="A1745" s="2" t="s">
        <v>4553</v>
      </c>
      <c r="B1745" s="2" t="s">
        <v>2551</v>
      </c>
      <c r="C1745" s="2" t="s">
        <v>72</v>
      </c>
      <c r="D1745" s="2" t="s">
        <v>224</v>
      </c>
      <c r="E1745" s="2">
        <v>899.1</v>
      </c>
      <c r="F1745" s="2">
        <v>898.5</v>
      </c>
      <c r="G1745" s="2">
        <v>892.7</v>
      </c>
      <c r="H1745" s="2">
        <v>893.2</v>
      </c>
      <c r="I1745" s="2">
        <v>1051.2</v>
      </c>
      <c r="J1745" s="2">
        <v>1170</v>
      </c>
      <c r="K1745" s="2">
        <v>1416.7</v>
      </c>
      <c r="L1745" s="2">
        <v>1631.9</v>
      </c>
      <c r="M1745" s="2">
        <v>1729.6</v>
      </c>
      <c r="N1745" s="2">
        <v>1738.4</v>
      </c>
      <c r="O1745" s="2">
        <v>1748.9</v>
      </c>
      <c r="P1745" s="2">
        <v>1797.6</v>
      </c>
      <c r="Q1745" s="2">
        <v>1805</v>
      </c>
      <c r="R1745" s="2">
        <v>251.1</v>
      </c>
      <c r="S1745" s="2" t="s">
        <v>5269</v>
      </c>
      <c r="T1745" s="2">
        <v>251.1</v>
      </c>
    </row>
    <row r="1746" spans="1:20">
      <c r="A1746" s="2" t="s">
        <v>4554</v>
      </c>
      <c r="B1746" s="2" t="s">
        <v>2552</v>
      </c>
      <c r="C1746" s="2" t="s">
        <v>72</v>
      </c>
      <c r="D1746" s="2" t="s">
        <v>224</v>
      </c>
      <c r="E1746" s="2">
        <v>931.9</v>
      </c>
      <c r="F1746" s="2">
        <v>933.6</v>
      </c>
      <c r="G1746" s="2">
        <v>922.2</v>
      </c>
      <c r="H1746" s="2">
        <v>916.2</v>
      </c>
      <c r="I1746" s="2">
        <v>1112.0999999999999</v>
      </c>
      <c r="J1746" s="2">
        <v>1237.8</v>
      </c>
      <c r="K1746" s="2">
        <v>1485.2</v>
      </c>
      <c r="L1746" s="2">
        <v>1705.6</v>
      </c>
      <c r="M1746" s="2">
        <v>1800.7</v>
      </c>
      <c r="N1746" s="2">
        <v>1809.7</v>
      </c>
      <c r="O1746" s="2">
        <v>1821.1</v>
      </c>
      <c r="P1746" s="2">
        <v>1881.9</v>
      </c>
      <c r="Q1746" s="2">
        <v>1889.2</v>
      </c>
      <c r="R1746" s="2">
        <v>301.89999999999998</v>
      </c>
      <c r="S1746" s="2" t="s">
        <v>5269</v>
      </c>
      <c r="T1746" s="2">
        <v>301.89999999999998</v>
      </c>
    </row>
    <row r="1747" spans="1:20">
      <c r="A1747" s="2" t="s">
        <v>4555</v>
      </c>
      <c r="B1747" s="2" t="s">
        <v>2553</v>
      </c>
      <c r="C1747" s="2" t="s">
        <v>72</v>
      </c>
      <c r="D1747" s="2" t="s">
        <v>224</v>
      </c>
      <c r="E1747" s="2">
        <v>877.7</v>
      </c>
      <c r="F1747" s="2">
        <v>876.2</v>
      </c>
      <c r="G1747" s="2">
        <v>872.8</v>
      </c>
      <c r="H1747" s="2">
        <v>875.7</v>
      </c>
      <c r="I1747" s="2">
        <v>1016.1</v>
      </c>
      <c r="J1747" s="2">
        <v>1131</v>
      </c>
      <c r="K1747" s="2">
        <v>1375.6</v>
      </c>
      <c r="L1747" s="2">
        <v>1588.1</v>
      </c>
      <c r="M1747" s="2">
        <v>1686.2</v>
      </c>
      <c r="N1747" s="2">
        <v>1695</v>
      </c>
      <c r="O1747" s="2">
        <v>1705.1</v>
      </c>
      <c r="P1747" s="2">
        <v>1750.2</v>
      </c>
      <c r="Q1747" s="2">
        <v>1757.7</v>
      </c>
      <c r="R1747" s="2">
        <v>283.2</v>
      </c>
      <c r="S1747" s="2" t="s">
        <v>5269</v>
      </c>
      <c r="T1747" s="2">
        <v>283.2</v>
      </c>
    </row>
    <row r="1748" spans="1:20">
      <c r="A1748" s="2" t="s">
        <v>4556</v>
      </c>
      <c r="B1748" s="2" t="s">
        <v>2554</v>
      </c>
      <c r="C1748" s="2" t="s">
        <v>72</v>
      </c>
      <c r="D1748" s="2" t="s">
        <v>224</v>
      </c>
      <c r="E1748" s="2">
        <v>992.1</v>
      </c>
      <c r="F1748" s="2">
        <v>993.5</v>
      </c>
      <c r="G1748" s="2">
        <v>982.6</v>
      </c>
      <c r="H1748" s="2">
        <v>977</v>
      </c>
      <c r="I1748" s="2">
        <v>1170</v>
      </c>
      <c r="J1748" s="2">
        <v>1295.0999999999999</v>
      </c>
      <c r="K1748" s="2">
        <v>1543</v>
      </c>
      <c r="L1748" s="2">
        <v>1763</v>
      </c>
      <c r="M1748" s="2">
        <v>1858.6</v>
      </c>
      <c r="N1748" s="2">
        <v>1867.5</v>
      </c>
      <c r="O1748" s="2">
        <v>1878.8</v>
      </c>
      <c r="P1748" s="2">
        <v>1937.8</v>
      </c>
      <c r="Q1748" s="2">
        <v>1945.1</v>
      </c>
      <c r="R1748" s="2">
        <v>259.5</v>
      </c>
      <c r="S1748" s="2" t="s">
        <v>5269</v>
      </c>
      <c r="T1748" s="2">
        <v>259.5</v>
      </c>
    </row>
    <row r="1749" spans="1:20">
      <c r="A1749" s="2" t="s">
        <v>4557</v>
      </c>
      <c r="B1749" s="2" t="s">
        <v>2555</v>
      </c>
      <c r="C1749" s="2" t="s">
        <v>72</v>
      </c>
      <c r="D1749" s="2" t="s">
        <v>224</v>
      </c>
      <c r="E1749" s="2">
        <v>588.4</v>
      </c>
      <c r="F1749" s="2">
        <v>592.4</v>
      </c>
      <c r="G1749" s="2">
        <v>576.79999999999995</v>
      </c>
      <c r="H1749" s="2">
        <v>582.6</v>
      </c>
      <c r="I1749" s="2">
        <v>779</v>
      </c>
      <c r="J1749" s="2">
        <v>904.4</v>
      </c>
      <c r="K1749" s="2">
        <v>1146.0999999999999</v>
      </c>
      <c r="L1749" s="2">
        <v>1367.1</v>
      </c>
      <c r="M1749" s="2">
        <v>1460</v>
      </c>
      <c r="N1749" s="2">
        <v>1469</v>
      </c>
      <c r="O1749" s="2">
        <v>1480.7</v>
      </c>
      <c r="P1749" s="2">
        <v>1549</v>
      </c>
      <c r="Q1749" s="2">
        <v>1556</v>
      </c>
      <c r="R1749" s="2">
        <v>568.5</v>
      </c>
      <c r="S1749" s="2" t="s">
        <v>5269</v>
      </c>
      <c r="T1749" s="2">
        <v>568.5</v>
      </c>
    </row>
    <row r="1750" spans="1:20">
      <c r="A1750" s="2" t="s">
        <v>4558</v>
      </c>
      <c r="B1750" s="2" t="s">
        <v>2556</v>
      </c>
      <c r="C1750" s="2" t="s">
        <v>72</v>
      </c>
      <c r="D1750" s="2" t="s">
        <v>224</v>
      </c>
      <c r="E1750" s="2">
        <v>1119.3</v>
      </c>
      <c r="F1750" s="2">
        <v>1117.3</v>
      </c>
      <c r="G1750" s="2">
        <v>1115.3</v>
      </c>
      <c r="H1750" s="2">
        <v>1119.4000000000001</v>
      </c>
      <c r="I1750" s="2">
        <v>1240.7</v>
      </c>
      <c r="J1750" s="2">
        <v>1345.7</v>
      </c>
      <c r="K1750" s="2">
        <v>1580.7</v>
      </c>
      <c r="L1750" s="2">
        <v>1781.9</v>
      </c>
      <c r="M1750" s="2">
        <v>1880.1</v>
      </c>
      <c r="N1750" s="2">
        <v>1888.6</v>
      </c>
      <c r="O1750" s="2">
        <v>1897.6</v>
      </c>
      <c r="P1750" s="2">
        <v>1927.8</v>
      </c>
      <c r="Q1750" s="2">
        <v>1935.3</v>
      </c>
      <c r="R1750" s="2">
        <v>167.4</v>
      </c>
      <c r="S1750" s="2" t="s">
        <v>5269</v>
      </c>
      <c r="T1750" s="2">
        <v>167.4</v>
      </c>
    </row>
    <row r="1751" spans="1:20">
      <c r="A1751" s="2" t="s">
        <v>4559</v>
      </c>
      <c r="B1751" s="2" t="s">
        <v>2558</v>
      </c>
      <c r="C1751" s="2" t="s">
        <v>72</v>
      </c>
      <c r="D1751" s="2" t="s">
        <v>224</v>
      </c>
      <c r="E1751" s="2">
        <v>1144.5999999999999</v>
      </c>
      <c r="F1751" s="2">
        <v>1144</v>
      </c>
      <c r="G1751" s="2">
        <v>1138.2</v>
      </c>
      <c r="H1751" s="2">
        <v>1138.3</v>
      </c>
      <c r="I1751" s="2">
        <v>1293</v>
      </c>
      <c r="J1751" s="2">
        <v>1408.5</v>
      </c>
      <c r="K1751" s="2">
        <v>1652.6</v>
      </c>
      <c r="L1751" s="2">
        <v>1863.6</v>
      </c>
      <c r="M1751" s="2">
        <v>1961.9</v>
      </c>
      <c r="N1751" s="2">
        <v>1970.6</v>
      </c>
      <c r="O1751" s="2">
        <v>1980.5</v>
      </c>
      <c r="P1751" s="2">
        <v>2021.7</v>
      </c>
      <c r="Q1751" s="2">
        <v>2029.1</v>
      </c>
      <c r="R1751" s="2">
        <v>5.7</v>
      </c>
      <c r="S1751" s="2" t="s">
        <v>5269</v>
      </c>
      <c r="T1751" s="2">
        <v>5.7</v>
      </c>
    </row>
    <row r="1752" spans="1:20">
      <c r="A1752" s="2" t="s">
        <v>4560</v>
      </c>
      <c r="B1752" s="2" t="s">
        <v>2559</v>
      </c>
      <c r="C1752" s="2" t="s">
        <v>72</v>
      </c>
      <c r="D1752" s="2" t="s">
        <v>224</v>
      </c>
      <c r="E1752" s="2">
        <v>1175.4000000000001</v>
      </c>
      <c r="F1752" s="2">
        <v>1174.2</v>
      </c>
      <c r="G1752" s="2">
        <v>1169.9000000000001</v>
      </c>
      <c r="H1752" s="2">
        <v>1171.7</v>
      </c>
      <c r="I1752" s="2">
        <v>1312.5</v>
      </c>
      <c r="J1752" s="2">
        <v>1423.5</v>
      </c>
      <c r="K1752" s="2">
        <v>1663.8</v>
      </c>
      <c r="L1752" s="2">
        <v>1870.2</v>
      </c>
      <c r="M1752" s="2">
        <v>1968.7</v>
      </c>
      <c r="N1752" s="2">
        <v>1977.3</v>
      </c>
      <c r="O1752" s="2">
        <v>1986.7</v>
      </c>
      <c r="P1752" s="2">
        <v>2022.1</v>
      </c>
      <c r="Q1752" s="2">
        <v>2029.5</v>
      </c>
      <c r="R1752" s="2">
        <v>77.7</v>
      </c>
      <c r="S1752" s="2" t="s">
        <v>5269</v>
      </c>
      <c r="T1752" s="2">
        <v>77.7</v>
      </c>
    </row>
    <row r="1753" spans="1:20">
      <c r="A1753" s="2" t="s">
        <v>4561</v>
      </c>
      <c r="B1753" s="2" t="s">
        <v>2560</v>
      </c>
      <c r="C1753" s="2" t="s">
        <v>72</v>
      </c>
      <c r="D1753" s="2" t="s">
        <v>224</v>
      </c>
      <c r="E1753" s="2">
        <v>1178.2</v>
      </c>
      <c r="F1753" s="2">
        <v>1176.9000000000001</v>
      </c>
      <c r="G1753" s="2">
        <v>1172.9000000000001</v>
      </c>
      <c r="H1753" s="2">
        <v>1175.0999999999999</v>
      </c>
      <c r="I1753" s="2">
        <v>1313.1</v>
      </c>
      <c r="J1753" s="2">
        <v>1423.2</v>
      </c>
      <c r="K1753" s="2">
        <v>1662.7</v>
      </c>
      <c r="L1753" s="2">
        <v>1868.2</v>
      </c>
      <c r="M1753" s="2">
        <v>1966.6</v>
      </c>
      <c r="N1753" s="2">
        <v>1975.2</v>
      </c>
      <c r="O1753" s="2">
        <v>1984.5</v>
      </c>
      <c r="P1753" s="2">
        <v>2018.9</v>
      </c>
      <c r="Q1753" s="2">
        <v>2026.3</v>
      </c>
      <c r="R1753" s="2">
        <v>91.6</v>
      </c>
      <c r="S1753" s="2" t="s">
        <v>5269</v>
      </c>
      <c r="T1753" s="2">
        <v>91.6</v>
      </c>
    </row>
    <row r="1754" spans="1:20">
      <c r="A1754" s="2" t="s">
        <v>4562</v>
      </c>
      <c r="B1754" s="2" t="s">
        <v>2562</v>
      </c>
      <c r="C1754" s="2" t="s">
        <v>72</v>
      </c>
      <c r="D1754" s="2" t="s">
        <v>224</v>
      </c>
      <c r="E1754" s="2">
        <v>1175.0999999999999</v>
      </c>
      <c r="F1754" s="2">
        <v>1173.9000000000001</v>
      </c>
      <c r="G1754" s="2">
        <v>1169.5999999999999</v>
      </c>
      <c r="H1754" s="2">
        <v>1171.4000000000001</v>
      </c>
      <c r="I1754" s="2">
        <v>1312.2</v>
      </c>
      <c r="J1754" s="2">
        <v>1423.3</v>
      </c>
      <c r="K1754" s="2">
        <v>1663.6</v>
      </c>
      <c r="L1754" s="2">
        <v>1870.1</v>
      </c>
      <c r="M1754" s="2">
        <v>1968.5</v>
      </c>
      <c r="N1754" s="2">
        <v>1977.1</v>
      </c>
      <c r="O1754" s="2">
        <v>1986.5</v>
      </c>
      <c r="P1754" s="2">
        <v>2021.9</v>
      </c>
      <c r="Q1754" s="2">
        <v>2029.4</v>
      </c>
      <c r="R1754" s="2">
        <v>77.2</v>
      </c>
      <c r="S1754" s="2" t="s">
        <v>5269</v>
      </c>
      <c r="T1754" s="2">
        <v>77.2</v>
      </c>
    </row>
    <row r="1755" spans="1:20">
      <c r="A1755" s="2" t="s">
        <v>4563</v>
      </c>
      <c r="B1755" s="2" t="s">
        <v>2563</v>
      </c>
      <c r="C1755" s="2" t="s">
        <v>72</v>
      </c>
      <c r="D1755" s="2" t="s">
        <v>224</v>
      </c>
      <c r="E1755" s="2">
        <v>826.1</v>
      </c>
      <c r="F1755" s="2">
        <v>826.5</v>
      </c>
      <c r="G1755" s="2">
        <v>818.1</v>
      </c>
      <c r="H1755" s="2">
        <v>815.8</v>
      </c>
      <c r="I1755" s="2">
        <v>994.6</v>
      </c>
      <c r="J1755" s="2">
        <v>1118.3</v>
      </c>
      <c r="K1755" s="2">
        <v>1366.5</v>
      </c>
      <c r="L1755" s="2">
        <v>1585.5</v>
      </c>
      <c r="M1755" s="2">
        <v>1681.8</v>
      </c>
      <c r="N1755" s="2">
        <v>1690.7</v>
      </c>
      <c r="O1755" s="2">
        <v>1701.8</v>
      </c>
      <c r="P1755" s="2">
        <v>1758.3</v>
      </c>
      <c r="Q1755" s="2">
        <v>1765.7</v>
      </c>
      <c r="R1755" s="2">
        <v>333</v>
      </c>
      <c r="S1755" s="2" t="s">
        <v>5269</v>
      </c>
      <c r="T1755" s="2">
        <v>333</v>
      </c>
    </row>
    <row r="1756" spans="1:20">
      <c r="A1756" s="2" t="s">
        <v>4564</v>
      </c>
      <c r="B1756" s="2" t="s">
        <v>2564</v>
      </c>
      <c r="C1756" s="2" t="s">
        <v>72</v>
      </c>
      <c r="D1756" s="2" t="s">
        <v>224</v>
      </c>
      <c r="E1756" s="2">
        <v>1245.5999999999999</v>
      </c>
      <c r="F1756" s="2">
        <v>1243.5</v>
      </c>
      <c r="G1756" s="2">
        <v>1242</v>
      </c>
      <c r="H1756" s="2">
        <v>1246.5999999999999</v>
      </c>
      <c r="I1756" s="2">
        <v>1360.5</v>
      </c>
      <c r="J1756" s="2">
        <v>1461.5</v>
      </c>
      <c r="K1756" s="2">
        <v>1691.4</v>
      </c>
      <c r="L1756" s="2">
        <v>1886.9</v>
      </c>
      <c r="M1756" s="2">
        <v>1984.7</v>
      </c>
      <c r="N1756" s="2">
        <v>1993</v>
      </c>
      <c r="O1756" s="2">
        <v>2001.3</v>
      </c>
      <c r="P1756" s="2">
        <v>2025.1</v>
      </c>
      <c r="Q1756" s="2">
        <v>2032.6</v>
      </c>
      <c r="R1756" s="2">
        <v>230.5</v>
      </c>
      <c r="S1756" s="2" t="s">
        <v>5269</v>
      </c>
      <c r="T1756" s="2">
        <v>230.5</v>
      </c>
    </row>
    <row r="1757" spans="1:20">
      <c r="A1757" s="2" t="s">
        <v>4565</v>
      </c>
      <c r="B1757" s="2" t="s">
        <v>2566</v>
      </c>
      <c r="C1757" s="2" t="s">
        <v>72</v>
      </c>
      <c r="D1757" s="2" t="s">
        <v>224</v>
      </c>
      <c r="E1757" s="2">
        <v>1114.3</v>
      </c>
      <c r="F1757" s="2">
        <v>1114.3</v>
      </c>
      <c r="G1757" s="2">
        <v>1106.8</v>
      </c>
      <c r="H1757" s="2">
        <v>1105.0999999999999</v>
      </c>
      <c r="I1757" s="2">
        <v>1273.3</v>
      </c>
      <c r="J1757" s="2">
        <v>1392.7</v>
      </c>
      <c r="K1757" s="2">
        <v>1639.4</v>
      </c>
      <c r="L1757" s="2">
        <v>1854.2</v>
      </c>
      <c r="M1757" s="2">
        <v>1952</v>
      </c>
      <c r="N1757" s="2">
        <v>1960.9</v>
      </c>
      <c r="O1757" s="2">
        <v>1971.2</v>
      </c>
      <c r="P1757" s="2">
        <v>2018.2</v>
      </c>
      <c r="Q1757" s="2">
        <v>2025.6</v>
      </c>
      <c r="R1757" s="2">
        <v>79.900000000000006</v>
      </c>
      <c r="S1757" s="2" t="s">
        <v>5269</v>
      </c>
      <c r="T1757" s="2">
        <v>79.900000000000006</v>
      </c>
    </row>
    <row r="1758" spans="1:20">
      <c r="A1758" s="2" t="s">
        <v>4566</v>
      </c>
      <c r="B1758" s="2" t="s">
        <v>2567</v>
      </c>
      <c r="C1758" s="2" t="s">
        <v>72</v>
      </c>
      <c r="D1758" s="2" t="s">
        <v>224</v>
      </c>
      <c r="E1758" s="2">
        <v>1140.4000000000001</v>
      </c>
      <c r="F1758" s="2">
        <v>1139.8</v>
      </c>
      <c r="G1758" s="2">
        <v>1134.0999999999999</v>
      </c>
      <c r="H1758" s="2">
        <v>1134.4000000000001</v>
      </c>
      <c r="I1758" s="2">
        <v>1287.8</v>
      </c>
      <c r="J1758" s="2">
        <v>1403</v>
      </c>
      <c r="K1758" s="2">
        <v>1646.9</v>
      </c>
      <c r="L1758" s="2">
        <v>1857.5</v>
      </c>
      <c r="M1758" s="2">
        <v>1955.8</v>
      </c>
      <c r="N1758" s="2">
        <v>1964.6</v>
      </c>
      <c r="O1758" s="2">
        <v>1974.4</v>
      </c>
      <c r="P1758" s="2">
        <v>2015.2</v>
      </c>
      <c r="Q1758" s="2">
        <v>2022.7</v>
      </c>
      <c r="R1758" s="2">
        <v>12.9</v>
      </c>
      <c r="S1758" s="2" t="s">
        <v>5269</v>
      </c>
      <c r="T1758" s="2">
        <v>12.9</v>
      </c>
    </row>
    <row r="1759" spans="1:20">
      <c r="A1759" s="2" t="s">
        <v>4567</v>
      </c>
      <c r="B1759" s="2" t="s">
        <v>2568</v>
      </c>
      <c r="C1759" s="2" t="s">
        <v>72</v>
      </c>
      <c r="D1759" s="2" t="s">
        <v>224</v>
      </c>
      <c r="E1759" s="2">
        <v>907.6</v>
      </c>
      <c r="F1759" s="2">
        <v>909.4</v>
      </c>
      <c r="G1759" s="2">
        <v>897.9</v>
      </c>
      <c r="H1759" s="2">
        <v>891.6</v>
      </c>
      <c r="I1759" s="2">
        <v>1088.7</v>
      </c>
      <c r="J1759" s="2">
        <v>1214.5</v>
      </c>
      <c r="K1759" s="2">
        <v>1461.7</v>
      </c>
      <c r="L1759" s="2">
        <v>1682.3</v>
      </c>
      <c r="M1759" s="2">
        <v>1777.2</v>
      </c>
      <c r="N1759" s="2">
        <v>1786.1</v>
      </c>
      <c r="O1759" s="2">
        <v>1797.6</v>
      </c>
      <c r="P1759" s="2">
        <v>1859.2</v>
      </c>
      <c r="Q1759" s="2">
        <v>1866.4</v>
      </c>
      <c r="R1759" s="2">
        <v>319.7</v>
      </c>
      <c r="S1759" s="2" t="s">
        <v>5269</v>
      </c>
      <c r="T1759" s="2">
        <v>319.7</v>
      </c>
    </row>
    <row r="1760" spans="1:20">
      <c r="A1760" s="2" t="s">
        <v>4568</v>
      </c>
      <c r="B1760" s="2" t="s">
        <v>2570</v>
      </c>
      <c r="C1760" s="2" t="s">
        <v>72</v>
      </c>
      <c r="D1760" s="2" t="s">
        <v>224</v>
      </c>
      <c r="E1760" s="2">
        <v>1071</v>
      </c>
      <c r="F1760" s="2">
        <v>1068.2</v>
      </c>
      <c r="G1760" s="2">
        <v>1068.7</v>
      </c>
      <c r="H1760" s="2">
        <v>1075.5</v>
      </c>
      <c r="I1760" s="2">
        <v>1172</v>
      </c>
      <c r="J1760" s="2">
        <v>1268.7</v>
      </c>
      <c r="K1760" s="2">
        <v>1495.7</v>
      </c>
      <c r="L1760" s="2">
        <v>1690</v>
      </c>
      <c r="M1760" s="2">
        <v>1787.8</v>
      </c>
      <c r="N1760" s="2">
        <v>1796.1</v>
      </c>
      <c r="O1760" s="2">
        <v>1804.4</v>
      </c>
      <c r="P1760" s="2">
        <v>1829</v>
      </c>
      <c r="Q1760" s="2">
        <v>1836.4</v>
      </c>
      <c r="R1760" s="2">
        <v>274.60000000000002</v>
      </c>
      <c r="S1760" s="2" t="s">
        <v>5269</v>
      </c>
      <c r="T1760" s="2">
        <v>274.60000000000002</v>
      </c>
    </row>
    <row r="1761" spans="1:20">
      <c r="A1761" s="2" t="s">
        <v>4569</v>
      </c>
      <c r="B1761" s="2" t="s">
        <v>2571</v>
      </c>
      <c r="C1761" s="2" t="s">
        <v>72</v>
      </c>
      <c r="D1761" s="2" t="s">
        <v>224</v>
      </c>
      <c r="E1761" s="2">
        <v>587.1</v>
      </c>
      <c r="F1761" s="2">
        <v>590.9</v>
      </c>
      <c r="G1761" s="2">
        <v>575.79999999999995</v>
      </c>
      <c r="H1761" s="2">
        <v>584.1</v>
      </c>
      <c r="I1761" s="2">
        <v>777.7</v>
      </c>
      <c r="J1761" s="2">
        <v>903.1</v>
      </c>
      <c r="K1761" s="2">
        <v>1145.0999999999999</v>
      </c>
      <c r="L1761" s="2">
        <v>1366.1</v>
      </c>
      <c r="M1761" s="2">
        <v>1459.1</v>
      </c>
      <c r="N1761" s="2">
        <v>1468</v>
      </c>
      <c r="O1761" s="2">
        <v>1479.8</v>
      </c>
      <c r="P1761" s="2">
        <v>1547.8</v>
      </c>
      <c r="Q1761" s="2">
        <v>1554.9</v>
      </c>
      <c r="R1761" s="2">
        <v>568.5</v>
      </c>
      <c r="S1761" s="2" t="s">
        <v>5269</v>
      </c>
      <c r="T1761" s="2">
        <v>568.5</v>
      </c>
    </row>
    <row r="1762" spans="1:20">
      <c r="A1762" s="2" t="s">
        <v>4570</v>
      </c>
      <c r="B1762" s="2" t="s">
        <v>2572</v>
      </c>
      <c r="C1762" s="2" t="s">
        <v>72</v>
      </c>
      <c r="D1762" s="2" t="s">
        <v>224</v>
      </c>
      <c r="E1762" s="2">
        <v>1265</v>
      </c>
      <c r="F1762" s="2">
        <v>1262.7</v>
      </c>
      <c r="G1762" s="2">
        <v>1261.3</v>
      </c>
      <c r="H1762" s="2">
        <v>1266.0999999999999</v>
      </c>
      <c r="I1762" s="2">
        <v>1378.9</v>
      </c>
      <c r="J1762" s="2">
        <v>1479.4</v>
      </c>
      <c r="K1762" s="2">
        <v>1708.5</v>
      </c>
      <c r="L1762" s="2">
        <v>1903.1</v>
      </c>
      <c r="M1762" s="2">
        <v>2000.8</v>
      </c>
      <c r="N1762" s="2">
        <v>2009.1</v>
      </c>
      <c r="O1762" s="2">
        <v>2017.4</v>
      </c>
      <c r="P1762" s="2">
        <v>2040.3</v>
      </c>
      <c r="Q1762" s="2">
        <v>2047.7</v>
      </c>
      <c r="R1762" s="2">
        <v>245.1</v>
      </c>
      <c r="S1762" s="2" t="s">
        <v>5269</v>
      </c>
      <c r="T1762" s="2">
        <v>245.1</v>
      </c>
    </row>
    <row r="1763" spans="1:20">
      <c r="A1763" s="2" t="s">
        <v>4571</v>
      </c>
      <c r="B1763" s="2" t="s">
        <v>2573</v>
      </c>
      <c r="C1763" s="2" t="s">
        <v>72</v>
      </c>
      <c r="D1763" s="2" t="s">
        <v>224</v>
      </c>
      <c r="E1763" s="2">
        <v>985.5</v>
      </c>
      <c r="F1763" s="2">
        <v>985.5</v>
      </c>
      <c r="G1763" s="2">
        <v>978.1</v>
      </c>
      <c r="H1763" s="2">
        <v>976.7</v>
      </c>
      <c r="I1763" s="2">
        <v>1145.3</v>
      </c>
      <c r="J1763" s="2">
        <v>1265.7</v>
      </c>
      <c r="K1763" s="2">
        <v>1513</v>
      </c>
      <c r="L1763" s="2">
        <v>1729</v>
      </c>
      <c r="M1763" s="2">
        <v>1826.5</v>
      </c>
      <c r="N1763" s="2">
        <v>1835.4</v>
      </c>
      <c r="O1763" s="2">
        <v>1845.9</v>
      </c>
      <c r="P1763" s="2">
        <v>1895.5</v>
      </c>
      <c r="Q1763" s="2">
        <v>1902.9</v>
      </c>
      <c r="R1763" s="2">
        <v>174.3</v>
      </c>
      <c r="S1763" s="2" t="s">
        <v>5269</v>
      </c>
      <c r="T1763" s="2">
        <v>174.3</v>
      </c>
    </row>
    <row r="1764" spans="1:20">
      <c r="A1764" s="2" t="s">
        <v>4572</v>
      </c>
      <c r="B1764" s="2" t="s">
        <v>2574</v>
      </c>
      <c r="C1764" s="2" t="s">
        <v>72</v>
      </c>
      <c r="D1764" s="2" t="s">
        <v>224</v>
      </c>
      <c r="E1764" s="2">
        <v>740.9</v>
      </c>
      <c r="F1764" s="2">
        <v>740.3</v>
      </c>
      <c r="G1764" s="2">
        <v>734.7</v>
      </c>
      <c r="H1764" s="2">
        <v>736.1</v>
      </c>
      <c r="I1764" s="2">
        <v>899.5</v>
      </c>
      <c r="J1764" s="2">
        <v>1022.2</v>
      </c>
      <c r="K1764" s="2">
        <v>1270.4000000000001</v>
      </c>
      <c r="L1764" s="2">
        <v>1489</v>
      </c>
      <c r="M1764" s="2">
        <v>1585.5</v>
      </c>
      <c r="N1764" s="2">
        <v>1594.5</v>
      </c>
      <c r="O1764" s="2">
        <v>1605.4</v>
      </c>
      <c r="P1764" s="2">
        <v>1661.6</v>
      </c>
      <c r="Q1764" s="2">
        <v>1668.9</v>
      </c>
      <c r="R1764" s="2">
        <v>409.3</v>
      </c>
      <c r="S1764" s="2" t="s">
        <v>5269</v>
      </c>
      <c r="T1764" s="2">
        <v>409.3</v>
      </c>
    </row>
    <row r="1765" spans="1:20">
      <c r="A1765" s="2" t="s">
        <v>4573</v>
      </c>
      <c r="B1765" s="2" t="s">
        <v>2575</v>
      </c>
      <c r="C1765" s="2" t="s">
        <v>72</v>
      </c>
      <c r="D1765" s="2" t="s">
        <v>224</v>
      </c>
      <c r="E1765" s="2">
        <v>802.4</v>
      </c>
      <c r="F1765" s="2">
        <v>805</v>
      </c>
      <c r="G1765" s="2">
        <v>791.5</v>
      </c>
      <c r="H1765" s="2">
        <v>782.8</v>
      </c>
      <c r="I1765" s="2">
        <v>990.6</v>
      </c>
      <c r="J1765" s="2">
        <v>1116.9000000000001</v>
      </c>
      <c r="K1765" s="2">
        <v>1360.7</v>
      </c>
      <c r="L1765" s="2">
        <v>1581.8</v>
      </c>
      <c r="M1765" s="2">
        <v>1674.8</v>
      </c>
      <c r="N1765" s="2">
        <v>1683.7</v>
      </c>
      <c r="O1765" s="2">
        <v>1695.5</v>
      </c>
      <c r="P1765" s="2">
        <v>1762.8</v>
      </c>
      <c r="Q1765" s="2">
        <v>1769.9</v>
      </c>
      <c r="R1765" s="2">
        <v>427.3</v>
      </c>
      <c r="S1765" s="2" t="s">
        <v>5269</v>
      </c>
      <c r="T1765" s="2">
        <v>427.3</v>
      </c>
    </row>
    <row r="1766" spans="1:20">
      <c r="A1766" s="2" t="s">
        <v>4574</v>
      </c>
      <c r="B1766" s="2" t="s">
        <v>2577</v>
      </c>
      <c r="C1766" s="2" t="s">
        <v>72</v>
      </c>
      <c r="D1766" s="2" t="s">
        <v>224</v>
      </c>
      <c r="E1766" s="2">
        <v>1148.7</v>
      </c>
      <c r="F1766" s="2">
        <v>1146.7</v>
      </c>
      <c r="G1766" s="2">
        <v>1144.5999999999999</v>
      </c>
      <c r="H1766" s="2">
        <v>1148.8</v>
      </c>
      <c r="I1766" s="2">
        <v>1269.4000000000001</v>
      </c>
      <c r="J1766" s="2">
        <v>1373.9</v>
      </c>
      <c r="K1766" s="2">
        <v>1608.1</v>
      </c>
      <c r="L1766" s="2">
        <v>1808.4</v>
      </c>
      <c r="M1766" s="2">
        <v>1906.6</v>
      </c>
      <c r="N1766" s="2">
        <v>1915.1</v>
      </c>
      <c r="O1766" s="2">
        <v>1923.9</v>
      </c>
      <c r="P1766" s="2">
        <v>1953</v>
      </c>
      <c r="Q1766" s="2">
        <v>1960.5</v>
      </c>
      <c r="R1766" s="2">
        <v>169.4</v>
      </c>
      <c r="S1766" s="2" t="s">
        <v>5269</v>
      </c>
      <c r="T1766" s="2">
        <v>169.4</v>
      </c>
    </row>
    <row r="1767" spans="1:20">
      <c r="A1767" s="2" t="s">
        <v>4575</v>
      </c>
      <c r="B1767" s="2" t="s">
        <v>2578</v>
      </c>
      <c r="C1767" s="2" t="s">
        <v>72</v>
      </c>
      <c r="D1767" s="2" t="s">
        <v>224</v>
      </c>
      <c r="E1767" s="2">
        <v>637.5</v>
      </c>
      <c r="F1767" s="2">
        <v>639.70000000000005</v>
      </c>
      <c r="G1767" s="2">
        <v>627.4</v>
      </c>
      <c r="H1767" s="2">
        <v>622.1</v>
      </c>
      <c r="I1767" s="2">
        <v>825.2</v>
      </c>
      <c r="J1767" s="2">
        <v>951.4</v>
      </c>
      <c r="K1767" s="2">
        <v>1195.3</v>
      </c>
      <c r="L1767" s="2">
        <v>1416.4</v>
      </c>
      <c r="M1767" s="2">
        <v>1509.8</v>
      </c>
      <c r="N1767" s="2">
        <v>1518.8</v>
      </c>
      <c r="O1767" s="2">
        <v>1530.5</v>
      </c>
      <c r="P1767" s="2">
        <v>1597.2</v>
      </c>
      <c r="Q1767" s="2">
        <v>1604.3</v>
      </c>
      <c r="R1767" s="2">
        <v>523.79999999999995</v>
      </c>
      <c r="S1767" s="2" t="s">
        <v>5269</v>
      </c>
      <c r="T1767" s="2">
        <v>523.79999999999995</v>
      </c>
    </row>
    <row r="1768" spans="1:20">
      <c r="A1768" s="2" t="s">
        <v>4576</v>
      </c>
      <c r="B1768" s="2" t="s">
        <v>2580</v>
      </c>
      <c r="C1768" s="2" t="s">
        <v>72</v>
      </c>
      <c r="D1768" s="2" t="s">
        <v>224</v>
      </c>
      <c r="E1768" s="2">
        <v>1139.4000000000001</v>
      </c>
      <c r="F1768" s="2">
        <v>1138.8</v>
      </c>
      <c r="G1768" s="2">
        <v>1133</v>
      </c>
      <c r="H1768" s="2">
        <v>1133.3</v>
      </c>
      <c r="I1768" s="2">
        <v>1287</v>
      </c>
      <c r="J1768" s="2">
        <v>1402.3</v>
      </c>
      <c r="K1768" s="2">
        <v>1646.3</v>
      </c>
      <c r="L1768" s="2">
        <v>1857</v>
      </c>
      <c r="M1768" s="2">
        <v>1955.3</v>
      </c>
      <c r="N1768" s="2">
        <v>1964.1</v>
      </c>
      <c r="O1768" s="2">
        <v>1973.9</v>
      </c>
      <c r="P1768" s="2">
        <v>2014.9</v>
      </c>
      <c r="Q1768" s="2">
        <v>2022.4</v>
      </c>
      <c r="R1768" s="2">
        <v>12.7</v>
      </c>
      <c r="S1768" s="2" t="s">
        <v>5269</v>
      </c>
      <c r="T1768" s="2">
        <v>12.7</v>
      </c>
    </row>
    <row r="1769" spans="1:20">
      <c r="A1769" s="2" t="s">
        <v>4577</v>
      </c>
      <c r="B1769" s="2" t="s">
        <v>2581</v>
      </c>
      <c r="C1769" s="2" t="s">
        <v>72</v>
      </c>
      <c r="D1769" s="2" t="s">
        <v>224</v>
      </c>
      <c r="E1769" s="2">
        <v>992.2</v>
      </c>
      <c r="F1769" s="2">
        <v>989.4</v>
      </c>
      <c r="G1769" s="2">
        <v>989.7</v>
      </c>
      <c r="H1769" s="2">
        <v>996.3</v>
      </c>
      <c r="I1769" s="2">
        <v>1098</v>
      </c>
      <c r="J1769" s="2">
        <v>1198.4000000000001</v>
      </c>
      <c r="K1769" s="2">
        <v>1430.1</v>
      </c>
      <c r="L1769" s="2">
        <v>1629.5</v>
      </c>
      <c r="M1769" s="2">
        <v>1727.7</v>
      </c>
      <c r="N1769" s="2">
        <v>1736.2</v>
      </c>
      <c r="O1769" s="2">
        <v>1745</v>
      </c>
      <c r="P1769" s="2">
        <v>1775</v>
      </c>
      <c r="Q1769" s="2">
        <v>1782.5</v>
      </c>
      <c r="R1769" s="2">
        <v>278.89999999999998</v>
      </c>
      <c r="S1769" s="2" t="s">
        <v>5269</v>
      </c>
      <c r="T1769" s="2">
        <v>278.89999999999998</v>
      </c>
    </row>
    <row r="1770" spans="1:20">
      <c r="A1770" s="2" t="s">
        <v>4578</v>
      </c>
      <c r="B1770" s="2" t="s">
        <v>2582</v>
      </c>
      <c r="C1770" s="2" t="s">
        <v>72</v>
      </c>
      <c r="D1770" s="2" t="s">
        <v>224</v>
      </c>
      <c r="E1770" s="2">
        <v>1174.8</v>
      </c>
      <c r="F1770" s="2">
        <v>1173.5999999999999</v>
      </c>
      <c r="G1770" s="2">
        <v>1169.3</v>
      </c>
      <c r="H1770" s="2">
        <v>1171.0999999999999</v>
      </c>
      <c r="I1770" s="2">
        <v>1312</v>
      </c>
      <c r="J1770" s="2">
        <v>1423.1</v>
      </c>
      <c r="K1770" s="2">
        <v>1663.5</v>
      </c>
      <c r="L1770" s="2">
        <v>1869.9</v>
      </c>
      <c r="M1770" s="2">
        <v>1968.4</v>
      </c>
      <c r="N1770" s="2">
        <v>1977</v>
      </c>
      <c r="O1770" s="2">
        <v>1986.4</v>
      </c>
      <c r="P1770" s="2">
        <v>2021.8</v>
      </c>
      <c r="Q1770" s="2">
        <v>2029.3</v>
      </c>
      <c r="R1770" s="2">
        <v>76.7</v>
      </c>
      <c r="S1770" s="2" t="s">
        <v>5269</v>
      </c>
      <c r="T1770" s="2">
        <v>76.7</v>
      </c>
    </row>
    <row r="1771" spans="1:20">
      <c r="A1771" s="2" t="s">
        <v>4579</v>
      </c>
      <c r="B1771" s="2" t="s">
        <v>2583</v>
      </c>
      <c r="C1771" s="2" t="s">
        <v>72</v>
      </c>
      <c r="D1771" s="2" t="s">
        <v>224</v>
      </c>
      <c r="E1771" s="2">
        <v>1115.9000000000001</v>
      </c>
      <c r="F1771" s="2">
        <v>1113</v>
      </c>
      <c r="G1771" s="2">
        <v>1113.7</v>
      </c>
      <c r="H1771" s="2">
        <v>1120.5999999999999</v>
      </c>
      <c r="I1771" s="2">
        <v>1214.4000000000001</v>
      </c>
      <c r="J1771" s="2">
        <v>1309.4000000000001</v>
      </c>
      <c r="K1771" s="2">
        <v>1533.8</v>
      </c>
      <c r="L1771" s="2">
        <v>1725.4</v>
      </c>
      <c r="M1771" s="2">
        <v>1822.8</v>
      </c>
      <c r="N1771" s="2">
        <v>1831.1</v>
      </c>
      <c r="O1771" s="2">
        <v>1839.2</v>
      </c>
      <c r="P1771" s="2">
        <v>1860.9</v>
      </c>
      <c r="Q1771" s="2">
        <v>1868.3</v>
      </c>
      <c r="R1771" s="2">
        <v>283.3</v>
      </c>
      <c r="S1771" s="2" t="s">
        <v>5269</v>
      </c>
      <c r="T1771" s="2">
        <v>283.3</v>
      </c>
    </row>
    <row r="1772" spans="1:20">
      <c r="A1772" s="2" t="s">
        <v>4580</v>
      </c>
      <c r="B1772" s="2" t="s">
        <v>2585</v>
      </c>
      <c r="C1772" s="2" t="s">
        <v>72</v>
      </c>
      <c r="D1772" s="2" t="s">
        <v>224</v>
      </c>
      <c r="E1772" s="2">
        <v>1110.3</v>
      </c>
      <c r="F1772" s="2">
        <v>1111.8</v>
      </c>
      <c r="G1772" s="2">
        <v>1100.5999999999999</v>
      </c>
      <c r="H1772" s="2">
        <v>1094.5999999999999</v>
      </c>
      <c r="I1772" s="2">
        <v>1288.9000000000001</v>
      </c>
      <c r="J1772" s="2">
        <v>1414</v>
      </c>
      <c r="K1772" s="2">
        <v>1661.9</v>
      </c>
      <c r="L1772" s="2">
        <v>1881.9</v>
      </c>
      <c r="M1772" s="2">
        <v>1977.5</v>
      </c>
      <c r="N1772" s="2">
        <v>1986.5</v>
      </c>
      <c r="O1772" s="2">
        <v>1997.7</v>
      </c>
      <c r="P1772" s="2">
        <v>2056.3000000000002</v>
      </c>
      <c r="Q1772" s="2">
        <v>2063.6</v>
      </c>
      <c r="R1772" s="2">
        <v>250.9</v>
      </c>
      <c r="S1772" s="2" t="s">
        <v>5269</v>
      </c>
      <c r="T1772" s="2">
        <v>250.9</v>
      </c>
    </row>
    <row r="1773" spans="1:20">
      <c r="A1773" s="2" t="s">
        <v>4581</v>
      </c>
      <c r="B1773" s="2" t="s">
        <v>2586</v>
      </c>
      <c r="C1773" s="2" t="s">
        <v>72</v>
      </c>
      <c r="D1773" s="2" t="s">
        <v>224</v>
      </c>
      <c r="E1773" s="2">
        <v>1320.5</v>
      </c>
      <c r="F1773" s="2">
        <v>1318.8</v>
      </c>
      <c r="G1773" s="2">
        <v>1315.8</v>
      </c>
      <c r="H1773" s="2">
        <v>1318.8</v>
      </c>
      <c r="I1773" s="2">
        <v>1446.8</v>
      </c>
      <c r="J1773" s="2">
        <v>1552.4</v>
      </c>
      <c r="K1773" s="2">
        <v>1786.8</v>
      </c>
      <c r="L1773" s="2">
        <v>1986.4</v>
      </c>
      <c r="M1773" s="2">
        <v>2084.5</v>
      </c>
      <c r="N1773" s="2">
        <v>2093</v>
      </c>
      <c r="O1773" s="2">
        <v>2101.6999999999998</v>
      </c>
      <c r="P1773" s="2">
        <v>2128.9</v>
      </c>
      <c r="Q1773" s="2">
        <v>2136.3000000000002</v>
      </c>
      <c r="R1773" s="2">
        <v>223.1</v>
      </c>
      <c r="S1773" s="2" t="s">
        <v>5269</v>
      </c>
      <c r="T1773" s="2">
        <v>223.1</v>
      </c>
    </row>
    <row r="1774" spans="1:20">
      <c r="A1774" s="2" t="s">
        <v>4582</v>
      </c>
      <c r="B1774" s="2" t="s">
        <v>2588</v>
      </c>
      <c r="C1774" s="2" t="s">
        <v>72</v>
      </c>
      <c r="D1774" s="2" t="s">
        <v>224</v>
      </c>
      <c r="E1774" s="2">
        <v>1177.5</v>
      </c>
      <c r="F1774" s="2">
        <v>1176</v>
      </c>
      <c r="G1774" s="2">
        <v>1172.5</v>
      </c>
      <c r="H1774" s="2">
        <v>1175.2</v>
      </c>
      <c r="I1774" s="2">
        <v>1308.5</v>
      </c>
      <c r="J1774" s="2">
        <v>1417</v>
      </c>
      <c r="K1774" s="2">
        <v>1655</v>
      </c>
      <c r="L1774" s="2">
        <v>1858.9</v>
      </c>
      <c r="M1774" s="2">
        <v>1957.3</v>
      </c>
      <c r="N1774" s="2">
        <v>1965.9</v>
      </c>
      <c r="O1774" s="2">
        <v>1975</v>
      </c>
      <c r="P1774" s="2">
        <v>2007.6</v>
      </c>
      <c r="Q1774" s="2">
        <v>2015.1</v>
      </c>
      <c r="R1774" s="2">
        <v>114.5</v>
      </c>
      <c r="S1774" s="2" t="s">
        <v>5269</v>
      </c>
      <c r="T1774" s="2">
        <v>114.5</v>
      </c>
    </row>
    <row r="1775" spans="1:20">
      <c r="A1775" s="2" t="s">
        <v>4583</v>
      </c>
      <c r="B1775" s="2" t="s">
        <v>2589</v>
      </c>
      <c r="C1775" s="2" t="s">
        <v>72</v>
      </c>
      <c r="D1775" s="2" t="s">
        <v>224</v>
      </c>
      <c r="E1775" s="2">
        <v>1154.0999999999999</v>
      </c>
      <c r="F1775" s="2">
        <v>1153.5999999999999</v>
      </c>
      <c r="G1775" s="2">
        <v>1147.5999999999999</v>
      </c>
      <c r="H1775" s="2">
        <v>1147.7</v>
      </c>
      <c r="I1775" s="2">
        <v>1302.7</v>
      </c>
      <c r="J1775" s="2">
        <v>1418.3</v>
      </c>
      <c r="K1775" s="2">
        <v>1662.4</v>
      </c>
      <c r="L1775" s="2">
        <v>1873.4</v>
      </c>
      <c r="M1775" s="2">
        <v>1971.7</v>
      </c>
      <c r="N1775" s="2">
        <v>1980.4</v>
      </c>
      <c r="O1775" s="2">
        <v>1990.3</v>
      </c>
      <c r="P1775" s="2">
        <v>2031.4</v>
      </c>
      <c r="Q1775" s="2">
        <v>2038.9</v>
      </c>
      <c r="R1775" s="2">
        <v>4.0999999999999996</v>
      </c>
      <c r="S1775" s="2" t="s">
        <v>5269</v>
      </c>
      <c r="T1775" s="2">
        <v>4.0999999999999996</v>
      </c>
    </row>
    <row r="1776" spans="1:20">
      <c r="A1776" s="2" t="s">
        <v>4584</v>
      </c>
      <c r="B1776" s="2" t="s">
        <v>2591</v>
      </c>
      <c r="C1776" s="2" t="s">
        <v>72</v>
      </c>
      <c r="D1776" s="2" t="s">
        <v>224</v>
      </c>
      <c r="E1776" s="2">
        <v>779.2</v>
      </c>
      <c r="F1776" s="2">
        <v>781.2</v>
      </c>
      <c r="G1776" s="2">
        <v>769.1</v>
      </c>
      <c r="H1776" s="2">
        <v>762.3</v>
      </c>
      <c r="I1776" s="2">
        <v>963.7</v>
      </c>
      <c r="J1776" s="2">
        <v>1090</v>
      </c>
      <c r="K1776" s="2">
        <v>1335.8</v>
      </c>
      <c r="L1776" s="2">
        <v>1556.8</v>
      </c>
      <c r="M1776" s="2">
        <v>1650.9</v>
      </c>
      <c r="N1776" s="2">
        <v>1659.8</v>
      </c>
      <c r="O1776" s="2">
        <v>1671.4</v>
      </c>
      <c r="P1776" s="2">
        <v>1735.9</v>
      </c>
      <c r="Q1776" s="2">
        <v>1743.1</v>
      </c>
      <c r="R1776" s="2">
        <v>414.5</v>
      </c>
      <c r="S1776" s="2" t="s">
        <v>5269</v>
      </c>
      <c r="T1776" s="2">
        <v>414.5</v>
      </c>
    </row>
    <row r="1777" spans="1:20">
      <c r="A1777" s="2" t="s">
        <v>4585</v>
      </c>
      <c r="B1777" s="2" t="s">
        <v>2593</v>
      </c>
      <c r="C1777" s="2" t="s">
        <v>72</v>
      </c>
      <c r="D1777" s="2" t="s">
        <v>224</v>
      </c>
      <c r="E1777" s="2">
        <v>1161</v>
      </c>
      <c r="F1777" s="2">
        <v>1160.2</v>
      </c>
      <c r="G1777" s="2">
        <v>1154.8</v>
      </c>
      <c r="H1777" s="2">
        <v>1155.5</v>
      </c>
      <c r="I1777" s="2">
        <v>1305.9000000000001</v>
      </c>
      <c r="J1777" s="2">
        <v>1420.1</v>
      </c>
      <c r="K1777" s="2">
        <v>1663.1</v>
      </c>
      <c r="L1777" s="2">
        <v>1872.7</v>
      </c>
      <c r="M1777" s="2">
        <v>1971.1</v>
      </c>
      <c r="N1777" s="2">
        <v>1979.8</v>
      </c>
      <c r="O1777" s="2">
        <v>1989.5</v>
      </c>
      <c r="P1777" s="2">
        <v>2028.8</v>
      </c>
      <c r="Q1777" s="2">
        <v>2036.2</v>
      </c>
      <c r="R1777" s="2">
        <v>25.8</v>
      </c>
      <c r="S1777" s="2" t="s">
        <v>5269</v>
      </c>
      <c r="T1777" s="2">
        <v>25.8</v>
      </c>
    </row>
    <row r="1778" spans="1:20">
      <c r="A1778" s="2" t="s">
        <v>4586</v>
      </c>
      <c r="B1778" s="2" t="s">
        <v>2595</v>
      </c>
      <c r="C1778" s="2" t="s">
        <v>72</v>
      </c>
      <c r="D1778" s="2" t="s">
        <v>224</v>
      </c>
      <c r="E1778" s="2">
        <v>885.2</v>
      </c>
      <c r="F1778" s="2">
        <v>882.3</v>
      </c>
      <c r="G1778" s="2">
        <v>883.1</v>
      </c>
      <c r="H1778" s="2">
        <v>890.2</v>
      </c>
      <c r="I1778" s="2">
        <v>991.8</v>
      </c>
      <c r="J1778" s="2">
        <v>1095.4000000000001</v>
      </c>
      <c r="K1778" s="2">
        <v>1331.6</v>
      </c>
      <c r="L1778" s="2">
        <v>1536.2</v>
      </c>
      <c r="M1778" s="2">
        <v>1634.6</v>
      </c>
      <c r="N1778" s="2">
        <v>1643.2</v>
      </c>
      <c r="O1778" s="2">
        <v>1652.6</v>
      </c>
      <c r="P1778" s="2">
        <v>1689</v>
      </c>
      <c r="Q1778" s="2">
        <v>1696.5</v>
      </c>
      <c r="R1778" s="2">
        <v>340.4</v>
      </c>
      <c r="S1778" s="2" t="s">
        <v>5269</v>
      </c>
      <c r="T1778" s="2">
        <v>340.4</v>
      </c>
    </row>
    <row r="1779" spans="1:20">
      <c r="A1779" s="2" t="s">
        <v>4587</v>
      </c>
      <c r="B1779" s="2" t="s">
        <v>2596</v>
      </c>
      <c r="C1779" s="2" t="s">
        <v>72</v>
      </c>
      <c r="D1779" s="2" t="s">
        <v>224</v>
      </c>
      <c r="E1779" s="2">
        <v>931.8</v>
      </c>
      <c r="F1779" s="2">
        <v>928.8</v>
      </c>
      <c r="G1779" s="2">
        <v>929.7</v>
      </c>
      <c r="H1779" s="2">
        <v>936.9</v>
      </c>
      <c r="I1779" s="2">
        <v>1034.8</v>
      </c>
      <c r="J1779" s="2">
        <v>1135.5999999999999</v>
      </c>
      <c r="K1779" s="2">
        <v>1368.6</v>
      </c>
      <c r="L1779" s="2">
        <v>1569.9</v>
      </c>
      <c r="M1779" s="2">
        <v>1668.2</v>
      </c>
      <c r="N1779" s="2">
        <v>1676.7</v>
      </c>
      <c r="O1779" s="2">
        <v>1685.7</v>
      </c>
      <c r="P1779" s="2">
        <v>1718.3</v>
      </c>
      <c r="Q1779" s="2">
        <v>1725.8</v>
      </c>
      <c r="R1779" s="2">
        <v>319.7</v>
      </c>
      <c r="S1779" s="2" t="s">
        <v>5269</v>
      </c>
      <c r="T1779" s="2">
        <v>319.7</v>
      </c>
    </row>
    <row r="1780" spans="1:20">
      <c r="A1780" s="2" t="s">
        <v>4588</v>
      </c>
      <c r="B1780" s="2" t="s">
        <v>2598</v>
      </c>
      <c r="C1780" s="2" t="s">
        <v>72</v>
      </c>
      <c r="D1780" s="2" t="s">
        <v>224</v>
      </c>
      <c r="E1780" s="2">
        <v>1145.2</v>
      </c>
      <c r="F1780" s="2">
        <v>1144.5999999999999</v>
      </c>
      <c r="G1780" s="2">
        <v>1138.8</v>
      </c>
      <c r="H1780" s="2">
        <v>1138.9000000000001</v>
      </c>
      <c r="I1780" s="2">
        <v>1293.2</v>
      </c>
      <c r="J1780" s="2">
        <v>1408.6</v>
      </c>
      <c r="K1780" s="2">
        <v>1652.6</v>
      </c>
      <c r="L1780" s="2">
        <v>1863.4</v>
      </c>
      <c r="M1780" s="2">
        <v>1961.7</v>
      </c>
      <c r="N1780" s="2">
        <v>1970.4</v>
      </c>
      <c r="O1780" s="2">
        <v>1980.3</v>
      </c>
      <c r="P1780" s="2">
        <v>2021.3</v>
      </c>
      <c r="Q1780" s="2">
        <v>2028.8</v>
      </c>
      <c r="R1780" s="2">
        <v>6.4</v>
      </c>
      <c r="S1780" s="2" t="s">
        <v>5269</v>
      </c>
      <c r="T1780" s="2">
        <v>6.4</v>
      </c>
    </row>
    <row r="1781" spans="1:20">
      <c r="A1781" s="2" t="s">
        <v>4589</v>
      </c>
      <c r="B1781" s="2" t="s">
        <v>2599</v>
      </c>
      <c r="C1781" s="2" t="s">
        <v>72</v>
      </c>
      <c r="D1781" s="2" t="s">
        <v>224</v>
      </c>
      <c r="E1781" s="2">
        <v>1198.0999999999999</v>
      </c>
      <c r="F1781" s="2">
        <v>1197</v>
      </c>
      <c r="G1781" s="2">
        <v>1192.4000000000001</v>
      </c>
      <c r="H1781" s="2">
        <v>1193.9000000000001</v>
      </c>
      <c r="I1781" s="2">
        <v>1337</v>
      </c>
      <c r="J1781" s="2">
        <v>1448.6</v>
      </c>
      <c r="K1781" s="2">
        <v>1689.3</v>
      </c>
      <c r="L1781" s="2">
        <v>1896.2</v>
      </c>
      <c r="M1781" s="2">
        <v>1994.6</v>
      </c>
      <c r="N1781" s="2">
        <v>2003.2</v>
      </c>
      <c r="O1781" s="2">
        <v>2012.7</v>
      </c>
      <c r="P1781" s="2">
        <v>2048.4</v>
      </c>
      <c r="Q1781" s="2">
        <v>2055.8000000000002</v>
      </c>
      <c r="R1781" s="2">
        <v>77.900000000000006</v>
      </c>
      <c r="S1781" s="2" t="s">
        <v>5269</v>
      </c>
      <c r="T1781" s="2">
        <v>77.900000000000006</v>
      </c>
    </row>
    <row r="1782" spans="1:20">
      <c r="A1782" s="2" t="s">
        <v>4590</v>
      </c>
      <c r="B1782" s="2" t="s">
        <v>2601</v>
      </c>
      <c r="C1782" s="2" t="s">
        <v>72</v>
      </c>
      <c r="D1782" s="2" t="s">
        <v>224</v>
      </c>
      <c r="E1782" s="2">
        <v>740.1</v>
      </c>
      <c r="F1782" s="2">
        <v>739.5</v>
      </c>
      <c r="G1782" s="2">
        <v>733.9</v>
      </c>
      <c r="H1782" s="2">
        <v>735.2</v>
      </c>
      <c r="I1782" s="2">
        <v>899</v>
      </c>
      <c r="J1782" s="2">
        <v>1021.8</v>
      </c>
      <c r="K1782" s="2">
        <v>1270</v>
      </c>
      <c r="L1782" s="2">
        <v>1488.6</v>
      </c>
      <c r="M1782" s="2">
        <v>1585.1</v>
      </c>
      <c r="N1782" s="2">
        <v>1594</v>
      </c>
      <c r="O1782" s="2">
        <v>1605</v>
      </c>
      <c r="P1782" s="2">
        <v>1661.2</v>
      </c>
      <c r="Q1782" s="2">
        <v>1668.6</v>
      </c>
      <c r="R1782" s="2">
        <v>410.1</v>
      </c>
      <c r="S1782" s="2" t="s">
        <v>5269</v>
      </c>
      <c r="T1782" s="2">
        <v>410.1</v>
      </c>
    </row>
    <row r="1783" spans="1:20">
      <c r="A1783" s="2" t="s">
        <v>4591</v>
      </c>
      <c r="B1783" s="2" t="s">
        <v>2602</v>
      </c>
      <c r="C1783" s="2" t="s">
        <v>72</v>
      </c>
      <c r="D1783" s="2" t="s">
        <v>224</v>
      </c>
      <c r="E1783" s="2">
        <v>1029.3</v>
      </c>
      <c r="F1783" s="2">
        <v>1027.3</v>
      </c>
      <c r="G1783" s="2">
        <v>1025.4000000000001</v>
      </c>
      <c r="H1783" s="2">
        <v>1029.7</v>
      </c>
      <c r="I1783" s="2">
        <v>1151.9000000000001</v>
      </c>
      <c r="J1783" s="2">
        <v>1258.5999999999999</v>
      </c>
      <c r="K1783" s="2">
        <v>1495.7</v>
      </c>
      <c r="L1783" s="2">
        <v>1699.7</v>
      </c>
      <c r="M1783" s="2">
        <v>1798.1</v>
      </c>
      <c r="N1783" s="2">
        <v>1806.7</v>
      </c>
      <c r="O1783" s="2">
        <v>1815.9</v>
      </c>
      <c r="P1783" s="2">
        <v>1849.8</v>
      </c>
      <c r="Q1783" s="2">
        <v>1857.3</v>
      </c>
      <c r="R1783" s="2">
        <v>195.4</v>
      </c>
      <c r="S1783" s="2" t="s">
        <v>5269</v>
      </c>
      <c r="T1783" s="2">
        <v>195.4</v>
      </c>
    </row>
    <row r="1784" spans="1:20">
      <c r="A1784" s="2" t="s">
        <v>4592</v>
      </c>
      <c r="B1784" s="2" t="s">
        <v>2603</v>
      </c>
      <c r="C1784" s="2" t="s">
        <v>72</v>
      </c>
      <c r="D1784" s="2" t="s">
        <v>224</v>
      </c>
      <c r="E1784" s="2">
        <v>1019.2</v>
      </c>
      <c r="F1784" s="2">
        <v>1018</v>
      </c>
      <c r="G1784" s="2">
        <v>1013.9</v>
      </c>
      <c r="H1784" s="2">
        <v>1016.1</v>
      </c>
      <c r="I1784" s="2">
        <v>1157.3</v>
      </c>
      <c r="J1784" s="2">
        <v>1270</v>
      </c>
      <c r="K1784" s="2">
        <v>1512.4</v>
      </c>
      <c r="L1784" s="2">
        <v>1721.7</v>
      </c>
      <c r="M1784" s="2">
        <v>1820.1</v>
      </c>
      <c r="N1784" s="2">
        <v>1828.8</v>
      </c>
      <c r="O1784" s="2">
        <v>1838.5</v>
      </c>
      <c r="P1784" s="2">
        <v>1878.5</v>
      </c>
      <c r="Q1784" s="2">
        <v>1885.9</v>
      </c>
      <c r="R1784" s="2">
        <v>149.30000000000001</v>
      </c>
      <c r="S1784" s="2" t="s">
        <v>5269</v>
      </c>
      <c r="T1784" s="2">
        <v>149.30000000000001</v>
      </c>
    </row>
    <row r="1785" spans="1:20">
      <c r="A1785" s="2" t="s">
        <v>4593</v>
      </c>
      <c r="B1785" s="2" t="s">
        <v>2604</v>
      </c>
      <c r="C1785" s="2" t="s">
        <v>72</v>
      </c>
      <c r="D1785" s="2" t="s">
        <v>224</v>
      </c>
      <c r="E1785" s="2">
        <v>1030</v>
      </c>
      <c r="F1785" s="2">
        <v>1029.4000000000001</v>
      </c>
      <c r="G1785" s="2">
        <v>1023.6</v>
      </c>
      <c r="H1785" s="2">
        <v>1024</v>
      </c>
      <c r="I1785" s="2">
        <v>1179</v>
      </c>
      <c r="J1785" s="2">
        <v>1295.5</v>
      </c>
      <c r="K1785" s="2">
        <v>1540.6</v>
      </c>
      <c r="L1785" s="2">
        <v>1753.1</v>
      </c>
      <c r="M1785" s="2">
        <v>1851.2</v>
      </c>
      <c r="N1785" s="2">
        <v>1860</v>
      </c>
      <c r="O1785" s="2">
        <v>1870.1</v>
      </c>
      <c r="P1785" s="2">
        <v>1914.1</v>
      </c>
      <c r="Q1785" s="2">
        <v>1921.5</v>
      </c>
      <c r="R1785" s="2">
        <v>120.3</v>
      </c>
      <c r="S1785" s="2" t="s">
        <v>5269</v>
      </c>
      <c r="T1785" s="2">
        <v>120.3</v>
      </c>
    </row>
    <row r="1786" spans="1:20">
      <c r="A1786" s="2" t="s">
        <v>4594</v>
      </c>
      <c r="B1786" s="2" t="s">
        <v>2606</v>
      </c>
      <c r="C1786" s="2" t="s">
        <v>72</v>
      </c>
      <c r="D1786" s="2" t="s">
        <v>224</v>
      </c>
      <c r="E1786" s="2">
        <v>607.70000000000005</v>
      </c>
      <c r="F1786" s="2">
        <v>610.5</v>
      </c>
      <c r="G1786" s="2">
        <v>597.20000000000005</v>
      </c>
      <c r="H1786" s="2">
        <v>593.4</v>
      </c>
      <c r="I1786" s="2">
        <v>797.4</v>
      </c>
      <c r="J1786" s="2">
        <v>923.3</v>
      </c>
      <c r="K1786" s="2">
        <v>1166</v>
      </c>
      <c r="L1786" s="2">
        <v>1387.1</v>
      </c>
      <c r="M1786" s="2">
        <v>1480.2</v>
      </c>
      <c r="N1786" s="2">
        <v>1489.2</v>
      </c>
      <c r="O1786" s="2">
        <v>1500.9</v>
      </c>
      <c r="P1786" s="2">
        <v>1568.5</v>
      </c>
      <c r="Q1786" s="2">
        <v>1575.6</v>
      </c>
      <c r="R1786" s="2">
        <v>550.4</v>
      </c>
      <c r="S1786" s="2" t="s">
        <v>5269</v>
      </c>
      <c r="T1786" s="2">
        <v>550.4</v>
      </c>
    </row>
    <row r="1787" spans="1:20">
      <c r="A1787" s="2" t="s">
        <v>4595</v>
      </c>
      <c r="B1787" s="2" t="s">
        <v>2607</v>
      </c>
      <c r="C1787" s="2" t="s">
        <v>72</v>
      </c>
      <c r="D1787" s="2" t="s">
        <v>224</v>
      </c>
      <c r="E1787" s="2">
        <v>1050.7</v>
      </c>
      <c r="F1787" s="2">
        <v>1051.2</v>
      </c>
      <c r="G1787" s="2">
        <v>1042.5</v>
      </c>
      <c r="H1787" s="2">
        <v>1039.5</v>
      </c>
      <c r="I1787" s="2">
        <v>1217.0999999999999</v>
      </c>
      <c r="J1787" s="2">
        <v>1339.1</v>
      </c>
      <c r="K1787" s="2">
        <v>1587</v>
      </c>
      <c r="L1787" s="2">
        <v>1804.3</v>
      </c>
      <c r="M1787" s="2">
        <v>1901.4</v>
      </c>
      <c r="N1787" s="2">
        <v>1910.3</v>
      </c>
      <c r="O1787" s="2">
        <v>1921.1</v>
      </c>
      <c r="P1787" s="2">
        <v>1972.8</v>
      </c>
      <c r="Q1787" s="2">
        <v>1980.2</v>
      </c>
      <c r="R1787" s="2">
        <v>154.19999999999999</v>
      </c>
      <c r="S1787" s="2" t="s">
        <v>5269</v>
      </c>
      <c r="T1787" s="2">
        <v>154.19999999999999</v>
      </c>
    </row>
    <row r="1788" spans="1:20">
      <c r="A1788" s="2" t="s">
        <v>4596</v>
      </c>
      <c r="B1788" s="2" t="s">
        <v>2609</v>
      </c>
      <c r="C1788" s="2" t="s">
        <v>72</v>
      </c>
      <c r="D1788" s="2" t="s">
        <v>224</v>
      </c>
      <c r="E1788" s="2">
        <v>829</v>
      </c>
      <c r="F1788" s="2">
        <v>826.8</v>
      </c>
      <c r="G1788" s="2">
        <v>825.7</v>
      </c>
      <c r="H1788" s="2">
        <v>831.1</v>
      </c>
      <c r="I1788" s="2">
        <v>954</v>
      </c>
      <c r="J1788" s="2">
        <v>1065.9000000000001</v>
      </c>
      <c r="K1788" s="2">
        <v>1308.8</v>
      </c>
      <c r="L1788" s="2">
        <v>1520.1</v>
      </c>
      <c r="M1788" s="2">
        <v>1618.3</v>
      </c>
      <c r="N1788" s="2">
        <v>1627</v>
      </c>
      <c r="O1788" s="2">
        <v>1637</v>
      </c>
      <c r="P1788" s="2">
        <v>1681.2</v>
      </c>
      <c r="Q1788" s="2">
        <v>1688.6</v>
      </c>
      <c r="R1788" s="2">
        <v>349.6</v>
      </c>
      <c r="S1788" s="2" t="s">
        <v>5269</v>
      </c>
      <c r="T1788" s="2">
        <v>349.6</v>
      </c>
    </row>
    <row r="1789" spans="1:20">
      <c r="A1789" s="2" t="s">
        <v>4597</v>
      </c>
      <c r="B1789" s="2" t="s">
        <v>2610</v>
      </c>
      <c r="C1789" s="2" t="s">
        <v>72</v>
      </c>
      <c r="D1789" s="2" t="s">
        <v>224</v>
      </c>
      <c r="E1789" s="2">
        <v>1118.2</v>
      </c>
      <c r="F1789" s="2">
        <v>1116.4000000000001</v>
      </c>
      <c r="G1789" s="2">
        <v>1113.7</v>
      </c>
      <c r="H1789" s="2">
        <v>1117.3</v>
      </c>
      <c r="I1789" s="2">
        <v>1244.3</v>
      </c>
      <c r="J1789" s="2">
        <v>1351.4</v>
      </c>
      <c r="K1789" s="2">
        <v>1588.3</v>
      </c>
      <c r="L1789" s="2">
        <v>1791.4</v>
      </c>
      <c r="M1789" s="2">
        <v>1889.7</v>
      </c>
      <c r="N1789" s="2">
        <v>1898.3</v>
      </c>
      <c r="O1789" s="2">
        <v>1907.4</v>
      </c>
      <c r="P1789" s="2">
        <v>1939.6</v>
      </c>
      <c r="Q1789" s="2">
        <v>1947</v>
      </c>
      <c r="R1789" s="2">
        <v>141.80000000000001</v>
      </c>
      <c r="S1789" s="2" t="s">
        <v>5269</v>
      </c>
      <c r="T1789" s="2">
        <v>141.80000000000001</v>
      </c>
    </row>
    <row r="1790" spans="1:20">
      <c r="A1790" s="2" t="s">
        <v>4598</v>
      </c>
      <c r="B1790" s="2" t="s">
        <v>2612</v>
      </c>
      <c r="C1790" s="2" t="s">
        <v>72</v>
      </c>
      <c r="D1790" s="2" t="s">
        <v>224</v>
      </c>
      <c r="E1790" s="2">
        <v>1025.0999999999999</v>
      </c>
      <c r="F1790" s="2">
        <v>1025.5999999999999</v>
      </c>
      <c r="G1790" s="2">
        <v>1016.9</v>
      </c>
      <c r="H1790" s="2">
        <v>1014</v>
      </c>
      <c r="I1790" s="2">
        <v>1191.5</v>
      </c>
      <c r="J1790" s="2">
        <v>1313.6</v>
      </c>
      <c r="K1790" s="2">
        <v>1561.5</v>
      </c>
      <c r="L1790" s="2">
        <v>1778.9</v>
      </c>
      <c r="M1790" s="2">
        <v>1876</v>
      </c>
      <c r="N1790" s="2">
        <v>1884.9</v>
      </c>
      <c r="O1790" s="2">
        <v>1895.7</v>
      </c>
      <c r="P1790" s="2">
        <v>1947.8</v>
      </c>
      <c r="Q1790" s="2">
        <v>1955.2</v>
      </c>
      <c r="R1790" s="2">
        <v>168.5</v>
      </c>
      <c r="S1790" s="2" t="s">
        <v>5269</v>
      </c>
      <c r="T1790" s="2">
        <v>168.5</v>
      </c>
    </row>
    <row r="1791" spans="1:20">
      <c r="A1791" s="2" t="s">
        <v>4599</v>
      </c>
      <c r="B1791" s="2" t="s">
        <v>2613</v>
      </c>
      <c r="C1791" s="2" t="s">
        <v>72</v>
      </c>
      <c r="D1791" s="2" t="s">
        <v>224</v>
      </c>
      <c r="E1791" s="2">
        <v>738.5</v>
      </c>
      <c r="F1791" s="2">
        <v>737.9</v>
      </c>
      <c r="G1791" s="2">
        <v>732.4</v>
      </c>
      <c r="H1791" s="2">
        <v>733.8</v>
      </c>
      <c r="I1791" s="2">
        <v>897</v>
      </c>
      <c r="J1791" s="2">
        <v>1019.8</v>
      </c>
      <c r="K1791" s="2">
        <v>1267.9000000000001</v>
      </c>
      <c r="L1791" s="2">
        <v>1486.6</v>
      </c>
      <c r="M1791" s="2">
        <v>1583.1</v>
      </c>
      <c r="N1791" s="2">
        <v>1592</v>
      </c>
      <c r="O1791" s="2">
        <v>1603</v>
      </c>
      <c r="P1791" s="2">
        <v>1659.2</v>
      </c>
      <c r="Q1791" s="2">
        <v>1666.5</v>
      </c>
      <c r="R1791" s="2">
        <v>411.7</v>
      </c>
      <c r="S1791" s="2" t="s">
        <v>5269</v>
      </c>
      <c r="T1791" s="2">
        <v>411.7</v>
      </c>
    </row>
    <row r="1792" spans="1:20">
      <c r="A1792" s="2" t="s">
        <v>4600</v>
      </c>
      <c r="B1792" s="2" t="s">
        <v>2614</v>
      </c>
      <c r="C1792" s="2" t="s">
        <v>72</v>
      </c>
      <c r="D1792" s="2" t="s">
        <v>224</v>
      </c>
      <c r="E1792" s="2">
        <v>1141.5</v>
      </c>
      <c r="F1792" s="2">
        <v>1140.9000000000001</v>
      </c>
      <c r="G1792" s="2">
        <v>1135</v>
      </c>
      <c r="H1792" s="2">
        <v>1135.0999999999999</v>
      </c>
      <c r="I1792" s="2">
        <v>1290.0999999999999</v>
      </c>
      <c r="J1792" s="2">
        <v>1405.8</v>
      </c>
      <c r="K1792" s="2">
        <v>1650</v>
      </c>
      <c r="L1792" s="2">
        <v>1861.1</v>
      </c>
      <c r="M1792" s="2">
        <v>1959.4</v>
      </c>
      <c r="N1792" s="2">
        <v>1968.1</v>
      </c>
      <c r="O1792" s="2">
        <v>1978</v>
      </c>
      <c r="P1792" s="2">
        <v>2019.4</v>
      </c>
      <c r="Q1792" s="2">
        <v>2026.9</v>
      </c>
      <c r="R1792" s="2">
        <v>8.6999999999999993</v>
      </c>
      <c r="S1792" s="2" t="s">
        <v>5269</v>
      </c>
      <c r="T1792" s="2">
        <v>8.6999999999999993</v>
      </c>
    </row>
    <row r="1793" spans="1:20">
      <c r="A1793" s="2" t="s">
        <v>4601</v>
      </c>
      <c r="B1793" s="2" t="s">
        <v>2615</v>
      </c>
      <c r="C1793" s="2" t="s">
        <v>72</v>
      </c>
      <c r="D1793" s="2" t="s">
        <v>224</v>
      </c>
      <c r="E1793" s="2">
        <v>1117.5</v>
      </c>
      <c r="F1793" s="2">
        <v>1115.8</v>
      </c>
      <c r="G1793" s="2">
        <v>1113</v>
      </c>
      <c r="H1793" s="2">
        <v>1116.5</v>
      </c>
      <c r="I1793" s="2">
        <v>1244.3</v>
      </c>
      <c r="J1793" s="2">
        <v>1351.6</v>
      </c>
      <c r="K1793" s="2">
        <v>1588.7</v>
      </c>
      <c r="L1793" s="2">
        <v>1792.1</v>
      </c>
      <c r="M1793" s="2">
        <v>1890.5</v>
      </c>
      <c r="N1793" s="2">
        <v>1899</v>
      </c>
      <c r="O1793" s="2">
        <v>1908.1</v>
      </c>
      <c r="P1793" s="2">
        <v>1940.6</v>
      </c>
      <c r="Q1793" s="2">
        <v>1948.1</v>
      </c>
      <c r="R1793" s="2">
        <v>138.6</v>
      </c>
      <c r="S1793" s="2" t="s">
        <v>5269</v>
      </c>
      <c r="T1793" s="2">
        <v>138.6</v>
      </c>
    </row>
    <row r="1794" spans="1:20">
      <c r="A1794" s="2" t="s">
        <v>4602</v>
      </c>
      <c r="B1794" s="2" t="s">
        <v>2616</v>
      </c>
      <c r="C1794" s="2" t="s">
        <v>72</v>
      </c>
      <c r="D1794" s="2" t="s">
        <v>224</v>
      </c>
      <c r="E1794" s="2">
        <v>610.4</v>
      </c>
      <c r="F1794" s="2">
        <v>612.70000000000005</v>
      </c>
      <c r="G1794" s="2">
        <v>600.5</v>
      </c>
      <c r="H1794" s="2">
        <v>598.29999999999995</v>
      </c>
      <c r="I1794" s="2">
        <v>799</v>
      </c>
      <c r="J1794" s="2">
        <v>925.1</v>
      </c>
      <c r="K1794" s="2">
        <v>1168.4000000000001</v>
      </c>
      <c r="L1794" s="2">
        <v>1389.5</v>
      </c>
      <c r="M1794" s="2">
        <v>1482.8</v>
      </c>
      <c r="N1794" s="2">
        <v>1491.7</v>
      </c>
      <c r="O1794" s="2">
        <v>1503.5</v>
      </c>
      <c r="P1794" s="2">
        <v>1570.5</v>
      </c>
      <c r="Q1794" s="2">
        <v>1577.6</v>
      </c>
      <c r="R1794" s="2">
        <v>545.6</v>
      </c>
      <c r="S1794" s="2" t="s">
        <v>5269</v>
      </c>
      <c r="T1794" s="2">
        <v>545.6</v>
      </c>
    </row>
    <row r="1795" spans="1:20">
      <c r="A1795" s="2" t="s">
        <v>4603</v>
      </c>
      <c r="B1795" s="2" t="s">
        <v>2617</v>
      </c>
      <c r="C1795" s="2" t="s">
        <v>72</v>
      </c>
      <c r="D1795" s="2" t="s">
        <v>224</v>
      </c>
      <c r="E1795" s="2">
        <v>1109.5999999999999</v>
      </c>
      <c r="F1795" s="2">
        <v>1109.3</v>
      </c>
      <c r="G1795" s="2">
        <v>1102.7</v>
      </c>
      <c r="H1795" s="2">
        <v>1102</v>
      </c>
      <c r="I1795" s="2">
        <v>1263</v>
      </c>
      <c r="J1795" s="2">
        <v>1380.6</v>
      </c>
      <c r="K1795" s="2">
        <v>1626.2</v>
      </c>
      <c r="L1795" s="2">
        <v>1839.3</v>
      </c>
      <c r="M1795" s="2">
        <v>1937.3</v>
      </c>
      <c r="N1795" s="2">
        <v>1946.1</v>
      </c>
      <c r="O1795" s="2">
        <v>1956.3</v>
      </c>
      <c r="P1795" s="2">
        <v>2000.6</v>
      </c>
      <c r="Q1795" s="2">
        <v>2008</v>
      </c>
      <c r="R1795" s="2">
        <v>50.8</v>
      </c>
      <c r="S1795" s="2" t="s">
        <v>5269</v>
      </c>
      <c r="T1795" s="2">
        <v>50.8</v>
      </c>
    </row>
    <row r="1796" spans="1:20">
      <c r="A1796" s="2" t="s">
        <v>4604</v>
      </c>
      <c r="B1796" s="2" t="s">
        <v>2619</v>
      </c>
      <c r="C1796" s="2" t="s">
        <v>72</v>
      </c>
      <c r="D1796" s="2" t="s">
        <v>224</v>
      </c>
      <c r="E1796" s="2">
        <v>1091.3</v>
      </c>
      <c r="F1796" s="2">
        <v>1090.8</v>
      </c>
      <c r="G1796" s="2">
        <v>1084.7</v>
      </c>
      <c r="H1796" s="2">
        <v>1084.5999999999999</v>
      </c>
      <c r="I1796" s="2">
        <v>1241.5999999999999</v>
      </c>
      <c r="J1796" s="2">
        <v>1358.2</v>
      </c>
      <c r="K1796" s="2">
        <v>1603.2</v>
      </c>
      <c r="L1796" s="2">
        <v>1815.4</v>
      </c>
      <c r="M1796" s="2">
        <v>1913.6</v>
      </c>
      <c r="N1796" s="2">
        <v>1922.3</v>
      </c>
      <c r="O1796" s="2">
        <v>1932.4</v>
      </c>
      <c r="P1796" s="2">
        <v>1975.6</v>
      </c>
      <c r="Q1796" s="2">
        <v>1983</v>
      </c>
      <c r="R1796" s="2">
        <v>59.3</v>
      </c>
      <c r="S1796" s="2" t="s">
        <v>5269</v>
      </c>
      <c r="T1796" s="2">
        <v>59.3</v>
      </c>
    </row>
    <row r="1797" spans="1:20">
      <c r="A1797" s="2" t="s">
        <v>4605</v>
      </c>
      <c r="B1797" s="2" t="s">
        <v>2620</v>
      </c>
      <c r="C1797" s="2" t="s">
        <v>72</v>
      </c>
      <c r="D1797" s="2" t="s">
        <v>224</v>
      </c>
      <c r="E1797" s="2">
        <v>1198.4000000000001</v>
      </c>
      <c r="F1797" s="2">
        <v>1197.8</v>
      </c>
      <c r="G1797" s="2">
        <v>1191.8</v>
      </c>
      <c r="H1797" s="2">
        <v>1191.8</v>
      </c>
      <c r="I1797" s="2">
        <v>1346.8</v>
      </c>
      <c r="J1797" s="2">
        <v>1462.1</v>
      </c>
      <c r="K1797" s="2">
        <v>1705.9</v>
      </c>
      <c r="L1797" s="2">
        <v>1916.4</v>
      </c>
      <c r="M1797" s="2">
        <v>2014.7</v>
      </c>
      <c r="N1797" s="2">
        <v>2023.4</v>
      </c>
      <c r="O1797" s="2">
        <v>2033.2</v>
      </c>
      <c r="P1797" s="2">
        <v>2073.5</v>
      </c>
      <c r="Q1797" s="2">
        <v>2080.9</v>
      </c>
      <c r="R1797" s="2">
        <v>48.3</v>
      </c>
      <c r="S1797" s="2" t="s">
        <v>5269</v>
      </c>
      <c r="T1797" s="2">
        <v>48.3</v>
      </c>
    </row>
    <row r="1798" spans="1:20">
      <c r="A1798" s="2" t="s">
        <v>4606</v>
      </c>
      <c r="B1798" s="2" t="s">
        <v>2622</v>
      </c>
      <c r="C1798" s="2" t="s">
        <v>72</v>
      </c>
      <c r="D1798" s="2" t="s">
        <v>224</v>
      </c>
      <c r="E1798" s="2">
        <v>880.2</v>
      </c>
      <c r="F1798" s="2">
        <v>881.9</v>
      </c>
      <c r="G1798" s="2">
        <v>870.3</v>
      </c>
      <c r="H1798" s="2">
        <v>864</v>
      </c>
      <c r="I1798" s="2">
        <v>1061.9000000000001</v>
      </c>
      <c r="J1798" s="2">
        <v>1187.9000000000001</v>
      </c>
      <c r="K1798" s="2">
        <v>1434.8</v>
      </c>
      <c r="L1798" s="2">
        <v>1655.5</v>
      </c>
      <c r="M1798" s="2">
        <v>1750.2</v>
      </c>
      <c r="N1798" s="2">
        <v>1759.2</v>
      </c>
      <c r="O1798" s="2">
        <v>1770.7</v>
      </c>
      <c r="P1798" s="2">
        <v>1832.9</v>
      </c>
      <c r="Q1798" s="2">
        <v>1840.1</v>
      </c>
      <c r="R1798" s="2">
        <v>338.5</v>
      </c>
      <c r="S1798" s="2" t="s">
        <v>5269</v>
      </c>
      <c r="T1798" s="2">
        <v>338.5</v>
      </c>
    </row>
    <row r="1799" spans="1:20">
      <c r="A1799" s="2" t="s">
        <v>4607</v>
      </c>
      <c r="B1799" s="2" t="s">
        <v>2624</v>
      </c>
      <c r="C1799" s="2" t="s">
        <v>72</v>
      </c>
      <c r="D1799" s="2" t="s">
        <v>224</v>
      </c>
      <c r="E1799" s="2">
        <v>911.1</v>
      </c>
      <c r="F1799" s="2">
        <v>909.2</v>
      </c>
      <c r="G1799" s="2">
        <v>907</v>
      </c>
      <c r="H1799" s="2">
        <v>911.3</v>
      </c>
      <c r="I1799" s="2">
        <v>1039.0999999999999</v>
      </c>
      <c r="J1799" s="2">
        <v>1149.9000000000001</v>
      </c>
      <c r="K1799" s="2">
        <v>1391.3</v>
      </c>
      <c r="L1799" s="2">
        <v>1600.4</v>
      </c>
      <c r="M1799" s="2">
        <v>1698.8</v>
      </c>
      <c r="N1799" s="2">
        <v>1707.5</v>
      </c>
      <c r="O1799" s="2">
        <v>1717.2</v>
      </c>
      <c r="P1799" s="2">
        <v>1757.8</v>
      </c>
      <c r="Q1799" s="2">
        <v>1765.3</v>
      </c>
      <c r="R1799" s="2">
        <v>269.60000000000002</v>
      </c>
      <c r="S1799" s="2" t="s">
        <v>5269</v>
      </c>
      <c r="T1799" s="2">
        <v>269.60000000000002</v>
      </c>
    </row>
    <row r="1800" spans="1:20">
      <c r="A1800" s="2" t="s">
        <v>4608</v>
      </c>
      <c r="B1800" s="2" t="s">
        <v>2625</v>
      </c>
      <c r="C1800" s="2" t="s">
        <v>72</v>
      </c>
      <c r="D1800" s="2" t="s">
        <v>224</v>
      </c>
      <c r="E1800" s="2">
        <v>1295.7</v>
      </c>
      <c r="F1800" s="2">
        <v>1294</v>
      </c>
      <c r="G1800" s="2">
        <v>1291</v>
      </c>
      <c r="H1800" s="2">
        <v>1294.0999999999999</v>
      </c>
      <c r="I1800" s="2">
        <v>1422.1</v>
      </c>
      <c r="J1800" s="2">
        <v>1527.9</v>
      </c>
      <c r="K1800" s="2">
        <v>1762.6</v>
      </c>
      <c r="L1800" s="2">
        <v>1962.6</v>
      </c>
      <c r="M1800" s="2">
        <v>2060.8000000000002</v>
      </c>
      <c r="N1800" s="2">
        <v>2069.3000000000002</v>
      </c>
      <c r="O1800" s="2">
        <v>2078</v>
      </c>
      <c r="P1800" s="2">
        <v>2105.8000000000002</v>
      </c>
      <c r="Q1800" s="2">
        <v>2113.1999999999998</v>
      </c>
      <c r="R1800" s="2">
        <v>203.7</v>
      </c>
      <c r="S1800" s="2" t="s">
        <v>5269</v>
      </c>
      <c r="T1800" s="2">
        <v>203.7</v>
      </c>
    </row>
    <row r="1801" spans="1:20">
      <c r="A1801" s="2" t="s">
        <v>4609</v>
      </c>
      <c r="B1801" s="2" t="s">
        <v>2627</v>
      </c>
      <c r="C1801" s="2" t="s">
        <v>72</v>
      </c>
      <c r="D1801" s="2" t="s">
        <v>224</v>
      </c>
      <c r="E1801" s="2">
        <v>942.4</v>
      </c>
      <c r="F1801" s="2">
        <v>942.8</v>
      </c>
      <c r="G1801" s="2">
        <v>934.5</v>
      </c>
      <c r="H1801" s="2">
        <v>932.1</v>
      </c>
      <c r="I1801" s="2">
        <v>1107.9000000000001</v>
      </c>
      <c r="J1801" s="2">
        <v>1230.0999999999999</v>
      </c>
      <c r="K1801" s="2">
        <v>1478.1</v>
      </c>
      <c r="L1801" s="2">
        <v>1695.8</v>
      </c>
      <c r="M1801" s="2">
        <v>1792.7</v>
      </c>
      <c r="N1801" s="2">
        <v>1801.6</v>
      </c>
      <c r="O1801" s="2">
        <v>1812.4</v>
      </c>
      <c r="P1801" s="2">
        <v>1865.4</v>
      </c>
      <c r="Q1801" s="2">
        <v>1872.8</v>
      </c>
      <c r="R1801" s="2">
        <v>225.4</v>
      </c>
      <c r="S1801" s="2" t="s">
        <v>5269</v>
      </c>
      <c r="T1801" s="2">
        <v>225.4</v>
      </c>
    </row>
    <row r="1802" spans="1:20">
      <c r="A1802" s="2" t="s">
        <v>4610</v>
      </c>
      <c r="B1802" s="2" t="s">
        <v>2628</v>
      </c>
      <c r="C1802" s="2" t="s">
        <v>72</v>
      </c>
      <c r="D1802" s="2" t="s">
        <v>224</v>
      </c>
      <c r="E1802" s="2">
        <v>597.5</v>
      </c>
      <c r="F1802" s="2">
        <v>601.79999999999995</v>
      </c>
      <c r="G1802" s="2">
        <v>585.70000000000005</v>
      </c>
      <c r="H1802" s="2">
        <v>574.20000000000005</v>
      </c>
      <c r="I1802" s="2">
        <v>787</v>
      </c>
      <c r="J1802" s="2">
        <v>911.8</v>
      </c>
      <c r="K1802" s="2">
        <v>1152.3</v>
      </c>
      <c r="L1802" s="2">
        <v>1373.2</v>
      </c>
      <c r="M1802" s="2">
        <v>1465.7</v>
      </c>
      <c r="N1802" s="2">
        <v>1474.7</v>
      </c>
      <c r="O1802" s="2">
        <v>1486.5</v>
      </c>
      <c r="P1802" s="2">
        <v>1555.6</v>
      </c>
      <c r="Q1802" s="2">
        <v>1562.7</v>
      </c>
      <c r="R1802" s="2">
        <v>569.5</v>
      </c>
      <c r="S1802" s="2" t="s">
        <v>5269</v>
      </c>
      <c r="T1802" s="2">
        <v>569.5</v>
      </c>
    </row>
    <row r="1803" spans="1:20">
      <c r="A1803" s="2" t="s">
        <v>4611</v>
      </c>
      <c r="B1803" s="2" t="s">
        <v>2629</v>
      </c>
      <c r="C1803" s="2" t="s">
        <v>72</v>
      </c>
      <c r="D1803" s="2" t="s">
        <v>224</v>
      </c>
      <c r="E1803" s="2">
        <v>992.7</v>
      </c>
      <c r="F1803" s="2">
        <v>990</v>
      </c>
      <c r="G1803" s="2">
        <v>990.1</v>
      </c>
      <c r="H1803" s="2">
        <v>996.6</v>
      </c>
      <c r="I1803" s="2">
        <v>1099.4000000000001</v>
      </c>
      <c r="J1803" s="2">
        <v>1200.3</v>
      </c>
      <c r="K1803" s="2">
        <v>1432.3</v>
      </c>
      <c r="L1803" s="2">
        <v>1632</v>
      </c>
      <c r="M1803" s="2">
        <v>1730.2</v>
      </c>
      <c r="N1803" s="2">
        <v>1738.7</v>
      </c>
      <c r="O1803" s="2">
        <v>1747.6</v>
      </c>
      <c r="P1803" s="2">
        <v>1777.8</v>
      </c>
      <c r="Q1803" s="2">
        <v>1785.3</v>
      </c>
      <c r="R1803" s="2">
        <v>275.2</v>
      </c>
      <c r="S1803" s="2" t="s">
        <v>5269</v>
      </c>
      <c r="T1803" s="2">
        <v>275.2</v>
      </c>
    </row>
    <row r="1804" spans="1:20">
      <c r="A1804" s="2" t="s">
        <v>4612</v>
      </c>
      <c r="B1804" s="2" t="s">
        <v>2630</v>
      </c>
      <c r="C1804" s="2" t="s">
        <v>72</v>
      </c>
      <c r="D1804" s="2" t="s">
        <v>224</v>
      </c>
      <c r="E1804" s="2">
        <v>944.4</v>
      </c>
      <c r="F1804" s="2">
        <v>944.7</v>
      </c>
      <c r="G1804" s="2">
        <v>936.4</v>
      </c>
      <c r="H1804" s="2">
        <v>934</v>
      </c>
      <c r="I1804" s="2">
        <v>1109.9000000000001</v>
      </c>
      <c r="J1804" s="2">
        <v>1232.0999999999999</v>
      </c>
      <c r="K1804" s="2">
        <v>1480.1</v>
      </c>
      <c r="L1804" s="2">
        <v>1697.8</v>
      </c>
      <c r="M1804" s="2">
        <v>1794.8</v>
      </c>
      <c r="N1804" s="2">
        <v>1803.7</v>
      </c>
      <c r="O1804" s="2">
        <v>1814.5</v>
      </c>
      <c r="P1804" s="2">
        <v>1867.4</v>
      </c>
      <c r="Q1804" s="2">
        <v>1874.8</v>
      </c>
      <c r="R1804" s="2">
        <v>224</v>
      </c>
      <c r="S1804" s="2" t="s">
        <v>5269</v>
      </c>
      <c r="T1804" s="2">
        <v>224</v>
      </c>
    </row>
    <row r="1805" spans="1:20">
      <c r="A1805" s="2" t="s">
        <v>4613</v>
      </c>
      <c r="B1805" s="2" t="s">
        <v>2631</v>
      </c>
      <c r="C1805" s="2" t="s">
        <v>72</v>
      </c>
      <c r="D1805" s="2" t="s">
        <v>224</v>
      </c>
      <c r="E1805" s="2">
        <v>1147.3</v>
      </c>
      <c r="F1805" s="2">
        <v>1146.7</v>
      </c>
      <c r="G1805" s="2">
        <v>1140.9000000000001</v>
      </c>
      <c r="H1805" s="2">
        <v>1141.2</v>
      </c>
      <c r="I1805" s="2">
        <v>1294.7</v>
      </c>
      <c r="J1805" s="2">
        <v>1409.8</v>
      </c>
      <c r="K1805" s="2">
        <v>1653.6</v>
      </c>
      <c r="L1805" s="2">
        <v>1864.2</v>
      </c>
      <c r="M1805" s="2">
        <v>1962.5</v>
      </c>
      <c r="N1805" s="2">
        <v>1971.3</v>
      </c>
      <c r="O1805" s="2">
        <v>1981.1</v>
      </c>
      <c r="P1805" s="2">
        <v>2021.8</v>
      </c>
      <c r="Q1805" s="2">
        <v>2029.2</v>
      </c>
      <c r="R1805" s="2">
        <v>8.6</v>
      </c>
      <c r="S1805" s="2" t="s">
        <v>5269</v>
      </c>
      <c r="T1805" s="2">
        <v>8.6</v>
      </c>
    </row>
    <row r="1806" spans="1:20">
      <c r="A1806" s="2" t="s">
        <v>4614</v>
      </c>
      <c r="B1806" s="2" t="s">
        <v>2633</v>
      </c>
      <c r="C1806" s="2" t="s">
        <v>72</v>
      </c>
      <c r="D1806" s="2" t="s">
        <v>224</v>
      </c>
      <c r="E1806" s="2">
        <v>1307.5</v>
      </c>
      <c r="F1806" s="2">
        <v>1305.8</v>
      </c>
      <c r="G1806" s="2">
        <v>1302.8</v>
      </c>
      <c r="H1806" s="2">
        <v>1305.9000000000001</v>
      </c>
      <c r="I1806" s="2">
        <v>1433.9</v>
      </c>
      <c r="J1806" s="2">
        <v>1539.5</v>
      </c>
      <c r="K1806" s="2">
        <v>1774.1</v>
      </c>
      <c r="L1806" s="2">
        <v>1973.9</v>
      </c>
      <c r="M1806" s="2">
        <v>2072.1</v>
      </c>
      <c r="N1806" s="2">
        <v>2080.5</v>
      </c>
      <c r="O1806" s="2">
        <v>2089.1999999999998</v>
      </c>
      <c r="P1806" s="2">
        <v>2116.6999999999998</v>
      </c>
      <c r="Q1806" s="2">
        <v>2124.1999999999998</v>
      </c>
      <c r="R1806" s="2">
        <v>212.9</v>
      </c>
      <c r="S1806" s="2" t="s">
        <v>5269</v>
      </c>
      <c r="T1806" s="2">
        <v>212.9</v>
      </c>
    </row>
    <row r="1807" spans="1:20">
      <c r="A1807" s="2" t="s">
        <v>4615</v>
      </c>
      <c r="B1807" s="2" t="s">
        <v>2634</v>
      </c>
      <c r="C1807" s="2" t="s">
        <v>72</v>
      </c>
      <c r="D1807" s="2" t="s">
        <v>224</v>
      </c>
      <c r="E1807" s="2">
        <v>600.29999999999995</v>
      </c>
      <c r="F1807" s="2">
        <v>600.9</v>
      </c>
      <c r="G1807" s="2">
        <v>593.79999999999995</v>
      </c>
      <c r="H1807" s="2">
        <v>599.70000000000005</v>
      </c>
      <c r="I1807" s="2">
        <v>784.5</v>
      </c>
      <c r="J1807" s="2">
        <v>910.8</v>
      </c>
      <c r="K1807" s="2">
        <v>1155.0999999999999</v>
      </c>
      <c r="L1807" s="2">
        <v>1376.2</v>
      </c>
      <c r="M1807" s="2">
        <v>1469.9</v>
      </c>
      <c r="N1807" s="2">
        <v>1478.9</v>
      </c>
      <c r="O1807" s="2">
        <v>1490.5</v>
      </c>
      <c r="P1807" s="2">
        <v>1556.6</v>
      </c>
      <c r="Q1807" s="2">
        <v>1563.8</v>
      </c>
      <c r="R1807" s="2">
        <v>550.20000000000005</v>
      </c>
      <c r="S1807" s="2" t="s">
        <v>5269</v>
      </c>
      <c r="T1807" s="2">
        <v>550.20000000000005</v>
      </c>
    </row>
    <row r="1808" spans="1:20">
      <c r="A1808" s="2" t="s">
        <v>4616</v>
      </c>
      <c r="B1808" s="2" t="s">
        <v>2636</v>
      </c>
      <c r="C1808" s="2" t="s">
        <v>72</v>
      </c>
      <c r="D1808" s="2" t="s">
        <v>224</v>
      </c>
      <c r="E1808" s="2">
        <v>1150.7</v>
      </c>
      <c r="F1808" s="2">
        <v>1148.5999999999999</v>
      </c>
      <c r="G1808" s="2">
        <v>1146.9000000000001</v>
      </c>
      <c r="H1808" s="2">
        <v>1151.4000000000001</v>
      </c>
      <c r="I1808" s="2">
        <v>1268.7</v>
      </c>
      <c r="J1808" s="2">
        <v>1372</v>
      </c>
      <c r="K1808" s="2">
        <v>1604.9</v>
      </c>
      <c r="L1808" s="2">
        <v>1804</v>
      </c>
      <c r="M1808" s="2">
        <v>1902.1</v>
      </c>
      <c r="N1808" s="2">
        <v>1910.5</v>
      </c>
      <c r="O1808" s="2">
        <v>1919.2</v>
      </c>
      <c r="P1808" s="2">
        <v>1947.2</v>
      </c>
      <c r="Q1808" s="2">
        <v>1954.6</v>
      </c>
      <c r="R1808" s="2">
        <v>184.7</v>
      </c>
      <c r="S1808" s="2" t="s">
        <v>5269</v>
      </c>
      <c r="T1808" s="2">
        <v>184.7</v>
      </c>
    </row>
    <row r="1809" spans="1:20">
      <c r="A1809" s="2" t="s">
        <v>4617</v>
      </c>
      <c r="B1809" s="2" t="s">
        <v>2638</v>
      </c>
      <c r="C1809" s="2" t="s">
        <v>72</v>
      </c>
      <c r="D1809" s="2" t="s">
        <v>224</v>
      </c>
      <c r="E1809" s="2">
        <v>591.70000000000005</v>
      </c>
      <c r="F1809" s="2">
        <v>594.6</v>
      </c>
      <c r="G1809" s="2">
        <v>581.70000000000005</v>
      </c>
      <c r="H1809" s="2">
        <v>586.29999999999995</v>
      </c>
      <c r="I1809" s="2">
        <v>781.8</v>
      </c>
      <c r="J1809" s="2">
        <v>907.5</v>
      </c>
      <c r="K1809" s="2">
        <v>1150</v>
      </c>
      <c r="L1809" s="2">
        <v>1371.1</v>
      </c>
      <c r="M1809" s="2">
        <v>1464.2</v>
      </c>
      <c r="N1809" s="2">
        <v>1473.2</v>
      </c>
      <c r="O1809" s="2">
        <v>1484.9</v>
      </c>
      <c r="P1809" s="2">
        <v>1552.6</v>
      </c>
      <c r="Q1809" s="2">
        <v>1559.7</v>
      </c>
      <c r="R1809" s="2">
        <v>562.4</v>
      </c>
      <c r="S1809" s="2" t="s">
        <v>5269</v>
      </c>
      <c r="T1809" s="2">
        <v>562.4</v>
      </c>
    </row>
    <row r="1810" spans="1:20">
      <c r="A1810" s="2" t="s">
        <v>4618</v>
      </c>
      <c r="B1810" s="2" t="s">
        <v>2639</v>
      </c>
      <c r="C1810" s="2" t="s">
        <v>72</v>
      </c>
      <c r="D1810" s="2" t="s">
        <v>224</v>
      </c>
      <c r="E1810" s="2">
        <v>1134.7</v>
      </c>
      <c r="F1810" s="2">
        <v>1134</v>
      </c>
      <c r="G1810" s="2">
        <v>1128.4000000000001</v>
      </c>
      <c r="H1810" s="2">
        <v>1128.8</v>
      </c>
      <c r="I1810" s="2">
        <v>1281.2</v>
      </c>
      <c r="J1810" s="2">
        <v>1396.2</v>
      </c>
      <c r="K1810" s="2">
        <v>1639.9</v>
      </c>
      <c r="L1810" s="2">
        <v>1850.3</v>
      </c>
      <c r="M1810" s="2">
        <v>1948.7</v>
      </c>
      <c r="N1810" s="2">
        <v>1957.4</v>
      </c>
      <c r="O1810" s="2">
        <v>1967.2</v>
      </c>
      <c r="P1810" s="2">
        <v>2007.8</v>
      </c>
      <c r="Q1810" s="2">
        <v>2015.3</v>
      </c>
      <c r="R1810" s="2">
        <v>20.8</v>
      </c>
      <c r="S1810" s="2" t="s">
        <v>5269</v>
      </c>
      <c r="T1810" s="2">
        <v>20.8</v>
      </c>
    </row>
    <row r="1811" spans="1:20">
      <c r="A1811" s="2" t="s">
        <v>4619</v>
      </c>
      <c r="B1811" s="2" t="s">
        <v>2641</v>
      </c>
      <c r="C1811" s="2" t="s">
        <v>72</v>
      </c>
      <c r="D1811" s="2" t="s">
        <v>224</v>
      </c>
      <c r="E1811" s="2">
        <v>1116.8</v>
      </c>
      <c r="F1811" s="2">
        <v>1116.3</v>
      </c>
      <c r="G1811" s="2">
        <v>1110.3</v>
      </c>
      <c r="H1811" s="2">
        <v>1110.3</v>
      </c>
      <c r="I1811" s="2">
        <v>1266.3</v>
      </c>
      <c r="J1811" s="2">
        <v>1382.4</v>
      </c>
      <c r="K1811" s="2">
        <v>1627</v>
      </c>
      <c r="L1811" s="2">
        <v>1838.7</v>
      </c>
      <c r="M1811" s="2">
        <v>1936.9</v>
      </c>
      <c r="N1811" s="2">
        <v>1945.7</v>
      </c>
      <c r="O1811" s="2">
        <v>1955.7</v>
      </c>
      <c r="P1811" s="2">
        <v>1997.9</v>
      </c>
      <c r="Q1811" s="2">
        <v>2005.4</v>
      </c>
      <c r="R1811" s="2">
        <v>33.6</v>
      </c>
      <c r="S1811" s="2" t="s">
        <v>5269</v>
      </c>
      <c r="T1811" s="2">
        <v>33.6</v>
      </c>
    </row>
    <row r="1812" spans="1:20">
      <c r="A1812" s="2" t="s">
        <v>4620</v>
      </c>
      <c r="B1812" s="2" t="s">
        <v>2643</v>
      </c>
      <c r="C1812" s="2" t="s">
        <v>72</v>
      </c>
      <c r="D1812" s="2" t="s">
        <v>224</v>
      </c>
      <c r="E1812" s="2">
        <v>1019.3</v>
      </c>
      <c r="F1812" s="2">
        <v>1018.1</v>
      </c>
      <c r="G1812" s="2">
        <v>1014</v>
      </c>
      <c r="H1812" s="2">
        <v>1016.2</v>
      </c>
      <c r="I1812" s="2">
        <v>1157.5</v>
      </c>
      <c r="J1812" s="2">
        <v>1270.2</v>
      </c>
      <c r="K1812" s="2">
        <v>1512.6</v>
      </c>
      <c r="L1812" s="2">
        <v>1721.9</v>
      </c>
      <c r="M1812" s="2">
        <v>1820.3</v>
      </c>
      <c r="N1812" s="2">
        <v>1829</v>
      </c>
      <c r="O1812" s="2">
        <v>1838.8</v>
      </c>
      <c r="P1812" s="2">
        <v>1878.7</v>
      </c>
      <c r="Q1812" s="2">
        <v>1886.1</v>
      </c>
      <c r="R1812" s="2">
        <v>149</v>
      </c>
      <c r="S1812" s="2" t="s">
        <v>5269</v>
      </c>
      <c r="T1812" s="2">
        <v>149</v>
      </c>
    </row>
    <row r="1813" spans="1:20">
      <c r="A1813" s="2" t="s">
        <v>4621</v>
      </c>
      <c r="B1813" s="2" t="s">
        <v>2644</v>
      </c>
      <c r="C1813" s="2" t="s">
        <v>72</v>
      </c>
      <c r="D1813" s="2" t="s">
        <v>224</v>
      </c>
      <c r="E1813" s="2">
        <v>908.9</v>
      </c>
      <c r="F1813" s="2">
        <v>907</v>
      </c>
      <c r="G1813" s="2">
        <v>904.8</v>
      </c>
      <c r="H1813" s="2">
        <v>909</v>
      </c>
      <c r="I1813" s="2">
        <v>1037.2</v>
      </c>
      <c r="J1813" s="2">
        <v>1148.0999999999999</v>
      </c>
      <c r="K1813" s="2">
        <v>1389.7</v>
      </c>
      <c r="L1813" s="2">
        <v>1598.9</v>
      </c>
      <c r="M1813" s="2">
        <v>1697.2</v>
      </c>
      <c r="N1813" s="2">
        <v>1705.9</v>
      </c>
      <c r="O1813" s="2">
        <v>1715.7</v>
      </c>
      <c r="P1813" s="2">
        <v>1756.5</v>
      </c>
      <c r="Q1813" s="2">
        <v>1764</v>
      </c>
      <c r="R1813" s="2">
        <v>271</v>
      </c>
      <c r="S1813" s="2" t="s">
        <v>5269</v>
      </c>
      <c r="T1813" s="2">
        <v>271</v>
      </c>
    </row>
    <row r="1814" spans="1:20">
      <c r="A1814" s="2" t="s">
        <v>4622</v>
      </c>
      <c r="B1814" s="2" t="s">
        <v>2645</v>
      </c>
      <c r="C1814" s="2" t="s">
        <v>72</v>
      </c>
      <c r="D1814" s="2" t="s">
        <v>224</v>
      </c>
      <c r="E1814" s="2">
        <v>1188.0999999999999</v>
      </c>
      <c r="F1814" s="2">
        <v>1185.8</v>
      </c>
      <c r="G1814" s="2">
        <v>1184.5</v>
      </c>
      <c r="H1814" s="2">
        <v>1189.4000000000001</v>
      </c>
      <c r="I1814" s="2">
        <v>1302.3</v>
      </c>
      <c r="J1814" s="2">
        <v>1403.5</v>
      </c>
      <c r="K1814" s="2">
        <v>1634.1</v>
      </c>
      <c r="L1814" s="2">
        <v>1830.6</v>
      </c>
      <c r="M1814" s="2">
        <v>1928.5</v>
      </c>
      <c r="N1814" s="2">
        <v>1936.9</v>
      </c>
      <c r="O1814" s="2">
        <v>1945.3</v>
      </c>
      <c r="P1814" s="2">
        <v>1970.5</v>
      </c>
      <c r="Q1814" s="2">
        <v>1978</v>
      </c>
      <c r="R1814" s="2">
        <v>211.9</v>
      </c>
      <c r="S1814" s="2" t="s">
        <v>5269</v>
      </c>
      <c r="T1814" s="2">
        <v>211.9</v>
      </c>
    </row>
    <row r="1815" spans="1:20">
      <c r="A1815" s="2" t="s">
        <v>4623</v>
      </c>
      <c r="B1815" s="2" t="s">
        <v>2647</v>
      </c>
      <c r="C1815" s="2" t="s">
        <v>72</v>
      </c>
      <c r="D1815" s="2" t="s">
        <v>224</v>
      </c>
      <c r="E1815" s="2">
        <v>589</v>
      </c>
      <c r="F1815" s="2">
        <v>592.6</v>
      </c>
      <c r="G1815" s="2">
        <v>578</v>
      </c>
      <c r="H1815" s="2">
        <v>583.9</v>
      </c>
      <c r="I1815" s="2">
        <v>779.7</v>
      </c>
      <c r="J1815" s="2">
        <v>905.2</v>
      </c>
      <c r="K1815" s="2">
        <v>1147.2</v>
      </c>
      <c r="L1815" s="2">
        <v>1368.2</v>
      </c>
      <c r="M1815" s="2">
        <v>1461.2</v>
      </c>
      <c r="N1815" s="2">
        <v>1470.2</v>
      </c>
      <c r="O1815" s="2">
        <v>1481.9</v>
      </c>
      <c r="P1815" s="2">
        <v>1549.9</v>
      </c>
      <c r="Q1815" s="2">
        <v>1557</v>
      </c>
      <c r="R1815" s="2">
        <v>566.5</v>
      </c>
      <c r="S1815" s="2" t="s">
        <v>5269</v>
      </c>
      <c r="T1815" s="2">
        <v>566.5</v>
      </c>
    </row>
    <row r="1816" spans="1:20">
      <c r="A1816" s="2" t="s">
        <v>4624</v>
      </c>
      <c r="B1816" s="2" t="s">
        <v>2648</v>
      </c>
      <c r="C1816" s="2" t="s">
        <v>72</v>
      </c>
      <c r="D1816" s="2" t="s">
        <v>224</v>
      </c>
      <c r="E1816" s="2">
        <v>924.8</v>
      </c>
      <c r="F1816" s="2">
        <v>921.5</v>
      </c>
      <c r="G1816" s="2">
        <v>923.4</v>
      </c>
      <c r="H1816" s="2">
        <v>931.5</v>
      </c>
      <c r="I1816" s="2">
        <v>1019.5</v>
      </c>
      <c r="J1816" s="2">
        <v>1117.0999999999999</v>
      </c>
      <c r="K1816" s="2">
        <v>1347.2</v>
      </c>
      <c r="L1816" s="2">
        <v>1546.4</v>
      </c>
      <c r="M1816" s="2">
        <v>1644.6</v>
      </c>
      <c r="N1816" s="2">
        <v>1653.1</v>
      </c>
      <c r="O1816" s="2">
        <v>1662</v>
      </c>
      <c r="P1816" s="2">
        <v>1692.9</v>
      </c>
      <c r="Q1816" s="2">
        <v>1700.3</v>
      </c>
      <c r="R1816" s="2">
        <v>348.3</v>
      </c>
      <c r="S1816" s="2" t="s">
        <v>5269</v>
      </c>
      <c r="T1816" s="2">
        <v>348.3</v>
      </c>
    </row>
    <row r="1817" spans="1:20">
      <c r="A1817" s="2" t="s">
        <v>4625</v>
      </c>
      <c r="B1817" s="2" t="s">
        <v>2650</v>
      </c>
      <c r="C1817" s="2" t="s">
        <v>72</v>
      </c>
      <c r="D1817" s="2" t="s">
        <v>224</v>
      </c>
      <c r="E1817" s="2">
        <v>1012.6</v>
      </c>
      <c r="F1817" s="2">
        <v>1012.4</v>
      </c>
      <c r="G1817" s="2">
        <v>1005.5</v>
      </c>
      <c r="H1817" s="2">
        <v>1004.6</v>
      </c>
      <c r="I1817" s="2">
        <v>1169.2</v>
      </c>
      <c r="J1817" s="2">
        <v>1288.4000000000001</v>
      </c>
      <c r="K1817" s="2">
        <v>1535.1</v>
      </c>
      <c r="L1817" s="2">
        <v>1750</v>
      </c>
      <c r="M1817" s="2">
        <v>1847.8</v>
      </c>
      <c r="N1817" s="2">
        <v>1856.6</v>
      </c>
      <c r="O1817" s="2">
        <v>1867</v>
      </c>
      <c r="P1817" s="2">
        <v>1914.7</v>
      </c>
      <c r="Q1817" s="2">
        <v>1922.1</v>
      </c>
      <c r="R1817" s="2">
        <v>143.30000000000001</v>
      </c>
      <c r="S1817" s="2" t="s">
        <v>5269</v>
      </c>
      <c r="T1817" s="2">
        <v>143.30000000000001</v>
      </c>
    </row>
    <row r="1818" spans="1:20">
      <c r="A1818" s="2" t="s">
        <v>4626</v>
      </c>
      <c r="B1818" s="2" t="s">
        <v>2652</v>
      </c>
      <c r="C1818" s="2" t="s">
        <v>72</v>
      </c>
      <c r="D1818" s="2" t="s">
        <v>224</v>
      </c>
      <c r="E1818" s="2">
        <v>1140.4000000000001</v>
      </c>
      <c r="F1818" s="2">
        <v>1139.8</v>
      </c>
      <c r="G1818" s="2">
        <v>1133.8</v>
      </c>
      <c r="H1818" s="2">
        <v>1133.8</v>
      </c>
      <c r="I1818" s="2">
        <v>1289.4000000000001</v>
      </c>
      <c r="J1818" s="2">
        <v>1405.3</v>
      </c>
      <c r="K1818" s="2">
        <v>1649.6</v>
      </c>
      <c r="L1818" s="2">
        <v>1860.9</v>
      </c>
      <c r="M1818" s="2">
        <v>1959.2</v>
      </c>
      <c r="N1818" s="2">
        <v>1967.9</v>
      </c>
      <c r="O1818" s="2">
        <v>1977.9</v>
      </c>
      <c r="P1818" s="2">
        <v>2019.5</v>
      </c>
      <c r="Q1818" s="2">
        <v>2026.9</v>
      </c>
      <c r="R1818" s="2">
        <v>10.3</v>
      </c>
      <c r="S1818" s="2" t="s">
        <v>5269</v>
      </c>
      <c r="T1818" s="2">
        <v>10.3</v>
      </c>
    </row>
    <row r="1819" spans="1:20">
      <c r="A1819" s="2" t="s">
        <v>4627</v>
      </c>
      <c r="B1819" s="2" t="s">
        <v>2653</v>
      </c>
      <c r="C1819" s="2" t="s">
        <v>72</v>
      </c>
      <c r="D1819" s="2" t="s">
        <v>224</v>
      </c>
      <c r="E1819" s="2">
        <v>738.3</v>
      </c>
      <c r="F1819" s="2">
        <v>738.4</v>
      </c>
      <c r="G1819" s="2">
        <v>730.9</v>
      </c>
      <c r="H1819" s="2">
        <v>730.1</v>
      </c>
      <c r="I1819" s="2">
        <v>906.1</v>
      </c>
      <c r="J1819" s="2">
        <v>1030.5</v>
      </c>
      <c r="K1819" s="2">
        <v>1278.5999999999999</v>
      </c>
      <c r="L1819" s="2">
        <v>1498.2</v>
      </c>
      <c r="M1819" s="2">
        <v>1594.1</v>
      </c>
      <c r="N1819" s="2">
        <v>1603.1</v>
      </c>
      <c r="O1819" s="2">
        <v>1614.2</v>
      </c>
      <c r="P1819" s="2">
        <v>1672.8</v>
      </c>
      <c r="Q1819" s="2">
        <v>1680.1</v>
      </c>
      <c r="R1819" s="2">
        <v>413.8</v>
      </c>
      <c r="S1819" s="2" t="s">
        <v>5269</v>
      </c>
      <c r="T1819" s="2">
        <v>413.8</v>
      </c>
    </row>
    <row r="1820" spans="1:20">
      <c r="A1820" s="2" t="s">
        <v>4628</v>
      </c>
      <c r="B1820" s="2" t="s">
        <v>2654</v>
      </c>
      <c r="C1820" s="2" t="s">
        <v>72</v>
      </c>
      <c r="D1820" s="2" t="s">
        <v>224</v>
      </c>
      <c r="E1820" s="2">
        <v>1115.0999999999999</v>
      </c>
      <c r="F1820" s="2">
        <v>1115</v>
      </c>
      <c r="G1820" s="2">
        <v>1107.8</v>
      </c>
      <c r="H1820" s="2">
        <v>1106.5</v>
      </c>
      <c r="I1820" s="2">
        <v>1272.3</v>
      </c>
      <c r="J1820" s="2">
        <v>1391.1</v>
      </c>
      <c r="K1820" s="2">
        <v>1637.5</v>
      </c>
      <c r="L1820" s="2">
        <v>1851.7</v>
      </c>
      <c r="M1820" s="2">
        <v>1949.6</v>
      </c>
      <c r="N1820" s="2">
        <v>1958.5</v>
      </c>
      <c r="O1820" s="2">
        <v>1968.7</v>
      </c>
      <c r="P1820" s="2">
        <v>2014.7</v>
      </c>
      <c r="Q1820" s="2">
        <v>2022.2</v>
      </c>
      <c r="R1820" s="2">
        <v>67.8</v>
      </c>
      <c r="S1820" s="2" t="s">
        <v>5269</v>
      </c>
      <c r="T1820" s="2">
        <v>67.8</v>
      </c>
    </row>
    <row r="1821" spans="1:20">
      <c r="A1821" s="2" t="s">
        <v>4629</v>
      </c>
      <c r="B1821" s="2" t="s">
        <v>2656</v>
      </c>
      <c r="C1821" s="2" t="s">
        <v>72</v>
      </c>
      <c r="D1821" s="2" t="s">
        <v>224</v>
      </c>
      <c r="E1821" s="2">
        <v>1015</v>
      </c>
      <c r="F1821" s="2">
        <v>1013.7</v>
      </c>
      <c r="G1821" s="2">
        <v>1009.6</v>
      </c>
      <c r="H1821" s="2">
        <v>1011.7</v>
      </c>
      <c r="I1821" s="2">
        <v>1153.5</v>
      </c>
      <c r="J1821" s="2">
        <v>1266.5</v>
      </c>
      <c r="K1821" s="2">
        <v>1509</v>
      </c>
      <c r="L1821" s="2">
        <v>1718.6</v>
      </c>
      <c r="M1821" s="2">
        <v>1816.9</v>
      </c>
      <c r="N1821" s="2">
        <v>1825.6</v>
      </c>
      <c r="O1821" s="2">
        <v>1835.4</v>
      </c>
      <c r="P1821" s="2">
        <v>1875.6</v>
      </c>
      <c r="Q1821" s="2">
        <v>1883.1</v>
      </c>
      <c r="R1821" s="2">
        <v>151.9</v>
      </c>
      <c r="S1821" s="2" t="s">
        <v>5269</v>
      </c>
      <c r="T1821" s="2">
        <v>151.9</v>
      </c>
    </row>
    <row r="1822" spans="1:20">
      <c r="A1822" s="2" t="s">
        <v>4630</v>
      </c>
      <c r="B1822" s="2" t="s">
        <v>2657</v>
      </c>
      <c r="C1822" s="2" t="s">
        <v>72</v>
      </c>
      <c r="D1822" s="2" t="s">
        <v>224</v>
      </c>
      <c r="E1822" s="2">
        <v>597.20000000000005</v>
      </c>
      <c r="F1822" s="2">
        <v>601.79999999999995</v>
      </c>
      <c r="G1822" s="2">
        <v>586.6</v>
      </c>
      <c r="H1822" s="2">
        <v>576.1</v>
      </c>
      <c r="I1822" s="2">
        <v>784.1</v>
      </c>
      <c r="J1822" s="2">
        <v>908.3</v>
      </c>
      <c r="K1822" s="2">
        <v>1147.9000000000001</v>
      </c>
      <c r="L1822" s="2">
        <v>1368.7</v>
      </c>
      <c r="M1822" s="2">
        <v>1461</v>
      </c>
      <c r="N1822" s="2">
        <v>1469.9</v>
      </c>
      <c r="O1822" s="2">
        <v>1481.8</v>
      </c>
      <c r="P1822" s="2">
        <v>1551.5</v>
      </c>
      <c r="Q1822" s="2">
        <v>1558.5</v>
      </c>
      <c r="R1822" s="2"/>
      <c r="S1822" s="2" t="s">
        <v>139</v>
      </c>
      <c r="T1822" s="2">
        <v>576.1</v>
      </c>
    </row>
    <row r="1823" spans="1:20">
      <c r="A1823" s="2" t="s">
        <v>4631</v>
      </c>
      <c r="B1823" s="2" t="s">
        <v>2659</v>
      </c>
      <c r="C1823" s="2" t="s">
        <v>72</v>
      </c>
      <c r="D1823" s="2" t="s">
        <v>224</v>
      </c>
      <c r="E1823" s="2">
        <v>1138.9000000000001</v>
      </c>
      <c r="F1823" s="2">
        <v>1138.3</v>
      </c>
      <c r="G1823" s="2">
        <v>1132.4000000000001</v>
      </c>
      <c r="H1823" s="2">
        <v>1132.4000000000001</v>
      </c>
      <c r="I1823" s="2">
        <v>1287.8</v>
      </c>
      <c r="J1823" s="2">
        <v>1403.6</v>
      </c>
      <c r="K1823" s="2">
        <v>1647.9</v>
      </c>
      <c r="L1823" s="2">
        <v>1859.1</v>
      </c>
      <c r="M1823" s="2">
        <v>1957.4</v>
      </c>
      <c r="N1823" s="2">
        <v>1966.1</v>
      </c>
      <c r="O1823" s="2">
        <v>1976</v>
      </c>
      <c r="P1823" s="2">
        <v>2017.6</v>
      </c>
      <c r="Q1823" s="2">
        <v>2025.1</v>
      </c>
      <c r="R1823" s="2">
        <v>11.4</v>
      </c>
      <c r="S1823" s="2" t="s">
        <v>5269</v>
      </c>
      <c r="T1823" s="2">
        <v>11.4</v>
      </c>
    </row>
    <row r="1824" spans="1:20">
      <c r="A1824" s="2" t="s">
        <v>4632</v>
      </c>
      <c r="B1824" s="2" t="s">
        <v>2660</v>
      </c>
      <c r="C1824" s="2" t="s">
        <v>72</v>
      </c>
      <c r="D1824" s="2" t="s">
        <v>224</v>
      </c>
      <c r="E1824" s="2">
        <v>589.70000000000005</v>
      </c>
      <c r="F1824" s="2">
        <v>593.79999999999995</v>
      </c>
      <c r="G1824" s="2">
        <v>578</v>
      </c>
      <c r="H1824" s="2">
        <v>581.29999999999995</v>
      </c>
      <c r="I1824" s="2">
        <v>780.3</v>
      </c>
      <c r="J1824" s="2">
        <v>905.5</v>
      </c>
      <c r="K1824" s="2">
        <v>1147.0999999999999</v>
      </c>
      <c r="L1824" s="2">
        <v>1368.1</v>
      </c>
      <c r="M1824" s="2">
        <v>1461</v>
      </c>
      <c r="N1824" s="2">
        <v>1469.9</v>
      </c>
      <c r="O1824" s="2">
        <v>1481.7</v>
      </c>
      <c r="P1824" s="2">
        <v>1550.1</v>
      </c>
      <c r="Q1824" s="2">
        <v>1557.1</v>
      </c>
      <c r="R1824" s="2">
        <v>568.4</v>
      </c>
      <c r="S1824" s="2" t="s">
        <v>5269</v>
      </c>
      <c r="T1824" s="2">
        <v>568.4</v>
      </c>
    </row>
    <row r="1825" spans="1:20">
      <c r="A1825" s="2" t="s">
        <v>4633</v>
      </c>
      <c r="B1825" s="2" t="s">
        <v>2661</v>
      </c>
      <c r="C1825" s="2" t="s">
        <v>72</v>
      </c>
      <c r="D1825" s="2" t="s">
        <v>224</v>
      </c>
      <c r="E1825" s="2">
        <v>1077.5999999999999</v>
      </c>
      <c r="F1825" s="2">
        <v>1076.4000000000001</v>
      </c>
      <c r="G1825" s="2">
        <v>1072.2</v>
      </c>
      <c r="H1825" s="2">
        <v>1074.2</v>
      </c>
      <c r="I1825" s="2">
        <v>1215.5</v>
      </c>
      <c r="J1825" s="2">
        <v>1327.6</v>
      </c>
      <c r="K1825" s="2">
        <v>1569.1</v>
      </c>
      <c r="L1825" s="2">
        <v>1777.4</v>
      </c>
      <c r="M1825" s="2">
        <v>1875.8</v>
      </c>
      <c r="N1825" s="2">
        <v>1884.5</v>
      </c>
      <c r="O1825" s="2">
        <v>1894.1</v>
      </c>
      <c r="P1825" s="2">
        <v>1932.2</v>
      </c>
      <c r="Q1825" s="2">
        <v>1939.7</v>
      </c>
      <c r="R1825" s="2">
        <v>101.5</v>
      </c>
      <c r="S1825" s="2" t="s">
        <v>5269</v>
      </c>
      <c r="T1825" s="2">
        <v>101.5</v>
      </c>
    </row>
    <row r="1826" spans="1:20">
      <c r="A1826" s="2" t="s">
        <v>4634</v>
      </c>
      <c r="B1826" s="2" t="s">
        <v>2662</v>
      </c>
      <c r="C1826" s="2" t="s">
        <v>72</v>
      </c>
      <c r="D1826" s="2" t="s">
        <v>224</v>
      </c>
      <c r="E1826" s="2">
        <v>1118.0999999999999</v>
      </c>
      <c r="F1826" s="2">
        <v>1116.4000000000001</v>
      </c>
      <c r="G1826" s="2">
        <v>1113.7</v>
      </c>
      <c r="H1826" s="2">
        <v>1117.2</v>
      </c>
      <c r="I1826" s="2">
        <v>1244.5</v>
      </c>
      <c r="J1826" s="2">
        <v>1351.7</v>
      </c>
      <c r="K1826" s="2">
        <v>1588.6</v>
      </c>
      <c r="L1826" s="2">
        <v>1791.9</v>
      </c>
      <c r="M1826" s="2">
        <v>1890.2</v>
      </c>
      <c r="N1826" s="2">
        <v>1898.8</v>
      </c>
      <c r="O1826" s="2">
        <v>1907.9</v>
      </c>
      <c r="P1826" s="2">
        <v>1940.2</v>
      </c>
      <c r="Q1826" s="2">
        <v>1947.7</v>
      </c>
      <c r="R1826" s="2">
        <v>140.5</v>
      </c>
      <c r="S1826" s="2" t="s">
        <v>5269</v>
      </c>
      <c r="T1826" s="2">
        <v>140.5</v>
      </c>
    </row>
    <row r="1827" spans="1:20">
      <c r="A1827" s="2" t="s">
        <v>4635</v>
      </c>
      <c r="B1827" s="2" t="s">
        <v>2663</v>
      </c>
      <c r="C1827" s="2" t="s">
        <v>72</v>
      </c>
      <c r="D1827" s="2" t="s">
        <v>224</v>
      </c>
      <c r="E1827" s="2">
        <v>972.3</v>
      </c>
      <c r="F1827" s="2">
        <v>973.9</v>
      </c>
      <c r="G1827" s="2">
        <v>962.6</v>
      </c>
      <c r="H1827" s="2">
        <v>956.5</v>
      </c>
      <c r="I1827" s="2">
        <v>1152.3</v>
      </c>
      <c r="J1827" s="2">
        <v>1277.8</v>
      </c>
      <c r="K1827" s="2">
        <v>1525.3</v>
      </c>
      <c r="L1827" s="2">
        <v>1745.7</v>
      </c>
      <c r="M1827" s="2">
        <v>1840.9</v>
      </c>
      <c r="N1827" s="2">
        <v>1849.8</v>
      </c>
      <c r="O1827" s="2">
        <v>1861.2</v>
      </c>
      <c r="P1827" s="2">
        <v>1921.6</v>
      </c>
      <c r="Q1827" s="2">
        <v>1928.9</v>
      </c>
      <c r="R1827" s="2">
        <v>283</v>
      </c>
      <c r="S1827" s="2" t="s">
        <v>5269</v>
      </c>
      <c r="T1827" s="2">
        <v>283</v>
      </c>
    </row>
    <row r="1828" spans="1:20">
      <c r="A1828" s="2" t="s">
        <v>4636</v>
      </c>
      <c r="B1828" s="2" t="s">
        <v>2665</v>
      </c>
      <c r="C1828" s="2" t="s">
        <v>72</v>
      </c>
      <c r="D1828" s="2" t="s">
        <v>224</v>
      </c>
      <c r="E1828" s="2">
        <v>740.8</v>
      </c>
      <c r="F1828" s="2">
        <v>740.2</v>
      </c>
      <c r="G1828" s="2">
        <v>734.5</v>
      </c>
      <c r="H1828" s="2">
        <v>735.6</v>
      </c>
      <c r="I1828" s="2">
        <v>900.2</v>
      </c>
      <c r="J1828" s="2">
        <v>1023.1</v>
      </c>
      <c r="K1828" s="2">
        <v>1271.3</v>
      </c>
      <c r="L1828" s="2">
        <v>1490</v>
      </c>
      <c r="M1828" s="2">
        <v>1586.5</v>
      </c>
      <c r="N1828" s="2">
        <v>1595.4</v>
      </c>
      <c r="O1828" s="2">
        <v>1606.4</v>
      </c>
      <c r="P1828" s="2">
        <v>1662.7</v>
      </c>
      <c r="Q1828" s="2">
        <v>1670</v>
      </c>
      <c r="R1828" s="2">
        <v>409.4</v>
      </c>
      <c r="S1828" s="2" t="s">
        <v>5269</v>
      </c>
      <c r="T1828" s="2">
        <v>409.4</v>
      </c>
    </row>
    <row r="1829" spans="1:20">
      <c r="A1829" s="2" t="s">
        <v>4637</v>
      </c>
      <c r="B1829" s="2" t="s">
        <v>2666</v>
      </c>
      <c r="C1829" s="2" t="s">
        <v>72</v>
      </c>
      <c r="D1829" s="2" t="s">
        <v>224</v>
      </c>
      <c r="E1829" s="2">
        <v>919.2</v>
      </c>
      <c r="F1829" s="2">
        <v>916.5</v>
      </c>
      <c r="G1829" s="2">
        <v>916.5</v>
      </c>
      <c r="H1829" s="2">
        <v>922.9</v>
      </c>
      <c r="I1829" s="2">
        <v>1029.8</v>
      </c>
      <c r="J1829" s="2">
        <v>1134</v>
      </c>
      <c r="K1829" s="2">
        <v>1370.1</v>
      </c>
      <c r="L1829" s="2">
        <v>1574.3</v>
      </c>
      <c r="M1829" s="2">
        <v>1672.7</v>
      </c>
      <c r="N1829" s="2">
        <v>1681.3</v>
      </c>
      <c r="O1829" s="2">
        <v>1690.5</v>
      </c>
      <c r="P1829" s="2">
        <v>1725.9</v>
      </c>
      <c r="Q1829" s="2">
        <v>1733.4</v>
      </c>
      <c r="R1829" s="2">
        <v>305.89999999999998</v>
      </c>
      <c r="S1829" s="2" t="s">
        <v>5269</v>
      </c>
      <c r="T1829" s="2">
        <v>305.89999999999998</v>
      </c>
    </row>
    <row r="1830" spans="1:20">
      <c r="A1830" s="2" t="s">
        <v>4638</v>
      </c>
      <c r="B1830" s="2" t="s">
        <v>2668</v>
      </c>
      <c r="C1830" s="2" t="s">
        <v>72</v>
      </c>
      <c r="D1830" s="2" t="s">
        <v>224</v>
      </c>
      <c r="E1830" s="2">
        <v>1330.5</v>
      </c>
      <c r="F1830" s="2">
        <v>1329.1</v>
      </c>
      <c r="G1830" s="2">
        <v>1325.4</v>
      </c>
      <c r="H1830" s="2">
        <v>1327.8</v>
      </c>
      <c r="I1830" s="2">
        <v>1461.4</v>
      </c>
      <c r="J1830" s="2">
        <v>1568.9</v>
      </c>
      <c r="K1830" s="2">
        <v>1805.3</v>
      </c>
      <c r="L1830" s="2">
        <v>2006.9</v>
      </c>
      <c r="M1830" s="2">
        <v>2105.1999999999998</v>
      </c>
      <c r="N1830" s="2">
        <v>2113.6999999999998</v>
      </c>
      <c r="O1830" s="2">
        <v>2122.5</v>
      </c>
      <c r="P1830" s="2">
        <v>2151.6999999999998</v>
      </c>
      <c r="Q1830" s="2">
        <v>2159.1999999999998</v>
      </c>
      <c r="R1830" s="2">
        <v>213.5</v>
      </c>
      <c r="S1830" s="2" t="s">
        <v>5269</v>
      </c>
      <c r="T1830" s="2">
        <v>213.5</v>
      </c>
    </row>
    <row r="1831" spans="1:20">
      <c r="A1831" s="2" t="s">
        <v>4639</v>
      </c>
      <c r="B1831" s="2" t="s">
        <v>2669</v>
      </c>
      <c r="C1831" s="2" t="s">
        <v>72</v>
      </c>
      <c r="D1831" s="2" t="s">
        <v>224</v>
      </c>
      <c r="E1831" s="2">
        <v>1087.4000000000001</v>
      </c>
      <c r="F1831" s="2">
        <v>1084.4000000000001</v>
      </c>
      <c r="G1831" s="2">
        <v>1085.4000000000001</v>
      </c>
      <c r="H1831" s="2">
        <v>1092.5999999999999</v>
      </c>
      <c r="I1831" s="2">
        <v>1184.2</v>
      </c>
      <c r="J1831" s="2">
        <v>1278.8</v>
      </c>
      <c r="K1831" s="2">
        <v>1503.2</v>
      </c>
      <c r="L1831" s="2">
        <v>1695.1</v>
      </c>
      <c r="M1831" s="2">
        <v>1792.6</v>
      </c>
      <c r="N1831" s="2">
        <v>1800.9</v>
      </c>
      <c r="O1831" s="2">
        <v>1809</v>
      </c>
      <c r="P1831" s="2">
        <v>1831.4</v>
      </c>
      <c r="Q1831" s="2">
        <v>1838.8</v>
      </c>
      <c r="R1831" s="2">
        <v>291.8</v>
      </c>
      <c r="S1831" s="2" t="s">
        <v>5269</v>
      </c>
      <c r="T1831" s="2">
        <v>291.8</v>
      </c>
    </row>
    <row r="1832" spans="1:20">
      <c r="A1832" s="2" t="s">
        <v>4640</v>
      </c>
      <c r="B1832" s="2" t="s">
        <v>2671</v>
      </c>
      <c r="C1832" s="2" t="s">
        <v>72</v>
      </c>
      <c r="D1832" s="2" t="s">
        <v>224</v>
      </c>
      <c r="E1832" s="2">
        <v>942</v>
      </c>
      <c r="F1832" s="2">
        <v>942.3</v>
      </c>
      <c r="G1832" s="2">
        <v>934.1</v>
      </c>
      <c r="H1832" s="2">
        <v>931.8</v>
      </c>
      <c r="I1832" s="2">
        <v>1107.2</v>
      </c>
      <c r="J1832" s="2">
        <v>1229.3</v>
      </c>
      <c r="K1832" s="2">
        <v>1477.3</v>
      </c>
      <c r="L1832" s="2">
        <v>1694.9</v>
      </c>
      <c r="M1832" s="2">
        <v>1791.9</v>
      </c>
      <c r="N1832" s="2">
        <v>1800.8</v>
      </c>
      <c r="O1832" s="2">
        <v>1811.6</v>
      </c>
      <c r="P1832" s="2">
        <v>1864.4</v>
      </c>
      <c r="Q1832" s="2">
        <v>1871.8</v>
      </c>
      <c r="R1832" s="2">
        <v>225.1</v>
      </c>
      <c r="S1832" s="2" t="s">
        <v>5269</v>
      </c>
      <c r="T1832" s="2">
        <v>225.1</v>
      </c>
    </row>
    <row r="1833" spans="1:20">
      <c r="A1833" s="2" t="s">
        <v>4641</v>
      </c>
      <c r="B1833" s="2" t="s">
        <v>2672</v>
      </c>
      <c r="C1833" s="2" t="s">
        <v>72</v>
      </c>
      <c r="D1833" s="2" t="s">
        <v>224</v>
      </c>
      <c r="E1833" s="2">
        <v>1252.0999999999999</v>
      </c>
      <c r="F1833" s="2">
        <v>1250.5</v>
      </c>
      <c r="G1833" s="2">
        <v>1247.2</v>
      </c>
      <c r="H1833" s="2">
        <v>1250</v>
      </c>
      <c r="I1833" s="2">
        <v>1381.1</v>
      </c>
      <c r="J1833" s="2">
        <v>1488.3</v>
      </c>
      <c r="K1833" s="2">
        <v>1724.7</v>
      </c>
      <c r="L1833" s="2">
        <v>1926.6</v>
      </c>
      <c r="M1833" s="2">
        <v>2024.9</v>
      </c>
      <c r="N1833" s="2">
        <v>2033.4</v>
      </c>
      <c r="O1833" s="2">
        <v>2042.3</v>
      </c>
      <c r="P1833" s="2">
        <v>2072.3000000000002</v>
      </c>
      <c r="Q1833" s="2">
        <v>2079.6999999999998</v>
      </c>
      <c r="R1833" s="2">
        <v>160.9</v>
      </c>
      <c r="S1833" s="2" t="s">
        <v>5269</v>
      </c>
      <c r="T1833" s="2">
        <v>160.9</v>
      </c>
    </row>
    <row r="1834" spans="1:20">
      <c r="A1834" s="2" t="s">
        <v>4642</v>
      </c>
      <c r="B1834" s="2" t="s">
        <v>2674</v>
      </c>
      <c r="C1834" s="2" t="s">
        <v>72</v>
      </c>
      <c r="D1834" s="2" t="s">
        <v>224</v>
      </c>
      <c r="E1834" s="2">
        <v>942</v>
      </c>
      <c r="F1834" s="2">
        <v>942.3</v>
      </c>
      <c r="G1834" s="2">
        <v>934</v>
      </c>
      <c r="H1834" s="2">
        <v>931.6</v>
      </c>
      <c r="I1834" s="2">
        <v>1107.5</v>
      </c>
      <c r="J1834" s="2">
        <v>1229.8</v>
      </c>
      <c r="K1834" s="2">
        <v>1477.8</v>
      </c>
      <c r="L1834" s="2">
        <v>1695.5</v>
      </c>
      <c r="M1834" s="2">
        <v>1792.5</v>
      </c>
      <c r="N1834" s="2">
        <v>1801.4</v>
      </c>
      <c r="O1834" s="2">
        <v>1812.2</v>
      </c>
      <c r="P1834" s="2">
        <v>1865.2</v>
      </c>
      <c r="Q1834" s="2">
        <v>1872.6</v>
      </c>
      <c r="R1834" s="2">
        <v>226.2</v>
      </c>
      <c r="S1834" s="2" t="s">
        <v>5269</v>
      </c>
      <c r="T1834" s="2">
        <v>226.2</v>
      </c>
    </row>
    <row r="1835" spans="1:20">
      <c r="A1835" s="2" t="s">
        <v>4643</v>
      </c>
      <c r="B1835" s="2" t="s">
        <v>2675</v>
      </c>
      <c r="C1835" s="2" t="s">
        <v>72</v>
      </c>
      <c r="D1835" s="2" t="s">
        <v>224</v>
      </c>
      <c r="E1835" s="2">
        <v>1144.4000000000001</v>
      </c>
      <c r="F1835" s="2">
        <v>1143.8</v>
      </c>
      <c r="G1835" s="2">
        <v>1137.9000000000001</v>
      </c>
      <c r="H1835" s="2">
        <v>1138</v>
      </c>
      <c r="I1835" s="2">
        <v>1292.8</v>
      </c>
      <c r="J1835" s="2">
        <v>1408.4</v>
      </c>
      <c r="K1835" s="2">
        <v>1652.5</v>
      </c>
      <c r="L1835" s="2">
        <v>1863.5</v>
      </c>
      <c r="M1835" s="2">
        <v>1961.8</v>
      </c>
      <c r="N1835" s="2">
        <v>1970.6</v>
      </c>
      <c r="O1835" s="2">
        <v>1980.4</v>
      </c>
      <c r="P1835" s="2">
        <v>2021.7</v>
      </c>
      <c r="Q1835" s="2">
        <v>2029.2</v>
      </c>
      <c r="R1835" s="2">
        <v>5.8</v>
      </c>
      <c r="S1835" s="2" t="s">
        <v>5269</v>
      </c>
      <c r="T1835" s="2">
        <v>5.8</v>
      </c>
    </row>
    <row r="1836" spans="1:20">
      <c r="A1836" s="2" t="s">
        <v>4644</v>
      </c>
      <c r="B1836" s="2" t="s">
        <v>2676</v>
      </c>
      <c r="C1836" s="2" t="s">
        <v>72</v>
      </c>
      <c r="D1836" s="2" t="s">
        <v>224</v>
      </c>
      <c r="E1836" s="2">
        <v>1132.8</v>
      </c>
      <c r="F1836" s="2">
        <v>1132.0999999999999</v>
      </c>
      <c r="G1836" s="2">
        <v>1126.4000000000001</v>
      </c>
      <c r="H1836" s="2">
        <v>1126.5999999999999</v>
      </c>
      <c r="I1836" s="2">
        <v>1280.5999999999999</v>
      </c>
      <c r="J1836" s="2">
        <v>1396.1</v>
      </c>
      <c r="K1836" s="2">
        <v>1640.1</v>
      </c>
      <c r="L1836" s="2">
        <v>1851.1</v>
      </c>
      <c r="M1836" s="2">
        <v>1949.4</v>
      </c>
      <c r="N1836" s="2">
        <v>1958.1</v>
      </c>
      <c r="O1836" s="2">
        <v>1968</v>
      </c>
      <c r="P1836" s="2">
        <v>2009.2</v>
      </c>
      <c r="Q1836" s="2">
        <v>2016.7</v>
      </c>
      <c r="R1836" s="2">
        <v>18.2</v>
      </c>
      <c r="S1836" s="2" t="s">
        <v>5269</v>
      </c>
      <c r="T1836" s="2">
        <v>18.2</v>
      </c>
    </row>
    <row r="1837" spans="1:20">
      <c r="A1837" s="2" t="s">
        <v>4645</v>
      </c>
      <c r="B1837" s="2" t="s">
        <v>2678</v>
      </c>
      <c r="C1837" s="2" t="s">
        <v>72</v>
      </c>
      <c r="D1837" s="2" t="s">
        <v>224</v>
      </c>
      <c r="E1837" s="2">
        <v>810.6</v>
      </c>
      <c r="F1837" s="2">
        <v>812.5</v>
      </c>
      <c r="G1837" s="2">
        <v>800.7</v>
      </c>
      <c r="H1837" s="2">
        <v>794.2</v>
      </c>
      <c r="I1837" s="2">
        <v>993.8</v>
      </c>
      <c r="J1837" s="2">
        <v>1120.0999999999999</v>
      </c>
      <c r="K1837" s="2">
        <v>1366.4</v>
      </c>
      <c r="L1837" s="2">
        <v>1587.3</v>
      </c>
      <c r="M1837" s="2">
        <v>1681.6</v>
      </c>
      <c r="N1837" s="2">
        <v>1690.6</v>
      </c>
      <c r="O1837" s="2">
        <v>1702.1</v>
      </c>
      <c r="P1837" s="2">
        <v>1765.7</v>
      </c>
      <c r="Q1837" s="2">
        <v>1772.9</v>
      </c>
      <c r="R1837" s="2">
        <v>388.1</v>
      </c>
      <c r="S1837" s="2" t="s">
        <v>5269</v>
      </c>
      <c r="T1837" s="2">
        <v>388.1</v>
      </c>
    </row>
    <row r="1838" spans="1:20">
      <c r="A1838" s="2" t="s">
        <v>4646</v>
      </c>
      <c r="B1838" s="2" t="s">
        <v>2680</v>
      </c>
      <c r="C1838" s="2" t="s">
        <v>72</v>
      </c>
      <c r="D1838" s="2" t="s">
        <v>224</v>
      </c>
      <c r="E1838" s="2">
        <v>968.5</v>
      </c>
      <c r="F1838" s="2">
        <v>969.1</v>
      </c>
      <c r="G1838" s="2">
        <v>960.3</v>
      </c>
      <c r="H1838" s="2">
        <v>957.3</v>
      </c>
      <c r="I1838" s="2">
        <v>1136.2</v>
      </c>
      <c r="J1838" s="2">
        <v>1258.9000000000001</v>
      </c>
      <c r="K1838" s="2">
        <v>1507</v>
      </c>
      <c r="L1838" s="2">
        <v>1725</v>
      </c>
      <c r="M1838" s="2">
        <v>1821.8</v>
      </c>
      <c r="N1838" s="2">
        <v>1830.7</v>
      </c>
      <c r="O1838" s="2">
        <v>1841.6</v>
      </c>
      <c r="P1838" s="2">
        <v>1895.1</v>
      </c>
      <c r="Q1838" s="2">
        <v>1902.5</v>
      </c>
      <c r="R1838" s="2">
        <v>212.3</v>
      </c>
      <c r="S1838" s="2" t="s">
        <v>5269</v>
      </c>
      <c r="T1838" s="2">
        <v>212.3</v>
      </c>
    </row>
    <row r="1839" spans="1:20">
      <c r="A1839" s="2" t="s">
        <v>4647</v>
      </c>
      <c r="B1839" s="2" t="s">
        <v>2681</v>
      </c>
      <c r="C1839" s="2" t="s">
        <v>72</v>
      </c>
      <c r="D1839" s="2" t="s">
        <v>224</v>
      </c>
      <c r="E1839" s="2">
        <v>1109</v>
      </c>
      <c r="F1839" s="2">
        <v>1110.3</v>
      </c>
      <c r="G1839" s="2">
        <v>1099.8</v>
      </c>
      <c r="H1839" s="2">
        <v>1094.5</v>
      </c>
      <c r="I1839" s="2">
        <v>1284.5999999999999</v>
      </c>
      <c r="J1839" s="2">
        <v>1409</v>
      </c>
      <c r="K1839" s="2">
        <v>1657.2</v>
      </c>
      <c r="L1839" s="2">
        <v>1876.5</v>
      </c>
      <c r="M1839" s="2">
        <v>1972.7</v>
      </c>
      <c r="N1839" s="2">
        <v>1981.6</v>
      </c>
      <c r="O1839" s="2">
        <v>1992.7</v>
      </c>
      <c r="P1839" s="2">
        <v>2049.1999999999998</v>
      </c>
      <c r="Q1839" s="2">
        <v>2056.6</v>
      </c>
      <c r="R1839" s="2">
        <v>218.3</v>
      </c>
      <c r="S1839" s="2" t="s">
        <v>5269</v>
      </c>
      <c r="T1839" s="2">
        <v>218.3</v>
      </c>
    </row>
    <row r="1840" spans="1:20">
      <c r="A1840" s="2" t="s">
        <v>4648</v>
      </c>
      <c r="B1840" s="2" t="s">
        <v>2683</v>
      </c>
      <c r="C1840" s="2" t="s">
        <v>72</v>
      </c>
      <c r="D1840" s="2" t="s">
        <v>224</v>
      </c>
      <c r="E1840" s="2">
        <v>1110.0999999999999</v>
      </c>
      <c r="F1840" s="2">
        <v>1110.2</v>
      </c>
      <c r="G1840" s="2">
        <v>1102.5</v>
      </c>
      <c r="H1840" s="2">
        <v>1100.5</v>
      </c>
      <c r="I1840" s="2">
        <v>1270.5</v>
      </c>
      <c r="J1840" s="2">
        <v>1390.4</v>
      </c>
      <c r="K1840" s="2">
        <v>1637.4</v>
      </c>
      <c r="L1840" s="2">
        <v>1852.7</v>
      </c>
      <c r="M1840" s="2">
        <v>1950.4</v>
      </c>
      <c r="N1840" s="2">
        <v>1959.3</v>
      </c>
      <c r="O1840" s="2">
        <v>1969.7</v>
      </c>
      <c r="P1840" s="2">
        <v>2017.4</v>
      </c>
      <c r="Q1840" s="2">
        <v>2024.8</v>
      </c>
      <c r="R1840" s="2">
        <v>90.8</v>
      </c>
      <c r="S1840" s="2" t="s">
        <v>5269</v>
      </c>
      <c r="T1840" s="2">
        <v>90.8</v>
      </c>
    </row>
    <row r="1841" spans="1:20">
      <c r="A1841" s="2" t="s">
        <v>4649</v>
      </c>
      <c r="B1841" s="2" t="s">
        <v>2684</v>
      </c>
      <c r="C1841" s="2" t="s">
        <v>72</v>
      </c>
      <c r="D1841" s="2" t="s">
        <v>224</v>
      </c>
      <c r="E1841" s="2">
        <v>917.5</v>
      </c>
      <c r="F1841" s="2">
        <v>918</v>
      </c>
      <c r="G1841" s="2">
        <v>909.3</v>
      </c>
      <c r="H1841" s="2">
        <v>906.4</v>
      </c>
      <c r="I1841" s="2">
        <v>1085.8</v>
      </c>
      <c r="J1841" s="2">
        <v>1208.8</v>
      </c>
      <c r="K1841" s="2">
        <v>1457</v>
      </c>
      <c r="L1841" s="2">
        <v>1675.4</v>
      </c>
      <c r="M1841" s="2">
        <v>1772.1</v>
      </c>
      <c r="N1841" s="2">
        <v>1781</v>
      </c>
      <c r="O1841" s="2">
        <v>1791.9</v>
      </c>
      <c r="P1841" s="2">
        <v>1846.6</v>
      </c>
      <c r="Q1841" s="2">
        <v>1854</v>
      </c>
      <c r="R1841" s="2">
        <v>253.9</v>
      </c>
      <c r="S1841" s="2" t="s">
        <v>5269</v>
      </c>
      <c r="T1841" s="2">
        <v>253.9</v>
      </c>
    </row>
    <row r="1842" spans="1:20">
      <c r="A1842" s="2" t="s">
        <v>4650</v>
      </c>
      <c r="B1842" s="2" t="s">
        <v>2686</v>
      </c>
      <c r="C1842" s="2" t="s">
        <v>72</v>
      </c>
      <c r="D1842" s="2" t="s">
        <v>224</v>
      </c>
      <c r="E1842" s="2">
        <v>1235.8</v>
      </c>
      <c r="F1842" s="2">
        <v>1233.4000000000001</v>
      </c>
      <c r="G1842" s="2">
        <v>1232.5</v>
      </c>
      <c r="H1842" s="2">
        <v>1237.7</v>
      </c>
      <c r="I1842" s="2">
        <v>1346.3</v>
      </c>
      <c r="J1842" s="2">
        <v>1445.4</v>
      </c>
      <c r="K1842" s="2">
        <v>1673.2</v>
      </c>
      <c r="L1842" s="2">
        <v>1866.8</v>
      </c>
      <c r="M1842" s="2">
        <v>1964.4</v>
      </c>
      <c r="N1842" s="2">
        <v>1972.7</v>
      </c>
      <c r="O1842" s="2">
        <v>1980.9</v>
      </c>
      <c r="P1842" s="2">
        <v>2003.1</v>
      </c>
      <c r="Q1842" s="2">
        <v>2010.5</v>
      </c>
      <c r="R1842" s="2">
        <v>249</v>
      </c>
      <c r="S1842" s="2" t="s">
        <v>5269</v>
      </c>
      <c r="T1842" s="2">
        <v>249</v>
      </c>
    </row>
    <row r="1843" spans="1:20">
      <c r="A1843" s="2" t="s">
        <v>4651</v>
      </c>
      <c r="B1843" s="2" t="s">
        <v>2688</v>
      </c>
      <c r="C1843" s="2" t="s">
        <v>72</v>
      </c>
      <c r="D1843" s="2" t="s">
        <v>224</v>
      </c>
      <c r="E1843" s="2">
        <v>1167.5</v>
      </c>
      <c r="F1843" s="2">
        <v>1165.2</v>
      </c>
      <c r="G1843" s="2">
        <v>1163.9000000000001</v>
      </c>
      <c r="H1843" s="2">
        <v>1168.9000000000001</v>
      </c>
      <c r="I1843" s="2">
        <v>1281.8</v>
      </c>
      <c r="J1843" s="2">
        <v>1383.3</v>
      </c>
      <c r="K1843" s="2">
        <v>1614.3</v>
      </c>
      <c r="L1843" s="2">
        <v>1811.3</v>
      </c>
      <c r="M1843" s="2">
        <v>1909.3</v>
      </c>
      <c r="N1843" s="2">
        <v>1917.7</v>
      </c>
      <c r="O1843" s="2">
        <v>1926.2</v>
      </c>
      <c r="P1843" s="2">
        <v>1952.1</v>
      </c>
      <c r="Q1843" s="2">
        <v>1959.5</v>
      </c>
      <c r="R1843" s="2">
        <v>206.9</v>
      </c>
      <c r="S1843" s="2" t="s">
        <v>5269</v>
      </c>
      <c r="T1843" s="2">
        <v>206.9</v>
      </c>
    </row>
    <row r="1844" spans="1:20">
      <c r="A1844" s="2" t="s">
        <v>4652</v>
      </c>
      <c r="B1844" s="2" t="s">
        <v>2690</v>
      </c>
      <c r="C1844" s="2" t="s">
        <v>72</v>
      </c>
      <c r="D1844" s="2" t="s">
        <v>224</v>
      </c>
      <c r="E1844" s="2">
        <v>1327.1</v>
      </c>
      <c r="F1844" s="2">
        <v>1325.3</v>
      </c>
      <c r="G1844" s="2">
        <v>1322.7</v>
      </c>
      <c r="H1844" s="2">
        <v>1326.3</v>
      </c>
      <c r="I1844" s="2">
        <v>1449.5</v>
      </c>
      <c r="J1844" s="2">
        <v>1553.4</v>
      </c>
      <c r="K1844" s="2">
        <v>1785.9</v>
      </c>
      <c r="L1844" s="2">
        <v>1983.5</v>
      </c>
      <c r="M1844" s="2">
        <v>2081.5</v>
      </c>
      <c r="N1844" s="2">
        <v>2089.9</v>
      </c>
      <c r="O1844" s="2">
        <v>2098.4</v>
      </c>
      <c r="P1844" s="2">
        <v>2123.6999999999998</v>
      </c>
      <c r="Q1844" s="2">
        <v>2131.1</v>
      </c>
      <c r="R1844" s="2">
        <v>244.8</v>
      </c>
      <c r="S1844" s="2" t="s">
        <v>5269</v>
      </c>
      <c r="T1844" s="2">
        <v>244.8</v>
      </c>
    </row>
    <row r="1845" spans="1:20">
      <c r="A1845" s="2" t="s">
        <v>4653</v>
      </c>
      <c r="B1845" s="2" t="s">
        <v>2691</v>
      </c>
      <c r="C1845" s="2" t="s">
        <v>72</v>
      </c>
      <c r="D1845" s="2" t="s">
        <v>224</v>
      </c>
      <c r="E1845" s="2">
        <v>942.1</v>
      </c>
      <c r="F1845" s="2">
        <v>942.5</v>
      </c>
      <c r="G1845" s="2">
        <v>934.3</v>
      </c>
      <c r="H1845" s="2">
        <v>932</v>
      </c>
      <c r="I1845" s="2">
        <v>1107.0999999999999</v>
      </c>
      <c r="J1845" s="2">
        <v>1229.2</v>
      </c>
      <c r="K1845" s="2">
        <v>1477.1</v>
      </c>
      <c r="L1845" s="2">
        <v>1694.7</v>
      </c>
      <c r="M1845" s="2">
        <v>1791.7</v>
      </c>
      <c r="N1845" s="2">
        <v>1800.6</v>
      </c>
      <c r="O1845" s="2">
        <v>1811.4</v>
      </c>
      <c r="P1845" s="2">
        <v>1864.1</v>
      </c>
      <c r="Q1845" s="2">
        <v>1871.5</v>
      </c>
      <c r="R1845" s="2">
        <v>224.3</v>
      </c>
      <c r="S1845" s="2" t="s">
        <v>5269</v>
      </c>
      <c r="T1845" s="2">
        <v>224.3</v>
      </c>
    </row>
    <row r="1846" spans="1:20">
      <c r="A1846" s="2" t="s">
        <v>4654</v>
      </c>
      <c r="B1846" s="2" t="s">
        <v>2692</v>
      </c>
      <c r="C1846" s="2" t="s">
        <v>72</v>
      </c>
      <c r="D1846" s="2" t="s">
        <v>224</v>
      </c>
      <c r="E1846" s="2">
        <v>744.2</v>
      </c>
      <c r="F1846" s="2">
        <v>743.5</v>
      </c>
      <c r="G1846" s="2">
        <v>738.1</v>
      </c>
      <c r="H1846" s="2">
        <v>739.7</v>
      </c>
      <c r="I1846" s="2">
        <v>901.5</v>
      </c>
      <c r="J1846" s="2">
        <v>1023.9</v>
      </c>
      <c r="K1846" s="2">
        <v>1272</v>
      </c>
      <c r="L1846" s="2">
        <v>1490.5</v>
      </c>
      <c r="M1846" s="2">
        <v>1587.1</v>
      </c>
      <c r="N1846" s="2">
        <v>1596</v>
      </c>
      <c r="O1846" s="2">
        <v>1606.9</v>
      </c>
      <c r="P1846" s="2">
        <v>1662.6</v>
      </c>
      <c r="Q1846" s="2">
        <v>1670</v>
      </c>
      <c r="R1846" s="2">
        <v>406.2</v>
      </c>
      <c r="S1846" s="2" t="s">
        <v>5269</v>
      </c>
      <c r="T1846" s="2">
        <v>406.2</v>
      </c>
    </row>
    <row r="1847" spans="1:20">
      <c r="A1847" s="2" t="s">
        <v>4655</v>
      </c>
      <c r="B1847" s="2" t="s">
        <v>2693</v>
      </c>
      <c r="C1847" s="2" t="s">
        <v>72</v>
      </c>
      <c r="D1847" s="2" t="s">
        <v>224</v>
      </c>
      <c r="E1847" s="2">
        <v>829.4</v>
      </c>
      <c r="F1847" s="2">
        <v>829.8</v>
      </c>
      <c r="G1847" s="2">
        <v>821.4</v>
      </c>
      <c r="H1847" s="2">
        <v>819.2</v>
      </c>
      <c r="I1847" s="2">
        <v>997.5</v>
      </c>
      <c r="J1847" s="2">
        <v>1121.0999999999999</v>
      </c>
      <c r="K1847" s="2">
        <v>1369.3</v>
      </c>
      <c r="L1847" s="2">
        <v>1588.3</v>
      </c>
      <c r="M1847" s="2">
        <v>1684.6</v>
      </c>
      <c r="N1847" s="2">
        <v>1693.6</v>
      </c>
      <c r="O1847" s="2">
        <v>1704.6</v>
      </c>
      <c r="P1847" s="2">
        <v>1760.9</v>
      </c>
      <c r="Q1847" s="2">
        <v>1768.3</v>
      </c>
      <c r="R1847" s="2">
        <v>329.5</v>
      </c>
      <c r="S1847" s="2" t="s">
        <v>5269</v>
      </c>
      <c r="T1847" s="2">
        <v>329.5</v>
      </c>
    </row>
    <row r="1848" spans="1:20">
      <c r="A1848" s="2" t="s">
        <v>4656</v>
      </c>
      <c r="B1848" s="2" t="s">
        <v>2694</v>
      </c>
      <c r="C1848" s="2" t="s">
        <v>72</v>
      </c>
      <c r="D1848" s="2" t="s">
        <v>224</v>
      </c>
      <c r="E1848" s="2">
        <v>991.3</v>
      </c>
      <c r="F1848" s="2">
        <v>988.5</v>
      </c>
      <c r="G1848" s="2">
        <v>988.8</v>
      </c>
      <c r="H1848" s="2">
        <v>995.3</v>
      </c>
      <c r="I1848" s="2">
        <v>1097.3</v>
      </c>
      <c r="J1848" s="2">
        <v>1197.8</v>
      </c>
      <c r="K1848" s="2">
        <v>1429.6</v>
      </c>
      <c r="L1848" s="2">
        <v>1629.2</v>
      </c>
      <c r="M1848" s="2">
        <v>1727.4</v>
      </c>
      <c r="N1848" s="2">
        <v>1735.9</v>
      </c>
      <c r="O1848" s="2">
        <v>1744.7</v>
      </c>
      <c r="P1848" s="2">
        <v>1774.8</v>
      </c>
      <c r="Q1848" s="2">
        <v>1782.3</v>
      </c>
      <c r="R1848" s="2">
        <v>278.39999999999998</v>
      </c>
      <c r="S1848" s="2" t="s">
        <v>5269</v>
      </c>
      <c r="T1848" s="2">
        <v>278.39999999999998</v>
      </c>
    </row>
    <row r="1849" spans="1:20">
      <c r="A1849" s="2" t="s">
        <v>4657</v>
      </c>
      <c r="B1849" s="2" t="s">
        <v>2695</v>
      </c>
      <c r="C1849" s="2" t="s">
        <v>72</v>
      </c>
      <c r="D1849" s="2" t="s">
        <v>224</v>
      </c>
      <c r="E1849" s="2">
        <v>1239.7</v>
      </c>
      <c r="F1849" s="2">
        <v>1238</v>
      </c>
      <c r="G1849" s="2">
        <v>1235.3</v>
      </c>
      <c r="H1849" s="2">
        <v>1238.8</v>
      </c>
      <c r="I1849" s="2">
        <v>1363.8</v>
      </c>
      <c r="J1849" s="2">
        <v>1469</v>
      </c>
      <c r="K1849" s="2">
        <v>1703.3</v>
      </c>
      <c r="L1849" s="2">
        <v>1903.1</v>
      </c>
      <c r="M1849" s="2">
        <v>2001.3</v>
      </c>
      <c r="N1849" s="2">
        <v>2009.8</v>
      </c>
      <c r="O1849" s="2">
        <v>2018.5</v>
      </c>
      <c r="P1849" s="2">
        <v>2046.5</v>
      </c>
      <c r="Q1849" s="2">
        <v>2054</v>
      </c>
      <c r="R1849" s="2">
        <v>178.9</v>
      </c>
      <c r="S1849" s="2" t="s">
        <v>5269</v>
      </c>
      <c r="T1849" s="2">
        <v>178.9</v>
      </c>
    </row>
    <row r="1850" spans="1:20">
      <c r="A1850" s="2" t="s">
        <v>4658</v>
      </c>
      <c r="B1850" s="2" t="s">
        <v>2697</v>
      </c>
      <c r="C1850" s="2" t="s">
        <v>72</v>
      </c>
      <c r="D1850" s="2" t="s">
        <v>224</v>
      </c>
      <c r="E1850" s="2">
        <v>796.2</v>
      </c>
      <c r="F1850" s="2">
        <v>796</v>
      </c>
      <c r="G1850" s="2">
        <v>789.2</v>
      </c>
      <c r="H1850" s="2">
        <v>788.8</v>
      </c>
      <c r="I1850" s="2">
        <v>958</v>
      </c>
      <c r="J1850" s="2">
        <v>1080.5</v>
      </c>
      <c r="K1850" s="2">
        <v>1328.6</v>
      </c>
      <c r="L1850" s="2">
        <v>1546.9</v>
      </c>
      <c r="M1850" s="2">
        <v>1643.6</v>
      </c>
      <c r="N1850" s="2">
        <v>1652.5</v>
      </c>
      <c r="O1850" s="2">
        <v>1663.4</v>
      </c>
      <c r="P1850" s="2">
        <v>1718.5</v>
      </c>
      <c r="Q1850" s="2">
        <v>1725.8</v>
      </c>
      <c r="R1850" s="2">
        <v>355</v>
      </c>
      <c r="S1850" s="2" t="s">
        <v>5269</v>
      </c>
      <c r="T1850" s="2">
        <v>355</v>
      </c>
    </row>
    <row r="1851" spans="1:20">
      <c r="A1851" s="2" t="s">
        <v>4659</v>
      </c>
      <c r="B1851" s="2" t="s">
        <v>2699</v>
      </c>
      <c r="C1851" s="2" t="s">
        <v>72</v>
      </c>
      <c r="D1851" s="2" t="s">
        <v>224</v>
      </c>
      <c r="E1851" s="2">
        <v>915.1</v>
      </c>
      <c r="F1851" s="2">
        <v>913.2</v>
      </c>
      <c r="G1851" s="2">
        <v>911.1</v>
      </c>
      <c r="H1851" s="2">
        <v>915.5</v>
      </c>
      <c r="I1851" s="2">
        <v>1042.0999999999999</v>
      </c>
      <c r="J1851" s="2">
        <v>1152.4000000000001</v>
      </c>
      <c r="K1851" s="2">
        <v>1393.5</v>
      </c>
      <c r="L1851" s="2">
        <v>1602.2</v>
      </c>
      <c r="M1851" s="2">
        <v>1700.6</v>
      </c>
      <c r="N1851" s="2">
        <v>1709.3</v>
      </c>
      <c r="O1851" s="2">
        <v>1719</v>
      </c>
      <c r="P1851" s="2">
        <v>1759.1</v>
      </c>
      <c r="Q1851" s="2">
        <v>1766.6</v>
      </c>
      <c r="R1851" s="2">
        <v>268.3</v>
      </c>
      <c r="S1851" s="2" t="s">
        <v>5269</v>
      </c>
      <c r="T1851" s="2">
        <v>268.3</v>
      </c>
    </row>
    <row r="1852" spans="1:20">
      <c r="A1852" s="2" t="s">
        <v>4660</v>
      </c>
      <c r="B1852" s="2" t="s">
        <v>2700</v>
      </c>
      <c r="C1852" s="2" t="s">
        <v>72</v>
      </c>
      <c r="D1852" s="2" t="s">
        <v>224</v>
      </c>
      <c r="E1852" s="2">
        <v>1017</v>
      </c>
      <c r="F1852" s="2">
        <v>1015.7</v>
      </c>
      <c r="G1852" s="2">
        <v>1011.6</v>
      </c>
      <c r="H1852" s="2">
        <v>1013.8</v>
      </c>
      <c r="I1852" s="2">
        <v>1155.0999999999999</v>
      </c>
      <c r="J1852" s="2">
        <v>1267.9000000000001</v>
      </c>
      <c r="K1852" s="2">
        <v>1510.3</v>
      </c>
      <c r="L1852" s="2">
        <v>1719.8</v>
      </c>
      <c r="M1852" s="2">
        <v>1818.1</v>
      </c>
      <c r="N1852" s="2">
        <v>1826.8</v>
      </c>
      <c r="O1852" s="2">
        <v>1836.6</v>
      </c>
      <c r="P1852" s="2">
        <v>1876.6</v>
      </c>
      <c r="Q1852" s="2">
        <v>1884.1</v>
      </c>
      <c r="R1852" s="2">
        <v>151</v>
      </c>
      <c r="S1852" s="2" t="s">
        <v>5269</v>
      </c>
      <c r="T1852" s="2">
        <v>151</v>
      </c>
    </row>
    <row r="1853" spans="1:20">
      <c r="A1853" s="2" t="s">
        <v>4661</v>
      </c>
      <c r="B1853" s="2" t="s">
        <v>2701</v>
      </c>
      <c r="C1853" s="2" t="s">
        <v>72</v>
      </c>
      <c r="D1853" s="2" t="s">
        <v>224</v>
      </c>
      <c r="E1853" s="2">
        <v>1155</v>
      </c>
      <c r="F1853" s="2">
        <v>1154</v>
      </c>
      <c r="G1853" s="2">
        <v>1149</v>
      </c>
      <c r="H1853" s="2">
        <v>1150.0999999999999</v>
      </c>
      <c r="I1853" s="2">
        <v>1297.2</v>
      </c>
      <c r="J1853" s="2">
        <v>1410.4</v>
      </c>
      <c r="K1853" s="2">
        <v>1652.7</v>
      </c>
      <c r="L1853" s="2">
        <v>1861.3</v>
      </c>
      <c r="M1853" s="2">
        <v>1959.7</v>
      </c>
      <c r="N1853" s="2">
        <v>1968.4</v>
      </c>
      <c r="O1853" s="2">
        <v>1978</v>
      </c>
      <c r="P1853" s="2">
        <v>2016.2</v>
      </c>
      <c r="Q1853" s="2">
        <v>2023.7</v>
      </c>
      <c r="R1853" s="2">
        <v>41.3</v>
      </c>
      <c r="S1853" s="2" t="s">
        <v>5269</v>
      </c>
      <c r="T1853" s="2">
        <v>41.3</v>
      </c>
    </row>
    <row r="1854" spans="1:20">
      <c r="A1854" s="2" t="s">
        <v>4662</v>
      </c>
      <c r="B1854" s="2" t="s">
        <v>2702</v>
      </c>
      <c r="C1854" s="2" t="s">
        <v>72</v>
      </c>
      <c r="D1854" s="2" t="s">
        <v>224</v>
      </c>
      <c r="E1854" s="2">
        <v>910.8</v>
      </c>
      <c r="F1854" s="2">
        <v>908.9</v>
      </c>
      <c r="G1854" s="2">
        <v>906.7</v>
      </c>
      <c r="H1854" s="2">
        <v>911.1</v>
      </c>
      <c r="I1854" s="2">
        <v>1038.3</v>
      </c>
      <c r="J1854" s="2">
        <v>1149</v>
      </c>
      <c r="K1854" s="2">
        <v>1390.3</v>
      </c>
      <c r="L1854" s="2">
        <v>1599.3</v>
      </c>
      <c r="M1854" s="2">
        <v>1697.6</v>
      </c>
      <c r="N1854" s="2">
        <v>1706.4</v>
      </c>
      <c r="O1854" s="2">
        <v>1716.1</v>
      </c>
      <c r="P1854" s="2">
        <v>1756.6</v>
      </c>
      <c r="Q1854" s="2">
        <v>1764.1</v>
      </c>
      <c r="R1854" s="2">
        <v>270.8</v>
      </c>
      <c r="S1854" s="2" t="s">
        <v>5269</v>
      </c>
      <c r="T1854" s="2">
        <v>270.8</v>
      </c>
    </row>
    <row r="1855" spans="1:20">
      <c r="A1855" s="2" t="s">
        <v>4663</v>
      </c>
      <c r="B1855" s="2" t="s">
        <v>2703</v>
      </c>
      <c r="C1855" s="2" t="s">
        <v>72</v>
      </c>
      <c r="D1855" s="2" t="s">
        <v>224</v>
      </c>
      <c r="E1855" s="2">
        <v>1057.9000000000001</v>
      </c>
      <c r="F1855" s="2">
        <v>1055.5</v>
      </c>
      <c r="G1855" s="2">
        <v>1054.5999999999999</v>
      </c>
      <c r="H1855" s="2">
        <v>1060</v>
      </c>
      <c r="I1855" s="2">
        <v>1171</v>
      </c>
      <c r="J1855" s="2">
        <v>1273.4000000000001</v>
      </c>
      <c r="K1855" s="2">
        <v>1506.2</v>
      </c>
      <c r="L1855" s="2">
        <v>1705.9</v>
      </c>
      <c r="M1855" s="2">
        <v>1804.1</v>
      </c>
      <c r="N1855" s="2">
        <v>1812.6</v>
      </c>
      <c r="O1855" s="2">
        <v>1821.4</v>
      </c>
      <c r="P1855" s="2">
        <v>1850.8</v>
      </c>
      <c r="Q1855" s="2">
        <v>1858.2</v>
      </c>
      <c r="R1855" s="2">
        <v>222.5</v>
      </c>
      <c r="S1855" s="2" t="s">
        <v>5269</v>
      </c>
      <c r="T1855" s="2">
        <v>222.5</v>
      </c>
    </row>
    <row r="1856" spans="1:20">
      <c r="A1856" s="2" t="s">
        <v>4664</v>
      </c>
      <c r="B1856" s="2" t="s">
        <v>2704</v>
      </c>
      <c r="C1856" s="2" t="s">
        <v>72</v>
      </c>
      <c r="D1856" s="2" t="s">
        <v>224</v>
      </c>
      <c r="E1856" s="2">
        <v>1277.3</v>
      </c>
      <c r="F1856" s="2">
        <v>1275.3</v>
      </c>
      <c r="G1856" s="2">
        <v>1273.3</v>
      </c>
      <c r="H1856" s="2">
        <v>1277.4000000000001</v>
      </c>
      <c r="I1856" s="2">
        <v>1396.1</v>
      </c>
      <c r="J1856" s="2">
        <v>1498.5</v>
      </c>
      <c r="K1856" s="2">
        <v>1729.9</v>
      </c>
      <c r="L1856" s="2">
        <v>1926.6</v>
      </c>
      <c r="M1856" s="2">
        <v>2024.5</v>
      </c>
      <c r="N1856" s="2">
        <v>2032.8</v>
      </c>
      <c r="O1856" s="2">
        <v>2041.3</v>
      </c>
      <c r="P1856" s="2">
        <v>2066</v>
      </c>
      <c r="Q1856" s="2">
        <v>2073.4</v>
      </c>
      <c r="R1856" s="2">
        <v>228</v>
      </c>
      <c r="S1856" s="2" t="s">
        <v>5269</v>
      </c>
      <c r="T1856" s="2">
        <v>228</v>
      </c>
    </row>
    <row r="1857" spans="1:20">
      <c r="A1857" s="2" t="s">
        <v>4665</v>
      </c>
      <c r="B1857" s="2" t="s">
        <v>2705</v>
      </c>
      <c r="C1857" s="2" t="s">
        <v>72</v>
      </c>
      <c r="D1857" s="2" t="s">
        <v>224</v>
      </c>
      <c r="E1857" s="2">
        <v>1073.4000000000001</v>
      </c>
      <c r="F1857" s="2">
        <v>1075</v>
      </c>
      <c r="G1857" s="2">
        <v>1063.7</v>
      </c>
      <c r="H1857" s="2">
        <v>1057.5999999999999</v>
      </c>
      <c r="I1857" s="2">
        <v>1252.5</v>
      </c>
      <c r="J1857" s="2">
        <v>1377.8</v>
      </c>
      <c r="K1857" s="2">
        <v>1625.5</v>
      </c>
      <c r="L1857" s="2">
        <v>1845.6</v>
      </c>
      <c r="M1857" s="2">
        <v>1941.1</v>
      </c>
      <c r="N1857" s="2">
        <v>1950.1</v>
      </c>
      <c r="O1857" s="2">
        <v>1961.4</v>
      </c>
      <c r="P1857" s="2">
        <v>2020.6</v>
      </c>
      <c r="Q1857" s="2">
        <v>2027.9</v>
      </c>
      <c r="R1857" s="2">
        <v>254.6</v>
      </c>
      <c r="S1857" s="2" t="s">
        <v>5269</v>
      </c>
      <c r="T1857" s="2">
        <v>254.6</v>
      </c>
    </row>
    <row r="1858" spans="1:20">
      <c r="A1858" s="2" t="s">
        <v>4666</v>
      </c>
      <c r="B1858" s="2" t="s">
        <v>2706</v>
      </c>
      <c r="C1858" s="2" t="s">
        <v>72</v>
      </c>
      <c r="D1858" s="2" t="s">
        <v>224</v>
      </c>
      <c r="E1858" s="2">
        <v>1070.7</v>
      </c>
      <c r="F1858" s="2">
        <v>1069.9000000000001</v>
      </c>
      <c r="G1858" s="2">
        <v>1064.5</v>
      </c>
      <c r="H1858" s="2">
        <v>1065.2</v>
      </c>
      <c r="I1858" s="2">
        <v>1217</v>
      </c>
      <c r="J1858" s="2">
        <v>1332.2</v>
      </c>
      <c r="K1858" s="2">
        <v>1576.3</v>
      </c>
      <c r="L1858" s="2">
        <v>1787.5</v>
      </c>
      <c r="M1858" s="2">
        <v>1885.7</v>
      </c>
      <c r="N1858" s="2">
        <v>1894.5</v>
      </c>
      <c r="O1858" s="2">
        <v>1904.4</v>
      </c>
      <c r="P1858" s="2">
        <v>1946.3</v>
      </c>
      <c r="Q1858" s="2">
        <v>1953.7</v>
      </c>
      <c r="R1858" s="2">
        <v>82</v>
      </c>
      <c r="S1858" s="2" t="s">
        <v>5269</v>
      </c>
      <c r="T1858" s="2">
        <v>82</v>
      </c>
    </row>
    <row r="1859" spans="1:20">
      <c r="A1859" s="2" t="s">
        <v>4667</v>
      </c>
      <c r="B1859" s="2" t="s">
        <v>2707</v>
      </c>
      <c r="C1859" s="2" t="s">
        <v>72</v>
      </c>
      <c r="D1859" s="2" t="s">
        <v>224</v>
      </c>
      <c r="E1859" s="2">
        <v>1135.5</v>
      </c>
      <c r="F1859" s="2">
        <v>1135</v>
      </c>
      <c r="G1859" s="2">
        <v>1129</v>
      </c>
      <c r="H1859" s="2">
        <v>1129</v>
      </c>
      <c r="I1859" s="2">
        <v>1284.9000000000001</v>
      </c>
      <c r="J1859" s="2">
        <v>1400.9</v>
      </c>
      <c r="K1859" s="2">
        <v>1645.3</v>
      </c>
      <c r="L1859" s="2">
        <v>1856.7</v>
      </c>
      <c r="M1859" s="2">
        <v>1955</v>
      </c>
      <c r="N1859" s="2">
        <v>1963.7</v>
      </c>
      <c r="O1859" s="2">
        <v>1973.7</v>
      </c>
      <c r="P1859" s="2">
        <v>2015.5</v>
      </c>
      <c r="Q1859" s="2">
        <v>2023</v>
      </c>
      <c r="R1859" s="2">
        <v>15.4</v>
      </c>
      <c r="S1859" s="2" t="s">
        <v>5269</v>
      </c>
      <c r="T1859" s="2">
        <v>15.4</v>
      </c>
    </row>
    <row r="1860" spans="1:20">
      <c r="A1860" s="2" t="s">
        <v>4668</v>
      </c>
      <c r="B1860" s="2" t="s">
        <v>2709</v>
      </c>
      <c r="C1860" s="2" t="s">
        <v>72</v>
      </c>
      <c r="D1860" s="2" t="s">
        <v>224</v>
      </c>
      <c r="E1860" s="2">
        <v>1072</v>
      </c>
      <c r="F1860" s="2">
        <v>1069.0999999999999</v>
      </c>
      <c r="G1860" s="2">
        <v>1069.7</v>
      </c>
      <c r="H1860" s="2">
        <v>1076.5</v>
      </c>
      <c r="I1860" s="2">
        <v>1172.5999999999999</v>
      </c>
      <c r="J1860" s="2">
        <v>1269.3</v>
      </c>
      <c r="K1860" s="2">
        <v>1496.1</v>
      </c>
      <c r="L1860" s="2">
        <v>1690.3</v>
      </c>
      <c r="M1860" s="2">
        <v>1788.1</v>
      </c>
      <c r="N1860" s="2">
        <v>1796.4</v>
      </c>
      <c r="O1860" s="2">
        <v>1804.7</v>
      </c>
      <c r="P1860" s="2">
        <v>1829.2</v>
      </c>
      <c r="Q1860" s="2">
        <v>1836.6</v>
      </c>
      <c r="R1860" s="2">
        <v>275.5</v>
      </c>
      <c r="S1860" s="2" t="s">
        <v>5269</v>
      </c>
      <c r="T1860" s="2">
        <v>275.5</v>
      </c>
    </row>
    <row r="1861" spans="1:20">
      <c r="A1861" s="2" t="s">
        <v>4669</v>
      </c>
      <c r="B1861" s="2" t="s">
        <v>2710</v>
      </c>
      <c r="C1861" s="2" t="s">
        <v>72</v>
      </c>
      <c r="D1861" s="2" t="s">
        <v>224</v>
      </c>
      <c r="E1861" s="2">
        <v>740.1</v>
      </c>
      <c r="F1861" s="2">
        <v>739.4</v>
      </c>
      <c r="G1861" s="2">
        <v>734</v>
      </c>
      <c r="H1861" s="2">
        <v>735.5</v>
      </c>
      <c r="I1861" s="2">
        <v>898.2</v>
      </c>
      <c r="J1861" s="2">
        <v>1020.9</v>
      </c>
      <c r="K1861" s="2">
        <v>1269</v>
      </c>
      <c r="L1861" s="2">
        <v>1487.6</v>
      </c>
      <c r="M1861" s="2">
        <v>1584.1</v>
      </c>
      <c r="N1861" s="2">
        <v>1593.1</v>
      </c>
      <c r="O1861" s="2">
        <v>1604</v>
      </c>
      <c r="P1861" s="2">
        <v>1660</v>
      </c>
      <c r="Q1861" s="2">
        <v>1667.4</v>
      </c>
      <c r="R1861" s="2">
        <v>410.2</v>
      </c>
      <c r="S1861" s="2" t="s">
        <v>5269</v>
      </c>
      <c r="T1861" s="2">
        <v>410.2</v>
      </c>
    </row>
    <row r="1862" spans="1:20">
      <c r="A1862" s="2" t="s">
        <v>4670</v>
      </c>
      <c r="B1862" s="2" t="s">
        <v>2711</v>
      </c>
      <c r="C1862" s="2" t="s">
        <v>72</v>
      </c>
      <c r="D1862" s="2" t="s">
        <v>224</v>
      </c>
      <c r="E1862" s="2">
        <v>1071.4000000000001</v>
      </c>
      <c r="F1862" s="2">
        <v>1068.5</v>
      </c>
      <c r="G1862" s="2">
        <v>1069</v>
      </c>
      <c r="H1862" s="2">
        <v>1075.8</v>
      </c>
      <c r="I1862" s="2">
        <v>1172.3</v>
      </c>
      <c r="J1862" s="2">
        <v>1269</v>
      </c>
      <c r="K1862" s="2">
        <v>1495.9</v>
      </c>
      <c r="L1862" s="2">
        <v>1690.2</v>
      </c>
      <c r="M1862" s="2">
        <v>1788</v>
      </c>
      <c r="N1862" s="2">
        <v>1796.3</v>
      </c>
      <c r="O1862" s="2">
        <v>1804.7</v>
      </c>
      <c r="P1862" s="2">
        <v>1829.2</v>
      </c>
      <c r="Q1862" s="2">
        <v>1836.6</v>
      </c>
      <c r="R1862" s="2">
        <v>274.7</v>
      </c>
      <c r="S1862" s="2" t="s">
        <v>5269</v>
      </c>
      <c r="T1862" s="2">
        <v>274.7</v>
      </c>
    </row>
    <row r="1863" spans="1:20">
      <c r="A1863" s="2" t="s">
        <v>4671</v>
      </c>
      <c r="B1863" s="2" t="s">
        <v>2712</v>
      </c>
      <c r="C1863" s="2" t="s">
        <v>72</v>
      </c>
      <c r="D1863" s="2" t="s">
        <v>224</v>
      </c>
      <c r="E1863" s="2">
        <v>1216.5999999999999</v>
      </c>
      <c r="F1863" s="2">
        <v>1216</v>
      </c>
      <c r="G1863" s="2">
        <v>1210</v>
      </c>
      <c r="H1863" s="2">
        <v>1209.9000000000001</v>
      </c>
      <c r="I1863" s="2">
        <v>1365.3</v>
      </c>
      <c r="J1863" s="2">
        <v>1480.6</v>
      </c>
      <c r="K1863" s="2">
        <v>1724.4</v>
      </c>
      <c r="L1863" s="2">
        <v>1934.9</v>
      </c>
      <c r="M1863" s="2">
        <v>2033.2</v>
      </c>
      <c r="N1863" s="2">
        <v>2041.9</v>
      </c>
      <c r="O1863" s="2">
        <v>2051.6999999999998</v>
      </c>
      <c r="P1863" s="2">
        <v>2091.8000000000002</v>
      </c>
      <c r="Q1863" s="2">
        <v>2099.3000000000002</v>
      </c>
      <c r="R1863" s="2">
        <v>66.7</v>
      </c>
      <c r="S1863" s="2" t="s">
        <v>5269</v>
      </c>
      <c r="T1863" s="2">
        <v>66.7</v>
      </c>
    </row>
    <row r="1864" spans="1:20">
      <c r="A1864" s="2" t="s">
        <v>4672</v>
      </c>
      <c r="B1864" s="2" t="s">
        <v>2713</v>
      </c>
      <c r="C1864" s="2" t="s">
        <v>72</v>
      </c>
      <c r="D1864" s="2" t="s">
        <v>224</v>
      </c>
      <c r="E1864" s="2">
        <v>1139.5999999999999</v>
      </c>
      <c r="F1864" s="2">
        <v>1139</v>
      </c>
      <c r="G1864" s="2">
        <v>1133</v>
      </c>
      <c r="H1864" s="2">
        <v>1133.0999999999999</v>
      </c>
      <c r="I1864" s="2">
        <v>1288.5999999999999</v>
      </c>
      <c r="J1864" s="2">
        <v>1404.4</v>
      </c>
      <c r="K1864" s="2">
        <v>1648.7</v>
      </c>
      <c r="L1864" s="2">
        <v>1860</v>
      </c>
      <c r="M1864" s="2">
        <v>1958.2</v>
      </c>
      <c r="N1864" s="2">
        <v>1967</v>
      </c>
      <c r="O1864" s="2">
        <v>1976.9</v>
      </c>
      <c r="P1864" s="2">
        <v>2018.5</v>
      </c>
      <c r="Q1864" s="2">
        <v>2026</v>
      </c>
      <c r="R1864" s="2">
        <v>10.9</v>
      </c>
      <c r="S1864" s="2" t="s">
        <v>5269</v>
      </c>
      <c r="T1864" s="2">
        <v>10.9</v>
      </c>
    </row>
    <row r="1865" spans="1:20">
      <c r="A1865" s="2" t="s">
        <v>4673</v>
      </c>
      <c r="B1865" s="2" t="s">
        <v>2714</v>
      </c>
      <c r="C1865" s="2" t="s">
        <v>72</v>
      </c>
      <c r="D1865" s="2" t="s">
        <v>224</v>
      </c>
      <c r="E1865" s="2">
        <v>1024.8</v>
      </c>
      <c r="F1865" s="2">
        <v>1023.3</v>
      </c>
      <c r="G1865" s="2">
        <v>1019.8</v>
      </c>
      <c r="H1865" s="2">
        <v>1022.6</v>
      </c>
      <c r="I1865" s="2">
        <v>1158.7</v>
      </c>
      <c r="J1865" s="2">
        <v>1269.9000000000001</v>
      </c>
      <c r="K1865" s="2">
        <v>1510.9</v>
      </c>
      <c r="L1865" s="2">
        <v>1718.8</v>
      </c>
      <c r="M1865" s="2">
        <v>1817.2</v>
      </c>
      <c r="N1865" s="2">
        <v>1825.9</v>
      </c>
      <c r="O1865" s="2">
        <v>1835.5</v>
      </c>
      <c r="P1865" s="2">
        <v>1873.6</v>
      </c>
      <c r="Q1865" s="2">
        <v>1881.1</v>
      </c>
      <c r="R1865" s="2">
        <v>156.80000000000001</v>
      </c>
      <c r="S1865" s="2" t="s">
        <v>5269</v>
      </c>
      <c r="T1865" s="2">
        <v>156.80000000000001</v>
      </c>
    </row>
    <row r="1866" spans="1:20">
      <c r="A1866" s="2" t="s">
        <v>4674</v>
      </c>
      <c r="B1866" s="2" t="s">
        <v>2716</v>
      </c>
      <c r="C1866" s="2" t="s">
        <v>72</v>
      </c>
      <c r="D1866" s="2" t="s">
        <v>224</v>
      </c>
      <c r="E1866" s="2">
        <v>1045.0999999999999</v>
      </c>
      <c r="F1866" s="2">
        <v>1042.9000000000001</v>
      </c>
      <c r="G1866" s="2">
        <v>1041.5</v>
      </c>
      <c r="H1866" s="2">
        <v>1046.2</v>
      </c>
      <c r="I1866" s="2">
        <v>1163.5999999999999</v>
      </c>
      <c r="J1866" s="2">
        <v>1268.3</v>
      </c>
      <c r="K1866" s="2">
        <v>1503.6</v>
      </c>
      <c r="L1866" s="2">
        <v>1705.6</v>
      </c>
      <c r="M1866" s="2">
        <v>1804</v>
      </c>
      <c r="N1866" s="2">
        <v>1812.5</v>
      </c>
      <c r="O1866" s="2">
        <v>1821.5</v>
      </c>
      <c r="P1866" s="2">
        <v>1853.3</v>
      </c>
      <c r="Q1866" s="2">
        <v>1860.8</v>
      </c>
      <c r="R1866" s="2">
        <v>204.2</v>
      </c>
      <c r="S1866" s="2" t="s">
        <v>5269</v>
      </c>
      <c r="T1866" s="2">
        <v>204.2</v>
      </c>
    </row>
    <row r="1867" spans="1:20">
      <c r="A1867" s="2" t="s">
        <v>4675</v>
      </c>
      <c r="B1867" s="2" t="s">
        <v>2718</v>
      </c>
      <c r="C1867" s="2" t="s">
        <v>72</v>
      </c>
      <c r="D1867" s="2" t="s">
        <v>224</v>
      </c>
      <c r="E1867" s="2">
        <v>1014.9</v>
      </c>
      <c r="F1867" s="2">
        <v>1013.6</v>
      </c>
      <c r="G1867" s="2">
        <v>1009.6</v>
      </c>
      <c r="H1867" s="2">
        <v>1011.7</v>
      </c>
      <c r="I1867" s="2">
        <v>1153.2</v>
      </c>
      <c r="J1867" s="2">
        <v>1266.0999999999999</v>
      </c>
      <c r="K1867" s="2">
        <v>1508.5</v>
      </c>
      <c r="L1867" s="2">
        <v>1718</v>
      </c>
      <c r="M1867" s="2">
        <v>1816.4</v>
      </c>
      <c r="N1867" s="2">
        <v>1825.1</v>
      </c>
      <c r="O1867" s="2">
        <v>1834.9</v>
      </c>
      <c r="P1867" s="2">
        <v>1875</v>
      </c>
      <c r="Q1867" s="2">
        <v>1882.5</v>
      </c>
      <c r="R1867" s="2">
        <v>152.5</v>
      </c>
      <c r="S1867" s="2" t="s">
        <v>5269</v>
      </c>
      <c r="T1867" s="2">
        <v>152.5</v>
      </c>
    </row>
    <row r="1868" spans="1:20">
      <c r="A1868" s="2" t="s">
        <v>4676</v>
      </c>
      <c r="B1868" s="2" t="s">
        <v>2719</v>
      </c>
      <c r="C1868" s="2" t="s">
        <v>72</v>
      </c>
      <c r="D1868" s="2" t="s">
        <v>224</v>
      </c>
      <c r="E1868" s="2">
        <v>931.1</v>
      </c>
      <c r="F1868" s="2">
        <v>932.7</v>
      </c>
      <c r="G1868" s="2">
        <v>921.4</v>
      </c>
      <c r="H1868" s="2">
        <v>915.3</v>
      </c>
      <c r="I1868" s="2">
        <v>1111.4000000000001</v>
      </c>
      <c r="J1868" s="2">
        <v>1237.0999999999999</v>
      </c>
      <c r="K1868" s="2">
        <v>1484.4</v>
      </c>
      <c r="L1868" s="2">
        <v>1704.9</v>
      </c>
      <c r="M1868" s="2">
        <v>1800</v>
      </c>
      <c r="N1868" s="2">
        <v>1808.9</v>
      </c>
      <c r="O1868" s="2">
        <v>1820.3</v>
      </c>
      <c r="P1868" s="2">
        <v>1881.3</v>
      </c>
      <c r="Q1868" s="2">
        <v>1888.5</v>
      </c>
      <c r="R1868" s="2">
        <v>302.89999999999998</v>
      </c>
      <c r="S1868" s="2" t="s">
        <v>5269</v>
      </c>
      <c r="T1868" s="2">
        <v>302.89999999999998</v>
      </c>
    </row>
    <row r="1869" spans="1:20">
      <c r="A1869" s="2" t="s">
        <v>4677</v>
      </c>
      <c r="B1869" s="2" t="s">
        <v>2720</v>
      </c>
      <c r="C1869" s="2" t="s">
        <v>72</v>
      </c>
      <c r="D1869" s="2" t="s">
        <v>224</v>
      </c>
      <c r="E1869" s="2">
        <v>943</v>
      </c>
      <c r="F1869" s="2">
        <v>943.2</v>
      </c>
      <c r="G1869" s="2">
        <v>935.3</v>
      </c>
      <c r="H1869" s="2">
        <v>933.4</v>
      </c>
      <c r="I1869" s="2">
        <v>1106.3</v>
      </c>
      <c r="J1869" s="2">
        <v>1227.9000000000001</v>
      </c>
      <c r="K1869" s="2">
        <v>1475.8</v>
      </c>
      <c r="L1869" s="2">
        <v>1693</v>
      </c>
      <c r="M1869" s="2">
        <v>1790.1</v>
      </c>
      <c r="N1869" s="2">
        <v>1799</v>
      </c>
      <c r="O1869" s="2">
        <v>1809.7</v>
      </c>
      <c r="P1869" s="2">
        <v>1861.8</v>
      </c>
      <c r="Q1869" s="2">
        <v>1869.1</v>
      </c>
      <c r="R1869" s="2">
        <v>219.6</v>
      </c>
      <c r="S1869" s="2" t="s">
        <v>5269</v>
      </c>
      <c r="T1869" s="2">
        <v>219.6</v>
      </c>
    </row>
    <row r="1870" spans="1:20">
      <c r="A1870" s="2" t="s">
        <v>4678</v>
      </c>
      <c r="B1870" s="2" t="s">
        <v>2721</v>
      </c>
      <c r="C1870" s="2" t="s">
        <v>72</v>
      </c>
      <c r="D1870" s="2" t="s">
        <v>224</v>
      </c>
      <c r="E1870" s="2">
        <v>957.2</v>
      </c>
      <c r="F1870" s="2">
        <v>953.7</v>
      </c>
      <c r="G1870" s="2">
        <v>956.2</v>
      </c>
      <c r="H1870" s="2">
        <v>964.8</v>
      </c>
      <c r="I1870" s="2">
        <v>1045</v>
      </c>
      <c r="J1870" s="2">
        <v>1138.4000000000001</v>
      </c>
      <c r="K1870" s="2">
        <v>1364</v>
      </c>
      <c r="L1870" s="2">
        <v>1558.9</v>
      </c>
      <c r="M1870" s="2">
        <v>1656.9</v>
      </c>
      <c r="N1870" s="2">
        <v>1665.2</v>
      </c>
      <c r="O1870" s="2">
        <v>1673.7</v>
      </c>
      <c r="P1870" s="2">
        <v>1700.6</v>
      </c>
      <c r="Q1870" s="2">
        <v>1708.1</v>
      </c>
      <c r="R1870" s="2">
        <v>356.1</v>
      </c>
      <c r="S1870" s="2" t="s">
        <v>5269</v>
      </c>
      <c r="T1870" s="2">
        <v>356.1</v>
      </c>
    </row>
    <row r="1871" spans="1:20">
      <c r="A1871" s="2" t="s">
        <v>4679</v>
      </c>
      <c r="B1871" s="2" t="s">
        <v>2723</v>
      </c>
      <c r="C1871" s="2" t="s">
        <v>72</v>
      </c>
      <c r="D1871" s="2" t="s">
        <v>224</v>
      </c>
      <c r="E1871" s="2">
        <v>737.6</v>
      </c>
      <c r="F1871" s="2">
        <v>736.9</v>
      </c>
      <c r="G1871" s="2">
        <v>731.4</v>
      </c>
      <c r="H1871" s="2">
        <v>732.8</v>
      </c>
      <c r="I1871" s="2">
        <v>896.2</v>
      </c>
      <c r="J1871" s="2">
        <v>1019</v>
      </c>
      <c r="K1871" s="2">
        <v>1267.2</v>
      </c>
      <c r="L1871" s="2">
        <v>1485.8</v>
      </c>
      <c r="M1871" s="2">
        <v>1582.3</v>
      </c>
      <c r="N1871" s="2">
        <v>1591.2</v>
      </c>
      <c r="O1871" s="2">
        <v>1602.2</v>
      </c>
      <c r="P1871" s="2">
        <v>1658.5</v>
      </c>
      <c r="Q1871" s="2">
        <v>1665.8</v>
      </c>
      <c r="R1871" s="2">
        <v>412.7</v>
      </c>
      <c r="S1871" s="2" t="s">
        <v>5269</v>
      </c>
      <c r="T1871" s="2">
        <v>412.7</v>
      </c>
    </row>
    <row r="1872" spans="1:20">
      <c r="A1872" s="2" t="s">
        <v>4680</v>
      </c>
      <c r="B1872" s="2" t="s">
        <v>2724</v>
      </c>
      <c r="C1872" s="2" t="s">
        <v>72</v>
      </c>
      <c r="D1872" s="2" t="s">
        <v>224</v>
      </c>
      <c r="E1872" s="2">
        <v>697.6</v>
      </c>
      <c r="F1872" s="2">
        <v>699.3</v>
      </c>
      <c r="G1872" s="2">
        <v>687.9</v>
      </c>
      <c r="H1872" s="2">
        <v>682.6</v>
      </c>
      <c r="I1872" s="2">
        <v>881.5</v>
      </c>
      <c r="J1872" s="2">
        <v>1007.8</v>
      </c>
      <c r="K1872" s="2">
        <v>1253.5</v>
      </c>
      <c r="L1872" s="2">
        <v>1474.5</v>
      </c>
      <c r="M1872" s="2">
        <v>1568.6</v>
      </c>
      <c r="N1872" s="2">
        <v>1577.5</v>
      </c>
      <c r="O1872" s="2">
        <v>1589.1</v>
      </c>
      <c r="P1872" s="2">
        <v>1653.8</v>
      </c>
      <c r="Q1872" s="2">
        <v>1661</v>
      </c>
      <c r="R1872" s="2">
        <v>469.6</v>
      </c>
      <c r="S1872" s="2" t="s">
        <v>5269</v>
      </c>
      <c r="T1872" s="2">
        <v>469.6</v>
      </c>
    </row>
    <row r="1873" spans="1:20">
      <c r="A1873" s="2" t="s">
        <v>4681</v>
      </c>
      <c r="B1873" s="2" t="s">
        <v>2725</v>
      </c>
      <c r="C1873" s="2" t="s">
        <v>72</v>
      </c>
      <c r="D1873" s="2" t="s">
        <v>224</v>
      </c>
      <c r="E1873" s="2">
        <v>1140.9000000000001</v>
      </c>
      <c r="F1873" s="2">
        <v>1140.3</v>
      </c>
      <c r="G1873" s="2">
        <v>1134.5</v>
      </c>
      <c r="H1873" s="2">
        <v>1134.8</v>
      </c>
      <c r="I1873" s="2">
        <v>1288.5999999999999</v>
      </c>
      <c r="J1873" s="2">
        <v>1403.9</v>
      </c>
      <c r="K1873" s="2">
        <v>1647.8</v>
      </c>
      <c r="L1873" s="2">
        <v>1858.6</v>
      </c>
      <c r="M1873" s="2">
        <v>1956.9</v>
      </c>
      <c r="N1873" s="2">
        <v>1965.6</v>
      </c>
      <c r="O1873" s="2">
        <v>1975.5</v>
      </c>
      <c r="P1873" s="2">
        <v>2016.4</v>
      </c>
      <c r="Q1873" s="2">
        <v>2023.9</v>
      </c>
      <c r="R1873" s="2">
        <v>11.3</v>
      </c>
      <c r="S1873" s="2" t="s">
        <v>5269</v>
      </c>
      <c r="T1873" s="2">
        <v>11.3</v>
      </c>
    </row>
    <row r="1874" spans="1:20">
      <c r="A1874" s="2" t="s">
        <v>4682</v>
      </c>
      <c r="B1874" s="2" t="s">
        <v>2726</v>
      </c>
      <c r="C1874" s="2" t="s">
        <v>72</v>
      </c>
      <c r="D1874" s="2" t="s">
        <v>224</v>
      </c>
      <c r="E1874" s="2">
        <v>1202.0999999999999</v>
      </c>
      <c r="F1874" s="2">
        <v>1201</v>
      </c>
      <c r="G1874" s="2">
        <v>1196.4000000000001</v>
      </c>
      <c r="H1874" s="2">
        <v>1198</v>
      </c>
      <c r="I1874" s="2">
        <v>1340.7</v>
      </c>
      <c r="J1874" s="2">
        <v>1452.2</v>
      </c>
      <c r="K1874" s="2">
        <v>1692.8</v>
      </c>
      <c r="L1874" s="2">
        <v>1899.5</v>
      </c>
      <c r="M1874" s="2">
        <v>1997.9</v>
      </c>
      <c r="N1874" s="2">
        <v>2006.5</v>
      </c>
      <c r="O1874" s="2">
        <v>2015.9</v>
      </c>
      <c r="P1874" s="2">
        <v>2051.4</v>
      </c>
      <c r="Q1874" s="2">
        <v>2058.9</v>
      </c>
      <c r="R1874" s="2">
        <v>81.8</v>
      </c>
      <c r="S1874" s="2" t="s">
        <v>5269</v>
      </c>
      <c r="T1874" s="2">
        <v>81.8</v>
      </c>
    </row>
    <row r="1875" spans="1:20">
      <c r="A1875" s="2" t="s">
        <v>4683</v>
      </c>
      <c r="B1875" s="2" t="s">
        <v>2727</v>
      </c>
      <c r="C1875" s="2" t="s">
        <v>72</v>
      </c>
      <c r="D1875" s="2" t="s">
        <v>224</v>
      </c>
      <c r="E1875" s="2">
        <v>597.1</v>
      </c>
      <c r="F1875" s="2">
        <v>598.5</v>
      </c>
      <c r="G1875" s="2">
        <v>589.29999999999995</v>
      </c>
      <c r="H1875" s="2">
        <v>594.5</v>
      </c>
      <c r="I1875" s="2">
        <v>784.2</v>
      </c>
      <c r="J1875" s="2">
        <v>910.3</v>
      </c>
      <c r="K1875" s="2">
        <v>1153.9000000000001</v>
      </c>
      <c r="L1875" s="2">
        <v>1375</v>
      </c>
      <c r="M1875" s="2">
        <v>1468.5</v>
      </c>
      <c r="N1875" s="2">
        <v>1477.5</v>
      </c>
      <c r="O1875" s="2">
        <v>1489.1</v>
      </c>
      <c r="P1875" s="2">
        <v>1555.9</v>
      </c>
      <c r="Q1875" s="2">
        <v>1563</v>
      </c>
      <c r="R1875" s="2">
        <v>554.29999999999995</v>
      </c>
      <c r="S1875" s="2" t="s">
        <v>5269</v>
      </c>
      <c r="T1875" s="2">
        <v>554.29999999999995</v>
      </c>
    </row>
    <row r="1876" spans="1:20">
      <c r="A1876" s="2" t="s">
        <v>4684</v>
      </c>
      <c r="B1876" s="2" t="s">
        <v>2728</v>
      </c>
      <c r="C1876" s="2" t="s">
        <v>72</v>
      </c>
      <c r="D1876" s="2" t="s">
        <v>224</v>
      </c>
      <c r="E1876" s="2">
        <v>947.1</v>
      </c>
      <c r="F1876" s="2">
        <v>947.4</v>
      </c>
      <c r="G1876" s="2">
        <v>939.1</v>
      </c>
      <c r="H1876" s="2">
        <v>936.7</v>
      </c>
      <c r="I1876" s="2">
        <v>1112.7</v>
      </c>
      <c r="J1876" s="2">
        <v>1235</v>
      </c>
      <c r="K1876" s="2">
        <v>1483</v>
      </c>
      <c r="L1876" s="2">
        <v>1700.6</v>
      </c>
      <c r="M1876" s="2">
        <v>1797.6</v>
      </c>
      <c r="N1876" s="2">
        <v>1806.5</v>
      </c>
      <c r="O1876" s="2">
        <v>1817.3</v>
      </c>
      <c r="P1876" s="2">
        <v>1870.3</v>
      </c>
      <c r="Q1876" s="2">
        <v>1877.7</v>
      </c>
      <c r="R1876" s="2">
        <v>222.2</v>
      </c>
      <c r="S1876" s="2" t="s">
        <v>5269</v>
      </c>
      <c r="T1876" s="2">
        <v>222.2</v>
      </c>
    </row>
    <row r="1877" spans="1:20">
      <c r="A1877" s="2" t="s">
        <v>4685</v>
      </c>
      <c r="B1877" s="2" t="s">
        <v>2729</v>
      </c>
      <c r="C1877" s="2" t="s">
        <v>72</v>
      </c>
      <c r="D1877" s="2" t="s">
        <v>224</v>
      </c>
      <c r="E1877" s="2">
        <v>1017.9</v>
      </c>
      <c r="F1877" s="2">
        <v>1016.7</v>
      </c>
      <c r="G1877" s="2">
        <v>1012.6</v>
      </c>
      <c r="H1877" s="2">
        <v>1014.7</v>
      </c>
      <c r="I1877" s="2">
        <v>1156.4000000000001</v>
      </c>
      <c r="J1877" s="2">
        <v>1269.4000000000001</v>
      </c>
      <c r="K1877" s="2">
        <v>1511.9</v>
      </c>
      <c r="L1877" s="2">
        <v>1721.4</v>
      </c>
      <c r="M1877" s="2">
        <v>1819.7</v>
      </c>
      <c r="N1877" s="2">
        <v>1828.5</v>
      </c>
      <c r="O1877" s="2">
        <v>1838.2</v>
      </c>
      <c r="P1877" s="2">
        <v>1878.3</v>
      </c>
      <c r="Q1877" s="2">
        <v>1885.8</v>
      </c>
      <c r="R1877" s="2">
        <v>149.19999999999999</v>
      </c>
      <c r="S1877" s="2" t="s">
        <v>5269</v>
      </c>
      <c r="T1877" s="2">
        <v>149.19999999999999</v>
      </c>
    </row>
    <row r="1878" spans="1:20">
      <c r="A1878" s="2" t="s">
        <v>4686</v>
      </c>
      <c r="B1878" s="2" t="s">
        <v>2730</v>
      </c>
      <c r="C1878" s="2" t="s">
        <v>72</v>
      </c>
      <c r="D1878" s="2" t="s">
        <v>224</v>
      </c>
      <c r="E1878" s="2">
        <v>1109.0999999999999</v>
      </c>
      <c r="F1878" s="2">
        <v>1107.5</v>
      </c>
      <c r="G1878" s="2">
        <v>1104.2</v>
      </c>
      <c r="H1878" s="2">
        <v>1107.0999999999999</v>
      </c>
      <c r="I1878" s="2">
        <v>1240.2</v>
      </c>
      <c r="J1878" s="2">
        <v>1349.3</v>
      </c>
      <c r="K1878" s="2">
        <v>1588.2</v>
      </c>
      <c r="L1878" s="2">
        <v>1793.4</v>
      </c>
      <c r="M1878" s="2">
        <v>1891.8</v>
      </c>
      <c r="N1878" s="2">
        <v>1900.4</v>
      </c>
      <c r="O1878" s="2">
        <v>1909.7</v>
      </c>
      <c r="P1878" s="2">
        <v>1944.2</v>
      </c>
      <c r="Q1878" s="2">
        <v>1951.7</v>
      </c>
      <c r="R1878" s="2">
        <v>117.3</v>
      </c>
      <c r="S1878" s="2" t="s">
        <v>5269</v>
      </c>
      <c r="T1878" s="2">
        <v>117.3</v>
      </c>
    </row>
    <row r="1879" spans="1:20">
      <c r="A1879" s="2" t="s">
        <v>4687</v>
      </c>
      <c r="B1879" s="2" t="s">
        <v>2732</v>
      </c>
      <c r="C1879" s="2" t="s">
        <v>72</v>
      </c>
      <c r="D1879" s="2" t="s">
        <v>224</v>
      </c>
      <c r="E1879" s="2">
        <v>825.5</v>
      </c>
      <c r="F1879" s="2">
        <v>824.2</v>
      </c>
      <c r="G1879" s="2">
        <v>820.4</v>
      </c>
      <c r="H1879" s="2">
        <v>823.2</v>
      </c>
      <c r="I1879" s="2">
        <v>968.7</v>
      </c>
      <c r="J1879" s="2">
        <v>1086.0999999999999</v>
      </c>
      <c r="K1879" s="2">
        <v>1332.3</v>
      </c>
      <c r="L1879" s="2">
        <v>1547</v>
      </c>
      <c r="M1879" s="2">
        <v>1644.7</v>
      </c>
      <c r="N1879" s="2">
        <v>1653.6</v>
      </c>
      <c r="O1879" s="2">
        <v>1664</v>
      </c>
      <c r="P1879" s="2">
        <v>1712.7</v>
      </c>
      <c r="Q1879" s="2">
        <v>1720.1</v>
      </c>
      <c r="R1879" s="2">
        <v>330.2</v>
      </c>
      <c r="S1879" s="2" t="s">
        <v>5269</v>
      </c>
      <c r="T1879" s="2">
        <v>330.2</v>
      </c>
    </row>
    <row r="1880" spans="1:20">
      <c r="A1880" s="2" t="s">
        <v>4688</v>
      </c>
      <c r="B1880" s="2" t="s">
        <v>2734</v>
      </c>
      <c r="C1880" s="2" t="s">
        <v>72</v>
      </c>
      <c r="D1880" s="2" t="s">
        <v>224</v>
      </c>
      <c r="E1880" s="2">
        <v>1143.0999999999999</v>
      </c>
      <c r="F1880" s="2">
        <v>1141.5999999999999</v>
      </c>
      <c r="G1880" s="2">
        <v>1138.3</v>
      </c>
      <c r="H1880" s="2">
        <v>1141.0999999999999</v>
      </c>
      <c r="I1880" s="2">
        <v>1273.8</v>
      </c>
      <c r="J1880" s="2">
        <v>1382.5</v>
      </c>
      <c r="K1880" s="2">
        <v>1620.8</v>
      </c>
      <c r="L1880" s="2">
        <v>1825.2</v>
      </c>
      <c r="M1880" s="2">
        <v>1923.6</v>
      </c>
      <c r="N1880" s="2">
        <v>1932.2</v>
      </c>
      <c r="O1880" s="2">
        <v>1941.4</v>
      </c>
      <c r="P1880" s="2">
        <v>1974.8</v>
      </c>
      <c r="Q1880" s="2">
        <v>1982.2</v>
      </c>
      <c r="R1880" s="2">
        <v>112.9</v>
      </c>
      <c r="S1880" s="2" t="s">
        <v>5269</v>
      </c>
      <c r="T1880" s="2">
        <v>112.9</v>
      </c>
    </row>
    <row r="1881" spans="1:20">
      <c r="A1881" s="2" t="s">
        <v>4689</v>
      </c>
      <c r="B1881" s="2" t="s">
        <v>2735</v>
      </c>
      <c r="C1881" s="2" t="s">
        <v>72</v>
      </c>
      <c r="D1881" s="2" t="s">
        <v>224</v>
      </c>
      <c r="E1881" s="2">
        <v>981.6</v>
      </c>
      <c r="F1881" s="2">
        <v>982.1</v>
      </c>
      <c r="G1881" s="2">
        <v>973.4</v>
      </c>
      <c r="H1881" s="2">
        <v>970.6</v>
      </c>
      <c r="I1881" s="2">
        <v>1148.5</v>
      </c>
      <c r="J1881" s="2">
        <v>1270.9000000000001</v>
      </c>
      <c r="K1881" s="2">
        <v>1518.9</v>
      </c>
      <c r="L1881" s="2">
        <v>1736.7</v>
      </c>
      <c r="M1881" s="2">
        <v>1833.6</v>
      </c>
      <c r="N1881" s="2">
        <v>1842.5</v>
      </c>
      <c r="O1881" s="2">
        <v>1853.3</v>
      </c>
      <c r="P1881" s="2">
        <v>1906.3</v>
      </c>
      <c r="Q1881" s="2">
        <v>1913.7</v>
      </c>
      <c r="R1881" s="2">
        <v>199.7</v>
      </c>
      <c r="S1881" s="2" t="s">
        <v>5269</v>
      </c>
      <c r="T1881" s="2">
        <v>199.7</v>
      </c>
    </row>
    <row r="1882" spans="1:20">
      <c r="A1882" s="2" t="s">
        <v>4690</v>
      </c>
      <c r="B1882" s="2" t="s">
        <v>2737</v>
      </c>
      <c r="C1882" s="2" t="s">
        <v>72</v>
      </c>
      <c r="D1882" s="2" t="s">
        <v>224</v>
      </c>
      <c r="E1882" s="2">
        <v>1114.5999999999999</v>
      </c>
      <c r="F1882" s="2">
        <v>1114.5999999999999</v>
      </c>
      <c r="G1882" s="2">
        <v>1107.0999999999999</v>
      </c>
      <c r="H1882" s="2">
        <v>1105.4000000000001</v>
      </c>
      <c r="I1882" s="2">
        <v>1273.5999999999999</v>
      </c>
      <c r="J1882" s="2">
        <v>1393.1</v>
      </c>
      <c r="K1882" s="2">
        <v>1639.8</v>
      </c>
      <c r="L1882" s="2">
        <v>1854.6</v>
      </c>
      <c r="M1882" s="2">
        <v>1952.4</v>
      </c>
      <c r="N1882" s="2">
        <v>1961.3</v>
      </c>
      <c r="O1882" s="2">
        <v>1971.6</v>
      </c>
      <c r="P1882" s="2">
        <v>2018.6</v>
      </c>
      <c r="Q1882" s="2">
        <v>2026</v>
      </c>
      <c r="R1882" s="2">
        <v>80.099999999999994</v>
      </c>
      <c r="S1882" s="2" t="s">
        <v>5269</v>
      </c>
      <c r="T1882" s="2">
        <v>80.099999999999994</v>
      </c>
    </row>
    <row r="1883" spans="1:20">
      <c r="A1883" s="2" t="s">
        <v>4691</v>
      </c>
      <c r="B1883" s="2" t="s">
        <v>2738</v>
      </c>
      <c r="C1883" s="2" t="s">
        <v>72</v>
      </c>
      <c r="D1883" s="2" t="s">
        <v>224</v>
      </c>
      <c r="E1883" s="2">
        <v>1071.8</v>
      </c>
      <c r="F1883" s="2">
        <v>1069</v>
      </c>
      <c r="G1883" s="2">
        <v>1069.5</v>
      </c>
      <c r="H1883" s="2">
        <v>1076.2</v>
      </c>
      <c r="I1883" s="2">
        <v>1173.0999999999999</v>
      </c>
      <c r="J1883" s="2">
        <v>1270</v>
      </c>
      <c r="K1883" s="2">
        <v>1497.1</v>
      </c>
      <c r="L1883" s="2">
        <v>1691.6</v>
      </c>
      <c r="M1883" s="2">
        <v>1789.4</v>
      </c>
      <c r="N1883" s="2">
        <v>1797.7</v>
      </c>
      <c r="O1883" s="2">
        <v>1806</v>
      </c>
      <c r="P1883" s="2">
        <v>1830.7</v>
      </c>
      <c r="Q1883" s="2">
        <v>1838.1</v>
      </c>
      <c r="R1883" s="2">
        <v>272.8</v>
      </c>
      <c r="S1883" s="2" t="s">
        <v>5269</v>
      </c>
      <c r="T1883" s="2">
        <v>272.8</v>
      </c>
    </row>
    <row r="1884" spans="1:20">
      <c r="A1884" s="2" t="s">
        <v>4692</v>
      </c>
      <c r="B1884" s="2" t="s">
        <v>2739</v>
      </c>
      <c r="C1884" s="2" t="s">
        <v>72</v>
      </c>
      <c r="D1884" s="2" t="s">
        <v>224</v>
      </c>
      <c r="E1884" s="2">
        <v>1143.2</v>
      </c>
      <c r="F1884" s="2">
        <v>1142.5999999999999</v>
      </c>
      <c r="G1884" s="2">
        <v>1136.5999999999999</v>
      </c>
      <c r="H1884" s="2">
        <v>1136.5999999999999</v>
      </c>
      <c r="I1884" s="2">
        <v>1292.2</v>
      </c>
      <c r="J1884" s="2">
        <v>1408</v>
      </c>
      <c r="K1884" s="2">
        <v>1652.4</v>
      </c>
      <c r="L1884" s="2">
        <v>1863.6</v>
      </c>
      <c r="M1884" s="2">
        <v>1961.9</v>
      </c>
      <c r="N1884" s="2">
        <v>1970.6</v>
      </c>
      <c r="O1884" s="2">
        <v>1980.5</v>
      </c>
      <c r="P1884" s="2">
        <v>2022.1</v>
      </c>
      <c r="Q1884" s="2">
        <v>2029.6</v>
      </c>
      <c r="R1884" s="2">
        <v>7.7</v>
      </c>
      <c r="S1884" s="2" t="s">
        <v>5269</v>
      </c>
      <c r="T1884" s="2">
        <v>7.7</v>
      </c>
    </row>
    <row r="1885" spans="1:20">
      <c r="A1885" s="2" t="s">
        <v>4693</v>
      </c>
      <c r="B1885" s="2" t="s">
        <v>2740</v>
      </c>
      <c r="C1885" s="2" t="s">
        <v>72</v>
      </c>
      <c r="D1885" s="2" t="s">
        <v>224</v>
      </c>
      <c r="E1885" s="2">
        <v>1140.4000000000001</v>
      </c>
      <c r="F1885" s="2">
        <v>1139.8</v>
      </c>
      <c r="G1885" s="2">
        <v>1134</v>
      </c>
      <c r="H1885" s="2">
        <v>1134.3</v>
      </c>
      <c r="I1885" s="2">
        <v>1288</v>
      </c>
      <c r="J1885" s="2">
        <v>1403.2</v>
      </c>
      <c r="K1885" s="2">
        <v>1647.1</v>
      </c>
      <c r="L1885" s="2">
        <v>1857.9</v>
      </c>
      <c r="M1885" s="2">
        <v>1956.2</v>
      </c>
      <c r="N1885" s="2">
        <v>1964.9</v>
      </c>
      <c r="O1885" s="2">
        <v>1974.8</v>
      </c>
      <c r="P1885" s="2">
        <v>2015.7</v>
      </c>
      <c r="Q1885" s="2">
        <v>2023.2</v>
      </c>
      <c r="R1885" s="2">
        <v>12.1</v>
      </c>
      <c r="S1885" s="2" t="s">
        <v>5269</v>
      </c>
      <c r="T1885" s="2">
        <v>12.1</v>
      </c>
    </row>
    <row r="1886" spans="1:20">
      <c r="A1886" s="2" t="s">
        <v>4694</v>
      </c>
      <c r="B1886" s="2" t="s">
        <v>2741</v>
      </c>
      <c r="C1886" s="2" t="s">
        <v>72</v>
      </c>
      <c r="D1886" s="2" t="s">
        <v>224</v>
      </c>
      <c r="E1886" s="2">
        <v>1081.4000000000001</v>
      </c>
      <c r="F1886" s="2">
        <v>1082.5</v>
      </c>
      <c r="G1886" s="2">
        <v>1072.4000000000001</v>
      </c>
      <c r="H1886" s="2">
        <v>1067.8</v>
      </c>
      <c r="I1886" s="2">
        <v>1254.5999999999999</v>
      </c>
      <c r="J1886" s="2">
        <v>1378.4</v>
      </c>
      <c r="K1886" s="2">
        <v>1626.6</v>
      </c>
      <c r="L1886" s="2">
        <v>1845.5</v>
      </c>
      <c r="M1886" s="2">
        <v>1941.9</v>
      </c>
      <c r="N1886" s="2">
        <v>1950.9</v>
      </c>
      <c r="O1886" s="2">
        <v>1961.9</v>
      </c>
      <c r="P1886" s="2">
        <v>2017.1</v>
      </c>
      <c r="Q1886" s="2">
        <v>2024.4</v>
      </c>
      <c r="R1886" s="2">
        <v>196.3</v>
      </c>
      <c r="S1886" s="2" t="s">
        <v>5269</v>
      </c>
      <c r="T1886" s="2">
        <v>196.3</v>
      </c>
    </row>
    <row r="1887" spans="1:20">
      <c r="A1887" s="2" t="s">
        <v>4695</v>
      </c>
      <c r="B1887" s="2" t="s">
        <v>2742</v>
      </c>
      <c r="C1887" s="2" t="s">
        <v>72</v>
      </c>
      <c r="D1887" s="2" t="s">
        <v>224</v>
      </c>
      <c r="E1887" s="2">
        <v>912.1</v>
      </c>
      <c r="F1887" s="2">
        <v>910.2</v>
      </c>
      <c r="G1887" s="2">
        <v>908.1</v>
      </c>
      <c r="H1887" s="2">
        <v>912.4</v>
      </c>
      <c r="I1887" s="2">
        <v>1039.5</v>
      </c>
      <c r="J1887" s="2">
        <v>1150</v>
      </c>
      <c r="K1887" s="2">
        <v>1391.3</v>
      </c>
      <c r="L1887" s="2">
        <v>1600.2</v>
      </c>
      <c r="M1887" s="2">
        <v>1698.6</v>
      </c>
      <c r="N1887" s="2">
        <v>1707.3</v>
      </c>
      <c r="O1887" s="2">
        <v>1717</v>
      </c>
      <c r="P1887" s="2">
        <v>1757.4</v>
      </c>
      <c r="Q1887" s="2">
        <v>1764.9</v>
      </c>
      <c r="R1887" s="2">
        <v>270</v>
      </c>
      <c r="S1887" s="2" t="s">
        <v>5269</v>
      </c>
      <c r="T1887" s="2">
        <v>270</v>
      </c>
    </row>
    <row r="1888" spans="1:20">
      <c r="A1888" s="2" t="s">
        <v>4696</v>
      </c>
      <c r="B1888" s="2" t="s">
        <v>2743</v>
      </c>
      <c r="C1888" s="2" t="s">
        <v>72</v>
      </c>
      <c r="D1888" s="2" t="s">
        <v>224</v>
      </c>
      <c r="E1888" s="2">
        <v>758.5</v>
      </c>
      <c r="F1888" s="2">
        <v>759.1</v>
      </c>
      <c r="G1888" s="2">
        <v>750.4</v>
      </c>
      <c r="H1888" s="2">
        <v>748</v>
      </c>
      <c r="I1888" s="2">
        <v>930.7</v>
      </c>
      <c r="J1888" s="2">
        <v>1055.5</v>
      </c>
      <c r="K1888" s="2">
        <v>1303.5</v>
      </c>
      <c r="L1888" s="2">
        <v>1523.4</v>
      </c>
      <c r="M1888" s="2">
        <v>1619.1</v>
      </c>
      <c r="N1888" s="2">
        <v>1628</v>
      </c>
      <c r="O1888" s="2">
        <v>1639.3</v>
      </c>
      <c r="P1888" s="2">
        <v>1698.6</v>
      </c>
      <c r="Q1888" s="2">
        <v>1705.9</v>
      </c>
      <c r="R1888" s="2">
        <v>398.6</v>
      </c>
      <c r="S1888" s="2" t="s">
        <v>5269</v>
      </c>
      <c r="T1888" s="2">
        <v>398.6</v>
      </c>
    </row>
    <row r="1889" spans="1:20">
      <c r="A1889" s="2" t="s">
        <v>4697</v>
      </c>
      <c r="B1889" s="2" t="s">
        <v>2745</v>
      </c>
      <c r="C1889" s="2" t="s">
        <v>72</v>
      </c>
      <c r="D1889" s="2" t="s">
        <v>224</v>
      </c>
      <c r="E1889" s="2">
        <v>689.8</v>
      </c>
      <c r="F1889" s="2">
        <v>690.2</v>
      </c>
      <c r="G1889" s="2">
        <v>682.1</v>
      </c>
      <c r="H1889" s="2">
        <v>681</v>
      </c>
      <c r="I1889" s="2">
        <v>863.6</v>
      </c>
      <c r="J1889" s="2">
        <v>989.3</v>
      </c>
      <c r="K1889" s="2">
        <v>1236.5999999999999</v>
      </c>
      <c r="L1889" s="2">
        <v>1457.1</v>
      </c>
      <c r="M1889" s="2">
        <v>1552.2</v>
      </c>
      <c r="N1889" s="2">
        <v>1561.2</v>
      </c>
      <c r="O1889" s="2">
        <v>1572.5</v>
      </c>
      <c r="P1889" s="2">
        <v>1634.1</v>
      </c>
      <c r="Q1889" s="2">
        <v>1641.3</v>
      </c>
      <c r="R1889" s="2">
        <v>462.8</v>
      </c>
      <c r="S1889" s="2" t="s">
        <v>5269</v>
      </c>
      <c r="T1889" s="2">
        <v>462.8</v>
      </c>
    </row>
    <row r="1890" spans="1:20">
      <c r="A1890" s="2" t="s">
        <v>4698</v>
      </c>
      <c r="B1890" s="2" t="s">
        <v>2746</v>
      </c>
      <c r="C1890" s="2" t="s">
        <v>72</v>
      </c>
      <c r="D1890" s="2" t="s">
        <v>224</v>
      </c>
      <c r="E1890" s="2">
        <v>1167</v>
      </c>
      <c r="F1890" s="2">
        <v>1166.4000000000001</v>
      </c>
      <c r="G1890" s="2">
        <v>1160.5</v>
      </c>
      <c r="H1890" s="2">
        <v>1160.7</v>
      </c>
      <c r="I1890" s="2">
        <v>1315</v>
      </c>
      <c r="J1890" s="2">
        <v>1430.3</v>
      </c>
      <c r="K1890" s="2">
        <v>1674.1</v>
      </c>
      <c r="L1890" s="2">
        <v>1884.8</v>
      </c>
      <c r="M1890" s="2">
        <v>1983.1</v>
      </c>
      <c r="N1890" s="2">
        <v>1991.8</v>
      </c>
      <c r="O1890" s="2">
        <v>2001.7</v>
      </c>
      <c r="P1890" s="2">
        <v>2042.3</v>
      </c>
      <c r="Q1890" s="2">
        <v>2049.6999999999998</v>
      </c>
      <c r="R1890" s="2">
        <v>17</v>
      </c>
      <c r="S1890" s="2" t="s">
        <v>5269</v>
      </c>
      <c r="T1890" s="2">
        <v>17</v>
      </c>
    </row>
    <row r="1891" spans="1:20">
      <c r="A1891" s="2" t="s">
        <v>4699</v>
      </c>
      <c r="B1891" s="2" t="s">
        <v>2747</v>
      </c>
      <c r="C1891" s="2" t="s">
        <v>72</v>
      </c>
      <c r="D1891" s="2" t="s">
        <v>224</v>
      </c>
      <c r="E1891" s="2">
        <v>664.9</v>
      </c>
      <c r="F1891" s="2">
        <v>668.5</v>
      </c>
      <c r="G1891" s="2">
        <v>653.29999999999995</v>
      </c>
      <c r="H1891" s="2">
        <v>642.29999999999995</v>
      </c>
      <c r="I1891" s="2">
        <v>855.6</v>
      </c>
      <c r="J1891" s="2">
        <v>980.8</v>
      </c>
      <c r="K1891" s="2">
        <v>1221.0999999999999</v>
      </c>
      <c r="L1891" s="2">
        <v>1441.9</v>
      </c>
      <c r="M1891" s="2">
        <v>1533.9</v>
      </c>
      <c r="N1891" s="2">
        <v>1542.9</v>
      </c>
      <c r="O1891" s="2">
        <v>1554.8</v>
      </c>
      <c r="P1891" s="2">
        <v>1624.7</v>
      </c>
      <c r="Q1891" s="2">
        <v>1631.7</v>
      </c>
      <c r="R1891" s="2">
        <v>529.1</v>
      </c>
      <c r="S1891" s="2" t="s">
        <v>5269</v>
      </c>
      <c r="T1891" s="2">
        <v>529.1</v>
      </c>
    </row>
    <row r="1892" spans="1:20">
      <c r="A1892" s="2" t="s">
        <v>4700</v>
      </c>
      <c r="B1892" s="2" t="s">
        <v>2748</v>
      </c>
      <c r="C1892" s="2" t="s">
        <v>72</v>
      </c>
      <c r="D1892" s="2" t="s">
        <v>224</v>
      </c>
      <c r="E1892" s="2">
        <v>913.9</v>
      </c>
      <c r="F1892" s="2">
        <v>912</v>
      </c>
      <c r="G1892" s="2">
        <v>909.8</v>
      </c>
      <c r="H1892" s="2">
        <v>914.1</v>
      </c>
      <c r="I1892" s="2">
        <v>1041.7</v>
      </c>
      <c r="J1892" s="2">
        <v>1152.3</v>
      </c>
      <c r="K1892" s="2">
        <v>1393.6</v>
      </c>
      <c r="L1892" s="2">
        <v>1602.5</v>
      </c>
      <c r="M1892" s="2">
        <v>1700.9</v>
      </c>
      <c r="N1892" s="2">
        <v>1709.6</v>
      </c>
      <c r="O1892" s="2">
        <v>1719.3</v>
      </c>
      <c r="P1892" s="2">
        <v>1759.7</v>
      </c>
      <c r="Q1892" s="2">
        <v>1767.2</v>
      </c>
      <c r="R1892" s="2">
        <v>267.7</v>
      </c>
      <c r="S1892" s="2" t="s">
        <v>5269</v>
      </c>
      <c r="T1892" s="2">
        <v>267.7</v>
      </c>
    </row>
    <row r="1893" spans="1:20">
      <c r="A1893" s="2" t="s">
        <v>4701</v>
      </c>
      <c r="B1893" s="2" t="s">
        <v>2749</v>
      </c>
      <c r="C1893" s="2" t="s">
        <v>72</v>
      </c>
      <c r="D1893" s="2" t="s">
        <v>224</v>
      </c>
      <c r="E1893" s="2">
        <v>1018.3</v>
      </c>
      <c r="F1893" s="2">
        <v>1018.8</v>
      </c>
      <c r="G1893" s="2">
        <v>1010.2</v>
      </c>
      <c r="H1893" s="2">
        <v>1007.2</v>
      </c>
      <c r="I1893" s="2">
        <v>1185</v>
      </c>
      <c r="J1893" s="2">
        <v>1307.2</v>
      </c>
      <c r="K1893" s="2">
        <v>1555.1</v>
      </c>
      <c r="L1893" s="2">
        <v>1772.7</v>
      </c>
      <c r="M1893" s="2">
        <v>1869.7</v>
      </c>
      <c r="N1893" s="2">
        <v>1878.6</v>
      </c>
      <c r="O1893" s="2">
        <v>1889.4</v>
      </c>
      <c r="P1893" s="2">
        <v>1941.7</v>
      </c>
      <c r="Q1893" s="2">
        <v>1949.1</v>
      </c>
      <c r="R1893" s="2">
        <v>173.8</v>
      </c>
      <c r="S1893" s="2" t="s">
        <v>5269</v>
      </c>
      <c r="T1893" s="2">
        <v>173.8</v>
      </c>
    </row>
    <row r="1894" spans="1:20">
      <c r="A1894" s="2" t="s">
        <v>4702</v>
      </c>
      <c r="B1894" s="2" t="s">
        <v>2750</v>
      </c>
      <c r="C1894" s="2" t="s">
        <v>72</v>
      </c>
      <c r="D1894" s="2" t="s">
        <v>224</v>
      </c>
      <c r="E1894" s="2">
        <v>1061.3</v>
      </c>
      <c r="F1894" s="2">
        <v>1060</v>
      </c>
      <c r="G1894" s="2">
        <v>1056</v>
      </c>
      <c r="H1894" s="2">
        <v>1058.2</v>
      </c>
      <c r="I1894" s="2">
        <v>1198.0999999999999</v>
      </c>
      <c r="J1894" s="2">
        <v>1310</v>
      </c>
      <c r="K1894" s="2">
        <v>1551.4</v>
      </c>
      <c r="L1894" s="2">
        <v>1759.6</v>
      </c>
      <c r="M1894" s="2">
        <v>1858</v>
      </c>
      <c r="N1894" s="2">
        <v>1866.7</v>
      </c>
      <c r="O1894" s="2">
        <v>1876.3</v>
      </c>
      <c r="P1894" s="2">
        <v>1914.5</v>
      </c>
      <c r="Q1894" s="2">
        <v>1921.9</v>
      </c>
      <c r="R1894" s="2">
        <v>117.8</v>
      </c>
      <c r="S1894" s="2" t="s">
        <v>5269</v>
      </c>
      <c r="T1894" s="2">
        <v>117.8</v>
      </c>
    </row>
    <row r="1895" spans="1:20">
      <c r="A1895" s="2" t="s">
        <v>4703</v>
      </c>
      <c r="B1895" s="2" t="s">
        <v>2752</v>
      </c>
      <c r="C1895" s="2" t="s">
        <v>72</v>
      </c>
      <c r="D1895" s="2" t="s">
        <v>224</v>
      </c>
      <c r="E1895" s="2">
        <v>592.9</v>
      </c>
      <c r="F1895" s="2">
        <v>596</v>
      </c>
      <c r="G1895" s="2">
        <v>582.6</v>
      </c>
      <c r="H1895" s="2">
        <v>585.6</v>
      </c>
      <c r="I1895" s="2">
        <v>783.2</v>
      </c>
      <c r="J1895" s="2">
        <v>908.9</v>
      </c>
      <c r="K1895" s="2">
        <v>1151.3</v>
      </c>
      <c r="L1895" s="2">
        <v>1372.3</v>
      </c>
      <c r="M1895" s="2">
        <v>1465.5</v>
      </c>
      <c r="N1895" s="2">
        <v>1474.4</v>
      </c>
      <c r="O1895" s="2">
        <v>1486.1</v>
      </c>
      <c r="P1895" s="2">
        <v>1553.9</v>
      </c>
      <c r="Q1895" s="2">
        <v>1561</v>
      </c>
      <c r="R1895" s="2">
        <v>562</v>
      </c>
      <c r="S1895" s="2" t="s">
        <v>5269</v>
      </c>
      <c r="T1895" s="2">
        <v>562</v>
      </c>
    </row>
    <row r="1896" spans="1:20">
      <c r="A1896" s="2" t="s">
        <v>4704</v>
      </c>
      <c r="B1896" s="2" t="s">
        <v>2753</v>
      </c>
      <c r="C1896" s="2" t="s">
        <v>72</v>
      </c>
      <c r="D1896" s="2" t="s">
        <v>224</v>
      </c>
      <c r="E1896" s="2">
        <v>993</v>
      </c>
      <c r="F1896" s="2">
        <v>990.3</v>
      </c>
      <c r="G1896" s="2">
        <v>990.5</v>
      </c>
      <c r="H1896" s="2">
        <v>997.1</v>
      </c>
      <c r="I1896" s="2">
        <v>1099</v>
      </c>
      <c r="J1896" s="2">
        <v>1199.5</v>
      </c>
      <c r="K1896" s="2">
        <v>1431.2</v>
      </c>
      <c r="L1896" s="2">
        <v>1630.6</v>
      </c>
      <c r="M1896" s="2">
        <v>1728.8</v>
      </c>
      <c r="N1896" s="2">
        <v>1737.3</v>
      </c>
      <c r="O1896" s="2">
        <v>1746.1</v>
      </c>
      <c r="P1896" s="2">
        <v>1776.1</v>
      </c>
      <c r="Q1896" s="2">
        <v>1783.6</v>
      </c>
      <c r="R1896" s="2">
        <v>277.89999999999998</v>
      </c>
      <c r="S1896" s="2" t="s">
        <v>5269</v>
      </c>
      <c r="T1896" s="2">
        <v>277.89999999999998</v>
      </c>
    </row>
    <row r="1897" spans="1:20">
      <c r="A1897" s="2" t="s">
        <v>4705</v>
      </c>
      <c r="B1897" s="2" t="s">
        <v>2754</v>
      </c>
      <c r="C1897" s="2" t="s">
        <v>72</v>
      </c>
      <c r="D1897" s="2" t="s">
        <v>224</v>
      </c>
      <c r="E1897" s="2">
        <v>1138</v>
      </c>
      <c r="F1897" s="2">
        <v>1137.4000000000001</v>
      </c>
      <c r="G1897" s="2">
        <v>1131.4000000000001</v>
      </c>
      <c r="H1897" s="2">
        <v>1131.4000000000001</v>
      </c>
      <c r="I1897" s="2">
        <v>1287.0999999999999</v>
      </c>
      <c r="J1897" s="2">
        <v>1402.9</v>
      </c>
      <c r="K1897" s="2">
        <v>1647.3</v>
      </c>
      <c r="L1897" s="2">
        <v>1858.6</v>
      </c>
      <c r="M1897" s="2">
        <v>1956.9</v>
      </c>
      <c r="N1897" s="2">
        <v>1965.6</v>
      </c>
      <c r="O1897" s="2">
        <v>1975.5</v>
      </c>
      <c r="P1897" s="2">
        <v>2017.2</v>
      </c>
      <c r="Q1897" s="2">
        <v>2024.7</v>
      </c>
      <c r="R1897" s="2">
        <v>12.6</v>
      </c>
      <c r="S1897" s="2" t="s">
        <v>5269</v>
      </c>
      <c r="T1897" s="2">
        <v>12.6</v>
      </c>
    </row>
    <row r="1898" spans="1:20">
      <c r="A1898" s="2" t="s">
        <v>4706</v>
      </c>
      <c r="B1898" s="2" t="s">
        <v>2755</v>
      </c>
      <c r="C1898" s="2" t="s">
        <v>72</v>
      </c>
      <c r="D1898" s="2" t="s">
        <v>224</v>
      </c>
      <c r="E1898" s="2">
        <v>1140.2</v>
      </c>
      <c r="F1898" s="2">
        <v>1139.9000000000001</v>
      </c>
      <c r="G1898" s="2">
        <v>1133.3</v>
      </c>
      <c r="H1898" s="2">
        <v>1132.7</v>
      </c>
      <c r="I1898" s="2">
        <v>1292.8</v>
      </c>
      <c r="J1898" s="2">
        <v>1409.9</v>
      </c>
      <c r="K1898" s="2">
        <v>1655.2</v>
      </c>
      <c r="L1898" s="2">
        <v>1867.7</v>
      </c>
      <c r="M1898" s="2">
        <v>1965.8</v>
      </c>
      <c r="N1898" s="2">
        <v>1974.6</v>
      </c>
      <c r="O1898" s="2">
        <v>1984.7</v>
      </c>
      <c r="P1898" s="2">
        <v>2028</v>
      </c>
      <c r="Q1898" s="2">
        <v>2035.5</v>
      </c>
      <c r="R1898" s="2">
        <v>29.5</v>
      </c>
      <c r="S1898" s="2" t="s">
        <v>5269</v>
      </c>
      <c r="T1898" s="2">
        <v>29.5</v>
      </c>
    </row>
    <row r="1899" spans="1:20">
      <c r="A1899" s="2" t="s">
        <v>4707</v>
      </c>
      <c r="B1899" s="2" t="s">
        <v>2756</v>
      </c>
      <c r="C1899" s="2" t="s">
        <v>72</v>
      </c>
      <c r="D1899" s="2" t="s">
        <v>224</v>
      </c>
      <c r="E1899" s="2">
        <v>747.8</v>
      </c>
      <c r="F1899" s="2">
        <v>747</v>
      </c>
      <c r="G1899" s="2">
        <v>741.7</v>
      </c>
      <c r="H1899" s="2">
        <v>743.3</v>
      </c>
      <c r="I1899" s="2">
        <v>904.7</v>
      </c>
      <c r="J1899" s="2">
        <v>1026.9000000000001</v>
      </c>
      <c r="K1899" s="2">
        <v>1275</v>
      </c>
      <c r="L1899" s="2">
        <v>1493.4</v>
      </c>
      <c r="M1899" s="2">
        <v>1590</v>
      </c>
      <c r="N1899" s="2">
        <v>1598.9</v>
      </c>
      <c r="O1899" s="2">
        <v>1609.9</v>
      </c>
      <c r="P1899" s="2">
        <v>1665.3</v>
      </c>
      <c r="Q1899" s="2">
        <v>1672.6</v>
      </c>
      <c r="R1899" s="2">
        <v>402.6</v>
      </c>
      <c r="S1899" s="2" t="s">
        <v>5269</v>
      </c>
      <c r="T1899" s="2">
        <v>402.6</v>
      </c>
    </row>
    <row r="1900" spans="1:20">
      <c r="A1900" s="2" t="s">
        <v>4708</v>
      </c>
      <c r="B1900" s="2" t="s">
        <v>2758</v>
      </c>
      <c r="C1900" s="2" t="s">
        <v>72</v>
      </c>
      <c r="D1900" s="2" t="s">
        <v>224</v>
      </c>
      <c r="E1900" s="2">
        <v>1020.1</v>
      </c>
      <c r="F1900" s="2">
        <v>1020.6</v>
      </c>
      <c r="G1900" s="2">
        <v>1011.9</v>
      </c>
      <c r="H1900" s="2">
        <v>1009</v>
      </c>
      <c r="I1900" s="2">
        <v>1186.5999999999999</v>
      </c>
      <c r="J1900" s="2">
        <v>1308.8</v>
      </c>
      <c r="K1900" s="2">
        <v>1556.7</v>
      </c>
      <c r="L1900" s="2">
        <v>1774.2</v>
      </c>
      <c r="M1900" s="2">
        <v>1871.3</v>
      </c>
      <c r="N1900" s="2">
        <v>1880.2</v>
      </c>
      <c r="O1900" s="2">
        <v>1890.9</v>
      </c>
      <c r="P1900" s="2">
        <v>1943.1</v>
      </c>
      <c r="Q1900" s="2">
        <v>1950.5</v>
      </c>
      <c r="R1900" s="2">
        <v>172</v>
      </c>
      <c r="S1900" s="2" t="s">
        <v>5269</v>
      </c>
      <c r="T1900" s="2">
        <v>172</v>
      </c>
    </row>
    <row r="1901" spans="1:20">
      <c r="A1901" s="2" t="s">
        <v>4709</v>
      </c>
      <c r="B1901" s="2" t="s">
        <v>2759</v>
      </c>
      <c r="C1901" s="2" t="s">
        <v>72</v>
      </c>
      <c r="D1901" s="2" t="s">
        <v>224</v>
      </c>
      <c r="E1901" s="2">
        <v>911.6</v>
      </c>
      <c r="F1901" s="2">
        <v>909.7</v>
      </c>
      <c r="G1901" s="2">
        <v>907.6</v>
      </c>
      <c r="H1901" s="2">
        <v>912</v>
      </c>
      <c r="I1901" s="2">
        <v>1038.8</v>
      </c>
      <c r="J1901" s="2">
        <v>1149.3</v>
      </c>
      <c r="K1901" s="2">
        <v>1390.5</v>
      </c>
      <c r="L1901" s="2">
        <v>1599.4</v>
      </c>
      <c r="M1901" s="2">
        <v>1697.8</v>
      </c>
      <c r="N1901" s="2">
        <v>1706.5</v>
      </c>
      <c r="O1901" s="2">
        <v>1716.2</v>
      </c>
      <c r="P1901" s="2">
        <v>1756.6</v>
      </c>
      <c r="Q1901" s="2">
        <v>1764</v>
      </c>
      <c r="R1901" s="2">
        <v>270.89999999999998</v>
      </c>
      <c r="S1901" s="2" t="s">
        <v>5269</v>
      </c>
      <c r="T1901" s="2">
        <v>270.89999999999998</v>
      </c>
    </row>
    <row r="1902" spans="1:20">
      <c r="A1902" s="2" t="s">
        <v>4710</v>
      </c>
      <c r="B1902" s="2" t="s">
        <v>2760</v>
      </c>
      <c r="C1902" s="2" t="s">
        <v>72</v>
      </c>
      <c r="D1902" s="2" t="s">
        <v>224</v>
      </c>
      <c r="E1902" s="2">
        <v>908.8</v>
      </c>
      <c r="F1902" s="2">
        <v>906.8</v>
      </c>
      <c r="G1902" s="2">
        <v>904.7</v>
      </c>
      <c r="H1902" s="2">
        <v>908.9</v>
      </c>
      <c r="I1902" s="2">
        <v>1036.9000000000001</v>
      </c>
      <c r="J1902" s="2">
        <v>1147.8</v>
      </c>
      <c r="K1902" s="2">
        <v>1389.3</v>
      </c>
      <c r="L1902" s="2">
        <v>1598.5</v>
      </c>
      <c r="M1902" s="2">
        <v>1696.9</v>
      </c>
      <c r="N1902" s="2">
        <v>1705.6</v>
      </c>
      <c r="O1902" s="2">
        <v>1715.3</v>
      </c>
      <c r="P1902" s="2">
        <v>1756.1</v>
      </c>
      <c r="Q1902" s="2">
        <v>1763.6</v>
      </c>
      <c r="R1902" s="2">
        <v>271.39999999999998</v>
      </c>
      <c r="S1902" s="2" t="s">
        <v>5269</v>
      </c>
      <c r="T1902" s="2">
        <v>271.39999999999998</v>
      </c>
    </row>
    <row r="1903" spans="1:20">
      <c r="A1903" s="2" t="s">
        <v>4711</v>
      </c>
      <c r="B1903" s="2" t="s">
        <v>2761</v>
      </c>
      <c r="C1903" s="2" t="s">
        <v>72</v>
      </c>
      <c r="D1903" s="2" t="s">
        <v>224</v>
      </c>
      <c r="E1903" s="2">
        <v>1071.3</v>
      </c>
      <c r="F1903" s="2">
        <v>1068.5</v>
      </c>
      <c r="G1903" s="2">
        <v>1068.9000000000001</v>
      </c>
      <c r="H1903" s="2">
        <v>1075.5999999999999</v>
      </c>
      <c r="I1903" s="2">
        <v>1173.2</v>
      </c>
      <c r="J1903" s="2">
        <v>1270.4000000000001</v>
      </c>
      <c r="K1903" s="2">
        <v>1497.8</v>
      </c>
      <c r="L1903" s="2">
        <v>1692.6</v>
      </c>
      <c r="M1903" s="2">
        <v>1790.4</v>
      </c>
      <c r="N1903" s="2">
        <v>1798.7</v>
      </c>
      <c r="O1903" s="2">
        <v>1807.1</v>
      </c>
      <c r="P1903" s="2">
        <v>1832</v>
      </c>
      <c r="Q1903" s="2">
        <v>1839.4</v>
      </c>
      <c r="R1903" s="2">
        <v>270</v>
      </c>
      <c r="S1903" s="2" t="s">
        <v>5269</v>
      </c>
      <c r="T1903" s="2">
        <v>270</v>
      </c>
    </row>
    <row r="1904" spans="1:20">
      <c r="A1904" s="2" t="s">
        <v>4712</v>
      </c>
      <c r="B1904" s="2" t="s">
        <v>2762</v>
      </c>
      <c r="C1904" s="2" t="s">
        <v>72</v>
      </c>
      <c r="D1904" s="2" t="s">
        <v>224</v>
      </c>
      <c r="E1904" s="2">
        <v>739.3</v>
      </c>
      <c r="F1904" s="2">
        <v>738.5</v>
      </c>
      <c r="G1904" s="2">
        <v>733.5</v>
      </c>
      <c r="H1904" s="2">
        <v>735.3</v>
      </c>
      <c r="I1904" s="2">
        <v>895.9</v>
      </c>
      <c r="J1904" s="2">
        <v>1018.2</v>
      </c>
      <c r="K1904" s="2">
        <v>1266.4000000000001</v>
      </c>
      <c r="L1904" s="2">
        <v>1484.8</v>
      </c>
      <c r="M1904" s="2">
        <v>1581.4</v>
      </c>
      <c r="N1904" s="2">
        <v>1590.3</v>
      </c>
      <c r="O1904" s="2">
        <v>1601.3</v>
      </c>
      <c r="P1904" s="2">
        <v>1657</v>
      </c>
      <c r="Q1904" s="2">
        <v>1664.3</v>
      </c>
      <c r="R1904" s="2">
        <v>411.2</v>
      </c>
      <c r="S1904" s="2" t="s">
        <v>5269</v>
      </c>
      <c r="T1904" s="2">
        <v>411.2</v>
      </c>
    </row>
    <row r="1905" spans="1:20">
      <c r="A1905" s="2" t="s">
        <v>4713</v>
      </c>
      <c r="B1905" s="2" t="s">
        <v>2764</v>
      </c>
      <c r="C1905" s="2" t="s">
        <v>72</v>
      </c>
      <c r="D1905" s="2" t="s">
        <v>224</v>
      </c>
      <c r="E1905" s="2">
        <v>1175.5</v>
      </c>
      <c r="F1905" s="2">
        <v>1174.9000000000001</v>
      </c>
      <c r="G1905" s="2">
        <v>1169</v>
      </c>
      <c r="H1905" s="2">
        <v>1169.0999999999999</v>
      </c>
      <c r="I1905" s="2">
        <v>1323.4</v>
      </c>
      <c r="J1905" s="2">
        <v>1438.7</v>
      </c>
      <c r="K1905" s="2">
        <v>1682.5</v>
      </c>
      <c r="L1905" s="2">
        <v>1893</v>
      </c>
      <c r="M1905" s="2">
        <v>1991.3</v>
      </c>
      <c r="N1905" s="2">
        <v>2000.1</v>
      </c>
      <c r="O1905" s="2">
        <v>2009.9</v>
      </c>
      <c r="P1905" s="2">
        <v>2050.3000000000002</v>
      </c>
      <c r="Q1905" s="2">
        <v>2057.8000000000002</v>
      </c>
      <c r="R1905" s="2">
        <v>25.4</v>
      </c>
      <c r="S1905" s="2" t="s">
        <v>5269</v>
      </c>
      <c r="T1905" s="2">
        <v>25.4</v>
      </c>
    </row>
    <row r="1906" spans="1:20">
      <c r="A1906" s="2" t="s">
        <v>4714</v>
      </c>
      <c r="B1906" s="2" t="s">
        <v>2765</v>
      </c>
      <c r="C1906" s="2" t="s">
        <v>72</v>
      </c>
      <c r="D1906" s="2" t="s">
        <v>224</v>
      </c>
      <c r="E1906" s="2">
        <v>1106.0999999999999</v>
      </c>
      <c r="F1906" s="2">
        <v>1104.9000000000001</v>
      </c>
      <c r="G1906" s="2">
        <v>1100.5999999999999</v>
      </c>
      <c r="H1906" s="2">
        <v>1102.4000000000001</v>
      </c>
      <c r="I1906" s="2">
        <v>1244.0999999999999</v>
      </c>
      <c r="J1906" s="2">
        <v>1356.1</v>
      </c>
      <c r="K1906" s="2">
        <v>1597.4</v>
      </c>
      <c r="L1906" s="2">
        <v>1805.2</v>
      </c>
      <c r="M1906" s="2">
        <v>1903.6</v>
      </c>
      <c r="N1906" s="2">
        <v>1912.3</v>
      </c>
      <c r="O1906" s="2">
        <v>1921.9</v>
      </c>
      <c r="P1906" s="2">
        <v>1959.3</v>
      </c>
      <c r="Q1906" s="2">
        <v>1966.8</v>
      </c>
      <c r="R1906" s="2">
        <v>81.8</v>
      </c>
      <c r="S1906" s="2" t="s">
        <v>5269</v>
      </c>
      <c r="T1906" s="2">
        <v>81.8</v>
      </c>
    </row>
    <row r="1907" spans="1:20">
      <c r="A1907" s="2" t="s">
        <v>4715</v>
      </c>
      <c r="B1907" s="2" t="s">
        <v>2766</v>
      </c>
      <c r="C1907" s="2" t="s">
        <v>72</v>
      </c>
      <c r="D1907" s="2" t="s">
        <v>224</v>
      </c>
      <c r="E1907" s="2">
        <v>1131.8</v>
      </c>
      <c r="F1907" s="2">
        <v>1131.2</v>
      </c>
      <c r="G1907" s="2">
        <v>1125.4000000000001</v>
      </c>
      <c r="H1907" s="2">
        <v>1125.5999999999999</v>
      </c>
      <c r="I1907" s="2">
        <v>1279.8</v>
      </c>
      <c r="J1907" s="2">
        <v>1395.2</v>
      </c>
      <c r="K1907" s="2">
        <v>1639.3</v>
      </c>
      <c r="L1907" s="2">
        <v>1850.3</v>
      </c>
      <c r="M1907" s="2">
        <v>1948.6</v>
      </c>
      <c r="N1907" s="2">
        <v>1957.3</v>
      </c>
      <c r="O1907" s="2">
        <v>1967.2</v>
      </c>
      <c r="P1907" s="2">
        <v>2008.5</v>
      </c>
      <c r="Q1907" s="2">
        <v>2016</v>
      </c>
      <c r="R1907" s="2">
        <v>19</v>
      </c>
      <c r="S1907" s="2" t="s">
        <v>5269</v>
      </c>
      <c r="T1907" s="2">
        <v>19</v>
      </c>
    </row>
    <row r="1908" spans="1:20">
      <c r="A1908" s="2" t="s">
        <v>4716</v>
      </c>
      <c r="B1908" s="2" t="s">
        <v>2767</v>
      </c>
      <c r="C1908" s="2" t="s">
        <v>72</v>
      </c>
      <c r="D1908" s="2" t="s">
        <v>224</v>
      </c>
      <c r="E1908" s="2">
        <v>1052.4000000000001</v>
      </c>
      <c r="F1908" s="2">
        <v>1049.4000000000001</v>
      </c>
      <c r="G1908" s="2">
        <v>1050.5</v>
      </c>
      <c r="H1908" s="2">
        <v>1057.8</v>
      </c>
      <c r="I1908" s="2">
        <v>1148.8</v>
      </c>
      <c r="J1908" s="2">
        <v>1243.8</v>
      </c>
      <c r="K1908" s="2">
        <v>1469.2</v>
      </c>
      <c r="L1908" s="2">
        <v>1662.4</v>
      </c>
      <c r="M1908" s="2">
        <v>1760.1</v>
      </c>
      <c r="N1908" s="2">
        <v>1768.4</v>
      </c>
      <c r="O1908" s="2">
        <v>1776.7</v>
      </c>
      <c r="P1908" s="2">
        <v>1800.6</v>
      </c>
      <c r="Q1908" s="2">
        <v>1808</v>
      </c>
      <c r="R1908" s="2">
        <v>297.5</v>
      </c>
      <c r="S1908" s="2" t="s">
        <v>5269</v>
      </c>
      <c r="T1908" s="2">
        <v>297.5</v>
      </c>
    </row>
    <row r="1909" spans="1:20">
      <c r="A1909" s="2" t="s">
        <v>4717</v>
      </c>
      <c r="B1909" s="2" t="s">
        <v>2769</v>
      </c>
      <c r="C1909" s="2" t="s">
        <v>72</v>
      </c>
      <c r="D1909" s="2" t="s">
        <v>224</v>
      </c>
      <c r="E1909" s="2">
        <v>1074.4000000000001</v>
      </c>
      <c r="F1909" s="2">
        <v>1072.0999999999999</v>
      </c>
      <c r="G1909" s="2">
        <v>1070.9000000000001</v>
      </c>
      <c r="H1909" s="2">
        <v>1076</v>
      </c>
      <c r="I1909" s="2">
        <v>1189.5999999999999</v>
      </c>
      <c r="J1909" s="2">
        <v>1292.5999999999999</v>
      </c>
      <c r="K1909" s="2">
        <v>1525.9</v>
      </c>
      <c r="L1909" s="2">
        <v>1725.9</v>
      </c>
      <c r="M1909" s="2">
        <v>1824.1</v>
      </c>
      <c r="N1909" s="2">
        <v>1832.6</v>
      </c>
      <c r="O1909" s="2">
        <v>1841.4</v>
      </c>
      <c r="P1909" s="2">
        <v>1870.9</v>
      </c>
      <c r="Q1909" s="2">
        <v>1878.4</v>
      </c>
      <c r="R1909" s="2">
        <v>207.8</v>
      </c>
      <c r="S1909" s="2" t="s">
        <v>5269</v>
      </c>
      <c r="T1909" s="2">
        <v>207.8</v>
      </c>
    </row>
    <row r="1910" spans="1:20">
      <c r="A1910" s="2" t="s">
        <v>4718</v>
      </c>
      <c r="B1910" s="2" t="s">
        <v>2770</v>
      </c>
      <c r="C1910" s="2" t="s">
        <v>72</v>
      </c>
      <c r="D1910" s="2" t="s">
        <v>224</v>
      </c>
      <c r="E1910" s="2">
        <v>963.5</v>
      </c>
      <c r="F1910" s="2">
        <v>964</v>
      </c>
      <c r="G1910" s="2">
        <v>955.3</v>
      </c>
      <c r="H1910" s="2">
        <v>952.4</v>
      </c>
      <c r="I1910" s="2">
        <v>1130.9000000000001</v>
      </c>
      <c r="J1910" s="2">
        <v>1253.5999999999999</v>
      </c>
      <c r="K1910" s="2">
        <v>1501.7</v>
      </c>
      <c r="L1910" s="2">
        <v>1719.6</v>
      </c>
      <c r="M1910" s="2">
        <v>1816.5</v>
      </c>
      <c r="N1910" s="2">
        <v>1825.4</v>
      </c>
      <c r="O1910" s="2">
        <v>1836.3</v>
      </c>
      <c r="P1910" s="2">
        <v>1889.8</v>
      </c>
      <c r="Q1910" s="2">
        <v>1897.2</v>
      </c>
      <c r="R1910" s="2">
        <v>215.3</v>
      </c>
      <c r="S1910" s="2" t="s">
        <v>5269</v>
      </c>
      <c r="T1910" s="2">
        <v>215.3</v>
      </c>
    </row>
    <row r="1911" spans="1:20">
      <c r="A1911" s="2" t="s">
        <v>4719</v>
      </c>
      <c r="B1911" s="2" t="s">
        <v>2772</v>
      </c>
      <c r="C1911" s="2" t="s">
        <v>72</v>
      </c>
      <c r="D1911" s="2" t="s">
        <v>224</v>
      </c>
      <c r="E1911" s="2">
        <v>1316.4</v>
      </c>
      <c r="F1911" s="2">
        <v>1314.8</v>
      </c>
      <c r="G1911" s="2">
        <v>1311.6</v>
      </c>
      <c r="H1911" s="2">
        <v>1314.6</v>
      </c>
      <c r="I1911" s="2">
        <v>1443.7</v>
      </c>
      <c r="J1911" s="2">
        <v>1549.7</v>
      </c>
      <c r="K1911" s="2">
        <v>1784.7</v>
      </c>
      <c r="L1911" s="2">
        <v>1984.7</v>
      </c>
      <c r="M1911" s="2">
        <v>2082.9</v>
      </c>
      <c r="N1911" s="2">
        <v>2091.4</v>
      </c>
      <c r="O1911" s="2">
        <v>2100.1</v>
      </c>
      <c r="P1911" s="2">
        <v>2127.9</v>
      </c>
      <c r="Q1911" s="2">
        <v>2135.3000000000002</v>
      </c>
      <c r="R1911" s="2">
        <v>215.9</v>
      </c>
      <c r="S1911" s="2" t="s">
        <v>5269</v>
      </c>
      <c r="T1911" s="2">
        <v>215.9</v>
      </c>
    </row>
    <row r="1912" spans="1:20">
      <c r="A1912" s="2" t="s">
        <v>4720</v>
      </c>
      <c r="B1912" s="2" t="s">
        <v>2774</v>
      </c>
      <c r="C1912" s="2" t="s">
        <v>72</v>
      </c>
      <c r="D1912" s="2" t="s">
        <v>224</v>
      </c>
      <c r="E1912" s="2">
        <v>1175.9000000000001</v>
      </c>
      <c r="F1912" s="2">
        <v>1174.7</v>
      </c>
      <c r="G1912" s="2">
        <v>1170.4000000000001</v>
      </c>
      <c r="H1912" s="2">
        <v>1172.2</v>
      </c>
      <c r="I1912" s="2">
        <v>1313.2</v>
      </c>
      <c r="J1912" s="2">
        <v>1424.3</v>
      </c>
      <c r="K1912" s="2">
        <v>1664.6</v>
      </c>
      <c r="L1912" s="2">
        <v>1871.1</v>
      </c>
      <c r="M1912" s="2">
        <v>1969.5</v>
      </c>
      <c r="N1912" s="2">
        <v>1978.1</v>
      </c>
      <c r="O1912" s="2">
        <v>1987.5</v>
      </c>
      <c r="P1912" s="2">
        <v>2023</v>
      </c>
      <c r="Q1912" s="2">
        <v>2030.4</v>
      </c>
      <c r="R1912" s="2">
        <v>76.900000000000006</v>
      </c>
      <c r="S1912" s="2" t="s">
        <v>5269</v>
      </c>
      <c r="T1912" s="2">
        <v>76.900000000000006</v>
      </c>
    </row>
    <row r="1913" spans="1:20">
      <c r="A1913" s="2" t="s">
        <v>4721</v>
      </c>
      <c r="B1913" s="2" t="s">
        <v>2775</v>
      </c>
      <c r="C1913" s="2" t="s">
        <v>72</v>
      </c>
      <c r="D1913" s="2" t="s">
        <v>224</v>
      </c>
      <c r="E1913" s="2">
        <v>1139.3</v>
      </c>
      <c r="F1913" s="2">
        <v>1138.7</v>
      </c>
      <c r="G1913" s="2">
        <v>1132.7</v>
      </c>
      <c r="H1913" s="2">
        <v>1132.7</v>
      </c>
      <c r="I1913" s="2">
        <v>1288.5</v>
      </c>
      <c r="J1913" s="2">
        <v>1404.3</v>
      </c>
      <c r="K1913" s="2">
        <v>1648.7</v>
      </c>
      <c r="L1913" s="2">
        <v>1860</v>
      </c>
      <c r="M1913" s="2">
        <v>1958.3</v>
      </c>
      <c r="N1913" s="2">
        <v>1967</v>
      </c>
      <c r="O1913" s="2">
        <v>1977</v>
      </c>
      <c r="P1913" s="2">
        <v>2018.7</v>
      </c>
      <c r="Q1913" s="2">
        <v>2026.1</v>
      </c>
      <c r="R1913" s="2">
        <v>11.5</v>
      </c>
      <c r="S1913" s="2" t="s">
        <v>5269</v>
      </c>
      <c r="T1913" s="2">
        <v>11.5</v>
      </c>
    </row>
    <row r="1914" spans="1:20">
      <c r="A1914" s="2" t="s">
        <v>4722</v>
      </c>
      <c r="B1914" s="2" t="s">
        <v>2776</v>
      </c>
      <c r="C1914" s="2" t="s">
        <v>72</v>
      </c>
      <c r="D1914" s="2" t="s">
        <v>224</v>
      </c>
      <c r="E1914" s="2">
        <v>1140.4000000000001</v>
      </c>
      <c r="F1914" s="2">
        <v>1139.8</v>
      </c>
      <c r="G1914" s="2">
        <v>1134</v>
      </c>
      <c r="H1914" s="2">
        <v>1134.3</v>
      </c>
      <c r="I1914" s="2">
        <v>1288</v>
      </c>
      <c r="J1914" s="2">
        <v>1403.3</v>
      </c>
      <c r="K1914" s="2">
        <v>1647.2</v>
      </c>
      <c r="L1914" s="2">
        <v>1858</v>
      </c>
      <c r="M1914" s="2">
        <v>1956.3</v>
      </c>
      <c r="N1914" s="2">
        <v>1965</v>
      </c>
      <c r="O1914" s="2">
        <v>1974.9</v>
      </c>
      <c r="P1914" s="2">
        <v>2015.8</v>
      </c>
      <c r="Q1914" s="2">
        <v>2023.3</v>
      </c>
      <c r="R1914" s="2">
        <v>11.9</v>
      </c>
      <c r="S1914" s="2" t="s">
        <v>5269</v>
      </c>
      <c r="T1914" s="2">
        <v>11.9</v>
      </c>
    </row>
    <row r="1915" spans="1:20">
      <c r="A1915" s="2" t="s">
        <v>4723</v>
      </c>
      <c r="B1915" s="2" t="s">
        <v>2777</v>
      </c>
      <c r="C1915" s="2" t="s">
        <v>72</v>
      </c>
      <c r="D1915" s="2" t="s">
        <v>224</v>
      </c>
      <c r="E1915" s="2">
        <v>1014.5</v>
      </c>
      <c r="F1915" s="2">
        <v>1013.2</v>
      </c>
      <c r="G1915" s="2">
        <v>1009.1</v>
      </c>
      <c r="H1915" s="2">
        <v>1011.3</v>
      </c>
      <c r="I1915" s="2">
        <v>1152.8</v>
      </c>
      <c r="J1915" s="2">
        <v>1265.7</v>
      </c>
      <c r="K1915" s="2">
        <v>1508.2</v>
      </c>
      <c r="L1915" s="2">
        <v>1717.7</v>
      </c>
      <c r="M1915" s="2">
        <v>1816.1</v>
      </c>
      <c r="N1915" s="2">
        <v>1824.8</v>
      </c>
      <c r="O1915" s="2">
        <v>1834.6</v>
      </c>
      <c r="P1915" s="2">
        <v>1874.7</v>
      </c>
      <c r="Q1915" s="2">
        <v>1882.2</v>
      </c>
      <c r="R1915" s="2">
        <v>152.80000000000001</v>
      </c>
      <c r="S1915" s="2" t="s">
        <v>5269</v>
      </c>
      <c r="T1915" s="2">
        <v>152.80000000000001</v>
      </c>
    </row>
    <row r="1916" spans="1:20">
      <c r="A1916" s="2" t="s">
        <v>4724</v>
      </c>
      <c r="B1916" s="2" t="s">
        <v>2778</v>
      </c>
      <c r="C1916" s="2" t="s">
        <v>72</v>
      </c>
      <c r="D1916" s="2" t="s">
        <v>224</v>
      </c>
      <c r="E1916" s="2">
        <v>911.9</v>
      </c>
      <c r="F1916" s="2">
        <v>910</v>
      </c>
      <c r="G1916" s="2">
        <v>907.8</v>
      </c>
      <c r="H1916" s="2">
        <v>912.1</v>
      </c>
      <c r="I1916" s="2">
        <v>1039.7</v>
      </c>
      <c r="J1916" s="2">
        <v>1150.4000000000001</v>
      </c>
      <c r="K1916" s="2">
        <v>1391.7</v>
      </c>
      <c r="L1916" s="2">
        <v>1600.7</v>
      </c>
      <c r="M1916" s="2">
        <v>1699.1</v>
      </c>
      <c r="N1916" s="2">
        <v>1707.8</v>
      </c>
      <c r="O1916" s="2">
        <v>1717.6</v>
      </c>
      <c r="P1916" s="2">
        <v>1758.1</v>
      </c>
      <c r="Q1916" s="2">
        <v>1765.5</v>
      </c>
      <c r="R1916" s="2">
        <v>269.3</v>
      </c>
      <c r="S1916" s="2" t="s">
        <v>5269</v>
      </c>
      <c r="T1916" s="2">
        <v>269.3</v>
      </c>
    </row>
    <row r="1917" spans="1:20">
      <c r="A1917" s="2" t="s">
        <v>4725</v>
      </c>
      <c r="B1917" s="2" t="s">
        <v>2779</v>
      </c>
      <c r="C1917" s="2" t="s">
        <v>72</v>
      </c>
      <c r="D1917" s="2" t="s">
        <v>224</v>
      </c>
      <c r="E1917" s="2">
        <v>1000.9</v>
      </c>
      <c r="F1917" s="2">
        <v>999.8</v>
      </c>
      <c r="G1917" s="2">
        <v>995.3</v>
      </c>
      <c r="H1917" s="2">
        <v>997.1</v>
      </c>
      <c r="I1917" s="2">
        <v>1142</v>
      </c>
      <c r="J1917" s="2">
        <v>1256</v>
      </c>
      <c r="K1917" s="2">
        <v>1499.4</v>
      </c>
      <c r="L1917" s="2">
        <v>1710</v>
      </c>
      <c r="M1917" s="2">
        <v>1808.3</v>
      </c>
      <c r="N1917" s="2">
        <v>1817.1</v>
      </c>
      <c r="O1917" s="2">
        <v>1827</v>
      </c>
      <c r="P1917" s="2">
        <v>1868.6</v>
      </c>
      <c r="Q1917" s="2">
        <v>1876</v>
      </c>
      <c r="R1917" s="2">
        <v>159.30000000000001</v>
      </c>
      <c r="S1917" s="2" t="s">
        <v>5269</v>
      </c>
      <c r="T1917" s="2">
        <v>159.30000000000001</v>
      </c>
    </row>
    <row r="1918" spans="1:20">
      <c r="A1918" s="2" t="s">
        <v>4726</v>
      </c>
      <c r="B1918" s="2" t="s">
        <v>2780</v>
      </c>
      <c r="C1918" s="2" t="s">
        <v>72</v>
      </c>
      <c r="D1918" s="2" t="s">
        <v>224</v>
      </c>
      <c r="E1918" s="2">
        <v>588</v>
      </c>
      <c r="F1918" s="2">
        <v>591.79999999999995</v>
      </c>
      <c r="G1918" s="2">
        <v>576.70000000000005</v>
      </c>
      <c r="H1918" s="2">
        <v>583.6</v>
      </c>
      <c r="I1918" s="2">
        <v>778.6</v>
      </c>
      <c r="J1918" s="2">
        <v>904.1</v>
      </c>
      <c r="K1918" s="2">
        <v>1146</v>
      </c>
      <c r="L1918" s="2">
        <v>1367</v>
      </c>
      <c r="M1918" s="2">
        <v>1459.9</v>
      </c>
      <c r="N1918" s="2">
        <v>1468.9</v>
      </c>
      <c r="O1918" s="2">
        <v>1480.7</v>
      </c>
      <c r="P1918" s="2">
        <v>1548.8</v>
      </c>
      <c r="Q1918" s="2">
        <v>1555.8</v>
      </c>
      <c r="R1918" s="2">
        <v>567.9</v>
      </c>
      <c r="S1918" s="2" t="s">
        <v>5269</v>
      </c>
      <c r="T1918" s="2">
        <v>567.9</v>
      </c>
    </row>
    <row r="1919" spans="1:20">
      <c r="A1919" s="2" t="s">
        <v>4727</v>
      </c>
      <c r="B1919" s="2" t="s">
        <v>2781</v>
      </c>
      <c r="C1919" s="2" t="s">
        <v>72</v>
      </c>
      <c r="D1919" s="2" t="s">
        <v>224</v>
      </c>
      <c r="E1919" s="2">
        <v>992.3</v>
      </c>
      <c r="F1919" s="2">
        <v>991.8</v>
      </c>
      <c r="G1919" s="2">
        <v>985.6</v>
      </c>
      <c r="H1919" s="2">
        <v>985.5</v>
      </c>
      <c r="I1919" s="2">
        <v>1145.0999999999999</v>
      </c>
      <c r="J1919" s="2">
        <v>1263.2</v>
      </c>
      <c r="K1919" s="2">
        <v>1509.3</v>
      </c>
      <c r="L1919" s="2">
        <v>1723.4</v>
      </c>
      <c r="M1919" s="2">
        <v>1821.3</v>
      </c>
      <c r="N1919" s="2">
        <v>1830.1</v>
      </c>
      <c r="O1919" s="2">
        <v>1840.4</v>
      </c>
      <c r="P1919" s="2">
        <v>1886.9</v>
      </c>
      <c r="Q1919" s="2">
        <v>1894.3</v>
      </c>
      <c r="R1919" s="2">
        <v>158.4</v>
      </c>
      <c r="S1919" s="2" t="s">
        <v>5269</v>
      </c>
      <c r="T1919" s="2">
        <v>158.4</v>
      </c>
    </row>
    <row r="1920" spans="1:20">
      <c r="A1920" s="2" t="s">
        <v>4728</v>
      </c>
      <c r="B1920" s="2" t="s">
        <v>2782</v>
      </c>
      <c r="C1920" s="2" t="s">
        <v>72</v>
      </c>
      <c r="D1920" s="2" t="s">
        <v>224</v>
      </c>
      <c r="E1920" s="2">
        <v>1151.4000000000001</v>
      </c>
      <c r="F1920" s="2">
        <v>1151.0999999999999</v>
      </c>
      <c r="G1920" s="2">
        <v>1144.3</v>
      </c>
      <c r="H1920" s="2">
        <v>1143.4000000000001</v>
      </c>
      <c r="I1920" s="2">
        <v>1305.5999999999999</v>
      </c>
      <c r="J1920" s="2">
        <v>1423.2</v>
      </c>
      <c r="K1920" s="2">
        <v>1668.8</v>
      </c>
      <c r="L1920" s="2">
        <v>1881.8</v>
      </c>
      <c r="M1920" s="2">
        <v>1979.9</v>
      </c>
      <c r="N1920" s="2">
        <v>1988.7</v>
      </c>
      <c r="O1920" s="2">
        <v>1998.8</v>
      </c>
      <c r="P1920" s="2">
        <v>2042.7</v>
      </c>
      <c r="Q1920" s="2">
        <v>2050.1999999999998</v>
      </c>
      <c r="R1920" s="2">
        <v>40.6</v>
      </c>
      <c r="S1920" s="2" t="s">
        <v>5269</v>
      </c>
      <c r="T1920" s="2">
        <v>40.6</v>
      </c>
    </row>
    <row r="1921" spans="1:20">
      <c r="A1921" s="2" t="s">
        <v>4729</v>
      </c>
      <c r="B1921" s="2" t="s">
        <v>2784</v>
      </c>
      <c r="C1921" s="2" t="s">
        <v>72</v>
      </c>
      <c r="D1921" s="2" t="s">
        <v>224</v>
      </c>
      <c r="E1921" s="2">
        <v>1306.5999999999999</v>
      </c>
      <c r="F1921" s="2">
        <v>1304.9000000000001</v>
      </c>
      <c r="G1921" s="2">
        <v>1301.9000000000001</v>
      </c>
      <c r="H1921" s="2">
        <v>1305</v>
      </c>
      <c r="I1921" s="2">
        <v>1432.6</v>
      </c>
      <c r="J1921" s="2">
        <v>1538.2</v>
      </c>
      <c r="K1921" s="2">
        <v>1772.7</v>
      </c>
      <c r="L1921" s="2">
        <v>1972.3</v>
      </c>
      <c r="M1921" s="2">
        <v>2070.5</v>
      </c>
      <c r="N1921" s="2">
        <v>2078.9</v>
      </c>
      <c r="O1921" s="2">
        <v>2087.6</v>
      </c>
      <c r="P1921" s="2">
        <v>2115</v>
      </c>
      <c r="Q1921" s="2">
        <v>2122.5</v>
      </c>
      <c r="R1921" s="2">
        <v>213.4</v>
      </c>
      <c r="S1921" s="2" t="s">
        <v>5269</v>
      </c>
      <c r="T1921" s="2">
        <v>213.4</v>
      </c>
    </row>
    <row r="1922" spans="1:20">
      <c r="A1922" s="2" t="s">
        <v>4730</v>
      </c>
      <c r="B1922" s="2" t="s">
        <v>2785</v>
      </c>
      <c r="C1922" s="2" t="s">
        <v>72</v>
      </c>
      <c r="D1922" s="2" t="s">
        <v>224</v>
      </c>
      <c r="E1922" s="2">
        <v>826.1</v>
      </c>
      <c r="F1922" s="2">
        <v>826.5</v>
      </c>
      <c r="G1922" s="2">
        <v>818.1</v>
      </c>
      <c r="H1922" s="2">
        <v>815.9</v>
      </c>
      <c r="I1922" s="2">
        <v>994.4</v>
      </c>
      <c r="J1922" s="2">
        <v>1118</v>
      </c>
      <c r="K1922" s="2">
        <v>1366.2</v>
      </c>
      <c r="L1922" s="2">
        <v>1585.2</v>
      </c>
      <c r="M1922" s="2">
        <v>1681.5</v>
      </c>
      <c r="N1922" s="2">
        <v>1690.5</v>
      </c>
      <c r="O1922" s="2">
        <v>1701.5</v>
      </c>
      <c r="P1922" s="2">
        <v>1758</v>
      </c>
      <c r="Q1922" s="2">
        <v>1765.3</v>
      </c>
      <c r="R1922" s="2">
        <v>332.7</v>
      </c>
      <c r="S1922" s="2" t="s">
        <v>5269</v>
      </c>
      <c r="T1922" s="2">
        <v>332.7</v>
      </c>
    </row>
    <row r="1923" spans="1:20">
      <c r="A1923" s="2" t="s">
        <v>4731</v>
      </c>
      <c r="B1923" s="2" t="s">
        <v>2786</v>
      </c>
      <c r="C1923" s="2" t="s">
        <v>72</v>
      </c>
      <c r="D1923" s="2" t="s">
        <v>224</v>
      </c>
      <c r="E1923" s="2">
        <v>1279.5</v>
      </c>
      <c r="F1923" s="2">
        <v>1277.9000000000001</v>
      </c>
      <c r="G1923" s="2">
        <v>1274.8</v>
      </c>
      <c r="H1923" s="2">
        <v>1277.8</v>
      </c>
      <c r="I1923" s="2">
        <v>1406.4</v>
      </c>
      <c r="J1923" s="2">
        <v>1512.5</v>
      </c>
      <c r="K1923" s="2">
        <v>1747.7</v>
      </c>
      <c r="L1923" s="2">
        <v>1948.2</v>
      </c>
      <c r="M1923" s="2">
        <v>2046.4</v>
      </c>
      <c r="N1923" s="2">
        <v>2054.8000000000002</v>
      </c>
      <c r="O1923" s="2">
        <v>2063.6</v>
      </c>
      <c r="P1923" s="2">
        <v>2092</v>
      </c>
      <c r="Q1923" s="2">
        <v>2099.4</v>
      </c>
      <c r="R1923" s="2">
        <v>189.7</v>
      </c>
      <c r="S1923" s="2" t="s">
        <v>5269</v>
      </c>
      <c r="T1923" s="2">
        <v>189.7</v>
      </c>
    </row>
    <row r="1924" spans="1:20">
      <c r="A1924" s="2" t="s">
        <v>4732</v>
      </c>
      <c r="B1924" s="2" t="s">
        <v>2787</v>
      </c>
      <c r="C1924" s="2" t="s">
        <v>72</v>
      </c>
      <c r="D1924" s="2" t="s">
        <v>224</v>
      </c>
      <c r="E1924" s="2">
        <v>944.6</v>
      </c>
      <c r="F1924" s="2">
        <v>944.9</v>
      </c>
      <c r="G1924" s="2">
        <v>936.7</v>
      </c>
      <c r="H1924" s="2">
        <v>934.2</v>
      </c>
      <c r="I1924" s="2">
        <v>1110.0999999999999</v>
      </c>
      <c r="J1924" s="2">
        <v>1232.3</v>
      </c>
      <c r="K1924" s="2">
        <v>1480.3</v>
      </c>
      <c r="L1924" s="2">
        <v>1698</v>
      </c>
      <c r="M1924" s="2">
        <v>1795</v>
      </c>
      <c r="N1924" s="2">
        <v>1803.9</v>
      </c>
      <c r="O1924" s="2">
        <v>1814.7</v>
      </c>
      <c r="P1924" s="2">
        <v>1867.6</v>
      </c>
      <c r="Q1924" s="2">
        <v>1875</v>
      </c>
      <c r="R1924" s="2">
        <v>223.8</v>
      </c>
      <c r="S1924" s="2" t="s">
        <v>5269</v>
      </c>
      <c r="T1924" s="2">
        <v>223.8</v>
      </c>
    </row>
    <row r="1925" spans="1:20">
      <c r="A1925" s="2" t="s">
        <v>4733</v>
      </c>
      <c r="B1925" s="2" t="s">
        <v>2788</v>
      </c>
      <c r="C1925" s="2" t="s">
        <v>72</v>
      </c>
      <c r="D1925" s="2" t="s">
        <v>224</v>
      </c>
      <c r="E1925" s="2">
        <v>1210.5</v>
      </c>
      <c r="F1925" s="2">
        <v>1209.8</v>
      </c>
      <c r="G1925" s="2">
        <v>1204.4000000000001</v>
      </c>
      <c r="H1925" s="2">
        <v>1205</v>
      </c>
      <c r="I1925" s="2">
        <v>1354.9</v>
      </c>
      <c r="J1925" s="2">
        <v>1468.6</v>
      </c>
      <c r="K1925" s="2">
        <v>1711.1</v>
      </c>
      <c r="L1925" s="2">
        <v>1919.9</v>
      </c>
      <c r="M1925" s="2">
        <v>2018.3</v>
      </c>
      <c r="N1925" s="2">
        <v>2027</v>
      </c>
      <c r="O1925" s="2">
        <v>2036.6</v>
      </c>
      <c r="P1925" s="2">
        <v>2074.6</v>
      </c>
      <c r="Q1925" s="2">
        <v>2082.1</v>
      </c>
      <c r="R1925" s="2">
        <v>65.2</v>
      </c>
      <c r="S1925" s="2" t="s">
        <v>5269</v>
      </c>
      <c r="T1925" s="2">
        <v>65.2</v>
      </c>
    </row>
    <row r="1926" spans="1:20">
      <c r="A1926" s="2" t="s">
        <v>4734</v>
      </c>
      <c r="B1926" s="2" t="s">
        <v>2790</v>
      </c>
      <c r="C1926" s="2" t="s">
        <v>72</v>
      </c>
      <c r="D1926" s="2" t="s">
        <v>224</v>
      </c>
      <c r="E1926" s="2">
        <v>1021</v>
      </c>
      <c r="F1926" s="2">
        <v>1021.1</v>
      </c>
      <c r="G1926" s="2">
        <v>1013.5</v>
      </c>
      <c r="H1926" s="2">
        <v>1011.9</v>
      </c>
      <c r="I1926" s="2">
        <v>1181.2</v>
      </c>
      <c r="J1926" s="2">
        <v>1301.4000000000001</v>
      </c>
      <c r="K1926" s="2">
        <v>1548.6</v>
      </c>
      <c r="L1926" s="2">
        <v>1764.4</v>
      </c>
      <c r="M1926" s="2">
        <v>1862</v>
      </c>
      <c r="N1926" s="2">
        <v>1870.9</v>
      </c>
      <c r="O1926" s="2">
        <v>1881.4</v>
      </c>
      <c r="P1926" s="2">
        <v>1930.4</v>
      </c>
      <c r="Q1926" s="2">
        <v>1937.9</v>
      </c>
      <c r="R1926" s="2">
        <v>144.80000000000001</v>
      </c>
      <c r="S1926" s="2" t="s">
        <v>5269</v>
      </c>
      <c r="T1926" s="2">
        <v>144.80000000000001</v>
      </c>
    </row>
    <row r="1927" spans="1:20">
      <c r="A1927" s="2" t="s">
        <v>4735</v>
      </c>
      <c r="B1927" s="2" t="s">
        <v>2792</v>
      </c>
      <c r="C1927" s="2" t="s">
        <v>72</v>
      </c>
      <c r="D1927" s="2" t="s">
        <v>224</v>
      </c>
      <c r="E1927" s="2">
        <v>912.3</v>
      </c>
      <c r="F1927" s="2">
        <v>910.3</v>
      </c>
      <c r="G1927" s="2">
        <v>908.3</v>
      </c>
      <c r="H1927" s="2">
        <v>912.6</v>
      </c>
      <c r="I1927" s="2">
        <v>1039.5</v>
      </c>
      <c r="J1927" s="2">
        <v>1150</v>
      </c>
      <c r="K1927" s="2">
        <v>1391.2</v>
      </c>
      <c r="L1927" s="2">
        <v>1600.1</v>
      </c>
      <c r="M1927" s="2">
        <v>1698.4</v>
      </c>
      <c r="N1927" s="2">
        <v>1707.2</v>
      </c>
      <c r="O1927" s="2">
        <v>1716.9</v>
      </c>
      <c r="P1927" s="2">
        <v>1757.2</v>
      </c>
      <c r="Q1927" s="2">
        <v>1764.7</v>
      </c>
      <c r="R1927" s="2">
        <v>270.2</v>
      </c>
      <c r="S1927" s="2" t="s">
        <v>5269</v>
      </c>
      <c r="T1927" s="2">
        <v>270.2</v>
      </c>
    </row>
    <row r="1928" spans="1:20">
      <c r="A1928" s="2" t="s">
        <v>4736</v>
      </c>
      <c r="B1928" s="2" t="s">
        <v>2793</v>
      </c>
      <c r="C1928" s="2" t="s">
        <v>72</v>
      </c>
      <c r="D1928" s="2" t="s">
        <v>224</v>
      </c>
      <c r="E1928" s="2">
        <v>1143.9000000000001</v>
      </c>
      <c r="F1928" s="2">
        <v>1142.4000000000001</v>
      </c>
      <c r="G1928" s="2">
        <v>1139</v>
      </c>
      <c r="H1928" s="2">
        <v>1141.8</v>
      </c>
      <c r="I1928" s="2">
        <v>1274.5</v>
      </c>
      <c r="J1928" s="2">
        <v>1383.2</v>
      </c>
      <c r="K1928" s="2">
        <v>1621.5</v>
      </c>
      <c r="L1928" s="2">
        <v>1825.9</v>
      </c>
      <c r="M1928" s="2">
        <v>1924.3</v>
      </c>
      <c r="N1928" s="2">
        <v>1932.9</v>
      </c>
      <c r="O1928" s="2">
        <v>1942.1</v>
      </c>
      <c r="P1928" s="2">
        <v>1975.4</v>
      </c>
      <c r="Q1928" s="2">
        <v>1982.9</v>
      </c>
      <c r="R1928" s="2">
        <v>112.9</v>
      </c>
      <c r="S1928" s="2" t="s">
        <v>5269</v>
      </c>
      <c r="T1928" s="2">
        <v>112.9</v>
      </c>
    </row>
    <row r="1929" spans="1:20">
      <c r="A1929" s="2" t="s">
        <v>4737</v>
      </c>
      <c r="B1929" s="2" t="s">
        <v>2794</v>
      </c>
      <c r="C1929" s="2" t="s">
        <v>72</v>
      </c>
      <c r="D1929" s="2" t="s">
        <v>224</v>
      </c>
      <c r="E1929" s="2">
        <v>967.4</v>
      </c>
      <c r="F1929" s="2">
        <v>967.5</v>
      </c>
      <c r="G1929" s="2">
        <v>959.9</v>
      </c>
      <c r="H1929" s="2">
        <v>958.1</v>
      </c>
      <c r="I1929" s="2">
        <v>1129</v>
      </c>
      <c r="J1929" s="2">
        <v>1250</v>
      </c>
      <c r="K1929" s="2">
        <v>1497.6</v>
      </c>
      <c r="L1929" s="2">
        <v>1714.2</v>
      </c>
      <c r="M1929" s="2">
        <v>1811.5</v>
      </c>
      <c r="N1929" s="2">
        <v>1820.4</v>
      </c>
      <c r="O1929" s="2">
        <v>1831.1</v>
      </c>
      <c r="P1929" s="2">
        <v>1881.8</v>
      </c>
      <c r="Q1929" s="2">
        <v>1889.2</v>
      </c>
      <c r="R1929" s="2">
        <v>194.4</v>
      </c>
      <c r="S1929" s="2" t="s">
        <v>5269</v>
      </c>
      <c r="T1929" s="2">
        <v>194.4</v>
      </c>
    </row>
    <row r="1930" spans="1:20">
      <c r="A1930" s="2" t="s">
        <v>4738</v>
      </c>
      <c r="B1930" s="2" t="s">
        <v>2796</v>
      </c>
      <c r="C1930" s="2" t="s">
        <v>72</v>
      </c>
      <c r="D1930" s="2" t="s">
        <v>224</v>
      </c>
      <c r="E1930" s="2">
        <v>840.5</v>
      </c>
      <c r="F1930" s="2">
        <v>840.8</v>
      </c>
      <c r="G1930" s="2">
        <v>832.7</v>
      </c>
      <c r="H1930" s="2">
        <v>830.8</v>
      </c>
      <c r="I1930" s="2">
        <v>1006.9</v>
      </c>
      <c r="J1930" s="2">
        <v>1130</v>
      </c>
      <c r="K1930" s="2">
        <v>1378.2</v>
      </c>
      <c r="L1930" s="2">
        <v>1596.8</v>
      </c>
      <c r="M1930" s="2">
        <v>1693.4</v>
      </c>
      <c r="N1930" s="2">
        <v>1702.3</v>
      </c>
      <c r="O1930" s="2">
        <v>1713.2</v>
      </c>
      <c r="P1930" s="2">
        <v>1768.7</v>
      </c>
      <c r="Q1930" s="2">
        <v>1776.1</v>
      </c>
      <c r="R1930" s="2">
        <v>317</v>
      </c>
      <c r="S1930" s="2" t="s">
        <v>5269</v>
      </c>
      <c r="T1930" s="2">
        <v>317</v>
      </c>
    </row>
    <row r="1931" spans="1:20">
      <c r="A1931" s="2" t="s">
        <v>4739</v>
      </c>
      <c r="B1931" s="2" t="s">
        <v>255</v>
      </c>
      <c r="C1931" s="2" t="s">
        <v>75</v>
      </c>
      <c r="D1931" s="2" t="s">
        <v>97</v>
      </c>
      <c r="E1931" s="2">
        <v>525.79999999999995</v>
      </c>
      <c r="F1931" s="2">
        <v>526.5</v>
      </c>
      <c r="G1931" s="2">
        <v>526.5</v>
      </c>
      <c r="H1931" s="2">
        <v>533.20000000000005</v>
      </c>
      <c r="I1931" s="2">
        <v>561.70000000000005</v>
      </c>
      <c r="J1931" s="2">
        <v>584.20000000000005</v>
      </c>
      <c r="K1931" s="2">
        <v>614.9</v>
      </c>
      <c r="L1931" s="2">
        <v>701.5</v>
      </c>
      <c r="M1931" s="2">
        <v>726</v>
      </c>
      <c r="N1931" s="2">
        <v>730.8</v>
      </c>
      <c r="O1931" s="2">
        <v>742.5</v>
      </c>
      <c r="P1931" s="2">
        <v>858.9</v>
      </c>
      <c r="Q1931" s="2">
        <v>862.1</v>
      </c>
      <c r="R1931" s="2"/>
      <c r="S1931" s="2" t="s">
        <v>128</v>
      </c>
      <c r="T1931" s="2">
        <v>525.79999999999995</v>
      </c>
    </row>
    <row r="1932" spans="1:20">
      <c r="A1932" s="2" t="s">
        <v>4740</v>
      </c>
      <c r="B1932" s="2" t="s">
        <v>262</v>
      </c>
      <c r="C1932" s="2" t="s">
        <v>75</v>
      </c>
      <c r="D1932" s="2" t="s">
        <v>97</v>
      </c>
      <c r="E1932" s="2">
        <v>391.5</v>
      </c>
      <c r="F1932" s="2">
        <v>391.1</v>
      </c>
      <c r="G1932" s="2">
        <v>393.6</v>
      </c>
      <c r="H1932" s="2">
        <v>403.4</v>
      </c>
      <c r="I1932" s="2">
        <v>410.3</v>
      </c>
      <c r="J1932" s="2">
        <v>425</v>
      </c>
      <c r="K1932" s="2">
        <v>452.3</v>
      </c>
      <c r="L1932" s="2">
        <v>583.29999999999995</v>
      </c>
      <c r="M1932" s="2">
        <v>641.5</v>
      </c>
      <c r="N1932" s="2">
        <v>649.4</v>
      </c>
      <c r="O1932" s="2">
        <v>663.9</v>
      </c>
      <c r="P1932" s="2">
        <v>783.2</v>
      </c>
      <c r="Q1932" s="2">
        <v>788.4</v>
      </c>
      <c r="R1932" s="2"/>
      <c r="S1932" s="2" t="s">
        <v>133</v>
      </c>
      <c r="T1932" s="2">
        <v>391.1</v>
      </c>
    </row>
    <row r="1933" spans="1:20">
      <c r="A1933" s="2" t="s">
        <v>4741</v>
      </c>
      <c r="B1933" s="2" t="s">
        <v>268</v>
      </c>
      <c r="C1933" s="2" t="s">
        <v>75</v>
      </c>
      <c r="D1933" s="2" t="s">
        <v>97</v>
      </c>
      <c r="E1933" s="2">
        <v>321</v>
      </c>
      <c r="F1933" s="2">
        <v>318.2</v>
      </c>
      <c r="G1933" s="2">
        <v>325.39999999999998</v>
      </c>
      <c r="H1933" s="2">
        <v>341</v>
      </c>
      <c r="I1933" s="2">
        <v>314.60000000000002</v>
      </c>
      <c r="J1933" s="2">
        <v>318.3</v>
      </c>
      <c r="K1933" s="2">
        <v>412.7</v>
      </c>
      <c r="L1933" s="2">
        <v>608.4</v>
      </c>
      <c r="M1933" s="2">
        <v>702.4</v>
      </c>
      <c r="N1933" s="2">
        <v>711.2</v>
      </c>
      <c r="O1933" s="2">
        <v>722.4</v>
      </c>
      <c r="P1933" s="2">
        <v>792.9</v>
      </c>
      <c r="Q1933" s="2">
        <v>799.9</v>
      </c>
      <c r="R1933" s="2">
        <v>313.10000000000002</v>
      </c>
      <c r="S1933" s="2" t="s">
        <v>5269</v>
      </c>
      <c r="T1933" s="2">
        <v>313.10000000000002</v>
      </c>
    </row>
    <row r="1934" spans="1:20">
      <c r="A1934" s="2" t="s">
        <v>4742</v>
      </c>
      <c r="B1934" s="2" t="s">
        <v>336</v>
      </c>
      <c r="C1934" s="2" t="s">
        <v>75</v>
      </c>
      <c r="D1934" s="2" t="s">
        <v>97</v>
      </c>
      <c r="E1934" s="2">
        <v>197</v>
      </c>
      <c r="F1934" s="2">
        <v>197.4</v>
      </c>
      <c r="G1934" s="2">
        <v>198.2</v>
      </c>
      <c r="H1934" s="2">
        <v>206.5</v>
      </c>
      <c r="I1934" s="2">
        <v>251</v>
      </c>
      <c r="J1934" s="2">
        <v>321.5</v>
      </c>
      <c r="K1934" s="2">
        <v>506.6</v>
      </c>
      <c r="L1934" s="2">
        <v>729.6</v>
      </c>
      <c r="M1934" s="2">
        <v>811.6</v>
      </c>
      <c r="N1934" s="2">
        <v>820.6</v>
      </c>
      <c r="O1934" s="2">
        <v>834.8</v>
      </c>
      <c r="P1934" s="2">
        <v>939.4</v>
      </c>
      <c r="Q1934" s="2">
        <v>945.7</v>
      </c>
      <c r="R1934" s="2"/>
      <c r="S1934" s="2" t="s">
        <v>128</v>
      </c>
      <c r="T1934" s="2">
        <v>197</v>
      </c>
    </row>
    <row r="1935" spans="1:20">
      <c r="A1935" s="2" t="s">
        <v>4743</v>
      </c>
      <c r="B1935" s="2" t="s">
        <v>344</v>
      </c>
      <c r="C1935" s="2" t="s">
        <v>75</v>
      </c>
      <c r="D1935" s="2" t="s">
        <v>97</v>
      </c>
      <c r="E1935" s="2">
        <v>193.9</v>
      </c>
      <c r="F1935" s="2">
        <v>196.7</v>
      </c>
      <c r="G1935" s="2">
        <v>191.1</v>
      </c>
      <c r="H1935" s="2">
        <v>192.6</v>
      </c>
      <c r="I1935" s="2">
        <v>306.7</v>
      </c>
      <c r="J1935" s="2">
        <v>399.6</v>
      </c>
      <c r="K1935" s="2">
        <v>586.5</v>
      </c>
      <c r="L1935" s="2">
        <v>803.9</v>
      </c>
      <c r="M1935" s="2">
        <v>881.7</v>
      </c>
      <c r="N1935" s="2">
        <v>890.4</v>
      </c>
      <c r="O1935" s="2">
        <v>904.9</v>
      </c>
      <c r="P1935" s="2">
        <v>1014.1</v>
      </c>
      <c r="Q1935" s="2">
        <v>1020.2</v>
      </c>
      <c r="R1935" s="2"/>
      <c r="S1935" s="2" t="s">
        <v>136</v>
      </c>
      <c r="T1935" s="2">
        <v>191.1</v>
      </c>
    </row>
    <row r="1936" spans="1:20">
      <c r="A1936" s="2" t="s">
        <v>4744</v>
      </c>
      <c r="B1936" s="2" t="s">
        <v>385</v>
      </c>
      <c r="C1936" s="2" t="s">
        <v>75</v>
      </c>
      <c r="D1936" s="2" t="s">
        <v>97</v>
      </c>
      <c r="E1936" s="2">
        <v>538.29999999999995</v>
      </c>
      <c r="F1936" s="2">
        <v>535.70000000000005</v>
      </c>
      <c r="G1936" s="2">
        <v>542.6</v>
      </c>
      <c r="H1936" s="2">
        <v>557.70000000000005</v>
      </c>
      <c r="I1936" s="2">
        <v>531.9</v>
      </c>
      <c r="J1936" s="2">
        <v>533</v>
      </c>
      <c r="K1936" s="2">
        <v>550.70000000000005</v>
      </c>
      <c r="L1936" s="2">
        <v>579.6</v>
      </c>
      <c r="M1936" s="2">
        <v>627.5</v>
      </c>
      <c r="N1936" s="2">
        <v>631.6</v>
      </c>
      <c r="O1936" s="2">
        <v>633.4</v>
      </c>
      <c r="P1936" s="2">
        <v>620.29999999999995</v>
      </c>
      <c r="Q1936" s="2">
        <v>626.29999999999995</v>
      </c>
      <c r="R1936" s="2">
        <v>531.29999999999995</v>
      </c>
      <c r="S1936" s="2" t="s">
        <v>5269</v>
      </c>
      <c r="T1936" s="2">
        <v>531.29999999999995</v>
      </c>
    </row>
    <row r="1937" spans="1:20">
      <c r="A1937" s="2" t="s">
        <v>4745</v>
      </c>
      <c r="B1937" s="2" t="s">
        <v>1178</v>
      </c>
      <c r="C1937" s="2" t="s">
        <v>75</v>
      </c>
      <c r="D1937" s="2" t="s">
        <v>97</v>
      </c>
      <c r="E1937" s="2">
        <v>340.9</v>
      </c>
      <c r="F1937" s="2">
        <v>338.2</v>
      </c>
      <c r="G1937" s="2">
        <v>340.7</v>
      </c>
      <c r="H1937" s="2">
        <v>355</v>
      </c>
      <c r="I1937" s="2">
        <v>446.3</v>
      </c>
      <c r="J1937" s="2">
        <v>545.29999999999995</v>
      </c>
      <c r="K1937" s="2">
        <v>768.6</v>
      </c>
      <c r="L1937" s="2">
        <v>973.6</v>
      </c>
      <c r="M1937" s="2">
        <v>1067.0999999999999</v>
      </c>
      <c r="N1937" s="2">
        <v>1075.7</v>
      </c>
      <c r="O1937" s="2">
        <v>1086</v>
      </c>
      <c r="P1937" s="2">
        <v>1139.5999999999999</v>
      </c>
      <c r="Q1937" s="2">
        <v>1146.7</v>
      </c>
      <c r="R1937" s="2">
        <v>296.5</v>
      </c>
      <c r="S1937" s="2" t="s">
        <v>5269</v>
      </c>
      <c r="T1937" s="2">
        <v>296.5</v>
      </c>
    </row>
    <row r="1938" spans="1:20">
      <c r="A1938" s="2" t="s">
        <v>4746</v>
      </c>
      <c r="B1938" s="2" t="s">
        <v>1192</v>
      </c>
      <c r="C1938" s="2" t="s">
        <v>75</v>
      </c>
      <c r="D1938" s="2" t="s">
        <v>97</v>
      </c>
      <c r="E1938" s="2">
        <v>270.39999999999998</v>
      </c>
      <c r="F1938" s="2">
        <v>267.2</v>
      </c>
      <c r="G1938" s="2">
        <v>271.5</v>
      </c>
      <c r="H1938" s="2">
        <v>287.2</v>
      </c>
      <c r="I1938" s="2">
        <v>362.1</v>
      </c>
      <c r="J1938" s="2">
        <v>460.3</v>
      </c>
      <c r="K1938" s="2">
        <v>686.7</v>
      </c>
      <c r="L1938" s="2">
        <v>896.6</v>
      </c>
      <c r="M1938" s="2">
        <v>990.4</v>
      </c>
      <c r="N1938" s="2">
        <v>999.2</v>
      </c>
      <c r="O1938" s="2">
        <v>1010</v>
      </c>
      <c r="P1938" s="2">
        <v>1069.5999999999999</v>
      </c>
      <c r="Q1938" s="2">
        <v>1076.7</v>
      </c>
      <c r="R1938" s="2">
        <v>231.5</v>
      </c>
      <c r="S1938" s="2" t="s">
        <v>5269</v>
      </c>
      <c r="T1938" s="2">
        <v>231.5</v>
      </c>
    </row>
    <row r="1939" spans="1:20">
      <c r="A1939" s="2" t="s">
        <v>4747</v>
      </c>
      <c r="B1939" s="2" t="s">
        <v>1932</v>
      </c>
      <c r="C1939" s="2" t="s">
        <v>75</v>
      </c>
      <c r="D1939" s="2" t="s">
        <v>97</v>
      </c>
      <c r="E1939" s="2">
        <v>222.3</v>
      </c>
      <c r="F1939" s="2">
        <v>226.6</v>
      </c>
      <c r="G1939" s="2">
        <v>210.4</v>
      </c>
      <c r="H1939" s="2">
        <v>204.7</v>
      </c>
      <c r="I1939" s="2">
        <v>447.4</v>
      </c>
      <c r="J1939" s="2">
        <v>584.4</v>
      </c>
      <c r="K1939" s="2">
        <v>827.3</v>
      </c>
      <c r="L1939" s="2">
        <v>1058.3</v>
      </c>
      <c r="M1939" s="2">
        <v>1146.3</v>
      </c>
      <c r="N1939" s="2">
        <v>1155.4000000000001</v>
      </c>
      <c r="O1939" s="2">
        <v>1169.0999999999999</v>
      </c>
      <c r="P1939" s="2">
        <v>1262.4000000000001</v>
      </c>
      <c r="Q1939" s="2">
        <v>1269.0999999999999</v>
      </c>
      <c r="R1939" s="2">
        <v>166.3</v>
      </c>
      <c r="S1939" s="2" t="s">
        <v>5269</v>
      </c>
      <c r="T1939" s="2">
        <v>166.3</v>
      </c>
    </row>
    <row r="1940" spans="1:20">
      <c r="A1940" s="2" t="s">
        <v>4748</v>
      </c>
      <c r="B1940" s="2" t="s">
        <v>1194</v>
      </c>
      <c r="C1940" s="2" t="s">
        <v>75</v>
      </c>
      <c r="D1940" s="2" t="s">
        <v>97</v>
      </c>
      <c r="E1940" s="2">
        <v>211.5</v>
      </c>
      <c r="F1940" s="2">
        <v>209</v>
      </c>
      <c r="G1940" s="2">
        <v>215.7</v>
      </c>
      <c r="H1940" s="2">
        <v>230.7</v>
      </c>
      <c r="I1940" s="2">
        <v>205.7</v>
      </c>
      <c r="J1940" s="2">
        <v>213.4</v>
      </c>
      <c r="K1940" s="2">
        <v>461.8</v>
      </c>
      <c r="L1940" s="2">
        <v>691.4</v>
      </c>
      <c r="M1940" s="2">
        <v>782.7</v>
      </c>
      <c r="N1940" s="2">
        <v>791.9</v>
      </c>
      <c r="O1940" s="2">
        <v>804.8</v>
      </c>
      <c r="P1940" s="2">
        <v>891.5</v>
      </c>
      <c r="Q1940" s="2">
        <v>898.3</v>
      </c>
      <c r="R1940" s="2">
        <v>205.7</v>
      </c>
      <c r="S1940" s="2" t="s">
        <v>143</v>
      </c>
      <c r="T1940" s="2">
        <v>205.7</v>
      </c>
    </row>
    <row r="1941" spans="1:20">
      <c r="A1941" s="2" t="s">
        <v>4749</v>
      </c>
      <c r="B1941" s="2" t="s">
        <v>461</v>
      </c>
      <c r="C1941" s="2" t="s">
        <v>75</v>
      </c>
      <c r="D1941" s="2" t="s">
        <v>97</v>
      </c>
      <c r="E1941" s="2">
        <v>352.4</v>
      </c>
      <c r="F1941" s="2">
        <v>349.9</v>
      </c>
      <c r="G1941" s="2">
        <v>356.6</v>
      </c>
      <c r="H1941" s="2">
        <v>371.6</v>
      </c>
      <c r="I1941" s="2">
        <v>346.2</v>
      </c>
      <c r="J1941" s="2">
        <v>346.9</v>
      </c>
      <c r="K1941" s="2">
        <v>391.8</v>
      </c>
      <c r="L1941" s="2">
        <v>567.79999999999995</v>
      </c>
      <c r="M1941" s="2">
        <v>661.7</v>
      </c>
      <c r="N1941" s="2">
        <v>670.5</v>
      </c>
      <c r="O1941" s="2">
        <v>681.6</v>
      </c>
      <c r="P1941" s="2">
        <v>754.3</v>
      </c>
      <c r="Q1941" s="2">
        <v>761.3</v>
      </c>
      <c r="R1941" s="2">
        <v>346</v>
      </c>
      <c r="S1941" s="2" t="s">
        <v>5269</v>
      </c>
      <c r="T1941" s="2">
        <v>346</v>
      </c>
    </row>
    <row r="1942" spans="1:20">
      <c r="A1942" s="2" t="s">
        <v>4750</v>
      </c>
      <c r="B1942" s="2" t="s">
        <v>1954</v>
      </c>
      <c r="C1942" s="2" t="s">
        <v>75</v>
      </c>
      <c r="D1942" s="2" t="s">
        <v>97</v>
      </c>
      <c r="E1942" s="2">
        <v>412.1</v>
      </c>
      <c r="F1942" s="2">
        <v>410.9</v>
      </c>
      <c r="G1942" s="2">
        <v>408.7</v>
      </c>
      <c r="H1942" s="2">
        <v>418.6</v>
      </c>
      <c r="I1942" s="2">
        <v>557.70000000000005</v>
      </c>
      <c r="J1942" s="2">
        <v>671.3</v>
      </c>
      <c r="K1942" s="2">
        <v>906.2</v>
      </c>
      <c r="L1942" s="2">
        <v>1118.5</v>
      </c>
      <c r="M1942" s="2">
        <v>1212.3</v>
      </c>
      <c r="N1942" s="2">
        <v>1221.0999999999999</v>
      </c>
      <c r="O1942" s="2">
        <v>1231.9000000000001</v>
      </c>
      <c r="P1942" s="2">
        <v>1289.8</v>
      </c>
      <c r="Q1942" s="2">
        <v>1297</v>
      </c>
      <c r="R1942" s="2">
        <v>357.8</v>
      </c>
      <c r="S1942" s="2" t="s">
        <v>5269</v>
      </c>
      <c r="T1942" s="2">
        <v>357.8</v>
      </c>
    </row>
    <row r="1943" spans="1:20">
      <c r="A1943" s="2" t="s">
        <v>4751</v>
      </c>
      <c r="B1943" s="2" t="s">
        <v>501</v>
      </c>
      <c r="C1943" s="2" t="s">
        <v>75</v>
      </c>
      <c r="D1943" s="2" t="s">
        <v>97</v>
      </c>
      <c r="E1943" s="2">
        <v>533.20000000000005</v>
      </c>
      <c r="F1943" s="2">
        <v>533</v>
      </c>
      <c r="G1943" s="2">
        <v>534.9</v>
      </c>
      <c r="H1943" s="2">
        <v>543.9</v>
      </c>
      <c r="I1943" s="2">
        <v>553.9</v>
      </c>
      <c r="J1943" s="2">
        <v>566.79999999999995</v>
      </c>
      <c r="K1943" s="2">
        <v>578.79999999999995</v>
      </c>
      <c r="L1943" s="2">
        <v>636.6</v>
      </c>
      <c r="M1943" s="2">
        <v>651.79999999999995</v>
      </c>
      <c r="N1943" s="2">
        <v>655.7</v>
      </c>
      <c r="O1943" s="2">
        <v>666.2</v>
      </c>
      <c r="P1943" s="2">
        <v>778.8</v>
      </c>
      <c r="Q1943" s="2">
        <v>781.6</v>
      </c>
      <c r="R1943" s="2"/>
      <c r="S1943" s="2" t="s">
        <v>133</v>
      </c>
      <c r="T1943" s="2">
        <v>533</v>
      </c>
    </row>
    <row r="1944" spans="1:20">
      <c r="A1944" s="2" t="s">
        <v>4752</v>
      </c>
      <c r="B1944" s="2" t="s">
        <v>506</v>
      </c>
      <c r="C1944" s="2" t="s">
        <v>75</v>
      </c>
      <c r="D1944" s="2" t="s">
        <v>97</v>
      </c>
      <c r="E1944" s="2">
        <v>552</v>
      </c>
      <c r="F1944" s="2">
        <v>550.79999999999995</v>
      </c>
      <c r="G1944" s="2">
        <v>555</v>
      </c>
      <c r="H1944" s="2">
        <v>566.70000000000005</v>
      </c>
      <c r="I1944" s="2">
        <v>556.5</v>
      </c>
      <c r="J1944" s="2">
        <v>559.6</v>
      </c>
      <c r="K1944" s="2">
        <v>556.4</v>
      </c>
      <c r="L1944" s="2">
        <v>568</v>
      </c>
      <c r="M1944" s="2">
        <v>564.4</v>
      </c>
      <c r="N1944" s="2">
        <v>565.4</v>
      </c>
      <c r="O1944" s="2">
        <v>570.20000000000005</v>
      </c>
      <c r="P1944" s="2">
        <v>662.6</v>
      </c>
      <c r="Q1944" s="2">
        <v>664.8</v>
      </c>
      <c r="R1944" s="2"/>
      <c r="S1944" s="2" t="s">
        <v>133</v>
      </c>
      <c r="T1944" s="2">
        <v>550.79999999999995</v>
      </c>
    </row>
    <row r="1945" spans="1:20">
      <c r="A1945" s="2" t="s">
        <v>4753</v>
      </c>
      <c r="B1945" s="2" t="s">
        <v>525</v>
      </c>
      <c r="C1945" s="2" t="s">
        <v>75</v>
      </c>
      <c r="D1945" s="2" t="s">
        <v>97</v>
      </c>
      <c r="E1945" s="2">
        <v>274.10000000000002</v>
      </c>
      <c r="F1945" s="2">
        <v>277.3</v>
      </c>
      <c r="G1945" s="2">
        <v>270.5</v>
      </c>
      <c r="H1945" s="2">
        <v>270.2</v>
      </c>
      <c r="I1945" s="2">
        <v>383.9</v>
      </c>
      <c r="J1945" s="2">
        <v>463.9</v>
      </c>
      <c r="K1945" s="2">
        <v>619.9</v>
      </c>
      <c r="L1945" s="2">
        <v>820.6</v>
      </c>
      <c r="M1945" s="2">
        <v>889.8</v>
      </c>
      <c r="N1945" s="2">
        <v>898.1</v>
      </c>
      <c r="O1945" s="2">
        <v>912.6</v>
      </c>
      <c r="P1945" s="2">
        <v>1028.5999999999999</v>
      </c>
      <c r="Q1945" s="2">
        <v>1034.2</v>
      </c>
      <c r="R1945" s="2"/>
      <c r="S1945" s="2" t="s">
        <v>139</v>
      </c>
      <c r="T1945" s="2">
        <v>270.2</v>
      </c>
    </row>
    <row r="1946" spans="1:20">
      <c r="A1946" s="2" t="s">
        <v>4754</v>
      </c>
      <c r="B1946" s="2" t="s">
        <v>1261</v>
      </c>
      <c r="C1946" s="2" t="s">
        <v>75</v>
      </c>
      <c r="D1946" s="2" t="s">
        <v>97</v>
      </c>
      <c r="E1946" s="2">
        <v>112.4</v>
      </c>
      <c r="F1946" s="2">
        <v>108.8</v>
      </c>
      <c r="G1946" s="2">
        <v>115.3</v>
      </c>
      <c r="H1946" s="2">
        <v>132.69999999999999</v>
      </c>
      <c r="I1946" s="2">
        <v>231.2</v>
      </c>
      <c r="J1946" s="2">
        <v>362.2</v>
      </c>
      <c r="K1946" s="2">
        <v>610.6</v>
      </c>
      <c r="L1946" s="2">
        <v>839.3</v>
      </c>
      <c r="M1946" s="2">
        <v>931.3</v>
      </c>
      <c r="N1946" s="2">
        <v>940.4</v>
      </c>
      <c r="O1946" s="2">
        <v>953.1</v>
      </c>
      <c r="P1946" s="2">
        <v>1035.5999999999999</v>
      </c>
      <c r="Q1946" s="2">
        <v>1042.5999999999999</v>
      </c>
      <c r="R1946" s="2">
        <v>85.8</v>
      </c>
      <c r="S1946" s="2" t="s">
        <v>5269</v>
      </c>
      <c r="T1946" s="2">
        <v>85.8</v>
      </c>
    </row>
    <row r="1947" spans="1:20">
      <c r="A1947" s="2" t="s">
        <v>4755</v>
      </c>
      <c r="B1947" s="2" t="s">
        <v>1263</v>
      </c>
      <c r="C1947" s="2" t="s">
        <v>75</v>
      </c>
      <c r="D1947" s="2" t="s">
        <v>97</v>
      </c>
      <c r="E1947" s="2">
        <v>147.4</v>
      </c>
      <c r="F1947" s="2">
        <v>143.69999999999999</v>
      </c>
      <c r="G1947" s="2">
        <v>150.80000000000001</v>
      </c>
      <c r="H1947" s="2">
        <v>168.3</v>
      </c>
      <c r="I1947" s="2">
        <v>228.5</v>
      </c>
      <c r="J1947" s="2">
        <v>347.6</v>
      </c>
      <c r="K1947" s="2">
        <v>593.4</v>
      </c>
      <c r="L1947" s="2">
        <v>819.3</v>
      </c>
      <c r="M1947" s="2">
        <v>912.1</v>
      </c>
      <c r="N1947" s="2">
        <v>921.2</v>
      </c>
      <c r="O1947" s="2">
        <v>933.6</v>
      </c>
      <c r="P1947" s="2">
        <v>1011.7</v>
      </c>
      <c r="Q1947" s="2">
        <v>1018.7</v>
      </c>
      <c r="R1947" s="2">
        <v>122.5</v>
      </c>
      <c r="S1947" s="2" t="s">
        <v>5269</v>
      </c>
      <c r="T1947" s="2">
        <v>122.5</v>
      </c>
    </row>
    <row r="1948" spans="1:20">
      <c r="A1948" s="2" t="s">
        <v>4756</v>
      </c>
      <c r="B1948" s="2" t="s">
        <v>1275</v>
      </c>
      <c r="C1948" s="2" t="s">
        <v>75</v>
      </c>
      <c r="D1948" s="2" t="s">
        <v>97</v>
      </c>
      <c r="E1948" s="2">
        <v>446.2</v>
      </c>
      <c r="F1948" s="2">
        <v>443.4</v>
      </c>
      <c r="G1948" s="2">
        <v>450.7</v>
      </c>
      <c r="H1948" s="2">
        <v>466.5</v>
      </c>
      <c r="I1948" s="2">
        <v>440.1</v>
      </c>
      <c r="J1948" s="2">
        <v>444.1</v>
      </c>
      <c r="K1948" s="2">
        <v>487</v>
      </c>
      <c r="L1948" s="2">
        <v>577.4</v>
      </c>
      <c r="M1948" s="2">
        <v>657.6</v>
      </c>
      <c r="N1948" s="2">
        <v>664.5</v>
      </c>
      <c r="O1948" s="2">
        <v>671.1</v>
      </c>
      <c r="P1948" s="2">
        <v>701</v>
      </c>
      <c r="Q1948" s="2">
        <v>708.1</v>
      </c>
      <c r="R1948" s="2">
        <v>437.4</v>
      </c>
      <c r="S1948" s="2" t="s">
        <v>5269</v>
      </c>
      <c r="T1948" s="2">
        <v>437.4</v>
      </c>
    </row>
    <row r="1949" spans="1:20">
      <c r="A1949" s="2" t="s">
        <v>4757</v>
      </c>
      <c r="B1949" s="2" t="s">
        <v>1284</v>
      </c>
      <c r="C1949" s="2" t="s">
        <v>75</v>
      </c>
      <c r="D1949" s="2" t="s">
        <v>97</v>
      </c>
      <c r="E1949" s="2">
        <v>256.10000000000002</v>
      </c>
      <c r="F1949" s="2">
        <v>252.4</v>
      </c>
      <c r="G1949" s="2">
        <v>259</v>
      </c>
      <c r="H1949" s="2">
        <v>276.3</v>
      </c>
      <c r="I1949" s="2">
        <v>313.89999999999998</v>
      </c>
      <c r="J1949" s="2">
        <v>397.4</v>
      </c>
      <c r="K1949" s="2">
        <v>615.9</v>
      </c>
      <c r="L1949" s="2">
        <v>823.7</v>
      </c>
      <c r="M1949" s="2">
        <v>917.6</v>
      </c>
      <c r="N1949" s="2">
        <v>926.3</v>
      </c>
      <c r="O1949" s="2">
        <v>937.1</v>
      </c>
      <c r="P1949" s="2">
        <v>997.3</v>
      </c>
      <c r="Q1949" s="2">
        <v>1004.4</v>
      </c>
      <c r="R1949" s="2">
        <v>226.8</v>
      </c>
      <c r="S1949" s="2" t="s">
        <v>5269</v>
      </c>
      <c r="T1949" s="2">
        <v>226.8</v>
      </c>
    </row>
    <row r="1950" spans="1:20">
      <c r="A1950" s="2" t="s">
        <v>4758</v>
      </c>
      <c r="B1950" s="2" t="s">
        <v>566</v>
      </c>
      <c r="C1950" s="2" t="s">
        <v>75</v>
      </c>
      <c r="D1950" s="2" t="s">
        <v>97</v>
      </c>
      <c r="E1950" s="2">
        <v>338.1</v>
      </c>
      <c r="F1950" s="2">
        <v>342.2</v>
      </c>
      <c r="G1950" s="2">
        <v>332.5</v>
      </c>
      <c r="H1950" s="2">
        <v>329.2</v>
      </c>
      <c r="I1950" s="2">
        <v>467.3</v>
      </c>
      <c r="J1950" s="2">
        <v>552</v>
      </c>
      <c r="K1950" s="2">
        <v>704.8</v>
      </c>
      <c r="L1950" s="2">
        <v>897.8</v>
      </c>
      <c r="M1950" s="2">
        <v>962.1</v>
      </c>
      <c r="N1950" s="2">
        <v>970.1</v>
      </c>
      <c r="O1950" s="2">
        <v>984.6</v>
      </c>
      <c r="P1950" s="2">
        <v>1103.2</v>
      </c>
      <c r="Q1950" s="2">
        <v>1108.5</v>
      </c>
      <c r="R1950" s="2"/>
      <c r="S1950" s="2" t="s">
        <v>139</v>
      </c>
      <c r="T1950" s="2">
        <v>329.2</v>
      </c>
    </row>
    <row r="1951" spans="1:20">
      <c r="A1951" s="2" t="s">
        <v>4759</v>
      </c>
      <c r="B1951" s="2" t="s">
        <v>1321</v>
      </c>
      <c r="C1951" s="2" t="s">
        <v>75</v>
      </c>
      <c r="D1951" s="2" t="s">
        <v>97</v>
      </c>
      <c r="E1951" s="2">
        <v>545.4</v>
      </c>
      <c r="F1951" s="2">
        <v>541.70000000000005</v>
      </c>
      <c r="G1951" s="2">
        <v>549.5</v>
      </c>
      <c r="H1951" s="2">
        <v>567.1</v>
      </c>
      <c r="I1951" s="2">
        <v>560</v>
      </c>
      <c r="J1951" s="2">
        <v>589.4</v>
      </c>
      <c r="K1951" s="2">
        <v>699.3</v>
      </c>
      <c r="L1951" s="2">
        <v>816.6</v>
      </c>
      <c r="M1951" s="2">
        <v>892.9</v>
      </c>
      <c r="N1951" s="2">
        <v>899.1</v>
      </c>
      <c r="O1951" s="2">
        <v>904.2</v>
      </c>
      <c r="P1951" s="2">
        <v>908.9</v>
      </c>
      <c r="Q1951" s="2">
        <v>915.1</v>
      </c>
      <c r="R1951" s="2">
        <v>524.29999999999995</v>
      </c>
      <c r="S1951" s="2" t="s">
        <v>5269</v>
      </c>
      <c r="T1951" s="2">
        <v>524.29999999999995</v>
      </c>
    </row>
    <row r="1952" spans="1:20">
      <c r="A1952" s="2" t="s">
        <v>4760</v>
      </c>
      <c r="B1952" s="2" t="s">
        <v>610</v>
      </c>
      <c r="C1952" s="2" t="s">
        <v>75</v>
      </c>
      <c r="D1952" s="2" t="s">
        <v>97</v>
      </c>
      <c r="E1952" s="2">
        <v>40.299999999999997</v>
      </c>
      <c r="F1952" s="2">
        <v>46.1</v>
      </c>
      <c r="G1952" s="2">
        <v>32.799999999999997</v>
      </c>
      <c r="H1952" s="2">
        <v>44.5</v>
      </c>
      <c r="I1952" s="2">
        <v>263.2</v>
      </c>
      <c r="J1952" s="2">
        <v>398.7</v>
      </c>
      <c r="K1952" s="2">
        <v>639.9</v>
      </c>
      <c r="L1952" s="2">
        <v>870.9</v>
      </c>
      <c r="M1952" s="2">
        <v>959.2</v>
      </c>
      <c r="N1952" s="2">
        <v>968.3</v>
      </c>
      <c r="O1952" s="2">
        <v>981.9</v>
      </c>
      <c r="P1952" s="2">
        <v>1075.5</v>
      </c>
      <c r="Q1952" s="2">
        <v>1082.2</v>
      </c>
      <c r="R1952" s="2"/>
      <c r="S1952" s="2" t="s">
        <v>136</v>
      </c>
      <c r="T1952" s="2">
        <v>32.799999999999997</v>
      </c>
    </row>
    <row r="1953" spans="1:20">
      <c r="A1953" s="2" t="s">
        <v>4761</v>
      </c>
      <c r="B1953" s="2" t="s">
        <v>2033</v>
      </c>
      <c r="C1953" s="2" t="s">
        <v>75</v>
      </c>
      <c r="D1953" s="2" t="s">
        <v>97</v>
      </c>
      <c r="E1953" s="2">
        <v>676.2</v>
      </c>
      <c r="F1953" s="2">
        <v>676.8</v>
      </c>
      <c r="G1953" s="2">
        <v>669.4</v>
      </c>
      <c r="H1953" s="2">
        <v>673.8</v>
      </c>
      <c r="I1953" s="2">
        <v>855.7</v>
      </c>
      <c r="J1953" s="2">
        <v>979.9</v>
      </c>
      <c r="K1953" s="2">
        <v>1222.4000000000001</v>
      </c>
      <c r="L1953" s="2">
        <v>1440.9</v>
      </c>
      <c r="M1953" s="2">
        <v>1534.9</v>
      </c>
      <c r="N1953" s="2">
        <v>1543.7</v>
      </c>
      <c r="O1953" s="2">
        <v>1555.1</v>
      </c>
      <c r="P1953" s="2">
        <v>1617.5</v>
      </c>
      <c r="Q1953" s="2">
        <v>1624.6</v>
      </c>
      <c r="R1953" s="2">
        <v>616</v>
      </c>
      <c r="S1953" s="2" t="s">
        <v>5269</v>
      </c>
      <c r="T1953" s="2">
        <v>616</v>
      </c>
    </row>
    <row r="1954" spans="1:20">
      <c r="A1954" s="2" t="s">
        <v>4762</v>
      </c>
      <c r="B1954" s="2" t="s">
        <v>2062</v>
      </c>
      <c r="C1954" s="2" t="s">
        <v>75</v>
      </c>
      <c r="D1954" s="2" t="s">
        <v>97</v>
      </c>
      <c r="E1954" s="2">
        <v>447.9</v>
      </c>
      <c r="F1954" s="2">
        <v>446.6</v>
      </c>
      <c r="G1954" s="2">
        <v>444.7</v>
      </c>
      <c r="H1954" s="2">
        <v>454.9</v>
      </c>
      <c r="I1954" s="2">
        <v>589.6</v>
      </c>
      <c r="J1954" s="2">
        <v>700.8</v>
      </c>
      <c r="K1954" s="2">
        <v>932.9</v>
      </c>
      <c r="L1954" s="2">
        <v>1142.4000000000001</v>
      </c>
      <c r="M1954" s="2">
        <v>1236.0999999999999</v>
      </c>
      <c r="N1954" s="2">
        <v>1244.8</v>
      </c>
      <c r="O1954" s="2">
        <v>1255.4000000000001</v>
      </c>
      <c r="P1954" s="2">
        <v>1310.2</v>
      </c>
      <c r="Q1954" s="2">
        <v>1317.4</v>
      </c>
      <c r="R1954" s="2">
        <v>394.1</v>
      </c>
      <c r="S1954" s="2" t="s">
        <v>5269</v>
      </c>
      <c r="T1954" s="2">
        <v>394.1</v>
      </c>
    </row>
    <row r="1955" spans="1:20">
      <c r="A1955" s="2" t="s">
        <v>4763</v>
      </c>
      <c r="B1955" s="2" t="s">
        <v>1358</v>
      </c>
      <c r="C1955" s="2" t="s">
        <v>75</v>
      </c>
      <c r="D1955" s="2" t="s">
        <v>97</v>
      </c>
      <c r="E1955" s="2">
        <v>540.79999999999995</v>
      </c>
      <c r="F1955" s="2">
        <v>537</v>
      </c>
      <c r="G1955" s="2">
        <v>544.70000000000005</v>
      </c>
      <c r="H1955" s="2">
        <v>562.29999999999995</v>
      </c>
      <c r="I1955" s="2">
        <v>561.29999999999995</v>
      </c>
      <c r="J1955" s="2">
        <v>596.29999999999995</v>
      </c>
      <c r="K1955" s="2">
        <v>718.3</v>
      </c>
      <c r="L1955" s="2">
        <v>844.8</v>
      </c>
      <c r="M1955" s="2">
        <v>923.4</v>
      </c>
      <c r="N1955" s="2">
        <v>929.9</v>
      </c>
      <c r="O1955" s="2">
        <v>935.4</v>
      </c>
      <c r="P1955" s="2">
        <v>943.5</v>
      </c>
      <c r="Q1955" s="2">
        <v>949.8</v>
      </c>
      <c r="R1955" s="2">
        <v>517.5</v>
      </c>
      <c r="S1955" s="2" t="s">
        <v>5269</v>
      </c>
      <c r="T1955" s="2">
        <v>517.5</v>
      </c>
    </row>
    <row r="1956" spans="1:20">
      <c r="A1956" s="2" t="s">
        <v>4764</v>
      </c>
      <c r="B1956" s="2" t="s">
        <v>1361</v>
      </c>
      <c r="C1956" s="2" t="s">
        <v>75</v>
      </c>
      <c r="D1956" s="2" t="s">
        <v>97</v>
      </c>
      <c r="E1956" s="2">
        <v>444.9</v>
      </c>
      <c r="F1956" s="2">
        <v>441.2</v>
      </c>
      <c r="G1956" s="2">
        <v>449</v>
      </c>
      <c r="H1956" s="2">
        <v>466.6</v>
      </c>
      <c r="I1956" s="2">
        <v>462.9</v>
      </c>
      <c r="J1956" s="2">
        <v>498.6</v>
      </c>
      <c r="K1956" s="2">
        <v>631.6</v>
      </c>
      <c r="L1956" s="2">
        <v>777.6</v>
      </c>
      <c r="M1956" s="2">
        <v>862.5</v>
      </c>
      <c r="N1956" s="2">
        <v>869.8</v>
      </c>
      <c r="O1956" s="2">
        <v>876.8</v>
      </c>
      <c r="P1956" s="2">
        <v>900.2</v>
      </c>
      <c r="Q1956" s="2">
        <v>907</v>
      </c>
      <c r="R1956" s="2">
        <v>423.3</v>
      </c>
      <c r="S1956" s="2" t="s">
        <v>5269</v>
      </c>
      <c r="T1956" s="2">
        <v>423.3</v>
      </c>
    </row>
    <row r="1957" spans="1:20">
      <c r="A1957" s="2" t="s">
        <v>4765</v>
      </c>
      <c r="B1957" s="2" t="s">
        <v>653</v>
      </c>
      <c r="C1957" s="2" t="s">
        <v>75</v>
      </c>
      <c r="D1957" s="2" t="s">
        <v>97</v>
      </c>
      <c r="E1957" s="2">
        <v>525.29999999999995</v>
      </c>
      <c r="F1957" s="2">
        <v>525.9</v>
      </c>
      <c r="G1957" s="2">
        <v>525.9</v>
      </c>
      <c r="H1957" s="2">
        <v>532.70000000000005</v>
      </c>
      <c r="I1957" s="2">
        <v>560.70000000000005</v>
      </c>
      <c r="J1957" s="2">
        <v>582.9</v>
      </c>
      <c r="K1957" s="2">
        <v>613.29999999999995</v>
      </c>
      <c r="L1957" s="2">
        <v>699.5</v>
      </c>
      <c r="M1957" s="2">
        <v>723.9</v>
      </c>
      <c r="N1957" s="2">
        <v>728.7</v>
      </c>
      <c r="O1957" s="2">
        <v>740.4</v>
      </c>
      <c r="P1957" s="2">
        <v>856.8</v>
      </c>
      <c r="Q1957" s="2">
        <v>860</v>
      </c>
      <c r="R1957" s="2"/>
      <c r="S1957" s="2" t="s">
        <v>128</v>
      </c>
      <c r="T1957" s="2">
        <v>525.29999999999995</v>
      </c>
    </row>
    <row r="1958" spans="1:20">
      <c r="A1958" s="2" t="s">
        <v>4766</v>
      </c>
      <c r="B1958" s="2" t="s">
        <v>660</v>
      </c>
      <c r="C1958" s="2" t="s">
        <v>75</v>
      </c>
      <c r="D1958" s="2" t="s">
        <v>97</v>
      </c>
      <c r="E1958" s="2">
        <v>187.2</v>
      </c>
      <c r="F1958" s="2">
        <v>192.8</v>
      </c>
      <c r="G1958" s="2">
        <v>177.8</v>
      </c>
      <c r="H1958" s="2">
        <v>169.7</v>
      </c>
      <c r="I1958" s="2">
        <v>375.5</v>
      </c>
      <c r="J1958" s="2">
        <v>494.5</v>
      </c>
      <c r="K1958" s="2">
        <v>706.6</v>
      </c>
      <c r="L1958" s="2">
        <v>929.1</v>
      </c>
      <c r="M1958" s="2">
        <v>1008.9</v>
      </c>
      <c r="N1958" s="2">
        <v>1017.7</v>
      </c>
      <c r="O1958" s="2">
        <v>1032.0999999999999</v>
      </c>
      <c r="P1958" s="2">
        <v>1139.2</v>
      </c>
      <c r="Q1958" s="2">
        <v>1145.4000000000001</v>
      </c>
      <c r="R1958" s="2"/>
      <c r="S1958" s="2" t="s">
        <v>139</v>
      </c>
      <c r="T1958" s="2">
        <v>169.7</v>
      </c>
    </row>
    <row r="1959" spans="1:20">
      <c r="A1959" s="2" t="s">
        <v>4767</v>
      </c>
      <c r="B1959" s="2" t="s">
        <v>2120</v>
      </c>
      <c r="C1959" s="2" t="s">
        <v>75</v>
      </c>
      <c r="D1959" s="2" t="s">
        <v>97</v>
      </c>
      <c r="E1959" s="2">
        <v>629.5</v>
      </c>
      <c r="F1959" s="2">
        <v>629.70000000000005</v>
      </c>
      <c r="G1959" s="2">
        <v>623.29999999999995</v>
      </c>
      <c r="H1959" s="2">
        <v>628.70000000000005</v>
      </c>
      <c r="I1959" s="2">
        <v>802.6</v>
      </c>
      <c r="J1959" s="2">
        <v>924.5</v>
      </c>
      <c r="K1959" s="2">
        <v>1165.2</v>
      </c>
      <c r="L1959" s="2">
        <v>1381.8</v>
      </c>
      <c r="M1959" s="2">
        <v>1475.8</v>
      </c>
      <c r="N1959" s="2">
        <v>1484.6</v>
      </c>
      <c r="O1959" s="2">
        <v>1495.7</v>
      </c>
      <c r="P1959" s="2">
        <v>1556.1</v>
      </c>
      <c r="Q1959" s="2">
        <v>1563.2</v>
      </c>
      <c r="R1959" s="2">
        <v>570</v>
      </c>
      <c r="S1959" s="2" t="s">
        <v>5269</v>
      </c>
      <c r="T1959" s="2">
        <v>570</v>
      </c>
    </row>
    <row r="1960" spans="1:20">
      <c r="A1960" s="2" t="s">
        <v>4768</v>
      </c>
      <c r="B1960" s="2" t="s">
        <v>1382</v>
      </c>
      <c r="C1960" s="2" t="s">
        <v>75</v>
      </c>
      <c r="D1960" s="2" t="s">
        <v>97</v>
      </c>
      <c r="E1960" s="2">
        <v>108.8</v>
      </c>
      <c r="F1960" s="2">
        <v>105.2</v>
      </c>
      <c r="G1960" s="2">
        <v>113.1</v>
      </c>
      <c r="H1960" s="2">
        <v>130.6</v>
      </c>
      <c r="I1960" s="2">
        <v>197.8</v>
      </c>
      <c r="J1960" s="2">
        <v>332.2</v>
      </c>
      <c r="K1960" s="2">
        <v>580.6</v>
      </c>
      <c r="L1960" s="2">
        <v>810.4</v>
      </c>
      <c r="M1960" s="2">
        <v>901.7</v>
      </c>
      <c r="N1960" s="2">
        <v>910.8</v>
      </c>
      <c r="O1960" s="2">
        <v>923.8</v>
      </c>
      <c r="P1960" s="2">
        <v>1009.3</v>
      </c>
      <c r="Q1960" s="2">
        <v>1016.2</v>
      </c>
      <c r="R1960" s="2">
        <v>94</v>
      </c>
      <c r="S1960" s="2" t="s">
        <v>5269</v>
      </c>
      <c r="T1960" s="2">
        <v>94</v>
      </c>
    </row>
    <row r="1961" spans="1:20">
      <c r="A1961" s="2" t="s">
        <v>4769</v>
      </c>
      <c r="B1961" s="2" t="s">
        <v>696</v>
      </c>
      <c r="C1961" s="2" t="s">
        <v>75</v>
      </c>
      <c r="D1961" s="2" t="s">
        <v>97</v>
      </c>
      <c r="E1961" s="2">
        <v>184.9</v>
      </c>
      <c r="F1961" s="2">
        <v>190.5</v>
      </c>
      <c r="G1961" s="2">
        <v>175.6</v>
      </c>
      <c r="H1961" s="2">
        <v>167.6</v>
      </c>
      <c r="I1961" s="2">
        <v>372.4</v>
      </c>
      <c r="J1961" s="2">
        <v>491.3</v>
      </c>
      <c r="K1961" s="2">
        <v>703.3</v>
      </c>
      <c r="L1961" s="2">
        <v>925.9</v>
      </c>
      <c r="M1961" s="2">
        <v>1005.7</v>
      </c>
      <c r="N1961" s="2">
        <v>1014.6</v>
      </c>
      <c r="O1961" s="2">
        <v>1028.9000000000001</v>
      </c>
      <c r="P1961" s="2">
        <v>1136</v>
      </c>
      <c r="Q1961" s="2">
        <v>1142.2</v>
      </c>
      <c r="R1961" s="2"/>
      <c r="S1961" s="2" t="s">
        <v>139</v>
      </c>
      <c r="T1961" s="2">
        <v>167.6</v>
      </c>
    </row>
    <row r="1962" spans="1:20">
      <c r="A1962" s="2" t="s">
        <v>4770</v>
      </c>
      <c r="B1962" s="2" t="s">
        <v>2213</v>
      </c>
      <c r="C1962" s="2" t="s">
        <v>75</v>
      </c>
      <c r="D1962" s="2" t="s">
        <v>97</v>
      </c>
      <c r="E1962" s="2">
        <v>602.79999999999995</v>
      </c>
      <c r="F1962" s="2">
        <v>603.70000000000005</v>
      </c>
      <c r="G1962" s="2">
        <v>595.4</v>
      </c>
      <c r="H1962" s="2">
        <v>599</v>
      </c>
      <c r="I1962" s="2">
        <v>788.3</v>
      </c>
      <c r="J1962" s="2">
        <v>915.1</v>
      </c>
      <c r="K1962" s="2">
        <v>1160</v>
      </c>
      <c r="L1962" s="2">
        <v>1381.5</v>
      </c>
      <c r="M1962" s="2">
        <v>1475.3</v>
      </c>
      <c r="N1962" s="2">
        <v>1484.2</v>
      </c>
      <c r="O1962" s="2">
        <v>1495.9</v>
      </c>
      <c r="P1962" s="2">
        <v>1562.6</v>
      </c>
      <c r="Q1962" s="2">
        <v>1569.7</v>
      </c>
      <c r="R1962" s="2">
        <v>542.1</v>
      </c>
      <c r="S1962" s="2" t="s">
        <v>5269</v>
      </c>
      <c r="T1962" s="2">
        <v>542.1</v>
      </c>
    </row>
    <row r="1963" spans="1:20">
      <c r="A1963" s="2" t="s">
        <v>4771</v>
      </c>
      <c r="B1963" s="2" t="s">
        <v>1419</v>
      </c>
      <c r="C1963" s="2" t="s">
        <v>75</v>
      </c>
      <c r="D1963" s="2" t="s">
        <v>97</v>
      </c>
      <c r="E1963" s="2">
        <v>400</v>
      </c>
      <c r="F1963" s="2">
        <v>396.5</v>
      </c>
      <c r="G1963" s="2">
        <v>402.3</v>
      </c>
      <c r="H1963" s="2">
        <v>419.1</v>
      </c>
      <c r="I1963" s="2">
        <v>458.9</v>
      </c>
      <c r="J1963" s="2">
        <v>529</v>
      </c>
      <c r="K1963" s="2">
        <v>718.1</v>
      </c>
      <c r="L1963" s="2">
        <v>899.6</v>
      </c>
      <c r="M1963" s="2">
        <v>990.4</v>
      </c>
      <c r="N1963" s="2">
        <v>998.4</v>
      </c>
      <c r="O1963" s="2">
        <v>1007.2</v>
      </c>
      <c r="P1963" s="2">
        <v>1045.4000000000001</v>
      </c>
      <c r="Q1963" s="2">
        <v>1052.4000000000001</v>
      </c>
      <c r="R1963" s="2">
        <v>366.4</v>
      </c>
      <c r="S1963" s="2" t="s">
        <v>5269</v>
      </c>
      <c r="T1963" s="2">
        <v>366.4</v>
      </c>
    </row>
    <row r="1964" spans="1:20">
      <c r="A1964" s="2" t="s">
        <v>4772</v>
      </c>
      <c r="B1964" s="2" t="s">
        <v>1433</v>
      </c>
      <c r="C1964" s="2" t="s">
        <v>75</v>
      </c>
      <c r="D1964" s="2" t="s">
        <v>97</v>
      </c>
      <c r="E1964" s="2">
        <v>460.7</v>
      </c>
      <c r="F1964" s="2">
        <v>457.6</v>
      </c>
      <c r="G1964" s="2">
        <v>465.2</v>
      </c>
      <c r="H1964" s="2">
        <v>481.5</v>
      </c>
      <c r="I1964" s="2">
        <v>455.9</v>
      </c>
      <c r="J1964" s="2">
        <v>462.8</v>
      </c>
      <c r="K1964" s="2">
        <v>518</v>
      </c>
      <c r="L1964" s="2">
        <v>611.9</v>
      </c>
      <c r="M1964" s="2">
        <v>689.5</v>
      </c>
      <c r="N1964" s="2">
        <v>696.1</v>
      </c>
      <c r="O1964" s="2">
        <v>702</v>
      </c>
      <c r="P1964" s="2">
        <v>721.9</v>
      </c>
      <c r="Q1964" s="2">
        <v>728.7</v>
      </c>
      <c r="R1964" s="2">
        <v>450.1</v>
      </c>
      <c r="S1964" s="2" t="s">
        <v>5269</v>
      </c>
      <c r="T1964" s="2">
        <v>450.1</v>
      </c>
    </row>
    <row r="1965" spans="1:20">
      <c r="A1965" s="2" t="s">
        <v>4773</v>
      </c>
      <c r="B1965" s="2" t="s">
        <v>1439</v>
      </c>
      <c r="C1965" s="2" t="s">
        <v>75</v>
      </c>
      <c r="D1965" s="2" t="s">
        <v>97</v>
      </c>
      <c r="E1965" s="2">
        <v>224.4</v>
      </c>
      <c r="F1965" s="2">
        <v>222</v>
      </c>
      <c r="G1965" s="2">
        <v>228.6</v>
      </c>
      <c r="H1965" s="2">
        <v>243.7</v>
      </c>
      <c r="I1965" s="2">
        <v>218.5</v>
      </c>
      <c r="J1965" s="2">
        <v>219.2</v>
      </c>
      <c r="K1965" s="2">
        <v>450.1</v>
      </c>
      <c r="L1965" s="2">
        <v>679.1</v>
      </c>
      <c r="M1965" s="2">
        <v>770.7</v>
      </c>
      <c r="N1965" s="2">
        <v>779.9</v>
      </c>
      <c r="O1965" s="2">
        <v>792.7</v>
      </c>
      <c r="P1965" s="2">
        <v>878.7</v>
      </c>
      <c r="Q1965" s="2">
        <v>885.6</v>
      </c>
      <c r="R1965" s="2">
        <v>218.5</v>
      </c>
      <c r="S1965" s="2" t="s">
        <v>143</v>
      </c>
      <c r="T1965" s="2">
        <v>218.5</v>
      </c>
    </row>
    <row r="1966" spans="1:20">
      <c r="A1966" s="2" t="s">
        <v>4774</v>
      </c>
      <c r="B1966" s="2" t="s">
        <v>2245</v>
      </c>
      <c r="C1966" s="2" t="s">
        <v>75</v>
      </c>
      <c r="D1966" s="2" t="s">
        <v>97</v>
      </c>
      <c r="E1966" s="2">
        <v>597.9</v>
      </c>
      <c r="F1966" s="2">
        <v>598.29999999999995</v>
      </c>
      <c r="G1966" s="2">
        <v>591.4</v>
      </c>
      <c r="H1966" s="2">
        <v>596.5</v>
      </c>
      <c r="I1966" s="2">
        <v>774.4</v>
      </c>
      <c r="J1966" s="2">
        <v>897.8</v>
      </c>
      <c r="K1966" s="2">
        <v>1140</v>
      </c>
      <c r="L1966" s="2">
        <v>1358.3</v>
      </c>
      <c r="M1966" s="2">
        <v>1452.2</v>
      </c>
      <c r="N1966" s="2">
        <v>1461.1</v>
      </c>
      <c r="O1966" s="2">
        <v>1472.5</v>
      </c>
      <c r="P1966" s="2">
        <v>1535</v>
      </c>
      <c r="Q1966" s="2">
        <v>1542.2</v>
      </c>
      <c r="R1966" s="2">
        <v>538.1</v>
      </c>
      <c r="S1966" s="2" t="s">
        <v>5269</v>
      </c>
      <c r="T1966" s="2">
        <v>538.1</v>
      </c>
    </row>
    <row r="1967" spans="1:20">
      <c r="A1967" s="2" t="s">
        <v>4775</v>
      </c>
      <c r="B1967" s="2" t="s">
        <v>1443</v>
      </c>
      <c r="C1967" s="2" t="s">
        <v>75</v>
      </c>
      <c r="D1967" s="2" t="s">
        <v>97</v>
      </c>
      <c r="E1967" s="2">
        <v>43.2</v>
      </c>
      <c r="F1967" s="2">
        <v>46.5</v>
      </c>
      <c r="G1967" s="2">
        <v>35.700000000000003</v>
      </c>
      <c r="H1967" s="2">
        <v>49.5</v>
      </c>
      <c r="I1967" s="2">
        <v>267.7</v>
      </c>
      <c r="J1967" s="2">
        <v>404.3</v>
      </c>
      <c r="K1967" s="2">
        <v>647.70000000000005</v>
      </c>
      <c r="L1967" s="2">
        <v>878.8</v>
      </c>
      <c r="M1967" s="2">
        <v>967.7</v>
      </c>
      <c r="N1967" s="2">
        <v>976.8</v>
      </c>
      <c r="O1967" s="2">
        <v>990.3</v>
      </c>
      <c r="P1967" s="2">
        <v>1082.3</v>
      </c>
      <c r="Q1967" s="2">
        <v>1089.0999999999999</v>
      </c>
      <c r="R1967" s="2">
        <v>18.399999999999999</v>
      </c>
      <c r="S1967" s="2" t="s">
        <v>5269</v>
      </c>
      <c r="T1967" s="2">
        <v>18.399999999999999</v>
      </c>
    </row>
    <row r="1968" spans="1:20">
      <c r="A1968" s="2" t="s">
        <v>4776</v>
      </c>
      <c r="B1968" s="2" t="s">
        <v>2256</v>
      </c>
      <c r="C1968" s="2" t="s">
        <v>75</v>
      </c>
      <c r="D1968" s="2" t="s">
        <v>97</v>
      </c>
      <c r="E1968" s="2">
        <v>45.4</v>
      </c>
      <c r="F1968" s="2">
        <v>50.9</v>
      </c>
      <c r="G1968" s="2">
        <v>32.799999999999997</v>
      </c>
      <c r="H1968" s="2">
        <v>39.299999999999997</v>
      </c>
      <c r="I1968" s="2">
        <v>271.5</v>
      </c>
      <c r="J1968" s="2">
        <v>407.5</v>
      </c>
      <c r="K1968" s="2">
        <v>649.4</v>
      </c>
      <c r="L1968" s="2">
        <v>880.4</v>
      </c>
      <c r="M1968" s="2">
        <v>968.7</v>
      </c>
      <c r="N1968" s="2">
        <v>977.9</v>
      </c>
      <c r="O1968" s="2">
        <v>991.4</v>
      </c>
      <c r="P1968" s="2">
        <v>1084.7</v>
      </c>
      <c r="Q1968" s="2">
        <v>1091.4000000000001</v>
      </c>
      <c r="R1968" s="2">
        <v>24.6</v>
      </c>
      <c r="S1968" s="2" t="s">
        <v>5269</v>
      </c>
      <c r="T1968" s="2">
        <v>24.6</v>
      </c>
    </row>
    <row r="1969" spans="1:20">
      <c r="A1969" s="2" t="s">
        <v>4777</v>
      </c>
      <c r="B1969" s="2" t="s">
        <v>2265</v>
      </c>
      <c r="C1969" s="2" t="s">
        <v>75</v>
      </c>
      <c r="D1969" s="2" t="s">
        <v>97</v>
      </c>
      <c r="E1969" s="2">
        <v>732.9</v>
      </c>
      <c r="F1969" s="2">
        <v>732.3</v>
      </c>
      <c r="G1969" s="2">
        <v>728.1</v>
      </c>
      <c r="H1969" s="2">
        <v>736</v>
      </c>
      <c r="I1969" s="2">
        <v>887.3</v>
      </c>
      <c r="J1969" s="2">
        <v>1000.5</v>
      </c>
      <c r="K1969" s="2">
        <v>1232.0999999999999</v>
      </c>
      <c r="L1969" s="2">
        <v>1438.8</v>
      </c>
      <c r="M1969" s="2">
        <v>1532.2</v>
      </c>
      <c r="N1969" s="2">
        <v>1540.8</v>
      </c>
      <c r="O1969" s="2">
        <v>1551</v>
      </c>
      <c r="P1969" s="2">
        <v>1600.5</v>
      </c>
      <c r="Q1969" s="2">
        <v>1607.6</v>
      </c>
      <c r="R1969" s="2">
        <v>675.8</v>
      </c>
      <c r="S1969" s="2" t="s">
        <v>5269</v>
      </c>
      <c r="T1969" s="2">
        <v>675.8</v>
      </c>
    </row>
    <row r="1970" spans="1:20">
      <c r="A1970" s="2" t="s">
        <v>4778</v>
      </c>
      <c r="B1970" s="2" t="s">
        <v>2275</v>
      </c>
      <c r="C1970" s="2" t="s">
        <v>75</v>
      </c>
      <c r="D1970" s="2" t="s">
        <v>97</v>
      </c>
      <c r="E1970" s="2">
        <v>576.1</v>
      </c>
      <c r="F1970" s="2">
        <v>575.79999999999995</v>
      </c>
      <c r="G1970" s="2">
        <v>570.79999999999995</v>
      </c>
      <c r="H1970" s="2">
        <v>577.9</v>
      </c>
      <c r="I1970" s="2">
        <v>738.9</v>
      </c>
      <c r="J1970" s="2">
        <v>857</v>
      </c>
      <c r="K1970" s="2">
        <v>1094.5999999999999</v>
      </c>
      <c r="L1970" s="2">
        <v>1308.0999999999999</v>
      </c>
      <c r="M1970" s="2">
        <v>1402</v>
      </c>
      <c r="N1970" s="2">
        <v>1410.7</v>
      </c>
      <c r="O1970" s="2">
        <v>1421.6</v>
      </c>
      <c r="P1970" s="2">
        <v>1478.9</v>
      </c>
      <c r="Q1970" s="2">
        <v>1486.1</v>
      </c>
      <c r="R1970" s="2">
        <v>518.1</v>
      </c>
      <c r="S1970" s="2" t="s">
        <v>5269</v>
      </c>
      <c r="T1970" s="2">
        <v>518.1</v>
      </c>
    </row>
    <row r="1971" spans="1:20">
      <c r="A1971" s="2" t="s">
        <v>4779</v>
      </c>
      <c r="B1971" s="2" t="s">
        <v>2278</v>
      </c>
      <c r="C1971" s="2" t="s">
        <v>75</v>
      </c>
      <c r="D1971" s="2" t="s">
        <v>97</v>
      </c>
      <c r="E1971" s="2">
        <v>709.4</v>
      </c>
      <c r="F1971" s="2">
        <v>710.1</v>
      </c>
      <c r="G1971" s="2">
        <v>702.3</v>
      </c>
      <c r="H1971" s="2">
        <v>706.4</v>
      </c>
      <c r="I1971" s="2">
        <v>890.6</v>
      </c>
      <c r="J1971" s="2">
        <v>1015.3</v>
      </c>
      <c r="K1971" s="2">
        <v>1258.3</v>
      </c>
      <c r="L1971" s="2">
        <v>1477.1</v>
      </c>
      <c r="M1971" s="2">
        <v>1571</v>
      </c>
      <c r="N1971" s="2">
        <v>1579.9</v>
      </c>
      <c r="O1971" s="2">
        <v>1591.3</v>
      </c>
      <c r="P1971" s="2">
        <v>1654</v>
      </c>
      <c r="Q1971" s="2">
        <v>1661.1</v>
      </c>
      <c r="R1971" s="2">
        <v>649</v>
      </c>
      <c r="S1971" s="2" t="s">
        <v>5269</v>
      </c>
      <c r="T1971" s="2">
        <v>649</v>
      </c>
    </row>
    <row r="1972" spans="1:20">
      <c r="A1972" s="2" t="s">
        <v>4780</v>
      </c>
      <c r="B1972" s="2" t="s">
        <v>2281</v>
      </c>
      <c r="C1972" s="2" t="s">
        <v>75</v>
      </c>
      <c r="D1972" s="2" t="s">
        <v>97</v>
      </c>
      <c r="E1972" s="2">
        <v>624.4</v>
      </c>
      <c r="F1972" s="2">
        <v>625.70000000000005</v>
      </c>
      <c r="G1972" s="2">
        <v>616.4</v>
      </c>
      <c r="H1972" s="2">
        <v>618.79999999999995</v>
      </c>
      <c r="I1972" s="2">
        <v>816.2</v>
      </c>
      <c r="J1972" s="2">
        <v>945.2</v>
      </c>
      <c r="K1972" s="2">
        <v>1191.5</v>
      </c>
      <c r="L1972" s="2">
        <v>1415</v>
      </c>
      <c r="M1972" s="2">
        <v>1508.6</v>
      </c>
      <c r="N1972" s="2">
        <v>1517.6</v>
      </c>
      <c r="O1972" s="2">
        <v>1529.5</v>
      </c>
      <c r="P1972" s="2">
        <v>1598.9</v>
      </c>
      <c r="Q1972" s="2">
        <v>1606</v>
      </c>
      <c r="R1972" s="2">
        <v>563.29999999999995</v>
      </c>
      <c r="S1972" s="2" t="s">
        <v>5269</v>
      </c>
      <c r="T1972" s="2">
        <v>563.29999999999995</v>
      </c>
    </row>
    <row r="1973" spans="1:20">
      <c r="A1973" s="2" t="s">
        <v>4781</v>
      </c>
      <c r="B1973" s="2" t="s">
        <v>2285</v>
      </c>
      <c r="C1973" s="2" t="s">
        <v>75</v>
      </c>
      <c r="D1973" s="2" t="s">
        <v>97</v>
      </c>
      <c r="E1973" s="2">
        <v>525.1</v>
      </c>
      <c r="F1973" s="2">
        <v>526.70000000000005</v>
      </c>
      <c r="G1973" s="2">
        <v>516.70000000000005</v>
      </c>
      <c r="H1973" s="2">
        <v>518.4</v>
      </c>
      <c r="I1973" s="2">
        <v>722.1</v>
      </c>
      <c r="J1973" s="2">
        <v>853.2</v>
      </c>
      <c r="K1973" s="2">
        <v>1100.8</v>
      </c>
      <c r="L1973" s="2">
        <v>1326.6</v>
      </c>
      <c r="M1973" s="2">
        <v>1419.7</v>
      </c>
      <c r="N1973" s="2">
        <v>1428.8</v>
      </c>
      <c r="O1973" s="2">
        <v>1441.1</v>
      </c>
      <c r="P1973" s="2">
        <v>1514.7</v>
      </c>
      <c r="Q1973" s="2">
        <v>1521.8</v>
      </c>
      <c r="R1973" s="2">
        <v>463.8</v>
      </c>
      <c r="S1973" s="2" t="s">
        <v>5269</v>
      </c>
      <c r="T1973" s="2">
        <v>463.8</v>
      </c>
    </row>
    <row r="1974" spans="1:20">
      <c r="A1974" s="2" t="s">
        <v>4782</v>
      </c>
      <c r="B1974" s="2" t="s">
        <v>1465</v>
      </c>
      <c r="C1974" s="2" t="s">
        <v>75</v>
      </c>
      <c r="D1974" s="2" t="s">
        <v>97</v>
      </c>
      <c r="E1974" s="2">
        <v>39.5</v>
      </c>
      <c r="F1974" s="2">
        <v>44.3</v>
      </c>
      <c r="G1974" s="2">
        <v>30.2</v>
      </c>
      <c r="H1974" s="2">
        <v>46.3</v>
      </c>
      <c r="I1974" s="2">
        <v>265.7</v>
      </c>
      <c r="J1974" s="2">
        <v>402</v>
      </c>
      <c r="K1974" s="2">
        <v>644.70000000000005</v>
      </c>
      <c r="L1974" s="2">
        <v>875.8</v>
      </c>
      <c r="M1974" s="2">
        <v>964.4</v>
      </c>
      <c r="N1974" s="2">
        <v>973.5</v>
      </c>
      <c r="O1974" s="2">
        <v>987.1</v>
      </c>
      <c r="P1974" s="2">
        <v>1079.5999999999999</v>
      </c>
      <c r="Q1974" s="2">
        <v>1086.4000000000001</v>
      </c>
      <c r="R1974" s="2">
        <v>23.6</v>
      </c>
      <c r="S1974" s="2" t="s">
        <v>5269</v>
      </c>
      <c r="T1974" s="2">
        <v>23.6</v>
      </c>
    </row>
    <row r="1975" spans="1:20">
      <c r="A1975" s="2" t="s">
        <v>4783</v>
      </c>
      <c r="B1975" s="2" t="s">
        <v>2298</v>
      </c>
      <c r="C1975" s="2" t="s">
        <v>75</v>
      </c>
      <c r="D1975" s="2" t="s">
        <v>97</v>
      </c>
      <c r="E1975" s="2">
        <v>477.3</v>
      </c>
      <c r="F1975" s="2">
        <v>479.2</v>
      </c>
      <c r="G1975" s="2">
        <v>468.3</v>
      </c>
      <c r="H1975" s="2">
        <v>469.1</v>
      </c>
      <c r="I1975" s="2">
        <v>679.5</v>
      </c>
      <c r="J1975" s="2">
        <v>812.4</v>
      </c>
      <c r="K1975" s="2">
        <v>1060.7</v>
      </c>
      <c r="L1975" s="2">
        <v>1288.2</v>
      </c>
      <c r="M1975" s="2">
        <v>1380.8</v>
      </c>
      <c r="N1975" s="2">
        <v>1389.9</v>
      </c>
      <c r="O1975" s="2">
        <v>1402.4</v>
      </c>
      <c r="P1975" s="2">
        <v>1479.4</v>
      </c>
      <c r="Q1975" s="2">
        <v>1486.5</v>
      </c>
      <c r="R1975" s="2">
        <v>415.9</v>
      </c>
      <c r="S1975" s="2" t="s">
        <v>5269</v>
      </c>
      <c r="T1975" s="2">
        <v>415.9</v>
      </c>
    </row>
    <row r="1976" spans="1:20">
      <c r="A1976" s="2" t="s">
        <v>4784</v>
      </c>
      <c r="B1976" s="2" t="s">
        <v>1469</v>
      </c>
      <c r="C1976" s="2" t="s">
        <v>75</v>
      </c>
      <c r="D1976" s="2" t="s">
        <v>97</v>
      </c>
      <c r="E1976" s="2">
        <v>39.200000000000003</v>
      </c>
      <c r="F1976" s="2">
        <v>41.1</v>
      </c>
      <c r="G1976" s="2">
        <v>36.5</v>
      </c>
      <c r="H1976" s="2">
        <v>53.2</v>
      </c>
      <c r="I1976" s="2">
        <v>261.8</v>
      </c>
      <c r="J1976" s="2">
        <v>398.5</v>
      </c>
      <c r="K1976" s="2">
        <v>642</v>
      </c>
      <c r="L1976" s="2">
        <v>873.2</v>
      </c>
      <c r="M1976" s="2">
        <v>962.1</v>
      </c>
      <c r="N1976" s="2">
        <v>971.2</v>
      </c>
      <c r="O1976" s="2">
        <v>984.7</v>
      </c>
      <c r="P1976" s="2">
        <v>1076.5</v>
      </c>
      <c r="Q1976" s="2">
        <v>1083.3</v>
      </c>
      <c r="R1976" s="2">
        <v>22.6</v>
      </c>
      <c r="S1976" s="2" t="s">
        <v>5269</v>
      </c>
      <c r="T1976" s="2">
        <v>22.6</v>
      </c>
    </row>
    <row r="1977" spans="1:20">
      <c r="A1977" s="2" t="s">
        <v>4785</v>
      </c>
      <c r="B1977" s="2" t="s">
        <v>2305</v>
      </c>
      <c r="C1977" s="2" t="s">
        <v>75</v>
      </c>
      <c r="D1977" s="2" t="s">
        <v>97</v>
      </c>
      <c r="E1977" s="2">
        <v>65.400000000000006</v>
      </c>
      <c r="F1977" s="2">
        <v>69.099999999999994</v>
      </c>
      <c r="G1977" s="2">
        <v>54.7</v>
      </c>
      <c r="H1977" s="2">
        <v>56.2</v>
      </c>
      <c r="I1977" s="2">
        <v>289.7</v>
      </c>
      <c r="J1977" s="2">
        <v>426.6</v>
      </c>
      <c r="K1977" s="2">
        <v>670.2</v>
      </c>
      <c r="L1977" s="2">
        <v>901.3</v>
      </c>
      <c r="M1977" s="2">
        <v>990.2</v>
      </c>
      <c r="N1977" s="2">
        <v>999.3</v>
      </c>
      <c r="O1977" s="2">
        <v>1012.8</v>
      </c>
      <c r="P1977" s="2">
        <v>1104.7</v>
      </c>
      <c r="Q1977" s="2">
        <v>1111.5</v>
      </c>
      <c r="R1977" s="2">
        <v>12.1</v>
      </c>
      <c r="S1977" s="2" t="s">
        <v>5269</v>
      </c>
      <c r="T1977" s="2">
        <v>12.1</v>
      </c>
    </row>
    <row r="1978" spans="1:20">
      <c r="A1978" s="2" t="s">
        <v>4786</v>
      </c>
      <c r="B1978" s="2" t="s">
        <v>2310</v>
      </c>
      <c r="C1978" s="2" t="s">
        <v>75</v>
      </c>
      <c r="D1978" s="2" t="s">
        <v>97</v>
      </c>
      <c r="E1978" s="2">
        <v>598.6</v>
      </c>
      <c r="F1978" s="2">
        <v>599.4</v>
      </c>
      <c r="G1978" s="2">
        <v>591.5</v>
      </c>
      <c r="H1978" s="2">
        <v>595.4</v>
      </c>
      <c r="I1978" s="2">
        <v>782.2</v>
      </c>
      <c r="J1978" s="2">
        <v>908.3</v>
      </c>
      <c r="K1978" s="2">
        <v>1152.5999999999999</v>
      </c>
      <c r="L1978" s="2">
        <v>1373.5</v>
      </c>
      <c r="M1978" s="2">
        <v>1467.3</v>
      </c>
      <c r="N1978" s="2">
        <v>1476.2</v>
      </c>
      <c r="O1978" s="2">
        <v>1487.9</v>
      </c>
      <c r="P1978" s="2">
        <v>1553.7</v>
      </c>
      <c r="Q1978" s="2">
        <v>1560.8</v>
      </c>
      <c r="R1978" s="2">
        <v>538.1</v>
      </c>
      <c r="S1978" s="2" t="s">
        <v>5269</v>
      </c>
      <c r="T1978" s="2">
        <v>538.1</v>
      </c>
    </row>
    <row r="1979" spans="1:20">
      <c r="A1979" s="2" t="s">
        <v>4787</v>
      </c>
      <c r="B1979" s="2" t="s">
        <v>2313</v>
      </c>
      <c r="C1979" s="2" t="s">
        <v>75</v>
      </c>
      <c r="D1979" s="2" t="s">
        <v>97</v>
      </c>
      <c r="E1979" s="2">
        <v>471.6</v>
      </c>
      <c r="F1979" s="2">
        <v>474.3</v>
      </c>
      <c r="G1979" s="2">
        <v>461.6</v>
      </c>
      <c r="H1979" s="2">
        <v>460.1</v>
      </c>
      <c r="I1979" s="2">
        <v>683.5</v>
      </c>
      <c r="J1979" s="2">
        <v>819</v>
      </c>
      <c r="K1979" s="2">
        <v>1067.4000000000001</v>
      </c>
      <c r="L1979" s="2">
        <v>1297.0999999999999</v>
      </c>
      <c r="M1979" s="2">
        <v>1388.5</v>
      </c>
      <c r="N1979" s="2">
        <v>1397.7</v>
      </c>
      <c r="O1979" s="2">
        <v>1410.6</v>
      </c>
      <c r="P1979" s="2">
        <v>1493.1</v>
      </c>
      <c r="Q1979" s="2">
        <v>1500.1</v>
      </c>
      <c r="R1979" s="2">
        <v>410.8</v>
      </c>
      <c r="S1979" s="2" t="s">
        <v>5269</v>
      </c>
      <c r="T1979" s="2">
        <v>410.8</v>
      </c>
    </row>
    <row r="1980" spans="1:20">
      <c r="A1980" s="2" t="s">
        <v>4788</v>
      </c>
      <c r="B1980" s="2" t="s">
        <v>2315</v>
      </c>
      <c r="C1980" s="2" t="s">
        <v>75</v>
      </c>
      <c r="D1980" s="2" t="s">
        <v>97</v>
      </c>
      <c r="E1980" s="2">
        <v>587.1</v>
      </c>
      <c r="F1980" s="2">
        <v>587.4</v>
      </c>
      <c r="G1980" s="2">
        <v>580.79999999999995</v>
      </c>
      <c r="H1980" s="2">
        <v>586.20000000000005</v>
      </c>
      <c r="I1980" s="2">
        <v>761.6</v>
      </c>
      <c r="J1980" s="2">
        <v>884.3</v>
      </c>
      <c r="K1980" s="2">
        <v>1126</v>
      </c>
      <c r="L1980" s="2">
        <v>1343.7</v>
      </c>
      <c r="M1980" s="2">
        <v>1437.6</v>
      </c>
      <c r="N1980" s="2">
        <v>1446.5</v>
      </c>
      <c r="O1980" s="2">
        <v>1457.8</v>
      </c>
      <c r="P1980" s="2">
        <v>1519.7</v>
      </c>
      <c r="Q1980" s="2">
        <v>1526.9</v>
      </c>
      <c r="R1980" s="2">
        <v>527.5</v>
      </c>
      <c r="S1980" s="2" t="s">
        <v>5269</v>
      </c>
      <c r="T1980" s="2">
        <v>527.5</v>
      </c>
    </row>
    <row r="1981" spans="1:20">
      <c r="A1981" s="2" t="s">
        <v>4789</v>
      </c>
      <c r="B1981" s="2" t="s">
        <v>1476</v>
      </c>
      <c r="C1981" s="2" t="s">
        <v>75</v>
      </c>
      <c r="D1981" s="2" t="s">
        <v>97</v>
      </c>
      <c r="E1981" s="2">
        <v>597.5</v>
      </c>
      <c r="F1981" s="2">
        <v>593.79999999999995</v>
      </c>
      <c r="G1981" s="2">
        <v>600.9</v>
      </c>
      <c r="H1981" s="2">
        <v>618.5</v>
      </c>
      <c r="I1981" s="2">
        <v>628.70000000000005</v>
      </c>
      <c r="J1981" s="2">
        <v>671.5</v>
      </c>
      <c r="K1981" s="2">
        <v>804.8</v>
      </c>
      <c r="L1981" s="2">
        <v>935.1</v>
      </c>
      <c r="M1981" s="2">
        <v>1013.6</v>
      </c>
      <c r="N1981" s="2">
        <v>1020</v>
      </c>
      <c r="O1981" s="2">
        <v>1025.4000000000001</v>
      </c>
      <c r="P1981" s="2">
        <v>1031.5</v>
      </c>
      <c r="Q1981" s="2">
        <v>1037.7</v>
      </c>
      <c r="R1981" s="2">
        <v>570.29999999999995</v>
      </c>
      <c r="S1981" s="2" t="s">
        <v>5269</v>
      </c>
      <c r="T1981" s="2">
        <v>570.29999999999995</v>
      </c>
    </row>
    <row r="1982" spans="1:20">
      <c r="A1982" s="2" t="s">
        <v>4790</v>
      </c>
      <c r="B1982" s="2" t="s">
        <v>2326</v>
      </c>
      <c r="C1982" s="2" t="s">
        <v>75</v>
      </c>
      <c r="D1982" s="2" t="s">
        <v>97</v>
      </c>
      <c r="E1982" s="2">
        <v>604.29999999999995</v>
      </c>
      <c r="F1982" s="2">
        <v>603.70000000000005</v>
      </c>
      <c r="G1982" s="2">
        <v>599.5</v>
      </c>
      <c r="H1982" s="2">
        <v>607.4</v>
      </c>
      <c r="I1982" s="2">
        <v>760.7</v>
      </c>
      <c r="J1982" s="2">
        <v>875.9</v>
      </c>
      <c r="K1982" s="2">
        <v>1110.4000000000001</v>
      </c>
      <c r="L1982" s="2">
        <v>1320.7</v>
      </c>
      <c r="M1982" s="2">
        <v>1414.5</v>
      </c>
      <c r="N1982" s="2">
        <v>1423.1</v>
      </c>
      <c r="O1982" s="2">
        <v>1433.7</v>
      </c>
      <c r="P1982" s="2">
        <v>1487.6</v>
      </c>
      <c r="Q1982" s="2">
        <v>1494.7</v>
      </c>
      <c r="R1982" s="2">
        <v>547.20000000000005</v>
      </c>
      <c r="S1982" s="2" t="s">
        <v>5269</v>
      </c>
      <c r="T1982" s="2">
        <v>547.20000000000005</v>
      </c>
    </row>
    <row r="1983" spans="1:20">
      <c r="A1983" s="2" t="s">
        <v>4791</v>
      </c>
      <c r="B1983" s="2" t="s">
        <v>2331</v>
      </c>
      <c r="C1983" s="2" t="s">
        <v>75</v>
      </c>
      <c r="D1983" s="2" t="s">
        <v>97</v>
      </c>
      <c r="E1983" s="2">
        <v>782</v>
      </c>
      <c r="F1983" s="2">
        <v>781.6</v>
      </c>
      <c r="G1983" s="2">
        <v>776.9</v>
      </c>
      <c r="H1983" s="2">
        <v>784.2</v>
      </c>
      <c r="I1983" s="2">
        <v>939.9</v>
      </c>
      <c r="J1983" s="2">
        <v>1054.4000000000001</v>
      </c>
      <c r="K1983" s="2">
        <v>1287.2</v>
      </c>
      <c r="L1983" s="2">
        <v>1494.7</v>
      </c>
      <c r="M1983" s="2">
        <v>1588.2</v>
      </c>
      <c r="N1983" s="2">
        <v>1596.8</v>
      </c>
      <c r="O1983" s="2">
        <v>1607</v>
      </c>
      <c r="P1983" s="2">
        <v>1657</v>
      </c>
      <c r="Q1983" s="2">
        <v>1664.1</v>
      </c>
      <c r="R1983" s="2">
        <v>724.3</v>
      </c>
      <c r="S1983" s="2" t="s">
        <v>5269</v>
      </c>
      <c r="T1983" s="2">
        <v>724.3</v>
      </c>
    </row>
    <row r="1984" spans="1:20">
      <c r="A1984" s="2" t="s">
        <v>4792</v>
      </c>
      <c r="B1984" s="2" t="s">
        <v>2338</v>
      </c>
      <c r="C1984" s="2" t="s">
        <v>75</v>
      </c>
      <c r="D1984" s="2" t="s">
        <v>97</v>
      </c>
      <c r="E1984" s="2">
        <v>583.4</v>
      </c>
      <c r="F1984" s="2">
        <v>582.29999999999995</v>
      </c>
      <c r="G1984" s="2">
        <v>579.5</v>
      </c>
      <c r="H1984" s="2">
        <v>588.79999999999995</v>
      </c>
      <c r="I1984" s="2">
        <v>729</v>
      </c>
      <c r="J1984" s="2">
        <v>839.8</v>
      </c>
      <c r="K1984" s="2">
        <v>1069.8</v>
      </c>
      <c r="L1984" s="2">
        <v>1276.0999999999999</v>
      </c>
      <c r="M1984" s="2">
        <v>1369.5</v>
      </c>
      <c r="N1984" s="2">
        <v>1378.1</v>
      </c>
      <c r="O1984" s="2">
        <v>1388.3</v>
      </c>
      <c r="P1984" s="2">
        <v>1438.7</v>
      </c>
      <c r="Q1984" s="2">
        <v>1445.8</v>
      </c>
      <c r="R1984" s="2">
        <v>528.1</v>
      </c>
      <c r="S1984" s="2" t="s">
        <v>5269</v>
      </c>
      <c r="T1984" s="2">
        <v>528.1</v>
      </c>
    </row>
    <row r="1985" spans="1:20">
      <c r="A1985" s="2" t="s">
        <v>4793</v>
      </c>
      <c r="B1985" s="2" t="s">
        <v>2348</v>
      </c>
      <c r="C1985" s="2" t="s">
        <v>75</v>
      </c>
      <c r="D1985" s="2" t="s">
        <v>97</v>
      </c>
      <c r="E1985" s="2">
        <v>569.79999999999995</v>
      </c>
      <c r="F1985" s="2">
        <v>571.20000000000005</v>
      </c>
      <c r="G1985" s="2">
        <v>561.5</v>
      </c>
      <c r="H1985" s="2">
        <v>563.6</v>
      </c>
      <c r="I1985" s="2">
        <v>764.4</v>
      </c>
      <c r="J1985" s="2">
        <v>894.6</v>
      </c>
      <c r="K1985" s="2">
        <v>1141.5999999999999</v>
      </c>
      <c r="L1985" s="2">
        <v>1366.5</v>
      </c>
      <c r="M1985" s="2">
        <v>1459.8</v>
      </c>
      <c r="N1985" s="2">
        <v>1468.8</v>
      </c>
      <c r="O1985" s="2">
        <v>1480.9</v>
      </c>
      <c r="P1985" s="2">
        <v>1552.6</v>
      </c>
      <c r="Q1985" s="2">
        <v>1559.7</v>
      </c>
      <c r="R1985" s="2">
        <v>508.6</v>
      </c>
      <c r="S1985" s="2" t="s">
        <v>5269</v>
      </c>
      <c r="T1985" s="2">
        <v>508.6</v>
      </c>
    </row>
    <row r="1986" spans="1:20">
      <c r="A1986" s="2" t="s">
        <v>4794</v>
      </c>
      <c r="B1986" s="2" t="s">
        <v>1495</v>
      </c>
      <c r="C1986" s="2" t="s">
        <v>75</v>
      </c>
      <c r="D1986" s="2" t="s">
        <v>97</v>
      </c>
      <c r="E1986" s="2">
        <v>509.7</v>
      </c>
      <c r="F1986" s="2">
        <v>506.1</v>
      </c>
      <c r="G1986" s="2">
        <v>514.1</v>
      </c>
      <c r="H1986" s="2">
        <v>531.6</v>
      </c>
      <c r="I1986" s="2">
        <v>517.4</v>
      </c>
      <c r="J1986" s="2">
        <v>540.5</v>
      </c>
      <c r="K1986" s="2">
        <v>638.9</v>
      </c>
      <c r="L1986" s="2">
        <v>752.7</v>
      </c>
      <c r="M1986" s="2">
        <v>829.4</v>
      </c>
      <c r="N1986" s="2">
        <v>835.7</v>
      </c>
      <c r="O1986" s="2">
        <v>841</v>
      </c>
      <c r="P1986" s="2">
        <v>848.6</v>
      </c>
      <c r="Q1986" s="2">
        <v>855</v>
      </c>
      <c r="R1986" s="2">
        <v>491.8</v>
      </c>
      <c r="S1986" s="2" t="s">
        <v>5269</v>
      </c>
      <c r="T1986" s="2">
        <v>491.8</v>
      </c>
    </row>
    <row r="1987" spans="1:20">
      <c r="A1987" s="2" t="s">
        <v>4795</v>
      </c>
      <c r="B1987" s="2" t="s">
        <v>1499</v>
      </c>
      <c r="C1987" s="2" t="s">
        <v>75</v>
      </c>
      <c r="D1987" s="2" t="s">
        <v>97</v>
      </c>
      <c r="E1987" s="2">
        <v>444.3</v>
      </c>
      <c r="F1987" s="2">
        <v>441.5</v>
      </c>
      <c r="G1987" s="2">
        <v>448.7</v>
      </c>
      <c r="H1987" s="2">
        <v>464.5</v>
      </c>
      <c r="I1987" s="2">
        <v>438.1</v>
      </c>
      <c r="J1987" s="2">
        <v>441.5</v>
      </c>
      <c r="K1987" s="2">
        <v>482.2</v>
      </c>
      <c r="L1987" s="2">
        <v>571.79999999999995</v>
      </c>
      <c r="M1987" s="2">
        <v>652.5</v>
      </c>
      <c r="N1987" s="2">
        <v>659.5</v>
      </c>
      <c r="O1987" s="2">
        <v>666.2</v>
      </c>
      <c r="P1987" s="2">
        <v>698.1</v>
      </c>
      <c r="Q1987" s="2">
        <v>705.1</v>
      </c>
      <c r="R1987" s="2">
        <v>435.7</v>
      </c>
      <c r="S1987" s="2" t="s">
        <v>5269</v>
      </c>
      <c r="T1987" s="2">
        <v>435.7</v>
      </c>
    </row>
    <row r="1988" spans="1:20">
      <c r="A1988" s="2" t="s">
        <v>4796</v>
      </c>
      <c r="B1988" s="2" t="s">
        <v>1501</v>
      </c>
      <c r="C1988" s="2" t="s">
        <v>75</v>
      </c>
      <c r="D1988" s="2" t="s">
        <v>97</v>
      </c>
      <c r="E1988" s="2">
        <v>49.4</v>
      </c>
      <c r="F1988" s="2">
        <v>50.2</v>
      </c>
      <c r="G1988" s="2">
        <v>45</v>
      </c>
      <c r="H1988" s="2">
        <v>58.8</v>
      </c>
      <c r="I1988" s="2">
        <v>266.89999999999998</v>
      </c>
      <c r="J1988" s="2">
        <v>404</v>
      </c>
      <c r="K1988" s="2">
        <v>648.70000000000005</v>
      </c>
      <c r="L1988" s="2">
        <v>879.8</v>
      </c>
      <c r="M1988" s="2">
        <v>969.1</v>
      </c>
      <c r="N1988" s="2">
        <v>978.2</v>
      </c>
      <c r="O1988" s="2">
        <v>991.6</v>
      </c>
      <c r="P1988" s="2">
        <v>1082.5</v>
      </c>
      <c r="Q1988" s="2">
        <v>1089.3</v>
      </c>
      <c r="R1988" s="2">
        <v>14.5</v>
      </c>
      <c r="S1988" s="2" t="s">
        <v>5269</v>
      </c>
      <c r="T1988" s="2">
        <v>14.5</v>
      </c>
    </row>
    <row r="1989" spans="1:20">
      <c r="A1989" s="2" t="s">
        <v>4797</v>
      </c>
      <c r="B1989" s="2" t="s">
        <v>2353</v>
      </c>
      <c r="C1989" s="2" t="s">
        <v>75</v>
      </c>
      <c r="D1989" s="2" t="s">
        <v>97</v>
      </c>
      <c r="E1989" s="2">
        <v>655.6</v>
      </c>
      <c r="F1989" s="2">
        <v>656</v>
      </c>
      <c r="G1989" s="2">
        <v>649.1</v>
      </c>
      <c r="H1989" s="2">
        <v>654.1</v>
      </c>
      <c r="I1989" s="2">
        <v>831.4</v>
      </c>
      <c r="J1989" s="2">
        <v>954.2</v>
      </c>
      <c r="K1989" s="2">
        <v>1195.5999999999999</v>
      </c>
      <c r="L1989" s="2">
        <v>1412.9</v>
      </c>
      <c r="M1989" s="2">
        <v>1506.8</v>
      </c>
      <c r="N1989" s="2">
        <v>1515.7</v>
      </c>
      <c r="O1989" s="2">
        <v>1526.9</v>
      </c>
      <c r="P1989" s="2">
        <v>1587.9</v>
      </c>
      <c r="Q1989" s="2">
        <v>1595</v>
      </c>
      <c r="R1989" s="2">
        <v>595.79999999999995</v>
      </c>
      <c r="S1989" s="2" t="s">
        <v>5269</v>
      </c>
      <c r="T1989" s="2">
        <v>595.79999999999995</v>
      </c>
    </row>
    <row r="1990" spans="1:20">
      <c r="A1990" s="2" t="s">
        <v>4798</v>
      </c>
      <c r="B1990" s="2" t="s">
        <v>2357</v>
      </c>
      <c r="C1990" s="2" t="s">
        <v>75</v>
      </c>
      <c r="D1990" s="2" t="s">
        <v>97</v>
      </c>
      <c r="E1990" s="2">
        <v>695.1</v>
      </c>
      <c r="F1990" s="2">
        <v>695.6</v>
      </c>
      <c r="G1990" s="2">
        <v>688.3</v>
      </c>
      <c r="H1990" s="2">
        <v>692.8</v>
      </c>
      <c r="I1990" s="2">
        <v>873.7</v>
      </c>
      <c r="J1990" s="2">
        <v>997.4</v>
      </c>
      <c r="K1990" s="2">
        <v>1239.5999999999999</v>
      </c>
      <c r="L1990" s="2">
        <v>1457.5</v>
      </c>
      <c r="M1990" s="2">
        <v>1551.5</v>
      </c>
      <c r="N1990" s="2">
        <v>1560.3</v>
      </c>
      <c r="O1990" s="2">
        <v>1571.6</v>
      </c>
      <c r="P1990" s="2">
        <v>1633.2</v>
      </c>
      <c r="Q1990" s="2">
        <v>1640.4</v>
      </c>
      <c r="R1990" s="2">
        <v>634.9</v>
      </c>
      <c r="S1990" s="2" t="s">
        <v>5269</v>
      </c>
      <c r="T1990" s="2">
        <v>634.9</v>
      </c>
    </row>
    <row r="1991" spans="1:20">
      <c r="A1991" s="2" t="s">
        <v>4799</v>
      </c>
      <c r="B1991" s="2" t="s">
        <v>1507</v>
      </c>
      <c r="C1991" s="2" t="s">
        <v>75</v>
      </c>
      <c r="D1991" s="2" t="s">
        <v>97</v>
      </c>
      <c r="E1991" s="2">
        <v>44.4</v>
      </c>
      <c r="F1991" s="2">
        <v>44</v>
      </c>
      <c r="G1991" s="2">
        <v>43.1</v>
      </c>
      <c r="H1991" s="2">
        <v>59.4</v>
      </c>
      <c r="I1991" s="2">
        <v>260.3</v>
      </c>
      <c r="J1991" s="2">
        <v>397.3</v>
      </c>
      <c r="K1991" s="2">
        <v>641.70000000000005</v>
      </c>
      <c r="L1991" s="2">
        <v>872.8</v>
      </c>
      <c r="M1991" s="2">
        <v>962.1</v>
      </c>
      <c r="N1991" s="2">
        <v>971.3</v>
      </c>
      <c r="O1991" s="2">
        <v>984.7</v>
      </c>
      <c r="P1991" s="2">
        <v>1075.7</v>
      </c>
      <c r="Q1991" s="2">
        <v>1082.5</v>
      </c>
      <c r="R1991" s="2">
        <v>21.4</v>
      </c>
      <c r="S1991" s="2" t="s">
        <v>5269</v>
      </c>
      <c r="T1991" s="2">
        <v>21.4</v>
      </c>
    </row>
    <row r="1992" spans="1:20">
      <c r="A1992" s="2" t="s">
        <v>4800</v>
      </c>
      <c r="B1992" s="2" t="s">
        <v>2364</v>
      </c>
      <c r="C1992" s="2" t="s">
        <v>75</v>
      </c>
      <c r="D1992" s="2" t="s">
        <v>97</v>
      </c>
      <c r="E1992" s="2">
        <v>528.4</v>
      </c>
      <c r="F1992" s="2">
        <v>527</v>
      </c>
      <c r="G1992" s="2">
        <v>525.4</v>
      </c>
      <c r="H1992" s="2">
        <v>535.79999999999995</v>
      </c>
      <c r="I1992" s="2">
        <v>665.2</v>
      </c>
      <c r="J1992" s="2">
        <v>772.8</v>
      </c>
      <c r="K1992" s="2">
        <v>1000</v>
      </c>
      <c r="L1992" s="2">
        <v>1204.4000000000001</v>
      </c>
      <c r="M1992" s="2">
        <v>1297.7</v>
      </c>
      <c r="N1992" s="2">
        <v>1306.2</v>
      </c>
      <c r="O1992" s="2">
        <v>1316.3</v>
      </c>
      <c r="P1992" s="2">
        <v>1365.7</v>
      </c>
      <c r="Q1992" s="2">
        <v>1372.8</v>
      </c>
      <c r="R1992" s="2">
        <v>475</v>
      </c>
      <c r="S1992" s="2" t="s">
        <v>5269</v>
      </c>
      <c r="T1992" s="2">
        <v>475</v>
      </c>
    </row>
    <row r="1993" spans="1:20">
      <c r="A1993" s="2" t="s">
        <v>4801</v>
      </c>
      <c r="B1993" s="2" t="s">
        <v>1513</v>
      </c>
      <c r="C1993" s="2" t="s">
        <v>75</v>
      </c>
      <c r="D1993" s="2" t="s">
        <v>97</v>
      </c>
      <c r="E1993" s="2">
        <v>325.10000000000002</v>
      </c>
      <c r="F1993" s="2">
        <v>321.89999999999998</v>
      </c>
      <c r="G1993" s="2">
        <v>329.6</v>
      </c>
      <c r="H1993" s="2">
        <v>346.3</v>
      </c>
      <c r="I1993" s="2">
        <v>322.39999999999998</v>
      </c>
      <c r="J1993" s="2">
        <v>336.8</v>
      </c>
      <c r="K1993" s="2">
        <v>462</v>
      </c>
      <c r="L1993" s="2">
        <v>646.6</v>
      </c>
      <c r="M1993" s="2">
        <v>739.7</v>
      </c>
      <c r="N1993" s="2">
        <v>748.3</v>
      </c>
      <c r="O1993" s="2">
        <v>758.5</v>
      </c>
      <c r="P1993" s="2">
        <v>817.4</v>
      </c>
      <c r="Q1993" s="2">
        <v>824.6</v>
      </c>
      <c r="R1993" s="2">
        <v>313.60000000000002</v>
      </c>
      <c r="S1993" s="2" t="s">
        <v>5269</v>
      </c>
      <c r="T1993" s="2">
        <v>313.60000000000002</v>
      </c>
    </row>
    <row r="1994" spans="1:20">
      <c r="A1994" s="2" t="s">
        <v>4802</v>
      </c>
      <c r="B1994" s="2" t="s">
        <v>2374</v>
      </c>
      <c r="C1994" s="2" t="s">
        <v>75</v>
      </c>
      <c r="D1994" s="2" t="s">
        <v>97</v>
      </c>
      <c r="E1994" s="2">
        <v>563.70000000000005</v>
      </c>
      <c r="F1994" s="2">
        <v>565.70000000000005</v>
      </c>
      <c r="G1994" s="2">
        <v>554.6</v>
      </c>
      <c r="H1994" s="2">
        <v>555</v>
      </c>
      <c r="I1994" s="2">
        <v>766.4</v>
      </c>
      <c r="J1994" s="2">
        <v>899.2</v>
      </c>
      <c r="K1994" s="2">
        <v>1147.5</v>
      </c>
      <c r="L1994" s="2">
        <v>1374.7</v>
      </c>
      <c r="M1994" s="2">
        <v>1467.4</v>
      </c>
      <c r="N1994" s="2">
        <v>1476.5</v>
      </c>
      <c r="O1994" s="2">
        <v>1489</v>
      </c>
      <c r="P1994" s="2">
        <v>1565.1</v>
      </c>
      <c r="Q1994" s="2">
        <v>1572.2</v>
      </c>
      <c r="R1994" s="2">
        <v>502.3</v>
      </c>
      <c r="S1994" s="2" t="s">
        <v>5269</v>
      </c>
      <c r="T1994" s="2">
        <v>502.3</v>
      </c>
    </row>
    <row r="1995" spans="1:20">
      <c r="A1995" s="2" t="s">
        <v>4803</v>
      </c>
      <c r="B1995" s="2" t="s">
        <v>2381</v>
      </c>
      <c r="C1995" s="2" t="s">
        <v>75</v>
      </c>
      <c r="D1995" s="2" t="s">
        <v>97</v>
      </c>
      <c r="E1995" s="2">
        <v>772.7</v>
      </c>
      <c r="F1995" s="2">
        <v>772.1</v>
      </c>
      <c r="G1995" s="2">
        <v>767.8</v>
      </c>
      <c r="H1995" s="2">
        <v>775.4</v>
      </c>
      <c r="I1995" s="2">
        <v>928.3</v>
      </c>
      <c r="J1995" s="2">
        <v>1041.8</v>
      </c>
      <c r="K1995" s="2">
        <v>1273.5999999999999</v>
      </c>
      <c r="L1995" s="2">
        <v>1480.1</v>
      </c>
      <c r="M1995" s="2">
        <v>1573.5</v>
      </c>
      <c r="N1995" s="2">
        <v>1582.1</v>
      </c>
      <c r="O1995" s="2">
        <v>1592.3</v>
      </c>
      <c r="P1995" s="2">
        <v>1641.4</v>
      </c>
      <c r="Q1995" s="2">
        <v>1648.5</v>
      </c>
      <c r="R1995" s="2">
        <v>715.3</v>
      </c>
      <c r="S1995" s="2" t="s">
        <v>5269</v>
      </c>
      <c r="T1995" s="2">
        <v>715.3</v>
      </c>
    </row>
    <row r="1996" spans="1:20">
      <c r="A1996" s="2" t="s">
        <v>4804</v>
      </c>
      <c r="B1996" s="2" t="s">
        <v>793</v>
      </c>
      <c r="C1996" s="2" t="s">
        <v>75</v>
      </c>
      <c r="D1996" s="2" t="s">
        <v>97</v>
      </c>
      <c r="E1996" s="2">
        <v>49.8</v>
      </c>
      <c r="F1996" s="2">
        <v>53.8</v>
      </c>
      <c r="G1996" s="2">
        <v>47.1</v>
      </c>
      <c r="H1996" s="2">
        <v>55</v>
      </c>
      <c r="I1996" s="2">
        <v>255.7</v>
      </c>
      <c r="J1996" s="2">
        <v>389.9</v>
      </c>
      <c r="K1996" s="2">
        <v>629.1</v>
      </c>
      <c r="L1996" s="2">
        <v>859.9</v>
      </c>
      <c r="M1996" s="2">
        <v>947.7</v>
      </c>
      <c r="N1996" s="2">
        <v>956.8</v>
      </c>
      <c r="O1996" s="2">
        <v>970.4</v>
      </c>
      <c r="P1996" s="2">
        <v>1065.0999999999999</v>
      </c>
      <c r="Q1996" s="2">
        <v>1071.8</v>
      </c>
      <c r="R1996" s="2"/>
      <c r="S1996" s="2" t="s">
        <v>136</v>
      </c>
      <c r="T1996" s="2">
        <v>47.1</v>
      </c>
    </row>
    <row r="1997" spans="1:20">
      <c r="A1997" s="2" t="s">
        <v>4805</v>
      </c>
      <c r="B1997" s="2" t="s">
        <v>796</v>
      </c>
      <c r="C1997" s="2" t="s">
        <v>75</v>
      </c>
      <c r="D1997" s="2" t="s">
        <v>97</v>
      </c>
      <c r="E1997" s="2">
        <v>548.5</v>
      </c>
      <c r="F1997" s="2">
        <v>546.4</v>
      </c>
      <c r="G1997" s="2">
        <v>552.4</v>
      </c>
      <c r="H1997" s="2">
        <v>566.29999999999995</v>
      </c>
      <c r="I1997" s="2">
        <v>544.4</v>
      </c>
      <c r="J1997" s="2">
        <v>544.29999999999995</v>
      </c>
      <c r="K1997" s="2">
        <v>546.6</v>
      </c>
      <c r="L1997" s="2">
        <v>550.5</v>
      </c>
      <c r="M1997" s="2">
        <v>571.9</v>
      </c>
      <c r="N1997" s="2">
        <v>574</v>
      </c>
      <c r="O1997" s="2">
        <v>573.5</v>
      </c>
      <c r="P1997" s="2">
        <v>554.5</v>
      </c>
      <c r="Q1997" s="2">
        <v>560.1</v>
      </c>
      <c r="R1997" s="2">
        <v>544</v>
      </c>
      <c r="S1997" s="2" t="s">
        <v>5269</v>
      </c>
      <c r="T1997" s="2">
        <v>544</v>
      </c>
    </row>
    <row r="1998" spans="1:20">
      <c r="A1998" s="2" t="s">
        <v>4806</v>
      </c>
      <c r="B1998" s="2" t="s">
        <v>1530</v>
      </c>
      <c r="C1998" s="2" t="s">
        <v>75</v>
      </c>
      <c r="D1998" s="2" t="s">
        <v>97</v>
      </c>
      <c r="E1998" s="2">
        <v>447.8</v>
      </c>
      <c r="F1998" s="2">
        <v>444.9</v>
      </c>
      <c r="G1998" s="2">
        <v>452.2</v>
      </c>
      <c r="H1998" s="2">
        <v>468.1</v>
      </c>
      <c r="I1998" s="2">
        <v>441.7</v>
      </c>
      <c r="J1998" s="2">
        <v>445.5</v>
      </c>
      <c r="K1998" s="2">
        <v>487.6</v>
      </c>
      <c r="L1998" s="2">
        <v>576.5</v>
      </c>
      <c r="M1998" s="2">
        <v>656.3</v>
      </c>
      <c r="N1998" s="2">
        <v>663.2</v>
      </c>
      <c r="O1998" s="2">
        <v>669.8</v>
      </c>
      <c r="P1998" s="2">
        <v>699.2</v>
      </c>
      <c r="Q1998" s="2">
        <v>706.2</v>
      </c>
      <c r="R1998" s="2">
        <v>439</v>
      </c>
      <c r="S1998" s="2" t="s">
        <v>5269</v>
      </c>
      <c r="T1998" s="2">
        <v>439</v>
      </c>
    </row>
    <row r="1999" spans="1:20">
      <c r="A1999" s="2" t="s">
        <v>4807</v>
      </c>
      <c r="B1999" s="2" t="s">
        <v>1533</v>
      </c>
      <c r="C1999" s="2" t="s">
        <v>75</v>
      </c>
      <c r="D1999" s="2" t="s">
        <v>97</v>
      </c>
      <c r="E1999" s="2">
        <v>140.1</v>
      </c>
      <c r="F1999" s="2">
        <v>136.6</v>
      </c>
      <c r="G1999" s="2">
        <v>144.6</v>
      </c>
      <c r="H1999" s="2">
        <v>161.9</v>
      </c>
      <c r="I1999" s="2">
        <v>185.7</v>
      </c>
      <c r="J1999" s="2">
        <v>309.3</v>
      </c>
      <c r="K1999" s="2">
        <v>557.4</v>
      </c>
      <c r="L1999" s="2">
        <v>785.8</v>
      </c>
      <c r="M1999" s="2">
        <v>877.9</v>
      </c>
      <c r="N1999" s="2">
        <v>887</v>
      </c>
      <c r="O1999" s="2">
        <v>899.7</v>
      </c>
      <c r="P1999" s="2">
        <v>982.3</v>
      </c>
      <c r="Q1999" s="2">
        <v>989.3</v>
      </c>
      <c r="R1999" s="2">
        <v>125.5</v>
      </c>
      <c r="S1999" s="2" t="s">
        <v>5269</v>
      </c>
      <c r="T1999" s="2">
        <v>125.5</v>
      </c>
    </row>
    <row r="2000" spans="1:20">
      <c r="A2000" s="2" t="s">
        <v>4808</v>
      </c>
      <c r="B2000" s="2" t="s">
        <v>807</v>
      </c>
      <c r="C2000" s="2" t="s">
        <v>75</v>
      </c>
      <c r="D2000" s="2" t="s">
        <v>97</v>
      </c>
      <c r="E2000" s="2">
        <v>61.6</v>
      </c>
      <c r="F2000" s="2">
        <v>61.3</v>
      </c>
      <c r="G2000" s="2">
        <v>64.400000000000006</v>
      </c>
      <c r="H2000" s="2">
        <v>77.599999999999994</v>
      </c>
      <c r="I2000" s="2">
        <v>231.4</v>
      </c>
      <c r="J2000" s="2">
        <v>365.8</v>
      </c>
      <c r="K2000" s="2">
        <v>606.20000000000005</v>
      </c>
      <c r="L2000" s="2">
        <v>837.2</v>
      </c>
      <c r="M2000" s="2">
        <v>925.5</v>
      </c>
      <c r="N2000" s="2">
        <v>934.6</v>
      </c>
      <c r="O2000" s="2">
        <v>948.1</v>
      </c>
      <c r="P2000" s="2">
        <v>1041.8</v>
      </c>
      <c r="Q2000" s="2">
        <v>1048.5</v>
      </c>
      <c r="R2000" s="2"/>
      <c r="S2000" s="2" t="s">
        <v>133</v>
      </c>
      <c r="T2000" s="2">
        <v>61.3</v>
      </c>
    </row>
    <row r="2001" spans="1:20">
      <c r="A2001" s="2" t="s">
        <v>4809</v>
      </c>
      <c r="B2001" s="2" t="s">
        <v>809</v>
      </c>
      <c r="C2001" s="2" t="s">
        <v>75</v>
      </c>
      <c r="D2001" s="2" t="s">
        <v>97</v>
      </c>
      <c r="E2001" s="2">
        <v>334.9</v>
      </c>
      <c r="F2001" s="2">
        <v>333.1</v>
      </c>
      <c r="G2001" s="2">
        <v>338.6</v>
      </c>
      <c r="H2001" s="2">
        <v>352</v>
      </c>
      <c r="I2001" s="2">
        <v>333.8</v>
      </c>
      <c r="J2001" s="2">
        <v>335.4</v>
      </c>
      <c r="K2001" s="2">
        <v>331.8</v>
      </c>
      <c r="L2001" s="2">
        <v>562.70000000000005</v>
      </c>
      <c r="M2001" s="2">
        <v>652.70000000000005</v>
      </c>
      <c r="N2001" s="2">
        <v>661.9</v>
      </c>
      <c r="O2001" s="2">
        <v>675</v>
      </c>
      <c r="P2001" s="2">
        <v>768.4</v>
      </c>
      <c r="Q2001" s="2">
        <v>775</v>
      </c>
      <c r="R2001" s="2"/>
      <c r="S2001" s="2" t="s">
        <v>152</v>
      </c>
      <c r="T2001" s="2">
        <v>331.8</v>
      </c>
    </row>
    <row r="2002" spans="1:20">
      <c r="A2002" s="2" t="s">
        <v>4810</v>
      </c>
      <c r="B2002" s="2" t="s">
        <v>1540</v>
      </c>
      <c r="C2002" s="2" t="s">
        <v>75</v>
      </c>
      <c r="D2002" s="2" t="s">
        <v>97</v>
      </c>
      <c r="E2002" s="2">
        <v>378.7</v>
      </c>
      <c r="F2002" s="2">
        <v>375</v>
      </c>
      <c r="G2002" s="2">
        <v>381.9</v>
      </c>
      <c r="H2002" s="2">
        <v>399.3</v>
      </c>
      <c r="I2002" s="2">
        <v>419.9</v>
      </c>
      <c r="J2002" s="2">
        <v>478.9</v>
      </c>
      <c r="K2002" s="2">
        <v>656.6</v>
      </c>
      <c r="L2002" s="2">
        <v>834.4</v>
      </c>
      <c r="M2002" s="2">
        <v>924.9</v>
      </c>
      <c r="N2002" s="2">
        <v>932.9</v>
      </c>
      <c r="O2002" s="2">
        <v>941.7</v>
      </c>
      <c r="P2002" s="2">
        <v>980.3</v>
      </c>
      <c r="Q2002" s="2">
        <v>987.3</v>
      </c>
      <c r="R2002" s="2">
        <v>350.5</v>
      </c>
      <c r="S2002" s="2" t="s">
        <v>5269</v>
      </c>
      <c r="T2002" s="2">
        <v>350.5</v>
      </c>
    </row>
    <row r="2003" spans="1:20">
      <c r="A2003" s="2" t="s">
        <v>4811</v>
      </c>
      <c r="B2003" s="2" t="s">
        <v>2398</v>
      </c>
      <c r="C2003" s="2" t="s">
        <v>75</v>
      </c>
      <c r="D2003" s="2" t="s">
        <v>97</v>
      </c>
      <c r="E2003" s="2">
        <v>597.29999999999995</v>
      </c>
      <c r="F2003" s="2">
        <v>598.1</v>
      </c>
      <c r="G2003" s="2">
        <v>590.1</v>
      </c>
      <c r="H2003" s="2">
        <v>593.9</v>
      </c>
      <c r="I2003" s="2">
        <v>781.6</v>
      </c>
      <c r="J2003" s="2">
        <v>908</v>
      </c>
      <c r="K2003" s="2">
        <v>1152.5</v>
      </c>
      <c r="L2003" s="2">
        <v>1373.7</v>
      </c>
      <c r="M2003" s="2">
        <v>1467.5</v>
      </c>
      <c r="N2003" s="2">
        <v>1476.4</v>
      </c>
      <c r="O2003" s="2">
        <v>1488.1</v>
      </c>
      <c r="P2003" s="2">
        <v>1554.2</v>
      </c>
      <c r="Q2003" s="2">
        <v>1561.4</v>
      </c>
      <c r="R2003" s="2">
        <v>536.70000000000005</v>
      </c>
      <c r="S2003" s="2" t="s">
        <v>5269</v>
      </c>
      <c r="T2003" s="2">
        <v>536.70000000000005</v>
      </c>
    </row>
    <row r="2004" spans="1:20">
      <c r="A2004" s="2" t="s">
        <v>4812</v>
      </c>
      <c r="B2004" s="2" t="s">
        <v>813</v>
      </c>
      <c r="C2004" s="2" t="s">
        <v>75</v>
      </c>
      <c r="D2004" s="2" t="s">
        <v>97</v>
      </c>
      <c r="E2004" s="2">
        <v>181.9</v>
      </c>
      <c r="F2004" s="2">
        <v>187.5</v>
      </c>
      <c r="G2004" s="2">
        <v>172.6</v>
      </c>
      <c r="H2004" s="2">
        <v>164.6</v>
      </c>
      <c r="I2004" s="2">
        <v>369.9</v>
      </c>
      <c r="J2004" s="2">
        <v>489.1</v>
      </c>
      <c r="K2004" s="2">
        <v>701.8</v>
      </c>
      <c r="L2004" s="2">
        <v>924.7</v>
      </c>
      <c r="M2004" s="2">
        <v>1004.7</v>
      </c>
      <c r="N2004" s="2">
        <v>1013.6</v>
      </c>
      <c r="O2004" s="2">
        <v>1027.9000000000001</v>
      </c>
      <c r="P2004" s="2">
        <v>1134.7</v>
      </c>
      <c r="Q2004" s="2">
        <v>1140.9000000000001</v>
      </c>
      <c r="R2004" s="2"/>
      <c r="S2004" s="2" t="s">
        <v>139</v>
      </c>
      <c r="T2004" s="2">
        <v>164.6</v>
      </c>
    </row>
    <row r="2005" spans="1:20">
      <c r="A2005" s="2" t="s">
        <v>4813</v>
      </c>
      <c r="B2005" s="2" t="s">
        <v>1544</v>
      </c>
      <c r="C2005" s="2" t="s">
        <v>75</v>
      </c>
      <c r="D2005" s="2" t="s">
        <v>97</v>
      </c>
      <c r="E2005" s="2">
        <v>146.80000000000001</v>
      </c>
      <c r="F2005" s="2">
        <v>145.4</v>
      </c>
      <c r="G2005" s="2">
        <v>143.9</v>
      </c>
      <c r="H2005" s="2">
        <v>155.30000000000001</v>
      </c>
      <c r="I2005" s="2">
        <v>315.2</v>
      </c>
      <c r="J2005" s="2">
        <v>446</v>
      </c>
      <c r="K2005" s="2">
        <v>694.2</v>
      </c>
      <c r="L2005" s="2">
        <v>921.9</v>
      </c>
      <c r="M2005" s="2">
        <v>1014.3</v>
      </c>
      <c r="N2005" s="2">
        <v>1023.4</v>
      </c>
      <c r="O2005" s="2">
        <v>1036</v>
      </c>
      <c r="P2005" s="2">
        <v>1115.5999999999999</v>
      </c>
      <c r="Q2005" s="2">
        <v>1122.5999999999999</v>
      </c>
      <c r="R2005" s="2">
        <v>94.8</v>
      </c>
      <c r="S2005" s="2" t="s">
        <v>5269</v>
      </c>
      <c r="T2005" s="2">
        <v>94.8</v>
      </c>
    </row>
    <row r="2006" spans="1:20">
      <c r="A2006" s="2" t="s">
        <v>4814</v>
      </c>
      <c r="B2006" s="2" t="s">
        <v>815</v>
      </c>
      <c r="C2006" s="2" t="s">
        <v>75</v>
      </c>
      <c r="D2006" s="2" t="s">
        <v>97</v>
      </c>
      <c r="E2006" s="2">
        <v>533.79999999999995</v>
      </c>
      <c r="F2006" s="2">
        <v>533.70000000000005</v>
      </c>
      <c r="G2006" s="2">
        <v>535.6</v>
      </c>
      <c r="H2006" s="2">
        <v>544.5</v>
      </c>
      <c r="I2006" s="2">
        <v>554.70000000000005</v>
      </c>
      <c r="J2006" s="2">
        <v>567.6</v>
      </c>
      <c r="K2006" s="2">
        <v>579.70000000000005</v>
      </c>
      <c r="L2006" s="2">
        <v>637.5</v>
      </c>
      <c r="M2006" s="2">
        <v>652.70000000000005</v>
      </c>
      <c r="N2006" s="2">
        <v>656.6</v>
      </c>
      <c r="O2006" s="2">
        <v>667.1</v>
      </c>
      <c r="P2006" s="2">
        <v>779.5</v>
      </c>
      <c r="Q2006" s="2">
        <v>782.4</v>
      </c>
      <c r="R2006" s="2"/>
      <c r="S2006" s="2" t="s">
        <v>133</v>
      </c>
      <c r="T2006" s="2">
        <v>533.70000000000005</v>
      </c>
    </row>
    <row r="2007" spans="1:20">
      <c r="A2007" s="2" t="s">
        <v>4815</v>
      </c>
      <c r="B2007" s="2" t="s">
        <v>1550</v>
      </c>
      <c r="C2007" s="2" t="s">
        <v>75</v>
      </c>
      <c r="D2007" s="2" t="s">
        <v>97</v>
      </c>
      <c r="E2007" s="2">
        <v>220.2</v>
      </c>
      <c r="F2007" s="2">
        <v>219.1</v>
      </c>
      <c r="G2007" s="2">
        <v>216.6</v>
      </c>
      <c r="H2007" s="2">
        <v>226.7</v>
      </c>
      <c r="I2007" s="2">
        <v>381.9</v>
      </c>
      <c r="J2007" s="2">
        <v>507.4</v>
      </c>
      <c r="K2007" s="2">
        <v>752.9</v>
      </c>
      <c r="L2007" s="2">
        <v>977</v>
      </c>
      <c r="M2007" s="2">
        <v>1070.3</v>
      </c>
      <c r="N2007" s="2">
        <v>1079.4000000000001</v>
      </c>
      <c r="O2007" s="2">
        <v>1091.5</v>
      </c>
      <c r="P2007" s="2">
        <v>1164.8</v>
      </c>
      <c r="Q2007" s="2">
        <v>1171.8</v>
      </c>
      <c r="R2007" s="2">
        <v>165.8</v>
      </c>
      <c r="S2007" s="2" t="s">
        <v>5269</v>
      </c>
      <c r="T2007" s="2">
        <v>165.8</v>
      </c>
    </row>
    <row r="2008" spans="1:20">
      <c r="A2008" s="2" t="s">
        <v>4816</v>
      </c>
      <c r="B2008" s="2" t="s">
        <v>1561</v>
      </c>
      <c r="C2008" s="2" t="s">
        <v>75</v>
      </c>
      <c r="D2008" s="2" t="s">
        <v>97</v>
      </c>
      <c r="E2008" s="2">
        <v>45.9</v>
      </c>
      <c r="F2008" s="2">
        <v>47.2</v>
      </c>
      <c r="G2008" s="2">
        <v>41.5</v>
      </c>
      <c r="H2008" s="2">
        <v>56</v>
      </c>
      <c r="I2008" s="2">
        <v>265.7</v>
      </c>
      <c r="J2008" s="2">
        <v>402.7</v>
      </c>
      <c r="K2008" s="2">
        <v>646.9</v>
      </c>
      <c r="L2008" s="2">
        <v>878</v>
      </c>
      <c r="M2008" s="2">
        <v>967.2</v>
      </c>
      <c r="N2008" s="2">
        <v>976.3</v>
      </c>
      <c r="O2008" s="2">
        <v>989.7</v>
      </c>
      <c r="P2008" s="2">
        <v>1081</v>
      </c>
      <c r="Q2008" s="2">
        <v>1087.8</v>
      </c>
      <c r="R2008" s="2">
        <v>16.600000000000001</v>
      </c>
      <c r="S2008" s="2" t="s">
        <v>5269</v>
      </c>
      <c r="T2008" s="2">
        <v>16.600000000000001</v>
      </c>
    </row>
    <row r="2009" spans="1:20">
      <c r="A2009" s="2" t="s">
        <v>4817</v>
      </c>
      <c r="B2009" s="2" t="s">
        <v>1563</v>
      </c>
      <c r="C2009" s="2" t="s">
        <v>75</v>
      </c>
      <c r="D2009" s="2" t="s">
        <v>97</v>
      </c>
      <c r="E2009" s="2">
        <v>460.8</v>
      </c>
      <c r="F2009" s="2">
        <v>457.8</v>
      </c>
      <c r="G2009" s="2">
        <v>465.4</v>
      </c>
      <c r="H2009" s="2">
        <v>481.7</v>
      </c>
      <c r="I2009" s="2">
        <v>456</v>
      </c>
      <c r="J2009" s="2">
        <v>462.9</v>
      </c>
      <c r="K2009" s="2">
        <v>517.70000000000005</v>
      </c>
      <c r="L2009" s="2">
        <v>611.20000000000005</v>
      </c>
      <c r="M2009" s="2">
        <v>688.8</v>
      </c>
      <c r="N2009" s="2">
        <v>695.4</v>
      </c>
      <c r="O2009" s="2">
        <v>701.3</v>
      </c>
      <c r="P2009" s="2">
        <v>721.1</v>
      </c>
      <c r="Q2009" s="2">
        <v>728</v>
      </c>
      <c r="R2009" s="2">
        <v>450.4</v>
      </c>
      <c r="S2009" s="2" t="s">
        <v>5269</v>
      </c>
      <c r="T2009" s="2">
        <v>450.4</v>
      </c>
    </row>
    <row r="2010" spans="1:20">
      <c r="A2010" s="2" t="s">
        <v>4818</v>
      </c>
      <c r="B2010" s="2" t="s">
        <v>2410</v>
      </c>
      <c r="C2010" s="2" t="s">
        <v>75</v>
      </c>
      <c r="D2010" s="2" t="s">
        <v>97</v>
      </c>
      <c r="E2010" s="2">
        <v>312.3</v>
      </c>
      <c r="F2010" s="2">
        <v>314.5</v>
      </c>
      <c r="G2010" s="2">
        <v>302.89999999999998</v>
      </c>
      <c r="H2010" s="2">
        <v>302.89999999999998</v>
      </c>
      <c r="I2010" s="2">
        <v>521</v>
      </c>
      <c r="J2010" s="2">
        <v>656.2</v>
      </c>
      <c r="K2010" s="2">
        <v>904.7</v>
      </c>
      <c r="L2010" s="2">
        <v>1134.3</v>
      </c>
      <c r="M2010" s="2">
        <v>1225.8</v>
      </c>
      <c r="N2010" s="2">
        <v>1234.9000000000001</v>
      </c>
      <c r="O2010" s="2">
        <v>1247.8</v>
      </c>
      <c r="P2010" s="2">
        <v>1330.5</v>
      </c>
      <c r="Q2010" s="2">
        <v>1337.5</v>
      </c>
      <c r="R2010" s="2">
        <v>251</v>
      </c>
      <c r="S2010" s="2" t="s">
        <v>5269</v>
      </c>
      <c r="T2010" s="2">
        <v>251</v>
      </c>
    </row>
    <row r="2011" spans="1:20">
      <c r="A2011" s="2" t="s">
        <v>4819</v>
      </c>
      <c r="B2011" s="2" t="s">
        <v>821</v>
      </c>
      <c r="C2011" s="2" t="s">
        <v>75</v>
      </c>
      <c r="D2011" s="2" t="s">
        <v>97</v>
      </c>
      <c r="E2011" s="2">
        <v>37.1</v>
      </c>
      <c r="F2011" s="2">
        <v>42</v>
      </c>
      <c r="G2011" s="2">
        <v>36.1</v>
      </c>
      <c r="H2011" s="2">
        <v>50.4</v>
      </c>
      <c r="I2011" s="2">
        <v>257.3</v>
      </c>
      <c r="J2011" s="2">
        <v>393</v>
      </c>
      <c r="K2011" s="2">
        <v>634.5</v>
      </c>
      <c r="L2011" s="2">
        <v>865.6</v>
      </c>
      <c r="M2011" s="2">
        <v>953.9</v>
      </c>
      <c r="N2011" s="2">
        <v>963</v>
      </c>
      <c r="O2011" s="2">
        <v>976.6</v>
      </c>
      <c r="P2011" s="2">
        <v>1069.9000000000001</v>
      </c>
      <c r="Q2011" s="2">
        <v>1076.5999999999999</v>
      </c>
      <c r="R2011" s="2"/>
      <c r="S2011" s="2" t="s">
        <v>136</v>
      </c>
      <c r="T2011" s="2">
        <v>36.1</v>
      </c>
    </row>
    <row r="2012" spans="1:20">
      <c r="A2012" s="2" t="s">
        <v>4820</v>
      </c>
      <c r="B2012" s="2" t="s">
        <v>1565</v>
      </c>
      <c r="C2012" s="2" t="s">
        <v>75</v>
      </c>
      <c r="D2012" s="2" t="s">
        <v>97</v>
      </c>
      <c r="E2012" s="2">
        <v>512.79999999999995</v>
      </c>
      <c r="F2012" s="2">
        <v>510.2</v>
      </c>
      <c r="G2012" s="2">
        <v>517.20000000000005</v>
      </c>
      <c r="H2012" s="2">
        <v>532.5</v>
      </c>
      <c r="I2012" s="2">
        <v>506.4</v>
      </c>
      <c r="J2012" s="2">
        <v>508</v>
      </c>
      <c r="K2012" s="2">
        <v>530.29999999999995</v>
      </c>
      <c r="L2012" s="2">
        <v>571</v>
      </c>
      <c r="M2012" s="2">
        <v>629</v>
      </c>
      <c r="N2012" s="2">
        <v>634.1</v>
      </c>
      <c r="O2012" s="2">
        <v>637.29999999999995</v>
      </c>
      <c r="P2012" s="2">
        <v>638.20000000000005</v>
      </c>
      <c r="Q2012" s="2">
        <v>644.70000000000005</v>
      </c>
      <c r="R2012" s="2">
        <v>505.4</v>
      </c>
      <c r="S2012" s="2" t="s">
        <v>5269</v>
      </c>
      <c r="T2012" s="2">
        <v>505.4</v>
      </c>
    </row>
    <row r="2013" spans="1:20">
      <c r="A2013" s="2" t="s">
        <v>4821</v>
      </c>
      <c r="B2013" s="2" t="s">
        <v>2419</v>
      </c>
      <c r="C2013" s="2" t="s">
        <v>75</v>
      </c>
      <c r="D2013" s="2" t="s">
        <v>97</v>
      </c>
      <c r="E2013" s="2">
        <v>526.20000000000005</v>
      </c>
      <c r="F2013" s="2">
        <v>524.70000000000005</v>
      </c>
      <c r="G2013" s="2">
        <v>523.1</v>
      </c>
      <c r="H2013" s="2">
        <v>533.5</v>
      </c>
      <c r="I2013" s="2">
        <v>663.3</v>
      </c>
      <c r="J2013" s="2">
        <v>771</v>
      </c>
      <c r="K2013" s="2">
        <v>998.5</v>
      </c>
      <c r="L2013" s="2">
        <v>1203.0999999999999</v>
      </c>
      <c r="M2013" s="2">
        <v>1296.4000000000001</v>
      </c>
      <c r="N2013" s="2">
        <v>1305</v>
      </c>
      <c r="O2013" s="2">
        <v>1315.1</v>
      </c>
      <c r="P2013" s="2">
        <v>1364.7</v>
      </c>
      <c r="Q2013" s="2">
        <v>1371.8</v>
      </c>
      <c r="R2013" s="2">
        <v>472.7</v>
      </c>
      <c r="S2013" s="2" t="s">
        <v>5269</v>
      </c>
      <c r="T2013" s="2">
        <v>472.7</v>
      </c>
    </row>
    <row r="2014" spans="1:20">
      <c r="A2014" s="2" t="s">
        <v>4822</v>
      </c>
      <c r="B2014" s="2" t="s">
        <v>2420</v>
      </c>
      <c r="C2014" s="2" t="s">
        <v>75</v>
      </c>
      <c r="D2014" s="2" t="s">
        <v>97</v>
      </c>
      <c r="E2014" s="2">
        <v>617.1</v>
      </c>
      <c r="F2014" s="2">
        <v>616.4</v>
      </c>
      <c r="G2014" s="2">
        <v>612.6</v>
      </c>
      <c r="H2014" s="2">
        <v>621</v>
      </c>
      <c r="I2014" s="2">
        <v>769.6</v>
      </c>
      <c r="J2014" s="2">
        <v>883</v>
      </c>
      <c r="K2014" s="2">
        <v>1115.5</v>
      </c>
      <c r="L2014" s="2">
        <v>1323.8</v>
      </c>
      <c r="M2014" s="2">
        <v>1417.4</v>
      </c>
      <c r="N2014" s="2">
        <v>1426</v>
      </c>
      <c r="O2014" s="2">
        <v>1436.4</v>
      </c>
      <c r="P2014" s="2">
        <v>1488.3</v>
      </c>
      <c r="Q2014" s="2">
        <v>1495.4</v>
      </c>
      <c r="R2014" s="2">
        <v>560.5</v>
      </c>
      <c r="S2014" s="2" t="s">
        <v>5269</v>
      </c>
      <c r="T2014" s="2">
        <v>560.5</v>
      </c>
    </row>
    <row r="2015" spans="1:20">
      <c r="A2015" s="2" t="s">
        <v>4823</v>
      </c>
      <c r="B2015" s="2" t="s">
        <v>2423</v>
      </c>
      <c r="C2015" s="2" t="s">
        <v>75</v>
      </c>
      <c r="D2015" s="2" t="s">
        <v>97</v>
      </c>
      <c r="E2015" s="2">
        <v>762.9</v>
      </c>
      <c r="F2015" s="2">
        <v>762.6</v>
      </c>
      <c r="G2015" s="2">
        <v>757.5</v>
      </c>
      <c r="H2015" s="2">
        <v>764.2</v>
      </c>
      <c r="I2015" s="2">
        <v>924.8</v>
      </c>
      <c r="J2015" s="2">
        <v>1041.0999999999999</v>
      </c>
      <c r="K2015" s="2">
        <v>1276</v>
      </c>
      <c r="L2015" s="2">
        <v>1485.7</v>
      </c>
      <c r="M2015" s="2">
        <v>1579.4</v>
      </c>
      <c r="N2015" s="2">
        <v>1588</v>
      </c>
      <c r="O2015" s="2">
        <v>1598.5</v>
      </c>
      <c r="P2015" s="2">
        <v>1650.8</v>
      </c>
      <c r="Q2015" s="2">
        <v>1657.9</v>
      </c>
      <c r="R2015" s="2">
        <v>704.6</v>
      </c>
      <c r="S2015" s="2" t="s">
        <v>5269</v>
      </c>
      <c r="T2015" s="2">
        <v>704.6</v>
      </c>
    </row>
    <row r="2016" spans="1:20">
      <c r="A2016" s="2" t="s">
        <v>4824</v>
      </c>
      <c r="B2016" s="2" t="s">
        <v>2425</v>
      </c>
      <c r="C2016" s="2" t="s">
        <v>75</v>
      </c>
      <c r="D2016" s="2" t="s">
        <v>97</v>
      </c>
      <c r="E2016" s="2">
        <v>789.1</v>
      </c>
      <c r="F2016" s="2">
        <v>789.1</v>
      </c>
      <c r="G2016" s="2">
        <v>783.3</v>
      </c>
      <c r="H2016" s="2">
        <v>789.4</v>
      </c>
      <c r="I2016" s="2">
        <v>955.5</v>
      </c>
      <c r="J2016" s="2">
        <v>1073.5999999999999</v>
      </c>
      <c r="K2016" s="2">
        <v>1310.2</v>
      </c>
      <c r="L2016" s="2">
        <v>1521.7</v>
      </c>
      <c r="M2016" s="2">
        <v>1615.4</v>
      </c>
      <c r="N2016" s="2">
        <v>1624.1</v>
      </c>
      <c r="O2016" s="2">
        <v>1634.7</v>
      </c>
      <c r="P2016" s="2">
        <v>1688.6</v>
      </c>
      <c r="Q2016" s="2">
        <v>1695.7</v>
      </c>
      <c r="R2016" s="2">
        <v>730.2</v>
      </c>
      <c r="S2016" s="2" t="s">
        <v>5269</v>
      </c>
      <c r="T2016" s="2">
        <v>730.2</v>
      </c>
    </row>
    <row r="2017" spans="1:20">
      <c r="A2017" s="2" t="s">
        <v>4825</v>
      </c>
      <c r="B2017" s="2" t="s">
        <v>2429</v>
      </c>
      <c r="C2017" s="2" t="s">
        <v>75</v>
      </c>
      <c r="D2017" s="2" t="s">
        <v>97</v>
      </c>
      <c r="E2017" s="2">
        <v>755.7</v>
      </c>
      <c r="F2017" s="2">
        <v>755.1</v>
      </c>
      <c r="G2017" s="2">
        <v>750.8</v>
      </c>
      <c r="H2017" s="2">
        <v>758.5</v>
      </c>
      <c r="I2017" s="2">
        <v>910.8</v>
      </c>
      <c r="J2017" s="2">
        <v>1024.2</v>
      </c>
      <c r="K2017" s="2">
        <v>1255.9000000000001</v>
      </c>
      <c r="L2017" s="2">
        <v>1462.6</v>
      </c>
      <c r="M2017" s="2">
        <v>1556</v>
      </c>
      <c r="N2017" s="2">
        <v>1564.5</v>
      </c>
      <c r="O2017" s="2">
        <v>1574.7</v>
      </c>
      <c r="P2017" s="2">
        <v>1624</v>
      </c>
      <c r="Q2017" s="2">
        <v>1631.1</v>
      </c>
      <c r="R2017" s="2">
        <v>698.4</v>
      </c>
      <c r="S2017" s="2" t="s">
        <v>5269</v>
      </c>
      <c r="T2017" s="2">
        <v>698.4</v>
      </c>
    </row>
    <row r="2018" spans="1:20">
      <c r="A2018" s="2" t="s">
        <v>4826</v>
      </c>
      <c r="B2018" s="2" t="s">
        <v>1578</v>
      </c>
      <c r="C2018" s="2" t="s">
        <v>75</v>
      </c>
      <c r="D2018" s="2" t="s">
        <v>97</v>
      </c>
      <c r="E2018" s="2">
        <v>688.1</v>
      </c>
      <c r="F2018" s="2">
        <v>684.6</v>
      </c>
      <c r="G2018" s="2">
        <v>690.3</v>
      </c>
      <c r="H2018" s="2">
        <v>706.9</v>
      </c>
      <c r="I2018" s="2">
        <v>742.6</v>
      </c>
      <c r="J2018" s="2">
        <v>801.1</v>
      </c>
      <c r="K2018" s="2">
        <v>958.1</v>
      </c>
      <c r="L2018" s="2">
        <v>1102.3</v>
      </c>
      <c r="M2018" s="2">
        <v>1183.5999999999999</v>
      </c>
      <c r="N2018" s="2">
        <v>1190.3</v>
      </c>
      <c r="O2018" s="2">
        <v>1196.2</v>
      </c>
      <c r="P2018" s="2">
        <v>1205.5</v>
      </c>
      <c r="Q2018" s="2">
        <v>1211.8</v>
      </c>
      <c r="R2018" s="2">
        <v>653.29999999999995</v>
      </c>
      <c r="S2018" s="2" t="s">
        <v>5269</v>
      </c>
      <c r="T2018" s="2">
        <v>653.29999999999995</v>
      </c>
    </row>
    <row r="2019" spans="1:20">
      <c r="A2019" s="2" t="s">
        <v>4827</v>
      </c>
      <c r="B2019" s="2" t="s">
        <v>830</v>
      </c>
      <c r="C2019" s="2" t="s">
        <v>75</v>
      </c>
      <c r="D2019" s="2" t="s">
        <v>97</v>
      </c>
      <c r="E2019" s="2">
        <v>44.2</v>
      </c>
      <c r="F2019" s="2">
        <v>50.1</v>
      </c>
      <c r="G2019" s="2">
        <v>34.799999999999997</v>
      </c>
      <c r="H2019" s="2">
        <v>41.2</v>
      </c>
      <c r="I2019" s="2">
        <v>266.5</v>
      </c>
      <c r="J2019" s="2">
        <v>401.8</v>
      </c>
      <c r="K2019" s="2">
        <v>642.5</v>
      </c>
      <c r="L2019" s="2">
        <v>873.5</v>
      </c>
      <c r="M2019" s="2">
        <v>961.5</v>
      </c>
      <c r="N2019" s="2">
        <v>970.6</v>
      </c>
      <c r="O2019" s="2">
        <v>984.2</v>
      </c>
      <c r="P2019" s="2">
        <v>1078.2</v>
      </c>
      <c r="Q2019" s="2">
        <v>1084.9000000000001</v>
      </c>
      <c r="R2019" s="2"/>
      <c r="S2019" s="2" t="s">
        <v>136</v>
      </c>
      <c r="T2019" s="2">
        <v>34.799999999999997</v>
      </c>
    </row>
    <row r="2020" spans="1:20">
      <c r="A2020" s="2" t="s">
        <v>4828</v>
      </c>
      <c r="B2020" s="2" t="s">
        <v>1588</v>
      </c>
      <c r="C2020" s="2" t="s">
        <v>75</v>
      </c>
      <c r="D2020" s="2" t="s">
        <v>97</v>
      </c>
      <c r="E2020" s="2">
        <v>36.700000000000003</v>
      </c>
      <c r="F2020" s="2">
        <v>38.200000000000003</v>
      </c>
      <c r="G2020" s="2">
        <v>36.4</v>
      </c>
      <c r="H2020" s="2">
        <v>53.8</v>
      </c>
      <c r="I2020" s="2">
        <v>259.3</v>
      </c>
      <c r="J2020" s="2">
        <v>395.9</v>
      </c>
      <c r="K2020" s="2">
        <v>639.29999999999995</v>
      </c>
      <c r="L2020" s="2">
        <v>870.4</v>
      </c>
      <c r="M2020" s="2">
        <v>959.3</v>
      </c>
      <c r="N2020" s="2">
        <v>968.5</v>
      </c>
      <c r="O2020" s="2">
        <v>981.9</v>
      </c>
      <c r="P2020" s="2">
        <v>1073.9000000000001</v>
      </c>
      <c r="Q2020" s="2">
        <v>1080.5999999999999</v>
      </c>
      <c r="R2020" s="2">
        <v>25.5</v>
      </c>
      <c r="S2020" s="2" t="s">
        <v>5269</v>
      </c>
      <c r="T2020" s="2">
        <v>25.5</v>
      </c>
    </row>
    <row r="2021" spans="1:20">
      <c r="A2021" s="2" t="s">
        <v>4829</v>
      </c>
      <c r="B2021" s="2" t="s">
        <v>833</v>
      </c>
      <c r="C2021" s="2" t="s">
        <v>75</v>
      </c>
      <c r="D2021" s="2" t="s">
        <v>97</v>
      </c>
      <c r="E2021" s="2">
        <v>34.6</v>
      </c>
      <c r="F2021" s="2">
        <v>40.200000000000003</v>
      </c>
      <c r="G2021" s="2">
        <v>34.1</v>
      </c>
      <c r="H2021" s="2">
        <v>50</v>
      </c>
      <c r="I2021" s="2">
        <v>258.2</v>
      </c>
      <c r="J2021" s="2">
        <v>394.2</v>
      </c>
      <c r="K2021" s="2">
        <v>636.1</v>
      </c>
      <c r="L2021" s="2">
        <v>867.2</v>
      </c>
      <c r="M2021" s="2">
        <v>955.6</v>
      </c>
      <c r="N2021" s="2">
        <v>964.8</v>
      </c>
      <c r="O2021" s="2">
        <v>978.3</v>
      </c>
      <c r="P2021" s="2">
        <v>1071.3</v>
      </c>
      <c r="Q2021" s="2">
        <v>1078.0999999999999</v>
      </c>
      <c r="R2021" s="2"/>
      <c r="S2021" s="2" t="s">
        <v>136</v>
      </c>
      <c r="T2021" s="2">
        <v>34.1</v>
      </c>
    </row>
    <row r="2022" spans="1:20">
      <c r="A2022" s="2" t="s">
        <v>4830</v>
      </c>
      <c r="B2022" s="2" t="s">
        <v>2434</v>
      </c>
      <c r="C2022" s="2" t="s">
        <v>75</v>
      </c>
      <c r="D2022" s="2" t="s">
        <v>97</v>
      </c>
      <c r="E2022" s="2">
        <v>597.20000000000005</v>
      </c>
      <c r="F2022" s="2">
        <v>598.29999999999995</v>
      </c>
      <c r="G2022" s="2">
        <v>589.6</v>
      </c>
      <c r="H2022" s="2">
        <v>592.6</v>
      </c>
      <c r="I2022" s="2">
        <v>785.6</v>
      </c>
      <c r="J2022" s="2">
        <v>913.6</v>
      </c>
      <c r="K2022" s="2">
        <v>1159.2</v>
      </c>
      <c r="L2022" s="2">
        <v>1381.7</v>
      </c>
      <c r="M2022" s="2">
        <v>1475.4</v>
      </c>
      <c r="N2022" s="2">
        <v>1484.4</v>
      </c>
      <c r="O2022" s="2">
        <v>1496.2</v>
      </c>
      <c r="P2022" s="2">
        <v>1564.4</v>
      </c>
      <c r="Q2022" s="2">
        <v>1571.5</v>
      </c>
      <c r="R2022" s="2">
        <v>536.29999999999995</v>
      </c>
      <c r="S2022" s="2" t="s">
        <v>5269</v>
      </c>
      <c r="T2022" s="2">
        <v>536.29999999999995</v>
      </c>
    </row>
    <row r="2023" spans="1:20">
      <c r="A2023" s="2" t="s">
        <v>4831</v>
      </c>
      <c r="B2023" s="2" t="s">
        <v>835</v>
      </c>
      <c r="C2023" s="2" t="s">
        <v>75</v>
      </c>
      <c r="D2023" s="2" t="s">
        <v>97</v>
      </c>
      <c r="E2023" s="2">
        <v>36.200000000000003</v>
      </c>
      <c r="F2023" s="2">
        <v>37.1</v>
      </c>
      <c r="G2023" s="2">
        <v>40.1</v>
      </c>
      <c r="H2023" s="2">
        <v>56.5</v>
      </c>
      <c r="I2023" s="2">
        <v>251.9</v>
      </c>
      <c r="J2023" s="2">
        <v>388</v>
      </c>
      <c r="K2023" s="2">
        <v>630.4</v>
      </c>
      <c r="L2023" s="2">
        <v>861.5</v>
      </c>
      <c r="M2023" s="2">
        <v>950.1</v>
      </c>
      <c r="N2023" s="2">
        <v>959.3</v>
      </c>
      <c r="O2023" s="2">
        <v>972.8</v>
      </c>
      <c r="P2023" s="2">
        <v>1065.4000000000001</v>
      </c>
      <c r="Q2023" s="2">
        <v>1072.2</v>
      </c>
      <c r="R2023" s="2"/>
      <c r="S2023" s="2" t="s">
        <v>128</v>
      </c>
      <c r="T2023" s="2">
        <v>36.200000000000003</v>
      </c>
    </row>
    <row r="2024" spans="1:20">
      <c r="A2024" s="2" t="s">
        <v>4832</v>
      </c>
      <c r="B2024" s="2" t="s">
        <v>1593</v>
      </c>
      <c r="C2024" s="2" t="s">
        <v>75</v>
      </c>
      <c r="D2024" s="2" t="s">
        <v>97</v>
      </c>
      <c r="E2024" s="2">
        <v>519</v>
      </c>
      <c r="F2024" s="2">
        <v>515.6</v>
      </c>
      <c r="G2024" s="2">
        <v>523.5</v>
      </c>
      <c r="H2024" s="2">
        <v>540.5</v>
      </c>
      <c r="I2024" s="2">
        <v>518.6</v>
      </c>
      <c r="J2024" s="2">
        <v>532</v>
      </c>
      <c r="K2024" s="2">
        <v>603</v>
      </c>
      <c r="L2024" s="2">
        <v>694</v>
      </c>
      <c r="M2024" s="2">
        <v>765.2</v>
      </c>
      <c r="N2024" s="2">
        <v>771</v>
      </c>
      <c r="O2024" s="2">
        <v>775.4</v>
      </c>
      <c r="P2024" s="2">
        <v>777.1</v>
      </c>
      <c r="Q2024" s="2">
        <v>783.3</v>
      </c>
      <c r="R2024" s="2">
        <v>505</v>
      </c>
      <c r="S2024" s="2" t="s">
        <v>5269</v>
      </c>
      <c r="T2024" s="2">
        <v>505</v>
      </c>
    </row>
    <row r="2025" spans="1:20">
      <c r="A2025" s="2" t="s">
        <v>4833</v>
      </c>
      <c r="B2025" s="2" t="s">
        <v>1595</v>
      </c>
      <c r="C2025" s="2" t="s">
        <v>75</v>
      </c>
      <c r="D2025" s="2" t="s">
        <v>97</v>
      </c>
      <c r="E2025" s="2">
        <v>504.4</v>
      </c>
      <c r="F2025" s="2">
        <v>500.8</v>
      </c>
      <c r="G2025" s="2">
        <v>508.8</v>
      </c>
      <c r="H2025" s="2">
        <v>526.29999999999995</v>
      </c>
      <c r="I2025" s="2">
        <v>512.9</v>
      </c>
      <c r="J2025" s="2">
        <v>537.1</v>
      </c>
      <c r="K2025" s="2">
        <v>638.6</v>
      </c>
      <c r="L2025" s="2">
        <v>755.4</v>
      </c>
      <c r="M2025" s="2">
        <v>833</v>
      </c>
      <c r="N2025" s="2">
        <v>839.4</v>
      </c>
      <c r="O2025" s="2">
        <v>844.9</v>
      </c>
      <c r="P2025" s="2">
        <v>853.9</v>
      </c>
      <c r="Q2025" s="2">
        <v>860.3</v>
      </c>
      <c r="R2025" s="2">
        <v>486.1</v>
      </c>
      <c r="S2025" s="2" t="s">
        <v>5269</v>
      </c>
      <c r="T2025" s="2">
        <v>486.1</v>
      </c>
    </row>
    <row r="2026" spans="1:20">
      <c r="A2026" s="2" t="s">
        <v>4834</v>
      </c>
      <c r="B2026" s="2" t="s">
        <v>2444</v>
      </c>
      <c r="C2026" s="2" t="s">
        <v>75</v>
      </c>
      <c r="D2026" s="2" t="s">
        <v>97</v>
      </c>
      <c r="E2026" s="2">
        <v>538</v>
      </c>
      <c r="F2026" s="2">
        <v>539.20000000000005</v>
      </c>
      <c r="G2026" s="2">
        <v>530</v>
      </c>
      <c r="H2026" s="2">
        <v>532.5</v>
      </c>
      <c r="I2026" s="2">
        <v>730.4</v>
      </c>
      <c r="J2026" s="2">
        <v>860</v>
      </c>
      <c r="K2026" s="2">
        <v>1106.7</v>
      </c>
      <c r="L2026" s="2">
        <v>1331.1</v>
      </c>
      <c r="M2026" s="2">
        <v>1424.5</v>
      </c>
      <c r="N2026" s="2">
        <v>1433.6</v>
      </c>
      <c r="O2026" s="2">
        <v>1445.6</v>
      </c>
      <c r="P2026" s="2">
        <v>1516.8</v>
      </c>
      <c r="Q2026" s="2">
        <v>1523.9</v>
      </c>
      <c r="R2026" s="2">
        <v>476.9</v>
      </c>
      <c r="S2026" s="2" t="s">
        <v>5269</v>
      </c>
      <c r="T2026" s="2">
        <v>476.9</v>
      </c>
    </row>
    <row r="2027" spans="1:20">
      <c r="A2027" s="2" t="s">
        <v>4835</v>
      </c>
      <c r="B2027" s="2" t="s">
        <v>2448</v>
      </c>
      <c r="C2027" s="2" t="s">
        <v>75</v>
      </c>
      <c r="D2027" s="2" t="s">
        <v>97</v>
      </c>
      <c r="E2027" s="2">
        <v>193</v>
      </c>
      <c r="F2027" s="2">
        <v>193.8</v>
      </c>
      <c r="G2027" s="2">
        <v>186.2</v>
      </c>
      <c r="H2027" s="2">
        <v>191.4</v>
      </c>
      <c r="I2027" s="2">
        <v>387</v>
      </c>
      <c r="J2027" s="2">
        <v>520.5</v>
      </c>
      <c r="K2027" s="2">
        <v>769</v>
      </c>
      <c r="L2027" s="2">
        <v>997.7</v>
      </c>
      <c r="M2027" s="2">
        <v>1089.7</v>
      </c>
      <c r="N2027" s="2">
        <v>1098.9000000000001</v>
      </c>
      <c r="O2027" s="2">
        <v>1111.5999999999999</v>
      </c>
      <c r="P2027" s="2">
        <v>1192.5999999999999</v>
      </c>
      <c r="Q2027" s="2">
        <v>1199.5999999999999</v>
      </c>
      <c r="R2027" s="2">
        <v>132.9</v>
      </c>
      <c r="S2027" s="2" t="s">
        <v>5269</v>
      </c>
      <c r="T2027" s="2">
        <v>132.9</v>
      </c>
    </row>
    <row r="2028" spans="1:20">
      <c r="A2028" s="2" t="s">
        <v>4836</v>
      </c>
      <c r="B2028" s="2" t="s">
        <v>841</v>
      </c>
      <c r="C2028" s="2" t="s">
        <v>75</v>
      </c>
      <c r="D2028" s="2" t="s">
        <v>97</v>
      </c>
      <c r="E2028" s="2">
        <v>387.3</v>
      </c>
      <c r="F2028" s="2">
        <v>386.8</v>
      </c>
      <c r="G2028" s="2">
        <v>389.5</v>
      </c>
      <c r="H2028" s="2">
        <v>399.4</v>
      </c>
      <c r="I2028" s="2">
        <v>405</v>
      </c>
      <c r="J2028" s="2">
        <v>419.2</v>
      </c>
      <c r="K2028" s="2">
        <v>445.9</v>
      </c>
      <c r="L2028" s="2">
        <v>579.9</v>
      </c>
      <c r="M2028" s="2">
        <v>640.1</v>
      </c>
      <c r="N2028" s="2">
        <v>648.20000000000005</v>
      </c>
      <c r="O2028" s="2">
        <v>662.7</v>
      </c>
      <c r="P2028" s="2">
        <v>781.4</v>
      </c>
      <c r="Q2028" s="2">
        <v>786.6</v>
      </c>
      <c r="R2028" s="2"/>
      <c r="S2028" s="2" t="s">
        <v>133</v>
      </c>
      <c r="T2028" s="2">
        <v>386.8</v>
      </c>
    </row>
    <row r="2029" spans="1:20">
      <c r="A2029" s="2" t="s">
        <v>4837</v>
      </c>
      <c r="B2029" s="2" t="s">
        <v>1600</v>
      </c>
      <c r="C2029" s="2" t="s">
        <v>75</v>
      </c>
      <c r="D2029" s="2" t="s">
        <v>97</v>
      </c>
      <c r="E2029" s="2">
        <v>511.2</v>
      </c>
      <c r="F2029" s="2">
        <v>507.7</v>
      </c>
      <c r="G2029" s="2">
        <v>515.6</v>
      </c>
      <c r="H2029" s="2">
        <v>533.1</v>
      </c>
      <c r="I2029" s="2">
        <v>518.20000000000005</v>
      </c>
      <c r="J2029" s="2">
        <v>540.4</v>
      </c>
      <c r="K2029" s="2">
        <v>636.70000000000005</v>
      </c>
      <c r="L2029" s="2">
        <v>748.7</v>
      </c>
      <c r="M2029" s="2">
        <v>825</v>
      </c>
      <c r="N2029" s="2">
        <v>831.3</v>
      </c>
      <c r="O2029" s="2">
        <v>836.4</v>
      </c>
      <c r="P2029" s="2">
        <v>843.5</v>
      </c>
      <c r="Q2029" s="2">
        <v>849.8</v>
      </c>
      <c r="R2029" s="2">
        <v>493.6</v>
      </c>
      <c r="S2029" s="2" t="s">
        <v>5269</v>
      </c>
      <c r="T2029" s="2">
        <v>493.6</v>
      </c>
    </row>
    <row r="2030" spans="1:20">
      <c r="A2030" s="2" t="s">
        <v>4838</v>
      </c>
      <c r="B2030" s="2" t="s">
        <v>2449</v>
      </c>
      <c r="C2030" s="2" t="s">
        <v>75</v>
      </c>
      <c r="D2030" s="2" t="s">
        <v>97</v>
      </c>
      <c r="E2030" s="2">
        <v>153.30000000000001</v>
      </c>
      <c r="F2030" s="2">
        <v>156.4</v>
      </c>
      <c r="G2030" s="2">
        <v>142.80000000000001</v>
      </c>
      <c r="H2030" s="2">
        <v>141.1</v>
      </c>
      <c r="I2030" s="2">
        <v>373</v>
      </c>
      <c r="J2030" s="2">
        <v>510.2</v>
      </c>
      <c r="K2030" s="2">
        <v>756.1</v>
      </c>
      <c r="L2030" s="2">
        <v>987.2</v>
      </c>
      <c r="M2030" s="2">
        <v>1076.8</v>
      </c>
      <c r="N2030" s="2">
        <v>1085.9000000000001</v>
      </c>
      <c r="O2030" s="2">
        <v>1099.3</v>
      </c>
      <c r="P2030" s="2">
        <v>1188.9000000000001</v>
      </c>
      <c r="Q2030" s="2">
        <v>1195.7</v>
      </c>
      <c r="R2030" s="2">
        <v>93.4</v>
      </c>
      <c r="S2030" s="2" t="s">
        <v>5269</v>
      </c>
      <c r="T2030" s="2">
        <v>93.4</v>
      </c>
    </row>
    <row r="2031" spans="1:20">
      <c r="A2031" s="2" t="s">
        <v>4839</v>
      </c>
      <c r="B2031" s="2" t="s">
        <v>1602</v>
      </c>
      <c r="C2031" s="2" t="s">
        <v>75</v>
      </c>
      <c r="D2031" s="2" t="s">
        <v>97</v>
      </c>
      <c r="E2031" s="2">
        <v>61.2</v>
      </c>
      <c r="F2031" s="2">
        <v>62</v>
      </c>
      <c r="G2031" s="2">
        <v>55.6</v>
      </c>
      <c r="H2031" s="2">
        <v>66.400000000000006</v>
      </c>
      <c r="I2031" s="2">
        <v>275.39999999999998</v>
      </c>
      <c r="J2031" s="2">
        <v>412.6</v>
      </c>
      <c r="K2031" s="2">
        <v>658.1</v>
      </c>
      <c r="L2031" s="2">
        <v>889.2</v>
      </c>
      <c r="M2031" s="2">
        <v>978.8</v>
      </c>
      <c r="N2031" s="2">
        <v>988</v>
      </c>
      <c r="O2031" s="2">
        <v>1001.3</v>
      </c>
      <c r="P2031" s="2">
        <v>1091.3</v>
      </c>
      <c r="Q2031" s="2">
        <v>1098.0999999999999</v>
      </c>
      <c r="R2031" s="2">
        <v>8.8000000000000007</v>
      </c>
      <c r="S2031" s="2" t="s">
        <v>5269</v>
      </c>
      <c r="T2031" s="2">
        <v>8.8000000000000007</v>
      </c>
    </row>
    <row r="2032" spans="1:20">
      <c r="A2032" s="2" t="s">
        <v>4840</v>
      </c>
      <c r="B2032" s="2" t="s">
        <v>2452</v>
      </c>
      <c r="C2032" s="2" t="s">
        <v>75</v>
      </c>
      <c r="D2032" s="2" t="s">
        <v>97</v>
      </c>
      <c r="E2032" s="2">
        <v>467.8</v>
      </c>
      <c r="F2032" s="2">
        <v>469.8</v>
      </c>
      <c r="G2032" s="2">
        <v>458.7</v>
      </c>
      <c r="H2032" s="2">
        <v>459.1</v>
      </c>
      <c r="I2032" s="2">
        <v>671.8</v>
      </c>
      <c r="J2032" s="2">
        <v>805.3</v>
      </c>
      <c r="K2032" s="2">
        <v>1053.7</v>
      </c>
      <c r="L2032" s="2">
        <v>1281.7</v>
      </c>
      <c r="M2032" s="2">
        <v>1374.1</v>
      </c>
      <c r="N2032" s="2">
        <v>1383.2</v>
      </c>
      <c r="O2032" s="2">
        <v>1395.8</v>
      </c>
      <c r="P2032" s="2">
        <v>1473.8</v>
      </c>
      <c r="Q2032" s="2">
        <v>1480.9</v>
      </c>
      <c r="R2032" s="2">
        <v>406.5</v>
      </c>
      <c r="S2032" s="2" t="s">
        <v>5269</v>
      </c>
      <c r="T2032" s="2">
        <v>406.5</v>
      </c>
    </row>
    <row r="2033" spans="1:20">
      <c r="A2033" s="2" t="s">
        <v>4841</v>
      </c>
      <c r="B2033" s="2" t="s">
        <v>2458</v>
      </c>
      <c r="C2033" s="2" t="s">
        <v>75</v>
      </c>
      <c r="D2033" s="2" t="s">
        <v>97</v>
      </c>
      <c r="E2033" s="2">
        <v>46.1</v>
      </c>
      <c r="F2033" s="2">
        <v>50.8</v>
      </c>
      <c r="G2033" s="2">
        <v>34.799999999999997</v>
      </c>
      <c r="H2033" s="2">
        <v>43.4</v>
      </c>
      <c r="I2033" s="2">
        <v>272.3</v>
      </c>
      <c r="J2033" s="2">
        <v>408.6</v>
      </c>
      <c r="K2033" s="2">
        <v>651.20000000000005</v>
      </c>
      <c r="L2033" s="2">
        <v>882.3</v>
      </c>
      <c r="M2033" s="2">
        <v>970.9</v>
      </c>
      <c r="N2033" s="2">
        <v>980</v>
      </c>
      <c r="O2033" s="2">
        <v>993.6</v>
      </c>
      <c r="P2033" s="2">
        <v>1086.2</v>
      </c>
      <c r="Q2033" s="2">
        <v>1093</v>
      </c>
      <c r="R2033" s="2">
        <v>19.600000000000001</v>
      </c>
      <c r="S2033" s="2" t="s">
        <v>5269</v>
      </c>
      <c r="T2033" s="2">
        <v>19.600000000000001</v>
      </c>
    </row>
    <row r="2034" spans="1:20">
      <c r="A2034" s="2" t="s">
        <v>4842</v>
      </c>
      <c r="B2034" s="2" t="s">
        <v>1611</v>
      </c>
      <c r="C2034" s="2" t="s">
        <v>75</v>
      </c>
      <c r="D2034" s="2" t="s">
        <v>97</v>
      </c>
      <c r="E2034" s="2">
        <v>444.7</v>
      </c>
      <c r="F2034" s="2">
        <v>441.8</v>
      </c>
      <c r="G2034" s="2">
        <v>449.1</v>
      </c>
      <c r="H2034" s="2">
        <v>465</v>
      </c>
      <c r="I2034" s="2">
        <v>438.7</v>
      </c>
      <c r="J2034" s="2">
        <v>442.8</v>
      </c>
      <c r="K2034" s="2">
        <v>487.4</v>
      </c>
      <c r="L2034" s="2">
        <v>580</v>
      </c>
      <c r="M2034" s="2">
        <v>660.6</v>
      </c>
      <c r="N2034" s="2">
        <v>667.6</v>
      </c>
      <c r="O2034" s="2">
        <v>674.2</v>
      </c>
      <c r="P2034" s="2">
        <v>704.3</v>
      </c>
      <c r="Q2034" s="2">
        <v>711.3</v>
      </c>
      <c r="R2034" s="2">
        <v>435.7</v>
      </c>
      <c r="S2034" s="2" t="s">
        <v>5269</v>
      </c>
      <c r="T2034" s="2">
        <v>435.7</v>
      </c>
    </row>
    <row r="2035" spans="1:20">
      <c r="A2035" s="2" t="s">
        <v>4843</v>
      </c>
      <c r="B2035" s="2" t="s">
        <v>1615</v>
      </c>
      <c r="C2035" s="2" t="s">
        <v>75</v>
      </c>
      <c r="D2035" s="2" t="s">
        <v>97</v>
      </c>
      <c r="E2035" s="2">
        <v>352.7</v>
      </c>
      <c r="F2035" s="2">
        <v>349</v>
      </c>
      <c r="G2035" s="2">
        <v>356.6</v>
      </c>
      <c r="H2035" s="2">
        <v>374.2</v>
      </c>
      <c r="I2035" s="2">
        <v>379.4</v>
      </c>
      <c r="J2035" s="2">
        <v>428.5</v>
      </c>
      <c r="K2035" s="2">
        <v>598</v>
      </c>
      <c r="L2035" s="2">
        <v>776.4</v>
      </c>
      <c r="M2035" s="2">
        <v>867.6</v>
      </c>
      <c r="N2035" s="2">
        <v>875.7</v>
      </c>
      <c r="O2035" s="2">
        <v>884.7</v>
      </c>
      <c r="P2035" s="2">
        <v>927.1</v>
      </c>
      <c r="Q2035" s="2">
        <v>934.2</v>
      </c>
      <c r="R2035" s="2">
        <v>329.4</v>
      </c>
      <c r="S2035" s="2" t="s">
        <v>5269</v>
      </c>
      <c r="T2035" s="2">
        <v>329.4</v>
      </c>
    </row>
    <row r="2036" spans="1:20">
      <c r="A2036" s="2" t="s">
        <v>4844</v>
      </c>
      <c r="B2036" s="2" t="s">
        <v>2462</v>
      </c>
      <c r="C2036" s="2" t="s">
        <v>75</v>
      </c>
      <c r="D2036" s="2" t="s">
        <v>97</v>
      </c>
      <c r="E2036" s="2">
        <v>296.7</v>
      </c>
      <c r="F2036" s="2">
        <v>297.3</v>
      </c>
      <c r="G2036" s="2">
        <v>289.89999999999998</v>
      </c>
      <c r="H2036" s="2">
        <v>294.60000000000002</v>
      </c>
      <c r="I2036" s="2">
        <v>484.2</v>
      </c>
      <c r="J2036" s="2">
        <v>614.4</v>
      </c>
      <c r="K2036" s="2">
        <v>861.8</v>
      </c>
      <c r="L2036" s="2">
        <v>1087.9000000000001</v>
      </c>
      <c r="M2036" s="2">
        <v>1180.9000000000001</v>
      </c>
      <c r="N2036" s="2">
        <v>1189.9000000000001</v>
      </c>
      <c r="O2036" s="2">
        <v>1202.2</v>
      </c>
      <c r="P2036" s="2">
        <v>1277.5999999999999</v>
      </c>
      <c r="Q2036" s="2">
        <v>1284.5999999999999</v>
      </c>
      <c r="R2036" s="2">
        <v>236.5</v>
      </c>
      <c r="S2036" s="2" t="s">
        <v>5269</v>
      </c>
      <c r="T2036" s="2">
        <v>236.5</v>
      </c>
    </row>
    <row r="2037" spans="1:20">
      <c r="A2037" s="2" t="s">
        <v>4845</v>
      </c>
      <c r="B2037" s="2" t="s">
        <v>1621</v>
      </c>
      <c r="C2037" s="2" t="s">
        <v>75</v>
      </c>
      <c r="D2037" s="2" t="s">
        <v>97</v>
      </c>
      <c r="E2037" s="2">
        <v>277.10000000000002</v>
      </c>
      <c r="F2037" s="2">
        <v>275.3</v>
      </c>
      <c r="G2037" s="2">
        <v>274.89999999999998</v>
      </c>
      <c r="H2037" s="2">
        <v>286.89999999999998</v>
      </c>
      <c r="I2037" s="2">
        <v>415.4</v>
      </c>
      <c r="J2037" s="2">
        <v>531.1</v>
      </c>
      <c r="K2037" s="2">
        <v>769.8</v>
      </c>
      <c r="L2037" s="2">
        <v>987.2</v>
      </c>
      <c r="M2037" s="2">
        <v>1081.0999999999999</v>
      </c>
      <c r="N2037" s="2">
        <v>1090</v>
      </c>
      <c r="O2037" s="2">
        <v>1101.4000000000001</v>
      </c>
      <c r="P2037" s="2">
        <v>1166.5</v>
      </c>
      <c r="Q2037" s="2">
        <v>1173.5999999999999</v>
      </c>
      <c r="R2037" s="2">
        <v>226.4</v>
      </c>
      <c r="S2037" s="2" t="s">
        <v>5269</v>
      </c>
      <c r="T2037" s="2">
        <v>226.4</v>
      </c>
    </row>
    <row r="2038" spans="1:20">
      <c r="A2038" s="2" t="s">
        <v>4846</v>
      </c>
      <c r="B2038" s="2" t="s">
        <v>2465</v>
      </c>
      <c r="C2038" s="2" t="s">
        <v>75</v>
      </c>
      <c r="D2038" s="2" t="s">
        <v>97</v>
      </c>
      <c r="E2038" s="2">
        <v>354.4</v>
      </c>
      <c r="F2038" s="2">
        <v>355.2</v>
      </c>
      <c r="G2038" s="2">
        <v>347.3</v>
      </c>
      <c r="H2038" s="2">
        <v>351.5</v>
      </c>
      <c r="I2038" s="2">
        <v>542.20000000000005</v>
      </c>
      <c r="J2038" s="2">
        <v>671.7</v>
      </c>
      <c r="K2038" s="2">
        <v>918.7</v>
      </c>
      <c r="L2038" s="2">
        <v>1143.9000000000001</v>
      </c>
      <c r="M2038" s="2">
        <v>1237.0999999999999</v>
      </c>
      <c r="N2038" s="2">
        <v>1246.0999999999999</v>
      </c>
      <c r="O2038" s="2">
        <v>1258.3</v>
      </c>
      <c r="P2038" s="2">
        <v>1331.9</v>
      </c>
      <c r="Q2038" s="2">
        <v>1339</v>
      </c>
      <c r="R2038" s="2">
        <v>294</v>
      </c>
      <c r="S2038" s="2" t="s">
        <v>5269</v>
      </c>
      <c r="T2038" s="2">
        <v>294</v>
      </c>
    </row>
    <row r="2039" spans="1:20">
      <c r="A2039" s="2" t="s">
        <v>4847</v>
      </c>
      <c r="B2039" s="2" t="s">
        <v>2467</v>
      </c>
      <c r="C2039" s="2" t="s">
        <v>75</v>
      </c>
      <c r="D2039" s="2" t="s">
        <v>97</v>
      </c>
      <c r="E2039" s="2">
        <v>332.8</v>
      </c>
      <c r="F2039" s="2">
        <v>333.7</v>
      </c>
      <c r="G2039" s="2">
        <v>325.60000000000002</v>
      </c>
      <c r="H2039" s="2">
        <v>329.6</v>
      </c>
      <c r="I2039" s="2">
        <v>522.4</v>
      </c>
      <c r="J2039" s="2">
        <v>652.79999999999995</v>
      </c>
      <c r="K2039" s="2">
        <v>900.2</v>
      </c>
      <c r="L2039" s="2">
        <v>1126.0999999999999</v>
      </c>
      <c r="M2039" s="2">
        <v>1219.2</v>
      </c>
      <c r="N2039" s="2">
        <v>1228.2</v>
      </c>
      <c r="O2039" s="2">
        <v>1240.5</v>
      </c>
      <c r="P2039" s="2">
        <v>1315.4</v>
      </c>
      <c r="Q2039" s="2">
        <v>1322.4</v>
      </c>
      <c r="R2039" s="2">
        <v>272.2</v>
      </c>
      <c r="S2039" s="2" t="s">
        <v>5269</v>
      </c>
      <c r="T2039" s="2">
        <v>272.2</v>
      </c>
    </row>
    <row r="2040" spans="1:20">
      <c r="A2040" s="2" t="s">
        <v>4848</v>
      </c>
      <c r="B2040" s="2" t="s">
        <v>859</v>
      </c>
      <c r="C2040" s="2" t="s">
        <v>75</v>
      </c>
      <c r="D2040" s="2" t="s">
        <v>97</v>
      </c>
      <c r="E2040" s="2">
        <v>512</v>
      </c>
      <c r="F2040" s="2">
        <v>512.6</v>
      </c>
      <c r="G2040" s="2">
        <v>512.70000000000005</v>
      </c>
      <c r="H2040" s="2">
        <v>519.70000000000005</v>
      </c>
      <c r="I2040" s="2">
        <v>546.9</v>
      </c>
      <c r="J2040" s="2">
        <v>569</v>
      </c>
      <c r="K2040" s="2">
        <v>600</v>
      </c>
      <c r="L2040" s="2">
        <v>689.1</v>
      </c>
      <c r="M2040" s="2">
        <v>715.5</v>
      </c>
      <c r="N2040" s="2">
        <v>720.5</v>
      </c>
      <c r="O2040" s="2">
        <v>732.5</v>
      </c>
      <c r="P2040" s="2">
        <v>850.1</v>
      </c>
      <c r="Q2040" s="2">
        <v>853.4</v>
      </c>
      <c r="R2040" s="2"/>
      <c r="S2040" s="2" t="s">
        <v>128</v>
      </c>
      <c r="T2040" s="2">
        <v>512</v>
      </c>
    </row>
    <row r="2041" spans="1:20">
      <c r="A2041" s="2" t="s">
        <v>4849</v>
      </c>
      <c r="B2041" s="2" t="s">
        <v>1625</v>
      </c>
      <c r="C2041" s="2" t="s">
        <v>75</v>
      </c>
      <c r="D2041" s="2" t="s">
        <v>97</v>
      </c>
      <c r="E2041" s="2">
        <v>442.7</v>
      </c>
      <c r="F2041" s="2">
        <v>439.9</v>
      </c>
      <c r="G2041" s="2">
        <v>447.1</v>
      </c>
      <c r="H2041" s="2">
        <v>462.8</v>
      </c>
      <c r="I2041" s="2">
        <v>436.4</v>
      </c>
      <c r="J2041" s="2">
        <v>439.6</v>
      </c>
      <c r="K2041" s="2">
        <v>478.7</v>
      </c>
      <c r="L2041" s="2">
        <v>567.9</v>
      </c>
      <c r="M2041" s="2">
        <v>648.9</v>
      </c>
      <c r="N2041" s="2">
        <v>656</v>
      </c>
      <c r="O2041" s="2">
        <v>662.9</v>
      </c>
      <c r="P2041" s="2">
        <v>696.2</v>
      </c>
      <c r="Q2041" s="2">
        <v>703.3</v>
      </c>
      <c r="R2041" s="2">
        <v>434.3</v>
      </c>
      <c r="S2041" s="2" t="s">
        <v>5269</v>
      </c>
      <c r="T2041" s="2">
        <v>434.3</v>
      </c>
    </row>
    <row r="2042" spans="1:20">
      <c r="A2042" s="2" t="s">
        <v>4850</v>
      </c>
      <c r="B2042" s="2" t="s">
        <v>861</v>
      </c>
      <c r="C2042" s="2" t="s">
        <v>75</v>
      </c>
      <c r="D2042" s="2" t="s">
        <v>97</v>
      </c>
      <c r="E2042" s="2">
        <v>520.79999999999995</v>
      </c>
      <c r="F2042" s="2">
        <v>521.29999999999995</v>
      </c>
      <c r="G2042" s="2">
        <v>521.5</v>
      </c>
      <c r="H2042" s="2">
        <v>528.4</v>
      </c>
      <c r="I2042" s="2">
        <v>555.6</v>
      </c>
      <c r="J2042" s="2">
        <v>577.5</v>
      </c>
      <c r="K2042" s="2">
        <v>607.5</v>
      </c>
      <c r="L2042" s="2">
        <v>694</v>
      </c>
      <c r="M2042" s="2">
        <v>718.9</v>
      </c>
      <c r="N2042" s="2">
        <v>723.8</v>
      </c>
      <c r="O2042" s="2">
        <v>735.5</v>
      </c>
      <c r="P2042" s="2">
        <v>852.3</v>
      </c>
      <c r="Q2042" s="2">
        <v>855.5</v>
      </c>
      <c r="R2042" s="2"/>
      <c r="S2042" s="2" t="s">
        <v>128</v>
      </c>
      <c r="T2042" s="2">
        <v>520.79999999999995</v>
      </c>
    </row>
    <row r="2043" spans="1:20">
      <c r="A2043" s="2" t="s">
        <v>4851</v>
      </c>
      <c r="B2043" s="2" t="s">
        <v>1627</v>
      </c>
      <c r="C2043" s="2" t="s">
        <v>75</v>
      </c>
      <c r="D2043" s="2" t="s">
        <v>97</v>
      </c>
      <c r="E2043" s="2">
        <v>545.1</v>
      </c>
      <c r="F2043" s="2">
        <v>541.4</v>
      </c>
      <c r="G2043" s="2">
        <v>548.79999999999995</v>
      </c>
      <c r="H2043" s="2">
        <v>566.5</v>
      </c>
      <c r="I2043" s="2">
        <v>570.20000000000005</v>
      </c>
      <c r="J2043" s="2">
        <v>609.20000000000005</v>
      </c>
      <c r="K2043" s="2">
        <v>738.6</v>
      </c>
      <c r="L2043" s="2">
        <v>870</v>
      </c>
      <c r="M2043" s="2">
        <v>949.7</v>
      </c>
      <c r="N2043" s="2">
        <v>956.3</v>
      </c>
      <c r="O2043" s="2">
        <v>962</v>
      </c>
      <c r="P2043" s="2">
        <v>971.4</v>
      </c>
      <c r="Q2043" s="2">
        <v>977.7</v>
      </c>
      <c r="R2043" s="2">
        <v>520.29999999999995</v>
      </c>
      <c r="S2043" s="2" t="s">
        <v>5269</v>
      </c>
      <c r="T2043" s="2">
        <v>520.29999999999995</v>
      </c>
    </row>
    <row r="2044" spans="1:20">
      <c r="A2044" s="2" t="s">
        <v>4852</v>
      </c>
      <c r="B2044" s="2" t="s">
        <v>2483</v>
      </c>
      <c r="C2044" s="2" t="s">
        <v>75</v>
      </c>
      <c r="D2044" s="2" t="s">
        <v>97</v>
      </c>
      <c r="E2044" s="2">
        <v>348.7</v>
      </c>
      <c r="F2044" s="2">
        <v>349.8</v>
      </c>
      <c r="G2044" s="2">
        <v>341</v>
      </c>
      <c r="H2044" s="2">
        <v>344.2</v>
      </c>
      <c r="I2044" s="2">
        <v>542.1</v>
      </c>
      <c r="J2044" s="2">
        <v>673.3</v>
      </c>
      <c r="K2044" s="2">
        <v>921.1</v>
      </c>
      <c r="L2044" s="2">
        <v>1147.5999999999999</v>
      </c>
      <c r="M2044" s="2">
        <v>1240.4000000000001</v>
      </c>
      <c r="N2044" s="2">
        <v>1249.5</v>
      </c>
      <c r="O2044" s="2">
        <v>1261.9000000000001</v>
      </c>
      <c r="P2044" s="2">
        <v>1337.6</v>
      </c>
      <c r="Q2044" s="2">
        <v>1344.7</v>
      </c>
      <c r="R2044" s="2">
        <v>287.8</v>
      </c>
      <c r="S2044" s="2" t="s">
        <v>5269</v>
      </c>
      <c r="T2044" s="2">
        <v>287.8</v>
      </c>
    </row>
    <row r="2045" spans="1:20">
      <c r="A2045" s="2" t="s">
        <v>4853</v>
      </c>
      <c r="B2045" s="2" t="s">
        <v>1628</v>
      </c>
      <c r="C2045" s="2" t="s">
        <v>75</v>
      </c>
      <c r="D2045" s="2" t="s">
        <v>97</v>
      </c>
      <c r="E2045" s="2">
        <v>447.3</v>
      </c>
      <c r="F2045" s="2">
        <v>444.5</v>
      </c>
      <c r="G2045" s="2">
        <v>451.8</v>
      </c>
      <c r="H2045" s="2">
        <v>467.6</v>
      </c>
      <c r="I2045" s="2">
        <v>441.2</v>
      </c>
      <c r="J2045" s="2">
        <v>444.9</v>
      </c>
      <c r="K2045" s="2">
        <v>486.3</v>
      </c>
      <c r="L2045" s="2">
        <v>574.9</v>
      </c>
      <c r="M2045" s="2">
        <v>654.79999999999995</v>
      </c>
      <c r="N2045" s="2">
        <v>661.7</v>
      </c>
      <c r="O2045" s="2">
        <v>668.3</v>
      </c>
      <c r="P2045" s="2">
        <v>698.3</v>
      </c>
      <c r="Q2045" s="2">
        <v>705.3</v>
      </c>
      <c r="R2045" s="2">
        <v>438.6</v>
      </c>
      <c r="S2045" s="2" t="s">
        <v>5269</v>
      </c>
      <c r="T2045" s="2">
        <v>438.6</v>
      </c>
    </row>
    <row r="2046" spans="1:20">
      <c r="A2046" s="2" t="s">
        <v>4854</v>
      </c>
      <c r="B2046" s="2" t="s">
        <v>863</v>
      </c>
      <c r="C2046" s="2" t="s">
        <v>75</v>
      </c>
      <c r="D2046" s="2" t="s">
        <v>97</v>
      </c>
      <c r="E2046" s="2">
        <v>35.4</v>
      </c>
      <c r="F2046" s="2">
        <v>36.1</v>
      </c>
      <c r="G2046" s="2">
        <v>39.6</v>
      </c>
      <c r="H2046" s="2">
        <v>56.3</v>
      </c>
      <c r="I2046" s="2">
        <v>252.4</v>
      </c>
      <c r="J2046" s="2">
        <v>388.6</v>
      </c>
      <c r="K2046" s="2">
        <v>631.1</v>
      </c>
      <c r="L2046" s="2">
        <v>862.2</v>
      </c>
      <c r="M2046" s="2">
        <v>950.9</v>
      </c>
      <c r="N2046" s="2">
        <v>960</v>
      </c>
      <c r="O2046" s="2">
        <v>973.5</v>
      </c>
      <c r="P2046" s="2">
        <v>1066.0999999999999</v>
      </c>
      <c r="Q2046" s="2">
        <v>1072.8</v>
      </c>
      <c r="R2046" s="2"/>
      <c r="S2046" s="2" t="s">
        <v>128</v>
      </c>
      <c r="T2046" s="2">
        <v>35.4</v>
      </c>
    </row>
    <row r="2047" spans="1:20">
      <c r="A2047" s="2" t="s">
        <v>4855</v>
      </c>
      <c r="B2047" s="2" t="s">
        <v>1630</v>
      </c>
      <c r="C2047" s="2" t="s">
        <v>75</v>
      </c>
      <c r="D2047" s="2" t="s">
        <v>97</v>
      </c>
      <c r="E2047" s="2">
        <v>432.8</v>
      </c>
      <c r="F2047" s="2">
        <v>429.5</v>
      </c>
      <c r="G2047" s="2">
        <v>437.4</v>
      </c>
      <c r="H2047" s="2">
        <v>454.3</v>
      </c>
      <c r="I2047" s="2">
        <v>432.1</v>
      </c>
      <c r="J2047" s="2">
        <v>446.3</v>
      </c>
      <c r="K2047" s="2">
        <v>532.20000000000005</v>
      </c>
      <c r="L2047" s="2">
        <v>656.2</v>
      </c>
      <c r="M2047" s="2">
        <v>739.5</v>
      </c>
      <c r="N2047" s="2">
        <v>746.7</v>
      </c>
      <c r="O2047" s="2">
        <v>753.6</v>
      </c>
      <c r="P2047" s="2">
        <v>779.6</v>
      </c>
      <c r="Q2047" s="2">
        <v>786.5</v>
      </c>
      <c r="R2047" s="2">
        <v>419.4</v>
      </c>
      <c r="S2047" s="2" t="s">
        <v>5269</v>
      </c>
      <c r="T2047" s="2">
        <v>419.4</v>
      </c>
    </row>
    <row r="2048" spans="1:20">
      <c r="A2048" s="2" t="s">
        <v>4856</v>
      </c>
      <c r="B2048" s="2" t="s">
        <v>870</v>
      </c>
      <c r="C2048" s="2" t="s">
        <v>75</v>
      </c>
      <c r="D2048" s="2" t="s">
        <v>97</v>
      </c>
      <c r="E2048" s="2">
        <v>330</v>
      </c>
      <c r="F2048" s="2">
        <v>328.3</v>
      </c>
      <c r="G2048" s="2">
        <v>333.6</v>
      </c>
      <c r="H2048" s="2">
        <v>346.7</v>
      </c>
      <c r="I2048" s="2">
        <v>330.3</v>
      </c>
      <c r="J2048" s="2">
        <v>332.9</v>
      </c>
      <c r="K2048" s="2">
        <v>341.8</v>
      </c>
      <c r="L2048" s="2">
        <v>567.9</v>
      </c>
      <c r="M2048" s="2">
        <v>656.6</v>
      </c>
      <c r="N2048" s="2">
        <v>665.7</v>
      </c>
      <c r="O2048" s="2">
        <v>679.1</v>
      </c>
      <c r="P2048" s="2">
        <v>775</v>
      </c>
      <c r="Q2048" s="2">
        <v>781.5</v>
      </c>
      <c r="R2048" s="2"/>
      <c r="S2048" s="2" t="s">
        <v>133</v>
      </c>
      <c r="T2048" s="2">
        <v>328.3</v>
      </c>
    </row>
    <row r="2049" spans="1:20">
      <c r="A2049" s="2" t="s">
        <v>4857</v>
      </c>
      <c r="B2049" s="2" t="s">
        <v>871</v>
      </c>
      <c r="C2049" s="2" t="s">
        <v>75</v>
      </c>
      <c r="D2049" s="2" t="s">
        <v>97</v>
      </c>
      <c r="E2049" s="2">
        <v>490.4</v>
      </c>
      <c r="F2049" s="2">
        <v>488.8</v>
      </c>
      <c r="G2049" s="2">
        <v>493.9</v>
      </c>
      <c r="H2049" s="2">
        <v>506.6</v>
      </c>
      <c r="I2049" s="2">
        <v>490.8</v>
      </c>
      <c r="J2049" s="2">
        <v>492.2</v>
      </c>
      <c r="K2049" s="2">
        <v>488.6</v>
      </c>
      <c r="L2049" s="2">
        <v>493.1</v>
      </c>
      <c r="M2049" s="2">
        <v>496</v>
      </c>
      <c r="N2049" s="2">
        <v>505</v>
      </c>
      <c r="O2049" s="2">
        <v>519.20000000000005</v>
      </c>
      <c r="P2049" s="2">
        <v>638</v>
      </c>
      <c r="Q2049" s="2">
        <v>642.79999999999995</v>
      </c>
      <c r="R2049" s="2"/>
      <c r="S2049" s="2" t="s">
        <v>152</v>
      </c>
      <c r="T2049" s="2">
        <v>488.6</v>
      </c>
    </row>
    <row r="2050" spans="1:20">
      <c r="A2050" s="2" t="s">
        <v>4858</v>
      </c>
      <c r="B2050" s="2" t="s">
        <v>1638</v>
      </c>
      <c r="C2050" s="2" t="s">
        <v>75</v>
      </c>
      <c r="D2050" s="2" t="s">
        <v>97</v>
      </c>
      <c r="E2050" s="2">
        <v>545.4</v>
      </c>
      <c r="F2050" s="2">
        <v>541.70000000000005</v>
      </c>
      <c r="G2050" s="2">
        <v>549.1</v>
      </c>
      <c r="H2050" s="2">
        <v>566.79999999999995</v>
      </c>
      <c r="I2050" s="2">
        <v>570.4</v>
      </c>
      <c r="J2050" s="2">
        <v>609.20000000000005</v>
      </c>
      <c r="K2050" s="2">
        <v>738.3</v>
      </c>
      <c r="L2050" s="2">
        <v>869.5</v>
      </c>
      <c r="M2050" s="2">
        <v>949.1</v>
      </c>
      <c r="N2050" s="2">
        <v>955.6</v>
      </c>
      <c r="O2050" s="2">
        <v>961.3</v>
      </c>
      <c r="P2050" s="2">
        <v>970.7</v>
      </c>
      <c r="Q2050" s="2">
        <v>977</v>
      </c>
      <c r="R2050" s="2">
        <v>520.6</v>
      </c>
      <c r="S2050" s="2" t="s">
        <v>5269</v>
      </c>
      <c r="T2050" s="2">
        <v>520.6</v>
      </c>
    </row>
    <row r="2051" spans="1:20">
      <c r="A2051" s="2" t="s">
        <v>4859</v>
      </c>
      <c r="B2051" s="2" t="s">
        <v>1640</v>
      </c>
      <c r="C2051" s="2" t="s">
        <v>75</v>
      </c>
      <c r="D2051" s="2" t="s">
        <v>97</v>
      </c>
      <c r="E2051" s="2">
        <v>270.5</v>
      </c>
      <c r="F2051" s="2">
        <v>268.60000000000002</v>
      </c>
      <c r="G2051" s="2">
        <v>268.39999999999998</v>
      </c>
      <c r="H2051" s="2">
        <v>280.39999999999998</v>
      </c>
      <c r="I2051" s="2">
        <v>408.7</v>
      </c>
      <c r="J2051" s="2">
        <v>524.6</v>
      </c>
      <c r="K2051" s="2">
        <v>763.7</v>
      </c>
      <c r="L2051" s="2">
        <v>981.5</v>
      </c>
      <c r="M2051" s="2">
        <v>1075.4000000000001</v>
      </c>
      <c r="N2051" s="2">
        <v>1084.3</v>
      </c>
      <c r="O2051" s="2">
        <v>1095.8</v>
      </c>
      <c r="P2051" s="2">
        <v>1161.3</v>
      </c>
      <c r="Q2051" s="2">
        <v>1168.5</v>
      </c>
      <c r="R2051" s="2">
        <v>220</v>
      </c>
      <c r="S2051" s="2" t="s">
        <v>5269</v>
      </c>
      <c r="T2051" s="2">
        <v>220</v>
      </c>
    </row>
    <row r="2052" spans="1:20">
      <c r="A2052" s="2" t="s">
        <v>4860</v>
      </c>
      <c r="B2052" s="2" t="s">
        <v>2500</v>
      </c>
      <c r="C2052" s="2" t="s">
        <v>75</v>
      </c>
      <c r="D2052" s="2" t="s">
        <v>97</v>
      </c>
      <c r="E2052" s="2">
        <v>51.4</v>
      </c>
      <c r="F2052" s="2">
        <v>54.1</v>
      </c>
      <c r="G2052" s="2">
        <v>43.4</v>
      </c>
      <c r="H2052" s="2">
        <v>53.2</v>
      </c>
      <c r="I2052" s="2">
        <v>273.89999999999998</v>
      </c>
      <c r="J2052" s="2">
        <v>410.8</v>
      </c>
      <c r="K2052" s="2">
        <v>654.9</v>
      </c>
      <c r="L2052" s="2">
        <v>886</v>
      </c>
      <c r="M2052" s="2">
        <v>975</v>
      </c>
      <c r="N2052" s="2">
        <v>984.2</v>
      </c>
      <c r="O2052" s="2">
        <v>997.6</v>
      </c>
      <c r="P2052" s="2">
        <v>1089.0999999999999</v>
      </c>
      <c r="Q2052" s="2">
        <v>1095.9000000000001</v>
      </c>
      <c r="R2052" s="2">
        <v>10.1</v>
      </c>
      <c r="S2052" s="2" t="s">
        <v>5269</v>
      </c>
      <c r="T2052" s="2">
        <v>10.1</v>
      </c>
    </row>
    <row r="2053" spans="1:20">
      <c r="A2053" s="2" t="s">
        <v>4861</v>
      </c>
      <c r="B2053" s="2" t="s">
        <v>874</v>
      </c>
      <c r="C2053" s="2" t="s">
        <v>75</v>
      </c>
      <c r="D2053" s="2" t="s">
        <v>97</v>
      </c>
      <c r="E2053" s="2">
        <v>274.60000000000002</v>
      </c>
      <c r="F2053" s="2">
        <v>277.8</v>
      </c>
      <c r="G2053" s="2">
        <v>270.89999999999998</v>
      </c>
      <c r="H2053" s="2">
        <v>270.5</v>
      </c>
      <c r="I2053" s="2">
        <v>385.4</v>
      </c>
      <c r="J2053" s="2">
        <v>465.8</v>
      </c>
      <c r="K2053" s="2">
        <v>622.1</v>
      </c>
      <c r="L2053" s="2">
        <v>822.8</v>
      </c>
      <c r="M2053" s="2">
        <v>892</v>
      </c>
      <c r="N2053" s="2">
        <v>900.3</v>
      </c>
      <c r="O2053" s="2">
        <v>914.9</v>
      </c>
      <c r="P2053" s="2">
        <v>1030.9000000000001</v>
      </c>
      <c r="Q2053" s="2">
        <v>1036.5</v>
      </c>
      <c r="R2053" s="2"/>
      <c r="S2053" s="2" t="s">
        <v>139</v>
      </c>
      <c r="T2053" s="2">
        <v>270.5</v>
      </c>
    </row>
    <row r="2054" spans="1:20">
      <c r="A2054" s="2" t="s">
        <v>4862</v>
      </c>
      <c r="B2054" s="2" t="s">
        <v>875</v>
      </c>
      <c r="C2054" s="2" t="s">
        <v>75</v>
      </c>
      <c r="D2054" s="2" t="s">
        <v>97</v>
      </c>
      <c r="E2054" s="2">
        <v>453.6</v>
      </c>
      <c r="F2054" s="2">
        <v>451.9</v>
      </c>
      <c r="G2054" s="2">
        <v>457.1</v>
      </c>
      <c r="H2054" s="2">
        <v>470.1</v>
      </c>
      <c r="I2054" s="2">
        <v>452.9</v>
      </c>
      <c r="J2054" s="2">
        <v>454</v>
      </c>
      <c r="K2054" s="2">
        <v>450.7</v>
      </c>
      <c r="L2054" s="2">
        <v>458</v>
      </c>
      <c r="M2054" s="2">
        <v>534.20000000000005</v>
      </c>
      <c r="N2054" s="2">
        <v>543.29999999999995</v>
      </c>
      <c r="O2054" s="2">
        <v>556</v>
      </c>
      <c r="P2054" s="2">
        <v>659.1</v>
      </c>
      <c r="Q2054" s="2">
        <v>665</v>
      </c>
      <c r="R2054" s="2"/>
      <c r="S2054" s="2" t="s">
        <v>152</v>
      </c>
      <c r="T2054" s="2">
        <v>450.7</v>
      </c>
    </row>
    <row r="2055" spans="1:20">
      <c r="A2055" s="2" t="s">
        <v>4863</v>
      </c>
      <c r="B2055" s="2" t="s">
        <v>882</v>
      </c>
      <c r="C2055" s="2" t="s">
        <v>75</v>
      </c>
      <c r="D2055" s="2" t="s">
        <v>97</v>
      </c>
      <c r="E2055" s="2">
        <v>486.7</v>
      </c>
      <c r="F2055" s="2">
        <v>485</v>
      </c>
      <c r="G2055" s="2">
        <v>490.2</v>
      </c>
      <c r="H2055" s="2">
        <v>503.1</v>
      </c>
      <c r="I2055" s="2">
        <v>486.4</v>
      </c>
      <c r="J2055" s="2">
        <v>487.4</v>
      </c>
      <c r="K2055" s="2">
        <v>484.1</v>
      </c>
      <c r="L2055" s="2">
        <v>486.5</v>
      </c>
      <c r="M2055" s="2">
        <v>502.1</v>
      </c>
      <c r="N2055" s="2">
        <v>510.6</v>
      </c>
      <c r="O2055" s="2">
        <v>522.5</v>
      </c>
      <c r="P2055" s="2">
        <v>635</v>
      </c>
      <c r="Q2055" s="2">
        <v>640.20000000000005</v>
      </c>
      <c r="R2055" s="2">
        <v>483.8</v>
      </c>
      <c r="S2055" s="2" t="s">
        <v>5269</v>
      </c>
      <c r="T2055" s="2">
        <v>483.8</v>
      </c>
    </row>
    <row r="2056" spans="1:20">
      <c r="A2056" s="2" t="s">
        <v>4864</v>
      </c>
      <c r="B2056" s="2" t="s">
        <v>1651</v>
      </c>
      <c r="C2056" s="2" t="s">
        <v>75</v>
      </c>
      <c r="D2056" s="2" t="s">
        <v>97</v>
      </c>
      <c r="E2056" s="2">
        <v>569.1</v>
      </c>
      <c r="F2056" s="2">
        <v>565.4</v>
      </c>
      <c r="G2056" s="2">
        <v>572.79999999999995</v>
      </c>
      <c r="H2056" s="2">
        <v>590.4</v>
      </c>
      <c r="I2056" s="2">
        <v>595.1</v>
      </c>
      <c r="J2056" s="2">
        <v>634.29999999999995</v>
      </c>
      <c r="K2056" s="2">
        <v>762.4</v>
      </c>
      <c r="L2056" s="2">
        <v>890.9</v>
      </c>
      <c r="M2056" s="2">
        <v>969.4</v>
      </c>
      <c r="N2056" s="2">
        <v>975.9</v>
      </c>
      <c r="O2056" s="2">
        <v>981.3</v>
      </c>
      <c r="P2056" s="2">
        <v>988.2</v>
      </c>
      <c r="Q2056" s="2">
        <v>994.4</v>
      </c>
      <c r="R2056" s="2">
        <v>543.79999999999995</v>
      </c>
      <c r="S2056" s="2" t="s">
        <v>5269</v>
      </c>
      <c r="T2056" s="2">
        <v>543.79999999999995</v>
      </c>
    </row>
    <row r="2057" spans="1:20">
      <c r="A2057" s="2" t="s">
        <v>4865</v>
      </c>
      <c r="B2057" s="2" t="s">
        <v>884</v>
      </c>
      <c r="C2057" s="2" t="s">
        <v>75</v>
      </c>
      <c r="D2057" s="2" t="s">
        <v>97</v>
      </c>
      <c r="E2057" s="2">
        <v>341</v>
      </c>
      <c r="F2057" s="2">
        <v>339.1</v>
      </c>
      <c r="G2057" s="2">
        <v>344.7</v>
      </c>
      <c r="H2057" s="2">
        <v>358.2</v>
      </c>
      <c r="I2057" s="2">
        <v>339.4</v>
      </c>
      <c r="J2057" s="2">
        <v>340.6</v>
      </c>
      <c r="K2057" s="2">
        <v>338.1</v>
      </c>
      <c r="L2057" s="2">
        <v>556.79999999999995</v>
      </c>
      <c r="M2057" s="2">
        <v>647.29999999999995</v>
      </c>
      <c r="N2057" s="2">
        <v>656.4</v>
      </c>
      <c r="O2057" s="2">
        <v>669.4</v>
      </c>
      <c r="P2057" s="2">
        <v>762</v>
      </c>
      <c r="Q2057" s="2">
        <v>768.6</v>
      </c>
      <c r="R2057" s="2">
        <v>337.5</v>
      </c>
      <c r="S2057" s="2" t="s">
        <v>5269</v>
      </c>
      <c r="T2057" s="2">
        <v>337.5</v>
      </c>
    </row>
    <row r="2058" spans="1:20">
      <c r="A2058" s="2" t="s">
        <v>4866</v>
      </c>
      <c r="B2058" s="2" t="s">
        <v>1654</v>
      </c>
      <c r="C2058" s="2" t="s">
        <v>75</v>
      </c>
      <c r="D2058" s="2" t="s">
        <v>97</v>
      </c>
      <c r="E2058" s="2">
        <v>124.3</v>
      </c>
      <c r="F2058" s="2">
        <v>121</v>
      </c>
      <c r="G2058" s="2">
        <v>125.8</v>
      </c>
      <c r="H2058" s="2">
        <v>142.19999999999999</v>
      </c>
      <c r="I2058" s="2">
        <v>254</v>
      </c>
      <c r="J2058" s="2">
        <v>382.9</v>
      </c>
      <c r="K2058" s="2">
        <v>630.79999999999995</v>
      </c>
      <c r="L2058" s="2">
        <v>858.5</v>
      </c>
      <c r="M2058" s="2">
        <v>950.9</v>
      </c>
      <c r="N2058" s="2">
        <v>960</v>
      </c>
      <c r="O2058" s="2">
        <v>972.6</v>
      </c>
      <c r="P2058" s="2">
        <v>1053</v>
      </c>
      <c r="Q2058" s="2">
        <v>1060</v>
      </c>
      <c r="R2058" s="2">
        <v>89.8</v>
      </c>
      <c r="S2058" s="2" t="s">
        <v>5269</v>
      </c>
      <c r="T2058" s="2">
        <v>89.8</v>
      </c>
    </row>
    <row r="2059" spans="1:20">
      <c r="A2059" s="2" t="s">
        <v>4867</v>
      </c>
      <c r="B2059" s="2" t="s">
        <v>1655</v>
      </c>
      <c r="C2059" s="2" t="s">
        <v>75</v>
      </c>
      <c r="D2059" s="2" t="s">
        <v>97</v>
      </c>
      <c r="E2059" s="2">
        <v>45</v>
      </c>
      <c r="F2059" s="2">
        <v>44</v>
      </c>
      <c r="G2059" s="2">
        <v>44.5</v>
      </c>
      <c r="H2059" s="2">
        <v>61</v>
      </c>
      <c r="I2059" s="2">
        <v>258.8</v>
      </c>
      <c r="J2059" s="2">
        <v>395.9</v>
      </c>
      <c r="K2059" s="2">
        <v>640.5</v>
      </c>
      <c r="L2059" s="2">
        <v>871.6</v>
      </c>
      <c r="M2059" s="2">
        <v>960.9</v>
      </c>
      <c r="N2059" s="2">
        <v>970</v>
      </c>
      <c r="O2059" s="2">
        <v>983.4</v>
      </c>
      <c r="P2059" s="2">
        <v>1074.3</v>
      </c>
      <c r="Q2059" s="2">
        <v>1081.0999999999999</v>
      </c>
      <c r="R2059" s="2">
        <v>22.6</v>
      </c>
      <c r="S2059" s="2" t="s">
        <v>5269</v>
      </c>
      <c r="T2059" s="2">
        <v>22.6</v>
      </c>
    </row>
    <row r="2060" spans="1:20">
      <c r="A2060" s="2" t="s">
        <v>4868</v>
      </c>
      <c r="B2060" s="2" t="s">
        <v>889</v>
      </c>
      <c r="C2060" s="2" t="s">
        <v>75</v>
      </c>
      <c r="D2060" s="2" t="s">
        <v>97</v>
      </c>
      <c r="E2060" s="2">
        <v>38.200000000000003</v>
      </c>
      <c r="F2060" s="2">
        <v>44.1</v>
      </c>
      <c r="G2060" s="2">
        <v>30.4</v>
      </c>
      <c r="H2060" s="2">
        <v>45.3</v>
      </c>
      <c r="I2060" s="2">
        <v>263</v>
      </c>
      <c r="J2060" s="2">
        <v>398.8</v>
      </c>
      <c r="K2060" s="2">
        <v>640.5</v>
      </c>
      <c r="L2060" s="2">
        <v>871.5</v>
      </c>
      <c r="M2060" s="2">
        <v>959.9</v>
      </c>
      <c r="N2060" s="2">
        <v>969</v>
      </c>
      <c r="O2060" s="2">
        <v>982.6</v>
      </c>
      <c r="P2060" s="2">
        <v>1075.8</v>
      </c>
      <c r="Q2060" s="2">
        <v>1082.5</v>
      </c>
      <c r="R2060" s="2"/>
      <c r="S2060" s="2" t="s">
        <v>136</v>
      </c>
      <c r="T2060" s="2">
        <v>30.4</v>
      </c>
    </row>
    <row r="2061" spans="1:20">
      <c r="A2061" s="2" t="s">
        <v>4869</v>
      </c>
      <c r="B2061" s="2" t="s">
        <v>891</v>
      </c>
      <c r="C2061" s="2" t="s">
        <v>75</v>
      </c>
      <c r="D2061" s="2" t="s">
        <v>97</v>
      </c>
      <c r="E2061" s="2">
        <v>496.4</v>
      </c>
      <c r="F2061" s="2">
        <v>494.8</v>
      </c>
      <c r="G2061" s="2">
        <v>499.8</v>
      </c>
      <c r="H2061" s="2">
        <v>512.4</v>
      </c>
      <c r="I2061" s="2">
        <v>497.2</v>
      </c>
      <c r="J2061" s="2">
        <v>498.8</v>
      </c>
      <c r="K2061" s="2">
        <v>495.1</v>
      </c>
      <c r="L2061" s="2">
        <v>500.8</v>
      </c>
      <c r="M2061" s="2">
        <v>498</v>
      </c>
      <c r="N2061" s="2">
        <v>502.6</v>
      </c>
      <c r="O2061" s="2">
        <v>516.6</v>
      </c>
      <c r="P2061" s="2">
        <v>638.29999999999995</v>
      </c>
      <c r="Q2061" s="2">
        <v>642.79999999999995</v>
      </c>
      <c r="R2061" s="2"/>
      <c r="S2061" s="2" t="s">
        <v>133</v>
      </c>
      <c r="T2061" s="2">
        <v>494.8</v>
      </c>
    </row>
    <row r="2062" spans="1:20">
      <c r="A2062" s="2" t="s">
        <v>4870</v>
      </c>
      <c r="B2062" s="2" t="s">
        <v>1660</v>
      </c>
      <c r="C2062" s="2" t="s">
        <v>75</v>
      </c>
      <c r="D2062" s="2" t="s">
        <v>97</v>
      </c>
      <c r="E2062" s="2">
        <v>71.8</v>
      </c>
      <c r="F2062" s="2">
        <v>68.099999999999994</v>
      </c>
      <c r="G2062" s="2">
        <v>75.900000000000006</v>
      </c>
      <c r="H2062" s="2">
        <v>93.6</v>
      </c>
      <c r="I2062" s="2">
        <v>225.7</v>
      </c>
      <c r="J2062" s="2">
        <v>362.8</v>
      </c>
      <c r="K2062" s="2">
        <v>609.4</v>
      </c>
      <c r="L2062" s="2">
        <v>840.3</v>
      </c>
      <c r="M2062" s="2">
        <v>930.5</v>
      </c>
      <c r="N2062" s="2">
        <v>939.6</v>
      </c>
      <c r="O2062" s="2">
        <v>952.8</v>
      </c>
      <c r="P2062" s="2">
        <v>1041.5</v>
      </c>
      <c r="Q2062" s="2">
        <v>1048.3</v>
      </c>
      <c r="R2062" s="2">
        <v>57.1</v>
      </c>
      <c r="S2062" s="2" t="s">
        <v>5269</v>
      </c>
      <c r="T2062" s="2">
        <v>57.1</v>
      </c>
    </row>
    <row r="2063" spans="1:20">
      <c r="A2063" s="2" t="s">
        <v>4871</v>
      </c>
      <c r="B2063" s="2" t="s">
        <v>1661</v>
      </c>
      <c r="C2063" s="2" t="s">
        <v>75</v>
      </c>
      <c r="D2063" s="2" t="s">
        <v>97</v>
      </c>
      <c r="E2063" s="2">
        <v>39.200000000000003</v>
      </c>
      <c r="F2063" s="2">
        <v>42.6</v>
      </c>
      <c r="G2063" s="2">
        <v>34</v>
      </c>
      <c r="H2063" s="2">
        <v>50.3</v>
      </c>
      <c r="I2063" s="2">
        <v>263.89999999999998</v>
      </c>
      <c r="J2063" s="2">
        <v>400.5</v>
      </c>
      <c r="K2063" s="2">
        <v>643.70000000000005</v>
      </c>
      <c r="L2063" s="2">
        <v>874.8</v>
      </c>
      <c r="M2063" s="2">
        <v>963.6</v>
      </c>
      <c r="N2063" s="2">
        <v>972.8</v>
      </c>
      <c r="O2063" s="2">
        <v>986.3</v>
      </c>
      <c r="P2063" s="2">
        <v>1078.4000000000001</v>
      </c>
      <c r="Q2063" s="2">
        <v>1085.0999999999999</v>
      </c>
      <c r="R2063" s="2">
        <v>22.1</v>
      </c>
      <c r="S2063" s="2" t="s">
        <v>5269</v>
      </c>
      <c r="T2063" s="2">
        <v>22.1</v>
      </c>
    </row>
    <row r="2064" spans="1:20">
      <c r="A2064" s="2" t="s">
        <v>4872</v>
      </c>
      <c r="B2064" s="2" t="s">
        <v>2525</v>
      </c>
      <c r="C2064" s="2" t="s">
        <v>75</v>
      </c>
      <c r="D2064" s="2" t="s">
        <v>97</v>
      </c>
      <c r="E2064" s="2">
        <v>475</v>
      </c>
      <c r="F2064" s="2">
        <v>475.1</v>
      </c>
      <c r="G2064" s="2">
        <v>468.9</v>
      </c>
      <c r="H2064" s="2">
        <v>474.7</v>
      </c>
      <c r="I2064" s="2">
        <v>648.79999999999995</v>
      </c>
      <c r="J2064" s="2">
        <v>772.4</v>
      </c>
      <c r="K2064" s="2">
        <v>1015.1</v>
      </c>
      <c r="L2064" s="2">
        <v>1234.5999999999999</v>
      </c>
      <c r="M2064" s="2">
        <v>1328.4</v>
      </c>
      <c r="N2064" s="2">
        <v>1337.4</v>
      </c>
      <c r="O2064" s="2">
        <v>1348.9</v>
      </c>
      <c r="P2064" s="2">
        <v>1413.6</v>
      </c>
      <c r="Q2064" s="2">
        <v>1420.8</v>
      </c>
      <c r="R2064" s="2">
        <v>415.7</v>
      </c>
      <c r="S2064" s="2" t="s">
        <v>5269</v>
      </c>
      <c r="T2064" s="2">
        <v>415.7</v>
      </c>
    </row>
    <row r="2065" spans="1:20">
      <c r="A2065" s="2" t="s">
        <v>4873</v>
      </c>
      <c r="B2065" s="2" t="s">
        <v>2527</v>
      </c>
      <c r="C2065" s="2" t="s">
        <v>75</v>
      </c>
      <c r="D2065" s="2" t="s">
        <v>97</v>
      </c>
      <c r="E2065" s="2">
        <v>599.20000000000005</v>
      </c>
      <c r="F2065" s="2">
        <v>599.9</v>
      </c>
      <c r="G2065" s="2">
        <v>592</v>
      </c>
      <c r="H2065" s="2">
        <v>596</v>
      </c>
      <c r="I2065" s="2">
        <v>782.4</v>
      </c>
      <c r="J2065" s="2">
        <v>908.4</v>
      </c>
      <c r="K2065" s="2">
        <v>1152.5999999999999</v>
      </c>
      <c r="L2065" s="2">
        <v>1373.4</v>
      </c>
      <c r="M2065" s="2">
        <v>1467.2</v>
      </c>
      <c r="N2065" s="2">
        <v>1476.1</v>
      </c>
      <c r="O2065" s="2">
        <v>1487.7</v>
      </c>
      <c r="P2065" s="2">
        <v>1553.4</v>
      </c>
      <c r="Q2065" s="2">
        <v>1560.5</v>
      </c>
      <c r="R2065" s="2">
        <v>538.70000000000005</v>
      </c>
      <c r="S2065" s="2" t="s">
        <v>5269</v>
      </c>
      <c r="T2065" s="2">
        <v>538.70000000000005</v>
      </c>
    </row>
    <row r="2066" spans="1:20">
      <c r="A2066" s="2" t="s">
        <v>4874</v>
      </c>
      <c r="B2066" s="2" t="s">
        <v>1669</v>
      </c>
      <c r="C2066" s="2" t="s">
        <v>75</v>
      </c>
      <c r="D2066" s="2" t="s">
        <v>97</v>
      </c>
      <c r="E2066" s="2">
        <v>213.7</v>
      </c>
      <c r="F2066" s="2">
        <v>211.3</v>
      </c>
      <c r="G2066" s="2">
        <v>218</v>
      </c>
      <c r="H2066" s="2">
        <v>233</v>
      </c>
      <c r="I2066" s="2">
        <v>207.9</v>
      </c>
      <c r="J2066" s="2">
        <v>212.1</v>
      </c>
      <c r="K2066" s="2">
        <v>459.7</v>
      </c>
      <c r="L2066" s="2">
        <v>689.3</v>
      </c>
      <c r="M2066" s="2">
        <v>780.6</v>
      </c>
      <c r="N2066" s="2">
        <v>789.8</v>
      </c>
      <c r="O2066" s="2">
        <v>802.7</v>
      </c>
      <c r="P2066" s="2">
        <v>889.3</v>
      </c>
      <c r="Q2066" s="2">
        <v>896.1</v>
      </c>
      <c r="R2066" s="2">
        <v>207.9</v>
      </c>
      <c r="S2066" s="2" t="s">
        <v>143</v>
      </c>
      <c r="T2066" s="2">
        <v>207.9</v>
      </c>
    </row>
    <row r="2067" spans="1:20">
      <c r="A2067" s="2" t="s">
        <v>4875</v>
      </c>
      <c r="B2067" s="2" t="s">
        <v>2530</v>
      </c>
      <c r="C2067" s="2" t="s">
        <v>75</v>
      </c>
      <c r="D2067" s="2" t="s">
        <v>97</v>
      </c>
      <c r="E2067" s="2">
        <v>476.5</v>
      </c>
      <c r="F2067" s="2">
        <v>478.4</v>
      </c>
      <c r="G2067" s="2">
        <v>467.5</v>
      </c>
      <c r="H2067" s="2">
        <v>468.2</v>
      </c>
      <c r="I2067" s="2">
        <v>679</v>
      </c>
      <c r="J2067" s="2">
        <v>812</v>
      </c>
      <c r="K2067" s="2">
        <v>1060.3</v>
      </c>
      <c r="L2067" s="2">
        <v>1287.9000000000001</v>
      </c>
      <c r="M2067" s="2">
        <v>1380.4</v>
      </c>
      <c r="N2067" s="2">
        <v>1389.5</v>
      </c>
      <c r="O2067" s="2">
        <v>1402</v>
      </c>
      <c r="P2067" s="2">
        <v>1479.2</v>
      </c>
      <c r="Q2067" s="2">
        <v>1486.3</v>
      </c>
      <c r="R2067" s="2">
        <v>415.1</v>
      </c>
      <c r="S2067" s="2" t="s">
        <v>5269</v>
      </c>
      <c r="T2067" s="2">
        <v>415.1</v>
      </c>
    </row>
    <row r="2068" spans="1:20">
      <c r="A2068" s="2" t="s">
        <v>4876</v>
      </c>
      <c r="B2068" s="2" t="s">
        <v>1670</v>
      </c>
      <c r="C2068" s="2" t="s">
        <v>75</v>
      </c>
      <c r="D2068" s="2" t="s">
        <v>97</v>
      </c>
      <c r="E2068" s="2">
        <v>444.3</v>
      </c>
      <c r="F2068" s="2">
        <v>441.5</v>
      </c>
      <c r="G2068" s="2">
        <v>448.8</v>
      </c>
      <c r="H2068" s="2">
        <v>464.7</v>
      </c>
      <c r="I2068" s="2">
        <v>438.3</v>
      </c>
      <c r="J2068" s="2">
        <v>442.4</v>
      </c>
      <c r="K2068" s="2">
        <v>486.7</v>
      </c>
      <c r="L2068" s="2">
        <v>579.29999999999995</v>
      </c>
      <c r="M2068" s="2">
        <v>659.9</v>
      </c>
      <c r="N2068" s="2">
        <v>666.9</v>
      </c>
      <c r="O2068" s="2">
        <v>673.6</v>
      </c>
      <c r="P2068" s="2">
        <v>703.9</v>
      </c>
      <c r="Q2068" s="2">
        <v>710.9</v>
      </c>
      <c r="R2068" s="2">
        <v>435.4</v>
      </c>
      <c r="S2068" s="2" t="s">
        <v>5269</v>
      </c>
      <c r="T2068" s="2">
        <v>435.4</v>
      </c>
    </row>
    <row r="2069" spans="1:20">
      <c r="A2069" s="2" t="s">
        <v>4877</v>
      </c>
      <c r="B2069" s="2" t="s">
        <v>899</v>
      </c>
      <c r="C2069" s="2" t="s">
        <v>75</v>
      </c>
      <c r="D2069" s="2" t="s">
        <v>97</v>
      </c>
      <c r="E2069" s="2">
        <v>352.1</v>
      </c>
      <c r="F2069" s="2">
        <v>349.6</v>
      </c>
      <c r="G2069" s="2">
        <v>356.4</v>
      </c>
      <c r="H2069" s="2">
        <v>371.3</v>
      </c>
      <c r="I2069" s="2">
        <v>346</v>
      </c>
      <c r="J2069" s="2">
        <v>346.6</v>
      </c>
      <c r="K2069" s="2">
        <v>391.4</v>
      </c>
      <c r="L2069" s="2">
        <v>567.70000000000005</v>
      </c>
      <c r="M2069" s="2">
        <v>661.6</v>
      </c>
      <c r="N2069" s="2">
        <v>670.4</v>
      </c>
      <c r="O2069" s="2">
        <v>681.6</v>
      </c>
      <c r="P2069" s="2">
        <v>754.5</v>
      </c>
      <c r="Q2069" s="2">
        <v>761.5</v>
      </c>
      <c r="R2069" s="2">
        <v>345.8</v>
      </c>
      <c r="S2069" s="2" t="s">
        <v>5269</v>
      </c>
      <c r="T2069" s="2">
        <v>345.8</v>
      </c>
    </row>
    <row r="2070" spans="1:20">
      <c r="A2070" s="2" t="s">
        <v>4878</v>
      </c>
      <c r="B2070" s="2" t="s">
        <v>901</v>
      </c>
      <c r="C2070" s="2" t="s">
        <v>75</v>
      </c>
      <c r="D2070" s="2" t="s">
        <v>97</v>
      </c>
      <c r="E2070" s="2">
        <v>518.5</v>
      </c>
      <c r="F2070" s="2">
        <v>519.1</v>
      </c>
      <c r="G2070" s="2">
        <v>519.20000000000005</v>
      </c>
      <c r="H2070" s="2">
        <v>526.1</v>
      </c>
      <c r="I2070" s="2">
        <v>553.5</v>
      </c>
      <c r="J2070" s="2">
        <v>575.6</v>
      </c>
      <c r="K2070" s="2">
        <v>606.1</v>
      </c>
      <c r="L2070" s="2">
        <v>693.6</v>
      </c>
      <c r="M2070" s="2">
        <v>718.9</v>
      </c>
      <c r="N2070" s="2">
        <v>723.8</v>
      </c>
      <c r="O2070" s="2">
        <v>735.6</v>
      </c>
      <c r="P2070" s="2">
        <v>852.6</v>
      </c>
      <c r="Q2070" s="2">
        <v>855.9</v>
      </c>
      <c r="R2070" s="2"/>
      <c r="S2070" s="2" t="s">
        <v>128</v>
      </c>
      <c r="T2070" s="2">
        <v>518.5</v>
      </c>
    </row>
    <row r="2071" spans="1:20">
      <c r="A2071" s="2" t="s">
        <v>4879</v>
      </c>
      <c r="B2071" s="2" t="s">
        <v>905</v>
      </c>
      <c r="C2071" s="2" t="s">
        <v>75</v>
      </c>
      <c r="D2071" s="2" t="s">
        <v>97</v>
      </c>
      <c r="E2071" s="2">
        <v>51.5</v>
      </c>
      <c r="F2071" s="2">
        <v>55.7</v>
      </c>
      <c r="G2071" s="2">
        <v>48</v>
      </c>
      <c r="H2071" s="2">
        <v>54.6</v>
      </c>
      <c r="I2071" s="2">
        <v>257.3</v>
      </c>
      <c r="J2071" s="2">
        <v>391.2</v>
      </c>
      <c r="K2071" s="2">
        <v>630.1</v>
      </c>
      <c r="L2071" s="2">
        <v>860.8</v>
      </c>
      <c r="M2071" s="2">
        <v>948.5</v>
      </c>
      <c r="N2071" s="2">
        <v>957.6</v>
      </c>
      <c r="O2071" s="2">
        <v>971.2</v>
      </c>
      <c r="P2071" s="2">
        <v>1066.2</v>
      </c>
      <c r="Q2071" s="2">
        <v>1072.9000000000001</v>
      </c>
      <c r="R2071" s="2"/>
      <c r="S2071" s="2" t="s">
        <v>136</v>
      </c>
      <c r="T2071" s="2">
        <v>48</v>
      </c>
    </row>
    <row r="2072" spans="1:20">
      <c r="A2072" s="2" t="s">
        <v>4880</v>
      </c>
      <c r="B2072" s="2" t="s">
        <v>1675</v>
      </c>
      <c r="C2072" s="2" t="s">
        <v>75</v>
      </c>
      <c r="D2072" s="2" t="s">
        <v>97</v>
      </c>
      <c r="E2072" s="2">
        <v>325</v>
      </c>
      <c r="F2072" s="2">
        <v>321.8</v>
      </c>
      <c r="G2072" s="2">
        <v>329.5</v>
      </c>
      <c r="H2072" s="2">
        <v>346</v>
      </c>
      <c r="I2072" s="2">
        <v>321.39999999999998</v>
      </c>
      <c r="J2072" s="2">
        <v>333.8</v>
      </c>
      <c r="K2072" s="2">
        <v>454.4</v>
      </c>
      <c r="L2072" s="2">
        <v>639.70000000000005</v>
      </c>
      <c r="M2072" s="2">
        <v>733.1</v>
      </c>
      <c r="N2072" s="2">
        <v>741.6</v>
      </c>
      <c r="O2072" s="2">
        <v>752</v>
      </c>
      <c r="P2072" s="2">
        <v>812.3</v>
      </c>
      <c r="Q2072" s="2">
        <v>819.4</v>
      </c>
      <c r="R2072" s="2">
        <v>314.10000000000002</v>
      </c>
      <c r="S2072" s="2" t="s">
        <v>5269</v>
      </c>
      <c r="T2072" s="2">
        <v>314.10000000000002</v>
      </c>
    </row>
    <row r="2073" spans="1:20">
      <c r="A2073" s="2" t="s">
        <v>4881</v>
      </c>
      <c r="B2073" s="2" t="s">
        <v>1676</v>
      </c>
      <c r="C2073" s="2" t="s">
        <v>75</v>
      </c>
      <c r="D2073" s="2" t="s">
        <v>97</v>
      </c>
      <c r="E2073" s="2">
        <v>441.3</v>
      </c>
      <c r="F2073" s="2">
        <v>438.6</v>
      </c>
      <c r="G2073" s="2">
        <v>445.7</v>
      </c>
      <c r="H2073" s="2">
        <v>461.4</v>
      </c>
      <c r="I2073" s="2">
        <v>435</v>
      </c>
      <c r="J2073" s="2">
        <v>437.7</v>
      </c>
      <c r="K2073" s="2">
        <v>474.2</v>
      </c>
      <c r="L2073" s="2">
        <v>561.70000000000005</v>
      </c>
      <c r="M2073" s="2">
        <v>643.20000000000005</v>
      </c>
      <c r="N2073" s="2">
        <v>650.4</v>
      </c>
      <c r="O2073" s="2">
        <v>657.3</v>
      </c>
      <c r="P2073" s="2">
        <v>692.7</v>
      </c>
      <c r="Q2073" s="2">
        <v>699.8</v>
      </c>
      <c r="R2073" s="2">
        <v>433.3</v>
      </c>
      <c r="S2073" s="2" t="s">
        <v>5269</v>
      </c>
      <c r="T2073" s="2">
        <v>433.3</v>
      </c>
    </row>
    <row r="2074" spans="1:20">
      <c r="A2074" s="2" t="s">
        <v>4882</v>
      </c>
      <c r="B2074" s="2" t="s">
        <v>2542</v>
      </c>
      <c r="C2074" s="2" t="s">
        <v>75</v>
      </c>
      <c r="D2074" s="2" t="s">
        <v>97</v>
      </c>
      <c r="E2074" s="2">
        <v>576.9</v>
      </c>
      <c r="F2074" s="2">
        <v>576.5</v>
      </c>
      <c r="G2074" s="2">
        <v>571.70000000000005</v>
      </c>
      <c r="H2074" s="2">
        <v>578.9</v>
      </c>
      <c r="I2074" s="2">
        <v>738.7</v>
      </c>
      <c r="J2074" s="2">
        <v>856.5</v>
      </c>
      <c r="K2074" s="2">
        <v>1093.7</v>
      </c>
      <c r="L2074" s="2">
        <v>1306.8</v>
      </c>
      <c r="M2074" s="2">
        <v>1400.6</v>
      </c>
      <c r="N2074" s="2">
        <v>1409.4</v>
      </c>
      <c r="O2074" s="2">
        <v>1420.2</v>
      </c>
      <c r="P2074" s="2">
        <v>1477.2</v>
      </c>
      <c r="Q2074" s="2">
        <v>1484.3</v>
      </c>
      <c r="R2074" s="2">
        <v>519</v>
      </c>
      <c r="S2074" s="2" t="s">
        <v>5269</v>
      </c>
      <c r="T2074" s="2">
        <v>519</v>
      </c>
    </row>
    <row r="2075" spans="1:20">
      <c r="A2075" s="2" t="s">
        <v>4883</v>
      </c>
      <c r="B2075" s="2" t="s">
        <v>909</v>
      </c>
      <c r="C2075" s="2" t="s">
        <v>75</v>
      </c>
      <c r="D2075" s="2" t="s">
        <v>97</v>
      </c>
      <c r="E2075" s="2">
        <v>52.3</v>
      </c>
      <c r="F2075" s="2">
        <v>56.3</v>
      </c>
      <c r="G2075" s="2">
        <v>49.3</v>
      </c>
      <c r="H2075" s="2">
        <v>56.1</v>
      </c>
      <c r="I2075" s="2">
        <v>256</v>
      </c>
      <c r="J2075" s="2">
        <v>389.8</v>
      </c>
      <c r="K2075" s="2">
        <v>628.5</v>
      </c>
      <c r="L2075" s="2">
        <v>859.3</v>
      </c>
      <c r="M2075" s="2">
        <v>946.9</v>
      </c>
      <c r="N2075" s="2">
        <v>956</v>
      </c>
      <c r="O2075" s="2">
        <v>969.7</v>
      </c>
      <c r="P2075" s="2">
        <v>1064.7</v>
      </c>
      <c r="Q2075" s="2">
        <v>1071.4000000000001</v>
      </c>
      <c r="R2075" s="2"/>
      <c r="S2075" s="2" t="s">
        <v>136</v>
      </c>
      <c r="T2075" s="2">
        <v>49.3</v>
      </c>
    </row>
    <row r="2076" spans="1:20">
      <c r="A2076" s="2" t="s">
        <v>4884</v>
      </c>
      <c r="B2076" s="2" t="s">
        <v>911</v>
      </c>
      <c r="C2076" s="2" t="s">
        <v>75</v>
      </c>
      <c r="D2076" s="2" t="s">
        <v>97</v>
      </c>
      <c r="E2076" s="2">
        <v>387.7</v>
      </c>
      <c r="F2076" s="2">
        <v>387.2</v>
      </c>
      <c r="G2076" s="2">
        <v>389.8</v>
      </c>
      <c r="H2076" s="2">
        <v>399.7</v>
      </c>
      <c r="I2076" s="2">
        <v>405.8</v>
      </c>
      <c r="J2076" s="2">
        <v>420.2</v>
      </c>
      <c r="K2076" s="2">
        <v>447.5</v>
      </c>
      <c r="L2076" s="2">
        <v>581.4</v>
      </c>
      <c r="M2076" s="2">
        <v>641.20000000000005</v>
      </c>
      <c r="N2076" s="2">
        <v>649.29999999999995</v>
      </c>
      <c r="O2076" s="2">
        <v>663.8</v>
      </c>
      <c r="P2076" s="2">
        <v>782.6</v>
      </c>
      <c r="Q2076" s="2">
        <v>787.8</v>
      </c>
      <c r="R2076" s="2"/>
      <c r="S2076" s="2" t="s">
        <v>133</v>
      </c>
      <c r="T2076" s="2">
        <v>387.2</v>
      </c>
    </row>
    <row r="2077" spans="1:20">
      <c r="A2077" s="2" t="s">
        <v>4885</v>
      </c>
      <c r="B2077" s="2" t="s">
        <v>912</v>
      </c>
      <c r="C2077" s="2" t="s">
        <v>75</v>
      </c>
      <c r="D2077" s="2" t="s">
        <v>97</v>
      </c>
      <c r="E2077" s="2">
        <v>519.20000000000005</v>
      </c>
      <c r="F2077" s="2">
        <v>519.79999999999995</v>
      </c>
      <c r="G2077" s="2">
        <v>519.9</v>
      </c>
      <c r="H2077" s="2">
        <v>526.79999999999995</v>
      </c>
      <c r="I2077" s="2">
        <v>554.29999999999995</v>
      </c>
      <c r="J2077" s="2">
        <v>576.5</v>
      </c>
      <c r="K2077" s="2">
        <v>607.1</v>
      </c>
      <c r="L2077" s="2">
        <v>694.5</v>
      </c>
      <c r="M2077" s="2">
        <v>719.8</v>
      </c>
      <c r="N2077" s="2">
        <v>724.7</v>
      </c>
      <c r="O2077" s="2">
        <v>736.4</v>
      </c>
      <c r="P2077" s="2">
        <v>853.4</v>
      </c>
      <c r="Q2077" s="2">
        <v>856.7</v>
      </c>
      <c r="R2077" s="2"/>
      <c r="S2077" s="2" t="s">
        <v>128</v>
      </c>
      <c r="T2077" s="2">
        <v>519.20000000000005</v>
      </c>
    </row>
    <row r="2078" spans="1:20">
      <c r="A2078" s="2" t="s">
        <v>4886</v>
      </c>
      <c r="B2078" s="2" t="s">
        <v>1683</v>
      </c>
      <c r="C2078" s="2" t="s">
        <v>75</v>
      </c>
      <c r="D2078" s="2" t="s">
        <v>97</v>
      </c>
      <c r="E2078" s="2">
        <v>125.4</v>
      </c>
      <c r="F2078" s="2">
        <v>122.2</v>
      </c>
      <c r="G2078" s="2">
        <v>126.9</v>
      </c>
      <c r="H2078" s="2">
        <v>143.19999999999999</v>
      </c>
      <c r="I2078" s="2">
        <v>256</v>
      </c>
      <c r="J2078" s="2">
        <v>384.7</v>
      </c>
      <c r="K2078" s="2">
        <v>632.6</v>
      </c>
      <c r="L2078" s="2">
        <v>860.2</v>
      </c>
      <c r="M2078" s="2">
        <v>952.6</v>
      </c>
      <c r="N2078" s="2">
        <v>961.7</v>
      </c>
      <c r="O2078" s="2">
        <v>974.3</v>
      </c>
      <c r="P2078" s="2">
        <v>1054.5</v>
      </c>
      <c r="Q2078" s="2">
        <v>1061.5</v>
      </c>
      <c r="R2078" s="2">
        <v>90.4</v>
      </c>
      <c r="S2078" s="2" t="s">
        <v>5269</v>
      </c>
      <c r="T2078" s="2">
        <v>90.4</v>
      </c>
    </row>
    <row r="2079" spans="1:20">
      <c r="A2079" s="2" t="s">
        <v>4887</v>
      </c>
      <c r="B2079" s="2" t="s">
        <v>1689</v>
      </c>
      <c r="C2079" s="2" t="s">
        <v>75</v>
      </c>
      <c r="D2079" s="2" t="s">
        <v>97</v>
      </c>
      <c r="E2079" s="2">
        <v>151.69999999999999</v>
      </c>
      <c r="F2079" s="2">
        <v>148</v>
      </c>
      <c r="G2079" s="2">
        <v>155.9</v>
      </c>
      <c r="H2079" s="2">
        <v>173.5</v>
      </c>
      <c r="I2079" s="2">
        <v>200.6</v>
      </c>
      <c r="J2079" s="2">
        <v>316.10000000000002</v>
      </c>
      <c r="K2079" s="2">
        <v>562.4</v>
      </c>
      <c r="L2079" s="2">
        <v>789.1</v>
      </c>
      <c r="M2079" s="2">
        <v>881.7</v>
      </c>
      <c r="N2079" s="2">
        <v>890.8</v>
      </c>
      <c r="O2079" s="2">
        <v>903.3</v>
      </c>
      <c r="P2079" s="2">
        <v>983.1</v>
      </c>
      <c r="Q2079" s="2">
        <v>990.1</v>
      </c>
      <c r="R2079" s="2">
        <v>134</v>
      </c>
      <c r="S2079" s="2" t="s">
        <v>5269</v>
      </c>
      <c r="T2079" s="2">
        <v>134</v>
      </c>
    </row>
    <row r="2080" spans="1:20">
      <c r="A2080" s="2" t="s">
        <v>4888</v>
      </c>
      <c r="B2080" s="2" t="s">
        <v>1692</v>
      </c>
      <c r="C2080" s="2" t="s">
        <v>75</v>
      </c>
      <c r="D2080" s="2" t="s">
        <v>97</v>
      </c>
      <c r="E2080" s="2">
        <v>545.9</v>
      </c>
      <c r="F2080" s="2">
        <v>542.1</v>
      </c>
      <c r="G2080" s="2">
        <v>549.6</v>
      </c>
      <c r="H2080" s="2">
        <v>567.20000000000005</v>
      </c>
      <c r="I2080" s="2">
        <v>571.1</v>
      </c>
      <c r="J2080" s="2">
        <v>610.1</v>
      </c>
      <c r="K2080" s="2">
        <v>739.5</v>
      </c>
      <c r="L2080" s="2">
        <v>870.8</v>
      </c>
      <c r="M2080" s="2">
        <v>950.4</v>
      </c>
      <c r="N2080" s="2">
        <v>957</v>
      </c>
      <c r="O2080" s="2">
        <v>962.7</v>
      </c>
      <c r="P2080" s="2">
        <v>972.1</v>
      </c>
      <c r="Q2080" s="2">
        <v>978.4</v>
      </c>
      <c r="R2080" s="2">
        <v>521</v>
      </c>
      <c r="S2080" s="2" t="s">
        <v>5269</v>
      </c>
      <c r="T2080" s="2">
        <v>521</v>
      </c>
    </row>
    <row r="2081" spans="1:20">
      <c r="A2081" s="2" t="s">
        <v>4889</v>
      </c>
      <c r="B2081" s="2" t="s">
        <v>1694</v>
      </c>
      <c r="C2081" s="2" t="s">
        <v>75</v>
      </c>
      <c r="D2081" s="2" t="s">
        <v>97</v>
      </c>
      <c r="E2081" s="2">
        <v>38.4</v>
      </c>
      <c r="F2081" s="2">
        <v>43.1</v>
      </c>
      <c r="G2081" s="2">
        <v>30.3</v>
      </c>
      <c r="H2081" s="2">
        <v>47.2</v>
      </c>
      <c r="I2081" s="2">
        <v>264.5</v>
      </c>
      <c r="J2081" s="2">
        <v>400.9</v>
      </c>
      <c r="K2081" s="2">
        <v>643.5</v>
      </c>
      <c r="L2081" s="2">
        <v>874.6</v>
      </c>
      <c r="M2081" s="2">
        <v>963.3</v>
      </c>
      <c r="N2081" s="2">
        <v>972.4</v>
      </c>
      <c r="O2081" s="2">
        <v>985.9</v>
      </c>
      <c r="P2081" s="2">
        <v>1078.5</v>
      </c>
      <c r="Q2081" s="2">
        <v>1085.2</v>
      </c>
      <c r="R2081" s="2">
        <v>24.3</v>
      </c>
      <c r="S2081" s="2" t="s">
        <v>5269</v>
      </c>
      <c r="T2081" s="2">
        <v>24.3</v>
      </c>
    </row>
    <row r="2082" spans="1:20">
      <c r="A2082" s="2" t="s">
        <v>4890</v>
      </c>
      <c r="B2082" s="2" t="s">
        <v>922</v>
      </c>
      <c r="C2082" s="2" t="s">
        <v>75</v>
      </c>
      <c r="D2082" s="2" t="s">
        <v>97</v>
      </c>
      <c r="E2082" s="2">
        <v>502.6</v>
      </c>
      <c r="F2082" s="2">
        <v>500.9</v>
      </c>
      <c r="G2082" s="2">
        <v>506.2</v>
      </c>
      <c r="H2082" s="2">
        <v>519.1</v>
      </c>
      <c r="I2082" s="2">
        <v>502</v>
      </c>
      <c r="J2082" s="2">
        <v>502.9</v>
      </c>
      <c r="K2082" s="2">
        <v>499.8</v>
      </c>
      <c r="L2082" s="2">
        <v>500.9</v>
      </c>
      <c r="M2082" s="2">
        <v>504.4</v>
      </c>
      <c r="N2082" s="2">
        <v>507</v>
      </c>
      <c r="O2082" s="2">
        <v>510</v>
      </c>
      <c r="P2082" s="2">
        <v>622.1</v>
      </c>
      <c r="Q2082" s="2">
        <v>626.79999999999995</v>
      </c>
      <c r="R2082" s="2">
        <v>499.6</v>
      </c>
      <c r="S2082" s="2" t="s">
        <v>5269</v>
      </c>
      <c r="T2082" s="2">
        <v>499.6</v>
      </c>
    </row>
    <row r="2083" spans="1:20">
      <c r="A2083" s="2" t="s">
        <v>4891</v>
      </c>
      <c r="B2083" s="2" t="s">
        <v>923</v>
      </c>
      <c r="C2083" s="2" t="s">
        <v>75</v>
      </c>
      <c r="D2083" s="2" t="s">
        <v>97</v>
      </c>
      <c r="E2083" s="2">
        <v>497.1</v>
      </c>
      <c r="F2083" s="2">
        <v>495.6</v>
      </c>
      <c r="G2083" s="2">
        <v>500.5</v>
      </c>
      <c r="H2083" s="2">
        <v>513.1</v>
      </c>
      <c r="I2083" s="2">
        <v>497.9</v>
      </c>
      <c r="J2083" s="2">
        <v>499.5</v>
      </c>
      <c r="K2083" s="2">
        <v>495.8</v>
      </c>
      <c r="L2083" s="2">
        <v>501.3</v>
      </c>
      <c r="M2083" s="2">
        <v>498</v>
      </c>
      <c r="N2083" s="2">
        <v>502.1</v>
      </c>
      <c r="O2083" s="2">
        <v>515.9</v>
      </c>
      <c r="P2083" s="2">
        <v>637.6</v>
      </c>
      <c r="Q2083" s="2">
        <v>642.1</v>
      </c>
      <c r="R2083" s="2"/>
      <c r="S2083" s="2" t="s">
        <v>133</v>
      </c>
      <c r="T2083" s="2">
        <v>495.6</v>
      </c>
    </row>
    <row r="2084" spans="1:20">
      <c r="A2084" s="2" t="s">
        <v>4892</v>
      </c>
      <c r="B2084" s="2" t="s">
        <v>924</v>
      </c>
      <c r="C2084" s="2" t="s">
        <v>75</v>
      </c>
      <c r="D2084" s="2" t="s">
        <v>97</v>
      </c>
      <c r="E2084" s="2">
        <v>503.5</v>
      </c>
      <c r="F2084" s="2">
        <v>501.8</v>
      </c>
      <c r="G2084" s="2">
        <v>507</v>
      </c>
      <c r="H2084" s="2">
        <v>519.79999999999995</v>
      </c>
      <c r="I2084" s="2">
        <v>503.2</v>
      </c>
      <c r="J2084" s="2">
        <v>504.3</v>
      </c>
      <c r="K2084" s="2">
        <v>501</v>
      </c>
      <c r="L2084" s="2">
        <v>502.8</v>
      </c>
      <c r="M2084" s="2">
        <v>502.3</v>
      </c>
      <c r="N2084" s="2">
        <v>503.6</v>
      </c>
      <c r="O2084" s="2">
        <v>506.1</v>
      </c>
      <c r="P2084" s="2">
        <v>624.79999999999995</v>
      </c>
      <c r="Q2084" s="2">
        <v>629.4</v>
      </c>
      <c r="R2084" s="2"/>
      <c r="S2084" s="2" t="s">
        <v>152</v>
      </c>
      <c r="T2084" s="2">
        <v>501</v>
      </c>
    </row>
    <row r="2085" spans="1:20">
      <c r="A2085" s="2" t="s">
        <v>4893</v>
      </c>
      <c r="B2085" s="2" t="s">
        <v>2550</v>
      </c>
      <c r="C2085" s="2" t="s">
        <v>75</v>
      </c>
      <c r="D2085" s="2" t="s">
        <v>97</v>
      </c>
      <c r="E2085" s="2">
        <v>43.3</v>
      </c>
      <c r="F2085" s="2">
        <v>48.7</v>
      </c>
      <c r="G2085" s="2">
        <v>30.8</v>
      </c>
      <c r="H2085" s="2">
        <v>41.3</v>
      </c>
      <c r="I2085" s="2">
        <v>269.5</v>
      </c>
      <c r="J2085" s="2">
        <v>405.6</v>
      </c>
      <c r="K2085" s="2">
        <v>647.70000000000005</v>
      </c>
      <c r="L2085" s="2">
        <v>878.7</v>
      </c>
      <c r="M2085" s="2">
        <v>967.1</v>
      </c>
      <c r="N2085" s="2">
        <v>976.3</v>
      </c>
      <c r="O2085" s="2">
        <v>989.8</v>
      </c>
      <c r="P2085" s="2">
        <v>1082.9000000000001</v>
      </c>
      <c r="Q2085" s="2">
        <v>1089.5999999999999</v>
      </c>
      <c r="R2085" s="2">
        <v>24.4</v>
      </c>
      <c r="S2085" s="2" t="s">
        <v>5269</v>
      </c>
      <c r="T2085" s="2">
        <v>24.4</v>
      </c>
    </row>
    <row r="2086" spans="1:20">
      <c r="A2086" s="2" t="s">
        <v>4894</v>
      </c>
      <c r="B2086" s="2" t="s">
        <v>925</v>
      </c>
      <c r="C2086" s="2" t="s">
        <v>75</v>
      </c>
      <c r="D2086" s="2" t="s">
        <v>97</v>
      </c>
      <c r="E2086" s="2">
        <v>119.1</v>
      </c>
      <c r="F2086" s="2">
        <v>117.5</v>
      </c>
      <c r="G2086" s="2">
        <v>122.6</v>
      </c>
      <c r="H2086" s="2">
        <v>136.1</v>
      </c>
      <c r="I2086" s="2">
        <v>181.3</v>
      </c>
      <c r="J2086" s="2">
        <v>308.7</v>
      </c>
      <c r="K2086" s="2">
        <v>547.6</v>
      </c>
      <c r="L2086" s="2">
        <v>778.7</v>
      </c>
      <c r="M2086" s="2">
        <v>867.2</v>
      </c>
      <c r="N2086" s="2">
        <v>876.4</v>
      </c>
      <c r="O2086" s="2">
        <v>889.9</v>
      </c>
      <c r="P2086" s="2">
        <v>983.2</v>
      </c>
      <c r="Q2086" s="2">
        <v>989.9</v>
      </c>
      <c r="R2086" s="2"/>
      <c r="S2086" s="2" t="s">
        <v>133</v>
      </c>
      <c r="T2086" s="2">
        <v>117.5</v>
      </c>
    </row>
    <row r="2087" spans="1:20">
      <c r="A2087" s="2" t="s">
        <v>4895</v>
      </c>
      <c r="B2087" s="2" t="s">
        <v>1701</v>
      </c>
      <c r="C2087" s="2" t="s">
        <v>75</v>
      </c>
      <c r="D2087" s="2" t="s">
        <v>97</v>
      </c>
      <c r="E2087" s="2">
        <v>513.6</v>
      </c>
      <c r="F2087" s="2">
        <v>509.9</v>
      </c>
      <c r="G2087" s="2">
        <v>517.4</v>
      </c>
      <c r="H2087" s="2">
        <v>535.1</v>
      </c>
      <c r="I2087" s="2">
        <v>536.6</v>
      </c>
      <c r="J2087" s="2">
        <v>574.6</v>
      </c>
      <c r="K2087" s="2">
        <v>704.6</v>
      </c>
      <c r="L2087" s="2">
        <v>839.5</v>
      </c>
      <c r="M2087" s="2">
        <v>920.6</v>
      </c>
      <c r="N2087" s="2">
        <v>927.4</v>
      </c>
      <c r="O2087" s="2">
        <v>933.4</v>
      </c>
      <c r="P2087" s="2">
        <v>946.4</v>
      </c>
      <c r="Q2087" s="2">
        <v>952.9</v>
      </c>
      <c r="R2087" s="2">
        <v>489.7</v>
      </c>
      <c r="S2087" s="2" t="s">
        <v>5269</v>
      </c>
      <c r="T2087" s="2">
        <v>489.7</v>
      </c>
    </row>
    <row r="2088" spans="1:20">
      <c r="A2088" s="2" t="s">
        <v>4896</v>
      </c>
      <c r="B2088" s="2" t="s">
        <v>926</v>
      </c>
      <c r="C2088" s="2" t="s">
        <v>75</v>
      </c>
      <c r="D2088" s="2" t="s">
        <v>97</v>
      </c>
      <c r="E2088" s="2">
        <v>376.8</v>
      </c>
      <c r="F2088" s="2">
        <v>376.8</v>
      </c>
      <c r="G2088" s="2">
        <v>378.4</v>
      </c>
      <c r="H2088" s="2">
        <v>387.1</v>
      </c>
      <c r="I2088" s="2">
        <v>403.8</v>
      </c>
      <c r="J2088" s="2">
        <v>425.1</v>
      </c>
      <c r="K2088" s="2">
        <v>470.6</v>
      </c>
      <c r="L2088" s="2">
        <v>617.20000000000005</v>
      </c>
      <c r="M2088" s="2">
        <v>675.7</v>
      </c>
      <c r="N2088" s="2">
        <v>683.5</v>
      </c>
      <c r="O2088" s="2">
        <v>698</v>
      </c>
      <c r="P2088" s="2">
        <v>817.6</v>
      </c>
      <c r="Q2088" s="2">
        <v>822.7</v>
      </c>
      <c r="R2088" s="2"/>
      <c r="S2088" s="2" t="s">
        <v>128</v>
      </c>
      <c r="T2088" s="2">
        <v>376.8</v>
      </c>
    </row>
    <row r="2089" spans="1:20">
      <c r="A2089" s="2" t="s">
        <v>4897</v>
      </c>
      <c r="B2089" s="2" t="s">
        <v>928</v>
      </c>
      <c r="C2089" s="2" t="s">
        <v>75</v>
      </c>
      <c r="D2089" s="2" t="s">
        <v>97</v>
      </c>
      <c r="E2089" s="2">
        <v>522.1</v>
      </c>
      <c r="F2089" s="2">
        <v>522.70000000000005</v>
      </c>
      <c r="G2089" s="2">
        <v>522.79999999999995</v>
      </c>
      <c r="H2089" s="2">
        <v>529.6</v>
      </c>
      <c r="I2089" s="2">
        <v>557.6</v>
      </c>
      <c r="J2089" s="2">
        <v>580</v>
      </c>
      <c r="K2089" s="2">
        <v>610.79999999999995</v>
      </c>
      <c r="L2089" s="2">
        <v>698</v>
      </c>
      <c r="M2089" s="2">
        <v>722.9</v>
      </c>
      <c r="N2089" s="2">
        <v>727.8</v>
      </c>
      <c r="O2089" s="2">
        <v>739.5</v>
      </c>
      <c r="P2089" s="2">
        <v>856.2</v>
      </c>
      <c r="Q2089" s="2">
        <v>859.4</v>
      </c>
      <c r="R2089" s="2"/>
      <c r="S2089" s="2" t="s">
        <v>128</v>
      </c>
      <c r="T2089" s="2">
        <v>522.1</v>
      </c>
    </row>
    <row r="2090" spans="1:20">
      <c r="A2090" s="2" t="s">
        <v>4898</v>
      </c>
      <c r="B2090" s="2" t="s">
        <v>2553</v>
      </c>
      <c r="C2090" s="2" t="s">
        <v>75</v>
      </c>
      <c r="D2090" s="2" t="s">
        <v>97</v>
      </c>
      <c r="E2090" s="2">
        <v>333.3</v>
      </c>
      <c r="F2090" s="2">
        <v>333.2</v>
      </c>
      <c r="G2090" s="2">
        <v>327.60000000000002</v>
      </c>
      <c r="H2090" s="2">
        <v>334.3</v>
      </c>
      <c r="I2090" s="2">
        <v>507.4</v>
      </c>
      <c r="J2090" s="2">
        <v>633.1</v>
      </c>
      <c r="K2090" s="2">
        <v>878</v>
      </c>
      <c r="L2090" s="2">
        <v>1100.5</v>
      </c>
      <c r="M2090" s="2">
        <v>1194.0999999999999</v>
      </c>
      <c r="N2090" s="2">
        <v>1203.0999999999999</v>
      </c>
      <c r="O2090" s="2">
        <v>1215</v>
      </c>
      <c r="P2090" s="2">
        <v>1285</v>
      </c>
      <c r="Q2090" s="2">
        <v>1292.0999999999999</v>
      </c>
      <c r="R2090" s="2">
        <v>274.7</v>
      </c>
      <c r="S2090" s="2" t="s">
        <v>5269</v>
      </c>
      <c r="T2090" s="2">
        <v>274.7</v>
      </c>
    </row>
    <row r="2091" spans="1:20">
      <c r="A2091" s="2" t="s">
        <v>4899</v>
      </c>
      <c r="B2091" s="2" t="s">
        <v>1703</v>
      </c>
      <c r="C2091" s="2" t="s">
        <v>75</v>
      </c>
      <c r="D2091" s="2" t="s">
        <v>97</v>
      </c>
      <c r="E2091" s="2">
        <v>71.7</v>
      </c>
      <c r="F2091" s="2">
        <v>69.8</v>
      </c>
      <c r="G2091" s="2">
        <v>70.7</v>
      </c>
      <c r="H2091" s="2">
        <v>85.4</v>
      </c>
      <c r="I2091" s="2">
        <v>262.7</v>
      </c>
      <c r="J2091" s="2">
        <v>399.5</v>
      </c>
      <c r="K2091" s="2">
        <v>646.70000000000005</v>
      </c>
      <c r="L2091" s="2">
        <v>877.4</v>
      </c>
      <c r="M2091" s="2">
        <v>967.9</v>
      </c>
      <c r="N2091" s="2">
        <v>977</v>
      </c>
      <c r="O2091" s="2">
        <v>990.2</v>
      </c>
      <c r="P2091" s="2">
        <v>1077.8</v>
      </c>
      <c r="Q2091" s="2">
        <v>1084.5999999999999</v>
      </c>
      <c r="R2091" s="2">
        <v>31.6</v>
      </c>
      <c r="S2091" s="2" t="s">
        <v>5269</v>
      </c>
      <c r="T2091" s="2">
        <v>31.6</v>
      </c>
    </row>
    <row r="2092" spans="1:20">
      <c r="A2092" s="2" t="s">
        <v>4900</v>
      </c>
      <c r="B2092" s="2" t="s">
        <v>2559</v>
      </c>
      <c r="C2092" s="2" t="s">
        <v>75</v>
      </c>
      <c r="D2092" s="2" t="s">
        <v>97</v>
      </c>
      <c r="E2092" s="2">
        <v>631</v>
      </c>
      <c r="F2092" s="2">
        <v>631.20000000000005</v>
      </c>
      <c r="G2092" s="2">
        <v>624.70000000000005</v>
      </c>
      <c r="H2092" s="2">
        <v>630.20000000000005</v>
      </c>
      <c r="I2092" s="2">
        <v>803.8</v>
      </c>
      <c r="J2092" s="2">
        <v>925.6</v>
      </c>
      <c r="K2092" s="2">
        <v>1166.2</v>
      </c>
      <c r="L2092" s="2">
        <v>1382.7</v>
      </c>
      <c r="M2092" s="2">
        <v>1476.6</v>
      </c>
      <c r="N2092" s="2">
        <v>1485.5</v>
      </c>
      <c r="O2092" s="2">
        <v>1496.6</v>
      </c>
      <c r="P2092" s="2">
        <v>1556.8</v>
      </c>
      <c r="Q2092" s="2">
        <v>1563.9</v>
      </c>
      <c r="R2092" s="2">
        <v>571.5</v>
      </c>
      <c r="S2092" s="2" t="s">
        <v>5269</v>
      </c>
      <c r="T2092" s="2">
        <v>571.5</v>
      </c>
    </row>
    <row r="2093" spans="1:20">
      <c r="A2093" s="2" t="s">
        <v>4901</v>
      </c>
      <c r="B2093" s="2" t="s">
        <v>1708</v>
      </c>
      <c r="C2093" s="2" t="s">
        <v>75</v>
      </c>
      <c r="D2093" s="2" t="s">
        <v>97</v>
      </c>
      <c r="E2093" s="2">
        <v>546.20000000000005</v>
      </c>
      <c r="F2093" s="2">
        <v>542.4</v>
      </c>
      <c r="G2093" s="2">
        <v>549.9</v>
      </c>
      <c r="H2093" s="2">
        <v>567.6</v>
      </c>
      <c r="I2093" s="2">
        <v>570.20000000000005</v>
      </c>
      <c r="J2093" s="2">
        <v>608.29999999999995</v>
      </c>
      <c r="K2093" s="2">
        <v>735.8</v>
      </c>
      <c r="L2093" s="2">
        <v>865.8</v>
      </c>
      <c r="M2093" s="2">
        <v>945.1</v>
      </c>
      <c r="N2093" s="2">
        <v>951.7</v>
      </c>
      <c r="O2093" s="2">
        <v>957.3</v>
      </c>
      <c r="P2093" s="2">
        <v>966.2</v>
      </c>
      <c r="Q2093" s="2">
        <v>972.5</v>
      </c>
      <c r="R2093" s="2">
        <v>521.6</v>
      </c>
      <c r="S2093" s="2" t="s">
        <v>5269</v>
      </c>
      <c r="T2093" s="2">
        <v>521.6</v>
      </c>
    </row>
    <row r="2094" spans="1:20">
      <c r="A2094" s="2" t="s">
        <v>4902</v>
      </c>
      <c r="B2094" s="2" t="s">
        <v>1710</v>
      </c>
      <c r="C2094" s="2" t="s">
        <v>75</v>
      </c>
      <c r="D2094" s="2" t="s">
        <v>97</v>
      </c>
      <c r="E2094" s="2">
        <v>36.4</v>
      </c>
      <c r="F2094" s="2">
        <v>37.700000000000003</v>
      </c>
      <c r="G2094" s="2">
        <v>36.6</v>
      </c>
      <c r="H2094" s="2">
        <v>54.1</v>
      </c>
      <c r="I2094" s="2">
        <v>258.8</v>
      </c>
      <c r="J2094" s="2">
        <v>395.4</v>
      </c>
      <c r="K2094" s="2">
        <v>638.79999999999995</v>
      </c>
      <c r="L2094" s="2">
        <v>869.9</v>
      </c>
      <c r="M2094" s="2">
        <v>958.8</v>
      </c>
      <c r="N2094" s="2">
        <v>967.9</v>
      </c>
      <c r="O2094" s="2">
        <v>981.4</v>
      </c>
      <c r="P2094" s="2">
        <v>1073.4000000000001</v>
      </c>
      <c r="Q2094" s="2">
        <v>1080.0999999999999</v>
      </c>
      <c r="R2094" s="2">
        <v>25.9</v>
      </c>
      <c r="S2094" s="2" t="s">
        <v>5269</v>
      </c>
      <c r="T2094" s="2">
        <v>25.9</v>
      </c>
    </row>
    <row r="2095" spans="1:20">
      <c r="A2095" s="2" t="s">
        <v>4903</v>
      </c>
      <c r="B2095" s="2" t="s">
        <v>932</v>
      </c>
      <c r="C2095" s="2" t="s">
        <v>75</v>
      </c>
      <c r="D2095" s="2" t="s">
        <v>97</v>
      </c>
      <c r="E2095" s="2">
        <v>34.4</v>
      </c>
      <c r="F2095" s="2">
        <v>39.200000000000003</v>
      </c>
      <c r="G2095" s="2">
        <v>35.9</v>
      </c>
      <c r="H2095" s="2">
        <v>51.8</v>
      </c>
      <c r="I2095" s="2">
        <v>256.39999999999998</v>
      </c>
      <c r="J2095" s="2">
        <v>392.3</v>
      </c>
      <c r="K2095" s="2">
        <v>634.4</v>
      </c>
      <c r="L2095" s="2">
        <v>865.4</v>
      </c>
      <c r="M2095" s="2">
        <v>953.9</v>
      </c>
      <c r="N2095" s="2">
        <v>963</v>
      </c>
      <c r="O2095" s="2">
        <v>976.6</v>
      </c>
      <c r="P2095" s="2">
        <v>1069.5</v>
      </c>
      <c r="Q2095" s="2">
        <v>1076.3</v>
      </c>
      <c r="R2095" s="2"/>
      <c r="S2095" s="2" t="s">
        <v>128</v>
      </c>
      <c r="T2095" s="2">
        <v>34.4</v>
      </c>
    </row>
    <row r="2096" spans="1:20">
      <c r="A2096" s="2" t="s">
        <v>4904</v>
      </c>
      <c r="B2096" s="2" t="s">
        <v>2562</v>
      </c>
      <c r="C2096" s="2" t="s">
        <v>75</v>
      </c>
      <c r="D2096" s="2" t="s">
        <v>97</v>
      </c>
      <c r="E2096" s="2">
        <v>630.70000000000005</v>
      </c>
      <c r="F2096" s="2">
        <v>630.9</v>
      </c>
      <c r="G2096" s="2">
        <v>624.4</v>
      </c>
      <c r="H2096" s="2">
        <v>629.9</v>
      </c>
      <c r="I2096" s="2">
        <v>803.5</v>
      </c>
      <c r="J2096" s="2">
        <v>925.4</v>
      </c>
      <c r="K2096" s="2">
        <v>1166</v>
      </c>
      <c r="L2096" s="2">
        <v>1382.5</v>
      </c>
      <c r="M2096" s="2">
        <v>1476.5</v>
      </c>
      <c r="N2096" s="2">
        <v>1485.3</v>
      </c>
      <c r="O2096" s="2">
        <v>1496.4</v>
      </c>
      <c r="P2096" s="2">
        <v>1556.7</v>
      </c>
      <c r="Q2096" s="2">
        <v>1563.8</v>
      </c>
      <c r="R2096" s="2">
        <v>571.20000000000005</v>
      </c>
      <c r="S2096" s="2" t="s">
        <v>5269</v>
      </c>
      <c r="T2096" s="2">
        <v>571.20000000000005</v>
      </c>
    </row>
    <row r="2097" spans="1:20">
      <c r="A2097" s="2" t="s">
        <v>4905</v>
      </c>
      <c r="B2097" s="2" t="s">
        <v>935</v>
      </c>
      <c r="C2097" s="2" t="s">
        <v>75</v>
      </c>
      <c r="D2097" s="2" t="s">
        <v>97</v>
      </c>
      <c r="E2097" s="2">
        <v>523</v>
      </c>
      <c r="F2097" s="2">
        <v>523.6</v>
      </c>
      <c r="G2097" s="2">
        <v>523.6</v>
      </c>
      <c r="H2097" s="2">
        <v>530.4</v>
      </c>
      <c r="I2097" s="2">
        <v>558.70000000000005</v>
      </c>
      <c r="J2097" s="2">
        <v>581.1</v>
      </c>
      <c r="K2097" s="2">
        <v>612</v>
      </c>
      <c r="L2097" s="2">
        <v>699.2</v>
      </c>
      <c r="M2097" s="2">
        <v>724.1</v>
      </c>
      <c r="N2097" s="2">
        <v>728.9</v>
      </c>
      <c r="O2097" s="2">
        <v>740.6</v>
      </c>
      <c r="P2097" s="2">
        <v>857.3</v>
      </c>
      <c r="Q2097" s="2">
        <v>860.5</v>
      </c>
      <c r="R2097" s="2"/>
      <c r="S2097" s="2" t="s">
        <v>128</v>
      </c>
      <c r="T2097" s="2">
        <v>523</v>
      </c>
    </row>
    <row r="2098" spans="1:20">
      <c r="A2098" s="2" t="s">
        <v>4906</v>
      </c>
      <c r="B2098" s="2" t="s">
        <v>936</v>
      </c>
      <c r="C2098" s="2" t="s">
        <v>75</v>
      </c>
      <c r="D2098" s="2" t="s">
        <v>97</v>
      </c>
      <c r="E2098" s="2">
        <v>497.6</v>
      </c>
      <c r="F2098" s="2">
        <v>496</v>
      </c>
      <c r="G2098" s="2">
        <v>501.1</v>
      </c>
      <c r="H2098" s="2">
        <v>513.79999999999995</v>
      </c>
      <c r="I2098" s="2">
        <v>497.8</v>
      </c>
      <c r="J2098" s="2">
        <v>499.1</v>
      </c>
      <c r="K2098" s="2">
        <v>495.5</v>
      </c>
      <c r="L2098" s="2">
        <v>498.9</v>
      </c>
      <c r="M2098" s="2">
        <v>495</v>
      </c>
      <c r="N2098" s="2">
        <v>498.2</v>
      </c>
      <c r="O2098" s="2">
        <v>511.8</v>
      </c>
      <c r="P2098" s="2">
        <v>632.1</v>
      </c>
      <c r="Q2098" s="2">
        <v>636.70000000000005</v>
      </c>
      <c r="R2098" s="2">
        <v>494.8</v>
      </c>
      <c r="S2098" s="2" t="s">
        <v>5269</v>
      </c>
      <c r="T2098" s="2">
        <v>494.8</v>
      </c>
    </row>
    <row r="2099" spans="1:20">
      <c r="A2099" s="2" t="s">
        <v>4907</v>
      </c>
      <c r="B2099" s="2" t="s">
        <v>1715</v>
      </c>
      <c r="C2099" s="2" t="s">
        <v>75</v>
      </c>
      <c r="D2099" s="2" t="s">
        <v>97</v>
      </c>
      <c r="E2099" s="2">
        <v>510.3</v>
      </c>
      <c r="F2099" s="2">
        <v>506.5</v>
      </c>
      <c r="G2099" s="2">
        <v>513.4</v>
      </c>
      <c r="H2099" s="2">
        <v>530.79999999999995</v>
      </c>
      <c r="I2099" s="2">
        <v>548.6</v>
      </c>
      <c r="J2099" s="2">
        <v>599.4</v>
      </c>
      <c r="K2099" s="2">
        <v>752.2</v>
      </c>
      <c r="L2099" s="2">
        <v>902.7</v>
      </c>
      <c r="M2099" s="2">
        <v>987</v>
      </c>
      <c r="N2099" s="2">
        <v>994.2</v>
      </c>
      <c r="O2099" s="2">
        <v>1001</v>
      </c>
      <c r="P2099" s="2">
        <v>1019.8</v>
      </c>
      <c r="Q2099" s="2">
        <v>1026.4000000000001</v>
      </c>
      <c r="R2099" s="2">
        <v>481.3</v>
      </c>
      <c r="S2099" s="2" t="s">
        <v>5269</v>
      </c>
      <c r="T2099" s="2">
        <v>481.3</v>
      </c>
    </row>
    <row r="2100" spans="1:20">
      <c r="A2100" s="2" t="s">
        <v>4908</v>
      </c>
      <c r="B2100" s="2" t="s">
        <v>937</v>
      </c>
      <c r="C2100" s="2" t="s">
        <v>75</v>
      </c>
      <c r="D2100" s="2" t="s">
        <v>97</v>
      </c>
      <c r="E2100" s="2">
        <v>495.9</v>
      </c>
      <c r="F2100" s="2">
        <v>494.3</v>
      </c>
      <c r="G2100" s="2">
        <v>499.4</v>
      </c>
      <c r="H2100" s="2">
        <v>512.29999999999995</v>
      </c>
      <c r="I2100" s="2">
        <v>495.7</v>
      </c>
      <c r="J2100" s="2">
        <v>496.8</v>
      </c>
      <c r="K2100" s="2">
        <v>493.4</v>
      </c>
      <c r="L2100" s="2">
        <v>495.6</v>
      </c>
      <c r="M2100" s="2">
        <v>497.4</v>
      </c>
      <c r="N2100" s="2">
        <v>502.9</v>
      </c>
      <c r="O2100" s="2">
        <v>513.20000000000005</v>
      </c>
      <c r="P2100" s="2">
        <v>629.6</v>
      </c>
      <c r="Q2100" s="2">
        <v>634.4</v>
      </c>
      <c r="R2100" s="2">
        <v>493</v>
      </c>
      <c r="S2100" s="2" t="s">
        <v>5269</v>
      </c>
      <c r="T2100" s="2">
        <v>493</v>
      </c>
    </row>
    <row r="2101" spans="1:20">
      <c r="A2101" s="2" t="s">
        <v>4909</v>
      </c>
      <c r="B2101" s="2" t="s">
        <v>2566</v>
      </c>
      <c r="C2101" s="2" t="s">
        <v>75</v>
      </c>
      <c r="D2101" s="2" t="s">
        <v>97</v>
      </c>
      <c r="E2101" s="2">
        <v>569.9</v>
      </c>
      <c r="F2101" s="2">
        <v>571.29999999999995</v>
      </c>
      <c r="G2101" s="2">
        <v>561.6</v>
      </c>
      <c r="H2101" s="2">
        <v>563.6</v>
      </c>
      <c r="I2101" s="2">
        <v>764.6</v>
      </c>
      <c r="J2101" s="2">
        <v>894.8</v>
      </c>
      <c r="K2101" s="2">
        <v>1141.8</v>
      </c>
      <c r="L2101" s="2">
        <v>1366.7</v>
      </c>
      <c r="M2101" s="2">
        <v>1460</v>
      </c>
      <c r="N2101" s="2">
        <v>1469</v>
      </c>
      <c r="O2101" s="2">
        <v>1481.1</v>
      </c>
      <c r="P2101" s="2">
        <v>1552.9</v>
      </c>
      <c r="Q2101" s="2">
        <v>1560</v>
      </c>
      <c r="R2101" s="2">
        <v>508.6</v>
      </c>
      <c r="S2101" s="2" t="s">
        <v>5269</v>
      </c>
      <c r="T2101" s="2">
        <v>508.6</v>
      </c>
    </row>
    <row r="2102" spans="1:20">
      <c r="A2102" s="2" t="s">
        <v>4910</v>
      </c>
      <c r="B2102" s="2" t="s">
        <v>2567</v>
      </c>
      <c r="C2102" s="2" t="s">
        <v>75</v>
      </c>
      <c r="D2102" s="2" t="s">
        <v>97</v>
      </c>
      <c r="E2102" s="2">
        <v>596</v>
      </c>
      <c r="F2102" s="2">
        <v>596.79999999999995</v>
      </c>
      <c r="G2102" s="2">
        <v>588.9</v>
      </c>
      <c r="H2102" s="2">
        <v>592.9</v>
      </c>
      <c r="I2102" s="2">
        <v>779.1</v>
      </c>
      <c r="J2102" s="2">
        <v>905.1</v>
      </c>
      <c r="K2102" s="2">
        <v>1149.2</v>
      </c>
      <c r="L2102" s="2">
        <v>1370</v>
      </c>
      <c r="M2102" s="2">
        <v>1463.8</v>
      </c>
      <c r="N2102" s="2">
        <v>1472.7</v>
      </c>
      <c r="O2102" s="2">
        <v>1484.3</v>
      </c>
      <c r="P2102" s="2">
        <v>1550</v>
      </c>
      <c r="Q2102" s="2">
        <v>1557.1</v>
      </c>
      <c r="R2102" s="2">
        <v>535.6</v>
      </c>
      <c r="S2102" s="2" t="s">
        <v>5269</v>
      </c>
      <c r="T2102" s="2">
        <v>535.6</v>
      </c>
    </row>
    <row r="2103" spans="1:20">
      <c r="A2103" s="2" t="s">
        <v>4911</v>
      </c>
      <c r="B2103" s="2" t="s">
        <v>1719</v>
      </c>
      <c r="C2103" s="2" t="s">
        <v>75</v>
      </c>
      <c r="D2103" s="2" t="s">
        <v>97</v>
      </c>
      <c r="E2103" s="2">
        <v>569.9</v>
      </c>
      <c r="F2103" s="2">
        <v>566.1</v>
      </c>
      <c r="G2103" s="2">
        <v>573.5</v>
      </c>
      <c r="H2103" s="2">
        <v>591.1</v>
      </c>
      <c r="I2103" s="2">
        <v>595.79999999999995</v>
      </c>
      <c r="J2103" s="2">
        <v>635</v>
      </c>
      <c r="K2103" s="2">
        <v>763</v>
      </c>
      <c r="L2103" s="2">
        <v>891.3</v>
      </c>
      <c r="M2103" s="2">
        <v>969.7</v>
      </c>
      <c r="N2103" s="2">
        <v>976.2</v>
      </c>
      <c r="O2103" s="2">
        <v>981.6</v>
      </c>
      <c r="P2103" s="2">
        <v>988.4</v>
      </c>
      <c r="Q2103" s="2">
        <v>994.6</v>
      </c>
      <c r="R2103" s="2">
        <v>544.5</v>
      </c>
      <c r="S2103" s="2" t="s">
        <v>5269</v>
      </c>
      <c r="T2103" s="2">
        <v>544.5</v>
      </c>
    </row>
    <row r="2104" spans="1:20">
      <c r="A2104" s="2" t="s">
        <v>4912</v>
      </c>
      <c r="B2104" s="2" t="s">
        <v>938</v>
      </c>
      <c r="C2104" s="2" t="s">
        <v>75</v>
      </c>
      <c r="D2104" s="2" t="s">
        <v>97</v>
      </c>
      <c r="E2104" s="2">
        <v>387.1</v>
      </c>
      <c r="F2104" s="2">
        <v>386.7</v>
      </c>
      <c r="G2104" s="2">
        <v>389.2</v>
      </c>
      <c r="H2104" s="2">
        <v>398.9</v>
      </c>
      <c r="I2104" s="2">
        <v>406.3</v>
      </c>
      <c r="J2104" s="2">
        <v>421.5</v>
      </c>
      <c r="K2104" s="2">
        <v>450.8</v>
      </c>
      <c r="L2104" s="2">
        <v>585.9</v>
      </c>
      <c r="M2104" s="2">
        <v>645.20000000000005</v>
      </c>
      <c r="N2104" s="2">
        <v>653.20000000000005</v>
      </c>
      <c r="O2104" s="2">
        <v>667.7</v>
      </c>
      <c r="P2104" s="2">
        <v>786.7</v>
      </c>
      <c r="Q2104" s="2">
        <v>791.9</v>
      </c>
      <c r="R2104" s="2"/>
      <c r="S2104" s="2" t="s">
        <v>133</v>
      </c>
      <c r="T2104" s="2">
        <v>386.7</v>
      </c>
    </row>
    <row r="2105" spans="1:20">
      <c r="A2105" s="2" t="s">
        <v>4913</v>
      </c>
      <c r="B2105" s="2" t="s">
        <v>939</v>
      </c>
      <c r="C2105" s="2" t="s">
        <v>75</v>
      </c>
      <c r="D2105" s="2" t="s">
        <v>97</v>
      </c>
      <c r="E2105" s="2">
        <v>37.4</v>
      </c>
      <c r="F2105" s="2">
        <v>37.1</v>
      </c>
      <c r="G2105" s="2">
        <v>41.6</v>
      </c>
      <c r="H2105" s="2">
        <v>58.1</v>
      </c>
      <c r="I2105" s="2">
        <v>250.5</v>
      </c>
      <c r="J2105" s="2">
        <v>386.6</v>
      </c>
      <c r="K2105" s="2">
        <v>629.1</v>
      </c>
      <c r="L2105" s="2">
        <v>860.2</v>
      </c>
      <c r="M2105" s="2">
        <v>948.9</v>
      </c>
      <c r="N2105" s="2">
        <v>958.1</v>
      </c>
      <c r="O2105" s="2">
        <v>971.6</v>
      </c>
      <c r="P2105" s="2">
        <v>1064.0999999999999</v>
      </c>
      <c r="Q2105" s="2">
        <v>1070.8</v>
      </c>
      <c r="R2105" s="2"/>
      <c r="S2105" s="2" t="s">
        <v>133</v>
      </c>
      <c r="T2105" s="2">
        <v>37.1</v>
      </c>
    </row>
    <row r="2106" spans="1:20">
      <c r="A2106" s="2" t="s">
        <v>4914</v>
      </c>
      <c r="B2106" s="2" t="s">
        <v>940</v>
      </c>
      <c r="C2106" s="2" t="s">
        <v>75</v>
      </c>
      <c r="D2106" s="2" t="s">
        <v>97</v>
      </c>
      <c r="E2106" s="2">
        <v>49.2</v>
      </c>
      <c r="F2106" s="2">
        <v>53.4</v>
      </c>
      <c r="G2106" s="2">
        <v>46.2</v>
      </c>
      <c r="H2106" s="2">
        <v>54</v>
      </c>
      <c r="I2106" s="2">
        <v>256.5</v>
      </c>
      <c r="J2106" s="2">
        <v>390.7</v>
      </c>
      <c r="K2106" s="2">
        <v>630</v>
      </c>
      <c r="L2106" s="2">
        <v>860.8</v>
      </c>
      <c r="M2106" s="2">
        <v>948.6</v>
      </c>
      <c r="N2106" s="2">
        <v>957.7</v>
      </c>
      <c r="O2106" s="2">
        <v>971.4</v>
      </c>
      <c r="P2106" s="2">
        <v>1066</v>
      </c>
      <c r="Q2106" s="2">
        <v>1072.7</v>
      </c>
      <c r="R2106" s="2"/>
      <c r="S2106" s="2" t="s">
        <v>136</v>
      </c>
      <c r="T2106" s="2">
        <v>46.2</v>
      </c>
    </row>
    <row r="2107" spans="1:20">
      <c r="A2107" s="2" t="s">
        <v>4915</v>
      </c>
      <c r="B2107" s="2" t="s">
        <v>1720</v>
      </c>
      <c r="C2107" s="2" t="s">
        <v>75</v>
      </c>
      <c r="D2107" s="2" t="s">
        <v>97</v>
      </c>
      <c r="E2107" s="2">
        <v>323.89999999999998</v>
      </c>
      <c r="F2107" s="2">
        <v>320.8</v>
      </c>
      <c r="G2107" s="2">
        <v>328.5</v>
      </c>
      <c r="H2107" s="2">
        <v>345.1</v>
      </c>
      <c r="I2107" s="2">
        <v>320.8</v>
      </c>
      <c r="J2107" s="2">
        <v>334.2</v>
      </c>
      <c r="K2107" s="2">
        <v>457.9</v>
      </c>
      <c r="L2107" s="2">
        <v>643.5</v>
      </c>
      <c r="M2107" s="2">
        <v>736.8</v>
      </c>
      <c r="N2107" s="2">
        <v>745.3</v>
      </c>
      <c r="O2107" s="2">
        <v>755.6</v>
      </c>
      <c r="P2107" s="2">
        <v>815.6</v>
      </c>
      <c r="Q2107" s="2">
        <v>822.7</v>
      </c>
      <c r="R2107" s="2">
        <v>312.7</v>
      </c>
      <c r="S2107" s="2" t="s">
        <v>5269</v>
      </c>
      <c r="T2107" s="2">
        <v>312.7</v>
      </c>
    </row>
    <row r="2108" spans="1:20">
      <c r="A2108" s="2" t="s">
        <v>4916</v>
      </c>
      <c r="B2108" s="2" t="s">
        <v>2570</v>
      </c>
      <c r="C2108" s="2" t="s">
        <v>75</v>
      </c>
      <c r="D2108" s="2" t="s">
        <v>97</v>
      </c>
      <c r="E2108" s="2">
        <v>526.6</v>
      </c>
      <c r="F2108" s="2">
        <v>525.20000000000005</v>
      </c>
      <c r="G2108" s="2">
        <v>523.6</v>
      </c>
      <c r="H2108" s="2">
        <v>534</v>
      </c>
      <c r="I2108" s="2">
        <v>663.3</v>
      </c>
      <c r="J2108" s="2">
        <v>770.8</v>
      </c>
      <c r="K2108" s="2">
        <v>998</v>
      </c>
      <c r="L2108" s="2">
        <v>1202.4000000000001</v>
      </c>
      <c r="M2108" s="2">
        <v>1295.7</v>
      </c>
      <c r="N2108" s="2">
        <v>1304.3</v>
      </c>
      <c r="O2108" s="2">
        <v>1314.4</v>
      </c>
      <c r="P2108" s="2">
        <v>1363.7</v>
      </c>
      <c r="Q2108" s="2">
        <v>1370.8</v>
      </c>
      <c r="R2108" s="2">
        <v>473.2</v>
      </c>
      <c r="S2108" s="2" t="s">
        <v>5269</v>
      </c>
      <c r="T2108" s="2">
        <v>473.2</v>
      </c>
    </row>
    <row r="2109" spans="1:20">
      <c r="A2109" s="2" t="s">
        <v>4917</v>
      </c>
      <c r="B2109" s="2" t="s">
        <v>941</v>
      </c>
      <c r="C2109" s="2" t="s">
        <v>75</v>
      </c>
      <c r="D2109" s="2" t="s">
        <v>97</v>
      </c>
      <c r="E2109" s="2">
        <v>382.7</v>
      </c>
      <c r="F2109" s="2">
        <v>382.3</v>
      </c>
      <c r="G2109" s="2">
        <v>384.8</v>
      </c>
      <c r="H2109" s="2">
        <v>394.5</v>
      </c>
      <c r="I2109" s="2">
        <v>402.1</v>
      </c>
      <c r="J2109" s="2">
        <v>417.6</v>
      </c>
      <c r="K2109" s="2">
        <v>448.6</v>
      </c>
      <c r="L2109" s="2">
        <v>587.6</v>
      </c>
      <c r="M2109" s="2">
        <v>648.1</v>
      </c>
      <c r="N2109" s="2">
        <v>656.1</v>
      </c>
      <c r="O2109" s="2">
        <v>670.6</v>
      </c>
      <c r="P2109" s="2">
        <v>789.3</v>
      </c>
      <c r="Q2109" s="2">
        <v>794.5</v>
      </c>
      <c r="R2109" s="2"/>
      <c r="S2109" s="2" t="s">
        <v>133</v>
      </c>
      <c r="T2109" s="2">
        <v>382.3</v>
      </c>
    </row>
    <row r="2110" spans="1:20">
      <c r="A2110" s="2" t="s">
        <v>4918</v>
      </c>
      <c r="B2110" s="2" t="s">
        <v>942</v>
      </c>
      <c r="C2110" s="2" t="s">
        <v>75</v>
      </c>
      <c r="D2110" s="2" t="s">
        <v>97</v>
      </c>
      <c r="E2110" s="2">
        <v>452.4</v>
      </c>
      <c r="F2110" s="2">
        <v>450.7</v>
      </c>
      <c r="G2110" s="2">
        <v>456</v>
      </c>
      <c r="H2110" s="2">
        <v>469</v>
      </c>
      <c r="I2110" s="2">
        <v>451.8</v>
      </c>
      <c r="J2110" s="2">
        <v>452.8</v>
      </c>
      <c r="K2110" s="2">
        <v>449.5</v>
      </c>
      <c r="L2110" s="2">
        <v>457.6</v>
      </c>
      <c r="M2110" s="2">
        <v>535.4</v>
      </c>
      <c r="N2110" s="2">
        <v>544.5</v>
      </c>
      <c r="O2110" s="2">
        <v>557.1</v>
      </c>
      <c r="P2110" s="2">
        <v>660.1</v>
      </c>
      <c r="Q2110" s="2">
        <v>665.9</v>
      </c>
      <c r="R2110" s="2"/>
      <c r="S2110" s="2" t="s">
        <v>152</v>
      </c>
      <c r="T2110" s="2">
        <v>449.5</v>
      </c>
    </row>
    <row r="2111" spans="1:20">
      <c r="A2111" s="2" t="s">
        <v>4919</v>
      </c>
      <c r="B2111" s="2" t="s">
        <v>1723</v>
      </c>
      <c r="C2111" s="2" t="s">
        <v>75</v>
      </c>
      <c r="D2111" s="2" t="s">
        <v>97</v>
      </c>
      <c r="E2111" s="2">
        <v>343.2</v>
      </c>
      <c r="F2111" s="2">
        <v>341</v>
      </c>
      <c r="G2111" s="2">
        <v>341.8</v>
      </c>
      <c r="H2111" s="2">
        <v>354.7</v>
      </c>
      <c r="I2111" s="2">
        <v>465.6</v>
      </c>
      <c r="J2111" s="2">
        <v>572</v>
      </c>
      <c r="K2111" s="2">
        <v>801.6</v>
      </c>
      <c r="L2111" s="2">
        <v>1011</v>
      </c>
      <c r="M2111" s="2">
        <v>1104.8</v>
      </c>
      <c r="N2111" s="2">
        <v>1113.5</v>
      </c>
      <c r="O2111" s="2">
        <v>1124.0999999999999</v>
      </c>
      <c r="P2111" s="2">
        <v>1180.8</v>
      </c>
      <c r="Q2111" s="2">
        <v>1187.9000000000001</v>
      </c>
      <c r="R2111" s="2">
        <v>294.8</v>
      </c>
      <c r="S2111" s="2" t="s">
        <v>5269</v>
      </c>
      <c r="T2111" s="2">
        <v>294.8</v>
      </c>
    </row>
    <row r="2112" spans="1:20">
      <c r="A2112" s="2" t="s">
        <v>4920</v>
      </c>
      <c r="B2112" s="2" t="s">
        <v>943</v>
      </c>
      <c r="C2112" s="2" t="s">
        <v>75</v>
      </c>
      <c r="D2112" s="2" t="s">
        <v>97</v>
      </c>
      <c r="E2112" s="2">
        <v>36.299999999999997</v>
      </c>
      <c r="F2112" s="2">
        <v>35.5</v>
      </c>
      <c r="G2112" s="2">
        <v>40.799999999999997</v>
      </c>
      <c r="H2112" s="2">
        <v>57.7</v>
      </c>
      <c r="I2112" s="2">
        <v>251.3</v>
      </c>
      <c r="J2112" s="2">
        <v>387.6</v>
      </c>
      <c r="K2112" s="2">
        <v>630.29999999999995</v>
      </c>
      <c r="L2112" s="2">
        <v>861.4</v>
      </c>
      <c r="M2112" s="2">
        <v>950.2</v>
      </c>
      <c r="N2112" s="2">
        <v>959.3</v>
      </c>
      <c r="O2112" s="2">
        <v>972.8</v>
      </c>
      <c r="P2112" s="2">
        <v>1065.2</v>
      </c>
      <c r="Q2112" s="2">
        <v>1071.9000000000001</v>
      </c>
      <c r="R2112" s="2"/>
      <c r="S2112" s="2" t="s">
        <v>133</v>
      </c>
      <c r="T2112" s="2">
        <v>35.5</v>
      </c>
    </row>
    <row r="2113" spans="1:20">
      <c r="A2113" s="2" t="s">
        <v>4921</v>
      </c>
      <c r="B2113" s="2" t="s">
        <v>1726</v>
      </c>
      <c r="C2113" s="2" t="s">
        <v>75</v>
      </c>
      <c r="D2113" s="2" t="s">
        <v>97</v>
      </c>
      <c r="E2113" s="2">
        <v>462.3</v>
      </c>
      <c r="F2113" s="2">
        <v>458.6</v>
      </c>
      <c r="G2113" s="2">
        <v>466.2</v>
      </c>
      <c r="H2113" s="2">
        <v>483.8</v>
      </c>
      <c r="I2113" s="2">
        <v>486.3</v>
      </c>
      <c r="J2113" s="2">
        <v>526.70000000000005</v>
      </c>
      <c r="K2113" s="2">
        <v>666.3</v>
      </c>
      <c r="L2113" s="2">
        <v>813.4</v>
      </c>
      <c r="M2113" s="2">
        <v>898</v>
      </c>
      <c r="N2113" s="2">
        <v>905.2</v>
      </c>
      <c r="O2113" s="2">
        <v>912.1</v>
      </c>
      <c r="P2113" s="2">
        <v>933.6</v>
      </c>
      <c r="Q2113" s="2">
        <v>940.3</v>
      </c>
      <c r="R2113" s="2">
        <v>438.5</v>
      </c>
      <c r="S2113" s="2" t="s">
        <v>5269</v>
      </c>
      <c r="T2113" s="2">
        <v>438.5</v>
      </c>
    </row>
    <row r="2114" spans="1:20">
      <c r="A2114" s="2" t="s">
        <v>4922</v>
      </c>
      <c r="B2114" s="2" t="s">
        <v>1727</v>
      </c>
      <c r="C2114" s="2" t="s">
        <v>75</v>
      </c>
      <c r="D2114" s="2" t="s">
        <v>97</v>
      </c>
      <c r="E2114" s="2">
        <v>401.7</v>
      </c>
      <c r="F2114" s="2">
        <v>398.1</v>
      </c>
      <c r="G2114" s="2">
        <v>404</v>
      </c>
      <c r="H2114" s="2">
        <v>420.8</v>
      </c>
      <c r="I2114" s="2">
        <v>460</v>
      </c>
      <c r="J2114" s="2">
        <v>529.70000000000005</v>
      </c>
      <c r="K2114" s="2">
        <v>718.1</v>
      </c>
      <c r="L2114" s="2">
        <v>899.1</v>
      </c>
      <c r="M2114" s="2">
        <v>989.8</v>
      </c>
      <c r="N2114" s="2">
        <v>997.8</v>
      </c>
      <c r="O2114" s="2">
        <v>1006.6</v>
      </c>
      <c r="P2114" s="2">
        <v>1044.5</v>
      </c>
      <c r="Q2114" s="2">
        <v>1051.5</v>
      </c>
      <c r="R2114" s="2">
        <v>368.2</v>
      </c>
      <c r="S2114" s="2" t="s">
        <v>5269</v>
      </c>
      <c r="T2114" s="2">
        <v>368.2</v>
      </c>
    </row>
    <row r="2115" spans="1:20">
      <c r="A2115" s="2" t="s">
        <v>4923</v>
      </c>
      <c r="B2115" s="2" t="s">
        <v>947</v>
      </c>
      <c r="C2115" s="2" t="s">
        <v>75</v>
      </c>
      <c r="D2115" s="2" t="s">
        <v>97</v>
      </c>
      <c r="E2115" s="2">
        <v>407.3</v>
      </c>
      <c r="F2115" s="2">
        <v>404.8</v>
      </c>
      <c r="G2115" s="2">
        <v>411.5</v>
      </c>
      <c r="H2115" s="2">
        <v>426.6</v>
      </c>
      <c r="I2115" s="2">
        <v>401</v>
      </c>
      <c r="J2115" s="2">
        <v>401.8</v>
      </c>
      <c r="K2115" s="2">
        <v>428.6</v>
      </c>
      <c r="L2115" s="2">
        <v>536.79999999999995</v>
      </c>
      <c r="M2115" s="2">
        <v>627.1</v>
      </c>
      <c r="N2115" s="2">
        <v>635.29999999999995</v>
      </c>
      <c r="O2115" s="2">
        <v>644.6</v>
      </c>
      <c r="P2115" s="2">
        <v>703.5</v>
      </c>
      <c r="Q2115" s="2">
        <v>710.6</v>
      </c>
      <c r="R2115" s="2">
        <v>400.7</v>
      </c>
      <c r="S2115" s="2" t="s">
        <v>5269</v>
      </c>
      <c r="T2115" s="2">
        <v>400.7</v>
      </c>
    </row>
    <row r="2116" spans="1:20">
      <c r="A2116" s="2" t="s">
        <v>4924</v>
      </c>
      <c r="B2116" s="2" t="s">
        <v>948</v>
      </c>
      <c r="C2116" s="2" t="s">
        <v>75</v>
      </c>
      <c r="D2116" s="2" t="s">
        <v>97</v>
      </c>
      <c r="E2116" s="2">
        <v>386.6</v>
      </c>
      <c r="F2116" s="2">
        <v>386.2</v>
      </c>
      <c r="G2116" s="2">
        <v>388.7</v>
      </c>
      <c r="H2116" s="2">
        <v>398.4</v>
      </c>
      <c r="I2116" s="2">
        <v>406.1</v>
      </c>
      <c r="J2116" s="2">
        <v>421.5</v>
      </c>
      <c r="K2116" s="2">
        <v>451.4</v>
      </c>
      <c r="L2116" s="2">
        <v>587</v>
      </c>
      <c r="M2116" s="2">
        <v>646.29999999999995</v>
      </c>
      <c r="N2116" s="2">
        <v>654.20000000000005</v>
      </c>
      <c r="O2116" s="2">
        <v>668.8</v>
      </c>
      <c r="P2116" s="2">
        <v>787.8</v>
      </c>
      <c r="Q2116" s="2">
        <v>793</v>
      </c>
      <c r="R2116" s="2"/>
      <c r="S2116" s="2" t="s">
        <v>133</v>
      </c>
      <c r="T2116" s="2">
        <v>386.2</v>
      </c>
    </row>
    <row r="2117" spans="1:20">
      <c r="A2117" s="2" t="s">
        <v>4925</v>
      </c>
      <c r="B2117" s="2" t="s">
        <v>2572</v>
      </c>
      <c r="C2117" s="2" t="s">
        <v>75</v>
      </c>
      <c r="D2117" s="2" t="s">
        <v>97</v>
      </c>
      <c r="E2117" s="2">
        <v>720.5</v>
      </c>
      <c r="F2117" s="2">
        <v>719.7</v>
      </c>
      <c r="G2117" s="2">
        <v>716.2</v>
      </c>
      <c r="H2117" s="2">
        <v>724.6</v>
      </c>
      <c r="I2117" s="2">
        <v>870.2</v>
      </c>
      <c r="J2117" s="2">
        <v>981.4</v>
      </c>
      <c r="K2117" s="2">
        <v>1210.9000000000001</v>
      </c>
      <c r="L2117" s="2">
        <v>1415.6</v>
      </c>
      <c r="M2117" s="2">
        <v>1508.8</v>
      </c>
      <c r="N2117" s="2">
        <v>1517.3</v>
      </c>
      <c r="O2117" s="2">
        <v>1527.3</v>
      </c>
      <c r="P2117" s="2">
        <v>1575</v>
      </c>
      <c r="Q2117" s="2">
        <v>1582.1</v>
      </c>
      <c r="R2117" s="2">
        <v>664.1</v>
      </c>
      <c r="S2117" s="2" t="s">
        <v>5269</v>
      </c>
      <c r="T2117" s="2">
        <v>664.1</v>
      </c>
    </row>
    <row r="2118" spans="1:20">
      <c r="A2118" s="2" t="s">
        <v>4926</v>
      </c>
      <c r="B2118" s="2" t="s">
        <v>1733</v>
      </c>
      <c r="C2118" s="2" t="s">
        <v>75</v>
      </c>
      <c r="D2118" s="2" t="s">
        <v>97</v>
      </c>
      <c r="E2118" s="2">
        <v>435.3</v>
      </c>
      <c r="F2118" s="2">
        <v>432.7</v>
      </c>
      <c r="G2118" s="2">
        <v>439.7</v>
      </c>
      <c r="H2118" s="2">
        <v>455.2</v>
      </c>
      <c r="I2118" s="2">
        <v>428.9</v>
      </c>
      <c r="J2118" s="2">
        <v>431.1</v>
      </c>
      <c r="K2118" s="2">
        <v>464.6</v>
      </c>
      <c r="L2118" s="2">
        <v>553.4</v>
      </c>
      <c r="M2118" s="2">
        <v>636.6</v>
      </c>
      <c r="N2118" s="2">
        <v>643.9</v>
      </c>
      <c r="O2118" s="2">
        <v>651.29999999999995</v>
      </c>
      <c r="P2118" s="2">
        <v>691.6</v>
      </c>
      <c r="Q2118" s="2">
        <v>698.7</v>
      </c>
      <c r="R2118" s="2">
        <v>427.7</v>
      </c>
      <c r="S2118" s="2" t="s">
        <v>5269</v>
      </c>
      <c r="T2118" s="2">
        <v>427.7</v>
      </c>
    </row>
    <row r="2119" spans="1:20">
      <c r="A2119" s="2" t="s">
        <v>4927</v>
      </c>
      <c r="B2119" s="2" t="s">
        <v>2577</v>
      </c>
      <c r="C2119" s="2" t="s">
        <v>75</v>
      </c>
      <c r="D2119" s="2" t="s">
        <v>97</v>
      </c>
      <c r="E2119" s="2">
        <v>604.29999999999995</v>
      </c>
      <c r="F2119" s="2">
        <v>603.70000000000005</v>
      </c>
      <c r="G2119" s="2">
        <v>599.5</v>
      </c>
      <c r="H2119" s="2">
        <v>607.29999999999995</v>
      </c>
      <c r="I2119" s="2">
        <v>760.7</v>
      </c>
      <c r="J2119" s="2">
        <v>876</v>
      </c>
      <c r="K2119" s="2">
        <v>1110.5</v>
      </c>
      <c r="L2119" s="2">
        <v>1320.8</v>
      </c>
      <c r="M2119" s="2">
        <v>1414.6</v>
      </c>
      <c r="N2119" s="2">
        <v>1423.2</v>
      </c>
      <c r="O2119" s="2">
        <v>1433.8</v>
      </c>
      <c r="P2119" s="2">
        <v>1487.8</v>
      </c>
      <c r="Q2119" s="2">
        <v>1494.9</v>
      </c>
      <c r="R2119" s="2">
        <v>547.1</v>
      </c>
      <c r="S2119" s="2" t="s">
        <v>5269</v>
      </c>
      <c r="T2119" s="2">
        <v>547.1</v>
      </c>
    </row>
    <row r="2120" spans="1:20">
      <c r="A2120" s="2" t="s">
        <v>4928</v>
      </c>
      <c r="B2120" s="2" t="s">
        <v>953</v>
      </c>
      <c r="C2120" s="2" t="s">
        <v>75</v>
      </c>
      <c r="D2120" s="2" t="s">
        <v>97</v>
      </c>
      <c r="E2120" s="2">
        <v>40</v>
      </c>
      <c r="F2120" s="2">
        <v>46</v>
      </c>
      <c r="G2120" s="2">
        <v>30.4</v>
      </c>
      <c r="H2120" s="2">
        <v>43.4</v>
      </c>
      <c r="I2120" s="2">
        <v>264.7</v>
      </c>
      <c r="J2120" s="2">
        <v>400.4</v>
      </c>
      <c r="K2120" s="2">
        <v>642</v>
      </c>
      <c r="L2120" s="2">
        <v>873</v>
      </c>
      <c r="M2120" s="2">
        <v>961.3</v>
      </c>
      <c r="N2120" s="2">
        <v>970.4</v>
      </c>
      <c r="O2120" s="2">
        <v>984</v>
      </c>
      <c r="P2120" s="2">
        <v>1077.4000000000001</v>
      </c>
      <c r="Q2120" s="2">
        <v>1084.0999999999999</v>
      </c>
      <c r="R2120" s="2"/>
      <c r="S2120" s="2" t="s">
        <v>136</v>
      </c>
      <c r="T2120" s="2">
        <v>30.4</v>
      </c>
    </row>
    <row r="2121" spans="1:20">
      <c r="A2121" s="2" t="s">
        <v>4929</v>
      </c>
      <c r="B2121" s="2" t="s">
        <v>1734</v>
      </c>
      <c r="C2121" s="2" t="s">
        <v>75</v>
      </c>
      <c r="D2121" s="2" t="s">
        <v>97</v>
      </c>
      <c r="E2121" s="2">
        <v>558.9</v>
      </c>
      <c r="F2121" s="2">
        <v>555.20000000000005</v>
      </c>
      <c r="G2121" s="2">
        <v>562.6</v>
      </c>
      <c r="H2121" s="2">
        <v>580.20000000000005</v>
      </c>
      <c r="I2121" s="2">
        <v>585.4</v>
      </c>
      <c r="J2121" s="2">
        <v>625.29999999999995</v>
      </c>
      <c r="K2121" s="2">
        <v>755.2</v>
      </c>
      <c r="L2121" s="2">
        <v>885.9</v>
      </c>
      <c r="M2121" s="2">
        <v>965.1</v>
      </c>
      <c r="N2121" s="2">
        <v>971.7</v>
      </c>
      <c r="O2121" s="2">
        <v>977.3</v>
      </c>
      <c r="P2121" s="2">
        <v>985.6</v>
      </c>
      <c r="Q2121" s="2">
        <v>991.8</v>
      </c>
      <c r="R2121" s="2">
        <v>533.5</v>
      </c>
      <c r="S2121" s="2" t="s">
        <v>5269</v>
      </c>
      <c r="T2121" s="2">
        <v>533.5</v>
      </c>
    </row>
    <row r="2122" spans="1:20">
      <c r="A2122" s="2" t="s">
        <v>4930</v>
      </c>
      <c r="B2122" s="2" t="s">
        <v>2581</v>
      </c>
      <c r="C2122" s="2" t="s">
        <v>75</v>
      </c>
      <c r="D2122" s="2" t="s">
        <v>97</v>
      </c>
      <c r="E2122" s="2">
        <v>447.8</v>
      </c>
      <c r="F2122" s="2">
        <v>446.4</v>
      </c>
      <c r="G2122" s="2">
        <v>444.5</v>
      </c>
      <c r="H2122" s="2">
        <v>454.8</v>
      </c>
      <c r="I2122" s="2">
        <v>589.29999999999995</v>
      </c>
      <c r="J2122" s="2">
        <v>700.5</v>
      </c>
      <c r="K2122" s="2">
        <v>932.5</v>
      </c>
      <c r="L2122" s="2">
        <v>1141.9000000000001</v>
      </c>
      <c r="M2122" s="2">
        <v>1235.7</v>
      </c>
      <c r="N2122" s="2">
        <v>1244.3</v>
      </c>
      <c r="O2122" s="2">
        <v>1254.9000000000001</v>
      </c>
      <c r="P2122" s="2">
        <v>1309.7</v>
      </c>
      <c r="Q2122" s="2">
        <v>1316.9</v>
      </c>
      <c r="R2122" s="2">
        <v>394</v>
      </c>
      <c r="S2122" s="2" t="s">
        <v>5269</v>
      </c>
      <c r="T2122" s="2">
        <v>394</v>
      </c>
    </row>
    <row r="2123" spans="1:20">
      <c r="A2123" s="2" t="s">
        <v>4931</v>
      </c>
      <c r="B2123" s="2" t="s">
        <v>1735</v>
      </c>
      <c r="C2123" s="2" t="s">
        <v>75</v>
      </c>
      <c r="D2123" s="2" t="s">
        <v>97</v>
      </c>
      <c r="E2123" s="2">
        <v>544.4</v>
      </c>
      <c r="F2123" s="2">
        <v>540.6</v>
      </c>
      <c r="G2123" s="2">
        <v>548.1</v>
      </c>
      <c r="H2123" s="2">
        <v>565.70000000000005</v>
      </c>
      <c r="I2123" s="2">
        <v>569.4</v>
      </c>
      <c r="J2123" s="2">
        <v>608.4</v>
      </c>
      <c r="K2123" s="2">
        <v>737.7</v>
      </c>
      <c r="L2123" s="2">
        <v>869.2</v>
      </c>
      <c r="M2123" s="2">
        <v>948.9</v>
      </c>
      <c r="N2123" s="2">
        <v>955.5</v>
      </c>
      <c r="O2123" s="2">
        <v>961.2</v>
      </c>
      <c r="P2123" s="2">
        <v>970.7</v>
      </c>
      <c r="Q2123" s="2">
        <v>977</v>
      </c>
      <c r="R2123" s="2">
        <v>519.5</v>
      </c>
      <c r="S2123" s="2" t="s">
        <v>5269</v>
      </c>
      <c r="T2123" s="2">
        <v>519.5</v>
      </c>
    </row>
    <row r="2124" spans="1:20">
      <c r="A2124" s="2" t="s">
        <v>4932</v>
      </c>
      <c r="B2124" s="2" t="s">
        <v>958</v>
      </c>
      <c r="C2124" s="2" t="s">
        <v>75</v>
      </c>
      <c r="D2124" s="2" t="s">
        <v>97</v>
      </c>
      <c r="E2124" s="2">
        <v>561.79999999999995</v>
      </c>
      <c r="F2124" s="2">
        <v>559.70000000000005</v>
      </c>
      <c r="G2124" s="2">
        <v>565.70000000000005</v>
      </c>
      <c r="H2124" s="2">
        <v>579.6</v>
      </c>
      <c r="I2124" s="2">
        <v>557.6</v>
      </c>
      <c r="J2124" s="2">
        <v>557.5</v>
      </c>
      <c r="K2124" s="2">
        <v>559.9</v>
      </c>
      <c r="L2124" s="2">
        <v>563.4</v>
      </c>
      <c r="M2124" s="2">
        <v>582.20000000000005</v>
      </c>
      <c r="N2124" s="2">
        <v>583.9</v>
      </c>
      <c r="O2124" s="2">
        <v>583.1</v>
      </c>
      <c r="P2124" s="2">
        <v>557.79999999999995</v>
      </c>
      <c r="Q2124" s="2">
        <v>557.5</v>
      </c>
      <c r="R2124" s="2"/>
      <c r="S2124" s="2" t="s">
        <v>147</v>
      </c>
      <c r="T2124" s="2">
        <v>557.5</v>
      </c>
    </row>
    <row r="2125" spans="1:20">
      <c r="A2125" s="2" t="s">
        <v>4933</v>
      </c>
      <c r="B2125" s="2" t="s">
        <v>959</v>
      </c>
      <c r="C2125" s="2" t="s">
        <v>75</v>
      </c>
      <c r="D2125" s="2" t="s">
        <v>97</v>
      </c>
      <c r="E2125" s="2">
        <v>43.9</v>
      </c>
      <c r="F2125" s="2">
        <v>49.9</v>
      </c>
      <c r="G2125" s="2">
        <v>34.299999999999997</v>
      </c>
      <c r="H2125" s="2">
        <v>41</v>
      </c>
      <c r="I2125" s="2">
        <v>266.7</v>
      </c>
      <c r="J2125" s="2">
        <v>402.1</v>
      </c>
      <c r="K2125" s="2">
        <v>642.9</v>
      </c>
      <c r="L2125" s="2">
        <v>873.8</v>
      </c>
      <c r="M2125" s="2">
        <v>961.9</v>
      </c>
      <c r="N2125" s="2">
        <v>971</v>
      </c>
      <c r="O2125" s="2">
        <v>984.6</v>
      </c>
      <c r="P2125" s="2">
        <v>1078.5</v>
      </c>
      <c r="Q2125" s="2">
        <v>1085.2</v>
      </c>
      <c r="R2125" s="2"/>
      <c r="S2125" s="2" t="s">
        <v>136</v>
      </c>
      <c r="T2125" s="2">
        <v>34.299999999999997</v>
      </c>
    </row>
    <row r="2126" spans="1:20">
      <c r="A2126" s="2" t="s">
        <v>4934</v>
      </c>
      <c r="B2126" s="2" t="s">
        <v>1739</v>
      </c>
      <c r="C2126" s="2" t="s">
        <v>75</v>
      </c>
      <c r="D2126" s="2" t="s">
        <v>97</v>
      </c>
      <c r="E2126" s="2">
        <v>270.10000000000002</v>
      </c>
      <c r="F2126" s="2">
        <v>268.2</v>
      </c>
      <c r="G2126" s="2">
        <v>268.2</v>
      </c>
      <c r="H2126" s="2">
        <v>280.39999999999998</v>
      </c>
      <c r="I2126" s="2">
        <v>406.7</v>
      </c>
      <c r="J2126" s="2">
        <v>522.1</v>
      </c>
      <c r="K2126" s="2">
        <v>760.8</v>
      </c>
      <c r="L2126" s="2">
        <v>978.3</v>
      </c>
      <c r="M2126" s="2">
        <v>1072.2</v>
      </c>
      <c r="N2126" s="2">
        <v>1081.0999999999999</v>
      </c>
      <c r="O2126" s="2">
        <v>1092.5</v>
      </c>
      <c r="P2126" s="2">
        <v>1157.9000000000001</v>
      </c>
      <c r="Q2126" s="2">
        <v>1165</v>
      </c>
      <c r="R2126" s="2">
        <v>220.1</v>
      </c>
      <c r="S2126" s="2" t="s">
        <v>5269</v>
      </c>
      <c r="T2126" s="2">
        <v>220.1</v>
      </c>
    </row>
    <row r="2127" spans="1:20">
      <c r="A2127" s="2" t="s">
        <v>4935</v>
      </c>
      <c r="B2127" s="2" t="s">
        <v>2582</v>
      </c>
      <c r="C2127" s="2" t="s">
        <v>75</v>
      </c>
      <c r="D2127" s="2" t="s">
        <v>97</v>
      </c>
      <c r="E2127" s="2">
        <v>630.4</v>
      </c>
      <c r="F2127" s="2">
        <v>630.6</v>
      </c>
      <c r="G2127" s="2">
        <v>624.1</v>
      </c>
      <c r="H2127" s="2">
        <v>629.6</v>
      </c>
      <c r="I2127" s="2">
        <v>803.3</v>
      </c>
      <c r="J2127" s="2">
        <v>925.2</v>
      </c>
      <c r="K2127" s="2">
        <v>1165.9000000000001</v>
      </c>
      <c r="L2127" s="2">
        <v>1382.4</v>
      </c>
      <c r="M2127" s="2">
        <v>1476.3</v>
      </c>
      <c r="N2127" s="2">
        <v>1485.2</v>
      </c>
      <c r="O2127" s="2">
        <v>1496.3</v>
      </c>
      <c r="P2127" s="2">
        <v>1556.6</v>
      </c>
      <c r="Q2127" s="2">
        <v>1563.7</v>
      </c>
      <c r="R2127" s="2">
        <v>570.9</v>
      </c>
      <c r="S2127" s="2" t="s">
        <v>5269</v>
      </c>
      <c r="T2127" s="2">
        <v>570.9</v>
      </c>
    </row>
    <row r="2128" spans="1:20">
      <c r="A2128" s="2" t="s">
        <v>4936</v>
      </c>
      <c r="B2128" s="2" t="s">
        <v>2585</v>
      </c>
      <c r="C2128" s="2" t="s">
        <v>75</v>
      </c>
      <c r="D2128" s="2" t="s">
        <v>97</v>
      </c>
      <c r="E2128" s="2">
        <v>565.9</v>
      </c>
      <c r="F2128" s="2">
        <v>568.79999999999995</v>
      </c>
      <c r="G2128" s="2">
        <v>555.5</v>
      </c>
      <c r="H2128" s="2">
        <v>553.1</v>
      </c>
      <c r="I2128" s="2">
        <v>780.2</v>
      </c>
      <c r="J2128" s="2">
        <v>916.1</v>
      </c>
      <c r="K2128" s="2">
        <v>1164.3</v>
      </c>
      <c r="L2128" s="2">
        <v>1394.3</v>
      </c>
      <c r="M2128" s="2">
        <v>1485.5</v>
      </c>
      <c r="N2128" s="2">
        <v>1494.6</v>
      </c>
      <c r="O2128" s="2">
        <v>1507.6</v>
      </c>
      <c r="P2128" s="2">
        <v>1591.1</v>
      </c>
      <c r="Q2128" s="2">
        <v>1598.1</v>
      </c>
      <c r="R2128" s="2">
        <v>505.4</v>
      </c>
      <c r="S2128" s="2" t="s">
        <v>5269</v>
      </c>
      <c r="T2128" s="2">
        <v>505.4</v>
      </c>
    </row>
    <row r="2129" spans="1:20">
      <c r="A2129" s="2" t="s">
        <v>4937</v>
      </c>
      <c r="B2129" s="2" t="s">
        <v>1740</v>
      </c>
      <c r="C2129" s="2" t="s">
        <v>75</v>
      </c>
      <c r="D2129" s="2" t="s">
        <v>97</v>
      </c>
      <c r="E2129" s="2">
        <v>39.6</v>
      </c>
      <c r="F2129" s="2">
        <v>42.6</v>
      </c>
      <c r="G2129" s="2">
        <v>34.700000000000003</v>
      </c>
      <c r="H2129" s="2">
        <v>50.9</v>
      </c>
      <c r="I2129" s="2">
        <v>263.8</v>
      </c>
      <c r="J2129" s="2">
        <v>400.5</v>
      </c>
      <c r="K2129" s="2">
        <v>643.79999999999995</v>
      </c>
      <c r="L2129" s="2">
        <v>874.9</v>
      </c>
      <c r="M2129" s="2">
        <v>963.8</v>
      </c>
      <c r="N2129" s="2">
        <v>972.9</v>
      </c>
      <c r="O2129" s="2">
        <v>986.4</v>
      </c>
      <c r="P2129" s="2">
        <v>1078.4000000000001</v>
      </c>
      <c r="Q2129" s="2">
        <v>1085.2</v>
      </c>
      <c r="R2129" s="2">
        <v>21.7</v>
      </c>
      <c r="S2129" s="2" t="s">
        <v>5269</v>
      </c>
      <c r="T2129" s="2">
        <v>21.7</v>
      </c>
    </row>
    <row r="2130" spans="1:20">
      <c r="A2130" s="2" t="s">
        <v>4938</v>
      </c>
      <c r="B2130" s="2" t="s">
        <v>1741</v>
      </c>
      <c r="C2130" s="2" t="s">
        <v>75</v>
      </c>
      <c r="D2130" s="2" t="s">
        <v>97</v>
      </c>
      <c r="E2130" s="2">
        <v>278.2</v>
      </c>
      <c r="F2130" s="2">
        <v>276.3</v>
      </c>
      <c r="G2130" s="2">
        <v>276.2</v>
      </c>
      <c r="H2130" s="2">
        <v>288.3</v>
      </c>
      <c r="I2130" s="2">
        <v>414.6</v>
      </c>
      <c r="J2130" s="2">
        <v>529.6</v>
      </c>
      <c r="K2130" s="2">
        <v>767.8</v>
      </c>
      <c r="L2130" s="2">
        <v>984.8</v>
      </c>
      <c r="M2130" s="2">
        <v>1078.7</v>
      </c>
      <c r="N2130" s="2">
        <v>1087.5999999999999</v>
      </c>
      <c r="O2130" s="2">
        <v>1098.9000000000001</v>
      </c>
      <c r="P2130" s="2">
        <v>1163.5999999999999</v>
      </c>
      <c r="Q2130" s="2">
        <v>1170.7</v>
      </c>
      <c r="R2130" s="2">
        <v>227.9</v>
      </c>
      <c r="S2130" s="2" t="s">
        <v>5269</v>
      </c>
      <c r="T2130" s="2">
        <v>227.9</v>
      </c>
    </row>
    <row r="2131" spans="1:20">
      <c r="A2131" s="2" t="s">
        <v>4939</v>
      </c>
      <c r="B2131" s="2" t="s">
        <v>967</v>
      </c>
      <c r="C2131" s="2" t="s">
        <v>75</v>
      </c>
      <c r="D2131" s="2" t="s">
        <v>97</v>
      </c>
      <c r="E2131" s="2">
        <v>524</v>
      </c>
      <c r="F2131" s="2">
        <v>524.6</v>
      </c>
      <c r="G2131" s="2">
        <v>524.70000000000005</v>
      </c>
      <c r="H2131" s="2">
        <v>531.70000000000005</v>
      </c>
      <c r="I2131" s="2">
        <v>558.6</v>
      </c>
      <c r="J2131" s="2">
        <v>580.29999999999995</v>
      </c>
      <c r="K2131" s="2">
        <v>609.70000000000005</v>
      </c>
      <c r="L2131" s="2">
        <v>694.9</v>
      </c>
      <c r="M2131" s="2">
        <v>719.1</v>
      </c>
      <c r="N2131" s="2">
        <v>723.9</v>
      </c>
      <c r="O2131" s="2">
        <v>735.5</v>
      </c>
      <c r="P2131" s="2">
        <v>852</v>
      </c>
      <c r="Q2131" s="2">
        <v>855.1</v>
      </c>
      <c r="R2131" s="2"/>
      <c r="S2131" s="2" t="s">
        <v>128</v>
      </c>
      <c r="T2131" s="2">
        <v>524</v>
      </c>
    </row>
    <row r="2132" spans="1:20">
      <c r="A2132" s="2" t="s">
        <v>4940</v>
      </c>
      <c r="B2132" s="2" t="s">
        <v>1743</v>
      </c>
      <c r="C2132" s="2" t="s">
        <v>75</v>
      </c>
      <c r="D2132" s="2" t="s">
        <v>97</v>
      </c>
      <c r="E2132" s="2">
        <v>41.5</v>
      </c>
      <c r="F2132" s="2">
        <v>45.7</v>
      </c>
      <c r="G2132" s="2">
        <v>32.4</v>
      </c>
      <c r="H2132" s="2">
        <v>46.8</v>
      </c>
      <c r="I2132" s="2">
        <v>267.2</v>
      </c>
      <c r="J2132" s="2">
        <v>403.7</v>
      </c>
      <c r="K2132" s="2">
        <v>646.6</v>
      </c>
      <c r="L2132" s="2">
        <v>877.7</v>
      </c>
      <c r="M2132" s="2">
        <v>966.4</v>
      </c>
      <c r="N2132" s="2">
        <v>975.5</v>
      </c>
      <c r="O2132" s="2">
        <v>989</v>
      </c>
      <c r="P2132" s="2">
        <v>1081.4000000000001</v>
      </c>
      <c r="Q2132" s="2">
        <v>1088.2</v>
      </c>
      <c r="R2132" s="2">
        <v>21.2</v>
      </c>
      <c r="S2132" s="2" t="s">
        <v>5269</v>
      </c>
      <c r="T2132" s="2">
        <v>21.2</v>
      </c>
    </row>
    <row r="2133" spans="1:20">
      <c r="A2133" s="2" t="s">
        <v>4941</v>
      </c>
      <c r="B2133" s="2" t="s">
        <v>971</v>
      </c>
      <c r="C2133" s="2" t="s">
        <v>75</v>
      </c>
      <c r="D2133" s="2" t="s">
        <v>97</v>
      </c>
      <c r="E2133" s="2">
        <v>68.5</v>
      </c>
      <c r="F2133" s="2">
        <v>71.099999999999994</v>
      </c>
      <c r="G2133" s="2">
        <v>67.099999999999994</v>
      </c>
      <c r="H2133" s="2">
        <v>73.599999999999994</v>
      </c>
      <c r="I2133" s="2">
        <v>247.3</v>
      </c>
      <c r="J2133" s="2">
        <v>378.4</v>
      </c>
      <c r="K2133" s="2">
        <v>614.20000000000005</v>
      </c>
      <c r="L2133" s="2">
        <v>844.6</v>
      </c>
      <c r="M2133" s="2">
        <v>931.7</v>
      </c>
      <c r="N2133" s="2">
        <v>940.8</v>
      </c>
      <c r="O2133" s="2">
        <v>954.5</v>
      </c>
      <c r="P2133" s="2">
        <v>1050.8</v>
      </c>
      <c r="Q2133" s="2">
        <v>1057.4000000000001</v>
      </c>
      <c r="R2133" s="2"/>
      <c r="S2133" s="2" t="s">
        <v>136</v>
      </c>
      <c r="T2133" s="2">
        <v>67.099999999999994</v>
      </c>
    </row>
    <row r="2134" spans="1:20">
      <c r="A2134" s="2" t="s">
        <v>4942</v>
      </c>
      <c r="B2134" s="2" t="s">
        <v>973</v>
      </c>
      <c r="C2134" s="2" t="s">
        <v>75</v>
      </c>
      <c r="D2134" s="2" t="s">
        <v>97</v>
      </c>
      <c r="E2134" s="2">
        <v>533.5</v>
      </c>
      <c r="F2134" s="2">
        <v>533.29999999999995</v>
      </c>
      <c r="G2134" s="2">
        <v>535.29999999999995</v>
      </c>
      <c r="H2134" s="2">
        <v>544.20000000000005</v>
      </c>
      <c r="I2134" s="2">
        <v>554.29999999999995</v>
      </c>
      <c r="J2134" s="2">
        <v>567.1</v>
      </c>
      <c r="K2134" s="2">
        <v>579</v>
      </c>
      <c r="L2134" s="2">
        <v>636.70000000000005</v>
      </c>
      <c r="M2134" s="2">
        <v>651.9</v>
      </c>
      <c r="N2134" s="2">
        <v>655.8</v>
      </c>
      <c r="O2134" s="2">
        <v>666.3</v>
      </c>
      <c r="P2134" s="2">
        <v>778.7</v>
      </c>
      <c r="Q2134" s="2">
        <v>781.6</v>
      </c>
      <c r="R2134" s="2"/>
      <c r="S2134" s="2" t="s">
        <v>133</v>
      </c>
      <c r="T2134" s="2">
        <v>533.29999999999995</v>
      </c>
    </row>
    <row r="2135" spans="1:20">
      <c r="A2135" s="2" t="s">
        <v>4943</v>
      </c>
      <c r="B2135" s="2" t="s">
        <v>974</v>
      </c>
      <c r="C2135" s="2" t="s">
        <v>75</v>
      </c>
      <c r="D2135" s="2" t="s">
        <v>97</v>
      </c>
      <c r="E2135" s="2">
        <v>52.6</v>
      </c>
      <c r="F2135" s="2">
        <v>56.6</v>
      </c>
      <c r="G2135" s="2">
        <v>49.4</v>
      </c>
      <c r="H2135" s="2">
        <v>56</v>
      </c>
      <c r="I2135" s="2">
        <v>256.5</v>
      </c>
      <c r="J2135" s="2">
        <v>390.2</v>
      </c>
      <c r="K2135" s="2">
        <v>628.9</v>
      </c>
      <c r="L2135" s="2">
        <v>859.6</v>
      </c>
      <c r="M2135" s="2">
        <v>947.2</v>
      </c>
      <c r="N2135" s="2">
        <v>956.3</v>
      </c>
      <c r="O2135" s="2">
        <v>970</v>
      </c>
      <c r="P2135" s="2">
        <v>1065</v>
      </c>
      <c r="Q2135" s="2">
        <v>1071.7</v>
      </c>
      <c r="R2135" s="2"/>
      <c r="S2135" s="2" t="s">
        <v>136</v>
      </c>
      <c r="T2135" s="2">
        <v>49.4</v>
      </c>
    </row>
    <row r="2136" spans="1:20">
      <c r="A2136" s="2" t="s">
        <v>4944</v>
      </c>
      <c r="B2136" s="2" t="s">
        <v>1744</v>
      </c>
      <c r="C2136" s="2" t="s">
        <v>75</v>
      </c>
      <c r="D2136" s="2" t="s">
        <v>97</v>
      </c>
      <c r="E2136" s="2">
        <v>564.1</v>
      </c>
      <c r="F2136" s="2">
        <v>560.4</v>
      </c>
      <c r="G2136" s="2">
        <v>567.70000000000005</v>
      </c>
      <c r="H2136" s="2">
        <v>585.29999999999995</v>
      </c>
      <c r="I2136" s="2">
        <v>591.9</v>
      </c>
      <c r="J2136" s="2">
        <v>632.70000000000005</v>
      </c>
      <c r="K2136" s="2">
        <v>764.1</v>
      </c>
      <c r="L2136" s="2">
        <v>895.4</v>
      </c>
      <c r="M2136" s="2">
        <v>974.7</v>
      </c>
      <c r="N2136" s="2">
        <v>981.2</v>
      </c>
      <c r="O2136" s="2">
        <v>986.8</v>
      </c>
      <c r="P2136" s="2">
        <v>995.1</v>
      </c>
      <c r="Q2136" s="2">
        <v>1001.3</v>
      </c>
      <c r="R2136" s="2">
        <v>538.20000000000005</v>
      </c>
      <c r="S2136" s="2" t="s">
        <v>5269</v>
      </c>
      <c r="T2136" s="2">
        <v>538.20000000000005</v>
      </c>
    </row>
    <row r="2137" spans="1:20">
      <c r="A2137" s="2" t="s">
        <v>4945</v>
      </c>
      <c r="B2137" s="2" t="s">
        <v>2596</v>
      </c>
      <c r="C2137" s="2" t="s">
        <v>75</v>
      </c>
      <c r="D2137" s="2" t="s">
        <v>97</v>
      </c>
      <c r="E2137" s="2">
        <v>387.3</v>
      </c>
      <c r="F2137" s="2">
        <v>385.8</v>
      </c>
      <c r="G2137" s="2">
        <v>384.5</v>
      </c>
      <c r="H2137" s="2">
        <v>395.4</v>
      </c>
      <c r="I2137" s="2">
        <v>526.1</v>
      </c>
      <c r="J2137" s="2">
        <v>637.70000000000005</v>
      </c>
      <c r="K2137" s="2">
        <v>870.9</v>
      </c>
      <c r="L2137" s="2">
        <v>1082.3</v>
      </c>
      <c r="M2137" s="2">
        <v>1176.2</v>
      </c>
      <c r="N2137" s="2">
        <v>1184.9000000000001</v>
      </c>
      <c r="O2137" s="2">
        <v>1195.7</v>
      </c>
      <c r="P2137" s="2">
        <v>1253.0999999999999</v>
      </c>
      <c r="Q2137" s="2">
        <v>1260.2</v>
      </c>
      <c r="R2137" s="2">
        <v>334.6</v>
      </c>
      <c r="S2137" s="2" t="s">
        <v>5269</v>
      </c>
      <c r="T2137" s="2">
        <v>334.6</v>
      </c>
    </row>
    <row r="2138" spans="1:20">
      <c r="A2138" s="2" t="s">
        <v>4946</v>
      </c>
      <c r="B2138" s="2" t="s">
        <v>1747</v>
      </c>
      <c r="C2138" s="2" t="s">
        <v>75</v>
      </c>
      <c r="D2138" s="2" t="s">
        <v>97</v>
      </c>
      <c r="E2138" s="2">
        <v>546.6</v>
      </c>
      <c r="F2138" s="2">
        <v>542.9</v>
      </c>
      <c r="G2138" s="2">
        <v>550.29999999999995</v>
      </c>
      <c r="H2138" s="2">
        <v>567.9</v>
      </c>
      <c r="I2138" s="2">
        <v>571.79999999999995</v>
      </c>
      <c r="J2138" s="2">
        <v>610.9</v>
      </c>
      <c r="K2138" s="2">
        <v>740.3</v>
      </c>
      <c r="L2138" s="2">
        <v>871.6</v>
      </c>
      <c r="M2138" s="2">
        <v>951.2</v>
      </c>
      <c r="N2138" s="2">
        <v>957.8</v>
      </c>
      <c r="O2138" s="2">
        <v>963.4</v>
      </c>
      <c r="P2138" s="2">
        <v>972.7</v>
      </c>
      <c r="Q2138" s="2">
        <v>979.1</v>
      </c>
      <c r="R2138" s="2">
        <v>521.70000000000005</v>
      </c>
      <c r="S2138" s="2" t="s">
        <v>5269</v>
      </c>
      <c r="T2138" s="2">
        <v>521.70000000000005</v>
      </c>
    </row>
    <row r="2139" spans="1:20">
      <c r="A2139" s="2" t="s">
        <v>4947</v>
      </c>
      <c r="B2139" s="2" t="s">
        <v>2601</v>
      </c>
      <c r="C2139" s="2" t="s">
        <v>75</v>
      </c>
      <c r="D2139" s="2" t="s">
        <v>97</v>
      </c>
      <c r="E2139" s="2">
        <v>195.7</v>
      </c>
      <c r="F2139" s="2">
        <v>196.4</v>
      </c>
      <c r="G2139" s="2">
        <v>188.7</v>
      </c>
      <c r="H2139" s="2">
        <v>193.7</v>
      </c>
      <c r="I2139" s="2">
        <v>390.3</v>
      </c>
      <c r="J2139" s="2">
        <v>523.79999999999995</v>
      </c>
      <c r="K2139" s="2">
        <v>772.4</v>
      </c>
      <c r="L2139" s="2">
        <v>1001.1</v>
      </c>
      <c r="M2139" s="2">
        <v>1093.0999999999999</v>
      </c>
      <c r="N2139" s="2">
        <v>1102.2</v>
      </c>
      <c r="O2139" s="2">
        <v>1114.9000000000001</v>
      </c>
      <c r="P2139" s="2">
        <v>1196</v>
      </c>
      <c r="Q2139" s="2">
        <v>1203</v>
      </c>
      <c r="R2139" s="2">
        <v>135.4</v>
      </c>
      <c r="S2139" s="2" t="s">
        <v>5269</v>
      </c>
      <c r="T2139" s="2">
        <v>135.4</v>
      </c>
    </row>
    <row r="2140" spans="1:20">
      <c r="A2140" s="2" t="s">
        <v>4948</v>
      </c>
      <c r="B2140" s="2" t="s">
        <v>2602</v>
      </c>
      <c r="C2140" s="2" t="s">
        <v>75</v>
      </c>
      <c r="D2140" s="2" t="s">
        <v>97</v>
      </c>
      <c r="E2140" s="2">
        <v>484.9</v>
      </c>
      <c r="F2140" s="2">
        <v>484.3</v>
      </c>
      <c r="G2140" s="2">
        <v>480.2</v>
      </c>
      <c r="H2140" s="2">
        <v>488.2</v>
      </c>
      <c r="I2140" s="2">
        <v>643.20000000000005</v>
      </c>
      <c r="J2140" s="2">
        <v>760.7</v>
      </c>
      <c r="K2140" s="2">
        <v>998.1</v>
      </c>
      <c r="L2140" s="2">
        <v>1212.2</v>
      </c>
      <c r="M2140" s="2">
        <v>1306.0999999999999</v>
      </c>
      <c r="N2140" s="2">
        <v>1314.9</v>
      </c>
      <c r="O2140" s="2">
        <v>1325.8</v>
      </c>
      <c r="P2140" s="2">
        <v>1384.5</v>
      </c>
      <c r="Q2140" s="2">
        <v>1391.7</v>
      </c>
      <c r="R2140" s="2">
        <v>427.9</v>
      </c>
      <c r="S2140" s="2" t="s">
        <v>5269</v>
      </c>
      <c r="T2140" s="2">
        <v>427.9</v>
      </c>
    </row>
    <row r="2141" spans="1:20">
      <c r="A2141" s="2" t="s">
        <v>4949</v>
      </c>
      <c r="B2141" s="2" t="s">
        <v>1749</v>
      </c>
      <c r="C2141" s="2" t="s">
        <v>75</v>
      </c>
      <c r="D2141" s="2" t="s">
        <v>97</v>
      </c>
      <c r="E2141" s="2">
        <v>127.1</v>
      </c>
      <c r="F2141" s="2">
        <v>123.9</v>
      </c>
      <c r="G2141" s="2">
        <v>128.6</v>
      </c>
      <c r="H2141" s="2">
        <v>144.9</v>
      </c>
      <c r="I2141" s="2">
        <v>256.5</v>
      </c>
      <c r="J2141" s="2">
        <v>384.7</v>
      </c>
      <c r="K2141" s="2">
        <v>632.5</v>
      </c>
      <c r="L2141" s="2">
        <v>860</v>
      </c>
      <c r="M2141" s="2">
        <v>952.5</v>
      </c>
      <c r="N2141" s="2">
        <v>961.6</v>
      </c>
      <c r="O2141" s="2">
        <v>974.1</v>
      </c>
      <c r="P2141" s="2">
        <v>1054.0999999999999</v>
      </c>
      <c r="Q2141" s="2">
        <v>1061.0999999999999</v>
      </c>
      <c r="R2141" s="2">
        <v>92.1</v>
      </c>
      <c r="S2141" s="2" t="s">
        <v>5269</v>
      </c>
      <c r="T2141" s="2">
        <v>92.1</v>
      </c>
    </row>
    <row r="2142" spans="1:20">
      <c r="A2142" s="2" t="s">
        <v>4950</v>
      </c>
      <c r="B2142" s="2" t="s">
        <v>1750</v>
      </c>
      <c r="C2142" s="2" t="s">
        <v>75</v>
      </c>
      <c r="D2142" s="2" t="s">
        <v>97</v>
      </c>
      <c r="E2142" s="2">
        <v>214.3</v>
      </c>
      <c r="F2142" s="2">
        <v>211.7</v>
      </c>
      <c r="G2142" s="2">
        <v>218.6</v>
      </c>
      <c r="H2142" s="2">
        <v>233.8</v>
      </c>
      <c r="I2142" s="2">
        <v>208</v>
      </c>
      <c r="J2142" s="2">
        <v>217</v>
      </c>
      <c r="K2142" s="2">
        <v>461.5</v>
      </c>
      <c r="L2142" s="2">
        <v>690.4</v>
      </c>
      <c r="M2142" s="2">
        <v>782.1</v>
      </c>
      <c r="N2142" s="2">
        <v>791.2</v>
      </c>
      <c r="O2142" s="2">
        <v>804</v>
      </c>
      <c r="P2142" s="2">
        <v>889.6</v>
      </c>
      <c r="Q2142" s="2">
        <v>896.5</v>
      </c>
      <c r="R2142" s="2">
        <v>208</v>
      </c>
      <c r="S2142" s="2" t="s">
        <v>143</v>
      </c>
      <c r="T2142" s="2">
        <v>208</v>
      </c>
    </row>
    <row r="2143" spans="1:20">
      <c r="A2143" s="2" t="s">
        <v>4951</v>
      </c>
      <c r="B2143" s="2" t="s">
        <v>1751</v>
      </c>
      <c r="C2143" s="2" t="s">
        <v>75</v>
      </c>
      <c r="D2143" s="2" t="s">
        <v>97</v>
      </c>
      <c r="E2143" s="2">
        <v>560.9</v>
      </c>
      <c r="F2143" s="2">
        <v>557.1</v>
      </c>
      <c r="G2143" s="2">
        <v>564.6</v>
      </c>
      <c r="H2143" s="2">
        <v>582.20000000000005</v>
      </c>
      <c r="I2143" s="2">
        <v>586.70000000000005</v>
      </c>
      <c r="J2143" s="2">
        <v>626</v>
      </c>
      <c r="K2143" s="2">
        <v>754.7</v>
      </c>
      <c r="L2143" s="2">
        <v>884.3</v>
      </c>
      <c r="M2143" s="2">
        <v>963.2</v>
      </c>
      <c r="N2143" s="2">
        <v>969.8</v>
      </c>
      <c r="O2143" s="2">
        <v>975.3</v>
      </c>
      <c r="P2143" s="2">
        <v>983.1</v>
      </c>
      <c r="Q2143" s="2">
        <v>989.3</v>
      </c>
      <c r="R2143" s="2">
        <v>535.70000000000005</v>
      </c>
      <c r="S2143" s="2" t="s">
        <v>5269</v>
      </c>
      <c r="T2143" s="2">
        <v>535.70000000000005</v>
      </c>
    </row>
    <row r="2144" spans="1:20">
      <c r="A2144" s="2" t="s">
        <v>4952</v>
      </c>
      <c r="B2144" s="2" t="s">
        <v>2603</v>
      </c>
      <c r="C2144" s="2" t="s">
        <v>75</v>
      </c>
      <c r="D2144" s="2" t="s">
        <v>97</v>
      </c>
      <c r="E2144" s="2">
        <v>474.8</v>
      </c>
      <c r="F2144" s="2">
        <v>474.9</v>
      </c>
      <c r="G2144" s="2">
        <v>468.7</v>
      </c>
      <c r="H2144" s="2">
        <v>474.6</v>
      </c>
      <c r="I2144" s="2">
        <v>648.6</v>
      </c>
      <c r="J2144" s="2">
        <v>772.1</v>
      </c>
      <c r="K2144" s="2">
        <v>1014.8</v>
      </c>
      <c r="L2144" s="2">
        <v>1234.2</v>
      </c>
      <c r="M2144" s="2">
        <v>1328.1</v>
      </c>
      <c r="N2144" s="2">
        <v>1337</v>
      </c>
      <c r="O2144" s="2">
        <v>1348.5</v>
      </c>
      <c r="P2144" s="2">
        <v>1413.2</v>
      </c>
      <c r="Q2144" s="2">
        <v>1420.3</v>
      </c>
      <c r="R2144" s="2">
        <v>415.6</v>
      </c>
      <c r="S2144" s="2" t="s">
        <v>5269</v>
      </c>
      <c r="T2144" s="2">
        <v>415.6</v>
      </c>
    </row>
    <row r="2145" spans="1:20">
      <c r="A2145" s="2" t="s">
        <v>4953</v>
      </c>
      <c r="B2145" s="2" t="s">
        <v>2607</v>
      </c>
      <c r="C2145" s="2" t="s">
        <v>75</v>
      </c>
      <c r="D2145" s="2" t="s">
        <v>97</v>
      </c>
      <c r="E2145" s="2">
        <v>506.3</v>
      </c>
      <c r="F2145" s="2">
        <v>508.2</v>
      </c>
      <c r="G2145" s="2">
        <v>497.4</v>
      </c>
      <c r="H2145" s="2">
        <v>498.1</v>
      </c>
      <c r="I2145" s="2">
        <v>708.4</v>
      </c>
      <c r="J2145" s="2">
        <v>841.2</v>
      </c>
      <c r="K2145" s="2">
        <v>1089.4000000000001</v>
      </c>
      <c r="L2145" s="2">
        <v>1316.8</v>
      </c>
      <c r="M2145" s="2">
        <v>1409.4</v>
      </c>
      <c r="N2145" s="2">
        <v>1418.5</v>
      </c>
      <c r="O2145" s="2">
        <v>1431</v>
      </c>
      <c r="P2145" s="2">
        <v>1507.5</v>
      </c>
      <c r="Q2145" s="2">
        <v>1514.6</v>
      </c>
      <c r="R2145" s="2">
        <v>445</v>
      </c>
      <c r="S2145" s="2" t="s">
        <v>5269</v>
      </c>
      <c r="T2145" s="2">
        <v>445</v>
      </c>
    </row>
    <row r="2146" spans="1:20">
      <c r="A2146" s="2" t="s">
        <v>4954</v>
      </c>
      <c r="B2146" s="2" t="s">
        <v>2609</v>
      </c>
      <c r="C2146" s="2" t="s">
        <v>75</v>
      </c>
      <c r="D2146" s="2" t="s">
        <v>97</v>
      </c>
      <c r="E2146" s="2">
        <v>284.60000000000002</v>
      </c>
      <c r="F2146" s="2">
        <v>283.8</v>
      </c>
      <c r="G2146" s="2">
        <v>280.5</v>
      </c>
      <c r="H2146" s="2">
        <v>289.7</v>
      </c>
      <c r="I2146" s="2">
        <v>445.3</v>
      </c>
      <c r="J2146" s="2">
        <v>567.9</v>
      </c>
      <c r="K2146" s="2">
        <v>811.2</v>
      </c>
      <c r="L2146" s="2">
        <v>1032.5</v>
      </c>
      <c r="M2146" s="2">
        <v>1126.2</v>
      </c>
      <c r="N2146" s="2">
        <v>1135.2</v>
      </c>
      <c r="O2146" s="2">
        <v>1147</v>
      </c>
      <c r="P2146" s="2">
        <v>1215.9000000000001</v>
      </c>
      <c r="Q2146" s="2">
        <v>1223</v>
      </c>
      <c r="R2146" s="2">
        <v>229</v>
      </c>
      <c r="S2146" s="2" t="s">
        <v>5269</v>
      </c>
      <c r="T2146" s="2">
        <v>229</v>
      </c>
    </row>
    <row r="2147" spans="1:20">
      <c r="A2147" s="2" t="s">
        <v>4955</v>
      </c>
      <c r="B2147" s="2" t="s">
        <v>1755</v>
      </c>
      <c r="C2147" s="2" t="s">
        <v>75</v>
      </c>
      <c r="D2147" s="2" t="s">
        <v>97</v>
      </c>
      <c r="E2147" s="2">
        <v>215.8</v>
      </c>
      <c r="F2147" s="2">
        <v>215.3</v>
      </c>
      <c r="G2147" s="2">
        <v>211.2</v>
      </c>
      <c r="H2147" s="2">
        <v>219.7</v>
      </c>
      <c r="I2147" s="2">
        <v>388.5</v>
      </c>
      <c r="J2147" s="2">
        <v>516.79999999999995</v>
      </c>
      <c r="K2147" s="2">
        <v>763.8</v>
      </c>
      <c r="L2147" s="2">
        <v>989.4</v>
      </c>
      <c r="M2147" s="2">
        <v>1082.5</v>
      </c>
      <c r="N2147" s="2">
        <v>1091.5</v>
      </c>
      <c r="O2147" s="2">
        <v>1103.8</v>
      </c>
      <c r="P2147" s="2">
        <v>1179.3</v>
      </c>
      <c r="Q2147" s="2">
        <v>1186.4000000000001</v>
      </c>
      <c r="R2147" s="2">
        <v>159.1</v>
      </c>
      <c r="S2147" s="2" t="s">
        <v>5269</v>
      </c>
      <c r="T2147" s="2">
        <v>159.1</v>
      </c>
    </row>
    <row r="2148" spans="1:20">
      <c r="A2148" s="2" t="s">
        <v>4956</v>
      </c>
      <c r="B2148" s="2" t="s">
        <v>980</v>
      </c>
      <c r="C2148" s="2" t="s">
        <v>75</v>
      </c>
      <c r="D2148" s="2" t="s">
        <v>97</v>
      </c>
      <c r="E2148" s="2">
        <v>432.1</v>
      </c>
      <c r="F2148" s="2">
        <v>430.3</v>
      </c>
      <c r="G2148" s="2">
        <v>435.7</v>
      </c>
      <c r="H2148" s="2">
        <v>448.9</v>
      </c>
      <c r="I2148" s="2">
        <v>430.9</v>
      </c>
      <c r="J2148" s="2">
        <v>431.7</v>
      </c>
      <c r="K2148" s="2">
        <v>428.8</v>
      </c>
      <c r="L2148" s="2">
        <v>465.8</v>
      </c>
      <c r="M2148" s="2">
        <v>556.79999999999995</v>
      </c>
      <c r="N2148" s="2">
        <v>565.9</v>
      </c>
      <c r="O2148" s="2">
        <v>578.4</v>
      </c>
      <c r="P2148" s="2">
        <v>675.7</v>
      </c>
      <c r="Q2148" s="2">
        <v>681.9</v>
      </c>
      <c r="R2148" s="2"/>
      <c r="S2148" s="2" t="s">
        <v>152</v>
      </c>
      <c r="T2148" s="2">
        <v>428.8</v>
      </c>
    </row>
    <row r="2149" spans="1:20">
      <c r="A2149" s="2" t="s">
        <v>4957</v>
      </c>
      <c r="B2149" s="2" t="s">
        <v>2613</v>
      </c>
      <c r="C2149" s="2" t="s">
        <v>75</v>
      </c>
      <c r="D2149" s="2" t="s">
        <v>97</v>
      </c>
      <c r="E2149" s="2">
        <v>194.1</v>
      </c>
      <c r="F2149" s="2">
        <v>194.9</v>
      </c>
      <c r="G2149" s="2">
        <v>187.3</v>
      </c>
      <c r="H2149" s="2">
        <v>192.4</v>
      </c>
      <c r="I2149" s="2">
        <v>388.3</v>
      </c>
      <c r="J2149" s="2">
        <v>521.79999999999995</v>
      </c>
      <c r="K2149" s="2">
        <v>770.3</v>
      </c>
      <c r="L2149" s="2">
        <v>999</v>
      </c>
      <c r="M2149" s="2">
        <v>1091</v>
      </c>
      <c r="N2149" s="2">
        <v>1100.2</v>
      </c>
      <c r="O2149" s="2">
        <v>1112.9000000000001</v>
      </c>
      <c r="P2149" s="2">
        <v>1193.9000000000001</v>
      </c>
      <c r="Q2149" s="2">
        <v>1200.9000000000001</v>
      </c>
      <c r="R2149" s="2">
        <v>133.9</v>
      </c>
      <c r="S2149" s="2" t="s">
        <v>5269</v>
      </c>
      <c r="T2149" s="2">
        <v>133.9</v>
      </c>
    </row>
    <row r="2150" spans="1:20">
      <c r="A2150" s="2" t="s">
        <v>4958</v>
      </c>
      <c r="B2150" s="2" t="s">
        <v>2614</v>
      </c>
      <c r="C2150" s="2" t="s">
        <v>75</v>
      </c>
      <c r="D2150" s="2" t="s">
        <v>97</v>
      </c>
      <c r="E2150" s="2">
        <v>597.1</v>
      </c>
      <c r="F2150" s="2">
        <v>597.9</v>
      </c>
      <c r="G2150" s="2">
        <v>589.9</v>
      </c>
      <c r="H2150" s="2">
        <v>593.6</v>
      </c>
      <c r="I2150" s="2">
        <v>781.4</v>
      </c>
      <c r="J2150" s="2">
        <v>907.8</v>
      </c>
      <c r="K2150" s="2">
        <v>1152.4000000000001</v>
      </c>
      <c r="L2150" s="2">
        <v>1373.5</v>
      </c>
      <c r="M2150" s="2">
        <v>1467.3</v>
      </c>
      <c r="N2150" s="2">
        <v>1476.3</v>
      </c>
      <c r="O2150" s="2">
        <v>1487.9</v>
      </c>
      <c r="P2150" s="2">
        <v>1554.1</v>
      </c>
      <c r="Q2150" s="2">
        <v>1561.3</v>
      </c>
      <c r="R2150" s="2">
        <v>536.5</v>
      </c>
      <c r="S2150" s="2" t="s">
        <v>5269</v>
      </c>
      <c r="T2150" s="2">
        <v>536.5</v>
      </c>
    </row>
    <row r="2151" spans="1:20">
      <c r="A2151" s="2" t="s">
        <v>4959</v>
      </c>
      <c r="B2151" s="2" t="s">
        <v>2616</v>
      </c>
      <c r="C2151" s="2" t="s">
        <v>75</v>
      </c>
      <c r="D2151" s="2" t="s">
        <v>97</v>
      </c>
      <c r="E2151" s="2">
        <v>66</v>
      </c>
      <c r="F2151" s="2">
        <v>69.7</v>
      </c>
      <c r="G2151" s="2">
        <v>55.4</v>
      </c>
      <c r="H2151" s="2">
        <v>56.8</v>
      </c>
      <c r="I2151" s="2">
        <v>290.3</v>
      </c>
      <c r="J2151" s="2">
        <v>427.1</v>
      </c>
      <c r="K2151" s="2">
        <v>670.8</v>
      </c>
      <c r="L2151" s="2">
        <v>901.9</v>
      </c>
      <c r="M2151" s="2">
        <v>990.8</v>
      </c>
      <c r="N2151" s="2">
        <v>999.9</v>
      </c>
      <c r="O2151" s="2">
        <v>1013.4</v>
      </c>
      <c r="P2151" s="2">
        <v>1105.3</v>
      </c>
      <c r="Q2151" s="2">
        <v>1112</v>
      </c>
      <c r="R2151" s="2">
        <v>12.2</v>
      </c>
      <c r="S2151" s="2" t="s">
        <v>5269</v>
      </c>
      <c r="T2151" s="2">
        <v>12.2</v>
      </c>
    </row>
    <row r="2152" spans="1:20">
      <c r="A2152" s="2" t="s">
        <v>4960</v>
      </c>
      <c r="B2152" s="2" t="s">
        <v>985</v>
      </c>
      <c r="C2152" s="2" t="s">
        <v>75</v>
      </c>
      <c r="D2152" s="2" t="s">
        <v>97</v>
      </c>
      <c r="E2152" s="2">
        <v>231.3</v>
      </c>
      <c r="F2152" s="2">
        <v>231.9</v>
      </c>
      <c r="G2152" s="2">
        <v>232.1</v>
      </c>
      <c r="H2152" s="2">
        <v>239.7</v>
      </c>
      <c r="I2152" s="2">
        <v>282.8</v>
      </c>
      <c r="J2152" s="2">
        <v>340.2</v>
      </c>
      <c r="K2152" s="2">
        <v>497.1</v>
      </c>
      <c r="L2152" s="2">
        <v>712.6</v>
      </c>
      <c r="M2152" s="2">
        <v>791.1</v>
      </c>
      <c r="N2152" s="2">
        <v>799.9</v>
      </c>
      <c r="O2152" s="2">
        <v>814.3</v>
      </c>
      <c r="P2152" s="2">
        <v>922.8</v>
      </c>
      <c r="Q2152" s="2">
        <v>928.9</v>
      </c>
      <c r="R2152" s="2"/>
      <c r="S2152" s="2" t="s">
        <v>128</v>
      </c>
      <c r="T2152" s="2">
        <v>231.3</v>
      </c>
    </row>
    <row r="2153" spans="1:20">
      <c r="A2153" s="2" t="s">
        <v>4961</v>
      </c>
      <c r="B2153" s="2" t="s">
        <v>987</v>
      </c>
      <c r="C2153" s="2" t="s">
        <v>75</v>
      </c>
      <c r="D2153" s="2" t="s">
        <v>97</v>
      </c>
      <c r="E2153" s="2">
        <v>501.4</v>
      </c>
      <c r="F2153" s="2">
        <v>499.7</v>
      </c>
      <c r="G2153" s="2">
        <v>504.9</v>
      </c>
      <c r="H2153" s="2">
        <v>517.79999999999995</v>
      </c>
      <c r="I2153" s="2">
        <v>500.9</v>
      </c>
      <c r="J2153" s="2">
        <v>501.8</v>
      </c>
      <c r="K2153" s="2">
        <v>498.7</v>
      </c>
      <c r="L2153" s="2">
        <v>500</v>
      </c>
      <c r="M2153" s="2">
        <v>502.4</v>
      </c>
      <c r="N2153" s="2">
        <v>505.2</v>
      </c>
      <c r="O2153" s="2">
        <v>509.5</v>
      </c>
      <c r="P2153" s="2">
        <v>624</v>
      </c>
      <c r="Q2153" s="2">
        <v>628.70000000000005</v>
      </c>
      <c r="R2153" s="2">
        <v>498.4</v>
      </c>
      <c r="S2153" s="2" t="s">
        <v>5269</v>
      </c>
      <c r="T2153" s="2">
        <v>498.4</v>
      </c>
    </row>
    <row r="2154" spans="1:20">
      <c r="A2154" s="2" t="s">
        <v>4962</v>
      </c>
      <c r="B2154" s="2" t="s">
        <v>2617</v>
      </c>
      <c r="C2154" s="2" t="s">
        <v>75</v>
      </c>
      <c r="D2154" s="2" t="s">
        <v>97</v>
      </c>
      <c r="E2154" s="2">
        <v>565.20000000000005</v>
      </c>
      <c r="F2154" s="2">
        <v>566.29999999999995</v>
      </c>
      <c r="G2154" s="2">
        <v>557.5</v>
      </c>
      <c r="H2154" s="2">
        <v>560.5</v>
      </c>
      <c r="I2154" s="2">
        <v>754.3</v>
      </c>
      <c r="J2154" s="2">
        <v>882.7</v>
      </c>
      <c r="K2154" s="2">
        <v>1128.5999999999999</v>
      </c>
      <c r="L2154" s="2">
        <v>1351.7</v>
      </c>
      <c r="M2154" s="2">
        <v>1445.3</v>
      </c>
      <c r="N2154" s="2">
        <v>1454.3</v>
      </c>
      <c r="O2154" s="2">
        <v>1466.2</v>
      </c>
      <c r="P2154" s="2">
        <v>1535.3</v>
      </c>
      <c r="Q2154" s="2">
        <v>1542.4</v>
      </c>
      <c r="R2154" s="2">
        <v>504.3</v>
      </c>
      <c r="S2154" s="2" t="s">
        <v>5269</v>
      </c>
      <c r="T2154" s="2">
        <v>504.3</v>
      </c>
    </row>
    <row r="2155" spans="1:20">
      <c r="A2155" s="2" t="s">
        <v>4963</v>
      </c>
      <c r="B2155" s="2" t="s">
        <v>1759</v>
      </c>
      <c r="C2155" s="2" t="s">
        <v>75</v>
      </c>
      <c r="D2155" s="2" t="s">
        <v>97</v>
      </c>
      <c r="E2155" s="2">
        <v>649.70000000000005</v>
      </c>
      <c r="F2155" s="2">
        <v>646</v>
      </c>
      <c r="G2155" s="2">
        <v>652.6</v>
      </c>
      <c r="H2155" s="2">
        <v>669.8</v>
      </c>
      <c r="I2155" s="2">
        <v>690.5</v>
      </c>
      <c r="J2155" s="2">
        <v>739.8</v>
      </c>
      <c r="K2155" s="2">
        <v>882.5</v>
      </c>
      <c r="L2155" s="2">
        <v>1017</v>
      </c>
      <c r="M2155" s="2">
        <v>1096</v>
      </c>
      <c r="N2155" s="2">
        <v>1102.5</v>
      </c>
      <c r="O2155" s="2">
        <v>1107.9000000000001</v>
      </c>
      <c r="P2155" s="2">
        <v>1113.8</v>
      </c>
      <c r="Q2155" s="2">
        <v>1119.9000000000001</v>
      </c>
      <c r="R2155" s="2">
        <v>619.1</v>
      </c>
      <c r="S2155" s="2" t="s">
        <v>5269</v>
      </c>
      <c r="T2155" s="2">
        <v>619.1</v>
      </c>
    </row>
    <row r="2156" spans="1:20">
      <c r="A2156" s="2" t="s">
        <v>4964</v>
      </c>
      <c r="B2156" s="2" t="s">
        <v>2619</v>
      </c>
      <c r="C2156" s="2" t="s">
        <v>75</v>
      </c>
      <c r="D2156" s="2" t="s">
        <v>97</v>
      </c>
      <c r="E2156" s="2">
        <v>546.9</v>
      </c>
      <c r="F2156" s="2">
        <v>547.79999999999995</v>
      </c>
      <c r="G2156" s="2">
        <v>539.5</v>
      </c>
      <c r="H2156" s="2">
        <v>543.20000000000005</v>
      </c>
      <c r="I2156" s="2">
        <v>732.9</v>
      </c>
      <c r="J2156" s="2">
        <v>860.3</v>
      </c>
      <c r="K2156" s="2">
        <v>1105.5</v>
      </c>
      <c r="L2156" s="2">
        <v>1327.8</v>
      </c>
      <c r="M2156" s="2">
        <v>1421.5</v>
      </c>
      <c r="N2156" s="2">
        <v>1430.5</v>
      </c>
      <c r="O2156" s="2">
        <v>1442.3</v>
      </c>
      <c r="P2156" s="2">
        <v>1510.3</v>
      </c>
      <c r="Q2156" s="2">
        <v>1517.4</v>
      </c>
      <c r="R2156" s="2">
        <v>486.2</v>
      </c>
      <c r="S2156" s="2" t="s">
        <v>5269</v>
      </c>
      <c r="T2156" s="2">
        <v>486.2</v>
      </c>
    </row>
    <row r="2157" spans="1:20">
      <c r="A2157" s="2" t="s">
        <v>4965</v>
      </c>
      <c r="B2157" s="2" t="s">
        <v>1761</v>
      </c>
      <c r="C2157" s="2" t="s">
        <v>75</v>
      </c>
      <c r="D2157" s="2" t="s">
        <v>97</v>
      </c>
      <c r="E2157" s="2">
        <v>563</v>
      </c>
      <c r="F2157" s="2">
        <v>559.29999999999995</v>
      </c>
      <c r="G2157" s="2">
        <v>566.70000000000005</v>
      </c>
      <c r="H2157" s="2">
        <v>584.29999999999995</v>
      </c>
      <c r="I2157" s="2">
        <v>589.20000000000005</v>
      </c>
      <c r="J2157" s="2">
        <v>628.70000000000005</v>
      </c>
      <c r="K2157" s="2">
        <v>757.8</v>
      </c>
      <c r="L2157" s="2">
        <v>887.5</v>
      </c>
      <c r="M2157" s="2">
        <v>966.4</v>
      </c>
      <c r="N2157" s="2">
        <v>972.9</v>
      </c>
      <c r="O2157" s="2">
        <v>978.4</v>
      </c>
      <c r="P2157" s="2">
        <v>986.1</v>
      </c>
      <c r="Q2157" s="2">
        <v>992.3</v>
      </c>
      <c r="R2157" s="2">
        <v>537.6</v>
      </c>
      <c r="S2157" s="2" t="s">
        <v>5269</v>
      </c>
      <c r="T2157" s="2">
        <v>537.6</v>
      </c>
    </row>
    <row r="2158" spans="1:20">
      <c r="A2158" s="2" t="s">
        <v>4966</v>
      </c>
      <c r="B2158" s="2" t="s">
        <v>2624</v>
      </c>
      <c r="C2158" s="2" t="s">
        <v>75</v>
      </c>
      <c r="D2158" s="2" t="s">
        <v>97</v>
      </c>
      <c r="E2158" s="2">
        <v>366.7</v>
      </c>
      <c r="F2158" s="2">
        <v>366.2</v>
      </c>
      <c r="G2158" s="2">
        <v>361.9</v>
      </c>
      <c r="H2158" s="2">
        <v>369.8</v>
      </c>
      <c r="I2158" s="2">
        <v>530.4</v>
      </c>
      <c r="J2158" s="2">
        <v>651.9</v>
      </c>
      <c r="K2158" s="2">
        <v>893.7</v>
      </c>
      <c r="L2158" s="2">
        <v>1112.8</v>
      </c>
      <c r="M2158" s="2">
        <v>1206.7</v>
      </c>
      <c r="N2158" s="2">
        <v>1215.5999999999999</v>
      </c>
      <c r="O2158" s="2">
        <v>1227.0999999999999</v>
      </c>
      <c r="P2158" s="2">
        <v>1292.5999999999999</v>
      </c>
      <c r="Q2158" s="2">
        <v>1299.7</v>
      </c>
      <c r="R2158" s="2">
        <v>309.5</v>
      </c>
      <c r="S2158" s="2" t="s">
        <v>5269</v>
      </c>
      <c r="T2158" s="2">
        <v>309.5</v>
      </c>
    </row>
    <row r="2159" spans="1:20">
      <c r="A2159" s="2" t="s">
        <v>4967</v>
      </c>
      <c r="B2159" s="2" t="s">
        <v>2625</v>
      </c>
      <c r="C2159" s="2" t="s">
        <v>75</v>
      </c>
      <c r="D2159" s="2" t="s">
        <v>97</v>
      </c>
      <c r="E2159" s="2">
        <v>751.3</v>
      </c>
      <c r="F2159" s="2">
        <v>751</v>
      </c>
      <c r="G2159" s="2">
        <v>745.8</v>
      </c>
      <c r="H2159" s="2">
        <v>752.6</v>
      </c>
      <c r="I2159" s="2">
        <v>913.4</v>
      </c>
      <c r="J2159" s="2">
        <v>1029.9000000000001</v>
      </c>
      <c r="K2159" s="2">
        <v>1265</v>
      </c>
      <c r="L2159" s="2">
        <v>1475.1</v>
      </c>
      <c r="M2159" s="2">
        <v>1568.8</v>
      </c>
      <c r="N2159" s="2">
        <v>1577.4</v>
      </c>
      <c r="O2159" s="2">
        <v>1587.9</v>
      </c>
      <c r="P2159" s="2">
        <v>1640.5</v>
      </c>
      <c r="Q2159" s="2">
        <v>1647.6</v>
      </c>
      <c r="R2159" s="2">
        <v>692.9</v>
      </c>
      <c r="S2159" s="2" t="s">
        <v>5269</v>
      </c>
      <c r="T2159" s="2">
        <v>692.9</v>
      </c>
    </row>
    <row r="2160" spans="1:20">
      <c r="A2160" s="2" t="s">
        <v>4968</v>
      </c>
      <c r="B2160" s="2" t="s">
        <v>992</v>
      </c>
      <c r="C2160" s="2" t="s">
        <v>75</v>
      </c>
      <c r="D2160" s="2" t="s">
        <v>97</v>
      </c>
      <c r="E2160" s="2">
        <v>461.9</v>
      </c>
      <c r="F2160" s="2">
        <v>460.1</v>
      </c>
      <c r="G2160" s="2">
        <v>465.5</v>
      </c>
      <c r="H2160" s="2">
        <v>478.7</v>
      </c>
      <c r="I2160" s="2">
        <v>460.4</v>
      </c>
      <c r="J2160" s="2">
        <v>461</v>
      </c>
      <c r="K2160" s="2">
        <v>458.5</v>
      </c>
      <c r="L2160" s="2">
        <v>458.6</v>
      </c>
      <c r="M2160" s="2">
        <v>530.5</v>
      </c>
      <c r="N2160" s="2">
        <v>539.1</v>
      </c>
      <c r="O2160" s="2">
        <v>550.4</v>
      </c>
      <c r="P2160" s="2">
        <v>647.6</v>
      </c>
      <c r="Q2160" s="2">
        <v>653.5</v>
      </c>
      <c r="R2160" s="2">
        <v>458.5</v>
      </c>
      <c r="S2160" s="2" t="s">
        <v>152</v>
      </c>
      <c r="T2160" s="2">
        <v>458.5</v>
      </c>
    </row>
    <row r="2161" spans="1:20">
      <c r="A2161" s="2" t="s">
        <v>4969</v>
      </c>
      <c r="B2161" s="2" t="s">
        <v>2627</v>
      </c>
      <c r="C2161" s="2" t="s">
        <v>75</v>
      </c>
      <c r="D2161" s="2" t="s">
        <v>97</v>
      </c>
      <c r="E2161" s="2">
        <v>398</v>
      </c>
      <c r="F2161" s="2">
        <v>399.8</v>
      </c>
      <c r="G2161" s="2">
        <v>389.4</v>
      </c>
      <c r="H2161" s="2">
        <v>390.7</v>
      </c>
      <c r="I2161" s="2">
        <v>599.20000000000005</v>
      </c>
      <c r="J2161" s="2">
        <v>732.1</v>
      </c>
      <c r="K2161" s="2">
        <v>980.5</v>
      </c>
      <c r="L2161" s="2">
        <v>1208.2</v>
      </c>
      <c r="M2161" s="2">
        <v>1300.7</v>
      </c>
      <c r="N2161" s="2">
        <v>1309.8</v>
      </c>
      <c r="O2161" s="2">
        <v>1322.4</v>
      </c>
      <c r="P2161" s="2">
        <v>1400.1</v>
      </c>
      <c r="Q2161" s="2">
        <v>1407.2</v>
      </c>
      <c r="R2161" s="2">
        <v>336.7</v>
      </c>
      <c r="S2161" s="2" t="s">
        <v>5269</v>
      </c>
      <c r="T2161" s="2">
        <v>336.7</v>
      </c>
    </row>
    <row r="2162" spans="1:20">
      <c r="A2162" s="2" t="s">
        <v>4970</v>
      </c>
      <c r="B2162" s="2" t="s">
        <v>2628</v>
      </c>
      <c r="C2162" s="2" t="s">
        <v>75</v>
      </c>
      <c r="D2162" s="2" t="s">
        <v>97</v>
      </c>
      <c r="E2162" s="2">
        <v>53</v>
      </c>
      <c r="F2162" s="2">
        <v>58.8</v>
      </c>
      <c r="G2162" s="2">
        <v>40.6</v>
      </c>
      <c r="H2162" s="2">
        <v>32.700000000000003</v>
      </c>
      <c r="I2162" s="2">
        <v>278.3</v>
      </c>
      <c r="J2162" s="2">
        <v>413.8</v>
      </c>
      <c r="K2162" s="2">
        <v>654.70000000000005</v>
      </c>
      <c r="L2162" s="2">
        <v>885.7</v>
      </c>
      <c r="M2162" s="2">
        <v>973.7</v>
      </c>
      <c r="N2162" s="2">
        <v>982.8</v>
      </c>
      <c r="O2162" s="2">
        <v>996.4</v>
      </c>
      <c r="P2162" s="2">
        <v>1090.4000000000001</v>
      </c>
      <c r="Q2162" s="2">
        <v>1097.0999999999999</v>
      </c>
      <c r="R2162" s="2">
        <v>28.3</v>
      </c>
      <c r="S2162" s="2" t="s">
        <v>5269</v>
      </c>
      <c r="T2162" s="2">
        <v>28.3</v>
      </c>
    </row>
    <row r="2163" spans="1:20">
      <c r="A2163" s="2" t="s">
        <v>4971</v>
      </c>
      <c r="B2163" s="2" t="s">
        <v>2629</v>
      </c>
      <c r="C2163" s="2" t="s">
        <v>75</v>
      </c>
      <c r="D2163" s="2" t="s">
        <v>97</v>
      </c>
      <c r="E2163" s="2">
        <v>448.3</v>
      </c>
      <c r="F2163" s="2">
        <v>447</v>
      </c>
      <c r="G2163" s="2">
        <v>445</v>
      </c>
      <c r="H2163" s="2">
        <v>455.1</v>
      </c>
      <c r="I2163" s="2">
        <v>590.70000000000005</v>
      </c>
      <c r="J2163" s="2">
        <v>702.3</v>
      </c>
      <c r="K2163" s="2">
        <v>934.7</v>
      </c>
      <c r="L2163" s="2">
        <v>1144.5</v>
      </c>
      <c r="M2163" s="2">
        <v>1238.2</v>
      </c>
      <c r="N2163" s="2">
        <v>1246.9000000000001</v>
      </c>
      <c r="O2163" s="2">
        <v>1257.5</v>
      </c>
      <c r="P2163" s="2">
        <v>1312.6</v>
      </c>
      <c r="Q2163" s="2">
        <v>1319.7</v>
      </c>
      <c r="R2163" s="2">
        <v>394.3</v>
      </c>
      <c r="S2163" s="2" t="s">
        <v>5269</v>
      </c>
      <c r="T2163" s="2">
        <v>394.3</v>
      </c>
    </row>
    <row r="2164" spans="1:20">
      <c r="A2164" s="2" t="s">
        <v>4972</v>
      </c>
      <c r="B2164" s="2" t="s">
        <v>993</v>
      </c>
      <c r="C2164" s="2" t="s">
        <v>75</v>
      </c>
      <c r="D2164" s="2" t="s">
        <v>97</v>
      </c>
      <c r="E2164" s="2">
        <v>513.79999999999995</v>
      </c>
      <c r="F2164" s="2">
        <v>514.5</v>
      </c>
      <c r="G2164" s="2">
        <v>514.5</v>
      </c>
      <c r="H2164" s="2">
        <v>521.29999999999995</v>
      </c>
      <c r="I2164" s="2">
        <v>549.70000000000005</v>
      </c>
      <c r="J2164" s="2">
        <v>572.4</v>
      </c>
      <c r="K2164" s="2">
        <v>604.4</v>
      </c>
      <c r="L2164" s="2">
        <v>694.5</v>
      </c>
      <c r="M2164" s="2">
        <v>720.9</v>
      </c>
      <c r="N2164" s="2">
        <v>725.9</v>
      </c>
      <c r="O2164" s="2">
        <v>737.8</v>
      </c>
      <c r="P2164" s="2">
        <v>855.4</v>
      </c>
      <c r="Q2164" s="2">
        <v>858.7</v>
      </c>
      <c r="R2164" s="2"/>
      <c r="S2164" s="2" t="s">
        <v>128</v>
      </c>
      <c r="T2164" s="2">
        <v>513.79999999999995</v>
      </c>
    </row>
    <row r="2165" spans="1:20">
      <c r="A2165" s="2" t="s">
        <v>4973</v>
      </c>
      <c r="B2165" s="2" t="s">
        <v>1763</v>
      </c>
      <c r="C2165" s="2" t="s">
        <v>75</v>
      </c>
      <c r="D2165" s="2" t="s">
        <v>97</v>
      </c>
      <c r="E2165" s="2">
        <v>276.10000000000002</v>
      </c>
      <c r="F2165" s="2">
        <v>274.2</v>
      </c>
      <c r="G2165" s="2">
        <v>274</v>
      </c>
      <c r="H2165" s="2">
        <v>286.10000000000002</v>
      </c>
      <c r="I2165" s="2">
        <v>413.3</v>
      </c>
      <c r="J2165" s="2">
        <v>528.70000000000005</v>
      </c>
      <c r="K2165" s="2">
        <v>767.2</v>
      </c>
      <c r="L2165" s="2">
        <v>984.5</v>
      </c>
      <c r="M2165" s="2">
        <v>1078.4000000000001</v>
      </c>
      <c r="N2165" s="2">
        <v>1087.3</v>
      </c>
      <c r="O2165" s="2">
        <v>1098.7</v>
      </c>
      <c r="P2165" s="2">
        <v>1163.5999999999999</v>
      </c>
      <c r="Q2165" s="2">
        <v>1170.7</v>
      </c>
      <c r="R2165" s="2">
        <v>225.7</v>
      </c>
      <c r="S2165" s="2" t="s">
        <v>5269</v>
      </c>
      <c r="T2165" s="2">
        <v>225.7</v>
      </c>
    </row>
    <row r="2166" spans="1:20">
      <c r="A2166" s="2" t="s">
        <v>4974</v>
      </c>
      <c r="B2166" s="2" t="s">
        <v>2638</v>
      </c>
      <c r="C2166" s="2" t="s">
        <v>75</v>
      </c>
      <c r="D2166" s="2" t="s">
        <v>97</v>
      </c>
      <c r="E2166" s="2">
        <v>47.3</v>
      </c>
      <c r="F2166" s="2">
        <v>51.6</v>
      </c>
      <c r="G2166" s="2">
        <v>36.5</v>
      </c>
      <c r="H2166" s="2">
        <v>44.9</v>
      </c>
      <c r="I2166" s="2">
        <v>273.10000000000002</v>
      </c>
      <c r="J2166" s="2">
        <v>409.6</v>
      </c>
      <c r="K2166" s="2">
        <v>652.4</v>
      </c>
      <c r="L2166" s="2">
        <v>883.5</v>
      </c>
      <c r="M2166" s="2">
        <v>972.2</v>
      </c>
      <c r="N2166" s="2">
        <v>981.3</v>
      </c>
      <c r="O2166" s="2">
        <v>994.8</v>
      </c>
      <c r="P2166" s="2">
        <v>1087.3</v>
      </c>
      <c r="Q2166" s="2">
        <v>1094.0999999999999</v>
      </c>
      <c r="R2166" s="2">
        <v>17.7</v>
      </c>
      <c r="S2166" s="2" t="s">
        <v>5269</v>
      </c>
      <c r="T2166" s="2">
        <v>17.7</v>
      </c>
    </row>
    <row r="2167" spans="1:20">
      <c r="A2167" s="2" t="s">
        <v>4975</v>
      </c>
      <c r="B2167" s="2" t="s">
        <v>1768</v>
      </c>
      <c r="C2167" s="2" t="s">
        <v>75</v>
      </c>
      <c r="D2167" s="2" t="s">
        <v>97</v>
      </c>
      <c r="E2167" s="2">
        <v>512.1</v>
      </c>
      <c r="F2167" s="2">
        <v>508.5</v>
      </c>
      <c r="G2167" s="2">
        <v>516.5</v>
      </c>
      <c r="H2167" s="2">
        <v>534</v>
      </c>
      <c r="I2167" s="2">
        <v>519.20000000000005</v>
      </c>
      <c r="J2167" s="2">
        <v>541.5</v>
      </c>
      <c r="K2167" s="2">
        <v>638</v>
      </c>
      <c r="L2167" s="2">
        <v>750</v>
      </c>
      <c r="M2167" s="2">
        <v>826.2</v>
      </c>
      <c r="N2167" s="2">
        <v>832.5</v>
      </c>
      <c r="O2167" s="2">
        <v>837.7</v>
      </c>
      <c r="P2167" s="2">
        <v>844.6</v>
      </c>
      <c r="Q2167" s="2">
        <v>850.9</v>
      </c>
      <c r="R2167" s="2">
        <v>494.4</v>
      </c>
      <c r="S2167" s="2" t="s">
        <v>5269</v>
      </c>
      <c r="T2167" s="2">
        <v>494.4</v>
      </c>
    </row>
    <row r="2168" spans="1:20">
      <c r="A2168" s="2" t="s">
        <v>4976</v>
      </c>
      <c r="B2168" s="2" t="s">
        <v>1770</v>
      </c>
      <c r="C2168" s="2" t="s">
        <v>75</v>
      </c>
      <c r="D2168" s="2" t="s">
        <v>97</v>
      </c>
      <c r="E2168" s="2">
        <v>47.4</v>
      </c>
      <c r="F2168" s="2">
        <v>46.2</v>
      </c>
      <c r="G2168" s="2">
        <v>46.7</v>
      </c>
      <c r="H2168" s="2">
        <v>62.9</v>
      </c>
      <c r="I2168" s="2">
        <v>259.10000000000002</v>
      </c>
      <c r="J2168" s="2">
        <v>396.2</v>
      </c>
      <c r="K2168" s="2">
        <v>641.1</v>
      </c>
      <c r="L2168" s="2">
        <v>872.2</v>
      </c>
      <c r="M2168" s="2">
        <v>961.6</v>
      </c>
      <c r="N2168" s="2">
        <v>970.7</v>
      </c>
      <c r="O2168" s="2">
        <v>984.1</v>
      </c>
      <c r="P2168" s="2">
        <v>1074.7</v>
      </c>
      <c r="Q2168" s="2">
        <v>1081.5</v>
      </c>
      <c r="R2168" s="2">
        <v>22.2</v>
      </c>
      <c r="S2168" s="2" t="s">
        <v>5269</v>
      </c>
      <c r="T2168" s="2">
        <v>22.2</v>
      </c>
    </row>
    <row r="2169" spans="1:20">
      <c r="A2169" s="2" t="s">
        <v>4977</v>
      </c>
      <c r="B2169" s="2" t="s">
        <v>2644</v>
      </c>
      <c r="C2169" s="2" t="s">
        <v>75</v>
      </c>
      <c r="D2169" s="2" t="s">
        <v>97</v>
      </c>
      <c r="E2169" s="2">
        <v>364.5</v>
      </c>
      <c r="F2169" s="2">
        <v>363.9</v>
      </c>
      <c r="G2169" s="2">
        <v>359.6</v>
      </c>
      <c r="H2169" s="2">
        <v>367.5</v>
      </c>
      <c r="I2169" s="2">
        <v>528.4</v>
      </c>
      <c r="J2169" s="2">
        <v>650.1</v>
      </c>
      <c r="K2169" s="2">
        <v>892</v>
      </c>
      <c r="L2169" s="2">
        <v>1111.3</v>
      </c>
      <c r="M2169" s="2">
        <v>1205.2</v>
      </c>
      <c r="N2169" s="2">
        <v>1214.0999999999999</v>
      </c>
      <c r="O2169" s="2">
        <v>1225.5999999999999</v>
      </c>
      <c r="P2169" s="2">
        <v>1291.2</v>
      </c>
      <c r="Q2169" s="2">
        <v>1298.4000000000001</v>
      </c>
      <c r="R2169" s="2">
        <v>307.2</v>
      </c>
      <c r="S2169" s="2" t="s">
        <v>5269</v>
      </c>
      <c r="T2169" s="2">
        <v>307.2</v>
      </c>
    </row>
    <row r="2170" spans="1:20">
      <c r="A2170" s="2" t="s">
        <v>4978</v>
      </c>
      <c r="B2170" s="2" t="s">
        <v>1007</v>
      </c>
      <c r="C2170" s="2" t="s">
        <v>75</v>
      </c>
      <c r="D2170" s="2" t="s">
        <v>97</v>
      </c>
      <c r="E2170" s="2">
        <v>168.7</v>
      </c>
      <c r="F2170" s="2">
        <v>172.7</v>
      </c>
      <c r="G2170" s="2">
        <v>163.6</v>
      </c>
      <c r="H2170" s="2">
        <v>161.5</v>
      </c>
      <c r="I2170" s="2">
        <v>316.39999999999998</v>
      </c>
      <c r="J2170" s="2">
        <v>424.4</v>
      </c>
      <c r="K2170" s="2">
        <v>627.20000000000005</v>
      </c>
      <c r="L2170" s="2">
        <v>848.5</v>
      </c>
      <c r="M2170" s="2">
        <v>928</v>
      </c>
      <c r="N2170" s="2">
        <v>936.9</v>
      </c>
      <c r="O2170" s="2">
        <v>951.2</v>
      </c>
      <c r="P2170" s="2">
        <v>1058.5999999999999</v>
      </c>
      <c r="Q2170" s="2">
        <v>1064.8</v>
      </c>
      <c r="R2170" s="2"/>
      <c r="S2170" s="2" t="s">
        <v>139</v>
      </c>
      <c r="T2170" s="2">
        <v>161.5</v>
      </c>
    </row>
    <row r="2171" spans="1:20">
      <c r="A2171" s="2" t="s">
        <v>4979</v>
      </c>
      <c r="B2171" s="2" t="s">
        <v>1772</v>
      </c>
      <c r="C2171" s="2" t="s">
        <v>75</v>
      </c>
      <c r="D2171" s="2" t="s">
        <v>97</v>
      </c>
      <c r="E2171" s="2">
        <v>256.39999999999998</v>
      </c>
      <c r="F2171" s="2">
        <v>252.7</v>
      </c>
      <c r="G2171" s="2">
        <v>259.3</v>
      </c>
      <c r="H2171" s="2">
        <v>276.60000000000002</v>
      </c>
      <c r="I2171" s="2">
        <v>313.7</v>
      </c>
      <c r="J2171" s="2">
        <v>396.9</v>
      </c>
      <c r="K2171" s="2">
        <v>615.1</v>
      </c>
      <c r="L2171" s="2">
        <v>822.9</v>
      </c>
      <c r="M2171" s="2">
        <v>916.7</v>
      </c>
      <c r="N2171" s="2">
        <v>925.4</v>
      </c>
      <c r="O2171" s="2">
        <v>936.2</v>
      </c>
      <c r="P2171" s="2">
        <v>996.3</v>
      </c>
      <c r="Q2171" s="2">
        <v>1003.5</v>
      </c>
      <c r="R2171" s="2">
        <v>227.2</v>
      </c>
      <c r="S2171" s="2" t="s">
        <v>5269</v>
      </c>
      <c r="T2171" s="2">
        <v>227.2</v>
      </c>
    </row>
    <row r="2172" spans="1:20">
      <c r="A2172" s="2" t="s">
        <v>4980</v>
      </c>
      <c r="B2172" s="2" t="s">
        <v>2645</v>
      </c>
      <c r="C2172" s="2" t="s">
        <v>75</v>
      </c>
      <c r="D2172" s="2" t="s">
        <v>97</v>
      </c>
      <c r="E2172" s="2">
        <v>643.70000000000005</v>
      </c>
      <c r="F2172" s="2">
        <v>642.79999999999995</v>
      </c>
      <c r="G2172" s="2">
        <v>639.4</v>
      </c>
      <c r="H2172" s="2">
        <v>647.9</v>
      </c>
      <c r="I2172" s="2">
        <v>793.6</v>
      </c>
      <c r="J2172" s="2">
        <v>905.6</v>
      </c>
      <c r="K2172" s="2">
        <v>1136.5</v>
      </c>
      <c r="L2172" s="2">
        <v>1343</v>
      </c>
      <c r="M2172" s="2">
        <v>1436.5</v>
      </c>
      <c r="N2172" s="2">
        <v>1445</v>
      </c>
      <c r="O2172" s="2">
        <v>1455.2</v>
      </c>
      <c r="P2172" s="2">
        <v>1505.3</v>
      </c>
      <c r="Q2172" s="2">
        <v>1512.4</v>
      </c>
      <c r="R2172" s="2">
        <v>587.4</v>
      </c>
      <c r="S2172" s="2" t="s">
        <v>5269</v>
      </c>
      <c r="T2172" s="2">
        <v>587.4</v>
      </c>
    </row>
    <row r="2173" spans="1:20">
      <c r="A2173" s="2" t="s">
        <v>4981</v>
      </c>
      <c r="B2173" s="2" t="s">
        <v>2647</v>
      </c>
      <c r="C2173" s="2" t="s">
        <v>75</v>
      </c>
      <c r="D2173" s="2" t="s">
        <v>97</v>
      </c>
      <c r="E2173" s="2">
        <v>44.6</v>
      </c>
      <c r="F2173" s="2">
        <v>49.6</v>
      </c>
      <c r="G2173" s="2">
        <v>32.9</v>
      </c>
      <c r="H2173" s="2">
        <v>42.5</v>
      </c>
      <c r="I2173" s="2">
        <v>271</v>
      </c>
      <c r="J2173" s="2">
        <v>407.2</v>
      </c>
      <c r="K2173" s="2">
        <v>649.6</v>
      </c>
      <c r="L2173" s="2">
        <v>880.7</v>
      </c>
      <c r="M2173" s="2">
        <v>969.2</v>
      </c>
      <c r="N2173" s="2">
        <v>978.3</v>
      </c>
      <c r="O2173" s="2">
        <v>991.9</v>
      </c>
      <c r="P2173" s="2">
        <v>1084.7</v>
      </c>
      <c r="Q2173" s="2">
        <v>1091.4000000000001</v>
      </c>
      <c r="R2173" s="2">
        <v>21.7</v>
      </c>
      <c r="S2173" s="2" t="s">
        <v>5269</v>
      </c>
      <c r="T2173" s="2">
        <v>21.7</v>
      </c>
    </row>
    <row r="2174" spans="1:20">
      <c r="A2174" s="2" t="s">
        <v>4982</v>
      </c>
      <c r="B2174" s="2" t="s">
        <v>2652</v>
      </c>
      <c r="C2174" s="2" t="s">
        <v>75</v>
      </c>
      <c r="D2174" s="2" t="s">
        <v>97</v>
      </c>
      <c r="E2174" s="2">
        <v>596</v>
      </c>
      <c r="F2174" s="2">
        <v>596.79999999999995</v>
      </c>
      <c r="G2174" s="2">
        <v>588.70000000000005</v>
      </c>
      <c r="H2174" s="2">
        <v>592.4</v>
      </c>
      <c r="I2174" s="2">
        <v>780.7</v>
      </c>
      <c r="J2174" s="2">
        <v>907.3</v>
      </c>
      <c r="K2174" s="2">
        <v>1152</v>
      </c>
      <c r="L2174" s="2">
        <v>1373.4</v>
      </c>
      <c r="M2174" s="2">
        <v>1467.1</v>
      </c>
      <c r="N2174" s="2">
        <v>1476.1</v>
      </c>
      <c r="O2174" s="2">
        <v>1487.8</v>
      </c>
      <c r="P2174" s="2">
        <v>1554.2</v>
      </c>
      <c r="Q2174" s="2">
        <v>1561.3</v>
      </c>
      <c r="R2174" s="2">
        <v>535.29999999999995</v>
      </c>
      <c r="S2174" s="2" t="s">
        <v>5269</v>
      </c>
      <c r="T2174" s="2">
        <v>535.29999999999995</v>
      </c>
    </row>
    <row r="2175" spans="1:20">
      <c r="A2175" s="2" t="s">
        <v>4983</v>
      </c>
      <c r="B2175" s="2" t="s">
        <v>1776</v>
      </c>
      <c r="C2175" s="2" t="s">
        <v>75</v>
      </c>
      <c r="D2175" s="2" t="s">
        <v>97</v>
      </c>
      <c r="E2175" s="2">
        <v>175.9</v>
      </c>
      <c r="F2175" s="2">
        <v>175.4</v>
      </c>
      <c r="G2175" s="2">
        <v>171.2</v>
      </c>
      <c r="H2175" s="2">
        <v>180</v>
      </c>
      <c r="I2175" s="2">
        <v>354.1</v>
      </c>
      <c r="J2175" s="2">
        <v>485.1</v>
      </c>
      <c r="K2175" s="2">
        <v>733.2</v>
      </c>
      <c r="L2175" s="2">
        <v>960.6</v>
      </c>
      <c r="M2175" s="2">
        <v>1053.0999999999999</v>
      </c>
      <c r="N2175" s="2">
        <v>1062.2</v>
      </c>
      <c r="O2175" s="2">
        <v>1074.8</v>
      </c>
      <c r="P2175" s="2">
        <v>1153.5999999999999</v>
      </c>
      <c r="Q2175" s="2">
        <v>1160.7</v>
      </c>
      <c r="R2175" s="2">
        <v>119.3</v>
      </c>
      <c r="S2175" s="2" t="s">
        <v>5269</v>
      </c>
      <c r="T2175" s="2">
        <v>119.3</v>
      </c>
    </row>
    <row r="2176" spans="1:20">
      <c r="A2176" s="2" t="s">
        <v>4984</v>
      </c>
      <c r="B2176" s="2" t="s">
        <v>2657</v>
      </c>
      <c r="C2176" s="2" t="s">
        <v>75</v>
      </c>
      <c r="D2176" s="2" t="s">
        <v>97</v>
      </c>
      <c r="E2176" s="2">
        <v>52.8</v>
      </c>
      <c r="F2176" s="2">
        <v>58.7</v>
      </c>
      <c r="G2176" s="2">
        <v>41.4</v>
      </c>
      <c r="H2176" s="2">
        <v>34.6</v>
      </c>
      <c r="I2176" s="2">
        <v>275.3</v>
      </c>
      <c r="J2176" s="2">
        <v>410.4</v>
      </c>
      <c r="K2176" s="2">
        <v>650.29999999999995</v>
      </c>
      <c r="L2176" s="2">
        <v>881.2</v>
      </c>
      <c r="M2176" s="2">
        <v>969</v>
      </c>
      <c r="N2176" s="2">
        <v>978.1</v>
      </c>
      <c r="O2176" s="2">
        <v>991.7</v>
      </c>
      <c r="P2176" s="2">
        <v>1086.3</v>
      </c>
      <c r="Q2176" s="2">
        <v>1092.9000000000001</v>
      </c>
      <c r="R2176" s="2"/>
      <c r="S2176" s="2" t="s">
        <v>139</v>
      </c>
      <c r="T2176" s="2">
        <v>34.6</v>
      </c>
    </row>
    <row r="2177" spans="1:20">
      <c r="A2177" s="2" t="s">
        <v>4985</v>
      </c>
      <c r="B2177" s="2" t="s">
        <v>1017</v>
      </c>
      <c r="C2177" s="2" t="s">
        <v>75</v>
      </c>
      <c r="D2177" s="2" t="s">
        <v>97</v>
      </c>
      <c r="E2177" s="2">
        <v>34.6</v>
      </c>
      <c r="F2177" s="2">
        <v>38</v>
      </c>
      <c r="G2177" s="2">
        <v>37.6</v>
      </c>
      <c r="H2177" s="2">
        <v>53.7</v>
      </c>
      <c r="I2177" s="2">
        <v>254.6</v>
      </c>
      <c r="J2177" s="2">
        <v>390.6</v>
      </c>
      <c r="K2177" s="2">
        <v>632.70000000000005</v>
      </c>
      <c r="L2177" s="2">
        <v>863.8</v>
      </c>
      <c r="M2177" s="2">
        <v>952.4</v>
      </c>
      <c r="N2177" s="2">
        <v>961.5</v>
      </c>
      <c r="O2177" s="2">
        <v>975</v>
      </c>
      <c r="P2177" s="2">
        <v>1067.9000000000001</v>
      </c>
      <c r="Q2177" s="2">
        <v>1074.5999999999999</v>
      </c>
      <c r="R2177" s="2"/>
      <c r="S2177" s="2" t="s">
        <v>128</v>
      </c>
      <c r="T2177" s="2">
        <v>34.6</v>
      </c>
    </row>
    <row r="2178" spans="1:20">
      <c r="A2178" s="2" t="s">
        <v>4986</v>
      </c>
      <c r="B2178" s="2" t="s">
        <v>2662</v>
      </c>
      <c r="C2178" s="2" t="s">
        <v>75</v>
      </c>
      <c r="D2178" s="2" t="s">
        <v>97</v>
      </c>
      <c r="E2178" s="2">
        <v>573.70000000000005</v>
      </c>
      <c r="F2178" s="2">
        <v>573.4</v>
      </c>
      <c r="G2178" s="2">
        <v>568.5</v>
      </c>
      <c r="H2178" s="2">
        <v>575.70000000000005</v>
      </c>
      <c r="I2178" s="2">
        <v>735.8</v>
      </c>
      <c r="J2178" s="2">
        <v>853.7</v>
      </c>
      <c r="K2178" s="2">
        <v>1091</v>
      </c>
      <c r="L2178" s="2">
        <v>1304.3</v>
      </c>
      <c r="M2178" s="2">
        <v>1398.2</v>
      </c>
      <c r="N2178" s="2">
        <v>1406.9</v>
      </c>
      <c r="O2178" s="2">
        <v>1417.8</v>
      </c>
      <c r="P2178" s="2">
        <v>1474.9</v>
      </c>
      <c r="Q2178" s="2">
        <v>1482.1</v>
      </c>
      <c r="R2178" s="2">
        <v>515.79999999999995</v>
      </c>
      <c r="S2178" s="2" t="s">
        <v>5269</v>
      </c>
      <c r="T2178" s="2">
        <v>515.79999999999995</v>
      </c>
    </row>
    <row r="2179" spans="1:20">
      <c r="A2179" s="2" t="s">
        <v>4987</v>
      </c>
      <c r="B2179" s="2" t="s">
        <v>1018</v>
      </c>
      <c r="C2179" s="2" t="s">
        <v>75</v>
      </c>
      <c r="D2179" s="2" t="s">
        <v>97</v>
      </c>
      <c r="E2179" s="2">
        <v>41.3</v>
      </c>
      <c r="F2179" s="2">
        <v>47.2</v>
      </c>
      <c r="G2179" s="2">
        <v>33.200000000000003</v>
      </c>
      <c r="H2179" s="2">
        <v>43.7</v>
      </c>
      <c r="I2179" s="2">
        <v>264</v>
      </c>
      <c r="J2179" s="2">
        <v>399.5</v>
      </c>
      <c r="K2179" s="2">
        <v>640.6</v>
      </c>
      <c r="L2179" s="2">
        <v>871.6</v>
      </c>
      <c r="M2179" s="2">
        <v>959.7</v>
      </c>
      <c r="N2179" s="2">
        <v>968.9</v>
      </c>
      <c r="O2179" s="2">
        <v>982.5</v>
      </c>
      <c r="P2179" s="2">
        <v>1076.0999999999999</v>
      </c>
      <c r="Q2179" s="2">
        <v>1082.8</v>
      </c>
      <c r="R2179" s="2"/>
      <c r="S2179" s="2" t="s">
        <v>136</v>
      </c>
      <c r="T2179" s="2">
        <v>33.200000000000003</v>
      </c>
    </row>
    <row r="2180" spans="1:20">
      <c r="A2180" s="2" t="s">
        <v>4988</v>
      </c>
      <c r="B2180" s="2" t="s">
        <v>1023</v>
      </c>
      <c r="C2180" s="2" t="s">
        <v>75</v>
      </c>
      <c r="D2180" s="2" t="s">
        <v>97</v>
      </c>
      <c r="E2180" s="2">
        <v>495.6</v>
      </c>
      <c r="F2180" s="2">
        <v>494</v>
      </c>
      <c r="G2180" s="2">
        <v>499.1</v>
      </c>
      <c r="H2180" s="2">
        <v>511.8</v>
      </c>
      <c r="I2180" s="2">
        <v>495.8</v>
      </c>
      <c r="J2180" s="2">
        <v>497</v>
      </c>
      <c r="K2180" s="2">
        <v>493.5</v>
      </c>
      <c r="L2180" s="2">
        <v>496.9</v>
      </c>
      <c r="M2180" s="2">
        <v>493.4</v>
      </c>
      <c r="N2180" s="2">
        <v>500.1</v>
      </c>
      <c r="O2180" s="2">
        <v>513.6</v>
      </c>
      <c r="P2180" s="2">
        <v>633</v>
      </c>
      <c r="Q2180" s="2">
        <v>637.79999999999995</v>
      </c>
      <c r="R2180" s="2">
        <v>492.8</v>
      </c>
      <c r="S2180" s="2" t="s">
        <v>5269</v>
      </c>
      <c r="T2180" s="2">
        <v>492.8</v>
      </c>
    </row>
    <row r="2181" spans="1:20">
      <c r="A2181" s="2" t="s">
        <v>4989</v>
      </c>
      <c r="B2181" s="2" t="s">
        <v>1784</v>
      </c>
      <c r="C2181" s="2" t="s">
        <v>75</v>
      </c>
      <c r="D2181" s="2" t="s">
        <v>97</v>
      </c>
      <c r="E2181" s="2">
        <v>49.8</v>
      </c>
      <c r="F2181" s="2">
        <v>51.6</v>
      </c>
      <c r="G2181" s="2">
        <v>43.5</v>
      </c>
      <c r="H2181" s="2">
        <v>55.6</v>
      </c>
      <c r="I2181" s="2">
        <v>270.3</v>
      </c>
      <c r="J2181" s="2">
        <v>407.3</v>
      </c>
      <c r="K2181" s="2">
        <v>651.6</v>
      </c>
      <c r="L2181" s="2">
        <v>882.7</v>
      </c>
      <c r="M2181" s="2">
        <v>971.9</v>
      </c>
      <c r="N2181" s="2">
        <v>981</v>
      </c>
      <c r="O2181" s="2">
        <v>994.4</v>
      </c>
      <c r="P2181" s="2">
        <v>1085.5999999999999</v>
      </c>
      <c r="Q2181" s="2">
        <v>1092.4000000000001</v>
      </c>
      <c r="R2181" s="2">
        <v>12</v>
      </c>
      <c r="S2181" s="2" t="s">
        <v>5269</v>
      </c>
      <c r="T2181" s="2">
        <v>12</v>
      </c>
    </row>
    <row r="2182" spans="1:20">
      <c r="A2182" s="2" t="s">
        <v>4990</v>
      </c>
      <c r="B2182" s="2" t="s">
        <v>2671</v>
      </c>
      <c r="C2182" s="2" t="s">
        <v>75</v>
      </c>
      <c r="D2182" s="2" t="s">
        <v>97</v>
      </c>
      <c r="E2182" s="2">
        <v>397.6</v>
      </c>
      <c r="F2182" s="2">
        <v>399.3</v>
      </c>
      <c r="G2182" s="2">
        <v>388.9</v>
      </c>
      <c r="H2182" s="2">
        <v>390.3</v>
      </c>
      <c r="I2182" s="2">
        <v>598.5</v>
      </c>
      <c r="J2182" s="2">
        <v>731.4</v>
      </c>
      <c r="K2182" s="2">
        <v>979.7</v>
      </c>
      <c r="L2182" s="2">
        <v>1207.4000000000001</v>
      </c>
      <c r="M2182" s="2">
        <v>1299.9000000000001</v>
      </c>
      <c r="N2182" s="2">
        <v>1309</v>
      </c>
      <c r="O2182" s="2">
        <v>1321.5</v>
      </c>
      <c r="P2182" s="2">
        <v>1399.2</v>
      </c>
      <c r="Q2182" s="2">
        <v>1406.2</v>
      </c>
      <c r="R2182" s="2">
        <v>336.2</v>
      </c>
      <c r="S2182" s="2" t="s">
        <v>5269</v>
      </c>
      <c r="T2182" s="2">
        <v>336.2</v>
      </c>
    </row>
    <row r="2183" spans="1:20">
      <c r="A2183" s="2" t="s">
        <v>4991</v>
      </c>
      <c r="B2183" s="2" t="s">
        <v>2674</v>
      </c>
      <c r="C2183" s="2" t="s">
        <v>75</v>
      </c>
      <c r="D2183" s="2" t="s">
        <v>97</v>
      </c>
      <c r="E2183" s="2">
        <v>397.6</v>
      </c>
      <c r="F2183" s="2">
        <v>399.3</v>
      </c>
      <c r="G2183" s="2">
        <v>388.9</v>
      </c>
      <c r="H2183" s="2">
        <v>390.2</v>
      </c>
      <c r="I2183" s="2">
        <v>598.79999999999995</v>
      </c>
      <c r="J2183" s="2">
        <v>731.8</v>
      </c>
      <c r="K2183" s="2">
        <v>980.2</v>
      </c>
      <c r="L2183" s="2">
        <v>1207.9000000000001</v>
      </c>
      <c r="M2183" s="2">
        <v>1300.4000000000001</v>
      </c>
      <c r="N2183" s="2">
        <v>1309.5</v>
      </c>
      <c r="O2183" s="2">
        <v>1322.1</v>
      </c>
      <c r="P2183" s="2">
        <v>1399.9</v>
      </c>
      <c r="Q2183" s="2">
        <v>1407</v>
      </c>
      <c r="R2183" s="2">
        <v>336.2</v>
      </c>
      <c r="S2183" s="2" t="s">
        <v>5269</v>
      </c>
      <c r="T2183" s="2">
        <v>336.2</v>
      </c>
    </row>
    <row r="2184" spans="1:20">
      <c r="A2184" s="2" t="s">
        <v>4992</v>
      </c>
      <c r="B2184" s="2" t="s">
        <v>1790</v>
      </c>
      <c r="C2184" s="2" t="s">
        <v>75</v>
      </c>
      <c r="D2184" s="2" t="s">
        <v>97</v>
      </c>
      <c r="E2184" s="2">
        <v>325.7</v>
      </c>
      <c r="F2184" s="2">
        <v>322.5</v>
      </c>
      <c r="G2184" s="2">
        <v>330.3</v>
      </c>
      <c r="H2184" s="2">
        <v>346.9</v>
      </c>
      <c r="I2184" s="2">
        <v>322.7</v>
      </c>
      <c r="J2184" s="2">
        <v>336.4</v>
      </c>
      <c r="K2184" s="2">
        <v>459.5</v>
      </c>
      <c r="L2184" s="2">
        <v>644</v>
      </c>
      <c r="M2184" s="2">
        <v>737.2</v>
      </c>
      <c r="N2184" s="2">
        <v>745.7</v>
      </c>
      <c r="O2184" s="2">
        <v>755.9</v>
      </c>
      <c r="P2184" s="2">
        <v>815.2</v>
      </c>
      <c r="Q2184" s="2">
        <v>822.3</v>
      </c>
      <c r="R2184" s="2">
        <v>314.39999999999998</v>
      </c>
      <c r="S2184" s="2" t="s">
        <v>5269</v>
      </c>
      <c r="T2184" s="2">
        <v>314.39999999999998</v>
      </c>
    </row>
    <row r="2185" spans="1:20">
      <c r="A2185" s="2" t="s">
        <v>4993</v>
      </c>
      <c r="B2185" s="2" t="s">
        <v>1037</v>
      </c>
      <c r="C2185" s="2" t="s">
        <v>75</v>
      </c>
      <c r="D2185" s="2" t="s">
        <v>97</v>
      </c>
      <c r="E2185" s="2">
        <v>453.4</v>
      </c>
      <c r="F2185" s="2">
        <v>451.7</v>
      </c>
      <c r="G2185" s="2">
        <v>457</v>
      </c>
      <c r="H2185" s="2">
        <v>470</v>
      </c>
      <c r="I2185" s="2">
        <v>452.9</v>
      </c>
      <c r="J2185" s="2">
        <v>453.9</v>
      </c>
      <c r="K2185" s="2">
        <v>450.6</v>
      </c>
      <c r="L2185" s="2">
        <v>458.5</v>
      </c>
      <c r="M2185" s="2">
        <v>534.20000000000005</v>
      </c>
      <c r="N2185" s="2">
        <v>543.29999999999995</v>
      </c>
      <c r="O2185" s="2">
        <v>556</v>
      </c>
      <c r="P2185" s="2">
        <v>659.5</v>
      </c>
      <c r="Q2185" s="2">
        <v>665.3</v>
      </c>
      <c r="R2185" s="2"/>
      <c r="S2185" s="2" t="s">
        <v>152</v>
      </c>
      <c r="T2185" s="2">
        <v>450.6</v>
      </c>
    </row>
    <row r="2186" spans="1:20">
      <c r="A2186" s="2" t="s">
        <v>4994</v>
      </c>
      <c r="B2186" s="2" t="s">
        <v>1040</v>
      </c>
      <c r="C2186" s="2" t="s">
        <v>75</v>
      </c>
      <c r="D2186" s="2" t="s">
        <v>97</v>
      </c>
      <c r="E2186" s="2">
        <v>39</v>
      </c>
      <c r="F2186" s="2">
        <v>39.299999999999997</v>
      </c>
      <c r="G2186" s="2">
        <v>42.7</v>
      </c>
      <c r="H2186" s="2">
        <v>58.7</v>
      </c>
      <c r="I2186" s="2">
        <v>249.4</v>
      </c>
      <c r="J2186" s="2">
        <v>385.4</v>
      </c>
      <c r="K2186" s="2">
        <v>627.6</v>
      </c>
      <c r="L2186" s="2">
        <v>858.7</v>
      </c>
      <c r="M2186" s="2">
        <v>947.3</v>
      </c>
      <c r="N2186" s="2">
        <v>956.5</v>
      </c>
      <c r="O2186" s="2">
        <v>970</v>
      </c>
      <c r="P2186" s="2">
        <v>1062.7</v>
      </c>
      <c r="Q2186" s="2">
        <v>1069.4000000000001</v>
      </c>
      <c r="R2186" s="2"/>
      <c r="S2186" s="2" t="s">
        <v>128</v>
      </c>
      <c r="T2186" s="2">
        <v>39</v>
      </c>
    </row>
    <row r="2187" spans="1:20">
      <c r="A2187" s="2" t="s">
        <v>4995</v>
      </c>
      <c r="B2187" s="2" t="s">
        <v>1044</v>
      </c>
      <c r="C2187" s="2" t="s">
        <v>75</v>
      </c>
      <c r="D2187" s="2" t="s">
        <v>97</v>
      </c>
      <c r="E2187" s="2">
        <v>51.9</v>
      </c>
      <c r="F2187" s="2">
        <v>56</v>
      </c>
      <c r="G2187" s="2">
        <v>48.8</v>
      </c>
      <c r="H2187" s="2">
        <v>55.5</v>
      </c>
      <c r="I2187" s="2">
        <v>256.5</v>
      </c>
      <c r="J2187" s="2">
        <v>390.4</v>
      </c>
      <c r="K2187" s="2">
        <v>629.1</v>
      </c>
      <c r="L2187" s="2">
        <v>859.9</v>
      </c>
      <c r="M2187" s="2">
        <v>947.5</v>
      </c>
      <c r="N2187" s="2">
        <v>956.6</v>
      </c>
      <c r="O2187" s="2">
        <v>970.3</v>
      </c>
      <c r="P2187" s="2">
        <v>1065.3</v>
      </c>
      <c r="Q2187" s="2">
        <v>1072</v>
      </c>
      <c r="R2187" s="2"/>
      <c r="S2187" s="2" t="s">
        <v>136</v>
      </c>
      <c r="T2187" s="2">
        <v>48.8</v>
      </c>
    </row>
    <row r="2188" spans="1:20">
      <c r="A2188" s="2" t="s">
        <v>4996</v>
      </c>
      <c r="B2188" s="2" t="s">
        <v>1807</v>
      </c>
      <c r="C2188" s="2" t="s">
        <v>75</v>
      </c>
      <c r="D2188" s="2" t="s">
        <v>97</v>
      </c>
      <c r="E2188" s="2">
        <v>42.5</v>
      </c>
      <c r="F2188" s="2">
        <v>45.1</v>
      </c>
      <c r="G2188" s="2">
        <v>36.799999999999997</v>
      </c>
      <c r="H2188" s="2">
        <v>51.7</v>
      </c>
      <c r="I2188" s="2">
        <v>265.7</v>
      </c>
      <c r="J2188" s="2">
        <v>402.4</v>
      </c>
      <c r="K2188" s="2">
        <v>646.1</v>
      </c>
      <c r="L2188" s="2">
        <v>877.2</v>
      </c>
      <c r="M2188" s="2">
        <v>966.1</v>
      </c>
      <c r="N2188" s="2">
        <v>975.3</v>
      </c>
      <c r="O2188" s="2">
        <v>988.7</v>
      </c>
      <c r="P2188" s="2">
        <v>1080.5</v>
      </c>
      <c r="Q2188" s="2">
        <v>1087.3</v>
      </c>
      <c r="R2188" s="2">
        <v>18.899999999999999</v>
      </c>
      <c r="S2188" s="2" t="s">
        <v>5269</v>
      </c>
      <c r="T2188" s="2">
        <v>18.899999999999999</v>
      </c>
    </row>
    <row r="2189" spans="1:20">
      <c r="A2189" s="2" t="s">
        <v>4997</v>
      </c>
      <c r="B2189" s="2" t="s">
        <v>2693</v>
      </c>
      <c r="C2189" s="2" t="s">
        <v>75</v>
      </c>
      <c r="D2189" s="2" t="s">
        <v>97</v>
      </c>
      <c r="E2189" s="2">
        <v>285</v>
      </c>
      <c r="F2189" s="2">
        <v>286.8</v>
      </c>
      <c r="G2189" s="2">
        <v>276.3</v>
      </c>
      <c r="H2189" s="2">
        <v>277.7</v>
      </c>
      <c r="I2189" s="2">
        <v>488.8</v>
      </c>
      <c r="J2189" s="2">
        <v>623.20000000000005</v>
      </c>
      <c r="K2189" s="2">
        <v>871.7</v>
      </c>
      <c r="L2189" s="2">
        <v>1100.7</v>
      </c>
      <c r="M2189" s="2">
        <v>1192.5999999999999</v>
      </c>
      <c r="N2189" s="2">
        <v>1201.7</v>
      </c>
      <c r="O2189" s="2">
        <v>1214.5</v>
      </c>
      <c r="P2189" s="2">
        <v>1295.7</v>
      </c>
      <c r="Q2189" s="2">
        <v>1302.7</v>
      </c>
      <c r="R2189" s="2">
        <v>223.6</v>
      </c>
      <c r="S2189" s="2" t="s">
        <v>5269</v>
      </c>
      <c r="T2189" s="2">
        <v>223.6</v>
      </c>
    </row>
    <row r="2190" spans="1:20">
      <c r="A2190" s="2" t="s">
        <v>4998</v>
      </c>
      <c r="B2190" s="2" t="s">
        <v>1817</v>
      </c>
      <c r="C2190" s="2" t="s">
        <v>75</v>
      </c>
      <c r="D2190" s="2" t="s">
        <v>97</v>
      </c>
      <c r="E2190" s="2">
        <v>44.2</v>
      </c>
      <c r="F2190" s="2">
        <v>47</v>
      </c>
      <c r="G2190" s="2">
        <v>37.299999999999997</v>
      </c>
      <c r="H2190" s="2">
        <v>50.9</v>
      </c>
      <c r="I2190" s="2">
        <v>267.8</v>
      </c>
      <c r="J2190" s="2">
        <v>404.5</v>
      </c>
      <c r="K2190" s="2">
        <v>648.1</v>
      </c>
      <c r="L2190" s="2">
        <v>879.2</v>
      </c>
      <c r="M2190" s="2">
        <v>968.1</v>
      </c>
      <c r="N2190" s="2">
        <v>977.3</v>
      </c>
      <c r="O2190" s="2">
        <v>990.7</v>
      </c>
      <c r="P2190" s="2">
        <v>1082.5999999999999</v>
      </c>
      <c r="Q2190" s="2">
        <v>1089.3</v>
      </c>
      <c r="R2190" s="2">
        <v>17.2</v>
      </c>
      <c r="S2190" s="2" t="s">
        <v>5269</v>
      </c>
      <c r="T2190" s="2">
        <v>17.2</v>
      </c>
    </row>
    <row r="2191" spans="1:20">
      <c r="A2191" s="2" t="s">
        <v>4999</v>
      </c>
      <c r="B2191" s="2" t="s">
        <v>2699</v>
      </c>
      <c r="C2191" s="2" t="s">
        <v>75</v>
      </c>
      <c r="D2191" s="2" t="s">
        <v>97</v>
      </c>
      <c r="E2191" s="2">
        <v>370.7</v>
      </c>
      <c r="F2191" s="2">
        <v>370.2</v>
      </c>
      <c r="G2191" s="2">
        <v>366</v>
      </c>
      <c r="H2191" s="2">
        <v>374</v>
      </c>
      <c r="I2191" s="2">
        <v>533.4</v>
      </c>
      <c r="J2191" s="2">
        <v>654.5</v>
      </c>
      <c r="K2191" s="2">
        <v>895.9</v>
      </c>
      <c r="L2191" s="2">
        <v>1114.5999999999999</v>
      </c>
      <c r="M2191" s="2">
        <v>1208.5</v>
      </c>
      <c r="N2191" s="2">
        <v>1217.4000000000001</v>
      </c>
      <c r="O2191" s="2">
        <v>1228.9000000000001</v>
      </c>
      <c r="P2191" s="2">
        <v>1293.8</v>
      </c>
      <c r="Q2191" s="2">
        <v>1301</v>
      </c>
      <c r="R2191" s="2">
        <v>313.7</v>
      </c>
      <c r="S2191" s="2" t="s">
        <v>5269</v>
      </c>
      <c r="T2191" s="2">
        <v>313.7</v>
      </c>
    </row>
    <row r="2192" spans="1:20">
      <c r="A2192" s="2" t="s">
        <v>5000</v>
      </c>
      <c r="B2192" s="2" t="s">
        <v>1821</v>
      </c>
      <c r="C2192" s="2" t="s">
        <v>75</v>
      </c>
      <c r="D2192" s="2" t="s">
        <v>97</v>
      </c>
      <c r="E2192" s="2">
        <v>246.6</v>
      </c>
      <c r="F2192" s="2">
        <v>244.7</v>
      </c>
      <c r="G2192" s="2">
        <v>244.7</v>
      </c>
      <c r="H2192" s="2">
        <v>257</v>
      </c>
      <c r="I2192" s="2">
        <v>385.3</v>
      </c>
      <c r="J2192" s="2">
        <v>502.7</v>
      </c>
      <c r="K2192" s="2">
        <v>743.3</v>
      </c>
      <c r="L2192" s="2">
        <v>962.8</v>
      </c>
      <c r="M2192" s="2">
        <v>1056.5999999999999</v>
      </c>
      <c r="N2192" s="2">
        <v>1065.5</v>
      </c>
      <c r="O2192" s="2">
        <v>1077.0999999999999</v>
      </c>
      <c r="P2192" s="2">
        <v>1144.8</v>
      </c>
      <c r="Q2192" s="2">
        <v>1151.9000000000001</v>
      </c>
      <c r="R2192" s="2">
        <v>196.8</v>
      </c>
      <c r="S2192" s="2" t="s">
        <v>5269</v>
      </c>
      <c r="T2192" s="2">
        <v>196.8</v>
      </c>
    </row>
    <row r="2193" spans="1:20">
      <c r="A2193" s="2" t="s">
        <v>5001</v>
      </c>
      <c r="B2193" s="2" t="s">
        <v>2700</v>
      </c>
      <c r="C2193" s="2" t="s">
        <v>75</v>
      </c>
      <c r="D2193" s="2" t="s">
        <v>97</v>
      </c>
      <c r="E2193" s="2">
        <v>472.6</v>
      </c>
      <c r="F2193" s="2">
        <v>472.7</v>
      </c>
      <c r="G2193" s="2">
        <v>466.5</v>
      </c>
      <c r="H2193" s="2">
        <v>472.3</v>
      </c>
      <c r="I2193" s="2">
        <v>646.4</v>
      </c>
      <c r="J2193" s="2">
        <v>770</v>
      </c>
      <c r="K2193" s="2">
        <v>1012.7</v>
      </c>
      <c r="L2193" s="2">
        <v>1232.2</v>
      </c>
      <c r="M2193" s="2">
        <v>1326.1</v>
      </c>
      <c r="N2193" s="2">
        <v>1335</v>
      </c>
      <c r="O2193" s="2">
        <v>1346.5</v>
      </c>
      <c r="P2193" s="2">
        <v>1411.3</v>
      </c>
      <c r="Q2193" s="2">
        <v>1418.5</v>
      </c>
      <c r="R2193" s="2">
        <v>413.3</v>
      </c>
      <c r="S2193" s="2" t="s">
        <v>5269</v>
      </c>
      <c r="T2193" s="2">
        <v>413.3</v>
      </c>
    </row>
    <row r="2194" spans="1:20">
      <c r="A2194" s="2" t="s">
        <v>5002</v>
      </c>
      <c r="B2194" s="2" t="s">
        <v>1064</v>
      </c>
      <c r="C2194" s="2" t="s">
        <v>75</v>
      </c>
      <c r="D2194" s="2" t="s">
        <v>97</v>
      </c>
      <c r="E2194" s="2">
        <v>567.4</v>
      </c>
      <c r="F2194" s="2">
        <v>565.29999999999995</v>
      </c>
      <c r="G2194" s="2">
        <v>571.29999999999995</v>
      </c>
      <c r="H2194" s="2">
        <v>585.20000000000005</v>
      </c>
      <c r="I2194" s="2">
        <v>563.20000000000005</v>
      </c>
      <c r="J2194" s="2">
        <v>563.1</v>
      </c>
      <c r="K2194" s="2">
        <v>565.5</v>
      </c>
      <c r="L2194" s="2">
        <v>569</v>
      </c>
      <c r="M2194" s="2">
        <v>587</v>
      </c>
      <c r="N2194" s="2">
        <v>588.5</v>
      </c>
      <c r="O2194" s="2">
        <v>587.70000000000005</v>
      </c>
      <c r="P2194" s="2">
        <v>563.1</v>
      </c>
      <c r="Q2194" s="2">
        <v>562.9</v>
      </c>
      <c r="R2194" s="2"/>
      <c r="S2194" s="2" t="s">
        <v>172</v>
      </c>
      <c r="T2194" s="2">
        <v>562.9</v>
      </c>
    </row>
    <row r="2195" spans="1:20">
      <c r="A2195" s="2" t="s">
        <v>5003</v>
      </c>
      <c r="B2195" s="2" t="s">
        <v>1825</v>
      </c>
      <c r="C2195" s="2" t="s">
        <v>75</v>
      </c>
      <c r="D2195" s="2" t="s">
        <v>97</v>
      </c>
      <c r="E2195" s="2">
        <v>41.5</v>
      </c>
      <c r="F2195" s="2">
        <v>43.6</v>
      </c>
      <c r="G2195" s="2">
        <v>37.200000000000003</v>
      </c>
      <c r="H2195" s="2">
        <v>52.9</v>
      </c>
      <c r="I2195" s="2">
        <v>264</v>
      </c>
      <c r="J2195" s="2">
        <v>400.7</v>
      </c>
      <c r="K2195" s="2">
        <v>644.4</v>
      </c>
      <c r="L2195" s="2">
        <v>875.5</v>
      </c>
      <c r="M2195" s="2">
        <v>964.5</v>
      </c>
      <c r="N2195" s="2">
        <v>973.7</v>
      </c>
      <c r="O2195" s="2">
        <v>987.1</v>
      </c>
      <c r="P2195" s="2">
        <v>1078.8</v>
      </c>
      <c r="Q2195" s="2">
        <v>1085.5999999999999</v>
      </c>
      <c r="R2195" s="2">
        <v>20.100000000000001</v>
      </c>
      <c r="S2195" s="2" t="s">
        <v>5269</v>
      </c>
      <c r="T2195" s="2">
        <v>20.100000000000001</v>
      </c>
    </row>
    <row r="2196" spans="1:20">
      <c r="A2196" s="2" t="s">
        <v>5004</v>
      </c>
      <c r="B2196" s="2" t="s">
        <v>2702</v>
      </c>
      <c r="C2196" s="2" t="s">
        <v>75</v>
      </c>
      <c r="D2196" s="2" t="s">
        <v>97</v>
      </c>
      <c r="E2196" s="2">
        <v>366.4</v>
      </c>
      <c r="F2196" s="2">
        <v>365.8</v>
      </c>
      <c r="G2196" s="2">
        <v>361.6</v>
      </c>
      <c r="H2196" s="2">
        <v>369.6</v>
      </c>
      <c r="I2196" s="2">
        <v>529.6</v>
      </c>
      <c r="J2196" s="2">
        <v>651</v>
      </c>
      <c r="K2196" s="2">
        <v>892.7</v>
      </c>
      <c r="L2196" s="2">
        <v>1111.7</v>
      </c>
      <c r="M2196" s="2">
        <v>1205.5999999999999</v>
      </c>
      <c r="N2196" s="2">
        <v>1214.5</v>
      </c>
      <c r="O2196" s="2">
        <v>1226</v>
      </c>
      <c r="P2196" s="2">
        <v>1291.3</v>
      </c>
      <c r="Q2196" s="2">
        <v>1298.5</v>
      </c>
      <c r="R2196" s="2">
        <v>309.3</v>
      </c>
      <c r="S2196" s="2" t="s">
        <v>5269</v>
      </c>
      <c r="T2196" s="2">
        <v>309.3</v>
      </c>
    </row>
    <row r="2197" spans="1:20">
      <c r="A2197" s="2" t="s">
        <v>5005</v>
      </c>
      <c r="B2197" s="2" t="s">
        <v>1067</v>
      </c>
      <c r="C2197" s="2" t="s">
        <v>75</v>
      </c>
      <c r="D2197" s="2" t="s">
        <v>97</v>
      </c>
      <c r="E2197" s="2">
        <v>527.6</v>
      </c>
      <c r="F2197" s="2">
        <v>528.20000000000005</v>
      </c>
      <c r="G2197" s="2">
        <v>528.4</v>
      </c>
      <c r="H2197" s="2">
        <v>535.29999999999995</v>
      </c>
      <c r="I2197" s="2">
        <v>562</v>
      </c>
      <c r="J2197" s="2">
        <v>583.6</v>
      </c>
      <c r="K2197" s="2">
        <v>612.4</v>
      </c>
      <c r="L2197" s="2">
        <v>696.4</v>
      </c>
      <c r="M2197" s="2">
        <v>720</v>
      </c>
      <c r="N2197" s="2">
        <v>724.7</v>
      </c>
      <c r="O2197" s="2">
        <v>736.2</v>
      </c>
      <c r="P2197" s="2">
        <v>852.3</v>
      </c>
      <c r="Q2197" s="2">
        <v>855.4</v>
      </c>
      <c r="R2197" s="2"/>
      <c r="S2197" s="2" t="s">
        <v>128</v>
      </c>
      <c r="T2197" s="2">
        <v>527.6</v>
      </c>
    </row>
    <row r="2198" spans="1:20">
      <c r="A2198" s="2" t="s">
        <v>5006</v>
      </c>
      <c r="B2198" s="2" t="s">
        <v>1834</v>
      </c>
      <c r="C2198" s="2" t="s">
        <v>75</v>
      </c>
      <c r="D2198" s="2" t="s">
        <v>97</v>
      </c>
      <c r="E2198" s="2">
        <v>405.7</v>
      </c>
      <c r="F2198" s="2">
        <v>402</v>
      </c>
      <c r="G2198" s="2">
        <v>409.6</v>
      </c>
      <c r="H2198" s="2">
        <v>427.3</v>
      </c>
      <c r="I2198" s="2">
        <v>428.5</v>
      </c>
      <c r="J2198" s="2">
        <v>470.4</v>
      </c>
      <c r="K2198" s="2">
        <v>620.1</v>
      </c>
      <c r="L2198" s="2">
        <v>781.1</v>
      </c>
      <c r="M2198" s="2">
        <v>869.2</v>
      </c>
      <c r="N2198" s="2">
        <v>876.9</v>
      </c>
      <c r="O2198" s="2">
        <v>884.8</v>
      </c>
      <c r="P2198" s="2">
        <v>916.5</v>
      </c>
      <c r="Q2198" s="2">
        <v>923.4</v>
      </c>
      <c r="R2198" s="2">
        <v>382.9</v>
      </c>
      <c r="S2198" s="2" t="s">
        <v>5269</v>
      </c>
      <c r="T2198" s="2">
        <v>382.9</v>
      </c>
    </row>
    <row r="2199" spans="1:20">
      <c r="A2199" s="2" t="s">
        <v>5007</v>
      </c>
      <c r="B2199" s="2" t="s">
        <v>2703</v>
      </c>
      <c r="C2199" s="2" t="s">
        <v>75</v>
      </c>
      <c r="D2199" s="2" t="s">
        <v>97</v>
      </c>
      <c r="E2199" s="2">
        <v>513.5</v>
      </c>
      <c r="F2199" s="2">
        <v>512.5</v>
      </c>
      <c r="G2199" s="2">
        <v>509.5</v>
      </c>
      <c r="H2199" s="2">
        <v>518.6</v>
      </c>
      <c r="I2199" s="2">
        <v>662.3</v>
      </c>
      <c r="J2199" s="2">
        <v>775.4</v>
      </c>
      <c r="K2199" s="2">
        <v>1008.6</v>
      </c>
      <c r="L2199" s="2">
        <v>1218.3</v>
      </c>
      <c r="M2199" s="2">
        <v>1312.1</v>
      </c>
      <c r="N2199" s="2">
        <v>1320.7</v>
      </c>
      <c r="O2199" s="2">
        <v>1331.3</v>
      </c>
      <c r="P2199" s="2">
        <v>1385.5</v>
      </c>
      <c r="Q2199" s="2">
        <v>1392.6</v>
      </c>
      <c r="R2199" s="2">
        <v>457.9</v>
      </c>
      <c r="S2199" s="2" t="s">
        <v>5269</v>
      </c>
      <c r="T2199" s="2">
        <v>457.9</v>
      </c>
    </row>
    <row r="2200" spans="1:20">
      <c r="A2200" s="2" t="s">
        <v>5008</v>
      </c>
      <c r="B2200" s="2" t="s">
        <v>1838</v>
      </c>
      <c r="C2200" s="2" t="s">
        <v>75</v>
      </c>
      <c r="D2200" s="2" t="s">
        <v>97</v>
      </c>
      <c r="E2200" s="2">
        <v>445.3</v>
      </c>
      <c r="F2200" s="2">
        <v>442.5</v>
      </c>
      <c r="G2200" s="2">
        <v>449.7</v>
      </c>
      <c r="H2200" s="2">
        <v>465.4</v>
      </c>
      <c r="I2200" s="2">
        <v>439</v>
      </c>
      <c r="J2200" s="2">
        <v>442.2</v>
      </c>
      <c r="K2200" s="2">
        <v>481</v>
      </c>
      <c r="L2200" s="2">
        <v>568.29999999999995</v>
      </c>
      <c r="M2200" s="2">
        <v>648.70000000000005</v>
      </c>
      <c r="N2200" s="2">
        <v>655.8</v>
      </c>
      <c r="O2200" s="2">
        <v>662.5</v>
      </c>
      <c r="P2200" s="2">
        <v>694.7</v>
      </c>
      <c r="Q2200" s="2">
        <v>701.7</v>
      </c>
      <c r="R2200" s="2">
        <v>436.9</v>
      </c>
      <c r="S2200" s="2" t="s">
        <v>5269</v>
      </c>
      <c r="T2200" s="2">
        <v>436.9</v>
      </c>
    </row>
    <row r="2201" spans="1:20">
      <c r="A2201" s="2" t="s">
        <v>5009</v>
      </c>
      <c r="B2201" s="2" t="s">
        <v>2709</v>
      </c>
      <c r="C2201" s="2" t="s">
        <v>75</v>
      </c>
      <c r="D2201" s="2" t="s">
        <v>97</v>
      </c>
      <c r="E2201" s="2">
        <v>527.5</v>
      </c>
      <c r="F2201" s="2">
        <v>526.1</v>
      </c>
      <c r="G2201" s="2">
        <v>524.5</v>
      </c>
      <c r="H2201" s="2">
        <v>535</v>
      </c>
      <c r="I2201" s="2">
        <v>663.9</v>
      </c>
      <c r="J2201" s="2">
        <v>771.3</v>
      </c>
      <c r="K2201" s="2">
        <v>998.5</v>
      </c>
      <c r="L2201" s="2">
        <v>1202.7</v>
      </c>
      <c r="M2201" s="2">
        <v>1296</v>
      </c>
      <c r="N2201" s="2">
        <v>1304.5</v>
      </c>
      <c r="O2201" s="2">
        <v>1314.6</v>
      </c>
      <c r="P2201" s="2">
        <v>1363.9</v>
      </c>
      <c r="Q2201" s="2">
        <v>1371</v>
      </c>
      <c r="R2201" s="2">
        <v>474.2</v>
      </c>
      <c r="S2201" s="2" t="s">
        <v>5269</v>
      </c>
      <c r="T2201" s="2">
        <v>474.2</v>
      </c>
    </row>
    <row r="2202" spans="1:20">
      <c r="A2202" s="2" t="s">
        <v>5010</v>
      </c>
      <c r="B2202" s="2" t="s">
        <v>2710</v>
      </c>
      <c r="C2202" s="2" t="s">
        <v>75</v>
      </c>
      <c r="D2202" s="2" t="s">
        <v>97</v>
      </c>
      <c r="E2202" s="2">
        <v>195.7</v>
      </c>
      <c r="F2202" s="2">
        <v>196.4</v>
      </c>
      <c r="G2202" s="2">
        <v>188.9</v>
      </c>
      <c r="H2202" s="2">
        <v>194</v>
      </c>
      <c r="I2202" s="2">
        <v>389.5</v>
      </c>
      <c r="J2202" s="2">
        <v>522.9</v>
      </c>
      <c r="K2202" s="2">
        <v>771.4</v>
      </c>
      <c r="L2202" s="2">
        <v>1000</v>
      </c>
      <c r="M2202" s="2">
        <v>1092.0999999999999</v>
      </c>
      <c r="N2202" s="2">
        <v>1101.2</v>
      </c>
      <c r="O2202" s="2">
        <v>1113.9000000000001</v>
      </c>
      <c r="P2202" s="2">
        <v>1194.8</v>
      </c>
      <c r="Q2202" s="2">
        <v>1201.8</v>
      </c>
      <c r="R2202" s="2">
        <v>135.5</v>
      </c>
      <c r="S2202" s="2" t="s">
        <v>5269</v>
      </c>
      <c r="T2202" s="2">
        <v>135.5</v>
      </c>
    </row>
    <row r="2203" spans="1:20">
      <c r="A2203" s="2" t="s">
        <v>5011</v>
      </c>
      <c r="B2203" s="2" t="s">
        <v>2711</v>
      </c>
      <c r="C2203" s="2" t="s">
        <v>75</v>
      </c>
      <c r="D2203" s="2" t="s">
        <v>97</v>
      </c>
      <c r="E2203" s="2">
        <v>526.9</v>
      </c>
      <c r="F2203" s="2">
        <v>525.5</v>
      </c>
      <c r="G2203" s="2">
        <v>523.9</v>
      </c>
      <c r="H2203" s="2">
        <v>534.4</v>
      </c>
      <c r="I2203" s="2">
        <v>663.5</v>
      </c>
      <c r="J2203" s="2">
        <v>771.1</v>
      </c>
      <c r="K2203" s="2">
        <v>998.3</v>
      </c>
      <c r="L2203" s="2">
        <v>1202.7</v>
      </c>
      <c r="M2203" s="2">
        <v>1296</v>
      </c>
      <c r="N2203" s="2">
        <v>1304.5</v>
      </c>
      <c r="O2203" s="2">
        <v>1314.6</v>
      </c>
      <c r="P2203" s="2">
        <v>1364</v>
      </c>
      <c r="Q2203" s="2">
        <v>1371</v>
      </c>
      <c r="R2203" s="2">
        <v>473.6</v>
      </c>
      <c r="S2203" s="2" t="s">
        <v>5269</v>
      </c>
      <c r="T2203" s="2">
        <v>473.6</v>
      </c>
    </row>
    <row r="2204" spans="1:20">
      <c r="A2204" s="2" t="s">
        <v>5012</v>
      </c>
      <c r="B2204" s="2" t="s">
        <v>2714</v>
      </c>
      <c r="C2204" s="2" t="s">
        <v>75</v>
      </c>
      <c r="D2204" s="2" t="s">
        <v>97</v>
      </c>
      <c r="E2204" s="2">
        <v>480.4</v>
      </c>
      <c r="F2204" s="2">
        <v>480.3</v>
      </c>
      <c r="G2204" s="2">
        <v>474.7</v>
      </c>
      <c r="H2204" s="2">
        <v>481.1</v>
      </c>
      <c r="I2204" s="2">
        <v>650</v>
      </c>
      <c r="J2204" s="2">
        <v>771.9</v>
      </c>
      <c r="K2204" s="2">
        <v>1013.3</v>
      </c>
      <c r="L2204" s="2">
        <v>1231.3</v>
      </c>
      <c r="M2204" s="2">
        <v>1325.2</v>
      </c>
      <c r="N2204" s="2">
        <v>1334.1</v>
      </c>
      <c r="O2204" s="2">
        <v>1345.4</v>
      </c>
      <c r="P2204" s="2">
        <v>1408.4</v>
      </c>
      <c r="Q2204" s="2">
        <v>1415.5</v>
      </c>
      <c r="R2204" s="2">
        <v>421.7</v>
      </c>
      <c r="S2204" s="2" t="s">
        <v>5269</v>
      </c>
      <c r="T2204" s="2">
        <v>421.7</v>
      </c>
    </row>
    <row r="2205" spans="1:20">
      <c r="A2205" s="2" t="s">
        <v>5013</v>
      </c>
      <c r="B2205" s="2" t="s">
        <v>1072</v>
      </c>
      <c r="C2205" s="2" t="s">
        <v>75</v>
      </c>
      <c r="D2205" s="2" t="s">
        <v>97</v>
      </c>
      <c r="E2205" s="2">
        <v>531.20000000000005</v>
      </c>
      <c r="F2205" s="2">
        <v>531.70000000000005</v>
      </c>
      <c r="G2205" s="2">
        <v>531.9</v>
      </c>
      <c r="H2205" s="2">
        <v>538.9</v>
      </c>
      <c r="I2205" s="2">
        <v>565.29999999999995</v>
      </c>
      <c r="J2205" s="2">
        <v>586.6</v>
      </c>
      <c r="K2205" s="2">
        <v>614.9</v>
      </c>
      <c r="L2205" s="2">
        <v>697.6</v>
      </c>
      <c r="M2205" s="2">
        <v>720.5</v>
      </c>
      <c r="N2205" s="2">
        <v>725.1</v>
      </c>
      <c r="O2205" s="2">
        <v>736.6</v>
      </c>
      <c r="P2205" s="2">
        <v>852.2</v>
      </c>
      <c r="Q2205" s="2">
        <v>855.3</v>
      </c>
      <c r="R2205" s="2"/>
      <c r="S2205" s="2" t="s">
        <v>128</v>
      </c>
      <c r="T2205" s="2">
        <v>531.20000000000005</v>
      </c>
    </row>
    <row r="2206" spans="1:20">
      <c r="A2206" s="2" t="s">
        <v>5014</v>
      </c>
      <c r="B2206" s="2" t="s">
        <v>2718</v>
      </c>
      <c r="C2206" s="2" t="s">
        <v>75</v>
      </c>
      <c r="D2206" s="2" t="s">
        <v>97</v>
      </c>
      <c r="E2206" s="2">
        <v>470.5</v>
      </c>
      <c r="F2206" s="2">
        <v>470.6</v>
      </c>
      <c r="G2206" s="2">
        <v>464.4</v>
      </c>
      <c r="H2206" s="2">
        <v>470.2</v>
      </c>
      <c r="I2206" s="2">
        <v>644.5</v>
      </c>
      <c r="J2206" s="2">
        <v>768.1</v>
      </c>
      <c r="K2206" s="2">
        <v>1010.9</v>
      </c>
      <c r="L2206" s="2">
        <v>1230.5</v>
      </c>
      <c r="M2206" s="2">
        <v>1324.4</v>
      </c>
      <c r="N2206" s="2">
        <v>1333.3</v>
      </c>
      <c r="O2206" s="2">
        <v>1344.8</v>
      </c>
      <c r="P2206" s="2">
        <v>1409.7</v>
      </c>
      <c r="Q2206" s="2">
        <v>1416.9</v>
      </c>
      <c r="R2206" s="2">
        <v>411.2</v>
      </c>
      <c r="S2206" s="2" t="s">
        <v>5269</v>
      </c>
      <c r="T2206" s="2">
        <v>411.2</v>
      </c>
    </row>
    <row r="2207" spans="1:20">
      <c r="A2207" s="2" t="s">
        <v>5015</v>
      </c>
      <c r="B2207" s="2" t="s">
        <v>1073</v>
      </c>
      <c r="C2207" s="2" t="s">
        <v>75</v>
      </c>
      <c r="D2207" s="2" t="s">
        <v>97</v>
      </c>
      <c r="E2207" s="2">
        <v>553.1</v>
      </c>
      <c r="F2207" s="2">
        <v>551</v>
      </c>
      <c r="G2207" s="2">
        <v>557.1</v>
      </c>
      <c r="H2207" s="2">
        <v>571.1</v>
      </c>
      <c r="I2207" s="2">
        <v>548.6</v>
      </c>
      <c r="J2207" s="2">
        <v>548.5</v>
      </c>
      <c r="K2207" s="2">
        <v>552</v>
      </c>
      <c r="L2207" s="2">
        <v>557.29999999999995</v>
      </c>
      <c r="M2207" s="2">
        <v>580.70000000000005</v>
      </c>
      <c r="N2207" s="2">
        <v>582.9</v>
      </c>
      <c r="O2207" s="2">
        <v>582.5</v>
      </c>
      <c r="P2207" s="2">
        <v>552.29999999999995</v>
      </c>
      <c r="Q2207" s="2">
        <v>558.20000000000005</v>
      </c>
      <c r="R2207" s="2">
        <v>548.4</v>
      </c>
      <c r="S2207" s="2" t="s">
        <v>5269</v>
      </c>
      <c r="T2207" s="2">
        <v>548.4</v>
      </c>
    </row>
    <row r="2208" spans="1:20">
      <c r="A2208" s="2" t="s">
        <v>5016</v>
      </c>
      <c r="B2208" s="2" t="s">
        <v>1077</v>
      </c>
      <c r="C2208" s="2" t="s">
        <v>75</v>
      </c>
      <c r="D2208" s="2" t="s">
        <v>97</v>
      </c>
      <c r="E2208" s="2">
        <v>533.5</v>
      </c>
      <c r="F2208" s="2">
        <v>533.4</v>
      </c>
      <c r="G2208" s="2">
        <v>535.29999999999995</v>
      </c>
      <c r="H2208" s="2">
        <v>544.20000000000005</v>
      </c>
      <c r="I2208" s="2">
        <v>554.4</v>
      </c>
      <c r="J2208" s="2">
        <v>567.29999999999995</v>
      </c>
      <c r="K2208" s="2">
        <v>579.29999999999995</v>
      </c>
      <c r="L2208" s="2">
        <v>637.20000000000005</v>
      </c>
      <c r="M2208" s="2">
        <v>652.4</v>
      </c>
      <c r="N2208" s="2">
        <v>656.3</v>
      </c>
      <c r="O2208" s="2">
        <v>666.8</v>
      </c>
      <c r="P2208" s="2">
        <v>779.3</v>
      </c>
      <c r="Q2208" s="2">
        <v>782.2</v>
      </c>
      <c r="R2208" s="2"/>
      <c r="S2208" s="2" t="s">
        <v>133</v>
      </c>
      <c r="T2208" s="2">
        <v>533.4</v>
      </c>
    </row>
    <row r="2209" spans="1:20">
      <c r="A2209" s="2" t="s">
        <v>5017</v>
      </c>
      <c r="B2209" s="2" t="s">
        <v>1078</v>
      </c>
      <c r="C2209" s="2" t="s">
        <v>75</v>
      </c>
      <c r="D2209" s="2" t="s">
        <v>97</v>
      </c>
      <c r="E2209" s="2">
        <v>397</v>
      </c>
      <c r="F2209" s="2">
        <v>397.9</v>
      </c>
      <c r="G2209" s="2">
        <v>397.3</v>
      </c>
      <c r="H2209" s="2">
        <v>403.4</v>
      </c>
      <c r="I2209" s="2">
        <v>442.2</v>
      </c>
      <c r="J2209" s="2">
        <v>475</v>
      </c>
      <c r="K2209" s="2">
        <v>539</v>
      </c>
      <c r="L2209" s="2">
        <v>683.2</v>
      </c>
      <c r="M2209" s="2">
        <v>734.1</v>
      </c>
      <c r="N2209" s="2">
        <v>741.2</v>
      </c>
      <c r="O2209" s="2">
        <v>755.3</v>
      </c>
      <c r="P2209" s="2">
        <v>876.9</v>
      </c>
      <c r="Q2209" s="2">
        <v>881.6</v>
      </c>
      <c r="R2209" s="2"/>
      <c r="S2209" s="2" t="s">
        <v>128</v>
      </c>
      <c r="T2209" s="2">
        <v>397</v>
      </c>
    </row>
    <row r="2210" spans="1:20">
      <c r="A2210" s="2" t="s">
        <v>5018</v>
      </c>
      <c r="B2210" s="2" t="s">
        <v>1850</v>
      </c>
      <c r="C2210" s="2" t="s">
        <v>75</v>
      </c>
      <c r="D2210" s="2" t="s">
        <v>97</v>
      </c>
      <c r="E2210" s="2">
        <v>182.3</v>
      </c>
      <c r="F2210" s="2">
        <v>180.6</v>
      </c>
      <c r="G2210" s="2">
        <v>180.1</v>
      </c>
      <c r="H2210" s="2">
        <v>192.1</v>
      </c>
      <c r="I2210" s="2">
        <v>335.6</v>
      </c>
      <c r="J2210" s="2">
        <v>461.3</v>
      </c>
      <c r="K2210" s="2">
        <v>707.4</v>
      </c>
      <c r="L2210" s="2">
        <v>932.4</v>
      </c>
      <c r="M2210" s="2">
        <v>1025.5</v>
      </c>
      <c r="N2210" s="2">
        <v>1034.5999999999999</v>
      </c>
      <c r="O2210" s="2">
        <v>1046.8</v>
      </c>
      <c r="P2210" s="2">
        <v>1121.9000000000001</v>
      </c>
      <c r="Q2210" s="2">
        <v>1129</v>
      </c>
      <c r="R2210" s="2">
        <v>131.9</v>
      </c>
      <c r="S2210" s="2" t="s">
        <v>5269</v>
      </c>
      <c r="T2210" s="2">
        <v>131.9</v>
      </c>
    </row>
    <row r="2211" spans="1:20">
      <c r="A2211" s="2" t="s">
        <v>5019</v>
      </c>
      <c r="B2211" s="2" t="s">
        <v>1079</v>
      </c>
      <c r="C2211" s="2" t="s">
        <v>75</v>
      </c>
      <c r="D2211" s="2" t="s">
        <v>97</v>
      </c>
      <c r="E2211" s="2">
        <v>406</v>
      </c>
      <c r="F2211" s="2">
        <v>403.5</v>
      </c>
      <c r="G2211" s="2">
        <v>410.3</v>
      </c>
      <c r="H2211" s="2">
        <v>425.4</v>
      </c>
      <c r="I2211" s="2">
        <v>399.8</v>
      </c>
      <c r="J2211" s="2">
        <v>400.7</v>
      </c>
      <c r="K2211" s="2">
        <v>428.4</v>
      </c>
      <c r="L2211" s="2">
        <v>538.6</v>
      </c>
      <c r="M2211" s="2">
        <v>629</v>
      </c>
      <c r="N2211" s="2">
        <v>637.1</v>
      </c>
      <c r="O2211" s="2">
        <v>646.4</v>
      </c>
      <c r="P2211" s="2">
        <v>705.2</v>
      </c>
      <c r="Q2211" s="2">
        <v>712.3</v>
      </c>
      <c r="R2211" s="2">
        <v>399.5</v>
      </c>
      <c r="S2211" s="2" t="s">
        <v>5269</v>
      </c>
      <c r="T2211" s="2">
        <v>399.5</v>
      </c>
    </row>
    <row r="2212" spans="1:20">
      <c r="A2212" s="2" t="s">
        <v>5020</v>
      </c>
      <c r="B2212" s="2" t="s">
        <v>2724</v>
      </c>
      <c r="C2212" s="2" t="s">
        <v>75</v>
      </c>
      <c r="D2212" s="2" t="s">
        <v>97</v>
      </c>
      <c r="E2212" s="2">
        <v>153.19999999999999</v>
      </c>
      <c r="F2212" s="2">
        <v>156.30000000000001</v>
      </c>
      <c r="G2212" s="2">
        <v>142.80000000000001</v>
      </c>
      <c r="H2212" s="2">
        <v>141.1</v>
      </c>
      <c r="I2212" s="2">
        <v>372.7</v>
      </c>
      <c r="J2212" s="2">
        <v>509.9</v>
      </c>
      <c r="K2212" s="2">
        <v>755.9</v>
      </c>
      <c r="L2212" s="2">
        <v>986.9</v>
      </c>
      <c r="M2212" s="2">
        <v>1076.5</v>
      </c>
      <c r="N2212" s="2">
        <v>1085.7</v>
      </c>
      <c r="O2212" s="2">
        <v>1099</v>
      </c>
      <c r="P2212" s="2">
        <v>1188.5999999999999</v>
      </c>
      <c r="Q2212" s="2">
        <v>1195.4000000000001</v>
      </c>
      <c r="R2212" s="2">
        <v>93.2</v>
      </c>
      <c r="S2212" s="2" t="s">
        <v>5269</v>
      </c>
      <c r="T2212" s="2">
        <v>93.2</v>
      </c>
    </row>
    <row r="2213" spans="1:20">
      <c r="A2213" s="2" t="s">
        <v>5021</v>
      </c>
      <c r="B2213" s="2" t="s">
        <v>1081</v>
      </c>
      <c r="C2213" s="2" t="s">
        <v>75</v>
      </c>
      <c r="D2213" s="2" t="s">
        <v>97</v>
      </c>
      <c r="E2213" s="2">
        <v>187.7</v>
      </c>
      <c r="F2213" s="2">
        <v>193.3</v>
      </c>
      <c r="G2213" s="2">
        <v>178.5</v>
      </c>
      <c r="H2213" s="2">
        <v>170.6</v>
      </c>
      <c r="I2213" s="2">
        <v>374.2</v>
      </c>
      <c r="J2213" s="2">
        <v>492.6</v>
      </c>
      <c r="K2213" s="2">
        <v>703.7</v>
      </c>
      <c r="L2213" s="2">
        <v>926</v>
      </c>
      <c r="M2213" s="2">
        <v>1005.6</v>
      </c>
      <c r="N2213" s="2">
        <v>1014.4</v>
      </c>
      <c r="O2213" s="2">
        <v>1028.8</v>
      </c>
      <c r="P2213" s="2">
        <v>1136.0999999999999</v>
      </c>
      <c r="Q2213" s="2">
        <v>1142.3</v>
      </c>
      <c r="R2213" s="2"/>
      <c r="S2213" s="2" t="s">
        <v>139</v>
      </c>
      <c r="T2213" s="2">
        <v>170.6</v>
      </c>
    </row>
    <row r="2214" spans="1:20">
      <c r="A2214" s="2" t="s">
        <v>5022</v>
      </c>
      <c r="B2214" s="2" t="s">
        <v>1084</v>
      </c>
      <c r="C2214" s="2" t="s">
        <v>75</v>
      </c>
      <c r="D2214" s="2" t="s">
        <v>97</v>
      </c>
      <c r="E2214" s="2">
        <v>40.9</v>
      </c>
      <c r="F2214" s="2">
        <v>46.8</v>
      </c>
      <c r="G2214" s="2">
        <v>32</v>
      </c>
      <c r="H2214" s="2">
        <v>43.2</v>
      </c>
      <c r="I2214" s="2">
        <v>264.60000000000002</v>
      </c>
      <c r="J2214" s="2">
        <v>400.2</v>
      </c>
      <c r="K2214" s="2">
        <v>641.4</v>
      </c>
      <c r="L2214" s="2">
        <v>872.4</v>
      </c>
      <c r="M2214" s="2">
        <v>960.7</v>
      </c>
      <c r="N2214" s="2">
        <v>969.8</v>
      </c>
      <c r="O2214" s="2">
        <v>983.4</v>
      </c>
      <c r="P2214" s="2">
        <v>1076.9000000000001</v>
      </c>
      <c r="Q2214" s="2">
        <v>1083.5999999999999</v>
      </c>
      <c r="R2214" s="2"/>
      <c r="S2214" s="2" t="s">
        <v>136</v>
      </c>
      <c r="T2214" s="2">
        <v>32</v>
      </c>
    </row>
    <row r="2215" spans="1:20">
      <c r="A2215" s="2" t="s">
        <v>5023</v>
      </c>
      <c r="B2215" s="2" t="s">
        <v>2725</v>
      </c>
      <c r="C2215" s="2" t="s">
        <v>75</v>
      </c>
      <c r="D2215" s="2" t="s">
        <v>97</v>
      </c>
      <c r="E2215" s="2">
        <v>596.5</v>
      </c>
      <c r="F2215" s="2">
        <v>597.29999999999995</v>
      </c>
      <c r="G2215" s="2">
        <v>589.4</v>
      </c>
      <c r="H2215" s="2">
        <v>593.29999999999995</v>
      </c>
      <c r="I2215" s="2">
        <v>779.9</v>
      </c>
      <c r="J2215" s="2">
        <v>905.9</v>
      </c>
      <c r="K2215" s="2">
        <v>1150.2</v>
      </c>
      <c r="L2215" s="2">
        <v>1371</v>
      </c>
      <c r="M2215" s="2">
        <v>1464.8</v>
      </c>
      <c r="N2215" s="2">
        <v>1473.8</v>
      </c>
      <c r="O2215" s="2">
        <v>1485.4</v>
      </c>
      <c r="P2215" s="2">
        <v>1551.1</v>
      </c>
      <c r="Q2215" s="2">
        <v>1558.3</v>
      </c>
      <c r="R2215" s="2">
        <v>536</v>
      </c>
      <c r="S2215" s="2" t="s">
        <v>5269</v>
      </c>
      <c r="T2215" s="2">
        <v>536</v>
      </c>
    </row>
    <row r="2216" spans="1:20">
      <c r="A2216" s="2" t="s">
        <v>5024</v>
      </c>
      <c r="B2216" s="2" t="s">
        <v>2727</v>
      </c>
      <c r="C2216" s="2" t="s">
        <v>75</v>
      </c>
      <c r="D2216" s="2" t="s">
        <v>97</v>
      </c>
      <c r="E2216" s="2">
        <v>52.7</v>
      </c>
      <c r="F2216" s="2">
        <v>55.5</v>
      </c>
      <c r="G2216" s="2">
        <v>44.2</v>
      </c>
      <c r="H2216" s="2">
        <v>53</v>
      </c>
      <c r="I2216" s="2">
        <v>275.5</v>
      </c>
      <c r="J2216" s="2">
        <v>412.4</v>
      </c>
      <c r="K2216" s="2">
        <v>656.3</v>
      </c>
      <c r="L2216" s="2">
        <v>887.4</v>
      </c>
      <c r="M2216" s="2">
        <v>976.5</v>
      </c>
      <c r="N2216" s="2">
        <v>985.6</v>
      </c>
      <c r="O2216" s="2">
        <v>999.1</v>
      </c>
      <c r="P2216" s="2">
        <v>1090.5999999999999</v>
      </c>
      <c r="Q2216" s="2">
        <v>1097.4000000000001</v>
      </c>
      <c r="R2216" s="2">
        <v>9.1999999999999993</v>
      </c>
      <c r="S2216" s="2" t="s">
        <v>5269</v>
      </c>
      <c r="T2216" s="2">
        <v>9.1999999999999993</v>
      </c>
    </row>
    <row r="2217" spans="1:20">
      <c r="A2217" s="2" t="s">
        <v>5025</v>
      </c>
      <c r="B2217" s="2" t="s">
        <v>1088</v>
      </c>
      <c r="C2217" s="2" t="s">
        <v>75</v>
      </c>
      <c r="D2217" s="2" t="s">
        <v>97</v>
      </c>
      <c r="E2217" s="2">
        <v>519.4</v>
      </c>
      <c r="F2217" s="2">
        <v>519.9</v>
      </c>
      <c r="G2217" s="2">
        <v>520.1</v>
      </c>
      <c r="H2217" s="2">
        <v>527.20000000000005</v>
      </c>
      <c r="I2217" s="2">
        <v>553.5</v>
      </c>
      <c r="J2217" s="2">
        <v>575</v>
      </c>
      <c r="K2217" s="2">
        <v>604.29999999999995</v>
      </c>
      <c r="L2217" s="2">
        <v>690.2</v>
      </c>
      <c r="M2217" s="2">
        <v>715</v>
      </c>
      <c r="N2217" s="2">
        <v>719.9</v>
      </c>
      <c r="O2217" s="2">
        <v>731.6</v>
      </c>
      <c r="P2217" s="2">
        <v>848.4</v>
      </c>
      <c r="Q2217" s="2">
        <v>851.7</v>
      </c>
      <c r="R2217" s="2"/>
      <c r="S2217" s="2" t="s">
        <v>128</v>
      </c>
      <c r="T2217" s="2">
        <v>519.4</v>
      </c>
    </row>
    <row r="2218" spans="1:20">
      <c r="A2218" s="2" t="s">
        <v>5026</v>
      </c>
      <c r="B2218" s="2" t="s">
        <v>1089</v>
      </c>
      <c r="C2218" s="2" t="s">
        <v>75</v>
      </c>
      <c r="D2218" s="2" t="s">
        <v>97</v>
      </c>
      <c r="E2218" s="2">
        <v>517.5</v>
      </c>
      <c r="F2218" s="2">
        <v>518.1</v>
      </c>
      <c r="G2218" s="2">
        <v>518.20000000000005</v>
      </c>
      <c r="H2218" s="2">
        <v>525.1</v>
      </c>
      <c r="I2218" s="2">
        <v>552.4</v>
      </c>
      <c r="J2218" s="2">
        <v>574.4</v>
      </c>
      <c r="K2218" s="2">
        <v>604.9</v>
      </c>
      <c r="L2218" s="2">
        <v>692.4</v>
      </c>
      <c r="M2218" s="2">
        <v>717.9</v>
      </c>
      <c r="N2218" s="2">
        <v>722.8</v>
      </c>
      <c r="O2218" s="2">
        <v>734.6</v>
      </c>
      <c r="P2218" s="2">
        <v>851.7</v>
      </c>
      <c r="Q2218" s="2">
        <v>855</v>
      </c>
      <c r="R2218" s="2"/>
      <c r="S2218" s="2" t="s">
        <v>128</v>
      </c>
      <c r="T2218" s="2">
        <v>517.5</v>
      </c>
    </row>
    <row r="2219" spans="1:20">
      <c r="A2219" s="2" t="s">
        <v>5027</v>
      </c>
      <c r="B2219" s="2" t="s">
        <v>1864</v>
      </c>
      <c r="C2219" s="2" t="s">
        <v>75</v>
      </c>
      <c r="D2219" s="2" t="s">
        <v>97</v>
      </c>
      <c r="E2219" s="2">
        <v>445</v>
      </c>
      <c r="F2219" s="2">
        <v>442.2</v>
      </c>
      <c r="G2219" s="2">
        <v>449.4</v>
      </c>
      <c r="H2219" s="2">
        <v>465.2</v>
      </c>
      <c r="I2219" s="2">
        <v>438.8</v>
      </c>
      <c r="J2219" s="2">
        <v>442.2</v>
      </c>
      <c r="K2219" s="2">
        <v>482.5</v>
      </c>
      <c r="L2219" s="2">
        <v>571.4</v>
      </c>
      <c r="M2219" s="2">
        <v>651.79999999999995</v>
      </c>
      <c r="N2219" s="2">
        <v>658.8</v>
      </c>
      <c r="O2219" s="2">
        <v>665.6</v>
      </c>
      <c r="P2219" s="2">
        <v>697.2</v>
      </c>
      <c r="Q2219" s="2">
        <v>704.2</v>
      </c>
      <c r="R2219" s="2">
        <v>436.5</v>
      </c>
      <c r="S2219" s="2" t="s">
        <v>5269</v>
      </c>
      <c r="T2219" s="2">
        <v>436.5</v>
      </c>
    </row>
    <row r="2220" spans="1:20">
      <c r="A2220" s="2" t="s">
        <v>5028</v>
      </c>
      <c r="B2220" s="2" t="s">
        <v>2734</v>
      </c>
      <c r="C2220" s="2" t="s">
        <v>75</v>
      </c>
      <c r="D2220" s="2" t="s">
        <v>97</v>
      </c>
      <c r="E2220" s="2">
        <v>598.70000000000005</v>
      </c>
      <c r="F2220" s="2">
        <v>598.6</v>
      </c>
      <c r="G2220" s="2">
        <v>593.1</v>
      </c>
      <c r="H2220" s="2">
        <v>599.6</v>
      </c>
      <c r="I2220" s="2">
        <v>765.1</v>
      </c>
      <c r="J2220" s="2">
        <v>884.6</v>
      </c>
      <c r="K2220" s="2">
        <v>1123.2</v>
      </c>
      <c r="L2220" s="2">
        <v>1337.7</v>
      </c>
      <c r="M2220" s="2">
        <v>1431.6</v>
      </c>
      <c r="N2220" s="2">
        <v>1440.3</v>
      </c>
      <c r="O2220" s="2">
        <v>1451.3</v>
      </c>
      <c r="P2220" s="2">
        <v>1509.5</v>
      </c>
      <c r="Q2220" s="2">
        <v>1516.6</v>
      </c>
      <c r="R2220" s="2">
        <v>540.1</v>
      </c>
      <c r="S2220" s="2" t="s">
        <v>5269</v>
      </c>
      <c r="T2220" s="2">
        <v>540.1</v>
      </c>
    </row>
    <row r="2221" spans="1:20">
      <c r="A2221" s="2" t="s">
        <v>5029</v>
      </c>
      <c r="B2221" s="2" t="s">
        <v>1866</v>
      </c>
      <c r="C2221" s="2" t="s">
        <v>75</v>
      </c>
      <c r="D2221" s="2" t="s">
        <v>97</v>
      </c>
      <c r="E2221" s="2">
        <v>216.1</v>
      </c>
      <c r="F2221" s="2">
        <v>213.6</v>
      </c>
      <c r="G2221" s="2">
        <v>220.3</v>
      </c>
      <c r="H2221" s="2">
        <v>235.4</v>
      </c>
      <c r="I2221" s="2">
        <v>210.3</v>
      </c>
      <c r="J2221" s="2">
        <v>212.2</v>
      </c>
      <c r="K2221" s="2">
        <v>457.6</v>
      </c>
      <c r="L2221" s="2">
        <v>687</v>
      </c>
      <c r="M2221" s="2">
        <v>778.5</v>
      </c>
      <c r="N2221" s="2">
        <v>787.6</v>
      </c>
      <c r="O2221" s="2">
        <v>800.5</v>
      </c>
      <c r="P2221" s="2">
        <v>887</v>
      </c>
      <c r="Q2221" s="2">
        <v>893.8</v>
      </c>
      <c r="R2221" s="2">
        <v>210.2</v>
      </c>
      <c r="S2221" s="2" t="s">
        <v>5269</v>
      </c>
      <c r="T2221" s="2">
        <v>210.2</v>
      </c>
    </row>
    <row r="2222" spans="1:20">
      <c r="A2222" s="2" t="s">
        <v>5030</v>
      </c>
      <c r="B2222" s="2" t="s">
        <v>1868</v>
      </c>
      <c r="C2222" s="2" t="s">
        <v>75</v>
      </c>
      <c r="D2222" s="2" t="s">
        <v>97</v>
      </c>
      <c r="E2222" s="2">
        <v>48.7</v>
      </c>
      <c r="F2222" s="2">
        <v>47.2</v>
      </c>
      <c r="G2222" s="2">
        <v>48.2</v>
      </c>
      <c r="H2222" s="2">
        <v>64.5</v>
      </c>
      <c r="I2222" s="2">
        <v>258.39999999999998</v>
      </c>
      <c r="J2222" s="2">
        <v>395.6</v>
      </c>
      <c r="K2222" s="2">
        <v>640.70000000000005</v>
      </c>
      <c r="L2222" s="2">
        <v>871.7</v>
      </c>
      <c r="M2222" s="2">
        <v>961.2</v>
      </c>
      <c r="N2222" s="2">
        <v>970.4</v>
      </c>
      <c r="O2222" s="2">
        <v>983.7</v>
      </c>
      <c r="P2222" s="2">
        <v>1074.0999999999999</v>
      </c>
      <c r="Q2222" s="2">
        <v>1080.9000000000001</v>
      </c>
      <c r="R2222" s="2">
        <v>22.8</v>
      </c>
      <c r="S2222" s="2" t="s">
        <v>5269</v>
      </c>
      <c r="T2222" s="2">
        <v>22.8</v>
      </c>
    </row>
    <row r="2223" spans="1:20">
      <c r="A2223" s="2" t="s">
        <v>5031</v>
      </c>
      <c r="B2223" s="2" t="s">
        <v>1091</v>
      </c>
      <c r="C2223" s="2" t="s">
        <v>75</v>
      </c>
      <c r="D2223" s="2" t="s">
        <v>97</v>
      </c>
      <c r="E2223" s="2">
        <v>393</v>
      </c>
      <c r="F2223" s="2">
        <v>395</v>
      </c>
      <c r="G2223" s="2">
        <v>391.5</v>
      </c>
      <c r="H2223" s="2">
        <v>394.6</v>
      </c>
      <c r="I2223" s="2">
        <v>463</v>
      </c>
      <c r="J2223" s="2">
        <v>511.8</v>
      </c>
      <c r="K2223" s="2">
        <v>604</v>
      </c>
      <c r="L2223" s="2">
        <v>762.6</v>
      </c>
      <c r="M2223" s="2">
        <v>815.1</v>
      </c>
      <c r="N2223" s="2">
        <v>822.3</v>
      </c>
      <c r="O2223" s="2">
        <v>836.4</v>
      </c>
      <c r="P2223" s="2">
        <v>958</v>
      </c>
      <c r="Q2223" s="2">
        <v>962.7</v>
      </c>
      <c r="R2223" s="2"/>
      <c r="S2223" s="2" t="s">
        <v>136</v>
      </c>
      <c r="T2223" s="2">
        <v>391.5</v>
      </c>
    </row>
    <row r="2224" spans="1:20">
      <c r="A2224" s="2" t="s">
        <v>5032</v>
      </c>
      <c r="B2224" s="2" t="s">
        <v>1872</v>
      </c>
      <c r="C2224" s="2" t="s">
        <v>75</v>
      </c>
      <c r="D2224" s="2" t="s">
        <v>97</v>
      </c>
      <c r="E2224" s="2">
        <v>214.4</v>
      </c>
      <c r="F2224" s="2">
        <v>211.9</v>
      </c>
      <c r="G2224" s="2">
        <v>218.6</v>
      </c>
      <c r="H2224" s="2">
        <v>233.6</v>
      </c>
      <c r="I2224" s="2">
        <v>208.6</v>
      </c>
      <c r="J2224" s="2">
        <v>211.6</v>
      </c>
      <c r="K2224" s="2">
        <v>459</v>
      </c>
      <c r="L2224" s="2">
        <v>688.5</v>
      </c>
      <c r="M2224" s="2">
        <v>779.9</v>
      </c>
      <c r="N2224" s="2">
        <v>789</v>
      </c>
      <c r="O2224" s="2">
        <v>801.9</v>
      </c>
      <c r="P2224" s="2">
        <v>888.6</v>
      </c>
      <c r="Q2224" s="2">
        <v>895.4</v>
      </c>
      <c r="R2224" s="2">
        <v>208.6</v>
      </c>
      <c r="S2224" s="2" t="s">
        <v>143</v>
      </c>
      <c r="T2224" s="2">
        <v>208.6</v>
      </c>
    </row>
    <row r="2225" spans="1:20">
      <c r="A2225" s="2" t="s">
        <v>5033</v>
      </c>
      <c r="B2225" s="2" t="s">
        <v>1875</v>
      </c>
      <c r="C2225" s="2" t="s">
        <v>75</v>
      </c>
      <c r="D2225" s="2" t="s">
        <v>97</v>
      </c>
      <c r="E2225" s="2">
        <v>49.4</v>
      </c>
      <c r="F2225" s="2">
        <v>51.1</v>
      </c>
      <c r="G2225" s="2">
        <v>43.6</v>
      </c>
      <c r="H2225" s="2">
        <v>56.2</v>
      </c>
      <c r="I2225" s="2">
        <v>269.39999999999998</v>
      </c>
      <c r="J2225" s="2">
        <v>406.4</v>
      </c>
      <c r="K2225" s="2">
        <v>650.79999999999995</v>
      </c>
      <c r="L2225" s="2">
        <v>881.9</v>
      </c>
      <c r="M2225" s="2">
        <v>971.1</v>
      </c>
      <c r="N2225" s="2">
        <v>980.3</v>
      </c>
      <c r="O2225" s="2">
        <v>993.7</v>
      </c>
      <c r="P2225" s="2">
        <v>1084.8</v>
      </c>
      <c r="Q2225" s="2">
        <v>1091.5999999999999</v>
      </c>
      <c r="R2225" s="2">
        <v>12.6</v>
      </c>
      <c r="S2225" s="2" t="s">
        <v>5269</v>
      </c>
      <c r="T2225" s="2">
        <v>12.6</v>
      </c>
    </row>
    <row r="2226" spans="1:20">
      <c r="A2226" s="2" t="s">
        <v>5034</v>
      </c>
      <c r="B2226" s="2" t="s">
        <v>1876</v>
      </c>
      <c r="C2226" s="2" t="s">
        <v>75</v>
      </c>
      <c r="D2226" s="2" t="s">
        <v>97</v>
      </c>
      <c r="E2226" s="2">
        <v>238.4</v>
      </c>
      <c r="F2226" s="2">
        <v>235.9</v>
      </c>
      <c r="G2226" s="2">
        <v>237.7</v>
      </c>
      <c r="H2226" s="2">
        <v>251.6</v>
      </c>
      <c r="I2226" s="2">
        <v>361.6</v>
      </c>
      <c r="J2226" s="2">
        <v>474.7</v>
      </c>
      <c r="K2226" s="2">
        <v>712.9</v>
      </c>
      <c r="L2226" s="2">
        <v>930.7</v>
      </c>
      <c r="M2226" s="2">
        <v>1024.5999999999999</v>
      </c>
      <c r="N2226" s="2">
        <v>1033.5</v>
      </c>
      <c r="O2226" s="2">
        <v>1045</v>
      </c>
      <c r="P2226" s="2">
        <v>1111.5</v>
      </c>
      <c r="Q2226" s="2">
        <v>1118.5999999999999</v>
      </c>
      <c r="R2226" s="2">
        <v>192.8</v>
      </c>
      <c r="S2226" s="2" t="s">
        <v>5269</v>
      </c>
      <c r="T2226" s="2">
        <v>192.8</v>
      </c>
    </row>
    <row r="2227" spans="1:20">
      <c r="A2227" s="2" t="s">
        <v>5035</v>
      </c>
      <c r="B2227" s="2" t="s">
        <v>1879</v>
      </c>
      <c r="C2227" s="2" t="s">
        <v>75</v>
      </c>
      <c r="D2227" s="2" t="s">
        <v>97</v>
      </c>
      <c r="E2227" s="2">
        <v>510</v>
      </c>
      <c r="F2227" s="2">
        <v>506.3</v>
      </c>
      <c r="G2227" s="2">
        <v>514.29999999999995</v>
      </c>
      <c r="H2227" s="2">
        <v>531.79999999999995</v>
      </c>
      <c r="I2227" s="2">
        <v>517.6</v>
      </c>
      <c r="J2227" s="2">
        <v>540.6</v>
      </c>
      <c r="K2227" s="2">
        <v>639</v>
      </c>
      <c r="L2227" s="2">
        <v>752.6</v>
      </c>
      <c r="M2227" s="2">
        <v>829.3</v>
      </c>
      <c r="N2227" s="2">
        <v>835.7</v>
      </c>
      <c r="O2227" s="2">
        <v>840.9</v>
      </c>
      <c r="P2227" s="2">
        <v>848.5</v>
      </c>
      <c r="Q2227" s="2">
        <v>854.8</v>
      </c>
      <c r="R2227" s="2">
        <v>492</v>
      </c>
      <c r="S2227" s="2" t="s">
        <v>5269</v>
      </c>
      <c r="T2227" s="2">
        <v>492</v>
      </c>
    </row>
    <row r="2228" spans="1:20">
      <c r="A2228" s="2" t="s">
        <v>5036</v>
      </c>
      <c r="B2228" s="2" t="s">
        <v>2740</v>
      </c>
      <c r="C2228" s="2" t="s">
        <v>75</v>
      </c>
      <c r="D2228" s="2" t="s">
        <v>97</v>
      </c>
      <c r="E2228" s="2">
        <v>596</v>
      </c>
      <c r="F2228" s="2">
        <v>596.79999999999995</v>
      </c>
      <c r="G2228" s="2">
        <v>588.9</v>
      </c>
      <c r="H2228" s="2">
        <v>592.79999999999995</v>
      </c>
      <c r="I2228" s="2">
        <v>779.3</v>
      </c>
      <c r="J2228" s="2">
        <v>905.3</v>
      </c>
      <c r="K2228" s="2">
        <v>1149.5</v>
      </c>
      <c r="L2228" s="2">
        <v>1370.4</v>
      </c>
      <c r="M2228" s="2">
        <v>1464.2</v>
      </c>
      <c r="N2228" s="2">
        <v>1473.1</v>
      </c>
      <c r="O2228" s="2">
        <v>1484.7</v>
      </c>
      <c r="P2228" s="2">
        <v>1550.4</v>
      </c>
      <c r="Q2228" s="2">
        <v>1557.6</v>
      </c>
      <c r="R2228" s="2">
        <v>535.5</v>
      </c>
      <c r="S2228" s="2" t="s">
        <v>5269</v>
      </c>
      <c r="T2228" s="2">
        <v>535.5</v>
      </c>
    </row>
    <row r="2229" spans="1:20">
      <c r="A2229" s="2" t="s">
        <v>5037</v>
      </c>
      <c r="B2229" s="2" t="s">
        <v>1092</v>
      </c>
      <c r="C2229" s="2" t="s">
        <v>75</v>
      </c>
      <c r="D2229" s="2" t="s">
        <v>97</v>
      </c>
      <c r="E2229" s="2">
        <v>321.89999999999998</v>
      </c>
      <c r="F2229" s="2">
        <v>319.89999999999998</v>
      </c>
      <c r="G2229" s="2">
        <v>325.8</v>
      </c>
      <c r="H2229" s="2">
        <v>339.6</v>
      </c>
      <c r="I2229" s="2">
        <v>319.10000000000002</v>
      </c>
      <c r="J2229" s="2">
        <v>319.7</v>
      </c>
      <c r="K2229" s="2">
        <v>350.3</v>
      </c>
      <c r="L2229" s="2">
        <v>577</v>
      </c>
      <c r="M2229" s="2">
        <v>668.4</v>
      </c>
      <c r="N2229" s="2">
        <v>677.5</v>
      </c>
      <c r="O2229" s="2">
        <v>690.4</v>
      </c>
      <c r="P2229" s="2">
        <v>779.8</v>
      </c>
      <c r="Q2229" s="2">
        <v>786.5</v>
      </c>
      <c r="R2229" s="2">
        <v>317.89999999999998</v>
      </c>
      <c r="S2229" s="2" t="s">
        <v>5269</v>
      </c>
      <c r="T2229" s="2">
        <v>317.89999999999998</v>
      </c>
    </row>
    <row r="2230" spans="1:20">
      <c r="A2230" s="2" t="s">
        <v>5038</v>
      </c>
      <c r="B2230" s="2" t="s">
        <v>1882</v>
      </c>
      <c r="C2230" s="2" t="s">
        <v>75</v>
      </c>
      <c r="D2230" s="2" t="s">
        <v>97</v>
      </c>
      <c r="E2230" s="2">
        <v>41.5</v>
      </c>
      <c r="F2230" s="2">
        <v>46.5</v>
      </c>
      <c r="G2230" s="2">
        <v>30.2</v>
      </c>
      <c r="H2230" s="2">
        <v>44.3</v>
      </c>
      <c r="I2230" s="2">
        <v>267.8</v>
      </c>
      <c r="J2230" s="2">
        <v>404</v>
      </c>
      <c r="K2230" s="2">
        <v>646.5</v>
      </c>
      <c r="L2230" s="2">
        <v>877.6</v>
      </c>
      <c r="M2230" s="2">
        <v>966.1</v>
      </c>
      <c r="N2230" s="2">
        <v>975.3</v>
      </c>
      <c r="O2230" s="2">
        <v>988.8</v>
      </c>
      <c r="P2230" s="2">
        <v>1081.5</v>
      </c>
      <c r="Q2230" s="2">
        <v>1088.3</v>
      </c>
      <c r="R2230" s="2">
        <v>23.2</v>
      </c>
      <c r="S2230" s="2" t="s">
        <v>5269</v>
      </c>
      <c r="T2230" s="2">
        <v>23.2</v>
      </c>
    </row>
    <row r="2231" spans="1:20">
      <c r="A2231" s="2" t="s">
        <v>5039</v>
      </c>
      <c r="B2231" s="2" t="s">
        <v>1885</v>
      </c>
      <c r="C2231" s="2" t="s">
        <v>75</v>
      </c>
      <c r="D2231" s="2" t="s">
        <v>97</v>
      </c>
      <c r="E2231" s="2">
        <v>43.2</v>
      </c>
      <c r="F2231" s="2">
        <v>46.1</v>
      </c>
      <c r="G2231" s="2">
        <v>36.6</v>
      </c>
      <c r="H2231" s="2">
        <v>50.8</v>
      </c>
      <c r="I2231" s="2">
        <v>266.89999999999998</v>
      </c>
      <c r="J2231" s="2">
        <v>403.6</v>
      </c>
      <c r="K2231" s="2">
        <v>647.1</v>
      </c>
      <c r="L2231" s="2">
        <v>878.3</v>
      </c>
      <c r="M2231" s="2">
        <v>967.2</v>
      </c>
      <c r="N2231" s="2">
        <v>976.3</v>
      </c>
      <c r="O2231" s="2">
        <v>989.8</v>
      </c>
      <c r="P2231" s="2">
        <v>1081.7</v>
      </c>
      <c r="Q2231" s="2">
        <v>1088.4000000000001</v>
      </c>
      <c r="R2231" s="2">
        <v>18.2</v>
      </c>
      <c r="S2231" s="2" t="s">
        <v>5269</v>
      </c>
      <c r="T2231" s="2">
        <v>18.2</v>
      </c>
    </row>
    <row r="2232" spans="1:20">
      <c r="A2232" s="2" t="s">
        <v>5040</v>
      </c>
      <c r="B2232" s="2" t="s">
        <v>1093</v>
      </c>
      <c r="C2232" s="2" t="s">
        <v>75</v>
      </c>
      <c r="D2232" s="2" t="s">
        <v>97</v>
      </c>
      <c r="E2232" s="2">
        <v>559.70000000000005</v>
      </c>
      <c r="F2232" s="2">
        <v>557.6</v>
      </c>
      <c r="G2232" s="2">
        <v>563.6</v>
      </c>
      <c r="H2232" s="2">
        <v>577.5</v>
      </c>
      <c r="I2232" s="2">
        <v>555.6</v>
      </c>
      <c r="J2232" s="2">
        <v>555.5</v>
      </c>
      <c r="K2232" s="2">
        <v>557.79999999999995</v>
      </c>
      <c r="L2232" s="2">
        <v>561.29999999999995</v>
      </c>
      <c r="M2232" s="2">
        <v>580.4</v>
      </c>
      <c r="N2232" s="2">
        <v>582.1</v>
      </c>
      <c r="O2232" s="2">
        <v>581.29999999999995</v>
      </c>
      <c r="P2232" s="2">
        <v>556.20000000000005</v>
      </c>
      <c r="Q2232" s="2">
        <v>555.9</v>
      </c>
      <c r="R2232" s="2"/>
      <c r="S2232" s="2" t="s">
        <v>147</v>
      </c>
      <c r="T2232" s="2">
        <v>555.5</v>
      </c>
    </row>
    <row r="2233" spans="1:20">
      <c r="A2233" s="2" t="s">
        <v>5041</v>
      </c>
      <c r="B2233" s="2" t="s">
        <v>1096</v>
      </c>
      <c r="C2233" s="2" t="s">
        <v>75</v>
      </c>
      <c r="D2233" s="2" t="s">
        <v>97</v>
      </c>
      <c r="E2233" s="2">
        <v>529</v>
      </c>
      <c r="F2233" s="2">
        <v>529.5</v>
      </c>
      <c r="G2233" s="2">
        <v>529.70000000000005</v>
      </c>
      <c r="H2233" s="2">
        <v>536.70000000000005</v>
      </c>
      <c r="I2233" s="2">
        <v>563</v>
      </c>
      <c r="J2233" s="2">
        <v>584.29999999999995</v>
      </c>
      <c r="K2233" s="2">
        <v>612.6</v>
      </c>
      <c r="L2233" s="2">
        <v>695.6</v>
      </c>
      <c r="M2233" s="2">
        <v>718.8</v>
      </c>
      <c r="N2233" s="2">
        <v>723.5</v>
      </c>
      <c r="O2233" s="2">
        <v>735</v>
      </c>
      <c r="P2233" s="2">
        <v>850.8</v>
      </c>
      <c r="Q2233" s="2">
        <v>853.9</v>
      </c>
      <c r="R2233" s="2"/>
      <c r="S2233" s="2" t="s">
        <v>128</v>
      </c>
      <c r="T2233" s="2">
        <v>529</v>
      </c>
    </row>
    <row r="2234" spans="1:20">
      <c r="A2234" s="2" t="s">
        <v>5042</v>
      </c>
      <c r="B2234" s="2" t="s">
        <v>1888</v>
      </c>
      <c r="C2234" s="2" t="s">
        <v>75</v>
      </c>
      <c r="D2234" s="2" t="s">
        <v>97</v>
      </c>
      <c r="E2234" s="2">
        <v>396.6</v>
      </c>
      <c r="F2234" s="2">
        <v>392.9</v>
      </c>
      <c r="G2234" s="2">
        <v>399.5</v>
      </c>
      <c r="H2234" s="2">
        <v>416.7</v>
      </c>
      <c r="I2234" s="2">
        <v>444.2</v>
      </c>
      <c r="J2234" s="2">
        <v>506.7</v>
      </c>
      <c r="K2234" s="2">
        <v>686.8</v>
      </c>
      <c r="L2234" s="2">
        <v>863.7</v>
      </c>
      <c r="M2234" s="2">
        <v>954</v>
      </c>
      <c r="N2234" s="2">
        <v>961.9</v>
      </c>
      <c r="O2234" s="2">
        <v>970.5</v>
      </c>
      <c r="P2234" s="2">
        <v>1007.2</v>
      </c>
      <c r="Q2234" s="2">
        <v>1014.2</v>
      </c>
      <c r="R2234" s="2">
        <v>366.3</v>
      </c>
      <c r="S2234" s="2" t="s">
        <v>5269</v>
      </c>
      <c r="T2234" s="2">
        <v>366.3</v>
      </c>
    </row>
    <row r="2235" spans="1:20">
      <c r="A2235" s="2" t="s">
        <v>5043</v>
      </c>
      <c r="B2235" s="2" t="s">
        <v>2745</v>
      </c>
      <c r="C2235" s="2" t="s">
        <v>75</v>
      </c>
      <c r="D2235" s="2" t="s">
        <v>97</v>
      </c>
      <c r="E2235" s="2">
        <v>145.4</v>
      </c>
      <c r="F2235" s="2">
        <v>147.19999999999999</v>
      </c>
      <c r="G2235" s="2">
        <v>136.9</v>
      </c>
      <c r="H2235" s="2">
        <v>139.5</v>
      </c>
      <c r="I2235" s="2">
        <v>354.9</v>
      </c>
      <c r="J2235" s="2">
        <v>491.3</v>
      </c>
      <c r="K2235" s="2">
        <v>739</v>
      </c>
      <c r="L2235" s="2">
        <v>969.5</v>
      </c>
      <c r="M2235" s="2">
        <v>1060.2</v>
      </c>
      <c r="N2235" s="2">
        <v>1069.3</v>
      </c>
      <c r="O2235" s="2">
        <v>1082.5</v>
      </c>
      <c r="P2235" s="2">
        <v>1168.8</v>
      </c>
      <c r="Q2235" s="2">
        <v>1175.7</v>
      </c>
      <c r="R2235" s="2">
        <v>84.1</v>
      </c>
      <c r="S2235" s="2" t="s">
        <v>5269</v>
      </c>
      <c r="T2235" s="2">
        <v>84.1</v>
      </c>
    </row>
    <row r="2236" spans="1:20">
      <c r="A2236" s="2" t="s">
        <v>5044</v>
      </c>
      <c r="B2236" s="2" t="s">
        <v>2747</v>
      </c>
      <c r="C2236" s="2" t="s">
        <v>75</v>
      </c>
      <c r="D2236" s="2" t="s">
        <v>97</v>
      </c>
      <c r="E2236" s="2">
        <v>120.5</v>
      </c>
      <c r="F2236" s="2">
        <v>125.5</v>
      </c>
      <c r="G2236" s="2">
        <v>108.2</v>
      </c>
      <c r="H2236" s="2">
        <v>100.9</v>
      </c>
      <c r="I2236" s="2">
        <v>346.8</v>
      </c>
      <c r="J2236" s="2">
        <v>482.9</v>
      </c>
      <c r="K2236" s="2">
        <v>723.5</v>
      </c>
      <c r="L2236" s="2">
        <v>954.3</v>
      </c>
      <c r="M2236" s="2">
        <v>1041.9000000000001</v>
      </c>
      <c r="N2236" s="2">
        <v>1051</v>
      </c>
      <c r="O2236" s="2">
        <v>1064.7</v>
      </c>
      <c r="P2236" s="2">
        <v>1159.4000000000001</v>
      </c>
      <c r="Q2236" s="2">
        <v>1166.0999999999999</v>
      </c>
      <c r="R2236" s="2">
        <v>70.5</v>
      </c>
      <c r="S2236" s="2" t="s">
        <v>5269</v>
      </c>
      <c r="T2236" s="2">
        <v>70.5</v>
      </c>
    </row>
    <row r="2237" spans="1:20">
      <c r="A2237" s="2" t="s">
        <v>5045</v>
      </c>
      <c r="B2237" s="2" t="s">
        <v>1097</v>
      </c>
      <c r="C2237" s="2" t="s">
        <v>75</v>
      </c>
      <c r="D2237" s="2" t="s">
        <v>97</v>
      </c>
      <c r="E2237" s="2">
        <v>191.3</v>
      </c>
      <c r="F2237" s="2">
        <v>189.3</v>
      </c>
      <c r="G2237" s="2">
        <v>195.2</v>
      </c>
      <c r="H2237" s="2">
        <v>209.3</v>
      </c>
      <c r="I2237" s="2">
        <v>191.7</v>
      </c>
      <c r="J2237" s="2">
        <v>239.1</v>
      </c>
      <c r="K2237" s="2">
        <v>475.7</v>
      </c>
      <c r="L2237" s="2">
        <v>706.7</v>
      </c>
      <c r="M2237" s="2">
        <v>796.4</v>
      </c>
      <c r="N2237" s="2">
        <v>805.6</v>
      </c>
      <c r="O2237" s="2">
        <v>818.9</v>
      </c>
      <c r="P2237" s="2">
        <v>910.2</v>
      </c>
      <c r="Q2237" s="2">
        <v>916.9</v>
      </c>
      <c r="R2237" s="2"/>
      <c r="S2237" s="2" t="s">
        <v>133</v>
      </c>
      <c r="T2237" s="2">
        <v>189.3</v>
      </c>
    </row>
    <row r="2238" spans="1:20">
      <c r="A2238" s="2" t="s">
        <v>5046</v>
      </c>
      <c r="B2238" s="2" t="s">
        <v>1098</v>
      </c>
      <c r="C2238" s="2" t="s">
        <v>75</v>
      </c>
      <c r="D2238" s="2" t="s">
        <v>97</v>
      </c>
      <c r="E2238" s="2">
        <v>497.8</v>
      </c>
      <c r="F2238" s="2">
        <v>496.2</v>
      </c>
      <c r="G2238" s="2">
        <v>501.3</v>
      </c>
      <c r="H2238" s="2">
        <v>514</v>
      </c>
      <c r="I2238" s="2">
        <v>498</v>
      </c>
      <c r="J2238" s="2">
        <v>499.3</v>
      </c>
      <c r="K2238" s="2">
        <v>495.7</v>
      </c>
      <c r="L2238" s="2">
        <v>499.1</v>
      </c>
      <c r="M2238" s="2">
        <v>495.1</v>
      </c>
      <c r="N2238" s="2">
        <v>498</v>
      </c>
      <c r="O2238" s="2">
        <v>511.6</v>
      </c>
      <c r="P2238" s="2">
        <v>632</v>
      </c>
      <c r="Q2238" s="2">
        <v>636.6</v>
      </c>
      <c r="R2238" s="2">
        <v>495</v>
      </c>
      <c r="S2238" s="2" t="s">
        <v>5269</v>
      </c>
      <c r="T2238" s="2">
        <v>495</v>
      </c>
    </row>
    <row r="2239" spans="1:20">
      <c r="A2239" s="2" t="s">
        <v>5047</v>
      </c>
      <c r="B2239" s="2" t="s">
        <v>2752</v>
      </c>
      <c r="C2239" s="2" t="s">
        <v>75</v>
      </c>
      <c r="D2239" s="2" t="s">
        <v>97</v>
      </c>
      <c r="E2239" s="2">
        <v>48.5</v>
      </c>
      <c r="F2239" s="2">
        <v>53</v>
      </c>
      <c r="G2239" s="2">
        <v>37.4</v>
      </c>
      <c r="H2239" s="2">
        <v>44.2</v>
      </c>
      <c r="I2239" s="2">
        <v>274.5</v>
      </c>
      <c r="J2239" s="2">
        <v>410.9</v>
      </c>
      <c r="K2239" s="2">
        <v>653.70000000000005</v>
      </c>
      <c r="L2239" s="2">
        <v>884.8</v>
      </c>
      <c r="M2239" s="2">
        <v>973.4</v>
      </c>
      <c r="N2239" s="2">
        <v>982.5</v>
      </c>
      <c r="O2239" s="2">
        <v>996.1</v>
      </c>
      <c r="P2239" s="2">
        <v>1088.5999999999999</v>
      </c>
      <c r="Q2239" s="2">
        <v>1095.4000000000001</v>
      </c>
      <c r="R2239" s="2">
        <v>17.5</v>
      </c>
      <c r="S2239" s="2" t="s">
        <v>5269</v>
      </c>
      <c r="T2239" s="2">
        <v>17.5</v>
      </c>
    </row>
    <row r="2240" spans="1:20">
      <c r="A2240" s="2" t="s">
        <v>5048</v>
      </c>
      <c r="B2240" s="2" t="s">
        <v>1099</v>
      </c>
      <c r="C2240" s="2" t="s">
        <v>75</v>
      </c>
      <c r="D2240" s="2" t="s">
        <v>97</v>
      </c>
      <c r="E2240" s="2">
        <v>502.4</v>
      </c>
      <c r="F2240" s="2">
        <v>500.8</v>
      </c>
      <c r="G2240" s="2">
        <v>505.9</v>
      </c>
      <c r="H2240" s="2">
        <v>518.79999999999995</v>
      </c>
      <c r="I2240" s="2">
        <v>502.2</v>
      </c>
      <c r="J2240" s="2">
        <v>503.3</v>
      </c>
      <c r="K2240" s="2">
        <v>500</v>
      </c>
      <c r="L2240" s="2">
        <v>502</v>
      </c>
      <c r="M2240" s="2">
        <v>501</v>
      </c>
      <c r="N2240" s="2">
        <v>502.5</v>
      </c>
      <c r="O2240" s="2">
        <v>506.7</v>
      </c>
      <c r="P2240" s="2">
        <v>625.9</v>
      </c>
      <c r="Q2240" s="2">
        <v>630.5</v>
      </c>
      <c r="R2240" s="2"/>
      <c r="S2240" s="2" t="s">
        <v>152</v>
      </c>
      <c r="T2240" s="2">
        <v>500</v>
      </c>
    </row>
    <row r="2241" spans="1:20">
      <c r="A2241" s="2" t="s">
        <v>5049</v>
      </c>
      <c r="B2241" s="2" t="s">
        <v>2753</v>
      </c>
      <c r="C2241" s="2" t="s">
        <v>75</v>
      </c>
      <c r="D2241" s="2" t="s">
        <v>97</v>
      </c>
      <c r="E2241" s="2">
        <v>448.6</v>
      </c>
      <c r="F2241" s="2">
        <v>447.3</v>
      </c>
      <c r="G2241" s="2">
        <v>445.4</v>
      </c>
      <c r="H2241" s="2">
        <v>455.6</v>
      </c>
      <c r="I2241" s="2">
        <v>590.29999999999995</v>
      </c>
      <c r="J2241" s="2">
        <v>701.5</v>
      </c>
      <c r="K2241" s="2">
        <v>933.6</v>
      </c>
      <c r="L2241" s="2">
        <v>1143.0999999999999</v>
      </c>
      <c r="M2241" s="2">
        <v>1236.8</v>
      </c>
      <c r="N2241" s="2">
        <v>1245.5</v>
      </c>
      <c r="O2241" s="2">
        <v>1256</v>
      </c>
      <c r="P2241" s="2">
        <v>1310.9</v>
      </c>
      <c r="Q2241" s="2">
        <v>1318</v>
      </c>
      <c r="R2241" s="2">
        <v>394.8</v>
      </c>
      <c r="S2241" s="2" t="s">
        <v>5269</v>
      </c>
      <c r="T2241" s="2">
        <v>394.8</v>
      </c>
    </row>
    <row r="2242" spans="1:20">
      <c r="A2242" s="2" t="s">
        <v>5050</v>
      </c>
      <c r="B2242" s="2" t="s">
        <v>1100</v>
      </c>
      <c r="C2242" s="2" t="s">
        <v>75</v>
      </c>
      <c r="D2242" s="2" t="s">
        <v>97</v>
      </c>
      <c r="E2242" s="2">
        <v>421.5</v>
      </c>
      <c r="F2242" s="2">
        <v>420.2</v>
      </c>
      <c r="G2242" s="2">
        <v>424.7</v>
      </c>
      <c r="H2242" s="2">
        <v>436.9</v>
      </c>
      <c r="I2242" s="2">
        <v>425.1</v>
      </c>
      <c r="J2242" s="2">
        <v>428.6</v>
      </c>
      <c r="K2242" s="2">
        <v>426.6</v>
      </c>
      <c r="L2242" s="2">
        <v>499.2</v>
      </c>
      <c r="M2242" s="2">
        <v>568.6</v>
      </c>
      <c r="N2242" s="2">
        <v>577.5</v>
      </c>
      <c r="O2242" s="2">
        <v>591.79999999999995</v>
      </c>
      <c r="P2242" s="2">
        <v>704.3</v>
      </c>
      <c r="Q2242" s="2">
        <v>709.9</v>
      </c>
      <c r="R2242" s="2"/>
      <c r="S2242" s="2" t="s">
        <v>133</v>
      </c>
      <c r="T2242" s="2">
        <v>420.2</v>
      </c>
    </row>
    <row r="2243" spans="1:20">
      <c r="A2243" s="2" t="s">
        <v>5051</v>
      </c>
      <c r="B2243" s="2" t="s">
        <v>1102</v>
      </c>
      <c r="C2243" s="2" t="s">
        <v>75</v>
      </c>
      <c r="D2243" s="2" t="s">
        <v>97</v>
      </c>
      <c r="E2243" s="2">
        <v>185.8</v>
      </c>
      <c r="F2243" s="2">
        <v>187.6</v>
      </c>
      <c r="G2243" s="2">
        <v>184.9</v>
      </c>
      <c r="H2243" s="2">
        <v>189.4</v>
      </c>
      <c r="I2243" s="2">
        <v>276.5</v>
      </c>
      <c r="J2243" s="2">
        <v>364.1</v>
      </c>
      <c r="K2243" s="2">
        <v>553</v>
      </c>
      <c r="L2243" s="2">
        <v>773.3</v>
      </c>
      <c r="M2243" s="2">
        <v>853.1</v>
      </c>
      <c r="N2243" s="2">
        <v>862</v>
      </c>
      <c r="O2243" s="2">
        <v>876.3</v>
      </c>
      <c r="P2243" s="2">
        <v>983.5</v>
      </c>
      <c r="Q2243" s="2">
        <v>989.7</v>
      </c>
      <c r="R2243" s="2"/>
      <c r="S2243" s="2" t="s">
        <v>136</v>
      </c>
      <c r="T2243" s="2">
        <v>184.9</v>
      </c>
    </row>
    <row r="2244" spans="1:20">
      <c r="A2244" s="2" t="s">
        <v>5052</v>
      </c>
      <c r="B2244" s="2" t="s">
        <v>1103</v>
      </c>
      <c r="C2244" s="2" t="s">
        <v>75</v>
      </c>
      <c r="D2244" s="2" t="s">
        <v>97</v>
      </c>
      <c r="E2244" s="2">
        <v>184.5</v>
      </c>
      <c r="F2244" s="2">
        <v>186.3</v>
      </c>
      <c r="G2244" s="2">
        <v>183.6</v>
      </c>
      <c r="H2244" s="2">
        <v>188.2</v>
      </c>
      <c r="I2244" s="2">
        <v>275.5</v>
      </c>
      <c r="J2244" s="2">
        <v>363.5</v>
      </c>
      <c r="K2244" s="2">
        <v>553.1</v>
      </c>
      <c r="L2244" s="2">
        <v>773.7</v>
      </c>
      <c r="M2244" s="2">
        <v>853.6</v>
      </c>
      <c r="N2244" s="2">
        <v>862.5</v>
      </c>
      <c r="O2244" s="2">
        <v>876.8</v>
      </c>
      <c r="P2244" s="2">
        <v>983.8</v>
      </c>
      <c r="Q2244" s="2">
        <v>990</v>
      </c>
      <c r="R2244" s="2"/>
      <c r="S2244" s="2" t="s">
        <v>136</v>
      </c>
      <c r="T2244" s="2">
        <v>183.6</v>
      </c>
    </row>
    <row r="2245" spans="1:20">
      <c r="A2245" s="2" t="s">
        <v>5053</v>
      </c>
      <c r="B2245" s="2" t="s">
        <v>2759</v>
      </c>
      <c r="C2245" s="2" t="s">
        <v>75</v>
      </c>
      <c r="D2245" s="2" t="s">
        <v>97</v>
      </c>
      <c r="E2245" s="2">
        <v>367.2</v>
      </c>
      <c r="F2245" s="2">
        <v>366.7</v>
      </c>
      <c r="G2245" s="2">
        <v>362.5</v>
      </c>
      <c r="H2245" s="2">
        <v>370.5</v>
      </c>
      <c r="I2245" s="2">
        <v>530.1</v>
      </c>
      <c r="J2245" s="2">
        <v>651.4</v>
      </c>
      <c r="K2245" s="2">
        <v>892.9</v>
      </c>
      <c r="L2245" s="2">
        <v>1111.8</v>
      </c>
      <c r="M2245" s="2">
        <v>1205.7</v>
      </c>
      <c r="N2245" s="2">
        <v>1214.5999999999999</v>
      </c>
      <c r="O2245" s="2">
        <v>1226.0999999999999</v>
      </c>
      <c r="P2245" s="2">
        <v>1291.3</v>
      </c>
      <c r="Q2245" s="2">
        <v>1298.4000000000001</v>
      </c>
      <c r="R2245" s="2">
        <v>310.2</v>
      </c>
      <c r="S2245" s="2" t="s">
        <v>5269</v>
      </c>
      <c r="T2245" s="2">
        <v>310.2</v>
      </c>
    </row>
    <row r="2246" spans="1:20">
      <c r="A2246" s="2" t="s">
        <v>5054</v>
      </c>
      <c r="B2246" s="2" t="s">
        <v>2760</v>
      </c>
      <c r="C2246" s="2" t="s">
        <v>75</v>
      </c>
      <c r="D2246" s="2" t="s">
        <v>97</v>
      </c>
      <c r="E2246" s="2">
        <v>364.4</v>
      </c>
      <c r="F2246" s="2">
        <v>363.8</v>
      </c>
      <c r="G2246" s="2">
        <v>359.5</v>
      </c>
      <c r="H2246" s="2">
        <v>367.4</v>
      </c>
      <c r="I2246" s="2">
        <v>528.20000000000005</v>
      </c>
      <c r="J2246" s="2">
        <v>649.79999999999995</v>
      </c>
      <c r="K2246" s="2">
        <v>891.7</v>
      </c>
      <c r="L2246" s="2">
        <v>1111</v>
      </c>
      <c r="M2246" s="2">
        <v>1204.8</v>
      </c>
      <c r="N2246" s="2">
        <v>1213.7</v>
      </c>
      <c r="O2246" s="2">
        <v>1225.3</v>
      </c>
      <c r="P2246" s="2">
        <v>1290.8</v>
      </c>
      <c r="Q2246" s="2">
        <v>1298</v>
      </c>
      <c r="R2246" s="2">
        <v>307.10000000000002</v>
      </c>
      <c r="S2246" s="2" t="s">
        <v>5269</v>
      </c>
      <c r="T2246" s="2">
        <v>307.10000000000002</v>
      </c>
    </row>
    <row r="2247" spans="1:20">
      <c r="A2247" s="2" t="s">
        <v>5055</v>
      </c>
      <c r="B2247" s="2" t="s">
        <v>2762</v>
      </c>
      <c r="C2247" s="2" t="s">
        <v>75</v>
      </c>
      <c r="D2247" s="2" t="s">
        <v>97</v>
      </c>
      <c r="E2247" s="2">
        <v>194.9</v>
      </c>
      <c r="F2247" s="2">
        <v>195.5</v>
      </c>
      <c r="G2247" s="2">
        <v>188.3</v>
      </c>
      <c r="H2247" s="2">
        <v>193.8</v>
      </c>
      <c r="I2247" s="2">
        <v>387.2</v>
      </c>
      <c r="J2247" s="2">
        <v>520.29999999999995</v>
      </c>
      <c r="K2247" s="2">
        <v>768.8</v>
      </c>
      <c r="L2247" s="2">
        <v>997.2</v>
      </c>
      <c r="M2247" s="2">
        <v>1089.4000000000001</v>
      </c>
      <c r="N2247" s="2">
        <v>1098.5</v>
      </c>
      <c r="O2247" s="2">
        <v>1111.2</v>
      </c>
      <c r="P2247" s="2">
        <v>1191.7</v>
      </c>
      <c r="Q2247" s="2">
        <v>1198.7</v>
      </c>
      <c r="R2247" s="2">
        <v>135</v>
      </c>
      <c r="S2247" s="2" t="s">
        <v>5269</v>
      </c>
      <c r="T2247" s="2">
        <v>135</v>
      </c>
    </row>
    <row r="2248" spans="1:20">
      <c r="A2248" s="2" t="s">
        <v>5056</v>
      </c>
      <c r="B2248" s="2" t="s">
        <v>1104</v>
      </c>
      <c r="C2248" s="2" t="s">
        <v>75</v>
      </c>
      <c r="D2248" s="2" t="s">
        <v>97</v>
      </c>
      <c r="E2248" s="2">
        <v>582.70000000000005</v>
      </c>
      <c r="F2248" s="2">
        <v>582.79999999999995</v>
      </c>
      <c r="G2248" s="2">
        <v>584.20000000000005</v>
      </c>
      <c r="H2248" s="2">
        <v>592.6</v>
      </c>
      <c r="I2248" s="2">
        <v>606.6</v>
      </c>
      <c r="J2248" s="2">
        <v>620.70000000000005</v>
      </c>
      <c r="K2248" s="2">
        <v>633.5</v>
      </c>
      <c r="L2248" s="2">
        <v>686.5</v>
      </c>
      <c r="M2248" s="2">
        <v>696.5</v>
      </c>
      <c r="N2248" s="2">
        <v>699.7</v>
      </c>
      <c r="O2248" s="2">
        <v>708.8</v>
      </c>
      <c r="P2248" s="2">
        <v>813.6</v>
      </c>
      <c r="Q2248" s="2">
        <v>815.9</v>
      </c>
      <c r="R2248" s="2"/>
      <c r="S2248" s="2" t="s">
        <v>128</v>
      </c>
      <c r="T2248" s="2">
        <v>582.70000000000005</v>
      </c>
    </row>
    <row r="2249" spans="1:20">
      <c r="A2249" s="2" t="s">
        <v>5057</v>
      </c>
      <c r="B2249" s="2" t="s">
        <v>2764</v>
      </c>
      <c r="C2249" s="2" t="s">
        <v>75</v>
      </c>
      <c r="D2249" s="2" t="s">
        <v>97</v>
      </c>
      <c r="E2249" s="2">
        <v>631.1</v>
      </c>
      <c r="F2249" s="2">
        <v>631.9</v>
      </c>
      <c r="G2249" s="2">
        <v>623.9</v>
      </c>
      <c r="H2249" s="2">
        <v>627.70000000000005</v>
      </c>
      <c r="I2249" s="2">
        <v>814.7</v>
      </c>
      <c r="J2249" s="2">
        <v>940.7</v>
      </c>
      <c r="K2249" s="2">
        <v>1184.9000000000001</v>
      </c>
      <c r="L2249" s="2">
        <v>1405.4</v>
      </c>
      <c r="M2249" s="2">
        <v>1499.3</v>
      </c>
      <c r="N2249" s="2">
        <v>1508.2</v>
      </c>
      <c r="O2249" s="2">
        <v>1519.8</v>
      </c>
      <c r="P2249" s="2">
        <v>1585</v>
      </c>
      <c r="Q2249" s="2">
        <v>1592.2</v>
      </c>
      <c r="R2249" s="2">
        <v>570.5</v>
      </c>
      <c r="S2249" s="2" t="s">
        <v>5269</v>
      </c>
      <c r="T2249" s="2">
        <v>570.5</v>
      </c>
    </row>
    <row r="2250" spans="1:20">
      <c r="A2250" s="2" t="s">
        <v>5058</v>
      </c>
      <c r="B2250" s="2" t="s">
        <v>1105</v>
      </c>
      <c r="C2250" s="2" t="s">
        <v>75</v>
      </c>
      <c r="D2250" s="2" t="s">
        <v>97</v>
      </c>
      <c r="E2250" s="2">
        <v>184.3</v>
      </c>
      <c r="F2250" s="2">
        <v>189.9</v>
      </c>
      <c r="G2250" s="2">
        <v>175</v>
      </c>
      <c r="H2250" s="2">
        <v>167.1</v>
      </c>
      <c r="I2250" s="2">
        <v>371.6</v>
      </c>
      <c r="J2250" s="2">
        <v>490.5</v>
      </c>
      <c r="K2250" s="2">
        <v>702.4</v>
      </c>
      <c r="L2250" s="2">
        <v>925.1</v>
      </c>
      <c r="M2250" s="2">
        <v>1004.9</v>
      </c>
      <c r="N2250" s="2">
        <v>1013.8</v>
      </c>
      <c r="O2250" s="2">
        <v>1028.0999999999999</v>
      </c>
      <c r="P2250" s="2">
        <v>1135.0999999999999</v>
      </c>
      <c r="Q2250" s="2">
        <v>1141.4000000000001</v>
      </c>
      <c r="R2250" s="2"/>
      <c r="S2250" s="2" t="s">
        <v>139</v>
      </c>
      <c r="T2250" s="2">
        <v>167.1</v>
      </c>
    </row>
    <row r="2251" spans="1:20">
      <c r="A2251" s="2" t="s">
        <v>5059</v>
      </c>
      <c r="B2251" s="2" t="s">
        <v>1901</v>
      </c>
      <c r="C2251" s="2" t="s">
        <v>75</v>
      </c>
      <c r="D2251" s="2" t="s">
        <v>97</v>
      </c>
      <c r="E2251" s="2">
        <v>566.29999999999995</v>
      </c>
      <c r="F2251" s="2">
        <v>562.6</v>
      </c>
      <c r="G2251" s="2">
        <v>570</v>
      </c>
      <c r="H2251" s="2">
        <v>587.6</v>
      </c>
      <c r="I2251" s="2">
        <v>592.4</v>
      </c>
      <c r="J2251" s="2">
        <v>631.70000000000005</v>
      </c>
      <c r="K2251" s="2">
        <v>760.1</v>
      </c>
      <c r="L2251" s="2">
        <v>889.1</v>
      </c>
      <c r="M2251" s="2">
        <v>967.8</v>
      </c>
      <c r="N2251" s="2">
        <v>974.2</v>
      </c>
      <c r="O2251" s="2">
        <v>979.7</v>
      </c>
      <c r="P2251" s="2">
        <v>986.9</v>
      </c>
      <c r="Q2251" s="2">
        <v>993.2</v>
      </c>
      <c r="R2251" s="2">
        <v>541</v>
      </c>
      <c r="S2251" s="2" t="s">
        <v>5269</v>
      </c>
      <c r="T2251" s="2">
        <v>541</v>
      </c>
    </row>
    <row r="2252" spans="1:20">
      <c r="A2252" s="2" t="s">
        <v>5060</v>
      </c>
      <c r="B2252" s="2" t="s">
        <v>2767</v>
      </c>
      <c r="C2252" s="2" t="s">
        <v>75</v>
      </c>
      <c r="D2252" s="2" t="s">
        <v>97</v>
      </c>
      <c r="E2252" s="2">
        <v>508</v>
      </c>
      <c r="F2252" s="2">
        <v>506.4</v>
      </c>
      <c r="G2252" s="2">
        <v>505.3</v>
      </c>
      <c r="H2252" s="2">
        <v>516.4</v>
      </c>
      <c r="I2252" s="2">
        <v>640.1</v>
      </c>
      <c r="J2252" s="2">
        <v>745.9</v>
      </c>
      <c r="K2252" s="2">
        <v>971.6</v>
      </c>
      <c r="L2252" s="2">
        <v>1174.9000000000001</v>
      </c>
      <c r="M2252" s="2">
        <v>1268.0999999999999</v>
      </c>
      <c r="N2252" s="2">
        <v>1276.5999999999999</v>
      </c>
      <c r="O2252" s="2">
        <v>1286.5999999999999</v>
      </c>
      <c r="P2252" s="2">
        <v>1335.4</v>
      </c>
      <c r="Q2252" s="2">
        <v>1342.4</v>
      </c>
      <c r="R2252" s="2">
        <v>455.6</v>
      </c>
      <c r="S2252" s="2" t="s">
        <v>5269</v>
      </c>
      <c r="T2252" s="2">
        <v>455.6</v>
      </c>
    </row>
    <row r="2253" spans="1:20">
      <c r="A2253" s="2" t="s">
        <v>5061</v>
      </c>
      <c r="B2253" s="2" t="s">
        <v>2770</v>
      </c>
      <c r="C2253" s="2" t="s">
        <v>75</v>
      </c>
      <c r="D2253" s="2" t="s">
        <v>97</v>
      </c>
      <c r="E2253" s="2">
        <v>419.1</v>
      </c>
      <c r="F2253" s="2">
        <v>421</v>
      </c>
      <c r="G2253" s="2">
        <v>410.1</v>
      </c>
      <c r="H2253" s="2">
        <v>410.9</v>
      </c>
      <c r="I2253" s="2">
        <v>622.20000000000005</v>
      </c>
      <c r="J2253" s="2">
        <v>755.6</v>
      </c>
      <c r="K2253" s="2">
        <v>1004.1</v>
      </c>
      <c r="L2253" s="2">
        <v>1232.0999999999999</v>
      </c>
      <c r="M2253" s="2">
        <v>1324.5</v>
      </c>
      <c r="N2253" s="2">
        <v>1333.6</v>
      </c>
      <c r="O2253" s="2">
        <v>1346.2</v>
      </c>
      <c r="P2253" s="2">
        <v>1424.5</v>
      </c>
      <c r="Q2253" s="2">
        <v>1431.6</v>
      </c>
      <c r="R2253" s="2">
        <v>357.7</v>
      </c>
      <c r="S2253" s="2" t="s">
        <v>5269</v>
      </c>
      <c r="T2253" s="2">
        <v>357.7</v>
      </c>
    </row>
    <row r="2254" spans="1:20">
      <c r="A2254" s="2" t="s">
        <v>5062</v>
      </c>
      <c r="B2254" s="2" t="s">
        <v>1108</v>
      </c>
      <c r="C2254" s="2" t="s">
        <v>75</v>
      </c>
      <c r="D2254" s="2" t="s">
        <v>97</v>
      </c>
      <c r="E2254" s="2">
        <v>191</v>
      </c>
      <c r="F2254" s="2">
        <v>189</v>
      </c>
      <c r="G2254" s="2">
        <v>194.9</v>
      </c>
      <c r="H2254" s="2">
        <v>209</v>
      </c>
      <c r="I2254" s="2">
        <v>191.3</v>
      </c>
      <c r="J2254" s="2">
        <v>239.3</v>
      </c>
      <c r="K2254" s="2">
        <v>476</v>
      </c>
      <c r="L2254" s="2">
        <v>707.1</v>
      </c>
      <c r="M2254" s="2">
        <v>796.8</v>
      </c>
      <c r="N2254" s="2">
        <v>806</v>
      </c>
      <c r="O2254" s="2">
        <v>819.2</v>
      </c>
      <c r="P2254" s="2">
        <v>910.5</v>
      </c>
      <c r="Q2254" s="2">
        <v>917.3</v>
      </c>
      <c r="R2254" s="2"/>
      <c r="S2254" s="2" t="s">
        <v>133</v>
      </c>
      <c r="T2254" s="2">
        <v>189</v>
      </c>
    </row>
    <row r="2255" spans="1:20">
      <c r="A2255" s="2" t="s">
        <v>5063</v>
      </c>
      <c r="B2255" s="2" t="s">
        <v>1109</v>
      </c>
      <c r="C2255" s="2" t="s">
        <v>75</v>
      </c>
      <c r="D2255" s="2" t="s">
        <v>97</v>
      </c>
      <c r="E2255" s="2">
        <v>385.6</v>
      </c>
      <c r="F2255" s="2">
        <v>385.2</v>
      </c>
      <c r="G2255" s="2">
        <v>387.8</v>
      </c>
      <c r="H2255" s="2">
        <v>397.6</v>
      </c>
      <c r="I2255" s="2">
        <v>404.2</v>
      </c>
      <c r="J2255" s="2">
        <v>419</v>
      </c>
      <c r="K2255" s="2">
        <v>447.7</v>
      </c>
      <c r="L2255" s="2">
        <v>583.70000000000005</v>
      </c>
      <c r="M2255" s="2">
        <v>643.79999999999995</v>
      </c>
      <c r="N2255" s="2">
        <v>651.79999999999995</v>
      </c>
      <c r="O2255" s="2">
        <v>666.4</v>
      </c>
      <c r="P2255" s="2">
        <v>785.1</v>
      </c>
      <c r="Q2255" s="2">
        <v>790.3</v>
      </c>
      <c r="R2255" s="2"/>
      <c r="S2255" s="2" t="s">
        <v>133</v>
      </c>
      <c r="T2255" s="2">
        <v>385.2</v>
      </c>
    </row>
    <row r="2256" spans="1:20">
      <c r="A2256" s="2" t="s">
        <v>5064</v>
      </c>
      <c r="B2256" s="2" t="s">
        <v>1906</v>
      </c>
      <c r="C2256" s="2" t="s">
        <v>75</v>
      </c>
      <c r="D2256" s="2" t="s">
        <v>97</v>
      </c>
      <c r="E2256" s="2">
        <v>546.4</v>
      </c>
      <c r="F2256" s="2">
        <v>542.6</v>
      </c>
      <c r="G2256" s="2">
        <v>550.1</v>
      </c>
      <c r="H2256" s="2">
        <v>567.70000000000005</v>
      </c>
      <c r="I2256" s="2">
        <v>571.70000000000005</v>
      </c>
      <c r="J2256" s="2">
        <v>611</v>
      </c>
      <c r="K2256" s="2">
        <v>740.6</v>
      </c>
      <c r="L2256" s="2">
        <v>872.2</v>
      </c>
      <c r="M2256" s="2">
        <v>951.8</v>
      </c>
      <c r="N2256" s="2">
        <v>958.4</v>
      </c>
      <c r="O2256" s="2">
        <v>964.1</v>
      </c>
      <c r="P2256" s="2">
        <v>973.5</v>
      </c>
      <c r="Q2256" s="2">
        <v>979.8</v>
      </c>
      <c r="R2256" s="2">
        <v>521.4</v>
      </c>
      <c r="S2256" s="2" t="s">
        <v>5269</v>
      </c>
      <c r="T2256" s="2">
        <v>521.4</v>
      </c>
    </row>
    <row r="2257" spans="1:20">
      <c r="A2257" s="2" t="s">
        <v>5065</v>
      </c>
      <c r="B2257" s="2" t="s">
        <v>2774</v>
      </c>
      <c r="C2257" s="2" t="s">
        <v>75</v>
      </c>
      <c r="D2257" s="2" t="s">
        <v>97</v>
      </c>
      <c r="E2257" s="2">
        <v>631.5</v>
      </c>
      <c r="F2257" s="2">
        <v>631.70000000000005</v>
      </c>
      <c r="G2257" s="2">
        <v>625.20000000000005</v>
      </c>
      <c r="H2257" s="2">
        <v>630.70000000000005</v>
      </c>
      <c r="I2257" s="2">
        <v>804.4</v>
      </c>
      <c r="J2257" s="2">
        <v>926.3</v>
      </c>
      <c r="K2257" s="2">
        <v>1167</v>
      </c>
      <c r="L2257" s="2">
        <v>1383.5</v>
      </c>
      <c r="M2257" s="2">
        <v>1477.5</v>
      </c>
      <c r="N2257" s="2">
        <v>1486.3</v>
      </c>
      <c r="O2257" s="2">
        <v>1497.4</v>
      </c>
      <c r="P2257" s="2">
        <v>1557.7</v>
      </c>
      <c r="Q2257" s="2">
        <v>1564.8</v>
      </c>
      <c r="R2257" s="2">
        <v>572</v>
      </c>
      <c r="S2257" s="2" t="s">
        <v>5269</v>
      </c>
      <c r="T2257" s="2">
        <v>572</v>
      </c>
    </row>
    <row r="2258" spans="1:20">
      <c r="A2258" s="2" t="s">
        <v>5066</v>
      </c>
      <c r="B2258" s="2" t="s">
        <v>1110</v>
      </c>
      <c r="C2258" s="2" t="s">
        <v>75</v>
      </c>
      <c r="D2258" s="2" t="s">
        <v>97</v>
      </c>
      <c r="E2258" s="2">
        <v>494.8</v>
      </c>
      <c r="F2258" s="2">
        <v>493.1</v>
      </c>
      <c r="G2258" s="2">
        <v>498.2</v>
      </c>
      <c r="H2258" s="2">
        <v>511</v>
      </c>
      <c r="I2258" s="2">
        <v>494.9</v>
      </c>
      <c r="J2258" s="2">
        <v>496.1</v>
      </c>
      <c r="K2258" s="2">
        <v>492.6</v>
      </c>
      <c r="L2258" s="2">
        <v>495.9</v>
      </c>
      <c r="M2258" s="2">
        <v>493.6</v>
      </c>
      <c r="N2258" s="2">
        <v>501.1</v>
      </c>
      <c r="O2258" s="2">
        <v>514.29999999999995</v>
      </c>
      <c r="P2258" s="2">
        <v>633.1</v>
      </c>
      <c r="Q2258" s="2">
        <v>637.9</v>
      </c>
      <c r="R2258" s="2">
        <v>492</v>
      </c>
      <c r="S2258" s="2" t="s">
        <v>5269</v>
      </c>
      <c r="T2258" s="2">
        <v>492</v>
      </c>
    </row>
    <row r="2259" spans="1:20">
      <c r="A2259" s="2" t="s">
        <v>5067</v>
      </c>
      <c r="B2259" s="2" t="s">
        <v>1111</v>
      </c>
      <c r="C2259" s="2" t="s">
        <v>75</v>
      </c>
      <c r="D2259" s="2" t="s">
        <v>97</v>
      </c>
      <c r="E2259" s="2">
        <v>464.8</v>
      </c>
      <c r="F2259" s="2">
        <v>462.8</v>
      </c>
      <c r="G2259" s="2">
        <v>468.6</v>
      </c>
      <c r="H2259" s="2">
        <v>482.3</v>
      </c>
      <c r="I2259" s="2">
        <v>461.5</v>
      </c>
      <c r="J2259" s="2">
        <v>461.6</v>
      </c>
      <c r="K2259" s="2">
        <v>462.2</v>
      </c>
      <c r="L2259" s="2">
        <v>471.5</v>
      </c>
      <c r="M2259" s="2">
        <v>544.29999999999995</v>
      </c>
      <c r="N2259" s="2">
        <v>552</v>
      </c>
      <c r="O2259" s="2">
        <v>560.6</v>
      </c>
      <c r="P2259" s="2">
        <v>638</v>
      </c>
      <c r="Q2259" s="2">
        <v>644.5</v>
      </c>
      <c r="R2259" s="2">
        <v>460.7</v>
      </c>
      <c r="S2259" s="2" t="s">
        <v>5269</v>
      </c>
      <c r="T2259" s="2">
        <v>460.7</v>
      </c>
    </row>
    <row r="2260" spans="1:20">
      <c r="A2260" s="2" t="s">
        <v>5068</v>
      </c>
      <c r="B2260" s="2" t="s">
        <v>2776</v>
      </c>
      <c r="C2260" s="2" t="s">
        <v>75</v>
      </c>
      <c r="D2260" s="2" t="s">
        <v>97</v>
      </c>
      <c r="E2260" s="2">
        <v>596</v>
      </c>
      <c r="F2260" s="2">
        <v>596.79999999999995</v>
      </c>
      <c r="G2260" s="2">
        <v>588.9</v>
      </c>
      <c r="H2260" s="2">
        <v>592.79999999999995</v>
      </c>
      <c r="I2260" s="2">
        <v>779.3</v>
      </c>
      <c r="J2260" s="2">
        <v>905.3</v>
      </c>
      <c r="K2260" s="2">
        <v>1149.5999999999999</v>
      </c>
      <c r="L2260" s="2">
        <v>1370.4</v>
      </c>
      <c r="M2260" s="2">
        <v>1464.2</v>
      </c>
      <c r="N2260" s="2">
        <v>1473.2</v>
      </c>
      <c r="O2260" s="2">
        <v>1484.8</v>
      </c>
      <c r="P2260" s="2">
        <v>1550.5</v>
      </c>
      <c r="Q2260" s="2">
        <v>1557.7</v>
      </c>
      <c r="R2260" s="2">
        <v>535.5</v>
      </c>
      <c r="S2260" s="2" t="s">
        <v>5269</v>
      </c>
      <c r="T2260" s="2">
        <v>535.5</v>
      </c>
    </row>
    <row r="2261" spans="1:20">
      <c r="A2261" s="2" t="s">
        <v>5069</v>
      </c>
      <c r="B2261" s="2" t="s">
        <v>2777</v>
      </c>
      <c r="C2261" s="2" t="s">
        <v>75</v>
      </c>
      <c r="D2261" s="2" t="s">
        <v>97</v>
      </c>
      <c r="E2261" s="2">
        <v>470</v>
      </c>
      <c r="F2261" s="2">
        <v>470.2</v>
      </c>
      <c r="G2261" s="2">
        <v>464</v>
      </c>
      <c r="H2261" s="2">
        <v>469.8</v>
      </c>
      <c r="I2261" s="2">
        <v>644.1</v>
      </c>
      <c r="J2261" s="2">
        <v>767.8</v>
      </c>
      <c r="K2261" s="2">
        <v>1010.6</v>
      </c>
      <c r="L2261" s="2">
        <v>1230.2</v>
      </c>
      <c r="M2261" s="2">
        <v>1324.1</v>
      </c>
      <c r="N2261" s="2">
        <v>1333</v>
      </c>
      <c r="O2261" s="2">
        <v>1344.5</v>
      </c>
      <c r="P2261" s="2">
        <v>1409.5</v>
      </c>
      <c r="Q2261" s="2">
        <v>1416.6</v>
      </c>
      <c r="R2261" s="2">
        <v>410.8</v>
      </c>
      <c r="S2261" s="2" t="s">
        <v>5269</v>
      </c>
      <c r="T2261" s="2">
        <v>410.8</v>
      </c>
    </row>
    <row r="2262" spans="1:20">
      <c r="A2262" s="2" t="s">
        <v>5070</v>
      </c>
      <c r="B2262" s="2" t="s">
        <v>2778</v>
      </c>
      <c r="C2262" s="2" t="s">
        <v>75</v>
      </c>
      <c r="D2262" s="2" t="s">
        <v>97</v>
      </c>
      <c r="E2262" s="2">
        <v>367.5</v>
      </c>
      <c r="F2262" s="2">
        <v>367</v>
      </c>
      <c r="G2262" s="2">
        <v>362.7</v>
      </c>
      <c r="H2262" s="2">
        <v>370.6</v>
      </c>
      <c r="I2262" s="2">
        <v>531</v>
      </c>
      <c r="J2262" s="2">
        <v>652.4</v>
      </c>
      <c r="K2262" s="2">
        <v>894.1</v>
      </c>
      <c r="L2262" s="2">
        <v>1113.2</v>
      </c>
      <c r="M2262" s="2">
        <v>1207.0999999999999</v>
      </c>
      <c r="N2262" s="2">
        <v>1216</v>
      </c>
      <c r="O2262" s="2">
        <v>1227.5</v>
      </c>
      <c r="P2262" s="2">
        <v>1292.8</v>
      </c>
      <c r="Q2262" s="2">
        <v>1299.9000000000001</v>
      </c>
      <c r="R2262" s="2">
        <v>310.3</v>
      </c>
      <c r="S2262" s="2" t="s">
        <v>5269</v>
      </c>
      <c r="T2262" s="2">
        <v>310.3</v>
      </c>
    </row>
    <row r="2263" spans="1:20">
      <c r="A2263" s="2" t="s">
        <v>5071</v>
      </c>
      <c r="B2263" s="2" t="s">
        <v>1113</v>
      </c>
      <c r="C2263" s="2" t="s">
        <v>75</v>
      </c>
      <c r="D2263" s="2" t="s">
        <v>97</v>
      </c>
      <c r="E2263" s="2">
        <v>553.79999999999995</v>
      </c>
      <c r="F2263" s="2">
        <v>552.6</v>
      </c>
      <c r="G2263" s="2">
        <v>556.9</v>
      </c>
      <c r="H2263" s="2">
        <v>568.6</v>
      </c>
      <c r="I2263" s="2">
        <v>558.5</v>
      </c>
      <c r="J2263" s="2">
        <v>561.70000000000005</v>
      </c>
      <c r="K2263" s="2">
        <v>558.5</v>
      </c>
      <c r="L2263" s="2">
        <v>570.4</v>
      </c>
      <c r="M2263" s="2">
        <v>566.79999999999995</v>
      </c>
      <c r="N2263" s="2">
        <v>567.70000000000005</v>
      </c>
      <c r="O2263" s="2">
        <v>572.5</v>
      </c>
      <c r="P2263" s="2">
        <v>664.2</v>
      </c>
      <c r="Q2263" s="2">
        <v>666.4</v>
      </c>
      <c r="R2263" s="2"/>
      <c r="S2263" s="2" t="s">
        <v>133</v>
      </c>
      <c r="T2263" s="2">
        <v>552.6</v>
      </c>
    </row>
    <row r="2264" spans="1:20">
      <c r="A2264" s="2" t="s">
        <v>5072</v>
      </c>
      <c r="B2264" s="2" t="s">
        <v>2779</v>
      </c>
      <c r="C2264" s="2" t="s">
        <v>75</v>
      </c>
      <c r="D2264" s="2" t="s">
        <v>97</v>
      </c>
      <c r="E2264" s="2">
        <v>456.5</v>
      </c>
      <c r="F2264" s="2">
        <v>456.8</v>
      </c>
      <c r="G2264" s="2">
        <v>450.2</v>
      </c>
      <c r="H2264" s="2">
        <v>455.6</v>
      </c>
      <c r="I2264" s="2">
        <v>633.29999999999995</v>
      </c>
      <c r="J2264" s="2">
        <v>758.1</v>
      </c>
      <c r="K2264" s="2">
        <v>1001.8</v>
      </c>
      <c r="L2264" s="2">
        <v>1222.5</v>
      </c>
      <c r="M2264" s="2">
        <v>1316.3</v>
      </c>
      <c r="N2264" s="2">
        <v>1325.2</v>
      </c>
      <c r="O2264" s="2">
        <v>1336.9</v>
      </c>
      <c r="P2264" s="2">
        <v>1403.3</v>
      </c>
      <c r="Q2264" s="2">
        <v>1410.4</v>
      </c>
      <c r="R2264" s="2">
        <v>396.9</v>
      </c>
      <c r="S2264" s="2" t="s">
        <v>5269</v>
      </c>
      <c r="T2264" s="2">
        <v>396.9</v>
      </c>
    </row>
    <row r="2265" spans="1:20">
      <c r="A2265" s="2" t="s">
        <v>5073</v>
      </c>
      <c r="B2265" s="2" t="s">
        <v>2781</v>
      </c>
      <c r="C2265" s="2" t="s">
        <v>75</v>
      </c>
      <c r="D2265" s="2" t="s">
        <v>97</v>
      </c>
      <c r="E2265" s="2">
        <v>447.9</v>
      </c>
      <c r="F2265" s="2">
        <v>448.8</v>
      </c>
      <c r="G2265" s="2">
        <v>440.4</v>
      </c>
      <c r="H2265" s="2">
        <v>444</v>
      </c>
      <c r="I2265" s="2">
        <v>636.4</v>
      </c>
      <c r="J2265" s="2">
        <v>765.2</v>
      </c>
      <c r="K2265" s="2">
        <v>1011.7</v>
      </c>
      <c r="L2265" s="2">
        <v>1235.9000000000001</v>
      </c>
      <c r="M2265" s="2">
        <v>1329.3</v>
      </c>
      <c r="N2265" s="2">
        <v>1338.3</v>
      </c>
      <c r="O2265" s="2">
        <v>1350.3</v>
      </c>
      <c r="P2265" s="2">
        <v>1421.6</v>
      </c>
      <c r="Q2265" s="2">
        <v>1428.7</v>
      </c>
      <c r="R2265" s="2">
        <v>387.1</v>
      </c>
      <c r="S2265" s="2" t="s">
        <v>5269</v>
      </c>
      <c r="T2265" s="2">
        <v>387.1</v>
      </c>
    </row>
    <row r="2266" spans="1:20">
      <c r="A2266" s="2" t="s">
        <v>5074</v>
      </c>
      <c r="B2266" s="2" t="s">
        <v>1910</v>
      </c>
      <c r="C2266" s="2" t="s">
        <v>75</v>
      </c>
      <c r="D2266" s="2" t="s">
        <v>97</v>
      </c>
      <c r="E2266" s="2">
        <v>213.7</v>
      </c>
      <c r="F2266" s="2">
        <v>211.3</v>
      </c>
      <c r="G2266" s="2">
        <v>218</v>
      </c>
      <c r="H2266" s="2">
        <v>233</v>
      </c>
      <c r="I2266" s="2">
        <v>208</v>
      </c>
      <c r="J2266" s="2">
        <v>211</v>
      </c>
      <c r="K2266" s="2">
        <v>459.3</v>
      </c>
      <c r="L2266" s="2">
        <v>688.9</v>
      </c>
      <c r="M2266" s="2">
        <v>780.2</v>
      </c>
      <c r="N2266" s="2">
        <v>789.4</v>
      </c>
      <c r="O2266" s="2">
        <v>802.3</v>
      </c>
      <c r="P2266" s="2">
        <v>889.1</v>
      </c>
      <c r="Q2266" s="2">
        <v>895.9</v>
      </c>
      <c r="R2266" s="2">
        <v>208</v>
      </c>
      <c r="S2266" s="2" t="s">
        <v>143</v>
      </c>
      <c r="T2266" s="2">
        <v>208</v>
      </c>
    </row>
    <row r="2267" spans="1:20">
      <c r="A2267" s="2" t="s">
        <v>5075</v>
      </c>
      <c r="B2267" s="2" t="s">
        <v>1911</v>
      </c>
      <c r="C2267" s="2" t="s">
        <v>75</v>
      </c>
      <c r="D2267" s="2" t="s">
        <v>97</v>
      </c>
      <c r="E2267" s="2">
        <v>540.29999999999995</v>
      </c>
      <c r="F2267" s="2">
        <v>536.6</v>
      </c>
      <c r="G2267" s="2">
        <v>544.20000000000005</v>
      </c>
      <c r="H2267" s="2">
        <v>561.9</v>
      </c>
      <c r="I2267" s="2">
        <v>560.79999999999995</v>
      </c>
      <c r="J2267" s="2">
        <v>595.9</v>
      </c>
      <c r="K2267" s="2">
        <v>718</v>
      </c>
      <c r="L2267" s="2">
        <v>844.7</v>
      </c>
      <c r="M2267" s="2">
        <v>923.4</v>
      </c>
      <c r="N2267" s="2">
        <v>929.9</v>
      </c>
      <c r="O2267" s="2">
        <v>935.4</v>
      </c>
      <c r="P2267" s="2">
        <v>943.5</v>
      </c>
      <c r="Q2267" s="2">
        <v>949.8</v>
      </c>
      <c r="R2267" s="2">
        <v>517.1</v>
      </c>
      <c r="S2267" s="2" t="s">
        <v>5269</v>
      </c>
      <c r="T2267" s="2">
        <v>517.1</v>
      </c>
    </row>
    <row r="2268" spans="1:20">
      <c r="A2268" s="2" t="s">
        <v>5076</v>
      </c>
      <c r="B2268" s="2" t="s">
        <v>1912</v>
      </c>
      <c r="C2268" s="2" t="s">
        <v>75</v>
      </c>
      <c r="D2268" s="2" t="s">
        <v>97</v>
      </c>
      <c r="E2268" s="2">
        <v>177.2</v>
      </c>
      <c r="F2268" s="2">
        <v>173.8</v>
      </c>
      <c r="G2268" s="2">
        <v>181.8</v>
      </c>
      <c r="H2268" s="2">
        <v>198.9</v>
      </c>
      <c r="I2268" s="2">
        <v>190.6</v>
      </c>
      <c r="J2268" s="2">
        <v>282.2</v>
      </c>
      <c r="K2268" s="2">
        <v>526</v>
      </c>
      <c r="L2268" s="2">
        <v>752</v>
      </c>
      <c r="M2268" s="2">
        <v>844.8</v>
      </c>
      <c r="N2268" s="2">
        <v>853.8</v>
      </c>
      <c r="O2268" s="2">
        <v>866.2</v>
      </c>
      <c r="P2268" s="2">
        <v>946</v>
      </c>
      <c r="Q2268" s="2">
        <v>953</v>
      </c>
      <c r="R2268" s="2">
        <v>164.2</v>
      </c>
      <c r="S2268" s="2" t="s">
        <v>5269</v>
      </c>
      <c r="T2268" s="2">
        <v>164.2</v>
      </c>
    </row>
    <row r="2269" spans="1:20">
      <c r="A2269" s="2" t="s">
        <v>5077</v>
      </c>
      <c r="B2269" s="2" t="s">
        <v>2787</v>
      </c>
      <c r="C2269" s="2" t="s">
        <v>75</v>
      </c>
      <c r="D2269" s="2" t="s">
        <v>97</v>
      </c>
      <c r="E2269" s="2">
        <v>400.2</v>
      </c>
      <c r="F2269" s="2">
        <v>401.9</v>
      </c>
      <c r="G2269" s="2">
        <v>391.5</v>
      </c>
      <c r="H2269" s="2">
        <v>392.8</v>
      </c>
      <c r="I2269" s="2">
        <v>601.4</v>
      </c>
      <c r="J2269" s="2">
        <v>734.4</v>
      </c>
      <c r="K2269" s="2">
        <v>982.7</v>
      </c>
      <c r="L2269" s="2">
        <v>1210.4000000000001</v>
      </c>
      <c r="M2269" s="2">
        <v>1302.9000000000001</v>
      </c>
      <c r="N2269" s="2">
        <v>1312</v>
      </c>
      <c r="O2269" s="2">
        <v>1324.6</v>
      </c>
      <c r="P2269" s="2">
        <v>1402.4</v>
      </c>
      <c r="Q2269" s="2">
        <v>1409.4</v>
      </c>
      <c r="R2269" s="2">
        <v>338.8</v>
      </c>
      <c r="S2269" s="2" t="s">
        <v>5269</v>
      </c>
      <c r="T2269" s="2">
        <v>338.8</v>
      </c>
    </row>
    <row r="2270" spans="1:20">
      <c r="A2270" s="2" t="s">
        <v>5078</v>
      </c>
      <c r="B2270" s="2" t="s">
        <v>2792</v>
      </c>
      <c r="C2270" s="2" t="s">
        <v>75</v>
      </c>
      <c r="D2270" s="2" t="s">
        <v>97</v>
      </c>
      <c r="E2270" s="2">
        <v>367.9</v>
      </c>
      <c r="F2270" s="2">
        <v>367.3</v>
      </c>
      <c r="G2270" s="2">
        <v>363.1</v>
      </c>
      <c r="H2270" s="2">
        <v>371.1</v>
      </c>
      <c r="I2270" s="2">
        <v>530.79999999999995</v>
      </c>
      <c r="J2270" s="2">
        <v>652.1</v>
      </c>
      <c r="K2270" s="2">
        <v>893.6</v>
      </c>
      <c r="L2270" s="2">
        <v>1112.5</v>
      </c>
      <c r="M2270" s="2">
        <v>1206.4000000000001</v>
      </c>
      <c r="N2270" s="2">
        <v>1215.3</v>
      </c>
      <c r="O2270" s="2">
        <v>1226.8</v>
      </c>
      <c r="P2270" s="2">
        <v>1291.9000000000001</v>
      </c>
      <c r="Q2270" s="2">
        <v>1299.0999999999999</v>
      </c>
      <c r="R2270" s="2">
        <v>310.8</v>
      </c>
      <c r="S2270" s="2" t="s">
        <v>5269</v>
      </c>
      <c r="T2270" s="2">
        <v>310.8</v>
      </c>
    </row>
    <row r="2271" spans="1:20">
      <c r="A2271" s="2" t="s">
        <v>5079</v>
      </c>
      <c r="B2271" s="2" t="s">
        <v>1126</v>
      </c>
      <c r="C2271" s="2" t="s">
        <v>75</v>
      </c>
      <c r="D2271" s="2" t="s">
        <v>97</v>
      </c>
      <c r="E2271" s="2">
        <v>495.7</v>
      </c>
      <c r="F2271" s="2">
        <v>494.1</v>
      </c>
      <c r="G2271" s="2">
        <v>499.3</v>
      </c>
      <c r="H2271" s="2">
        <v>512.1</v>
      </c>
      <c r="I2271" s="2">
        <v>495.6</v>
      </c>
      <c r="J2271" s="2">
        <v>496.7</v>
      </c>
      <c r="K2271" s="2">
        <v>493.3</v>
      </c>
      <c r="L2271" s="2">
        <v>495.7</v>
      </c>
      <c r="M2271" s="2">
        <v>496.7</v>
      </c>
      <c r="N2271" s="2">
        <v>502.5</v>
      </c>
      <c r="O2271" s="2">
        <v>513.29999999999995</v>
      </c>
      <c r="P2271" s="2">
        <v>630.20000000000005</v>
      </c>
      <c r="Q2271" s="2">
        <v>635</v>
      </c>
      <c r="R2271" s="2">
        <v>492.9</v>
      </c>
      <c r="S2271" s="2" t="s">
        <v>5269</v>
      </c>
      <c r="T2271" s="2">
        <v>492.9</v>
      </c>
    </row>
    <row r="2272" spans="1:20">
      <c r="A2272" s="2" t="s">
        <v>5080</v>
      </c>
      <c r="B2272" s="2" t="s">
        <v>2794</v>
      </c>
      <c r="C2272" s="2" t="s">
        <v>75</v>
      </c>
      <c r="D2272" s="2" t="s">
        <v>97</v>
      </c>
      <c r="E2272" s="2">
        <v>423</v>
      </c>
      <c r="F2272" s="2">
        <v>424.5</v>
      </c>
      <c r="G2272" s="2">
        <v>414.7</v>
      </c>
      <c r="H2272" s="2">
        <v>416.7</v>
      </c>
      <c r="I2272" s="2">
        <v>620.29999999999995</v>
      </c>
      <c r="J2272" s="2">
        <v>752.1</v>
      </c>
      <c r="K2272" s="2">
        <v>1000</v>
      </c>
      <c r="L2272" s="2">
        <v>1226.7</v>
      </c>
      <c r="M2272" s="2">
        <v>1319.5</v>
      </c>
      <c r="N2272" s="2">
        <v>1328.6</v>
      </c>
      <c r="O2272" s="2">
        <v>1341</v>
      </c>
      <c r="P2272" s="2">
        <v>1416.6</v>
      </c>
      <c r="Q2272" s="2">
        <v>1423.6</v>
      </c>
      <c r="R2272" s="2">
        <v>361.8</v>
      </c>
      <c r="S2272" s="2" t="s">
        <v>5269</v>
      </c>
      <c r="T2272" s="2">
        <v>361.8</v>
      </c>
    </row>
    <row r="2273" spans="1:20">
      <c r="A2273" s="2" t="s">
        <v>5081</v>
      </c>
      <c r="B2273" s="2" t="s">
        <v>1915</v>
      </c>
      <c r="C2273" s="2" t="s">
        <v>75</v>
      </c>
      <c r="D2273" s="2" t="s">
        <v>97</v>
      </c>
      <c r="E2273" s="2">
        <v>727.4</v>
      </c>
      <c r="F2273" s="2">
        <v>723.8</v>
      </c>
      <c r="G2273" s="2">
        <v>729.8</v>
      </c>
      <c r="H2273" s="2">
        <v>746.7</v>
      </c>
      <c r="I2273" s="2">
        <v>776.6</v>
      </c>
      <c r="J2273" s="2">
        <v>830.8</v>
      </c>
      <c r="K2273" s="2">
        <v>979.3</v>
      </c>
      <c r="L2273" s="2">
        <v>1115.4000000000001</v>
      </c>
      <c r="M2273" s="2">
        <v>1194.2</v>
      </c>
      <c r="N2273" s="2">
        <v>1200.5999999999999</v>
      </c>
      <c r="O2273" s="2">
        <v>1206</v>
      </c>
      <c r="P2273" s="2">
        <v>1210.5</v>
      </c>
      <c r="Q2273" s="2">
        <v>1216.5</v>
      </c>
      <c r="R2273" s="2">
        <v>693.9</v>
      </c>
      <c r="S2273" s="2" t="s">
        <v>5269</v>
      </c>
      <c r="T2273" s="2">
        <v>693.9</v>
      </c>
    </row>
    <row r="2274" spans="1:20">
      <c r="A2274" s="2" t="s">
        <v>5082</v>
      </c>
      <c r="B2274" s="2" t="s">
        <v>1129</v>
      </c>
      <c r="C2274" s="2" t="s">
        <v>75</v>
      </c>
      <c r="D2274" s="2" t="s">
        <v>97</v>
      </c>
      <c r="E2274" s="2">
        <v>39</v>
      </c>
      <c r="F2274" s="2">
        <v>44.9</v>
      </c>
      <c r="G2274" s="2">
        <v>31.7</v>
      </c>
      <c r="H2274" s="2">
        <v>45.1</v>
      </c>
      <c r="I2274" s="2">
        <v>262.8</v>
      </c>
      <c r="J2274" s="2">
        <v>398.5</v>
      </c>
      <c r="K2274" s="2">
        <v>640</v>
      </c>
      <c r="L2274" s="2">
        <v>871</v>
      </c>
      <c r="M2274" s="2">
        <v>959.3</v>
      </c>
      <c r="N2274" s="2">
        <v>968.4</v>
      </c>
      <c r="O2274" s="2">
        <v>982</v>
      </c>
      <c r="P2274" s="2">
        <v>1075.4000000000001</v>
      </c>
      <c r="Q2274" s="2">
        <v>1082.0999999999999</v>
      </c>
      <c r="R2274" s="2"/>
      <c r="S2274" s="2" t="s">
        <v>136</v>
      </c>
      <c r="T2274" s="2">
        <v>31.7</v>
      </c>
    </row>
    <row r="2275" spans="1:20">
      <c r="A2275" s="2" t="s">
        <v>5083</v>
      </c>
      <c r="B2275" s="2" t="s">
        <v>1916</v>
      </c>
      <c r="C2275" s="2" t="s">
        <v>75</v>
      </c>
      <c r="D2275" s="2" t="s">
        <v>97</v>
      </c>
      <c r="E2275" s="2">
        <v>486</v>
      </c>
      <c r="F2275" s="2">
        <v>482.3</v>
      </c>
      <c r="G2275" s="2">
        <v>489.4</v>
      </c>
      <c r="H2275" s="2">
        <v>506.8</v>
      </c>
      <c r="I2275" s="2">
        <v>521</v>
      </c>
      <c r="J2275" s="2">
        <v>569.9</v>
      </c>
      <c r="K2275" s="2">
        <v>721.5</v>
      </c>
      <c r="L2275" s="2">
        <v>873.3</v>
      </c>
      <c r="M2275" s="2">
        <v>958.3</v>
      </c>
      <c r="N2275" s="2">
        <v>965.6</v>
      </c>
      <c r="O2275" s="2">
        <v>972.5</v>
      </c>
      <c r="P2275" s="2">
        <v>993.4</v>
      </c>
      <c r="Q2275" s="2">
        <v>1000.1</v>
      </c>
      <c r="R2275" s="2">
        <v>458.4</v>
      </c>
      <c r="S2275" s="2" t="s">
        <v>5269</v>
      </c>
      <c r="T2275" s="2">
        <v>458.4</v>
      </c>
    </row>
    <row r="2276" spans="1:20">
      <c r="A2276" s="2" t="s">
        <v>5084</v>
      </c>
      <c r="B2276" s="2" t="s">
        <v>1918</v>
      </c>
      <c r="C2276" s="2" t="s">
        <v>75</v>
      </c>
      <c r="D2276" s="2" t="s">
        <v>97</v>
      </c>
      <c r="E2276" s="2">
        <v>276.60000000000002</v>
      </c>
      <c r="F2276" s="2">
        <v>274.7</v>
      </c>
      <c r="G2276" s="2">
        <v>274.5</v>
      </c>
      <c r="H2276" s="2">
        <v>286.5</v>
      </c>
      <c r="I2276" s="2">
        <v>413.9</v>
      </c>
      <c r="J2276" s="2">
        <v>529.20000000000005</v>
      </c>
      <c r="K2276" s="2">
        <v>767.7</v>
      </c>
      <c r="L2276" s="2">
        <v>985</v>
      </c>
      <c r="M2276" s="2">
        <v>1078.9000000000001</v>
      </c>
      <c r="N2276" s="2">
        <v>1087.8</v>
      </c>
      <c r="O2276" s="2">
        <v>1099.2</v>
      </c>
      <c r="P2276" s="2">
        <v>1164.0999999999999</v>
      </c>
      <c r="Q2276" s="2">
        <v>1171.3</v>
      </c>
      <c r="R2276" s="2">
        <v>226.1</v>
      </c>
      <c r="S2276" s="2" t="s">
        <v>5269</v>
      </c>
      <c r="T2276" s="2">
        <v>226.1</v>
      </c>
    </row>
    <row r="2277" spans="1:20">
      <c r="A2277" s="2" t="s">
        <v>5085</v>
      </c>
      <c r="B2277" s="2" t="s">
        <v>1130</v>
      </c>
      <c r="C2277" s="2" t="s">
        <v>75</v>
      </c>
      <c r="D2277" s="2" t="s">
        <v>97</v>
      </c>
      <c r="E2277" s="2">
        <v>500</v>
      </c>
      <c r="F2277" s="2">
        <v>498.4</v>
      </c>
      <c r="G2277" s="2">
        <v>503.5</v>
      </c>
      <c r="H2277" s="2">
        <v>516.20000000000005</v>
      </c>
      <c r="I2277" s="2">
        <v>500.1</v>
      </c>
      <c r="J2277" s="2">
        <v>501.3</v>
      </c>
      <c r="K2277" s="2">
        <v>497.8</v>
      </c>
      <c r="L2277" s="2">
        <v>500.7</v>
      </c>
      <c r="M2277" s="2">
        <v>497.6</v>
      </c>
      <c r="N2277" s="2">
        <v>498.8</v>
      </c>
      <c r="O2277" s="2">
        <v>509.2</v>
      </c>
      <c r="P2277" s="2">
        <v>629.70000000000005</v>
      </c>
      <c r="Q2277" s="2">
        <v>634.29999999999995</v>
      </c>
      <c r="R2277" s="2">
        <v>497.2</v>
      </c>
      <c r="S2277" s="2" t="s">
        <v>5269</v>
      </c>
      <c r="T2277" s="2">
        <v>497.2</v>
      </c>
    </row>
    <row r="2278" spans="1:20">
      <c r="A2278" s="2" t="s">
        <v>5086</v>
      </c>
      <c r="B2278" s="2" t="s">
        <v>260</v>
      </c>
      <c r="C2278" s="2" t="s">
        <v>77</v>
      </c>
      <c r="D2278" s="2" t="s">
        <v>5087</v>
      </c>
      <c r="E2278" s="2">
        <v>487</v>
      </c>
      <c r="F2278" s="2">
        <v>480.5</v>
      </c>
      <c r="G2278" s="2">
        <v>502.9</v>
      </c>
      <c r="H2278" s="2">
        <v>523.9</v>
      </c>
      <c r="I2278" s="2">
        <v>260.10000000000002</v>
      </c>
      <c r="J2278" s="2">
        <v>129.19999999999999</v>
      </c>
      <c r="K2278" s="2">
        <v>129.19999999999999</v>
      </c>
      <c r="L2278" s="2">
        <v>358</v>
      </c>
      <c r="M2278" s="2">
        <v>450.2</v>
      </c>
      <c r="N2278" s="2">
        <v>459.3</v>
      </c>
      <c r="O2278" s="2">
        <v>471.9</v>
      </c>
      <c r="P2278" s="2">
        <v>561</v>
      </c>
      <c r="Q2278" s="2">
        <v>567.6</v>
      </c>
      <c r="R2278" s="2">
        <v>128.69999999999999</v>
      </c>
      <c r="S2278" s="2" t="s">
        <v>5269</v>
      </c>
      <c r="T2278" s="2">
        <v>128.69999999999999</v>
      </c>
    </row>
    <row r="2279" spans="1:20">
      <c r="A2279" s="2" t="s">
        <v>5088</v>
      </c>
      <c r="B2279" s="2" t="s">
        <v>265</v>
      </c>
      <c r="C2279" s="2" t="s">
        <v>77</v>
      </c>
      <c r="D2279" s="2" t="s">
        <v>5087</v>
      </c>
      <c r="E2279" s="2">
        <v>485.5</v>
      </c>
      <c r="F2279" s="2">
        <v>479.1</v>
      </c>
      <c r="G2279" s="2">
        <v>501.4</v>
      </c>
      <c r="H2279" s="2">
        <v>522.29999999999995</v>
      </c>
      <c r="I2279" s="2">
        <v>259.2</v>
      </c>
      <c r="J2279" s="2">
        <v>128.6</v>
      </c>
      <c r="K2279" s="2">
        <v>131.69999999999999</v>
      </c>
      <c r="L2279" s="2">
        <v>359.4</v>
      </c>
      <c r="M2279" s="2">
        <v>451.1</v>
      </c>
      <c r="N2279" s="2">
        <v>460.2</v>
      </c>
      <c r="O2279" s="2">
        <v>472.9</v>
      </c>
      <c r="P2279" s="2">
        <v>563</v>
      </c>
      <c r="Q2279" s="2">
        <v>569.6</v>
      </c>
      <c r="R2279" s="2"/>
      <c r="S2279" s="2" t="s">
        <v>147</v>
      </c>
      <c r="T2279" s="2">
        <v>128.6</v>
      </c>
    </row>
    <row r="2280" spans="1:20">
      <c r="A2280" s="2" t="s">
        <v>5089</v>
      </c>
      <c r="B2280" s="2" t="s">
        <v>453</v>
      </c>
      <c r="C2280" s="2" t="s">
        <v>77</v>
      </c>
      <c r="D2280" s="2" t="s">
        <v>5087</v>
      </c>
      <c r="E2280" s="2">
        <v>647</v>
      </c>
      <c r="F2280" s="2">
        <v>640.79999999999995</v>
      </c>
      <c r="G2280" s="2">
        <v>662.7</v>
      </c>
      <c r="H2280" s="2">
        <v>683</v>
      </c>
      <c r="I2280" s="2">
        <v>421.5</v>
      </c>
      <c r="J2280" s="2">
        <v>290.39999999999998</v>
      </c>
      <c r="K2280" s="2">
        <v>290.2</v>
      </c>
      <c r="L2280" s="2">
        <v>292</v>
      </c>
      <c r="M2280" s="2">
        <v>291</v>
      </c>
      <c r="N2280" s="2">
        <v>298.10000000000002</v>
      </c>
      <c r="O2280" s="2">
        <v>311</v>
      </c>
      <c r="P2280" s="2">
        <v>426</v>
      </c>
      <c r="Q2280" s="2">
        <v>430.8</v>
      </c>
      <c r="R2280" s="2">
        <v>289.89999999999998</v>
      </c>
      <c r="S2280" s="2" t="s">
        <v>5269</v>
      </c>
      <c r="T2280" s="2">
        <v>289.89999999999998</v>
      </c>
    </row>
    <row r="2281" spans="1:20">
      <c r="A2281" s="2" t="s">
        <v>5090</v>
      </c>
      <c r="B2281" s="2" t="s">
        <v>418</v>
      </c>
      <c r="C2281" s="2" t="s">
        <v>77</v>
      </c>
      <c r="D2281" s="2" t="s">
        <v>5087</v>
      </c>
      <c r="E2281" s="2">
        <v>646.4</v>
      </c>
      <c r="F2281" s="2">
        <v>640.1</v>
      </c>
      <c r="G2281" s="2">
        <v>662.1</v>
      </c>
      <c r="H2281" s="2">
        <v>682.4</v>
      </c>
      <c r="I2281" s="2">
        <v>420.8</v>
      </c>
      <c r="J2281" s="2">
        <v>289.7</v>
      </c>
      <c r="K2281" s="2">
        <v>289.5</v>
      </c>
      <c r="L2281" s="2">
        <v>291.2</v>
      </c>
      <c r="M2281" s="2">
        <v>291.2</v>
      </c>
      <c r="N2281" s="2">
        <v>298.89999999999998</v>
      </c>
      <c r="O2281" s="2">
        <v>311.5</v>
      </c>
      <c r="P2281" s="2">
        <v>426.1</v>
      </c>
      <c r="Q2281" s="2">
        <v>431</v>
      </c>
      <c r="R2281" s="2">
        <v>289.2</v>
      </c>
      <c r="S2281" s="2" t="s">
        <v>5269</v>
      </c>
      <c r="T2281" s="2">
        <v>289.2</v>
      </c>
    </row>
    <row r="2282" spans="1:20">
      <c r="A2282" s="2" t="s">
        <v>5091</v>
      </c>
      <c r="B2282" s="2" t="s">
        <v>459</v>
      </c>
      <c r="C2282" s="2" t="s">
        <v>77</v>
      </c>
      <c r="D2282" s="2" t="s">
        <v>5087</v>
      </c>
      <c r="E2282" s="2">
        <v>648.1</v>
      </c>
      <c r="F2282" s="2">
        <v>641.9</v>
      </c>
      <c r="G2282" s="2">
        <v>663.8</v>
      </c>
      <c r="H2282" s="2">
        <v>683.9</v>
      </c>
      <c r="I2282" s="2">
        <v>423.2</v>
      </c>
      <c r="J2282" s="2">
        <v>292.5</v>
      </c>
      <c r="K2282" s="2">
        <v>292.10000000000002</v>
      </c>
      <c r="L2282" s="2">
        <v>296.10000000000002</v>
      </c>
      <c r="M2282" s="2">
        <v>295.10000000000002</v>
      </c>
      <c r="N2282" s="2">
        <v>299.8</v>
      </c>
      <c r="O2282" s="2">
        <v>313.3</v>
      </c>
      <c r="P2282" s="2">
        <v>430.9</v>
      </c>
      <c r="Q2282" s="2">
        <v>435.5</v>
      </c>
      <c r="R2282" s="2"/>
      <c r="S2282" s="2" t="s">
        <v>152</v>
      </c>
      <c r="T2282" s="2">
        <v>292.10000000000002</v>
      </c>
    </row>
    <row r="2283" spans="1:20">
      <c r="A2283" s="2" t="s">
        <v>5092</v>
      </c>
      <c r="B2283" s="2" t="s">
        <v>334</v>
      </c>
      <c r="C2283" s="2" t="s">
        <v>77</v>
      </c>
      <c r="D2283" s="2" t="s">
        <v>5087</v>
      </c>
      <c r="E2283" s="2">
        <v>473.9</v>
      </c>
      <c r="F2283" s="2">
        <v>467.3</v>
      </c>
      <c r="G2283" s="2">
        <v>490</v>
      </c>
      <c r="H2283" s="2">
        <v>511.4</v>
      </c>
      <c r="I2283" s="2">
        <v>245.4</v>
      </c>
      <c r="J2283" s="2">
        <v>113.7</v>
      </c>
      <c r="K2283" s="2">
        <v>147</v>
      </c>
      <c r="L2283" s="2">
        <v>372.2</v>
      </c>
      <c r="M2283" s="2">
        <v>465.7</v>
      </c>
      <c r="N2283" s="2">
        <v>474.8</v>
      </c>
      <c r="O2283" s="2">
        <v>487.1</v>
      </c>
      <c r="P2283" s="2">
        <v>572.5</v>
      </c>
      <c r="Q2283" s="2">
        <v>579.20000000000005</v>
      </c>
      <c r="R2283" s="2">
        <v>113.1</v>
      </c>
      <c r="S2283" s="2" t="s">
        <v>5269</v>
      </c>
      <c r="T2283" s="2">
        <v>113.1</v>
      </c>
    </row>
    <row r="2284" spans="1:20">
      <c r="A2284" s="2" t="s">
        <v>5093</v>
      </c>
      <c r="B2284" s="2" t="s">
        <v>1212</v>
      </c>
      <c r="C2284" s="2" t="s">
        <v>77</v>
      </c>
      <c r="D2284" s="2" t="s">
        <v>5087</v>
      </c>
      <c r="E2284" s="2">
        <v>377.1</v>
      </c>
      <c r="F2284" s="2">
        <v>369.6</v>
      </c>
      <c r="G2284" s="2">
        <v>393.8</v>
      </c>
      <c r="H2284" s="2">
        <v>417.5</v>
      </c>
      <c r="I2284" s="2">
        <v>146.19999999999999</v>
      </c>
      <c r="J2284" s="2">
        <v>36.700000000000003</v>
      </c>
      <c r="K2284" s="2">
        <v>264.5</v>
      </c>
      <c r="L2284" s="2">
        <v>487.5</v>
      </c>
      <c r="M2284" s="2">
        <v>582.4</v>
      </c>
      <c r="N2284" s="2">
        <v>591.5</v>
      </c>
      <c r="O2284" s="2">
        <v>603.29999999999995</v>
      </c>
      <c r="P2284" s="2">
        <v>679.3</v>
      </c>
      <c r="Q2284" s="2">
        <v>686.3</v>
      </c>
      <c r="R2284" s="2">
        <v>31.9</v>
      </c>
      <c r="S2284" s="2" t="s">
        <v>5269</v>
      </c>
      <c r="T2284" s="2">
        <v>31.9</v>
      </c>
    </row>
    <row r="2285" spans="1:20">
      <c r="A2285" s="2" t="s">
        <v>5094</v>
      </c>
      <c r="B2285" s="2" t="s">
        <v>330</v>
      </c>
      <c r="C2285" s="2" t="s">
        <v>77</v>
      </c>
      <c r="D2285" s="2" t="s">
        <v>5087</v>
      </c>
      <c r="E2285" s="2">
        <v>483.2</v>
      </c>
      <c r="F2285" s="2">
        <v>476.8</v>
      </c>
      <c r="G2285" s="2">
        <v>499</v>
      </c>
      <c r="H2285" s="2">
        <v>519.70000000000005</v>
      </c>
      <c r="I2285" s="2">
        <v>257.7</v>
      </c>
      <c r="J2285" s="2">
        <v>127.7</v>
      </c>
      <c r="K2285" s="2">
        <v>137.5</v>
      </c>
      <c r="L2285" s="2">
        <v>361.9</v>
      </c>
      <c r="M2285" s="2">
        <v>452.8</v>
      </c>
      <c r="N2285" s="2">
        <v>462</v>
      </c>
      <c r="O2285" s="2">
        <v>474.8</v>
      </c>
      <c r="P2285" s="2">
        <v>566.4</v>
      </c>
      <c r="Q2285" s="2">
        <v>573</v>
      </c>
      <c r="R2285" s="2"/>
      <c r="S2285" s="2" t="s">
        <v>147</v>
      </c>
      <c r="T2285" s="2">
        <v>127.7</v>
      </c>
    </row>
    <row r="2286" spans="1:20">
      <c r="A2286" s="2" t="s">
        <v>5095</v>
      </c>
      <c r="B2286" s="2" t="s">
        <v>1136</v>
      </c>
      <c r="C2286" s="2" t="s">
        <v>77</v>
      </c>
      <c r="D2286" s="2" t="s">
        <v>5087</v>
      </c>
      <c r="E2286" s="2">
        <v>365.8</v>
      </c>
      <c r="F2286" s="2">
        <v>358.7</v>
      </c>
      <c r="G2286" s="2">
        <v>382.3</v>
      </c>
      <c r="H2286" s="2">
        <v>405</v>
      </c>
      <c r="I2286" s="2">
        <v>134.1</v>
      </c>
      <c r="J2286" s="2">
        <v>7.7</v>
      </c>
      <c r="K2286" s="2">
        <v>257.39999999999998</v>
      </c>
      <c r="L2286" s="2">
        <v>485.1</v>
      </c>
      <c r="M2286" s="2">
        <v>578.70000000000005</v>
      </c>
      <c r="N2286" s="2">
        <v>587.79999999999995</v>
      </c>
      <c r="O2286" s="2">
        <v>600.20000000000005</v>
      </c>
      <c r="P2286" s="2">
        <v>682.3</v>
      </c>
      <c r="Q2286" s="2">
        <v>689.1</v>
      </c>
      <c r="R2286" s="2">
        <v>2.5</v>
      </c>
      <c r="S2286" s="2" t="s">
        <v>5269</v>
      </c>
      <c r="T2286" s="2">
        <v>2.5</v>
      </c>
    </row>
    <row r="2287" spans="1:20">
      <c r="A2287" s="2" t="s">
        <v>5096</v>
      </c>
      <c r="B2287" s="2" t="s">
        <v>305</v>
      </c>
      <c r="C2287" s="2" t="s">
        <v>77</v>
      </c>
      <c r="D2287" s="2" t="s">
        <v>5087</v>
      </c>
      <c r="E2287" s="2">
        <v>483.4</v>
      </c>
      <c r="F2287" s="2">
        <v>477</v>
      </c>
      <c r="G2287" s="2">
        <v>499.2</v>
      </c>
      <c r="H2287" s="2">
        <v>520</v>
      </c>
      <c r="I2287" s="2">
        <v>257.8</v>
      </c>
      <c r="J2287" s="2">
        <v>127.8</v>
      </c>
      <c r="K2287" s="2">
        <v>137</v>
      </c>
      <c r="L2287" s="2">
        <v>361.7</v>
      </c>
      <c r="M2287" s="2">
        <v>452.7</v>
      </c>
      <c r="N2287" s="2">
        <v>461.8</v>
      </c>
      <c r="O2287" s="2">
        <v>474.6</v>
      </c>
      <c r="P2287" s="2">
        <v>566.1</v>
      </c>
      <c r="Q2287" s="2">
        <v>572.70000000000005</v>
      </c>
      <c r="R2287" s="2"/>
      <c r="S2287" s="2" t="s">
        <v>147</v>
      </c>
      <c r="T2287" s="2">
        <v>127.8</v>
      </c>
    </row>
    <row r="2288" spans="1:20">
      <c r="A2288" s="2" t="s">
        <v>5097</v>
      </c>
      <c r="B2288" s="2" t="s">
        <v>270</v>
      </c>
      <c r="C2288" s="2" t="s">
        <v>77</v>
      </c>
      <c r="D2288" s="2" t="s">
        <v>5087</v>
      </c>
      <c r="E2288" s="2">
        <v>651</v>
      </c>
      <c r="F2288" s="2">
        <v>644.70000000000005</v>
      </c>
      <c r="G2288" s="2">
        <v>666.8</v>
      </c>
      <c r="H2288" s="2">
        <v>687.3</v>
      </c>
      <c r="I2288" s="2">
        <v>424.7</v>
      </c>
      <c r="J2288" s="2">
        <v>293.3</v>
      </c>
      <c r="K2288" s="2">
        <v>293.5</v>
      </c>
      <c r="L2288" s="2">
        <v>293.2</v>
      </c>
      <c r="M2288" s="2">
        <v>299.89999999999998</v>
      </c>
      <c r="N2288" s="2">
        <v>303.8</v>
      </c>
      <c r="O2288" s="2">
        <v>309</v>
      </c>
      <c r="P2288" s="2">
        <v>417.3</v>
      </c>
      <c r="Q2288" s="2">
        <v>422.2</v>
      </c>
      <c r="R2288" s="2">
        <v>292.7</v>
      </c>
      <c r="S2288" s="2" t="s">
        <v>5269</v>
      </c>
      <c r="T2288" s="2">
        <v>292.7</v>
      </c>
    </row>
    <row r="2289" spans="1:20">
      <c r="A2289" s="2" t="s">
        <v>5098</v>
      </c>
      <c r="B2289" s="2" t="s">
        <v>1142</v>
      </c>
      <c r="C2289" s="2" t="s">
        <v>77</v>
      </c>
      <c r="D2289" s="2" t="s">
        <v>5087</v>
      </c>
      <c r="E2289" s="2">
        <v>363.3</v>
      </c>
      <c r="F2289" s="2">
        <v>356.1</v>
      </c>
      <c r="G2289" s="2">
        <v>379.8</v>
      </c>
      <c r="H2289" s="2">
        <v>402.6</v>
      </c>
      <c r="I2289" s="2">
        <v>131.4</v>
      </c>
      <c r="J2289" s="2">
        <v>10.5</v>
      </c>
      <c r="K2289" s="2">
        <v>260.60000000000002</v>
      </c>
      <c r="L2289" s="2">
        <v>488.2</v>
      </c>
      <c r="M2289" s="2">
        <v>581.9</v>
      </c>
      <c r="N2289" s="2">
        <v>591</v>
      </c>
      <c r="O2289" s="2">
        <v>603.29999999999995</v>
      </c>
      <c r="P2289" s="2">
        <v>685.1</v>
      </c>
      <c r="Q2289" s="2">
        <v>692</v>
      </c>
      <c r="R2289" s="2">
        <v>4.7</v>
      </c>
      <c r="S2289" s="2" t="s">
        <v>5269</v>
      </c>
      <c r="T2289" s="2">
        <v>4.7</v>
      </c>
    </row>
    <row r="2290" spans="1:20">
      <c r="A2290" s="2" t="s">
        <v>5099</v>
      </c>
      <c r="B2290" s="2" t="s">
        <v>407</v>
      </c>
      <c r="C2290" s="2" t="s">
        <v>77</v>
      </c>
      <c r="D2290" s="2" t="s">
        <v>5087</v>
      </c>
      <c r="E2290" s="2">
        <v>506.8</v>
      </c>
      <c r="F2290" s="2">
        <v>500.4</v>
      </c>
      <c r="G2290" s="2">
        <v>522.70000000000005</v>
      </c>
      <c r="H2290" s="2">
        <v>543.4</v>
      </c>
      <c r="I2290" s="2">
        <v>280.60000000000002</v>
      </c>
      <c r="J2290" s="2">
        <v>149.9</v>
      </c>
      <c r="K2290" s="2">
        <v>149.4</v>
      </c>
      <c r="L2290" s="2">
        <v>338.2</v>
      </c>
      <c r="M2290" s="2">
        <v>429.7</v>
      </c>
      <c r="N2290" s="2">
        <v>438.8</v>
      </c>
      <c r="O2290" s="2">
        <v>451.5</v>
      </c>
      <c r="P2290" s="2">
        <v>542.79999999999995</v>
      </c>
      <c r="Q2290" s="2">
        <v>549.29999999999995</v>
      </c>
      <c r="R2290" s="2"/>
      <c r="S2290" s="2" t="s">
        <v>152</v>
      </c>
      <c r="T2290" s="2">
        <v>149.4</v>
      </c>
    </row>
    <row r="2291" spans="1:20">
      <c r="A2291" s="2" t="s">
        <v>5100</v>
      </c>
      <c r="B2291" s="2" t="s">
        <v>279</v>
      </c>
      <c r="C2291" s="2" t="s">
        <v>77</v>
      </c>
      <c r="D2291" s="2" t="s">
        <v>5087</v>
      </c>
      <c r="E2291" s="2">
        <v>603.79999999999995</v>
      </c>
      <c r="F2291" s="2">
        <v>597.5</v>
      </c>
      <c r="G2291" s="2">
        <v>619.6</v>
      </c>
      <c r="H2291" s="2">
        <v>640.20000000000005</v>
      </c>
      <c r="I2291" s="2">
        <v>377.5</v>
      </c>
      <c r="J2291" s="2">
        <v>246.2</v>
      </c>
      <c r="K2291" s="2">
        <v>246.2</v>
      </c>
      <c r="L2291" s="2">
        <v>253.2</v>
      </c>
      <c r="M2291" s="2">
        <v>333.3</v>
      </c>
      <c r="N2291" s="2">
        <v>342.4</v>
      </c>
      <c r="O2291" s="2">
        <v>354.5</v>
      </c>
      <c r="P2291" s="2">
        <v>453.4</v>
      </c>
      <c r="Q2291" s="2">
        <v>459.3</v>
      </c>
      <c r="R2291" s="2"/>
      <c r="S2291" s="2" t="s">
        <v>147</v>
      </c>
      <c r="T2291" s="2">
        <v>246.2</v>
      </c>
    </row>
    <row r="2292" spans="1:20">
      <c r="A2292" s="2" t="s">
        <v>5101</v>
      </c>
      <c r="B2292" s="2" t="s">
        <v>283</v>
      </c>
      <c r="C2292" s="2" t="s">
        <v>77</v>
      </c>
      <c r="D2292" s="2" t="s">
        <v>5087</v>
      </c>
      <c r="E2292" s="2">
        <v>647.79999999999995</v>
      </c>
      <c r="F2292" s="2">
        <v>641.6</v>
      </c>
      <c r="G2292" s="2">
        <v>663.6</v>
      </c>
      <c r="H2292" s="2">
        <v>684</v>
      </c>
      <c r="I2292" s="2">
        <v>421.9</v>
      </c>
      <c r="J2292" s="2">
        <v>290.7</v>
      </c>
      <c r="K2292" s="2">
        <v>290.60000000000002</v>
      </c>
      <c r="L2292" s="2">
        <v>291.3</v>
      </c>
      <c r="M2292" s="2">
        <v>294.89999999999998</v>
      </c>
      <c r="N2292" s="2">
        <v>300.39999999999998</v>
      </c>
      <c r="O2292" s="2">
        <v>310.10000000000002</v>
      </c>
      <c r="P2292" s="2">
        <v>422.5</v>
      </c>
      <c r="Q2292" s="2">
        <v>427.4</v>
      </c>
      <c r="R2292" s="2">
        <v>290.10000000000002</v>
      </c>
      <c r="S2292" s="2" t="s">
        <v>5269</v>
      </c>
      <c r="T2292" s="2">
        <v>290.10000000000002</v>
      </c>
    </row>
    <row r="2293" spans="1:20">
      <c r="A2293" s="2" t="s">
        <v>5102</v>
      </c>
      <c r="B2293" s="2" t="s">
        <v>286</v>
      </c>
      <c r="C2293" s="2" t="s">
        <v>77</v>
      </c>
      <c r="D2293" s="2" t="s">
        <v>5087</v>
      </c>
      <c r="E2293" s="2">
        <v>484.8</v>
      </c>
      <c r="F2293" s="2">
        <v>478.4</v>
      </c>
      <c r="G2293" s="2">
        <v>500.7</v>
      </c>
      <c r="H2293" s="2">
        <v>521.6</v>
      </c>
      <c r="I2293" s="2">
        <v>258.5</v>
      </c>
      <c r="J2293" s="2">
        <v>127.9</v>
      </c>
      <c r="K2293" s="2">
        <v>132.1</v>
      </c>
      <c r="L2293" s="2">
        <v>360.1</v>
      </c>
      <c r="M2293" s="2">
        <v>451.8</v>
      </c>
      <c r="N2293" s="2">
        <v>460.9</v>
      </c>
      <c r="O2293" s="2">
        <v>473.6</v>
      </c>
      <c r="P2293" s="2">
        <v>563.70000000000005</v>
      </c>
      <c r="Q2293" s="2">
        <v>570.29999999999995</v>
      </c>
      <c r="R2293" s="2"/>
      <c r="S2293" s="2" t="s">
        <v>147</v>
      </c>
      <c r="T2293" s="2">
        <v>127.9</v>
      </c>
    </row>
    <row r="2294" spans="1:20">
      <c r="A2294" s="2" t="s">
        <v>5103</v>
      </c>
      <c r="B2294" s="2" t="s">
        <v>289</v>
      </c>
      <c r="C2294" s="2" t="s">
        <v>77</v>
      </c>
      <c r="D2294" s="2" t="s">
        <v>5087</v>
      </c>
      <c r="E2294" s="2">
        <v>604.79999999999995</v>
      </c>
      <c r="F2294" s="2">
        <v>598.5</v>
      </c>
      <c r="G2294" s="2">
        <v>620.6</v>
      </c>
      <c r="H2294" s="2">
        <v>641.20000000000005</v>
      </c>
      <c r="I2294" s="2">
        <v>378.4</v>
      </c>
      <c r="J2294" s="2">
        <v>247.1</v>
      </c>
      <c r="K2294" s="2">
        <v>247.2</v>
      </c>
      <c r="L2294" s="2">
        <v>252.3</v>
      </c>
      <c r="M2294" s="2">
        <v>332.6</v>
      </c>
      <c r="N2294" s="2">
        <v>341.7</v>
      </c>
      <c r="O2294" s="2">
        <v>353.7</v>
      </c>
      <c r="P2294" s="2">
        <v>452</v>
      </c>
      <c r="Q2294" s="2">
        <v>457.9</v>
      </c>
      <c r="R2294" s="2"/>
      <c r="S2294" s="2" t="s">
        <v>147</v>
      </c>
      <c r="T2294" s="2">
        <v>247.1</v>
      </c>
    </row>
    <row r="2295" spans="1:20">
      <c r="A2295" s="2" t="s">
        <v>5104</v>
      </c>
      <c r="B2295" s="2" t="s">
        <v>1191</v>
      </c>
      <c r="C2295" s="2" t="s">
        <v>77</v>
      </c>
      <c r="D2295" s="2" t="s">
        <v>5087</v>
      </c>
      <c r="E2295" s="2">
        <v>367.8</v>
      </c>
      <c r="F2295" s="2">
        <v>360.6</v>
      </c>
      <c r="G2295" s="2">
        <v>384.3</v>
      </c>
      <c r="H2295" s="2">
        <v>407.1</v>
      </c>
      <c r="I2295" s="2">
        <v>135.9</v>
      </c>
      <c r="J2295" s="2">
        <v>9.6999999999999993</v>
      </c>
      <c r="K2295" s="2">
        <v>256.39999999999998</v>
      </c>
      <c r="L2295" s="2">
        <v>483.9</v>
      </c>
      <c r="M2295" s="2">
        <v>577.6</v>
      </c>
      <c r="N2295" s="2">
        <v>586.70000000000005</v>
      </c>
      <c r="O2295" s="2">
        <v>599</v>
      </c>
      <c r="P2295" s="2">
        <v>680.7</v>
      </c>
      <c r="Q2295" s="2">
        <v>687.6</v>
      </c>
      <c r="R2295" s="2">
        <v>5.0999999999999996</v>
      </c>
      <c r="S2295" s="2" t="s">
        <v>5269</v>
      </c>
      <c r="T2295" s="2">
        <v>5.0999999999999996</v>
      </c>
    </row>
    <row r="2296" spans="1:20">
      <c r="A2296" s="2" t="s">
        <v>5105</v>
      </c>
      <c r="B2296" s="2" t="s">
        <v>293</v>
      </c>
      <c r="C2296" s="2" t="s">
        <v>77</v>
      </c>
      <c r="D2296" s="2" t="s">
        <v>5087</v>
      </c>
      <c r="E2296" s="2">
        <v>652.1</v>
      </c>
      <c r="F2296" s="2">
        <v>646.20000000000005</v>
      </c>
      <c r="G2296" s="2">
        <v>667.6</v>
      </c>
      <c r="H2296" s="2">
        <v>687.2</v>
      </c>
      <c r="I2296" s="2">
        <v>429.7</v>
      </c>
      <c r="J2296" s="2">
        <v>300.10000000000002</v>
      </c>
      <c r="K2296" s="2">
        <v>300</v>
      </c>
      <c r="L2296" s="2">
        <v>313</v>
      </c>
      <c r="M2296" s="2">
        <v>318.60000000000002</v>
      </c>
      <c r="N2296" s="2">
        <v>322.5</v>
      </c>
      <c r="O2296" s="2">
        <v>333.3</v>
      </c>
      <c r="P2296" s="2">
        <v>449.2</v>
      </c>
      <c r="Q2296" s="2">
        <v>453.2</v>
      </c>
      <c r="R2296" s="2"/>
      <c r="S2296" s="2" t="s">
        <v>152</v>
      </c>
      <c r="T2296" s="2">
        <v>300</v>
      </c>
    </row>
    <row r="2297" spans="1:20">
      <c r="A2297" s="2" t="s">
        <v>5106</v>
      </c>
      <c r="B2297" s="2" t="s">
        <v>533</v>
      </c>
      <c r="C2297" s="2" t="s">
        <v>77</v>
      </c>
      <c r="D2297" s="2" t="s">
        <v>5087</v>
      </c>
      <c r="E2297" s="2">
        <v>475.2</v>
      </c>
      <c r="F2297" s="2">
        <v>468.7</v>
      </c>
      <c r="G2297" s="2">
        <v>491.3</v>
      </c>
      <c r="H2297" s="2">
        <v>512.6</v>
      </c>
      <c r="I2297" s="2">
        <v>247.2</v>
      </c>
      <c r="J2297" s="2">
        <v>115.7</v>
      </c>
      <c r="K2297" s="2">
        <v>143.69999999999999</v>
      </c>
      <c r="L2297" s="2">
        <v>370.4</v>
      </c>
      <c r="M2297" s="2">
        <v>463.6</v>
      </c>
      <c r="N2297" s="2">
        <v>472.7</v>
      </c>
      <c r="O2297" s="2">
        <v>485.1</v>
      </c>
      <c r="P2297" s="2">
        <v>571.4</v>
      </c>
      <c r="Q2297" s="2">
        <v>578.1</v>
      </c>
      <c r="R2297" s="2">
        <v>115.1</v>
      </c>
      <c r="S2297" s="2" t="s">
        <v>5269</v>
      </c>
      <c r="T2297" s="2">
        <v>115.1</v>
      </c>
    </row>
    <row r="2298" spans="1:20">
      <c r="A2298" s="2" t="s">
        <v>5107</v>
      </c>
      <c r="B2298" s="2" t="s">
        <v>553</v>
      </c>
      <c r="C2298" s="2" t="s">
        <v>77</v>
      </c>
      <c r="D2298" s="2" t="s">
        <v>5087</v>
      </c>
      <c r="E2298" s="2">
        <v>614.20000000000005</v>
      </c>
      <c r="F2298" s="2">
        <v>607.79999999999995</v>
      </c>
      <c r="G2298" s="2">
        <v>630.1</v>
      </c>
      <c r="H2298" s="2">
        <v>650.79999999999995</v>
      </c>
      <c r="I2298" s="2">
        <v>387.2</v>
      </c>
      <c r="J2298" s="2">
        <v>255.5</v>
      </c>
      <c r="K2298" s="2">
        <v>256.2</v>
      </c>
      <c r="L2298" s="2">
        <v>255</v>
      </c>
      <c r="M2298" s="2">
        <v>326.60000000000002</v>
      </c>
      <c r="N2298" s="2">
        <v>335.4</v>
      </c>
      <c r="O2298" s="2">
        <v>346.3</v>
      </c>
      <c r="P2298" s="2">
        <v>440.8</v>
      </c>
      <c r="Q2298" s="2">
        <v>446.8</v>
      </c>
      <c r="R2298" s="2">
        <v>254.9</v>
      </c>
      <c r="S2298" s="2" t="s">
        <v>5269</v>
      </c>
      <c r="T2298" s="2">
        <v>254.9</v>
      </c>
    </row>
    <row r="2299" spans="1:20">
      <c r="A2299" s="2" t="s">
        <v>5108</v>
      </c>
      <c r="B2299" s="2" t="s">
        <v>1255</v>
      </c>
      <c r="C2299" s="2" t="s">
        <v>77</v>
      </c>
      <c r="D2299" s="2" t="s">
        <v>5087</v>
      </c>
      <c r="E2299" s="2">
        <v>368.2</v>
      </c>
      <c r="F2299" s="2">
        <v>361.1</v>
      </c>
      <c r="G2299" s="2">
        <v>384.7</v>
      </c>
      <c r="H2299" s="2">
        <v>407.3</v>
      </c>
      <c r="I2299" s="2">
        <v>136.80000000000001</v>
      </c>
      <c r="J2299" s="2">
        <v>5.5</v>
      </c>
      <c r="K2299" s="2">
        <v>254</v>
      </c>
      <c r="L2299" s="2">
        <v>482</v>
      </c>
      <c r="M2299" s="2">
        <v>575.4</v>
      </c>
      <c r="N2299" s="2">
        <v>584.6</v>
      </c>
      <c r="O2299" s="2">
        <v>596.9</v>
      </c>
      <c r="P2299" s="2">
        <v>679.4</v>
      </c>
      <c r="Q2299" s="2">
        <v>686.3</v>
      </c>
      <c r="R2299" s="2">
        <v>3.4</v>
      </c>
      <c r="S2299" s="2" t="s">
        <v>5269</v>
      </c>
      <c r="T2299" s="2">
        <v>3.4</v>
      </c>
    </row>
    <row r="2300" spans="1:20">
      <c r="A2300" s="2" t="s">
        <v>5109</v>
      </c>
      <c r="B2300" s="2" t="s">
        <v>574</v>
      </c>
      <c r="C2300" s="2" t="s">
        <v>77</v>
      </c>
      <c r="D2300" s="2" t="s">
        <v>5087</v>
      </c>
      <c r="E2300" s="2">
        <v>621.5</v>
      </c>
      <c r="F2300" s="2">
        <v>615.1</v>
      </c>
      <c r="G2300" s="2">
        <v>637.4</v>
      </c>
      <c r="H2300" s="2">
        <v>658.2</v>
      </c>
      <c r="I2300" s="2">
        <v>394.4</v>
      </c>
      <c r="J2300" s="2">
        <v>262.7</v>
      </c>
      <c r="K2300" s="2">
        <v>263.5</v>
      </c>
      <c r="L2300" s="2">
        <v>262.10000000000002</v>
      </c>
      <c r="M2300" s="2">
        <v>321</v>
      </c>
      <c r="N2300" s="2">
        <v>329.5</v>
      </c>
      <c r="O2300" s="2">
        <v>339.8</v>
      </c>
      <c r="P2300" s="2">
        <v>434.1</v>
      </c>
      <c r="Q2300" s="2">
        <v>439.9</v>
      </c>
      <c r="R2300" s="2">
        <v>262.10000000000002</v>
      </c>
      <c r="S2300" s="2" t="s">
        <v>156</v>
      </c>
      <c r="T2300" s="2">
        <v>262.10000000000002</v>
      </c>
    </row>
    <row r="2301" spans="1:20">
      <c r="A2301" s="2" t="s">
        <v>5110</v>
      </c>
      <c r="B2301" s="2" t="s">
        <v>679</v>
      </c>
      <c r="C2301" s="2" t="s">
        <v>77</v>
      </c>
      <c r="D2301" s="2" t="s">
        <v>5087</v>
      </c>
      <c r="E2301" s="2">
        <v>629.1</v>
      </c>
      <c r="F2301" s="2">
        <v>622.79999999999995</v>
      </c>
      <c r="G2301" s="2">
        <v>644.79999999999995</v>
      </c>
      <c r="H2301" s="2">
        <v>665.2</v>
      </c>
      <c r="I2301" s="2">
        <v>403.6</v>
      </c>
      <c r="J2301" s="2">
        <v>272.60000000000002</v>
      </c>
      <c r="K2301" s="2">
        <v>272.3</v>
      </c>
      <c r="L2301" s="2">
        <v>276.10000000000002</v>
      </c>
      <c r="M2301" s="2">
        <v>306.60000000000002</v>
      </c>
      <c r="N2301" s="2">
        <v>315.8</v>
      </c>
      <c r="O2301" s="2">
        <v>328.7</v>
      </c>
      <c r="P2301" s="2">
        <v>438.1</v>
      </c>
      <c r="Q2301" s="2">
        <v>443.4</v>
      </c>
      <c r="R2301" s="2"/>
      <c r="S2301" s="2" t="s">
        <v>152</v>
      </c>
      <c r="T2301" s="2">
        <v>272.3</v>
      </c>
    </row>
    <row r="2302" spans="1:20">
      <c r="A2302" s="2" t="s">
        <v>5111</v>
      </c>
      <c r="B2302" s="2" t="s">
        <v>448</v>
      </c>
      <c r="C2302" s="2" t="s">
        <v>77</v>
      </c>
      <c r="D2302" s="2" t="s">
        <v>5087</v>
      </c>
      <c r="E2302" s="2">
        <v>633.5</v>
      </c>
      <c r="F2302" s="2">
        <v>627.1</v>
      </c>
      <c r="G2302" s="2">
        <v>649.29999999999995</v>
      </c>
      <c r="H2302" s="2">
        <v>670</v>
      </c>
      <c r="I2302" s="2">
        <v>406.6</v>
      </c>
      <c r="J2302" s="2">
        <v>275</v>
      </c>
      <c r="K2302" s="2">
        <v>275.60000000000002</v>
      </c>
      <c r="L2302" s="2">
        <v>274.39999999999998</v>
      </c>
      <c r="M2302" s="2">
        <v>310.39999999999998</v>
      </c>
      <c r="N2302" s="2">
        <v>318.2</v>
      </c>
      <c r="O2302" s="2">
        <v>327.7</v>
      </c>
      <c r="P2302" s="2">
        <v>425.6</v>
      </c>
      <c r="Q2302" s="2">
        <v>431.2</v>
      </c>
      <c r="R2302" s="2">
        <v>274.39999999999998</v>
      </c>
      <c r="S2302" s="2" t="s">
        <v>156</v>
      </c>
      <c r="T2302" s="2">
        <v>274.39999999999998</v>
      </c>
    </row>
    <row r="2303" spans="1:20">
      <c r="A2303" s="2" t="s">
        <v>5112</v>
      </c>
      <c r="B2303" s="2" t="s">
        <v>658</v>
      </c>
      <c r="C2303" s="2" t="s">
        <v>77</v>
      </c>
      <c r="D2303" s="2" t="s">
        <v>5087</v>
      </c>
      <c r="E2303" s="2">
        <v>485.9</v>
      </c>
      <c r="F2303" s="2">
        <v>479.5</v>
      </c>
      <c r="G2303" s="2">
        <v>501.9</v>
      </c>
      <c r="H2303" s="2">
        <v>522.79999999999995</v>
      </c>
      <c r="I2303" s="2">
        <v>259.39999999999998</v>
      </c>
      <c r="J2303" s="2">
        <v>128.80000000000001</v>
      </c>
      <c r="K2303" s="2">
        <v>130.69999999999999</v>
      </c>
      <c r="L2303" s="2">
        <v>359</v>
      </c>
      <c r="M2303" s="2">
        <v>450.8</v>
      </c>
      <c r="N2303" s="2">
        <v>459.9</v>
      </c>
      <c r="O2303" s="2">
        <v>472.6</v>
      </c>
      <c r="P2303" s="2">
        <v>562.4</v>
      </c>
      <c r="Q2303" s="2">
        <v>569</v>
      </c>
      <c r="R2303" s="2"/>
      <c r="S2303" s="2" t="s">
        <v>147</v>
      </c>
      <c r="T2303" s="2">
        <v>128.80000000000001</v>
      </c>
    </row>
    <row r="2304" spans="1:20">
      <c r="A2304" s="2" t="s">
        <v>5113</v>
      </c>
      <c r="B2304" s="2" t="s">
        <v>565</v>
      </c>
      <c r="C2304" s="2" t="s">
        <v>77</v>
      </c>
      <c r="D2304" s="2" t="s">
        <v>5087</v>
      </c>
      <c r="E2304" s="2">
        <v>486.1</v>
      </c>
      <c r="F2304" s="2">
        <v>479.6</v>
      </c>
      <c r="G2304" s="2">
        <v>502</v>
      </c>
      <c r="H2304" s="2">
        <v>522.9</v>
      </c>
      <c r="I2304" s="2">
        <v>259.39999999999998</v>
      </c>
      <c r="J2304" s="2">
        <v>128.6</v>
      </c>
      <c r="K2304" s="2">
        <v>129.5</v>
      </c>
      <c r="L2304" s="2">
        <v>358.8</v>
      </c>
      <c r="M2304" s="2">
        <v>450.9</v>
      </c>
      <c r="N2304" s="2">
        <v>460</v>
      </c>
      <c r="O2304" s="2">
        <v>472.6</v>
      </c>
      <c r="P2304" s="2">
        <v>562.1</v>
      </c>
      <c r="Q2304" s="2">
        <v>568.70000000000005</v>
      </c>
      <c r="R2304" s="2"/>
      <c r="S2304" s="2" t="s">
        <v>147</v>
      </c>
      <c r="T2304" s="2">
        <v>128.6</v>
      </c>
    </row>
    <row r="2305" spans="1:20">
      <c r="A2305" s="2" t="s">
        <v>5114</v>
      </c>
      <c r="B2305" s="2" t="s">
        <v>1194</v>
      </c>
      <c r="C2305" s="2" t="s">
        <v>77</v>
      </c>
      <c r="D2305" s="2" t="s">
        <v>5087</v>
      </c>
      <c r="E2305" s="2">
        <v>363.2</v>
      </c>
      <c r="F2305" s="2">
        <v>356.1</v>
      </c>
      <c r="G2305" s="2">
        <v>379.7</v>
      </c>
      <c r="H2305" s="2">
        <v>402.3</v>
      </c>
      <c r="I2305" s="2">
        <v>131.80000000000001</v>
      </c>
      <c r="J2305" s="2">
        <v>7.1</v>
      </c>
      <c r="K2305" s="2">
        <v>258.8</v>
      </c>
      <c r="L2305" s="2">
        <v>486.9</v>
      </c>
      <c r="M2305" s="2">
        <v>580.29999999999995</v>
      </c>
      <c r="N2305" s="2">
        <v>589.4</v>
      </c>
      <c r="O2305" s="2">
        <v>601.79999999999995</v>
      </c>
      <c r="P2305" s="2">
        <v>684.5</v>
      </c>
      <c r="Q2305" s="2">
        <v>691.3</v>
      </c>
      <c r="R2305" s="2">
        <v>1.7</v>
      </c>
      <c r="S2305" s="2" t="s">
        <v>5269</v>
      </c>
      <c r="T2305" s="2">
        <v>1.7</v>
      </c>
    </row>
    <row r="2306" spans="1:20">
      <c r="A2306" s="2" t="s">
        <v>5115</v>
      </c>
      <c r="B2306" s="2" t="s">
        <v>420</v>
      </c>
      <c r="C2306" s="2" t="s">
        <v>77</v>
      </c>
      <c r="D2306" s="2" t="s">
        <v>5087</v>
      </c>
      <c r="E2306" s="2">
        <v>505.9</v>
      </c>
      <c r="F2306" s="2">
        <v>499.5</v>
      </c>
      <c r="G2306" s="2">
        <v>521.79999999999995</v>
      </c>
      <c r="H2306" s="2">
        <v>542.6</v>
      </c>
      <c r="I2306" s="2">
        <v>279.60000000000002</v>
      </c>
      <c r="J2306" s="2">
        <v>148.9</v>
      </c>
      <c r="K2306" s="2">
        <v>148.4</v>
      </c>
      <c r="L2306" s="2">
        <v>339</v>
      </c>
      <c r="M2306" s="2">
        <v>430.6</v>
      </c>
      <c r="N2306" s="2">
        <v>439.8</v>
      </c>
      <c r="O2306" s="2">
        <v>452.4</v>
      </c>
      <c r="P2306" s="2">
        <v>543.5</v>
      </c>
      <c r="Q2306" s="2">
        <v>550</v>
      </c>
      <c r="R2306" s="2"/>
      <c r="S2306" s="2" t="s">
        <v>152</v>
      </c>
      <c r="T2306" s="2">
        <v>148.4</v>
      </c>
    </row>
    <row r="2307" spans="1:20">
      <c r="A2307" s="2" t="s">
        <v>5116</v>
      </c>
      <c r="B2307" s="2" t="s">
        <v>425</v>
      </c>
      <c r="C2307" s="2" t="s">
        <v>77</v>
      </c>
      <c r="D2307" s="2" t="s">
        <v>5087</v>
      </c>
      <c r="E2307" s="2">
        <v>507</v>
      </c>
      <c r="F2307" s="2">
        <v>500.6</v>
      </c>
      <c r="G2307" s="2">
        <v>522.9</v>
      </c>
      <c r="H2307" s="2">
        <v>543.70000000000005</v>
      </c>
      <c r="I2307" s="2">
        <v>280.7</v>
      </c>
      <c r="J2307" s="2">
        <v>149.9</v>
      </c>
      <c r="K2307" s="2">
        <v>149.5</v>
      </c>
      <c r="L2307" s="2">
        <v>337.9</v>
      </c>
      <c r="M2307" s="2">
        <v>429.5</v>
      </c>
      <c r="N2307" s="2">
        <v>438.7</v>
      </c>
      <c r="O2307" s="2">
        <v>451.3</v>
      </c>
      <c r="P2307" s="2">
        <v>542.4</v>
      </c>
      <c r="Q2307" s="2">
        <v>548.9</v>
      </c>
      <c r="R2307" s="2"/>
      <c r="S2307" s="2" t="s">
        <v>152</v>
      </c>
      <c r="T2307" s="2">
        <v>149.5</v>
      </c>
    </row>
    <row r="2308" spans="1:20">
      <c r="A2308" s="2" t="s">
        <v>5117</v>
      </c>
      <c r="B2308" s="2" t="s">
        <v>1399</v>
      </c>
      <c r="C2308" s="2" t="s">
        <v>77</v>
      </c>
      <c r="D2308" s="2" t="s">
        <v>5087</v>
      </c>
      <c r="E2308" s="2">
        <v>380.2</v>
      </c>
      <c r="F2308" s="2">
        <v>372.6</v>
      </c>
      <c r="G2308" s="2">
        <v>397</v>
      </c>
      <c r="H2308" s="2">
        <v>420.8</v>
      </c>
      <c r="I2308" s="2">
        <v>149.80000000000001</v>
      </c>
      <c r="J2308" s="2">
        <v>41.3</v>
      </c>
      <c r="K2308" s="2">
        <v>265.10000000000002</v>
      </c>
      <c r="L2308" s="2">
        <v>487</v>
      </c>
      <c r="M2308" s="2">
        <v>582.20000000000005</v>
      </c>
      <c r="N2308" s="2">
        <v>591.20000000000005</v>
      </c>
      <c r="O2308" s="2">
        <v>602.9</v>
      </c>
      <c r="P2308" s="2">
        <v>677.9</v>
      </c>
      <c r="Q2308" s="2">
        <v>685</v>
      </c>
      <c r="R2308" s="2">
        <v>36.5</v>
      </c>
      <c r="S2308" s="2" t="s">
        <v>5269</v>
      </c>
      <c r="T2308" s="2">
        <v>36.5</v>
      </c>
    </row>
    <row r="2309" spans="1:20">
      <c r="A2309" s="2" t="s">
        <v>5118</v>
      </c>
      <c r="B2309" s="2" t="s">
        <v>1202</v>
      </c>
      <c r="C2309" s="2" t="s">
        <v>77</v>
      </c>
      <c r="D2309" s="2" t="s">
        <v>5087</v>
      </c>
      <c r="E2309" s="2">
        <v>363.2</v>
      </c>
      <c r="F2309" s="2">
        <v>356.1</v>
      </c>
      <c r="G2309" s="2">
        <v>379.8</v>
      </c>
      <c r="H2309" s="2">
        <v>402.5</v>
      </c>
      <c r="I2309" s="2">
        <v>131.4</v>
      </c>
      <c r="J2309" s="2">
        <v>10</v>
      </c>
      <c r="K2309" s="2">
        <v>260.3</v>
      </c>
      <c r="L2309" s="2">
        <v>488.1</v>
      </c>
      <c r="M2309" s="2">
        <v>581.70000000000005</v>
      </c>
      <c r="N2309" s="2">
        <v>590.79999999999995</v>
      </c>
      <c r="O2309" s="2">
        <v>603.1</v>
      </c>
      <c r="P2309" s="2">
        <v>685.1</v>
      </c>
      <c r="Q2309" s="2">
        <v>692</v>
      </c>
      <c r="R2309" s="2">
        <v>4.0999999999999996</v>
      </c>
      <c r="S2309" s="2" t="s">
        <v>5269</v>
      </c>
      <c r="T2309" s="2">
        <v>4.0999999999999996</v>
      </c>
    </row>
    <row r="2310" spans="1:20">
      <c r="A2310" s="2" t="s">
        <v>5119</v>
      </c>
      <c r="B2310" s="2" t="s">
        <v>1225</v>
      </c>
      <c r="C2310" s="2" t="s">
        <v>77</v>
      </c>
      <c r="D2310" s="2" t="s">
        <v>5087</v>
      </c>
      <c r="E2310" s="2">
        <v>367.5</v>
      </c>
      <c r="F2310" s="2">
        <v>360.4</v>
      </c>
      <c r="G2310" s="2">
        <v>384</v>
      </c>
      <c r="H2310" s="2">
        <v>406.5</v>
      </c>
      <c r="I2310" s="2">
        <v>136.1</v>
      </c>
      <c r="J2310" s="2">
        <v>4.9000000000000004</v>
      </c>
      <c r="K2310" s="2">
        <v>254.5</v>
      </c>
      <c r="L2310" s="2">
        <v>482.5</v>
      </c>
      <c r="M2310" s="2">
        <v>576</v>
      </c>
      <c r="N2310" s="2">
        <v>585.1</v>
      </c>
      <c r="O2310" s="2">
        <v>597.5</v>
      </c>
      <c r="P2310" s="2">
        <v>680.1</v>
      </c>
      <c r="Q2310" s="2">
        <v>687</v>
      </c>
      <c r="R2310" s="2">
        <v>2.7</v>
      </c>
      <c r="S2310" s="2" t="s">
        <v>5269</v>
      </c>
      <c r="T2310" s="2">
        <v>2.7</v>
      </c>
    </row>
    <row r="2311" spans="1:20">
      <c r="A2311" s="2" t="s">
        <v>5120</v>
      </c>
      <c r="B2311" s="2" t="s">
        <v>491</v>
      </c>
      <c r="C2311" s="2" t="s">
        <v>77</v>
      </c>
      <c r="D2311" s="2" t="s">
        <v>5087</v>
      </c>
      <c r="E2311" s="2">
        <v>616.70000000000005</v>
      </c>
      <c r="F2311" s="2">
        <v>610.29999999999995</v>
      </c>
      <c r="G2311" s="2">
        <v>632.6</v>
      </c>
      <c r="H2311" s="2">
        <v>653.4</v>
      </c>
      <c r="I2311" s="2">
        <v>389.7</v>
      </c>
      <c r="J2311" s="2">
        <v>258</v>
      </c>
      <c r="K2311" s="2">
        <v>258.7</v>
      </c>
      <c r="L2311" s="2">
        <v>257.39999999999998</v>
      </c>
      <c r="M2311" s="2">
        <v>324.60000000000002</v>
      </c>
      <c r="N2311" s="2">
        <v>333.3</v>
      </c>
      <c r="O2311" s="2">
        <v>344</v>
      </c>
      <c r="P2311" s="2">
        <v>438.5</v>
      </c>
      <c r="Q2311" s="2">
        <v>444.4</v>
      </c>
      <c r="R2311" s="2">
        <v>257.39999999999998</v>
      </c>
      <c r="S2311" s="2" t="s">
        <v>156</v>
      </c>
      <c r="T2311" s="2">
        <v>257.39999999999998</v>
      </c>
    </row>
    <row r="2312" spans="1:20">
      <c r="A2312" s="2" t="s">
        <v>5121</v>
      </c>
      <c r="B2312" s="2" t="s">
        <v>493</v>
      </c>
      <c r="C2312" s="2" t="s">
        <v>77</v>
      </c>
      <c r="D2312" s="2" t="s">
        <v>5087</v>
      </c>
      <c r="E2312" s="2">
        <v>615.70000000000005</v>
      </c>
      <c r="F2312" s="2">
        <v>609.29999999999995</v>
      </c>
      <c r="G2312" s="2">
        <v>631.6</v>
      </c>
      <c r="H2312" s="2">
        <v>652.29999999999995</v>
      </c>
      <c r="I2312" s="2">
        <v>388.5</v>
      </c>
      <c r="J2312" s="2">
        <v>256.8</v>
      </c>
      <c r="K2312" s="2">
        <v>257.60000000000002</v>
      </c>
      <c r="L2312" s="2">
        <v>256.10000000000002</v>
      </c>
      <c r="M2312" s="2">
        <v>326.39999999999998</v>
      </c>
      <c r="N2312" s="2">
        <v>335</v>
      </c>
      <c r="O2312" s="2">
        <v>345.6</v>
      </c>
      <c r="P2312" s="2">
        <v>438.7</v>
      </c>
      <c r="Q2312" s="2">
        <v>444.7</v>
      </c>
      <c r="R2312" s="2">
        <v>256.10000000000002</v>
      </c>
      <c r="S2312" s="2" t="s">
        <v>156</v>
      </c>
      <c r="T2312" s="2">
        <v>256.10000000000002</v>
      </c>
    </row>
    <row r="2313" spans="1:20">
      <c r="A2313" s="2" t="s">
        <v>5122</v>
      </c>
      <c r="B2313" s="2" t="s">
        <v>507</v>
      </c>
      <c r="C2313" s="2" t="s">
        <v>77</v>
      </c>
      <c r="D2313" s="2" t="s">
        <v>5087</v>
      </c>
      <c r="E2313" s="2">
        <v>639.9</v>
      </c>
      <c r="F2313" s="2">
        <v>633.6</v>
      </c>
      <c r="G2313" s="2">
        <v>655.6</v>
      </c>
      <c r="H2313" s="2">
        <v>676</v>
      </c>
      <c r="I2313" s="2">
        <v>414</v>
      </c>
      <c r="J2313" s="2">
        <v>282.7</v>
      </c>
      <c r="K2313" s="2">
        <v>282.60000000000002</v>
      </c>
      <c r="L2313" s="2">
        <v>283.7</v>
      </c>
      <c r="M2313" s="2">
        <v>298</v>
      </c>
      <c r="N2313" s="2">
        <v>306.5</v>
      </c>
      <c r="O2313" s="2">
        <v>318</v>
      </c>
      <c r="P2313" s="2">
        <v>427.6</v>
      </c>
      <c r="Q2313" s="2">
        <v>432.8</v>
      </c>
      <c r="R2313" s="2">
        <v>282.2</v>
      </c>
      <c r="S2313" s="2" t="s">
        <v>5269</v>
      </c>
      <c r="T2313" s="2">
        <v>282.2</v>
      </c>
    </row>
    <row r="2314" spans="1:20">
      <c r="A2314" s="2" t="s">
        <v>5123</v>
      </c>
      <c r="B2314" s="2" t="s">
        <v>548</v>
      </c>
      <c r="C2314" s="2" t="s">
        <v>77</v>
      </c>
      <c r="D2314" s="2" t="s">
        <v>5087</v>
      </c>
      <c r="E2314" s="2">
        <v>615</v>
      </c>
      <c r="F2314" s="2">
        <v>608.6</v>
      </c>
      <c r="G2314" s="2">
        <v>630.9</v>
      </c>
      <c r="H2314" s="2">
        <v>651.70000000000005</v>
      </c>
      <c r="I2314" s="2">
        <v>387.9</v>
      </c>
      <c r="J2314" s="2">
        <v>256.2</v>
      </c>
      <c r="K2314" s="2">
        <v>257</v>
      </c>
      <c r="L2314" s="2">
        <v>255.6</v>
      </c>
      <c r="M2314" s="2">
        <v>326.39999999999998</v>
      </c>
      <c r="N2314" s="2">
        <v>335.1</v>
      </c>
      <c r="O2314" s="2">
        <v>345.9</v>
      </c>
      <c r="P2314" s="2">
        <v>439.7</v>
      </c>
      <c r="Q2314" s="2">
        <v>445.6</v>
      </c>
      <c r="R2314" s="2">
        <v>255.6</v>
      </c>
      <c r="S2314" s="2" t="s">
        <v>156</v>
      </c>
      <c r="T2314" s="2">
        <v>255.6</v>
      </c>
    </row>
    <row r="2315" spans="1:20">
      <c r="A2315" s="2" t="s">
        <v>5124</v>
      </c>
      <c r="B2315" s="2" t="s">
        <v>1396</v>
      </c>
      <c r="C2315" s="2" t="s">
        <v>77</v>
      </c>
      <c r="D2315" s="2" t="s">
        <v>5087</v>
      </c>
      <c r="E2315" s="2">
        <v>382.9</v>
      </c>
      <c r="F2315" s="2">
        <v>375.3</v>
      </c>
      <c r="G2315" s="2">
        <v>399.7</v>
      </c>
      <c r="H2315" s="2">
        <v>423.4</v>
      </c>
      <c r="I2315" s="2">
        <v>152.30000000000001</v>
      </c>
      <c r="J2315" s="2">
        <v>41.7</v>
      </c>
      <c r="K2315" s="2">
        <v>262.7</v>
      </c>
      <c r="L2315" s="2">
        <v>484.3</v>
      </c>
      <c r="M2315" s="2">
        <v>579.5</v>
      </c>
      <c r="N2315" s="2">
        <v>588.5</v>
      </c>
      <c r="O2315" s="2">
        <v>600.29999999999995</v>
      </c>
      <c r="P2315" s="2">
        <v>675.1</v>
      </c>
      <c r="Q2315" s="2">
        <v>682.1</v>
      </c>
      <c r="R2315" s="2">
        <v>37.200000000000003</v>
      </c>
      <c r="S2315" s="2" t="s">
        <v>5269</v>
      </c>
      <c r="T2315" s="2">
        <v>37.200000000000003</v>
      </c>
    </row>
    <row r="2316" spans="1:20">
      <c r="A2316" s="2" t="s">
        <v>5125</v>
      </c>
      <c r="B2316" s="2" t="s">
        <v>560</v>
      </c>
      <c r="C2316" s="2" t="s">
        <v>77</v>
      </c>
      <c r="D2316" s="2" t="s">
        <v>5087</v>
      </c>
      <c r="E2316" s="2">
        <v>604.20000000000005</v>
      </c>
      <c r="F2316" s="2">
        <v>597.9</v>
      </c>
      <c r="G2316" s="2">
        <v>620.1</v>
      </c>
      <c r="H2316" s="2">
        <v>640.70000000000005</v>
      </c>
      <c r="I2316" s="2">
        <v>377.8</v>
      </c>
      <c r="J2316" s="2">
        <v>246.5</v>
      </c>
      <c r="K2316" s="2">
        <v>246.6</v>
      </c>
      <c r="L2316" s="2">
        <v>252.2</v>
      </c>
      <c r="M2316" s="2">
        <v>333.2</v>
      </c>
      <c r="N2316" s="2">
        <v>342.2</v>
      </c>
      <c r="O2316" s="2">
        <v>354.3</v>
      </c>
      <c r="P2316" s="2">
        <v>452.5</v>
      </c>
      <c r="Q2316" s="2">
        <v>458.4</v>
      </c>
      <c r="R2316" s="2"/>
      <c r="S2316" s="2" t="s">
        <v>147</v>
      </c>
      <c r="T2316" s="2">
        <v>246.5</v>
      </c>
    </row>
    <row r="2317" spans="1:20">
      <c r="A2317" s="2" t="s">
        <v>5126</v>
      </c>
      <c r="B2317" s="2" t="s">
        <v>568</v>
      </c>
      <c r="C2317" s="2" t="s">
        <v>77</v>
      </c>
      <c r="D2317" s="2" t="s">
        <v>5087</v>
      </c>
      <c r="E2317" s="2">
        <v>639.1</v>
      </c>
      <c r="F2317" s="2">
        <v>632.79999999999995</v>
      </c>
      <c r="G2317" s="2">
        <v>654.79999999999995</v>
      </c>
      <c r="H2317" s="2">
        <v>675.2</v>
      </c>
      <c r="I2317" s="2">
        <v>413.2</v>
      </c>
      <c r="J2317" s="2">
        <v>282</v>
      </c>
      <c r="K2317" s="2">
        <v>281.89999999999998</v>
      </c>
      <c r="L2317" s="2">
        <v>283.10000000000002</v>
      </c>
      <c r="M2317" s="2">
        <v>298.39999999999998</v>
      </c>
      <c r="N2317" s="2">
        <v>307</v>
      </c>
      <c r="O2317" s="2">
        <v>318.8</v>
      </c>
      <c r="P2317" s="2">
        <v>428.4</v>
      </c>
      <c r="Q2317" s="2">
        <v>433.5</v>
      </c>
      <c r="R2317" s="2">
        <v>281.39999999999998</v>
      </c>
      <c r="S2317" s="2" t="s">
        <v>5269</v>
      </c>
      <c r="T2317" s="2">
        <v>281.39999999999998</v>
      </c>
    </row>
    <row r="2318" spans="1:20">
      <c r="A2318" s="2" t="s">
        <v>5127</v>
      </c>
      <c r="B2318" s="2" t="s">
        <v>1283</v>
      </c>
      <c r="C2318" s="2" t="s">
        <v>77</v>
      </c>
      <c r="D2318" s="2" t="s">
        <v>5087</v>
      </c>
      <c r="E2318" s="2">
        <v>364</v>
      </c>
      <c r="F2318" s="2">
        <v>356.9</v>
      </c>
      <c r="G2318" s="2">
        <v>380.4</v>
      </c>
      <c r="H2318" s="2">
        <v>403</v>
      </c>
      <c r="I2318" s="2">
        <v>132.5</v>
      </c>
      <c r="J2318" s="2">
        <v>6.5</v>
      </c>
      <c r="K2318" s="2">
        <v>258.10000000000002</v>
      </c>
      <c r="L2318" s="2">
        <v>486.2</v>
      </c>
      <c r="M2318" s="2">
        <v>579.6</v>
      </c>
      <c r="N2318" s="2">
        <v>588.70000000000005</v>
      </c>
      <c r="O2318" s="2">
        <v>601.1</v>
      </c>
      <c r="P2318" s="2">
        <v>683.7</v>
      </c>
      <c r="Q2318" s="2">
        <v>690.6</v>
      </c>
      <c r="R2318" s="2">
        <v>0.9</v>
      </c>
      <c r="S2318" s="2" t="s">
        <v>5269</v>
      </c>
      <c r="T2318" s="2">
        <v>0.9</v>
      </c>
    </row>
    <row r="2319" spans="1:20">
      <c r="A2319" s="2" t="s">
        <v>5128</v>
      </c>
      <c r="B2319" s="2" t="s">
        <v>567</v>
      </c>
      <c r="C2319" s="2" t="s">
        <v>77</v>
      </c>
      <c r="D2319" s="2" t="s">
        <v>5087</v>
      </c>
      <c r="E2319" s="2">
        <v>485.9</v>
      </c>
      <c r="F2319" s="2">
        <v>479.4</v>
      </c>
      <c r="G2319" s="2">
        <v>501.9</v>
      </c>
      <c r="H2319" s="2">
        <v>522.9</v>
      </c>
      <c r="I2319" s="2">
        <v>259</v>
      </c>
      <c r="J2319" s="2">
        <v>128</v>
      </c>
      <c r="K2319" s="2">
        <v>130</v>
      </c>
      <c r="L2319" s="2">
        <v>359</v>
      </c>
      <c r="M2319" s="2">
        <v>451.3</v>
      </c>
      <c r="N2319" s="2">
        <v>460.5</v>
      </c>
      <c r="O2319" s="2">
        <v>473</v>
      </c>
      <c r="P2319" s="2">
        <v>561.9</v>
      </c>
      <c r="Q2319" s="2">
        <v>568.6</v>
      </c>
      <c r="R2319" s="2">
        <v>127.5</v>
      </c>
      <c r="S2319" s="2" t="s">
        <v>5269</v>
      </c>
      <c r="T2319" s="2">
        <v>127.5</v>
      </c>
    </row>
    <row r="2320" spans="1:20">
      <c r="A2320" s="2" t="s">
        <v>5129</v>
      </c>
      <c r="B2320" s="2" t="s">
        <v>1287</v>
      </c>
      <c r="C2320" s="2" t="s">
        <v>77</v>
      </c>
      <c r="D2320" s="2" t="s">
        <v>5087</v>
      </c>
      <c r="E2320" s="2">
        <v>369.8</v>
      </c>
      <c r="F2320" s="2">
        <v>362.8</v>
      </c>
      <c r="G2320" s="2">
        <v>386.3</v>
      </c>
      <c r="H2320" s="2">
        <v>408.9</v>
      </c>
      <c r="I2320" s="2">
        <v>138.4</v>
      </c>
      <c r="J2320" s="2">
        <v>6.8</v>
      </c>
      <c r="K2320" s="2">
        <v>252.5</v>
      </c>
      <c r="L2320" s="2">
        <v>480.4</v>
      </c>
      <c r="M2320" s="2">
        <v>573.9</v>
      </c>
      <c r="N2320" s="2">
        <v>583</v>
      </c>
      <c r="O2320" s="2">
        <v>595.4</v>
      </c>
      <c r="P2320" s="2">
        <v>677.8</v>
      </c>
      <c r="Q2320" s="2">
        <v>684.7</v>
      </c>
      <c r="R2320" s="2">
        <v>5</v>
      </c>
      <c r="S2320" s="2" t="s">
        <v>5269</v>
      </c>
      <c r="T2320" s="2">
        <v>5</v>
      </c>
    </row>
    <row r="2321" spans="1:20">
      <c r="A2321" s="2" t="s">
        <v>5130</v>
      </c>
      <c r="B2321" s="2" t="s">
        <v>1299</v>
      </c>
      <c r="C2321" s="2" t="s">
        <v>77</v>
      </c>
      <c r="D2321" s="2" t="s">
        <v>5087</v>
      </c>
      <c r="E2321" s="2">
        <v>367.8</v>
      </c>
      <c r="F2321" s="2">
        <v>360.7</v>
      </c>
      <c r="G2321" s="2">
        <v>384.3</v>
      </c>
      <c r="H2321" s="2">
        <v>406.9</v>
      </c>
      <c r="I2321" s="2">
        <v>136.30000000000001</v>
      </c>
      <c r="J2321" s="2">
        <v>6.1</v>
      </c>
      <c r="K2321" s="2">
        <v>254.8</v>
      </c>
      <c r="L2321" s="2">
        <v>482.7</v>
      </c>
      <c r="M2321" s="2">
        <v>576.20000000000005</v>
      </c>
      <c r="N2321" s="2">
        <v>585.29999999999995</v>
      </c>
      <c r="O2321" s="2">
        <v>597.6</v>
      </c>
      <c r="P2321" s="2">
        <v>680</v>
      </c>
      <c r="Q2321" s="2">
        <v>686.9</v>
      </c>
      <c r="R2321" s="2">
        <v>3</v>
      </c>
      <c r="S2321" s="2" t="s">
        <v>5269</v>
      </c>
      <c r="T2321" s="2">
        <v>3</v>
      </c>
    </row>
    <row r="2322" spans="1:20">
      <c r="A2322" s="2" t="s">
        <v>5131</v>
      </c>
      <c r="B2322" s="2" t="s">
        <v>597</v>
      </c>
      <c r="C2322" s="2" t="s">
        <v>77</v>
      </c>
      <c r="D2322" s="2" t="s">
        <v>5087</v>
      </c>
      <c r="E2322" s="2">
        <v>650.29999999999995</v>
      </c>
      <c r="F2322" s="2">
        <v>644</v>
      </c>
      <c r="G2322" s="2">
        <v>666</v>
      </c>
      <c r="H2322" s="2">
        <v>686.5</v>
      </c>
      <c r="I2322" s="2">
        <v>424.2</v>
      </c>
      <c r="J2322" s="2">
        <v>292.8</v>
      </c>
      <c r="K2322" s="2">
        <v>292.89999999999998</v>
      </c>
      <c r="L2322" s="2">
        <v>293</v>
      </c>
      <c r="M2322" s="2">
        <v>297.60000000000002</v>
      </c>
      <c r="N2322" s="2">
        <v>301.5</v>
      </c>
      <c r="O2322" s="2">
        <v>308.39999999999998</v>
      </c>
      <c r="P2322" s="2">
        <v>419.5</v>
      </c>
      <c r="Q2322" s="2">
        <v>424.4</v>
      </c>
      <c r="R2322" s="2">
        <v>292.3</v>
      </c>
      <c r="S2322" s="2" t="s">
        <v>5269</v>
      </c>
      <c r="T2322" s="2">
        <v>292.3</v>
      </c>
    </row>
    <row r="2323" spans="1:20">
      <c r="A2323" s="2" t="s">
        <v>5132</v>
      </c>
      <c r="B2323" s="2" t="s">
        <v>595</v>
      </c>
      <c r="C2323" s="2" t="s">
        <v>77</v>
      </c>
      <c r="D2323" s="2" t="s">
        <v>5087</v>
      </c>
      <c r="E2323" s="2">
        <v>506.3</v>
      </c>
      <c r="F2323" s="2">
        <v>499.9</v>
      </c>
      <c r="G2323" s="2">
        <v>522.1</v>
      </c>
      <c r="H2323" s="2">
        <v>542.9</v>
      </c>
      <c r="I2323" s="2">
        <v>280</v>
      </c>
      <c r="J2323" s="2">
        <v>149.30000000000001</v>
      </c>
      <c r="K2323" s="2">
        <v>148.80000000000001</v>
      </c>
      <c r="L2323" s="2">
        <v>338.7</v>
      </c>
      <c r="M2323" s="2">
        <v>430.3</v>
      </c>
      <c r="N2323" s="2">
        <v>439.4</v>
      </c>
      <c r="O2323" s="2">
        <v>452</v>
      </c>
      <c r="P2323" s="2">
        <v>543.20000000000005</v>
      </c>
      <c r="Q2323" s="2">
        <v>549.79999999999995</v>
      </c>
      <c r="R2323" s="2"/>
      <c r="S2323" s="2" t="s">
        <v>152</v>
      </c>
      <c r="T2323" s="2">
        <v>148.80000000000001</v>
      </c>
    </row>
    <row r="2324" spans="1:20">
      <c r="A2324" s="2" t="s">
        <v>5133</v>
      </c>
      <c r="B2324" s="2" t="s">
        <v>604</v>
      </c>
      <c r="C2324" s="2" t="s">
        <v>77</v>
      </c>
      <c r="D2324" s="2" t="s">
        <v>5087</v>
      </c>
      <c r="E2324" s="2">
        <v>638.5</v>
      </c>
      <c r="F2324" s="2">
        <v>632.20000000000005</v>
      </c>
      <c r="G2324" s="2">
        <v>654.29999999999995</v>
      </c>
      <c r="H2324" s="2">
        <v>674.7</v>
      </c>
      <c r="I2324" s="2">
        <v>412.5</v>
      </c>
      <c r="J2324" s="2">
        <v>281.2</v>
      </c>
      <c r="K2324" s="2">
        <v>281.2</v>
      </c>
      <c r="L2324" s="2">
        <v>282.10000000000002</v>
      </c>
      <c r="M2324" s="2">
        <v>299.7</v>
      </c>
      <c r="N2324" s="2">
        <v>308.2</v>
      </c>
      <c r="O2324" s="2">
        <v>319.5</v>
      </c>
      <c r="P2324" s="2">
        <v>427.9</v>
      </c>
      <c r="Q2324" s="2">
        <v>433.1</v>
      </c>
      <c r="R2324" s="2">
        <v>280.7</v>
      </c>
      <c r="S2324" s="2" t="s">
        <v>5269</v>
      </c>
      <c r="T2324" s="2">
        <v>280.7</v>
      </c>
    </row>
    <row r="2325" spans="1:20">
      <c r="A2325" s="2" t="s">
        <v>5134</v>
      </c>
      <c r="B2325" s="2" t="s">
        <v>603</v>
      </c>
      <c r="C2325" s="2" t="s">
        <v>77</v>
      </c>
      <c r="D2325" s="2" t="s">
        <v>5087</v>
      </c>
      <c r="E2325" s="2">
        <v>483.1</v>
      </c>
      <c r="F2325" s="2">
        <v>476.7</v>
      </c>
      <c r="G2325" s="2">
        <v>498.9</v>
      </c>
      <c r="H2325" s="2">
        <v>519.6</v>
      </c>
      <c r="I2325" s="2">
        <v>257.5</v>
      </c>
      <c r="J2325" s="2">
        <v>127.5</v>
      </c>
      <c r="K2325" s="2">
        <v>137.30000000000001</v>
      </c>
      <c r="L2325" s="2">
        <v>362</v>
      </c>
      <c r="M2325" s="2">
        <v>453</v>
      </c>
      <c r="N2325" s="2">
        <v>462.1</v>
      </c>
      <c r="O2325" s="2">
        <v>474.9</v>
      </c>
      <c r="P2325" s="2">
        <v>566.5</v>
      </c>
      <c r="Q2325" s="2">
        <v>573</v>
      </c>
      <c r="R2325" s="2"/>
      <c r="S2325" s="2" t="s">
        <v>147</v>
      </c>
      <c r="T2325" s="2">
        <v>127.5</v>
      </c>
    </row>
    <row r="2326" spans="1:20">
      <c r="A2326" s="2" t="s">
        <v>5135</v>
      </c>
      <c r="B2326" s="2" t="s">
        <v>618</v>
      </c>
      <c r="C2326" s="2" t="s">
        <v>77</v>
      </c>
      <c r="D2326" s="2" t="s">
        <v>5087</v>
      </c>
      <c r="E2326" s="2">
        <v>639.5</v>
      </c>
      <c r="F2326" s="2">
        <v>633.20000000000005</v>
      </c>
      <c r="G2326" s="2">
        <v>655.20000000000005</v>
      </c>
      <c r="H2326" s="2">
        <v>675.7</v>
      </c>
      <c r="I2326" s="2">
        <v>413.5</v>
      </c>
      <c r="J2326" s="2">
        <v>282.3</v>
      </c>
      <c r="K2326" s="2">
        <v>282.2</v>
      </c>
      <c r="L2326" s="2">
        <v>283.3</v>
      </c>
      <c r="M2326" s="2">
        <v>298.39999999999998</v>
      </c>
      <c r="N2326" s="2">
        <v>306.89999999999998</v>
      </c>
      <c r="O2326" s="2">
        <v>318.39999999999998</v>
      </c>
      <c r="P2326" s="2">
        <v>427.8</v>
      </c>
      <c r="Q2326" s="2">
        <v>432.9</v>
      </c>
      <c r="R2326" s="2">
        <v>281.7</v>
      </c>
      <c r="S2326" s="2" t="s">
        <v>5269</v>
      </c>
      <c r="T2326" s="2">
        <v>281.7</v>
      </c>
    </row>
    <row r="2327" spans="1:20">
      <c r="A2327" s="2" t="s">
        <v>5136</v>
      </c>
      <c r="B2327" s="2" t="s">
        <v>617</v>
      </c>
      <c r="C2327" s="2" t="s">
        <v>77</v>
      </c>
      <c r="D2327" s="2" t="s">
        <v>5087</v>
      </c>
      <c r="E2327" s="2">
        <v>650.9</v>
      </c>
      <c r="F2327" s="2">
        <v>644.5</v>
      </c>
      <c r="G2327" s="2">
        <v>666.6</v>
      </c>
      <c r="H2327" s="2">
        <v>687.1</v>
      </c>
      <c r="I2327" s="2">
        <v>424.6</v>
      </c>
      <c r="J2327" s="2">
        <v>293.10000000000002</v>
      </c>
      <c r="K2327" s="2">
        <v>293.3</v>
      </c>
      <c r="L2327" s="2">
        <v>293</v>
      </c>
      <c r="M2327" s="2">
        <v>299.8</v>
      </c>
      <c r="N2327" s="2">
        <v>303.7</v>
      </c>
      <c r="O2327" s="2">
        <v>309.10000000000002</v>
      </c>
      <c r="P2327" s="2">
        <v>417.5</v>
      </c>
      <c r="Q2327" s="2">
        <v>422.3</v>
      </c>
      <c r="R2327" s="2">
        <v>292.60000000000002</v>
      </c>
      <c r="S2327" s="2" t="s">
        <v>5269</v>
      </c>
      <c r="T2327" s="2">
        <v>292.60000000000002</v>
      </c>
    </row>
    <row r="2328" spans="1:20">
      <c r="A2328" s="2" t="s">
        <v>5137</v>
      </c>
      <c r="B2328" s="2" t="s">
        <v>1325</v>
      </c>
      <c r="C2328" s="2" t="s">
        <v>77</v>
      </c>
      <c r="D2328" s="2" t="s">
        <v>5087</v>
      </c>
      <c r="E2328" s="2">
        <v>365.9</v>
      </c>
      <c r="F2328" s="2">
        <v>358.8</v>
      </c>
      <c r="G2328" s="2">
        <v>382.3</v>
      </c>
      <c r="H2328" s="2">
        <v>405</v>
      </c>
      <c r="I2328" s="2">
        <v>134.4</v>
      </c>
      <c r="J2328" s="2">
        <v>5.8</v>
      </c>
      <c r="K2328" s="2">
        <v>256.5</v>
      </c>
      <c r="L2328" s="2">
        <v>484.4</v>
      </c>
      <c r="M2328" s="2">
        <v>577.9</v>
      </c>
      <c r="N2328" s="2">
        <v>587</v>
      </c>
      <c r="O2328" s="2">
        <v>599.4</v>
      </c>
      <c r="P2328" s="2">
        <v>681.9</v>
      </c>
      <c r="Q2328" s="2">
        <v>688.8</v>
      </c>
      <c r="R2328" s="2">
        <v>1.1000000000000001</v>
      </c>
      <c r="S2328" s="2" t="s">
        <v>5269</v>
      </c>
      <c r="T2328" s="2">
        <v>1.1000000000000001</v>
      </c>
    </row>
    <row r="2329" spans="1:20">
      <c r="A2329" s="2" t="s">
        <v>5138</v>
      </c>
      <c r="B2329" s="2" t="s">
        <v>633</v>
      </c>
      <c r="C2329" s="2" t="s">
        <v>77</v>
      </c>
      <c r="D2329" s="2" t="s">
        <v>5087</v>
      </c>
      <c r="E2329" s="2">
        <v>642.5</v>
      </c>
      <c r="F2329" s="2">
        <v>636.29999999999995</v>
      </c>
      <c r="G2329" s="2">
        <v>658.1</v>
      </c>
      <c r="H2329" s="2">
        <v>678.3</v>
      </c>
      <c r="I2329" s="2">
        <v>417.6</v>
      </c>
      <c r="J2329" s="2">
        <v>286.8</v>
      </c>
      <c r="K2329" s="2">
        <v>286.39999999999998</v>
      </c>
      <c r="L2329" s="2">
        <v>290.7</v>
      </c>
      <c r="M2329" s="2">
        <v>295.3</v>
      </c>
      <c r="N2329" s="2">
        <v>303.3</v>
      </c>
      <c r="O2329" s="2">
        <v>317.3</v>
      </c>
      <c r="P2329" s="2">
        <v>433.5</v>
      </c>
      <c r="Q2329" s="2">
        <v>438.3</v>
      </c>
      <c r="R2329" s="2"/>
      <c r="S2329" s="2" t="s">
        <v>152</v>
      </c>
      <c r="T2329" s="2">
        <v>286.39999999999998</v>
      </c>
    </row>
    <row r="2330" spans="1:20">
      <c r="A2330" s="2" t="s">
        <v>5139</v>
      </c>
      <c r="B2330" s="2" t="s">
        <v>626</v>
      </c>
      <c r="C2330" s="2" t="s">
        <v>77</v>
      </c>
      <c r="D2330" s="2" t="s">
        <v>5087</v>
      </c>
      <c r="E2330" s="2">
        <v>493.9</v>
      </c>
      <c r="F2330" s="2">
        <v>487.4</v>
      </c>
      <c r="G2330" s="2">
        <v>509.9</v>
      </c>
      <c r="H2330" s="2">
        <v>530.9</v>
      </c>
      <c r="I2330" s="2">
        <v>266.7</v>
      </c>
      <c r="J2330" s="2">
        <v>135.4</v>
      </c>
      <c r="K2330" s="2">
        <v>136.4</v>
      </c>
      <c r="L2330" s="2">
        <v>351.1</v>
      </c>
      <c r="M2330" s="2">
        <v>443.8</v>
      </c>
      <c r="N2330" s="2">
        <v>452.9</v>
      </c>
      <c r="O2330" s="2">
        <v>465.4</v>
      </c>
      <c r="P2330" s="2">
        <v>553.79999999999995</v>
      </c>
      <c r="Q2330" s="2">
        <v>560.4</v>
      </c>
      <c r="R2330" s="2">
        <v>134.9</v>
      </c>
      <c r="S2330" s="2" t="s">
        <v>5269</v>
      </c>
      <c r="T2330" s="2">
        <v>134.9</v>
      </c>
    </row>
    <row r="2331" spans="1:20">
      <c r="A2331" s="2" t="s">
        <v>5140</v>
      </c>
      <c r="B2331" s="2" t="s">
        <v>644</v>
      </c>
      <c r="C2331" s="2" t="s">
        <v>77</v>
      </c>
      <c r="D2331" s="2" t="s">
        <v>5087</v>
      </c>
      <c r="E2331" s="2">
        <v>652.1</v>
      </c>
      <c r="F2331" s="2">
        <v>646.20000000000005</v>
      </c>
      <c r="G2331" s="2">
        <v>667.6</v>
      </c>
      <c r="H2331" s="2">
        <v>687.2</v>
      </c>
      <c r="I2331" s="2">
        <v>429.7</v>
      </c>
      <c r="J2331" s="2">
        <v>300</v>
      </c>
      <c r="K2331" s="2">
        <v>299.89999999999998</v>
      </c>
      <c r="L2331" s="2">
        <v>312.7</v>
      </c>
      <c r="M2331" s="2">
        <v>318.2</v>
      </c>
      <c r="N2331" s="2">
        <v>322</v>
      </c>
      <c r="O2331" s="2">
        <v>332.8</v>
      </c>
      <c r="P2331" s="2">
        <v>448.8</v>
      </c>
      <c r="Q2331" s="2">
        <v>452.8</v>
      </c>
      <c r="R2331" s="2"/>
      <c r="S2331" s="2" t="s">
        <v>152</v>
      </c>
      <c r="T2331" s="2">
        <v>299.89999999999998</v>
      </c>
    </row>
    <row r="2332" spans="1:20">
      <c r="A2332" s="2" t="s">
        <v>5141</v>
      </c>
      <c r="B2332" s="2" t="s">
        <v>641</v>
      </c>
      <c r="C2332" s="2" t="s">
        <v>77</v>
      </c>
      <c r="D2332" s="2" t="s">
        <v>5087</v>
      </c>
      <c r="E2332" s="2">
        <v>643.79999999999995</v>
      </c>
      <c r="F2332" s="2">
        <v>637.6</v>
      </c>
      <c r="G2332" s="2">
        <v>659.5</v>
      </c>
      <c r="H2332" s="2">
        <v>679.7</v>
      </c>
      <c r="I2332" s="2">
        <v>418.8</v>
      </c>
      <c r="J2332" s="2">
        <v>288</v>
      </c>
      <c r="K2332" s="2">
        <v>287.60000000000002</v>
      </c>
      <c r="L2332" s="2">
        <v>291.60000000000002</v>
      </c>
      <c r="M2332" s="2">
        <v>294.2</v>
      </c>
      <c r="N2332" s="2">
        <v>301.89999999999998</v>
      </c>
      <c r="O2332" s="2">
        <v>316</v>
      </c>
      <c r="P2332" s="2">
        <v>432.4</v>
      </c>
      <c r="Q2332" s="2">
        <v>437.1</v>
      </c>
      <c r="R2332" s="2"/>
      <c r="S2332" s="2" t="s">
        <v>152</v>
      </c>
      <c r="T2332" s="2">
        <v>287.60000000000002</v>
      </c>
    </row>
    <row r="2333" spans="1:20">
      <c r="A2333" s="2" t="s">
        <v>5142</v>
      </c>
      <c r="B2333" s="2" t="s">
        <v>646</v>
      </c>
      <c r="C2333" s="2" t="s">
        <v>77</v>
      </c>
      <c r="D2333" s="2" t="s">
        <v>5087</v>
      </c>
      <c r="E2333" s="2">
        <v>486.7</v>
      </c>
      <c r="F2333" s="2">
        <v>480.3</v>
      </c>
      <c r="G2333" s="2">
        <v>502.7</v>
      </c>
      <c r="H2333" s="2">
        <v>523.6</v>
      </c>
      <c r="I2333" s="2">
        <v>259.8</v>
      </c>
      <c r="J2333" s="2">
        <v>128.9</v>
      </c>
      <c r="K2333" s="2">
        <v>129.19999999999999</v>
      </c>
      <c r="L2333" s="2">
        <v>358.2</v>
      </c>
      <c r="M2333" s="2">
        <v>450.4</v>
      </c>
      <c r="N2333" s="2">
        <v>459.6</v>
      </c>
      <c r="O2333" s="2">
        <v>472.1</v>
      </c>
      <c r="P2333" s="2">
        <v>561.20000000000005</v>
      </c>
      <c r="Q2333" s="2">
        <v>567.79999999999995</v>
      </c>
      <c r="R2333" s="2">
        <v>128.5</v>
      </c>
      <c r="S2333" s="2" t="s">
        <v>5269</v>
      </c>
      <c r="T2333" s="2">
        <v>128.5</v>
      </c>
    </row>
    <row r="2334" spans="1:20">
      <c r="A2334" s="2" t="s">
        <v>5143</v>
      </c>
      <c r="B2334" s="2" t="s">
        <v>637</v>
      </c>
      <c r="C2334" s="2" t="s">
        <v>77</v>
      </c>
      <c r="D2334" s="2" t="s">
        <v>5087</v>
      </c>
      <c r="E2334" s="2">
        <v>646.20000000000005</v>
      </c>
      <c r="F2334" s="2">
        <v>639.9</v>
      </c>
      <c r="G2334" s="2">
        <v>661.9</v>
      </c>
      <c r="H2334" s="2">
        <v>682.2</v>
      </c>
      <c r="I2334" s="2">
        <v>420.6</v>
      </c>
      <c r="J2334" s="2">
        <v>289.5</v>
      </c>
      <c r="K2334" s="2">
        <v>289.3</v>
      </c>
      <c r="L2334" s="2">
        <v>291</v>
      </c>
      <c r="M2334" s="2">
        <v>291.39999999999998</v>
      </c>
      <c r="N2334" s="2">
        <v>299.10000000000002</v>
      </c>
      <c r="O2334" s="2">
        <v>311.7</v>
      </c>
      <c r="P2334" s="2">
        <v>426.1</v>
      </c>
      <c r="Q2334" s="2">
        <v>431</v>
      </c>
      <c r="R2334" s="2">
        <v>288.89999999999998</v>
      </c>
      <c r="S2334" s="2" t="s">
        <v>5269</v>
      </c>
      <c r="T2334" s="2">
        <v>288.89999999999998</v>
      </c>
    </row>
    <row r="2335" spans="1:20">
      <c r="A2335" s="2" t="s">
        <v>5144</v>
      </c>
      <c r="B2335" s="2" t="s">
        <v>645</v>
      </c>
      <c r="C2335" s="2" t="s">
        <v>77</v>
      </c>
      <c r="D2335" s="2" t="s">
        <v>5087</v>
      </c>
      <c r="E2335" s="2">
        <v>648.5</v>
      </c>
      <c r="F2335" s="2">
        <v>642.5</v>
      </c>
      <c r="G2335" s="2">
        <v>664</v>
      </c>
      <c r="H2335" s="2">
        <v>683.7</v>
      </c>
      <c r="I2335" s="2">
        <v>425.7</v>
      </c>
      <c r="J2335" s="2">
        <v>296</v>
      </c>
      <c r="K2335" s="2">
        <v>295.7</v>
      </c>
      <c r="L2335" s="2">
        <v>308.10000000000002</v>
      </c>
      <c r="M2335" s="2">
        <v>314.8</v>
      </c>
      <c r="N2335" s="2">
        <v>319.2</v>
      </c>
      <c r="O2335" s="2">
        <v>330.8</v>
      </c>
      <c r="P2335" s="2">
        <v>447.8</v>
      </c>
      <c r="Q2335" s="2">
        <v>452</v>
      </c>
      <c r="R2335" s="2"/>
      <c r="S2335" s="2" t="s">
        <v>152</v>
      </c>
      <c r="T2335" s="2">
        <v>295.7</v>
      </c>
    </row>
    <row r="2336" spans="1:20">
      <c r="A2336" s="2" t="s">
        <v>5145</v>
      </c>
      <c r="B2336" s="2" t="s">
        <v>639</v>
      </c>
      <c r="C2336" s="2" t="s">
        <v>77</v>
      </c>
      <c r="D2336" s="2" t="s">
        <v>5087</v>
      </c>
      <c r="E2336" s="2">
        <v>647</v>
      </c>
      <c r="F2336" s="2">
        <v>640.70000000000005</v>
      </c>
      <c r="G2336" s="2">
        <v>662.7</v>
      </c>
      <c r="H2336" s="2">
        <v>683</v>
      </c>
      <c r="I2336" s="2">
        <v>421.4</v>
      </c>
      <c r="J2336" s="2">
        <v>290.39999999999998</v>
      </c>
      <c r="K2336" s="2">
        <v>290.10000000000002</v>
      </c>
      <c r="L2336" s="2">
        <v>292</v>
      </c>
      <c r="M2336" s="2">
        <v>290.8</v>
      </c>
      <c r="N2336" s="2">
        <v>298.10000000000002</v>
      </c>
      <c r="O2336" s="2">
        <v>311</v>
      </c>
      <c r="P2336" s="2">
        <v>426.1</v>
      </c>
      <c r="Q2336" s="2">
        <v>430.9</v>
      </c>
      <c r="R2336" s="2">
        <v>289.8</v>
      </c>
      <c r="S2336" s="2" t="s">
        <v>5269</v>
      </c>
      <c r="T2336" s="2">
        <v>289.8</v>
      </c>
    </row>
    <row r="2337" spans="1:20">
      <c r="A2337" s="2" t="s">
        <v>5146</v>
      </c>
      <c r="B2337" s="2" t="s">
        <v>663</v>
      </c>
      <c r="C2337" s="2" t="s">
        <v>77</v>
      </c>
      <c r="D2337" s="2" t="s">
        <v>5087</v>
      </c>
      <c r="E2337" s="2">
        <v>654</v>
      </c>
      <c r="F2337" s="2">
        <v>647.9</v>
      </c>
      <c r="G2337" s="2">
        <v>669.7</v>
      </c>
      <c r="H2337" s="2">
        <v>689.8</v>
      </c>
      <c r="I2337" s="2">
        <v>429.2</v>
      </c>
      <c r="J2337" s="2">
        <v>298.5</v>
      </c>
      <c r="K2337" s="2">
        <v>298.10000000000002</v>
      </c>
      <c r="L2337" s="2">
        <v>301.7</v>
      </c>
      <c r="M2337" s="2">
        <v>299.5</v>
      </c>
      <c r="N2337" s="2">
        <v>300.89999999999998</v>
      </c>
      <c r="O2337" s="2">
        <v>310.89999999999998</v>
      </c>
      <c r="P2337" s="2">
        <v>428.4</v>
      </c>
      <c r="Q2337" s="2">
        <v>432.8</v>
      </c>
      <c r="R2337" s="2"/>
      <c r="S2337" s="2" t="s">
        <v>152</v>
      </c>
      <c r="T2337" s="2">
        <v>298.10000000000002</v>
      </c>
    </row>
    <row r="2338" spans="1:20">
      <c r="A2338" s="2" t="s">
        <v>5147</v>
      </c>
      <c r="B2338" s="2" t="s">
        <v>657</v>
      </c>
      <c r="C2338" s="2" t="s">
        <v>77</v>
      </c>
      <c r="D2338" s="2" t="s">
        <v>5087</v>
      </c>
      <c r="E2338" s="2">
        <v>653.5</v>
      </c>
      <c r="F2338" s="2">
        <v>647.20000000000005</v>
      </c>
      <c r="G2338" s="2">
        <v>669.3</v>
      </c>
      <c r="H2338" s="2">
        <v>689.7</v>
      </c>
      <c r="I2338" s="2">
        <v>427.3</v>
      </c>
      <c r="J2338" s="2">
        <v>295.89999999999998</v>
      </c>
      <c r="K2338" s="2">
        <v>296</v>
      </c>
      <c r="L2338" s="2">
        <v>295.8</v>
      </c>
      <c r="M2338" s="2">
        <v>300.60000000000002</v>
      </c>
      <c r="N2338" s="2">
        <v>303.3</v>
      </c>
      <c r="O2338" s="2">
        <v>306.7</v>
      </c>
      <c r="P2338" s="2">
        <v>416.3</v>
      </c>
      <c r="Q2338" s="2">
        <v>421.1</v>
      </c>
      <c r="R2338" s="2">
        <v>295.3</v>
      </c>
      <c r="S2338" s="2" t="s">
        <v>5269</v>
      </c>
      <c r="T2338" s="2">
        <v>295.3</v>
      </c>
    </row>
    <row r="2339" spans="1:20">
      <c r="A2339" s="2" t="s">
        <v>5148</v>
      </c>
      <c r="B2339" s="2" t="s">
        <v>655</v>
      </c>
      <c r="C2339" s="2" t="s">
        <v>77</v>
      </c>
      <c r="D2339" s="2" t="s">
        <v>5087</v>
      </c>
      <c r="E2339" s="2">
        <v>506</v>
      </c>
      <c r="F2339" s="2">
        <v>499.6</v>
      </c>
      <c r="G2339" s="2">
        <v>521.79999999999995</v>
      </c>
      <c r="H2339" s="2">
        <v>542.6</v>
      </c>
      <c r="I2339" s="2">
        <v>279.60000000000002</v>
      </c>
      <c r="J2339" s="2">
        <v>148.9</v>
      </c>
      <c r="K2339" s="2">
        <v>148.4</v>
      </c>
      <c r="L2339" s="2">
        <v>339</v>
      </c>
      <c r="M2339" s="2">
        <v>430.6</v>
      </c>
      <c r="N2339" s="2">
        <v>439.7</v>
      </c>
      <c r="O2339" s="2">
        <v>452.4</v>
      </c>
      <c r="P2339" s="2">
        <v>543.4</v>
      </c>
      <c r="Q2339" s="2">
        <v>550</v>
      </c>
      <c r="R2339" s="2"/>
      <c r="S2339" s="2" t="s">
        <v>152</v>
      </c>
      <c r="T2339" s="2">
        <v>148.4</v>
      </c>
    </row>
    <row r="2340" spans="1:20">
      <c r="A2340" s="2" t="s">
        <v>5149</v>
      </c>
      <c r="B2340" s="2" t="s">
        <v>656</v>
      </c>
      <c r="C2340" s="2" t="s">
        <v>77</v>
      </c>
      <c r="D2340" s="2" t="s">
        <v>5087</v>
      </c>
      <c r="E2340" s="2">
        <v>485.1</v>
      </c>
      <c r="F2340" s="2">
        <v>478.7</v>
      </c>
      <c r="G2340" s="2">
        <v>501</v>
      </c>
      <c r="H2340" s="2">
        <v>521.79999999999995</v>
      </c>
      <c r="I2340" s="2">
        <v>258.89999999999998</v>
      </c>
      <c r="J2340" s="2">
        <v>128.5</v>
      </c>
      <c r="K2340" s="2">
        <v>132.9</v>
      </c>
      <c r="L2340" s="2">
        <v>359.8</v>
      </c>
      <c r="M2340" s="2">
        <v>451.4</v>
      </c>
      <c r="N2340" s="2">
        <v>460.5</v>
      </c>
      <c r="O2340" s="2">
        <v>473.2</v>
      </c>
      <c r="P2340" s="2">
        <v>563.70000000000005</v>
      </c>
      <c r="Q2340" s="2">
        <v>570.20000000000005</v>
      </c>
      <c r="R2340" s="2"/>
      <c r="S2340" s="2" t="s">
        <v>147</v>
      </c>
      <c r="T2340" s="2">
        <v>128.5</v>
      </c>
    </row>
    <row r="2341" spans="1:20">
      <c r="A2341" s="2" t="s">
        <v>5150</v>
      </c>
      <c r="B2341" s="2" t="s">
        <v>676</v>
      </c>
      <c r="C2341" s="2" t="s">
        <v>77</v>
      </c>
      <c r="D2341" s="2" t="s">
        <v>5087</v>
      </c>
      <c r="E2341" s="2">
        <v>646.29999999999995</v>
      </c>
      <c r="F2341" s="2">
        <v>640.1</v>
      </c>
      <c r="G2341" s="2">
        <v>662</v>
      </c>
      <c r="H2341" s="2">
        <v>682.2</v>
      </c>
      <c r="I2341" s="2">
        <v>421.4</v>
      </c>
      <c r="J2341" s="2">
        <v>290.60000000000002</v>
      </c>
      <c r="K2341" s="2">
        <v>290.2</v>
      </c>
      <c r="L2341" s="2">
        <v>294.2</v>
      </c>
      <c r="M2341" s="2">
        <v>294.2</v>
      </c>
      <c r="N2341" s="2">
        <v>300.3</v>
      </c>
      <c r="O2341" s="2">
        <v>314.3</v>
      </c>
      <c r="P2341" s="2">
        <v>431.4</v>
      </c>
      <c r="Q2341" s="2">
        <v>436.1</v>
      </c>
      <c r="R2341" s="2"/>
      <c r="S2341" s="2" t="s">
        <v>152</v>
      </c>
      <c r="T2341" s="2">
        <v>290.2</v>
      </c>
    </row>
    <row r="2342" spans="1:20">
      <c r="A2342" s="2" t="s">
        <v>5151</v>
      </c>
      <c r="B2342" s="2" t="s">
        <v>665</v>
      </c>
      <c r="C2342" s="2" t="s">
        <v>77</v>
      </c>
      <c r="D2342" s="2" t="s">
        <v>5087</v>
      </c>
      <c r="E2342" s="2">
        <v>474.2</v>
      </c>
      <c r="F2342" s="2">
        <v>467.7</v>
      </c>
      <c r="G2342" s="2">
        <v>490.2</v>
      </c>
      <c r="H2342" s="2">
        <v>511.2</v>
      </c>
      <c r="I2342" s="2">
        <v>247.2</v>
      </c>
      <c r="J2342" s="2">
        <v>116.4</v>
      </c>
      <c r="K2342" s="2">
        <v>141.30000000000001</v>
      </c>
      <c r="L2342" s="2">
        <v>370.8</v>
      </c>
      <c r="M2342" s="2">
        <v>463</v>
      </c>
      <c r="N2342" s="2">
        <v>472.2</v>
      </c>
      <c r="O2342" s="2">
        <v>484.7</v>
      </c>
      <c r="P2342" s="2">
        <v>573.4</v>
      </c>
      <c r="Q2342" s="2">
        <v>580</v>
      </c>
      <c r="R2342" s="2"/>
      <c r="S2342" s="2" t="s">
        <v>147</v>
      </c>
      <c r="T2342" s="2">
        <v>116.4</v>
      </c>
    </row>
    <row r="2343" spans="1:20">
      <c r="A2343" s="2" t="s">
        <v>5152</v>
      </c>
      <c r="B2343" s="2" t="s">
        <v>1381</v>
      </c>
      <c r="C2343" s="2" t="s">
        <v>77</v>
      </c>
      <c r="D2343" s="2" t="s">
        <v>5087</v>
      </c>
      <c r="E2343" s="2">
        <v>368.7</v>
      </c>
      <c r="F2343" s="2">
        <v>361.7</v>
      </c>
      <c r="G2343" s="2">
        <v>385.2</v>
      </c>
      <c r="H2343" s="2">
        <v>407.8</v>
      </c>
      <c r="I2343" s="2">
        <v>137.30000000000001</v>
      </c>
      <c r="J2343" s="2">
        <v>5.9</v>
      </c>
      <c r="K2343" s="2">
        <v>253.5</v>
      </c>
      <c r="L2343" s="2">
        <v>481.5</v>
      </c>
      <c r="M2343" s="2">
        <v>574.9</v>
      </c>
      <c r="N2343" s="2">
        <v>584.1</v>
      </c>
      <c r="O2343" s="2">
        <v>596.4</v>
      </c>
      <c r="P2343" s="2">
        <v>678.9</v>
      </c>
      <c r="Q2343" s="2">
        <v>685.8</v>
      </c>
      <c r="R2343" s="2">
        <v>3.9</v>
      </c>
      <c r="S2343" s="2" t="s">
        <v>5269</v>
      </c>
      <c r="T2343" s="2">
        <v>3.9</v>
      </c>
    </row>
    <row r="2344" spans="1:20">
      <c r="A2344" s="2" t="s">
        <v>5153</v>
      </c>
      <c r="B2344" s="2" t="s">
        <v>1400</v>
      </c>
      <c r="C2344" s="2" t="s">
        <v>77</v>
      </c>
      <c r="D2344" s="2" t="s">
        <v>5087</v>
      </c>
      <c r="E2344" s="2">
        <v>365.2</v>
      </c>
      <c r="F2344" s="2">
        <v>358.1</v>
      </c>
      <c r="G2344" s="2">
        <v>381.7</v>
      </c>
      <c r="H2344" s="2">
        <v>404.3</v>
      </c>
      <c r="I2344" s="2">
        <v>133.69999999999999</v>
      </c>
      <c r="J2344" s="2">
        <v>5.9</v>
      </c>
      <c r="K2344" s="2">
        <v>257</v>
      </c>
      <c r="L2344" s="2">
        <v>485</v>
      </c>
      <c r="M2344" s="2">
        <v>578.5</v>
      </c>
      <c r="N2344" s="2">
        <v>587.6</v>
      </c>
      <c r="O2344" s="2">
        <v>600</v>
      </c>
      <c r="P2344" s="2">
        <v>682.5</v>
      </c>
      <c r="Q2344" s="2">
        <v>689.4</v>
      </c>
      <c r="R2344" s="2">
        <v>0.4</v>
      </c>
      <c r="S2344" s="2" t="s">
        <v>5269</v>
      </c>
      <c r="T2344" s="2">
        <v>0.4</v>
      </c>
    </row>
    <row r="2345" spans="1:20">
      <c r="A2345" s="2" t="s">
        <v>5154</v>
      </c>
      <c r="B2345" s="2" t="s">
        <v>689</v>
      </c>
      <c r="C2345" s="2" t="s">
        <v>77</v>
      </c>
      <c r="D2345" s="2" t="s">
        <v>5087</v>
      </c>
      <c r="E2345" s="2">
        <v>645.5</v>
      </c>
      <c r="F2345" s="2">
        <v>639.4</v>
      </c>
      <c r="G2345" s="2">
        <v>661.1</v>
      </c>
      <c r="H2345" s="2">
        <v>681.1</v>
      </c>
      <c r="I2345" s="2">
        <v>421.5</v>
      </c>
      <c r="J2345" s="2">
        <v>291.10000000000002</v>
      </c>
      <c r="K2345" s="2">
        <v>290.60000000000002</v>
      </c>
      <c r="L2345" s="2">
        <v>298.10000000000002</v>
      </c>
      <c r="M2345" s="2">
        <v>302.60000000000002</v>
      </c>
      <c r="N2345" s="2">
        <v>307.89999999999998</v>
      </c>
      <c r="O2345" s="2">
        <v>321</v>
      </c>
      <c r="P2345" s="2">
        <v>438.8</v>
      </c>
      <c r="Q2345" s="2">
        <v>443.3</v>
      </c>
      <c r="R2345" s="2"/>
      <c r="S2345" s="2" t="s">
        <v>152</v>
      </c>
      <c r="T2345" s="2">
        <v>290.60000000000002</v>
      </c>
    </row>
    <row r="2346" spans="1:20">
      <c r="A2346" s="2" t="s">
        <v>5155</v>
      </c>
      <c r="B2346" s="2" t="s">
        <v>691</v>
      </c>
      <c r="C2346" s="2" t="s">
        <v>77</v>
      </c>
      <c r="D2346" s="2" t="s">
        <v>5087</v>
      </c>
      <c r="E2346" s="2">
        <v>471.9</v>
      </c>
      <c r="F2346" s="2">
        <v>465.2</v>
      </c>
      <c r="G2346" s="2">
        <v>488</v>
      </c>
      <c r="H2346" s="2">
        <v>509.5</v>
      </c>
      <c r="I2346" s="2">
        <v>243.1</v>
      </c>
      <c r="J2346" s="2">
        <v>111.2</v>
      </c>
      <c r="K2346" s="2">
        <v>150.30000000000001</v>
      </c>
      <c r="L2346" s="2">
        <v>374.7</v>
      </c>
      <c r="M2346" s="2">
        <v>468.4</v>
      </c>
      <c r="N2346" s="2">
        <v>477.5</v>
      </c>
      <c r="O2346" s="2">
        <v>489.7</v>
      </c>
      <c r="P2346" s="2">
        <v>574.4</v>
      </c>
      <c r="Q2346" s="2">
        <v>581.20000000000005</v>
      </c>
      <c r="R2346" s="2">
        <v>110.6</v>
      </c>
      <c r="S2346" s="2" t="s">
        <v>5269</v>
      </c>
      <c r="T2346" s="2">
        <v>110.6</v>
      </c>
    </row>
    <row r="2347" spans="1:20">
      <c r="A2347" s="2" t="s">
        <v>5156</v>
      </c>
      <c r="B2347" s="2" t="s">
        <v>695</v>
      </c>
      <c r="C2347" s="2" t="s">
        <v>77</v>
      </c>
      <c r="D2347" s="2" t="s">
        <v>5087</v>
      </c>
      <c r="E2347" s="2">
        <v>486.9</v>
      </c>
      <c r="F2347" s="2">
        <v>480.5</v>
      </c>
      <c r="G2347" s="2">
        <v>502.9</v>
      </c>
      <c r="H2347" s="2">
        <v>523.9</v>
      </c>
      <c r="I2347" s="2">
        <v>260.10000000000002</v>
      </c>
      <c r="J2347" s="2">
        <v>129.1</v>
      </c>
      <c r="K2347" s="2">
        <v>129.30000000000001</v>
      </c>
      <c r="L2347" s="2">
        <v>358</v>
      </c>
      <c r="M2347" s="2">
        <v>450.2</v>
      </c>
      <c r="N2347" s="2">
        <v>459.4</v>
      </c>
      <c r="O2347" s="2">
        <v>471.9</v>
      </c>
      <c r="P2347" s="2">
        <v>561</v>
      </c>
      <c r="Q2347" s="2">
        <v>567.6</v>
      </c>
      <c r="R2347" s="2">
        <v>128.69999999999999</v>
      </c>
      <c r="S2347" s="2" t="s">
        <v>5269</v>
      </c>
      <c r="T2347" s="2">
        <v>128.69999999999999</v>
      </c>
    </row>
    <row r="2348" spans="1:20">
      <c r="A2348" s="2" t="s">
        <v>5157</v>
      </c>
      <c r="B2348" s="2" t="s">
        <v>713</v>
      </c>
      <c r="C2348" s="2" t="s">
        <v>77</v>
      </c>
      <c r="D2348" s="2" t="s">
        <v>5087</v>
      </c>
      <c r="E2348" s="2">
        <v>486.6</v>
      </c>
      <c r="F2348" s="2">
        <v>480.2</v>
      </c>
      <c r="G2348" s="2">
        <v>502.6</v>
      </c>
      <c r="H2348" s="2">
        <v>523.5</v>
      </c>
      <c r="I2348" s="2">
        <v>259.8</v>
      </c>
      <c r="J2348" s="2">
        <v>128.9</v>
      </c>
      <c r="K2348" s="2">
        <v>129.1</v>
      </c>
      <c r="L2348" s="2">
        <v>358.3</v>
      </c>
      <c r="M2348" s="2">
        <v>450.5</v>
      </c>
      <c r="N2348" s="2">
        <v>459.6</v>
      </c>
      <c r="O2348" s="2">
        <v>472.2</v>
      </c>
      <c r="P2348" s="2">
        <v>561.4</v>
      </c>
      <c r="Q2348" s="2">
        <v>568</v>
      </c>
      <c r="R2348" s="2">
        <v>128.4</v>
      </c>
      <c r="S2348" s="2" t="s">
        <v>5269</v>
      </c>
      <c r="T2348" s="2">
        <v>128.4</v>
      </c>
    </row>
    <row r="2349" spans="1:20">
      <c r="A2349" s="2" t="s">
        <v>5158</v>
      </c>
      <c r="B2349" s="2" t="s">
        <v>1439</v>
      </c>
      <c r="C2349" s="2" t="s">
        <v>77</v>
      </c>
      <c r="D2349" s="2" t="s">
        <v>5087</v>
      </c>
      <c r="E2349" s="2">
        <v>376.2</v>
      </c>
      <c r="F2349" s="2">
        <v>369.1</v>
      </c>
      <c r="G2349" s="2">
        <v>392.6</v>
      </c>
      <c r="H2349" s="2">
        <v>415.2</v>
      </c>
      <c r="I2349" s="2">
        <v>144.6</v>
      </c>
      <c r="J2349" s="2">
        <v>12.9</v>
      </c>
      <c r="K2349" s="2">
        <v>247.1</v>
      </c>
      <c r="L2349" s="2">
        <v>474.6</v>
      </c>
      <c r="M2349" s="2">
        <v>568.29999999999995</v>
      </c>
      <c r="N2349" s="2">
        <v>577.4</v>
      </c>
      <c r="O2349" s="2">
        <v>589.70000000000005</v>
      </c>
      <c r="P2349" s="2">
        <v>671.7</v>
      </c>
      <c r="Q2349" s="2">
        <v>678.6</v>
      </c>
      <c r="R2349" s="2">
        <v>11.3</v>
      </c>
      <c r="S2349" s="2" t="s">
        <v>5269</v>
      </c>
      <c r="T2349" s="2">
        <v>11.3</v>
      </c>
    </row>
    <row r="2350" spans="1:20">
      <c r="A2350" s="2" t="s">
        <v>5159</v>
      </c>
      <c r="B2350" s="2" t="s">
        <v>757</v>
      </c>
      <c r="C2350" s="2" t="s">
        <v>77</v>
      </c>
      <c r="D2350" s="2" t="s">
        <v>5087</v>
      </c>
      <c r="E2350" s="2">
        <v>486.3</v>
      </c>
      <c r="F2350" s="2">
        <v>479.8</v>
      </c>
      <c r="G2350" s="2">
        <v>502.2</v>
      </c>
      <c r="H2350" s="2">
        <v>523.20000000000005</v>
      </c>
      <c r="I2350" s="2">
        <v>259.39999999999998</v>
      </c>
      <c r="J2350" s="2">
        <v>128.6</v>
      </c>
      <c r="K2350" s="2">
        <v>129.19999999999999</v>
      </c>
      <c r="L2350" s="2">
        <v>358.7</v>
      </c>
      <c r="M2350" s="2">
        <v>450.8</v>
      </c>
      <c r="N2350" s="2">
        <v>460</v>
      </c>
      <c r="O2350" s="2">
        <v>472.5</v>
      </c>
      <c r="P2350" s="2">
        <v>561.70000000000005</v>
      </c>
      <c r="Q2350" s="2">
        <v>568.29999999999995</v>
      </c>
      <c r="R2350" s="2">
        <v>128.1</v>
      </c>
      <c r="S2350" s="2" t="s">
        <v>5269</v>
      </c>
      <c r="T2350" s="2">
        <v>128.1</v>
      </c>
    </row>
    <row r="2351" spans="1:20">
      <c r="A2351" s="2" t="s">
        <v>5160</v>
      </c>
      <c r="B2351" s="2" t="s">
        <v>1502</v>
      </c>
      <c r="C2351" s="2" t="s">
        <v>77</v>
      </c>
      <c r="D2351" s="2" t="s">
        <v>5087</v>
      </c>
      <c r="E2351" s="2">
        <v>371.1</v>
      </c>
      <c r="F2351" s="2">
        <v>364</v>
      </c>
      <c r="G2351" s="2">
        <v>387.5</v>
      </c>
      <c r="H2351" s="2">
        <v>410.1</v>
      </c>
      <c r="I2351" s="2">
        <v>139.6</v>
      </c>
      <c r="J2351" s="2">
        <v>8.1999999999999993</v>
      </c>
      <c r="K2351" s="2">
        <v>251.7</v>
      </c>
      <c r="L2351" s="2">
        <v>479.5</v>
      </c>
      <c r="M2351" s="2">
        <v>573.1</v>
      </c>
      <c r="N2351" s="2">
        <v>582.20000000000005</v>
      </c>
      <c r="O2351" s="2">
        <v>594.5</v>
      </c>
      <c r="P2351" s="2">
        <v>676.7</v>
      </c>
      <c r="Q2351" s="2">
        <v>683.6</v>
      </c>
      <c r="R2351" s="2">
        <v>6.2</v>
      </c>
      <c r="S2351" s="2" t="s">
        <v>5269</v>
      </c>
      <c r="T2351" s="2">
        <v>6.2</v>
      </c>
    </row>
    <row r="2352" spans="1:20">
      <c r="A2352" s="2" t="s">
        <v>5161</v>
      </c>
      <c r="B2352" s="2" t="s">
        <v>777</v>
      </c>
      <c r="C2352" s="2" t="s">
        <v>77</v>
      </c>
      <c r="D2352" s="2" t="s">
        <v>5087</v>
      </c>
      <c r="E2352" s="2">
        <v>654.1</v>
      </c>
      <c r="F2352" s="2">
        <v>647.70000000000005</v>
      </c>
      <c r="G2352" s="2">
        <v>669.8</v>
      </c>
      <c r="H2352" s="2">
        <v>690.3</v>
      </c>
      <c r="I2352" s="2">
        <v>427.7</v>
      </c>
      <c r="J2352" s="2">
        <v>296.3</v>
      </c>
      <c r="K2352" s="2">
        <v>296.5</v>
      </c>
      <c r="L2352" s="2">
        <v>296.10000000000002</v>
      </c>
      <c r="M2352" s="2">
        <v>301.60000000000002</v>
      </c>
      <c r="N2352" s="2">
        <v>304.3</v>
      </c>
      <c r="O2352" s="2">
        <v>307.10000000000002</v>
      </c>
      <c r="P2352" s="2">
        <v>415.3</v>
      </c>
      <c r="Q2352" s="2">
        <v>420.1</v>
      </c>
      <c r="R2352" s="2">
        <v>295.7</v>
      </c>
      <c r="S2352" s="2" t="s">
        <v>5269</v>
      </c>
      <c r="T2352" s="2">
        <v>295.7</v>
      </c>
    </row>
    <row r="2353" spans="1:20">
      <c r="A2353" s="2" t="s">
        <v>5162</v>
      </c>
      <c r="B2353" s="2" t="s">
        <v>787</v>
      </c>
      <c r="C2353" s="2" t="s">
        <v>77</v>
      </c>
      <c r="D2353" s="2" t="s">
        <v>5087</v>
      </c>
      <c r="E2353" s="2">
        <v>649.6</v>
      </c>
      <c r="F2353" s="2">
        <v>643.29999999999995</v>
      </c>
      <c r="G2353" s="2">
        <v>665.2</v>
      </c>
      <c r="H2353" s="2">
        <v>685.5</v>
      </c>
      <c r="I2353" s="2">
        <v>424.3</v>
      </c>
      <c r="J2353" s="2">
        <v>293.39999999999998</v>
      </c>
      <c r="K2353" s="2">
        <v>293.10000000000002</v>
      </c>
      <c r="L2353" s="2">
        <v>295.7</v>
      </c>
      <c r="M2353" s="2">
        <v>293.10000000000002</v>
      </c>
      <c r="N2353" s="2">
        <v>295.89999999999998</v>
      </c>
      <c r="O2353" s="2">
        <v>309.89999999999998</v>
      </c>
      <c r="P2353" s="2">
        <v>427.1</v>
      </c>
      <c r="Q2353" s="2">
        <v>431.7</v>
      </c>
      <c r="R2353" s="2"/>
      <c r="S2353" s="2" t="s">
        <v>152</v>
      </c>
      <c r="T2353" s="2">
        <v>293.10000000000002</v>
      </c>
    </row>
    <row r="2354" spans="1:20">
      <c r="A2354" s="2" t="s">
        <v>5163</v>
      </c>
      <c r="B2354" s="2" t="s">
        <v>791</v>
      </c>
      <c r="C2354" s="2" t="s">
        <v>77</v>
      </c>
      <c r="D2354" s="2" t="s">
        <v>5087</v>
      </c>
      <c r="E2354" s="2">
        <v>649.4</v>
      </c>
      <c r="F2354" s="2">
        <v>643.20000000000005</v>
      </c>
      <c r="G2354" s="2">
        <v>665.1</v>
      </c>
      <c r="H2354" s="2">
        <v>685.4</v>
      </c>
      <c r="I2354" s="2">
        <v>423.9</v>
      </c>
      <c r="J2354" s="2">
        <v>292.8</v>
      </c>
      <c r="K2354" s="2">
        <v>292.60000000000002</v>
      </c>
      <c r="L2354" s="2">
        <v>294.39999999999998</v>
      </c>
      <c r="M2354" s="2">
        <v>292.60000000000002</v>
      </c>
      <c r="N2354" s="2">
        <v>295.8</v>
      </c>
      <c r="O2354" s="2">
        <v>308.8</v>
      </c>
      <c r="P2354" s="2">
        <v>424.9</v>
      </c>
      <c r="Q2354" s="2">
        <v>429.6</v>
      </c>
      <c r="R2354" s="2">
        <v>292.3</v>
      </c>
      <c r="S2354" s="2" t="s">
        <v>5269</v>
      </c>
      <c r="T2354" s="2">
        <v>292.3</v>
      </c>
    </row>
    <row r="2355" spans="1:20">
      <c r="A2355" s="2" t="s">
        <v>5164</v>
      </c>
      <c r="B2355" s="2" t="s">
        <v>1535</v>
      </c>
      <c r="C2355" s="2" t="s">
        <v>77</v>
      </c>
      <c r="D2355" s="2" t="s">
        <v>5087</v>
      </c>
      <c r="E2355" s="2">
        <v>338.8</v>
      </c>
      <c r="F2355" s="2">
        <v>331.5</v>
      </c>
      <c r="G2355" s="2">
        <v>355.4</v>
      </c>
      <c r="H2355" s="2">
        <v>378.7</v>
      </c>
      <c r="I2355" s="2">
        <v>106.8</v>
      </c>
      <c r="J2355" s="2">
        <v>34.9</v>
      </c>
      <c r="K2355" s="2">
        <v>286.60000000000002</v>
      </c>
      <c r="L2355" s="2">
        <v>514.5</v>
      </c>
      <c r="M2355" s="2">
        <v>608</v>
      </c>
      <c r="N2355" s="2">
        <v>617.20000000000005</v>
      </c>
      <c r="O2355" s="2">
        <v>629.5</v>
      </c>
      <c r="P2355" s="2">
        <v>711.1</v>
      </c>
      <c r="Q2355" s="2">
        <v>718</v>
      </c>
      <c r="R2355" s="2">
        <v>29.4</v>
      </c>
      <c r="S2355" s="2" t="s">
        <v>5269</v>
      </c>
      <c r="T2355" s="2">
        <v>29.4</v>
      </c>
    </row>
    <row r="2356" spans="1:20">
      <c r="A2356" s="2" t="s">
        <v>5165</v>
      </c>
      <c r="B2356" s="2" t="s">
        <v>886</v>
      </c>
      <c r="C2356" s="2" t="s">
        <v>77</v>
      </c>
      <c r="D2356" s="2" t="s">
        <v>5087</v>
      </c>
      <c r="E2356" s="2">
        <v>648.6</v>
      </c>
      <c r="F2356" s="2">
        <v>642.4</v>
      </c>
      <c r="G2356" s="2">
        <v>664.3</v>
      </c>
      <c r="H2356" s="2">
        <v>684.7</v>
      </c>
      <c r="I2356" s="2">
        <v>422.9</v>
      </c>
      <c r="J2356" s="2">
        <v>291.8</v>
      </c>
      <c r="K2356" s="2">
        <v>291.60000000000002</v>
      </c>
      <c r="L2356" s="2">
        <v>292.89999999999998</v>
      </c>
      <c r="M2356" s="2">
        <v>293.2</v>
      </c>
      <c r="N2356" s="2">
        <v>298</v>
      </c>
      <c r="O2356" s="2">
        <v>309.10000000000002</v>
      </c>
      <c r="P2356" s="2">
        <v>423.7</v>
      </c>
      <c r="Q2356" s="2">
        <v>428.5</v>
      </c>
      <c r="R2356" s="2">
        <v>291.2</v>
      </c>
      <c r="S2356" s="2" t="s">
        <v>5269</v>
      </c>
      <c r="T2356" s="2">
        <v>291.2</v>
      </c>
    </row>
    <row r="2357" spans="1:20">
      <c r="A2357" s="2" t="s">
        <v>5166</v>
      </c>
      <c r="B2357" s="2" t="s">
        <v>809</v>
      </c>
      <c r="C2357" s="2" t="s">
        <v>77</v>
      </c>
      <c r="D2357" s="2" t="s">
        <v>5087</v>
      </c>
      <c r="E2357" s="2">
        <v>486.7</v>
      </c>
      <c r="F2357" s="2">
        <v>480.3</v>
      </c>
      <c r="G2357" s="2">
        <v>502.6</v>
      </c>
      <c r="H2357" s="2">
        <v>523.6</v>
      </c>
      <c r="I2357" s="2">
        <v>259.89999999999998</v>
      </c>
      <c r="J2357" s="2">
        <v>129.1</v>
      </c>
      <c r="K2357" s="2">
        <v>128.80000000000001</v>
      </c>
      <c r="L2357" s="2">
        <v>358.2</v>
      </c>
      <c r="M2357" s="2">
        <v>450.3</v>
      </c>
      <c r="N2357" s="2">
        <v>459.4</v>
      </c>
      <c r="O2357" s="2">
        <v>472</v>
      </c>
      <c r="P2357" s="2">
        <v>561.4</v>
      </c>
      <c r="Q2357" s="2">
        <v>568</v>
      </c>
      <c r="R2357" s="2"/>
      <c r="S2357" s="2" t="s">
        <v>152</v>
      </c>
      <c r="T2357" s="2">
        <v>128.80000000000001</v>
      </c>
    </row>
    <row r="2358" spans="1:20">
      <c r="A2358" s="2" t="s">
        <v>5167</v>
      </c>
      <c r="B2358" s="2" t="s">
        <v>811</v>
      </c>
      <c r="C2358" s="2" t="s">
        <v>77</v>
      </c>
      <c r="D2358" s="2" t="s">
        <v>5087</v>
      </c>
      <c r="E2358" s="2">
        <v>474</v>
      </c>
      <c r="F2358" s="2">
        <v>467.3</v>
      </c>
      <c r="G2358" s="2">
        <v>490</v>
      </c>
      <c r="H2358" s="2">
        <v>511.4</v>
      </c>
      <c r="I2358" s="2">
        <v>245.5</v>
      </c>
      <c r="J2358" s="2">
        <v>113.7</v>
      </c>
      <c r="K2358" s="2">
        <v>147</v>
      </c>
      <c r="L2358" s="2">
        <v>372.2</v>
      </c>
      <c r="M2358" s="2">
        <v>465.7</v>
      </c>
      <c r="N2358" s="2">
        <v>474.8</v>
      </c>
      <c r="O2358" s="2">
        <v>487.1</v>
      </c>
      <c r="P2358" s="2">
        <v>572.5</v>
      </c>
      <c r="Q2358" s="2">
        <v>579.20000000000005</v>
      </c>
      <c r="R2358" s="2">
        <v>113.1</v>
      </c>
      <c r="S2358" s="2" t="s">
        <v>5269</v>
      </c>
      <c r="T2358" s="2">
        <v>113.1</v>
      </c>
    </row>
    <row r="2359" spans="1:20">
      <c r="A2359" s="2" t="s">
        <v>5168</v>
      </c>
      <c r="B2359" s="2" t="s">
        <v>816</v>
      </c>
      <c r="C2359" s="2" t="s">
        <v>77</v>
      </c>
      <c r="D2359" s="2" t="s">
        <v>5087</v>
      </c>
      <c r="E2359" s="2">
        <v>643.4</v>
      </c>
      <c r="F2359" s="2">
        <v>637.20000000000005</v>
      </c>
      <c r="G2359" s="2">
        <v>659</v>
      </c>
      <c r="H2359" s="2">
        <v>679.2</v>
      </c>
      <c r="I2359" s="2">
        <v>418.5</v>
      </c>
      <c r="J2359" s="2">
        <v>287.7</v>
      </c>
      <c r="K2359" s="2">
        <v>287.3</v>
      </c>
      <c r="L2359" s="2">
        <v>291.60000000000002</v>
      </c>
      <c r="M2359" s="2">
        <v>294.8</v>
      </c>
      <c r="N2359" s="2">
        <v>302.5</v>
      </c>
      <c r="O2359" s="2">
        <v>316.60000000000002</v>
      </c>
      <c r="P2359" s="2">
        <v>433</v>
      </c>
      <c r="Q2359" s="2">
        <v>437.8</v>
      </c>
      <c r="R2359" s="2"/>
      <c r="S2359" s="2" t="s">
        <v>152</v>
      </c>
      <c r="T2359" s="2">
        <v>287.3</v>
      </c>
    </row>
    <row r="2360" spans="1:20">
      <c r="A2360" s="2" t="s">
        <v>5169</v>
      </c>
      <c r="B2360" s="2" t="s">
        <v>822</v>
      </c>
      <c r="C2360" s="2" t="s">
        <v>77</v>
      </c>
      <c r="D2360" s="2" t="s">
        <v>5087</v>
      </c>
      <c r="E2360" s="2">
        <v>639.20000000000005</v>
      </c>
      <c r="F2360" s="2">
        <v>632.9</v>
      </c>
      <c r="G2360" s="2">
        <v>654.9</v>
      </c>
      <c r="H2360" s="2">
        <v>675.4</v>
      </c>
      <c r="I2360" s="2">
        <v>413.2</v>
      </c>
      <c r="J2360" s="2">
        <v>281.89999999999998</v>
      </c>
      <c r="K2360" s="2">
        <v>281.89999999999998</v>
      </c>
      <c r="L2360" s="2">
        <v>282.7</v>
      </c>
      <c r="M2360" s="2">
        <v>299.10000000000002</v>
      </c>
      <c r="N2360" s="2">
        <v>307.5</v>
      </c>
      <c r="O2360" s="2">
        <v>318.8</v>
      </c>
      <c r="P2360" s="2">
        <v>427.5</v>
      </c>
      <c r="Q2360" s="2">
        <v>432.7</v>
      </c>
      <c r="R2360" s="2">
        <v>281.39999999999998</v>
      </c>
      <c r="S2360" s="2" t="s">
        <v>5269</v>
      </c>
      <c r="T2360" s="2">
        <v>281.39999999999998</v>
      </c>
    </row>
    <row r="2361" spans="1:20">
      <c r="A2361" s="2" t="s">
        <v>5170</v>
      </c>
      <c r="B2361" s="2" t="s">
        <v>826</v>
      </c>
      <c r="C2361" s="2" t="s">
        <v>77</v>
      </c>
      <c r="D2361" s="2" t="s">
        <v>5087</v>
      </c>
      <c r="E2361" s="2">
        <v>617</v>
      </c>
      <c r="F2361" s="2">
        <v>610.6</v>
      </c>
      <c r="G2361" s="2">
        <v>632.9</v>
      </c>
      <c r="H2361" s="2">
        <v>653.6</v>
      </c>
      <c r="I2361" s="2">
        <v>389.9</v>
      </c>
      <c r="J2361" s="2">
        <v>258.2</v>
      </c>
      <c r="K2361" s="2">
        <v>259</v>
      </c>
      <c r="L2361" s="2">
        <v>257.60000000000002</v>
      </c>
      <c r="M2361" s="2">
        <v>324.7</v>
      </c>
      <c r="N2361" s="2">
        <v>333.3</v>
      </c>
      <c r="O2361" s="2">
        <v>344</v>
      </c>
      <c r="P2361" s="2">
        <v>438</v>
      </c>
      <c r="Q2361" s="2">
        <v>444</v>
      </c>
      <c r="R2361" s="2">
        <v>257.60000000000002</v>
      </c>
      <c r="S2361" s="2" t="s">
        <v>156</v>
      </c>
      <c r="T2361" s="2">
        <v>257.60000000000002</v>
      </c>
    </row>
    <row r="2362" spans="1:20">
      <c r="A2362" s="2" t="s">
        <v>5171</v>
      </c>
      <c r="B2362" s="2" t="s">
        <v>828</v>
      </c>
      <c r="C2362" s="2" t="s">
        <v>77</v>
      </c>
      <c r="D2362" s="2" t="s">
        <v>5087</v>
      </c>
      <c r="E2362" s="2">
        <v>655.9</v>
      </c>
      <c r="F2362" s="2">
        <v>649.6</v>
      </c>
      <c r="G2362" s="2">
        <v>671.7</v>
      </c>
      <c r="H2362" s="2">
        <v>692.1</v>
      </c>
      <c r="I2362" s="2">
        <v>430</v>
      </c>
      <c r="J2362" s="2">
        <v>298.7</v>
      </c>
      <c r="K2362" s="2">
        <v>298.7</v>
      </c>
      <c r="L2362" s="2">
        <v>298.89999999999998</v>
      </c>
      <c r="M2362" s="2">
        <v>300.60000000000002</v>
      </c>
      <c r="N2362" s="2">
        <v>301.8</v>
      </c>
      <c r="O2362" s="2">
        <v>302.8</v>
      </c>
      <c r="P2362" s="2">
        <v>417.1</v>
      </c>
      <c r="Q2362" s="2">
        <v>421.8</v>
      </c>
      <c r="R2362" s="2"/>
      <c r="S2362" s="2" t="s">
        <v>147</v>
      </c>
      <c r="T2362" s="2">
        <v>298.7</v>
      </c>
    </row>
    <row r="2363" spans="1:20">
      <c r="A2363" s="2" t="s">
        <v>5172</v>
      </c>
      <c r="B2363" s="2" t="s">
        <v>836</v>
      </c>
      <c r="C2363" s="2" t="s">
        <v>77</v>
      </c>
      <c r="D2363" s="2" t="s">
        <v>5087</v>
      </c>
      <c r="E2363" s="2">
        <v>648.29999999999995</v>
      </c>
      <c r="F2363" s="2">
        <v>642.1</v>
      </c>
      <c r="G2363" s="2">
        <v>664</v>
      </c>
      <c r="H2363" s="2">
        <v>684.2</v>
      </c>
      <c r="I2363" s="2">
        <v>423.4</v>
      </c>
      <c r="J2363" s="2">
        <v>292.60000000000002</v>
      </c>
      <c r="K2363" s="2">
        <v>292.2</v>
      </c>
      <c r="L2363" s="2">
        <v>296.10000000000002</v>
      </c>
      <c r="M2363" s="2">
        <v>294.89999999999998</v>
      </c>
      <c r="N2363" s="2">
        <v>299.39999999999998</v>
      </c>
      <c r="O2363" s="2">
        <v>312.89999999999998</v>
      </c>
      <c r="P2363" s="2">
        <v>430.5</v>
      </c>
      <c r="Q2363" s="2">
        <v>435</v>
      </c>
      <c r="R2363" s="2"/>
      <c r="S2363" s="2" t="s">
        <v>152</v>
      </c>
      <c r="T2363" s="2">
        <v>292.2</v>
      </c>
    </row>
    <row r="2364" spans="1:20">
      <c r="A2364" s="2" t="s">
        <v>5173</v>
      </c>
      <c r="B2364" s="2" t="s">
        <v>846</v>
      </c>
      <c r="C2364" s="2" t="s">
        <v>77</v>
      </c>
      <c r="D2364" s="2" t="s">
        <v>5087</v>
      </c>
      <c r="E2364" s="2">
        <v>649.70000000000005</v>
      </c>
      <c r="F2364" s="2">
        <v>643.4</v>
      </c>
      <c r="G2364" s="2">
        <v>665.5</v>
      </c>
      <c r="H2364" s="2">
        <v>685.8</v>
      </c>
      <c r="I2364" s="2">
        <v>423.9</v>
      </c>
      <c r="J2364" s="2">
        <v>292.7</v>
      </c>
      <c r="K2364" s="2">
        <v>292.60000000000002</v>
      </c>
      <c r="L2364" s="2">
        <v>293.39999999999998</v>
      </c>
      <c r="M2364" s="2">
        <v>295</v>
      </c>
      <c r="N2364" s="2">
        <v>298.8</v>
      </c>
      <c r="O2364" s="2">
        <v>308.10000000000002</v>
      </c>
      <c r="P2364" s="2">
        <v>422</v>
      </c>
      <c r="Q2364" s="2">
        <v>426.8</v>
      </c>
      <c r="R2364" s="2">
        <v>292.10000000000002</v>
      </c>
      <c r="S2364" s="2" t="s">
        <v>5269</v>
      </c>
      <c r="T2364" s="2">
        <v>292.10000000000002</v>
      </c>
    </row>
    <row r="2365" spans="1:20">
      <c r="A2365" s="2" t="s">
        <v>5174</v>
      </c>
      <c r="B2365" s="2" t="s">
        <v>850</v>
      </c>
      <c r="C2365" s="2" t="s">
        <v>77</v>
      </c>
      <c r="D2365" s="2" t="s">
        <v>5087</v>
      </c>
      <c r="E2365" s="2">
        <v>651.79999999999995</v>
      </c>
      <c r="F2365" s="2">
        <v>645.5</v>
      </c>
      <c r="G2365" s="2">
        <v>667.6</v>
      </c>
      <c r="H2365" s="2">
        <v>688</v>
      </c>
      <c r="I2365" s="2">
        <v>425.9</v>
      </c>
      <c r="J2365" s="2">
        <v>294.60000000000002</v>
      </c>
      <c r="K2365" s="2">
        <v>294.60000000000002</v>
      </c>
      <c r="L2365" s="2">
        <v>295.10000000000002</v>
      </c>
      <c r="M2365" s="2">
        <v>297.10000000000002</v>
      </c>
      <c r="N2365" s="2">
        <v>299.7</v>
      </c>
      <c r="O2365" s="2">
        <v>306.2</v>
      </c>
      <c r="P2365" s="2">
        <v>420</v>
      </c>
      <c r="Q2365" s="2">
        <v>424.7</v>
      </c>
      <c r="R2365" s="2">
        <v>294.10000000000002</v>
      </c>
      <c r="S2365" s="2" t="s">
        <v>5269</v>
      </c>
      <c r="T2365" s="2">
        <v>294.10000000000002</v>
      </c>
    </row>
    <row r="2366" spans="1:20">
      <c r="A2366" s="2" t="s">
        <v>5175</v>
      </c>
      <c r="B2366" s="2" t="s">
        <v>852</v>
      </c>
      <c r="C2366" s="2" t="s">
        <v>77</v>
      </c>
      <c r="D2366" s="2" t="s">
        <v>5087</v>
      </c>
      <c r="E2366" s="2">
        <v>651.79999999999995</v>
      </c>
      <c r="F2366" s="2">
        <v>645.5</v>
      </c>
      <c r="G2366" s="2">
        <v>667.5</v>
      </c>
      <c r="H2366" s="2">
        <v>687.8</v>
      </c>
      <c r="I2366" s="2">
        <v>426.2</v>
      </c>
      <c r="J2366" s="2">
        <v>295.10000000000002</v>
      </c>
      <c r="K2366" s="2">
        <v>294.89999999999998</v>
      </c>
      <c r="L2366" s="2">
        <v>296.39999999999998</v>
      </c>
      <c r="M2366" s="2">
        <v>295</v>
      </c>
      <c r="N2366" s="2">
        <v>295.89999999999998</v>
      </c>
      <c r="O2366" s="2">
        <v>306.39999999999998</v>
      </c>
      <c r="P2366" s="2">
        <v>423.1</v>
      </c>
      <c r="Q2366" s="2">
        <v>427.7</v>
      </c>
      <c r="R2366" s="2"/>
      <c r="S2366" s="2" t="s">
        <v>152</v>
      </c>
      <c r="T2366" s="2">
        <v>294.89999999999998</v>
      </c>
    </row>
    <row r="2367" spans="1:20">
      <c r="A2367" s="2" t="s">
        <v>5176</v>
      </c>
      <c r="B2367" s="2" t="s">
        <v>864</v>
      </c>
      <c r="C2367" s="2" t="s">
        <v>77</v>
      </c>
      <c r="D2367" s="2" t="s">
        <v>5087</v>
      </c>
      <c r="E2367" s="2">
        <v>643.4</v>
      </c>
      <c r="F2367" s="2">
        <v>637.20000000000005</v>
      </c>
      <c r="G2367" s="2">
        <v>659.1</v>
      </c>
      <c r="H2367" s="2">
        <v>679.3</v>
      </c>
      <c r="I2367" s="2">
        <v>418.4</v>
      </c>
      <c r="J2367" s="2">
        <v>287.60000000000002</v>
      </c>
      <c r="K2367" s="2">
        <v>287.2</v>
      </c>
      <c r="L2367" s="2">
        <v>291.3</v>
      </c>
      <c r="M2367" s="2">
        <v>294.3</v>
      </c>
      <c r="N2367" s="2">
        <v>302.2</v>
      </c>
      <c r="O2367" s="2">
        <v>316.3</v>
      </c>
      <c r="P2367" s="2">
        <v>432.5</v>
      </c>
      <c r="Q2367" s="2">
        <v>437.3</v>
      </c>
      <c r="R2367" s="2"/>
      <c r="S2367" s="2" t="s">
        <v>152</v>
      </c>
      <c r="T2367" s="2">
        <v>287.2</v>
      </c>
    </row>
    <row r="2368" spans="1:20">
      <c r="A2368" s="2" t="s">
        <v>5177</v>
      </c>
      <c r="B2368" s="2" t="s">
        <v>865</v>
      </c>
      <c r="C2368" s="2" t="s">
        <v>77</v>
      </c>
      <c r="D2368" s="2" t="s">
        <v>5087</v>
      </c>
      <c r="E2368" s="2">
        <v>646.6</v>
      </c>
      <c r="F2368" s="2">
        <v>640.4</v>
      </c>
      <c r="G2368" s="2">
        <v>662.2</v>
      </c>
      <c r="H2368" s="2">
        <v>682.3</v>
      </c>
      <c r="I2368" s="2">
        <v>421.9</v>
      </c>
      <c r="J2368" s="2">
        <v>291.2</v>
      </c>
      <c r="K2368" s="2">
        <v>290.8</v>
      </c>
      <c r="L2368" s="2">
        <v>295.7</v>
      </c>
      <c r="M2368" s="2">
        <v>296.7</v>
      </c>
      <c r="N2368" s="2">
        <v>302.2</v>
      </c>
      <c r="O2368" s="2">
        <v>315.8</v>
      </c>
      <c r="P2368" s="2">
        <v>433.3</v>
      </c>
      <c r="Q2368" s="2">
        <v>437.9</v>
      </c>
      <c r="R2368" s="2"/>
      <c r="S2368" s="2" t="s">
        <v>152</v>
      </c>
      <c r="T2368" s="2">
        <v>290.8</v>
      </c>
    </row>
    <row r="2369" spans="1:20">
      <c r="A2369" s="2" t="s">
        <v>5178</v>
      </c>
      <c r="B2369" s="2" t="s">
        <v>870</v>
      </c>
      <c r="C2369" s="2" t="s">
        <v>77</v>
      </c>
      <c r="D2369" s="2" t="s">
        <v>5087</v>
      </c>
      <c r="E2369" s="2">
        <v>481.8</v>
      </c>
      <c r="F2369" s="2">
        <v>475.5</v>
      </c>
      <c r="G2369" s="2">
        <v>497.6</v>
      </c>
      <c r="H2369" s="2">
        <v>518.29999999999995</v>
      </c>
      <c r="I2369" s="2">
        <v>256.39999999999998</v>
      </c>
      <c r="J2369" s="2">
        <v>126.6</v>
      </c>
      <c r="K2369" s="2">
        <v>138.9</v>
      </c>
      <c r="L2369" s="2">
        <v>363.4</v>
      </c>
      <c r="M2369" s="2">
        <v>454.1</v>
      </c>
      <c r="N2369" s="2">
        <v>463.3</v>
      </c>
      <c r="O2369" s="2">
        <v>476.1</v>
      </c>
      <c r="P2369" s="2">
        <v>568</v>
      </c>
      <c r="Q2369" s="2">
        <v>574.5</v>
      </c>
      <c r="R2369" s="2"/>
      <c r="S2369" s="2" t="s">
        <v>147</v>
      </c>
      <c r="T2369" s="2">
        <v>126.6</v>
      </c>
    </row>
    <row r="2370" spans="1:20">
      <c r="A2370" s="2" t="s">
        <v>5179</v>
      </c>
      <c r="B2370" s="2" t="s">
        <v>871</v>
      </c>
      <c r="C2370" s="2" t="s">
        <v>77</v>
      </c>
      <c r="D2370" s="2" t="s">
        <v>5087</v>
      </c>
      <c r="E2370" s="2">
        <v>642.20000000000005</v>
      </c>
      <c r="F2370" s="2">
        <v>635.9</v>
      </c>
      <c r="G2370" s="2">
        <v>657.9</v>
      </c>
      <c r="H2370" s="2">
        <v>678.1</v>
      </c>
      <c r="I2370" s="2">
        <v>416.9</v>
      </c>
      <c r="J2370" s="2">
        <v>285.89999999999998</v>
      </c>
      <c r="K2370" s="2">
        <v>285.60000000000002</v>
      </c>
      <c r="L2370" s="2">
        <v>288.7</v>
      </c>
      <c r="M2370" s="2">
        <v>293.60000000000002</v>
      </c>
      <c r="N2370" s="2">
        <v>302.60000000000002</v>
      </c>
      <c r="O2370" s="2">
        <v>316.2</v>
      </c>
      <c r="P2370" s="2">
        <v>430.9</v>
      </c>
      <c r="Q2370" s="2">
        <v>435.8</v>
      </c>
      <c r="R2370" s="2"/>
      <c r="S2370" s="2" t="s">
        <v>152</v>
      </c>
      <c r="T2370" s="2">
        <v>285.60000000000002</v>
      </c>
    </row>
    <row r="2371" spans="1:20">
      <c r="A2371" s="2" t="s">
        <v>5180</v>
      </c>
      <c r="B2371" s="2" t="s">
        <v>875</v>
      </c>
      <c r="C2371" s="2" t="s">
        <v>77</v>
      </c>
      <c r="D2371" s="2" t="s">
        <v>5087</v>
      </c>
      <c r="E2371" s="2">
        <v>605.29999999999995</v>
      </c>
      <c r="F2371" s="2">
        <v>599</v>
      </c>
      <c r="G2371" s="2">
        <v>621.1</v>
      </c>
      <c r="H2371" s="2">
        <v>641.70000000000005</v>
      </c>
      <c r="I2371" s="2">
        <v>379</v>
      </c>
      <c r="J2371" s="2">
        <v>247.7</v>
      </c>
      <c r="K2371" s="2">
        <v>247.7</v>
      </c>
      <c r="L2371" s="2">
        <v>253.5</v>
      </c>
      <c r="M2371" s="2">
        <v>331.8</v>
      </c>
      <c r="N2371" s="2">
        <v>340.9</v>
      </c>
      <c r="O2371" s="2">
        <v>353</v>
      </c>
      <c r="P2371" s="2">
        <v>452.1</v>
      </c>
      <c r="Q2371" s="2">
        <v>458</v>
      </c>
      <c r="R2371" s="2"/>
      <c r="S2371" s="2" t="s">
        <v>147</v>
      </c>
      <c r="T2371" s="2">
        <v>247.7</v>
      </c>
    </row>
    <row r="2372" spans="1:20">
      <c r="A2372" s="2" t="s">
        <v>5181</v>
      </c>
      <c r="B2372" s="2" t="s">
        <v>876</v>
      </c>
      <c r="C2372" s="2" t="s">
        <v>77</v>
      </c>
      <c r="D2372" s="2" t="s">
        <v>5087</v>
      </c>
      <c r="E2372" s="2">
        <v>652.5</v>
      </c>
      <c r="F2372" s="2">
        <v>646.5</v>
      </c>
      <c r="G2372" s="2">
        <v>667.9</v>
      </c>
      <c r="H2372" s="2">
        <v>687.6</v>
      </c>
      <c r="I2372" s="2">
        <v>430</v>
      </c>
      <c r="J2372" s="2">
        <v>300.3</v>
      </c>
      <c r="K2372" s="2">
        <v>300.10000000000002</v>
      </c>
      <c r="L2372" s="2">
        <v>312.7</v>
      </c>
      <c r="M2372" s="2">
        <v>317.89999999999998</v>
      </c>
      <c r="N2372" s="2">
        <v>321.7</v>
      </c>
      <c r="O2372" s="2">
        <v>332.4</v>
      </c>
      <c r="P2372" s="2">
        <v>448.3</v>
      </c>
      <c r="Q2372" s="2">
        <v>452.3</v>
      </c>
      <c r="R2372" s="2"/>
      <c r="S2372" s="2" t="s">
        <v>152</v>
      </c>
      <c r="T2372" s="2">
        <v>300.10000000000002</v>
      </c>
    </row>
    <row r="2373" spans="1:20">
      <c r="A2373" s="2" t="s">
        <v>5182</v>
      </c>
      <c r="B2373" s="2" t="s">
        <v>883</v>
      </c>
      <c r="C2373" s="2" t="s">
        <v>77</v>
      </c>
      <c r="D2373" s="2" t="s">
        <v>5087</v>
      </c>
      <c r="E2373" s="2">
        <v>486.1</v>
      </c>
      <c r="F2373" s="2">
        <v>479.6</v>
      </c>
      <c r="G2373" s="2">
        <v>502</v>
      </c>
      <c r="H2373" s="2">
        <v>523</v>
      </c>
      <c r="I2373" s="2">
        <v>259.3</v>
      </c>
      <c r="J2373" s="2">
        <v>128.4</v>
      </c>
      <c r="K2373" s="2">
        <v>129.4</v>
      </c>
      <c r="L2373" s="2">
        <v>358.8</v>
      </c>
      <c r="M2373" s="2">
        <v>451</v>
      </c>
      <c r="N2373" s="2">
        <v>460.1</v>
      </c>
      <c r="O2373" s="2">
        <v>472.7</v>
      </c>
      <c r="P2373" s="2">
        <v>561.9</v>
      </c>
      <c r="Q2373" s="2">
        <v>568.5</v>
      </c>
      <c r="R2373" s="2">
        <v>127.9</v>
      </c>
      <c r="S2373" s="2" t="s">
        <v>5269</v>
      </c>
      <c r="T2373" s="2">
        <v>127.9</v>
      </c>
    </row>
    <row r="2374" spans="1:20">
      <c r="A2374" s="2" t="s">
        <v>5183</v>
      </c>
      <c r="B2374" s="2" t="s">
        <v>879</v>
      </c>
      <c r="C2374" s="2" t="s">
        <v>77</v>
      </c>
      <c r="D2374" s="2" t="s">
        <v>5087</v>
      </c>
      <c r="E2374" s="2">
        <v>642</v>
      </c>
      <c r="F2374" s="2">
        <v>635.79999999999995</v>
      </c>
      <c r="G2374" s="2">
        <v>657.7</v>
      </c>
      <c r="H2374" s="2">
        <v>678</v>
      </c>
      <c r="I2374" s="2">
        <v>416.7</v>
      </c>
      <c r="J2374" s="2">
        <v>285.7</v>
      </c>
      <c r="K2374" s="2">
        <v>285.39999999999998</v>
      </c>
      <c r="L2374" s="2">
        <v>288.39999999999998</v>
      </c>
      <c r="M2374" s="2">
        <v>293.7</v>
      </c>
      <c r="N2374" s="2">
        <v>302.8</v>
      </c>
      <c r="O2374" s="2">
        <v>316.3</v>
      </c>
      <c r="P2374" s="2">
        <v>430.8</v>
      </c>
      <c r="Q2374" s="2">
        <v>435.7</v>
      </c>
      <c r="R2374" s="2"/>
      <c r="S2374" s="2" t="s">
        <v>152</v>
      </c>
      <c r="T2374" s="2">
        <v>285.39999999999998</v>
      </c>
    </row>
    <row r="2375" spans="1:20">
      <c r="A2375" s="2" t="s">
        <v>5184</v>
      </c>
      <c r="B2375" s="2" t="s">
        <v>882</v>
      </c>
      <c r="C2375" s="2" t="s">
        <v>77</v>
      </c>
      <c r="D2375" s="2" t="s">
        <v>5087</v>
      </c>
      <c r="E2375" s="2">
        <v>638.5</v>
      </c>
      <c r="F2375" s="2">
        <v>632.20000000000005</v>
      </c>
      <c r="G2375" s="2">
        <v>654.20000000000005</v>
      </c>
      <c r="H2375" s="2">
        <v>674.7</v>
      </c>
      <c r="I2375" s="2">
        <v>412.5</v>
      </c>
      <c r="J2375" s="2">
        <v>281.2</v>
      </c>
      <c r="K2375" s="2">
        <v>281.2</v>
      </c>
      <c r="L2375" s="2">
        <v>282</v>
      </c>
      <c r="M2375" s="2">
        <v>299.7</v>
      </c>
      <c r="N2375" s="2">
        <v>308.2</v>
      </c>
      <c r="O2375" s="2">
        <v>319.60000000000002</v>
      </c>
      <c r="P2375" s="2">
        <v>428</v>
      </c>
      <c r="Q2375" s="2">
        <v>433.2</v>
      </c>
      <c r="R2375" s="2">
        <v>280.60000000000002</v>
      </c>
      <c r="S2375" s="2" t="s">
        <v>5269</v>
      </c>
      <c r="T2375" s="2">
        <v>280.60000000000002</v>
      </c>
    </row>
    <row r="2376" spans="1:20">
      <c r="A2376" s="2" t="s">
        <v>5185</v>
      </c>
      <c r="B2376" s="2" t="s">
        <v>884</v>
      </c>
      <c r="C2376" s="2" t="s">
        <v>77</v>
      </c>
      <c r="D2376" s="2" t="s">
        <v>5087</v>
      </c>
      <c r="E2376" s="2">
        <v>492.8</v>
      </c>
      <c r="F2376" s="2">
        <v>486.3</v>
      </c>
      <c r="G2376" s="2">
        <v>508.7</v>
      </c>
      <c r="H2376" s="2">
        <v>529.79999999999995</v>
      </c>
      <c r="I2376" s="2">
        <v>265.5</v>
      </c>
      <c r="J2376" s="2">
        <v>134.4</v>
      </c>
      <c r="K2376" s="2">
        <v>135.19999999999999</v>
      </c>
      <c r="L2376" s="2">
        <v>352.3</v>
      </c>
      <c r="M2376" s="2">
        <v>444.9</v>
      </c>
      <c r="N2376" s="2">
        <v>454</v>
      </c>
      <c r="O2376" s="2">
        <v>466.5</v>
      </c>
      <c r="P2376" s="2">
        <v>555</v>
      </c>
      <c r="Q2376" s="2">
        <v>561.6</v>
      </c>
      <c r="R2376" s="2">
        <v>133.9</v>
      </c>
      <c r="S2376" s="2" t="s">
        <v>5269</v>
      </c>
      <c r="T2376" s="2">
        <v>133.9</v>
      </c>
    </row>
    <row r="2377" spans="1:20">
      <c r="A2377" s="2" t="s">
        <v>5186</v>
      </c>
      <c r="B2377" s="2" t="s">
        <v>891</v>
      </c>
      <c r="C2377" s="2" t="s">
        <v>77</v>
      </c>
      <c r="D2377" s="2" t="s">
        <v>5087</v>
      </c>
      <c r="E2377" s="2">
        <v>648.1</v>
      </c>
      <c r="F2377" s="2">
        <v>641.9</v>
      </c>
      <c r="G2377" s="2">
        <v>663.8</v>
      </c>
      <c r="H2377" s="2">
        <v>683.9</v>
      </c>
      <c r="I2377" s="2">
        <v>423.3</v>
      </c>
      <c r="J2377" s="2">
        <v>292.5</v>
      </c>
      <c r="K2377" s="2">
        <v>292.10000000000002</v>
      </c>
      <c r="L2377" s="2">
        <v>296.3</v>
      </c>
      <c r="M2377" s="2">
        <v>295.5</v>
      </c>
      <c r="N2377" s="2">
        <v>300.10000000000002</v>
      </c>
      <c r="O2377" s="2">
        <v>313.60000000000002</v>
      </c>
      <c r="P2377" s="2">
        <v>431.2</v>
      </c>
      <c r="Q2377" s="2">
        <v>435.8</v>
      </c>
      <c r="R2377" s="2"/>
      <c r="S2377" s="2" t="s">
        <v>152</v>
      </c>
      <c r="T2377" s="2">
        <v>292.10000000000002</v>
      </c>
    </row>
    <row r="2378" spans="1:20">
      <c r="A2378" s="2" t="s">
        <v>5187</v>
      </c>
      <c r="B2378" s="2" t="s">
        <v>1669</v>
      </c>
      <c r="C2378" s="2" t="s">
        <v>77</v>
      </c>
      <c r="D2378" s="2" t="s">
        <v>5087</v>
      </c>
      <c r="E2378" s="2">
        <v>365.5</v>
      </c>
      <c r="F2378" s="2">
        <v>358.4</v>
      </c>
      <c r="G2378" s="2">
        <v>382</v>
      </c>
      <c r="H2378" s="2">
        <v>404.6</v>
      </c>
      <c r="I2378" s="2">
        <v>134</v>
      </c>
      <c r="J2378" s="2">
        <v>5.9</v>
      </c>
      <c r="K2378" s="2">
        <v>256.8</v>
      </c>
      <c r="L2378" s="2">
        <v>484.8</v>
      </c>
      <c r="M2378" s="2">
        <v>578.20000000000005</v>
      </c>
      <c r="N2378" s="2">
        <v>587.29999999999995</v>
      </c>
      <c r="O2378" s="2">
        <v>599.70000000000005</v>
      </c>
      <c r="P2378" s="2">
        <v>682.2</v>
      </c>
      <c r="Q2378" s="2">
        <v>689.1</v>
      </c>
      <c r="R2378" s="2">
        <v>0.7</v>
      </c>
      <c r="S2378" s="2" t="s">
        <v>5269</v>
      </c>
      <c r="T2378" s="2">
        <v>0.7</v>
      </c>
    </row>
    <row r="2379" spans="1:20">
      <c r="A2379" s="2" t="s">
        <v>5188</v>
      </c>
      <c r="B2379" s="2" t="s">
        <v>873</v>
      </c>
      <c r="C2379" s="2" t="s">
        <v>77</v>
      </c>
      <c r="D2379" s="2" t="s">
        <v>5087</v>
      </c>
      <c r="E2379" s="2">
        <v>650</v>
      </c>
      <c r="F2379" s="2">
        <v>643.70000000000005</v>
      </c>
      <c r="G2379" s="2">
        <v>665.7</v>
      </c>
      <c r="H2379" s="2">
        <v>686</v>
      </c>
      <c r="I2379" s="2">
        <v>424.5</v>
      </c>
      <c r="J2379" s="2">
        <v>293.39999999999998</v>
      </c>
      <c r="K2379" s="2">
        <v>293.2</v>
      </c>
      <c r="L2379" s="2">
        <v>295</v>
      </c>
      <c r="M2379" s="2">
        <v>293.10000000000002</v>
      </c>
      <c r="N2379" s="2">
        <v>295.3</v>
      </c>
      <c r="O2379" s="2">
        <v>308.3</v>
      </c>
      <c r="P2379" s="2">
        <v>424.7</v>
      </c>
      <c r="Q2379" s="2">
        <v>429.4</v>
      </c>
      <c r="R2379" s="2">
        <v>292.89999999999998</v>
      </c>
      <c r="S2379" s="2" t="s">
        <v>5269</v>
      </c>
      <c r="T2379" s="2">
        <v>292.89999999999998</v>
      </c>
    </row>
    <row r="2380" spans="1:20">
      <c r="A2380" s="2" t="s">
        <v>5189</v>
      </c>
      <c r="B2380" s="2" t="s">
        <v>923</v>
      </c>
      <c r="C2380" s="2" t="s">
        <v>77</v>
      </c>
      <c r="D2380" s="2" t="s">
        <v>5087</v>
      </c>
      <c r="E2380" s="2">
        <v>648.9</v>
      </c>
      <c r="F2380" s="2">
        <v>642.70000000000005</v>
      </c>
      <c r="G2380" s="2">
        <v>664.5</v>
      </c>
      <c r="H2380" s="2">
        <v>684.7</v>
      </c>
      <c r="I2380" s="2">
        <v>424</v>
      </c>
      <c r="J2380" s="2">
        <v>293.3</v>
      </c>
      <c r="K2380" s="2">
        <v>292.89999999999998</v>
      </c>
      <c r="L2380" s="2">
        <v>296.8</v>
      </c>
      <c r="M2380" s="2">
        <v>295.60000000000002</v>
      </c>
      <c r="N2380" s="2">
        <v>299.60000000000002</v>
      </c>
      <c r="O2380" s="2">
        <v>312.89999999999998</v>
      </c>
      <c r="P2380" s="2">
        <v>430.6</v>
      </c>
      <c r="Q2380" s="2">
        <v>435.1</v>
      </c>
      <c r="R2380" s="2"/>
      <c r="S2380" s="2" t="s">
        <v>152</v>
      </c>
      <c r="T2380" s="2">
        <v>292.89999999999998</v>
      </c>
    </row>
    <row r="2381" spans="1:20">
      <c r="A2381" s="2" t="s">
        <v>5190</v>
      </c>
      <c r="B2381" s="2" t="s">
        <v>916</v>
      </c>
      <c r="C2381" s="2" t="s">
        <v>77</v>
      </c>
      <c r="D2381" s="2" t="s">
        <v>5087</v>
      </c>
      <c r="E2381" s="2">
        <v>654.4</v>
      </c>
      <c r="F2381" s="2">
        <v>648.1</v>
      </c>
      <c r="G2381" s="2">
        <v>670.1</v>
      </c>
      <c r="H2381" s="2">
        <v>690.6</v>
      </c>
      <c r="I2381" s="2">
        <v>428.5</v>
      </c>
      <c r="J2381" s="2">
        <v>297.2</v>
      </c>
      <c r="K2381" s="2">
        <v>297.2</v>
      </c>
      <c r="L2381" s="2">
        <v>297.60000000000002</v>
      </c>
      <c r="M2381" s="2">
        <v>299.10000000000002</v>
      </c>
      <c r="N2381" s="2">
        <v>300.60000000000002</v>
      </c>
      <c r="O2381" s="2">
        <v>303.8</v>
      </c>
      <c r="P2381" s="2">
        <v>418.4</v>
      </c>
      <c r="Q2381" s="2">
        <v>423</v>
      </c>
      <c r="R2381" s="2">
        <v>296.60000000000002</v>
      </c>
      <c r="S2381" s="2" t="s">
        <v>5269</v>
      </c>
      <c r="T2381" s="2">
        <v>296.60000000000002</v>
      </c>
    </row>
    <row r="2382" spans="1:20">
      <c r="A2382" s="2" t="s">
        <v>5191</v>
      </c>
      <c r="B2382" s="2" t="s">
        <v>922</v>
      </c>
      <c r="C2382" s="2" t="s">
        <v>77</v>
      </c>
      <c r="D2382" s="2" t="s">
        <v>5087</v>
      </c>
      <c r="E2382" s="2">
        <v>654.4</v>
      </c>
      <c r="F2382" s="2">
        <v>648.1</v>
      </c>
      <c r="G2382" s="2">
        <v>670.2</v>
      </c>
      <c r="H2382" s="2">
        <v>690.7</v>
      </c>
      <c r="I2382" s="2">
        <v>428.1</v>
      </c>
      <c r="J2382" s="2">
        <v>296.60000000000002</v>
      </c>
      <c r="K2382" s="2">
        <v>296.8</v>
      </c>
      <c r="L2382" s="2">
        <v>296.39999999999998</v>
      </c>
      <c r="M2382" s="2">
        <v>301.89999999999998</v>
      </c>
      <c r="N2382" s="2">
        <v>304.5</v>
      </c>
      <c r="O2382" s="2">
        <v>307</v>
      </c>
      <c r="P2382" s="2">
        <v>415</v>
      </c>
      <c r="Q2382" s="2">
        <v>419.8</v>
      </c>
      <c r="R2382" s="2">
        <v>296</v>
      </c>
      <c r="S2382" s="2" t="s">
        <v>5269</v>
      </c>
      <c r="T2382" s="2">
        <v>296</v>
      </c>
    </row>
    <row r="2383" spans="1:20">
      <c r="A2383" s="2" t="s">
        <v>5192</v>
      </c>
      <c r="B2383" s="2" t="s">
        <v>1695</v>
      </c>
      <c r="C2383" s="2" t="s">
        <v>77</v>
      </c>
      <c r="D2383" s="2" t="s">
        <v>5087</v>
      </c>
      <c r="E2383" s="2">
        <v>365.8</v>
      </c>
      <c r="F2383" s="2">
        <v>358.7</v>
      </c>
      <c r="G2383" s="2">
        <v>382.3</v>
      </c>
      <c r="H2383" s="2">
        <v>404.9</v>
      </c>
      <c r="I2383" s="2">
        <v>134.30000000000001</v>
      </c>
      <c r="J2383" s="2">
        <v>5.6</v>
      </c>
      <c r="K2383" s="2">
        <v>256.5</v>
      </c>
      <c r="L2383" s="2">
        <v>484.5</v>
      </c>
      <c r="M2383" s="2">
        <v>577.9</v>
      </c>
      <c r="N2383" s="2">
        <v>587</v>
      </c>
      <c r="O2383" s="2">
        <v>599.4</v>
      </c>
      <c r="P2383" s="2">
        <v>681.9</v>
      </c>
      <c r="Q2383" s="2">
        <v>688.8</v>
      </c>
      <c r="R2383" s="2">
        <v>0.9</v>
      </c>
      <c r="S2383" s="2" t="s">
        <v>5269</v>
      </c>
      <c r="T2383" s="2">
        <v>0.9</v>
      </c>
    </row>
    <row r="2384" spans="1:20">
      <c r="A2384" s="2" t="s">
        <v>5193</v>
      </c>
      <c r="B2384" s="2" t="s">
        <v>934</v>
      </c>
      <c r="C2384" s="2" t="s">
        <v>77</v>
      </c>
      <c r="D2384" s="2" t="s">
        <v>5087</v>
      </c>
      <c r="E2384" s="2">
        <v>647.5</v>
      </c>
      <c r="F2384" s="2">
        <v>641.20000000000005</v>
      </c>
      <c r="G2384" s="2">
        <v>663.2</v>
      </c>
      <c r="H2384" s="2">
        <v>683.6</v>
      </c>
      <c r="I2384" s="2">
        <v>421.7</v>
      </c>
      <c r="J2384" s="2">
        <v>290.39999999999998</v>
      </c>
      <c r="K2384" s="2">
        <v>290.39999999999998</v>
      </c>
      <c r="L2384" s="2">
        <v>291.3</v>
      </c>
      <c r="M2384" s="2">
        <v>294</v>
      </c>
      <c r="N2384" s="2">
        <v>299.8</v>
      </c>
      <c r="O2384" s="2">
        <v>310.3</v>
      </c>
      <c r="P2384" s="2">
        <v>423.4</v>
      </c>
      <c r="Q2384" s="2">
        <v>428.2</v>
      </c>
      <c r="R2384" s="2">
        <v>289.89999999999998</v>
      </c>
      <c r="S2384" s="2" t="s">
        <v>5269</v>
      </c>
      <c r="T2384" s="2">
        <v>289.89999999999998</v>
      </c>
    </row>
    <row r="2385" spans="1:20">
      <c r="A2385" s="2" t="s">
        <v>5194</v>
      </c>
      <c r="B2385" s="2" t="s">
        <v>924</v>
      </c>
      <c r="C2385" s="2" t="s">
        <v>77</v>
      </c>
      <c r="D2385" s="2" t="s">
        <v>5087</v>
      </c>
      <c r="E2385" s="2">
        <v>655.20000000000005</v>
      </c>
      <c r="F2385" s="2">
        <v>649</v>
      </c>
      <c r="G2385" s="2">
        <v>671</v>
      </c>
      <c r="H2385" s="2">
        <v>691.4</v>
      </c>
      <c r="I2385" s="2">
        <v>429.3</v>
      </c>
      <c r="J2385" s="2">
        <v>298</v>
      </c>
      <c r="K2385" s="2">
        <v>298</v>
      </c>
      <c r="L2385" s="2">
        <v>298.3</v>
      </c>
      <c r="M2385" s="2">
        <v>299.8</v>
      </c>
      <c r="N2385" s="2">
        <v>301.2</v>
      </c>
      <c r="O2385" s="2">
        <v>303.10000000000002</v>
      </c>
      <c r="P2385" s="2">
        <v>417.8</v>
      </c>
      <c r="Q2385" s="2">
        <v>422.4</v>
      </c>
      <c r="R2385" s="2"/>
      <c r="S2385" s="2" t="s">
        <v>147</v>
      </c>
      <c r="T2385" s="2">
        <v>298</v>
      </c>
    </row>
    <row r="2386" spans="1:20">
      <c r="A2386" s="2" t="s">
        <v>5195</v>
      </c>
      <c r="B2386" s="2" t="s">
        <v>933</v>
      </c>
      <c r="C2386" s="2" t="s">
        <v>77</v>
      </c>
      <c r="D2386" s="2" t="s">
        <v>5087</v>
      </c>
      <c r="E2386" s="2">
        <v>646.9</v>
      </c>
      <c r="F2386" s="2">
        <v>640.6</v>
      </c>
      <c r="G2386" s="2">
        <v>662.6</v>
      </c>
      <c r="H2386" s="2">
        <v>682.9</v>
      </c>
      <c r="I2386" s="2">
        <v>421.4</v>
      </c>
      <c r="J2386" s="2">
        <v>290.3</v>
      </c>
      <c r="K2386" s="2">
        <v>290.10000000000002</v>
      </c>
      <c r="L2386" s="2">
        <v>292</v>
      </c>
      <c r="M2386" s="2">
        <v>290.60000000000002</v>
      </c>
      <c r="N2386" s="2">
        <v>298.10000000000002</v>
      </c>
      <c r="O2386" s="2">
        <v>311.2</v>
      </c>
      <c r="P2386" s="2">
        <v>426.3</v>
      </c>
      <c r="Q2386" s="2">
        <v>431.1</v>
      </c>
      <c r="R2386" s="2"/>
      <c r="S2386" s="2" t="s">
        <v>152</v>
      </c>
      <c r="T2386" s="2">
        <v>290.10000000000002</v>
      </c>
    </row>
    <row r="2387" spans="1:20">
      <c r="A2387" s="2" t="s">
        <v>5196</v>
      </c>
      <c r="B2387" s="2" t="s">
        <v>936</v>
      </c>
      <c r="C2387" s="2" t="s">
        <v>77</v>
      </c>
      <c r="D2387" s="2" t="s">
        <v>5087</v>
      </c>
      <c r="E2387" s="2">
        <v>649.4</v>
      </c>
      <c r="F2387" s="2">
        <v>643.1</v>
      </c>
      <c r="G2387" s="2">
        <v>665.1</v>
      </c>
      <c r="H2387" s="2">
        <v>685.4</v>
      </c>
      <c r="I2387" s="2">
        <v>423.9</v>
      </c>
      <c r="J2387" s="2">
        <v>292.8</v>
      </c>
      <c r="K2387" s="2">
        <v>292.60000000000002</v>
      </c>
      <c r="L2387" s="2">
        <v>294.39999999999998</v>
      </c>
      <c r="M2387" s="2">
        <v>292.60000000000002</v>
      </c>
      <c r="N2387" s="2">
        <v>295.8</v>
      </c>
      <c r="O2387" s="2">
        <v>308.8</v>
      </c>
      <c r="P2387" s="2">
        <v>425</v>
      </c>
      <c r="Q2387" s="2">
        <v>429.7</v>
      </c>
      <c r="R2387" s="2">
        <v>292.3</v>
      </c>
      <c r="S2387" s="2" t="s">
        <v>5269</v>
      </c>
      <c r="T2387" s="2">
        <v>292.3</v>
      </c>
    </row>
    <row r="2388" spans="1:20">
      <c r="A2388" s="2" t="s">
        <v>5197</v>
      </c>
      <c r="B2388" s="2" t="s">
        <v>937</v>
      </c>
      <c r="C2388" s="2" t="s">
        <v>77</v>
      </c>
      <c r="D2388" s="2" t="s">
        <v>5087</v>
      </c>
      <c r="E2388" s="2">
        <v>647.70000000000005</v>
      </c>
      <c r="F2388" s="2">
        <v>641.4</v>
      </c>
      <c r="G2388" s="2">
        <v>663.4</v>
      </c>
      <c r="H2388" s="2">
        <v>683.8</v>
      </c>
      <c r="I2388" s="2">
        <v>421.8</v>
      </c>
      <c r="J2388" s="2">
        <v>290.5</v>
      </c>
      <c r="K2388" s="2">
        <v>290.5</v>
      </c>
      <c r="L2388" s="2">
        <v>291.2</v>
      </c>
      <c r="M2388" s="2">
        <v>294.89999999999998</v>
      </c>
      <c r="N2388" s="2">
        <v>300.5</v>
      </c>
      <c r="O2388" s="2">
        <v>310.2</v>
      </c>
      <c r="P2388" s="2">
        <v>422.6</v>
      </c>
      <c r="Q2388" s="2">
        <v>427.4</v>
      </c>
      <c r="R2388" s="2">
        <v>290</v>
      </c>
      <c r="S2388" s="2" t="s">
        <v>5269</v>
      </c>
      <c r="T2388" s="2">
        <v>290</v>
      </c>
    </row>
    <row r="2389" spans="1:20">
      <c r="A2389" s="2" t="s">
        <v>5198</v>
      </c>
      <c r="B2389" s="2" t="s">
        <v>942</v>
      </c>
      <c r="C2389" s="2" t="s">
        <v>77</v>
      </c>
      <c r="D2389" s="2" t="s">
        <v>5087</v>
      </c>
      <c r="E2389" s="2">
        <v>604.20000000000005</v>
      </c>
      <c r="F2389" s="2">
        <v>597.79999999999995</v>
      </c>
      <c r="G2389" s="2">
        <v>620</v>
      </c>
      <c r="H2389" s="2">
        <v>640.5</v>
      </c>
      <c r="I2389" s="2">
        <v>377.9</v>
      </c>
      <c r="J2389" s="2">
        <v>246.6</v>
      </c>
      <c r="K2389" s="2">
        <v>246.6</v>
      </c>
      <c r="L2389" s="2">
        <v>253.1</v>
      </c>
      <c r="M2389" s="2">
        <v>333</v>
      </c>
      <c r="N2389" s="2">
        <v>342</v>
      </c>
      <c r="O2389" s="2">
        <v>354.2</v>
      </c>
      <c r="P2389" s="2">
        <v>453</v>
      </c>
      <c r="Q2389" s="2">
        <v>458.9</v>
      </c>
      <c r="R2389" s="2"/>
      <c r="S2389" s="2" t="s">
        <v>147</v>
      </c>
      <c r="T2389" s="2">
        <v>246.6</v>
      </c>
    </row>
    <row r="2390" spans="1:20">
      <c r="A2390" s="2" t="s">
        <v>5199</v>
      </c>
      <c r="B2390" s="2" t="s">
        <v>945</v>
      </c>
      <c r="C2390" s="2" t="s">
        <v>77</v>
      </c>
      <c r="D2390" s="2" t="s">
        <v>5087</v>
      </c>
      <c r="E2390" s="2">
        <v>640.9</v>
      </c>
      <c r="F2390" s="2">
        <v>634.70000000000005</v>
      </c>
      <c r="G2390" s="2">
        <v>656.7</v>
      </c>
      <c r="H2390" s="2">
        <v>677.1</v>
      </c>
      <c r="I2390" s="2">
        <v>415.1</v>
      </c>
      <c r="J2390" s="2">
        <v>283.89999999999998</v>
      </c>
      <c r="K2390" s="2">
        <v>283.8</v>
      </c>
      <c r="L2390" s="2">
        <v>285.10000000000002</v>
      </c>
      <c r="M2390" s="2">
        <v>296.60000000000002</v>
      </c>
      <c r="N2390" s="2">
        <v>305.10000000000002</v>
      </c>
      <c r="O2390" s="2">
        <v>316.89999999999998</v>
      </c>
      <c r="P2390" s="2">
        <v>427.5</v>
      </c>
      <c r="Q2390" s="2">
        <v>432.6</v>
      </c>
      <c r="R2390" s="2">
        <v>283.39999999999998</v>
      </c>
      <c r="S2390" s="2" t="s">
        <v>5269</v>
      </c>
      <c r="T2390" s="2">
        <v>283.39999999999998</v>
      </c>
    </row>
    <row r="2391" spans="1:20">
      <c r="A2391" s="2" t="s">
        <v>5200</v>
      </c>
      <c r="B2391" s="2" t="s">
        <v>1866</v>
      </c>
      <c r="C2391" s="2" t="s">
        <v>77</v>
      </c>
      <c r="D2391" s="2" t="s">
        <v>5087</v>
      </c>
      <c r="E2391" s="2">
        <v>367.8</v>
      </c>
      <c r="F2391" s="2">
        <v>360.8</v>
      </c>
      <c r="G2391" s="2">
        <v>384.3</v>
      </c>
      <c r="H2391" s="2">
        <v>406.9</v>
      </c>
      <c r="I2391" s="2">
        <v>136.4</v>
      </c>
      <c r="J2391" s="2">
        <v>6</v>
      </c>
      <c r="K2391" s="2">
        <v>254.7</v>
      </c>
      <c r="L2391" s="2">
        <v>482.6</v>
      </c>
      <c r="M2391" s="2">
        <v>576</v>
      </c>
      <c r="N2391" s="2">
        <v>585.20000000000005</v>
      </c>
      <c r="O2391" s="2">
        <v>597.5</v>
      </c>
      <c r="P2391" s="2">
        <v>679.9</v>
      </c>
      <c r="Q2391" s="2">
        <v>686.8</v>
      </c>
      <c r="R2391" s="2">
        <v>3</v>
      </c>
      <c r="S2391" s="2" t="s">
        <v>5269</v>
      </c>
      <c r="T2391" s="2">
        <v>3</v>
      </c>
    </row>
    <row r="2392" spans="1:20">
      <c r="A2392" s="2" t="s">
        <v>5201</v>
      </c>
      <c r="B2392" s="2" t="s">
        <v>961</v>
      </c>
      <c r="C2392" s="2" t="s">
        <v>77</v>
      </c>
      <c r="D2392" s="2" t="s">
        <v>5087</v>
      </c>
      <c r="E2392" s="2">
        <v>640.1</v>
      </c>
      <c r="F2392" s="2">
        <v>633.79999999999995</v>
      </c>
      <c r="G2392" s="2">
        <v>655.8</v>
      </c>
      <c r="H2392" s="2">
        <v>676.2</v>
      </c>
      <c r="I2392" s="2">
        <v>414.3</v>
      </c>
      <c r="J2392" s="2">
        <v>283.10000000000002</v>
      </c>
      <c r="K2392" s="2">
        <v>283</v>
      </c>
      <c r="L2392" s="2">
        <v>284.5</v>
      </c>
      <c r="M2392" s="2">
        <v>296.89999999999998</v>
      </c>
      <c r="N2392" s="2">
        <v>305.60000000000002</v>
      </c>
      <c r="O2392" s="2">
        <v>317.7</v>
      </c>
      <c r="P2392" s="2">
        <v>428.4</v>
      </c>
      <c r="Q2392" s="2">
        <v>433.5</v>
      </c>
      <c r="R2392" s="2">
        <v>282.60000000000002</v>
      </c>
      <c r="S2392" s="2" t="s">
        <v>5269</v>
      </c>
      <c r="T2392" s="2">
        <v>282.60000000000002</v>
      </c>
    </row>
    <row r="2393" spans="1:20">
      <c r="A2393" s="2" t="s">
        <v>5202</v>
      </c>
      <c r="B2393" s="2" t="s">
        <v>964</v>
      </c>
      <c r="C2393" s="2" t="s">
        <v>77</v>
      </c>
      <c r="D2393" s="2" t="s">
        <v>5087</v>
      </c>
      <c r="E2393" s="2">
        <v>603.79999999999995</v>
      </c>
      <c r="F2393" s="2">
        <v>597.4</v>
      </c>
      <c r="G2393" s="2">
        <v>619.6</v>
      </c>
      <c r="H2393" s="2">
        <v>640.1</v>
      </c>
      <c r="I2393" s="2">
        <v>377.5</v>
      </c>
      <c r="J2393" s="2">
        <v>246.3</v>
      </c>
      <c r="K2393" s="2">
        <v>246.2</v>
      </c>
      <c r="L2393" s="2">
        <v>253.8</v>
      </c>
      <c r="M2393" s="2">
        <v>333.2</v>
      </c>
      <c r="N2393" s="2">
        <v>342.2</v>
      </c>
      <c r="O2393" s="2">
        <v>354.5</v>
      </c>
      <c r="P2393" s="2">
        <v>453.8</v>
      </c>
      <c r="Q2393" s="2">
        <v>459.7</v>
      </c>
      <c r="R2393" s="2"/>
      <c r="S2393" s="2" t="s">
        <v>152</v>
      </c>
      <c r="T2393" s="2">
        <v>246.2</v>
      </c>
    </row>
    <row r="2394" spans="1:20">
      <c r="A2394" s="2" t="s">
        <v>5203</v>
      </c>
      <c r="B2394" s="2" t="s">
        <v>966</v>
      </c>
      <c r="C2394" s="2" t="s">
        <v>77</v>
      </c>
      <c r="D2394" s="2" t="s">
        <v>5087</v>
      </c>
      <c r="E2394" s="2">
        <v>642.79999999999995</v>
      </c>
      <c r="F2394" s="2">
        <v>636.6</v>
      </c>
      <c r="G2394" s="2">
        <v>658.4</v>
      </c>
      <c r="H2394" s="2">
        <v>678.6</v>
      </c>
      <c r="I2394" s="2">
        <v>417.8</v>
      </c>
      <c r="J2394" s="2">
        <v>287</v>
      </c>
      <c r="K2394" s="2">
        <v>286.60000000000002</v>
      </c>
      <c r="L2394" s="2">
        <v>290.89999999999998</v>
      </c>
      <c r="M2394" s="2">
        <v>295</v>
      </c>
      <c r="N2394" s="2">
        <v>303</v>
      </c>
      <c r="O2394" s="2">
        <v>317</v>
      </c>
      <c r="P2394" s="2">
        <v>433.2</v>
      </c>
      <c r="Q2394" s="2">
        <v>438</v>
      </c>
      <c r="R2394" s="2"/>
      <c r="S2394" s="2" t="s">
        <v>152</v>
      </c>
      <c r="T2394" s="2">
        <v>286.60000000000002</v>
      </c>
    </row>
    <row r="2395" spans="1:20">
      <c r="A2395" s="2" t="s">
        <v>5204</v>
      </c>
      <c r="B2395" s="2" t="s">
        <v>975</v>
      </c>
      <c r="C2395" s="2" t="s">
        <v>77</v>
      </c>
      <c r="D2395" s="2" t="s">
        <v>5087</v>
      </c>
      <c r="E2395" s="2">
        <v>647.9</v>
      </c>
      <c r="F2395" s="2">
        <v>641.70000000000005</v>
      </c>
      <c r="G2395" s="2">
        <v>663.6</v>
      </c>
      <c r="H2395" s="2">
        <v>683.7</v>
      </c>
      <c r="I2395" s="2">
        <v>423.2</v>
      </c>
      <c r="J2395" s="2">
        <v>292.39999999999998</v>
      </c>
      <c r="K2395" s="2">
        <v>292</v>
      </c>
      <c r="L2395" s="2">
        <v>296.39999999999998</v>
      </c>
      <c r="M2395" s="2">
        <v>296</v>
      </c>
      <c r="N2395" s="2">
        <v>300.8</v>
      </c>
      <c r="O2395" s="2">
        <v>314.2</v>
      </c>
      <c r="P2395" s="2">
        <v>431.8</v>
      </c>
      <c r="Q2395" s="2">
        <v>436.4</v>
      </c>
      <c r="R2395" s="2"/>
      <c r="S2395" s="2" t="s">
        <v>152</v>
      </c>
      <c r="T2395" s="2">
        <v>292</v>
      </c>
    </row>
    <row r="2396" spans="1:20">
      <c r="A2396" s="2" t="s">
        <v>5205</v>
      </c>
      <c r="B2396" s="2" t="s">
        <v>977</v>
      </c>
      <c r="C2396" s="2" t="s">
        <v>77</v>
      </c>
      <c r="D2396" s="2" t="s">
        <v>5087</v>
      </c>
      <c r="E2396" s="2">
        <v>624.1</v>
      </c>
      <c r="F2396" s="2">
        <v>617.70000000000005</v>
      </c>
      <c r="G2396" s="2">
        <v>639.9</v>
      </c>
      <c r="H2396" s="2">
        <v>660.7</v>
      </c>
      <c r="I2396" s="2">
        <v>396.9</v>
      </c>
      <c r="J2396" s="2">
        <v>265.2</v>
      </c>
      <c r="K2396" s="2">
        <v>266</v>
      </c>
      <c r="L2396" s="2">
        <v>264.60000000000002</v>
      </c>
      <c r="M2396" s="2">
        <v>319.3</v>
      </c>
      <c r="N2396" s="2">
        <v>327.60000000000002</v>
      </c>
      <c r="O2396" s="2">
        <v>337.6</v>
      </c>
      <c r="P2396" s="2">
        <v>431.7</v>
      </c>
      <c r="Q2396" s="2">
        <v>437.6</v>
      </c>
      <c r="R2396" s="2">
        <v>264.60000000000002</v>
      </c>
      <c r="S2396" s="2" t="s">
        <v>156</v>
      </c>
      <c r="T2396" s="2">
        <v>264.60000000000002</v>
      </c>
    </row>
    <row r="2397" spans="1:20">
      <c r="A2397" s="2" t="s">
        <v>5206</v>
      </c>
      <c r="B2397" s="2" t="s">
        <v>1750</v>
      </c>
      <c r="C2397" s="2" t="s">
        <v>77</v>
      </c>
      <c r="D2397" s="2" t="s">
        <v>5087</v>
      </c>
      <c r="E2397" s="2">
        <v>366</v>
      </c>
      <c r="F2397" s="2">
        <v>358.9</v>
      </c>
      <c r="G2397" s="2">
        <v>382.6</v>
      </c>
      <c r="H2397" s="2">
        <v>405.4</v>
      </c>
      <c r="I2397" s="2">
        <v>134.1</v>
      </c>
      <c r="J2397" s="2">
        <v>10.7</v>
      </c>
      <c r="K2397" s="2">
        <v>258.5</v>
      </c>
      <c r="L2397" s="2">
        <v>486</v>
      </c>
      <c r="M2397" s="2">
        <v>579.70000000000005</v>
      </c>
      <c r="N2397" s="2">
        <v>588.79999999999995</v>
      </c>
      <c r="O2397" s="2">
        <v>601.1</v>
      </c>
      <c r="P2397" s="2">
        <v>682.6</v>
      </c>
      <c r="Q2397" s="2">
        <v>689.5</v>
      </c>
      <c r="R2397" s="2">
        <v>5.4</v>
      </c>
      <c r="S2397" s="2" t="s">
        <v>5269</v>
      </c>
      <c r="T2397" s="2">
        <v>5.4</v>
      </c>
    </row>
    <row r="2398" spans="1:20">
      <c r="A2398" s="2" t="s">
        <v>5207</v>
      </c>
      <c r="B2398" s="2" t="s">
        <v>988</v>
      </c>
      <c r="C2398" s="2" t="s">
        <v>77</v>
      </c>
      <c r="D2398" s="2" t="s">
        <v>5087</v>
      </c>
      <c r="E2398" s="2">
        <v>644.6</v>
      </c>
      <c r="F2398" s="2">
        <v>638.29999999999995</v>
      </c>
      <c r="G2398" s="2">
        <v>660.3</v>
      </c>
      <c r="H2398" s="2">
        <v>680.7</v>
      </c>
      <c r="I2398" s="2">
        <v>418.8</v>
      </c>
      <c r="J2398" s="2">
        <v>287.60000000000002</v>
      </c>
      <c r="K2398" s="2">
        <v>287.5</v>
      </c>
      <c r="L2398" s="2">
        <v>288.60000000000002</v>
      </c>
      <c r="M2398" s="2">
        <v>294.10000000000002</v>
      </c>
      <c r="N2398" s="2">
        <v>301.8</v>
      </c>
      <c r="O2398" s="2">
        <v>313.2</v>
      </c>
      <c r="P2398" s="2">
        <v>425.3</v>
      </c>
      <c r="Q2398" s="2">
        <v>430.3</v>
      </c>
      <c r="R2398" s="2">
        <v>287</v>
      </c>
      <c r="S2398" s="2" t="s">
        <v>5269</v>
      </c>
      <c r="T2398" s="2">
        <v>287</v>
      </c>
    </row>
    <row r="2399" spans="1:20">
      <c r="A2399" s="2" t="s">
        <v>5208</v>
      </c>
      <c r="B2399" s="2" t="s">
        <v>989</v>
      </c>
      <c r="C2399" s="2" t="s">
        <v>77</v>
      </c>
      <c r="D2399" s="2" t="s">
        <v>5087</v>
      </c>
      <c r="E2399" s="2">
        <v>653.6</v>
      </c>
      <c r="F2399" s="2">
        <v>647.29999999999995</v>
      </c>
      <c r="G2399" s="2">
        <v>669.3</v>
      </c>
      <c r="H2399" s="2">
        <v>689.8</v>
      </c>
      <c r="I2399" s="2">
        <v>427.5</v>
      </c>
      <c r="J2399" s="2">
        <v>296.2</v>
      </c>
      <c r="K2399" s="2">
        <v>296.2</v>
      </c>
      <c r="L2399" s="2">
        <v>296.39999999999998</v>
      </c>
      <c r="M2399" s="2">
        <v>299.2</v>
      </c>
      <c r="N2399" s="2">
        <v>301.39999999999998</v>
      </c>
      <c r="O2399" s="2">
        <v>305.2</v>
      </c>
      <c r="P2399" s="2">
        <v>417.9</v>
      </c>
      <c r="Q2399" s="2">
        <v>422.6</v>
      </c>
      <c r="R2399" s="2">
        <v>295.60000000000002</v>
      </c>
      <c r="S2399" s="2" t="s">
        <v>5269</v>
      </c>
      <c r="T2399" s="2">
        <v>295.60000000000002</v>
      </c>
    </row>
    <row r="2400" spans="1:20">
      <c r="A2400" s="2" t="s">
        <v>5209</v>
      </c>
      <c r="B2400" s="2" t="s">
        <v>990</v>
      </c>
      <c r="C2400" s="2" t="s">
        <v>77</v>
      </c>
      <c r="D2400" s="2" t="s">
        <v>5087</v>
      </c>
      <c r="E2400" s="2">
        <v>650.20000000000005</v>
      </c>
      <c r="F2400" s="2">
        <v>643.9</v>
      </c>
      <c r="G2400" s="2">
        <v>665.8</v>
      </c>
      <c r="H2400" s="2">
        <v>686.1</v>
      </c>
      <c r="I2400" s="2">
        <v>424.9</v>
      </c>
      <c r="J2400" s="2">
        <v>294</v>
      </c>
      <c r="K2400" s="2">
        <v>293.7</v>
      </c>
      <c r="L2400" s="2">
        <v>296.3</v>
      </c>
      <c r="M2400" s="2">
        <v>293.7</v>
      </c>
      <c r="N2400" s="2">
        <v>295.7</v>
      </c>
      <c r="O2400" s="2">
        <v>309.5</v>
      </c>
      <c r="P2400" s="2">
        <v>426.8</v>
      </c>
      <c r="Q2400" s="2">
        <v>431.4</v>
      </c>
      <c r="R2400" s="2"/>
      <c r="S2400" s="2" t="s">
        <v>152</v>
      </c>
      <c r="T2400" s="2">
        <v>293.7</v>
      </c>
    </row>
    <row r="2401" spans="1:20">
      <c r="A2401" s="2" t="s">
        <v>5210</v>
      </c>
      <c r="B2401" s="2" t="s">
        <v>991</v>
      </c>
      <c r="C2401" s="2" t="s">
        <v>77</v>
      </c>
      <c r="D2401" s="2" t="s">
        <v>5087</v>
      </c>
      <c r="E2401" s="2">
        <v>645.1</v>
      </c>
      <c r="F2401" s="2">
        <v>638.79999999999995</v>
      </c>
      <c r="G2401" s="2">
        <v>660.8</v>
      </c>
      <c r="H2401" s="2">
        <v>681.2</v>
      </c>
      <c r="I2401" s="2">
        <v>419.4</v>
      </c>
      <c r="J2401" s="2">
        <v>288.2</v>
      </c>
      <c r="K2401" s="2">
        <v>288.10000000000002</v>
      </c>
      <c r="L2401" s="2">
        <v>289.5</v>
      </c>
      <c r="M2401" s="2">
        <v>293</v>
      </c>
      <c r="N2401" s="2">
        <v>300.8</v>
      </c>
      <c r="O2401" s="2">
        <v>312.7</v>
      </c>
      <c r="P2401" s="2">
        <v>425.8</v>
      </c>
      <c r="Q2401" s="2">
        <v>430.7</v>
      </c>
      <c r="R2401" s="2">
        <v>287.7</v>
      </c>
      <c r="S2401" s="2" t="s">
        <v>5269</v>
      </c>
      <c r="T2401" s="2">
        <v>287.7</v>
      </c>
    </row>
    <row r="2402" spans="1:20">
      <c r="A2402" s="2" t="s">
        <v>5211</v>
      </c>
      <c r="B2402" s="2" t="s">
        <v>992</v>
      </c>
      <c r="C2402" s="2" t="s">
        <v>77</v>
      </c>
      <c r="D2402" s="2" t="s">
        <v>5087</v>
      </c>
      <c r="E2402" s="2">
        <v>613.70000000000005</v>
      </c>
      <c r="F2402" s="2">
        <v>607.20000000000005</v>
      </c>
      <c r="G2402" s="2">
        <v>629.5</v>
      </c>
      <c r="H2402" s="2">
        <v>650.29999999999995</v>
      </c>
      <c r="I2402" s="2">
        <v>386.5</v>
      </c>
      <c r="J2402" s="2">
        <v>254.8</v>
      </c>
      <c r="K2402" s="2">
        <v>255.6</v>
      </c>
      <c r="L2402" s="2">
        <v>254.1</v>
      </c>
      <c r="M2402" s="2">
        <v>328</v>
      </c>
      <c r="N2402" s="2">
        <v>336.7</v>
      </c>
      <c r="O2402" s="2">
        <v>347.5</v>
      </c>
      <c r="P2402" s="2">
        <v>440.5</v>
      </c>
      <c r="Q2402" s="2">
        <v>446.5</v>
      </c>
      <c r="R2402" s="2">
        <v>254.1</v>
      </c>
      <c r="S2402" s="2" t="s">
        <v>156</v>
      </c>
      <c r="T2402" s="2">
        <v>254.1</v>
      </c>
    </row>
    <row r="2403" spans="1:20">
      <c r="A2403" s="2" t="s">
        <v>5212</v>
      </c>
      <c r="B2403" s="2" t="s">
        <v>995</v>
      </c>
      <c r="C2403" s="2" t="s">
        <v>77</v>
      </c>
      <c r="D2403" s="2" t="s">
        <v>5087</v>
      </c>
      <c r="E2403" s="2">
        <v>648.79999999999995</v>
      </c>
      <c r="F2403" s="2">
        <v>642.5</v>
      </c>
      <c r="G2403" s="2">
        <v>664.4</v>
      </c>
      <c r="H2403" s="2">
        <v>684.7</v>
      </c>
      <c r="I2403" s="2">
        <v>423.6</v>
      </c>
      <c r="J2403" s="2">
        <v>292.60000000000002</v>
      </c>
      <c r="K2403" s="2">
        <v>292.3</v>
      </c>
      <c r="L2403" s="2">
        <v>295.10000000000002</v>
      </c>
      <c r="M2403" s="2">
        <v>292.7</v>
      </c>
      <c r="N2403" s="2">
        <v>296.7</v>
      </c>
      <c r="O2403" s="2">
        <v>310.8</v>
      </c>
      <c r="P2403" s="2">
        <v>427.9</v>
      </c>
      <c r="Q2403" s="2">
        <v>432.5</v>
      </c>
      <c r="R2403" s="2"/>
      <c r="S2403" s="2" t="s">
        <v>152</v>
      </c>
      <c r="T2403" s="2">
        <v>292.3</v>
      </c>
    </row>
    <row r="2404" spans="1:20">
      <c r="A2404" s="2" t="s">
        <v>5213</v>
      </c>
      <c r="B2404" s="2" t="s">
        <v>996</v>
      </c>
      <c r="C2404" s="2" t="s">
        <v>77</v>
      </c>
      <c r="D2404" s="2" t="s">
        <v>5087</v>
      </c>
      <c r="E2404" s="2">
        <v>649</v>
      </c>
      <c r="F2404" s="2">
        <v>642.70000000000005</v>
      </c>
      <c r="G2404" s="2">
        <v>664.8</v>
      </c>
      <c r="H2404" s="2">
        <v>685.2</v>
      </c>
      <c r="I2404" s="2">
        <v>423</v>
      </c>
      <c r="J2404" s="2">
        <v>291.7</v>
      </c>
      <c r="K2404" s="2">
        <v>291.7</v>
      </c>
      <c r="L2404" s="2">
        <v>292</v>
      </c>
      <c r="M2404" s="2">
        <v>296.8</v>
      </c>
      <c r="N2404" s="2">
        <v>301.39999999999998</v>
      </c>
      <c r="O2404" s="2">
        <v>309.3</v>
      </c>
      <c r="P2404" s="2">
        <v>420.5</v>
      </c>
      <c r="Q2404" s="2">
        <v>425.4</v>
      </c>
      <c r="R2404" s="2">
        <v>291.10000000000002</v>
      </c>
      <c r="S2404" s="2" t="s">
        <v>5269</v>
      </c>
      <c r="T2404" s="2">
        <v>291.10000000000002</v>
      </c>
    </row>
    <row r="2405" spans="1:20">
      <c r="A2405" s="2" t="s">
        <v>5214</v>
      </c>
      <c r="B2405" s="2" t="s">
        <v>998</v>
      </c>
      <c r="C2405" s="2" t="s">
        <v>77</v>
      </c>
      <c r="D2405" s="2" t="s">
        <v>5087</v>
      </c>
      <c r="E2405" s="2">
        <v>659.3</v>
      </c>
      <c r="F2405" s="2">
        <v>653.1</v>
      </c>
      <c r="G2405" s="2">
        <v>674.9</v>
      </c>
      <c r="H2405" s="2">
        <v>695.1</v>
      </c>
      <c r="I2405" s="2">
        <v>434.6</v>
      </c>
      <c r="J2405" s="2">
        <v>303.8</v>
      </c>
      <c r="K2405" s="2">
        <v>303.39999999999998</v>
      </c>
      <c r="L2405" s="2">
        <v>307</v>
      </c>
      <c r="M2405" s="2">
        <v>304.5</v>
      </c>
      <c r="N2405" s="2">
        <v>305.10000000000002</v>
      </c>
      <c r="O2405" s="2">
        <v>311.7</v>
      </c>
      <c r="P2405" s="2">
        <v>426.8</v>
      </c>
      <c r="Q2405" s="2">
        <v>431</v>
      </c>
      <c r="R2405" s="2"/>
      <c r="S2405" s="2" t="s">
        <v>152</v>
      </c>
      <c r="T2405" s="2">
        <v>303.39999999999998</v>
      </c>
    </row>
    <row r="2406" spans="1:20">
      <c r="A2406" s="2" t="s">
        <v>5215</v>
      </c>
      <c r="B2406" s="2" t="s">
        <v>999</v>
      </c>
      <c r="C2406" s="2" t="s">
        <v>77</v>
      </c>
      <c r="D2406" s="2" t="s">
        <v>5087</v>
      </c>
      <c r="E2406" s="2">
        <v>659.8</v>
      </c>
      <c r="F2406" s="2">
        <v>653.6</v>
      </c>
      <c r="G2406" s="2">
        <v>675.5</v>
      </c>
      <c r="H2406" s="2">
        <v>695.9</v>
      </c>
      <c r="I2406" s="2">
        <v>434.2</v>
      </c>
      <c r="J2406" s="2">
        <v>303</v>
      </c>
      <c r="K2406" s="2">
        <v>302.89999999999998</v>
      </c>
      <c r="L2406" s="2">
        <v>303.8</v>
      </c>
      <c r="M2406" s="2">
        <v>303</v>
      </c>
      <c r="N2406" s="2">
        <v>303.2</v>
      </c>
      <c r="O2406" s="2">
        <v>302.8</v>
      </c>
      <c r="P2406" s="2">
        <v>418.1</v>
      </c>
      <c r="Q2406" s="2">
        <v>422.5</v>
      </c>
      <c r="R2406" s="2"/>
      <c r="S2406" s="2" t="s">
        <v>167</v>
      </c>
      <c r="T2406" s="2">
        <v>302.8</v>
      </c>
    </row>
    <row r="2407" spans="1:20">
      <c r="A2407" s="2" t="s">
        <v>5216</v>
      </c>
      <c r="B2407" s="2" t="s">
        <v>987</v>
      </c>
      <c r="C2407" s="2" t="s">
        <v>77</v>
      </c>
      <c r="D2407" s="2" t="s">
        <v>5087</v>
      </c>
      <c r="E2407" s="2">
        <v>653.20000000000005</v>
      </c>
      <c r="F2407" s="2">
        <v>646.79999999999995</v>
      </c>
      <c r="G2407" s="2">
        <v>668.9</v>
      </c>
      <c r="H2407" s="2">
        <v>689.4</v>
      </c>
      <c r="I2407" s="2">
        <v>427</v>
      </c>
      <c r="J2407" s="2">
        <v>295.60000000000002</v>
      </c>
      <c r="K2407" s="2">
        <v>295.7</v>
      </c>
      <c r="L2407" s="2">
        <v>295.60000000000002</v>
      </c>
      <c r="M2407" s="2">
        <v>300</v>
      </c>
      <c r="N2407" s="2">
        <v>302.7</v>
      </c>
      <c r="O2407" s="2">
        <v>306.5</v>
      </c>
      <c r="P2407" s="2">
        <v>416.9</v>
      </c>
      <c r="Q2407" s="2">
        <v>421.7</v>
      </c>
      <c r="R2407" s="2">
        <v>295</v>
      </c>
      <c r="S2407" s="2" t="s">
        <v>5269</v>
      </c>
      <c r="T2407" s="2">
        <v>295</v>
      </c>
    </row>
    <row r="2408" spans="1:20">
      <c r="A2408" s="2" t="s">
        <v>5217</v>
      </c>
      <c r="B2408" s="2" t="s">
        <v>1008</v>
      </c>
      <c r="C2408" s="2" t="s">
        <v>77</v>
      </c>
      <c r="D2408" s="2" t="s">
        <v>5087</v>
      </c>
      <c r="E2408" s="2">
        <v>652.1</v>
      </c>
      <c r="F2408" s="2">
        <v>646.1</v>
      </c>
      <c r="G2408" s="2">
        <v>667.5</v>
      </c>
      <c r="H2408" s="2">
        <v>687.1</v>
      </c>
      <c r="I2408" s="2">
        <v>429.6</v>
      </c>
      <c r="J2408" s="2">
        <v>300.10000000000002</v>
      </c>
      <c r="K2408" s="2">
        <v>299.89999999999998</v>
      </c>
      <c r="L2408" s="2">
        <v>312.89999999999998</v>
      </c>
      <c r="M2408" s="2">
        <v>318.60000000000002</v>
      </c>
      <c r="N2408" s="2">
        <v>322.39999999999998</v>
      </c>
      <c r="O2408" s="2">
        <v>333.2</v>
      </c>
      <c r="P2408" s="2">
        <v>449.2</v>
      </c>
      <c r="Q2408" s="2">
        <v>453.2</v>
      </c>
      <c r="R2408" s="2"/>
      <c r="S2408" s="2" t="s">
        <v>152</v>
      </c>
      <c r="T2408" s="2">
        <v>299.89999999999998</v>
      </c>
    </row>
    <row r="2409" spans="1:20">
      <c r="A2409" s="2" t="s">
        <v>5218</v>
      </c>
      <c r="B2409" s="2" t="s">
        <v>1011</v>
      </c>
      <c r="C2409" s="2" t="s">
        <v>77</v>
      </c>
      <c r="D2409" s="2" t="s">
        <v>5087</v>
      </c>
      <c r="E2409" s="2">
        <v>648.70000000000005</v>
      </c>
      <c r="F2409" s="2">
        <v>642.5</v>
      </c>
      <c r="G2409" s="2">
        <v>664.3</v>
      </c>
      <c r="H2409" s="2">
        <v>684.5</v>
      </c>
      <c r="I2409" s="2">
        <v>423.6</v>
      </c>
      <c r="J2409" s="2">
        <v>292.8</v>
      </c>
      <c r="K2409" s="2">
        <v>292.39999999999998</v>
      </c>
      <c r="L2409" s="2">
        <v>295.7</v>
      </c>
      <c r="M2409" s="2">
        <v>293.8</v>
      </c>
      <c r="N2409" s="2">
        <v>298</v>
      </c>
      <c r="O2409" s="2">
        <v>311.8</v>
      </c>
      <c r="P2409" s="2">
        <v>429.2</v>
      </c>
      <c r="Q2409" s="2">
        <v>433.8</v>
      </c>
      <c r="R2409" s="2"/>
      <c r="S2409" s="2" t="s">
        <v>152</v>
      </c>
      <c r="T2409" s="2">
        <v>292.39999999999998</v>
      </c>
    </row>
    <row r="2410" spans="1:20">
      <c r="A2410" s="2" t="s">
        <v>5219</v>
      </c>
      <c r="B2410" s="2" t="s">
        <v>1012</v>
      </c>
      <c r="C2410" s="2" t="s">
        <v>77</v>
      </c>
      <c r="D2410" s="2" t="s">
        <v>5087</v>
      </c>
      <c r="E2410" s="2">
        <v>660.2</v>
      </c>
      <c r="F2410" s="2">
        <v>653.9</v>
      </c>
      <c r="G2410" s="2">
        <v>675.9</v>
      </c>
      <c r="H2410" s="2">
        <v>696.3</v>
      </c>
      <c r="I2410" s="2">
        <v>434.5</v>
      </c>
      <c r="J2410" s="2">
        <v>303.3</v>
      </c>
      <c r="K2410" s="2">
        <v>303.2</v>
      </c>
      <c r="L2410" s="2">
        <v>303.89999999999998</v>
      </c>
      <c r="M2410" s="2">
        <v>303.5</v>
      </c>
      <c r="N2410" s="2">
        <v>303.7</v>
      </c>
      <c r="O2410" s="2">
        <v>302.8</v>
      </c>
      <c r="P2410" s="2">
        <v>417.3</v>
      </c>
      <c r="Q2410" s="2">
        <v>421.7</v>
      </c>
      <c r="R2410" s="2"/>
      <c r="S2410" s="2" t="s">
        <v>167</v>
      </c>
      <c r="T2410" s="2">
        <v>302.8</v>
      </c>
    </row>
    <row r="2411" spans="1:20">
      <c r="A2411" s="2" t="s">
        <v>5220</v>
      </c>
      <c r="B2411" s="2" t="s">
        <v>1013</v>
      </c>
      <c r="C2411" s="2" t="s">
        <v>77</v>
      </c>
      <c r="D2411" s="2" t="s">
        <v>5087</v>
      </c>
      <c r="E2411" s="2">
        <v>646.1</v>
      </c>
      <c r="F2411" s="2">
        <v>639.79999999999995</v>
      </c>
      <c r="G2411" s="2">
        <v>661.8</v>
      </c>
      <c r="H2411" s="2">
        <v>682.1</v>
      </c>
      <c r="I2411" s="2">
        <v>420.5</v>
      </c>
      <c r="J2411" s="2">
        <v>289.3</v>
      </c>
      <c r="K2411" s="2">
        <v>289.10000000000002</v>
      </c>
      <c r="L2411" s="2">
        <v>290.7</v>
      </c>
      <c r="M2411" s="2">
        <v>291.8</v>
      </c>
      <c r="N2411" s="2">
        <v>299.39999999999998</v>
      </c>
      <c r="O2411" s="2">
        <v>311.7</v>
      </c>
      <c r="P2411" s="2">
        <v>425.9</v>
      </c>
      <c r="Q2411" s="2">
        <v>430.7</v>
      </c>
      <c r="R2411" s="2">
        <v>288.8</v>
      </c>
      <c r="S2411" s="2" t="s">
        <v>5269</v>
      </c>
      <c r="T2411" s="2">
        <v>288.8</v>
      </c>
    </row>
    <row r="2412" spans="1:20">
      <c r="A2412" s="2" t="s">
        <v>5221</v>
      </c>
      <c r="B2412" s="2" t="s">
        <v>1021</v>
      </c>
      <c r="C2412" s="2" t="s">
        <v>77</v>
      </c>
      <c r="D2412" s="2" t="s">
        <v>5087</v>
      </c>
      <c r="E2412" s="2">
        <v>651.29999999999995</v>
      </c>
      <c r="F2412" s="2">
        <v>645.1</v>
      </c>
      <c r="G2412" s="2">
        <v>667</v>
      </c>
      <c r="H2412" s="2">
        <v>687.3</v>
      </c>
      <c r="I2412" s="2">
        <v>425.8</v>
      </c>
      <c r="J2412" s="2">
        <v>294.60000000000002</v>
      </c>
      <c r="K2412" s="2">
        <v>294.39999999999998</v>
      </c>
      <c r="L2412" s="2">
        <v>295.89999999999998</v>
      </c>
      <c r="M2412" s="2">
        <v>294.60000000000002</v>
      </c>
      <c r="N2412" s="2">
        <v>295.8</v>
      </c>
      <c r="O2412" s="2">
        <v>306.8</v>
      </c>
      <c r="P2412" s="2">
        <v>423.3</v>
      </c>
      <c r="Q2412" s="2">
        <v>428</v>
      </c>
      <c r="R2412" s="2">
        <v>294.10000000000002</v>
      </c>
      <c r="S2412" s="2" t="s">
        <v>5269</v>
      </c>
      <c r="T2412" s="2">
        <v>294.10000000000002</v>
      </c>
    </row>
    <row r="2413" spans="1:20">
      <c r="A2413" s="2" t="s">
        <v>5222</v>
      </c>
      <c r="B2413" s="2" t="s">
        <v>1022</v>
      </c>
      <c r="C2413" s="2" t="s">
        <v>77</v>
      </c>
      <c r="D2413" s="2" t="s">
        <v>5087</v>
      </c>
      <c r="E2413" s="2">
        <v>486.8</v>
      </c>
      <c r="F2413" s="2">
        <v>480.4</v>
      </c>
      <c r="G2413" s="2">
        <v>502.8</v>
      </c>
      <c r="H2413" s="2">
        <v>523.79999999999995</v>
      </c>
      <c r="I2413" s="2">
        <v>259.89999999999998</v>
      </c>
      <c r="J2413" s="2">
        <v>128.9</v>
      </c>
      <c r="K2413" s="2">
        <v>129.6</v>
      </c>
      <c r="L2413" s="2">
        <v>358.1</v>
      </c>
      <c r="M2413" s="2">
        <v>450.4</v>
      </c>
      <c r="N2413" s="2">
        <v>459.5</v>
      </c>
      <c r="O2413" s="2">
        <v>472.1</v>
      </c>
      <c r="P2413" s="2">
        <v>561.1</v>
      </c>
      <c r="Q2413" s="2">
        <v>567.70000000000005</v>
      </c>
      <c r="R2413" s="2">
        <v>128.5</v>
      </c>
      <c r="S2413" s="2" t="s">
        <v>5269</v>
      </c>
      <c r="T2413" s="2">
        <v>128.5</v>
      </c>
    </row>
    <row r="2414" spans="1:20">
      <c r="A2414" s="2" t="s">
        <v>5223</v>
      </c>
      <c r="B2414" s="2" t="s">
        <v>1045</v>
      </c>
      <c r="C2414" s="2" t="s">
        <v>77</v>
      </c>
      <c r="D2414" s="2" t="s">
        <v>5087</v>
      </c>
      <c r="E2414" s="2">
        <v>646.6</v>
      </c>
      <c r="F2414" s="2">
        <v>640.4</v>
      </c>
      <c r="G2414" s="2">
        <v>662.3</v>
      </c>
      <c r="H2414" s="2">
        <v>682.7</v>
      </c>
      <c r="I2414" s="2">
        <v>421.1</v>
      </c>
      <c r="J2414" s="2">
        <v>290</v>
      </c>
      <c r="K2414" s="2">
        <v>289.8</v>
      </c>
      <c r="L2414" s="2">
        <v>291.8</v>
      </c>
      <c r="M2414" s="2">
        <v>290.5</v>
      </c>
      <c r="N2414" s="2">
        <v>298.39999999999998</v>
      </c>
      <c r="O2414" s="2">
        <v>311.39999999999998</v>
      </c>
      <c r="P2414" s="2">
        <v>426.5</v>
      </c>
      <c r="Q2414" s="2">
        <v>431.3</v>
      </c>
      <c r="R2414" s="2"/>
      <c r="S2414" s="2" t="s">
        <v>152</v>
      </c>
      <c r="T2414" s="2">
        <v>289.8</v>
      </c>
    </row>
    <row r="2415" spans="1:20">
      <c r="A2415" s="2" t="s">
        <v>5224</v>
      </c>
      <c r="B2415" s="2" t="s">
        <v>1023</v>
      </c>
      <c r="C2415" s="2" t="s">
        <v>77</v>
      </c>
      <c r="D2415" s="2" t="s">
        <v>5087</v>
      </c>
      <c r="E2415" s="2">
        <v>647.4</v>
      </c>
      <c r="F2415" s="2">
        <v>641.1</v>
      </c>
      <c r="G2415" s="2">
        <v>663.1</v>
      </c>
      <c r="H2415" s="2">
        <v>683.4</v>
      </c>
      <c r="I2415" s="2">
        <v>421.9</v>
      </c>
      <c r="J2415" s="2">
        <v>290.8</v>
      </c>
      <c r="K2415" s="2">
        <v>290.60000000000002</v>
      </c>
      <c r="L2415" s="2">
        <v>292.39999999999998</v>
      </c>
      <c r="M2415" s="2">
        <v>291</v>
      </c>
      <c r="N2415" s="2">
        <v>297.7</v>
      </c>
      <c r="O2415" s="2">
        <v>310.7</v>
      </c>
      <c r="P2415" s="2">
        <v>426</v>
      </c>
      <c r="Q2415" s="2">
        <v>430.8</v>
      </c>
      <c r="R2415" s="2">
        <v>290.2</v>
      </c>
      <c r="S2415" s="2" t="s">
        <v>5269</v>
      </c>
      <c r="T2415" s="2">
        <v>290.2</v>
      </c>
    </row>
    <row r="2416" spans="1:20">
      <c r="A2416" s="2" t="s">
        <v>5225</v>
      </c>
      <c r="B2416" s="2" t="s">
        <v>1024</v>
      </c>
      <c r="C2416" s="2" t="s">
        <v>77</v>
      </c>
      <c r="D2416" s="2" t="s">
        <v>5087</v>
      </c>
      <c r="E2416" s="2">
        <v>485.8</v>
      </c>
      <c r="F2416" s="2">
        <v>479.3</v>
      </c>
      <c r="G2416" s="2">
        <v>501.7</v>
      </c>
      <c r="H2416" s="2">
        <v>522.70000000000005</v>
      </c>
      <c r="I2416" s="2">
        <v>259</v>
      </c>
      <c r="J2416" s="2">
        <v>128.1</v>
      </c>
      <c r="K2416" s="2">
        <v>129.6</v>
      </c>
      <c r="L2416" s="2">
        <v>359.1</v>
      </c>
      <c r="M2416" s="2">
        <v>451.3</v>
      </c>
      <c r="N2416" s="2">
        <v>460.4</v>
      </c>
      <c r="O2416" s="2">
        <v>473</v>
      </c>
      <c r="P2416" s="2">
        <v>562.20000000000005</v>
      </c>
      <c r="Q2416" s="2">
        <v>568.79999999999995</v>
      </c>
      <c r="R2416" s="2">
        <v>127.7</v>
      </c>
      <c r="S2416" s="2" t="s">
        <v>5269</v>
      </c>
      <c r="T2416" s="2">
        <v>127.7</v>
      </c>
    </row>
    <row r="2417" spans="1:20">
      <c r="A2417" s="2" t="s">
        <v>5226</v>
      </c>
      <c r="B2417" s="2" t="s">
        <v>1033</v>
      </c>
      <c r="C2417" s="2" t="s">
        <v>77</v>
      </c>
      <c r="D2417" s="2" t="s">
        <v>5087</v>
      </c>
      <c r="E2417" s="2">
        <v>605.20000000000005</v>
      </c>
      <c r="F2417" s="2">
        <v>598.9</v>
      </c>
      <c r="G2417" s="2">
        <v>621.1</v>
      </c>
      <c r="H2417" s="2">
        <v>641.6</v>
      </c>
      <c r="I2417" s="2">
        <v>378.9</v>
      </c>
      <c r="J2417" s="2">
        <v>247.6</v>
      </c>
      <c r="K2417" s="2">
        <v>247.6</v>
      </c>
      <c r="L2417" s="2">
        <v>253.2</v>
      </c>
      <c r="M2417" s="2">
        <v>332</v>
      </c>
      <c r="N2417" s="2">
        <v>341.1</v>
      </c>
      <c r="O2417" s="2">
        <v>353.2</v>
      </c>
      <c r="P2417" s="2">
        <v>452</v>
      </c>
      <c r="Q2417" s="2">
        <v>457.9</v>
      </c>
      <c r="R2417" s="2"/>
      <c r="S2417" s="2" t="s">
        <v>147</v>
      </c>
      <c r="T2417" s="2">
        <v>247.6</v>
      </c>
    </row>
    <row r="2418" spans="1:20">
      <c r="A2418" s="2" t="s">
        <v>5227</v>
      </c>
      <c r="B2418" s="2" t="s">
        <v>1037</v>
      </c>
      <c r="C2418" s="2" t="s">
        <v>77</v>
      </c>
      <c r="D2418" s="2" t="s">
        <v>5087</v>
      </c>
      <c r="E2418" s="2">
        <v>605.20000000000005</v>
      </c>
      <c r="F2418" s="2">
        <v>598.9</v>
      </c>
      <c r="G2418" s="2">
        <v>621</v>
      </c>
      <c r="H2418" s="2">
        <v>641.6</v>
      </c>
      <c r="I2418" s="2">
        <v>379</v>
      </c>
      <c r="J2418" s="2">
        <v>247.7</v>
      </c>
      <c r="K2418" s="2">
        <v>247.7</v>
      </c>
      <c r="L2418" s="2">
        <v>254.1</v>
      </c>
      <c r="M2418" s="2">
        <v>331.8</v>
      </c>
      <c r="N2418" s="2">
        <v>340.9</v>
      </c>
      <c r="O2418" s="2">
        <v>353.1</v>
      </c>
      <c r="P2418" s="2">
        <v>452.5</v>
      </c>
      <c r="Q2418" s="2">
        <v>458.3</v>
      </c>
      <c r="R2418" s="2"/>
      <c r="S2418" s="2" t="s">
        <v>147</v>
      </c>
      <c r="T2418" s="2">
        <v>247.7</v>
      </c>
    </row>
    <row r="2419" spans="1:20">
      <c r="A2419" s="2" t="s">
        <v>5228</v>
      </c>
      <c r="B2419" s="2" t="s">
        <v>1041</v>
      </c>
      <c r="C2419" s="2" t="s">
        <v>77</v>
      </c>
      <c r="D2419" s="2" t="s">
        <v>5087</v>
      </c>
      <c r="E2419" s="2">
        <v>644.29999999999995</v>
      </c>
      <c r="F2419" s="2">
        <v>638.1</v>
      </c>
      <c r="G2419" s="2">
        <v>660</v>
      </c>
      <c r="H2419" s="2">
        <v>680.2</v>
      </c>
      <c r="I2419" s="2">
        <v>419.4</v>
      </c>
      <c r="J2419" s="2">
        <v>288.60000000000002</v>
      </c>
      <c r="K2419" s="2">
        <v>288.2</v>
      </c>
      <c r="L2419" s="2">
        <v>292.39999999999998</v>
      </c>
      <c r="M2419" s="2">
        <v>294.39999999999998</v>
      </c>
      <c r="N2419" s="2">
        <v>301.8</v>
      </c>
      <c r="O2419" s="2">
        <v>315.8</v>
      </c>
      <c r="P2419" s="2">
        <v>432.5</v>
      </c>
      <c r="Q2419" s="2">
        <v>437.2</v>
      </c>
      <c r="R2419" s="2"/>
      <c r="S2419" s="2" t="s">
        <v>152</v>
      </c>
      <c r="T2419" s="2">
        <v>288.2</v>
      </c>
    </row>
    <row r="2420" spans="1:20">
      <c r="A2420" s="2" t="s">
        <v>5229</v>
      </c>
      <c r="B2420" s="2" t="s">
        <v>1051</v>
      </c>
      <c r="C2420" s="2" t="s">
        <v>77</v>
      </c>
      <c r="D2420" s="2" t="s">
        <v>5087</v>
      </c>
      <c r="E2420" s="2">
        <v>603.29999999999995</v>
      </c>
      <c r="F2420" s="2">
        <v>597</v>
      </c>
      <c r="G2420" s="2">
        <v>619.1</v>
      </c>
      <c r="H2420" s="2">
        <v>639.70000000000005</v>
      </c>
      <c r="I2420" s="2">
        <v>377.1</v>
      </c>
      <c r="J2420" s="2">
        <v>245.8</v>
      </c>
      <c r="K2420" s="2">
        <v>245.8</v>
      </c>
      <c r="L2420" s="2">
        <v>253.7</v>
      </c>
      <c r="M2420" s="2">
        <v>333.6</v>
      </c>
      <c r="N2420" s="2">
        <v>342.7</v>
      </c>
      <c r="O2420" s="2">
        <v>355</v>
      </c>
      <c r="P2420" s="2">
        <v>454.1</v>
      </c>
      <c r="Q2420" s="2">
        <v>460</v>
      </c>
      <c r="R2420" s="2"/>
      <c r="S2420" s="2" t="s">
        <v>147</v>
      </c>
      <c r="T2420" s="2">
        <v>245.8</v>
      </c>
    </row>
    <row r="2421" spans="1:20">
      <c r="A2421" s="2" t="s">
        <v>5230</v>
      </c>
      <c r="B2421" s="2" t="s">
        <v>1052</v>
      </c>
      <c r="C2421" s="2" t="s">
        <v>77</v>
      </c>
      <c r="D2421" s="2" t="s">
        <v>5087</v>
      </c>
      <c r="E2421" s="2">
        <v>650.6</v>
      </c>
      <c r="F2421" s="2">
        <v>644.20000000000005</v>
      </c>
      <c r="G2421" s="2">
        <v>666.4</v>
      </c>
      <c r="H2421" s="2">
        <v>686.9</v>
      </c>
      <c r="I2421" s="2">
        <v>424.1</v>
      </c>
      <c r="J2421" s="2">
        <v>292.60000000000002</v>
      </c>
      <c r="K2421" s="2">
        <v>292.89999999999998</v>
      </c>
      <c r="L2421" s="2">
        <v>292.10000000000002</v>
      </c>
      <c r="M2421" s="2">
        <v>302.2</v>
      </c>
      <c r="N2421" s="2">
        <v>306.39999999999998</v>
      </c>
      <c r="O2421" s="2">
        <v>311.2</v>
      </c>
      <c r="P2421" s="2">
        <v>415.7</v>
      </c>
      <c r="Q2421" s="2">
        <v>420.7</v>
      </c>
      <c r="R2421" s="2">
        <v>292</v>
      </c>
      <c r="S2421" s="2" t="s">
        <v>5269</v>
      </c>
      <c r="T2421" s="2">
        <v>292</v>
      </c>
    </row>
    <row r="2422" spans="1:20">
      <c r="A2422" s="2" t="s">
        <v>5231</v>
      </c>
      <c r="B2422" s="2" t="s">
        <v>1061</v>
      </c>
      <c r="C2422" s="2" t="s">
        <v>77</v>
      </c>
      <c r="D2422" s="2" t="s">
        <v>5087</v>
      </c>
      <c r="E2422" s="2">
        <v>615.1</v>
      </c>
      <c r="F2422" s="2">
        <v>608.70000000000005</v>
      </c>
      <c r="G2422" s="2">
        <v>631</v>
      </c>
      <c r="H2422" s="2">
        <v>651.70000000000005</v>
      </c>
      <c r="I2422" s="2">
        <v>388.1</v>
      </c>
      <c r="J2422" s="2">
        <v>256.5</v>
      </c>
      <c r="K2422" s="2">
        <v>257.10000000000002</v>
      </c>
      <c r="L2422" s="2">
        <v>255.9</v>
      </c>
      <c r="M2422" s="2">
        <v>325.8</v>
      </c>
      <c r="N2422" s="2">
        <v>334.5</v>
      </c>
      <c r="O2422" s="2">
        <v>345.4</v>
      </c>
      <c r="P2422" s="2">
        <v>440</v>
      </c>
      <c r="Q2422" s="2">
        <v>446</v>
      </c>
      <c r="R2422" s="2">
        <v>255.8</v>
      </c>
      <c r="S2422" s="2" t="s">
        <v>5269</v>
      </c>
      <c r="T2422" s="2">
        <v>255.8</v>
      </c>
    </row>
    <row r="2423" spans="1:20">
      <c r="A2423" s="2" t="s">
        <v>5232</v>
      </c>
      <c r="B2423" s="2" t="s">
        <v>1829</v>
      </c>
      <c r="C2423" s="2" t="s">
        <v>77</v>
      </c>
      <c r="D2423" s="2" t="s">
        <v>5087</v>
      </c>
      <c r="E2423" s="2">
        <v>376.8</v>
      </c>
      <c r="F2423" s="2">
        <v>369.2</v>
      </c>
      <c r="G2423" s="2">
        <v>393.5</v>
      </c>
      <c r="H2423" s="2">
        <v>417.2</v>
      </c>
      <c r="I2423" s="2">
        <v>146.19999999999999</v>
      </c>
      <c r="J2423" s="2">
        <v>38.299999999999997</v>
      </c>
      <c r="K2423" s="2">
        <v>266.10000000000002</v>
      </c>
      <c r="L2423" s="2">
        <v>488.8</v>
      </c>
      <c r="M2423" s="2">
        <v>583.79999999999995</v>
      </c>
      <c r="N2423" s="2">
        <v>592.9</v>
      </c>
      <c r="O2423" s="2">
        <v>604.70000000000005</v>
      </c>
      <c r="P2423" s="2">
        <v>680.4</v>
      </c>
      <c r="Q2423" s="2">
        <v>687.4</v>
      </c>
      <c r="R2423" s="2">
        <v>33.4</v>
      </c>
      <c r="S2423" s="2" t="s">
        <v>5269</v>
      </c>
      <c r="T2423" s="2">
        <v>33.4</v>
      </c>
    </row>
    <row r="2424" spans="1:20">
      <c r="A2424" s="2" t="s">
        <v>5233</v>
      </c>
      <c r="B2424" s="2" t="s">
        <v>1863</v>
      </c>
      <c r="C2424" s="2" t="s">
        <v>77</v>
      </c>
      <c r="D2424" s="2" t="s">
        <v>5087</v>
      </c>
      <c r="E2424" s="2">
        <v>363.5</v>
      </c>
      <c r="F2424" s="2">
        <v>356.3</v>
      </c>
      <c r="G2424" s="2">
        <v>380</v>
      </c>
      <c r="H2424" s="2">
        <v>402.8</v>
      </c>
      <c r="I2424" s="2">
        <v>131.6</v>
      </c>
      <c r="J2424" s="2">
        <v>10.4</v>
      </c>
      <c r="K2424" s="2">
        <v>260.39999999999998</v>
      </c>
      <c r="L2424" s="2">
        <v>488.1</v>
      </c>
      <c r="M2424" s="2">
        <v>581.70000000000005</v>
      </c>
      <c r="N2424" s="2">
        <v>590.79999999999995</v>
      </c>
      <c r="O2424" s="2">
        <v>603.1</v>
      </c>
      <c r="P2424" s="2">
        <v>685</v>
      </c>
      <c r="Q2424" s="2">
        <v>691.9</v>
      </c>
      <c r="R2424" s="2">
        <v>4.5999999999999996</v>
      </c>
      <c r="S2424" s="2" t="s">
        <v>5269</v>
      </c>
      <c r="T2424" s="2">
        <v>4.5999999999999996</v>
      </c>
    </row>
    <row r="2425" spans="1:20">
      <c r="A2425" s="2" t="s">
        <v>5234</v>
      </c>
      <c r="B2425" s="2" t="s">
        <v>1872</v>
      </c>
      <c r="C2425" s="2" t="s">
        <v>77</v>
      </c>
      <c r="D2425" s="2" t="s">
        <v>5087</v>
      </c>
      <c r="E2425" s="2">
        <v>366.2</v>
      </c>
      <c r="F2425" s="2">
        <v>359.1</v>
      </c>
      <c r="G2425" s="2">
        <v>382.6</v>
      </c>
      <c r="H2425" s="2">
        <v>405.2</v>
      </c>
      <c r="I2425" s="2">
        <v>134.69999999999999</v>
      </c>
      <c r="J2425" s="2">
        <v>5.3</v>
      </c>
      <c r="K2425" s="2">
        <v>256</v>
      </c>
      <c r="L2425" s="2">
        <v>484</v>
      </c>
      <c r="M2425" s="2">
        <v>577.5</v>
      </c>
      <c r="N2425" s="2">
        <v>586.6</v>
      </c>
      <c r="O2425" s="2">
        <v>599</v>
      </c>
      <c r="P2425" s="2">
        <v>681.5</v>
      </c>
      <c r="Q2425" s="2">
        <v>688.4</v>
      </c>
      <c r="R2425" s="2">
        <v>1.3</v>
      </c>
      <c r="S2425" s="2" t="s">
        <v>5269</v>
      </c>
      <c r="T2425" s="2">
        <v>1.3</v>
      </c>
    </row>
    <row r="2426" spans="1:20">
      <c r="A2426" s="2" t="s">
        <v>5235</v>
      </c>
      <c r="B2426" s="2" t="s">
        <v>1874</v>
      </c>
      <c r="C2426" s="2" t="s">
        <v>77</v>
      </c>
      <c r="D2426" s="2" t="s">
        <v>5087</v>
      </c>
      <c r="E2426" s="2">
        <v>365.1</v>
      </c>
      <c r="F2426" s="2">
        <v>358</v>
      </c>
      <c r="G2426" s="2">
        <v>381.6</v>
      </c>
      <c r="H2426" s="2">
        <v>404.2</v>
      </c>
      <c r="I2426" s="2">
        <v>133.69999999999999</v>
      </c>
      <c r="J2426" s="2">
        <v>5.7</v>
      </c>
      <c r="K2426" s="2">
        <v>257</v>
      </c>
      <c r="L2426" s="2">
        <v>485.1</v>
      </c>
      <c r="M2426" s="2">
        <v>578.5</v>
      </c>
      <c r="N2426" s="2">
        <v>587.6</v>
      </c>
      <c r="O2426" s="2">
        <v>600</v>
      </c>
      <c r="P2426" s="2">
        <v>682.6</v>
      </c>
      <c r="Q2426" s="2">
        <v>689.5</v>
      </c>
      <c r="R2426" s="2">
        <v>0.2</v>
      </c>
      <c r="S2426" s="2" t="s">
        <v>5269</v>
      </c>
      <c r="T2426" s="2">
        <v>0.2</v>
      </c>
    </row>
    <row r="2427" spans="1:20">
      <c r="A2427" s="2" t="s">
        <v>5236</v>
      </c>
      <c r="B2427" s="2" t="s">
        <v>1092</v>
      </c>
      <c r="C2427" s="2" t="s">
        <v>77</v>
      </c>
      <c r="D2427" s="2" t="s">
        <v>5087</v>
      </c>
      <c r="E2427" s="2">
        <v>473.7</v>
      </c>
      <c r="F2427" s="2">
        <v>467</v>
      </c>
      <c r="G2427" s="2">
        <v>489.8</v>
      </c>
      <c r="H2427" s="2">
        <v>511.2</v>
      </c>
      <c r="I2427" s="2">
        <v>245.2</v>
      </c>
      <c r="J2427" s="2">
        <v>113.4</v>
      </c>
      <c r="K2427" s="2">
        <v>147.4</v>
      </c>
      <c r="L2427" s="2">
        <v>372.5</v>
      </c>
      <c r="M2427" s="2">
        <v>466</v>
      </c>
      <c r="N2427" s="2">
        <v>475.1</v>
      </c>
      <c r="O2427" s="2">
        <v>487.4</v>
      </c>
      <c r="P2427" s="2">
        <v>572.79999999999995</v>
      </c>
      <c r="Q2427" s="2">
        <v>579.5</v>
      </c>
      <c r="R2427" s="2">
        <v>112.8</v>
      </c>
      <c r="S2427" s="2" t="s">
        <v>5269</v>
      </c>
      <c r="T2427" s="2">
        <v>112.8</v>
      </c>
    </row>
    <row r="2428" spans="1:20">
      <c r="A2428" s="2" t="s">
        <v>5237</v>
      </c>
      <c r="B2428" s="2" t="s">
        <v>1883</v>
      </c>
      <c r="C2428" s="2" t="s">
        <v>77</v>
      </c>
      <c r="D2428" s="2" t="s">
        <v>5087</v>
      </c>
      <c r="E2428" s="2">
        <v>367.5</v>
      </c>
      <c r="F2428" s="2">
        <v>360.4</v>
      </c>
      <c r="G2428" s="2">
        <v>384</v>
      </c>
      <c r="H2428" s="2">
        <v>406.6</v>
      </c>
      <c r="I2428" s="2">
        <v>136.1</v>
      </c>
      <c r="J2428" s="2">
        <v>5.4</v>
      </c>
      <c r="K2428" s="2">
        <v>254.8</v>
      </c>
      <c r="L2428" s="2">
        <v>482.7</v>
      </c>
      <c r="M2428" s="2">
        <v>576.20000000000005</v>
      </c>
      <c r="N2428" s="2">
        <v>585.29999999999995</v>
      </c>
      <c r="O2428" s="2">
        <v>597.70000000000005</v>
      </c>
      <c r="P2428" s="2">
        <v>680.2</v>
      </c>
      <c r="Q2428" s="2">
        <v>687.1</v>
      </c>
      <c r="R2428" s="2">
        <v>2.6</v>
      </c>
      <c r="S2428" s="2" t="s">
        <v>5269</v>
      </c>
      <c r="T2428" s="2">
        <v>2.6</v>
      </c>
    </row>
    <row r="2429" spans="1:20">
      <c r="A2429" s="2" t="s">
        <v>5238</v>
      </c>
      <c r="B2429" s="2" t="s">
        <v>1886</v>
      </c>
      <c r="C2429" s="2" t="s">
        <v>77</v>
      </c>
      <c r="D2429" s="2" t="s">
        <v>5087</v>
      </c>
      <c r="E2429" s="2">
        <v>366.8</v>
      </c>
      <c r="F2429" s="2">
        <v>359.8</v>
      </c>
      <c r="G2429" s="2">
        <v>383.3</v>
      </c>
      <c r="H2429" s="2">
        <v>405.8</v>
      </c>
      <c r="I2429" s="2">
        <v>135.5</v>
      </c>
      <c r="J2429" s="2">
        <v>4.4000000000000004</v>
      </c>
      <c r="K2429" s="2">
        <v>255.1</v>
      </c>
      <c r="L2429" s="2">
        <v>483.1</v>
      </c>
      <c r="M2429" s="2">
        <v>576.5</v>
      </c>
      <c r="N2429" s="2">
        <v>585.70000000000005</v>
      </c>
      <c r="O2429" s="2">
        <v>598</v>
      </c>
      <c r="P2429" s="2">
        <v>680.7</v>
      </c>
      <c r="Q2429" s="2">
        <v>687.6</v>
      </c>
      <c r="R2429" s="2">
        <v>2.2000000000000002</v>
      </c>
      <c r="S2429" s="2" t="s">
        <v>5269</v>
      </c>
      <c r="T2429" s="2">
        <v>2.2000000000000002</v>
      </c>
    </row>
    <row r="2430" spans="1:20">
      <c r="A2430" s="2" t="s">
        <v>5239</v>
      </c>
      <c r="B2430" s="2" t="s">
        <v>1069</v>
      </c>
      <c r="C2430" s="2" t="s">
        <v>77</v>
      </c>
      <c r="D2430" s="2" t="s">
        <v>5087</v>
      </c>
      <c r="E2430" s="2">
        <v>484.8</v>
      </c>
      <c r="F2430" s="2">
        <v>478.4</v>
      </c>
      <c r="G2430" s="2">
        <v>500.6</v>
      </c>
      <c r="H2430" s="2">
        <v>521.4</v>
      </c>
      <c r="I2430" s="2">
        <v>258.7</v>
      </c>
      <c r="J2430" s="2">
        <v>128.4</v>
      </c>
      <c r="K2430" s="2">
        <v>134</v>
      </c>
      <c r="L2430" s="2">
        <v>360.2</v>
      </c>
      <c r="M2430" s="2">
        <v>451.6</v>
      </c>
      <c r="N2430" s="2">
        <v>460.7</v>
      </c>
      <c r="O2430" s="2">
        <v>473.4</v>
      </c>
      <c r="P2430" s="2">
        <v>564.20000000000005</v>
      </c>
      <c r="Q2430" s="2">
        <v>570.79999999999995</v>
      </c>
      <c r="R2430" s="2"/>
      <c r="S2430" s="2" t="s">
        <v>147</v>
      </c>
      <c r="T2430" s="2">
        <v>128.4</v>
      </c>
    </row>
    <row r="2431" spans="1:20">
      <c r="A2431" s="2" t="s">
        <v>5240</v>
      </c>
      <c r="B2431" s="2" t="s">
        <v>1891</v>
      </c>
      <c r="C2431" s="2" t="s">
        <v>77</v>
      </c>
      <c r="D2431" s="2" t="s">
        <v>5087</v>
      </c>
      <c r="E2431" s="2">
        <v>368.2</v>
      </c>
      <c r="F2431" s="2">
        <v>361.1</v>
      </c>
      <c r="G2431" s="2">
        <v>384.7</v>
      </c>
      <c r="H2431" s="2">
        <v>407.2</v>
      </c>
      <c r="I2431" s="2">
        <v>136.80000000000001</v>
      </c>
      <c r="J2431" s="2">
        <v>5.2</v>
      </c>
      <c r="K2431" s="2">
        <v>253.8</v>
      </c>
      <c r="L2431" s="2">
        <v>481.8</v>
      </c>
      <c r="M2431" s="2">
        <v>575.29999999999995</v>
      </c>
      <c r="N2431" s="2">
        <v>584.4</v>
      </c>
      <c r="O2431" s="2">
        <v>596.79999999999995</v>
      </c>
      <c r="P2431" s="2">
        <v>679.4</v>
      </c>
      <c r="Q2431" s="2">
        <v>686.2</v>
      </c>
      <c r="R2431" s="2">
        <v>3.4</v>
      </c>
      <c r="S2431" s="2" t="s">
        <v>5269</v>
      </c>
      <c r="T2431" s="2">
        <v>3.4</v>
      </c>
    </row>
    <row r="2432" spans="1:20">
      <c r="A2432" s="2" t="s">
        <v>5241</v>
      </c>
      <c r="B2432" s="2" t="s">
        <v>1098</v>
      </c>
      <c r="C2432" s="2" t="s">
        <v>77</v>
      </c>
      <c r="D2432" s="2" t="s">
        <v>5087</v>
      </c>
      <c r="E2432" s="2">
        <v>649.6</v>
      </c>
      <c r="F2432" s="2">
        <v>643.29999999999995</v>
      </c>
      <c r="G2432" s="2">
        <v>665.3</v>
      </c>
      <c r="H2432" s="2">
        <v>685.6</v>
      </c>
      <c r="I2432" s="2">
        <v>424.1</v>
      </c>
      <c r="J2432" s="2">
        <v>293</v>
      </c>
      <c r="K2432" s="2">
        <v>292.8</v>
      </c>
      <c r="L2432" s="2">
        <v>294.60000000000002</v>
      </c>
      <c r="M2432" s="2">
        <v>292.7</v>
      </c>
      <c r="N2432" s="2">
        <v>295.60000000000002</v>
      </c>
      <c r="O2432" s="2">
        <v>308.7</v>
      </c>
      <c r="P2432" s="2">
        <v>425</v>
      </c>
      <c r="Q2432" s="2">
        <v>429.6</v>
      </c>
      <c r="R2432" s="2">
        <v>292.5</v>
      </c>
      <c r="S2432" s="2" t="s">
        <v>5269</v>
      </c>
      <c r="T2432" s="2">
        <v>292.5</v>
      </c>
    </row>
    <row r="2433" spans="1:20">
      <c r="A2433" s="2" t="s">
        <v>5242</v>
      </c>
      <c r="B2433" s="2" t="s">
        <v>1893</v>
      </c>
      <c r="C2433" s="2" t="s">
        <v>77</v>
      </c>
      <c r="D2433" s="2" t="s">
        <v>5087</v>
      </c>
      <c r="E2433" s="2">
        <v>365.1</v>
      </c>
      <c r="F2433" s="2">
        <v>358</v>
      </c>
      <c r="G2433" s="2">
        <v>381.6</v>
      </c>
      <c r="H2433" s="2">
        <v>404.2</v>
      </c>
      <c r="I2433" s="2">
        <v>133.69999999999999</v>
      </c>
      <c r="J2433" s="2">
        <v>5.4</v>
      </c>
      <c r="K2433" s="2">
        <v>256.89999999999998</v>
      </c>
      <c r="L2433" s="2">
        <v>485</v>
      </c>
      <c r="M2433" s="2">
        <v>578.4</v>
      </c>
      <c r="N2433" s="2">
        <v>587.5</v>
      </c>
      <c r="O2433" s="2">
        <v>599.9</v>
      </c>
      <c r="P2433" s="2">
        <v>682.5</v>
      </c>
      <c r="Q2433" s="2">
        <v>689.4</v>
      </c>
      <c r="R2433" s="2">
        <v>0.4</v>
      </c>
      <c r="S2433" s="2" t="s">
        <v>5269</v>
      </c>
      <c r="T2433" s="2">
        <v>0.4</v>
      </c>
    </row>
    <row r="2434" spans="1:20">
      <c r="A2434" s="2" t="s">
        <v>5243</v>
      </c>
      <c r="B2434" s="2" t="s">
        <v>1099</v>
      </c>
      <c r="C2434" s="2" t="s">
        <v>77</v>
      </c>
      <c r="D2434" s="2" t="s">
        <v>5087</v>
      </c>
      <c r="E2434" s="2">
        <v>654.20000000000005</v>
      </c>
      <c r="F2434" s="2">
        <v>647.9</v>
      </c>
      <c r="G2434" s="2">
        <v>669.9</v>
      </c>
      <c r="H2434" s="2">
        <v>690.3</v>
      </c>
      <c r="I2434" s="2">
        <v>428.3</v>
      </c>
      <c r="J2434" s="2">
        <v>297.10000000000002</v>
      </c>
      <c r="K2434" s="2">
        <v>297</v>
      </c>
      <c r="L2434" s="2">
        <v>297.5</v>
      </c>
      <c r="M2434" s="2">
        <v>298.60000000000002</v>
      </c>
      <c r="N2434" s="2">
        <v>300.10000000000002</v>
      </c>
      <c r="O2434" s="2">
        <v>303.8</v>
      </c>
      <c r="P2434" s="2">
        <v>418.9</v>
      </c>
      <c r="Q2434" s="2">
        <v>423.5</v>
      </c>
      <c r="R2434" s="2"/>
      <c r="S2434" s="2" t="s">
        <v>152</v>
      </c>
      <c r="T2434" s="2">
        <v>297</v>
      </c>
    </row>
    <row r="2435" spans="1:20">
      <c r="A2435" s="2" t="s">
        <v>5244</v>
      </c>
      <c r="B2435" s="2" t="s">
        <v>1898</v>
      </c>
      <c r="C2435" s="2" t="s">
        <v>77</v>
      </c>
      <c r="D2435" s="2" t="s">
        <v>5087</v>
      </c>
      <c r="E2435" s="2">
        <v>359.1</v>
      </c>
      <c r="F2435" s="2">
        <v>351.9</v>
      </c>
      <c r="G2435" s="2">
        <v>375.7</v>
      </c>
      <c r="H2435" s="2">
        <v>398.8</v>
      </c>
      <c r="I2435" s="2">
        <v>127</v>
      </c>
      <c r="J2435" s="2">
        <v>18.3</v>
      </c>
      <c r="K2435" s="2">
        <v>267.5</v>
      </c>
      <c r="L2435" s="2">
        <v>494.6</v>
      </c>
      <c r="M2435" s="2">
        <v>588.5</v>
      </c>
      <c r="N2435" s="2">
        <v>597.6</v>
      </c>
      <c r="O2435" s="2">
        <v>609.79999999999995</v>
      </c>
      <c r="P2435" s="2">
        <v>690.7</v>
      </c>
      <c r="Q2435" s="2">
        <v>697.6</v>
      </c>
      <c r="R2435" s="2">
        <v>12.5</v>
      </c>
      <c r="S2435" s="2" t="s">
        <v>5269</v>
      </c>
      <c r="T2435" s="2">
        <v>12.5</v>
      </c>
    </row>
    <row r="2436" spans="1:20">
      <c r="A2436" s="2" t="s">
        <v>5245</v>
      </c>
      <c r="B2436" s="2" t="s">
        <v>1903</v>
      </c>
      <c r="C2436" s="2" t="s">
        <v>77</v>
      </c>
      <c r="D2436" s="2" t="s">
        <v>5087</v>
      </c>
      <c r="E2436" s="2">
        <v>368.4</v>
      </c>
      <c r="F2436" s="2">
        <v>361.4</v>
      </c>
      <c r="G2436" s="2">
        <v>384.9</v>
      </c>
      <c r="H2436" s="2">
        <v>407.5</v>
      </c>
      <c r="I2436" s="2">
        <v>137</v>
      </c>
      <c r="J2436" s="2">
        <v>5.8</v>
      </c>
      <c r="K2436" s="2">
        <v>253.9</v>
      </c>
      <c r="L2436" s="2">
        <v>481.8</v>
      </c>
      <c r="M2436" s="2">
        <v>575.29999999999995</v>
      </c>
      <c r="N2436" s="2">
        <v>584.4</v>
      </c>
      <c r="O2436" s="2">
        <v>596.79999999999995</v>
      </c>
      <c r="P2436" s="2">
        <v>679.2</v>
      </c>
      <c r="Q2436" s="2">
        <v>686.1</v>
      </c>
      <c r="R2436" s="2">
        <v>3.6</v>
      </c>
      <c r="S2436" s="2" t="s">
        <v>5269</v>
      </c>
      <c r="T2436" s="2">
        <v>3.6</v>
      </c>
    </row>
    <row r="2437" spans="1:20">
      <c r="A2437" s="2" t="s">
        <v>5246</v>
      </c>
      <c r="B2437" s="2" t="s">
        <v>1110</v>
      </c>
      <c r="C2437" s="2" t="s">
        <v>77</v>
      </c>
      <c r="D2437" s="2" t="s">
        <v>5087</v>
      </c>
      <c r="E2437" s="2">
        <v>646.5</v>
      </c>
      <c r="F2437" s="2">
        <v>640.29999999999995</v>
      </c>
      <c r="G2437" s="2">
        <v>662.2</v>
      </c>
      <c r="H2437" s="2">
        <v>682.6</v>
      </c>
      <c r="I2437" s="2">
        <v>421</v>
      </c>
      <c r="J2437" s="2">
        <v>289.89999999999998</v>
      </c>
      <c r="K2437" s="2">
        <v>289.7</v>
      </c>
      <c r="L2437" s="2">
        <v>291.39999999999998</v>
      </c>
      <c r="M2437" s="2">
        <v>291.10000000000002</v>
      </c>
      <c r="N2437" s="2">
        <v>298.7</v>
      </c>
      <c r="O2437" s="2">
        <v>311.39999999999998</v>
      </c>
      <c r="P2437" s="2">
        <v>426.1</v>
      </c>
      <c r="Q2437" s="2">
        <v>430.9</v>
      </c>
      <c r="R2437" s="2">
        <v>289.3</v>
      </c>
      <c r="S2437" s="2" t="s">
        <v>5269</v>
      </c>
      <c r="T2437" s="2">
        <v>289.3</v>
      </c>
    </row>
    <row r="2438" spans="1:20">
      <c r="A2438" s="2" t="s">
        <v>5247</v>
      </c>
      <c r="B2438" s="2" t="s">
        <v>1910</v>
      </c>
      <c r="C2438" s="2" t="s">
        <v>77</v>
      </c>
      <c r="D2438" s="2" t="s">
        <v>5087</v>
      </c>
      <c r="E2438" s="2">
        <v>365.5</v>
      </c>
      <c r="F2438" s="2">
        <v>358.4</v>
      </c>
      <c r="G2438" s="2">
        <v>382</v>
      </c>
      <c r="H2438" s="2">
        <v>404.5</v>
      </c>
      <c r="I2438" s="2">
        <v>134.1</v>
      </c>
      <c r="J2438" s="2">
        <v>4.8</v>
      </c>
      <c r="K2438" s="2">
        <v>256.3</v>
      </c>
      <c r="L2438" s="2">
        <v>484.4</v>
      </c>
      <c r="M2438" s="2">
        <v>577.79999999999995</v>
      </c>
      <c r="N2438" s="2">
        <v>586.9</v>
      </c>
      <c r="O2438" s="2">
        <v>599.29999999999995</v>
      </c>
      <c r="P2438" s="2">
        <v>682.1</v>
      </c>
      <c r="Q2438" s="2">
        <v>688.9</v>
      </c>
      <c r="R2438" s="2">
        <v>1</v>
      </c>
      <c r="S2438" s="2" t="s">
        <v>5269</v>
      </c>
      <c r="T2438" s="2">
        <v>1</v>
      </c>
    </row>
    <row r="2439" spans="1:20">
      <c r="A2439" s="2" t="s">
        <v>5248</v>
      </c>
      <c r="B2439" s="2" t="s">
        <v>1913</v>
      </c>
      <c r="C2439" s="2" t="s">
        <v>77</v>
      </c>
      <c r="D2439" s="2" t="s">
        <v>5087</v>
      </c>
      <c r="E2439" s="2">
        <v>365.9</v>
      </c>
      <c r="F2439" s="2">
        <v>358.8</v>
      </c>
      <c r="G2439" s="2">
        <v>382.3</v>
      </c>
      <c r="H2439" s="2">
        <v>404.9</v>
      </c>
      <c r="I2439" s="2">
        <v>134.4</v>
      </c>
      <c r="J2439" s="2">
        <v>5.3</v>
      </c>
      <c r="K2439" s="2">
        <v>256.3</v>
      </c>
      <c r="L2439" s="2">
        <v>484.3</v>
      </c>
      <c r="M2439" s="2">
        <v>577.70000000000005</v>
      </c>
      <c r="N2439" s="2">
        <v>586.79999999999995</v>
      </c>
      <c r="O2439" s="2">
        <v>599.20000000000005</v>
      </c>
      <c r="P2439" s="2">
        <v>681.8</v>
      </c>
      <c r="Q2439" s="2">
        <v>688.7</v>
      </c>
      <c r="R2439" s="2">
        <v>1</v>
      </c>
      <c r="S2439" s="2" t="s">
        <v>5269</v>
      </c>
      <c r="T2439" s="2">
        <v>1</v>
      </c>
    </row>
    <row r="2440" spans="1:20">
      <c r="A2440" s="2" t="s">
        <v>5249</v>
      </c>
      <c r="B2440" s="2" t="s">
        <v>1126</v>
      </c>
      <c r="C2440" s="2" t="s">
        <v>77</v>
      </c>
      <c r="D2440" s="2" t="s">
        <v>5087</v>
      </c>
      <c r="E2440" s="2">
        <v>647.5</v>
      </c>
      <c r="F2440" s="2">
        <v>641.20000000000005</v>
      </c>
      <c r="G2440" s="2">
        <v>663.3</v>
      </c>
      <c r="H2440" s="2">
        <v>683.6</v>
      </c>
      <c r="I2440" s="2">
        <v>421.7</v>
      </c>
      <c r="J2440" s="2">
        <v>290.39999999999998</v>
      </c>
      <c r="K2440" s="2">
        <v>290.3</v>
      </c>
      <c r="L2440" s="2">
        <v>291.2</v>
      </c>
      <c r="M2440" s="2">
        <v>294.3</v>
      </c>
      <c r="N2440" s="2">
        <v>300.10000000000002</v>
      </c>
      <c r="O2440" s="2">
        <v>310.3</v>
      </c>
      <c r="P2440" s="2">
        <v>423.1</v>
      </c>
      <c r="Q2440" s="2">
        <v>428</v>
      </c>
      <c r="R2440" s="2">
        <v>289.89999999999998</v>
      </c>
      <c r="S2440" s="2" t="s">
        <v>5269</v>
      </c>
      <c r="T2440" s="2">
        <v>289.89999999999998</v>
      </c>
    </row>
    <row r="2441" spans="1:20">
      <c r="A2441" s="2" t="s">
        <v>5250</v>
      </c>
      <c r="B2441" s="2" t="s">
        <v>1914</v>
      </c>
      <c r="C2441" s="2" t="s">
        <v>77</v>
      </c>
      <c r="D2441" s="2" t="s">
        <v>5087</v>
      </c>
      <c r="E2441" s="2">
        <v>365.6</v>
      </c>
      <c r="F2441" s="2">
        <v>358.5</v>
      </c>
      <c r="G2441" s="2">
        <v>382.1</v>
      </c>
      <c r="H2441" s="2">
        <v>404.7</v>
      </c>
      <c r="I2441" s="2">
        <v>134.1</v>
      </c>
      <c r="J2441" s="2">
        <v>6</v>
      </c>
      <c r="K2441" s="2">
        <v>256.8</v>
      </c>
      <c r="L2441" s="2">
        <v>484.7</v>
      </c>
      <c r="M2441" s="2">
        <v>578.20000000000005</v>
      </c>
      <c r="N2441" s="2">
        <v>587.29999999999995</v>
      </c>
      <c r="O2441" s="2">
        <v>599.70000000000005</v>
      </c>
      <c r="P2441" s="2">
        <v>682.2</v>
      </c>
      <c r="Q2441" s="2">
        <v>689</v>
      </c>
      <c r="R2441" s="2">
        <v>0.9</v>
      </c>
      <c r="S2441" s="2" t="s">
        <v>5269</v>
      </c>
      <c r="T2441" s="2">
        <v>0.9</v>
      </c>
    </row>
    <row r="2442" spans="1:20">
      <c r="A2442" s="2" t="s">
        <v>5251</v>
      </c>
      <c r="B2442" s="2" t="s">
        <v>1127</v>
      </c>
      <c r="C2442" s="2" t="s">
        <v>77</v>
      </c>
      <c r="D2442" s="2" t="s">
        <v>5087</v>
      </c>
      <c r="E2442" s="2">
        <v>609.70000000000005</v>
      </c>
      <c r="F2442" s="2">
        <v>603.20000000000005</v>
      </c>
      <c r="G2442" s="2">
        <v>625.5</v>
      </c>
      <c r="H2442" s="2">
        <v>646.29999999999995</v>
      </c>
      <c r="I2442" s="2">
        <v>382.6</v>
      </c>
      <c r="J2442" s="2">
        <v>251</v>
      </c>
      <c r="K2442" s="2">
        <v>251.7</v>
      </c>
      <c r="L2442" s="2">
        <v>250.7</v>
      </c>
      <c r="M2442" s="2">
        <v>330.6</v>
      </c>
      <c r="N2442" s="2">
        <v>339.4</v>
      </c>
      <c r="O2442" s="2">
        <v>350.6</v>
      </c>
      <c r="P2442" s="2">
        <v>444.8</v>
      </c>
      <c r="Q2442" s="2">
        <v>450.8</v>
      </c>
      <c r="R2442" s="2">
        <v>250.4</v>
      </c>
      <c r="S2442" s="2" t="s">
        <v>5269</v>
      </c>
      <c r="T2442" s="2">
        <v>250.4</v>
      </c>
    </row>
    <row r="2443" spans="1:20">
      <c r="A2443" s="2" t="s">
        <v>5252</v>
      </c>
      <c r="B2443" s="2" t="s">
        <v>1128</v>
      </c>
      <c r="C2443" s="2" t="s">
        <v>77</v>
      </c>
      <c r="D2443" s="2" t="s">
        <v>5087</v>
      </c>
      <c r="E2443" s="2">
        <v>651.9</v>
      </c>
      <c r="F2443" s="2">
        <v>645.70000000000005</v>
      </c>
      <c r="G2443" s="2">
        <v>667.7</v>
      </c>
      <c r="H2443" s="2">
        <v>688</v>
      </c>
      <c r="I2443" s="2">
        <v>426.2</v>
      </c>
      <c r="J2443" s="2">
        <v>295</v>
      </c>
      <c r="K2443" s="2">
        <v>294.89999999999998</v>
      </c>
      <c r="L2443" s="2">
        <v>295.8</v>
      </c>
      <c r="M2443" s="2">
        <v>296</v>
      </c>
      <c r="N2443" s="2">
        <v>298</v>
      </c>
      <c r="O2443" s="2">
        <v>305.8</v>
      </c>
      <c r="P2443" s="2">
        <v>421.3</v>
      </c>
      <c r="Q2443" s="2">
        <v>426</v>
      </c>
      <c r="R2443" s="2">
        <v>294.39999999999998</v>
      </c>
      <c r="S2443" s="2" t="s">
        <v>5269</v>
      </c>
      <c r="T2443" s="2">
        <v>294.39999999999998</v>
      </c>
    </row>
    <row r="2444" spans="1:20">
      <c r="A2444" s="2" t="s">
        <v>5253</v>
      </c>
      <c r="B2444" s="2" t="s">
        <v>1130</v>
      </c>
      <c r="C2444" s="2" t="s">
        <v>77</v>
      </c>
      <c r="D2444" s="2" t="s">
        <v>5087</v>
      </c>
      <c r="E2444" s="2">
        <v>651.79999999999995</v>
      </c>
      <c r="F2444" s="2">
        <v>645.5</v>
      </c>
      <c r="G2444" s="2">
        <v>667.5</v>
      </c>
      <c r="H2444" s="2">
        <v>687.8</v>
      </c>
      <c r="I2444" s="2">
        <v>426.2</v>
      </c>
      <c r="J2444" s="2">
        <v>295</v>
      </c>
      <c r="K2444" s="2">
        <v>294.8</v>
      </c>
      <c r="L2444" s="2">
        <v>296.2</v>
      </c>
      <c r="M2444" s="2">
        <v>295.2</v>
      </c>
      <c r="N2444" s="2">
        <v>296.39999999999998</v>
      </c>
      <c r="O2444" s="2">
        <v>306.2</v>
      </c>
      <c r="P2444" s="2">
        <v>422.7</v>
      </c>
      <c r="Q2444" s="2">
        <v>427.3</v>
      </c>
      <c r="R2444" s="2">
        <v>294.5</v>
      </c>
      <c r="S2444" s="2" t="s">
        <v>5269</v>
      </c>
      <c r="T2444" s="2">
        <v>294.5</v>
      </c>
    </row>
  </sheetData>
  <autoFilter ref="A1:T2444" xr:uid="{00000000-0009-0000-0000-00000B000000}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71"/>
  <sheetViews>
    <sheetView topLeftCell="A24" workbookViewId="0">
      <selection sqref="A1:E1"/>
    </sheetView>
  </sheetViews>
  <sheetFormatPr defaultRowHeight="14"/>
  <cols>
    <col min="1" max="1" width="14" customWidth="1"/>
    <col min="2" max="2" width="42" customWidth="1"/>
    <col min="3" max="3" width="16" customWidth="1"/>
    <col min="4" max="4" width="14" customWidth="1"/>
    <col min="5" max="5" width="18" customWidth="1"/>
  </cols>
  <sheetData>
    <row r="1" spans="1:5" ht="33.65" customHeight="1">
      <c r="A1" s="34" t="s">
        <v>5272</v>
      </c>
      <c r="B1" s="29"/>
      <c r="C1" s="29"/>
      <c r="D1" s="29"/>
      <c r="E1" s="29"/>
    </row>
    <row r="2" spans="1:5" ht="26.5" customHeight="1">
      <c r="A2" s="14" t="s">
        <v>5273</v>
      </c>
      <c r="B2" s="14" t="s">
        <v>5274</v>
      </c>
      <c r="C2" s="14" t="s">
        <v>121</v>
      </c>
      <c r="D2" s="14" t="s">
        <v>124</v>
      </c>
      <c r="E2" s="14" t="s">
        <v>5275</v>
      </c>
    </row>
    <row r="3" spans="1:5" ht="52.75" customHeight="1">
      <c r="A3" s="1" t="s">
        <v>65</v>
      </c>
      <c r="B3" s="1" t="s">
        <v>5276</v>
      </c>
      <c r="C3" s="1" t="s">
        <v>128</v>
      </c>
      <c r="D3" s="1" t="s">
        <v>150</v>
      </c>
      <c r="E3" s="1" t="s">
        <v>5277</v>
      </c>
    </row>
    <row r="4" spans="1:5" ht="52.75" customHeight="1">
      <c r="A4" s="1" t="s">
        <v>65</v>
      </c>
      <c r="B4" s="1" t="s">
        <v>5276</v>
      </c>
      <c r="C4" s="1" t="s">
        <v>133</v>
      </c>
      <c r="D4" s="1" t="s">
        <v>150</v>
      </c>
      <c r="E4" s="1" t="s">
        <v>5277</v>
      </c>
    </row>
    <row r="5" spans="1:5" ht="52.75" customHeight="1">
      <c r="A5" s="1" t="s">
        <v>65</v>
      </c>
      <c r="B5" s="1" t="s">
        <v>5276</v>
      </c>
      <c r="C5" s="1" t="s">
        <v>136</v>
      </c>
      <c r="D5" s="1" t="s">
        <v>150</v>
      </c>
      <c r="E5" s="1" t="s">
        <v>5277</v>
      </c>
    </row>
    <row r="6" spans="1:5" ht="52.75" customHeight="1">
      <c r="A6" s="1" t="s">
        <v>65</v>
      </c>
      <c r="B6" s="1" t="s">
        <v>5276</v>
      </c>
      <c r="C6" s="1" t="s">
        <v>139</v>
      </c>
      <c r="D6" s="1" t="s">
        <v>150</v>
      </c>
      <c r="E6" s="1" t="s">
        <v>5277</v>
      </c>
    </row>
    <row r="7" spans="1:5" ht="52.75" customHeight="1">
      <c r="A7" s="1" t="s">
        <v>65</v>
      </c>
      <c r="B7" s="1" t="s">
        <v>5276</v>
      </c>
      <c r="C7" s="1" t="s">
        <v>143</v>
      </c>
      <c r="D7" s="1" t="s">
        <v>150</v>
      </c>
      <c r="E7" s="1" t="s">
        <v>5277</v>
      </c>
    </row>
    <row r="8" spans="1:5" ht="52.75" customHeight="1">
      <c r="A8" s="1" t="s">
        <v>65</v>
      </c>
      <c r="B8" s="1" t="s">
        <v>5276</v>
      </c>
      <c r="C8" s="1" t="s">
        <v>147</v>
      </c>
      <c r="D8" s="1" t="s">
        <v>150</v>
      </c>
      <c r="E8" s="1" t="s">
        <v>5277</v>
      </c>
    </row>
    <row r="9" spans="1:5" ht="52.75" customHeight="1">
      <c r="A9" s="1" t="s">
        <v>65</v>
      </c>
      <c r="B9" s="1" t="s">
        <v>5276</v>
      </c>
      <c r="C9" s="1" t="s">
        <v>152</v>
      </c>
      <c r="D9" s="1" t="s">
        <v>150</v>
      </c>
      <c r="E9" s="1" t="s">
        <v>5277</v>
      </c>
    </row>
    <row r="10" spans="1:5" ht="52.75" customHeight="1">
      <c r="A10" s="1" t="s">
        <v>65</v>
      </c>
      <c r="B10" s="1" t="s">
        <v>5276</v>
      </c>
      <c r="C10" s="1" t="s">
        <v>156</v>
      </c>
      <c r="D10" s="1" t="s">
        <v>150</v>
      </c>
      <c r="E10" s="1" t="s">
        <v>5277</v>
      </c>
    </row>
    <row r="11" spans="1:5" ht="52.75" customHeight="1">
      <c r="A11" s="1" t="s">
        <v>65</v>
      </c>
      <c r="B11" s="1" t="s">
        <v>5276</v>
      </c>
      <c r="C11" s="1" t="s">
        <v>161</v>
      </c>
      <c r="D11" s="1" t="s">
        <v>150</v>
      </c>
      <c r="E11" s="1" t="s">
        <v>5277</v>
      </c>
    </row>
    <row r="12" spans="1:5" ht="52.75" customHeight="1">
      <c r="A12" s="1" t="s">
        <v>65</v>
      </c>
      <c r="B12" s="1" t="s">
        <v>5276</v>
      </c>
      <c r="C12" s="1" t="s">
        <v>164</v>
      </c>
      <c r="D12" s="1" t="s">
        <v>150</v>
      </c>
      <c r="E12" s="1" t="s">
        <v>5277</v>
      </c>
    </row>
    <row r="13" spans="1:5" ht="52.75" customHeight="1">
      <c r="A13" s="1" t="s">
        <v>65</v>
      </c>
      <c r="B13" s="1" t="s">
        <v>5276</v>
      </c>
      <c r="C13" s="1" t="s">
        <v>167</v>
      </c>
      <c r="D13" s="1" t="s">
        <v>150</v>
      </c>
      <c r="E13" s="1" t="s">
        <v>5277</v>
      </c>
    </row>
    <row r="14" spans="1:5" ht="52.75" customHeight="1">
      <c r="A14" s="1" t="s">
        <v>65</v>
      </c>
      <c r="B14" s="1" t="s">
        <v>5276</v>
      </c>
      <c r="C14" s="1" t="s">
        <v>169</v>
      </c>
      <c r="D14" s="1" t="s">
        <v>150</v>
      </c>
      <c r="E14" s="1" t="s">
        <v>5277</v>
      </c>
    </row>
    <row r="15" spans="1:5" ht="52.75" customHeight="1">
      <c r="A15" s="1" t="s">
        <v>65</v>
      </c>
      <c r="B15" s="1" t="s">
        <v>5276</v>
      </c>
      <c r="C15" s="1" t="s">
        <v>172</v>
      </c>
      <c r="D15" s="1" t="s">
        <v>150</v>
      </c>
      <c r="E15" s="1" t="s">
        <v>5277</v>
      </c>
    </row>
    <row r="16" spans="1:5" ht="39.65" customHeight="1">
      <c r="A16" s="1" t="s">
        <v>5278</v>
      </c>
      <c r="B16" s="1" t="s">
        <v>5279</v>
      </c>
      <c r="C16" s="1" t="s">
        <v>128</v>
      </c>
      <c r="D16" s="1" t="s">
        <v>131</v>
      </c>
      <c r="E16" s="1" t="s">
        <v>5280</v>
      </c>
    </row>
    <row r="17" spans="1:5" ht="39.65" customHeight="1">
      <c r="A17" s="1" t="s">
        <v>5278</v>
      </c>
      <c r="B17" s="1" t="s">
        <v>5279</v>
      </c>
      <c r="C17" s="1" t="s">
        <v>133</v>
      </c>
      <c r="D17" s="1" t="s">
        <v>150</v>
      </c>
      <c r="E17" s="1" t="s">
        <v>5280</v>
      </c>
    </row>
    <row r="18" spans="1:5" ht="39.65" customHeight="1">
      <c r="A18" s="1" t="s">
        <v>5278</v>
      </c>
      <c r="B18" s="1" t="s">
        <v>5279</v>
      </c>
      <c r="C18" s="1" t="s">
        <v>136</v>
      </c>
      <c r="D18" s="1" t="s">
        <v>150</v>
      </c>
      <c r="E18" s="1" t="s">
        <v>5280</v>
      </c>
    </row>
    <row r="19" spans="1:5" ht="39.65" customHeight="1">
      <c r="A19" s="1" t="s">
        <v>5278</v>
      </c>
      <c r="B19" s="1" t="s">
        <v>5279</v>
      </c>
      <c r="C19" s="1" t="s">
        <v>139</v>
      </c>
      <c r="D19" s="1" t="s">
        <v>150</v>
      </c>
      <c r="E19" s="1" t="s">
        <v>5280</v>
      </c>
    </row>
    <row r="20" spans="1:5" ht="39.65" customHeight="1">
      <c r="A20" s="1" t="s">
        <v>5278</v>
      </c>
      <c r="B20" s="1" t="s">
        <v>5279</v>
      </c>
      <c r="C20" s="1" t="s">
        <v>143</v>
      </c>
      <c r="D20" s="1" t="s">
        <v>150</v>
      </c>
      <c r="E20" s="1" t="s">
        <v>5280</v>
      </c>
    </row>
    <row r="21" spans="1:5" ht="39.65" customHeight="1">
      <c r="A21" s="1" t="s">
        <v>5278</v>
      </c>
      <c r="B21" s="1" t="s">
        <v>5279</v>
      </c>
      <c r="C21" s="1" t="s">
        <v>147</v>
      </c>
      <c r="D21" s="1" t="s">
        <v>150</v>
      </c>
      <c r="E21" s="1" t="s">
        <v>5280</v>
      </c>
    </row>
    <row r="22" spans="1:5" ht="39.65" customHeight="1">
      <c r="A22" s="1" t="s">
        <v>5278</v>
      </c>
      <c r="B22" s="1" t="s">
        <v>5279</v>
      </c>
      <c r="C22" s="1" t="s">
        <v>152</v>
      </c>
      <c r="D22" s="1" t="s">
        <v>150</v>
      </c>
      <c r="E22" s="1" t="s">
        <v>5280</v>
      </c>
    </row>
    <row r="23" spans="1:5" ht="39.65" customHeight="1">
      <c r="A23" s="1" t="s">
        <v>5278</v>
      </c>
      <c r="B23" s="1" t="s">
        <v>5279</v>
      </c>
      <c r="C23" s="1" t="s">
        <v>156</v>
      </c>
      <c r="D23" s="1" t="s">
        <v>150</v>
      </c>
      <c r="E23" s="1" t="s">
        <v>5280</v>
      </c>
    </row>
    <row r="24" spans="1:5" ht="39.65" customHeight="1">
      <c r="A24" s="1" t="s">
        <v>5278</v>
      </c>
      <c r="B24" s="1" t="s">
        <v>5279</v>
      </c>
      <c r="C24" s="1" t="s">
        <v>161</v>
      </c>
      <c r="D24" s="1" t="s">
        <v>150</v>
      </c>
      <c r="E24" s="1" t="s">
        <v>5280</v>
      </c>
    </row>
    <row r="25" spans="1:5" ht="39.65" customHeight="1">
      <c r="A25" s="1" t="s">
        <v>5278</v>
      </c>
      <c r="B25" s="1" t="s">
        <v>5279</v>
      </c>
      <c r="C25" s="1" t="s">
        <v>164</v>
      </c>
      <c r="D25" s="1" t="s">
        <v>150</v>
      </c>
      <c r="E25" s="1" t="s">
        <v>5280</v>
      </c>
    </row>
    <row r="26" spans="1:5" ht="39.65" customHeight="1">
      <c r="A26" s="1" t="s">
        <v>5278</v>
      </c>
      <c r="B26" s="1" t="s">
        <v>5279</v>
      </c>
      <c r="C26" s="1" t="s">
        <v>167</v>
      </c>
      <c r="D26" s="1" t="s">
        <v>150</v>
      </c>
      <c r="E26" s="1" t="s">
        <v>5280</v>
      </c>
    </row>
    <row r="27" spans="1:5" ht="39.65" customHeight="1">
      <c r="A27" s="1" t="s">
        <v>5278</v>
      </c>
      <c r="B27" s="1" t="s">
        <v>5279</v>
      </c>
      <c r="C27" s="1" t="s">
        <v>169</v>
      </c>
      <c r="D27" s="1" t="s">
        <v>150</v>
      </c>
      <c r="E27" s="1" t="s">
        <v>5280</v>
      </c>
    </row>
    <row r="28" spans="1:5" ht="39.65" customHeight="1">
      <c r="A28" s="1" t="s">
        <v>5278</v>
      </c>
      <c r="B28" s="1" t="s">
        <v>5279</v>
      </c>
      <c r="C28" s="1" t="s">
        <v>172</v>
      </c>
      <c r="D28" s="1" t="s">
        <v>150</v>
      </c>
      <c r="E28" s="1" t="s">
        <v>5280</v>
      </c>
    </row>
    <row r="29" spans="1:5" ht="39.65" customHeight="1">
      <c r="A29" s="1" t="s">
        <v>5281</v>
      </c>
      <c r="B29" s="1" t="s">
        <v>5282</v>
      </c>
      <c r="C29" s="1" t="s">
        <v>128</v>
      </c>
      <c r="D29" s="1" t="s">
        <v>150</v>
      </c>
      <c r="E29" s="1" t="s">
        <v>5280</v>
      </c>
    </row>
    <row r="30" spans="1:5" ht="39.65" customHeight="1">
      <c r="A30" s="1" t="s">
        <v>5281</v>
      </c>
      <c r="B30" s="1" t="s">
        <v>5282</v>
      </c>
      <c r="C30" s="1" t="s">
        <v>133</v>
      </c>
      <c r="D30" s="1" t="s">
        <v>131</v>
      </c>
      <c r="E30" s="1" t="s">
        <v>5280</v>
      </c>
    </row>
    <row r="31" spans="1:5" ht="39.65" customHeight="1">
      <c r="A31" s="1" t="s">
        <v>5281</v>
      </c>
      <c r="B31" s="1" t="s">
        <v>5282</v>
      </c>
      <c r="C31" s="1" t="s">
        <v>136</v>
      </c>
      <c r="D31" s="1" t="s">
        <v>150</v>
      </c>
      <c r="E31" s="1" t="s">
        <v>5280</v>
      </c>
    </row>
    <row r="32" spans="1:5" ht="39.65" customHeight="1">
      <c r="A32" s="1" t="s">
        <v>5281</v>
      </c>
      <c r="B32" s="1" t="s">
        <v>5282</v>
      </c>
      <c r="C32" s="1" t="s">
        <v>139</v>
      </c>
      <c r="D32" s="1" t="s">
        <v>150</v>
      </c>
      <c r="E32" s="1" t="s">
        <v>5280</v>
      </c>
    </row>
    <row r="33" spans="1:5" ht="39.65" customHeight="1">
      <c r="A33" s="1" t="s">
        <v>5281</v>
      </c>
      <c r="B33" s="1" t="s">
        <v>5282</v>
      </c>
      <c r="C33" s="1" t="s">
        <v>143</v>
      </c>
      <c r="D33" s="1" t="s">
        <v>150</v>
      </c>
      <c r="E33" s="1" t="s">
        <v>5280</v>
      </c>
    </row>
    <row r="34" spans="1:5" ht="39.65" customHeight="1">
      <c r="A34" s="1" t="s">
        <v>5281</v>
      </c>
      <c r="B34" s="1" t="s">
        <v>5282</v>
      </c>
      <c r="C34" s="1" t="s">
        <v>147</v>
      </c>
      <c r="D34" s="1" t="s">
        <v>150</v>
      </c>
      <c r="E34" s="1" t="s">
        <v>5280</v>
      </c>
    </row>
    <row r="35" spans="1:5" ht="39.65" customHeight="1">
      <c r="A35" s="1" t="s">
        <v>5281</v>
      </c>
      <c r="B35" s="1" t="s">
        <v>5282</v>
      </c>
      <c r="C35" s="1" t="s">
        <v>152</v>
      </c>
      <c r="D35" s="1" t="s">
        <v>150</v>
      </c>
      <c r="E35" s="1" t="s">
        <v>5280</v>
      </c>
    </row>
    <row r="36" spans="1:5" ht="39.65" customHeight="1">
      <c r="A36" s="1" t="s">
        <v>5281</v>
      </c>
      <c r="B36" s="1" t="s">
        <v>5282</v>
      </c>
      <c r="C36" s="1" t="s">
        <v>156</v>
      </c>
      <c r="D36" s="1" t="s">
        <v>150</v>
      </c>
      <c r="E36" s="1" t="s">
        <v>5280</v>
      </c>
    </row>
    <row r="37" spans="1:5" ht="39.65" customHeight="1">
      <c r="A37" s="1" t="s">
        <v>5281</v>
      </c>
      <c r="B37" s="1" t="s">
        <v>5282</v>
      </c>
      <c r="C37" s="1" t="s">
        <v>161</v>
      </c>
      <c r="D37" s="1" t="s">
        <v>150</v>
      </c>
      <c r="E37" s="1" t="s">
        <v>5280</v>
      </c>
    </row>
    <row r="38" spans="1:5" ht="39.65" customHeight="1">
      <c r="A38" s="1" t="s">
        <v>5281</v>
      </c>
      <c r="B38" s="1" t="s">
        <v>5282</v>
      </c>
      <c r="C38" s="1" t="s">
        <v>164</v>
      </c>
      <c r="D38" s="1" t="s">
        <v>150</v>
      </c>
      <c r="E38" s="1" t="s">
        <v>5280</v>
      </c>
    </row>
    <row r="39" spans="1:5" ht="39.65" customHeight="1">
      <c r="A39" s="1" t="s">
        <v>5281</v>
      </c>
      <c r="B39" s="1" t="s">
        <v>5282</v>
      </c>
      <c r="C39" s="1" t="s">
        <v>167</v>
      </c>
      <c r="D39" s="1" t="s">
        <v>150</v>
      </c>
      <c r="E39" s="1" t="s">
        <v>5280</v>
      </c>
    </row>
    <row r="40" spans="1:5" ht="39.65" customHeight="1">
      <c r="A40" s="1" t="s">
        <v>5281</v>
      </c>
      <c r="B40" s="1" t="s">
        <v>5282</v>
      </c>
      <c r="C40" s="1" t="s">
        <v>169</v>
      </c>
      <c r="D40" s="1" t="s">
        <v>150</v>
      </c>
      <c r="E40" s="1" t="s">
        <v>5280</v>
      </c>
    </row>
    <row r="41" spans="1:5" ht="39.65" customHeight="1">
      <c r="A41" s="1" t="s">
        <v>5281</v>
      </c>
      <c r="B41" s="1" t="s">
        <v>5282</v>
      </c>
      <c r="C41" s="1" t="s">
        <v>172</v>
      </c>
      <c r="D41" s="1" t="s">
        <v>150</v>
      </c>
      <c r="E41" s="1" t="s">
        <v>5280</v>
      </c>
    </row>
    <row r="42" spans="1:5" ht="26.5" customHeight="1">
      <c r="A42" s="1" t="s">
        <v>5283</v>
      </c>
      <c r="B42" s="1" t="s">
        <v>5284</v>
      </c>
      <c r="C42" s="1" t="s">
        <v>128</v>
      </c>
      <c r="D42" s="1" t="s">
        <v>150</v>
      </c>
      <c r="E42" s="1" t="s">
        <v>5280</v>
      </c>
    </row>
    <row r="43" spans="1:5" ht="26.5" customHeight="1">
      <c r="A43" s="1" t="s">
        <v>5283</v>
      </c>
      <c r="B43" s="1" t="s">
        <v>5284</v>
      </c>
      <c r="C43" s="1" t="s">
        <v>133</v>
      </c>
      <c r="D43" s="1" t="s">
        <v>150</v>
      </c>
      <c r="E43" s="1" t="s">
        <v>5280</v>
      </c>
    </row>
    <row r="44" spans="1:5" ht="26.5" customHeight="1">
      <c r="A44" s="1" t="s">
        <v>5283</v>
      </c>
      <c r="B44" s="1" t="s">
        <v>5284</v>
      </c>
      <c r="C44" s="1" t="s">
        <v>136</v>
      </c>
      <c r="D44" s="1" t="s">
        <v>131</v>
      </c>
      <c r="E44" s="1" t="s">
        <v>5280</v>
      </c>
    </row>
    <row r="45" spans="1:5" ht="26.5" customHeight="1">
      <c r="A45" s="1" t="s">
        <v>5283</v>
      </c>
      <c r="B45" s="1" t="s">
        <v>5284</v>
      </c>
      <c r="C45" s="1" t="s">
        <v>139</v>
      </c>
      <c r="D45" s="1" t="s">
        <v>150</v>
      </c>
      <c r="E45" s="1" t="s">
        <v>5280</v>
      </c>
    </row>
    <row r="46" spans="1:5" ht="26.5" customHeight="1">
      <c r="A46" s="1" t="s">
        <v>5283</v>
      </c>
      <c r="B46" s="1" t="s">
        <v>5284</v>
      </c>
      <c r="C46" s="1" t="s">
        <v>143</v>
      </c>
      <c r="D46" s="1" t="s">
        <v>150</v>
      </c>
      <c r="E46" s="1" t="s">
        <v>5280</v>
      </c>
    </row>
    <row r="47" spans="1:5" ht="26.5" customHeight="1">
      <c r="A47" s="1" t="s">
        <v>5283</v>
      </c>
      <c r="B47" s="1" t="s">
        <v>5284</v>
      </c>
      <c r="C47" s="1" t="s">
        <v>147</v>
      </c>
      <c r="D47" s="1" t="s">
        <v>150</v>
      </c>
      <c r="E47" s="1" t="s">
        <v>5280</v>
      </c>
    </row>
    <row r="48" spans="1:5" ht="26.5" customHeight="1">
      <c r="A48" s="1" t="s">
        <v>5283</v>
      </c>
      <c r="B48" s="1" t="s">
        <v>5284</v>
      </c>
      <c r="C48" s="1" t="s">
        <v>152</v>
      </c>
      <c r="D48" s="1" t="s">
        <v>150</v>
      </c>
      <c r="E48" s="1" t="s">
        <v>5280</v>
      </c>
    </row>
    <row r="49" spans="1:5" ht="26.5" customHeight="1">
      <c r="A49" s="1" t="s">
        <v>5283</v>
      </c>
      <c r="B49" s="1" t="s">
        <v>5284</v>
      </c>
      <c r="C49" s="1" t="s">
        <v>156</v>
      </c>
      <c r="D49" s="1" t="s">
        <v>150</v>
      </c>
      <c r="E49" s="1" t="s">
        <v>5280</v>
      </c>
    </row>
    <row r="50" spans="1:5" ht="26.5" customHeight="1">
      <c r="A50" s="1" t="s">
        <v>5283</v>
      </c>
      <c r="B50" s="1" t="s">
        <v>5284</v>
      </c>
      <c r="C50" s="1" t="s">
        <v>161</v>
      </c>
      <c r="D50" s="1" t="s">
        <v>150</v>
      </c>
      <c r="E50" s="1" t="s">
        <v>5280</v>
      </c>
    </row>
    <row r="51" spans="1:5" ht="26.5" customHeight="1">
      <c r="A51" s="1" t="s">
        <v>5283</v>
      </c>
      <c r="B51" s="1" t="s">
        <v>5284</v>
      </c>
      <c r="C51" s="1" t="s">
        <v>164</v>
      </c>
      <c r="D51" s="1" t="s">
        <v>150</v>
      </c>
      <c r="E51" s="1" t="s">
        <v>5280</v>
      </c>
    </row>
    <row r="52" spans="1:5" ht="26.5" customHeight="1">
      <c r="A52" s="1" t="s">
        <v>5283</v>
      </c>
      <c r="B52" s="1" t="s">
        <v>5284</v>
      </c>
      <c r="C52" s="1" t="s">
        <v>167</v>
      </c>
      <c r="D52" s="1" t="s">
        <v>150</v>
      </c>
      <c r="E52" s="1" t="s">
        <v>5280</v>
      </c>
    </row>
    <row r="53" spans="1:5" ht="26.5" customHeight="1">
      <c r="A53" s="1" t="s">
        <v>5283</v>
      </c>
      <c r="B53" s="1" t="s">
        <v>5284</v>
      </c>
      <c r="C53" s="1" t="s">
        <v>169</v>
      </c>
      <c r="D53" s="1" t="s">
        <v>150</v>
      </c>
      <c r="E53" s="1" t="s">
        <v>5280</v>
      </c>
    </row>
    <row r="54" spans="1:5" ht="26.5" customHeight="1">
      <c r="A54" s="1" t="s">
        <v>5283</v>
      </c>
      <c r="B54" s="1" t="s">
        <v>5284</v>
      </c>
      <c r="C54" s="1" t="s">
        <v>172</v>
      </c>
      <c r="D54" s="1" t="s">
        <v>150</v>
      </c>
      <c r="E54" s="1" t="s">
        <v>5280</v>
      </c>
    </row>
    <row r="55" spans="1:5" ht="39.65" customHeight="1">
      <c r="A55" s="1" t="s">
        <v>5285</v>
      </c>
      <c r="B55" s="1" t="s">
        <v>5286</v>
      </c>
      <c r="C55" s="1" t="s">
        <v>128</v>
      </c>
      <c r="D55" s="1" t="s">
        <v>150</v>
      </c>
      <c r="E55" s="1" t="s">
        <v>5280</v>
      </c>
    </row>
    <row r="56" spans="1:5" ht="39.65" customHeight="1">
      <c r="A56" s="1" t="s">
        <v>5285</v>
      </c>
      <c r="B56" s="1" t="s">
        <v>5286</v>
      </c>
      <c r="C56" s="1" t="s">
        <v>133</v>
      </c>
      <c r="D56" s="1" t="s">
        <v>150</v>
      </c>
      <c r="E56" s="1" t="s">
        <v>5280</v>
      </c>
    </row>
    <row r="57" spans="1:5" ht="39.65" customHeight="1">
      <c r="A57" s="1" t="s">
        <v>5285</v>
      </c>
      <c r="B57" s="1" t="s">
        <v>5286</v>
      </c>
      <c r="C57" s="1" t="s">
        <v>136</v>
      </c>
      <c r="D57" s="1" t="s">
        <v>150</v>
      </c>
      <c r="E57" s="1" t="s">
        <v>5280</v>
      </c>
    </row>
    <row r="58" spans="1:5" ht="39.65" customHeight="1">
      <c r="A58" s="1" t="s">
        <v>5285</v>
      </c>
      <c r="B58" s="1" t="s">
        <v>5286</v>
      </c>
      <c r="C58" s="1" t="s">
        <v>139</v>
      </c>
      <c r="D58" s="1" t="s">
        <v>131</v>
      </c>
      <c r="E58" s="1" t="s">
        <v>5280</v>
      </c>
    </row>
    <row r="59" spans="1:5" ht="39.65" customHeight="1">
      <c r="A59" s="1" t="s">
        <v>5285</v>
      </c>
      <c r="B59" s="1" t="s">
        <v>5286</v>
      </c>
      <c r="C59" s="1" t="s">
        <v>143</v>
      </c>
      <c r="D59" s="1" t="s">
        <v>150</v>
      </c>
      <c r="E59" s="1" t="s">
        <v>5280</v>
      </c>
    </row>
    <row r="60" spans="1:5" ht="39.65" customHeight="1">
      <c r="A60" s="1" t="s">
        <v>5285</v>
      </c>
      <c r="B60" s="1" t="s">
        <v>5286</v>
      </c>
      <c r="C60" s="1" t="s">
        <v>147</v>
      </c>
      <c r="D60" s="1" t="s">
        <v>150</v>
      </c>
      <c r="E60" s="1" t="s">
        <v>5280</v>
      </c>
    </row>
    <row r="61" spans="1:5" ht="39.65" customHeight="1">
      <c r="A61" s="1" t="s">
        <v>5285</v>
      </c>
      <c r="B61" s="1" t="s">
        <v>5286</v>
      </c>
      <c r="C61" s="1" t="s">
        <v>152</v>
      </c>
      <c r="D61" s="1" t="s">
        <v>150</v>
      </c>
      <c r="E61" s="1" t="s">
        <v>5280</v>
      </c>
    </row>
    <row r="62" spans="1:5" ht="39.65" customHeight="1">
      <c r="A62" s="1" t="s">
        <v>5285</v>
      </c>
      <c r="B62" s="1" t="s">
        <v>5286</v>
      </c>
      <c r="C62" s="1" t="s">
        <v>156</v>
      </c>
      <c r="D62" s="1" t="s">
        <v>150</v>
      </c>
      <c r="E62" s="1" t="s">
        <v>5280</v>
      </c>
    </row>
    <row r="63" spans="1:5" ht="39.65" customHeight="1">
      <c r="A63" s="1" t="s">
        <v>5285</v>
      </c>
      <c r="B63" s="1" t="s">
        <v>5286</v>
      </c>
      <c r="C63" s="1" t="s">
        <v>161</v>
      </c>
      <c r="D63" s="1" t="s">
        <v>150</v>
      </c>
      <c r="E63" s="1" t="s">
        <v>5280</v>
      </c>
    </row>
    <row r="64" spans="1:5" ht="39.65" customHeight="1">
      <c r="A64" s="1" t="s">
        <v>5285</v>
      </c>
      <c r="B64" s="1" t="s">
        <v>5286</v>
      </c>
      <c r="C64" s="1" t="s">
        <v>164</v>
      </c>
      <c r="D64" s="1" t="s">
        <v>150</v>
      </c>
      <c r="E64" s="1" t="s">
        <v>5280</v>
      </c>
    </row>
    <row r="65" spans="1:5" ht="39.65" customHeight="1">
      <c r="A65" s="1" t="s">
        <v>5285</v>
      </c>
      <c r="B65" s="1" t="s">
        <v>5286</v>
      </c>
      <c r="C65" s="1" t="s">
        <v>167</v>
      </c>
      <c r="D65" s="1" t="s">
        <v>150</v>
      </c>
      <c r="E65" s="1" t="s">
        <v>5280</v>
      </c>
    </row>
    <row r="66" spans="1:5" ht="39.65" customHeight="1">
      <c r="A66" s="1" t="s">
        <v>5285</v>
      </c>
      <c r="B66" s="1" t="s">
        <v>5286</v>
      </c>
      <c r="C66" s="1" t="s">
        <v>169</v>
      </c>
      <c r="D66" s="1" t="s">
        <v>150</v>
      </c>
      <c r="E66" s="1" t="s">
        <v>5280</v>
      </c>
    </row>
    <row r="67" spans="1:5" ht="39.65" customHeight="1">
      <c r="A67" s="1" t="s">
        <v>5285</v>
      </c>
      <c r="B67" s="1" t="s">
        <v>5286</v>
      </c>
      <c r="C67" s="1" t="s">
        <v>172</v>
      </c>
      <c r="D67" s="1" t="s">
        <v>150</v>
      </c>
      <c r="E67" s="1" t="s">
        <v>5280</v>
      </c>
    </row>
    <row r="68" spans="1:5" ht="52.75" customHeight="1">
      <c r="A68" s="1" t="s">
        <v>5287</v>
      </c>
      <c r="B68" s="1" t="s">
        <v>5288</v>
      </c>
      <c r="C68" s="1" t="s">
        <v>128</v>
      </c>
      <c r="D68" s="1" t="s">
        <v>131</v>
      </c>
      <c r="E68" s="1" t="s">
        <v>5289</v>
      </c>
    </row>
    <row r="69" spans="1:5" ht="52.75" customHeight="1">
      <c r="A69" s="1" t="s">
        <v>5287</v>
      </c>
      <c r="B69" s="1" t="s">
        <v>5288</v>
      </c>
      <c r="C69" s="1" t="s">
        <v>133</v>
      </c>
      <c r="D69" s="1" t="s">
        <v>131</v>
      </c>
      <c r="E69" s="1" t="s">
        <v>5289</v>
      </c>
    </row>
    <row r="70" spans="1:5" ht="52.75" customHeight="1">
      <c r="A70" s="1" t="s">
        <v>5287</v>
      </c>
      <c r="B70" s="1" t="s">
        <v>5288</v>
      </c>
      <c r="C70" s="1" t="s">
        <v>136</v>
      </c>
      <c r="D70" s="1" t="s">
        <v>131</v>
      </c>
      <c r="E70" s="1" t="s">
        <v>5289</v>
      </c>
    </row>
    <row r="71" spans="1:5" ht="52.75" customHeight="1">
      <c r="A71" s="1" t="s">
        <v>5287</v>
      </c>
      <c r="B71" s="1" t="s">
        <v>5288</v>
      </c>
      <c r="C71" s="1" t="s">
        <v>139</v>
      </c>
      <c r="D71" s="1" t="s">
        <v>131</v>
      </c>
      <c r="E71" s="1" t="s">
        <v>5289</v>
      </c>
    </row>
    <row r="72" spans="1:5" ht="52.75" customHeight="1">
      <c r="A72" s="1" t="s">
        <v>5287</v>
      </c>
      <c r="B72" s="1" t="s">
        <v>5288</v>
      </c>
      <c r="C72" s="1" t="s">
        <v>143</v>
      </c>
      <c r="D72" s="1" t="s">
        <v>150</v>
      </c>
      <c r="E72" s="1" t="s">
        <v>5289</v>
      </c>
    </row>
    <row r="73" spans="1:5" ht="52.75" customHeight="1">
      <c r="A73" s="1" t="s">
        <v>5287</v>
      </c>
      <c r="B73" s="1" t="s">
        <v>5288</v>
      </c>
      <c r="C73" s="1" t="s">
        <v>147</v>
      </c>
      <c r="D73" s="1" t="s">
        <v>150</v>
      </c>
      <c r="E73" s="1" t="s">
        <v>5289</v>
      </c>
    </row>
    <row r="74" spans="1:5" ht="52.75" customHeight="1">
      <c r="A74" s="1" t="s">
        <v>5287</v>
      </c>
      <c r="B74" s="1" t="s">
        <v>5288</v>
      </c>
      <c r="C74" s="1" t="s">
        <v>152</v>
      </c>
      <c r="D74" s="1" t="s">
        <v>150</v>
      </c>
      <c r="E74" s="1" t="s">
        <v>5289</v>
      </c>
    </row>
    <row r="75" spans="1:5" ht="52.75" customHeight="1">
      <c r="A75" s="1" t="s">
        <v>5287</v>
      </c>
      <c r="B75" s="1" t="s">
        <v>5288</v>
      </c>
      <c r="C75" s="1" t="s">
        <v>156</v>
      </c>
      <c r="D75" s="1" t="s">
        <v>150</v>
      </c>
      <c r="E75" s="1" t="s">
        <v>5289</v>
      </c>
    </row>
    <row r="76" spans="1:5" ht="52.75" customHeight="1">
      <c r="A76" s="1" t="s">
        <v>5287</v>
      </c>
      <c r="B76" s="1" t="s">
        <v>5288</v>
      </c>
      <c r="C76" s="1" t="s">
        <v>161</v>
      </c>
      <c r="D76" s="1" t="s">
        <v>150</v>
      </c>
      <c r="E76" s="1" t="s">
        <v>5289</v>
      </c>
    </row>
    <row r="77" spans="1:5" ht="52.75" customHeight="1">
      <c r="A77" s="1" t="s">
        <v>5287</v>
      </c>
      <c r="B77" s="1" t="s">
        <v>5288</v>
      </c>
      <c r="C77" s="1" t="s">
        <v>164</v>
      </c>
      <c r="D77" s="1" t="s">
        <v>150</v>
      </c>
      <c r="E77" s="1" t="s">
        <v>5289</v>
      </c>
    </row>
    <row r="78" spans="1:5" ht="52.75" customHeight="1">
      <c r="A78" s="1" t="s">
        <v>5287</v>
      </c>
      <c r="B78" s="1" t="s">
        <v>5288</v>
      </c>
      <c r="C78" s="1" t="s">
        <v>167</v>
      </c>
      <c r="D78" s="1" t="s">
        <v>150</v>
      </c>
      <c r="E78" s="1" t="s">
        <v>5289</v>
      </c>
    </row>
    <row r="79" spans="1:5" ht="52.75" customHeight="1">
      <c r="A79" s="1" t="s">
        <v>5287</v>
      </c>
      <c r="B79" s="1" t="s">
        <v>5288</v>
      </c>
      <c r="C79" s="1" t="s">
        <v>169</v>
      </c>
      <c r="D79" s="1" t="s">
        <v>150</v>
      </c>
      <c r="E79" s="1" t="s">
        <v>5289</v>
      </c>
    </row>
    <row r="80" spans="1:5" ht="52.75" customHeight="1">
      <c r="A80" s="1" t="s">
        <v>5287</v>
      </c>
      <c r="B80" s="1" t="s">
        <v>5288</v>
      </c>
      <c r="C80" s="1" t="s">
        <v>172</v>
      </c>
      <c r="D80" s="1" t="s">
        <v>150</v>
      </c>
      <c r="E80" s="1" t="s">
        <v>5289</v>
      </c>
    </row>
    <row r="81" spans="1:5" ht="39.65" customHeight="1">
      <c r="A81" s="1" t="s">
        <v>5290</v>
      </c>
      <c r="B81" s="1" t="s">
        <v>5291</v>
      </c>
      <c r="C81" s="1" t="s">
        <v>128</v>
      </c>
      <c r="D81" s="1" t="s">
        <v>150</v>
      </c>
      <c r="E81" s="1" t="s">
        <v>5289</v>
      </c>
    </row>
    <row r="82" spans="1:5" ht="39.65" customHeight="1">
      <c r="A82" s="1" t="s">
        <v>5290</v>
      </c>
      <c r="B82" s="1" t="s">
        <v>5291</v>
      </c>
      <c r="C82" s="1" t="s">
        <v>133</v>
      </c>
      <c r="D82" s="1" t="s">
        <v>150</v>
      </c>
      <c r="E82" s="1" t="s">
        <v>5289</v>
      </c>
    </row>
    <row r="83" spans="1:5" ht="39.65" customHeight="1">
      <c r="A83" s="1" t="s">
        <v>5290</v>
      </c>
      <c r="B83" s="1" t="s">
        <v>5291</v>
      </c>
      <c r="C83" s="1" t="s">
        <v>136</v>
      </c>
      <c r="D83" s="1" t="s">
        <v>150</v>
      </c>
      <c r="E83" s="1" t="s">
        <v>5289</v>
      </c>
    </row>
    <row r="84" spans="1:5" ht="39.65" customHeight="1">
      <c r="A84" s="1" t="s">
        <v>5290</v>
      </c>
      <c r="B84" s="1" t="s">
        <v>5291</v>
      </c>
      <c r="C84" s="1" t="s">
        <v>139</v>
      </c>
      <c r="D84" s="1" t="s">
        <v>150</v>
      </c>
      <c r="E84" s="1" t="s">
        <v>5289</v>
      </c>
    </row>
    <row r="85" spans="1:5" ht="39.65" customHeight="1">
      <c r="A85" s="1" t="s">
        <v>5290</v>
      </c>
      <c r="B85" s="1" t="s">
        <v>5291</v>
      </c>
      <c r="C85" s="1" t="s">
        <v>143</v>
      </c>
      <c r="D85" s="1" t="s">
        <v>150</v>
      </c>
      <c r="E85" s="1" t="s">
        <v>5289</v>
      </c>
    </row>
    <row r="86" spans="1:5" ht="39.65" customHeight="1">
      <c r="A86" s="1" t="s">
        <v>5290</v>
      </c>
      <c r="B86" s="1" t="s">
        <v>5291</v>
      </c>
      <c r="C86" s="1" t="s">
        <v>147</v>
      </c>
      <c r="D86" s="1" t="s">
        <v>131</v>
      </c>
      <c r="E86" s="1" t="s">
        <v>5289</v>
      </c>
    </row>
    <row r="87" spans="1:5" ht="39.65" customHeight="1">
      <c r="A87" s="1" t="s">
        <v>5290</v>
      </c>
      <c r="B87" s="1" t="s">
        <v>5291</v>
      </c>
      <c r="C87" s="1" t="s">
        <v>152</v>
      </c>
      <c r="D87" s="1" t="s">
        <v>150</v>
      </c>
      <c r="E87" s="1" t="s">
        <v>5289</v>
      </c>
    </row>
    <row r="88" spans="1:5" ht="39.65" customHeight="1">
      <c r="A88" s="1" t="s">
        <v>5290</v>
      </c>
      <c r="B88" s="1" t="s">
        <v>5291</v>
      </c>
      <c r="C88" s="1" t="s">
        <v>156</v>
      </c>
      <c r="D88" s="1" t="s">
        <v>150</v>
      </c>
      <c r="E88" s="1" t="s">
        <v>5289</v>
      </c>
    </row>
    <row r="89" spans="1:5" ht="39.65" customHeight="1">
      <c r="A89" s="1" t="s">
        <v>5290</v>
      </c>
      <c r="B89" s="1" t="s">
        <v>5291</v>
      </c>
      <c r="C89" s="1" t="s">
        <v>161</v>
      </c>
      <c r="D89" s="1" t="s">
        <v>150</v>
      </c>
      <c r="E89" s="1" t="s">
        <v>5289</v>
      </c>
    </row>
    <row r="90" spans="1:5" ht="39.65" customHeight="1">
      <c r="A90" s="1" t="s">
        <v>5290</v>
      </c>
      <c r="B90" s="1" t="s">
        <v>5291</v>
      </c>
      <c r="C90" s="1" t="s">
        <v>164</v>
      </c>
      <c r="D90" s="1" t="s">
        <v>150</v>
      </c>
      <c r="E90" s="1" t="s">
        <v>5289</v>
      </c>
    </row>
    <row r="91" spans="1:5" ht="39.65" customHeight="1">
      <c r="A91" s="1" t="s">
        <v>5290</v>
      </c>
      <c r="B91" s="1" t="s">
        <v>5291</v>
      </c>
      <c r="C91" s="1" t="s">
        <v>167</v>
      </c>
      <c r="D91" s="1" t="s">
        <v>150</v>
      </c>
      <c r="E91" s="1" t="s">
        <v>5289</v>
      </c>
    </row>
    <row r="92" spans="1:5" ht="39.65" customHeight="1">
      <c r="A92" s="1" t="s">
        <v>5290</v>
      </c>
      <c r="B92" s="1" t="s">
        <v>5291</v>
      </c>
      <c r="C92" s="1" t="s">
        <v>169</v>
      </c>
      <c r="D92" s="1" t="s">
        <v>150</v>
      </c>
      <c r="E92" s="1" t="s">
        <v>5289</v>
      </c>
    </row>
    <row r="93" spans="1:5" ht="39.65" customHeight="1">
      <c r="A93" s="1" t="s">
        <v>5290</v>
      </c>
      <c r="B93" s="1" t="s">
        <v>5291</v>
      </c>
      <c r="C93" s="1" t="s">
        <v>172</v>
      </c>
      <c r="D93" s="1" t="s">
        <v>150</v>
      </c>
      <c r="E93" s="1" t="s">
        <v>5289</v>
      </c>
    </row>
    <row r="94" spans="1:5" ht="52.75" customHeight="1">
      <c r="A94" s="1" t="s">
        <v>5292</v>
      </c>
      <c r="B94" s="1" t="s">
        <v>5293</v>
      </c>
      <c r="C94" s="1" t="s">
        <v>128</v>
      </c>
      <c r="D94" s="1" t="s">
        <v>150</v>
      </c>
      <c r="E94" s="1" t="s">
        <v>5294</v>
      </c>
    </row>
    <row r="95" spans="1:5" ht="52.75" customHeight="1">
      <c r="A95" s="1" t="s">
        <v>5292</v>
      </c>
      <c r="B95" s="1" t="s">
        <v>5293</v>
      </c>
      <c r="C95" s="1" t="s">
        <v>133</v>
      </c>
      <c r="D95" s="1" t="s">
        <v>150</v>
      </c>
      <c r="E95" s="1" t="s">
        <v>5294</v>
      </c>
    </row>
    <row r="96" spans="1:5" ht="52.75" customHeight="1">
      <c r="A96" s="1" t="s">
        <v>5292</v>
      </c>
      <c r="B96" s="1" t="s">
        <v>5293</v>
      </c>
      <c r="C96" s="1" t="s">
        <v>136</v>
      </c>
      <c r="D96" s="1" t="s">
        <v>150</v>
      </c>
      <c r="E96" s="1" t="s">
        <v>5294</v>
      </c>
    </row>
    <row r="97" spans="1:5" ht="52.75" customHeight="1">
      <c r="A97" s="1" t="s">
        <v>5292</v>
      </c>
      <c r="B97" s="1" t="s">
        <v>5293</v>
      </c>
      <c r="C97" s="1" t="s">
        <v>139</v>
      </c>
      <c r="D97" s="1" t="s">
        <v>150</v>
      </c>
      <c r="E97" s="1" t="s">
        <v>5294</v>
      </c>
    </row>
    <row r="98" spans="1:5" ht="52.75" customHeight="1">
      <c r="A98" s="1" t="s">
        <v>5292</v>
      </c>
      <c r="B98" s="1" t="s">
        <v>5293</v>
      </c>
      <c r="C98" s="1" t="s">
        <v>143</v>
      </c>
      <c r="D98" s="1" t="s">
        <v>150</v>
      </c>
      <c r="E98" s="1" t="s">
        <v>5294</v>
      </c>
    </row>
    <row r="99" spans="1:5" ht="52.75" customHeight="1">
      <c r="A99" s="1" t="s">
        <v>5292</v>
      </c>
      <c r="B99" s="1" t="s">
        <v>5293</v>
      </c>
      <c r="C99" s="1" t="s">
        <v>147</v>
      </c>
      <c r="D99" s="1" t="s">
        <v>131</v>
      </c>
      <c r="E99" s="1" t="s">
        <v>5294</v>
      </c>
    </row>
    <row r="100" spans="1:5" ht="52.75" customHeight="1">
      <c r="A100" s="1" t="s">
        <v>5292</v>
      </c>
      <c r="B100" s="1" t="s">
        <v>5293</v>
      </c>
      <c r="C100" s="1" t="s">
        <v>152</v>
      </c>
      <c r="D100" s="1" t="s">
        <v>131</v>
      </c>
      <c r="E100" s="1" t="s">
        <v>5294</v>
      </c>
    </row>
    <row r="101" spans="1:5" ht="52.75" customHeight="1">
      <c r="A101" s="1" t="s">
        <v>5292</v>
      </c>
      <c r="B101" s="1" t="s">
        <v>5293</v>
      </c>
      <c r="C101" s="1" t="s">
        <v>156</v>
      </c>
      <c r="D101" s="1" t="s">
        <v>150</v>
      </c>
      <c r="E101" s="1" t="s">
        <v>5294</v>
      </c>
    </row>
    <row r="102" spans="1:5" ht="52.75" customHeight="1">
      <c r="A102" s="1" t="s">
        <v>5292</v>
      </c>
      <c r="B102" s="1" t="s">
        <v>5293</v>
      </c>
      <c r="C102" s="1" t="s">
        <v>161</v>
      </c>
      <c r="D102" s="1" t="s">
        <v>150</v>
      </c>
      <c r="E102" s="1" t="s">
        <v>5294</v>
      </c>
    </row>
    <row r="103" spans="1:5" ht="52.75" customHeight="1">
      <c r="A103" s="1" t="s">
        <v>5292</v>
      </c>
      <c r="B103" s="1" t="s">
        <v>5293</v>
      </c>
      <c r="C103" s="1" t="s">
        <v>164</v>
      </c>
      <c r="D103" s="1" t="s">
        <v>150</v>
      </c>
      <c r="E103" s="1" t="s">
        <v>5294</v>
      </c>
    </row>
    <row r="104" spans="1:5" ht="52.75" customHeight="1">
      <c r="A104" s="1" t="s">
        <v>5292</v>
      </c>
      <c r="B104" s="1" t="s">
        <v>5293</v>
      </c>
      <c r="C104" s="1" t="s">
        <v>167</v>
      </c>
      <c r="D104" s="1" t="s">
        <v>150</v>
      </c>
      <c r="E104" s="1" t="s">
        <v>5294</v>
      </c>
    </row>
    <row r="105" spans="1:5" ht="52.75" customHeight="1">
      <c r="A105" s="1" t="s">
        <v>5292</v>
      </c>
      <c r="B105" s="1" t="s">
        <v>5293</v>
      </c>
      <c r="C105" s="1" t="s">
        <v>169</v>
      </c>
      <c r="D105" s="1" t="s">
        <v>150</v>
      </c>
      <c r="E105" s="1" t="s">
        <v>5294</v>
      </c>
    </row>
    <row r="106" spans="1:5" ht="52.75" customHeight="1">
      <c r="A106" s="1" t="s">
        <v>5292</v>
      </c>
      <c r="B106" s="1" t="s">
        <v>5293</v>
      </c>
      <c r="C106" s="1" t="s">
        <v>172</v>
      </c>
      <c r="D106" s="1" t="s">
        <v>150</v>
      </c>
      <c r="E106" s="1" t="s">
        <v>5294</v>
      </c>
    </row>
    <row r="107" spans="1:5" ht="52.75" customHeight="1">
      <c r="A107" s="1" t="s">
        <v>5295</v>
      </c>
      <c r="B107" s="1" t="s">
        <v>5296</v>
      </c>
      <c r="C107" s="1" t="s">
        <v>128</v>
      </c>
      <c r="D107" s="1" t="s">
        <v>131</v>
      </c>
      <c r="E107" s="1" t="s">
        <v>5294</v>
      </c>
    </row>
    <row r="108" spans="1:5" ht="52.75" customHeight="1">
      <c r="A108" s="1" t="s">
        <v>5295</v>
      </c>
      <c r="B108" s="1" t="s">
        <v>5296</v>
      </c>
      <c r="C108" s="1" t="s">
        <v>133</v>
      </c>
      <c r="D108" s="1" t="s">
        <v>131</v>
      </c>
      <c r="E108" s="1" t="s">
        <v>5294</v>
      </c>
    </row>
    <row r="109" spans="1:5" ht="52.75" customHeight="1">
      <c r="A109" s="1" t="s">
        <v>5295</v>
      </c>
      <c r="B109" s="1" t="s">
        <v>5296</v>
      </c>
      <c r="C109" s="1" t="s">
        <v>136</v>
      </c>
      <c r="D109" s="1" t="s">
        <v>131</v>
      </c>
      <c r="E109" s="1" t="s">
        <v>5294</v>
      </c>
    </row>
    <row r="110" spans="1:5" ht="52.75" customHeight="1">
      <c r="A110" s="1" t="s">
        <v>5295</v>
      </c>
      <c r="B110" s="1" t="s">
        <v>5296</v>
      </c>
      <c r="C110" s="1" t="s">
        <v>139</v>
      </c>
      <c r="D110" s="1" t="s">
        <v>131</v>
      </c>
      <c r="E110" s="1" t="s">
        <v>5294</v>
      </c>
    </row>
    <row r="111" spans="1:5" ht="52.75" customHeight="1">
      <c r="A111" s="1" t="s">
        <v>5295</v>
      </c>
      <c r="B111" s="1" t="s">
        <v>5296</v>
      </c>
      <c r="C111" s="1" t="s">
        <v>143</v>
      </c>
      <c r="D111" s="1" t="s">
        <v>150</v>
      </c>
      <c r="E111" s="1" t="s">
        <v>5294</v>
      </c>
    </row>
    <row r="112" spans="1:5" ht="52.75" customHeight="1">
      <c r="A112" s="1" t="s">
        <v>5295</v>
      </c>
      <c r="B112" s="1" t="s">
        <v>5296</v>
      </c>
      <c r="C112" s="1" t="s">
        <v>147</v>
      </c>
      <c r="D112" s="1" t="s">
        <v>131</v>
      </c>
      <c r="E112" s="1" t="s">
        <v>5294</v>
      </c>
    </row>
    <row r="113" spans="1:5" ht="52.75" customHeight="1">
      <c r="A113" s="1" t="s">
        <v>5295</v>
      </c>
      <c r="B113" s="1" t="s">
        <v>5296</v>
      </c>
      <c r="C113" s="1" t="s">
        <v>152</v>
      </c>
      <c r="D113" s="1" t="s">
        <v>150</v>
      </c>
      <c r="E113" s="1" t="s">
        <v>5294</v>
      </c>
    </row>
    <row r="114" spans="1:5" ht="52.75" customHeight="1">
      <c r="A114" s="1" t="s">
        <v>5295</v>
      </c>
      <c r="B114" s="1" t="s">
        <v>5296</v>
      </c>
      <c r="C114" s="1" t="s">
        <v>156</v>
      </c>
      <c r="D114" s="1" t="s">
        <v>131</v>
      </c>
      <c r="E114" s="1" t="s">
        <v>5294</v>
      </c>
    </row>
    <row r="115" spans="1:5" ht="52.75" customHeight="1">
      <c r="A115" s="1" t="s">
        <v>5295</v>
      </c>
      <c r="B115" s="1" t="s">
        <v>5296</v>
      </c>
      <c r="C115" s="1" t="s">
        <v>161</v>
      </c>
      <c r="D115" s="1" t="s">
        <v>131</v>
      </c>
      <c r="E115" s="1" t="s">
        <v>5294</v>
      </c>
    </row>
    <row r="116" spans="1:5" ht="52.75" customHeight="1">
      <c r="A116" s="1" t="s">
        <v>5295</v>
      </c>
      <c r="B116" s="1" t="s">
        <v>5296</v>
      </c>
      <c r="C116" s="1" t="s">
        <v>164</v>
      </c>
      <c r="D116" s="1" t="s">
        <v>131</v>
      </c>
      <c r="E116" s="1" t="s">
        <v>5294</v>
      </c>
    </row>
    <row r="117" spans="1:5" ht="52.75" customHeight="1">
      <c r="A117" s="1" t="s">
        <v>5295</v>
      </c>
      <c r="B117" s="1" t="s">
        <v>5296</v>
      </c>
      <c r="C117" s="1" t="s">
        <v>167</v>
      </c>
      <c r="D117" s="1" t="s">
        <v>131</v>
      </c>
      <c r="E117" s="1" t="s">
        <v>5294</v>
      </c>
    </row>
    <row r="118" spans="1:5" ht="52.75" customHeight="1">
      <c r="A118" s="1" t="s">
        <v>5295</v>
      </c>
      <c r="B118" s="1" t="s">
        <v>5296</v>
      </c>
      <c r="C118" s="1" t="s">
        <v>169</v>
      </c>
      <c r="D118" s="1" t="s">
        <v>150</v>
      </c>
      <c r="E118" s="1" t="s">
        <v>5294</v>
      </c>
    </row>
    <row r="119" spans="1:5" ht="52.75" customHeight="1">
      <c r="A119" s="1" t="s">
        <v>5295</v>
      </c>
      <c r="B119" s="1" t="s">
        <v>5296</v>
      </c>
      <c r="C119" s="1" t="s">
        <v>172</v>
      </c>
      <c r="D119" s="1" t="s">
        <v>150</v>
      </c>
      <c r="E119" s="1" t="s">
        <v>5294</v>
      </c>
    </row>
    <row r="120" spans="1:5" ht="66" customHeight="1">
      <c r="A120" s="1" t="s">
        <v>5297</v>
      </c>
      <c r="B120" s="1" t="s">
        <v>5298</v>
      </c>
      <c r="C120" s="1" t="s">
        <v>128</v>
      </c>
      <c r="D120" s="1" t="s">
        <v>131</v>
      </c>
      <c r="E120" s="1" t="s">
        <v>5299</v>
      </c>
    </row>
    <row r="121" spans="1:5" ht="66" customHeight="1">
      <c r="A121" s="1" t="s">
        <v>5297</v>
      </c>
      <c r="B121" s="1" t="s">
        <v>5298</v>
      </c>
      <c r="C121" s="1" t="s">
        <v>133</v>
      </c>
      <c r="D121" s="1" t="s">
        <v>131</v>
      </c>
      <c r="E121" s="1" t="s">
        <v>5299</v>
      </c>
    </row>
    <row r="122" spans="1:5" ht="66" customHeight="1">
      <c r="A122" s="1" t="s">
        <v>5297</v>
      </c>
      <c r="B122" s="1" t="s">
        <v>5298</v>
      </c>
      <c r="C122" s="1" t="s">
        <v>136</v>
      </c>
      <c r="D122" s="1" t="s">
        <v>131</v>
      </c>
      <c r="E122" s="1" t="s">
        <v>5299</v>
      </c>
    </row>
    <row r="123" spans="1:5" ht="66" customHeight="1">
      <c r="A123" s="1" t="s">
        <v>5297</v>
      </c>
      <c r="B123" s="1" t="s">
        <v>5298</v>
      </c>
      <c r="C123" s="1" t="s">
        <v>139</v>
      </c>
      <c r="D123" s="1" t="s">
        <v>131</v>
      </c>
      <c r="E123" s="1" t="s">
        <v>5299</v>
      </c>
    </row>
    <row r="124" spans="1:5" ht="66" customHeight="1">
      <c r="A124" s="1" t="s">
        <v>5297</v>
      </c>
      <c r="B124" s="1" t="s">
        <v>5298</v>
      </c>
      <c r="C124" s="1" t="s">
        <v>143</v>
      </c>
      <c r="D124" s="1" t="s">
        <v>150</v>
      </c>
      <c r="E124" s="1" t="s">
        <v>5299</v>
      </c>
    </row>
    <row r="125" spans="1:5" ht="66" customHeight="1">
      <c r="A125" s="1" t="s">
        <v>5297</v>
      </c>
      <c r="B125" s="1" t="s">
        <v>5298</v>
      </c>
      <c r="C125" s="1" t="s">
        <v>147</v>
      </c>
      <c r="D125" s="1" t="s">
        <v>150</v>
      </c>
      <c r="E125" s="1" t="s">
        <v>5299</v>
      </c>
    </row>
    <row r="126" spans="1:5" ht="66" customHeight="1">
      <c r="A126" s="1" t="s">
        <v>5297</v>
      </c>
      <c r="B126" s="1" t="s">
        <v>5298</v>
      </c>
      <c r="C126" s="1" t="s">
        <v>152</v>
      </c>
      <c r="D126" s="1" t="s">
        <v>150</v>
      </c>
      <c r="E126" s="1" t="s">
        <v>5299</v>
      </c>
    </row>
    <row r="127" spans="1:5" ht="66" customHeight="1">
      <c r="A127" s="1" t="s">
        <v>5297</v>
      </c>
      <c r="B127" s="1" t="s">
        <v>5298</v>
      </c>
      <c r="C127" s="1" t="s">
        <v>156</v>
      </c>
      <c r="D127" s="1" t="s">
        <v>131</v>
      </c>
      <c r="E127" s="1" t="s">
        <v>5299</v>
      </c>
    </row>
    <row r="128" spans="1:5" ht="66" customHeight="1">
      <c r="A128" s="1" t="s">
        <v>5297</v>
      </c>
      <c r="B128" s="1" t="s">
        <v>5298</v>
      </c>
      <c r="C128" s="1" t="s">
        <v>161</v>
      </c>
      <c r="D128" s="1" t="s">
        <v>131</v>
      </c>
      <c r="E128" s="1" t="s">
        <v>5299</v>
      </c>
    </row>
    <row r="129" spans="1:5" ht="66" customHeight="1">
      <c r="A129" s="1" t="s">
        <v>5297</v>
      </c>
      <c r="B129" s="1" t="s">
        <v>5298</v>
      </c>
      <c r="C129" s="1" t="s">
        <v>164</v>
      </c>
      <c r="D129" s="1" t="s">
        <v>131</v>
      </c>
      <c r="E129" s="1" t="s">
        <v>5299</v>
      </c>
    </row>
    <row r="130" spans="1:5" ht="66" customHeight="1">
      <c r="A130" s="1" t="s">
        <v>5297</v>
      </c>
      <c r="B130" s="1" t="s">
        <v>5298</v>
      </c>
      <c r="C130" s="1" t="s">
        <v>167</v>
      </c>
      <c r="D130" s="1" t="s">
        <v>131</v>
      </c>
      <c r="E130" s="1" t="s">
        <v>5299</v>
      </c>
    </row>
    <row r="131" spans="1:5" ht="66" customHeight="1">
      <c r="A131" s="1" t="s">
        <v>5297</v>
      </c>
      <c r="B131" s="1" t="s">
        <v>5298</v>
      </c>
      <c r="C131" s="1" t="s">
        <v>169</v>
      </c>
      <c r="D131" s="1" t="s">
        <v>131</v>
      </c>
      <c r="E131" s="1" t="s">
        <v>5299</v>
      </c>
    </row>
    <row r="132" spans="1:5" ht="66" customHeight="1">
      <c r="A132" s="1" t="s">
        <v>5297</v>
      </c>
      <c r="B132" s="1" t="s">
        <v>5298</v>
      </c>
      <c r="C132" s="1" t="s">
        <v>172</v>
      </c>
      <c r="D132" s="1" t="s">
        <v>131</v>
      </c>
      <c r="E132" s="1" t="s">
        <v>5299</v>
      </c>
    </row>
    <row r="133" spans="1:5" ht="39.65" customHeight="1">
      <c r="A133" s="1" t="s">
        <v>5300</v>
      </c>
      <c r="B133" s="1" t="s">
        <v>5301</v>
      </c>
      <c r="C133" s="1" t="s">
        <v>128</v>
      </c>
      <c r="D133" s="1" t="s">
        <v>131</v>
      </c>
      <c r="E133" s="1" t="s">
        <v>5299</v>
      </c>
    </row>
    <row r="134" spans="1:5" ht="39.65" customHeight="1">
      <c r="A134" s="1" t="s">
        <v>5300</v>
      </c>
      <c r="B134" s="1" t="s">
        <v>5301</v>
      </c>
      <c r="C134" s="1" t="s">
        <v>133</v>
      </c>
      <c r="D134" s="1" t="s">
        <v>131</v>
      </c>
      <c r="E134" s="1" t="s">
        <v>5299</v>
      </c>
    </row>
    <row r="135" spans="1:5" ht="39.65" customHeight="1">
      <c r="A135" s="1" t="s">
        <v>5300</v>
      </c>
      <c r="B135" s="1" t="s">
        <v>5301</v>
      </c>
      <c r="C135" s="1" t="s">
        <v>136</v>
      </c>
      <c r="D135" s="1" t="s">
        <v>131</v>
      </c>
      <c r="E135" s="1" t="s">
        <v>5299</v>
      </c>
    </row>
    <row r="136" spans="1:5" ht="39.65" customHeight="1">
      <c r="A136" s="1" t="s">
        <v>5300</v>
      </c>
      <c r="B136" s="1" t="s">
        <v>5301</v>
      </c>
      <c r="C136" s="1" t="s">
        <v>139</v>
      </c>
      <c r="D136" s="1" t="s">
        <v>131</v>
      </c>
      <c r="E136" s="1" t="s">
        <v>5299</v>
      </c>
    </row>
    <row r="137" spans="1:5" ht="39.65" customHeight="1">
      <c r="A137" s="1" t="s">
        <v>5300</v>
      </c>
      <c r="B137" s="1" t="s">
        <v>5301</v>
      </c>
      <c r="C137" s="1" t="s">
        <v>143</v>
      </c>
      <c r="D137" s="1" t="s">
        <v>131</v>
      </c>
      <c r="E137" s="1" t="s">
        <v>5299</v>
      </c>
    </row>
    <row r="138" spans="1:5" ht="39.65" customHeight="1">
      <c r="A138" s="1" t="s">
        <v>5300</v>
      </c>
      <c r="B138" s="1" t="s">
        <v>5301</v>
      </c>
      <c r="C138" s="1" t="s">
        <v>147</v>
      </c>
      <c r="D138" s="1" t="s">
        <v>131</v>
      </c>
      <c r="E138" s="1" t="s">
        <v>5299</v>
      </c>
    </row>
    <row r="139" spans="1:5" ht="39.65" customHeight="1">
      <c r="A139" s="1" t="s">
        <v>5300</v>
      </c>
      <c r="B139" s="1" t="s">
        <v>5301</v>
      </c>
      <c r="C139" s="1" t="s">
        <v>152</v>
      </c>
      <c r="D139" s="1" t="s">
        <v>150</v>
      </c>
      <c r="E139" s="1" t="s">
        <v>5299</v>
      </c>
    </row>
    <row r="140" spans="1:5" ht="39.65" customHeight="1">
      <c r="A140" s="1" t="s">
        <v>5300</v>
      </c>
      <c r="B140" s="1" t="s">
        <v>5301</v>
      </c>
      <c r="C140" s="1" t="s">
        <v>156</v>
      </c>
      <c r="D140" s="1" t="s">
        <v>131</v>
      </c>
      <c r="E140" s="1" t="s">
        <v>5299</v>
      </c>
    </row>
    <row r="141" spans="1:5" ht="39.65" customHeight="1">
      <c r="A141" s="1" t="s">
        <v>5300</v>
      </c>
      <c r="B141" s="1" t="s">
        <v>5301</v>
      </c>
      <c r="C141" s="1" t="s">
        <v>161</v>
      </c>
      <c r="D141" s="1" t="s">
        <v>131</v>
      </c>
      <c r="E141" s="1" t="s">
        <v>5299</v>
      </c>
    </row>
    <row r="142" spans="1:5" ht="39.65" customHeight="1">
      <c r="A142" s="1" t="s">
        <v>5300</v>
      </c>
      <c r="B142" s="1" t="s">
        <v>5301</v>
      </c>
      <c r="C142" s="1" t="s">
        <v>164</v>
      </c>
      <c r="D142" s="1" t="s">
        <v>131</v>
      </c>
      <c r="E142" s="1" t="s">
        <v>5299</v>
      </c>
    </row>
    <row r="143" spans="1:5" ht="39.65" customHeight="1">
      <c r="A143" s="1" t="s">
        <v>5300</v>
      </c>
      <c r="B143" s="1" t="s">
        <v>5301</v>
      </c>
      <c r="C143" s="1" t="s">
        <v>167</v>
      </c>
      <c r="D143" s="1" t="s">
        <v>131</v>
      </c>
      <c r="E143" s="1" t="s">
        <v>5299</v>
      </c>
    </row>
    <row r="144" spans="1:5" ht="39.65" customHeight="1">
      <c r="A144" s="1" t="s">
        <v>5300</v>
      </c>
      <c r="B144" s="1" t="s">
        <v>5301</v>
      </c>
      <c r="C144" s="1" t="s">
        <v>169</v>
      </c>
      <c r="D144" s="1" t="s">
        <v>131</v>
      </c>
      <c r="E144" s="1" t="s">
        <v>5299</v>
      </c>
    </row>
    <row r="145" spans="1:5" ht="39.65" customHeight="1">
      <c r="A145" s="1" t="s">
        <v>5300</v>
      </c>
      <c r="B145" s="1" t="s">
        <v>5301</v>
      </c>
      <c r="C145" s="1" t="s">
        <v>172</v>
      </c>
      <c r="D145" s="1" t="s">
        <v>131</v>
      </c>
      <c r="E145" s="1" t="s">
        <v>5299</v>
      </c>
    </row>
    <row r="146" spans="1:5" ht="52.75" customHeight="1">
      <c r="A146" s="1" t="s">
        <v>5302</v>
      </c>
      <c r="B146" s="1" t="s">
        <v>5303</v>
      </c>
      <c r="C146" s="1" t="s">
        <v>128</v>
      </c>
      <c r="D146" s="1" t="s">
        <v>131</v>
      </c>
      <c r="E146" s="1" t="s">
        <v>5304</v>
      </c>
    </row>
    <row r="147" spans="1:5" ht="52.75" customHeight="1">
      <c r="A147" s="1" t="s">
        <v>5302</v>
      </c>
      <c r="B147" s="1" t="s">
        <v>5303</v>
      </c>
      <c r="C147" s="1" t="s">
        <v>133</v>
      </c>
      <c r="D147" s="1" t="s">
        <v>131</v>
      </c>
      <c r="E147" s="1" t="s">
        <v>5304</v>
      </c>
    </row>
    <row r="148" spans="1:5" ht="52.75" customHeight="1">
      <c r="A148" s="1" t="s">
        <v>5302</v>
      </c>
      <c r="B148" s="1" t="s">
        <v>5303</v>
      </c>
      <c r="C148" s="1" t="s">
        <v>136</v>
      </c>
      <c r="D148" s="1" t="s">
        <v>131</v>
      </c>
      <c r="E148" s="1" t="s">
        <v>5304</v>
      </c>
    </row>
    <row r="149" spans="1:5" ht="52.75" customHeight="1">
      <c r="A149" s="1" t="s">
        <v>5302</v>
      </c>
      <c r="B149" s="1" t="s">
        <v>5303</v>
      </c>
      <c r="C149" s="1" t="s">
        <v>139</v>
      </c>
      <c r="D149" s="1" t="s">
        <v>131</v>
      </c>
      <c r="E149" s="1" t="s">
        <v>5304</v>
      </c>
    </row>
    <row r="150" spans="1:5" ht="52.75" customHeight="1">
      <c r="A150" s="1" t="s">
        <v>5302</v>
      </c>
      <c r="B150" s="1" t="s">
        <v>5303</v>
      </c>
      <c r="C150" s="1" t="s">
        <v>143</v>
      </c>
      <c r="D150" s="1" t="s">
        <v>131</v>
      </c>
      <c r="E150" s="1" t="s">
        <v>5304</v>
      </c>
    </row>
    <row r="151" spans="1:5" ht="52.75" customHeight="1">
      <c r="A151" s="1" t="s">
        <v>5302</v>
      </c>
      <c r="B151" s="1" t="s">
        <v>5303</v>
      </c>
      <c r="C151" s="1" t="s">
        <v>147</v>
      </c>
      <c r="D151" s="1" t="s">
        <v>131</v>
      </c>
      <c r="E151" s="1" t="s">
        <v>5304</v>
      </c>
    </row>
    <row r="152" spans="1:5" ht="52.75" customHeight="1">
      <c r="A152" s="1" t="s">
        <v>5302</v>
      </c>
      <c r="B152" s="1" t="s">
        <v>5303</v>
      </c>
      <c r="C152" s="1" t="s">
        <v>152</v>
      </c>
      <c r="D152" s="1" t="s">
        <v>131</v>
      </c>
      <c r="E152" s="1" t="s">
        <v>5304</v>
      </c>
    </row>
    <row r="153" spans="1:5" ht="52.75" customHeight="1">
      <c r="A153" s="1" t="s">
        <v>5302</v>
      </c>
      <c r="B153" s="1" t="s">
        <v>5303</v>
      </c>
      <c r="C153" s="1" t="s">
        <v>156</v>
      </c>
      <c r="D153" s="1" t="s">
        <v>131</v>
      </c>
      <c r="E153" s="1" t="s">
        <v>5304</v>
      </c>
    </row>
    <row r="154" spans="1:5" ht="52.75" customHeight="1">
      <c r="A154" s="1" t="s">
        <v>5302</v>
      </c>
      <c r="B154" s="1" t="s">
        <v>5303</v>
      </c>
      <c r="C154" s="1" t="s">
        <v>161</v>
      </c>
      <c r="D154" s="1" t="s">
        <v>131</v>
      </c>
      <c r="E154" s="1" t="s">
        <v>5304</v>
      </c>
    </row>
    <row r="155" spans="1:5" ht="52.75" customHeight="1">
      <c r="A155" s="1" t="s">
        <v>5302</v>
      </c>
      <c r="B155" s="1" t="s">
        <v>5303</v>
      </c>
      <c r="C155" s="1" t="s">
        <v>164</v>
      </c>
      <c r="D155" s="1" t="s">
        <v>131</v>
      </c>
      <c r="E155" s="1" t="s">
        <v>5304</v>
      </c>
    </row>
    <row r="156" spans="1:5" ht="52.75" customHeight="1">
      <c r="A156" s="1" t="s">
        <v>5302</v>
      </c>
      <c r="B156" s="1" t="s">
        <v>5303</v>
      </c>
      <c r="C156" s="1" t="s">
        <v>167</v>
      </c>
      <c r="D156" s="1" t="s">
        <v>131</v>
      </c>
      <c r="E156" s="1" t="s">
        <v>5304</v>
      </c>
    </row>
    <row r="157" spans="1:5" ht="52.75" customHeight="1">
      <c r="A157" s="1" t="s">
        <v>5302</v>
      </c>
      <c r="B157" s="1" t="s">
        <v>5303</v>
      </c>
      <c r="C157" s="1" t="s">
        <v>169</v>
      </c>
      <c r="D157" s="1" t="s">
        <v>131</v>
      </c>
      <c r="E157" s="1" t="s">
        <v>5304</v>
      </c>
    </row>
    <row r="158" spans="1:5" ht="52.75" customHeight="1">
      <c r="A158" s="1" t="s">
        <v>5302</v>
      </c>
      <c r="B158" s="1" t="s">
        <v>5303</v>
      </c>
      <c r="C158" s="1" t="s">
        <v>172</v>
      </c>
      <c r="D158" s="1" t="s">
        <v>131</v>
      </c>
      <c r="E158" s="1" t="s">
        <v>5304</v>
      </c>
    </row>
    <row r="159" spans="1:5">
      <c r="A159" s="2" t="s">
        <v>5305</v>
      </c>
      <c r="B159" s="2" t="s">
        <v>5306</v>
      </c>
      <c r="C159" s="2" t="s">
        <v>128</v>
      </c>
      <c r="D159" s="2" t="str">
        <f>'07A_Конструктор'!D5</f>
        <v>Так</v>
      </c>
      <c r="E159" s="2" t="s">
        <v>5307</v>
      </c>
    </row>
    <row r="160" spans="1:5">
      <c r="A160" s="2" t="s">
        <v>5305</v>
      </c>
      <c r="B160" s="2" t="s">
        <v>5306</v>
      </c>
      <c r="C160" s="2" t="s">
        <v>133</v>
      </c>
      <c r="D160" s="2" t="str">
        <f>'07A_Конструктор'!D6</f>
        <v>Так</v>
      </c>
      <c r="E160" s="2" t="s">
        <v>5307</v>
      </c>
    </row>
    <row r="161" spans="1:5">
      <c r="A161" s="2" t="s">
        <v>5305</v>
      </c>
      <c r="B161" s="2" t="s">
        <v>5306</v>
      </c>
      <c r="C161" s="2" t="s">
        <v>136</v>
      </c>
      <c r="D161" s="2" t="str">
        <f>'07A_Конструктор'!D7</f>
        <v>Так</v>
      </c>
      <c r="E161" s="2" t="s">
        <v>5307</v>
      </c>
    </row>
    <row r="162" spans="1:5">
      <c r="A162" s="2" t="s">
        <v>5305</v>
      </c>
      <c r="B162" s="2" t="s">
        <v>5306</v>
      </c>
      <c r="C162" s="2" t="s">
        <v>139</v>
      </c>
      <c r="D162" s="2" t="str">
        <f>'07A_Конструктор'!D8</f>
        <v>Так</v>
      </c>
      <c r="E162" s="2" t="s">
        <v>5307</v>
      </c>
    </row>
    <row r="163" spans="1:5">
      <c r="A163" s="2" t="s">
        <v>5305</v>
      </c>
      <c r="B163" s="2" t="s">
        <v>5306</v>
      </c>
      <c r="C163" s="2" t="s">
        <v>143</v>
      </c>
      <c r="D163" s="2" t="str">
        <f>'07A_Конструктор'!D9</f>
        <v>Так</v>
      </c>
      <c r="E163" s="2" t="s">
        <v>5307</v>
      </c>
    </row>
    <row r="164" spans="1:5">
      <c r="A164" s="2" t="s">
        <v>5305</v>
      </c>
      <c r="B164" s="2" t="s">
        <v>5306</v>
      </c>
      <c r="C164" s="2" t="s">
        <v>147</v>
      </c>
      <c r="D164" s="2" t="str">
        <f>'07A_Конструктор'!D10</f>
        <v>Так</v>
      </c>
      <c r="E164" s="2" t="s">
        <v>5307</v>
      </c>
    </row>
    <row r="165" spans="1:5">
      <c r="A165" s="2" t="s">
        <v>5305</v>
      </c>
      <c r="B165" s="2" t="s">
        <v>5306</v>
      </c>
      <c r="C165" s="2" t="s">
        <v>152</v>
      </c>
      <c r="D165" s="2" t="str">
        <f>'07A_Конструктор'!D11</f>
        <v>Так</v>
      </c>
      <c r="E165" s="2" t="s">
        <v>5307</v>
      </c>
    </row>
    <row r="166" spans="1:5">
      <c r="A166" s="2" t="s">
        <v>5305</v>
      </c>
      <c r="B166" s="2" t="s">
        <v>5306</v>
      </c>
      <c r="C166" s="2" t="s">
        <v>156</v>
      </c>
      <c r="D166" s="2" t="str">
        <f>'07A_Конструктор'!D12</f>
        <v>Так</v>
      </c>
      <c r="E166" s="2" t="s">
        <v>5307</v>
      </c>
    </row>
    <row r="167" spans="1:5">
      <c r="A167" s="2" t="s">
        <v>5305</v>
      </c>
      <c r="B167" s="2" t="s">
        <v>5306</v>
      </c>
      <c r="C167" s="2" t="s">
        <v>161</v>
      </c>
      <c r="D167" s="2" t="str">
        <f>'07A_Конструктор'!D13</f>
        <v>Так</v>
      </c>
      <c r="E167" s="2" t="s">
        <v>5307</v>
      </c>
    </row>
    <row r="168" spans="1:5">
      <c r="A168" s="2" t="s">
        <v>5305</v>
      </c>
      <c r="B168" s="2" t="s">
        <v>5306</v>
      </c>
      <c r="C168" s="2" t="s">
        <v>164</v>
      </c>
      <c r="D168" s="2" t="str">
        <f>'07A_Конструктор'!D14</f>
        <v>Так</v>
      </c>
      <c r="E168" s="2" t="s">
        <v>5307</v>
      </c>
    </row>
    <row r="169" spans="1:5">
      <c r="A169" s="2" t="s">
        <v>5305</v>
      </c>
      <c r="B169" s="2" t="s">
        <v>5306</v>
      </c>
      <c r="C169" s="2" t="s">
        <v>167</v>
      </c>
      <c r="D169" s="2" t="str">
        <f>'07A_Конструктор'!D15</f>
        <v>Так</v>
      </c>
      <c r="E169" s="2" t="s">
        <v>5307</v>
      </c>
    </row>
    <row r="170" spans="1:5">
      <c r="A170" s="2" t="s">
        <v>5305</v>
      </c>
      <c r="B170" s="2" t="s">
        <v>5306</v>
      </c>
      <c r="C170" s="2" t="s">
        <v>169</v>
      </c>
      <c r="D170" s="2" t="str">
        <f>'07A_Конструктор'!D16</f>
        <v>Так</v>
      </c>
      <c r="E170" s="2" t="s">
        <v>5307</v>
      </c>
    </row>
    <row r="171" spans="1:5">
      <c r="A171" s="2" t="s">
        <v>5305</v>
      </c>
      <c r="B171" s="2" t="s">
        <v>5306</v>
      </c>
      <c r="C171" s="2" t="s">
        <v>172</v>
      </c>
      <c r="D171" s="2" t="str">
        <f>'07A_Конструктор'!D17</f>
        <v>Так</v>
      </c>
      <c r="E171" s="2" t="s">
        <v>5307</v>
      </c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3"/>
  <sheetViews>
    <sheetView workbookViewId="0">
      <selection sqref="A1:N1"/>
    </sheetView>
  </sheetViews>
  <sheetFormatPr defaultRowHeight="14"/>
  <cols>
    <col min="1" max="1" width="14" customWidth="1"/>
    <col min="2" max="2" width="28" customWidth="1"/>
    <col min="3" max="3" width="14" customWidth="1"/>
    <col min="4" max="4" width="10" customWidth="1"/>
    <col min="5" max="5" width="18" customWidth="1"/>
    <col min="6" max="6" width="16" customWidth="1"/>
    <col min="7" max="7" width="22" customWidth="1"/>
    <col min="8" max="8" width="16" customWidth="1"/>
    <col min="9" max="9" width="12" customWidth="1"/>
    <col min="10" max="10" width="14" customWidth="1"/>
    <col min="11" max="11" width="22" customWidth="1"/>
    <col min="12" max="12" width="14" customWidth="1"/>
    <col min="13" max="14" width="16" customWidth="1"/>
  </cols>
  <sheetData>
    <row r="1" spans="1:14" ht="16.75" customHeight="1">
      <c r="A1" s="34" t="s">
        <v>5308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</row>
    <row r="2" spans="1:14" ht="39.65" customHeight="1">
      <c r="A2" s="14" t="s">
        <v>5273</v>
      </c>
      <c r="B2" s="14" t="s">
        <v>199</v>
      </c>
      <c r="C2" s="14" t="s">
        <v>200</v>
      </c>
      <c r="D2" s="14" t="s">
        <v>59</v>
      </c>
      <c r="E2" s="14" t="s">
        <v>201</v>
      </c>
      <c r="F2" s="14" t="s">
        <v>205</v>
      </c>
      <c r="G2" s="14" t="s">
        <v>5309</v>
      </c>
      <c r="H2" s="14" t="s">
        <v>123</v>
      </c>
      <c r="I2" s="14" t="s">
        <v>5310</v>
      </c>
      <c r="J2" s="14" t="s">
        <v>124</v>
      </c>
      <c r="K2" s="14" t="s">
        <v>5311</v>
      </c>
      <c r="L2" s="14" t="s">
        <v>5312</v>
      </c>
      <c r="M2" s="14" t="s">
        <v>5313</v>
      </c>
      <c r="N2" s="14" t="s">
        <v>5314</v>
      </c>
    </row>
    <row r="3" spans="1:14" ht="15" customHeight="1">
      <c r="A3" s="16"/>
      <c r="B3" s="16"/>
      <c r="C3" s="16"/>
      <c r="D3" s="16"/>
      <c r="E3" s="16"/>
      <c r="F3" s="16"/>
      <c r="G3" s="16"/>
      <c r="H3" s="16"/>
      <c r="I3" s="16"/>
      <c r="J3" s="16"/>
      <c r="K3" s="1">
        <f>IF(J3=TRUE,0,F3)</f>
        <v>0</v>
      </c>
      <c r="L3" s="1"/>
      <c r="M3" s="1">
        <f>MAX(0,I3-L3)</f>
        <v>0</v>
      </c>
      <c r="N3" s="1"/>
    </row>
  </sheetData>
  <mergeCells count="1">
    <mergeCell ref="A1:N1"/>
  </mergeCells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16"/>
  <sheetViews>
    <sheetView workbookViewId="0">
      <pane ySplit="3" topLeftCell="A4" activePane="bottomLeft" state="frozen"/>
      <selection pane="bottomLeft" sqref="A1:G1"/>
    </sheetView>
  </sheetViews>
  <sheetFormatPr defaultRowHeight="14"/>
  <cols>
    <col min="1" max="1" width="14" customWidth="1"/>
    <col min="2" max="2" width="40" customWidth="1"/>
    <col min="3" max="4" width="22" customWidth="1"/>
    <col min="5" max="5" width="16" customWidth="1"/>
    <col min="6" max="6" width="15" customWidth="1"/>
    <col min="7" max="7" width="24" customWidth="1"/>
  </cols>
  <sheetData>
    <row r="1" spans="1:7" ht="18" customHeight="1">
      <c r="A1" s="40" t="s">
        <v>5315</v>
      </c>
      <c r="B1" s="29"/>
      <c r="C1" s="29"/>
      <c r="D1" s="29"/>
      <c r="E1" s="29"/>
      <c r="F1" s="29"/>
      <c r="G1" s="29"/>
    </row>
    <row r="3" spans="1:7">
      <c r="A3" s="19" t="s">
        <v>5273</v>
      </c>
      <c r="B3" s="19" t="s">
        <v>5274</v>
      </c>
      <c r="C3" s="19" t="s">
        <v>5316</v>
      </c>
      <c r="D3" s="19" t="s">
        <v>5317</v>
      </c>
      <c r="E3" s="19" t="s">
        <v>5318</v>
      </c>
      <c r="F3" s="19" t="s">
        <v>5319</v>
      </c>
      <c r="G3" s="19" t="s">
        <v>181</v>
      </c>
    </row>
    <row r="4" spans="1:7">
      <c r="A4" s="2" t="s">
        <v>65</v>
      </c>
      <c r="B4" s="2" t="s">
        <v>5320</v>
      </c>
      <c r="C4" s="2">
        <f>SUMIF('08_Результати'!$A:$A,"S0",'08_Результати'!$I:$I)</f>
        <v>0</v>
      </c>
      <c r="D4" s="2">
        <f>SUMIF('08_Результати'!$A:$A,A4,'08_Результати'!$I:$I)</f>
        <v>0</v>
      </c>
      <c r="E4" s="2">
        <f t="shared" ref="E4:E16" si="0">D4-C4</f>
        <v>0</v>
      </c>
      <c r="F4" s="5">
        <f t="shared" ref="F4:F16" si="1">IFERROR(E4/C4,0)</f>
        <v>0</v>
      </c>
      <c r="G4" s="2" t="str">
        <f>IF(COUNTIF('08_Результати'!$A:$A,A4)=0,"Очікує маршрути","Розраховано")</f>
        <v>Очікує маршрути</v>
      </c>
    </row>
    <row r="5" spans="1:7">
      <c r="A5" s="2" t="s">
        <v>5278</v>
      </c>
      <c r="B5" s="2" t="s">
        <v>5279</v>
      </c>
      <c r="C5" s="2">
        <f>SUMIF('08_Результати'!$A:$A,"S0",'08_Результати'!$I:$I)</f>
        <v>0</v>
      </c>
      <c r="D5" s="2">
        <f>SUMIF('08_Результати'!$A:$A,A5,'08_Результати'!$I:$I)</f>
        <v>0</v>
      </c>
      <c r="E5" s="2">
        <f t="shared" si="0"/>
        <v>0</v>
      </c>
      <c r="F5" s="5">
        <f t="shared" si="1"/>
        <v>0</v>
      </c>
      <c r="G5" s="2" t="str">
        <f>IF(COUNTIF('08_Результати'!$A:$A,A5)=0,"Очікує маршрути","Розраховано")</f>
        <v>Очікує маршрути</v>
      </c>
    </row>
    <row r="6" spans="1:7">
      <c r="A6" s="2" t="s">
        <v>5281</v>
      </c>
      <c r="B6" s="2" t="s">
        <v>5282</v>
      </c>
      <c r="C6" s="2">
        <f>SUMIF('08_Результати'!$A:$A,"S0",'08_Результати'!$I:$I)</f>
        <v>0</v>
      </c>
      <c r="D6" s="2">
        <f>SUMIF('08_Результати'!$A:$A,A6,'08_Результати'!$I:$I)</f>
        <v>0</v>
      </c>
      <c r="E6" s="2">
        <f t="shared" si="0"/>
        <v>0</v>
      </c>
      <c r="F6" s="5">
        <f t="shared" si="1"/>
        <v>0</v>
      </c>
      <c r="G6" s="2" t="str">
        <f>IF(COUNTIF('08_Результати'!$A:$A,A6)=0,"Очікує маршрути","Розраховано")</f>
        <v>Очікує маршрути</v>
      </c>
    </row>
    <row r="7" spans="1:7">
      <c r="A7" s="2" t="s">
        <v>5283</v>
      </c>
      <c r="B7" s="2" t="s">
        <v>5284</v>
      </c>
      <c r="C7" s="2">
        <f>SUMIF('08_Результати'!$A:$A,"S0",'08_Результати'!$I:$I)</f>
        <v>0</v>
      </c>
      <c r="D7" s="2">
        <f>SUMIF('08_Результати'!$A:$A,A7,'08_Результати'!$I:$I)</f>
        <v>0</v>
      </c>
      <c r="E7" s="2">
        <f t="shared" si="0"/>
        <v>0</v>
      </c>
      <c r="F7" s="5">
        <f t="shared" si="1"/>
        <v>0</v>
      </c>
      <c r="G7" s="2" t="str">
        <f>IF(COUNTIF('08_Результати'!$A:$A,A7)=0,"Очікує маршрути","Розраховано")</f>
        <v>Очікує маршрути</v>
      </c>
    </row>
    <row r="8" spans="1:7">
      <c r="A8" s="2" t="s">
        <v>5285</v>
      </c>
      <c r="B8" s="2" t="s">
        <v>5286</v>
      </c>
      <c r="C8" s="2">
        <f>SUMIF('08_Результати'!$A:$A,"S0",'08_Результати'!$I:$I)</f>
        <v>0</v>
      </c>
      <c r="D8" s="2">
        <f>SUMIF('08_Результати'!$A:$A,A8,'08_Результати'!$I:$I)</f>
        <v>0</v>
      </c>
      <c r="E8" s="2">
        <f t="shared" si="0"/>
        <v>0</v>
      </c>
      <c r="F8" s="5">
        <f t="shared" si="1"/>
        <v>0</v>
      </c>
      <c r="G8" s="2" t="str">
        <f>IF(COUNTIF('08_Результати'!$A:$A,A8)=0,"Очікує маршрути","Розраховано")</f>
        <v>Очікує маршрути</v>
      </c>
    </row>
    <row r="9" spans="1:7">
      <c r="A9" s="2" t="s">
        <v>5287</v>
      </c>
      <c r="B9" s="2" t="s">
        <v>5321</v>
      </c>
      <c r="C9" s="2">
        <f>SUMIF('08_Результати'!$A:$A,"S0",'08_Результати'!$I:$I)</f>
        <v>0</v>
      </c>
      <c r="D9" s="2">
        <f>SUMIF('08_Результати'!$A:$A,A9,'08_Результати'!$I:$I)</f>
        <v>0</v>
      </c>
      <c r="E9" s="2">
        <f t="shared" si="0"/>
        <v>0</v>
      </c>
      <c r="F9" s="5">
        <f t="shared" si="1"/>
        <v>0</v>
      </c>
      <c r="G9" s="2" t="str">
        <f>IF(COUNTIF('08_Результати'!$A:$A,A9)=0,"Очікує маршрути","Розраховано")</f>
        <v>Очікує маршрути</v>
      </c>
    </row>
    <row r="10" spans="1:7">
      <c r="A10" s="2" t="s">
        <v>5290</v>
      </c>
      <c r="B10" s="2" t="s">
        <v>5291</v>
      </c>
      <c r="C10" s="2">
        <f>SUMIF('08_Результати'!$A:$A,"S0",'08_Результати'!$I:$I)</f>
        <v>0</v>
      </c>
      <c r="D10" s="2">
        <f>SUMIF('08_Результати'!$A:$A,A10,'08_Результати'!$I:$I)</f>
        <v>0</v>
      </c>
      <c r="E10" s="2">
        <f t="shared" si="0"/>
        <v>0</v>
      </c>
      <c r="F10" s="5">
        <f t="shared" si="1"/>
        <v>0</v>
      </c>
      <c r="G10" s="2" t="str">
        <f>IF(COUNTIF('08_Результати'!$A:$A,A10)=0,"Очікує маршрути","Розраховано")</f>
        <v>Очікує маршрути</v>
      </c>
    </row>
    <row r="11" spans="1:7">
      <c r="A11" s="2" t="s">
        <v>5292</v>
      </c>
      <c r="B11" s="2" t="s">
        <v>5293</v>
      </c>
      <c r="C11" s="2">
        <f>SUMIF('08_Результати'!$A:$A,"S0",'08_Результати'!$I:$I)</f>
        <v>0</v>
      </c>
      <c r="D11" s="2">
        <f>SUMIF('08_Результати'!$A:$A,A11,'08_Результати'!$I:$I)</f>
        <v>0</v>
      </c>
      <c r="E11" s="2">
        <f t="shared" si="0"/>
        <v>0</v>
      </c>
      <c r="F11" s="5">
        <f t="shared" si="1"/>
        <v>0</v>
      </c>
      <c r="G11" s="2" t="str">
        <f>IF(COUNTIF('08_Результати'!$A:$A,A11)=0,"Очікує маршрути","Розраховано")</f>
        <v>Очікує маршрути</v>
      </c>
    </row>
    <row r="12" spans="1:7">
      <c r="A12" s="2" t="s">
        <v>5295</v>
      </c>
      <c r="B12" s="2" t="s">
        <v>5296</v>
      </c>
      <c r="C12" s="2">
        <f>SUMIF('08_Результати'!$A:$A,"S0",'08_Результати'!$I:$I)</f>
        <v>0</v>
      </c>
      <c r="D12" s="2">
        <f>SUMIF('08_Результати'!$A:$A,A12,'08_Результати'!$I:$I)</f>
        <v>0</v>
      </c>
      <c r="E12" s="2">
        <f t="shared" si="0"/>
        <v>0</v>
      </c>
      <c r="F12" s="5">
        <f t="shared" si="1"/>
        <v>0</v>
      </c>
      <c r="G12" s="2" t="str">
        <f>IF(COUNTIF('08_Результати'!$A:$A,A12)=0,"Очікує маршрути","Розраховано")</f>
        <v>Очікує маршрути</v>
      </c>
    </row>
    <row r="13" spans="1:7">
      <c r="A13" s="2" t="s">
        <v>5297</v>
      </c>
      <c r="B13" s="2" t="s">
        <v>5298</v>
      </c>
      <c r="C13" s="2">
        <f>SUMIF('08_Результати'!$A:$A,"S0",'08_Результати'!$I:$I)</f>
        <v>0</v>
      </c>
      <c r="D13" s="2">
        <f>SUMIF('08_Результати'!$A:$A,A13,'08_Результати'!$I:$I)</f>
        <v>0</v>
      </c>
      <c r="E13" s="2">
        <f t="shared" si="0"/>
        <v>0</v>
      </c>
      <c r="F13" s="5">
        <f t="shared" si="1"/>
        <v>0</v>
      </c>
      <c r="G13" s="2" t="str">
        <f>IF(COUNTIF('08_Результати'!$A:$A,A13)=0,"Очікує маршрути","Розраховано")</f>
        <v>Очікує маршрути</v>
      </c>
    </row>
    <row r="14" spans="1:7">
      <c r="A14" s="2" t="s">
        <v>5300</v>
      </c>
      <c r="B14" s="2" t="s">
        <v>5301</v>
      </c>
      <c r="C14" s="2">
        <f>SUMIF('08_Результати'!$A:$A,"S0",'08_Результати'!$I:$I)</f>
        <v>0</v>
      </c>
      <c r="D14" s="2">
        <f>SUMIF('08_Результати'!$A:$A,A14,'08_Результати'!$I:$I)</f>
        <v>0</v>
      </c>
      <c r="E14" s="2">
        <f t="shared" si="0"/>
        <v>0</v>
      </c>
      <c r="F14" s="5">
        <f t="shared" si="1"/>
        <v>0</v>
      </c>
      <c r="G14" s="2" t="str">
        <f>IF(COUNTIF('08_Результати'!$A:$A,A14)=0,"Очікує маршрути","Розраховано")</f>
        <v>Очікує маршрути</v>
      </c>
    </row>
    <row r="15" spans="1:7">
      <c r="A15" s="2" t="s">
        <v>5302</v>
      </c>
      <c r="B15" s="2" t="s">
        <v>5322</v>
      </c>
      <c r="C15" s="2">
        <f>SUMIF('08_Результати'!$A:$A,"S0",'08_Результати'!$I:$I)</f>
        <v>0</v>
      </c>
      <c r="D15" s="2">
        <f>SUMIF('08_Результати'!$A:$A,A15,'08_Результати'!$I:$I)</f>
        <v>0</v>
      </c>
      <c r="E15" s="2">
        <f t="shared" si="0"/>
        <v>0</v>
      </c>
      <c r="F15" s="5">
        <f t="shared" si="1"/>
        <v>0</v>
      </c>
      <c r="G15" s="2" t="str">
        <f>IF(COUNTIF('08_Результати'!$A:$A,A15)=0,"Очікує маршрути","Розраховано")</f>
        <v>Очікує маршрути</v>
      </c>
    </row>
    <row r="16" spans="1:7">
      <c r="A16" s="2" t="s">
        <v>5305</v>
      </c>
      <c r="B16" s="2" t="s">
        <v>5306</v>
      </c>
      <c r="C16" s="2">
        <f>SUMIF('08_Результати'!$A:$A,"S0",'08_Результати'!$I:$I)</f>
        <v>0</v>
      </c>
      <c r="D16" s="2">
        <f>SUMIF('08_Результати'!$A:$A,A16,'08_Результати'!$I:$I)</f>
        <v>0</v>
      </c>
      <c r="E16" s="2">
        <f t="shared" si="0"/>
        <v>0</v>
      </c>
      <c r="F16" s="5">
        <f t="shared" si="1"/>
        <v>0</v>
      </c>
      <c r="G16" s="2" t="str">
        <f>IF(COUNTIF('08_Результати'!$A:$A,A16)=0,"Очікує маршрути","Розраховано")</f>
        <v>Очікує маршрути</v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11"/>
  <sheetViews>
    <sheetView workbookViewId="0">
      <pane ySplit="2" topLeftCell="A3" activePane="bottomLeft" state="frozen"/>
      <selection pane="bottomLeft" sqref="A1:D1"/>
    </sheetView>
  </sheetViews>
  <sheetFormatPr defaultRowHeight="14"/>
  <cols>
    <col min="1" max="1" width="28" customWidth="1"/>
    <col min="2" max="2" width="16" customWidth="1"/>
    <col min="3" max="3" width="38" customWidth="1"/>
    <col min="4" max="4" width="55" customWidth="1"/>
  </cols>
  <sheetData>
    <row r="1" spans="1:4" ht="33.65" customHeight="1">
      <c r="A1" s="41" t="s">
        <v>5323</v>
      </c>
      <c r="B1" s="29"/>
      <c r="C1" s="29"/>
      <c r="D1" s="29"/>
    </row>
    <row r="2" spans="1:4" ht="26.5" customHeight="1">
      <c r="A2" s="10" t="s">
        <v>5324</v>
      </c>
      <c r="B2" s="10" t="s">
        <v>181</v>
      </c>
      <c r="C2" s="10" t="s">
        <v>5325</v>
      </c>
      <c r="D2" s="10" t="s">
        <v>5326</v>
      </c>
    </row>
    <row r="3" spans="1:4" ht="52.75" customHeight="1">
      <c r="A3" s="2" t="s">
        <v>5327</v>
      </c>
      <c r="B3" s="2" t="s">
        <v>5328</v>
      </c>
      <c r="C3" s="2" t="s">
        <v>5329</v>
      </c>
      <c r="D3" s="2" t="s">
        <v>5330</v>
      </c>
    </row>
    <row r="4" spans="1:4" ht="52.75" customHeight="1">
      <c r="A4" s="2" t="s">
        <v>5331</v>
      </c>
      <c r="B4" s="2" t="s">
        <v>5328</v>
      </c>
      <c r="C4" s="2" t="s">
        <v>19</v>
      </c>
      <c r="D4" s="2" t="s">
        <v>5332</v>
      </c>
    </row>
    <row r="5" spans="1:4" ht="52.75" customHeight="1">
      <c r="A5" s="2" t="s">
        <v>5269</v>
      </c>
      <c r="B5" s="2" t="s">
        <v>5333</v>
      </c>
      <c r="C5" s="2" t="s">
        <v>5334</v>
      </c>
      <c r="D5" s="2" t="s">
        <v>5335</v>
      </c>
    </row>
    <row r="6" spans="1:4" ht="52.75" customHeight="1">
      <c r="A6" s="2" t="s">
        <v>5336</v>
      </c>
      <c r="B6" s="2" t="s">
        <v>5337</v>
      </c>
      <c r="C6" s="2" t="s">
        <v>5338</v>
      </c>
      <c r="D6" s="2" t="s">
        <v>5339</v>
      </c>
    </row>
    <row r="7" spans="1:4" ht="52.75" customHeight="1">
      <c r="A7" s="2" t="s">
        <v>111</v>
      </c>
      <c r="B7" s="2" t="s">
        <v>5337</v>
      </c>
      <c r="C7" s="2" t="s">
        <v>94</v>
      </c>
      <c r="D7" s="2" t="s">
        <v>5340</v>
      </c>
    </row>
    <row r="8" spans="1:4" ht="39.65" customHeight="1">
      <c r="A8" s="2" t="s">
        <v>97</v>
      </c>
      <c r="B8" s="2" t="s">
        <v>5337</v>
      </c>
      <c r="C8" s="2" t="s">
        <v>5341</v>
      </c>
      <c r="D8" s="2" t="s">
        <v>5342</v>
      </c>
    </row>
    <row r="9" spans="1:4" ht="52.75" customHeight="1">
      <c r="A9" s="2" t="s">
        <v>5087</v>
      </c>
      <c r="B9" s="2" t="s">
        <v>5328</v>
      </c>
      <c r="C9" s="2" t="s">
        <v>5343</v>
      </c>
      <c r="D9" s="2" t="s">
        <v>5344</v>
      </c>
    </row>
    <row r="10" spans="1:4" ht="39.65" customHeight="1">
      <c r="A10" s="2" t="s">
        <v>115</v>
      </c>
      <c r="B10" s="2" t="s">
        <v>5345</v>
      </c>
      <c r="C10" s="2" t="s">
        <v>5346</v>
      </c>
      <c r="D10" s="2" t="s">
        <v>5347</v>
      </c>
    </row>
    <row r="11" spans="1:4">
      <c r="A11" s="2" t="s">
        <v>5348</v>
      </c>
      <c r="B11" s="2" t="s">
        <v>5328</v>
      </c>
      <c r="C11" s="2" t="s">
        <v>5349</v>
      </c>
      <c r="D11" s="2" t="s">
        <v>5350</v>
      </c>
    </row>
  </sheetData>
  <mergeCells count="1">
    <mergeCell ref="A1:D1"/>
  </mergeCells>
  <conditionalFormatting sqref="B3:B10">
    <cfRule type="expression" dxfId="0" priority="1">
      <formula>B3&lt;&gt;C3</formula>
    </cfRule>
  </conditionalFormatting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349"/>
  <sheetViews>
    <sheetView workbookViewId="0">
      <selection sqref="A1:H1"/>
    </sheetView>
  </sheetViews>
  <sheetFormatPr defaultRowHeight="14"/>
  <cols>
    <col min="1" max="1" width="14" customWidth="1"/>
    <col min="2" max="3" width="12" customWidth="1"/>
    <col min="4" max="4" width="28" customWidth="1"/>
    <col min="5" max="7" width="14" customWidth="1"/>
    <col min="8" max="8" width="18" customWidth="1"/>
  </cols>
  <sheetData>
    <row r="1" spans="1:8" ht="18" customHeight="1">
      <c r="A1" s="42" t="s">
        <v>5351</v>
      </c>
      <c r="B1" s="29"/>
      <c r="C1" s="29"/>
      <c r="D1" s="29"/>
      <c r="E1" s="29"/>
      <c r="F1" s="29"/>
      <c r="G1" s="29"/>
      <c r="H1" s="29"/>
    </row>
    <row r="2" spans="1:8">
      <c r="A2" s="18" t="s">
        <v>200</v>
      </c>
      <c r="B2" s="18" t="s">
        <v>181</v>
      </c>
      <c r="C2" s="18" t="s">
        <v>232</v>
      </c>
      <c r="D2" s="18" t="s">
        <v>233</v>
      </c>
      <c r="E2" s="18" t="s">
        <v>234</v>
      </c>
      <c r="F2" s="18" t="s">
        <v>218</v>
      </c>
      <c r="G2" s="18" t="s">
        <v>219</v>
      </c>
      <c r="H2" s="18" t="s">
        <v>201</v>
      </c>
    </row>
    <row r="3" spans="1:8">
      <c r="A3" s="2" t="s">
        <v>255</v>
      </c>
      <c r="B3" s="2" t="s">
        <v>241</v>
      </c>
      <c r="C3" s="2">
        <v>518</v>
      </c>
      <c r="D3" s="2" t="s">
        <v>256</v>
      </c>
      <c r="E3" s="2" t="s">
        <v>63</v>
      </c>
      <c r="F3" s="3">
        <v>50.011913</v>
      </c>
      <c r="G3" s="3">
        <v>36.352860999999997</v>
      </c>
      <c r="H3" s="2" t="s">
        <v>97</v>
      </c>
    </row>
    <row r="4" spans="1:8">
      <c r="A4" s="2" t="s">
        <v>262</v>
      </c>
      <c r="B4" s="2" t="s">
        <v>241</v>
      </c>
      <c r="C4" s="2">
        <v>9</v>
      </c>
      <c r="D4" s="2" t="s">
        <v>242</v>
      </c>
      <c r="E4" s="2" t="s">
        <v>63</v>
      </c>
      <c r="F4" s="3">
        <v>49.569285999999998</v>
      </c>
      <c r="G4" s="3">
        <v>34.576675999999999</v>
      </c>
      <c r="H4" s="2" t="s">
        <v>97</v>
      </c>
    </row>
    <row r="5" spans="1:8">
      <c r="A5" s="2" t="s">
        <v>268</v>
      </c>
      <c r="B5" s="2" t="s">
        <v>241</v>
      </c>
      <c r="C5" s="2">
        <v>39</v>
      </c>
      <c r="D5" s="2" t="s">
        <v>269</v>
      </c>
      <c r="E5" s="2" t="s">
        <v>63</v>
      </c>
      <c r="F5" s="3">
        <v>48.720185000000001</v>
      </c>
      <c r="G5" s="3">
        <v>32.662531999999999</v>
      </c>
      <c r="H5" s="2" t="s">
        <v>97</v>
      </c>
    </row>
    <row r="6" spans="1:8">
      <c r="A6" s="2" t="s">
        <v>336</v>
      </c>
      <c r="B6" s="2" t="s">
        <v>241</v>
      </c>
      <c r="C6" s="2">
        <v>157</v>
      </c>
      <c r="D6" s="2" t="s">
        <v>337</v>
      </c>
      <c r="E6" s="2" t="s">
        <v>63</v>
      </c>
      <c r="F6" s="3">
        <v>50.243969999999997</v>
      </c>
      <c r="G6" s="3">
        <v>32.519599999999997</v>
      </c>
      <c r="H6" s="2" t="s">
        <v>97</v>
      </c>
    </row>
    <row r="7" spans="1:8">
      <c r="A7" s="2" t="s">
        <v>344</v>
      </c>
      <c r="B7" s="2" t="s">
        <v>241</v>
      </c>
      <c r="C7" s="2">
        <v>183</v>
      </c>
      <c r="D7" s="2" t="s">
        <v>345</v>
      </c>
      <c r="E7" s="2" t="s">
        <v>63</v>
      </c>
      <c r="F7" s="3">
        <v>50.861809999999998</v>
      </c>
      <c r="G7" s="3">
        <v>32.393349999999998</v>
      </c>
      <c r="H7" s="2" t="s">
        <v>97</v>
      </c>
    </row>
    <row r="8" spans="1:8">
      <c r="A8" s="2" t="s">
        <v>385</v>
      </c>
      <c r="B8" s="2" t="s">
        <v>241</v>
      </c>
      <c r="C8" s="2">
        <v>303</v>
      </c>
      <c r="D8" s="2" t="s">
        <v>327</v>
      </c>
      <c r="E8" s="2" t="s">
        <v>63</v>
      </c>
      <c r="F8" s="3">
        <v>47.559753000000001</v>
      </c>
      <c r="G8" s="3">
        <v>34.395091000000001</v>
      </c>
      <c r="H8" s="2" t="s">
        <v>97</v>
      </c>
    </row>
    <row r="9" spans="1:8">
      <c r="A9" s="2" t="s">
        <v>1178</v>
      </c>
      <c r="B9" s="2" t="s">
        <v>241</v>
      </c>
      <c r="C9" s="2">
        <v>319</v>
      </c>
      <c r="D9" s="2" t="s">
        <v>1179</v>
      </c>
      <c r="E9" s="2" t="s">
        <v>68</v>
      </c>
      <c r="F9" s="3">
        <v>48.536439999999999</v>
      </c>
      <c r="G9" s="3">
        <v>28.512976999999999</v>
      </c>
      <c r="H9" s="2" t="s">
        <v>97</v>
      </c>
    </row>
    <row r="10" spans="1:8">
      <c r="A10" s="2" t="s">
        <v>1192</v>
      </c>
      <c r="B10" s="2" t="s">
        <v>241</v>
      </c>
      <c r="C10" s="2">
        <v>340</v>
      </c>
      <c r="D10" s="2" t="s">
        <v>1193</v>
      </c>
      <c r="E10" s="2" t="s">
        <v>68</v>
      </c>
      <c r="F10" s="3">
        <v>48.811396000000002</v>
      </c>
      <c r="G10" s="3">
        <v>29.386696000000001</v>
      </c>
      <c r="H10" s="2" t="s">
        <v>97</v>
      </c>
    </row>
    <row r="11" spans="1:8">
      <c r="A11" s="2" t="s">
        <v>1932</v>
      </c>
      <c r="B11" s="2" t="s">
        <v>241</v>
      </c>
      <c r="C11" s="2">
        <v>352</v>
      </c>
      <c r="D11" s="2" t="s">
        <v>1933</v>
      </c>
      <c r="E11" s="2" t="s">
        <v>72</v>
      </c>
      <c r="F11" s="3">
        <v>51.319285999999998</v>
      </c>
      <c r="G11" s="3">
        <v>28.800681999999998</v>
      </c>
      <c r="H11" s="2" t="s">
        <v>97</v>
      </c>
    </row>
    <row r="12" spans="1:8">
      <c r="A12" s="2" t="s">
        <v>1194</v>
      </c>
      <c r="B12" s="2" t="s">
        <v>241</v>
      </c>
      <c r="C12" s="2">
        <v>326</v>
      </c>
      <c r="D12" s="2" t="s">
        <v>1137</v>
      </c>
      <c r="E12" s="2" t="s">
        <v>68</v>
      </c>
      <c r="F12" s="3">
        <v>49.452111000000002</v>
      </c>
      <c r="G12" s="3">
        <v>32.044676000000003</v>
      </c>
      <c r="H12" s="2" t="s">
        <v>97</v>
      </c>
    </row>
    <row r="13" spans="1:8">
      <c r="A13" s="2" t="s">
        <v>461</v>
      </c>
      <c r="B13" s="2" t="s">
        <v>241</v>
      </c>
      <c r="C13" s="2">
        <v>43</v>
      </c>
      <c r="D13" s="2" t="s">
        <v>304</v>
      </c>
      <c r="E13" s="2" t="s">
        <v>63</v>
      </c>
      <c r="F13" s="3">
        <v>48.663857</v>
      </c>
      <c r="G13" s="3">
        <v>33.117238</v>
      </c>
      <c r="H13" s="2" t="s">
        <v>97</v>
      </c>
    </row>
    <row r="14" spans="1:8">
      <c r="A14" s="2" t="s">
        <v>1954</v>
      </c>
      <c r="B14" s="2" t="s">
        <v>241</v>
      </c>
      <c r="C14" s="2">
        <v>423</v>
      </c>
      <c r="D14" s="2" t="s">
        <v>1955</v>
      </c>
      <c r="E14" s="2" t="s">
        <v>72</v>
      </c>
      <c r="F14" s="3">
        <v>48.895389000000002</v>
      </c>
      <c r="G14" s="3">
        <v>26.861844000000001</v>
      </c>
      <c r="H14" s="2" t="s">
        <v>97</v>
      </c>
    </row>
    <row r="15" spans="1:8">
      <c r="A15" s="2" t="s">
        <v>501</v>
      </c>
      <c r="B15" s="2" t="s">
        <v>241</v>
      </c>
      <c r="C15" s="2">
        <v>459</v>
      </c>
      <c r="D15" s="2" t="s">
        <v>296</v>
      </c>
      <c r="E15" s="2" t="s">
        <v>63</v>
      </c>
      <c r="F15" s="3">
        <v>49.395657</v>
      </c>
      <c r="G15" s="3">
        <v>36.212879999999998</v>
      </c>
      <c r="H15" s="2" t="s">
        <v>97</v>
      </c>
    </row>
    <row r="16" spans="1:8">
      <c r="A16" s="2" t="s">
        <v>506</v>
      </c>
      <c r="B16" s="2" t="s">
        <v>241</v>
      </c>
      <c r="C16" s="2">
        <v>392</v>
      </c>
      <c r="D16" s="2" t="s">
        <v>252</v>
      </c>
      <c r="E16" s="2" t="s">
        <v>63</v>
      </c>
      <c r="F16" s="3">
        <v>48.527889000000002</v>
      </c>
      <c r="G16" s="3">
        <v>35.842360999999997</v>
      </c>
      <c r="H16" s="2" t="s">
        <v>97</v>
      </c>
    </row>
    <row r="17" spans="1:8">
      <c r="A17" s="2" t="s">
        <v>525</v>
      </c>
      <c r="B17" s="2" t="s">
        <v>241</v>
      </c>
      <c r="C17" s="2">
        <v>109</v>
      </c>
      <c r="D17" s="2" t="s">
        <v>458</v>
      </c>
      <c r="E17" s="2" t="s">
        <v>63</v>
      </c>
      <c r="F17" s="3">
        <v>51.224628000000003</v>
      </c>
      <c r="G17" s="3">
        <v>33.189135999999998</v>
      </c>
      <c r="H17" s="2" t="s">
        <v>97</v>
      </c>
    </row>
    <row r="18" spans="1:8">
      <c r="A18" s="2" t="s">
        <v>1261</v>
      </c>
      <c r="B18" s="2" t="s">
        <v>241</v>
      </c>
      <c r="C18" s="2">
        <v>525</v>
      </c>
      <c r="D18" s="2" t="s">
        <v>1262</v>
      </c>
      <c r="E18" s="2" t="s">
        <v>68</v>
      </c>
      <c r="F18" s="3">
        <v>49.827198000000003</v>
      </c>
      <c r="G18" s="3">
        <v>30.421595</v>
      </c>
      <c r="H18" s="2" t="s">
        <v>97</v>
      </c>
    </row>
    <row r="19" spans="1:8">
      <c r="A19" s="2" t="s">
        <v>1263</v>
      </c>
      <c r="B19" s="2" t="s">
        <v>241</v>
      </c>
      <c r="C19" s="2">
        <v>526</v>
      </c>
      <c r="D19" s="2" t="s">
        <v>1264</v>
      </c>
      <c r="E19" s="2" t="s">
        <v>68</v>
      </c>
      <c r="F19" s="3">
        <v>49.557377000000002</v>
      </c>
      <c r="G19" s="3">
        <v>30.504097000000002</v>
      </c>
      <c r="H19" s="2" t="s">
        <v>97</v>
      </c>
    </row>
    <row r="20" spans="1:8">
      <c r="A20" s="2" t="s">
        <v>1275</v>
      </c>
      <c r="B20" s="2" t="s">
        <v>241</v>
      </c>
      <c r="C20" s="2">
        <v>560</v>
      </c>
      <c r="D20" s="2" t="s">
        <v>1200</v>
      </c>
      <c r="E20" s="2" t="s">
        <v>68</v>
      </c>
      <c r="F20" s="3">
        <v>47.904626</v>
      </c>
      <c r="G20" s="3">
        <v>33.375618000000003</v>
      </c>
      <c r="H20" s="2" t="s">
        <v>97</v>
      </c>
    </row>
    <row r="21" spans="1:8">
      <c r="A21" s="2" t="s">
        <v>1284</v>
      </c>
      <c r="B21" s="2" t="s">
        <v>241</v>
      </c>
      <c r="C21" s="2">
        <v>103</v>
      </c>
      <c r="D21" s="2" t="s">
        <v>1132</v>
      </c>
      <c r="E21" s="2" t="s">
        <v>68</v>
      </c>
      <c r="F21" s="3">
        <v>48.758949999999999</v>
      </c>
      <c r="G21" s="3">
        <v>30.212219999999999</v>
      </c>
      <c r="H21" s="2" t="s">
        <v>97</v>
      </c>
    </row>
    <row r="22" spans="1:8">
      <c r="A22" s="2" t="s">
        <v>566</v>
      </c>
      <c r="B22" s="2" t="s">
        <v>241</v>
      </c>
      <c r="C22" s="2">
        <v>584</v>
      </c>
      <c r="D22" s="2" t="s">
        <v>314</v>
      </c>
      <c r="E22" s="2" t="s">
        <v>63</v>
      </c>
      <c r="F22" s="3">
        <v>51.866280000000003</v>
      </c>
      <c r="G22" s="3">
        <v>33.461337</v>
      </c>
      <c r="H22" s="2" t="s">
        <v>97</v>
      </c>
    </row>
    <row r="23" spans="1:8">
      <c r="A23" s="2" t="s">
        <v>1321</v>
      </c>
      <c r="B23" s="2" t="s">
        <v>241</v>
      </c>
      <c r="C23" s="2">
        <v>569</v>
      </c>
      <c r="D23" s="2" t="s">
        <v>1322</v>
      </c>
      <c r="E23" s="2" t="s">
        <v>68</v>
      </c>
      <c r="F23" s="3">
        <v>46.623567999999999</v>
      </c>
      <c r="G23" s="3">
        <v>31.526038</v>
      </c>
      <c r="H23" s="2" t="s">
        <v>97</v>
      </c>
    </row>
    <row r="24" spans="1:8">
      <c r="A24" s="2" t="s">
        <v>610</v>
      </c>
      <c r="B24" s="2" t="s">
        <v>241</v>
      </c>
      <c r="C24" s="2">
        <v>226</v>
      </c>
      <c r="D24" s="2" t="s">
        <v>611</v>
      </c>
      <c r="E24" s="2" t="s">
        <v>63</v>
      </c>
      <c r="F24" s="3">
        <v>50.501080000000002</v>
      </c>
      <c r="G24" s="3">
        <v>30.609909999999999</v>
      </c>
      <c r="H24" s="2" t="s">
        <v>97</v>
      </c>
    </row>
    <row r="25" spans="1:8">
      <c r="A25" s="2" t="s">
        <v>2033</v>
      </c>
      <c r="B25" s="2" t="s">
        <v>241</v>
      </c>
      <c r="C25" s="2">
        <v>700</v>
      </c>
      <c r="D25" s="2" t="s">
        <v>2005</v>
      </c>
      <c r="E25" s="2" t="s">
        <v>72</v>
      </c>
      <c r="F25" s="3">
        <v>49.515151000000003</v>
      </c>
      <c r="G25" s="3">
        <v>23.198126999999999</v>
      </c>
      <c r="H25" s="2" t="s">
        <v>97</v>
      </c>
    </row>
    <row r="26" spans="1:8">
      <c r="A26" s="2" t="s">
        <v>2062</v>
      </c>
      <c r="B26" s="2" t="s">
        <v>241</v>
      </c>
      <c r="C26" s="2">
        <v>752</v>
      </c>
      <c r="D26" s="2" t="s">
        <v>2001</v>
      </c>
      <c r="E26" s="2" t="s">
        <v>72</v>
      </c>
      <c r="F26" s="3">
        <v>48.681595999999999</v>
      </c>
      <c r="G26" s="3">
        <v>26.591023</v>
      </c>
      <c r="H26" s="2" t="s">
        <v>97</v>
      </c>
    </row>
    <row r="27" spans="1:8">
      <c r="A27" s="2" t="s">
        <v>1358</v>
      </c>
      <c r="B27" s="2" t="s">
        <v>241</v>
      </c>
      <c r="C27" s="2">
        <v>781</v>
      </c>
      <c r="D27" s="2" t="s">
        <v>1359</v>
      </c>
      <c r="E27" s="2" t="s">
        <v>68</v>
      </c>
      <c r="F27" s="3">
        <v>46.622925000000002</v>
      </c>
      <c r="G27" s="3">
        <v>31.102862999999999</v>
      </c>
      <c r="H27" s="2" t="s">
        <v>97</v>
      </c>
    </row>
    <row r="28" spans="1:8">
      <c r="A28" s="2" t="s">
        <v>1361</v>
      </c>
      <c r="B28" s="2" t="s">
        <v>241</v>
      </c>
      <c r="C28" s="2">
        <v>232</v>
      </c>
      <c r="D28" s="2" t="s">
        <v>1362</v>
      </c>
      <c r="E28" s="2" t="s">
        <v>68</v>
      </c>
      <c r="F28" s="3">
        <v>47.355328</v>
      </c>
      <c r="G28" s="3">
        <v>31.234966</v>
      </c>
      <c r="H28" s="2" t="s">
        <v>97</v>
      </c>
    </row>
    <row r="29" spans="1:8">
      <c r="A29" s="2" t="s">
        <v>653</v>
      </c>
      <c r="B29" s="2" t="s">
        <v>241</v>
      </c>
      <c r="C29" s="2">
        <v>748</v>
      </c>
      <c r="D29" s="2" t="s">
        <v>256</v>
      </c>
      <c r="E29" s="2" t="s">
        <v>63</v>
      </c>
      <c r="F29" s="3">
        <v>49.997579999999999</v>
      </c>
      <c r="G29" s="3">
        <v>36.342350000000003</v>
      </c>
      <c r="H29" s="2" t="s">
        <v>97</v>
      </c>
    </row>
    <row r="30" spans="1:8">
      <c r="A30" s="2" t="s">
        <v>660</v>
      </c>
      <c r="B30" s="2" t="s">
        <v>241</v>
      </c>
      <c r="C30" s="2">
        <v>874</v>
      </c>
      <c r="D30" s="2" t="s">
        <v>276</v>
      </c>
      <c r="E30" s="2" t="s">
        <v>63</v>
      </c>
      <c r="F30" s="3">
        <v>51.521979999999999</v>
      </c>
      <c r="G30" s="3">
        <v>31.272269999999999</v>
      </c>
      <c r="H30" s="2" t="s">
        <v>97</v>
      </c>
    </row>
    <row r="31" spans="1:8">
      <c r="A31" s="2" t="s">
        <v>2120</v>
      </c>
      <c r="B31" s="2" t="s">
        <v>241</v>
      </c>
      <c r="C31" s="2">
        <v>893</v>
      </c>
      <c r="D31" s="2" t="s">
        <v>2121</v>
      </c>
      <c r="E31" s="2" t="s">
        <v>72</v>
      </c>
      <c r="F31" s="3">
        <v>49.267400000000002</v>
      </c>
      <c r="G31" s="3">
        <v>23.862960000000001</v>
      </c>
      <c r="H31" s="2" t="s">
        <v>97</v>
      </c>
    </row>
    <row r="32" spans="1:8">
      <c r="A32" s="2" t="s">
        <v>1382</v>
      </c>
      <c r="B32" s="2" t="s">
        <v>241</v>
      </c>
      <c r="C32" s="2">
        <v>933</v>
      </c>
      <c r="D32" s="2" t="s">
        <v>1153</v>
      </c>
      <c r="E32" s="2" t="s">
        <v>68</v>
      </c>
      <c r="F32" s="3">
        <v>49.864870000000003</v>
      </c>
      <c r="G32" s="3">
        <v>30.822600000000001</v>
      </c>
      <c r="H32" s="2" t="s">
        <v>97</v>
      </c>
    </row>
    <row r="33" spans="1:8">
      <c r="A33" s="2" t="s">
        <v>696</v>
      </c>
      <c r="B33" s="2" t="s">
        <v>241</v>
      </c>
      <c r="C33" s="2">
        <v>954</v>
      </c>
      <c r="D33" s="2" t="s">
        <v>276</v>
      </c>
      <c r="E33" s="2" t="s">
        <v>63</v>
      </c>
      <c r="F33" s="3">
        <v>51.499299999999998</v>
      </c>
      <c r="G33" s="3">
        <v>31.288</v>
      </c>
      <c r="H33" s="2" t="s">
        <v>97</v>
      </c>
    </row>
    <row r="34" spans="1:8">
      <c r="A34" s="2" t="s">
        <v>2213</v>
      </c>
      <c r="B34" s="2" t="s">
        <v>241</v>
      </c>
      <c r="C34" s="2">
        <v>2014</v>
      </c>
      <c r="D34" s="2" t="s">
        <v>2214</v>
      </c>
      <c r="E34" s="2" t="s">
        <v>72</v>
      </c>
      <c r="F34" s="3">
        <v>49.902119999999996</v>
      </c>
      <c r="G34" s="3">
        <v>23.943100000000001</v>
      </c>
      <c r="H34" s="2" t="s">
        <v>97</v>
      </c>
    </row>
    <row r="35" spans="1:8">
      <c r="A35" s="2" t="s">
        <v>1419</v>
      </c>
      <c r="B35" s="2" t="s">
        <v>241</v>
      </c>
      <c r="C35" s="2">
        <v>2044</v>
      </c>
      <c r="D35" s="2" t="s">
        <v>1420</v>
      </c>
      <c r="E35" s="2" t="s">
        <v>68</v>
      </c>
      <c r="F35" s="3">
        <v>47.750135</v>
      </c>
      <c r="G35" s="3">
        <v>29.533837999999999</v>
      </c>
      <c r="H35" s="2" t="s">
        <v>97</v>
      </c>
    </row>
    <row r="36" spans="1:8">
      <c r="A36" s="2" t="s">
        <v>1433</v>
      </c>
      <c r="B36" s="2" t="s">
        <v>241</v>
      </c>
      <c r="C36" s="2">
        <v>105</v>
      </c>
      <c r="D36" s="2" t="s">
        <v>1200</v>
      </c>
      <c r="E36" s="2" t="s">
        <v>68</v>
      </c>
      <c r="F36" s="3">
        <v>47.682892000000002</v>
      </c>
      <c r="G36" s="3">
        <v>33.158845999999997</v>
      </c>
      <c r="H36" s="2" t="s">
        <v>97</v>
      </c>
    </row>
    <row r="37" spans="1:8">
      <c r="A37" s="2" t="s">
        <v>1439</v>
      </c>
      <c r="B37" s="2" t="s">
        <v>241</v>
      </c>
      <c r="C37" s="2">
        <v>2083</v>
      </c>
      <c r="D37" s="2" t="s">
        <v>1440</v>
      </c>
      <c r="E37" s="2" t="s">
        <v>68</v>
      </c>
      <c r="F37" s="3">
        <v>49.381802999999998</v>
      </c>
      <c r="G37" s="3">
        <v>32.147153000000003</v>
      </c>
      <c r="H37" s="2" t="s">
        <v>97</v>
      </c>
    </row>
    <row r="38" spans="1:8">
      <c r="A38" s="2" t="s">
        <v>2245</v>
      </c>
      <c r="B38" s="2" t="s">
        <v>241</v>
      </c>
      <c r="C38" s="2">
        <v>2098</v>
      </c>
      <c r="D38" s="2" t="s">
        <v>2246</v>
      </c>
      <c r="E38" s="2" t="s">
        <v>72</v>
      </c>
      <c r="F38" s="3">
        <v>49.471299999999999</v>
      </c>
      <c r="G38" s="3">
        <v>24.149100000000001</v>
      </c>
      <c r="H38" s="2" t="s">
        <v>97</v>
      </c>
    </row>
    <row r="39" spans="1:8">
      <c r="A39" s="2" t="s">
        <v>1443</v>
      </c>
      <c r="B39" s="2" t="s">
        <v>241</v>
      </c>
      <c r="C39" s="2">
        <v>2099</v>
      </c>
      <c r="D39" s="2" t="s">
        <v>611</v>
      </c>
      <c r="E39" s="2" t="s">
        <v>68</v>
      </c>
      <c r="F39" s="3">
        <v>50.456074999999998</v>
      </c>
      <c r="G39" s="3">
        <v>30.446076000000001</v>
      </c>
      <c r="H39" s="2" t="s">
        <v>97</v>
      </c>
    </row>
    <row r="40" spans="1:8">
      <c r="A40" s="2" t="s">
        <v>2256</v>
      </c>
      <c r="B40" s="2" t="s">
        <v>241</v>
      </c>
      <c r="C40" s="2">
        <v>2120</v>
      </c>
      <c r="D40" s="2" t="s">
        <v>611</v>
      </c>
      <c r="E40" s="2" t="s">
        <v>72</v>
      </c>
      <c r="F40" s="3">
        <v>50.525272999999999</v>
      </c>
      <c r="G40" s="3">
        <v>30.499922999999999</v>
      </c>
      <c r="H40" s="2" t="s">
        <v>97</v>
      </c>
    </row>
    <row r="41" spans="1:8">
      <c r="A41" s="2" t="s">
        <v>2265</v>
      </c>
      <c r="B41" s="2" t="s">
        <v>241</v>
      </c>
      <c r="C41" s="2">
        <v>2115</v>
      </c>
      <c r="D41" s="2" t="s">
        <v>2134</v>
      </c>
      <c r="E41" s="2" t="s">
        <v>72</v>
      </c>
      <c r="F41" s="3">
        <v>48.173221599999998</v>
      </c>
      <c r="G41" s="3">
        <v>23.292328300000001</v>
      </c>
      <c r="H41" s="2" t="s">
        <v>97</v>
      </c>
    </row>
    <row r="42" spans="1:8">
      <c r="A42" s="2" t="s">
        <v>2275</v>
      </c>
      <c r="B42" s="2" t="s">
        <v>241</v>
      </c>
      <c r="C42" s="2">
        <v>2146</v>
      </c>
      <c r="D42" s="2" t="s">
        <v>2108</v>
      </c>
      <c r="E42" s="2" t="s">
        <v>72</v>
      </c>
      <c r="F42" s="3">
        <v>48.944391000000003</v>
      </c>
      <c r="G42" s="3">
        <v>24.699850000000001</v>
      </c>
      <c r="H42" s="2" t="s">
        <v>97</v>
      </c>
    </row>
    <row r="43" spans="1:8">
      <c r="A43" s="2" t="s">
        <v>2278</v>
      </c>
      <c r="B43" s="2" t="s">
        <v>241</v>
      </c>
      <c r="C43" s="2">
        <v>2149</v>
      </c>
      <c r="D43" s="2" t="s">
        <v>2279</v>
      </c>
      <c r="E43" s="2" t="s">
        <v>72</v>
      </c>
      <c r="F43" s="3">
        <v>49.571337</v>
      </c>
      <c r="G43" s="3">
        <v>22.784390999999999</v>
      </c>
      <c r="H43" s="2" t="s">
        <v>97</v>
      </c>
    </row>
    <row r="44" spans="1:8">
      <c r="A44" s="2" t="s">
        <v>2281</v>
      </c>
      <c r="B44" s="2" t="s">
        <v>241</v>
      </c>
      <c r="C44" s="2">
        <v>2152</v>
      </c>
      <c r="D44" s="2" t="s">
        <v>2282</v>
      </c>
      <c r="E44" s="2" t="s">
        <v>72</v>
      </c>
      <c r="F44" s="3">
        <v>50.233249999999998</v>
      </c>
      <c r="G44" s="3">
        <v>23.62182</v>
      </c>
      <c r="H44" s="2" t="s">
        <v>97</v>
      </c>
    </row>
    <row r="45" spans="1:8">
      <c r="A45" s="2" t="s">
        <v>2285</v>
      </c>
      <c r="B45" s="2" t="s">
        <v>241</v>
      </c>
      <c r="C45" s="2">
        <v>331</v>
      </c>
      <c r="D45" s="2" t="s">
        <v>2132</v>
      </c>
      <c r="E45" s="2" t="s">
        <v>72</v>
      </c>
      <c r="F45" s="3">
        <v>50.505839999999999</v>
      </c>
      <c r="G45" s="3">
        <v>24.766439999999999</v>
      </c>
      <c r="H45" s="2" t="s">
        <v>97</v>
      </c>
    </row>
    <row r="46" spans="1:8">
      <c r="A46" s="2" t="s">
        <v>1465</v>
      </c>
      <c r="B46" s="2" t="s">
        <v>241</v>
      </c>
      <c r="C46" s="2">
        <v>2163</v>
      </c>
      <c r="D46" s="2" t="s">
        <v>611</v>
      </c>
      <c r="E46" s="2" t="s">
        <v>68</v>
      </c>
      <c r="F46" s="3">
        <v>50.47184</v>
      </c>
      <c r="G46" s="3">
        <v>30.506713999999999</v>
      </c>
      <c r="H46" s="2" t="s">
        <v>97</v>
      </c>
    </row>
    <row r="47" spans="1:8">
      <c r="A47" s="2" t="s">
        <v>2298</v>
      </c>
      <c r="B47" s="2" t="s">
        <v>241</v>
      </c>
      <c r="C47" s="2">
        <v>2174</v>
      </c>
      <c r="D47" s="2" t="s">
        <v>1922</v>
      </c>
      <c r="E47" s="2" t="s">
        <v>72</v>
      </c>
      <c r="F47" s="3">
        <v>50.745829999999998</v>
      </c>
      <c r="G47" s="3">
        <v>25.339009999999998</v>
      </c>
      <c r="H47" s="2" t="s">
        <v>97</v>
      </c>
    </row>
    <row r="48" spans="1:8">
      <c r="A48" s="2" t="s">
        <v>1469</v>
      </c>
      <c r="B48" s="2" t="s">
        <v>241</v>
      </c>
      <c r="C48" s="2">
        <v>2187</v>
      </c>
      <c r="D48" s="2" t="s">
        <v>611</v>
      </c>
      <c r="E48" s="2" t="s">
        <v>68</v>
      </c>
      <c r="F48" s="3">
        <v>50.421086000000003</v>
      </c>
      <c r="G48" s="3">
        <v>30.488952000000001</v>
      </c>
      <c r="H48" s="2" t="s">
        <v>97</v>
      </c>
    </row>
    <row r="49" spans="1:8">
      <c r="A49" s="2" t="s">
        <v>2305</v>
      </c>
      <c r="B49" s="2" t="s">
        <v>241</v>
      </c>
      <c r="C49" s="2">
        <v>2198</v>
      </c>
      <c r="D49" s="2" t="s">
        <v>2306</v>
      </c>
      <c r="E49" s="2" t="s">
        <v>72</v>
      </c>
      <c r="F49" s="3">
        <v>50.549312999999998</v>
      </c>
      <c r="G49" s="3">
        <v>30.224786000000002</v>
      </c>
      <c r="H49" s="2" t="s">
        <v>97</v>
      </c>
    </row>
    <row r="50" spans="1:8">
      <c r="A50" s="2" t="s">
        <v>2310</v>
      </c>
      <c r="B50" s="2" t="s">
        <v>241</v>
      </c>
      <c r="C50" s="2">
        <v>2203</v>
      </c>
      <c r="D50" s="2" t="s">
        <v>2047</v>
      </c>
      <c r="E50" s="2" t="s">
        <v>72</v>
      </c>
      <c r="F50" s="3">
        <v>49.806472999999997</v>
      </c>
      <c r="G50" s="3">
        <v>24.019302</v>
      </c>
      <c r="H50" s="2" t="s">
        <v>97</v>
      </c>
    </row>
    <row r="51" spans="1:8">
      <c r="A51" s="2" t="s">
        <v>2313</v>
      </c>
      <c r="B51" s="2" t="s">
        <v>241</v>
      </c>
      <c r="C51" s="2">
        <v>2207</v>
      </c>
      <c r="D51" s="2" t="s">
        <v>2314</v>
      </c>
      <c r="E51" s="2" t="s">
        <v>72</v>
      </c>
      <c r="F51" s="3">
        <v>51.29054</v>
      </c>
      <c r="G51" s="3">
        <v>25.532060000000001</v>
      </c>
      <c r="H51" s="2" t="s">
        <v>97</v>
      </c>
    </row>
    <row r="52" spans="1:8">
      <c r="A52" s="2" t="s">
        <v>2315</v>
      </c>
      <c r="B52" s="2" t="s">
        <v>241</v>
      </c>
      <c r="C52" s="2">
        <v>2208</v>
      </c>
      <c r="D52" s="2" t="s">
        <v>2316</v>
      </c>
      <c r="E52" s="2" t="s">
        <v>72</v>
      </c>
      <c r="F52" s="3">
        <v>49.399006</v>
      </c>
      <c r="G52" s="3">
        <v>24.310994000000001</v>
      </c>
      <c r="H52" s="2" t="s">
        <v>97</v>
      </c>
    </row>
    <row r="53" spans="1:8">
      <c r="A53" s="2" t="s">
        <v>1476</v>
      </c>
      <c r="B53" s="2" t="s">
        <v>241</v>
      </c>
      <c r="C53" s="2">
        <v>2214</v>
      </c>
      <c r="D53" s="2" t="s">
        <v>1422</v>
      </c>
      <c r="E53" s="2" t="s">
        <v>68</v>
      </c>
      <c r="F53" s="3">
        <v>46.185169999999999</v>
      </c>
      <c r="G53" s="3">
        <v>30.354586000000001</v>
      </c>
      <c r="H53" s="2" t="s">
        <v>97</v>
      </c>
    </row>
    <row r="54" spans="1:8">
      <c r="A54" s="2" t="s">
        <v>2326</v>
      </c>
      <c r="B54" s="2" t="s">
        <v>241</v>
      </c>
      <c r="C54" s="2">
        <v>2227</v>
      </c>
      <c r="D54" s="2" t="s">
        <v>2327</v>
      </c>
      <c r="E54" s="2" t="s">
        <v>72</v>
      </c>
      <c r="F54" s="3">
        <v>48.632069999999999</v>
      </c>
      <c r="G54" s="3">
        <v>24.56907</v>
      </c>
      <c r="H54" s="2" t="s">
        <v>97</v>
      </c>
    </row>
    <row r="55" spans="1:8">
      <c r="A55" s="2" t="s">
        <v>2331</v>
      </c>
      <c r="B55" s="2" t="s">
        <v>241</v>
      </c>
      <c r="C55" s="2">
        <v>2237</v>
      </c>
      <c r="D55" s="2" t="s">
        <v>2332</v>
      </c>
      <c r="E55" s="2" t="s">
        <v>72</v>
      </c>
      <c r="F55" s="3">
        <v>48.194001</v>
      </c>
      <c r="G55" s="3">
        <v>22.655466000000001</v>
      </c>
      <c r="H55" s="2" t="s">
        <v>97</v>
      </c>
    </row>
    <row r="56" spans="1:8">
      <c r="A56" s="2" t="s">
        <v>2338</v>
      </c>
      <c r="B56" s="2" t="s">
        <v>241</v>
      </c>
      <c r="C56" s="2">
        <v>2257</v>
      </c>
      <c r="D56" s="2" t="s">
        <v>2339</v>
      </c>
      <c r="E56" s="2" t="s">
        <v>72</v>
      </c>
      <c r="F56" s="3">
        <v>48.321019999999997</v>
      </c>
      <c r="G56" s="3">
        <v>25.110150000000001</v>
      </c>
      <c r="H56" s="2" t="s">
        <v>97</v>
      </c>
    </row>
    <row r="57" spans="1:8">
      <c r="A57" s="2" t="s">
        <v>2348</v>
      </c>
      <c r="B57" s="2" t="s">
        <v>241</v>
      </c>
      <c r="C57" s="2">
        <v>2271</v>
      </c>
      <c r="D57" s="2" t="s">
        <v>2114</v>
      </c>
      <c r="E57" s="2" t="s">
        <v>72</v>
      </c>
      <c r="F57" s="3">
        <v>50.391959999999997</v>
      </c>
      <c r="G57" s="3">
        <v>24.246780000000001</v>
      </c>
      <c r="H57" s="2" t="s">
        <v>97</v>
      </c>
    </row>
    <row r="58" spans="1:8">
      <c r="A58" s="2" t="s">
        <v>1495</v>
      </c>
      <c r="B58" s="2" t="s">
        <v>241</v>
      </c>
      <c r="C58" s="2">
        <v>2274</v>
      </c>
      <c r="D58" s="2" t="s">
        <v>1303</v>
      </c>
      <c r="E58" s="2" t="s">
        <v>68</v>
      </c>
      <c r="F58" s="3">
        <v>46.965800000000002</v>
      </c>
      <c r="G58" s="3">
        <v>32.015320000000003</v>
      </c>
      <c r="H58" s="2" t="s">
        <v>97</v>
      </c>
    </row>
    <row r="59" spans="1:8">
      <c r="A59" s="2" t="s">
        <v>1499</v>
      </c>
      <c r="B59" s="2" t="s">
        <v>241</v>
      </c>
      <c r="C59" s="2">
        <v>2280</v>
      </c>
      <c r="D59" s="2" t="s">
        <v>1200</v>
      </c>
      <c r="E59" s="2" t="s">
        <v>68</v>
      </c>
      <c r="F59" s="3">
        <v>47.939781000000004</v>
      </c>
      <c r="G59" s="3">
        <v>33.412227000000001</v>
      </c>
      <c r="H59" s="2" t="s">
        <v>97</v>
      </c>
    </row>
    <row r="60" spans="1:8">
      <c r="A60" s="2" t="s">
        <v>1501</v>
      </c>
      <c r="B60" s="2" t="s">
        <v>241</v>
      </c>
      <c r="C60" s="2">
        <v>2286</v>
      </c>
      <c r="D60" s="2" t="s">
        <v>1448</v>
      </c>
      <c r="E60" s="2" t="s">
        <v>68</v>
      </c>
      <c r="F60" s="3">
        <v>50.400031400000003</v>
      </c>
      <c r="G60" s="3">
        <v>30.373460699999999</v>
      </c>
      <c r="H60" s="2" t="s">
        <v>97</v>
      </c>
    </row>
    <row r="61" spans="1:8">
      <c r="A61" s="2" t="s">
        <v>2353</v>
      </c>
      <c r="B61" s="2" t="s">
        <v>241</v>
      </c>
      <c r="C61" s="2">
        <v>2287</v>
      </c>
      <c r="D61" s="2" t="s">
        <v>2083</v>
      </c>
      <c r="E61" s="2" t="s">
        <v>72</v>
      </c>
      <c r="F61" s="3">
        <v>49.353099</v>
      </c>
      <c r="G61" s="3">
        <v>23.510154</v>
      </c>
      <c r="H61" s="2" t="s">
        <v>97</v>
      </c>
    </row>
    <row r="62" spans="1:8">
      <c r="A62" s="2" t="s">
        <v>2357</v>
      </c>
      <c r="B62" s="2" t="s">
        <v>241</v>
      </c>
      <c r="C62" s="2">
        <v>2290</v>
      </c>
      <c r="D62" s="2" t="s">
        <v>2358</v>
      </c>
      <c r="E62" s="2" t="s">
        <v>72</v>
      </c>
      <c r="F62" s="3">
        <v>49.444490000000002</v>
      </c>
      <c r="G62" s="3">
        <v>23.001259999999998</v>
      </c>
      <c r="H62" s="2" t="s">
        <v>97</v>
      </c>
    </row>
    <row r="63" spans="1:8">
      <c r="A63" s="2" t="s">
        <v>1507</v>
      </c>
      <c r="B63" s="2" t="s">
        <v>241</v>
      </c>
      <c r="C63" s="2">
        <v>2312</v>
      </c>
      <c r="D63" s="2" t="s">
        <v>611</v>
      </c>
      <c r="E63" s="2" t="s">
        <v>68</v>
      </c>
      <c r="F63" s="3">
        <v>50.378638000000002</v>
      </c>
      <c r="G63" s="3">
        <v>30.448667</v>
      </c>
      <c r="H63" s="2" t="s">
        <v>97</v>
      </c>
    </row>
    <row r="64" spans="1:8">
      <c r="A64" s="2" t="s">
        <v>2364</v>
      </c>
      <c r="B64" s="2" t="s">
        <v>241</v>
      </c>
      <c r="C64" s="2">
        <v>2318</v>
      </c>
      <c r="D64" s="2" t="s">
        <v>2007</v>
      </c>
      <c r="E64" s="2" t="s">
        <v>72</v>
      </c>
      <c r="F64" s="3">
        <v>48.257738000000003</v>
      </c>
      <c r="G64" s="3">
        <v>25.931750000000001</v>
      </c>
      <c r="H64" s="2" t="s">
        <v>97</v>
      </c>
    </row>
    <row r="65" spans="1:8">
      <c r="A65" s="2" t="s">
        <v>1513</v>
      </c>
      <c r="B65" s="2" t="s">
        <v>241</v>
      </c>
      <c r="C65" s="2">
        <v>2321</v>
      </c>
      <c r="D65" s="2" t="s">
        <v>1150</v>
      </c>
      <c r="E65" s="2" t="s">
        <v>68</v>
      </c>
      <c r="F65" s="3">
        <v>48.495376999999998</v>
      </c>
      <c r="G65" s="3">
        <v>32.218651000000001</v>
      </c>
      <c r="H65" s="2" t="s">
        <v>97</v>
      </c>
    </row>
    <row r="66" spans="1:8">
      <c r="A66" s="2" t="s">
        <v>2374</v>
      </c>
      <c r="B66" s="2" t="s">
        <v>241</v>
      </c>
      <c r="C66" s="2">
        <v>2342</v>
      </c>
      <c r="D66" s="2" t="s">
        <v>1998</v>
      </c>
      <c r="E66" s="2" t="s">
        <v>72</v>
      </c>
      <c r="F66" s="3">
        <v>50.859729999999999</v>
      </c>
      <c r="G66" s="3">
        <v>24.32368</v>
      </c>
      <c r="H66" s="2" t="s">
        <v>97</v>
      </c>
    </row>
    <row r="67" spans="1:8">
      <c r="A67" s="2" t="s">
        <v>2381</v>
      </c>
      <c r="B67" s="2" t="s">
        <v>241</v>
      </c>
      <c r="C67" s="2">
        <v>2354</v>
      </c>
      <c r="D67" s="2" t="s">
        <v>2382</v>
      </c>
      <c r="E67" s="2" t="s">
        <v>72</v>
      </c>
      <c r="F67" s="3">
        <v>48.111277700000002</v>
      </c>
      <c r="G67" s="3">
        <v>22.836381500000002</v>
      </c>
      <c r="H67" s="2" t="s">
        <v>97</v>
      </c>
    </row>
    <row r="68" spans="1:8">
      <c r="A68" s="2" t="s">
        <v>793</v>
      </c>
      <c r="B68" s="2" t="s">
        <v>241</v>
      </c>
      <c r="C68" s="2">
        <v>2362</v>
      </c>
      <c r="D68" s="2" t="s">
        <v>669</v>
      </c>
      <c r="E68" s="2" t="s">
        <v>63</v>
      </c>
      <c r="F68" s="3">
        <v>50.506749999999997</v>
      </c>
      <c r="G68" s="3">
        <v>30.779665000000001</v>
      </c>
      <c r="H68" s="2" t="s">
        <v>97</v>
      </c>
    </row>
    <row r="69" spans="1:8">
      <c r="A69" s="2" t="s">
        <v>796</v>
      </c>
      <c r="B69" s="2" t="s">
        <v>241</v>
      </c>
      <c r="C69" s="2">
        <v>2368</v>
      </c>
      <c r="D69" s="2" t="s">
        <v>250</v>
      </c>
      <c r="E69" s="2" t="s">
        <v>63</v>
      </c>
      <c r="F69" s="3">
        <v>47.886241900000002</v>
      </c>
      <c r="G69" s="3">
        <v>35.071605599999998</v>
      </c>
      <c r="H69" s="2" t="s">
        <v>97</v>
      </c>
    </row>
    <row r="70" spans="1:8">
      <c r="A70" s="2" t="s">
        <v>1530</v>
      </c>
      <c r="B70" s="2" t="s">
        <v>241</v>
      </c>
      <c r="C70" s="2">
        <v>2377</v>
      </c>
      <c r="D70" s="2" t="s">
        <v>1200</v>
      </c>
      <c r="E70" s="2" t="s">
        <v>68</v>
      </c>
      <c r="F70" s="3">
        <v>47.899864999999998</v>
      </c>
      <c r="G70" s="3">
        <v>33.395845999999999</v>
      </c>
      <c r="H70" s="2" t="s">
        <v>97</v>
      </c>
    </row>
    <row r="71" spans="1:8">
      <c r="A71" s="2" t="s">
        <v>1533</v>
      </c>
      <c r="B71" s="2" t="s">
        <v>241</v>
      </c>
      <c r="C71" s="2">
        <v>2383</v>
      </c>
      <c r="D71" s="2" t="s">
        <v>1314</v>
      </c>
      <c r="E71" s="2" t="s">
        <v>68</v>
      </c>
      <c r="F71" s="3">
        <v>49.649609900000002</v>
      </c>
      <c r="G71" s="3">
        <v>30.978408699999999</v>
      </c>
      <c r="H71" s="2" t="s">
        <v>97</v>
      </c>
    </row>
    <row r="72" spans="1:8">
      <c r="A72" s="2" t="s">
        <v>807</v>
      </c>
      <c r="B72" s="2" t="s">
        <v>241</v>
      </c>
      <c r="C72" s="2">
        <v>2394</v>
      </c>
      <c r="D72" s="2" t="s">
        <v>790</v>
      </c>
      <c r="E72" s="2" t="s">
        <v>63</v>
      </c>
      <c r="F72" s="3">
        <v>50.3521711</v>
      </c>
      <c r="G72" s="3">
        <v>30.930914990000002</v>
      </c>
      <c r="H72" s="2" t="s">
        <v>97</v>
      </c>
    </row>
    <row r="73" spans="1:8">
      <c r="A73" s="2" t="s">
        <v>809</v>
      </c>
      <c r="B73" s="2" t="s">
        <v>241</v>
      </c>
      <c r="C73" s="2">
        <v>2399</v>
      </c>
      <c r="D73" s="2" t="s">
        <v>261</v>
      </c>
      <c r="E73" s="2" t="s">
        <v>63</v>
      </c>
      <c r="F73" s="3">
        <v>49.070335</v>
      </c>
      <c r="G73" s="3">
        <v>33.421444999999999</v>
      </c>
      <c r="H73" s="2" t="s">
        <v>97</v>
      </c>
    </row>
    <row r="74" spans="1:8">
      <c r="A74" s="2" t="s">
        <v>1540</v>
      </c>
      <c r="B74" s="2" t="s">
        <v>241</v>
      </c>
      <c r="C74" s="2">
        <v>2403</v>
      </c>
      <c r="D74" s="2" t="s">
        <v>1541</v>
      </c>
      <c r="E74" s="2" t="s">
        <v>68</v>
      </c>
      <c r="F74" s="3">
        <v>47.831462000000002</v>
      </c>
      <c r="G74" s="3">
        <v>30.25563</v>
      </c>
      <c r="H74" s="2" t="s">
        <v>97</v>
      </c>
    </row>
    <row r="75" spans="1:8">
      <c r="A75" s="2" t="s">
        <v>2398</v>
      </c>
      <c r="B75" s="2" t="s">
        <v>241</v>
      </c>
      <c r="C75" s="2">
        <v>2412</v>
      </c>
      <c r="D75" s="2" t="s">
        <v>2047</v>
      </c>
      <c r="E75" s="2" t="s">
        <v>72</v>
      </c>
      <c r="F75" s="3">
        <v>49.844099999999997</v>
      </c>
      <c r="G75" s="3">
        <v>24.023969999999998</v>
      </c>
      <c r="H75" s="2" t="s">
        <v>97</v>
      </c>
    </row>
    <row r="76" spans="1:8">
      <c r="A76" s="2" t="s">
        <v>813</v>
      </c>
      <c r="B76" s="2" t="s">
        <v>241</v>
      </c>
      <c r="C76" s="2">
        <v>2304</v>
      </c>
      <c r="D76" s="2" t="s">
        <v>276</v>
      </c>
      <c r="E76" s="2" t="s">
        <v>63</v>
      </c>
      <c r="F76" s="3">
        <v>51.479748000000001</v>
      </c>
      <c r="G76" s="3">
        <v>31.269977999999998</v>
      </c>
      <c r="H76" s="2" t="s">
        <v>97</v>
      </c>
    </row>
    <row r="77" spans="1:8">
      <c r="A77" s="2" t="s">
        <v>1544</v>
      </c>
      <c r="B77" s="2" t="s">
        <v>241</v>
      </c>
      <c r="C77" s="2">
        <v>2416</v>
      </c>
      <c r="D77" s="2" t="s">
        <v>1239</v>
      </c>
      <c r="E77" s="2" t="s">
        <v>68</v>
      </c>
      <c r="F77" s="3">
        <v>49.946841999999997</v>
      </c>
      <c r="G77" s="3">
        <v>29.458829000000001</v>
      </c>
      <c r="H77" s="2" t="s">
        <v>97</v>
      </c>
    </row>
    <row r="78" spans="1:8">
      <c r="A78" s="2" t="s">
        <v>815</v>
      </c>
      <c r="B78" s="2" t="s">
        <v>241</v>
      </c>
      <c r="C78" s="2">
        <v>2420</v>
      </c>
      <c r="D78" s="2" t="s">
        <v>296</v>
      </c>
      <c r="E78" s="2" t="s">
        <v>63</v>
      </c>
      <c r="F78" s="3">
        <v>49.398982662808898</v>
      </c>
      <c r="G78" s="3">
        <v>36.222888540792127</v>
      </c>
      <c r="H78" s="2" t="s">
        <v>97</v>
      </c>
    </row>
    <row r="79" spans="1:8">
      <c r="A79" s="2" t="s">
        <v>1550</v>
      </c>
      <c r="B79" s="2" t="s">
        <v>241</v>
      </c>
      <c r="C79" s="2">
        <v>2424</v>
      </c>
      <c r="D79" s="2" t="s">
        <v>1551</v>
      </c>
      <c r="E79" s="2" t="s">
        <v>68</v>
      </c>
      <c r="F79" s="3">
        <v>49.720089000000002</v>
      </c>
      <c r="G79" s="3">
        <v>28.671417000000002</v>
      </c>
      <c r="H79" s="2" t="s">
        <v>97</v>
      </c>
    </row>
    <row r="80" spans="1:8">
      <c r="A80" s="2" t="s">
        <v>1561</v>
      </c>
      <c r="B80" s="2" t="s">
        <v>241</v>
      </c>
      <c r="C80" s="2">
        <v>2438</v>
      </c>
      <c r="D80" s="2" t="s">
        <v>611</v>
      </c>
      <c r="E80" s="2" t="s">
        <v>68</v>
      </c>
      <c r="F80" s="3">
        <v>50.412612000000003</v>
      </c>
      <c r="G80" s="3">
        <v>30.411042999999999</v>
      </c>
      <c r="H80" s="2" t="s">
        <v>97</v>
      </c>
    </row>
    <row r="81" spans="1:8">
      <c r="A81" s="2" t="s">
        <v>1563</v>
      </c>
      <c r="B81" s="2" t="s">
        <v>241</v>
      </c>
      <c r="C81" s="2">
        <v>2440</v>
      </c>
      <c r="D81" s="2" t="s">
        <v>1200</v>
      </c>
      <c r="E81" s="2" t="s">
        <v>68</v>
      </c>
      <c r="F81" s="3">
        <v>47.684522999999999</v>
      </c>
      <c r="G81" s="3">
        <v>33.166815</v>
      </c>
      <c r="H81" s="2" t="s">
        <v>97</v>
      </c>
    </row>
    <row r="82" spans="1:8">
      <c r="A82" s="2" t="s">
        <v>2410</v>
      </c>
      <c r="B82" s="2" t="s">
        <v>241</v>
      </c>
      <c r="C82" s="2">
        <v>2442</v>
      </c>
      <c r="D82" s="2" t="s">
        <v>2411</v>
      </c>
      <c r="E82" s="2" t="s">
        <v>72</v>
      </c>
      <c r="F82" s="3">
        <v>50.808537999999999</v>
      </c>
      <c r="G82" s="3">
        <v>27.315390000000001</v>
      </c>
      <c r="H82" s="2" t="s">
        <v>97</v>
      </c>
    </row>
    <row r="83" spans="1:8">
      <c r="A83" s="2" t="s">
        <v>821</v>
      </c>
      <c r="B83" s="2" t="s">
        <v>241</v>
      </c>
      <c r="C83" s="2">
        <v>2559</v>
      </c>
      <c r="D83" s="2" t="s">
        <v>611</v>
      </c>
      <c r="E83" s="2" t="s">
        <v>63</v>
      </c>
      <c r="F83" s="3">
        <v>50.462825000000002</v>
      </c>
      <c r="G83" s="3">
        <v>30.644515999999999</v>
      </c>
      <c r="H83" s="2" t="s">
        <v>97</v>
      </c>
    </row>
    <row r="84" spans="1:8">
      <c r="A84" s="2" t="s">
        <v>1565</v>
      </c>
      <c r="B84" s="2" t="s">
        <v>241</v>
      </c>
      <c r="C84" s="2">
        <v>2449</v>
      </c>
      <c r="D84" s="2" t="s">
        <v>1177</v>
      </c>
      <c r="E84" s="2" t="s">
        <v>68</v>
      </c>
      <c r="F84" s="3">
        <v>47.653836458119052</v>
      </c>
      <c r="G84" s="3">
        <v>34.117592799771792</v>
      </c>
      <c r="H84" s="2" t="s">
        <v>97</v>
      </c>
    </row>
    <row r="85" spans="1:8">
      <c r="A85" s="2" t="s">
        <v>2419</v>
      </c>
      <c r="B85" s="2" t="s">
        <v>241</v>
      </c>
      <c r="C85" s="2">
        <v>2457</v>
      </c>
      <c r="D85" s="2" t="s">
        <v>2007</v>
      </c>
      <c r="E85" s="2" t="s">
        <v>72</v>
      </c>
      <c r="F85" s="3">
        <v>48.275813999999997</v>
      </c>
      <c r="G85" s="3">
        <v>25.943444</v>
      </c>
      <c r="H85" s="2" t="s">
        <v>97</v>
      </c>
    </row>
    <row r="86" spans="1:8">
      <c r="A86" s="2" t="s">
        <v>2420</v>
      </c>
      <c r="B86" s="2" t="s">
        <v>241</v>
      </c>
      <c r="C86" s="2">
        <v>2461</v>
      </c>
      <c r="D86" s="2" t="s">
        <v>2421</v>
      </c>
      <c r="E86" s="2" t="s">
        <v>72</v>
      </c>
      <c r="F86" s="3">
        <v>48.449100000000001</v>
      </c>
      <c r="G86" s="3">
        <v>24.55218</v>
      </c>
      <c r="H86" s="2" t="s">
        <v>97</v>
      </c>
    </row>
    <row r="87" spans="1:8">
      <c r="A87" s="2" t="s">
        <v>2423</v>
      </c>
      <c r="B87" s="2" t="s">
        <v>241</v>
      </c>
      <c r="C87" s="2">
        <v>2464</v>
      </c>
      <c r="D87" s="2" t="s">
        <v>2099</v>
      </c>
      <c r="E87" s="2" t="s">
        <v>72</v>
      </c>
      <c r="F87" s="3">
        <v>48.443335300728172</v>
      </c>
      <c r="G87" s="3">
        <v>22.717082985404868</v>
      </c>
      <c r="H87" s="2" t="s">
        <v>97</v>
      </c>
    </row>
    <row r="88" spans="1:8">
      <c r="A88" s="2" t="s">
        <v>2425</v>
      </c>
      <c r="B88" s="2" t="s">
        <v>241</v>
      </c>
      <c r="C88" s="2">
        <v>2469</v>
      </c>
      <c r="D88" s="2" t="s">
        <v>2178</v>
      </c>
      <c r="E88" s="2" t="s">
        <v>72</v>
      </c>
      <c r="F88" s="3">
        <v>48.608018999999999</v>
      </c>
      <c r="G88" s="3">
        <v>22.288861000000001</v>
      </c>
      <c r="H88" s="2" t="s">
        <v>97</v>
      </c>
    </row>
    <row r="89" spans="1:8">
      <c r="A89" s="2" t="s">
        <v>2429</v>
      </c>
      <c r="B89" s="2" t="s">
        <v>241</v>
      </c>
      <c r="C89" s="2">
        <v>2476</v>
      </c>
      <c r="D89" s="2" t="s">
        <v>2407</v>
      </c>
      <c r="E89" s="2" t="s">
        <v>72</v>
      </c>
      <c r="F89" s="3">
        <v>48.139220700000003</v>
      </c>
      <c r="G89" s="3">
        <v>23.029953899999999</v>
      </c>
      <c r="H89" s="2" t="s">
        <v>97</v>
      </c>
    </row>
    <row r="90" spans="1:8">
      <c r="A90" s="2" t="s">
        <v>1578</v>
      </c>
      <c r="B90" s="2" t="s">
        <v>241</v>
      </c>
      <c r="C90" s="2">
        <v>2483</v>
      </c>
      <c r="D90" s="2" t="s">
        <v>1453</v>
      </c>
      <c r="E90" s="2" t="s">
        <v>68</v>
      </c>
      <c r="F90" s="3">
        <v>45.683047999999999</v>
      </c>
      <c r="G90" s="3">
        <v>28.612818999999998</v>
      </c>
      <c r="H90" s="2" t="s">
        <v>97</v>
      </c>
    </row>
    <row r="91" spans="1:8">
      <c r="A91" s="2" t="s">
        <v>830</v>
      </c>
      <c r="B91" s="2" t="s">
        <v>241</v>
      </c>
      <c r="C91" s="2">
        <v>2494</v>
      </c>
      <c r="D91" s="2" t="s">
        <v>611</v>
      </c>
      <c r="E91" s="2" t="s">
        <v>63</v>
      </c>
      <c r="F91" s="3">
        <v>50.531049000000003</v>
      </c>
      <c r="G91" s="3">
        <v>30.608070999999999</v>
      </c>
      <c r="H91" s="2" t="s">
        <v>97</v>
      </c>
    </row>
    <row r="92" spans="1:8">
      <c r="A92" s="2" t="s">
        <v>1588</v>
      </c>
      <c r="B92" s="2" t="s">
        <v>241</v>
      </c>
      <c r="C92" s="2">
        <v>2495</v>
      </c>
      <c r="D92" s="2" t="s">
        <v>611</v>
      </c>
      <c r="E92" s="2" t="s">
        <v>68</v>
      </c>
      <c r="F92" s="3">
        <v>50.415224000000002</v>
      </c>
      <c r="G92" s="3">
        <v>30.521850000000001</v>
      </c>
      <c r="H92" s="2" t="s">
        <v>97</v>
      </c>
    </row>
    <row r="93" spans="1:8">
      <c r="A93" s="2" t="s">
        <v>833</v>
      </c>
      <c r="B93" s="2" t="s">
        <v>241</v>
      </c>
      <c r="C93" s="2">
        <v>2492</v>
      </c>
      <c r="D93" s="2" t="s">
        <v>611</v>
      </c>
      <c r="E93" s="2" t="s">
        <v>63</v>
      </c>
      <c r="F93" s="3">
        <v>50.455789500000002</v>
      </c>
      <c r="G93" s="3">
        <v>30.613210200000001</v>
      </c>
      <c r="H93" s="2" t="s">
        <v>97</v>
      </c>
    </row>
    <row r="94" spans="1:8">
      <c r="A94" s="2" t="s">
        <v>2434</v>
      </c>
      <c r="B94" s="2" t="s">
        <v>241</v>
      </c>
      <c r="C94" s="2">
        <v>2497</v>
      </c>
      <c r="D94" s="2" t="s">
        <v>2089</v>
      </c>
      <c r="E94" s="2" t="s">
        <v>72</v>
      </c>
      <c r="F94" s="3">
        <v>50.056511568042218</v>
      </c>
      <c r="G94" s="3">
        <v>23.97284007116372</v>
      </c>
      <c r="H94" s="2" t="s">
        <v>97</v>
      </c>
    </row>
    <row r="95" spans="1:8">
      <c r="A95" s="2" t="s">
        <v>835</v>
      </c>
      <c r="B95" s="2" t="s">
        <v>241</v>
      </c>
      <c r="C95" s="2">
        <v>2502</v>
      </c>
      <c r="D95" s="2" t="s">
        <v>611</v>
      </c>
      <c r="E95" s="2" t="s">
        <v>63</v>
      </c>
      <c r="F95" s="3">
        <v>50.411667000000001</v>
      </c>
      <c r="G95" s="3">
        <v>30.645807000000001</v>
      </c>
      <c r="H95" s="2" t="s">
        <v>97</v>
      </c>
    </row>
    <row r="96" spans="1:8">
      <c r="A96" s="2" t="s">
        <v>1593</v>
      </c>
      <c r="B96" s="2" t="s">
        <v>241</v>
      </c>
      <c r="C96" s="2">
        <v>2505</v>
      </c>
      <c r="D96" s="2" t="s">
        <v>1471</v>
      </c>
      <c r="E96" s="2" t="s">
        <v>68</v>
      </c>
      <c r="F96" s="3">
        <v>47.076314000000004</v>
      </c>
      <c r="G96" s="3">
        <v>32.809488999999999</v>
      </c>
      <c r="H96" s="2" t="s">
        <v>97</v>
      </c>
    </row>
    <row r="97" spans="1:8">
      <c r="A97" s="2" t="s">
        <v>1595</v>
      </c>
      <c r="B97" s="2" t="s">
        <v>241</v>
      </c>
      <c r="C97" s="2">
        <v>2499</v>
      </c>
      <c r="D97" s="2" t="s">
        <v>1303</v>
      </c>
      <c r="E97" s="2" t="s">
        <v>68</v>
      </c>
      <c r="F97" s="3">
        <v>46.992989999999999</v>
      </c>
      <c r="G97" s="3">
        <v>31.934920000000002</v>
      </c>
      <c r="H97" s="2" t="s">
        <v>97</v>
      </c>
    </row>
    <row r="98" spans="1:8">
      <c r="A98" s="2" t="s">
        <v>2444</v>
      </c>
      <c r="B98" s="2" t="s">
        <v>241</v>
      </c>
      <c r="C98" s="2">
        <v>2518</v>
      </c>
      <c r="D98" s="2" t="s">
        <v>2095</v>
      </c>
      <c r="E98" s="2" t="s">
        <v>72</v>
      </c>
      <c r="F98" s="3">
        <v>50.276699999999998</v>
      </c>
      <c r="G98" s="3">
        <v>24.633199999999999</v>
      </c>
      <c r="H98" s="2" t="s">
        <v>97</v>
      </c>
    </row>
    <row r="99" spans="1:8">
      <c r="A99" s="2" t="s">
        <v>2448</v>
      </c>
      <c r="B99" s="2" t="s">
        <v>241</v>
      </c>
      <c r="C99" s="2">
        <v>2523</v>
      </c>
      <c r="D99" s="2" t="s">
        <v>1963</v>
      </c>
      <c r="E99" s="2" t="s">
        <v>72</v>
      </c>
      <c r="F99" s="3">
        <v>50.260866999999998</v>
      </c>
      <c r="G99" s="3">
        <v>28.699985000000002</v>
      </c>
      <c r="H99" s="2" t="s">
        <v>97</v>
      </c>
    </row>
    <row r="100" spans="1:8">
      <c r="A100" s="2" t="s">
        <v>841</v>
      </c>
      <c r="B100" s="2" t="s">
        <v>241</v>
      </c>
      <c r="C100" s="2">
        <v>2526</v>
      </c>
      <c r="D100" s="2" t="s">
        <v>842</v>
      </c>
      <c r="E100" s="2" t="s">
        <v>63</v>
      </c>
      <c r="F100" s="3">
        <v>49.54619366</v>
      </c>
      <c r="G100" s="3">
        <v>34.511450480000001</v>
      </c>
      <c r="H100" s="2" t="s">
        <v>97</v>
      </c>
    </row>
    <row r="101" spans="1:8">
      <c r="A101" s="2" t="s">
        <v>1600</v>
      </c>
      <c r="B101" s="2" t="s">
        <v>241</v>
      </c>
      <c r="C101" s="2">
        <v>2527</v>
      </c>
      <c r="D101" s="2" t="s">
        <v>1303</v>
      </c>
      <c r="E101" s="2" t="s">
        <v>68</v>
      </c>
      <c r="F101" s="3">
        <v>46.965539999999997</v>
      </c>
      <c r="G101" s="3">
        <v>32.077730000000003</v>
      </c>
      <c r="H101" s="2" t="s">
        <v>97</v>
      </c>
    </row>
    <row r="102" spans="1:8">
      <c r="A102" s="2" t="s">
        <v>2449</v>
      </c>
      <c r="B102" s="2" t="s">
        <v>241</v>
      </c>
      <c r="C102" s="2">
        <v>2528</v>
      </c>
      <c r="D102" s="2" t="s">
        <v>2289</v>
      </c>
      <c r="E102" s="2" t="s">
        <v>72</v>
      </c>
      <c r="F102" s="3">
        <v>50.772305500000002</v>
      </c>
      <c r="G102" s="3">
        <v>29.244407500000001</v>
      </c>
      <c r="H102" s="2" t="s">
        <v>97</v>
      </c>
    </row>
    <row r="103" spans="1:8">
      <c r="A103" s="2" t="s">
        <v>1602</v>
      </c>
      <c r="B103" s="2" t="s">
        <v>241</v>
      </c>
      <c r="C103" s="2">
        <v>2532</v>
      </c>
      <c r="D103" s="2" t="s">
        <v>1603</v>
      </c>
      <c r="E103" s="2" t="s">
        <v>68</v>
      </c>
      <c r="F103" s="3">
        <v>50.392546000000003</v>
      </c>
      <c r="G103" s="3">
        <v>30.234283999999999</v>
      </c>
      <c r="H103" s="2" t="s">
        <v>97</v>
      </c>
    </row>
    <row r="104" spans="1:8">
      <c r="A104" s="2" t="s">
        <v>2452</v>
      </c>
      <c r="B104" s="2" t="s">
        <v>241</v>
      </c>
      <c r="C104" s="2">
        <v>2516</v>
      </c>
      <c r="D104" s="2" t="s">
        <v>2453</v>
      </c>
      <c r="E104" s="2" t="s">
        <v>72</v>
      </c>
      <c r="F104" s="3">
        <v>50.828440000000001</v>
      </c>
      <c r="G104" s="3">
        <v>25.46114</v>
      </c>
      <c r="H104" s="2" t="s">
        <v>97</v>
      </c>
    </row>
    <row r="105" spans="1:8">
      <c r="A105" s="2" t="s">
        <v>2458</v>
      </c>
      <c r="B105" s="2" t="s">
        <v>241</v>
      </c>
      <c r="C105" s="2">
        <v>2544</v>
      </c>
      <c r="D105" s="2" t="s">
        <v>611</v>
      </c>
      <c r="E105" s="2" t="s">
        <v>72</v>
      </c>
      <c r="F105" s="3">
        <v>50.504989000000002</v>
      </c>
      <c r="G105" s="3">
        <v>30.449113000000001</v>
      </c>
      <c r="H105" s="2" t="s">
        <v>97</v>
      </c>
    </row>
    <row r="106" spans="1:8">
      <c r="A106" s="2" t="s">
        <v>1611</v>
      </c>
      <c r="B106" s="2" t="s">
        <v>241</v>
      </c>
      <c r="C106" s="2">
        <v>2550</v>
      </c>
      <c r="D106" s="2" t="s">
        <v>1200</v>
      </c>
      <c r="E106" s="2" t="s">
        <v>68</v>
      </c>
      <c r="F106" s="3">
        <v>47.902166000000001</v>
      </c>
      <c r="G106" s="3">
        <v>33.339317000000001</v>
      </c>
      <c r="H106" s="2" t="s">
        <v>97</v>
      </c>
    </row>
    <row r="107" spans="1:8">
      <c r="A107" s="2" t="s">
        <v>1615</v>
      </c>
      <c r="B107" s="2" t="s">
        <v>241</v>
      </c>
      <c r="C107" s="2">
        <v>2546</v>
      </c>
      <c r="D107" s="2" t="s">
        <v>1512</v>
      </c>
      <c r="E107" s="2" t="s">
        <v>68</v>
      </c>
      <c r="F107" s="3">
        <v>48.023029999999999</v>
      </c>
      <c r="G107" s="3">
        <v>30.850190000000001</v>
      </c>
      <c r="H107" s="2" t="s">
        <v>97</v>
      </c>
    </row>
    <row r="108" spans="1:8">
      <c r="A108" s="2" t="s">
        <v>2462</v>
      </c>
      <c r="B108" s="2" t="s">
        <v>241</v>
      </c>
      <c r="C108" s="2">
        <v>2567</v>
      </c>
      <c r="D108" s="2" t="s">
        <v>1952</v>
      </c>
      <c r="E108" s="2" t="s">
        <v>72</v>
      </c>
      <c r="F108" s="3">
        <v>50.121411999999999</v>
      </c>
      <c r="G108" s="3">
        <v>27.506111000000001</v>
      </c>
      <c r="H108" s="2" t="s">
        <v>97</v>
      </c>
    </row>
    <row r="109" spans="1:8">
      <c r="A109" s="2" t="s">
        <v>1621</v>
      </c>
      <c r="B109" s="2" t="s">
        <v>241</v>
      </c>
      <c r="C109" s="2">
        <v>2571</v>
      </c>
      <c r="D109" s="2" t="s">
        <v>1139</v>
      </c>
      <c r="E109" s="2" t="s">
        <v>68</v>
      </c>
      <c r="F109" s="3">
        <v>49.235897000000001</v>
      </c>
      <c r="G109" s="3">
        <v>28.404427999999999</v>
      </c>
      <c r="H109" s="2" t="s">
        <v>97</v>
      </c>
    </row>
    <row r="110" spans="1:8">
      <c r="A110" s="2" t="s">
        <v>2465</v>
      </c>
      <c r="B110" s="2" t="s">
        <v>241</v>
      </c>
      <c r="C110" s="2">
        <v>2581</v>
      </c>
      <c r="D110" s="2" t="s">
        <v>2466</v>
      </c>
      <c r="E110" s="2" t="s">
        <v>72</v>
      </c>
      <c r="F110" s="3">
        <v>50.114871000000001</v>
      </c>
      <c r="G110" s="3">
        <v>26.823969999999999</v>
      </c>
      <c r="H110" s="2" t="s">
        <v>97</v>
      </c>
    </row>
    <row r="111" spans="1:8">
      <c r="A111" s="2" t="s">
        <v>2467</v>
      </c>
      <c r="B111" s="2" t="s">
        <v>241</v>
      </c>
      <c r="C111" s="2">
        <v>2582</v>
      </c>
      <c r="D111" s="2" t="s">
        <v>2148</v>
      </c>
      <c r="E111" s="2" t="s">
        <v>72</v>
      </c>
      <c r="F111" s="3">
        <v>50.176837999999996</v>
      </c>
      <c r="G111" s="3">
        <v>27.065266999999999</v>
      </c>
      <c r="H111" s="2" t="s">
        <v>97</v>
      </c>
    </row>
    <row r="112" spans="1:8">
      <c r="A112" s="2" t="s">
        <v>859</v>
      </c>
      <c r="B112" s="2" t="s">
        <v>241</v>
      </c>
      <c r="C112" s="2">
        <v>2589</v>
      </c>
      <c r="D112" s="2" t="s">
        <v>256</v>
      </c>
      <c r="E112" s="2" t="s">
        <v>63</v>
      </c>
      <c r="F112" s="3">
        <v>49.982183573427598</v>
      </c>
      <c r="G112" s="3">
        <v>36.182137797061692</v>
      </c>
      <c r="H112" s="2" t="s">
        <v>97</v>
      </c>
    </row>
    <row r="113" spans="1:8">
      <c r="A113" s="2" t="s">
        <v>1625</v>
      </c>
      <c r="B113" s="2" t="s">
        <v>241</v>
      </c>
      <c r="C113" s="2">
        <v>2594</v>
      </c>
      <c r="D113" s="2" t="s">
        <v>1200</v>
      </c>
      <c r="E113" s="2" t="s">
        <v>68</v>
      </c>
      <c r="F113" s="3">
        <v>47.966101100000003</v>
      </c>
      <c r="G113" s="3">
        <v>33.436686899999998</v>
      </c>
      <c r="H113" s="2" t="s">
        <v>97</v>
      </c>
    </row>
    <row r="114" spans="1:8">
      <c r="A114" s="2" t="s">
        <v>861</v>
      </c>
      <c r="B114" s="2" t="s">
        <v>241</v>
      </c>
      <c r="C114" s="2">
        <v>2598</v>
      </c>
      <c r="D114" s="2" t="s">
        <v>256</v>
      </c>
      <c r="E114" s="2" t="s">
        <v>63</v>
      </c>
      <c r="F114" s="3">
        <v>49.975830000000002</v>
      </c>
      <c r="G114" s="3">
        <v>36.283940000000001</v>
      </c>
      <c r="H114" s="2" t="s">
        <v>97</v>
      </c>
    </row>
    <row r="115" spans="1:8">
      <c r="A115" s="2" t="s">
        <v>1627</v>
      </c>
      <c r="B115" s="2" t="s">
        <v>241</v>
      </c>
      <c r="C115" s="2">
        <v>849</v>
      </c>
      <c r="D115" s="2" t="s">
        <v>1309</v>
      </c>
      <c r="E115" s="2" t="s">
        <v>68</v>
      </c>
      <c r="F115" s="3">
        <v>46.577536000000002</v>
      </c>
      <c r="G115" s="3">
        <v>30.797616999999999</v>
      </c>
      <c r="H115" s="2" t="s">
        <v>97</v>
      </c>
    </row>
    <row r="116" spans="1:8">
      <c r="A116" s="2" t="s">
        <v>2483</v>
      </c>
      <c r="B116" s="2" t="s">
        <v>241</v>
      </c>
      <c r="C116" s="2">
        <v>2592</v>
      </c>
      <c r="D116" s="2" t="s">
        <v>2484</v>
      </c>
      <c r="E116" s="2" t="s">
        <v>72</v>
      </c>
      <c r="F116" s="3">
        <v>50.295622999999999</v>
      </c>
      <c r="G116" s="3">
        <v>26.857668</v>
      </c>
      <c r="H116" s="2" t="s">
        <v>97</v>
      </c>
    </row>
    <row r="117" spans="1:8">
      <c r="A117" s="2" t="s">
        <v>1628</v>
      </c>
      <c r="B117" s="2" t="s">
        <v>241</v>
      </c>
      <c r="C117" s="2">
        <v>2601</v>
      </c>
      <c r="D117" s="2" t="s">
        <v>1200</v>
      </c>
      <c r="E117" s="2" t="s">
        <v>68</v>
      </c>
      <c r="F117" s="3">
        <v>47.90930195</v>
      </c>
      <c r="G117" s="3">
        <v>33.407183209999999</v>
      </c>
      <c r="H117" s="2" t="s">
        <v>97</v>
      </c>
    </row>
    <row r="118" spans="1:8">
      <c r="A118" s="2" t="s">
        <v>863</v>
      </c>
      <c r="B118" s="2" t="s">
        <v>241</v>
      </c>
      <c r="C118" s="2">
        <v>2604</v>
      </c>
      <c r="D118" s="2" t="s">
        <v>611</v>
      </c>
      <c r="E118" s="2" t="s">
        <v>63</v>
      </c>
      <c r="F118" s="3">
        <v>50.410677</v>
      </c>
      <c r="G118" s="3">
        <v>30.63428</v>
      </c>
      <c r="H118" s="2" t="s">
        <v>97</v>
      </c>
    </row>
    <row r="119" spans="1:8">
      <c r="A119" s="2" t="s">
        <v>1630</v>
      </c>
      <c r="B119" s="2" t="s">
        <v>241</v>
      </c>
      <c r="C119" s="2">
        <v>2612</v>
      </c>
      <c r="D119" s="2" t="s">
        <v>1301</v>
      </c>
      <c r="E119" s="2" t="s">
        <v>68</v>
      </c>
      <c r="F119" s="3">
        <v>47.692160000000001</v>
      </c>
      <c r="G119" s="3">
        <v>32.50994</v>
      </c>
      <c r="H119" s="2" t="s">
        <v>97</v>
      </c>
    </row>
    <row r="120" spans="1:8">
      <c r="A120" s="2" t="s">
        <v>870</v>
      </c>
      <c r="B120" s="2" t="s">
        <v>241</v>
      </c>
      <c r="C120" s="2">
        <v>2620</v>
      </c>
      <c r="D120" s="2" t="s">
        <v>261</v>
      </c>
      <c r="E120" s="2" t="s">
        <v>63</v>
      </c>
      <c r="F120" s="3">
        <v>49.145192899999998</v>
      </c>
      <c r="G120" s="3">
        <v>33.436733490000002</v>
      </c>
      <c r="H120" s="2" t="s">
        <v>97</v>
      </c>
    </row>
    <row r="121" spans="1:8">
      <c r="A121" s="2" t="s">
        <v>871</v>
      </c>
      <c r="B121" s="2" t="s">
        <v>241</v>
      </c>
      <c r="C121" s="2">
        <v>2624</v>
      </c>
      <c r="D121" s="2" t="s">
        <v>271</v>
      </c>
      <c r="E121" s="2" t="s">
        <v>63</v>
      </c>
      <c r="F121" s="3">
        <v>48.509386999999997</v>
      </c>
      <c r="G121" s="3">
        <v>34.991064999999999</v>
      </c>
      <c r="H121" s="2" t="s">
        <v>97</v>
      </c>
    </row>
    <row r="122" spans="1:8">
      <c r="A122" s="2" t="s">
        <v>1638</v>
      </c>
      <c r="B122" s="2" t="s">
        <v>241</v>
      </c>
      <c r="C122" s="2">
        <v>2626</v>
      </c>
      <c r="D122" s="2" t="s">
        <v>1639</v>
      </c>
      <c r="E122" s="2" t="s">
        <v>68</v>
      </c>
      <c r="F122" s="3">
        <v>46.575735000000002</v>
      </c>
      <c r="G122" s="3">
        <v>30.807538000000001</v>
      </c>
      <c r="H122" s="2" t="s">
        <v>97</v>
      </c>
    </row>
    <row r="123" spans="1:8">
      <c r="A123" s="2" t="s">
        <v>1640</v>
      </c>
      <c r="B123" s="2" t="s">
        <v>241</v>
      </c>
      <c r="C123" s="2">
        <v>2632</v>
      </c>
      <c r="D123" s="2" t="s">
        <v>1139</v>
      </c>
      <c r="E123" s="2" t="s">
        <v>68</v>
      </c>
      <c r="F123" s="3">
        <v>49.258813000000004</v>
      </c>
      <c r="G123" s="3">
        <v>28.474989999999998</v>
      </c>
      <c r="H123" s="2" t="s">
        <v>97</v>
      </c>
    </row>
    <row r="124" spans="1:8">
      <c r="A124" s="2" t="s">
        <v>2500</v>
      </c>
      <c r="B124" s="2" t="s">
        <v>241</v>
      </c>
      <c r="C124" s="2">
        <v>2586</v>
      </c>
      <c r="D124" s="2" t="s">
        <v>611</v>
      </c>
      <c r="E124" s="2" t="s">
        <v>72</v>
      </c>
      <c r="F124" s="3">
        <v>50.460430000000002</v>
      </c>
      <c r="G124" s="3">
        <v>30.348586000000001</v>
      </c>
      <c r="H124" s="2" t="s">
        <v>97</v>
      </c>
    </row>
    <row r="125" spans="1:8">
      <c r="A125" s="2" t="s">
        <v>874</v>
      </c>
      <c r="B125" s="2" t="s">
        <v>241</v>
      </c>
      <c r="C125" s="2">
        <v>2637</v>
      </c>
      <c r="D125" s="2" t="s">
        <v>458</v>
      </c>
      <c r="E125" s="2" t="s">
        <v>63</v>
      </c>
      <c r="F125" s="3">
        <v>51.241324339330063</v>
      </c>
      <c r="G125" s="3">
        <v>33.182916910878753</v>
      </c>
      <c r="H125" s="2" t="s">
        <v>97</v>
      </c>
    </row>
    <row r="126" spans="1:8">
      <c r="A126" s="2" t="s">
        <v>875</v>
      </c>
      <c r="B126" s="2" t="s">
        <v>241</v>
      </c>
      <c r="C126" s="2">
        <v>2639</v>
      </c>
      <c r="D126" s="2" t="s">
        <v>280</v>
      </c>
      <c r="E126" s="2" t="s">
        <v>63</v>
      </c>
      <c r="F126" s="3">
        <v>48.599392999999999</v>
      </c>
      <c r="G126" s="3">
        <v>34.573645999999997</v>
      </c>
      <c r="H126" s="2" t="s">
        <v>97</v>
      </c>
    </row>
    <row r="127" spans="1:8">
      <c r="A127" s="2" t="s">
        <v>882</v>
      </c>
      <c r="B127" s="2" t="s">
        <v>241</v>
      </c>
      <c r="C127" s="2">
        <v>2656</v>
      </c>
      <c r="D127" s="2" t="s">
        <v>271</v>
      </c>
      <c r="E127" s="2" t="s">
        <v>63</v>
      </c>
      <c r="F127" s="3">
        <v>48.479686494977678</v>
      </c>
      <c r="G127" s="3">
        <v>34.906574013374687</v>
      </c>
      <c r="H127" s="2" t="s">
        <v>97</v>
      </c>
    </row>
    <row r="128" spans="1:8">
      <c r="A128" s="2" t="s">
        <v>1651</v>
      </c>
      <c r="B128" s="2" t="s">
        <v>241</v>
      </c>
      <c r="C128" s="2">
        <v>2657</v>
      </c>
      <c r="D128" s="2" t="s">
        <v>1309</v>
      </c>
      <c r="E128" s="2" t="s">
        <v>68</v>
      </c>
      <c r="F128" s="3">
        <v>46.396380999999998</v>
      </c>
      <c r="G128" s="3">
        <v>30.724125000000001</v>
      </c>
      <c r="H128" s="2" t="s">
        <v>97</v>
      </c>
    </row>
    <row r="129" spans="1:8">
      <c r="A129" s="2" t="s">
        <v>884</v>
      </c>
      <c r="B129" s="2" t="s">
        <v>241</v>
      </c>
      <c r="C129" s="2">
        <v>2659</v>
      </c>
      <c r="D129" s="2" t="s">
        <v>261</v>
      </c>
      <c r="E129" s="2" t="s">
        <v>63</v>
      </c>
      <c r="F129" s="3">
        <v>49.026000269999997</v>
      </c>
      <c r="G129" s="3">
        <v>33.456262889999998</v>
      </c>
      <c r="H129" s="2" t="s">
        <v>97</v>
      </c>
    </row>
    <row r="130" spans="1:8">
      <c r="A130" s="2" t="s">
        <v>1654</v>
      </c>
      <c r="B130" s="2" t="s">
        <v>241</v>
      </c>
      <c r="C130" s="2">
        <v>2670</v>
      </c>
      <c r="D130" s="2" t="s">
        <v>1141</v>
      </c>
      <c r="E130" s="2" t="s">
        <v>68</v>
      </c>
      <c r="F130" s="3">
        <v>49.787157999999998</v>
      </c>
      <c r="G130" s="3">
        <v>30.153030000000001</v>
      </c>
      <c r="H130" s="2" t="s">
        <v>97</v>
      </c>
    </row>
    <row r="131" spans="1:8">
      <c r="A131" s="2" t="s">
        <v>1655</v>
      </c>
      <c r="B131" s="2" t="s">
        <v>241</v>
      </c>
      <c r="C131" s="2">
        <v>2674</v>
      </c>
      <c r="D131" s="2" t="s">
        <v>611</v>
      </c>
      <c r="E131" s="2" t="s">
        <v>68</v>
      </c>
      <c r="F131" s="3">
        <v>50.365955999999997</v>
      </c>
      <c r="G131" s="3">
        <v>30.453427000000001</v>
      </c>
      <c r="H131" s="2" t="s">
        <v>97</v>
      </c>
    </row>
    <row r="132" spans="1:8">
      <c r="A132" s="2" t="s">
        <v>889</v>
      </c>
      <c r="B132" s="2" t="s">
        <v>241</v>
      </c>
      <c r="C132" s="2">
        <v>2676</v>
      </c>
      <c r="D132" s="2" t="s">
        <v>611</v>
      </c>
      <c r="E132" s="2" t="s">
        <v>63</v>
      </c>
      <c r="F132" s="3">
        <v>50.486775000000002</v>
      </c>
      <c r="G132" s="3">
        <v>30.585080000000001</v>
      </c>
      <c r="H132" s="2" t="s">
        <v>97</v>
      </c>
    </row>
    <row r="133" spans="1:8">
      <c r="A133" s="2" t="s">
        <v>891</v>
      </c>
      <c r="B133" s="2" t="s">
        <v>241</v>
      </c>
      <c r="C133" s="2">
        <v>2681</v>
      </c>
      <c r="D133" s="2" t="s">
        <v>271</v>
      </c>
      <c r="E133" s="2" t="s">
        <v>63</v>
      </c>
      <c r="F133" s="3">
        <v>48.514139999999998</v>
      </c>
      <c r="G133" s="3">
        <v>35.078629999999997</v>
      </c>
      <c r="H133" s="2" t="s">
        <v>97</v>
      </c>
    </row>
    <row r="134" spans="1:8">
      <c r="A134" s="2" t="s">
        <v>1660</v>
      </c>
      <c r="B134" s="2" t="s">
        <v>241</v>
      </c>
      <c r="C134" s="2">
        <v>2694</v>
      </c>
      <c r="D134" s="2" t="s">
        <v>1598</v>
      </c>
      <c r="E134" s="2" t="s">
        <v>68</v>
      </c>
      <c r="F134" s="3">
        <v>50.124644000000004</v>
      </c>
      <c r="G134" s="3">
        <v>30.650107999999999</v>
      </c>
      <c r="H134" s="2" t="s">
        <v>97</v>
      </c>
    </row>
    <row r="135" spans="1:8">
      <c r="A135" s="2" t="s">
        <v>1661</v>
      </c>
      <c r="B135" s="2" t="s">
        <v>241</v>
      </c>
      <c r="C135" s="2">
        <v>2692</v>
      </c>
      <c r="D135" s="2" t="s">
        <v>611</v>
      </c>
      <c r="E135" s="2" t="s">
        <v>68</v>
      </c>
      <c r="F135" s="3">
        <v>50.443516000000002</v>
      </c>
      <c r="G135" s="3">
        <v>30.489407</v>
      </c>
      <c r="H135" s="2" t="s">
        <v>97</v>
      </c>
    </row>
    <row r="136" spans="1:8">
      <c r="A136" s="2" t="s">
        <v>2525</v>
      </c>
      <c r="B136" s="2" t="s">
        <v>241</v>
      </c>
      <c r="C136" s="2">
        <v>2700</v>
      </c>
      <c r="D136" s="2" t="s">
        <v>2016</v>
      </c>
      <c r="E136" s="2" t="s">
        <v>72</v>
      </c>
      <c r="F136" s="3">
        <v>49.548032999999997</v>
      </c>
      <c r="G136" s="3">
        <v>25.593506000000001</v>
      </c>
      <c r="H136" s="2" t="s">
        <v>97</v>
      </c>
    </row>
    <row r="137" spans="1:8">
      <c r="A137" s="2" t="s">
        <v>2527</v>
      </c>
      <c r="B137" s="2" t="s">
        <v>241</v>
      </c>
      <c r="C137" s="2">
        <v>2705</v>
      </c>
      <c r="D137" s="2" t="s">
        <v>2047</v>
      </c>
      <c r="E137" s="2" t="s">
        <v>72</v>
      </c>
      <c r="F137" s="3">
        <v>49.79027</v>
      </c>
      <c r="G137" s="3">
        <v>24.018049999999999</v>
      </c>
      <c r="H137" s="2" t="s">
        <v>97</v>
      </c>
    </row>
    <row r="138" spans="1:8">
      <c r="A138" s="2" t="s">
        <v>1669</v>
      </c>
      <c r="B138" s="2" t="s">
        <v>241</v>
      </c>
      <c r="C138" s="2">
        <v>2709</v>
      </c>
      <c r="D138" s="2" t="s">
        <v>1137</v>
      </c>
      <c r="E138" s="2" t="s">
        <v>68</v>
      </c>
      <c r="F138" s="3">
        <v>49.439174559999998</v>
      </c>
      <c r="G138" s="3">
        <v>32.061918650000003</v>
      </c>
      <c r="H138" s="2" t="s">
        <v>97</v>
      </c>
    </row>
    <row r="139" spans="1:8">
      <c r="A139" s="2" t="s">
        <v>2530</v>
      </c>
      <c r="B139" s="2" t="s">
        <v>241</v>
      </c>
      <c r="C139" s="2">
        <v>2711</v>
      </c>
      <c r="D139" s="2" t="s">
        <v>1922</v>
      </c>
      <c r="E139" s="2" t="s">
        <v>72</v>
      </c>
      <c r="F139" s="3">
        <v>50.758710000000001</v>
      </c>
      <c r="G139" s="3">
        <v>25.349710000000002</v>
      </c>
      <c r="H139" s="2" t="s">
        <v>97</v>
      </c>
    </row>
    <row r="140" spans="1:8">
      <c r="A140" s="2" t="s">
        <v>1670</v>
      </c>
      <c r="B140" s="2" t="s">
        <v>241</v>
      </c>
      <c r="C140" s="2">
        <v>2712</v>
      </c>
      <c r="D140" s="2" t="s">
        <v>1200</v>
      </c>
      <c r="E140" s="2" t="s">
        <v>68</v>
      </c>
      <c r="F140" s="3">
        <v>47.907263999999998</v>
      </c>
      <c r="G140" s="3">
        <v>33.344087000000002</v>
      </c>
      <c r="H140" s="2" t="s">
        <v>97</v>
      </c>
    </row>
    <row r="141" spans="1:8">
      <c r="A141" s="2" t="s">
        <v>899</v>
      </c>
      <c r="B141" s="2" t="s">
        <v>241</v>
      </c>
      <c r="C141" s="2">
        <v>2722</v>
      </c>
      <c r="D141" s="2" t="s">
        <v>304</v>
      </c>
      <c r="E141" s="2" t="s">
        <v>63</v>
      </c>
      <c r="F141" s="3">
        <v>48.667014000000002</v>
      </c>
      <c r="G141" s="3">
        <v>33.118243</v>
      </c>
      <c r="H141" s="2" t="s">
        <v>97</v>
      </c>
    </row>
    <row r="142" spans="1:8">
      <c r="A142" s="2" t="s">
        <v>901</v>
      </c>
      <c r="B142" s="2" t="s">
        <v>241</v>
      </c>
      <c r="C142" s="2">
        <v>2725</v>
      </c>
      <c r="D142" s="2" t="s">
        <v>256</v>
      </c>
      <c r="E142" s="2" t="s">
        <v>63</v>
      </c>
      <c r="F142" s="3">
        <v>49.984679999999997</v>
      </c>
      <c r="G142" s="3">
        <v>36.259369999999997</v>
      </c>
      <c r="H142" s="2" t="s">
        <v>97</v>
      </c>
    </row>
    <row r="143" spans="1:8">
      <c r="A143" s="2" t="s">
        <v>905</v>
      </c>
      <c r="B143" s="2" t="s">
        <v>241</v>
      </c>
      <c r="C143" s="2">
        <v>2732</v>
      </c>
      <c r="D143" s="2" t="s">
        <v>669</v>
      </c>
      <c r="E143" s="2" t="s">
        <v>63</v>
      </c>
      <c r="F143" s="3">
        <v>50.522804000000001</v>
      </c>
      <c r="G143" s="3">
        <v>30.785596000000002</v>
      </c>
      <c r="H143" s="2" t="s">
        <v>97</v>
      </c>
    </row>
    <row r="144" spans="1:8">
      <c r="A144" s="2" t="s">
        <v>1675</v>
      </c>
      <c r="B144" s="2" t="s">
        <v>241</v>
      </c>
      <c r="C144" s="2">
        <v>2731</v>
      </c>
      <c r="D144" s="2" t="s">
        <v>1150</v>
      </c>
      <c r="E144" s="2" t="s">
        <v>68</v>
      </c>
      <c r="F144" s="3">
        <v>48.523519999999998</v>
      </c>
      <c r="G144" s="3">
        <v>32.294046999999999</v>
      </c>
      <c r="H144" s="2" t="s">
        <v>97</v>
      </c>
    </row>
    <row r="145" spans="1:8">
      <c r="A145" s="2" t="s">
        <v>1676</v>
      </c>
      <c r="B145" s="2" t="s">
        <v>241</v>
      </c>
      <c r="C145" s="2">
        <v>2738</v>
      </c>
      <c r="D145" s="2" t="s">
        <v>1200</v>
      </c>
      <c r="E145" s="2" t="s">
        <v>68</v>
      </c>
      <c r="F145" s="3">
        <v>48.001180290000001</v>
      </c>
      <c r="G145" s="3">
        <v>33.482063189999998</v>
      </c>
      <c r="H145" s="2" t="s">
        <v>97</v>
      </c>
    </row>
    <row r="146" spans="1:8">
      <c r="A146" s="2" t="s">
        <v>2542</v>
      </c>
      <c r="B146" s="2" t="s">
        <v>241</v>
      </c>
      <c r="C146" s="2">
        <v>2741</v>
      </c>
      <c r="D146" s="2" t="s">
        <v>2108</v>
      </c>
      <c r="E146" s="2" t="s">
        <v>72</v>
      </c>
      <c r="F146" s="3">
        <v>48.907041999999997</v>
      </c>
      <c r="G146" s="3">
        <v>24.715109999999999</v>
      </c>
      <c r="H146" s="2" t="s">
        <v>97</v>
      </c>
    </row>
    <row r="147" spans="1:8">
      <c r="A147" s="2" t="s">
        <v>909</v>
      </c>
      <c r="B147" s="2" t="s">
        <v>241</v>
      </c>
      <c r="C147" s="2">
        <v>2743</v>
      </c>
      <c r="D147" s="2" t="s">
        <v>669</v>
      </c>
      <c r="E147" s="2" t="s">
        <v>63</v>
      </c>
      <c r="F147" s="3">
        <v>50.518090000000001</v>
      </c>
      <c r="G147" s="3">
        <v>30.802658000000001</v>
      </c>
      <c r="H147" s="2" t="s">
        <v>97</v>
      </c>
    </row>
    <row r="148" spans="1:8">
      <c r="A148" s="2" t="s">
        <v>911</v>
      </c>
      <c r="B148" s="2" t="s">
        <v>241</v>
      </c>
      <c r="C148" s="2">
        <v>2749</v>
      </c>
      <c r="D148" s="2" t="s">
        <v>242</v>
      </c>
      <c r="E148" s="2" t="s">
        <v>63</v>
      </c>
      <c r="F148" s="3">
        <v>49.557065999999999</v>
      </c>
      <c r="G148" s="3">
        <v>34.522618000000001</v>
      </c>
      <c r="H148" s="2" t="s">
        <v>97</v>
      </c>
    </row>
    <row r="149" spans="1:8">
      <c r="A149" s="2" t="s">
        <v>912</v>
      </c>
      <c r="B149" s="2" t="s">
        <v>241</v>
      </c>
      <c r="C149" s="2">
        <v>2750</v>
      </c>
      <c r="D149" s="2" t="s">
        <v>256</v>
      </c>
      <c r="E149" s="2" t="s">
        <v>63</v>
      </c>
      <c r="F149" s="3">
        <v>49.988813</v>
      </c>
      <c r="G149" s="3">
        <v>36.268560999999998</v>
      </c>
      <c r="H149" s="2" t="s">
        <v>97</v>
      </c>
    </row>
    <row r="150" spans="1:8">
      <c r="A150" s="2" t="s">
        <v>1683</v>
      </c>
      <c r="B150" s="2" t="s">
        <v>241</v>
      </c>
      <c r="C150" s="2">
        <v>2753</v>
      </c>
      <c r="D150" s="2" t="s">
        <v>1141</v>
      </c>
      <c r="E150" s="2" t="s">
        <v>68</v>
      </c>
      <c r="F150" s="3">
        <v>49.783929999999998</v>
      </c>
      <c r="G150" s="3">
        <v>30.130099999999999</v>
      </c>
      <c r="H150" s="2" t="s">
        <v>97</v>
      </c>
    </row>
    <row r="151" spans="1:8">
      <c r="A151" s="2" t="s">
        <v>1689</v>
      </c>
      <c r="B151" s="2" t="s">
        <v>241</v>
      </c>
      <c r="C151" s="2">
        <v>2760</v>
      </c>
      <c r="D151" s="2" t="s">
        <v>1148</v>
      </c>
      <c r="E151" s="2" t="s">
        <v>68</v>
      </c>
      <c r="F151" s="3">
        <v>49.541421</v>
      </c>
      <c r="G151" s="3">
        <v>30.867435</v>
      </c>
      <c r="H151" s="2" t="s">
        <v>97</v>
      </c>
    </row>
    <row r="152" spans="1:8">
      <c r="A152" s="2" t="s">
        <v>1692</v>
      </c>
      <c r="B152" s="2" t="s">
        <v>241</v>
      </c>
      <c r="C152" s="2">
        <v>2769</v>
      </c>
      <c r="D152" s="2" t="s">
        <v>1309</v>
      </c>
      <c r="E152" s="2" t="s">
        <v>68</v>
      </c>
      <c r="F152" s="3">
        <v>46.571694000000001</v>
      </c>
      <c r="G152" s="3">
        <v>30.793219000000001</v>
      </c>
      <c r="H152" s="2" t="s">
        <v>97</v>
      </c>
    </row>
    <row r="153" spans="1:8">
      <c r="A153" s="2" t="s">
        <v>1694</v>
      </c>
      <c r="B153" s="2" t="s">
        <v>241</v>
      </c>
      <c r="C153" s="2">
        <v>2771</v>
      </c>
      <c r="D153" s="2" t="s">
        <v>611</v>
      </c>
      <c r="E153" s="2" t="s">
        <v>68</v>
      </c>
      <c r="F153" s="3">
        <v>50.465157759999997</v>
      </c>
      <c r="G153" s="3">
        <v>30.515913829999999</v>
      </c>
      <c r="H153" s="2" t="s">
        <v>97</v>
      </c>
    </row>
    <row r="154" spans="1:8">
      <c r="A154" s="2" t="s">
        <v>922</v>
      </c>
      <c r="B154" s="2" t="s">
        <v>241</v>
      </c>
      <c r="C154" s="2">
        <v>2775</v>
      </c>
      <c r="D154" s="2" t="s">
        <v>271</v>
      </c>
      <c r="E154" s="2" t="s">
        <v>63</v>
      </c>
      <c r="F154" s="3">
        <v>48.391835841655528</v>
      </c>
      <c r="G154" s="3">
        <v>35.032203778720152</v>
      </c>
      <c r="H154" s="2" t="s">
        <v>97</v>
      </c>
    </row>
    <row r="155" spans="1:8">
      <c r="A155" s="2" t="s">
        <v>923</v>
      </c>
      <c r="B155" s="2" t="s">
        <v>241</v>
      </c>
      <c r="C155" s="2">
        <v>2757</v>
      </c>
      <c r="D155" s="2" t="s">
        <v>271</v>
      </c>
      <c r="E155" s="2" t="s">
        <v>63</v>
      </c>
      <c r="F155" s="3">
        <v>48.509392309833352</v>
      </c>
      <c r="G155" s="3">
        <v>35.084244877953232</v>
      </c>
      <c r="H155" s="2" t="s">
        <v>97</v>
      </c>
    </row>
    <row r="156" spans="1:8">
      <c r="A156" s="2" t="s">
        <v>924</v>
      </c>
      <c r="B156" s="2" t="s">
        <v>241</v>
      </c>
      <c r="C156" s="2">
        <v>2816</v>
      </c>
      <c r="D156" s="2" t="s">
        <v>271</v>
      </c>
      <c r="E156" s="2" t="s">
        <v>63</v>
      </c>
      <c r="F156" s="3">
        <v>48.413435809628467</v>
      </c>
      <c r="G156" s="3">
        <v>35.068588549609323</v>
      </c>
      <c r="H156" s="2" t="s">
        <v>97</v>
      </c>
    </row>
    <row r="157" spans="1:8">
      <c r="A157" s="2" t="s">
        <v>2550</v>
      </c>
      <c r="B157" s="2" t="s">
        <v>241</v>
      </c>
      <c r="C157" s="2">
        <v>2789</v>
      </c>
      <c r="D157" s="2" t="s">
        <v>611</v>
      </c>
      <c r="E157" s="2" t="s">
        <v>72</v>
      </c>
      <c r="F157" s="3">
        <v>50.509442999999997</v>
      </c>
      <c r="G157" s="3">
        <v>30.506367999999998</v>
      </c>
      <c r="H157" s="2" t="s">
        <v>97</v>
      </c>
    </row>
    <row r="158" spans="1:8">
      <c r="A158" s="2" t="s">
        <v>925</v>
      </c>
      <c r="B158" s="2" t="s">
        <v>241</v>
      </c>
      <c r="C158" s="2">
        <v>2792</v>
      </c>
      <c r="D158" s="2" t="s">
        <v>735</v>
      </c>
      <c r="E158" s="2" t="s">
        <v>63</v>
      </c>
      <c r="F158" s="3">
        <v>50.070990000000002</v>
      </c>
      <c r="G158" s="3">
        <v>31.458334000000001</v>
      </c>
      <c r="H158" s="2" t="s">
        <v>97</v>
      </c>
    </row>
    <row r="159" spans="1:8">
      <c r="A159" s="2" t="s">
        <v>1701</v>
      </c>
      <c r="B159" s="2" t="s">
        <v>241</v>
      </c>
      <c r="C159" s="2">
        <v>2793</v>
      </c>
      <c r="D159" s="2" t="s">
        <v>1702</v>
      </c>
      <c r="E159" s="2" t="s">
        <v>68</v>
      </c>
      <c r="F159" s="3">
        <v>46.818764999999999</v>
      </c>
      <c r="G159" s="3">
        <v>30.942962999999999</v>
      </c>
      <c r="H159" s="2" t="s">
        <v>97</v>
      </c>
    </row>
    <row r="160" spans="1:8">
      <c r="A160" s="2" t="s">
        <v>926</v>
      </c>
      <c r="B160" s="2" t="s">
        <v>241</v>
      </c>
      <c r="C160" s="2">
        <v>2795</v>
      </c>
      <c r="D160" s="2" t="s">
        <v>927</v>
      </c>
      <c r="E160" s="2" t="s">
        <v>63</v>
      </c>
      <c r="F160" s="3">
        <v>49.825088999999998</v>
      </c>
      <c r="G160" s="3">
        <v>34.523539999999997</v>
      </c>
      <c r="H160" s="2" t="s">
        <v>97</v>
      </c>
    </row>
    <row r="161" spans="1:8">
      <c r="A161" s="2" t="s">
        <v>928</v>
      </c>
      <c r="B161" s="2" t="s">
        <v>241</v>
      </c>
      <c r="C161" s="2">
        <v>2798</v>
      </c>
      <c r="D161" s="2" t="s">
        <v>256</v>
      </c>
      <c r="E161" s="2" t="s">
        <v>63</v>
      </c>
      <c r="F161" s="3">
        <v>50.002187999999997</v>
      </c>
      <c r="G161" s="3">
        <v>36.306130000000003</v>
      </c>
      <c r="H161" s="2" t="s">
        <v>97</v>
      </c>
    </row>
    <row r="162" spans="1:8">
      <c r="A162" s="2" t="s">
        <v>2553</v>
      </c>
      <c r="B162" s="2" t="s">
        <v>241</v>
      </c>
      <c r="C162" s="2">
        <v>2799</v>
      </c>
      <c r="D162" s="2" t="s">
        <v>1938</v>
      </c>
      <c r="E162" s="2" t="s">
        <v>72</v>
      </c>
      <c r="F162" s="3">
        <v>49.755436000000003</v>
      </c>
      <c r="G162" s="3">
        <v>27.213267999999999</v>
      </c>
      <c r="H162" s="2" t="s">
        <v>97</v>
      </c>
    </row>
    <row r="163" spans="1:8">
      <c r="A163" s="2" t="s">
        <v>1703</v>
      </c>
      <c r="B163" s="2" t="s">
        <v>241</v>
      </c>
      <c r="C163" s="2">
        <v>2797</v>
      </c>
      <c r="D163" s="2" t="s">
        <v>1215</v>
      </c>
      <c r="E163" s="2" t="s">
        <v>68</v>
      </c>
      <c r="F163" s="3">
        <v>50.221311</v>
      </c>
      <c r="G163" s="3">
        <v>30.23518</v>
      </c>
      <c r="H163" s="2" t="s">
        <v>97</v>
      </c>
    </row>
    <row r="164" spans="1:8">
      <c r="A164" s="2" t="s">
        <v>2559</v>
      </c>
      <c r="B164" s="2" t="s">
        <v>241</v>
      </c>
      <c r="C164" s="2">
        <v>2809</v>
      </c>
      <c r="D164" s="2" t="s">
        <v>2121</v>
      </c>
      <c r="E164" s="2" t="s">
        <v>72</v>
      </c>
      <c r="F164" s="3">
        <v>49.253700000000002</v>
      </c>
      <c r="G164" s="3">
        <v>23.852250000000002</v>
      </c>
      <c r="H164" s="2" t="s">
        <v>97</v>
      </c>
    </row>
    <row r="165" spans="1:8">
      <c r="A165" s="2" t="s">
        <v>1708</v>
      </c>
      <c r="B165" s="2" t="s">
        <v>241</v>
      </c>
      <c r="C165" s="2">
        <v>2817</v>
      </c>
      <c r="D165" s="2" t="s">
        <v>1709</v>
      </c>
      <c r="E165" s="2" t="s">
        <v>68</v>
      </c>
      <c r="F165" s="3">
        <v>46.571573000000001</v>
      </c>
      <c r="G165" s="3">
        <v>30.864346000000001</v>
      </c>
      <c r="H165" s="2" t="s">
        <v>97</v>
      </c>
    </row>
    <row r="166" spans="1:8">
      <c r="A166" s="2" t="s">
        <v>1710</v>
      </c>
      <c r="B166" s="2" t="s">
        <v>241</v>
      </c>
      <c r="C166" s="2">
        <v>2818</v>
      </c>
      <c r="D166" s="2" t="s">
        <v>611</v>
      </c>
      <c r="E166" s="2" t="s">
        <v>68</v>
      </c>
      <c r="F166" s="3">
        <v>50.412992000000003</v>
      </c>
      <c r="G166" s="3">
        <v>30.526623000000001</v>
      </c>
      <c r="H166" s="2" t="s">
        <v>97</v>
      </c>
    </row>
    <row r="167" spans="1:8">
      <c r="A167" s="2" t="s">
        <v>932</v>
      </c>
      <c r="B167" s="2" t="s">
        <v>241</v>
      </c>
      <c r="C167" s="2">
        <v>2819</v>
      </c>
      <c r="D167" s="2" t="s">
        <v>611</v>
      </c>
      <c r="E167" s="2" t="s">
        <v>63</v>
      </c>
      <c r="F167" s="3">
        <v>50.444811000000001</v>
      </c>
      <c r="G167" s="3">
        <v>30.62613</v>
      </c>
      <c r="H167" s="2" t="s">
        <v>97</v>
      </c>
    </row>
    <row r="168" spans="1:8">
      <c r="A168" s="2" t="s">
        <v>2562</v>
      </c>
      <c r="B168" s="2" t="s">
        <v>241</v>
      </c>
      <c r="C168" s="2">
        <v>2822</v>
      </c>
      <c r="D168" s="2" t="s">
        <v>2121</v>
      </c>
      <c r="E168" s="2" t="s">
        <v>72</v>
      </c>
      <c r="F168" s="3">
        <v>49.257010000000001</v>
      </c>
      <c r="G168" s="3">
        <v>23.854369999999999</v>
      </c>
      <c r="H168" s="2" t="s">
        <v>97</v>
      </c>
    </row>
    <row r="169" spans="1:8">
      <c r="A169" s="2" t="s">
        <v>935</v>
      </c>
      <c r="B169" s="2" t="s">
        <v>241</v>
      </c>
      <c r="C169" s="2">
        <v>2824</v>
      </c>
      <c r="D169" s="2" t="s">
        <v>256</v>
      </c>
      <c r="E169" s="2" t="s">
        <v>63</v>
      </c>
      <c r="F169" s="3">
        <v>50.007840000000002</v>
      </c>
      <c r="G169" s="3">
        <v>36.318109999999997</v>
      </c>
      <c r="H169" s="2" t="s">
        <v>97</v>
      </c>
    </row>
    <row r="170" spans="1:8">
      <c r="A170" s="2" t="s">
        <v>936</v>
      </c>
      <c r="B170" s="2" t="s">
        <v>241</v>
      </c>
      <c r="C170" s="2">
        <v>2825</v>
      </c>
      <c r="D170" s="2" t="s">
        <v>271</v>
      </c>
      <c r="E170" s="2" t="s">
        <v>63</v>
      </c>
      <c r="F170" s="3">
        <v>48.467288000000003</v>
      </c>
      <c r="G170" s="3">
        <v>35.045760999999999</v>
      </c>
      <c r="H170" s="2" t="s">
        <v>97</v>
      </c>
    </row>
    <row r="171" spans="1:8">
      <c r="A171" s="2" t="s">
        <v>1715</v>
      </c>
      <c r="B171" s="2" t="s">
        <v>241</v>
      </c>
      <c r="C171" s="2">
        <v>2829</v>
      </c>
      <c r="D171" s="2" t="s">
        <v>1455</v>
      </c>
      <c r="E171" s="2" t="s">
        <v>68</v>
      </c>
      <c r="F171" s="3">
        <v>46.852640999999998</v>
      </c>
      <c r="G171" s="3">
        <v>30.071819999999999</v>
      </c>
      <c r="H171" s="2" t="s">
        <v>97</v>
      </c>
    </row>
    <row r="172" spans="1:8">
      <c r="A172" s="2" t="s">
        <v>937</v>
      </c>
      <c r="B172" s="2" t="s">
        <v>241</v>
      </c>
      <c r="C172" s="2">
        <v>2831</v>
      </c>
      <c r="D172" s="2" t="s">
        <v>271</v>
      </c>
      <c r="E172" s="2" t="s">
        <v>63</v>
      </c>
      <c r="F172" s="3">
        <v>48.447018999999997</v>
      </c>
      <c r="G172" s="3">
        <v>34.999858000000003</v>
      </c>
      <c r="H172" s="2" t="s">
        <v>97</v>
      </c>
    </row>
    <row r="173" spans="1:8">
      <c r="A173" s="2" t="s">
        <v>2566</v>
      </c>
      <c r="B173" s="2" t="s">
        <v>241</v>
      </c>
      <c r="C173" s="2">
        <v>2833</v>
      </c>
      <c r="D173" s="2" t="s">
        <v>2114</v>
      </c>
      <c r="E173" s="2" t="s">
        <v>72</v>
      </c>
      <c r="F173" s="3">
        <v>50.396279999999997</v>
      </c>
      <c r="G173" s="3">
        <v>24.245439999999999</v>
      </c>
      <c r="H173" s="2" t="s">
        <v>97</v>
      </c>
    </row>
    <row r="174" spans="1:8">
      <c r="A174" s="2" t="s">
        <v>2567</v>
      </c>
      <c r="B174" s="2" t="s">
        <v>241</v>
      </c>
      <c r="C174" s="2">
        <v>2834</v>
      </c>
      <c r="D174" s="2" t="s">
        <v>2047</v>
      </c>
      <c r="E174" s="2" t="s">
        <v>72</v>
      </c>
      <c r="F174" s="3">
        <v>49.785310000000003</v>
      </c>
      <c r="G174" s="3">
        <v>24.056570000000001</v>
      </c>
      <c r="H174" s="2" t="s">
        <v>97</v>
      </c>
    </row>
    <row r="175" spans="1:8">
      <c r="A175" s="2" t="s">
        <v>1719</v>
      </c>
      <c r="B175" s="2" t="s">
        <v>241</v>
      </c>
      <c r="C175" s="2">
        <v>2837</v>
      </c>
      <c r="D175" s="2" t="s">
        <v>1309</v>
      </c>
      <c r="E175" s="2" t="s">
        <v>68</v>
      </c>
      <c r="F175" s="3">
        <v>46.390729999999998</v>
      </c>
      <c r="G175" s="3">
        <v>30.726030000000002</v>
      </c>
      <c r="H175" s="2" t="s">
        <v>97</v>
      </c>
    </row>
    <row r="176" spans="1:8">
      <c r="A176" s="2" t="s">
        <v>938</v>
      </c>
      <c r="B176" s="2" t="s">
        <v>241</v>
      </c>
      <c r="C176" s="2">
        <v>2839</v>
      </c>
      <c r="D176" s="2" t="s">
        <v>242</v>
      </c>
      <c r="E176" s="2" t="s">
        <v>63</v>
      </c>
      <c r="F176" s="3">
        <v>49.590257999999999</v>
      </c>
      <c r="G176" s="3">
        <v>34.534042999999997</v>
      </c>
      <c r="H176" s="2" t="s">
        <v>97</v>
      </c>
    </row>
    <row r="177" spans="1:8">
      <c r="A177" s="2" t="s">
        <v>939</v>
      </c>
      <c r="B177" s="2" t="s">
        <v>241</v>
      </c>
      <c r="C177" s="2">
        <v>2840</v>
      </c>
      <c r="D177" s="2" t="s">
        <v>611</v>
      </c>
      <c r="E177" s="2" t="s">
        <v>63</v>
      </c>
      <c r="F177" s="3">
        <v>50.400402</v>
      </c>
      <c r="G177" s="3">
        <v>30.651416000000001</v>
      </c>
      <c r="H177" s="2" t="s">
        <v>97</v>
      </c>
    </row>
    <row r="178" spans="1:8">
      <c r="A178" s="2" t="s">
        <v>940</v>
      </c>
      <c r="B178" s="2" t="s">
        <v>241</v>
      </c>
      <c r="C178" s="2">
        <v>2841</v>
      </c>
      <c r="D178" s="2" t="s">
        <v>669</v>
      </c>
      <c r="E178" s="2" t="s">
        <v>63</v>
      </c>
      <c r="F178" s="3">
        <v>50.509187359999999</v>
      </c>
      <c r="G178" s="3">
        <v>30.768647519999998</v>
      </c>
      <c r="H178" s="2" t="s">
        <v>97</v>
      </c>
    </row>
    <row r="179" spans="1:8">
      <c r="A179" s="2" t="s">
        <v>1720</v>
      </c>
      <c r="B179" s="2" t="s">
        <v>241</v>
      </c>
      <c r="C179" s="2">
        <v>2842</v>
      </c>
      <c r="D179" s="2" t="s">
        <v>1150</v>
      </c>
      <c r="E179" s="2" t="s">
        <v>68</v>
      </c>
      <c r="F179" s="3">
        <v>48.516838</v>
      </c>
      <c r="G179" s="3">
        <v>32.251880999999997</v>
      </c>
      <c r="H179" s="2" t="s">
        <v>97</v>
      </c>
    </row>
    <row r="180" spans="1:8">
      <c r="A180" s="2" t="s">
        <v>2570</v>
      </c>
      <c r="B180" s="2" t="s">
        <v>241</v>
      </c>
      <c r="C180" s="2">
        <v>2844</v>
      </c>
      <c r="D180" s="2" t="s">
        <v>2007</v>
      </c>
      <c r="E180" s="2" t="s">
        <v>72</v>
      </c>
      <c r="F180" s="3">
        <v>48.261077999999998</v>
      </c>
      <c r="G180" s="3">
        <v>25.953575000000001</v>
      </c>
      <c r="H180" s="2" t="s">
        <v>97</v>
      </c>
    </row>
    <row r="181" spans="1:8">
      <c r="A181" s="2" t="s">
        <v>941</v>
      </c>
      <c r="B181" s="2" t="s">
        <v>241</v>
      </c>
      <c r="C181" s="2">
        <v>2843</v>
      </c>
      <c r="D181" s="2" t="s">
        <v>242</v>
      </c>
      <c r="E181" s="2" t="s">
        <v>63</v>
      </c>
      <c r="F181" s="3">
        <v>49.603548799999999</v>
      </c>
      <c r="G181" s="3">
        <v>34.487956199999999</v>
      </c>
      <c r="H181" s="2" t="s">
        <v>97</v>
      </c>
    </row>
    <row r="182" spans="1:8">
      <c r="A182" s="2" t="s">
        <v>942</v>
      </c>
      <c r="B182" s="2" t="s">
        <v>241</v>
      </c>
      <c r="C182" s="2">
        <v>2846</v>
      </c>
      <c r="D182" s="2" t="s">
        <v>280</v>
      </c>
      <c r="E182" s="2" t="s">
        <v>63</v>
      </c>
      <c r="F182" s="3">
        <v>48.603719550000001</v>
      </c>
      <c r="G182" s="3">
        <v>34.562162950000001</v>
      </c>
      <c r="H182" s="2" t="s">
        <v>97</v>
      </c>
    </row>
    <row r="183" spans="1:8">
      <c r="A183" s="2" t="s">
        <v>1723</v>
      </c>
      <c r="B183" s="2" t="s">
        <v>241</v>
      </c>
      <c r="C183" s="2">
        <v>2847</v>
      </c>
      <c r="D183" s="2" t="s">
        <v>1724</v>
      </c>
      <c r="E183" s="2" t="s">
        <v>68</v>
      </c>
      <c r="F183" s="3">
        <v>48.742820999999999</v>
      </c>
      <c r="G183" s="3">
        <v>28.082326999999999</v>
      </c>
      <c r="H183" s="2" t="s">
        <v>97</v>
      </c>
    </row>
    <row r="184" spans="1:8">
      <c r="A184" s="2" t="s">
        <v>943</v>
      </c>
      <c r="B184" s="2" t="s">
        <v>241</v>
      </c>
      <c r="C184" s="2">
        <v>2848</v>
      </c>
      <c r="D184" s="2" t="s">
        <v>611</v>
      </c>
      <c r="E184" s="2" t="s">
        <v>63</v>
      </c>
      <c r="F184" s="3">
        <v>50.398974000000003</v>
      </c>
      <c r="G184" s="3">
        <v>30.632767000000001</v>
      </c>
      <c r="H184" s="2" t="s">
        <v>97</v>
      </c>
    </row>
    <row r="185" spans="1:8">
      <c r="A185" s="2" t="s">
        <v>1726</v>
      </c>
      <c r="B185" s="2" t="s">
        <v>241</v>
      </c>
      <c r="C185" s="2">
        <v>2852</v>
      </c>
      <c r="D185" s="2" t="s">
        <v>1331</v>
      </c>
      <c r="E185" s="2" t="s">
        <v>68</v>
      </c>
      <c r="F185" s="3">
        <v>47.202419999999996</v>
      </c>
      <c r="G185" s="3">
        <v>30.9086</v>
      </c>
      <c r="H185" s="2" t="s">
        <v>97</v>
      </c>
    </row>
    <row r="186" spans="1:8">
      <c r="A186" s="2" t="s">
        <v>1727</v>
      </c>
      <c r="B186" s="2" t="s">
        <v>241</v>
      </c>
      <c r="C186" s="2">
        <v>2854</v>
      </c>
      <c r="D186" s="2" t="s">
        <v>1420</v>
      </c>
      <c r="E186" s="2" t="s">
        <v>68</v>
      </c>
      <c r="F186" s="3">
        <v>47.735228381308801</v>
      </c>
      <c r="G186" s="3">
        <v>29.546072781549292</v>
      </c>
      <c r="H186" s="2" t="s">
        <v>97</v>
      </c>
    </row>
    <row r="187" spans="1:8">
      <c r="A187" s="2" t="s">
        <v>947</v>
      </c>
      <c r="B187" s="2" t="s">
        <v>241</v>
      </c>
      <c r="C187" s="2">
        <v>2859</v>
      </c>
      <c r="D187" s="2" t="s">
        <v>485</v>
      </c>
      <c r="E187" s="2" t="s">
        <v>63</v>
      </c>
      <c r="F187" s="3">
        <v>48.344425600000001</v>
      </c>
      <c r="G187" s="3">
        <v>33.50954651</v>
      </c>
      <c r="H187" s="2" t="s">
        <v>97</v>
      </c>
    </row>
    <row r="188" spans="1:8">
      <c r="A188" s="2" t="s">
        <v>948</v>
      </c>
      <c r="B188" s="2" t="s">
        <v>241</v>
      </c>
      <c r="C188" s="2">
        <v>2860</v>
      </c>
      <c r="D188" s="2" t="s">
        <v>242</v>
      </c>
      <c r="E188" s="2" t="s">
        <v>63</v>
      </c>
      <c r="F188" s="3">
        <v>49.598439999999997</v>
      </c>
      <c r="G188" s="3">
        <v>34.533169999999998</v>
      </c>
      <c r="H188" s="2" t="s">
        <v>97</v>
      </c>
    </row>
    <row r="189" spans="1:8">
      <c r="A189" s="2" t="s">
        <v>2572</v>
      </c>
      <c r="B189" s="2" t="s">
        <v>241</v>
      </c>
      <c r="C189" s="2">
        <v>2863</v>
      </c>
      <c r="D189" s="2" t="s">
        <v>2201</v>
      </c>
      <c r="E189" s="2" t="s">
        <v>72</v>
      </c>
      <c r="F189" s="3">
        <v>48.010175756295077</v>
      </c>
      <c r="G189" s="3">
        <v>23.588565829641841</v>
      </c>
      <c r="H189" s="2" t="s">
        <v>97</v>
      </c>
    </row>
    <row r="190" spans="1:8">
      <c r="A190" s="2" t="s">
        <v>1733</v>
      </c>
      <c r="B190" s="2" t="s">
        <v>241</v>
      </c>
      <c r="C190" s="2">
        <v>2868</v>
      </c>
      <c r="D190" s="2" t="s">
        <v>1200</v>
      </c>
      <c r="E190" s="2" t="s">
        <v>68</v>
      </c>
      <c r="F190" s="3">
        <v>48.074074629999998</v>
      </c>
      <c r="G190" s="3">
        <v>33.51433153</v>
      </c>
      <c r="H190" s="2" t="s">
        <v>97</v>
      </c>
    </row>
    <row r="191" spans="1:8">
      <c r="A191" s="2" t="s">
        <v>2577</v>
      </c>
      <c r="B191" s="2" t="s">
        <v>241</v>
      </c>
      <c r="C191" s="2">
        <v>2871</v>
      </c>
      <c r="D191" s="2" t="s">
        <v>2327</v>
      </c>
      <c r="E191" s="2" t="s">
        <v>72</v>
      </c>
      <c r="F191" s="3">
        <v>48.63505</v>
      </c>
      <c r="G191" s="3">
        <v>24.56756</v>
      </c>
      <c r="H191" s="2" t="s">
        <v>97</v>
      </c>
    </row>
    <row r="192" spans="1:8">
      <c r="A192" s="2" t="s">
        <v>953</v>
      </c>
      <c r="B192" s="2" t="s">
        <v>241</v>
      </c>
      <c r="C192" s="2">
        <v>2874</v>
      </c>
      <c r="D192" s="2" t="s">
        <v>611</v>
      </c>
      <c r="E192" s="2" t="s">
        <v>63</v>
      </c>
      <c r="F192" s="3">
        <v>50.500422999999998</v>
      </c>
      <c r="G192" s="3">
        <v>30.579436999999999</v>
      </c>
      <c r="H192" s="2" t="s">
        <v>97</v>
      </c>
    </row>
    <row r="193" spans="1:8">
      <c r="A193" s="2" t="s">
        <v>1734</v>
      </c>
      <c r="B193" s="2" t="s">
        <v>241</v>
      </c>
      <c r="C193" s="2">
        <v>2876</v>
      </c>
      <c r="D193" s="2" t="s">
        <v>1309</v>
      </c>
      <c r="E193" s="2" t="s">
        <v>68</v>
      </c>
      <c r="F193" s="3">
        <v>46.472257999999997</v>
      </c>
      <c r="G193" s="3">
        <v>30.699968999999999</v>
      </c>
      <c r="H193" s="2" t="s">
        <v>97</v>
      </c>
    </row>
    <row r="194" spans="1:8">
      <c r="A194" s="2" t="s">
        <v>2581</v>
      </c>
      <c r="B194" s="2" t="s">
        <v>241</v>
      </c>
      <c r="C194" s="2">
        <v>2880</v>
      </c>
      <c r="D194" s="2" t="s">
        <v>2001</v>
      </c>
      <c r="E194" s="2" t="s">
        <v>72</v>
      </c>
      <c r="F194" s="3">
        <v>48.678584000000001</v>
      </c>
      <c r="G194" s="3">
        <v>26.596291999999998</v>
      </c>
      <c r="H194" s="2" t="s">
        <v>97</v>
      </c>
    </row>
    <row r="195" spans="1:8">
      <c r="A195" s="2" t="s">
        <v>1735</v>
      </c>
      <c r="B195" s="2" t="s">
        <v>241</v>
      </c>
      <c r="C195" s="2">
        <v>2882</v>
      </c>
      <c r="D195" s="2" t="s">
        <v>1309</v>
      </c>
      <c r="E195" s="2" t="s">
        <v>68</v>
      </c>
      <c r="F195" s="3">
        <v>46.583412000000003</v>
      </c>
      <c r="G195" s="3">
        <v>30.801929999999999</v>
      </c>
      <c r="H195" s="2" t="s">
        <v>97</v>
      </c>
    </row>
    <row r="196" spans="1:8">
      <c r="A196" s="2" t="s">
        <v>958</v>
      </c>
      <c r="B196" s="2" t="s">
        <v>241</v>
      </c>
      <c r="C196" s="2">
        <v>2885</v>
      </c>
      <c r="D196" s="2" t="s">
        <v>250</v>
      </c>
      <c r="E196" s="2" t="s">
        <v>63</v>
      </c>
      <c r="F196" s="3">
        <v>47.815700362214642</v>
      </c>
      <c r="G196" s="3">
        <v>35.175993100000007</v>
      </c>
      <c r="H196" s="2" t="s">
        <v>97</v>
      </c>
    </row>
    <row r="197" spans="1:8">
      <c r="A197" s="2" t="s">
        <v>959</v>
      </c>
      <c r="B197" s="2" t="s">
        <v>241</v>
      </c>
      <c r="C197" s="2">
        <v>2888</v>
      </c>
      <c r="D197" s="2" t="s">
        <v>611</v>
      </c>
      <c r="E197" s="2" t="s">
        <v>63</v>
      </c>
      <c r="F197" s="3">
        <v>50.529668999999998</v>
      </c>
      <c r="G197" s="3">
        <v>30.601220000000001</v>
      </c>
      <c r="H197" s="2" t="s">
        <v>97</v>
      </c>
    </row>
    <row r="198" spans="1:8">
      <c r="A198" s="2" t="s">
        <v>1739</v>
      </c>
      <c r="B198" s="2" t="s">
        <v>241</v>
      </c>
      <c r="C198" s="2">
        <v>2891</v>
      </c>
      <c r="D198" s="2" t="s">
        <v>1139</v>
      </c>
      <c r="E198" s="2" t="s">
        <v>68</v>
      </c>
      <c r="F198" s="3">
        <v>49.238754</v>
      </c>
      <c r="G198" s="3">
        <v>28.507950000000001</v>
      </c>
      <c r="H198" s="2" t="s">
        <v>97</v>
      </c>
    </row>
    <row r="199" spans="1:8">
      <c r="A199" s="2" t="s">
        <v>2582</v>
      </c>
      <c r="B199" s="2" t="s">
        <v>241</v>
      </c>
      <c r="C199" s="2">
        <v>2786</v>
      </c>
      <c r="D199" s="2" t="s">
        <v>2121</v>
      </c>
      <c r="E199" s="2" t="s">
        <v>72</v>
      </c>
      <c r="F199" s="3">
        <v>49.260710000000003</v>
      </c>
      <c r="G199" s="3">
        <v>23.85604</v>
      </c>
      <c r="H199" s="2" t="s">
        <v>97</v>
      </c>
    </row>
    <row r="200" spans="1:8">
      <c r="A200" s="2" t="s">
        <v>2585</v>
      </c>
      <c r="B200" s="2" t="s">
        <v>241</v>
      </c>
      <c r="C200" s="2">
        <v>2893</v>
      </c>
      <c r="D200" s="2" t="s">
        <v>2018</v>
      </c>
      <c r="E200" s="2" t="s">
        <v>72</v>
      </c>
      <c r="F200" s="3">
        <v>51.676130000000001</v>
      </c>
      <c r="G200" s="3">
        <v>24.52055</v>
      </c>
      <c r="H200" s="2" t="s">
        <v>97</v>
      </c>
    </row>
    <row r="201" spans="1:8">
      <c r="A201" s="2" t="s">
        <v>1740</v>
      </c>
      <c r="B201" s="2" t="s">
        <v>241</v>
      </c>
      <c r="C201" s="2">
        <v>2883</v>
      </c>
      <c r="D201" s="2" t="s">
        <v>611</v>
      </c>
      <c r="E201" s="2" t="s">
        <v>68</v>
      </c>
      <c r="F201" s="3">
        <v>50.439404000000003</v>
      </c>
      <c r="G201" s="3">
        <v>30.483768999999999</v>
      </c>
      <c r="H201" s="2" t="s">
        <v>97</v>
      </c>
    </row>
    <row r="202" spans="1:8">
      <c r="A202" s="2" t="s">
        <v>1741</v>
      </c>
      <c r="B202" s="2" t="s">
        <v>241</v>
      </c>
      <c r="C202" s="2">
        <v>2898</v>
      </c>
      <c r="D202" s="2" t="s">
        <v>1139</v>
      </c>
      <c r="E202" s="2" t="s">
        <v>68</v>
      </c>
      <c r="F202" s="3">
        <v>49.207044000000003</v>
      </c>
      <c r="G202" s="3">
        <v>28.426891000000001</v>
      </c>
      <c r="H202" s="2" t="s">
        <v>97</v>
      </c>
    </row>
    <row r="203" spans="1:8">
      <c r="A203" s="2" t="s">
        <v>967</v>
      </c>
      <c r="B203" s="2" t="s">
        <v>241</v>
      </c>
      <c r="C203" s="2">
        <v>2902</v>
      </c>
      <c r="D203" s="2" t="s">
        <v>256</v>
      </c>
      <c r="E203" s="2" t="s">
        <v>63</v>
      </c>
      <c r="F203" s="3">
        <v>49.964631603312753</v>
      </c>
      <c r="G203" s="3">
        <v>36.31938056849048</v>
      </c>
      <c r="H203" s="2" t="s">
        <v>97</v>
      </c>
    </row>
    <row r="204" spans="1:8">
      <c r="A204" s="2" t="s">
        <v>1743</v>
      </c>
      <c r="B204" s="2" t="s">
        <v>241</v>
      </c>
      <c r="C204" s="2">
        <v>2908</v>
      </c>
      <c r="D204" s="2" t="s">
        <v>611</v>
      </c>
      <c r="E204" s="2" t="s">
        <v>68</v>
      </c>
      <c r="F204" s="3">
        <v>50.470938931037061</v>
      </c>
      <c r="G204" s="3">
        <v>30.478320117172071</v>
      </c>
      <c r="H204" s="2" t="s">
        <v>97</v>
      </c>
    </row>
    <row r="205" spans="1:8">
      <c r="A205" s="2" t="s">
        <v>971</v>
      </c>
      <c r="B205" s="2" t="s">
        <v>241</v>
      </c>
      <c r="C205" s="2">
        <v>2903</v>
      </c>
      <c r="D205" s="2" t="s">
        <v>972</v>
      </c>
      <c r="E205" s="2" t="s">
        <v>63</v>
      </c>
      <c r="F205" s="3">
        <v>50.510460000000002</v>
      </c>
      <c r="G205" s="3">
        <v>31.015319999999999</v>
      </c>
      <c r="H205" s="2" t="s">
        <v>97</v>
      </c>
    </row>
    <row r="206" spans="1:8">
      <c r="A206" s="2" t="s">
        <v>973</v>
      </c>
      <c r="B206" s="2" t="s">
        <v>241</v>
      </c>
      <c r="C206" s="2">
        <v>2909</v>
      </c>
      <c r="D206" s="2" t="s">
        <v>296</v>
      </c>
      <c r="E206" s="2" t="s">
        <v>63</v>
      </c>
      <c r="F206" s="3">
        <v>49.394359000000001</v>
      </c>
      <c r="G206" s="3">
        <v>36.216461000000002</v>
      </c>
      <c r="H206" s="2" t="s">
        <v>97</v>
      </c>
    </row>
    <row r="207" spans="1:8">
      <c r="A207" s="2" t="s">
        <v>974</v>
      </c>
      <c r="B207" s="2" t="s">
        <v>241</v>
      </c>
      <c r="C207" s="2">
        <v>2910</v>
      </c>
      <c r="D207" s="2" t="s">
        <v>669</v>
      </c>
      <c r="E207" s="2" t="s">
        <v>63</v>
      </c>
      <c r="F207" s="3">
        <v>50.521960999999997</v>
      </c>
      <c r="G207" s="3">
        <v>30.802689000000001</v>
      </c>
      <c r="H207" s="2" t="s">
        <v>97</v>
      </c>
    </row>
    <row r="208" spans="1:8">
      <c r="A208" s="2" t="s">
        <v>1744</v>
      </c>
      <c r="B208" s="2" t="s">
        <v>241</v>
      </c>
      <c r="C208" s="2">
        <v>2911</v>
      </c>
      <c r="D208" s="2" t="s">
        <v>1745</v>
      </c>
      <c r="E208" s="2" t="s">
        <v>68</v>
      </c>
      <c r="F208" s="3">
        <v>46.432814</v>
      </c>
      <c r="G208" s="3">
        <v>30.613022999999998</v>
      </c>
      <c r="H208" s="2" t="s">
        <v>97</v>
      </c>
    </row>
    <row r="209" spans="1:8">
      <c r="A209" s="2" t="s">
        <v>2596</v>
      </c>
      <c r="B209" s="2" t="s">
        <v>241</v>
      </c>
      <c r="C209" s="2">
        <v>2914</v>
      </c>
      <c r="D209" s="2" t="s">
        <v>2597</v>
      </c>
      <c r="E209" s="2" t="s">
        <v>72</v>
      </c>
      <c r="F209" s="3">
        <v>48.838256000000001</v>
      </c>
      <c r="G209" s="3">
        <v>27.272549000000001</v>
      </c>
      <c r="H209" s="2" t="s">
        <v>97</v>
      </c>
    </row>
    <row r="210" spans="1:8">
      <c r="A210" s="2" t="s">
        <v>1747</v>
      </c>
      <c r="B210" s="2" t="s">
        <v>241</v>
      </c>
      <c r="C210" s="2">
        <v>2917</v>
      </c>
      <c r="D210" s="2" t="s">
        <v>1639</v>
      </c>
      <c r="E210" s="2" t="s">
        <v>68</v>
      </c>
      <c r="F210" s="3">
        <v>46.566236000000004</v>
      </c>
      <c r="G210" s="3">
        <v>30.789217000000001</v>
      </c>
      <c r="H210" s="2" t="s">
        <v>97</v>
      </c>
    </row>
    <row r="211" spans="1:8">
      <c r="A211" s="2" t="s">
        <v>2601</v>
      </c>
      <c r="B211" s="2" t="s">
        <v>241</v>
      </c>
      <c r="C211" s="2">
        <v>2918</v>
      </c>
      <c r="D211" s="2" t="s">
        <v>1963</v>
      </c>
      <c r="E211" s="2" t="s">
        <v>72</v>
      </c>
      <c r="F211" s="3">
        <v>50.27355</v>
      </c>
      <c r="G211" s="3">
        <v>28.665800000000001</v>
      </c>
      <c r="H211" s="2" t="s">
        <v>97</v>
      </c>
    </row>
    <row r="212" spans="1:8">
      <c r="A212" s="2" t="s">
        <v>2602</v>
      </c>
      <c r="B212" s="2" t="s">
        <v>241</v>
      </c>
      <c r="C212" s="2">
        <v>2919</v>
      </c>
      <c r="D212" s="2" t="s">
        <v>2027</v>
      </c>
      <c r="E212" s="2" t="s">
        <v>72</v>
      </c>
      <c r="F212" s="3">
        <v>49.017012999999999</v>
      </c>
      <c r="G212" s="3">
        <v>25.796195000000001</v>
      </c>
      <c r="H212" s="2" t="s">
        <v>97</v>
      </c>
    </row>
    <row r="213" spans="1:8">
      <c r="A213" s="2" t="s">
        <v>1749</v>
      </c>
      <c r="B213" s="2" t="s">
        <v>241</v>
      </c>
      <c r="C213" s="2">
        <v>2927</v>
      </c>
      <c r="D213" s="2" t="s">
        <v>1141</v>
      </c>
      <c r="E213" s="2" t="s">
        <v>68</v>
      </c>
      <c r="F213" s="3">
        <v>49.771675999999999</v>
      </c>
      <c r="G213" s="3">
        <v>30.124648000000001</v>
      </c>
      <c r="H213" s="2" t="s">
        <v>97</v>
      </c>
    </row>
    <row r="214" spans="1:8">
      <c r="A214" s="2" t="s">
        <v>1750</v>
      </c>
      <c r="B214" s="2" t="s">
        <v>241</v>
      </c>
      <c r="C214" s="2">
        <v>2929</v>
      </c>
      <c r="D214" s="2" t="s">
        <v>1137</v>
      </c>
      <c r="E214" s="2" t="s">
        <v>68</v>
      </c>
      <c r="F214" s="3">
        <v>49.411022000000003</v>
      </c>
      <c r="G214" s="3">
        <v>32.023628000000002</v>
      </c>
      <c r="H214" s="2" t="s">
        <v>97</v>
      </c>
    </row>
    <row r="215" spans="1:8">
      <c r="A215" s="2" t="s">
        <v>1751</v>
      </c>
      <c r="B215" s="2" t="s">
        <v>241</v>
      </c>
      <c r="C215" s="2">
        <v>2925</v>
      </c>
      <c r="D215" s="2" t="s">
        <v>1309</v>
      </c>
      <c r="E215" s="2" t="s">
        <v>68</v>
      </c>
      <c r="F215" s="3">
        <v>46.458162000000002</v>
      </c>
      <c r="G215" s="3">
        <v>30.740691999999999</v>
      </c>
      <c r="H215" s="2" t="s">
        <v>97</v>
      </c>
    </row>
    <row r="216" spans="1:8">
      <c r="A216" s="2" t="s">
        <v>2603</v>
      </c>
      <c r="B216" s="2" t="s">
        <v>241</v>
      </c>
      <c r="C216" s="2">
        <v>2933</v>
      </c>
      <c r="D216" s="2" t="s">
        <v>2016</v>
      </c>
      <c r="E216" s="2" t="s">
        <v>72</v>
      </c>
      <c r="F216" s="3">
        <v>49.543868000000003</v>
      </c>
      <c r="G216" s="3">
        <v>25.597339000000002</v>
      </c>
      <c r="H216" s="2" t="s">
        <v>97</v>
      </c>
    </row>
    <row r="217" spans="1:8">
      <c r="A217" s="2" t="s">
        <v>2607</v>
      </c>
      <c r="B217" s="2" t="s">
        <v>241</v>
      </c>
      <c r="C217" s="2">
        <v>2938</v>
      </c>
      <c r="D217" s="2" t="s">
        <v>2608</v>
      </c>
      <c r="E217" s="2" t="s">
        <v>72</v>
      </c>
      <c r="F217" s="3">
        <v>50.766449999999999</v>
      </c>
      <c r="G217" s="3">
        <v>24.99616</v>
      </c>
      <c r="H217" s="2" t="s">
        <v>97</v>
      </c>
    </row>
    <row r="218" spans="1:8">
      <c r="A218" s="2" t="s">
        <v>2609</v>
      </c>
      <c r="B218" s="2" t="s">
        <v>241</v>
      </c>
      <c r="C218" s="2">
        <v>2939</v>
      </c>
      <c r="D218" s="2" t="s">
        <v>1929</v>
      </c>
      <c r="E218" s="2" t="s">
        <v>72</v>
      </c>
      <c r="F218" s="3">
        <v>49.559040000000003</v>
      </c>
      <c r="G218" s="3">
        <v>27.956019000000001</v>
      </c>
      <c r="H218" s="2" t="s">
        <v>97</v>
      </c>
    </row>
    <row r="219" spans="1:8">
      <c r="A219" s="2" t="s">
        <v>1755</v>
      </c>
      <c r="B219" s="2" t="s">
        <v>241</v>
      </c>
      <c r="C219" s="2">
        <v>2941</v>
      </c>
      <c r="D219" s="2" t="s">
        <v>1291</v>
      </c>
      <c r="E219" s="2" t="s">
        <v>68</v>
      </c>
      <c r="F219" s="3">
        <v>49.887113999999997</v>
      </c>
      <c r="G219" s="3">
        <v>28.595151000000001</v>
      </c>
      <c r="H219" s="2" t="s">
        <v>97</v>
      </c>
    </row>
    <row r="220" spans="1:8">
      <c r="A220" s="2" t="s">
        <v>980</v>
      </c>
      <c r="B220" s="2" t="s">
        <v>241</v>
      </c>
      <c r="C220" s="2">
        <v>2944</v>
      </c>
      <c r="D220" s="2" t="s">
        <v>490</v>
      </c>
      <c r="E220" s="2" t="s">
        <v>63</v>
      </c>
      <c r="F220" s="3">
        <v>48.655295000000002</v>
      </c>
      <c r="G220" s="3">
        <v>34.332093999999998</v>
      </c>
      <c r="H220" s="2" t="s">
        <v>97</v>
      </c>
    </row>
    <row r="221" spans="1:8">
      <c r="A221" s="2" t="s">
        <v>2613</v>
      </c>
      <c r="B221" s="2" t="s">
        <v>241</v>
      </c>
      <c r="C221" s="2">
        <v>2948</v>
      </c>
      <c r="D221" s="2" t="s">
        <v>1963</v>
      </c>
      <c r="E221" s="2" t="s">
        <v>72</v>
      </c>
      <c r="F221" s="3">
        <v>50.265112999999999</v>
      </c>
      <c r="G221" s="3">
        <v>28.686174999999999</v>
      </c>
      <c r="H221" s="2" t="s">
        <v>97</v>
      </c>
    </row>
    <row r="222" spans="1:8">
      <c r="A222" s="2" t="s">
        <v>2614</v>
      </c>
      <c r="B222" s="2" t="s">
        <v>241</v>
      </c>
      <c r="C222" s="2">
        <v>2951</v>
      </c>
      <c r="D222" s="2" t="s">
        <v>2047</v>
      </c>
      <c r="E222" s="2" t="s">
        <v>72</v>
      </c>
      <c r="F222" s="3">
        <v>49.846587730655394</v>
      </c>
      <c r="G222" s="3">
        <v>24.025827068368859</v>
      </c>
      <c r="H222" s="2" t="s">
        <v>97</v>
      </c>
    </row>
    <row r="223" spans="1:8">
      <c r="A223" s="2" t="s">
        <v>2616</v>
      </c>
      <c r="B223" s="2" t="s">
        <v>241</v>
      </c>
      <c r="C223" s="2">
        <v>2952</v>
      </c>
      <c r="D223" s="2" t="s">
        <v>2306</v>
      </c>
      <c r="E223" s="2" t="s">
        <v>72</v>
      </c>
      <c r="F223" s="3">
        <v>50.549731090000002</v>
      </c>
      <c r="G223" s="3">
        <v>30.216935880000001</v>
      </c>
      <c r="H223" s="2" t="s">
        <v>97</v>
      </c>
    </row>
    <row r="224" spans="1:8">
      <c r="A224" s="2" t="s">
        <v>985</v>
      </c>
      <c r="B224" s="2" t="s">
        <v>241</v>
      </c>
      <c r="C224" s="2">
        <v>2957</v>
      </c>
      <c r="D224" s="2" t="s">
        <v>986</v>
      </c>
      <c r="E224" s="2" t="s">
        <v>63</v>
      </c>
      <c r="F224" s="3">
        <v>50.268472010000004</v>
      </c>
      <c r="G224" s="3">
        <v>32.930879570000002</v>
      </c>
      <c r="H224" s="2" t="s">
        <v>97</v>
      </c>
    </row>
    <row r="225" spans="1:8">
      <c r="A225" s="2" t="s">
        <v>987</v>
      </c>
      <c r="B225" s="2" t="s">
        <v>241</v>
      </c>
      <c r="C225" s="2">
        <v>3017</v>
      </c>
      <c r="D225" s="2" t="s">
        <v>271</v>
      </c>
      <c r="E225" s="2" t="s">
        <v>63</v>
      </c>
      <c r="F225" s="3">
        <v>48.40623191749458</v>
      </c>
      <c r="G225" s="3">
        <v>35.031233402183297</v>
      </c>
      <c r="H225" s="2" t="s">
        <v>97</v>
      </c>
    </row>
    <row r="226" spans="1:8">
      <c r="A226" s="2" t="s">
        <v>2617</v>
      </c>
      <c r="B226" s="2" t="s">
        <v>241</v>
      </c>
      <c r="C226" s="2">
        <v>2921</v>
      </c>
      <c r="D226" s="2" t="s">
        <v>2618</v>
      </c>
      <c r="E226" s="2" t="s">
        <v>72</v>
      </c>
      <c r="F226" s="3">
        <v>50.106316999999997</v>
      </c>
      <c r="G226" s="3">
        <v>24.339897000000001</v>
      </c>
      <c r="H226" s="2" t="s">
        <v>97</v>
      </c>
    </row>
    <row r="227" spans="1:8">
      <c r="A227" s="2" t="s">
        <v>1759</v>
      </c>
      <c r="B227" s="2" t="s">
        <v>241</v>
      </c>
      <c r="C227" s="2">
        <v>2960</v>
      </c>
      <c r="D227" s="2" t="s">
        <v>1760</v>
      </c>
      <c r="E227" s="2" t="s">
        <v>68</v>
      </c>
      <c r="F227" s="3">
        <v>45.836638999999998</v>
      </c>
      <c r="G227" s="3">
        <v>29.618590999999999</v>
      </c>
      <c r="H227" s="2" t="s">
        <v>97</v>
      </c>
    </row>
    <row r="228" spans="1:8">
      <c r="A228" s="2" t="s">
        <v>2619</v>
      </c>
      <c r="B228" s="2" t="s">
        <v>241</v>
      </c>
      <c r="C228" s="2">
        <v>2961</v>
      </c>
      <c r="D228" s="2" t="s">
        <v>2404</v>
      </c>
      <c r="E228" s="2" t="s">
        <v>72</v>
      </c>
      <c r="F228" s="3">
        <v>49.964619999999996</v>
      </c>
      <c r="G228" s="3">
        <v>24.58708</v>
      </c>
      <c r="H228" s="2" t="s">
        <v>97</v>
      </c>
    </row>
    <row r="229" spans="1:8">
      <c r="A229" s="2" t="s">
        <v>1761</v>
      </c>
      <c r="B229" s="2" t="s">
        <v>241</v>
      </c>
      <c r="C229" s="2">
        <v>2962</v>
      </c>
      <c r="D229" s="2" t="s">
        <v>1309</v>
      </c>
      <c r="E229" s="2" t="s">
        <v>68</v>
      </c>
      <c r="F229" s="3">
        <v>46.442005000000002</v>
      </c>
      <c r="G229" s="3">
        <v>30.715675999999998</v>
      </c>
      <c r="H229" s="2" t="s">
        <v>97</v>
      </c>
    </row>
    <row r="230" spans="1:8">
      <c r="A230" s="2" t="s">
        <v>2624</v>
      </c>
      <c r="B230" s="2" t="s">
        <v>241</v>
      </c>
      <c r="C230" s="2">
        <v>2968</v>
      </c>
      <c r="D230" s="2" t="s">
        <v>2022</v>
      </c>
      <c r="E230" s="2" t="s">
        <v>72</v>
      </c>
      <c r="F230" s="3">
        <v>49.442843000000003</v>
      </c>
      <c r="G230" s="3">
        <v>26.988683999999999</v>
      </c>
      <c r="H230" s="2" t="s">
        <v>97</v>
      </c>
    </row>
    <row r="231" spans="1:8">
      <c r="A231" s="2" t="s">
        <v>2625</v>
      </c>
      <c r="B231" s="2" t="s">
        <v>241</v>
      </c>
      <c r="C231" s="2">
        <v>2969</v>
      </c>
      <c r="D231" s="2" t="s">
        <v>2626</v>
      </c>
      <c r="E231" s="2" t="s">
        <v>72</v>
      </c>
      <c r="F231" s="3">
        <v>48.485697000000002</v>
      </c>
      <c r="G231" s="3">
        <v>22.832428</v>
      </c>
      <c r="H231" s="2" t="s">
        <v>97</v>
      </c>
    </row>
    <row r="232" spans="1:8">
      <c r="A232" s="2" t="s">
        <v>992</v>
      </c>
      <c r="B232" s="2" t="s">
        <v>241</v>
      </c>
      <c r="C232" s="2">
        <v>2971</v>
      </c>
      <c r="D232" s="2" t="s">
        <v>280</v>
      </c>
      <c r="E232" s="2" t="s">
        <v>63</v>
      </c>
      <c r="F232" s="3">
        <v>48.507910000000003</v>
      </c>
      <c r="G232" s="3">
        <v>34.586689999999997</v>
      </c>
      <c r="H232" s="2" t="s">
        <v>97</v>
      </c>
    </row>
    <row r="233" spans="1:8">
      <c r="A233" s="2" t="s">
        <v>2627</v>
      </c>
      <c r="B233" s="2" t="s">
        <v>241</v>
      </c>
      <c r="C233" s="2">
        <v>2972</v>
      </c>
      <c r="D233" s="2" t="s">
        <v>1920</v>
      </c>
      <c r="E233" s="2" t="s">
        <v>72</v>
      </c>
      <c r="F233" s="3">
        <v>50.616950000000003</v>
      </c>
      <c r="G233" s="3">
        <v>26.26718</v>
      </c>
      <c r="H233" s="2" t="s">
        <v>97</v>
      </c>
    </row>
    <row r="234" spans="1:8">
      <c r="A234" s="2" t="s">
        <v>2628</v>
      </c>
      <c r="B234" s="2" t="s">
        <v>241</v>
      </c>
      <c r="C234" s="2">
        <v>3091</v>
      </c>
      <c r="D234" s="2" t="s">
        <v>2384</v>
      </c>
      <c r="E234" s="2" t="s">
        <v>72</v>
      </c>
      <c r="F234" s="3">
        <v>50.587269999999997</v>
      </c>
      <c r="G234" s="3">
        <v>30.494519</v>
      </c>
      <c r="H234" s="2" t="s">
        <v>97</v>
      </c>
    </row>
    <row r="235" spans="1:8">
      <c r="A235" s="2" t="s">
        <v>2629</v>
      </c>
      <c r="B235" s="2" t="s">
        <v>241</v>
      </c>
      <c r="C235" s="2">
        <v>2974</v>
      </c>
      <c r="D235" s="2" t="s">
        <v>2001</v>
      </c>
      <c r="E235" s="2" t="s">
        <v>72</v>
      </c>
      <c r="F235" s="3">
        <v>48.699354</v>
      </c>
      <c r="G235" s="3">
        <v>26.566897999999998</v>
      </c>
      <c r="H235" s="2" t="s">
        <v>97</v>
      </c>
    </row>
    <row r="236" spans="1:8">
      <c r="A236" s="2" t="s">
        <v>993</v>
      </c>
      <c r="B236" s="2" t="s">
        <v>241</v>
      </c>
      <c r="C236" s="2">
        <v>2979</v>
      </c>
      <c r="D236" s="2" t="s">
        <v>256</v>
      </c>
      <c r="E236" s="2" t="s">
        <v>63</v>
      </c>
      <c r="F236" s="3">
        <v>50.017505911984273</v>
      </c>
      <c r="G236" s="3">
        <v>36.212498739657427</v>
      </c>
      <c r="H236" s="2" t="s">
        <v>97</v>
      </c>
    </row>
    <row r="237" spans="1:8">
      <c r="A237" s="2" t="s">
        <v>1763</v>
      </c>
      <c r="B237" s="2" t="s">
        <v>241</v>
      </c>
      <c r="C237" s="2">
        <v>2984</v>
      </c>
      <c r="D237" s="2" t="s">
        <v>1139</v>
      </c>
      <c r="E237" s="2" t="s">
        <v>68</v>
      </c>
      <c r="F237" s="3">
        <v>49.225225999999999</v>
      </c>
      <c r="G237" s="3">
        <v>28.434041000000001</v>
      </c>
      <c r="H237" s="2" t="s">
        <v>97</v>
      </c>
    </row>
    <row r="238" spans="1:8">
      <c r="A238" s="2" t="s">
        <v>2638</v>
      </c>
      <c r="B238" s="2" t="s">
        <v>241</v>
      </c>
      <c r="C238" s="2">
        <v>2987</v>
      </c>
      <c r="D238" s="2" t="s">
        <v>611</v>
      </c>
      <c r="E238" s="2" t="s">
        <v>72</v>
      </c>
      <c r="F238" s="3">
        <v>50.500759000000002</v>
      </c>
      <c r="G238" s="3">
        <v>30.427063</v>
      </c>
      <c r="H238" s="2" t="s">
        <v>97</v>
      </c>
    </row>
    <row r="239" spans="1:8">
      <c r="A239" s="2" t="s">
        <v>1768</v>
      </c>
      <c r="B239" s="2" t="s">
        <v>241</v>
      </c>
      <c r="C239" s="2">
        <v>2998</v>
      </c>
      <c r="D239" s="2" t="s">
        <v>1303</v>
      </c>
      <c r="E239" s="2" t="s">
        <v>68</v>
      </c>
      <c r="F239" s="3">
        <v>46.957120000000003</v>
      </c>
      <c r="G239" s="3">
        <v>32.069890000000001</v>
      </c>
      <c r="H239" s="2" t="s">
        <v>97</v>
      </c>
    </row>
    <row r="240" spans="1:8">
      <c r="A240" s="2" t="s">
        <v>1770</v>
      </c>
      <c r="B240" s="2" t="s">
        <v>241</v>
      </c>
      <c r="C240" s="2">
        <v>3013</v>
      </c>
      <c r="D240" s="2" t="s">
        <v>1771</v>
      </c>
      <c r="E240" s="2" t="s">
        <v>68</v>
      </c>
      <c r="F240" s="3">
        <v>50.354028999999997</v>
      </c>
      <c r="G240" s="3">
        <v>30.432946999999999</v>
      </c>
      <c r="H240" s="2" t="s">
        <v>97</v>
      </c>
    </row>
    <row r="241" spans="1:8">
      <c r="A241" s="2" t="s">
        <v>2644</v>
      </c>
      <c r="B241" s="2" t="s">
        <v>241</v>
      </c>
      <c r="C241" s="2">
        <v>3018</v>
      </c>
      <c r="D241" s="2" t="s">
        <v>2022</v>
      </c>
      <c r="E241" s="2" t="s">
        <v>72</v>
      </c>
      <c r="F241" s="3">
        <v>49.454532678124892</v>
      </c>
      <c r="G241" s="3">
        <v>27.00875250827464</v>
      </c>
      <c r="H241" s="2" t="s">
        <v>97</v>
      </c>
    </row>
    <row r="242" spans="1:8">
      <c r="A242" s="2" t="s">
        <v>1007</v>
      </c>
      <c r="B242" s="2" t="s">
        <v>241</v>
      </c>
      <c r="C242" s="2">
        <v>3016</v>
      </c>
      <c r="D242" s="2" t="s">
        <v>456</v>
      </c>
      <c r="E242" s="2" t="s">
        <v>63</v>
      </c>
      <c r="F242" s="3">
        <v>51.055526</v>
      </c>
      <c r="G242" s="3">
        <v>31.891235999999999</v>
      </c>
      <c r="H242" s="2" t="s">
        <v>97</v>
      </c>
    </row>
    <row r="243" spans="1:8">
      <c r="A243" s="2" t="s">
        <v>1772</v>
      </c>
      <c r="B243" s="2" t="s">
        <v>241</v>
      </c>
      <c r="C243" s="2">
        <v>3021</v>
      </c>
      <c r="D243" s="2" t="s">
        <v>1132</v>
      </c>
      <c r="E243" s="2" t="s">
        <v>68</v>
      </c>
      <c r="F243" s="3">
        <v>48.755801060000003</v>
      </c>
      <c r="G243" s="3">
        <v>30.222015110000001</v>
      </c>
      <c r="H243" s="2" t="s">
        <v>97</v>
      </c>
    </row>
    <row r="244" spans="1:8">
      <c r="A244" s="2" t="s">
        <v>2645</v>
      </c>
      <c r="B244" s="2" t="s">
        <v>241</v>
      </c>
      <c r="C244" s="2">
        <v>3022</v>
      </c>
      <c r="D244" s="2" t="s">
        <v>2646</v>
      </c>
      <c r="E244" s="2" t="s">
        <v>72</v>
      </c>
      <c r="F244" s="3">
        <v>48.271103346218553</v>
      </c>
      <c r="G244" s="3">
        <v>24.36020633877812</v>
      </c>
      <c r="H244" s="2" t="s">
        <v>97</v>
      </c>
    </row>
    <row r="245" spans="1:8">
      <c r="A245" s="2" t="s">
        <v>2647</v>
      </c>
      <c r="B245" s="2" t="s">
        <v>241</v>
      </c>
      <c r="C245" s="2">
        <v>2997</v>
      </c>
      <c r="D245" s="2" t="s">
        <v>611</v>
      </c>
      <c r="E245" s="2" t="s">
        <v>72</v>
      </c>
      <c r="F245" s="3">
        <v>50.505780000000001</v>
      </c>
      <c r="G245" s="3">
        <v>30.473913</v>
      </c>
      <c r="H245" s="2" t="s">
        <v>97</v>
      </c>
    </row>
    <row r="246" spans="1:8">
      <c r="A246" s="2" t="s">
        <v>2652</v>
      </c>
      <c r="B246" s="2" t="s">
        <v>241</v>
      </c>
      <c r="C246" s="2">
        <v>3031</v>
      </c>
      <c r="D246" s="2" t="s">
        <v>2047</v>
      </c>
      <c r="E246" s="2" t="s">
        <v>72</v>
      </c>
      <c r="F246" s="3">
        <v>49.871090000000002</v>
      </c>
      <c r="G246" s="3">
        <v>24.032520000000002</v>
      </c>
      <c r="H246" s="2" t="s">
        <v>97</v>
      </c>
    </row>
    <row r="247" spans="1:8">
      <c r="A247" s="2" t="s">
        <v>1776</v>
      </c>
      <c r="B247" s="2" t="s">
        <v>241</v>
      </c>
      <c r="C247" s="2">
        <v>3038</v>
      </c>
      <c r="D247" s="2" t="s">
        <v>1777</v>
      </c>
      <c r="E247" s="2" t="s">
        <v>68</v>
      </c>
      <c r="F247" s="3">
        <v>50.014935000000001</v>
      </c>
      <c r="G247" s="3">
        <v>29.015865999999999</v>
      </c>
      <c r="H247" s="2" t="s">
        <v>97</v>
      </c>
    </row>
    <row r="248" spans="1:8">
      <c r="A248" s="2" t="s">
        <v>2657</v>
      </c>
      <c r="B248" s="2" t="s">
        <v>241</v>
      </c>
      <c r="C248" s="2">
        <v>3040</v>
      </c>
      <c r="D248" s="2" t="s">
        <v>2658</v>
      </c>
      <c r="E248" s="2" t="s">
        <v>72</v>
      </c>
      <c r="F248" s="3">
        <v>50.595958000000003</v>
      </c>
      <c r="G248" s="3">
        <v>30.570941000000001</v>
      </c>
      <c r="H248" s="2" t="s">
        <v>97</v>
      </c>
    </row>
    <row r="249" spans="1:8">
      <c r="A249" s="2" t="s">
        <v>1017</v>
      </c>
      <c r="B249" s="2" t="s">
        <v>241</v>
      </c>
      <c r="C249" s="2">
        <v>3044</v>
      </c>
      <c r="D249" s="2" t="s">
        <v>611</v>
      </c>
      <c r="E249" s="2" t="s">
        <v>63</v>
      </c>
      <c r="F249" s="3">
        <v>50.431417000000003</v>
      </c>
      <c r="G249" s="3">
        <v>30.634229000000001</v>
      </c>
      <c r="H249" s="2" t="s">
        <v>97</v>
      </c>
    </row>
    <row r="250" spans="1:8">
      <c r="A250" s="2" t="s">
        <v>2662</v>
      </c>
      <c r="B250" s="2" t="s">
        <v>241</v>
      </c>
      <c r="C250" s="2">
        <v>3047</v>
      </c>
      <c r="D250" s="2" t="s">
        <v>2108</v>
      </c>
      <c r="E250" s="2" t="s">
        <v>72</v>
      </c>
      <c r="F250" s="3">
        <v>48.924734000000001</v>
      </c>
      <c r="G250" s="3">
        <v>24.742919000000001</v>
      </c>
      <c r="H250" s="2" t="s">
        <v>97</v>
      </c>
    </row>
    <row r="251" spans="1:8">
      <c r="A251" s="2" t="s">
        <v>1018</v>
      </c>
      <c r="B251" s="2" t="s">
        <v>241</v>
      </c>
      <c r="C251" s="2">
        <v>3053</v>
      </c>
      <c r="D251" s="2" t="s">
        <v>611</v>
      </c>
      <c r="E251" s="2" t="s">
        <v>63</v>
      </c>
      <c r="F251" s="3">
        <v>50.508780000000002</v>
      </c>
      <c r="G251" s="3">
        <v>30.609845</v>
      </c>
      <c r="H251" s="2" t="s">
        <v>97</v>
      </c>
    </row>
    <row r="252" spans="1:8">
      <c r="A252" s="2" t="s">
        <v>1023</v>
      </c>
      <c r="B252" s="2" t="s">
        <v>241</v>
      </c>
      <c r="C252" s="2">
        <v>3061</v>
      </c>
      <c r="D252" s="2" t="s">
        <v>271</v>
      </c>
      <c r="E252" s="2" t="s">
        <v>63</v>
      </c>
      <c r="F252" s="3">
        <v>48.474047830647379</v>
      </c>
      <c r="G252" s="3">
        <v>35.02514502790131</v>
      </c>
      <c r="H252" s="2" t="s">
        <v>97</v>
      </c>
    </row>
    <row r="253" spans="1:8">
      <c r="A253" s="2" t="s">
        <v>1784</v>
      </c>
      <c r="B253" s="2" t="s">
        <v>241</v>
      </c>
      <c r="C253" s="2">
        <v>3068</v>
      </c>
      <c r="D253" s="2" t="s">
        <v>611</v>
      </c>
      <c r="E253" s="2" t="s">
        <v>68</v>
      </c>
      <c r="F253" s="3">
        <v>50.430653999999997</v>
      </c>
      <c r="G253" s="3">
        <v>30.363762000000001</v>
      </c>
      <c r="H253" s="2" t="s">
        <v>97</v>
      </c>
    </row>
    <row r="254" spans="1:8">
      <c r="A254" s="2" t="s">
        <v>2671</v>
      </c>
      <c r="B254" s="2" t="s">
        <v>241</v>
      </c>
      <c r="C254" s="2">
        <v>3070</v>
      </c>
      <c r="D254" s="2" t="s">
        <v>1920</v>
      </c>
      <c r="E254" s="2" t="s">
        <v>72</v>
      </c>
      <c r="F254" s="3">
        <v>50.605589999999999</v>
      </c>
      <c r="G254" s="3">
        <v>26.27195</v>
      </c>
      <c r="H254" s="2" t="s">
        <v>97</v>
      </c>
    </row>
    <row r="255" spans="1:8">
      <c r="A255" s="2" t="s">
        <v>2674</v>
      </c>
      <c r="B255" s="2" t="s">
        <v>241</v>
      </c>
      <c r="C255" s="2">
        <v>3078</v>
      </c>
      <c r="D255" s="2" t="s">
        <v>1920</v>
      </c>
      <c r="E255" s="2" t="s">
        <v>72</v>
      </c>
      <c r="F255" s="3">
        <v>50.622030000000002</v>
      </c>
      <c r="G255" s="3">
        <v>26.273029999999999</v>
      </c>
      <c r="H255" s="2" t="s">
        <v>97</v>
      </c>
    </row>
    <row r="256" spans="1:8">
      <c r="A256" s="2" t="s">
        <v>1790</v>
      </c>
      <c r="B256" s="2" t="s">
        <v>241</v>
      </c>
      <c r="C256" s="2">
        <v>3082</v>
      </c>
      <c r="D256" s="2" t="s">
        <v>1150</v>
      </c>
      <c r="E256" s="2" t="s">
        <v>68</v>
      </c>
      <c r="F256" s="3">
        <v>48.500293999999997</v>
      </c>
      <c r="G256" s="3">
        <v>32.247782000000001</v>
      </c>
      <c r="H256" s="2" t="s">
        <v>97</v>
      </c>
    </row>
    <row r="257" spans="1:8">
      <c r="A257" s="2" t="s">
        <v>1037</v>
      </c>
      <c r="B257" s="2" t="s">
        <v>241</v>
      </c>
      <c r="C257" s="2">
        <v>3092</v>
      </c>
      <c r="D257" s="2" t="s">
        <v>280</v>
      </c>
      <c r="E257" s="2" t="s">
        <v>63</v>
      </c>
      <c r="F257" s="3">
        <v>48.603364091543312</v>
      </c>
      <c r="G257" s="3">
        <v>34.576541529610502</v>
      </c>
      <c r="H257" s="2" t="s">
        <v>97</v>
      </c>
    </row>
    <row r="258" spans="1:8">
      <c r="A258" s="2" t="s">
        <v>1040</v>
      </c>
      <c r="B258" s="2" t="s">
        <v>241</v>
      </c>
      <c r="C258" s="2">
        <v>3094</v>
      </c>
      <c r="D258" s="2" t="s">
        <v>611</v>
      </c>
      <c r="E258" s="2" t="s">
        <v>63</v>
      </c>
      <c r="F258" s="3">
        <v>50.403566529999999</v>
      </c>
      <c r="G258" s="3">
        <v>30.67666406</v>
      </c>
      <c r="H258" s="2" t="s">
        <v>97</v>
      </c>
    </row>
    <row r="259" spans="1:8">
      <c r="A259" s="2" t="s">
        <v>1044</v>
      </c>
      <c r="B259" s="2" t="s">
        <v>241</v>
      </c>
      <c r="C259" s="2">
        <v>3101</v>
      </c>
      <c r="D259" s="2" t="s">
        <v>669</v>
      </c>
      <c r="E259" s="2" t="s">
        <v>63</v>
      </c>
      <c r="F259" s="3">
        <v>50.519961000000002</v>
      </c>
      <c r="G259" s="3">
        <v>30.795798000000001</v>
      </c>
      <c r="H259" s="2" t="s">
        <v>97</v>
      </c>
    </row>
    <row r="260" spans="1:8">
      <c r="A260" s="2" t="s">
        <v>1807</v>
      </c>
      <c r="B260" s="2" t="s">
        <v>241</v>
      </c>
      <c r="C260" s="2">
        <v>3115</v>
      </c>
      <c r="D260" s="2" t="s">
        <v>611</v>
      </c>
      <c r="E260" s="2" t="s">
        <v>68</v>
      </c>
      <c r="F260" s="3">
        <v>50.437869999999997</v>
      </c>
      <c r="G260" s="3">
        <v>30.449650999999999</v>
      </c>
      <c r="H260" s="2" t="s">
        <v>97</v>
      </c>
    </row>
    <row r="261" spans="1:8">
      <c r="A261" s="2" t="s">
        <v>2693</v>
      </c>
      <c r="B261" s="2" t="s">
        <v>241</v>
      </c>
      <c r="C261" s="2">
        <v>3135</v>
      </c>
      <c r="D261" s="2" t="s">
        <v>1966</v>
      </c>
      <c r="E261" s="2" t="s">
        <v>72</v>
      </c>
      <c r="F261" s="3">
        <v>50.589260000000003</v>
      </c>
      <c r="G261" s="3">
        <v>27.60163</v>
      </c>
      <c r="H261" s="2" t="s">
        <v>97</v>
      </c>
    </row>
    <row r="262" spans="1:8">
      <c r="A262" s="2" t="s">
        <v>1817</v>
      </c>
      <c r="B262" s="2" t="s">
        <v>241</v>
      </c>
      <c r="C262" s="2">
        <v>3140</v>
      </c>
      <c r="D262" s="2" t="s">
        <v>611</v>
      </c>
      <c r="E262" s="2" t="s">
        <v>68</v>
      </c>
      <c r="F262" s="3">
        <v>50.448096710096657</v>
      </c>
      <c r="G262" s="3">
        <v>30.431720397719001</v>
      </c>
      <c r="H262" s="2" t="s">
        <v>97</v>
      </c>
    </row>
    <row r="263" spans="1:8">
      <c r="A263" s="2" t="s">
        <v>2699</v>
      </c>
      <c r="B263" s="2" t="s">
        <v>241</v>
      </c>
      <c r="C263" s="2">
        <v>3145</v>
      </c>
      <c r="D263" s="2" t="s">
        <v>2022</v>
      </c>
      <c r="E263" s="2" t="s">
        <v>72</v>
      </c>
      <c r="F263" s="3">
        <v>49.409228041339112</v>
      </c>
      <c r="G263" s="3">
        <v>26.961312992916341</v>
      </c>
      <c r="H263" s="2" t="s">
        <v>97</v>
      </c>
    </row>
    <row r="264" spans="1:8">
      <c r="A264" s="2" t="s">
        <v>1821</v>
      </c>
      <c r="B264" s="2" t="s">
        <v>241</v>
      </c>
      <c r="C264" s="2">
        <v>3147</v>
      </c>
      <c r="D264" s="2" t="s">
        <v>1822</v>
      </c>
      <c r="E264" s="2" t="s">
        <v>68</v>
      </c>
      <c r="F264" s="3">
        <v>49.351629000000003</v>
      </c>
      <c r="G264" s="3">
        <v>28.715479999999999</v>
      </c>
      <c r="H264" s="2" t="s">
        <v>97</v>
      </c>
    </row>
    <row r="265" spans="1:8">
      <c r="A265" s="2" t="s">
        <v>2700</v>
      </c>
      <c r="B265" s="2" t="s">
        <v>241</v>
      </c>
      <c r="C265" s="2">
        <v>3148</v>
      </c>
      <c r="D265" s="2" t="s">
        <v>2016</v>
      </c>
      <c r="E265" s="2" t="s">
        <v>72</v>
      </c>
      <c r="F265" s="3">
        <v>49.550592000000002</v>
      </c>
      <c r="G265" s="3">
        <v>25.621229</v>
      </c>
      <c r="H265" s="2" t="s">
        <v>97</v>
      </c>
    </row>
    <row r="266" spans="1:8">
      <c r="A266" s="2" t="s">
        <v>1064</v>
      </c>
      <c r="B266" s="2" t="s">
        <v>241</v>
      </c>
      <c r="C266" s="2">
        <v>3172</v>
      </c>
      <c r="D266" s="2" t="s">
        <v>250</v>
      </c>
      <c r="E266" s="2" t="s">
        <v>63</v>
      </c>
      <c r="F266" s="3">
        <v>47.784354347811259</v>
      </c>
      <c r="G266" s="3">
        <v>35.218225813493078</v>
      </c>
      <c r="H266" s="2" t="s">
        <v>97</v>
      </c>
    </row>
    <row r="267" spans="1:8">
      <c r="A267" s="2" t="s">
        <v>1825</v>
      </c>
      <c r="B267" s="2" t="s">
        <v>241</v>
      </c>
      <c r="C267" s="2">
        <v>3175</v>
      </c>
      <c r="D267" s="2" t="s">
        <v>611</v>
      </c>
      <c r="E267" s="2" t="s">
        <v>68</v>
      </c>
      <c r="F267" s="3">
        <v>50.426450000000003</v>
      </c>
      <c r="G267" s="3">
        <v>30.460878999999998</v>
      </c>
      <c r="H267" s="2" t="s">
        <v>97</v>
      </c>
    </row>
    <row r="268" spans="1:8">
      <c r="A268" s="2" t="s">
        <v>2702</v>
      </c>
      <c r="B268" s="2" t="s">
        <v>241</v>
      </c>
      <c r="C268" s="2">
        <v>3178</v>
      </c>
      <c r="D268" s="2" t="s">
        <v>2022</v>
      </c>
      <c r="E268" s="2" t="s">
        <v>72</v>
      </c>
      <c r="F268" s="3">
        <v>49.432784909999363</v>
      </c>
      <c r="G268" s="3">
        <v>26.999640948469679</v>
      </c>
      <c r="H268" s="2" t="s">
        <v>97</v>
      </c>
    </row>
    <row r="269" spans="1:8">
      <c r="A269" s="2" t="s">
        <v>1067</v>
      </c>
      <c r="B269" s="2" t="s">
        <v>241</v>
      </c>
      <c r="C269" s="2">
        <v>3187</v>
      </c>
      <c r="D269" s="2" t="s">
        <v>256</v>
      </c>
      <c r="E269" s="2" t="s">
        <v>63</v>
      </c>
      <c r="F269" s="3">
        <v>49.956724000000001</v>
      </c>
      <c r="G269" s="3">
        <v>36.359943999999999</v>
      </c>
      <c r="H269" s="2" t="s">
        <v>97</v>
      </c>
    </row>
    <row r="270" spans="1:8">
      <c r="A270" s="2" t="s">
        <v>1834</v>
      </c>
      <c r="B270" s="2" t="s">
        <v>241</v>
      </c>
      <c r="C270" s="2">
        <v>3188</v>
      </c>
      <c r="D270" s="2" t="s">
        <v>1835</v>
      </c>
      <c r="E270" s="2" t="s">
        <v>68</v>
      </c>
      <c r="F270" s="3">
        <v>47.63214</v>
      </c>
      <c r="G270" s="3">
        <v>30.987719999999999</v>
      </c>
      <c r="H270" s="2" t="s">
        <v>97</v>
      </c>
    </row>
    <row r="271" spans="1:8">
      <c r="A271" s="2" t="s">
        <v>2703</v>
      </c>
      <c r="B271" s="2" t="s">
        <v>241</v>
      </c>
      <c r="C271" s="2">
        <v>3189</v>
      </c>
      <c r="D271" s="2" t="s">
        <v>2142</v>
      </c>
      <c r="E271" s="2" t="s">
        <v>72</v>
      </c>
      <c r="F271" s="3">
        <v>48.652369</v>
      </c>
      <c r="G271" s="3">
        <v>25.730402000000002</v>
      </c>
      <c r="H271" s="2" t="s">
        <v>97</v>
      </c>
    </row>
    <row r="272" spans="1:8">
      <c r="A272" s="2" t="s">
        <v>1838</v>
      </c>
      <c r="B272" s="2" t="s">
        <v>241</v>
      </c>
      <c r="C272" s="2">
        <v>3200</v>
      </c>
      <c r="D272" s="2" t="s">
        <v>1200</v>
      </c>
      <c r="E272" s="2" t="s">
        <v>68</v>
      </c>
      <c r="F272" s="3">
        <v>47.94941575988782</v>
      </c>
      <c r="G272" s="3">
        <v>33.451582407470482</v>
      </c>
      <c r="H272" s="2" t="s">
        <v>97</v>
      </c>
    </row>
    <row r="273" spans="1:8">
      <c r="A273" s="2" t="s">
        <v>2709</v>
      </c>
      <c r="B273" s="2" t="s">
        <v>241</v>
      </c>
      <c r="C273" s="2">
        <v>3203</v>
      </c>
      <c r="D273" s="2" t="s">
        <v>2007</v>
      </c>
      <c r="E273" s="2" t="s">
        <v>72</v>
      </c>
      <c r="F273" s="3">
        <v>48.251610651014182</v>
      </c>
      <c r="G273" s="3">
        <v>25.95170804374019</v>
      </c>
      <c r="H273" s="2" t="s">
        <v>97</v>
      </c>
    </row>
    <row r="274" spans="1:8">
      <c r="A274" s="2" t="s">
        <v>2710</v>
      </c>
      <c r="B274" s="2" t="s">
        <v>241</v>
      </c>
      <c r="C274" s="2">
        <v>3205</v>
      </c>
      <c r="D274" s="2" t="s">
        <v>1963</v>
      </c>
      <c r="E274" s="2" t="s">
        <v>72</v>
      </c>
      <c r="F274" s="3">
        <v>50.258229999999998</v>
      </c>
      <c r="G274" s="3">
        <v>28.668900000000001</v>
      </c>
      <c r="H274" s="2" t="s">
        <v>97</v>
      </c>
    </row>
    <row r="275" spans="1:8">
      <c r="A275" s="2" t="s">
        <v>2711</v>
      </c>
      <c r="B275" s="2" t="s">
        <v>241</v>
      </c>
      <c r="C275" s="2">
        <v>3209</v>
      </c>
      <c r="D275" s="2" t="s">
        <v>2007</v>
      </c>
      <c r="E275" s="2" t="s">
        <v>72</v>
      </c>
      <c r="F275" s="3">
        <v>48.259394999999998</v>
      </c>
      <c r="G275" s="3">
        <v>25.951162</v>
      </c>
      <c r="H275" s="2" t="s">
        <v>97</v>
      </c>
    </row>
    <row r="276" spans="1:8">
      <c r="A276" s="2" t="s">
        <v>2714</v>
      </c>
      <c r="B276" s="2" t="s">
        <v>241</v>
      </c>
      <c r="C276" s="2">
        <v>3212</v>
      </c>
      <c r="D276" s="2" t="s">
        <v>2715</v>
      </c>
      <c r="E276" s="2" t="s">
        <v>72</v>
      </c>
      <c r="F276" s="3">
        <v>49.391945999999997</v>
      </c>
      <c r="G276" s="3">
        <v>25.608388000000001</v>
      </c>
      <c r="H276" s="2" t="s">
        <v>97</v>
      </c>
    </row>
    <row r="277" spans="1:8">
      <c r="A277" s="2" t="s">
        <v>1072</v>
      </c>
      <c r="B277" s="2" t="s">
        <v>241</v>
      </c>
      <c r="C277" s="2">
        <v>3218</v>
      </c>
      <c r="D277" s="2" t="s">
        <v>256</v>
      </c>
      <c r="E277" s="2" t="s">
        <v>63</v>
      </c>
      <c r="F277" s="3">
        <v>49.945580059201852</v>
      </c>
      <c r="G277" s="3">
        <v>36.399032697331563</v>
      </c>
      <c r="H277" s="2" t="s">
        <v>97</v>
      </c>
    </row>
    <row r="278" spans="1:8">
      <c r="A278" s="2" t="s">
        <v>2718</v>
      </c>
      <c r="B278" s="2" t="s">
        <v>241</v>
      </c>
      <c r="C278" s="2">
        <v>3220</v>
      </c>
      <c r="D278" s="2" t="s">
        <v>2016</v>
      </c>
      <c r="E278" s="2" t="s">
        <v>72</v>
      </c>
      <c r="F278" s="3">
        <v>49.558295999999999</v>
      </c>
      <c r="G278" s="3">
        <v>25.642710000000001</v>
      </c>
      <c r="H278" s="2" t="s">
        <v>97</v>
      </c>
    </row>
    <row r="279" spans="1:8">
      <c r="A279" s="2" t="s">
        <v>1073</v>
      </c>
      <c r="B279" s="2" t="s">
        <v>241</v>
      </c>
      <c r="C279" s="2">
        <v>3222</v>
      </c>
      <c r="D279" s="2" t="s">
        <v>250</v>
      </c>
      <c r="E279" s="2" t="s">
        <v>63</v>
      </c>
      <c r="F279" s="3">
        <v>47.819370204706793</v>
      </c>
      <c r="G279" s="3">
        <v>35.049424069293018</v>
      </c>
      <c r="H279" s="2" t="s">
        <v>97</v>
      </c>
    </row>
    <row r="280" spans="1:8">
      <c r="A280" s="2" t="s">
        <v>1077</v>
      </c>
      <c r="B280" s="2" t="s">
        <v>241</v>
      </c>
      <c r="C280" s="2">
        <v>3229</v>
      </c>
      <c r="D280" s="2" t="s">
        <v>296</v>
      </c>
      <c r="E280" s="2" t="s">
        <v>63</v>
      </c>
      <c r="F280" s="3">
        <v>49.398364000000001</v>
      </c>
      <c r="G280" s="3">
        <v>36.218808000000003</v>
      </c>
      <c r="H280" s="2" t="s">
        <v>97</v>
      </c>
    </row>
    <row r="281" spans="1:8">
      <c r="A281" s="2" t="s">
        <v>1078</v>
      </c>
      <c r="B281" s="2" t="s">
        <v>241</v>
      </c>
      <c r="C281" s="2">
        <v>3232</v>
      </c>
      <c r="D281" s="2" t="s">
        <v>678</v>
      </c>
      <c r="E281" s="2" t="s">
        <v>63</v>
      </c>
      <c r="F281" s="3">
        <v>50.299660000000003</v>
      </c>
      <c r="G281" s="3">
        <v>34.888300000000001</v>
      </c>
      <c r="H281" s="2" t="s">
        <v>97</v>
      </c>
    </row>
    <row r="282" spans="1:8">
      <c r="A282" s="2" t="s">
        <v>1850</v>
      </c>
      <c r="B282" s="2" t="s">
        <v>241</v>
      </c>
      <c r="C282" s="2">
        <v>3231</v>
      </c>
      <c r="D282" s="2" t="s">
        <v>1851</v>
      </c>
      <c r="E282" s="2" t="s">
        <v>68</v>
      </c>
      <c r="F282" s="3">
        <v>49.718347274500992</v>
      </c>
      <c r="G282" s="3">
        <v>29.208449831773152</v>
      </c>
      <c r="H282" s="2" t="s">
        <v>97</v>
      </c>
    </row>
    <row r="283" spans="1:8">
      <c r="A283" s="2" t="s">
        <v>1079</v>
      </c>
      <c r="B283" s="2" t="s">
        <v>241</v>
      </c>
      <c r="C283" s="2">
        <v>3233</v>
      </c>
      <c r="D283" s="2" t="s">
        <v>485</v>
      </c>
      <c r="E283" s="2" t="s">
        <v>63</v>
      </c>
      <c r="F283" s="3">
        <v>48.344470576518397</v>
      </c>
      <c r="G283" s="3">
        <v>33.488700494809173</v>
      </c>
      <c r="H283" s="2" t="s">
        <v>97</v>
      </c>
    </row>
    <row r="284" spans="1:8">
      <c r="A284" s="2" t="s">
        <v>2724</v>
      </c>
      <c r="B284" s="2" t="s">
        <v>241</v>
      </c>
      <c r="C284" s="2">
        <v>3235</v>
      </c>
      <c r="D284" s="2" t="s">
        <v>2289</v>
      </c>
      <c r="E284" s="2" t="s">
        <v>72</v>
      </c>
      <c r="F284" s="3">
        <v>50.76571008913772</v>
      </c>
      <c r="G284" s="3">
        <v>29.241596419515002</v>
      </c>
      <c r="H284" s="2" t="s">
        <v>97</v>
      </c>
    </row>
    <row r="285" spans="1:8">
      <c r="A285" s="2" t="s">
        <v>1081</v>
      </c>
      <c r="B285" s="2" t="s">
        <v>241</v>
      </c>
      <c r="C285" s="2">
        <v>3244</v>
      </c>
      <c r="D285" s="2" t="s">
        <v>276</v>
      </c>
      <c r="E285" s="2" t="s">
        <v>63</v>
      </c>
      <c r="F285" s="3">
        <v>51.514090809541919</v>
      </c>
      <c r="G285" s="3">
        <v>31.319254653744011</v>
      </c>
      <c r="H285" s="2" t="s">
        <v>97</v>
      </c>
    </row>
    <row r="286" spans="1:8">
      <c r="A286" s="2" t="s">
        <v>1084</v>
      </c>
      <c r="B286" s="2" t="s">
        <v>241</v>
      </c>
      <c r="C286" s="2">
        <v>3246</v>
      </c>
      <c r="D286" s="2" t="s">
        <v>611</v>
      </c>
      <c r="E286" s="2" t="s">
        <v>63</v>
      </c>
      <c r="F286" s="3">
        <v>50.506922000000003</v>
      </c>
      <c r="G286" s="3">
        <v>30.594891000000001</v>
      </c>
      <c r="H286" s="2" t="s">
        <v>97</v>
      </c>
    </row>
    <row r="287" spans="1:8">
      <c r="A287" s="2" t="s">
        <v>2725</v>
      </c>
      <c r="B287" s="2" t="s">
        <v>241</v>
      </c>
      <c r="C287" s="2">
        <v>3248</v>
      </c>
      <c r="D287" s="2" t="s">
        <v>2047</v>
      </c>
      <c r="E287" s="2" t="s">
        <v>72</v>
      </c>
      <c r="F287" s="3">
        <v>49.798369999999998</v>
      </c>
      <c r="G287" s="3">
        <v>24.04682</v>
      </c>
      <c r="H287" s="2" t="s">
        <v>97</v>
      </c>
    </row>
    <row r="288" spans="1:8">
      <c r="A288" s="2" t="s">
        <v>2727</v>
      </c>
      <c r="B288" s="2" t="s">
        <v>241</v>
      </c>
      <c r="C288" s="2">
        <v>3251</v>
      </c>
      <c r="D288" s="2" t="s">
        <v>611</v>
      </c>
      <c r="E288" s="2" t="s">
        <v>72</v>
      </c>
      <c r="F288" s="3">
        <v>50.468916763689037</v>
      </c>
      <c r="G288" s="3">
        <v>30.33665149673427</v>
      </c>
      <c r="H288" s="2" t="s">
        <v>97</v>
      </c>
    </row>
    <row r="289" spans="1:8">
      <c r="A289" s="2" t="s">
        <v>1088</v>
      </c>
      <c r="B289" s="2" t="s">
        <v>241</v>
      </c>
      <c r="C289" s="2">
        <v>3260</v>
      </c>
      <c r="D289" s="2" t="s">
        <v>256</v>
      </c>
      <c r="E289" s="2" t="s">
        <v>63</v>
      </c>
      <c r="F289" s="3">
        <v>49.950712650657302</v>
      </c>
      <c r="G289" s="3">
        <v>36.260832839293151</v>
      </c>
      <c r="H289" s="2" t="s">
        <v>97</v>
      </c>
    </row>
    <row r="290" spans="1:8">
      <c r="A290" s="2" t="s">
        <v>1089</v>
      </c>
      <c r="B290" s="2" t="s">
        <v>241</v>
      </c>
      <c r="C290" s="2">
        <v>3261</v>
      </c>
      <c r="D290" s="2" t="s">
        <v>256</v>
      </c>
      <c r="E290" s="2" t="s">
        <v>63</v>
      </c>
      <c r="F290" s="3">
        <v>49.980301550727987</v>
      </c>
      <c r="G290" s="3">
        <v>36.246402296965023</v>
      </c>
      <c r="H290" s="2" t="s">
        <v>97</v>
      </c>
    </row>
    <row r="291" spans="1:8">
      <c r="A291" s="2" t="s">
        <v>1864</v>
      </c>
      <c r="B291" s="2" t="s">
        <v>241</v>
      </c>
      <c r="C291" s="2">
        <v>3264</v>
      </c>
      <c r="D291" s="2" t="s">
        <v>1200</v>
      </c>
      <c r="E291" s="2" t="s">
        <v>68</v>
      </c>
      <c r="F291" s="3">
        <v>47.937730038973882</v>
      </c>
      <c r="G291" s="3">
        <v>33.421923344714479</v>
      </c>
      <c r="H291" s="2" t="s">
        <v>97</v>
      </c>
    </row>
    <row r="292" spans="1:8">
      <c r="A292" s="2" t="s">
        <v>2734</v>
      </c>
      <c r="B292" s="2" t="s">
        <v>241</v>
      </c>
      <c r="C292" s="2">
        <v>3266</v>
      </c>
      <c r="D292" s="2" t="s">
        <v>2040</v>
      </c>
      <c r="E292" s="2" t="s">
        <v>72</v>
      </c>
      <c r="F292" s="3">
        <v>49.036436000000002</v>
      </c>
      <c r="G292" s="3">
        <v>24.362210000000001</v>
      </c>
      <c r="H292" s="2" t="s">
        <v>97</v>
      </c>
    </row>
    <row r="293" spans="1:8">
      <c r="A293" s="2" t="s">
        <v>1866</v>
      </c>
      <c r="B293" s="2" t="s">
        <v>241</v>
      </c>
      <c r="C293" s="2">
        <v>2879</v>
      </c>
      <c r="D293" s="2" t="s">
        <v>1137</v>
      </c>
      <c r="E293" s="2" t="s">
        <v>68</v>
      </c>
      <c r="F293" s="3">
        <v>49.426635525995593</v>
      </c>
      <c r="G293" s="3">
        <v>32.080667097246703</v>
      </c>
      <c r="H293" s="2" t="s">
        <v>97</v>
      </c>
    </row>
    <row r="294" spans="1:8">
      <c r="A294" s="2" t="s">
        <v>1868</v>
      </c>
      <c r="B294" s="2" t="s">
        <v>241</v>
      </c>
      <c r="C294" s="2">
        <v>3270</v>
      </c>
      <c r="D294" s="2" t="s">
        <v>1663</v>
      </c>
      <c r="E294" s="2" t="s">
        <v>68</v>
      </c>
      <c r="F294" s="3">
        <v>50.342562824526773</v>
      </c>
      <c r="G294" s="3">
        <v>30.427572126442328</v>
      </c>
      <c r="H294" s="2" t="s">
        <v>97</v>
      </c>
    </row>
    <row r="295" spans="1:8">
      <c r="A295" s="2" t="s">
        <v>1091</v>
      </c>
      <c r="B295" s="2" t="s">
        <v>241</v>
      </c>
      <c r="C295" s="2">
        <v>3271</v>
      </c>
      <c r="D295" s="2" t="s">
        <v>264</v>
      </c>
      <c r="E295" s="2" t="s">
        <v>63</v>
      </c>
      <c r="F295" s="3">
        <v>50.905366000000001</v>
      </c>
      <c r="G295" s="3">
        <v>34.807374000000003</v>
      </c>
      <c r="H295" s="2" t="s">
        <v>97</v>
      </c>
    </row>
    <row r="296" spans="1:8">
      <c r="A296" s="2" t="s">
        <v>1872</v>
      </c>
      <c r="B296" s="2" t="s">
        <v>241</v>
      </c>
      <c r="C296" s="2">
        <v>3273</v>
      </c>
      <c r="D296" s="2" t="s">
        <v>1137</v>
      </c>
      <c r="E296" s="2" t="s">
        <v>68</v>
      </c>
      <c r="F296" s="3">
        <v>49.437693117044283</v>
      </c>
      <c r="G296" s="3">
        <v>32.070212983756733</v>
      </c>
      <c r="H296" s="2" t="s">
        <v>97</v>
      </c>
    </row>
    <row r="297" spans="1:8">
      <c r="A297" s="2" t="s">
        <v>1875</v>
      </c>
      <c r="B297" s="2" t="s">
        <v>241</v>
      </c>
      <c r="C297" s="2">
        <v>3282</v>
      </c>
      <c r="D297" s="2" t="s">
        <v>611</v>
      </c>
      <c r="E297" s="2" t="s">
        <v>68</v>
      </c>
      <c r="F297" s="3">
        <v>50.424264232688337</v>
      </c>
      <c r="G297" s="3">
        <v>30.368043427070852</v>
      </c>
      <c r="H297" s="2" t="s">
        <v>97</v>
      </c>
    </row>
    <row r="298" spans="1:8">
      <c r="A298" s="2" t="s">
        <v>1876</v>
      </c>
      <c r="B298" s="2" t="s">
        <v>241</v>
      </c>
      <c r="C298" s="2">
        <v>3283</v>
      </c>
      <c r="D298" s="2" t="s">
        <v>1877</v>
      </c>
      <c r="E298" s="2" t="s">
        <v>68</v>
      </c>
      <c r="F298" s="3">
        <v>49.227454999999999</v>
      </c>
      <c r="G298" s="3">
        <v>29.057411999999999</v>
      </c>
      <c r="H298" s="2" t="s">
        <v>97</v>
      </c>
    </row>
    <row r="299" spans="1:8">
      <c r="A299" s="2" t="s">
        <v>1879</v>
      </c>
      <c r="B299" s="2" t="s">
        <v>241</v>
      </c>
      <c r="C299" s="2">
        <v>3286</v>
      </c>
      <c r="D299" s="2" t="s">
        <v>1303</v>
      </c>
      <c r="E299" s="2" t="s">
        <v>68</v>
      </c>
      <c r="F299" s="3">
        <v>46.964625221531868</v>
      </c>
      <c r="G299" s="3">
        <v>32.01774629717346</v>
      </c>
      <c r="H299" s="2" t="s">
        <v>97</v>
      </c>
    </row>
    <row r="300" spans="1:8">
      <c r="A300" s="2" t="s">
        <v>2740</v>
      </c>
      <c r="B300" s="2" t="s">
        <v>241</v>
      </c>
      <c r="C300" s="2">
        <v>3287</v>
      </c>
      <c r="D300" s="2" t="s">
        <v>2047</v>
      </c>
      <c r="E300" s="2" t="s">
        <v>72</v>
      </c>
      <c r="F300" s="3">
        <v>49.794960000000003</v>
      </c>
      <c r="G300" s="3">
        <v>24.05396</v>
      </c>
      <c r="H300" s="2" t="s">
        <v>97</v>
      </c>
    </row>
    <row r="301" spans="1:8">
      <c r="A301" s="2" t="s">
        <v>1092</v>
      </c>
      <c r="B301" s="2" t="s">
        <v>241</v>
      </c>
      <c r="C301" s="2">
        <v>3293</v>
      </c>
      <c r="D301" s="2" t="s">
        <v>335</v>
      </c>
      <c r="E301" s="2" t="s">
        <v>63</v>
      </c>
      <c r="F301" s="3">
        <v>49.052069410177133</v>
      </c>
      <c r="G301" s="3">
        <v>33.207054669139943</v>
      </c>
      <c r="H301" s="2" t="s">
        <v>97</v>
      </c>
    </row>
    <row r="302" spans="1:8">
      <c r="A302" s="2" t="s">
        <v>1882</v>
      </c>
      <c r="B302" s="2" t="s">
        <v>241</v>
      </c>
      <c r="C302" s="2">
        <v>3291</v>
      </c>
      <c r="D302" s="2" t="s">
        <v>611</v>
      </c>
      <c r="E302" s="2" t="s">
        <v>68</v>
      </c>
      <c r="F302" s="3">
        <v>50.488038146523749</v>
      </c>
      <c r="G302" s="3">
        <v>30.498837653719502</v>
      </c>
      <c r="H302" s="2" t="s">
        <v>97</v>
      </c>
    </row>
    <row r="303" spans="1:8">
      <c r="A303" s="2" t="s">
        <v>1885</v>
      </c>
      <c r="B303" s="2" t="s">
        <v>241</v>
      </c>
      <c r="C303" s="2">
        <v>3296</v>
      </c>
      <c r="D303" s="2" t="s">
        <v>611</v>
      </c>
      <c r="E303" s="2" t="s">
        <v>68</v>
      </c>
      <c r="F303" s="3">
        <v>50.446200145161797</v>
      </c>
      <c r="G303" s="3">
        <v>30.443136520317282</v>
      </c>
      <c r="H303" s="2" t="s">
        <v>97</v>
      </c>
    </row>
    <row r="304" spans="1:8">
      <c r="A304" s="2" t="s">
        <v>1093</v>
      </c>
      <c r="B304" s="2" t="s">
        <v>241</v>
      </c>
      <c r="C304" s="2">
        <v>3298</v>
      </c>
      <c r="D304" s="2" t="s">
        <v>250</v>
      </c>
      <c r="E304" s="2" t="s">
        <v>63</v>
      </c>
      <c r="F304" s="3">
        <v>47.82867473419082</v>
      </c>
      <c r="G304" s="3">
        <v>35.162855464313253</v>
      </c>
      <c r="H304" s="2" t="s">
        <v>97</v>
      </c>
    </row>
    <row r="305" spans="1:8">
      <c r="A305" s="2" t="s">
        <v>1096</v>
      </c>
      <c r="B305" s="2" t="s">
        <v>241</v>
      </c>
      <c r="C305" s="2">
        <v>3305</v>
      </c>
      <c r="D305" s="2" t="s">
        <v>256</v>
      </c>
      <c r="E305" s="2" t="s">
        <v>63</v>
      </c>
      <c r="F305" s="3">
        <v>49.941753375454603</v>
      </c>
      <c r="G305" s="3">
        <v>36.371775281622448</v>
      </c>
      <c r="H305" s="2" t="s">
        <v>97</v>
      </c>
    </row>
    <row r="306" spans="1:8">
      <c r="A306" s="2" t="s">
        <v>1888</v>
      </c>
      <c r="B306" s="2" t="s">
        <v>241</v>
      </c>
      <c r="C306" s="2">
        <v>3306</v>
      </c>
      <c r="D306" s="2" t="s">
        <v>1294</v>
      </c>
      <c r="E306" s="2" t="s">
        <v>68</v>
      </c>
      <c r="F306" s="3">
        <v>47.718848593819573</v>
      </c>
      <c r="G306" s="3">
        <v>29.963790497961131</v>
      </c>
      <c r="H306" s="2" t="s">
        <v>97</v>
      </c>
    </row>
    <row r="307" spans="1:8">
      <c r="A307" s="2" t="s">
        <v>2745</v>
      </c>
      <c r="B307" s="2" t="s">
        <v>241</v>
      </c>
      <c r="C307" s="2">
        <v>3308</v>
      </c>
      <c r="D307" s="2" t="s">
        <v>2003</v>
      </c>
      <c r="E307" s="2" t="s">
        <v>72</v>
      </c>
      <c r="F307" s="3">
        <v>50.501669999999997</v>
      </c>
      <c r="G307" s="3">
        <v>29.242069999999998</v>
      </c>
      <c r="H307" s="2" t="s">
        <v>97</v>
      </c>
    </row>
    <row r="308" spans="1:8">
      <c r="A308" s="2" t="s">
        <v>2747</v>
      </c>
      <c r="B308" s="2" t="s">
        <v>241</v>
      </c>
      <c r="C308" s="2">
        <v>3311</v>
      </c>
      <c r="D308" s="2" t="s">
        <v>2397</v>
      </c>
      <c r="E308" s="2" t="s">
        <v>72</v>
      </c>
      <c r="F308" s="3">
        <v>50.943856717268432</v>
      </c>
      <c r="G308" s="3">
        <v>29.900421713825779</v>
      </c>
      <c r="H308" s="2" t="s">
        <v>97</v>
      </c>
    </row>
    <row r="309" spans="1:8">
      <c r="A309" s="2" t="s">
        <v>1097</v>
      </c>
      <c r="B309" s="2" t="s">
        <v>241</v>
      </c>
      <c r="C309" s="2">
        <v>3313</v>
      </c>
      <c r="D309" s="2" t="s">
        <v>1036</v>
      </c>
      <c r="E309" s="2" t="s">
        <v>63</v>
      </c>
      <c r="F309" s="3">
        <v>49.669537327803248</v>
      </c>
      <c r="G309" s="3">
        <v>32.041529431299267</v>
      </c>
      <c r="H309" s="2" t="s">
        <v>97</v>
      </c>
    </row>
    <row r="310" spans="1:8">
      <c r="A310" s="2" t="s">
        <v>1098</v>
      </c>
      <c r="B310" s="2" t="s">
        <v>241</v>
      </c>
      <c r="C310" s="2">
        <v>3314</v>
      </c>
      <c r="D310" s="2" t="s">
        <v>271</v>
      </c>
      <c r="E310" s="2" t="s">
        <v>63</v>
      </c>
      <c r="F310" s="3">
        <v>48.466870198502853</v>
      </c>
      <c r="G310" s="3">
        <v>35.048104958734903</v>
      </c>
      <c r="H310" s="2" t="s">
        <v>97</v>
      </c>
    </row>
    <row r="311" spans="1:8">
      <c r="A311" s="2" t="s">
        <v>2752</v>
      </c>
      <c r="B311" s="2" t="s">
        <v>241</v>
      </c>
      <c r="C311" s="2">
        <v>3321</v>
      </c>
      <c r="D311" s="2" t="s">
        <v>611</v>
      </c>
      <c r="E311" s="2" t="s">
        <v>72</v>
      </c>
      <c r="F311" s="3">
        <v>50.510540513167847</v>
      </c>
      <c r="G311" s="3">
        <v>30.41969217268835</v>
      </c>
      <c r="H311" s="2" t="s">
        <v>97</v>
      </c>
    </row>
    <row r="312" spans="1:8">
      <c r="A312" s="2" t="s">
        <v>1099</v>
      </c>
      <c r="B312" s="2" t="s">
        <v>241</v>
      </c>
      <c r="C312" s="2">
        <v>3323</v>
      </c>
      <c r="D312" s="2" t="s">
        <v>271</v>
      </c>
      <c r="E312" s="2" t="s">
        <v>63</v>
      </c>
      <c r="F312" s="3">
        <v>48.421738637097512</v>
      </c>
      <c r="G312" s="3">
        <v>35.063136265615093</v>
      </c>
      <c r="H312" s="2" t="s">
        <v>97</v>
      </c>
    </row>
    <row r="313" spans="1:8">
      <c r="A313" s="2" t="s">
        <v>2753</v>
      </c>
      <c r="B313" s="2" t="s">
        <v>241</v>
      </c>
      <c r="C313" s="2">
        <v>3324</v>
      </c>
      <c r="D313" s="2" t="s">
        <v>2001</v>
      </c>
      <c r="E313" s="2" t="s">
        <v>72</v>
      </c>
      <c r="F313" s="3">
        <v>48.679593206999961</v>
      </c>
      <c r="G313" s="3">
        <v>26.583408939421911</v>
      </c>
      <c r="H313" s="2" t="s">
        <v>97</v>
      </c>
    </row>
    <row r="314" spans="1:8">
      <c r="A314" s="2" t="s">
        <v>1100</v>
      </c>
      <c r="B314" s="2" t="s">
        <v>241</v>
      </c>
      <c r="C314" s="2">
        <v>3327</v>
      </c>
      <c r="D314" s="2" t="s">
        <v>395</v>
      </c>
      <c r="E314" s="2" t="s">
        <v>63</v>
      </c>
      <c r="F314" s="3">
        <v>48.940966270242583</v>
      </c>
      <c r="G314" s="3">
        <v>34.487499881793568</v>
      </c>
      <c r="H314" s="2" t="s">
        <v>97</v>
      </c>
    </row>
    <row r="315" spans="1:8">
      <c r="A315" s="2" t="s">
        <v>1102</v>
      </c>
      <c r="B315" s="2" t="s">
        <v>241</v>
      </c>
      <c r="C315" s="2">
        <v>3328</v>
      </c>
      <c r="D315" s="2" t="s">
        <v>450</v>
      </c>
      <c r="E315" s="2" t="s">
        <v>63</v>
      </c>
      <c r="F315" s="3">
        <v>50.592462370787892</v>
      </c>
      <c r="G315" s="3">
        <v>32.399052741555707</v>
      </c>
      <c r="H315" s="2" t="s">
        <v>97</v>
      </c>
    </row>
    <row r="316" spans="1:8">
      <c r="A316" s="2" t="s">
        <v>1103</v>
      </c>
      <c r="B316" s="2" t="s">
        <v>241</v>
      </c>
      <c r="C316" s="2">
        <v>3338</v>
      </c>
      <c r="D316" s="2" t="s">
        <v>450</v>
      </c>
      <c r="E316" s="2" t="s">
        <v>63</v>
      </c>
      <c r="F316" s="3">
        <v>50.589354061586477</v>
      </c>
      <c r="G316" s="3">
        <v>32.384208522512431</v>
      </c>
      <c r="H316" s="2" t="s">
        <v>97</v>
      </c>
    </row>
    <row r="317" spans="1:8">
      <c r="A317" s="2" t="s">
        <v>2759</v>
      </c>
      <c r="B317" s="2" t="s">
        <v>241</v>
      </c>
      <c r="C317" s="2">
        <v>3339</v>
      </c>
      <c r="D317" s="2" t="s">
        <v>2022</v>
      </c>
      <c r="E317" s="2" t="s">
        <v>72</v>
      </c>
      <c r="F317" s="3">
        <v>49.422370399999998</v>
      </c>
      <c r="G317" s="3">
        <v>26.996242599999999</v>
      </c>
      <c r="H317" s="2" t="s">
        <v>97</v>
      </c>
    </row>
    <row r="318" spans="1:8">
      <c r="A318" s="2" t="s">
        <v>2760</v>
      </c>
      <c r="B318" s="2" t="s">
        <v>241</v>
      </c>
      <c r="C318" s="2">
        <v>3342</v>
      </c>
      <c r="D318" s="2" t="s">
        <v>2022</v>
      </c>
      <c r="E318" s="2" t="s">
        <v>72</v>
      </c>
      <c r="F318" s="3">
        <v>49.451263813898038</v>
      </c>
      <c r="G318" s="3">
        <v>27.012381375073961</v>
      </c>
      <c r="H318" s="2" t="s">
        <v>97</v>
      </c>
    </row>
    <row r="319" spans="1:8">
      <c r="A319" s="2" t="s">
        <v>2762</v>
      </c>
      <c r="B319" s="2" t="s">
        <v>241</v>
      </c>
      <c r="C319" s="2">
        <v>3346</v>
      </c>
      <c r="D319" s="2" t="s">
        <v>2763</v>
      </c>
      <c r="E319" s="2" t="s">
        <v>72</v>
      </c>
      <c r="F319" s="3">
        <v>50.228905253775338</v>
      </c>
      <c r="G319" s="3">
        <v>28.685891762134428</v>
      </c>
      <c r="H319" s="2" t="s">
        <v>97</v>
      </c>
    </row>
    <row r="320" spans="1:8">
      <c r="A320" s="2" t="s">
        <v>1104</v>
      </c>
      <c r="B320" s="2" t="s">
        <v>241</v>
      </c>
      <c r="C320" s="2">
        <v>3347</v>
      </c>
      <c r="D320" s="2" t="s">
        <v>716</v>
      </c>
      <c r="E320" s="2" t="s">
        <v>63</v>
      </c>
      <c r="F320" s="3">
        <v>49.453197923420277</v>
      </c>
      <c r="G320" s="3">
        <v>36.837534868927619</v>
      </c>
      <c r="H320" s="2" t="s">
        <v>97</v>
      </c>
    </row>
    <row r="321" spans="1:8">
      <c r="A321" s="2" t="s">
        <v>2764</v>
      </c>
      <c r="B321" s="2" t="s">
        <v>241</v>
      </c>
      <c r="C321" s="2">
        <v>3348</v>
      </c>
      <c r="D321" s="2" t="s">
        <v>1943</v>
      </c>
      <c r="E321" s="2" t="s">
        <v>72</v>
      </c>
      <c r="F321" s="3">
        <v>49.784030000000001</v>
      </c>
      <c r="G321" s="3">
        <v>23.64246</v>
      </c>
      <c r="H321" s="2" t="s">
        <v>97</v>
      </c>
    </row>
    <row r="322" spans="1:8">
      <c r="A322" s="2" t="s">
        <v>1105</v>
      </c>
      <c r="B322" s="2" t="s">
        <v>241</v>
      </c>
      <c r="C322" s="2">
        <v>3349</v>
      </c>
      <c r="D322" s="2" t="s">
        <v>276</v>
      </c>
      <c r="E322" s="2" t="s">
        <v>63</v>
      </c>
      <c r="F322" s="3">
        <v>51.493575544663507</v>
      </c>
      <c r="G322" s="3">
        <v>31.292199494507379</v>
      </c>
      <c r="H322" s="2" t="s">
        <v>97</v>
      </c>
    </row>
    <row r="323" spans="1:8">
      <c r="A323" s="2" t="s">
        <v>1901</v>
      </c>
      <c r="B323" s="2" t="s">
        <v>241</v>
      </c>
      <c r="C323" s="2">
        <v>3353</v>
      </c>
      <c r="D323" s="2" t="s">
        <v>1309</v>
      </c>
      <c r="E323" s="2" t="s">
        <v>68</v>
      </c>
      <c r="F323" s="3">
        <v>46.417105645905707</v>
      </c>
      <c r="G323" s="3">
        <v>30.72390788529723</v>
      </c>
      <c r="H323" s="2" t="s">
        <v>97</v>
      </c>
    </row>
    <row r="324" spans="1:8">
      <c r="A324" s="2" t="s">
        <v>2767</v>
      </c>
      <c r="B324" s="2" t="s">
        <v>241</v>
      </c>
      <c r="C324" s="2">
        <v>3355</v>
      </c>
      <c r="D324" s="2" t="s">
        <v>2768</v>
      </c>
      <c r="E324" s="2" t="s">
        <v>72</v>
      </c>
      <c r="F324" s="3">
        <v>48.218761999999998</v>
      </c>
      <c r="G324" s="3">
        <v>26.272493999999998</v>
      </c>
      <c r="H324" s="2" t="s">
        <v>97</v>
      </c>
    </row>
    <row r="325" spans="1:8">
      <c r="A325" s="2" t="s">
        <v>2770</v>
      </c>
      <c r="B325" s="2" t="s">
        <v>241</v>
      </c>
      <c r="C325" s="2">
        <v>3357</v>
      </c>
      <c r="D325" s="2" t="s">
        <v>2771</v>
      </c>
      <c r="E325" s="2" t="s">
        <v>72</v>
      </c>
      <c r="F325" s="3">
        <v>50.728630000000003</v>
      </c>
      <c r="G325" s="3">
        <v>26.027799999999999</v>
      </c>
      <c r="H325" s="2" t="s">
        <v>97</v>
      </c>
    </row>
    <row r="326" spans="1:8">
      <c r="A326" s="2" t="s">
        <v>1108</v>
      </c>
      <c r="B326" s="2" t="s">
        <v>241</v>
      </c>
      <c r="C326" s="2">
        <v>3301</v>
      </c>
      <c r="D326" s="2" t="s">
        <v>1036</v>
      </c>
      <c r="E326" s="2" t="s">
        <v>63</v>
      </c>
      <c r="F326" s="3">
        <v>49.670781217160183</v>
      </c>
      <c r="G326" s="3">
        <v>32.03760929305875</v>
      </c>
      <c r="H326" s="2" t="s">
        <v>97</v>
      </c>
    </row>
    <row r="327" spans="1:8">
      <c r="A327" s="2" t="s">
        <v>1109</v>
      </c>
      <c r="B327" s="2" t="s">
        <v>241</v>
      </c>
      <c r="C327" s="2">
        <v>3226</v>
      </c>
      <c r="D327" s="2" t="s">
        <v>242</v>
      </c>
      <c r="E327" s="2" t="s">
        <v>63</v>
      </c>
      <c r="F327" s="3">
        <v>49.574057364666857</v>
      </c>
      <c r="G327" s="3">
        <v>34.507373878038223</v>
      </c>
      <c r="H327" s="2" t="s">
        <v>97</v>
      </c>
    </row>
    <row r="328" spans="1:8">
      <c r="A328" s="2" t="s">
        <v>1906</v>
      </c>
      <c r="B328" s="2" t="s">
        <v>241</v>
      </c>
      <c r="C328" s="2">
        <v>3367</v>
      </c>
      <c r="D328" s="2" t="s">
        <v>1309</v>
      </c>
      <c r="E328" s="2" t="s">
        <v>68</v>
      </c>
      <c r="F328" s="3">
        <v>46.567914999999999</v>
      </c>
      <c r="G328" s="3">
        <v>30.778673000000001</v>
      </c>
      <c r="H328" s="2" t="s">
        <v>97</v>
      </c>
    </row>
    <row r="329" spans="1:8">
      <c r="A329" s="2" t="s">
        <v>2774</v>
      </c>
      <c r="B329" s="2" t="s">
        <v>241</v>
      </c>
      <c r="C329" s="2">
        <v>3368</v>
      </c>
      <c r="D329" s="2" t="s">
        <v>2121</v>
      </c>
      <c r="E329" s="2" t="s">
        <v>72</v>
      </c>
      <c r="F329" s="3">
        <v>49.260318045158463</v>
      </c>
      <c r="G329" s="3">
        <v>23.842992704265111</v>
      </c>
      <c r="H329" s="2" t="s">
        <v>97</v>
      </c>
    </row>
    <row r="330" spans="1:8">
      <c r="A330" s="2" t="s">
        <v>1110</v>
      </c>
      <c r="B330" s="2" t="s">
        <v>241</v>
      </c>
      <c r="C330" s="2">
        <v>3373</v>
      </c>
      <c r="D330" s="2" t="s">
        <v>271</v>
      </c>
      <c r="E330" s="2" t="s">
        <v>63</v>
      </c>
      <c r="F330" s="3">
        <v>48.474123174520727</v>
      </c>
      <c r="G330" s="3">
        <v>35.013373846613703</v>
      </c>
      <c r="H330" s="2" t="s">
        <v>97</v>
      </c>
    </row>
    <row r="331" spans="1:8">
      <c r="A331" s="2" t="s">
        <v>1111</v>
      </c>
      <c r="B331" s="2" t="s">
        <v>241</v>
      </c>
      <c r="C331" s="2">
        <v>3374</v>
      </c>
      <c r="D331" s="2" t="s">
        <v>1112</v>
      </c>
      <c r="E331" s="2" t="s">
        <v>63</v>
      </c>
      <c r="F331" s="3">
        <v>48.368563367015867</v>
      </c>
      <c r="G331" s="3">
        <v>34.456752350065223</v>
      </c>
      <c r="H331" s="2" t="s">
        <v>97</v>
      </c>
    </row>
    <row r="332" spans="1:8">
      <c r="A332" s="2" t="s">
        <v>2776</v>
      </c>
      <c r="B332" s="2" t="s">
        <v>241</v>
      </c>
      <c r="C332" s="2">
        <v>3378</v>
      </c>
      <c r="D332" s="2" t="s">
        <v>2047</v>
      </c>
      <c r="E332" s="2" t="s">
        <v>72</v>
      </c>
      <c r="F332" s="3">
        <v>49.796836999999996</v>
      </c>
      <c r="G332" s="3">
        <v>24.053412999999999</v>
      </c>
      <c r="H332" s="2" t="s">
        <v>97</v>
      </c>
    </row>
    <row r="333" spans="1:8">
      <c r="A333" s="2" t="s">
        <v>2777</v>
      </c>
      <c r="B333" s="2" t="s">
        <v>241</v>
      </c>
      <c r="C333" s="2">
        <v>3382</v>
      </c>
      <c r="D333" s="2" t="s">
        <v>2016</v>
      </c>
      <c r="E333" s="2" t="s">
        <v>72</v>
      </c>
      <c r="F333" s="3">
        <v>49.561027000000003</v>
      </c>
      <c r="G333" s="3">
        <v>25.646726000000001</v>
      </c>
      <c r="H333" s="2" t="s">
        <v>97</v>
      </c>
    </row>
    <row r="334" spans="1:8">
      <c r="A334" s="2" t="s">
        <v>2778</v>
      </c>
      <c r="B334" s="2" t="s">
        <v>241</v>
      </c>
      <c r="C334" s="2">
        <v>3384</v>
      </c>
      <c r="D334" s="2" t="s">
        <v>2022</v>
      </c>
      <c r="E334" s="2" t="s">
        <v>72</v>
      </c>
      <c r="F334" s="3">
        <v>49.436207732946777</v>
      </c>
      <c r="G334" s="3">
        <v>26.98329632226201</v>
      </c>
      <c r="H334" s="2" t="s">
        <v>97</v>
      </c>
    </row>
    <row r="335" spans="1:8">
      <c r="A335" s="2" t="s">
        <v>1113</v>
      </c>
      <c r="B335" s="2" t="s">
        <v>241</v>
      </c>
      <c r="C335" s="2">
        <v>3385</v>
      </c>
      <c r="D335" s="2" t="s">
        <v>252</v>
      </c>
      <c r="E335" s="2" t="s">
        <v>63</v>
      </c>
      <c r="F335" s="3">
        <v>48.530313064483231</v>
      </c>
      <c r="G335" s="3">
        <v>35.868968702588298</v>
      </c>
      <c r="H335" s="2" t="s">
        <v>97</v>
      </c>
    </row>
    <row r="336" spans="1:8">
      <c r="A336" s="2" t="s">
        <v>2779</v>
      </c>
      <c r="B336" s="2" t="s">
        <v>241</v>
      </c>
      <c r="C336" s="2">
        <v>3386</v>
      </c>
      <c r="D336" s="2" t="s">
        <v>2105</v>
      </c>
      <c r="E336" s="2" t="s">
        <v>72</v>
      </c>
      <c r="F336" s="3">
        <v>49.674855999999998</v>
      </c>
      <c r="G336" s="3">
        <v>25.758610999999998</v>
      </c>
      <c r="H336" s="2" t="s">
        <v>97</v>
      </c>
    </row>
    <row r="337" spans="1:8">
      <c r="A337" s="2" t="s">
        <v>2781</v>
      </c>
      <c r="B337" s="2" t="s">
        <v>241</v>
      </c>
      <c r="C337" s="2">
        <v>3389</v>
      </c>
      <c r="D337" s="2" t="s">
        <v>2126</v>
      </c>
      <c r="E337" s="2" t="s">
        <v>72</v>
      </c>
      <c r="F337" s="3">
        <v>50.115545914278691</v>
      </c>
      <c r="G337" s="3">
        <v>25.72024050069189</v>
      </c>
      <c r="H337" s="2" t="s">
        <v>97</v>
      </c>
    </row>
    <row r="338" spans="1:8">
      <c r="A338" s="2" t="s">
        <v>1910</v>
      </c>
      <c r="B338" s="2" t="s">
        <v>241</v>
      </c>
      <c r="C338" s="2">
        <v>3393</v>
      </c>
      <c r="D338" s="2" t="s">
        <v>1137</v>
      </c>
      <c r="E338" s="2" t="s">
        <v>68</v>
      </c>
      <c r="F338" s="3">
        <v>49.445401265697903</v>
      </c>
      <c r="G338" s="3">
        <v>32.071743525750783</v>
      </c>
      <c r="H338" s="2" t="s">
        <v>97</v>
      </c>
    </row>
    <row r="339" spans="1:8">
      <c r="A339" s="2" t="s">
        <v>1911</v>
      </c>
      <c r="B339" s="2" t="s">
        <v>241</v>
      </c>
      <c r="C339" s="2">
        <v>3396</v>
      </c>
      <c r="D339" s="2" t="s">
        <v>1359</v>
      </c>
      <c r="E339" s="2" t="s">
        <v>68</v>
      </c>
      <c r="F339" s="3">
        <v>46.626261999999997</v>
      </c>
      <c r="G339" s="3">
        <v>31.100508000000001</v>
      </c>
      <c r="H339" s="2" t="s">
        <v>97</v>
      </c>
    </row>
    <row r="340" spans="1:8">
      <c r="A340" s="2" t="s">
        <v>1912</v>
      </c>
      <c r="B340" s="2" t="s">
        <v>241</v>
      </c>
      <c r="C340" s="2">
        <v>3395</v>
      </c>
      <c r="D340" s="2" t="s">
        <v>1204</v>
      </c>
      <c r="E340" s="2" t="s">
        <v>68</v>
      </c>
      <c r="F340" s="3">
        <v>49.418902898020008</v>
      </c>
      <c r="G340" s="3">
        <v>31.25278902175102</v>
      </c>
      <c r="H340" s="2" t="s">
        <v>97</v>
      </c>
    </row>
    <row r="341" spans="1:8">
      <c r="A341" s="2" t="s">
        <v>2787</v>
      </c>
      <c r="B341" s="2" t="s">
        <v>241</v>
      </c>
      <c r="C341" s="2">
        <v>3407</v>
      </c>
      <c r="D341" s="2" t="s">
        <v>1920</v>
      </c>
      <c r="E341" s="2" t="s">
        <v>72</v>
      </c>
      <c r="F341" s="3">
        <v>50.621949999999998</v>
      </c>
      <c r="G341" s="3">
        <v>26.242079</v>
      </c>
      <c r="H341" s="2" t="s">
        <v>97</v>
      </c>
    </row>
    <row r="342" spans="1:8">
      <c r="A342" s="2" t="s">
        <v>2792</v>
      </c>
      <c r="B342" s="2" t="s">
        <v>241</v>
      </c>
      <c r="C342" s="2">
        <v>3422</v>
      </c>
      <c r="D342" s="2" t="s">
        <v>2022</v>
      </c>
      <c r="E342" s="2" t="s">
        <v>72</v>
      </c>
      <c r="F342" s="3">
        <v>49.421952023939667</v>
      </c>
      <c r="G342" s="3">
        <v>26.98831566829784</v>
      </c>
      <c r="H342" s="2" t="s">
        <v>97</v>
      </c>
    </row>
    <row r="343" spans="1:8">
      <c r="A343" s="2" t="s">
        <v>1126</v>
      </c>
      <c r="B343" s="2" t="s">
        <v>241</v>
      </c>
      <c r="C343" s="2">
        <v>3426</v>
      </c>
      <c r="D343" s="2" t="s">
        <v>271</v>
      </c>
      <c r="E343" s="2" t="s">
        <v>63</v>
      </c>
      <c r="F343" s="3">
        <v>48.451310780755144</v>
      </c>
      <c r="G343" s="3">
        <v>35.002113824614263</v>
      </c>
      <c r="H343" s="2" t="s">
        <v>97</v>
      </c>
    </row>
    <row r="344" spans="1:8">
      <c r="A344" s="2" t="s">
        <v>2794</v>
      </c>
      <c r="B344" s="2" t="s">
        <v>241</v>
      </c>
      <c r="C344" s="2">
        <v>2751</v>
      </c>
      <c r="D344" s="2" t="s">
        <v>2795</v>
      </c>
      <c r="E344" s="2" t="s">
        <v>72</v>
      </c>
      <c r="F344" s="3">
        <v>50.472700000000003</v>
      </c>
      <c r="G344" s="3">
        <v>25.970389999999998</v>
      </c>
      <c r="H344" s="2" t="s">
        <v>97</v>
      </c>
    </row>
    <row r="345" spans="1:8">
      <c r="A345" s="2" t="s">
        <v>1915</v>
      </c>
      <c r="B345" s="2" t="s">
        <v>241</v>
      </c>
      <c r="C345" s="2">
        <v>3439</v>
      </c>
      <c r="D345" s="2" t="s">
        <v>1560</v>
      </c>
      <c r="E345" s="2" t="s">
        <v>68</v>
      </c>
      <c r="F345" s="3">
        <v>45.342399999999998</v>
      </c>
      <c r="G345" s="3">
        <v>28.836549000000002</v>
      </c>
      <c r="H345" s="2" t="s">
        <v>97</v>
      </c>
    </row>
    <row r="346" spans="1:8">
      <c r="A346" s="2" t="s">
        <v>1129</v>
      </c>
      <c r="B346" s="2" t="s">
        <v>241</v>
      </c>
      <c r="C346" s="2">
        <v>3441</v>
      </c>
      <c r="D346" s="2" t="s">
        <v>611</v>
      </c>
      <c r="E346" s="2" t="s">
        <v>63</v>
      </c>
      <c r="F346" s="3">
        <v>50.492580654459772</v>
      </c>
      <c r="G346" s="3">
        <v>30.5996677685261</v>
      </c>
      <c r="H346" s="2" t="s">
        <v>97</v>
      </c>
    </row>
    <row r="347" spans="1:8">
      <c r="A347" s="2" t="s">
        <v>1916</v>
      </c>
      <c r="B347" s="2" t="s">
        <v>241</v>
      </c>
      <c r="C347" s="2">
        <v>3442</v>
      </c>
      <c r="D347" s="2" t="s">
        <v>1917</v>
      </c>
      <c r="E347" s="2" t="s">
        <v>68</v>
      </c>
      <c r="F347" s="3">
        <v>47.023337319987363</v>
      </c>
      <c r="G347" s="3">
        <v>30.297774079195101</v>
      </c>
      <c r="H347" s="2" t="s">
        <v>97</v>
      </c>
    </row>
    <row r="348" spans="1:8">
      <c r="A348" s="2" t="s">
        <v>1918</v>
      </c>
      <c r="B348" s="2" t="s">
        <v>241</v>
      </c>
      <c r="C348" s="2">
        <v>3446</v>
      </c>
      <c r="D348" s="2" t="s">
        <v>1139</v>
      </c>
      <c r="E348" s="2" t="s">
        <v>68</v>
      </c>
      <c r="F348" s="3">
        <v>49.224854999999998</v>
      </c>
      <c r="G348" s="3">
        <v>28.427806</v>
      </c>
      <c r="H348" s="2" t="s">
        <v>97</v>
      </c>
    </row>
    <row r="349" spans="1:8">
      <c r="A349" s="2" t="s">
        <v>1130</v>
      </c>
      <c r="B349" s="2" t="s">
        <v>241</v>
      </c>
      <c r="C349" s="2">
        <v>3452</v>
      </c>
      <c r="D349" s="2" t="s">
        <v>271</v>
      </c>
      <c r="E349" s="2" t="s">
        <v>63</v>
      </c>
      <c r="F349" s="3">
        <v>48.450036731375093</v>
      </c>
      <c r="G349" s="3">
        <v>35.060196944864501</v>
      </c>
      <c r="H349" s="2" t="s">
        <v>97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17</vt:i4>
      </vt:variant>
    </vt:vector>
  </HeadingPairs>
  <TitlesOfParts>
    <vt:vector size="17" baseType="lpstr">
      <vt:lpstr>00_СТАРТ</vt:lpstr>
      <vt:lpstr>01_Параметри</vt:lpstr>
      <vt:lpstr>07A_Конструктор</vt:lpstr>
      <vt:lpstr>10_Дашборд</vt:lpstr>
      <vt:lpstr>Результат сценарію</vt:lpstr>
      <vt:lpstr>02_РЦ</vt:lpstr>
      <vt:lpstr>03_ТТ</vt:lpstr>
      <vt:lpstr>03B_Призначення_РЦ</vt:lpstr>
      <vt:lpstr>04_Потоки</vt:lpstr>
      <vt:lpstr>05_Переходи</vt:lpstr>
      <vt:lpstr>06_Матриця_маршрутів</vt:lpstr>
      <vt:lpstr>06A_Варіанти</vt:lpstr>
      <vt:lpstr>07_Сценарії</vt:lpstr>
      <vt:lpstr>08_Результати</vt:lpstr>
      <vt:lpstr>08A_Пробіг</vt:lpstr>
      <vt:lpstr>09_Контроль</vt:lpstr>
      <vt:lpstr>03A_РЦК_макси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Володимир (Volodymyr) Беліцький (Belitskyi)</dc:creator>
  <cp:keywords/>
  <dc:description/>
  <cp:lastModifiedBy>Володимир (Volodymyr) Беліцький (Belitskyi)</cp:lastModifiedBy>
  <cp:revision/>
  <dcterms:created xsi:type="dcterms:W3CDTF">2026-10-05T11:26:16Z</dcterms:created>
  <dcterms:modified xsi:type="dcterms:W3CDTF">2026-10-05T15:20:47Z</dcterms:modified>
  <cp:category/>
  <cp:contentStatus/>
</cp:coreProperties>
</file>